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552" tabRatio="500" firstSheet="0" activeTab="1" autoFilterDateGrouping="1"/>
  </bookViews>
  <sheets>
    <sheet xmlns:r="http://schemas.openxmlformats.org/officeDocument/2006/relationships" name="ALGLIB_SSA_XAUUSD" sheetId="1" state="visible" r:id="rId1"/>
    <sheet xmlns:r="http://schemas.openxmlformats.org/officeDocument/2006/relationships" name="Mapped_H3_M15_Interporate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\ hh:mm"/>
  </numFmts>
  <fonts count="4">
    <font>
      <name val="Calibri"/>
      <charset val="1"/>
      <family val="2"/>
      <color theme="1"/>
      <sz val="11"/>
    </font>
    <font>
      <name val="Calibri"/>
      <charset val="1"/>
      <family val="2"/>
      <color rgb="FF00B0F0"/>
      <sz val="11"/>
    </font>
    <font>
      <name val="Calibri"/>
      <charset val="1"/>
      <family val="2"/>
      <sz val="11"/>
    </font>
    <font>
      <name val="Calibri"/>
      <charset val="1"/>
      <family val="2"/>
      <color rgb="FFFF0000"/>
      <sz val="11"/>
    </font>
  </fonts>
  <fills count="7">
    <fill>
      <patternFill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theme="0"/>
        <bgColor rgb="FFFFFFCC"/>
      </patternFill>
    </fill>
    <fill>
      <patternFill patternType="solid">
        <fgColor theme="0" tint="-0.1499984740745262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4" borderId="0" pivotButton="0" quotePrefix="0" xfId="0"/>
    <xf numFmtId="0" fontId="3" fillId="2" borderId="0" pivotButton="0" quotePrefix="0" xfId="0"/>
    <xf numFmtId="0" fontId="3" fillId="0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3" borderId="0" pivotButton="0" quotePrefix="0" xfId="0"/>
    <xf numFmtId="0" fontId="1" fillId="0" borderId="0" pivotButton="0" quotePrefix="0" xfId="0"/>
    <xf numFmtId="0" fontId="2" fillId="6" borderId="0" pivotButton="0" quotePrefix="0" xfId="0"/>
    <xf numFmtId="0" fontId="2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TZ"/>
        </a:p>
      </tx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Mapped_H3_M15_Interporate!$BH$2256:$BH$2390</f>
              <numCache>
                <formatCode>General</formatCode>
                <ptCount val="135"/>
                <pt idx="0">
                  <v>4720.196791666666</v>
                </pt>
                <pt idx="1">
                  <v>4719.994440833333</v>
                </pt>
                <pt idx="2">
                  <v>4719.79209</v>
                </pt>
                <pt idx="3">
                  <v>4719.5112125</v>
                </pt>
                <pt idx="4">
                  <v>4719.230335</v>
                </pt>
                <pt idx="5">
                  <v>4718.9494575</v>
                </pt>
                <pt idx="6">
                  <v>4718.66858</v>
                </pt>
                <pt idx="7">
                  <v>4718.3877025</v>
                </pt>
                <pt idx="8">
                  <v>4718.106825</v>
                </pt>
                <pt idx="9">
                  <v>4717.8259475</v>
                </pt>
                <pt idx="10">
                  <v>4717.54507</v>
                </pt>
                <pt idx="11">
                  <v>4717.2641925</v>
                </pt>
                <pt idx="12">
                  <v>4716.983314999999</v>
                </pt>
                <pt idx="13">
                  <v>4716.7024375</v>
                </pt>
                <pt idx="14">
                  <v>4716.42156</v>
                </pt>
                <pt idx="15">
                  <v>4716.087874166667</v>
                </pt>
                <pt idx="16">
                  <v>4715.754188333333</v>
                </pt>
                <pt idx="17">
                  <v>4715.4205025</v>
                </pt>
                <pt idx="18">
                  <v>4715.086816666667</v>
                </pt>
                <pt idx="19">
                  <v>4714.753130833334</v>
                </pt>
                <pt idx="20">
                  <v>4714.419445</v>
                </pt>
                <pt idx="21">
                  <v>4714.085759166666</v>
                </pt>
                <pt idx="22">
                  <v>4713.752073333333</v>
                </pt>
                <pt idx="23">
                  <v>4713.4183875</v>
                </pt>
                <pt idx="24">
                  <v>4713.084701666667</v>
                </pt>
                <pt idx="25">
                  <v>4712.751015833333</v>
                </pt>
                <pt idx="26">
                  <v>4712.41733</v>
                </pt>
                <pt idx="27">
                  <v>4712.089664166667</v>
                </pt>
                <pt idx="28">
                  <v>4711.761998333333</v>
                </pt>
                <pt idx="29">
                  <v>4711.4343325</v>
                </pt>
                <pt idx="30">
                  <v>4711.106666666667</v>
                </pt>
                <pt idx="31">
                  <v>4710.779000833333</v>
                </pt>
                <pt idx="32">
                  <v>4710.451335</v>
                </pt>
                <pt idx="33">
                  <v>4710.123669166667</v>
                </pt>
                <pt idx="34">
                  <v>4709.796003333334</v>
                </pt>
                <pt idx="35">
                  <v>4709.4683375</v>
                </pt>
                <pt idx="36">
                  <v>4709.140671666667</v>
                </pt>
                <pt idx="37">
                  <v>4708.813005833334</v>
                </pt>
                <pt idx="38">
                  <v>4708.48534</v>
                </pt>
                <pt idx="39">
                  <v>4708.203945833334</v>
                </pt>
                <pt idx="40">
                  <v>4707.922551666667</v>
                </pt>
                <pt idx="41">
                  <v>4707.6411575</v>
                </pt>
                <pt idx="42">
                  <v>4707.359763333334</v>
                </pt>
                <pt idx="43">
                  <v>4707.078369166667</v>
                </pt>
                <pt idx="44">
                  <v>4706.796975</v>
                </pt>
                <pt idx="45">
                  <v>4706.515580833334</v>
                </pt>
                <pt idx="46">
                  <v>4706.234186666667</v>
                </pt>
                <pt idx="47">
                  <v>4705.9527925</v>
                </pt>
                <pt idx="48">
                  <v>4705.671398333334</v>
                </pt>
                <pt idx="49">
                  <v>4705.390004166667</v>
                </pt>
                <pt idx="50">
                  <v>4705.10861</v>
                </pt>
                <pt idx="51">
                  <v>4704.875308333334</v>
                </pt>
                <pt idx="52">
                  <v>4704.642006666667</v>
                </pt>
                <pt idx="53">
                  <v>4704.408705</v>
                </pt>
                <pt idx="54">
                  <v>4704.175403333334</v>
                </pt>
                <pt idx="55">
                  <v>4703.942101666667</v>
                </pt>
                <pt idx="56">
                  <v>4703.7088</v>
                </pt>
                <pt idx="57">
                  <v>4703.475498333333</v>
                </pt>
                <pt idx="58">
                  <v>4703.242196666667</v>
                </pt>
                <pt idx="59">
                  <v>4703.008895000001</v>
                </pt>
                <pt idx="60">
                  <v>4702.775593333334</v>
                </pt>
                <pt idx="61">
                  <v>4702.542291666667</v>
                </pt>
                <pt idx="62">
                  <v>4702.30899</v>
                </pt>
                <pt idx="63">
                  <v>4702.086355</v>
                </pt>
                <pt idx="64">
                  <v>4701.86372</v>
                </pt>
                <pt idx="65">
                  <v>4701.641085</v>
                </pt>
                <pt idx="66">
                  <v>4701.41845</v>
                </pt>
                <pt idx="67">
                  <v>4701.195815</v>
                </pt>
                <pt idx="68">
                  <v>4700.973180000001</v>
                </pt>
                <pt idx="69">
                  <v>4700.750545000001</v>
                </pt>
                <pt idx="70">
                  <v>4700.527910000001</v>
                </pt>
                <pt idx="71">
                  <v>4700.305275000001</v>
                </pt>
                <pt idx="72">
                  <v>4700.082640000001</v>
                </pt>
                <pt idx="73">
                  <v>4699.860005</v>
                </pt>
                <pt idx="74">
                  <v>4699.63737</v>
                </pt>
                <pt idx="75">
                  <v>4699.375205</v>
                </pt>
                <pt idx="76">
                  <v>4699.11304</v>
                </pt>
                <pt idx="77">
                  <v>4698.850875</v>
                </pt>
                <pt idx="78">
                  <v>4698.58871</v>
                </pt>
                <pt idx="79">
                  <v>4698.326545</v>
                </pt>
                <pt idx="80">
                  <v>4698.06438</v>
                </pt>
                <pt idx="81">
                  <v>4697.802215000001</v>
                </pt>
                <pt idx="82">
                  <v>4697.540050000001</v>
                </pt>
                <pt idx="83">
                  <v>4697.277885</v>
                </pt>
                <pt idx="84">
                  <v>4697.01572</v>
                </pt>
                <pt idx="85">
                  <v>4696.753555</v>
                </pt>
                <pt idx="86">
                  <v>4696.49139</v>
                </pt>
                <pt idx="87">
                  <v>4696.208425833333</v>
                </pt>
                <pt idx="88">
                  <v>4695.925461666667</v>
                </pt>
                <pt idx="89">
                  <v>4695.6424975</v>
                </pt>
                <pt idx="90">
                  <v>4695.359533333333</v>
                </pt>
                <pt idx="91">
                  <v>4695.076569166667</v>
                </pt>
                <pt idx="92">
                  <v>4694.793605</v>
                </pt>
                <pt idx="93">
                  <v>4694.510640833333</v>
                </pt>
                <pt idx="94">
                  <v>4694.227676666666</v>
                </pt>
                <pt idx="95">
                  <v>4693.9447125</v>
                </pt>
                <pt idx="96">
                  <v>4693.661748333333</v>
                </pt>
                <pt idx="97">
                  <v>4693.378784166666</v>
                </pt>
                <pt idx="98">
                  <v>4693.09582</v>
                </pt>
                <pt idx="99">
                  <v>4692.782794999999</v>
                </pt>
                <pt idx="100">
                  <v>4692.46977</v>
                </pt>
                <pt idx="101">
                  <v>4692.156745</v>
                </pt>
                <pt idx="102">
                  <v>4691.84372</v>
                </pt>
                <pt idx="103">
                  <v>4691.530694999999</v>
                </pt>
                <pt idx="104">
                  <v>4691.21767</v>
                </pt>
                <pt idx="105">
                  <v>4690.904645000001</v>
                </pt>
                <pt idx="106">
                  <v>4690.59162</v>
                </pt>
                <pt idx="107">
                  <v>4690.278595</v>
                </pt>
                <pt idx="108">
                  <v>4689.96557</v>
                </pt>
                <pt idx="109">
                  <v>4689.652545000001</v>
                </pt>
                <pt idx="110">
                  <v>4689.33952</v>
                </pt>
                <pt idx="111">
                  <v>4689.1345375</v>
                </pt>
                <pt idx="112">
                  <v>4688.929555000001</v>
                </pt>
                <pt idx="113">
                  <v>4688.7245725</v>
                </pt>
                <pt idx="114">
                  <v>4688.51959</v>
                </pt>
                <pt idx="115">
                  <v>4688.3146075</v>
                </pt>
                <pt idx="116">
                  <v>4688.109625</v>
                </pt>
                <pt idx="117">
                  <v>4687.9046425</v>
                </pt>
                <pt idx="118">
                  <v>4687.69966</v>
                </pt>
                <pt idx="119">
                  <v>4687.4946775</v>
                </pt>
                <pt idx="120">
                  <v>4687.289694999999</v>
                </pt>
                <pt idx="121">
                  <v>4687.0847125</v>
                </pt>
                <pt idx="122">
                  <v>4686.87973</v>
                </pt>
                <pt idx="123">
                  <v>4686.762734166667</v>
                </pt>
                <pt idx="124">
                  <v>4686.645738333333</v>
                </pt>
                <pt idx="125">
                  <v>4686.5287425</v>
                </pt>
                <pt idx="126">
                  <v>4686.411746666667</v>
                </pt>
                <pt idx="127">
                  <v>4686.294750833333</v>
                </pt>
                <pt idx="128">
                  <v>4686.177755</v>
                </pt>
                <pt idx="129">
                  <v>4686.060759166667</v>
                </pt>
                <pt idx="130">
                  <v>4685.943763333333</v>
                </pt>
                <pt idx="131">
                  <v>4685.8267675</v>
                </pt>
                <pt idx="132">
                  <v>4685.709771666667</v>
                </pt>
                <pt idx="133">
                  <v>4685.592775833333</v>
                </pt>
                <pt idx="134">
                  <v>4685.47578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Mapped_H3_M15_Interporate!$BI$2256:$BI$2390</f>
              <numCache>
                <formatCode>General</formatCode>
                <ptCount val="135"/>
                <pt idx="0">
                  <v>4721.342401666667</v>
                </pt>
                <pt idx="1">
                  <v>4721.231665833333</v>
                </pt>
                <pt idx="2">
                  <v>4721.12093</v>
                </pt>
                <pt idx="3">
                  <v>4720.9251225</v>
                </pt>
                <pt idx="4">
                  <v>4720.729315</v>
                </pt>
                <pt idx="5">
                  <v>4720.5335075</v>
                </pt>
                <pt idx="6">
                  <v>4720.3377</v>
                </pt>
                <pt idx="7">
                  <v>4720.1418925</v>
                </pt>
                <pt idx="8">
                  <v>4719.946085</v>
                </pt>
                <pt idx="9">
                  <v>4719.7502775</v>
                </pt>
                <pt idx="10">
                  <v>4719.55447</v>
                </pt>
                <pt idx="11">
                  <v>4719.3586625</v>
                </pt>
                <pt idx="12">
                  <v>4719.162855</v>
                </pt>
                <pt idx="13">
                  <v>4718.9670475</v>
                </pt>
                <pt idx="14">
                  <v>4718.77124</v>
                </pt>
                <pt idx="15">
                  <v>4718.506494166667</v>
                </pt>
                <pt idx="16">
                  <v>4718.241748333334</v>
                </pt>
                <pt idx="17">
                  <v>4717.9770025</v>
                </pt>
                <pt idx="18">
                  <v>4717.712256666667</v>
                </pt>
                <pt idx="19">
                  <v>4717.447510833334</v>
                </pt>
                <pt idx="20">
                  <v>4717.182765</v>
                </pt>
                <pt idx="21">
                  <v>4716.918019166666</v>
                </pt>
                <pt idx="22">
                  <v>4716.653273333333</v>
                </pt>
                <pt idx="23">
                  <v>4716.3885275</v>
                </pt>
                <pt idx="24">
                  <v>4716.123781666667</v>
                </pt>
                <pt idx="25">
                  <v>4715.859035833333</v>
                </pt>
                <pt idx="26">
                  <v>4715.59429</v>
                </pt>
                <pt idx="27">
                  <v>4715.298083333333</v>
                </pt>
                <pt idx="28">
                  <v>4715.001876666667</v>
                </pt>
                <pt idx="29">
                  <v>4714.70567</v>
                </pt>
                <pt idx="30">
                  <v>4714.409463333333</v>
                </pt>
                <pt idx="31">
                  <v>4714.113256666667</v>
                </pt>
                <pt idx="32">
                  <v>4713.81705</v>
                </pt>
                <pt idx="33">
                  <v>4713.520843333334</v>
                </pt>
                <pt idx="34">
                  <v>4713.224636666667</v>
                </pt>
                <pt idx="35">
                  <v>4712.92843</v>
                </pt>
                <pt idx="36">
                  <v>4712.632223333334</v>
                </pt>
                <pt idx="37">
                  <v>4712.336016666667</v>
                </pt>
                <pt idx="38">
                  <v>4712.03981</v>
                </pt>
                <pt idx="39">
                  <v>4711.75101</v>
                </pt>
                <pt idx="40">
                  <v>4711.46221</v>
                </pt>
                <pt idx="41">
                  <v>4711.17341</v>
                </pt>
                <pt idx="42">
                  <v>4710.88461</v>
                </pt>
                <pt idx="43">
                  <v>4710.59581</v>
                </pt>
                <pt idx="44">
                  <v>4710.30701</v>
                </pt>
                <pt idx="45">
                  <v>4710.01821</v>
                </pt>
                <pt idx="46">
                  <v>4709.72941</v>
                </pt>
                <pt idx="47">
                  <v>4709.44061</v>
                </pt>
                <pt idx="48">
                  <v>4709.151809999999</v>
                </pt>
                <pt idx="49">
                  <v>4708.86301</v>
                </pt>
                <pt idx="50">
                  <v>4708.57421</v>
                </pt>
                <pt idx="51">
                  <v>4708.313159166666</v>
                </pt>
                <pt idx="52">
                  <v>4708.052108333333</v>
                </pt>
                <pt idx="53">
                  <v>4707.7910575</v>
                </pt>
                <pt idx="54">
                  <v>4707.530006666667</v>
                </pt>
                <pt idx="55">
                  <v>4707.268955833333</v>
                </pt>
                <pt idx="56">
                  <v>4707.007905</v>
                </pt>
                <pt idx="57">
                  <v>4706.746854166667</v>
                </pt>
                <pt idx="58">
                  <v>4706.485803333333</v>
                </pt>
                <pt idx="59">
                  <v>4706.2247525</v>
                </pt>
                <pt idx="60">
                  <v>4705.963701666667</v>
                </pt>
                <pt idx="61">
                  <v>4705.702650833334</v>
                </pt>
                <pt idx="62">
                  <v>4705.4416</v>
                </pt>
                <pt idx="63">
                  <v>4705.1997575</v>
                </pt>
                <pt idx="64">
                  <v>4704.957915</v>
                </pt>
                <pt idx="65">
                  <v>4704.7160725</v>
                </pt>
                <pt idx="66">
                  <v>4704.47423</v>
                </pt>
                <pt idx="67">
                  <v>4704.2323875</v>
                </pt>
                <pt idx="68">
                  <v>4703.990545000001</v>
                </pt>
                <pt idx="69">
                  <v>4703.7487025</v>
                </pt>
                <pt idx="70">
                  <v>4703.50686</v>
                </pt>
                <pt idx="71">
                  <v>4703.2650175</v>
                </pt>
                <pt idx="72">
                  <v>4703.023175</v>
                </pt>
                <pt idx="73">
                  <v>4702.7813325</v>
                </pt>
                <pt idx="74">
                  <v>4702.53949</v>
                </pt>
                <pt idx="75">
                  <v>4702.287485833333</v>
                </pt>
                <pt idx="76">
                  <v>4702.035481666667</v>
                </pt>
                <pt idx="77">
                  <v>4701.7834775</v>
                </pt>
                <pt idx="78">
                  <v>4701.531473333333</v>
                </pt>
                <pt idx="79">
                  <v>4701.279469166667</v>
                </pt>
                <pt idx="80">
                  <v>4701.027465</v>
                </pt>
                <pt idx="81">
                  <v>4700.775460833333</v>
                </pt>
                <pt idx="82">
                  <v>4700.523456666667</v>
                </pt>
                <pt idx="83">
                  <v>4700.2714525</v>
                </pt>
                <pt idx="84">
                  <v>4700.019448333333</v>
                </pt>
                <pt idx="85">
                  <v>4699.767444166667</v>
                </pt>
                <pt idx="86">
                  <v>4699.51544</v>
                </pt>
                <pt idx="87">
                  <v>4699.247955833333</v>
                </pt>
                <pt idx="88">
                  <v>4698.980471666667</v>
                </pt>
                <pt idx="89">
                  <v>4698.7129875</v>
                </pt>
                <pt idx="90">
                  <v>4698.445503333333</v>
                </pt>
                <pt idx="91">
                  <v>4698.178019166667</v>
                </pt>
                <pt idx="92">
                  <v>4697.910535</v>
                </pt>
                <pt idx="93">
                  <v>4697.643050833333</v>
                </pt>
                <pt idx="94">
                  <v>4697.375566666667</v>
                </pt>
                <pt idx="95">
                  <v>4697.1080825</v>
                </pt>
                <pt idx="96">
                  <v>4696.840598333333</v>
                </pt>
                <pt idx="97">
                  <v>4696.573114166667</v>
                </pt>
                <pt idx="98">
                  <v>4696.30563</v>
                </pt>
                <pt idx="99">
                  <v>4696.015375833334</v>
                </pt>
                <pt idx="100">
                  <v>4695.725121666666</v>
                </pt>
                <pt idx="101">
                  <v>4695.4348675</v>
                </pt>
                <pt idx="102">
                  <v>4695.144613333333</v>
                </pt>
                <pt idx="103">
                  <v>4694.854359166667</v>
                </pt>
                <pt idx="104">
                  <v>4694.564104999999</v>
                </pt>
                <pt idx="105">
                  <v>4694.273850833333</v>
                </pt>
                <pt idx="106">
                  <v>4693.983596666667</v>
                </pt>
                <pt idx="107">
                  <v>4693.6933425</v>
                </pt>
                <pt idx="108">
                  <v>4693.403088333333</v>
                </pt>
                <pt idx="109">
                  <v>4693.112834166666</v>
                </pt>
                <pt idx="110">
                  <v>4692.82258</v>
                </pt>
                <pt idx="111">
                  <v>4692.574960833334</v>
                </pt>
                <pt idx="112">
                  <v>4692.327341666667</v>
                </pt>
                <pt idx="113">
                  <v>4692.079722500001</v>
                </pt>
                <pt idx="114">
                  <v>4691.832103333333</v>
                </pt>
                <pt idx="115">
                  <v>4691.584484166667</v>
                </pt>
                <pt idx="116">
                  <v>4691.336865</v>
                </pt>
                <pt idx="117">
                  <v>4691.089245833334</v>
                </pt>
                <pt idx="118">
                  <v>4690.841626666667</v>
                </pt>
                <pt idx="119">
                  <v>4690.5940075</v>
                </pt>
                <pt idx="120">
                  <v>4690.346388333333</v>
                </pt>
                <pt idx="121">
                  <v>4690.098769166667</v>
                </pt>
                <pt idx="122">
                  <v>4689.85115</v>
                </pt>
                <pt idx="123">
                  <v>4689.668843333334</v>
                </pt>
                <pt idx="124">
                  <v>4689.486536666667</v>
                </pt>
                <pt idx="125">
                  <v>4689.304230000001</v>
                </pt>
                <pt idx="126">
                  <v>4689.121923333334</v>
                </pt>
                <pt idx="127">
                  <v>4688.939616666667</v>
                </pt>
                <pt idx="128">
                  <v>4688.757310000001</v>
                </pt>
                <pt idx="129">
                  <v>4688.575003333333</v>
                </pt>
                <pt idx="130">
                  <v>4688.392696666667</v>
                </pt>
                <pt idx="131">
                  <v>4688.21039</v>
                </pt>
                <pt idx="132">
                  <v>4688.028083333334</v>
                </pt>
                <pt idx="133">
                  <v>4687.845776666667</v>
                </pt>
                <pt idx="134">
                  <v>4687.66347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Mapped_H3_M15_Interporate!$BJ$2256:$BJ$2390</f>
              <numCache>
                <formatCode>General</formatCode>
                <ptCount val="135"/>
                <pt idx="0">
                  <v>4714.41266</v>
                </pt>
                <pt idx="1">
                  <v>4716.45586</v>
                </pt>
                <pt idx="2">
                  <v>4718.10296</v>
                </pt>
                <pt idx="3">
                  <v>4719.24762</v>
                </pt>
                <pt idx="4">
                  <v>4719.89115</v>
                </pt>
                <pt idx="5">
                  <v>4720.27875</v>
                </pt>
                <pt idx="6">
                  <v>4720.23492</v>
                </pt>
                <pt idx="7">
                  <v>4719.55715</v>
                </pt>
                <pt idx="8">
                  <v>4718.33932</v>
                </pt>
                <pt idx="9">
                  <v>4716.70255</v>
                </pt>
                <pt idx="10">
                  <v>4715.16928</v>
                </pt>
                <pt idx="11">
                  <v>4714.25408</v>
                </pt>
                <pt idx="12">
                  <v>4714.19552</v>
                </pt>
                <pt idx="13">
                  <v>4715.26839</v>
                </pt>
                <pt idx="14">
                  <v>4717.39601</v>
                </pt>
                <pt idx="15">
                  <v>4720.21791</v>
                </pt>
                <pt idx="16">
                  <v>4723.05342</v>
                </pt>
                <pt idx="17">
                  <v>4725.24348</v>
                </pt>
                <pt idx="18">
                  <v>4726.3006</v>
                </pt>
                <pt idx="19">
                  <v>4726.13354</v>
                </pt>
                <pt idx="20">
                  <v>4724.44453</v>
                </pt>
                <pt idx="21">
                  <v>4721.62447</v>
                </pt>
                <pt idx="22">
                  <v>4718.19277</v>
                </pt>
                <pt idx="23">
                  <v>4714.93421</v>
                </pt>
                <pt idx="24">
                  <v>4712.51132</v>
                </pt>
                <pt idx="25">
                  <v>4711.13236</v>
                </pt>
                <pt idx="26">
                  <v>4710.83933</v>
                </pt>
                <pt idx="27">
                  <v>4711.40434</v>
                </pt>
                <pt idx="28">
                  <v>4712.4648</v>
                </pt>
                <pt idx="29">
                  <v>4713.7887</v>
                </pt>
                <pt idx="30">
                  <v>4715.23439</v>
                </pt>
                <pt idx="31">
                  <v>4716.62077</v>
                </pt>
                <pt idx="32">
                  <v>4717.90475</v>
                </pt>
                <pt idx="33">
                  <v>4719.17035</v>
                </pt>
                <pt idx="34">
                  <v>4720.37316</v>
                </pt>
                <pt idx="35">
                  <v>4721.18171</v>
                </pt>
                <pt idx="36">
                  <v>4721.41964</v>
                </pt>
                <pt idx="37">
                  <v>4720.90442</v>
                </pt>
                <pt idx="38">
                  <v>4719.83378</v>
                </pt>
                <pt idx="39">
                  <v>4718.35336</v>
                </pt>
                <pt idx="40">
                  <v>4716.75376</v>
                </pt>
                <pt idx="41">
                  <v>4715.55167</v>
                </pt>
                <pt idx="42">
                  <v>4715.27563</v>
                </pt>
                <pt idx="43">
                  <v>4716.59535</v>
                </pt>
                <pt idx="44">
                  <v>4719.36434</v>
                </pt>
                <pt idx="45">
                  <v>4722.92106</v>
                </pt>
                <pt idx="46">
                  <v>4726.74645</v>
                </pt>
                <pt idx="47">
                  <v>4730.32072</v>
                </pt>
                <pt idx="48">
                  <v>4732.78335</v>
                </pt>
                <pt idx="49">
                  <v>4733.30347</v>
                </pt>
                <pt idx="50">
                  <v>4731.35448</v>
                </pt>
                <pt idx="51">
                  <v>4727.57593</v>
                </pt>
                <pt idx="52">
                  <v>4722.82949</v>
                </pt>
                <pt idx="53">
                  <v>4717.69374</v>
                </pt>
                <pt idx="54">
                  <v>4713.05801</v>
                </pt>
                <pt idx="55">
                  <v>4709.72793</v>
                </pt>
                <pt idx="56">
                  <v>4707.86665</v>
                </pt>
                <pt idx="57">
                  <v>4707.73153</v>
                </pt>
                <pt idx="58">
                  <v>4709.0465</v>
                </pt>
                <pt idx="59">
                  <v>4711.24596</v>
                </pt>
                <pt idx="60">
                  <v>4713.67934</v>
                </pt>
                <pt idx="61">
                  <v>4716.07352</v>
                </pt>
                <pt idx="62">
                  <v>4718.21955</v>
                </pt>
                <pt idx="63">
                  <v>4719.97696</v>
                </pt>
                <pt idx="64">
                  <v>4721.28153</v>
                </pt>
                <pt idx="65">
                  <v>4722.29236</v>
                </pt>
                <pt idx="66">
                  <v>4723.18074</v>
                </pt>
                <pt idx="67">
                  <v>4723.88631</v>
                </pt>
                <pt idx="68">
                  <v>4724.51528</v>
                </pt>
                <pt idx="69">
                  <v>4725.03449</v>
                </pt>
                <pt idx="70">
                  <v>4725.36371</v>
                </pt>
                <pt idx="71">
                  <v>4725.23208</v>
                </pt>
                <pt idx="72">
                  <v>4724.3993</v>
                </pt>
                <pt idx="73">
                  <v>4722.61077</v>
                </pt>
                <pt idx="74">
                  <v>4719.76185</v>
                </pt>
                <pt idx="75">
                  <v>4715.97651</v>
                </pt>
                <pt idx="76">
                  <v>4711.42274</v>
                </pt>
                <pt idx="77">
                  <v>4706.37924</v>
                </pt>
                <pt idx="78">
                  <v>4701.21618</v>
                </pt>
                <pt idx="79">
                  <v>4697.06258</v>
                </pt>
                <pt idx="80">
                  <v>4693.89988</v>
                </pt>
                <pt idx="81">
                  <v>4691.79428</v>
                </pt>
                <pt idx="82">
                  <v>4690.5517</v>
                </pt>
                <pt idx="83">
                  <v>4689.93938</v>
                </pt>
                <pt idx="84">
                  <v>4689.56135</v>
                </pt>
                <pt idx="85">
                  <v>4689.16324</v>
                </pt>
                <pt idx="86">
                  <v>4688.85065</v>
                </pt>
                <pt idx="87">
                  <v>4688.90339</v>
                </pt>
                <pt idx="88">
                  <v>4689.2781</v>
                </pt>
                <pt idx="89">
                  <v>4689.71125</v>
                </pt>
                <pt idx="90">
                  <v>4690.2315</v>
                </pt>
                <pt idx="91">
                  <v>4690.46984</v>
                </pt>
                <pt idx="92">
                  <v>4690.17862</v>
                </pt>
                <pt idx="93">
                  <v>4689.54771</v>
                </pt>
                <pt idx="94">
                  <v>4688.95849</v>
                </pt>
                <pt idx="95">
                  <v>4688.46104</v>
                </pt>
                <pt idx="96">
                  <v>4687.9756</v>
                </pt>
                <pt idx="97">
                  <v>4687.379</v>
                </pt>
                <pt idx="98">
                  <v>4686.6979</v>
                </pt>
                <pt idx="99">
                  <v>4685.59554</v>
                </pt>
                <pt idx="100">
                  <v>4683.86889</v>
                </pt>
                <pt idx="101">
                  <v>4681.52796</v>
                </pt>
                <pt idx="102">
                  <v>4678.88685</v>
                </pt>
                <pt idx="103">
                  <v>4676.06096</v>
                </pt>
                <pt idx="104">
                  <v>4673.29517</v>
                </pt>
                <pt idx="105">
                  <v>4670.65236</v>
                </pt>
                <pt idx="106">
                  <v>4668.25084</v>
                </pt>
                <pt idx="107">
                  <v>4666.21857</v>
                </pt>
                <pt idx="108">
                  <v>4664.86085</v>
                </pt>
                <pt idx="109">
                  <v>4664.59172</v>
                </pt>
                <pt idx="110">
                  <v>4665.77916</v>
                </pt>
                <pt idx="111">
                  <v>4667.86209</v>
                </pt>
                <pt idx="112">
                  <v>4670.42233</v>
                </pt>
                <pt idx="113">
                  <v>4672.82382</v>
                </pt>
                <pt idx="114">
                  <v>4674.52424</v>
                </pt>
                <pt idx="115">
                  <v>4675.29124</v>
                </pt>
                <pt idx="116">
                  <v>4675.02613</v>
                </pt>
                <pt idx="117">
                  <v>4673.92839</v>
                </pt>
                <pt idx="118">
                  <v>4672.20449</v>
                </pt>
                <pt idx="119">
                  <v>4670.0583</v>
                </pt>
                <pt idx="120">
                  <v>4667.77395</v>
                </pt>
                <pt idx="121">
                  <v>4665.60343</v>
                </pt>
                <pt idx="122">
                  <v>4663.77099</v>
                </pt>
                <pt idx="123">
                  <v>4662.39727</v>
                </pt>
                <pt idx="124">
                  <v>4661.72003</v>
                </pt>
                <pt idx="125">
                  <v>4661.59306</v>
                </pt>
                <pt idx="126">
                  <v>4662.0337</v>
                </pt>
                <pt idx="127">
                  <v>4662.80145</v>
                </pt>
                <pt idx="128">
                  <v>4663.7971</v>
                </pt>
                <pt idx="129">
                  <v>4665.00889</v>
                </pt>
                <pt idx="130">
                  <v>4666.52977</v>
                </pt>
                <pt idx="131">
                  <v>4668.45372</v>
                </pt>
                <pt idx="132">
                  <v>4671.06625</v>
                </pt>
                <pt idx="133">
                  <v>4674.725</v>
                </pt>
                <pt idx="134">
                  <v>4679.88365</v>
                </pt>
              </numCache>
            </numRef>
          </val>
          <smooth val="0"/>
        </ser>
        <ser>
          <idx val="3"/>
          <order val="3"/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Mapped_H3_M15_Interporate!$BK$2256:$BK$2390</f>
              <numCache>
                <formatCode>General</formatCode>
                <ptCount val="135"/>
                <pt idx="0">
                  <v>4712.27974</v>
                </pt>
                <pt idx="1">
                  <v>4714.3678</v>
                </pt>
                <pt idx="2">
                  <v>4716.23538</v>
                </pt>
                <pt idx="3">
                  <v>4717.7415</v>
                </pt>
                <pt idx="4">
                  <v>4718.81633</v>
                </pt>
                <pt idx="5">
                  <v>4719.54754</v>
                </pt>
                <pt idx="6">
                  <v>4719.89123</v>
                </pt>
                <pt idx="7">
                  <v>4719.72419</v>
                </pt>
                <pt idx="8">
                  <v>4719.03176</v>
                </pt>
                <pt idx="9">
                  <v>4717.86716</v>
                </pt>
                <pt idx="10">
                  <v>4716.51822</v>
                </pt>
                <pt idx="11">
                  <v>4715.38615</v>
                </pt>
                <pt idx="12">
                  <v>4714.79084</v>
                </pt>
                <pt idx="13">
                  <v>4715.02961</v>
                </pt>
                <pt idx="14">
                  <v>4716.21281</v>
                </pt>
                <pt idx="15">
                  <v>4718.21536</v>
                </pt>
                <pt idx="16">
                  <v>4720.63439</v>
                </pt>
                <pt idx="17">
                  <v>4722.93894</v>
                </pt>
                <pt idx="18">
                  <v>4724.61977</v>
                </pt>
                <pt idx="19">
                  <v>4725.37665</v>
                </pt>
                <pt idx="20">
                  <v>4724.91059</v>
                </pt>
                <pt idx="21">
                  <v>4723.26753</v>
                </pt>
                <pt idx="22">
                  <v>4720.73015</v>
                </pt>
                <pt idx="23">
                  <v>4717.83218</v>
                </pt>
                <pt idx="24">
                  <v>4715.17175</v>
                </pt>
                <pt idx="25">
                  <v>4713.15205</v>
                </pt>
                <pt idx="26">
                  <v>4711.99569</v>
                </pt>
                <pt idx="27">
                  <v>4711.70002</v>
                </pt>
                <pt idx="28">
                  <v>4712.08241</v>
                </pt>
                <pt idx="29">
                  <v>4712.93556</v>
                </pt>
                <pt idx="30">
                  <v>4714.08497</v>
                </pt>
                <pt idx="31">
                  <v>4715.35287</v>
                </pt>
                <pt idx="32">
                  <v>4716.62881</v>
                </pt>
                <pt idx="33">
                  <v>4717.89958</v>
                </pt>
                <pt idx="34">
                  <v>4719.13637</v>
                </pt>
                <pt idx="35">
                  <v>4720.15904</v>
                </pt>
                <pt idx="36">
                  <v>4720.78934</v>
                </pt>
                <pt idx="37">
                  <v>4720.84688</v>
                </pt>
                <pt idx="38">
                  <v>4720.34033</v>
                </pt>
                <pt idx="39">
                  <v>4719.34684</v>
                </pt>
                <pt idx="40">
                  <v>4718.0503</v>
                </pt>
                <pt idx="41">
                  <v>4716.80099</v>
                </pt>
                <pt idx="42">
                  <v>4716.03831</v>
                </pt>
                <pt idx="43">
                  <v>4716.31683</v>
                </pt>
                <pt idx="44">
                  <v>4717.84059</v>
                </pt>
                <pt idx="45">
                  <v>4720.38082</v>
                </pt>
                <pt idx="46">
                  <v>4723.56364</v>
                </pt>
                <pt idx="47">
                  <v>4726.94218</v>
                </pt>
                <pt idx="48">
                  <v>4729.86276</v>
                </pt>
                <pt idx="49">
                  <v>4731.58312</v>
                </pt>
                <pt idx="50">
                  <v>4731.4688</v>
                </pt>
                <pt idx="51">
                  <v>4729.52237</v>
                </pt>
                <pt idx="52">
                  <v>4726.17593</v>
                </pt>
                <pt idx="53">
                  <v>4721.93483</v>
                </pt>
                <pt idx="54">
                  <v>4717.49642</v>
                </pt>
                <pt idx="55">
                  <v>4713.61218</v>
                </pt>
                <pt idx="56">
                  <v>4710.73941</v>
                </pt>
                <pt idx="57">
                  <v>4709.23547</v>
                </pt>
                <pt idx="58">
                  <v>4709.14098</v>
                </pt>
                <pt idx="59">
                  <v>4710.19347</v>
                </pt>
                <pt idx="60">
                  <v>4711.93641</v>
                </pt>
                <pt idx="61">
                  <v>4714.00496</v>
                </pt>
                <pt idx="62">
                  <v>4716.11225</v>
                </pt>
                <pt idx="63">
                  <v>4718.04461</v>
                </pt>
                <pt idx="64">
                  <v>4719.66307</v>
                </pt>
                <pt idx="65">
                  <v>4720.97771</v>
                </pt>
                <pt idx="66">
                  <v>4722.07922</v>
                </pt>
                <pt idx="67">
                  <v>4722.98277</v>
                </pt>
                <pt idx="68">
                  <v>4723.74903</v>
                </pt>
                <pt idx="69">
                  <v>4724.39176</v>
                </pt>
                <pt idx="70">
                  <v>4724.87774</v>
                </pt>
                <pt idx="71">
                  <v>4725.05491</v>
                </pt>
                <pt idx="72">
                  <v>4724.7271</v>
                </pt>
                <pt idx="73">
                  <v>4723.66894</v>
                </pt>
                <pt idx="74">
                  <v>4721.71539</v>
                </pt>
                <pt idx="75">
                  <v>4718.84595</v>
                </pt>
                <pt idx="76">
                  <v>4715.13435</v>
                </pt>
                <pt idx="77">
                  <v>4710.75679</v>
                </pt>
                <pt idx="78">
                  <v>4705.98649</v>
                </pt>
                <pt idx="79">
                  <v>4701.52454</v>
                </pt>
                <pt idx="80">
                  <v>4697.71221</v>
                </pt>
                <pt idx="81">
                  <v>4694.75324</v>
                </pt>
                <pt idx="82">
                  <v>4692.65247</v>
                </pt>
                <pt idx="83">
                  <v>4691.29593</v>
                </pt>
                <pt idx="84">
                  <v>4690.42864</v>
                </pt>
                <pt idx="85">
                  <v>4689.79594</v>
                </pt>
                <pt idx="86">
                  <v>4689.3233</v>
                </pt>
                <pt idx="87">
                  <v>4689.11334</v>
                </pt>
                <pt idx="88">
                  <v>4689.19572</v>
                </pt>
                <pt idx="89">
                  <v>4689.45349</v>
                </pt>
                <pt idx="90">
                  <v>4689.84249</v>
                </pt>
                <pt idx="91">
                  <v>4690.15617</v>
                </pt>
                <pt idx="92">
                  <v>4690.1674</v>
                </pt>
                <pt idx="93">
                  <v>4689.85755</v>
                </pt>
                <pt idx="94">
                  <v>4689.40802</v>
                </pt>
                <pt idx="95">
                  <v>4688.93453</v>
                </pt>
                <pt idx="96">
                  <v>4688.45506</v>
                </pt>
                <pt idx="97">
                  <v>4687.91703</v>
                </pt>
                <pt idx="98">
                  <v>4687.30747</v>
                </pt>
                <pt idx="99">
                  <v>4686.45151</v>
                </pt>
                <pt idx="100">
                  <v>4685.1602</v>
                </pt>
                <pt idx="101">
                  <v>4683.34408</v>
                </pt>
                <pt idx="102">
                  <v>4681.11547</v>
                </pt>
                <pt idx="103">
                  <v>4678.58821</v>
                </pt>
                <pt idx="104">
                  <v>4675.94169</v>
                </pt>
                <pt idx="105">
                  <v>4673.29703</v>
                </pt>
                <pt idx="106">
                  <v>4670.77393</v>
                </pt>
                <pt idx="107">
                  <v>4668.49625</v>
                </pt>
                <pt idx="108">
                  <v>4666.67855</v>
                </pt>
                <pt idx="109">
                  <v>4665.63513</v>
                </pt>
                <pt idx="110">
                  <v>4665.70715</v>
                </pt>
                <pt idx="111">
                  <v>4666.78462</v>
                </pt>
                <pt idx="112">
                  <v>4668.60347</v>
                </pt>
                <pt idx="113">
                  <v>4670.71365</v>
                </pt>
                <pt idx="114">
                  <v>4672.61894</v>
                </pt>
                <pt idx="115">
                  <v>4673.95509</v>
                </pt>
                <pt idx="116">
                  <v>4674.49061</v>
                </pt>
                <pt idx="117">
                  <v>4674.2095</v>
                </pt>
                <pt idx="118">
                  <v>4673.207</v>
                </pt>
                <pt idx="119">
                  <v>4671.63265</v>
                </pt>
                <pt idx="120">
                  <v>4669.7033</v>
                </pt>
                <pt idx="121">
                  <v>4667.65337</v>
                </pt>
                <pt idx="122">
                  <v>4665.71218</v>
                </pt>
                <pt idx="123">
                  <v>4664.05472</v>
                </pt>
                <pt idx="124">
                  <v>4662.88737</v>
                </pt>
                <pt idx="125">
                  <v>4662.24022</v>
                </pt>
                <pt idx="126">
                  <v>4662.13696</v>
                </pt>
                <pt idx="127">
                  <v>4662.46921</v>
                </pt>
                <pt idx="128">
                  <v>4663.13315</v>
                </pt>
                <pt idx="129">
                  <v>4664.07102</v>
                </pt>
                <pt idx="130">
                  <v>4665.3004</v>
                </pt>
                <pt idx="131">
                  <v>4666.87706</v>
                </pt>
                <pt idx="132">
                  <v>4668.97166</v>
                </pt>
                <pt idx="133">
                  <v>4671.84833</v>
                </pt>
                <pt idx="134">
                  <v>4675.86599</v>
                </pt>
              </numCache>
            </numRef>
          </val>
          <smooth val="0"/>
        </ser>
        <ser>
          <idx val="4"/>
          <order val="4"/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Mapped_H3_M15_Interporate!$BL$2256:$BL$2390</f>
              <numCache>
                <formatCode>General</formatCode>
                <ptCount val="135"/>
                <pt idx="0">
                  <v>4740.85832</v>
                </pt>
                <pt idx="1">
                  <v>4740.85832</v>
                </pt>
                <pt idx="2">
                  <v>4737.28778</v>
                </pt>
                <pt idx="3">
                  <v>4737.28778</v>
                </pt>
                <pt idx="4">
                  <v>4737.28778</v>
                </pt>
                <pt idx="5">
                  <v>4737.28778</v>
                </pt>
                <pt idx="6">
                  <v>4737.28778</v>
                </pt>
                <pt idx="7">
                  <v>4737.28778</v>
                </pt>
                <pt idx="8">
                  <v>4737.28778</v>
                </pt>
                <pt idx="9">
                  <v>4737.28778</v>
                </pt>
                <pt idx="10">
                  <v>4737.28778</v>
                </pt>
                <pt idx="11">
                  <v>4737.28778</v>
                </pt>
                <pt idx="12">
                  <v>4737.28778</v>
                </pt>
                <pt idx="13">
                  <v>4737.28778</v>
                </pt>
                <pt idx="14">
                  <v>4732.41504</v>
                </pt>
                <pt idx="15">
                  <v>4732.41504</v>
                </pt>
                <pt idx="16">
                  <v>4732.41504</v>
                </pt>
                <pt idx="17">
                  <v>4732.41504</v>
                </pt>
                <pt idx="18">
                  <v>4732.41504</v>
                </pt>
                <pt idx="19">
                  <v>4732.41504</v>
                </pt>
                <pt idx="20">
                  <v>4732.41504</v>
                </pt>
                <pt idx="21">
                  <v>4732.41504</v>
                </pt>
                <pt idx="22">
                  <v>4732.41504</v>
                </pt>
                <pt idx="23">
                  <v>4732.41504</v>
                </pt>
                <pt idx="24">
                  <v>4732.41504</v>
                </pt>
                <pt idx="25">
                  <v>4732.41504</v>
                </pt>
                <pt idx="26">
                  <v>4727.19747</v>
                </pt>
                <pt idx="27">
                  <v>4727.19747</v>
                </pt>
                <pt idx="28">
                  <v>4727.19747</v>
                </pt>
                <pt idx="29">
                  <v>4727.19747</v>
                </pt>
                <pt idx="30">
                  <v>4727.19747</v>
                </pt>
                <pt idx="31">
                  <v>4727.19747</v>
                </pt>
                <pt idx="32">
                  <v>4727.19747</v>
                </pt>
                <pt idx="33">
                  <v>4727.19747</v>
                </pt>
                <pt idx="34">
                  <v>4727.19747</v>
                </pt>
                <pt idx="35">
                  <v>4727.19747</v>
                </pt>
                <pt idx="36">
                  <v>4727.19747</v>
                </pt>
                <pt idx="37">
                  <v>4727.19747</v>
                </pt>
                <pt idx="38">
                  <v>4722.3842</v>
                </pt>
                <pt idx="39">
                  <v>4722.3842</v>
                </pt>
                <pt idx="40">
                  <v>4722.3842</v>
                </pt>
                <pt idx="41">
                  <v>4722.3842</v>
                </pt>
                <pt idx="42">
                  <v>4722.3842</v>
                </pt>
                <pt idx="43">
                  <v>4722.3842</v>
                </pt>
                <pt idx="44">
                  <v>4722.3842</v>
                </pt>
                <pt idx="45">
                  <v>4722.3842</v>
                </pt>
                <pt idx="46">
                  <v>4722.3842</v>
                </pt>
                <pt idx="47">
                  <v>4722.3842</v>
                </pt>
                <pt idx="48">
                  <v>4722.3842</v>
                </pt>
                <pt idx="49">
                  <v>4722.3842</v>
                </pt>
                <pt idx="50">
                  <v>4718.73153</v>
                </pt>
                <pt idx="51">
                  <v>4718.73153</v>
                </pt>
                <pt idx="52">
                  <v>4718.73153</v>
                </pt>
                <pt idx="53">
                  <v>4718.73153</v>
                </pt>
                <pt idx="54">
                  <v>4718.73153</v>
                </pt>
                <pt idx="55">
                  <v>4718.73153</v>
                </pt>
                <pt idx="56">
                  <v>4718.73153</v>
                </pt>
                <pt idx="57">
                  <v>4718.73153</v>
                </pt>
                <pt idx="58">
                  <v>4718.73153</v>
                </pt>
                <pt idx="59">
                  <v>4718.73153</v>
                </pt>
                <pt idx="60">
                  <v>4718.73153</v>
                </pt>
                <pt idx="61">
                  <v>4718.73153</v>
                </pt>
                <pt idx="62">
                  <v>4715.89535</v>
                </pt>
                <pt idx="63">
                  <v>4715.89535</v>
                </pt>
                <pt idx="64">
                  <v>4715.89535</v>
                </pt>
                <pt idx="65">
                  <v>4715.89535</v>
                </pt>
                <pt idx="66">
                  <v>4715.89535</v>
                </pt>
                <pt idx="67">
                  <v>4715.89535</v>
                </pt>
                <pt idx="68">
                  <v>4715.89535</v>
                </pt>
                <pt idx="69">
                  <v>4715.89535</v>
                </pt>
                <pt idx="70">
                  <v>4715.89535</v>
                </pt>
                <pt idx="71">
                  <v>4715.89535</v>
                </pt>
                <pt idx="72">
                  <v>4715.89535</v>
                </pt>
                <pt idx="73">
                  <v>4715.89535</v>
                </pt>
                <pt idx="74">
                  <v>4714.16738</v>
                </pt>
                <pt idx="75">
                  <v>4714.16738</v>
                </pt>
                <pt idx="76">
                  <v>4714.16738</v>
                </pt>
                <pt idx="77">
                  <v>4714.16738</v>
                </pt>
                <pt idx="78">
                  <v>4714.16738</v>
                </pt>
                <pt idx="79">
                  <v>4714.16738</v>
                </pt>
                <pt idx="80">
                  <v>4714.16738</v>
                </pt>
                <pt idx="81">
                  <v>4714.16738</v>
                </pt>
                <pt idx="82">
                  <v>4714.16738</v>
                </pt>
                <pt idx="83">
                  <v>4714.16738</v>
                </pt>
                <pt idx="84">
                  <v>4714.16738</v>
                </pt>
                <pt idx="85">
                  <v>4714.16738</v>
                </pt>
                <pt idx="86">
                  <v>4712.46833</v>
                </pt>
                <pt idx="87">
                  <v>4712.46833</v>
                </pt>
                <pt idx="88">
                  <v>4712.46833</v>
                </pt>
                <pt idx="89">
                  <v>4712.46833</v>
                </pt>
                <pt idx="90">
                  <v>4712.46833</v>
                </pt>
                <pt idx="91">
                  <v>4712.46833</v>
                </pt>
                <pt idx="92">
                  <v>4712.46833</v>
                </pt>
                <pt idx="93">
                  <v>4712.46833</v>
                </pt>
                <pt idx="94">
                  <v>4712.46833</v>
                </pt>
                <pt idx="95">
                  <v>4712.46833</v>
                </pt>
                <pt idx="96">
                  <v>4712.46833</v>
                </pt>
                <pt idx="97">
                  <v>4712.46833</v>
                </pt>
                <pt idx="98">
                  <v>4711.08114</v>
                </pt>
                <pt idx="99">
                  <v>4711.08114</v>
                </pt>
                <pt idx="100">
                  <v>4711.08114</v>
                </pt>
                <pt idx="101">
                  <v>4711.08114</v>
                </pt>
                <pt idx="102">
                  <v>4711.08114</v>
                </pt>
                <pt idx="103">
                  <v>4711.08114</v>
                </pt>
                <pt idx="104">
                  <v>4711.08114</v>
                </pt>
                <pt idx="105">
                  <v>4711.08114</v>
                </pt>
                <pt idx="106">
                  <v>4711.08114</v>
                </pt>
                <pt idx="107">
                  <v>4711.08114</v>
                </pt>
                <pt idx="108">
                  <v>4711.08114</v>
                </pt>
                <pt idx="109">
                  <v>4711.08114</v>
                </pt>
                <pt idx="110">
                  <v>4709.09631</v>
                </pt>
                <pt idx="111">
                  <v>4709.09631</v>
                </pt>
                <pt idx="112">
                  <v>4709.09631</v>
                </pt>
                <pt idx="113">
                  <v>4709.09631</v>
                </pt>
                <pt idx="114">
                  <v>4709.09631</v>
                </pt>
                <pt idx="115">
                  <v>4709.09631</v>
                </pt>
                <pt idx="116">
                  <v>4709.09631</v>
                </pt>
                <pt idx="117">
                  <v>4709.09631</v>
                </pt>
                <pt idx="118">
                  <v>4709.09631</v>
                </pt>
                <pt idx="119">
                  <v>4709.09631</v>
                </pt>
                <pt idx="120">
                  <v>4709.09631</v>
                </pt>
                <pt idx="121">
                  <v>4709.09631</v>
                </pt>
                <pt idx="122">
                  <v>4706.90584</v>
                </pt>
                <pt idx="123">
                  <v>4706.90584</v>
                </pt>
                <pt idx="124">
                  <v>4706.90584</v>
                </pt>
                <pt idx="125">
                  <v>4706.90584</v>
                </pt>
                <pt idx="126">
                  <v>4706.90584</v>
                </pt>
                <pt idx="127">
                  <v>4706.90584</v>
                </pt>
                <pt idx="128">
                  <v>4706.90584</v>
                </pt>
                <pt idx="129">
                  <v>4706.90584</v>
                </pt>
                <pt idx="130">
                  <v>4706.90584</v>
                </pt>
                <pt idx="131">
                  <v>4706.90584</v>
                </pt>
                <pt idx="132">
                  <v>4706.90584</v>
                </pt>
                <pt idx="133">
                  <v>4706.90584</v>
                </pt>
                <pt idx="134">
                  <v>4705.36076</v>
                </pt>
              </numCache>
            </numRef>
          </val>
          <smooth val="0"/>
        </ser>
        <ser>
          <idx val="5"/>
          <order val="5"/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Mapped_H3_M15_Interporate!$BM$2256:$BM$2390</f>
              <numCache>
                <formatCode>General</formatCode>
                <ptCount val="135"/>
                <pt idx="0">
                  <v>4701.06391</v>
                </pt>
                <pt idx="1">
                  <v>4701.06391</v>
                </pt>
                <pt idx="2">
                  <v>4701.62909</v>
                </pt>
                <pt idx="3">
                  <v>4701.62909</v>
                </pt>
                <pt idx="4">
                  <v>4701.62909</v>
                </pt>
                <pt idx="5">
                  <v>4701.62909</v>
                </pt>
                <pt idx="6">
                  <v>4701.62909</v>
                </pt>
                <pt idx="7">
                  <v>4701.62909</v>
                </pt>
                <pt idx="8">
                  <v>4701.62909</v>
                </pt>
                <pt idx="9">
                  <v>4701.62909</v>
                </pt>
                <pt idx="10">
                  <v>4701.62909</v>
                </pt>
                <pt idx="11">
                  <v>4701.62909</v>
                </pt>
                <pt idx="12">
                  <v>4701.62909</v>
                </pt>
                <pt idx="13">
                  <v>4701.62909</v>
                </pt>
                <pt idx="14">
                  <v>4701.318108333333</v>
                </pt>
                <pt idx="15">
                  <v>4701.294186666666</v>
                </pt>
                <pt idx="16">
                  <v>4701.270264999999</v>
                </pt>
                <pt idx="17">
                  <v>4701.246343333333</v>
                </pt>
                <pt idx="18">
                  <v>4701.222421666666</v>
                </pt>
                <pt idx="19">
                  <v>4701.1985</v>
                </pt>
                <pt idx="20">
                  <v>4701.174578333333</v>
                </pt>
                <pt idx="21">
                  <v>4701.150656666666</v>
                </pt>
                <pt idx="22">
                  <v>4701.126735</v>
                </pt>
                <pt idx="23">
                  <v>4701.102813333333</v>
                </pt>
                <pt idx="24">
                  <v>4701.078891666666</v>
                </pt>
                <pt idx="25">
                  <v>4701.054969999999</v>
                </pt>
                <pt idx="26">
                  <v>4699.878966666666</v>
                </pt>
                <pt idx="27">
                  <v>4699.766423333333</v>
                </pt>
                <pt idx="28">
                  <v>4699.65388</v>
                </pt>
                <pt idx="29">
                  <v>4699.541336666666</v>
                </pt>
                <pt idx="30">
                  <v>4699.428793333333</v>
                </pt>
                <pt idx="31">
                  <v>4699.31625</v>
                </pt>
                <pt idx="32">
                  <v>4699.203706666666</v>
                </pt>
                <pt idx="33">
                  <v>4699.091163333333</v>
                </pt>
                <pt idx="34">
                  <v>4698.97862</v>
                </pt>
                <pt idx="35">
                  <v>4698.866076666666</v>
                </pt>
                <pt idx="36">
                  <v>4698.753533333333</v>
                </pt>
                <pt idx="37">
                  <v>4698.64099</v>
                </pt>
                <pt idx="38">
                  <v>4697.481881666667</v>
                </pt>
                <pt idx="39">
                  <v>4697.288833333333</v>
                </pt>
                <pt idx="40">
                  <v>4697.095785</v>
                </pt>
                <pt idx="41">
                  <v>4696.902736666667</v>
                </pt>
                <pt idx="42">
                  <v>4696.709688333333</v>
                </pt>
                <pt idx="43">
                  <v>4696.51664</v>
                </pt>
                <pt idx="44">
                  <v>4696.323591666667</v>
                </pt>
                <pt idx="45">
                  <v>4696.130543333334</v>
                </pt>
                <pt idx="46">
                  <v>4695.937495</v>
                </pt>
                <pt idx="47">
                  <v>4695.744446666667</v>
                </pt>
                <pt idx="48">
                  <v>4695.551398333334</v>
                </pt>
                <pt idx="49">
                  <v>4695.35835</v>
                </pt>
                <pt idx="50">
                  <v>4694.341686666668</v>
                </pt>
                <pt idx="51">
                  <v>4694.085283333335</v>
                </pt>
                <pt idx="52">
                  <v>4693.828880000001</v>
                </pt>
                <pt idx="53">
                  <v>4693.572476666668</v>
                </pt>
                <pt idx="54">
                  <v>4693.316073333334</v>
                </pt>
                <pt idx="55">
                  <v>4693.059670000001</v>
                </pt>
                <pt idx="56">
                  <v>4692.803266666668</v>
                </pt>
                <pt idx="57">
                  <v>4692.546863333335</v>
                </pt>
                <pt idx="58">
                  <v>4692.290460000001</v>
                </pt>
                <pt idx="59">
                  <v>4692.034056666668</v>
                </pt>
                <pt idx="60">
                  <v>4691.777653333334</v>
                </pt>
                <pt idx="61">
                  <v>4691.521250000002</v>
                </pt>
                <pt idx="62">
                  <v>4690.677701666667</v>
                </pt>
                <pt idx="63">
                  <v>4690.376133333333</v>
                </pt>
                <pt idx="64">
                  <v>4690.074565</v>
                </pt>
                <pt idx="65">
                  <v>4689.772996666667</v>
                </pt>
                <pt idx="66">
                  <v>4689.471428333332</v>
                </pt>
                <pt idx="67">
                  <v>4689.169859999999</v>
                </pt>
                <pt idx="68">
                  <v>4688.868291666666</v>
                </pt>
                <pt idx="69">
                  <v>4688.566723333332</v>
                </pt>
                <pt idx="70">
                  <v>4688.265154999999</v>
                </pt>
                <pt idx="71">
                  <v>4687.963586666666</v>
                </pt>
                <pt idx="72">
                  <v>4687.662018333333</v>
                </pt>
                <pt idx="73">
                  <v>4687.360449999999</v>
                </pt>
                <pt idx="74">
                  <v>4686.607099166667</v>
                </pt>
                <pt idx="75">
                  <v>4686.270778333334</v>
                </pt>
                <pt idx="76">
                  <v>4685.9344575</v>
                </pt>
                <pt idx="77">
                  <v>4685.598136666667</v>
                </pt>
                <pt idx="78">
                  <v>4685.261815833333</v>
                </pt>
                <pt idx="79">
                  <v>4684.925495</v>
                </pt>
                <pt idx="80">
                  <v>4684.589174166666</v>
                </pt>
                <pt idx="81">
                  <v>4684.252853333333</v>
                </pt>
                <pt idx="82">
                  <v>4683.916532499999</v>
                </pt>
                <pt idx="83">
                  <v>4683.580211666666</v>
                </pt>
                <pt idx="84">
                  <v>4683.243890833333</v>
                </pt>
                <pt idx="85">
                  <v>4682.907569999999</v>
                </pt>
                <pt idx="86">
                  <v>4681.722641666667</v>
                </pt>
                <pt idx="87">
                  <v>4681.321043333334</v>
                </pt>
                <pt idx="88">
                  <v>4680.919445</v>
                </pt>
                <pt idx="89">
                  <v>4680.517846666668</v>
                </pt>
                <pt idx="90">
                  <v>4680.116248333334</v>
                </pt>
                <pt idx="91">
                  <v>4679.714650000001</v>
                </pt>
                <pt idx="92">
                  <v>4679.313051666667</v>
                </pt>
                <pt idx="93">
                  <v>4678.911453333334</v>
                </pt>
                <pt idx="94">
                  <v>4678.509855000001</v>
                </pt>
                <pt idx="95">
                  <v>4678.108256666667</v>
                </pt>
                <pt idx="96">
                  <v>4677.706658333334</v>
                </pt>
                <pt idx="97">
                  <v>4677.305060000001</v>
                </pt>
                <pt idx="98">
                  <v>4676.977680833333</v>
                </pt>
                <pt idx="99">
                  <v>4676.581791666666</v>
                </pt>
                <pt idx="100">
                  <v>4676.185902499999</v>
                </pt>
                <pt idx="101">
                  <v>4675.790013333332</v>
                </pt>
                <pt idx="102">
                  <v>4675.394124166666</v>
                </pt>
                <pt idx="103">
                  <v>4674.998234999999</v>
                </pt>
                <pt idx="104">
                  <v>4674.602345833333</v>
                </pt>
                <pt idx="105">
                  <v>4674.206456666666</v>
                </pt>
                <pt idx="106">
                  <v>4673.8105675</v>
                </pt>
                <pt idx="107">
                  <v>4673.414678333333</v>
                </pt>
                <pt idx="108">
                  <v>4673.018789166666</v>
                </pt>
                <pt idx="109">
                  <v>4672.622899999999</v>
                </pt>
                <pt idx="110">
                  <v>4672.619025833334</v>
                </pt>
                <pt idx="111">
                  <v>4672.253291666667</v>
                </pt>
                <pt idx="112">
                  <v>4671.8875575</v>
                </pt>
                <pt idx="113">
                  <v>4671.521823333333</v>
                </pt>
                <pt idx="114">
                  <v>4671.156089166667</v>
                </pt>
                <pt idx="115">
                  <v>4670.790355000001</v>
                </pt>
                <pt idx="116">
                  <v>4670.424620833334</v>
                </pt>
                <pt idx="117">
                  <v>4670.058886666668</v>
                </pt>
                <pt idx="118">
                  <v>4669.693152500001</v>
                </pt>
                <pt idx="119">
                  <v>4669.327418333334</v>
                </pt>
                <pt idx="120">
                  <v>4668.961684166668</v>
                </pt>
                <pt idx="121">
                  <v>4668.595950000001</v>
                </pt>
                <pt idx="122">
                  <v>4669.154104166667</v>
                </pt>
                <pt idx="123">
                  <v>4668.859438333334</v>
                </pt>
                <pt idx="124">
                  <v>4668.5647725</v>
                </pt>
                <pt idx="125">
                  <v>4668.270106666667</v>
                </pt>
                <pt idx="126">
                  <v>4667.975440833334</v>
                </pt>
                <pt idx="127">
                  <v>4667.680775</v>
                </pt>
                <pt idx="128">
                  <v>4667.386109166667</v>
                </pt>
                <pt idx="129">
                  <v>4667.091443333334</v>
                </pt>
                <pt idx="130">
                  <v>4666.7967775</v>
                </pt>
                <pt idx="131">
                  <v>4666.502111666667</v>
                </pt>
                <pt idx="132">
                  <v>4666.207445833334</v>
                </pt>
                <pt idx="133">
                  <v>4665.91278</v>
                </pt>
                <pt idx="134">
                  <v>4666.26494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51996895"/>
        <axId val="1451997311"/>
      </lineChart>
      <catAx>
        <axId val="1451996895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TZ"/>
          </a:p>
        </txPr>
        <crossAx val="1451997311"/>
        <crosses val="autoZero"/>
        <auto val="1"/>
        <lblAlgn val="ctr"/>
        <lblOffset val="100"/>
        <noMultiLvlLbl val="0"/>
      </catAx>
      <valAx>
        <axId val="145199731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TZ"/>
          </a:p>
        </txPr>
        <crossAx val="145199689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TZ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TZ"/>
        </a:p>
      </tx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Mapped_H3_M15_Interporate!$BJ$2256:$BJ$2401</f>
              <numCache>
                <formatCode>General</formatCode>
                <ptCount val="146"/>
                <pt idx="0">
                  <v>4714.41266</v>
                </pt>
                <pt idx="1">
                  <v>4716.45586</v>
                </pt>
                <pt idx="2">
                  <v>4718.10296</v>
                </pt>
                <pt idx="3">
                  <v>4719.24762</v>
                </pt>
                <pt idx="4">
                  <v>4719.89115</v>
                </pt>
                <pt idx="5">
                  <v>4720.27875</v>
                </pt>
                <pt idx="6">
                  <v>4720.23492</v>
                </pt>
                <pt idx="7">
                  <v>4719.55715</v>
                </pt>
                <pt idx="8">
                  <v>4718.33932</v>
                </pt>
                <pt idx="9">
                  <v>4716.70255</v>
                </pt>
                <pt idx="10">
                  <v>4715.16928</v>
                </pt>
                <pt idx="11">
                  <v>4714.25408</v>
                </pt>
                <pt idx="12">
                  <v>4714.19552</v>
                </pt>
                <pt idx="13">
                  <v>4715.26839</v>
                </pt>
                <pt idx="14">
                  <v>4717.39601</v>
                </pt>
                <pt idx="15">
                  <v>4720.21791</v>
                </pt>
                <pt idx="16">
                  <v>4723.05342</v>
                </pt>
                <pt idx="17">
                  <v>4725.24348</v>
                </pt>
                <pt idx="18">
                  <v>4726.3006</v>
                </pt>
                <pt idx="19">
                  <v>4726.13354</v>
                </pt>
                <pt idx="20">
                  <v>4724.44453</v>
                </pt>
                <pt idx="21">
                  <v>4721.62447</v>
                </pt>
                <pt idx="22">
                  <v>4718.19277</v>
                </pt>
                <pt idx="23">
                  <v>4714.93421</v>
                </pt>
                <pt idx="24">
                  <v>4712.51132</v>
                </pt>
                <pt idx="25">
                  <v>4711.13236</v>
                </pt>
                <pt idx="26">
                  <v>4710.83933</v>
                </pt>
                <pt idx="27">
                  <v>4711.40434</v>
                </pt>
                <pt idx="28">
                  <v>4712.4648</v>
                </pt>
                <pt idx="29">
                  <v>4713.7887</v>
                </pt>
                <pt idx="30">
                  <v>4715.23439</v>
                </pt>
                <pt idx="31">
                  <v>4716.62077</v>
                </pt>
                <pt idx="32">
                  <v>4717.90475</v>
                </pt>
                <pt idx="33">
                  <v>4719.17035</v>
                </pt>
                <pt idx="34">
                  <v>4720.37316</v>
                </pt>
                <pt idx="35">
                  <v>4721.18171</v>
                </pt>
                <pt idx="36">
                  <v>4721.41964</v>
                </pt>
                <pt idx="37">
                  <v>4720.90442</v>
                </pt>
                <pt idx="38">
                  <v>4719.83378</v>
                </pt>
                <pt idx="39">
                  <v>4718.35336</v>
                </pt>
                <pt idx="40">
                  <v>4716.75376</v>
                </pt>
                <pt idx="41">
                  <v>4715.55167</v>
                </pt>
                <pt idx="42">
                  <v>4715.27563</v>
                </pt>
                <pt idx="43">
                  <v>4716.59535</v>
                </pt>
                <pt idx="44">
                  <v>4719.36434</v>
                </pt>
                <pt idx="45">
                  <v>4722.92106</v>
                </pt>
                <pt idx="46">
                  <v>4726.74645</v>
                </pt>
                <pt idx="47">
                  <v>4730.32072</v>
                </pt>
                <pt idx="48">
                  <v>4732.78335</v>
                </pt>
                <pt idx="49">
                  <v>4733.30347</v>
                </pt>
                <pt idx="50">
                  <v>4731.35448</v>
                </pt>
                <pt idx="51">
                  <v>4727.57593</v>
                </pt>
                <pt idx="52">
                  <v>4722.82949</v>
                </pt>
                <pt idx="53">
                  <v>4717.69374</v>
                </pt>
                <pt idx="54">
                  <v>4713.05801</v>
                </pt>
                <pt idx="55">
                  <v>4709.72793</v>
                </pt>
                <pt idx="56">
                  <v>4707.86665</v>
                </pt>
                <pt idx="57">
                  <v>4707.73153</v>
                </pt>
                <pt idx="58">
                  <v>4709.0465</v>
                </pt>
                <pt idx="59">
                  <v>4711.24596</v>
                </pt>
                <pt idx="60">
                  <v>4713.67934</v>
                </pt>
                <pt idx="61">
                  <v>4716.07352</v>
                </pt>
                <pt idx="62">
                  <v>4718.21955</v>
                </pt>
                <pt idx="63">
                  <v>4719.97696</v>
                </pt>
                <pt idx="64">
                  <v>4721.28153</v>
                </pt>
                <pt idx="65">
                  <v>4722.29236</v>
                </pt>
                <pt idx="66">
                  <v>4723.18074</v>
                </pt>
                <pt idx="67">
                  <v>4723.88631</v>
                </pt>
                <pt idx="68">
                  <v>4724.51528</v>
                </pt>
                <pt idx="69">
                  <v>4725.03449</v>
                </pt>
                <pt idx="70">
                  <v>4725.36371</v>
                </pt>
                <pt idx="71">
                  <v>4725.23208</v>
                </pt>
                <pt idx="72">
                  <v>4724.3993</v>
                </pt>
                <pt idx="73">
                  <v>4722.61077</v>
                </pt>
                <pt idx="74">
                  <v>4719.76185</v>
                </pt>
                <pt idx="75">
                  <v>4715.97651</v>
                </pt>
                <pt idx="76">
                  <v>4711.42274</v>
                </pt>
                <pt idx="77">
                  <v>4706.37924</v>
                </pt>
                <pt idx="78">
                  <v>4701.21618</v>
                </pt>
                <pt idx="79">
                  <v>4697.06258</v>
                </pt>
                <pt idx="80">
                  <v>4693.89988</v>
                </pt>
                <pt idx="81">
                  <v>4691.79428</v>
                </pt>
                <pt idx="82">
                  <v>4690.5517</v>
                </pt>
                <pt idx="83">
                  <v>4689.93938</v>
                </pt>
                <pt idx="84">
                  <v>4689.56135</v>
                </pt>
                <pt idx="85">
                  <v>4689.16324</v>
                </pt>
                <pt idx="86">
                  <v>4688.85065</v>
                </pt>
                <pt idx="87">
                  <v>4688.90339</v>
                </pt>
                <pt idx="88">
                  <v>4689.2781</v>
                </pt>
                <pt idx="89">
                  <v>4689.71125</v>
                </pt>
                <pt idx="90">
                  <v>4690.2315</v>
                </pt>
                <pt idx="91">
                  <v>4690.46984</v>
                </pt>
                <pt idx="92">
                  <v>4690.17862</v>
                </pt>
                <pt idx="93">
                  <v>4689.54771</v>
                </pt>
                <pt idx="94">
                  <v>4688.95849</v>
                </pt>
                <pt idx="95">
                  <v>4688.46104</v>
                </pt>
                <pt idx="96">
                  <v>4687.9756</v>
                </pt>
                <pt idx="97">
                  <v>4687.379</v>
                </pt>
                <pt idx="98">
                  <v>4686.6979</v>
                </pt>
                <pt idx="99">
                  <v>4685.59554</v>
                </pt>
                <pt idx="100">
                  <v>4683.86889</v>
                </pt>
                <pt idx="101">
                  <v>4681.52796</v>
                </pt>
                <pt idx="102">
                  <v>4678.88685</v>
                </pt>
                <pt idx="103">
                  <v>4676.06096</v>
                </pt>
                <pt idx="104">
                  <v>4673.29517</v>
                </pt>
                <pt idx="105">
                  <v>4670.65236</v>
                </pt>
                <pt idx="106">
                  <v>4668.25084</v>
                </pt>
                <pt idx="107">
                  <v>4666.21857</v>
                </pt>
                <pt idx="108">
                  <v>4664.86085</v>
                </pt>
                <pt idx="109">
                  <v>4664.59172</v>
                </pt>
                <pt idx="110">
                  <v>4665.77916</v>
                </pt>
                <pt idx="111">
                  <v>4667.86209</v>
                </pt>
                <pt idx="112">
                  <v>4670.42233</v>
                </pt>
                <pt idx="113">
                  <v>4672.82382</v>
                </pt>
                <pt idx="114">
                  <v>4674.52424</v>
                </pt>
                <pt idx="115">
                  <v>4675.29124</v>
                </pt>
                <pt idx="116">
                  <v>4675.02613</v>
                </pt>
                <pt idx="117">
                  <v>4673.92839</v>
                </pt>
                <pt idx="118">
                  <v>4672.20449</v>
                </pt>
                <pt idx="119">
                  <v>4670.0583</v>
                </pt>
                <pt idx="120">
                  <v>4667.77395</v>
                </pt>
                <pt idx="121">
                  <v>4665.60343</v>
                </pt>
                <pt idx="122">
                  <v>4663.77099</v>
                </pt>
                <pt idx="123">
                  <v>4662.39727</v>
                </pt>
                <pt idx="124">
                  <v>4661.72003</v>
                </pt>
                <pt idx="125">
                  <v>4661.59306</v>
                </pt>
                <pt idx="126">
                  <v>4662.0337</v>
                </pt>
                <pt idx="127">
                  <v>4662.80145</v>
                </pt>
                <pt idx="128">
                  <v>4663.7971</v>
                </pt>
                <pt idx="129">
                  <v>4665.00889</v>
                </pt>
                <pt idx="130">
                  <v>4666.52977</v>
                </pt>
                <pt idx="131">
                  <v>4668.45372</v>
                </pt>
                <pt idx="132">
                  <v>4671.06625</v>
                </pt>
                <pt idx="133">
                  <v>4674.725</v>
                </pt>
                <pt idx="134">
                  <v>4679.88365</v>
                </pt>
                <pt idx="135">
                  <v>4687.10398</v>
                </pt>
                <pt idx="136">
                  <v>4695.6697</v>
                </pt>
                <pt idx="137">
                  <v>4705.35902</v>
                </pt>
                <pt idx="138">
                  <v>4715.53559</v>
                </pt>
                <pt idx="139">
                  <v>4724.70733</v>
                </pt>
                <pt idx="140">
                  <v>4731.97053</v>
                </pt>
                <pt idx="141">
                  <v>4735.73843</v>
                </pt>
                <pt idx="142">
                  <v>4736.35752</v>
                </pt>
                <pt idx="143">
                  <v>4734.63967</v>
                </pt>
                <pt idx="144">
                  <v>4732.36246</v>
                </pt>
                <pt idx="145">
                  <v>4729.33322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Mapped_H3_M15_Interporate!$BK$2256:$BK$2401</f>
              <numCache>
                <formatCode>General</formatCode>
                <ptCount val="146"/>
                <pt idx="0">
                  <v>4712.27974</v>
                </pt>
                <pt idx="1">
                  <v>4714.3678</v>
                </pt>
                <pt idx="2">
                  <v>4716.23538</v>
                </pt>
                <pt idx="3">
                  <v>4717.7415</v>
                </pt>
                <pt idx="4">
                  <v>4718.81633</v>
                </pt>
                <pt idx="5">
                  <v>4719.54754</v>
                </pt>
                <pt idx="6">
                  <v>4719.89123</v>
                </pt>
                <pt idx="7">
                  <v>4719.72419</v>
                </pt>
                <pt idx="8">
                  <v>4719.03176</v>
                </pt>
                <pt idx="9">
                  <v>4717.86716</v>
                </pt>
                <pt idx="10">
                  <v>4716.51822</v>
                </pt>
                <pt idx="11">
                  <v>4715.38615</v>
                </pt>
                <pt idx="12">
                  <v>4714.79084</v>
                </pt>
                <pt idx="13">
                  <v>4715.02961</v>
                </pt>
                <pt idx="14">
                  <v>4716.21281</v>
                </pt>
                <pt idx="15">
                  <v>4718.21536</v>
                </pt>
                <pt idx="16">
                  <v>4720.63439</v>
                </pt>
                <pt idx="17">
                  <v>4722.93894</v>
                </pt>
                <pt idx="18">
                  <v>4724.61977</v>
                </pt>
                <pt idx="19">
                  <v>4725.37665</v>
                </pt>
                <pt idx="20">
                  <v>4724.91059</v>
                </pt>
                <pt idx="21">
                  <v>4723.26753</v>
                </pt>
                <pt idx="22">
                  <v>4720.73015</v>
                </pt>
                <pt idx="23">
                  <v>4717.83218</v>
                </pt>
                <pt idx="24">
                  <v>4715.17175</v>
                </pt>
                <pt idx="25">
                  <v>4713.15205</v>
                </pt>
                <pt idx="26">
                  <v>4711.99569</v>
                </pt>
                <pt idx="27">
                  <v>4711.70002</v>
                </pt>
                <pt idx="28">
                  <v>4712.08241</v>
                </pt>
                <pt idx="29">
                  <v>4712.93556</v>
                </pt>
                <pt idx="30">
                  <v>4714.08497</v>
                </pt>
                <pt idx="31">
                  <v>4715.35287</v>
                </pt>
                <pt idx="32">
                  <v>4716.62881</v>
                </pt>
                <pt idx="33">
                  <v>4717.89958</v>
                </pt>
                <pt idx="34">
                  <v>4719.13637</v>
                </pt>
                <pt idx="35">
                  <v>4720.15904</v>
                </pt>
                <pt idx="36">
                  <v>4720.78934</v>
                </pt>
                <pt idx="37">
                  <v>4720.84688</v>
                </pt>
                <pt idx="38">
                  <v>4720.34033</v>
                </pt>
                <pt idx="39">
                  <v>4719.34684</v>
                </pt>
                <pt idx="40">
                  <v>4718.0503</v>
                </pt>
                <pt idx="41">
                  <v>4716.80099</v>
                </pt>
                <pt idx="42">
                  <v>4716.03831</v>
                </pt>
                <pt idx="43">
                  <v>4716.31683</v>
                </pt>
                <pt idx="44">
                  <v>4717.84059</v>
                </pt>
                <pt idx="45">
                  <v>4720.38082</v>
                </pt>
                <pt idx="46">
                  <v>4723.56364</v>
                </pt>
                <pt idx="47">
                  <v>4726.94218</v>
                </pt>
                <pt idx="48">
                  <v>4729.86276</v>
                </pt>
                <pt idx="49">
                  <v>4731.58312</v>
                </pt>
                <pt idx="50">
                  <v>4731.4688</v>
                </pt>
                <pt idx="51">
                  <v>4729.52237</v>
                </pt>
                <pt idx="52">
                  <v>4726.17593</v>
                </pt>
                <pt idx="53">
                  <v>4721.93483</v>
                </pt>
                <pt idx="54">
                  <v>4717.49642</v>
                </pt>
                <pt idx="55">
                  <v>4713.61218</v>
                </pt>
                <pt idx="56">
                  <v>4710.73941</v>
                </pt>
                <pt idx="57">
                  <v>4709.23547</v>
                </pt>
                <pt idx="58">
                  <v>4709.14098</v>
                </pt>
                <pt idx="59">
                  <v>4710.19347</v>
                </pt>
                <pt idx="60">
                  <v>4711.93641</v>
                </pt>
                <pt idx="61">
                  <v>4714.00496</v>
                </pt>
                <pt idx="62">
                  <v>4716.11225</v>
                </pt>
                <pt idx="63">
                  <v>4718.04461</v>
                </pt>
                <pt idx="64">
                  <v>4719.66307</v>
                </pt>
                <pt idx="65">
                  <v>4720.97771</v>
                </pt>
                <pt idx="66">
                  <v>4722.07922</v>
                </pt>
                <pt idx="67">
                  <v>4722.98277</v>
                </pt>
                <pt idx="68">
                  <v>4723.74903</v>
                </pt>
                <pt idx="69">
                  <v>4724.39176</v>
                </pt>
                <pt idx="70">
                  <v>4724.87774</v>
                </pt>
                <pt idx="71">
                  <v>4725.05491</v>
                </pt>
                <pt idx="72">
                  <v>4724.7271</v>
                </pt>
                <pt idx="73">
                  <v>4723.66894</v>
                </pt>
                <pt idx="74">
                  <v>4721.71539</v>
                </pt>
                <pt idx="75">
                  <v>4718.84595</v>
                </pt>
                <pt idx="76">
                  <v>4715.13435</v>
                </pt>
                <pt idx="77">
                  <v>4710.75679</v>
                </pt>
                <pt idx="78">
                  <v>4705.98649</v>
                </pt>
                <pt idx="79">
                  <v>4701.52454</v>
                </pt>
                <pt idx="80">
                  <v>4697.71221</v>
                </pt>
                <pt idx="81">
                  <v>4694.75324</v>
                </pt>
                <pt idx="82">
                  <v>4692.65247</v>
                </pt>
                <pt idx="83">
                  <v>4691.29593</v>
                </pt>
                <pt idx="84">
                  <v>4690.42864</v>
                </pt>
                <pt idx="85">
                  <v>4689.79594</v>
                </pt>
                <pt idx="86">
                  <v>4689.3233</v>
                </pt>
                <pt idx="87">
                  <v>4689.11334</v>
                </pt>
                <pt idx="88">
                  <v>4689.19572</v>
                </pt>
                <pt idx="89">
                  <v>4689.45349</v>
                </pt>
                <pt idx="90">
                  <v>4689.84249</v>
                </pt>
                <pt idx="91">
                  <v>4690.15617</v>
                </pt>
                <pt idx="92">
                  <v>4690.1674</v>
                </pt>
                <pt idx="93">
                  <v>4689.85755</v>
                </pt>
                <pt idx="94">
                  <v>4689.40802</v>
                </pt>
                <pt idx="95">
                  <v>4688.93453</v>
                </pt>
                <pt idx="96">
                  <v>4688.45506</v>
                </pt>
                <pt idx="97">
                  <v>4687.91703</v>
                </pt>
                <pt idx="98">
                  <v>4687.30747</v>
                </pt>
                <pt idx="99">
                  <v>4686.45151</v>
                </pt>
                <pt idx="100">
                  <v>4685.1602</v>
                </pt>
                <pt idx="101">
                  <v>4683.34408</v>
                </pt>
                <pt idx="102">
                  <v>4681.11547</v>
                </pt>
                <pt idx="103">
                  <v>4678.58821</v>
                </pt>
                <pt idx="104">
                  <v>4675.94169</v>
                </pt>
                <pt idx="105">
                  <v>4673.29703</v>
                </pt>
                <pt idx="106">
                  <v>4670.77393</v>
                </pt>
                <pt idx="107">
                  <v>4668.49625</v>
                </pt>
                <pt idx="108">
                  <v>4666.67855</v>
                </pt>
                <pt idx="109">
                  <v>4665.63513</v>
                </pt>
                <pt idx="110">
                  <v>4665.70715</v>
                </pt>
                <pt idx="111">
                  <v>4666.78462</v>
                </pt>
                <pt idx="112">
                  <v>4668.60347</v>
                </pt>
                <pt idx="113">
                  <v>4670.71365</v>
                </pt>
                <pt idx="114">
                  <v>4672.61894</v>
                </pt>
                <pt idx="115">
                  <v>4673.95509</v>
                </pt>
                <pt idx="116">
                  <v>4674.49061</v>
                </pt>
                <pt idx="117">
                  <v>4674.2095</v>
                </pt>
                <pt idx="118">
                  <v>4673.207</v>
                </pt>
                <pt idx="119">
                  <v>4671.63265</v>
                </pt>
                <pt idx="120">
                  <v>4669.7033</v>
                </pt>
                <pt idx="121">
                  <v>4667.65337</v>
                </pt>
                <pt idx="122">
                  <v>4665.71218</v>
                </pt>
                <pt idx="123">
                  <v>4664.05472</v>
                </pt>
                <pt idx="124">
                  <v>4662.88737</v>
                </pt>
                <pt idx="125">
                  <v>4662.24022</v>
                </pt>
                <pt idx="126">
                  <v>4662.13696</v>
                </pt>
                <pt idx="127">
                  <v>4662.46921</v>
                </pt>
                <pt idx="128">
                  <v>4663.13315</v>
                </pt>
                <pt idx="129">
                  <v>4664.07102</v>
                </pt>
                <pt idx="130">
                  <v>4665.3004</v>
                </pt>
                <pt idx="131">
                  <v>4666.87706</v>
                </pt>
                <pt idx="132">
                  <v>4668.97166</v>
                </pt>
                <pt idx="133">
                  <v>4671.84833</v>
                </pt>
                <pt idx="134">
                  <v>4675.86599</v>
                </pt>
                <pt idx="135">
                  <v>4681.48498</v>
                </pt>
                <pt idx="136">
                  <v>4688.57734</v>
                </pt>
                <pt idx="137">
                  <v>4696.96818</v>
                </pt>
                <pt idx="138">
                  <v>4706.25189</v>
                </pt>
                <pt idx="139">
                  <v>4715.47961</v>
                </pt>
                <pt idx="140">
                  <v>4723.72507</v>
                </pt>
                <pt idx="141">
                  <v>4729.73175</v>
                </pt>
                <pt idx="142">
                  <v>4733.04464</v>
                </pt>
                <pt idx="143">
                  <v>4733.84215</v>
                </pt>
                <pt idx="144">
                  <v>4733.10231</v>
                </pt>
                <pt idx="145">
                  <v>4731.21776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Mapped_H3_M15_Interporate!$BL$2256:$BL$2401</f>
              <numCache>
                <formatCode>General</formatCode>
                <ptCount val="146"/>
                <pt idx="0">
                  <v>4740.85832</v>
                </pt>
                <pt idx="1">
                  <v>4740.85832</v>
                </pt>
                <pt idx="2">
                  <v>4737.28778</v>
                </pt>
                <pt idx="3">
                  <v>4737.28778</v>
                </pt>
                <pt idx="4">
                  <v>4737.28778</v>
                </pt>
                <pt idx="5">
                  <v>4737.28778</v>
                </pt>
                <pt idx="6">
                  <v>4737.28778</v>
                </pt>
                <pt idx="7">
                  <v>4737.28778</v>
                </pt>
                <pt idx="8">
                  <v>4737.28778</v>
                </pt>
                <pt idx="9">
                  <v>4737.28778</v>
                </pt>
                <pt idx="10">
                  <v>4737.28778</v>
                </pt>
                <pt idx="11">
                  <v>4737.28778</v>
                </pt>
                <pt idx="12">
                  <v>4737.28778</v>
                </pt>
                <pt idx="13">
                  <v>4737.28778</v>
                </pt>
                <pt idx="14">
                  <v>4732.41504</v>
                </pt>
                <pt idx="15">
                  <v>4732.41504</v>
                </pt>
                <pt idx="16">
                  <v>4732.41504</v>
                </pt>
                <pt idx="17">
                  <v>4732.41504</v>
                </pt>
                <pt idx="18">
                  <v>4732.41504</v>
                </pt>
                <pt idx="19">
                  <v>4732.41504</v>
                </pt>
                <pt idx="20">
                  <v>4732.41504</v>
                </pt>
                <pt idx="21">
                  <v>4732.41504</v>
                </pt>
                <pt idx="22">
                  <v>4732.41504</v>
                </pt>
                <pt idx="23">
                  <v>4732.41504</v>
                </pt>
                <pt idx="24">
                  <v>4732.41504</v>
                </pt>
                <pt idx="25">
                  <v>4732.41504</v>
                </pt>
                <pt idx="26">
                  <v>4727.19747</v>
                </pt>
                <pt idx="27">
                  <v>4727.19747</v>
                </pt>
                <pt idx="28">
                  <v>4727.19747</v>
                </pt>
                <pt idx="29">
                  <v>4727.19747</v>
                </pt>
                <pt idx="30">
                  <v>4727.19747</v>
                </pt>
                <pt idx="31">
                  <v>4727.19747</v>
                </pt>
                <pt idx="32">
                  <v>4727.19747</v>
                </pt>
                <pt idx="33">
                  <v>4727.19747</v>
                </pt>
                <pt idx="34">
                  <v>4727.19747</v>
                </pt>
                <pt idx="35">
                  <v>4727.19747</v>
                </pt>
                <pt idx="36">
                  <v>4727.19747</v>
                </pt>
                <pt idx="37">
                  <v>4727.19747</v>
                </pt>
                <pt idx="38">
                  <v>4722.3842</v>
                </pt>
                <pt idx="39">
                  <v>4722.3842</v>
                </pt>
                <pt idx="40">
                  <v>4722.3842</v>
                </pt>
                <pt idx="41">
                  <v>4722.3842</v>
                </pt>
                <pt idx="42">
                  <v>4722.3842</v>
                </pt>
                <pt idx="43">
                  <v>4722.3842</v>
                </pt>
                <pt idx="44">
                  <v>4722.3842</v>
                </pt>
                <pt idx="45">
                  <v>4722.3842</v>
                </pt>
                <pt idx="46">
                  <v>4722.3842</v>
                </pt>
                <pt idx="47">
                  <v>4722.3842</v>
                </pt>
                <pt idx="48">
                  <v>4722.3842</v>
                </pt>
                <pt idx="49">
                  <v>4722.3842</v>
                </pt>
                <pt idx="50">
                  <v>4718.73153</v>
                </pt>
                <pt idx="51">
                  <v>4718.73153</v>
                </pt>
                <pt idx="52">
                  <v>4718.73153</v>
                </pt>
                <pt idx="53">
                  <v>4718.73153</v>
                </pt>
                <pt idx="54">
                  <v>4718.73153</v>
                </pt>
                <pt idx="55">
                  <v>4718.73153</v>
                </pt>
                <pt idx="56">
                  <v>4718.73153</v>
                </pt>
                <pt idx="57">
                  <v>4718.73153</v>
                </pt>
                <pt idx="58">
                  <v>4718.73153</v>
                </pt>
                <pt idx="59">
                  <v>4718.73153</v>
                </pt>
                <pt idx="60">
                  <v>4718.73153</v>
                </pt>
                <pt idx="61">
                  <v>4718.73153</v>
                </pt>
                <pt idx="62">
                  <v>4715.89535</v>
                </pt>
                <pt idx="63">
                  <v>4715.89535</v>
                </pt>
                <pt idx="64">
                  <v>4715.89535</v>
                </pt>
                <pt idx="65">
                  <v>4715.89535</v>
                </pt>
                <pt idx="66">
                  <v>4715.89535</v>
                </pt>
                <pt idx="67">
                  <v>4715.89535</v>
                </pt>
                <pt idx="68">
                  <v>4715.89535</v>
                </pt>
                <pt idx="69">
                  <v>4715.89535</v>
                </pt>
                <pt idx="70">
                  <v>4715.89535</v>
                </pt>
                <pt idx="71">
                  <v>4715.89535</v>
                </pt>
                <pt idx="72">
                  <v>4715.89535</v>
                </pt>
                <pt idx="73">
                  <v>4715.89535</v>
                </pt>
                <pt idx="74">
                  <v>4714.16738</v>
                </pt>
                <pt idx="75">
                  <v>4714.16738</v>
                </pt>
                <pt idx="76">
                  <v>4714.16738</v>
                </pt>
                <pt idx="77">
                  <v>4714.16738</v>
                </pt>
                <pt idx="78">
                  <v>4714.16738</v>
                </pt>
                <pt idx="79">
                  <v>4714.16738</v>
                </pt>
                <pt idx="80">
                  <v>4714.16738</v>
                </pt>
                <pt idx="81">
                  <v>4714.16738</v>
                </pt>
                <pt idx="82">
                  <v>4714.16738</v>
                </pt>
                <pt idx="83">
                  <v>4714.16738</v>
                </pt>
                <pt idx="84">
                  <v>4714.16738</v>
                </pt>
                <pt idx="85">
                  <v>4714.16738</v>
                </pt>
                <pt idx="86">
                  <v>4712.46833</v>
                </pt>
                <pt idx="87">
                  <v>4712.46833</v>
                </pt>
                <pt idx="88">
                  <v>4712.46833</v>
                </pt>
                <pt idx="89">
                  <v>4712.46833</v>
                </pt>
                <pt idx="90">
                  <v>4712.46833</v>
                </pt>
                <pt idx="91">
                  <v>4712.46833</v>
                </pt>
                <pt idx="92">
                  <v>4712.46833</v>
                </pt>
                <pt idx="93">
                  <v>4712.46833</v>
                </pt>
                <pt idx="94">
                  <v>4712.46833</v>
                </pt>
                <pt idx="95">
                  <v>4712.46833</v>
                </pt>
                <pt idx="96">
                  <v>4712.46833</v>
                </pt>
                <pt idx="97">
                  <v>4712.46833</v>
                </pt>
                <pt idx="98">
                  <v>4711.08114</v>
                </pt>
                <pt idx="99">
                  <v>4711.08114</v>
                </pt>
                <pt idx="100">
                  <v>4711.08114</v>
                </pt>
                <pt idx="101">
                  <v>4711.08114</v>
                </pt>
                <pt idx="102">
                  <v>4711.08114</v>
                </pt>
                <pt idx="103">
                  <v>4711.08114</v>
                </pt>
                <pt idx="104">
                  <v>4711.08114</v>
                </pt>
                <pt idx="105">
                  <v>4711.08114</v>
                </pt>
                <pt idx="106">
                  <v>4711.08114</v>
                </pt>
                <pt idx="107">
                  <v>4711.08114</v>
                </pt>
                <pt idx="108">
                  <v>4711.08114</v>
                </pt>
                <pt idx="109">
                  <v>4711.08114</v>
                </pt>
                <pt idx="110">
                  <v>4709.09631</v>
                </pt>
                <pt idx="111">
                  <v>4709.09631</v>
                </pt>
                <pt idx="112">
                  <v>4709.09631</v>
                </pt>
                <pt idx="113">
                  <v>4709.09631</v>
                </pt>
                <pt idx="114">
                  <v>4709.09631</v>
                </pt>
                <pt idx="115">
                  <v>4709.09631</v>
                </pt>
                <pt idx="116">
                  <v>4709.09631</v>
                </pt>
                <pt idx="117">
                  <v>4709.09631</v>
                </pt>
                <pt idx="118">
                  <v>4709.09631</v>
                </pt>
                <pt idx="119">
                  <v>4709.09631</v>
                </pt>
                <pt idx="120">
                  <v>4709.09631</v>
                </pt>
                <pt idx="121">
                  <v>4709.09631</v>
                </pt>
                <pt idx="122">
                  <v>4706.90584</v>
                </pt>
                <pt idx="123">
                  <v>4706.90584</v>
                </pt>
                <pt idx="124">
                  <v>4706.90584</v>
                </pt>
                <pt idx="125">
                  <v>4706.90584</v>
                </pt>
                <pt idx="126">
                  <v>4706.90584</v>
                </pt>
                <pt idx="127">
                  <v>4706.90584</v>
                </pt>
                <pt idx="128">
                  <v>4706.90584</v>
                </pt>
                <pt idx="129">
                  <v>4706.90584</v>
                </pt>
                <pt idx="130">
                  <v>4706.90584</v>
                </pt>
                <pt idx="131">
                  <v>4706.90584</v>
                </pt>
                <pt idx="132">
                  <v>4706.90584</v>
                </pt>
                <pt idx="133">
                  <v>4706.90584</v>
                </pt>
                <pt idx="134">
                  <v>4705.36076</v>
                </pt>
                <pt idx="135">
                  <v>4705.36076</v>
                </pt>
                <pt idx="136">
                  <v>4705.36076</v>
                </pt>
                <pt idx="137">
                  <v>4705.36076</v>
                </pt>
                <pt idx="138">
                  <v>4705.36076</v>
                </pt>
                <pt idx="139">
                  <v>4705.36076</v>
                </pt>
                <pt idx="140">
                  <v>4705.36076</v>
                </pt>
                <pt idx="141">
                  <v>4705.36076</v>
                </pt>
                <pt idx="142">
                  <v>4705.36076</v>
                </pt>
                <pt idx="143">
                  <v>4705.36076</v>
                </pt>
                <pt idx="144">
                  <v>4705.36076</v>
                </pt>
                <pt idx="145">
                  <v>4705.36076</v>
                </pt>
              </numCache>
            </numRef>
          </val>
          <smooth val="0"/>
        </ser>
        <ser>
          <idx val="3"/>
          <order val="3"/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Mapped_H3_M15_Interporate!$BM$2256:$BM$2401</f>
              <numCache>
                <formatCode>General</formatCode>
                <ptCount val="146"/>
                <pt idx="0">
                  <v>4701.06391</v>
                </pt>
                <pt idx="1">
                  <v>4701.06391</v>
                </pt>
                <pt idx="2">
                  <v>4701.62909</v>
                </pt>
                <pt idx="3">
                  <v>4701.62909</v>
                </pt>
                <pt idx="4">
                  <v>4701.62909</v>
                </pt>
                <pt idx="5">
                  <v>4701.62909</v>
                </pt>
                <pt idx="6">
                  <v>4701.62909</v>
                </pt>
                <pt idx="7">
                  <v>4701.62909</v>
                </pt>
                <pt idx="8">
                  <v>4701.62909</v>
                </pt>
                <pt idx="9">
                  <v>4701.62909</v>
                </pt>
                <pt idx="10">
                  <v>4701.62909</v>
                </pt>
                <pt idx="11">
                  <v>4701.62909</v>
                </pt>
                <pt idx="12">
                  <v>4701.62909</v>
                </pt>
                <pt idx="13">
                  <v>4701.62909</v>
                </pt>
                <pt idx="14">
                  <v>4701.318108333333</v>
                </pt>
                <pt idx="15">
                  <v>4701.294186666666</v>
                </pt>
                <pt idx="16">
                  <v>4701.270264999999</v>
                </pt>
                <pt idx="17">
                  <v>4701.246343333333</v>
                </pt>
                <pt idx="18">
                  <v>4701.222421666666</v>
                </pt>
                <pt idx="19">
                  <v>4701.1985</v>
                </pt>
                <pt idx="20">
                  <v>4701.174578333333</v>
                </pt>
                <pt idx="21">
                  <v>4701.150656666666</v>
                </pt>
                <pt idx="22">
                  <v>4701.126735</v>
                </pt>
                <pt idx="23">
                  <v>4701.102813333333</v>
                </pt>
                <pt idx="24">
                  <v>4701.078891666666</v>
                </pt>
                <pt idx="25">
                  <v>4701.054969999999</v>
                </pt>
                <pt idx="26">
                  <v>4699.878966666666</v>
                </pt>
                <pt idx="27">
                  <v>4699.766423333333</v>
                </pt>
                <pt idx="28">
                  <v>4699.65388</v>
                </pt>
                <pt idx="29">
                  <v>4699.541336666666</v>
                </pt>
                <pt idx="30">
                  <v>4699.428793333333</v>
                </pt>
                <pt idx="31">
                  <v>4699.31625</v>
                </pt>
                <pt idx="32">
                  <v>4699.203706666666</v>
                </pt>
                <pt idx="33">
                  <v>4699.091163333333</v>
                </pt>
                <pt idx="34">
                  <v>4698.97862</v>
                </pt>
                <pt idx="35">
                  <v>4698.866076666666</v>
                </pt>
                <pt idx="36">
                  <v>4698.753533333333</v>
                </pt>
                <pt idx="37">
                  <v>4698.64099</v>
                </pt>
                <pt idx="38">
                  <v>4697.481881666667</v>
                </pt>
                <pt idx="39">
                  <v>4697.288833333333</v>
                </pt>
                <pt idx="40">
                  <v>4697.095785</v>
                </pt>
                <pt idx="41">
                  <v>4696.902736666667</v>
                </pt>
                <pt idx="42">
                  <v>4696.709688333333</v>
                </pt>
                <pt idx="43">
                  <v>4696.51664</v>
                </pt>
                <pt idx="44">
                  <v>4696.323591666667</v>
                </pt>
                <pt idx="45">
                  <v>4696.130543333334</v>
                </pt>
                <pt idx="46">
                  <v>4695.937495</v>
                </pt>
                <pt idx="47">
                  <v>4695.744446666667</v>
                </pt>
                <pt idx="48">
                  <v>4695.551398333334</v>
                </pt>
                <pt idx="49">
                  <v>4695.35835</v>
                </pt>
                <pt idx="50">
                  <v>4694.341686666668</v>
                </pt>
                <pt idx="51">
                  <v>4694.085283333335</v>
                </pt>
                <pt idx="52">
                  <v>4693.828880000001</v>
                </pt>
                <pt idx="53">
                  <v>4693.572476666668</v>
                </pt>
                <pt idx="54">
                  <v>4693.316073333334</v>
                </pt>
                <pt idx="55">
                  <v>4693.059670000001</v>
                </pt>
                <pt idx="56">
                  <v>4692.803266666668</v>
                </pt>
                <pt idx="57">
                  <v>4692.546863333335</v>
                </pt>
                <pt idx="58">
                  <v>4692.290460000001</v>
                </pt>
                <pt idx="59">
                  <v>4692.034056666668</v>
                </pt>
                <pt idx="60">
                  <v>4691.777653333334</v>
                </pt>
                <pt idx="61">
                  <v>4691.521250000002</v>
                </pt>
                <pt idx="62">
                  <v>4690.677701666667</v>
                </pt>
                <pt idx="63">
                  <v>4690.376133333333</v>
                </pt>
                <pt idx="64">
                  <v>4690.074565</v>
                </pt>
                <pt idx="65">
                  <v>4689.772996666667</v>
                </pt>
                <pt idx="66">
                  <v>4689.471428333332</v>
                </pt>
                <pt idx="67">
                  <v>4689.169859999999</v>
                </pt>
                <pt idx="68">
                  <v>4688.868291666666</v>
                </pt>
                <pt idx="69">
                  <v>4688.566723333332</v>
                </pt>
                <pt idx="70">
                  <v>4688.265154999999</v>
                </pt>
                <pt idx="71">
                  <v>4687.963586666666</v>
                </pt>
                <pt idx="72">
                  <v>4687.662018333333</v>
                </pt>
                <pt idx="73">
                  <v>4687.360449999999</v>
                </pt>
                <pt idx="74">
                  <v>4686.607099166667</v>
                </pt>
                <pt idx="75">
                  <v>4686.270778333334</v>
                </pt>
                <pt idx="76">
                  <v>4685.9344575</v>
                </pt>
                <pt idx="77">
                  <v>4685.598136666667</v>
                </pt>
                <pt idx="78">
                  <v>4685.261815833333</v>
                </pt>
                <pt idx="79">
                  <v>4684.925495</v>
                </pt>
                <pt idx="80">
                  <v>4684.589174166666</v>
                </pt>
                <pt idx="81">
                  <v>4684.252853333333</v>
                </pt>
                <pt idx="82">
                  <v>4683.916532499999</v>
                </pt>
                <pt idx="83">
                  <v>4683.580211666666</v>
                </pt>
                <pt idx="84">
                  <v>4683.243890833333</v>
                </pt>
                <pt idx="85">
                  <v>4682.907569999999</v>
                </pt>
                <pt idx="86">
                  <v>4681.722641666667</v>
                </pt>
                <pt idx="87">
                  <v>4681.321043333334</v>
                </pt>
                <pt idx="88">
                  <v>4680.919445</v>
                </pt>
                <pt idx="89">
                  <v>4680.517846666668</v>
                </pt>
                <pt idx="90">
                  <v>4680.116248333334</v>
                </pt>
                <pt idx="91">
                  <v>4679.714650000001</v>
                </pt>
                <pt idx="92">
                  <v>4679.313051666667</v>
                </pt>
                <pt idx="93">
                  <v>4678.911453333334</v>
                </pt>
                <pt idx="94">
                  <v>4678.509855000001</v>
                </pt>
                <pt idx="95">
                  <v>4678.108256666667</v>
                </pt>
                <pt idx="96">
                  <v>4677.706658333334</v>
                </pt>
                <pt idx="97">
                  <v>4677.305060000001</v>
                </pt>
                <pt idx="98">
                  <v>4676.977680833333</v>
                </pt>
                <pt idx="99">
                  <v>4676.581791666666</v>
                </pt>
                <pt idx="100">
                  <v>4676.185902499999</v>
                </pt>
                <pt idx="101">
                  <v>4675.790013333332</v>
                </pt>
                <pt idx="102">
                  <v>4675.394124166666</v>
                </pt>
                <pt idx="103">
                  <v>4674.998234999999</v>
                </pt>
                <pt idx="104">
                  <v>4674.602345833333</v>
                </pt>
                <pt idx="105">
                  <v>4674.206456666666</v>
                </pt>
                <pt idx="106">
                  <v>4673.8105675</v>
                </pt>
                <pt idx="107">
                  <v>4673.414678333333</v>
                </pt>
                <pt idx="108">
                  <v>4673.018789166666</v>
                </pt>
                <pt idx="109">
                  <v>4672.622899999999</v>
                </pt>
                <pt idx="110">
                  <v>4672.619025833334</v>
                </pt>
                <pt idx="111">
                  <v>4672.253291666667</v>
                </pt>
                <pt idx="112">
                  <v>4671.8875575</v>
                </pt>
                <pt idx="113">
                  <v>4671.521823333333</v>
                </pt>
                <pt idx="114">
                  <v>4671.156089166667</v>
                </pt>
                <pt idx="115">
                  <v>4670.790355000001</v>
                </pt>
                <pt idx="116">
                  <v>4670.424620833334</v>
                </pt>
                <pt idx="117">
                  <v>4670.058886666668</v>
                </pt>
                <pt idx="118">
                  <v>4669.693152500001</v>
                </pt>
                <pt idx="119">
                  <v>4669.327418333334</v>
                </pt>
                <pt idx="120">
                  <v>4668.961684166668</v>
                </pt>
                <pt idx="121">
                  <v>4668.595950000001</v>
                </pt>
                <pt idx="122">
                  <v>4669.154104166667</v>
                </pt>
                <pt idx="123">
                  <v>4668.859438333334</v>
                </pt>
                <pt idx="124">
                  <v>4668.5647725</v>
                </pt>
                <pt idx="125">
                  <v>4668.270106666667</v>
                </pt>
                <pt idx="126">
                  <v>4667.975440833334</v>
                </pt>
                <pt idx="127">
                  <v>4667.680775</v>
                </pt>
                <pt idx="128">
                  <v>4667.386109166667</v>
                </pt>
                <pt idx="129">
                  <v>4667.091443333334</v>
                </pt>
                <pt idx="130">
                  <v>4666.7967775</v>
                </pt>
                <pt idx="131">
                  <v>4666.502111666667</v>
                </pt>
                <pt idx="132">
                  <v>4666.207445833334</v>
                </pt>
                <pt idx="133">
                  <v>4665.91278</v>
                </pt>
                <pt idx="134">
                  <v>4666.26494</v>
                </pt>
                <pt idx="135">
                  <v>4666.02003</v>
                </pt>
                <pt idx="136">
                  <v>4665.77512</v>
                </pt>
                <pt idx="137">
                  <v>4665.53021</v>
                </pt>
                <pt idx="138">
                  <v>4665.2853</v>
                </pt>
                <pt idx="139">
                  <v>4665.04039</v>
                </pt>
                <pt idx="140">
                  <v>4664.795480000001</v>
                </pt>
                <pt idx="141">
                  <v>4664.55057</v>
                </pt>
                <pt idx="142">
                  <v>4664.305660000001</v>
                </pt>
                <pt idx="143">
                  <v>4664.060750000001</v>
                </pt>
                <pt idx="144">
                  <v>4663.81584</v>
                </pt>
                <pt idx="145">
                  <v>4663.570930000001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922332031"/>
        <axId val="922318303"/>
      </lineChart>
      <catAx>
        <axId val="922332031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TZ"/>
          </a:p>
        </txPr>
        <crossAx val="922318303"/>
        <crosses val="autoZero"/>
        <auto val="1"/>
        <lblAlgn val="ctr"/>
        <lblOffset val="100"/>
        <noMultiLvlLbl val="0"/>
      </catAx>
      <valAx>
        <axId val="9223183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TZ"/>
          </a:p>
        </txPr>
        <crossAx val="92233203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TZ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66</col>
      <colOff>209550</colOff>
      <row>2335</row>
      <rowOff>11430</rowOff>
    </from>
    <to>
      <col>88</col>
      <colOff>144780</colOff>
      <row>2368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66</col>
      <colOff>209551</colOff>
      <row>2368</row>
      <rowOff>28575</rowOff>
    </from>
    <to>
      <col>89</col>
      <colOff>571501</colOff>
      <row>2400</row>
      <rowOff>66675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01"/>
  <sheetViews>
    <sheetView topLeftCell="L1" zoomScale="70" zoomScaleNormal="70" workbookViewId="0">
      <selection activeCell="C20" sqref="C20"/>
    </sheetView>
  </sheetViews>
  <sheetFormatPr baseColWidth="8" defaultColWidth="8.68359375" defaultRowHeight="14.4"/>
  <cols>
    <col width="12.47265625" customWidth="1" min="1" max="1"/>
    <col width="9.578125" customWidth="1" min="2" max="2"/>
    <col width="12.20703125" customWidth="1" min="3" max="3"/>
    <col width="7.89453125" customWidth="1" min="4" max="4"/>
    <col width="10.62890625" customWidth="1" min="6" max="8"/>
    <col width="13.9453125" customWidth="1" min="9" max="10"/>
    <col width="29.3125" customWidth="1" min="11" max="11"/>
    <col width="26.9453125" customWidth="1" min="12" max="12"/>
    <col width="20.578125" customWidth="1" min="13" max="13"/>
    <col width="13.9453125" customWidth="1" min="14" max="14"/>
    <col width="14.05078125" customWidth="1" min="15" max="15"/>
    <col width="11.1015625" customWidth="1" min="16" max="16"/>
    <col width="13.7890625" customWidth="1" min="17" max="17"/>
    <col width="9.3671875" customWidth="1" min="18" max="18"/>
    <col width="12.15625" customWidth="1" min="20" max="21"/>
    <col width="11.62890625" customWidth="1" min="22" max="22"/>
    <col width="15.47265625" customWidth="1" min="23" max="23"/>
    <col width="30.7890625" customWidth="1" min="25" max="25"/>
    <col width="28.5234375" customWidth="1" min="26" max="26"/>
    <col width="22.1015625" customWidth="1" min="27" max="27"/>
  </cols>
  <sheetData>
    <row r="1" ht="14.25" customHeight="1">
      <c r="A1" t="inlineStr">
        <is>
          <t>timestamp_h3</t>
        </is>
      </c>
      <c r="B1" t="inlineStr">
        <is>
          <t>symbol_h3</t>
        </is>
      </c>
      <c r="C1" t="inlineStr">
        <is>
          <t>timeframe_h3</t>
        </is>
      </c>
      <c r="D1" t="inlineStr">
        <is>
          <t>close_h3</t>
        </is>
      </c>
      <c r="E1" t="inlineStr">
        <is>
          <t>ssa_h3</t>
        </is>
      </c>
      <c r="F1" t="inlineStr">
        <is>
          <t>ema_ssa_h3</t>
        </is>
      </c>
      <c r="G1" t="inlineStr">
        <is>
          <t>ssa_high_h3</t>
        </is>
      </c>
      <c r="H1" t="inlineStr">
        <is>
          <t>ssa_low_h3</t>
        </is>
      </c>
      <c r="I1" t="inlineStr">
        <is>
          <t>SSA Crossing_h3</t>
        </is>
      </c>
      <c r="K1" s="11" t="inlineStr">
        <is>
          <t>convert_to_readable_datetime_h3</t>
        </is>
      </c>
      <c r="L1" s="11" t="inlineStr">
        <is>
          <t>round_to_nearest_datetime_h3</t>
        </is>
      </c>
      <c r="M1" s="11" t="inlineStr">
        <is>
          <t>timestamp_adjusted_h3</t>
        </is>
      </c>
      <c r="O1" t="inlineStr">
        <is>
          <t>timestamp_m15</t>
        </is>
      </c>
      <c r="P1" t="inlineStr">
        <is>
          <t>symbol_m15</t>
        </is>
      </c>
      <c r="Q1" t="inlineStr">
        <is>
          <t>timeframe_m15</t>
        </is>
      </c>
      <c r="R1" t="inlineStr">
        <is>
          <t>close_m15</t>
        </is>
      </c>
      <c r="S1" t="inlineStr">
        <is>
          <t>ssa_m15</t>
        </is>
      </c>
      <c r="T1" t="inlineStr">
        <is>
          <t>ema_ssa_m15</t>
        </is>
      </c>
      <c r="U1" t="inlineStr">
        <is>
          <t>ssa_high_m15</t>
        </is>
      </c>
      <c r="V1" t="inlineStr">
        <is>
          <t>ssa_low_m15</t>
        </is>
      </c>
      <c r="W1" t="inlineStr">
        <is>
          <t>SSA Crossing_m15</t>
        </is>
      </c>
      <c r="Y1" s="11" t="inlineStr">
        <is>
          <t>convert_to_readable_datetime_m15</t>
        </is>
      </c>
      <c r="Z1" s="11" t="inlineStr">
        <is>
          <t>round_to_nearest_datetime_15m</t>
        </is>
      </c>
      <c r="AA1" s="11" t="inlineStr">
        <is>
          <t>timestamp_adjusted_m15</t>
        </is>
      </c>
    </row>
    <row r="2" ht="14.25" customHeight="1">
      <c r="A2" t="n">
        <v>1773802803</v>
      </c>
      <c r="B2" t="inlineStr">
        <is>
          <t>XAUUSD</t>
        </is>
      </c>
      <c r="C2" t="inlineStr">
        <is>
          <t>H3</t>
        </is>
      </c>
      <c r="D2" t="n">
        <v>4997.77</v>
      </c>
      <c r="E2" t="n">
        <v>4945.24795</v>
      </c>
      <c r="F2" t="n">
        <v>4945.24795</v>
      </c>
      <c r="G2" t="n">
        <v>4985.40702</v>
      </c>
      <c r="H2" t="n">
        <v>4941.71351</v>
      </c>
      <c r="I2" t="n">
        <v>0</v>
      </c>
      <c r="K2" s="1">
        <f>(A2/86400)+25569</f>
        <v/>
      </c>
      <c r="L2" s="2">
        <f>CEILING(INT(K2*1440)/1440*288,1)/288</f>
        <v/>
      </c>
      <c r="M2">
        <f>MROUND((L2-25569)*86400,300)</f>
        <v/>
      </c>
      <c r="O2" t="n">
        <v>1775134802</v>
      </c>
      <c r="P2" t="inlineStr">
        <is>
          <t>XAUUSD</t>
        </is>
      </c>
      <c r="Q2" t="inlineStr">
        <is>
          <t>M15</t>
        </is>
      </c>
      <c r="R2" t="n">
        <v>4587.61</v>
      </c>
      <c r="S2" t="n">
        <v>4587.04638</v>
      </c>
      <c r="T2" t="n">
        <v>4587.04638</v>
      </c>
      <c r="U2" t="n">
        <v>4599.98265</v>
      </c>
      <c r="V2" t="n">
        <v>4572.44291</v>
      </c>
      <c r="W2" t="n">
        <v>0</v>
      </c>
      <c r="Y2" s="1">
        <f>(O2/86400)+25569</f>
        <v/>
      </c>
      <c r="Z2" s="2">
        <f>CEILING(INT(Y2*1440)/1440*288,1)/288</f>
        <v/>
      </c>
      <c r="AA2">
        <f>MROUND((Z2-25569)*86400,300)</f>
        <v/>
      </c>
    </row>
    <row r="3" ht="14.25" customHeight="1">
      <c r="A3" t="n">
        <v>1773813603</v>
      </c>
      <c r="B3" t="inlineStr">
        <is>
          <t>XAUUSD</t>
        </is>
      </c>
      <c r="C3" t="inlineStr">
        <is>
          <t>H3</t>
        </is>
      </c>
      <c r="D3" t="n">
        <v>4987.52</v>
      </c>
      <c r="E3" t="n">
        <v>4921.89462</v>
      </c>
      <c r="F3" t="n">
        <v>4933.57128</v>
      </c>
      <c r="G3" t="n">
        <v>4965.01761</v>
      </c>
      <c r="H3" t="n">
        <v>4912.83588</v>
      </c>
      <c r="I3" t="n">
        <v>1</v>
      </c>
      <c r="K3" s="1">
        <f>(A3/86400)+25569</f>
        <v/>
      </c>
      <c r="L3" s="2">
        <f>CEILING(INT(K3*1440)/1440*288,1)/288</f>
        <v/>
      </c>
      <c r="M3">
        <f>MROUND((L3-25569)*86400,300)</f>
        <v/>
      </c>
      <c r="O3" t="n">
        <v>1775135702</v>
      </c>
      <c r="P3" t="inlineStr">
        <is>
          <t>XAUUSD</t>
        </is>
      </c>
      <c r="Q3" t="inlineStr">
        <is>
          <t>M15</t>
        </is>
      </c>
      <c r="R3" t="n">
        <v>4597.48</v>
      </c>
      <c r="S3" t="n">
        <v>4601.53698</v>
      </c>
      <c r="T3" t="n">
        <v>4594.29168</v>
      </c>
      <c r="U3" t="n">
        <v>4610.3844</v>
      </c>
      <c r="V3" t="n">
        <v>4582.02159</v>
      </c>
      <c r="W3" t="n">
        <v>1</v>
      </c>
      <c r="Y3" s="1">
        <f>(O3/86400)+25569</f>
        <v/>
      </c>
      <c r="Z3" s="2">
        <f>CEILING(INT(Y3*1440)/1440*288,1)/288</f>
        <v/>
      </c>
      <c r="AA3">
        <f>MROUND((Z3-25569)*86400,300)</f>
        <v/>
      </c>
    </row>
    <row r="4" ht="14.25" customHeight="1">
      <c r="A4" t="n">
        <v>1773824403</v>
      </c>
      <c r="B4" t="inlineStr">
        <is>
          <t>XAUUSD</t>
        </is>
      </c>
      <c r="C4" t="inlineStr">
        <is>
          <t>H3</t>
        </is>
      </c>
      <c r="D4" t="n">
        <v>4930.17</v>
      </c>
      <c r="E4" t="n">
        <v>4905.81862</v>
      </c>
      <c r="F4" t="n">
        <v>4919.69495</v>
      </c>
      <c r="G4" t="n">
        <v>4946.13048</v>
      </c>
      <c r="H4" t="n">
        <v>4888.39004</v>
      </c>
      <c r="I4" t="n">
        <v>0</v>
      </c>
      <c r="K4" s="1">
        <f>(A4/86400)+25569</f>
        <v/>
      </c>
      <c r="L4" s="2">
        <f>CEILING(INT(K4*1440)/1440*288,1)/288</f>
        <v/>
      </c>
      <c r="M4">
        <f>MROUND((L4-25569)*86400,300)</f>
        <v/>
      </c>
      <c r="O4" t="n">
        <v>1775136602</v>
      </c>
      <c r="P4" t="inlineStr">
        <is>
          <t>XAUUSD</t>
        </is>
      </c>
      <c r="Q4" t="inlineStr">
        <is>
          <t>M15</t>
        </is>
      </c>
      <c r="R4" t="n">
        <v>4602.13</v>
      </c>
      <c r="S4" t="n">
        <v>4619.08362</v>
      </c>
      <c r="T4" t="n">
        <v>4606.68765</v>
      </c>
      <c r="U4" t="n">
        <v>4627.26871</v>
      </c>
      <c r="V4" t="n">
        <v>4596.20047</v>
      </c>
      <c r="W4" t="n">
        <v>0</v>
      </c>
      <c r="Y4" s="1">
        <f>(O4/86400)+25569</f>
        <v/>
      </c>
      <c r="Z4" s="2">
        <f>CEILING(INT(Y4*1440)/1440*288,1)/288</f>
        <v/>
      </c>
      <c r="AA4">
        <f>MROUND((Z4-25569)*86400,300)</f>
        <v/>
      </c>
    </row>
    <row r="5" ht="14.25" customHeight="1">
      <c r="A5" t="n">
        <v>1773835203</v>
      </c>
      <c r="B5" t="inlineStr">
        <is>
          <t>XAUUSD</t>
        </is>
      </c>
      <c r="C5" t="inlineStr">
        <is>
          <t>H3</t>
        </is>
      </c>
      <c r="D5" t="n">
        <v>4869.56</v>
      </c>
      <c r="E5" t="n">
        <v>4899.657</v>
      </c>
      <c r="F5" t="n">
        <v>4909.67597</v>
      </c>
      <c r="G5" t="n">
        <v>4933.80547</v>
      </c>
      <c r="H5" t="n">
        <v>4873.7965</v>
      </c>
      <c r="I5" t="n">
        <v>0</v>
      </c>
      <c r="K5" s="1">
        <f>(A5/86400)+25569</f>
        <v/>
      </c>
      <c r="L5" s="2">
        <f>CEILING(INT(K5*1440)/1440*288,1)/288</f>
        <v/>
      </c>
      <c r="M5">
        <f>MROUND((L5-25569)*86400,300)</f>
        <v/>
      </c>
      <c r="O5" t="n">
        <v>1775137502</v>
      </c>
      <c r="P5" t="inlineStr">
        <is>
          <t>XAUUSD</t>
        </is>
      </c>
      <c r="Q5" t="inlineStr">
        <is>
          <t>M15</t>
        </is>
      </c>
      <c r="R5" t="n">
        <v>4645.33</v>
      </c>
      <c r="S5" t="n">
        <v>4638.66207</v>
      </c>
      <c r="T5" t="n">
        <v>4622.67486</v>
      </c>
      <c r="U5" t="n">
        <v>4646.73841</v>
      </c>
      <c r="V5" t="n">
        <v>4613.19238</v>
      </c>
      <c r="W5" t="n">
        <v>0</v>
      </c>
      <c r="Y5" s="1">
        <f>(O5/86400)+25569</f>
        <v/>
      </c>
      <c r="Z5" s="2">
        <f>CEILING(INT(Y5*1440)/1440*288,1)/288</f>
        <v/>
      </c>
      <c r="AA5">
        <f>MROUND((Z5-25569)*86400,300)</f>
        <v/>
      </c>
    </row>
    <row r="6" ht="14.25" customHeight="1">
      <c r="A6" t="n">
        <v>1773846003</v>
      </c>
      <c r="B6" t="inlineStr">
        <is>
          <t>XAUUSD</t>
        </is>
      </c>
      <c r="C6" t="inlineStr">
        <is>
          <t>H3</t>
        </is>
      </c>
      <c r="D6" t="n">
        <v>4890.22</v>
      </c>
      <c r="E6" t="n">
        <v>4897.32569</v>
      </c>
      <c r="F6" t="n">
        <v>4903.50083</v>
      </c>
      <c r="G6" t="n">
        <v>4927.98068</v>
      </c>
      <c r="H6" t="n">
        <v>4870.77345</v>
      </c>
      <c r="I6" t="n">
        <v>0</v>
      </c>
      <c r="K6" s="1">
        <f>(A6/86400)+25569</f>
        <v/>
      </c>
      <c r="L6" s="2">
        <f>CEILING(INT(K6*1440)/1440*288,1)/288</f>
        <v/>
      </c>
      <c r="M6">
        <f>MROUND((L6-25569)*86400,300)</f>
        <v/>
      </c>
      <c r="O6" t="n">
        <v>1775138402</v>
      </c>
      <c r="P6" t="inlineStr">
        <is>
          <t>XAUUSD</t>
        </is>
      </c>
      <c r="Q6" t="inlineStr">
        <is>
          <t>M15</t>
        </is>
      </c>
      <c r="R6" t="n">
        <v>4647.77</v>
      </c>
      <c r="S6" t="n">
        <v>4654.68388</v>
      </c>
      <c r="T6" t="n">
        <v>4638.67937</v>
      </c>
      <c r="U6" t="n">
        <v>4663.1351</v>
      </c>
      <c r="V6" t="n">
        <v>4630.47085</v>
      </c>
      <c r="W6" t="n">
        <v>0</v>
      </c>
      <c r="Y6" s="1">
        <f>(O6/86400)+25569</f>
        <v/>
      </c>
      <c r="Z6" s="2">
        <f>CEILING(INT(Y6*1440)/1440*288,1)/288</f>
        <v/>
      </c>
      <c r="AA6">
        <f>MROUND((Z6-25569)*86400,300)</f>
        <v/>
      </c>
    </row>
    <row r="7" ht="14.25" customHeight="1">
      <c r="A7" t="n">
        <v>1773856803</v>
      </c>
      <c r="B7" t="inlineStr">
        <is>
          <t>XAUUSD</t>
        </is>
      </c>
      <c r="C7" t="inlineStr">
        <is>
          <t>H3</t>
        </is>
      </c>
      <c r="D7" t="n">
        <v>4818.77</v>
      </c>
      <c r="E7" t="n">
        <v>4885.55019</v>
      </c>
      <c r="F7" t="n">
        <v>4894.52551</v>
      </c>
      <c r="G7" t="n">
        <v>4921.25128</v>
      </c>
      <c r="H7" t="n">
        <v>4862.27474</v>
      </c>
      <c r="I7" t="n">
        <v>0</v>
      </c>
      <c r="K7" s="1">
        <f>(A7/86400)+25569</f>
        <v/>
      </c>
      <c r="L7" s="2">
        <f>CEILING(INT(K7*1440)/1440*288,1)/288</f>
        <v/>
      </c>
      <c r="M7">
        <f>MROUND((L7-25569)*86400,300)</f>
        <v/>
      </c>
      <c r="O7" t="n">
        <v>1775139302</v>
      </c>
      <c r="P7" t="inlineStr">
        <is>
          <t>XAUUSD</t>
        </is>
      </c>
      <c r="Q7" t="inlineStr">
        <is>
          <t>M15</t>
        </is>
      </c>
      <c r="R7" t="n">
        <v>4665.41</v>
      </c>
      <c r="S7" t="n">
        <v>4667.26349</v>
      </c>
      <c r="T7" t="n">
        <v>4652.97143</v>
      </c>
      <c r="U7" t="n">
        <v>4675.99584</v>
      </c>
      <c r="V7" t="n">
        <v>4644.82294</v>
      </c>
      <c r="W7" t="n">
        <v>0</v>
      </c>
      <c r="Y7" s="1">
        <f>(O7/86400)+25569</f>
        <v/>
      </c>
      <c r="Z7" s="2">
        <f>CEILING(INT(Y7*1440)/1440*288,1)/288</f>
        <v/>
      </c>
      <c r="AA7">
        <f>MROUND((Z7-25569)*86400,300)</f>
        <v/>
      </c>
    </row>
    <row r="8" ht="14.25" customHeight="1">
      <c r="A8" t="n">
        <v>1773867603</v>
      </c>
      <c r="B8" t="inlineStr">
        <is>
          <t>XAUUSD</t>
        </is>
      </c>
      <c r="C8" t="inlineStr">
        <is>
          <t>H3</t>
        </is>
      </c>
      <c r="D8" t="n">
        <v>4836.88</v>
      </c>
      <c r="E8" t="n">
        <v>4862.50633</v>
      </c>
      <c r="F8" t="n">
        <v>4878.51592</v>
      </c>
      <c r="G8" t="n">
        <v>4904.47552</v>
      </c>
      <c r="H8" t="n">
        <v>4843.67133</v>
      </c>
      <c r="I8" t="n">
        <v>0</v>
      </c>
      <c r="K8" s="1">
        <f>(A8/86400)+25569</f>
        <v/>
      </c>
      <c r="L8" s="2">
        <f>CEILING(INT(K8*1440)/1440*288,1)/288</f>
        <v/>
      </c>
      <c r="M8">
        <f>MROUND((L8-25569)*86400,300)</f>
        <v/>
      </c>
      <c r="O8" t="n">
        <v>1775140202</v>
      </c>
      <c r="P8" t="inlineStr">
        <is>
          <t>XAUUSD</t>
        </is>
      </c>
      <c r="Q8" t="inlineStr">
        <is>
          <t>M15</t>
        </is>
      </c>
      <c r="R8" t="n">
        <v>4693.91</v>
      </c>
      <c r="S8" t="n">
        <v>4675.08467</v>
      </c>
      <c r="T8" t="n">
        <v>4664.02805</v>
      </c>
      <c r="U8" t="n">
        <v>4684.16453</v>
      </c>
      <c r="V8" t="n">
        <v>4655.29583</v>
      </c>
      <c r="W8" t="n">
        <v>0</v>
      </c>
      <c r="Y8" s="1">
        <f>(O8/86400)+25569</f>
        <v/>
      </c>
      <c r="Z8" s="2">
        <f>CEILING(INT(Y8*1440)/1440*288,1)/288</f>
        <v/>
      </c>
      <c r="AA8">
        <f>MROUND((Z8-25569)*86400,300)</f>
        <v/>
      </c>
    </row>
    <row r="9" ht="14.25" customHeight="1">
      <c r="A9" t="n">
        <v>1773878403</v>
      </c>
      <c r="B9" t="inlineStr">
        <is>
          <t>XAUUSD</t>
        </is>
      </c>
      <c r="C9" t="inlineStr">
        <is>
          <t>H3</t>
        </is>
      </c>
      <c r="D9" t="n">
        <v>4858.76</v>
      </c>
      <c r="E9" t="n">
        <v>4823.40211</v>
      </c>
      <c r="F9" t="n">
        <v>4850.95901</v>
      </c>
      <c r="G9" t="n">
        <v>4875.55571</v>
      </c>
      <c r="H9" t="n">
        <v>4807.4425</v>
      </c>
      <c r="I9" t="n">
        <v>0</v>
      </c>
      <c r="K9" s="1">
        <f>(A9/86400)+25569</f>
        <v/>
      </c>
      <c r="L9" s="2">
        <f>CEILING(INT(K9*1440)/1440*288,1)/288</f>
        <v/>
      </c>
      <c r="M9">
        <f>MROUND((L9-25569)*86400,300)</f>
        <v/>
      </c>
      <c r="O9" t="n">
        <v>1775141102</v>
      </c>
      <c r="P9" t="inlineStr">
        <is>
          <t>XAUUSD</t>
        </is>
      </c>
      <c r="Q9" t="inlineStr">
        <is>
          <t>M15</t>
        </is>
      </c>
      <c r="R9" t="n">
        <v>4681.32</v>
      </c>
      <c r="S9" t="n">
        <v>4677.18313</v>
      </c>
      <c r="T9" t="n">
        <v>4670.60559</v>
      </c>
      <c r="U9" t="n">
        <v>4686.86262</v>
      </c>
      <c r="V9" t="n">
        <v>4661.44437</v>
      </c>
      <c r="W9" t="n">
        <v>0</v>
      </c>
      <c r="Y9" s="1">
        <f>(O9/86400)+25569</f>
        <v/>
      </c>
      <c r="Z9" s="2">
        <f>CEILING(INT(Y9*1440)/1440*288,1)/288</f>
        <v/>
      </c>
      <c r="AA9">
        <f>MROUND((Z9-25569)*86400,300)</f>
        <v/>
      </c>
    </row>
    <row r="10" ht="14.25" customHeight="1">
      <c r="A10" t="n">
        <v>1773889203</v>
      </c>
      <c r="B10" t="inlineStr">
        <is>
          <t>XAUUSD</t>
        </is>
      </c>
      <c r="C10" t="inlineStr">
        <is>
          <t>H3</t>
        </is>
      </c>
      <c r="D10" t="n">
        <v>4827.59</v>
      </c>
      <c r="E10" t="n">
        <v>4769.04804</v>
      </c>
      <c r="F10" t="n">
        <v>4810.00353</v>
      </c>
      <c r="G10" t="n">
        <v>4831.39708</v>
      </c>
      <c r="H10" t="n">
        <v>4751.99307</v>
      </c>
      <c r="I10" t="n">
        <v>0</v>
      </c>
      <c r="K10" s="1">
        <f>(A10/86400)+25569</f>
        <v/>
      </c>
      <c r="L10" s="2">
        <f>CEILING(INT(K10*1440)/1440*288,1)/288</f>
        <v/>
      </c>
      <c r="M10">
        <f>MROUND((L10-25569)*86400,300)</f>
        <v/>
      </c>
      <c r="O10" t="n">
        <v>1775142002</v>
      </c>
      <c r="P10" t="inlineStr">
        <is>
          <t>XAUUSD</t>
        </is>
      </c>
      <c r="Q10" t="inlineStr">
        <is>
          <t>M15</t>
        </is>
      </c>
      <c r="R10" t="n">
        <v>4672.36</v>
      </c>
      <c r="S10" t="n">
        <v>4675.70128</v>
      </c>
      <c r="T10" t="n">
        <v>4673.15343</v>
      </c>
      <c r="U10" t="n">
        <v>4685.65841</v>
      </c>
      <c r="V10" t="n">
        <v>4663.34802</v>
      </c>
      <c r="W10" t="n">
        <v>0</v>
      </c>
      <c r="Y10" s="1">
        <f>(O10/86400)+25569</f>
        <v/>
      </c>
      <c r="Z10" s="2">
        <f>CEILING(INT(Y10*1440)/1440*288,1)/288</f>
        <v/>
      </c>
      <c r="AA10">
        <f>MROUND((Z10-25569)*86400,300)</f>
        <v/>
      </c>
    </row>
    <row r="11" ht="14.25" customHeight="1">
      <c r="A11" t="n">
        <v>1773900003</v>
      </c>
      <c r="B11" t="inlineStr">
        <is>
          <t>XAUUSD</t>
        </is>
      </c>
      <c r="C11" t="inlineStr">
        <is>
          <t>H3</t>
        </is>
      </c>
      <c r="D11" t="n">
        <v>4708.97</v>
      </c>
      <c r="E11" t="n">
        <v>4709.03535</v>
      </c>
      <c r="F11" t="n">
        <v>4759.51944</v>
      </c>
      <c r="G11" t="n">
        <v>4776.50254</v>
      </c>
      <c r="H11" t="n">
        <v>4684.91262</v>
      </c>
      <c r="I11" t="n">
        <v>0</v>
      </c>
      <c r="K11" s="1">
        <f>(A11/86400)+25569</f>
        <v/>
      </c>
      <c r="L11" s="2">
        <f>CEILING(INT(K11*1440)/1440*288,1)/288</f>
        <v/>
      </c>
      <c r="M11">
        <f>MROUND((L11-25569)*86400,300)</f>
        <v/>
      </c>
      <c r="O11" t="n">
        <v>1775142902</v>
      </c>
      <c r="P11" t="inlineStr">
        <is>
          <t>XAUUSD</t>
        </is>
      </c>
      <c r="Q11" t="inlineStr">
        <is>
          <t>M15</t>
        </is>
      </c>
      <c r="R11" t="n">
        <v>4672.5</v>
      </c>
      <c r="S11" t="n">
        <v>4672.29459</v>
      </c>
      <c r="T11" t="n">
        <v>4672.72401</v>
      </c>
      <c r="U11" t="n">
        <v>4682.30582</v>
      </c>
      <c r="V11" t="n">
        <v>4662.35093</v>
      </c>
      <c r="W11" t="n">
        <v>1</v>
      </c>
      <c r="Y11" s="1">
        <f>(O11/86400)+25569</f>
        <v/>
      </c>
      <c r="Z11" s="2">
        <f>CEILING(INT(Y11*1440)/1440*288,1)/288</f>
        <v/>
      </c>
      <c r="AA11">
        <f>MROUND((Z11-25569)*86400,300)</f>
        <v/>
      </c>
    </row>
    <row r="12" ht="14.25" customHeight="1">
      <c r="A12" t="n">
        <v>1773910803</v>
      </c>
      <c r="B12" t="inlineStr">
        <is>
          <t>XAUUSD</t>
        </is>
      </c>
      <c r="C12" t="inlineStr">
        <is>
          <t>H3</t>
        </is>
      </c>
      <c r="D12" t="n">
        <v>4652.42</v>
      </c>
      <c r="E12" t="n">
        <v>4658.76624</v>
      </c>
      <c r="F12" t="n">
        <v>4709.14284</v>
      </c>
      <c r="G12" t="n">
        <v>4720.83291</v>
      </c>
      <c r="H12" t="n">
        <v>4624.98787</v>
      </c>
      <c r="I12" t="n">
        <v>0</v>
      </c>
      <c r="K12" s="1">
        <f>(A12/86400)+25569</f>
        <v/>
      </c>
      <c r="L12" s="2">
        <f>CEILING(INT(K12*1440)/1440*288,1)/288</f>
        <v/>
      </c>
      <c r="M12">
        <f>MROUND((L12-25569)*86400,300)</f>
        <v/>
      </c>
      <c r="O12" t="n">
        <v>1775143802</v>
      </c>
      <c r="P12" t="inlineStr">
        <is>
          <t>XAUUSD</t>
        </is>
      </c>
      <c r="Q12" t="inlineStr">
        <is>
          <t>M15</t>
        </is>
      </c>
      <c r="R12" t="n">
        <v>4666</v>
      </c>
      <c r="S12" t="n">
        <v>4667.96341</v>
      </c>
      <c r="T12" t="n">
        <v>4670.34371</v>
      </c>
      <c r="U12" t="n">
        <v>4677.95232</v>
      </c>
      <c r="V12" t="n">
        <v>4659.89973</v>
      </c>
      <c r="W12" t="n">
        <v>0</v>
      </c>
      <c r="Y12" s="1">
        <f>(O12/86400)+25569</f>
        <v/>
      </c>
      <c r="Z12" s="2">
        <f>CEILING(INT(Y12*1440)/1440*288,1)/288</f>
        <v/>
      </c>
      <c r="AA12">
        <f>MROUND((Z12-25569)*86400,300)</f>
        <v/>
      </c>
    </row>
    <row r="13" ht="14.25" customHeight="1">
      <c r="A13" t="n">
        <v>1773921603</v>
      </c>
      <c r="B13" t="inlineStr">
        <is>
          <t>XAUUSD</t>
        </is>
      </c>
      <c r="C13" t="inlineStr">
        <is>
          <t>H3</t>
        </is>
      </c>
      <c r="D13" t="n">
        <v>4602.2</v>
      </c>
      <c r="E13" t="n">
        <v>4628.22264</v>
      </c>
      <c r="F13" t="n">
        <v>4668.68274</v>
      </c>
      <c r="G13" t="n">
        <v>4678.81409</v>
      </c>
      <c r="H13" t="n">
        <v>4583.46937</v>
      </c>
      <c r="I13" t="n">
        <v>0</v>
      </c>
      <c r="K13" s="1">
        <f>(A13/86400)+25569</f>
        <v/>
      </c>
      <c r="L13" s="2">
        <f>CEILING(INT(K13*1440)/1440*288,1)/288</f>
        <v/>
      </c>
      <c r="M13">
        <f>MROUND((L13-25569)*86400,300)</f>
        <v/>
      </c>
      <c r="O13" t="n">
        <v>1775144702</v>
      </c>
      <c r="P13" t="inlineStr">
        <is>
          <t>XAUUSD</t>
        </is>
      </c>
      <c r="Q13" t="inlineStr">
        <is>
          <t>M15</t>
        </is>
      </c>
      <c r="R13" t="n">
        <v>4661.06</v>
      </c>
      <c r="S13" t="n">
        <v>4663.69669</v>
      </c>
      <c r="T13" t="n">
        <v>4667.0202</v>
      </c>
      <c r="U13" t="n">
        <v>4673.59063</v>
      </c>
      <c r="V13" t="n">
        <v>4656.76869</v>
      </c>
      <c r="W13" t="n">
        <v>0</v>
      </c>
      <c r="Y13" s="1">
        <f>(O13/86400)+25569</f>
        <v/>
      </c>
      <c r="Z13" s="2">
        <f>CEILING(INT(Y13*1440)/1440*288,1)/288</f>
        <v/>
      </c>
      <c r="AA13">
        <f>MROUND((Z13-25569)*86400,300)</f>
        <v/>
      </c>
    </row>
    <row r="14" ht="14.25" customHeight="1">
      <c r="A14" t="n">
        <v>1773932403</v>
      </c>
      <c r="B14" t="inlineStr">
        <is>
          <t>XAUUSD</t>
        </is>
      </c>
      <c r="C14" t="inlineStr">
        <is>
          <t>H3</t>
        </is>
      </c>
      <c r="D14" t="n">
        <v>4616.14</v>
      </c>
      <c r="E14" t="n">
        <v>4621.84433</v>
      </c>
      <c r="F14" t="n">
        <v>4645.26354</v>
      </c>
      <c r="G14" t="n">
        <v>4659.02651</v>
      </c>
      <c r="H14" t="n">
        <v>4572.08466</v>
      </c>
      <c r="I14" t="n">
        <v>0</v>
      </c>
      <c r="K14" s="1">
        <f>(A14/86400)+25569</f>
        <v/>
      </c>
      <c r="L14" s="2">
        <f>CEILING(INT(K14*1440)/1440*288,1)/288</f>
        <v/>
      </c>
      <c r="M14">
        <f>MROUND((L14-25569)*86400,300)</f>
        <v/>
      </c>
      <c r="O14" t="n">
        <v>1775145602</v>
      </c>
      <c r="P14" t="inlineStr">
        <is>
          <t>XAUUSD</t>
        </is>
      </c>
      <c r="Q14" t="inlineStr">
        <is>
          <t>M15</t>
        </is>
      </c>
      <c r="R14" t="n">
        <v>4654.93</v>
      </c>
      <c r="S14" t="n">
        <v>4660.15725</v>
      </c>
      <c r="T14" t="n">
        <v>4663.58873</v>
      </c>
      <c r="U14" t="n">
        <v>4669.95956</v>
      </c>
      <c r="V14" t="n">
        <v>4653.95178</v>
      </c>
      <c r="W14" t="n">
        <v>0</v>
      </c>
      <c r="Y14" s="1">
        <f>(O14/86400)+25569</f>
        <v/>
      </c>
      <c r="Z14" s="2">
        <f>CEILING(INT(Y14*1440)/1440*288,1)/288</f>
        <v/>
      </c>
      <c r="AA14">
        <f>MROUND((Z14-25569)*86400,300)</f>
        <v/>
      </c>
    </row>
    <row r="15" ht="14.25" customHeight="1">
      <c r="A15" t="n">
        <v>1773943203</v>
      </c>
      <c r="B15" t="inlineStr">
        <is>
          <t>XAUUSD</t>
        </is>
      </c>
      <c r="C15" t="inlineStr">
        <is>
          <t>H3</t>
        </is>
      </c>
      <c r="D15" t="n">
        <v>4651.05</v>
      </c>
      <c r="E15" t="n">
        <v>4635.62881</v>
      </c>
      <c r="F15" t="n">
        <v>4640.44617</v>
      </c>
      <c r="G15" t="n">
        <v>4662.06636</v>
      </c>
      <c r="H15" t="n">
        <v>4585.29994</v>
      </c>
      <c r="I15" t="n">
        <v>0</v>
      </c>
      <c r="K15" s="1">
        <f>(A15/86400)+25569</f>
        <v/>
      </c>
      <c r="L15" s="2">
        <f>CEILING(INT(K15*1440)/1440*288,1)/288</f>
        <v/>
      </c>
      <c r="M15">
        <f>MROUND((L15-25569)*86400,300)</f>
        <v/>
      </c>
      <c r="O15" t="n">
        <v>1775146502</v>
      </c>
      <c r="P15" t="inlineStr">
        <is>
          <t>XAUUSD</t>
        </is>
      </c>
      <c r="Q15" t="inlineStr">
        <is>
          <t>M15</t>
        </is>
      </c>
      <c r="R15" t="n">
        <v>4650.75</v>
      </c>
      <c r="S15" t="n">
        <v>4657.61269</v>
      </c>
      <c r="T15" t="n">
        <v>4660.60071</v>
      </c>
      <c r="U15" t="n">
        <v>4667.09049</v>
      </c>
      <c r="V15" t="n">
        <v>4651.87996</v>
      </c>
      <c r="W15" t="n">
        <v>0</v>
      </c>
      <c r="Y15" s="1">
        <f>(O15/86400)+25569</f>
        <v/>
      </c>
      <c r="Z15" s="2">
        <f>CEILING(INT(Y15*1440)/1440*288,1)/288</f>
        <v/>
      </c>
      <c r="AA15">
        <f>MROUND((Z15-25569)*86400,300)</f>
        <v/>
      </c>
    </row>
    <row r="16" ht="14.25" customHeight="1">
      <c r="A16" t="n">
        <v>1773954003</v>
      </c>
      <c r="B16" t="inlineStr">
        <is>
          <t>XAUUSD</t>
        </is>
      </c>
      <c r="C16" t="inlineStr">
        <is>
          <t>H3</t>
        </is>
      </c>
      <c r="D16" t="n">
        <v>4643.76</v>
      </c>
      <c r="E16" t="n">
        <v>4660.23977</v>
      </c>
      <c r="F16" t="n">
        <v>4650.34297</v>
      </c>
      <c r="G16" t="n">
        <v>4681.73936</v>
      </c>
      <c r="H16" t="n">
        <v>4613.86814</v>
      </c>
      <c r="I16" t="n">
        <v>1</v>
      </c>
      <c r="K16" s="1">
        <f>(A16/86400)+25569</f>
        <v/>
      </c>
      <c r="L16" s="2">
        <f>CEILING(INT(K16*1440)/1440*288,1)/288</f>
        <v/>
      </c>
      <c r="M16">
        <f>MROUND((L16-25569)*86400,300)</f>
        <v/>
      </c>
      <c r="O16" t="n">
        <v>1775147402</v>
      </c>
      <c r="P16" t="inlineStr">
        <is>
          <t>XAUUSD</t>
        </is>
      </c>
      <c r="Q16" t="inlineStr">
        <is>
          <t>M15</t>
        </is>
      </c>
      <c r="R16" t="n">
        <v>4658.9</v>
      </c>
      <c r="S16" t="n">
        <v>4656.01438</v>
      </c>
      <c r="T16" t="n">
        <v>4658.30754</v>
      </c>
      <c r="U16" t="n">
        <v>4665.19198</v>
      </c>
      <c r="V16" t="n">
        <v>4650.64036</v>
      </c>
      <c r="W16" t="n">
        <v>0</v>
      </c>
      <c r="Y16" s="1">
        <f>(O16/86400)+25569</f>
        <v/>
      </c>
      <c r="Z16" s="2">
        <f>CEILING(INT(Y16*1440)/1440*288,1)/288</f>
        <v/>
      </c>
      <c r="AA16">
        <f>MROUND((Z16-25569)*86400,300)</f>
        <v/>
      </c>
    </row>
    <row r="17" ht="14.25" customHeight="1">
      <c r="A17" t="n">
        <v>1773964803</v>
      </c>
      <c r="B17" t="inlineStr">
        <is>
          <t>XAUUSD</t>
        </is>
      </c>
      <c r="C17" t="inlineStr">
        <is>
          <t>H3</t>
        </is>
      </c>
      <c r="D17" t="n">
        <v>4697.44</v>
      </c>
      <c r="E17" t="n">
        <v>4685.28766</v>
      </c>
      <c r="F17" t="n">
        <v>4667.81532</v>
      </c>
      <c r="G17" t="n">
        <v>4708.08417</v>
      </c>
      <c r="H17" t="n">
        <v>4644.87881</v>
      </c>
      <c r="I17" t="n">
        <v>0</v>
      </c>
      <c r="K17" s="1">
        <f>(A17/86400)+25569</f>
        <v/>
      </c>
      <c r="L17" s="2">
        <f>CEILING(INT(K17*1440)/1440*288,1)/288</f>
        <v/>
      </c>
      <c r="M17">
        <f>MROUND((L17-25569)*86400,300)</f>
        <v/>
      </c>
      <c r="O17" t="n">
        <v>1775148302</v>
      </c>
      <c r="P17" t="inlineStr">
        <is>
          <t>XAUUSD</t>
        </is>
      </c>
      <c r="Q17" t="inlineStr">
        <is>
          <t>M15</t>
        </is>
      </c>
      <c r="R17" t="n">
        <v>4659.31</v>
      </c>
      <c r="S17" t="n">
        <v>4654.87625</v>
      </c>
      <c r="T17" t="n">
        <v>4656.59189</v>
      </c>
      <c r="U17" t="n">
        <v>4663.63549</v>
      </c>
      <c r="V17" t="n">
        <v>4649.7986</v>
      </c>
      <c r="W17" t="n">
        <v>0</v>
      </c>
      <c r="Y17" s="1">
        <f>(O17/86400)+25569</f>
        <v/>
      </c>
      <c r="Z17" s="2">
        <f>CEILING(INT(Y17*1440)/1440*288,1)/288</f>
        <v/>
      </c>
      <c r="AA17">
        <f>MROUND((Z17-25569)*86400,300)</f>
        <v/>
      </c>
    </row>
    <row r="18" ht="14.25" customHeight="1">
      <c r="A18" t="n">
        <v>1773975603</v>
      </c>
      <c r="B18" t="inlineStr">
        <is>
          <t>XAUUSD</t>
        </is>
      </c>
      <c r="C18" t="inlineStr">
        <is>
          <t>H3</t>
        </is>
      </c>
      <c r="D18" t="n">
        <v>4688.47</v>
      </c>
      <c r="E18" t="n">
        <v>4698.45268</v>
      </c>
      <c r="F18" t="n">
        <v>4683.134</v>
      </c>
      <c r="G18" t="n">
        <v>4729.08406</v>
      </c>
      <c r="H18" t="n">
        <v>4666.78642</v>
      </c>
      <c r="I18" t="n">
        <v>0</v>
      </c>
      <c r="K18" s="1">
        <f>(A18/86400)+25569</f>
        <v/>
      </c>
      <c r="L18" s="2">
        <f>CEILING(INT(K18*1440)/1440*288,1)/288</f>
        <v/>
      </c>
      <c r="M18">
        <f>MROUND((L18-25569)*86400,300)</f>
        <v/>
      </c>
      <c r="O18" t="n">
        <v>1775149202</v>
      </c>
      <c r="P18" t="inlineStr">
        <is>
          <t>XAUUSD</t>
        </is>
      </c>
      <c r="Q18" t="inlineStr">
        <is>
          <t>M15</t>
        </is>
      </c>
      <c r="R18" t="n">
        <v>4663.98</v>
      </c>
      <c r="S18" t="n">
        <v>4654.12213</v>
      </c>
      <c r="T18" t="n">
        <v>4655.35701</v>
      </c>
      <c r="U18" t="n">
        <v>4662.31674</v>
      </c>
      <c r="V18" t="n">
        <v>4649.03185</v>
      </c>
      <c r="W18" t="n">
        <v>0</v>
      </c>
      <c r="Y18" s="1">
        <f>(O18/86400)+25569</f>
        <v/>
      </c>
      <c r="Z18" s="2">
        <f>CEILING(INT(Y18*1440)/1440*288,1)/288</f>
        <v/>
      </c>
      <c r="AA18">
        <f>MROUND((Z18-25569)*86400,300)</f>
        <v/>
      </c>
    </row>
    <row r="19" ht="14.25" customHeight="1">
      <c r="A19" t="n">
        <v>1773986403</v>
      </c>
      <c r="B19" t="inlineStr">
        <is>
          <t>XAUUSD</t>
        </is>
      </c>
      <c r="C19" t="inlineStr">
        <is>
          <t>H3</t>
        </is>
      </c>
      <c r="D19" t="n">
        <v>4693.84</v>
      </c>
      <c r="E19" t="n">
        <v>4691.77501</v>
      </c>
      <c r="F19" t="n">
        <v>4687.4545</v>
      </c>
      <c r="G19" t="n">
        <v>4734.11923</v>
      </c>
      <c r="H19" t="n">
        <v>4668.53513</v>
      </c>
      <c r="I19" t="n">
        <v>0</v>
      </c>
      <c r="K19" s="1">
        <f>(A19/86400)+25569</f>
        <v/>
      </c>
      <c r="L19" s="2">
        <f>CEILING(INT(K19*1440)/1440*288,1)/288</f>
        <v/>
      </c>
      <c r="M19">
        <f>MROUND((L19-25569)*86400,300)</f>
        <v/>
      </c>
      <c r="O19" t="n">
        <v>1775150102</v>
      </c>
      <c r="P19" t="inlineStr">
        <is>
          <t>XAUUSD</t>
        </is>
      </c>
      <c r="Q19" t="inlineStr">
        <is>
          <t>M15</t>
        </is>
      </c>
      <c r="R19" t="n">
        <v>4651.84</v>
      </c>
      <c r="S19" t="n">
        <v>4653.70474</v>
      </c>
      <c r="T19" t="n">
        <v>4654.53088</v>
      </c>
      <c r="U19" t="n">
        <v>4661.3338</v>
      </c>
      <c r="V19" t="n">
        <v>4648.36053</v>
      </c>
      <c r="W19" t="n">
        <v>0</v>
      </c>
      <c r="Y19" s="1">
        <f>(O19/86400)+25569</f>
        <v/>
      </c>
      <c r="Z19" s="2">
        <f>CEILING(INT(Y19*1440)/1440*288,1)/288</f>
        <v/>
      </c>
      <c r="AA19">
        <f>MROUND((Z19-25569)*86400,300)</f>
        <v/>
      </c>
    </row>
    <row r="20" ht="14.25" customHeight="1">
      <c r="A20" t="n">
        <v>1773997203</v>
      </c>
      <c r="B20" t="inlineStr">
        <is>
          <t>XAUUSD</t>
        </is>
      </c>
      <c r="C20" t="inlineStr">
        <is>
          <t>H3</t>
        </is>
      </c>
      <c r="D20" t="n">
        <v>4671.78</v>
      </c>
      <c r="E20" t="n">
        <v>4661.21972</v>
      </c>
      <c r="F20" t="n">
        <v>4674.33711</v>
      </c>
      <c r="G20" t="n">
        <v>4717.25807</v>
      </c>
      <c r="H20" t="n">
        <v>4645.50344</v>
      </c>
      <c r="I20" t="n">
        <v>1</v>
      </c>
      <c r="K20" s="1">
        <f>(A20/86400)+25569</f>
        <v/>
      </c>
      <c r="L20" s="2">
        <f>CEILING(INT(K20*1440)/1440*288,1)/288</f>
        <v/>
      </c>
      <c r="M20">
        <f>MROUND((L20-25569)*86400,300)</f>
        <v/>
      </c>
      <c r="O20" t="n">
        <v>1775151002</v>
      </c>
      <c r="P20" t="inlineStr">
        <is>
          <t>XAUUSD</t>
        </is>
      </c>
      <c r="Q20" t="inlineStr">
        <is>
          <t>M15</t>
        </is>
      </c>
      <c r="R20" t="n">
        <v>4658.13</v>
      </c>
      <c r="S20" t="n">
        <v>4654.01107</v>
      </c>
      <c r="T20" t="n">
        <v>4654.27097</v>
      </c>
      <c r="U20" t="n">
        <v>4660.87637</v>
      </c>
      <c r="V20" t="n">
        <v>4648.03577</v>
      </c>
      <c r="W20" t="n">
        <v>0</v>
      </c>
      <c r="Y20" s="1">
        <f>(O20/86400)+25569</f>
        <v/>
      </c>
      <c r="Z20" s="2">
        <f>CEILING(INT(Y20*1440)/1440*288,1)/288</f>
        <v/>
      </c>
      <c r="AA20">
        <f>MROUND((Z20-25569)*86400,300)</f>
        <v/>
      </c>
    </row>
    <row r="21" ht="14.25" customHeight="1">
      <c r="A21" t="n">
        <v>1774008003</v>
      </c>
      <c r="B21" t="inlineStr">
        <is>
          <t>XAUUSD</t>
        </is>
      </c>
      <c r="C21" t="inlineStr">
        <is>
          <t>H3</t>
        </is>
      </c>
      <c r="D21" t="n">
        <v>4564.02</v>
      </c>
      <c r="E21" t="n">
        <v>4609.19182</v>
      </c>
      <c r="F21" t="n">
        <v>4641.76447</v>
      </c>
      <c r="G21" t="n">
        <v>4678.61597</v>
      </c>
      <c r="H21" t="n">
        <v>4597.83065</v>
      </c>
      <c r="I21" t="n">
        <v>0</v>
      </c>
      <c r="K21" s="1">
        <f>(A21/86400)+25569</f>
        <v/>
      </c>
      <c r="L21" s="2">
        <f>CEILING(INT(K21*1440)/1440*288,1)/288</f>
        <v/>
      </c>
      <c r="M21">
        <f>MROUND((L21-25569)*86400,300)</f>
        <v/>
      </c>
      <c r="O21" t="n">
        <v>1775151902</v>
      </c>
      <c r="P21" t="inlineStr">
        <is>
          <t>XAUUSD</t>
        </is>
      </c>
      <c r="Q21" t="inlineStr">
        <is>
          <t>M15</t>
        </is>
      </c>
      <c r="R21" t="n">
        <v>4648.81</v>
      </c>
      <c r="S21" t="n">
        <v>4654.88386</v>
      </c>
      <c r="T21" t="n">
        <v>4654.57742</v>
      </c>
      <c r="U21" t="n">
        <v>4661.17888</v>
      </c>
      <c r="V21" t="n">
        <v>4648.37487</v>
      </c>
      <c r="W21" t="n">
        <v>1</v>
      </c>
      <c r="Y21" s="1">
        <f>(O21/86400)+25569</f>
        <v/>
      </c>
      <c r="Z21" s="2">
        <f>CEILING(INT(Y21*1440)/1440*288,1)/288</f>
        <v/>
      </c>
      <c r="AA21">
        <f>MROUND((Z21-25569)*86400,300)</f>
        <v/>
      </c>
    </row>
    <row r="22" ht="14.25" customHeight="1">
      <c r="A22" t="n">
        <v>1774018803</v>
      </c>
      <c r="B22" t="inlineStr">
        <is>
          <t>XAUUSD</t>
        </is>
      </c>
      <c r="C22" t="inlineStr">
        <is>
          <t>H3</t>
        </is>
      </c>
      <c r="D22" t="n">
        <v>4573.49</v>
      </c>
      <c r="E22" t="n">
        <v>4544.64229</v>
      </c>
      <c r="F22" t="n">
        <v>4593.20338</v>
      </c>
      <c r="G22" t="n">
        <v>4622.99314</v>
      </c>
      <c r="H22" t="n">
        <v>4531.98933</v>
      </c>
      <c r="I22" t="n">
        <v>0</v>
      </c>
      <c r="K22" s="1">
        <f>(A22/86400)+25569</f>
        <v/>
      </c>
      <c r="L22" s="2">
        <f>CEILING(INT(K22*1440)/1440*288,1)/288</f>
        <v/>
      </c>
      <c r="M22">
        <f>MROUND((L22-25569)*86400,300)</f>
        <v/>
      </c>
      <c r="O22" t="n">
        <v>1775152802</v>
      </c>
      <c r="P22" t="inlineStr">
        <is>
          <t>XAUUSD</t>
        </is>
      </c>
      <c r="Q22" t="inlineStr">
        <is>
          <t>M15</t>
        </is>
      </c>
      <c r="R22" t="n">
        <v>4653.49</v>
      </c>
      <c r="S22" t="n">
        <v>4656.45972</v>
      </c>
      <c r="T22" t="n">
        <v>4655.51857</v>
      </c>
      <c r="U22" t="n">
        <v>4662.18925</v>
      </c>
      <c r="V22" t="n">
        <v>4649.58827</v>
      </c>
      <c r="W22" t="n">
        <v>0</v>
      </c>
      <c r="Y22" s="1">
        <f>(O22/86400)+25569</f>
        <v/>
      </c>
      <c r="Z22" s="2">
        <f>CEILING(INT(Y22*1440)/1440*288,1)/288</f>
        <v/>
      </c>
      <c r="AA22">
        <f>MROUND((Z22-25569)*86400,300)</f>
        <v/>
      </c>
    </row>
    <row r="23" ht="14.25" customHeight="1">
      <c r="A23" t="n">
        <v>1774029603</v>
      </c>
      <c r="B23" t="inlineStr">
        <is>
          <t>XAUUSD</t>
        </is>
      </c>
      <c r="C23" t="inlineStr">
        <is>
          <t>H3</t>
        </is>
      </c>
      <c r="D23" t="n">
        <v>4497.96</v>
      </c>
      <c r="E23" t="n">
        <v>4476.40497</v>
      </c>
      <c r="F23" t="n">
        <v>4534.80418</v>
      </c>
      <c r="G23" t="n">
        <v>4560.61541</v>
      </c>
      <c r="H23" t="n">
        <v>4455.49287</v>
      </c>
      <c r="I23" t="n">
        <v>0</v>
      </c>
      <c r="K23" s="1">
        <f>(A23/86400)+25569</f>
        <v/>
      </c>
      <c r="L23" s="2">
        <f>CEILING(INT(K23*1440)/1440*288,1)/288</f>
        <v/>
      </c>
      <c r="M23">
        <f>MROUND((L23-25569)*86400,300)</f>
        <v/>
      </c>
      <c r="O23" t="n">
        <v>1775153702</v>
      </c>
      <c r="P23" t="inlineStr">
        <is>
          <t>XAUUSD</t>
        </is>
      </c>
      <c r="Q23" t="inlineStr">
        <is>
          <t>M15</t>
        </is>
      </c>
      <c r="R23" t="n">
        <v>4651.44</v>
      </c>
      <c r="S23" t="n">
        <v>4658.56868</v>
      </c>
      <c r="T23" t="n">
        <v>4657.04362</v>
      </c>
      <c r="U23" t="n">
        <v>4663.87379</v>
      </c>
      <c r="V23" t="n">
        <v>4651.77712</v>
      </c>
      <c r="W23" t="n">
        <v>0</v>
      </c>
      <c r="Y23" s="1">
        <f>(O23/86400)+25569</f>
        <v/>
      </c>
      <c r="Z23" s="2">
        <f>CEILING(INT(Y23*1440)/1440*288,1)/288</f>
        <v/>
      </c>
      <c r="AA23">
        <f>MROUND((Z23-25569)*86400,300)</f>
        <v/>
      </c>
    </row>
    <row r="24" ht="14.25" customHeight="1">
      <c r="A24" t="n">
        <v>1774213203</v>
      </c>
      <c r="B24" t="inlineStr">
        <is>
          <t>XAUUSD</t>
        </is>
      </c>
      <c r="C24" t="inlineStr">
        <is>
          <t>H3</t>
        </is>
      </c>
      <c r="D24" t="n">
        <v>4464.67</v>
      </c>
      <c r="E24" t="n">
        <v>4415.81084</v>
      </c>
      <c r="F24" t="n">
        <v>4475.30751</v>
      </c>
      <c r="G24" t="n">
        <v>4501.88741</v>
      </c>
      <c r="H24" t="n">
        <v>4379.79696</v>
      </c>
      <c r="I24" t="n">
        <v>0</v>
      </c>
      <c r="K24" s="1">
        <f>(A24/86400)+25569</f>
        <v/>
      </c>
      <c r="L24" s="2">
        <f>CEILING(INT(K24*1440)/1440*288,1)/288</f>
        <v/>
      </c>
      <c r="M24">
        <f>MROUND((L24-25569)*86400,300)</f>
        <v/>
      </c>
      <c r="O24" t="n">
        <v>1775154602</v>
      </c>
      <c r="P24" t="inlineStr">
        <is>
          <t>XAUUSD</t>
        </is>
      </c>
      <c r="Q24" t="inlineStr">
        <is>
          <t>M15</t>
        </is>
      </c>
      <c r="R24" t="n">
        <v>4662.73</v>
      </c>
      <c r="S24" t="n">
        <v>4661.17419</v>
      </c>
      <c r="T24" t="n">
        <v>4659.10891</v>
      </c>
      <c r="U24" t="n">
        <v>4666.19849</v>
      </c>
      <c r="V24" t="n">
        <v>4654.8825</v>
      </c>
      <c r="W24" t="n">
        <v>0</v>
      </c>
      <c r="Y24" s="1">
        <f>(O24/86400)+25569</f>
        <v/>
      </c>
      <c r="Z24" s="2">
        <f>CEILING(INT(Y24*1440)/1440*288,1)/288</f>
        <v/>
      </c>
      <c r="AA24">
        <f>MROUND((Z24-25569)*86400,300)</f>
        <v/>
      </c>
    </row>
    <row r="25" ht="14.25" customHeight="1">
      <c r="A25" t="n">
        <v>1774224003</v>
      </c>
      <c r="B25" t="inlineStr">
        <is>
          <t>XAUUSD</t>
        </is>
      </c>
      <c r="C25" t="inlineStr">
        <is>
          <t>H3</t>
        </is>
      </c>
      <c r="D25" t="n">
        <v>4360.82</v>
      </c>
      <c r="E25" t="n">
        <v>4371.60074</v>
      </c>
      <c r="F25" t="n">
        <v>4423.45412</v>
      </c>
      <c r="G25" t="n">
        <v>4456.00612</v>
      </c>
      <c r="H25" t="n">
        <v>4315.50349</v>
      </c>
      <c r="I25" t="n">
        <v>0</v>
      </c>
      <c r="K25" s="1">
        <f>(A25/86400)+25569</f>
        <v/>
      </c>
      <c r="L25" s="2">
        <f>CEILING(INT(K25*1440)/1440*288,1)/288</f>
        <v/>
      </c>
      <c r="M25">
        <f>MROUND((L25-25569)*86400,300)</f>
        <v/>
      </c>
      <c r="O25" t="n">
        <v>1775155502</v>
      </c>
      <c r="P25" t="inlineStr">
        <is>
          <t>XAUUSD</t>
        </is>
      </c>
      <c r="Q25" t="inlineStr">
        <is>
          <t>M15</t>
        </is>
      </c>
      <c r="R25" t="n">
        <v>4668.54</v>
      </c>
      <c r="S25" t="n">
        <v>4663.97645</v>
      </c>
      <c r="T25" t="n">
        <v>4661.54268</v>
      </c>
      <c r="U25" t="n">
        <v>4668.90745</v>
      </c>
      <c r="V25" t="n">
        <v>4658.67927</v>
      </c>
      <c r="W25" t="n">
        <v>0</v>
      </c>
      <c r="Y25" s="1">
        <f>(O25/86400)+25569</f>
        <v/>
      </c>
      <c r="Z25" s="2">
        <f>CEILING(INT(Y25*1440)/1440*288,1)/288</f>
        <v/>
      </c>
      <c r="AA25">
        <f>MROUND((Z25-25569)*86400,300)</f>
        <v/>
      </c>
    </row>
    <row r="26" ht="14.25" customHeight="1">
      <c r="A26" t="n">
        <v>1774234803</v>
      </c>
      <c r="B26" t="inlineStr">
        <is>
          <t>XAUUSD</t>
        </is>
      </c>
      <c r="C26" t="inlineStr">
        <is>
          <t>H3</t>
        </is>
      </c>
      <c r="D26" t="n">
        <v>4310.09</v>
      </c>
      <c r="E26" t="n">
        <v>4349.50986</v>
      </c>
      <c r="F26" t="n">
        <v>4386.48199</v>
      </c>
      <c r="G26" t="n">
        <v>4428.96106</v>
      </c>
      <c r="H26" t="n">
        <v>4272.88489</v>
      </c>
      <c r="I26" t="n">
        <v>0</v>
      </c>
      <c r="K26" s="1">
        <f>(A26/86400)+25569</f>
        <v/>
      </c>
      <c r="L26" s="2">
        <f>CEILING(INT(K26*1440)/1440*288,1)/288</f>
        <v/>
      </c>
      <c r="M26">
        <f>MROUND((L26-25569)*86400,300)</f>
        <v/>
      </c>
      <c r="O26" t="n">
        <v>1775156402</v>
      </c>
      <c r="P26" t="inlineStr">
        <is>
          <t>XAUUSD</t>
        </is>
      </c>
      <c r="Q26" t="inlineStr">
        <is>
          <t>M15</t>
        </is>
      </c>
      <c r="R26" t="n">
        <v>4674.5</v>
      </c>
      <c r="S26" t="n">
        <v>4666.72048</v>
      </c>
      <c r="T26" t="n">
        <v>4664.13158</v>
      </c>
      <c r="U26" t="n">
        <v>4671.66777</v>
      </c>
      <c r="V26" t="n">
        <v>4662.60238</v>
      </c>
      <c r="W26" t="n">
        <v>0</v>
      </c>
      <c r="Y26" s="1">
        <f>(O26/86400)+25569</f>
        <v/>
      </c>
      <c r="Z26" s="2">
        <f>CEILING(INT(Y26*1440)/1440*288,1)/288</f>
        <v/>
      </c>
      <c r="AA26">
        <f>MROUND((Z26-25569)*86400,300)</f>
        <v/>
      </c>
    </row>
    <row r="27" ht="14.25" customHeight="1">
      <c r="A27" t="n">
        <v>1774245603</v>
      </c>
      <c r="B27" t="inlineStr">
        <is>
          <t>XAUUSD</t>
        </is>
      </c>
      <c r="C27" t="inlineStr">
        <is>
          <t>H3</t>
        </is>
      </c>
      <c r="D27" t="n">
        <v>4251.06</v>
      </c>
      <c r="E27" t="n">
        <v>4348.79547</v>
      </c>
      <c r="F27" t="n">
        <v>4367.63873</v>
      </c>
      <c r="G27" t="n">
        <v>4422.03206</v>
      </c>
      <c r="H27" t="n">
        <v>4254.55092</v>
      </c>
      <c r="I27" t="n">
        <v>0</v>
      </c>
      <c r="K27" s="1">
        <f>(A27/86400)+25569</f>
        <v/>
      </c>
      <c r="L27" s="2">
        <f>CEILING(INT(K27*1440)/1440*288,1)/288</f>
        <v/>
      </c>
      <c r="M27">
        <f>MROUND((L27-25569)*86400,300)</f>
        <v/>
      </c>
      <c r="O27" t="n">
        <v>1775157302</v>
      </c>
      <c r="P27" t="inlineStr">
        <is>
          <t>XAUUSD</t>
        </is>
      </c>
      <c r="Q27" t="inlineStr">
        <is>
          <t>M15</t>
        </is>
      </c>
      <c r="R27" t="n">
        <v>4665.04</v>
      </c>
      <c r="S27" t="n">
        <v>4669.08601</v>
      </c>
      <c r="T27" t="n">
        <v>4666.6088</v>
      </c>
      <c r="U27" t="n">
        <v>4674.08525</v>
      </c>
      <c r="V27" t="n">
        <v>4666.02299</v>
      </c>
      <c r="W27" t="n">
        <v>0</v>
      </c>
      <c r="Y27" s="1">
        <f>(O27/86400)+25569</f>
        <v/>
      </c>
      <c r="Z27" s="2">
        <f>CEILING(INT(Y27*1440)/1440*288,1)/288</f>
        <v/>
      </c>
      <c r="AA27">
        <f>MROUND((Z27-25569)*86400,300)</f>
        <v/>
      </c>
    </row>
    <row r="28" ht="14.25" customHeight="1">
      <c r="A28" t="n">
        <v>1774256403</v>
      </c>
      <c r="B28" t="inlineStr">
        <is>
          <t>XAUUSD</t>
        </is>
      </c>
      <c r="C28" t="inlineStr">
        <is>
          <t>H3</t>
        </is>
      </c>
      <c r="D28" t="n">
        <v>4378.88</v>
      </c>
      <c r="E28" t="n">
        <v>4364.24282</v>
      </c>
      <c r="F28" t="n">
        <v>4365.94078</v>
      </c>
      <c r="G28" t="n">
        <v>4431.06533</v>
      </c>
      <c r="H28" t="n">
        <v>4261.5582</v>
      </c>
      <c r="I28" t="n">
        <v>0</v>
      </c>
      <c r="K28" s="1">
        <f>(A28/86400)+25569</f>
        <v/>
      </c>
      <c r="L28" s="2">
        <f>CEILING(INT(K28*1440)/1440*288,1)/288</f>
        <v/>
      </c>
      <c r="M28">
        <f>MROUND((L28-25569)*86400,300)</f>
        <v/>
      </c>
      <c r="O28" t="n">
        <v>1775158202</v>
      </c>
      <c r="P28" t="inlineStr">
        <is>
          <t>XAUUSD</t>
        </is>
      </c>
      <c r="Q28" t="inlineStr">
        <is>
          <t>M15</t>
        </is>
      </c>
      <c r="R28" t="n">
        <v>4665.91</v>
      </c>
      <c r="S28" t="n">
        <v>4670.93336</v>
      </c>
      <c r="T28" t="n">
        <v>4668.77108</v>
      </c>
      <c r="U28" t="n">
        <v>4675.96382</v>
      </c>
      <c r="V28" t="n">
        <v>4668.40956</v>
      </c>
      <c r="W28" t="n">
        <v>0</v>
      </c>
      <c r="Y28" s="1">
        <f>(O28/86400)+25569</f>
        <v/>
      </c>
      <c r="Z28" s="2">
        <f>CEILING(INT(Y28*1440)/1440*288,1)/288</f>
        <v/>
      </c>
      <c r="AA28">
        <f>MROUND((Z28-25569)*86400,300)</f>
        <v/>
      </c>
    </row>
    <row r="29" ht="14.25" customHeight="1">
      <c r="A29" t="n">
        <v>1774267203</v>
      </c>
      <c r="B29" t="inlineStr">
        <is>
          <t>XAUUSD</t>
        </is>
      </c>
      <c r="C29" t="inlineStr">
        <is>
          <t>H3</t>
        </is>
      </c>
      <c r="D29" t="n">
        <v>4461.92</v>
      </c>
      <c r="E29" t="n">
        <v>4384.95114</v>
      </c>
      <c r="F29" t="n">
        <v>4375.44596</v>
      </c>
      <c r="G29" t="n">
        <v>4445.2775</v>
      </c>
      <c r="H29" t="n">
        <v>4283.3563</v>
      </c>
      <c r="I29" t="n">
        <v>1</v>
      </c>
      <c r="K29" s="1">
        <f>(A29/86400)+25569</f>
        <v/>
      </c>
      <c r="L29" s="2">
        <f>CEILING(INT(K29*1440)/1440*288,1)/288</f>
        <v/>
      </c>
      <c r="M29">
        <f>MROUND((L29-25569)*86400,300)</f>
        <v/>
      </c>
      <c r="O29" t="n">
        <v>1775159102</v>
      </c>
      <c r="P29" t="inlineStr">
        <is>
          <t>XAUUSD</t>
        </is>
      </c>
      <c r="Q29" t="inlineStr">
        <is>
          <t>M15</t>
        </is>
      </c>
      <c r="R29" t="n">
        <v>4671.99</v>
      </c>
      <c r="S29" t="n">
        <v>4671.88431</v>
      </c>
      <c r="T29" t="n">
        <v>4670.3277</v>
      </c>
      <c r="U29" t="n">
        <v>4677.14771</v>
      </c>
      <c r="V29" t="n">
        <v>4669.23841</v>
      </c>
      <c r="W29" t="n">
        <v>0</v>
      </c>
      <c r="Y29" s="1">
        <f>(O29/86400)+25569</f>
        <v/>
      </c>
      <c r="Z29" s="2">
        <f>CEILING(INT(Y29*1440)/1440*288,1)/288</f>
        <v/>
      </c>
      <c r="AA29">
        <f>MROUND((Z29-25569)*86400,300)</f>
        <v/>
      </c>
    </row>
    <row r="30" ht="14.25" customHeight="1">
      <c r="A30" t="n">
        <v>1774278003</v>
      </c>
      <c r="B30" t="inlineStr">
        <is>
          <t>XAUUSD</t>
        </is>
      </c>
      <c r="C30" t="inlineStr">
        <is>
          <t>H3</t>
        </is>
      </c>
      <c r="D30" t="n">
        <v>4426.3</v>
      </c>
      <c r="E30" t="n">
        <v>4401.88789</v>
      </c>
      <c r="F30" t="n">
        <v>4388.66693</v>
      </c>
      <c r="G30" t="n">
        <v>4456.32516</v>
      </c>
      <c r="H30" t="n">
        <v>4308.71583</v>
      </c>
      <c r="I30" t="n">
        <v>0</v>
      </c>
      <c r="K30" s="1">
        <f>(A30/86400)+25569</f>
        <v/>
      </c>
      <c r="L30" s="2">
        <f>CEILING(INT(K30*1440)/1440*288,1)/288</f>
        <v/>
      </c>
      <c r="M30">
        <f>MROUND((L30-25569)*86400,300)</f>
        <v/>
      </c>
      <c r="O30" t="n">
        <v>1775160002</v>
      </c>
      <c r="P30" t="inlineStr">
        <is>
          <t>XAUUSD</t>
        </is>
      </c>
      <c r="Q30" t="inlineStr">
        <is>
          <t>M15</t>
        </is>
      </c>
      <c r="R30" t="n">
        <v>4674.03</v>
      </c>
      <c r="S30" t="n">
        <v>4671.48539</v>
      </c>
      <c r="T30" t="n">
        <v>4670.90654</v>
      </c>
      <c r="U30" t="n">
        <v>4677.21286</v>
      </c>
      <c r="V30" t="n">
        <v>4668.02561</v>
      </c>
      <c r="W30" t="n">
        <v>0</v>
      </c>
      <c r="Y30" s="1">
        <f>(O30/86400)+25569</f>
        <v/>
      </c>
      <c r="Z30" s="2">
        <f>CEILING(INT(Y30*1440)/1440*288,1)/288</f>
        <v/>
      </c>
      <c r="AA30">
        <f>MROUND((Z30-25569)*86400,300)</f>
        <v/>
      </c>
    </row>
    <row r="31" ht="14.25" customHeight="1">
      <c r="A31" t="n">
        <v>1774288803</v>
      </c>
      <c r="B31" t="inlineStr">
        <is>
          <t>XAUUSD</t>
        </is>
      </c>
      <c r="C31" t="inlineStr">
        <is>
          <t>H3</t>
        </is>
      </c>
      <c r="D31" t="n">
        <v>4406.67</v>
      </c>
      <c r="E31" t="n">
        <v>4410.9414</v>
      </c>
      <c r="F31" t="n">
        <v>4399.80416</v>
      </c>
      <c r="G31" t="n">
        <v>4459.96614</v>
      </c>
      <c r="H31" t="n">
        <v>4330.09714</v>
      </c>
      <c r="I31" t="n">
        <v>0</v>
      </c>
      <c r="K31" s="1">
        <f>(A31/86400)+25569</f>
        <v/>
      </c>
      <c r="L31" s="2">
        <f>CEILING(INT(K31*1440)/1440*288,1)/288</f>
        <v/>
      </c>
      <c r="M31">
        <f>MROUND((L31-25569)*86400,300)</f>
        <v/>
      </c>
      <c r="O31" t="n">
        <v>1775160902</v>
      </c>
      <c r="P31" t="inlineStr">
        <is>
          <t>XAUUSD</t>
        </is>
      </c>
      <c r="Q31" t="inlineStr">
        <is>
          <t>M15</t>
        </is>
      </c>
      <c r="R31" t="n">
        <v>4667.9</v>
      </c>
      <c r="S31" t="n">
        <v>4669.46019</v>
      </c>
      <c r="T31" t="n">
        <v>4670.18336</v>
      </c>
      <c r="U31" t="n">
        <v>4675.95362</v>
      </c>
      <c r="V31" t="n">
        <v>4664.51766</v>
      </c>
      <c r="W31" t="n">
        <v>1</v>
      </c>
      <c r="Y31" s="1">
        <f>(O31/86400)+25569</f>
        <v/>
      </c>
      <c r="Z31" s="2">
        <f>CEILING(INT(Y31*1440)/1440*288,1)/288</f>
        <v/>
      </c>
      <c r="AA31">
        <f>MROUND((Z31-25569)*86400,300)</f>
        <v/>
      </c>
    </row>
    <row r="32" ht="14.25" customHeight="1">
      <c r="A32" t="n">
        <v>1774299603</v>
      </c>
      <c r="B32" t="inlineStr">
        <is>
          <t>XAUUSD</t>
        </is>
      </c>
      <c r="C32" t="inlineStr">
        <is>
          <t>H3</t>
        </is>
      </c>
      <c r="D32" t="n">
        <v>4441.22</v>
      </c>
      <c r="E32" t="n">
        <v>4412.36643</v>
      </c>
      <c r="F32" t="n">
        <v>4406.08529</v>
      </c>
      <c r="G32" t="n">
        <v>4456.19825</v>
      </c>
      <c r="H32" t="n">
        <v>4344.95925</v>
      </c>
      <c r="I32" t="n">
        <v>0</v>
      </c>
      <c r="K32" s="1">
        <f>(A32/86400)+25569</f>
        <v/>
      </c>
      <c r="L32" s="2">
        <f>CEILING(INT(K32*1440)/1440*288,1)/288</f>
        <v/>
      </c>
      <c r="M32">
        <f>MROUND((L32-25569)*86400,300)</f>
        <v/>
      </c>
      <c r="O32" t="n">
        <v>1775161802</v>
      </c>
      <c r="P32" t="inlineStr">
        <is>
          <t>XAUUSD</t>
        </is>
      </c>
      <c r="Q32" t="inlineStr">
        <is>
          <t>M15</t>
        </is>
      </c>
      <c r="R32" t="n">
        <v>4669.05</v>
      </c>
      <c r="S32" t="n">
        <v>4665.56866</v>
      </c>
      <c r="T32" t="n">
        <v>4667.87601</v>
      </c>
      <c r="U32" t="n">
        <v>4673.15909</v>
      </c>
      <c r="V32" t="n">
        <v>4658.6542</v>
      </c>
      <c r="W32" t="n">
        <v>0</v>
      </c>
      <c r="Y32" s="1">
        <f>(O32/86400)+25569</f>
        <v/>
      </c>
      <c r="Z32" s="2">
        <f>CEILING(INT(Y32*1440)/1440*288,1)/288</f>
        <v/>
      </c>
      <c r="AA32">
        <f>MROUND((Z32-25569)*86400,300)</f>
        <v/>
      </c>
    </row>
    <row r="33" ht="14.25" customHeight="1">
      <c r="A33" t="n">
        <v>1774310403</v>
      </c>
      <c r="B33" t="inlineStr">
        <is>
          <t>XAUUSD</t>
        </is>
      </c>
      <c r="C33" t="inlineStr">
        <is>
          <t>H3</t>
        </is>
      </c>
      <c r="D33" t="n">
        <v>4366.15</v>
      </c>
      <c r="E33" t="n">
        <v>4405.32837</v>
      </c>
      <c r="F33" t="n">
        <v>4405.70683</v>
      </c>
      <c r="G33" t="n">
        <v>4445.30642</v>
      </c>
      <c r="H33" t="n">
        <v>4350.38515</v>
      </c>
      <c r="I33" t="n">
        <v>1</v>
      </c>
      <c r="K33" s="1">
        <f>(A33/86400)+25569</f>
        <v/>
      </c>
      <c r="L33" s="2">
        <f>CEILING(INT(K33*1440)/1440*288,1)/288</f>
        <v/>
      </c>
      <c r="M33">
        <f>MROUND((L33-25569)*86400,300)</f>
        <v/>
      </c>
      <c r="O33" t="n">
        <v>1775162702</v>
      </c>
      <c r="P33" t="inlineStr">
        <is>
          <t>XAUUSD</t>
        </is>
      </c>
      <c r="Q33" t="inlineStr">
        <is>
          <t>M15</t>
        </is>
      </c>
      <c r="R33" t="n">
        <v>4676.09</v>
      </c>
      <c r="S33" t="n">
        <v>4659.91691</v>
      </c>
      <c r="T33" t="n">
        <v>4663.89646</v>
      </c>
      <c r="U33" t="n">
        <v>4668.95331</v>
      </c>
      <c r="V33" t="n">
        <v>4650.7596</v>
      </c>
      <c r="W33" t="n">
        <v>0</v>
      </c>
      <c r="Y33" s="1">
        <f>(O33/86400)+25569</f>
        <v/>
      </c>
      <c r="Z33" s="2">
        <f>CEILING(INT(Y33*1440)/1440*288,1)/288</f>
        <v/>
      </c>
      <c r="AA33">
        <f>MROUND((Z33-25569)*86400,300)</f>
        <v/>
      </c>
    </row>
    <row r="34" ht="14.25" customHeight="1">
      <c r="A34" t="n">
        <v>1774321203</v>
      </c>
      <c r="B34" t="inlineStr">
        <is>
          <t>XAUUSD</t>
        </is>
      </c>
      <c r="C34" t="inlineStr">
        <is>
          <t>H3</t>
        </is>
      </c>
      <c r="D34" t="n">
        <v>4347.21</v>
      </c>
      <c r="E34" t="n">
        <v>4396.05432</v>
      </c>
      <c r="F34" t="n">
        <v>4400.88058</v>
      </c>
      <c r="G34" t="n">
        <v>4431.83693</v>
      </c>
      <c r="H34" t="n">
        <v>4350.06948</v>
      </c>
      <c r="I34" t="n">
        <v>0</v>
      </c>
      <c r="K34" s="1">
        <f>(A34/86400)+25569</f>
        <v/>
      </c>
      <c r="L34" s="2">
        <f>CEILING(INT(K34*1440)/1440*288,1)/288</f>
        <v/>
      </c>
      <c r="M34">
        <f>MROUND((L34-25569)*86400,300)</f>
        <v/>
      </c>
      <c r="O34" t="n">
        <v>1775426402</v>
      </c>
      <c r="P34" t="inlineStr">
        <is>
          <t>XAUUSD</t>
        </is>
      </c>
      <c r="Q34" t="inlineStr">
        <is>
          <t>M15</t>
        </is>
      </c>
      <c r="R34" t="n">
        <v>4629.97</v>
      </c>
      <c r="S34" t="n">
        <v>4652.61021</v>
      </c>
      <c r="T34" t="n">
        <v>4658.25333</v>
      </c>
      <c r="U34" t="n">
        <v>4663.42271</v>
      </c>
      <c r="V34" t="n">
        <v>4641.49847</v>
      </c>
      <c r="W34" t="n">
        <v>0</v>
      </c>
      <c r="Y34" s="1">
        <f>(O34/86400)+25569</f>
        <v/>
      </c>
      <c r="Z34" s="2">
        <f>CEILING(INT(Y34*1440)/1440*288,1)/288</f>
        <v/>
      </c>
      <c r="AA34">
        <f>MROUND((Z34-25569)*86400,300)</f>
        <v/>
      </c>
    </row>
    <row r="35" ht="14.25" customHeight="1">
      <c r="A35" t="n">
        <v>1774332003</v>
      </c>
      <c r="B35" t="inlineStr">
        <is>
          <t>XAUUSD</t>
        </is>
      </c>
      <c r="C35" t="inlineStr">
        <is>
          <t>H3</t>
        </is>
      </c>
      <c r="D35" t="n">
        <v>4412.06</v>
      </c>
      <c r="E35" t="n">
        <v>4391.18772</v>
      </c>
      <c r="F35" t="n">
        <v>4396.03415</v>
      </c>
      <c r="G35" t="n">
        <v>4423.20652</v>
      </c>
      <c r="H35" t="n">
        <v>4348.74722</v>
      </c>
      <c r="I35" t="n">
        <v>0</v>
      </c>
      <c r="K35" s="1">
        <f>(A35/86400)+25569</f>
        <v/>
      </c>
      <c r="L35" s="2">
        <f>CEILING(INT(K35*1440)/1440*288,1)/288</f>
        <v/>
      </c>
      <c r="M35">
        <f>MROUND((L35-25569)*86400,300)</f>
        <v/>
      </c>
      <c r="O35" t="n">
        <v>1775427302</v>
      </c>
      <c r="P35" t="inlineStr">
        <is>
          <t>XAUUSD</t>
        </is>
      </c>
      <c r="Q35" t="inlineStr">
        <is>
          <t>M15</t>
        </is>
      </c>
      <c r="R35" t="n">
        <v>4635.96</v>
      </c>
      <c r="S35" t="n">
        <v>4645.37346</v>
      </c>
      <c r="T35" t="n">
        <v>4651.8134</v>
      </c>
      <c r="U35" t="n">
        <v>4657.1984</v>
      </c>
      <c r="V35" t="n">
        <v>4632.91622</v>
      </c>
      <c r="W35" t="n">
        <v>0</v>
      </c>
      <c r="Y35" s="1">
        <f>(O35/86400)+25569</f>
        <v/>
      </c>
      <c r="Z35" s="2">
        <f>CEILING(INT(Y35*1440)/1440*288,1)/288</f>
        <v/>
      </c>
      <c r="AA35">
        <f>MROUND((Z35-25569)*86400,300)</f>
        <v/>
      </c>
    </row>
    <row r="36" ht="14.25" customHeight="1">
      <c r="A36" t="n">
        <v>1774342803</v>
      </c>
      <c r="B36" t="inlineStr">
        <is>
          <t>XAUUSD</t>
        </is>
      </c>
      <c r="C36" t="inlineStr">
        <is>
          <t>H3</t>
        </is>
      </c>
      <c r="D36" t="n">
        <v>4408.2</v>
      </c>
      <c r="E36" t="n">
        <v>4394.76799</v>
      </c>
      <c r="F36" t="n">
        <v>4395.40107</v>
      </c>
      <c r="G36" t="n">
        <v>4423.65483</v>
      </c>
      <c r="H36" t="n">
        <v>4351.65565</v>
      </c>
      <c r="I36" t="n">
        <v>0</v>
      </c>
      <c r="K36" s="1">
        <f>(A36/86400)+25569</f>
        <v/>
      </c>
      <c r="L36" s="2">
        <f>CEILING(INT(K36*1440)/1440*288,1)/288</f>
        <v/>
      </c>
      <c r="M36">
        <f>MROUND((L36-25569)*86400,300)</f>
        <v/>
      </c>
      <c r="O36" t="n">
        <v>1775428202</v>
      </c>
      <c r="P36" t="inlineStr">
        <is>
          <t>XAUUSD</t>
        </is>
      </c>
      <c r="Q36" t="inlineStr">
        <is>
          <t>M15</t>
        </is>
      </c>
      <c r="R36" t="n">
        <v>4642.72</v>
      </c>
      <c r="S36" t="n">
        <v>4638.31254</v>
      </c>
      <c r="T36" t="n">
        <v>4645.06297</v>
      </c>
      <c r="U36" t="n">
        <v>4651.14103</v>
      </c>
      <c r="V36" t="n">
        <v>4625.15834</v>
      </c>
      <c r="W36" t="n">
        <v>0</v>
      </c>
      <c r="Y36" s="1">
        <f>(O36/86400)+25569</f>
        <v/>
      </c>
      <c r="Z36" s="2">
        <f>CEILING(INT(Y36*1440)/1440*288,1)/288</f>
        <v/>
      </c>
      <c r="AA36">
        <f>MROUND((Z36-25569)*86400,300)</f>
        <v/>
      </c>
    </row>
    <row r="37" ht="14.25" customHeight="1">
      <c r="A37" t="n">
        <v>1774353603</v>
      </c>
      <c r="B37" t="inlineStr">
        <is>
          <t>XAUUSD</t>
        </is>
      </c>
      <c r="C37" t="inlineStr">
        <is>
          <t>H3</t>
        </is>
      </c>
      <c r="D37" t="n">
        <v>4415.63</v>
      </c>
      <c r="E37" t="n">
        <v>4409.83618</v>
      </c>
      <c r="F37" t="n">
        <v>4402.61862</v>
      </c>
      <c r="G37" t="n">
        <v>4435.88653</v>
      </c>
      <c r="H37" t="n">
        <v>4362.30729</v>
      </c>
      <c r="I37" t="n">
        <v>1</v>
      </c>
      <c r="K37" s="1">
        <f>(A37/86400)+25569</f>
        <v/>
      </c>
      <c r="L37" s="2">
        <f>CEILING(INT(K37*1440)/1440*288,1)/288</f>
        <v/>
      </c>
      <c r="M37">
        <f>MROUND((L37-25569)*86400,300)</f>
        <v/>
      </c>
      <c r="O37" t="n">
        <v>1775429102</v>
      </c>
      <c r="P37" t="inlineStr">
        <is>
          <t>XAUUSD</t>
        </is>
      </c>
      <c r="Q37" t="inlineStr">
        <is>
          <t>M15</t>
        </is>
      </c>
      <c r="R37" t="n">
        <v>4645.81</v>
      </c>
      <c r="S37" t="n">
        <v>4631.39194</v>
      </c>
      <c r="T37" t="n">
        <v>4638.22746</v>
      </c>
      <c r="U37" t="n">
        <v>4645.24662</v>
      </c>
      <c r="V37" t="n">
        <v>4618.43839</v>
      </c>
      <c r="W37" t="n">
        <v>0</v>
      </c>
      <c r="Y37" s="1">
        <f>(O37/86400)+25569</f>
        <v/>
      </c>
      <c r="Z37" s="2">
        <f>CEILING(INT(Y37*1440)/1440*288,1)/288</f>
        <v/>
      </c>
      <c r="AA37">
        <f>MROUND((Z37-25569)*86400,300)</f>
        <v/>
      </c>
    </row>
    <row r="38" ht="14.25" customHeight="1">
      <c r="A38" t="n">
        <v>1774364403</v>
      </c>
      <c r="B38" t="inlineStr">
        <is>
          <t>XAUUSD</t>
        </is>
      </c>
      <c r="C38" t="inlineStr">
        <is>
          <t>H3</t>
        </is>
      </c>
      <c r="D38" t="n">
        <v>4388.64</v>
      </c>
      <c r="E38" t="n">
        <v>4436.60462</v>
      </c>
      <c r="F38" t="n">
        <v>4419.61162</v>
      </c>
      <c r="G38" t="n">
        <v>4459.93265</v>
      </c>
      <c r="H38" t="n">
        <v>4383.57762</v>
      </c>
      <c r="I38" t="n">
        <v>0</v>
      </c>
      <c r="K38" s="1">
        <f>(A38/86400)+25569</f>
        <v/>
      </c>
      <c r="L38" s="2">
        <f>CEILING(INT(K38*1440)/1440*288,1)/288</f>
        <v/>
      </c>
      <c r="M38">
        <f>MROUND((L38-25569)*86400,300)</f>
        <v/>
      </c>
      <c r="O38" t="n">
        <v>1775430002</v>
      </c>
      <c r="P38" t="inlineStr">
        <is>
          <t>XAUUSD</t>
        </is>
      </c>
      <c r="Q38" t="inlineStr">
        <is>
          <t>M15</t>
        </is>
      </c>
      <c r="R38" t="n">
        <v>4632.63</v>
      </c>
      <c r="S38" t="n">
        <v>4624.67644</v>
      </c>
      <c r="T38" t="n">
        <v>4631.45195</v>
      </c>
      <c r="U38" t="n">
        <v>4639.29363</v>
      </c>
      <c r="V38" t="n">
        <v>4613.40648</v>
      </c>
      <c r="W38" t="n">
        <v>0</v>
      </c>
      <c r="Y38" s="1">
        <f>(O38/86400)+25569</f>
        <v/>
      </c>
      <c r="Z38" s="2">
        <f>CEILING(INT(Y38*1440)/1440*288,1)/288</f>
        <v/>
      </c>
      <c r="AA38">
        <f>MROUND((Z38-25569)*86400,300)</f>
        <v/>
      </c>
    </row>
    <row r="39" ht="14.25" customHeight="1">
      <c r="A39" t="n">
        <v>1774375203</v>
      </c>
      <c r="B39" t="inlineStr">
        <is>
          <t>XAUUSD</t>
        </is>
      </c>
      <c r="C39" t="inlineStr">
        <is>
          <t>H3</t>
        </is>
      </c>
      <c r="D39" t="n">
        <v>4474.24</v>
      </c>
      <c r="E39" t="n">
        <v>4472.67495</v>
      </c>
      <c r="F39" t="n">
        <v>4446.14329</v>
      </c>
      <c r="G39" t="n">
        <v>4492.92265</v>
      </c>
      <c r="H39" t="n">
        <v>4414.4047</v>
      </c>
      <c r="I39" t="n">
        <v>0</v>
      </c>
      <c r="K39" s="1">
        <f>(A39/86400)+25569</f>
        <v/>
      </c>
      <c r="L39" s="2">
        <f>CEILING(INT(K39*1440)/1440*288,1)/288</f>
        <v/>
      </c>
      <c r="M39">
        <f>MROUND((L39-25569)*86400,300)</f>
        <v/>
      </c>
      <c r="O39" t="n">
        <v>1775430902</v>
      </c>
      <c r="P39" t="inlineStr">
        <is>
          <t>XAUUSD</t>
        </is>
      </c>
      <c r="Q39" t="inlineStr">
        <is>
          <t>M15</t>
        </is>
      </c>
      <c r="R39" t="n">
        <v>4609.48</v>
      </c>
      <c r="S39" t="n">
        <v>4618.79314</v>
      </c>
      <c r="T39" t="n">
        <v>4625.12254</v>
      </c>
      <c r="U39" t="n">
        <v>4633.42383</v>
      </c>
      <c r="V39" t="n">
        <v>4609.43605</v>
      </c>
      <c r="W39" t="n">
        <v>0</v>
      </c>
      <c r="Y39" s="1">
        <f>(O39/86400)+25569</f>
        <v/>
      </c>
      <c r="Z39" s="2">
        <f>CEILING(INT(Y39*1440)/1440*288,1)/288</f>
        <v/>
      </c>
      <c r="AA39">
        <f>MROUND((Z39-25569)*86400,300)</f>
        <v/>
      </c>
    </row>
    <row r="40" ht="14.25" customHeight="1">
      <c r="A40" t="n">
        <v>1774386003</v>
      </c>
      <c r="B40" t="inlineStr">
        <is>
          <t>XAUUSD</t>
        </is>
      </c>
      <c r="C40" t="inlineStr">
        <is>
          <t>H3</t>
        </is>
      </c>
      <c r="D40" t="n">
        <v>4546.83</v>
      </c>
      <c r="E40" t="n">
        <v>4511.15891</v>
      </c>
      <c r="F40" t="n">
        <v>4478.6511</v>
      </c>
      <c r="G40" t="n">
        <v>4528.66351</v>
      </c>
      <c r="H40" t="n">
        <v>4451.41407</v>
      </c>
      <c r="I40" t="n">
        <v>0</v>
      </c>
      <c r="K40" s="1">
        <f>(A40/86400)+25569</f>
        <v/>
      </c>
      <c r="L40" s="2">
        <f>CEILING(INT(K40*1440)/1440*288,1)/288</f>
        <v/>
      </c>
      <c r="M40">
        <f>MROUND((L40-25569)*86400,300)</f>
        <v/>
      </c>
      <c r="O40" t="n">
        <v>1775431802</v>
      </c>
      <c r="P40" t="inlineStr">
        <is>
          <t>XAUUSD</t>
        </is>
      </c>
      <c r="Q40" t="inlineStr">
        <is>
          <t>M15</t>
        </is>
      </c>
      <c r="R40" t="n">
        <v>4607.25</v>
      </c>
      <c r="S40" t="n">
        <v>4614.73269</v>
      </c>
      <c r="T40" t="n">
        <v>4619.92762</v>
      </c>
      <c r="U40" t="n">
        <v>4628.35012</v>
      </c>
      <c r="V40" t="n">
        <v>4606.81115</v>
      </c>
      <c r="W40" t="n">
        <v>0</v>
      </c>
      <c r="Y40" s="1">
        <f>(O40/86400)+25569</f>
        <v/>
      </c>
      <c r="Z40" s="2">
        <f>CEILING(INT(Y40*1440)/1440*288,1)/288</f>
        <v/>
      </c>
      <c r="AA40">
        <f>MROUND((Z40-25569)*86400,300)</f>
        <v/>
      </c>
    </row>
    <row r="41" ht="14.25" customHeight="1">
      <c r="A41" t="n">
        <v>1774396803</v>
      </c>
      <c r="B41" t="inlineStr">
        <is>
          <t>XAUUSD</t>
        </is>
      </c>
      <c r="C41" t="inlineStr">
        <is>
          <t>H3</t>
        </is>
      </c>
      <c r="D41" t="n">
        <v>4583.92</v>
      </c>
      <c r="E41" t="n">
        <v>4544.86304</v>
      </c>
      <c r="F41" t="n">
        <v>4511.75707</v>
      </c>
      <c r="G41" t="n">
        <v>4560.28292</v>
      </c>
      <c r="H41" t="n">
        <v>4488.20192</v>
      </c>
      <c r="I41" t="n">
        <v>0</v>
      </c>
      <c r="K41" s="1">
        <f>(A41/86400)+25569</f>
        <v/>
      </c>
      <c r="L41" s="2">
        <f>CEILING(INT(K41*1440)/1440*288,1)/288</f>
        <v/>
      </c>
      <c r="M41">
        <f>MROUND((L41-25569)*86400,300)</f>
        <v/>
      </c>
      <c r="O41" t="n">
        <v>1775432702</v>
      </c>
      <c r="P41" t="inlineStr">
        <is>
          <t>XAUUSD</t>
        </is>
      </c>
      <c r="Q41" t="inlineStr">
        <is>
          <t>M15</t>
        </is>
      </c>
      <c r="R41" t="n">
        <v>4610.53</v>
      </c>
      <c r="S41" t="n">
        <v>4612.82379</v>
      </c>
      <c r="T41" t="n">
        <v>4616.37571</v>
      </c>
      <c r="U41" t="n">
        <v>4624.85292</v>
      </c>
      <c r="V41" t="n">
        <v>4605.4959</v>
      </c>
      <c r="W41" t="n">
        <v>0</v>
      </c>
      <c r="Y41" s="1">
        <f>(O41/86400)+25569</f>
        <v/>
      </c>
      <c r="Z41" s="2">
        <f>CEILING(INT(Y41*1440)/1440*288,1)/288</f>
        <v/>
      </c>
      <c r="AA41">
        <f>MROUND((Z41-25569)*86400,300)</f>
        <v/>
      </c>
    </row>
    <row r="42" ht="14.25" customHeight="1">
      <c r="A42" t="n">
        <v>1774407603</v>
      </c>
      <c r="B42" t="inlineStr">
        <is>
          <t>XAUUSD</t>
        </is>
      </c>
      <c r="C42" t="inlineStr">
        <is>
          <t>H3</t>
        </is>
      </c>
      <c r="D42" t="n">
        <v>4555.99</v>
      </c>
      <c r="E42" t="n">
        <v>4568.46816</v>
      </c>
      <c r="F42" t="n">
        <v>4540.11261</v>
      </c>
      <c r="G42" t="n">
        <v>4582.53898</v>
      </c>
      <c r="H42" t="n">
        <v>4518.36928</v>
      </c>
      <c r="I42" t="n">
        <v>0</v>
      </c>
      <c r="K42" s="1">
        <f>(A42/86400)+25569</f>
        <v/>
      </c>
      <c r="L42" s="2">
        <f>CEILING(INT(K42*1440)/1440*288,1)/288</f>
        <v/>
      </c>
      <c r="M42">
        <f>MROUND((L42-25569)*86400,300)</f>
        <v/>
      </c>
      <c r="O42" t="n">
        <v>1775433602</v>
      </c>
      <c r="P42" t="inlineStr">
        <is>
          <t>XAUUSD</t>
        </is>
      </c>
      <c r="Q42" t="inlineStr">
        <is>
          <t>M15</t>
        </is>
      </c>
      <c r="R42" t="n">
        <v>4626.16</v>
      </c>
      <c r="S42" t="n">
        <v>4613.05945</v>
      </c>
      <c r="T42" t="n">
        <v>4614.71758</v>
      </c>
      <c r="U42" t="n">
        <v>4623.15241</v>
      </c>
      <c r="V42" t="n">
        <v>4605.33951</v>
      </c>
      <c r="W42" t="n">
        <v>0</v>
      </c>
      <c r="Y42" s="1">
        <f>(O42/86400)+25569</f>
        <v/>
      </c>
      <c r="Z42" s="2">
        <f>CEILING(INT(Y42*1440)/1440*288,1)/288</f>
        <v/>
      </c>
      <c r="AA42">
        <f>MROUND((Z42-25569)*86400,300)</f>
        <v/>
      </c>
    </row>
    <row r="43" ht="14.25" customHeight="1">
      <c r="A43" t="n">
        <v>1774418403</v>
      </c>
      <c r="B43" t="inlineStr">
        <is>
          <t>XAUUSD</t>
        </is>
      </c>
      <c r="C43" t="inlineStr">
        <is>
          <t>H3</t>
        </is>
      </c>
      <c r="D43" t="n">
        <v>4556.38</v>
      </c>
      <c r="E43" t="n">
        <v>4579.95063</v>
      </c>
      <c r="F43" t="n">
        <v>4560.03162</v>
      </c>
      <c r="G43" t="n">
        <v>4593.85536</v>
      </c>
      <c r="H43" t="n">
        <v>4537.8308</v>
      </c>
      <c r="I43" t="n">
        <v>0</v>
      </c>
      <c r="K43" s="1">
        <f>(A43/86400)+25569</f>
        <v/>
      </c>
      <c r="L43" s="2">
        <f>CEILING(INT(K43*1440)/1440*288,1)/288</f>
        <v/>
      </c>
      <c r="M43">
        <f>MROUND((L43-25569)*86400,300)</f>
        <v/>
      </c>
      <c r="O43" t="n">
        <v>1775434502</v>
      </c>
      <c r="P43" t="inlineStr">
        <is>
          <t>XAUUSD</t>
        </is>
      </c>
      <c r="Q43" t="inlineStr">
        <is>
          <t>M15</t>
        </is>
      </c>
      <c r="R43" t="n">
        <v>4603.52</v>
      </c>
      <c r="S43" t="n">
        <v>4614.91059</v>
      </c>
      <c r="T43" t="n">
        <v>4614.81408</v>
      </c>
      <c r="U43" t="n">
        <v>4623.21464</v>
      </c>
      <c r="V43" t="n">
        <v>4606.31311</v>
      </c>
      <c r="W43" t="n">
        <v>1</v>
      </c>
      <c r="Y43" s="1">
        <f>(O43/86400)+25569</f>
        <v/>
      </c>
      <c r="Z43" s="2">
        <f>CEILING(INT(Y43*1440)/1440*288,1)/288</f>
        <v/>
      </c>
      <c r="AA43">
        <f>MROUND((Z43-25569)*86400,300)</f>
        <v/>
      </c>
    </row>
    <row r="44" ht="14.25" customHeight="1">
      <c r="A44" t="n">
        <v>1774429203</v>
      </c>
      <c r="B44" t="inlineStr">
        <is>
          <t>XAUUSD</t>
        </is>
      </c>
      <c r="C44" t="inlineStr">
        <is>
          <t>H3</t>
        </is>
      </c>
      <c r="D44" t="n">
        <v>4578.97</v>
      </c>
      <c r="E44" t="n">
        <v>4578.93579</v>
      </c>
      <c r="F44" t="n">
        <v>4569.48371</v>
      </c>
      <c r="G44" t="n">
        <v>4594.76842</v>
      </c>
      <c r="H44" t="n">
        <v>4545.5556</v>
      </c>
      <c r="I44" t="n">
        <v>0</v>
      </c>
      <c r="K44" s="1">
        <f>(A44/86400)+25569</f>
        <v/>
      </c>
      <c r="L44" s="2">
        <f>CEILING(INT(K44*1440)/1440*288,1)/288</f>
        <v/>
      </c>
      <c r="M44">
        <f>MROUND((L44-25569)*86400,300)</f>
        <v/>
      </c>
      <c r="O44" t="n">
        <v>1775435402</v>
      </c>
      <c r="P44" t="inlineStr">
        <is>
          <t>XAUUSD</t>
        </is>
      </c>
      <c r="Q44" t="inlineStr">
        <is>
          <t>M15</t>
        </is>
      </c>
      <c r="R44" t="n">
        <v>4619.16</v>
      </c>
      <c r="S44" t="n">
        <v>4618.77648</v>
      </c>
      <c r="T44" t="n">
        <v>4616.79528</v>
      </c>
      <c r="U44" t="n">
        <v>4625.01203</v>
      </c>
      <c r="V44" t="n">
        <v>4608.57234</v>
      </c>
      <c r="W44" t="n">
        <v>0</v>
      </c>
      <c r="Y44" s="1">
        <f>(O44/86400)+25569</f>
        <v/>
      </c>
      <c r="Z44" s="2">
        <f>CEILING(INT(Y44*1440)/1440*288,1)/288</f>
        <v/>
      </c>
      <c r="AA44">
        <f>MROUND((Z44-25569)*86400,300)</f>
        <v/>
      </c>
    </row>
    <row r="45" ht="14.25" customHeight="1">
      <c r="A45" t="n">
        <v>1774440003</v>
      </c>
      <c r="B45" t="inlineStr">
        <is>
          <t>XAUUSD</t>
        </is>
      </c>
      <c r="C45" t="inlineStr">
        <is>
          <t>H3</t>
        </is>
      </c>
      <c r="D45" t="n">
        <v>4567.06</v>
      </c>
      <c r="E45" t="n">
        <v>4566.65437</v>
      </c>
      <c r="F45" t="n">
        <v>4568.06904</v>
      </c>
      <c r="G45" t="n">
        <v>4587.03631</v>
      </c>
      <c r="H45" t="n">
        <v>4541.70768</v>
      </c>
      <c r="I45" t="n">
        <v>1</v>
      </c>
      <c r="K45" s="1">
        <f>(A45/86400)+25569</f>
        <v/>
      </c>
      <c r="L45" s="2">
        <f>CEILING(INT(K45*1440)/1440*288,1)/288</f>
        <v/>
      </c>
      <c r="M45">
        <f>MROUND((L45-25569)*86400,300)</f>
        <v/>
      </c>
      <c r="O45" t="n">
        <v>1775436302</v>
      </c>
      <c r="P45" t="inlineStr">
        <is>
          <t>XAUUSD</t>
        </is>
      </c>
      <c r="Q45" t="inlineStr">
        <is>
          <t>M15</t>
        </is>
      </c>
      <c r="R45" t="n">
        <v>4622.52</v>
      </c>
      <c r="S45" t="n">
        <v>4623.79776</v>
      </c>
      <c r="T45" t="n">
        <v>4620.29652</v>
      </c>
      <c r="U45" t="n">
        <v>4628.60943</v>
      </c>
      <c r="V45" t="n">
        <v>4611.99023</v>
      </c>
      <c r="W45" t="n">
        <v>0</v>
      </c>
      <c r="Y45" s="1">
        <f>(O45/86400)+25569</f>
        <v/>
      </c>
      <c r="Z45" s="2">
        <f>CEILING(INT(Y45*1440)/1440*288,1)/288</f>
        <v/>
      </c>
      <c r="AA45">
        <f>MROUND((Z45-25569)*86400,300)</f>
        <v/>
      </c>
    </row>
    <row r="46" ht="14.25" customHeight="1">
      <c r="A46" t="n">
        <v>1774450803</v>
      </c>
      <c r="B46" t="inlineStr">
        <is>
          <t>XAUUSD</t>
        </is>
      </c>
      <c r="C46" t="inlineStr">
        <is>
          <t>H3</t>
        </is>
      </c>
      <c r="D46" t="n">
        <v>4550.74</v>
      </c>
      <c r="E46" t="n">
        <v>4546.34235</v>
      </c>
      <c r="F46" t="n">
        <v>4557.2057</v>
      </c>
      <c r="G46" t="n">
        <v>4573.51676</v>
      </c>
      <c r="H46" t="n">
        <v>4528.46788</v>
      </c>
      <c r="I46" t="n">
        <v>0</v>
      </c>
      <c r="K46" s="1">
        <f>(A46/86400)+25569</f>
        <v/>
      </c>
      <c r="L46" s="2">
        <f>CEILING(INT(K46*1440)/1440*288,1)/288</f>
        <v/>
      </c>
      <c r="M46">
        <f>MROUND((L46-25569)*86400,300)</f>
        <v/>
      </c>
      <c r="O46" t="n">
        <v>1775437202</v>
      </c>
      <c r="P46" t="inlineStr">
        <is>
          <t>XAUUSD</t>
        </is>
      </c>
      <c r="Q46" t="inlineStr">
        <is>
          <t>M15</t>
        </is>
      </c>
      <c r="R46" t="n">
        <v>4641.83</v>
      </c>
      <c r="S46" t="n">
        <v>4629.34031</v>
      </c>
      <c r="T46" t="n">
        <v>4624.81841</v>
      </c>
      <c r="U46" t="n">
        <v>4633.55388</v>
      </c>
      <c r="V46" t="n">
        <v>4616.07208</v>
      </c>
      <c r="W46" t="n">
        <v>0</v>
      </c>
      <c r="Y46" s="1">
        <f>(O46/86400)+25569</f>
        <v/>
      </c>
      <c r="Z46" s="2">
        <f>CEILING(INT(Y46*1440)/1440*288,1)/288</f>
        <v/>
      </c>
      <c r="AA46">
        <f>MROUND((Z46-25569)*86400,300)</f>
        <v/>
      </c>
    </row>
    <row r="47" ht="14.25" customHeight="1">
      <c r="A47" t="n">
        <v>1774461603</v>
      </c>
      <c r="B47" t="inlineStr">
        <is>
          <t>XAUUSD</t>
        </is>
      </c>
      <c r="C47" t="inlineStr">
        <is>
          <t>H3</t>
        </is>
      </c>
      <c r="D47" t="n">
        <v>4506.69</v>
      </c>
      <c r="E47" t="n">
        <v>4521.8843</v>
      </c>
      <c r="F47" t="n">
        <v>4539.545</v>
      </c>
      <c r="G47" t="n">
        <v>4557.17806</v>
      </c>
      <c r="H47" t="n">
        <v>4508.64345</v>
      </c>
      <c r="I47" t="n">
        <v>0</v>
      </c>
      <c r="K47" s="1">
        <f>(A47/86400)+25569</f>
        <v/>
      </c>
      <c r="L47" s="2">
        <f>CEILING(INT(K47*1440)/1440*288,1)/288</f>
        <v/>
      </c>
      <c r="M47">
        <f>MROUND((L47-25569)*86400,300)</f>
        <v/>
      </c>
      <c r="O47" t="n">
        <v>1775438102</v>
      </c>
      <c r="P47" t="inlineStr">
        <is>
          <t>XAUUSD</t>
        </is>
      </c>
      <c r="Q47" t="inlineStr">
        <is>
          <t>M15</t>
        </is>
      </c>
      <c r="R47" t="n">
        <v>4641.02</v>
      </c>
      <c r="S47" t="n">
        <v>4634.30323</v>
      </c>
      <c r="T47" t="n">
        <v>4629.56082</v>
      </c>
      <c r="U47" t="n">
        <v>4638.87779</v>
      </c>
      <c r="V47" t="n">
        <v>4620.39197</v>
      </c>
      <c r="W47" t="n">
        <v>0</v>
      </c>
      <c r="Y47" s="1">
        <f>(O47/86400)+25569</f>
        <v/>
      </c>
      <c r="Z47" s="2">
        <f>CEILING(INT(Y47*1440)/1440*288,1)/288</f>
        <v/>
      </c>
      <c r="AA47">
        <f>MROUND((Z47-25569)*86400,300)</f>
        <v/>
      </c>
    </row>
    <row r="48" ht="14.25" customHeight="1">
      <c r="A48" t="n">
        <v>1774472403</v>
      </c>
      <c r="B48" t="inlineStr">
        <is>
          <t>XAUUSD</t>
        </is>
      </c>
      <c r="C48" t="inlineStr">
        <is>
          <t>H3</t>
        </is>
      </c>
      <c r="D48" t="n">
        <v>4498.37</v>
      </c>
      <c r="E48" t="n">
        <v>4497.09791</v>
      </c>
      <c r="F48" t="n">
        <v>4518.32146</v>
      </c>
      <c r="G48" t="n">
        <v>4539.77899</v>
      </c>
      <c r="H48" t="n">
        <v>4486.03554</v>
      </c>
      <c r="I48" t="n">
        <v>0</v>
      </c>
      <c r="K48" s="1">
        <f>(A48/86400)+25569</f>
        <v/>
      </c>
      <c r="L48" s="2">
        <f>CEILING(INT(K48*1440)/1440*288,1)/288</f>
        <v/>
      </c>
      <c r="M48">
        <f>MROUND((L48-25569)*86400,300)</f>
        <v/>
      </c>
      <c r="O48" t="n">
        <v>1775439002</v>
      </c>
      <c r="P48" t="inlineStr">
        <is>
          <t>XAUUSD</t>
        </is>
      </c>
      <c r="Q48" t="inlineStr">
        <is>
          <t>M15</t>
        </is>
      </c>
      <c r="R48" t="n">
        <v>4628.21</v>
      </c>
      <c r="S48" t="n">
        <v>4638.28824</v>
      </c>
      <c r="T48" t="n">
        <v>4633.92453</v>
      </c>
      <c r="U48" t="n">
        <v>4644.01284</v>
      </c>
      <c r="V48" t="n">
        <v>4624.69866</v>
      </c>
      <c r="W48" t="n">
        <v>0</v>
      </c>
      <c r="Y48" s="1">
        <f>(O48/86400)+25569</f>
        <v/>
      </c>
      <c r="Z48" s="2">
        <f>CEILING(INT(Y48*1440)/1440*288,1)/288</f>
        <v/>
      </c>
      <c r="AA48">
        <f>MROUND((Z48-25569)*86400,300)</f>
        <v/>
      </c>
    </row>
    <row r="49" ht="14.25" customHeight="1">
      <c r="A49" t="n">
        <v>1774483203</v>
      </c>
      <c r="B49" t="inlineStr">
        <is>
          <t>XAUUSD</t>
        </is>
      </c>
      <c r="C49" t="inlineStr">
        <is>
          <t>H3</t>
        </is>
      </c>
      <c r="D49" t="n">
        <v>4508.94</v>
      </c>
      <c r="E49" t="n">
        <v>4474.08263</v>
      </c>
      <c r="F49" t="n">
        <v>4496.20204</v>
      </c>
      <c r="G49" t="n">
        <v>4522.69119</v>
      </c>
      <c r="H49" t="n">
        <v>4462.74544</v>
      </c>
      <c r="I49" t="n">
        <v>0</v>
      </c>
      <c r="K49" s="1">
        <f>(A49/86400)+25569</f>
        <v/>
      </c>
      <c r="L49" s="2">
        <f>CEILING(INT(K49*1440)/1440*288,1)/288</f>
        <v/>
      </c>
      <c r="M49">
        <f>MROUND((L49-25569)*86400,300)</f>
        <v/>
      </c>
      <c r="O49" t="n">
        <v>1775439902</v>
      </c>
      <c r="P49" t="inlineStr">
        <is>
          <t>XAUUSD</t>
        </is>
      </c>
      <c r="Q49" t="inlineStr">
        <is>
          <t>M15</t>
        </is>
      </c>
      <c r="R49" t="n">
        <v>4625.98</v>
      </c>
      <c r="S49" t="n">
        <v>4641.3962</v>
      </c>
      <c r="T49" t="n">
        <v>4637.66037</v>
      </c>
      <c r="U49" t="n">
        <v>4648.46975</v>
      </c>
      <c r="V49" t="n">
        <v>4628.59804</v>
      </c>
      <c r="W49" t="n">
        <v>0</v>
      </c>
      <c r="Y49" s="1">
        <f>(O49/86400)+25569</f>
        <v/>
      </c>
      <c r="Z49" s="2">
        <f>CEILING(INT(Y49*1440)/1440*288,1)/288</f>
        <v/>
      </c>
      <c r="AA49">
        <f>MROUND((Z49-25569)*86400,300)</f>
        <v/>
      </c>
    </row>
    <row r="50" ht="14.25" customHeight="1">
      <c r="A50" t="n">
        <v>1774494003</v>
      </c>
      <c r="B50" t="inlineStr">
        <is>
          <t>XAUUSD</t>
        </is>
      </c>
      <c r="C50" t="inlineStr">
        <is>
          <t>H3</t>
        </is>
      </c>
      <c r="D50" t="n">
        <v>4438.93</v>
      </c>
      <c r="E50" t="n">
        <v>4453.63858</v>
      </c>
      <c r="F50" t="n">
        <v>4474.92031</v>
      </c>
      <c r="G50" t="n">
        <v>4505.75338</v>
      </c>
      <c r="H50" t="n">
        <v>4440.17815</v>
      </c>
      <c r="I50" t="n">
        <v>0</v>
      </c>
      <c r="K50" s="1">
        <f>(A50/86400)+25569</f>
        <v/>
      </c>
      <c r="L50" s="2">
        <f>CEILING(INT(K50*1440)/1440*288,1)/288</f>
        <v/>
      </c>
      <c r="M50">
        <f>MROUND((L50-25569)*86400,300)</f>
        <v/>
      </c>
      <c r="O50" t="n">
        <v>1775440802</v>
      </c>
      <c r="P50" t="inlineStr">
        <is>
          <t>XAUUSD</t>
        </is>
      </c>
      <c r="Q50" t="inlineStr">
        <is>
          <t>M15</t>
        </is>
      </c>
      <c r="R50" t="n">
        <v>4636.27</v>
      </c>
      <c r="S50" t="n">
        <v>4643.54316</v>
      </c>
      <c r="T50" t="n">
        <v>4640.60176</v>
      </c>
      <c r="U50" t="n">
        <v>4652.09293</v>
      </c>
      <c r="V50" t="n">
        <v>4631.8304</v>
      </c>
      <c r="W50" t="n">
        <v>0</v>
      </c>
      <c r="Y50" s="1">
        <f>(O50/86400)+25569</f>
        <v/>
      </c>
      <c r="Z50" s="2">
        <f>CEILING(INT(Y50*1440)/1440*288,1)/288</f>
        <v/>
      </c>
      <c r="AA50">
        <f>MROUND((Z50-25569)*86400,300)</f>
        <v/>
      </c>
    </row>
    <row r="51" ht="14.25" customHeight="1">
      <c r="A51" t="n">
        <v>1774504803</v>
      </c>
      <c r="B51" t="inlineStr">
        <is>
          <t>XAUUSD</t>
        </is>
      </c>
      <c r="C51" t="inlineStr">
        <is>
          <t>H3</t>
        </is>
      </c>
      <c r="D51" t="n">
        <v>4428.02</v>
      </c>
      <c r="E51" t="n">
        <v>4437.49148</v>
      </c>
      <c r="F51" t="n">
        <v>4456.2059</v>
      </c>
      <c r="G51" t="n">
        <v>4489.1801</v>
      </c>
      <c r="H51" t="n">
        <v>4420.52973</v>
      </c>
      <c r="I51" t="n">
        <v>0</v>
      </c>
      <c r="K51" s="1">
        <f>(A51/86400)+25569</f>
        <v/>
      </c>
      <c r="L51" s="2">
        <f>CEILING(INT(K51*1440)/1440*288,1)/288</f>
        <v/>
      </c>
      <c r="M51">
        <f>MROUND((L51-25569)*86400,300)</f>
        <v/>
      </c>
      <c r="O51" t="n">
        <v>1775441702</v>
      </c>
      <c r="P51" t="inlineStr">
        <is>
          <t>XAUUSD</t>
        </is>
      </c>
      <c r="Q51" t="inlineStr">
        <is>
          <t>M15</t>
        </is>
      </c>
      <c r="R51" t="n">
        <v>4661.16</v>
      </c>
      <c r="S51" t="n">
        <v>4644.35304</v>
      </c>
      <c r="T51" t="n">
        <v>4642.4774</v>
      </c>
      <c r="U51" t="n">
        <v>4654.16515</v>
      </c>
      <c r="V51" t="n">
        <v>4634.09134</v>
      </c>
      <c r="W51" t="n">
        <v>0</v>
      </c>
      <c r="Y51" s="1">
        <f>(O51/86400)+25569</f>
        <v/>
      </c>
      <c r="Z51" s="2">
        <f>CEILING(INT(Y51*1440)/1440*288,1)/288</f>
        <v/>
      </c>
      <c r="AA51">
        <f>MROUND((Z51-25569)*86400,300)</f>
        <v/>
      </c>
    </row>
    <row r="52" ht="14.25" customHeight="1">
      <c r="A52" t="n">
        <v>1774515603</v>
      </c>
      <c r="B52" t="inlineStr">
        <is>
          <t>XAUUSD</t>
        </is>
      </c>
      <c r="C52" t="inlineStr">
        <is>
          <t>H3</t>
        </is>
      </c>
      <c r="D52" t="n">
        <v>4423.07</v>
      </c>
      <c r="E52" t="n">
        <v>4425.8887</v>
      </c>
      <c r="F52" t="n">
        <v>4441.0473</v>
      </c>
      <c r="G52" t="n">
        <v>4474.07126</v>
      </c>
      <c r="H52" t="n">
        <v>4404.94772</v>
      </c>
      <c r="I52" t="n">
        <v>0</v>
      </c>
      <c r="K52" s="1">
        <f>(A52/86400)+25569</f>
        <v/>
      </c>
      <c r="L52" s="2">
        <f>CEILING(INT(K52*1440)/1440*288,1)/288</f>
        <v/>
      </c>
      <c r="M52">
        <f>MROUND((L52-25569)*86400,300)</f>
        <v/>
      </c>
      <c r="O52" t="n">
        <v>1775442602</v>
      </c>
      <c r="P52" t="inlineStr">
        <is>
          <t>XAUUSD</t>
        </is>
      </c>
      <c r="Q52" t="inlineStr">
        <is>
          <t>M15</t>
        </is>
      </c>
      <c r="R52" t="n">
        <v>4651.07</v>
      </c>
      <c r="S52" t="n">
        <v>4643.25839</v>
      </c>
      <c r="T52" t="n">
        <v>4642.8679</v>
      </c>
      <c r="U52" t="n">
        <v>4653.66786</v>
      </c>
      <c r="V52" t="n">
        <v>4634.97523</v>
      </c>
      <c r="W52" t="n">
        <v>0</v>
      </c>
      <c r="Y52" s="1">
        <f>(O52/86400)+25569</f>
        <v/>
      </c>
      <c r="Z52" s="2">
        <f>CEILING(INT(Y52*1440)/1440*288,1)/288</f>
        <v/>
      </c>
      <c r="AA52">
        <f>MROUND((Z52-25569)*86400,300)</f>
        <v/>
      </c>
    </row>
    <row r="53" ht="14.25" customHeight="1">
      <c r="A53" t="n">
        <v>1774526403</v>
      </c>
      <c r="B53" t="inlineStr">
        <is>
          <t>XAUUSD</t>
        </is>
      </c>
      <c r="C53" t="inlineStr">
        <is>
          <t>H3</t>
        </is>
      </c>
      <c r="D53" t="n">
        <v>4465.33</v>
      </c>
      <c r="E53" t="n">
        <v>4418.2559</v>
      </c>
      <c r="F53" t="n">
        <v>4429.6516</v>
      </c>
      <c r="G53" t="n">
        <v>4461.09255</v>
      </c>
      <c r="H53" t="n">
        <v>4393.31579</v>
      </c>
      <c r="I53" t="n">
        <v>0</v>
      </c>
      <c r="K53" s="1">
        <f>(A53/86400)+25569</f>
        <v/>
      </c>
      <c r="L53" s="2">
        <f>CEILING(INT(K53*1440)/1440*288,1)/288</f>
        <v/>
      </c>
      <c r="M53">
        <f>MROUND((L53-25569)*86400,300)</f>
        <v/>
      </c>
      <c r="O53" t="n">
        <v>1775443502</v>
      </c>
      <c r="P53" t="inlineStr">
        <is>
          <t>XAUUSD</t>
        </is>
      </c>
      <c r="Q53" t="inlineStr">
        <is>
          <t>M15</t>
        </is>
      </c>
      <c r="R53" t="n">
        <v>4648.06</v>
      </c>
      <c r="S53" t="n">
        <v>4641.00633</v>
      </c>
      <c r="T53" t="n">
        <v>4641.93711</v>
      </c>
      <c r="U53" t="n">
        <v>4651.0719</v>
      </c>
      <c r="V53" t="n">
        <v>4634.46389</v>
      </c>
      <c r="W53" t="n">
        <v>1</v>
      </c>
      <c r="Y53" s="1">
        <f>(O53/86400)+25569</f>
        <v/>
      </c>
      <c r="Z53" s="2">
        <f>CEILING(INT(Y53*1440)/1440*288,1)/288</f>
        <v/>
      </c>
      <c r="AA53">
        <f>MROUND((Z53-25569)*86400,300)</f>
        <v/>
      </c>
    </row>
    <row r="54" ht="14.25" customHeight="1">
      <c r="A54" t="n">
        <v>1774537203</v>
      </c>
      <c r="B54" t="inlineStr">
        <is>
          <t>XAUUSD</t>
        </is>
      </c>
      <c r="C54" t="inlineStr">
        <is>
          <t>H3</t>
        </is>
      </c>
      <c r="D54" t="n">
        <v>4381.58</v>
      </c>
      <c r="E54" t="n">
        <v>4413.18049</v>
      </c>
      <c r="F54" t="n">
        <v>4421.41604</v>
      </c>
      <c r="G54" t="n">
        <v>4450.39547</v>
      </c>
      <c r="H54" t="n">
        <v>4385.52688</v>
      </c>
      <c r="I54" t="n">
        <v>0</v>
      </c>
      <c r="K54" s="1">
        <f>(A54/86400)+25569</f>
        <v/>
      </c>
      <c r="L54" s="2">
        <f>CEILING(INT(K54*1440)/1440*288,1)/288</f>
        <v/>
      </c>
      <c r="M54">
        <f>MROUND((L54-25569)*86400,300)</f>
        <v/>
      </c>
      <c r="O54" t="n">
        <v>1775444402</v>
      </c>
      <c r="P54" t="inlineStr">
        <is>
          <t>XAUUSD</t>
        </is>
      </c>
      <c r="Q54" t="inlineStr">
        <is>
          <t>M15</t>
        </is>
      </c>
      <c r="R54" t="n">
        <v>4632.38</v>
      </c>
      <c r="S54" t="n">
        <v>4638.42902</v>
      </c>
      <c r="T54" t="n">
        <v>4640.18307</v>
      </c>
      <c r="U54" t="n">
        <v>4647.43759</v>
      </c>
      <c r="V54" t="n">
        <v>4632.98121</v>
      </c>
      <c r="W54" t="n">
        <v>0</v>
      </c>
      <c r="Y54" s="1">
        <f>(O54/86400)+25569</f>
        <v/>
      </c>
      <c r="Z54" s="2">
        <f>CEILING(INT(Y54*1440)/1440*288,1)/288</f>
        <v/>
      </c>
      <c r="AA54">
        <f>MROUND((Z54-25569)*86400,300)</f>
        <v/>
      </c>
    </row>
    <row r="55" ht="14.25" customHeight="1">
      <c r="A55" t="n">
        <v>1774548003</v>
      </c>
      <c r="B55" t="inlineStr">
        <is>
          <t>XAUUSD</t>
        </is>
      </c>
      <c r="C55" t="inlineStr">
        <is>
          <t>H3</t>
        </is>
      </c>
      <c r="D55" t="n">
        <v>4378.25</v>
      </c>
      <c r="E55" t="n">
        <v>4411.95699</v>
      </c>
      <c r="F55" t="n">
        <v>4416.68652</v>
      </c>
      <c r="G55" t="n">
        <v>4443.07048</v>
      </c>
      <c r="H55" t="n">
        <v>4382.24103</v>
      </c>
      <c r="I55" t="n">
        <v>0</v>
      </c>
      <c r="K55" s="1">
        <f>(A55/86400)+25569</f>
        <v/>
      </c>
      <c r="L55" s="2">
        <f>CEILING(INT(K55*1440)/1440*288,1)/288</f>
        <v/>
      </c>
      <c r="M55">
        <f>MROUND((L55-25569)*86400,300)</f>
        <v/>
      </c>
      <c r="O55" t="n">
        <v>1775445302</v>
      </c>
      <c r="P55" t="inlineStr">
        <is>
          <t>XAUUSD</t>
        </is>
      </c>
      <c r="Q55" t="inlineStr">
        <is>
          <t>M15</t>
        </is>
      </c>
      <c r="R55" t="n">
        <v>4630.59</v>
      </c>
      <c r="S55" t="n">
        <v>4636.80451</v>
      </c>
      <c r="T55" t="n">
        <v>4638.49379</v>
      </c>
      <c r="U55" t="n">
        <v>4644.00292</v>
      </c>
      <c r="V55" t="n">
        <v>4631.72922</v>
      </c>
      <c r="W55" t="n">
        <v>0</v>
      </c>
      <c r="Y55" s="1">
        <f>(O55/86400)+25569</f>
        <v/>
      </c>
      <c r="Z55" s="2">
        <f>CEILING(INT(Y55*1440)/1440*288,1)/288</f>
        <v/>
      </c>
      <c r="AA55">
        <f>MROUND((Z55-25569)*86400,300)</f>
        <v/>
      </c>
    </row>
    <row r="56" ht="14.25" customHeight="1">
      <c r="A56" t="n">
        <v>1774558803</v>
      </c>
      <c r="B56" t="inlineStr">
        <is>
          <t>XAUUSD</t>
        </is>
      </c>
      <c r="C56" t="inlineStr">
        <is>
          <t>H3</t>
        </is>
      </c>
      <c r="D56" t="n">
        <v>4404.92</v>
      </c>
      <c r="E56" t="n">
        <v>4414.63446</v>
      </c>
      <c r="F56" t="n">
        <v>4415.66049</v>
      </c>
      <c r="G56" t="n">
        <v>4441.06398</v>
      </c>
      <c r="H56" t="n">
        <v>4383.67668</v>
      </c>
      <c r="I56" t="n">
        <v>0</v>
      </c>
      <c r="K56" s="1">
        <f>(A56/86400)+25569</f>
        <v/>
      </c>
      <c r="L56" s="2">
        <f>CEILING(INT(K56*1440)/1440*288,1)/288</f>
        <v/>
      </c>
      <c r="M56">
        <f>MROUND((L56-25569)*86400,300)</f>
        <v/>
      </c>
      <c r="O56" t="n">
        <v>1775446202</v>
      </c>
      <c r="P56" t="inlineStr">
        <is>
          <t>XAUUSD</t>
        </is>
      </c>
      <c r="Q56" t="inlineStr">
        <is>
          <t>M15</t>
        </is>
      </c>
      <c r="R56" t="n">
        <v>4632.92</v>
      </c>
      <c r="S56" t="n">
        <v>4636.8875</v>
      </c>
      <c r="T56" t="n">
        <v>4637.69064</v>
      </c>
      <c r="U56" t="n">
        <v>4642.09251</v>
      </c>
      <c r="V56" t="n">
        <v>4631.54937</v>
      </c>
      <c r="W56" t="n">
        <v>0</v>
      </c>
      <c r="Y56" s="1">
        <f>(O56/86400)+25569</f>
        <v/>
      </c>
      <c r="Z56" s="2">
        <f>CEILING(INT(Y56*1440)/1440*288,1)/288</f>
        <v/>
      </c>
      <c r="AA56">
        <f>MROUND((Z56-25569)*86400,300)</f>
        <v/>
      </c>
    </row>
    <row r="57" ht="14.25" customHeight="1">
      <c r="A57" t="n">
        <v>1774569603</v>
      </c>
      <c r="B57" t="inlineStr">
        <is>
          <t>XAUUSD</t>
        </is>
      </c>
      <c r="C57" t="inlineStr">
        <is>
          <t>H3</t>
        </is>
      </c>
      <c r="D57" t="n">
        <v>4432.3</v>
      </c>
      <c r="E57" t="n">
        <v>4420.49282</v>
      </c>
      <c r="F57" t="n">
        <v>4418.07665</v>
      </c>
      <c r="G57" t="n">
        <v>4445.02302</v>
      </c>
      <c r="H57" t="n">
        <v>4388.84923</v>
      </c>
      <c r="I57" t="n">
        <v>1</v>
      </c>
      <c r="K57" s="1">
        <f>(A57/86400)+25569</f>
        <v/>
      </c>
      <c r="L57" s="2">
        <f>CEILING(INT(K57*1440)/1440*288,1)/288</f>
        <v/>
      </c>
      <c r="M57">
        <f>MROUND((L57-25569)*86400,300)</f>
        <v/>
      </c>
      <c r="O57" t="n">
        <v>1775447102</v>
      </c>
      <c r="P57" t="inlineStr">
        <is>
          <t>XAUUSD</t>
        </is>
      </c>
      <c r="Q57" t="inlineStr">
        <is>
          <t>M15</t>
        </is>
      </c>
      <c r="R57" t="n">
        <v>4640.55</v>
      </c>
      <c r="S57" t="n">
        <v>4638.9832</v>
      </c>
      <c r="T57" t="n">
        <v>4638.33692</v>
      </c>
      <c r="U57" t="n">
        <v>4642.49148</v>
      </c>
      <c r="V57" t="n">
        <v>4632.98391</v>
      </c>
      <c r="W57" t="n">
        <v>1</v>
      </c>
      <c r="Y57" s="1">
        <f>(O57/86400)+25569</f>
        <v/>
      </c>
      <c r="Z57" s="2">
        <f>CEILING(INT(Y57*1440)/1440*288,1)/288</f>
        <v/>
      </c>
      <c r="AA57">
        <f>MROUND((Z57-25569)*86400,300)</f>
        <v/>
      </c>
    </row>
    <row r="58" ht="14.25" customHeight="1">
      <c r="A58" t="n">
        <v>1774580403</v>
      </c>
      <c r="B58" t="inlineStr">
        <is>
          <t>XAUUSD</t>
        </is>
      </c>
      <c r="C58" t="inlineStr">
        <is>
          <t>H3</t>
        </is>
      </c>
      <c r="D58" t="n">
        <v>4454.72</v>
      </c>
      <c r="E58" t="n">
        <v>4428.766</v>
      </c>
      <c r="F58" t="n">
        <v>4423.42133</v>
      </c>
      <c r="G58" t="n">
        <v>4454.16925</v>
      </c>
      <c r="H58" t="n">
        <v>4397.698</v>
      </c>
      <c r="I58" t="n">
        <v>0</v>
      </c>
      <c r="K58" s="1">
        <f>(A58/86400)+25569</f>
        <v/>
      </c>
      <c r="L58" s="2">
        <f>CEILING(INT(K58*1440)/1440*288,1)/288</f>
        <v/>
      </c>
      <c r="M58">
        <f>MROUND((L58-25569)*86400,300)</f>
        <v/>
      </c>
      <c r="O58" t="n">
        <v>1775448002</v>
      </c>
      <c r="P58" t="inlineStr">
        <is>
          <t>XAUUSD</t>
        </is>
      </c>
      <c r="Q58" t="inlineStr">
        <is>
          <t>M15</t>
        </is>
      </c>
      <c r="R58" t="n">
        <v>4643.54</v>
      </c>
      <c r="S58" t="n">
        <v>4642.8408</v>
      </c>
      <c r="T58" t="n">
        <v>4640.58886</v>
      </c>
      <c r="U58" t="n">
        <v>4645.21233</v>
      </c>
      <c r="V58" t="n">
        <v>4636.10842</v>
      </c>
      <c r="W58" t="n">
        <v>0</v>
      </c>
      <c r="Y58" s="1">
        <f>(O58/86400)+25569</f>
        <v/>
      </c>
      <c r="Z58" s="2">
        <f>CEILING(INT(Y58*1440)/1440*288,1)/288</f>
        <v/>
      </c>
      <c r="AA58">
        <f>MROUND((Z58-25569)*86400,300)</f>
        <v/>
      </c>
    </row>
    <row r="59" ht="14.25" customHeight="1">
      <c r="A59" t="n">
        <v>1774591203</v>
      </c>
      <c r="B59" t="inlineStr">
        <is>
          <t>XAUUSD</t>
        </is>
      </c>
      <c r="C59" t="inlineStr">
        <is>
          <t>H3</t>
        </is>
      </c>
      <c r="D59" t="n">
        <v>4424.2</v>
      </c>
      <c r="E59" t="n">
        <v>4438.30624</v>
      </c>
      <c r="F59" t="n">
        <v>4430.86378</v>
      </c>
      <c r="G59" t="n">
        <v>4466.37266</v>
      </c>
      <c r="H59" t="n">
        <v>4408.3319</v>
      </c>
      <c r="I59" t="n">
        <v>0</v>
      </c>
      <c r="K59" s="1">
        <f>(A59/86400)+25569</f>
        <v/>
      </c>
      <c r="L59" s="2">
        <f>CEILING(INT(K59*1440)/1440*288,1)/288</f>
        <v/>
      </c>
      <c r="M59">
        <f>MROUND((L59-25569)*86400,300)</f>
        <v/>
      </c>
      <c r="O59" t="n">
        <v>1775448902</v>
      </c>
      <c r="P59" t="inlineStr">
        <is>
          <t>XAUUSD</t>
        </is>
      </c>
      <c r="Q59" t="inlineStr">
        <is>
          <t>M15</t>
        </is>
      </c>
      <c r="R59" t="n">
        <v>4646.8</v>
      </c>
      <c r="S59" t="n">
        <v>4647.95653</v>
      </c>
      <c r="T59" t="n">
        <v>4644.2727</v>
      </c>
      <c r="U59" t="n">
        <v>4649.82319</v>
      </c>
      <c r="V59" t="n">
        <v>4640.5158</v>
      </c>
      <c r="W59" t="n">
        <v>0</v>
      </c>
      <c r="Y59" s="1">
        <f>(O59/86400)+25569</f>
        <v/>
      </c>
      <c r="Z59" s="2">
        <f>CEILING(INT(Y59*1440)/1440*288,1)/288</f>
        <v/>
      </c>
      <c r="AA59">
        <f>MROUND((Z59-25569)*86400,300)</f>
        <v/>
      </c>
    </row>
    <row r="60" ht="14.25" customHeight="1">
      <c r="A60" t="n">
        <v>1774602003</v>
      </c>
      <c r="B60" t="inlineStr">
        <is>
          <t>XAUUSD</t>
        </is>
      </c>
      <c r="C60" t="inlineStr">
        <is>
          <t>H3</t>
        </is>
      </c>
      <c r="D60" t="n">
        <v>4420.18</v>
      </c>
      <c r="E60" t="n">
        <v>4449.45044</v>
      </c>
      <c r="F60" t="n">
        <v>4440.15711</v>
      </c>
      <c r="G60" t="n">
        <v>4480.26516</v>
      </c>
      <c r="H60" t="n">
        <v>4420.01225</v>
      </c>
      <c r="I60" t="n">
        <v>0</v>
      </c>
      <c r="K60" s="1">
        <f>(A60/86400)+25569</f>
        <v/>
      </c>
      <c r="L60" s="2">
        <f>CEILING(INT(K60*1440)/1440*288,1)/288</f>
        <v/>
      </c>
      <c r="M60">
        <f>MROUND((L60-25569)*86400,300)</f>
        <v/>
      </c>
      <c r="O60" t="n">
        <v>1775449802</v>
      </c>
      <c r="P60" t="inlineStr">
        <is>
          <t>XAUUSD</t>
        </is>
      </c>
      <c r="Q60" t="inlineStr">
        <is>
          <t>M15</t>
        </is>
      </c>
      <c r="R60" t="n">
        <v>4649</v>
      </c>
      <c r="S60" t="n">
        <v>4653.5487</v>
      </c>
      <c r="T60" t="n">
        <v>4648.9107</v>
      </c>
      <c r="U60" t="n">
        <v>4655.7145</v>
      </c>
      <c r="V60" t="n">
        <v>4645.67896</v>
      </c>
      <c r="W60" t="n">
        <v>0</v>
      </c>
      <c r="Y60" s="1">
        <f>(O60/86400)+25569</f>
        <v/>
      </c>
      <c r="Z60" s="2">
        <f>CEILING(INT(Y60*1440)/1440*288,1)/288</f>
        <v/>
      </c>
      <c r="AA60">
        <f>MROUND((Z60-25569)*86400,300)</f>
        <v/>
      </c>
    </row>
    <row r="61" ht="14.25" customHeight="1">
      <c r="A61" t="n">
        <v>1774612803</v>
      </c>
      <c r="B61" t="inlineStr">
        <is>
          <t>XAUUSD</t>
        </is>
      </c>
      <c r="C61" t="inlineStr">
        <is>
          <t>H3</t>
        </is>
      </c>
      <c r="D61" t="n">
        <v>4509.86</v>
      </c>
      <c r="E61" t="n">
        <v>4462.19086</v>
      </c>
      <c r="F61" t="n">
        <v>4451.17399</v>
      </c>
      <c r="G61" t="n">
        <v>4495.4362</v>
      </c>
      <c r="H61" t="n">
        <v>4432.63076</v>
      </c>
      <c r="I61" t="n">
        <v>0</v>
      </c>
      <c r="K61" s="1">
        <f>(A61/86400)+25569</f>
        <v/>
      </c>
      <c r="L61" s="2">
        <f>CEILING(INT(K61*1440)/1440*288,1)/288</f>
        <v/>
      </c>
      <c r="M61">
        <f>MROUND((L61-25569)*86400,300)</f>
        <v/>
      </c>
      <c r="O61" t="n">
        <v>1775450702</v>
      </c>
      <c r="P61" t="inlineStr">
        <is>
          <t>XAUUSD</t>
        </is>
      </c>
      <c r="Q61" t="inlineStr">
        <is>
          <t>M15</t>
        </is>
      </c>
      <c r="R61" t="n">
        <v>4659.13</v>
      </c>
      <c r="S61" t="n">
        <v>4658.75736</v>
      </c>
      <c r="T61" t="n">
        <v>4653.83403</v>
      </c>
      <c r="U61" t="n">
        <v>4661.85426</v>
      </c>
      <c r="V61" t="n">
        <v>4650.85431</v>
      </c>
      <c r="W61" t="n">
        <v>0</v>
      </c>
      <c r="Y61" s="1">
        <f>(O61/86400)+25569</f>
        <v/>
      </c>
      <c r="Z61" s="2">
        <f>CEILING(INT(Y61*1440)/1440*288,1)/288</f>
        <v/>
      </c>
      <c r="AA61">
        <f>MROUND((Z61-25569)*86400,300)</f>
        <v/>
      </c>
    </row>
    <row r="62" ht="14.25" customHeight="1">
      <c r="A62" t="n">
        <v>1774623603</v>
      </c>
      <c r="B62" t="inlineStr">
        <is>
          <t>XAUUSD</t>
        </is>
      </c>
      <c r="C62" t="inlineStr">
        <is>
          <t>H3</t>
        </is>
      </c>
      <c r="D62" t="n">
        <v>4486.95</v>
      </c>
      <c r="E62" t="n">
        <v>4474.17127</v>
      </c>
      <c r="F62" t="n">
        <v>4462.67263</v>
      </c>
      <c r="G62" t="n">
        <v>4509.3615</v>
      </c>
      <c r="H62" t="n">
        <v>4445.50301</v>
      </c>
      <c r="I62" t="n">
        <v>0</v>
      </c>
      <c r="K62" s="1">
        <f>(A62/86400)+25569</f>
        <v/>
      </c>
      <c r="L62" s="2">
        <f>CEILING(INT(K62*1440)/1440*288,1)/288</f>
        <v/>
      </c>
      <c r="M62">
        <f>MROUND((L62-25569)*86400,300)</f>
        <v/>
      </c>
      <c r="O62" t="n">
        <v>1775451602</v>
      </c>
      <c r="P62" t="inlineStr">
        <is>
          <t>XAUUSD</t>
        </is>
      </c>
      <c r="Q62" t="inlineStr">
        <is>
          <t>M15</t>
        </is>
      </c>
      <c r="R62" t="n">
        <v>4673.69</v>
      </c>
      <c r="S62" t="n">
        <v>4662.58531</v>
      </c>
      <c r="T62" t="n">
        <v>4658.20967</v>
      </c>
      <c r="U62" t="n">
        <v>4667.07054</v>
      </c>
      <c r="V62" t="n">
        <v>4655.18723</v>
      </c>
      <c r="W62" t="n">
        <v>0</v>
      </c>
      <c r="Y62" s="1">
        <f>(O62/86400)+25569</f>
        <v/>
      </c>
      <c r="Z62" s="2">
        <f>CEILING(INT(Y62*1440)/1440*288,1)/288</f>
        <v/>
      </c>
      <c r="AA62">
        <f>MROUND((Z62-25569)*86400,300)</f>
        <v/>
      </c>
    </row>
    <row r="63" ht="14.25" customHeight="1">
      <c r="A63" t="n">
        <v>1774634403</v>
      </c>
      <c r="B63" t="inlineStr">
        <is>
          <t>XAUUSD</t>
        </is>
      </c>
      <c r="C63" t="inlineStr">
        <is>
          <t>H3</t>
        </is>
      </c>
      <c r="D63" t="n">
        <v>4495.12</v>
      </c>
      <c r="E63" t="n">
        <v>4485.37456</v>
      </c>
      <c r="F63" t="n">
        <v>4474.02359</v>
      </c>
      <c r="G63" t="n">
        <v>4520.569</v>
      </c>
      <c r="H63" t="n">
        <v>4456.70028</v>
      </c>
      <c r="I63" t="n">
        <v>0</v>
      </c>
      <c r="K63" s="1">
        <f>(A63/86400)+25569</f>
        <v/>
      </c>
      <c r="L63" s="2">
        <f>CEILING(INT(K63*1440)/1440*288,1)/288</f>
        <v/>
      </c>
      <c r="M63">
        <f>MROUND((L63-25569)*86400,300)</f>
        <v/>
      </c>
      <c r="O63" t="n">
        <v>1775452502</v>
      </c>
      <c r="P63" t="inlineStr">
        <is>
          <t>XAUUSD</t>
        </is>
      </c>
      <c r="Q63" t="inlineStr">
        <is>
          <t>M15</t>
        </is>
      </c>
      <c r="R63" t="n">
        <v>4667.3</v>
      </c>
      <c r="S63" t="n">
        <v>4664.17509</v>
      </c>
      <c r="T63" t="n">
        <v>4661.19238</v>
      </c>
      <c r="U63" t="n">
        <v>4670.1691</v>
      </c>
      <c r="V63" t="n">
        <v>4657.78602</v>
      </c>
      <c r="W63" t="n">
        <v>0</v>
      </c>
      <c r="Y63" s="1">
        <f>(O63/86400)+25569</f>
        <v/>
      </c>
      <c r="Z63" s="2">
        <f>CEILING(INT(Y63*1440)/1440*288,1)/288</f>
        <v/>
      </c>
      <c r="AA63">
        <f>MROUND((Z63-25569)*86400,300)</f>
        <v/>
      </c>
    </row>
    <row r="64" ht="14.25" customHeight="1">
      <c r="A64" t="n">
        <v>1774818003</v>
      </c>
      <c r="B64" t="inlineStr">
        <is>
          <t>XAUUSD</t>
        </is>
      </c>
      <c r="C64" t="inlineStr">
        <is>
          <t>H3</t>
        </is>
      </c>
      <c r="D64" t="n">
        <v>4448.21</v>
      </c>
      <c r="E64" t="n">
        <v>4495.40914</v>
      </c>
      <c r="F64" t="n">
        <v>4484.71637</v>
      </c>
      <c r="G64" t="n">
        <v>4529.28868</v>
      </c>
      <c r="H64" t="n">
        <v>4466.36337</v>
      </c>
      <c r="I64" t="n">
        <v>0</v>
      </c>
      <c r="K64" s="1">
        <f>(A64/86400)+25569</f>
        <v/>
      </c>
      <c r="L64" s="2">
        <f>CEILING(INT(K64*1440)/1440*288,1)/288</f>
        <v/>
      </c>
      <c r="M64">
        <f>MROUND((L64-25569)*86400,300)</f>
        <v/>
      </c>
      <c r="O64" t="n">
        <v>1775453402</v>
      </c>
      <c r="P64" t="inlineStr">
        <is>
          <t>XAUUSD</t>
        </is>
      </c>
      <c r="Q64" t="inlineStr">
        <is>
          <t>M15</t>
        </is>
      </c>
      <c r="R64" t="n">
        <v>4661.57</v>
      </c>
      <c r="S64" t="n">
        <v>4663.70554</v>
      </c>
      <c r="T64" t="n">
        <v>4662.44896</v>
      </c>
      <c r="U64" t="n">
        <v>4670.81029</v>
      </c>
      <c r="V64" t="n">
        <v>4658.12595</v>
      </c>
      <c r="W64" t="n">
        <v>0</v>
      </c>
      <c r="Y64" s="1">
        <f>(O64/86400)+25569</f>
        <v/>
      </c>
      <c r="Z64" s="2">
        <f>CEILING(INT(Y64*1440)/1440*288,1)/288</f>
        <v/>
      </c>
      <c r="AA64">
        <f>MROUND((Z64-25569)*86400,300)</f>
        <v/>
      </c>
    </row>
    <row r="65" ht="14.25" customHeight="1">
      <c r="A65" t="n">
        <v>1774828803</v>
      </c>
      <c r="B65" t="inlineStr">
        <is>
          <t>XAUUSD</t>
        </is>
      </c>
      <c r="C65" t="inlineStr">
        <is>
          <t>H3</t>
        </is>
      </c>
      <c r="D65" t="n">
        <v>4481.4</v>
      </c>
      <c r="E65" t="n">
        <v>4505.15706</v>
      </c>
      <c r="F65" t="n">
        <v>4494.93672</v>
      </c>
      <c r="G65" t="n">
        <v>4536.22034</v>
      </c>
      <c r="H65" t="n">
        <v>4475.35104</v>
      </c>
      <c r="I65" t="n">
        <v>0</v>
      </c>
      <c r="K65" s="1">
        <f>(A65/86400)+25569</f>
        <v/>
      </c>
      <c r="L65" s="2">
        <f>CEILING(INT(K65*1440)/1440*288,1)/288</f>
        <v/>
      </c>
      <c r="M65">
        <f>MROUND((L65-25569)*86400,300)</f>
        <v/>
      </c>
      <c r="O65" t="n">
        <v>1775454302</v>
      </c>
      <c r="P65" t="inlineStr">
        <is>
          <t>XAUUSD</t>
        </is>
      </c>
      <c r="Q65" t="inlineStr">
        <is>
          <t>M15</t>
        </is>
      </c>
      <c r="R65" t="n">
        <v>4652.57</v>
      </c>
      <c r="S65" t="n">
        <v>4661.78227</v>
      </c>
      <c r="T65" t="n">
        <v>4662.11562</v>
      </c>
      <c r="U65" t="n">
        <v>4669.48891</v>
      </c>
      <c r="V65" t="n">
        <v>4656.4836</v>
      </c>
      <c r="W65" t="n">
        <v>1</v>
      </c>
      <c r="Y65" s="1">
        <f>(O65/86400)+25569</f>
        <v/>
      </c>
      <c r="Z65" s="2">
        <f>CEILING(INT(Y65*1440)/1440*288,1)/288</f>
        <v/>
      </c>
      <c r="AA65">
        <f>MROUND((Z65-25569)*86400,300)</f>
        <v/>
      </c>
    </row>
    <row r="66" ht="14.25" customHeight="1">
      <c r="A66" t="n">
        <v>1774839603</v>
      </c>
      <c r="B66" t="inlineStr">
        <is>
          <t>XAUUSD</t>
        </is>
      </c>
      <c r="C66" t="inlineStr">
        <is>
          <t>H3</t>
        </is>
      </c>
      <c r="D66" t="n">
        <v>4522.59</v>
      </c>
      <c r="E66" t="n">
        <v>4513.4997</v>
      </c>
      <c r="F66" t="n">
        <v>4504.21821</v>
      </c>
      <c r="G66" t="n">
        <v>4541.92249</v>
      </c>
      <c r="H66" t="n">
        <v>4484.16039</v>
      </c>
      <c r="I66" t="n">
        <v>0</v>
      </c>
      <c r="K66" s="1">
        <f>(A66/86400)+25569</f>
        <v/>
      </c>
      <c r="L66" s="2">
        <f>CEILING(INT(K66*1440)/1440*288,1)/288</f>
        <v/>
      </c>
      <c r="M66">
        <f>MROUND((L66-25569)*86400,300)</f>
        <v/>
      </c>
      <c r="O66" t="n">
        <v>1775455202</v>
      </c>
      <c r="P66" t="inlineStr">
        <is>
          <t>XAUUSD</t>
        </is>
      </c>
      <c r="Q66" t="inlineStr">
        <is>
          <t>M15</t>
        </is>
      </c>
      <c r="R66" t="n">
        <v>4660.93</v>
      </c>
      <c r="S66" t="n">
        <v>4659.30849</v>
      </c>
      <c r="T66" t="n">
        <v>4660.71205</v>
      </c>
      <c r="U66" t="n">
        <v>4666.89149</v>
      </c>
      <c r="V66" t="n">
        <v>4653.65801</v>
      </c>
      <c r="W66" t="n">
        <v>0</v>
      </c>
      <c r="Y66" s="1">
        <f>(O66/86400)+25569</f>
        <v/>
      </c>
      <c r="Z66" s="2">
        <f>CEILING(INT(Y66*1440)/1440*288,1)/288</f>
        <v/>
      </c>
      <c r="AA66">
        <f>MROUND((Z66-25569)*86400,300)</f>
        <v/>
      </c>
    </row>
    <row r="67" ht="14.25" customHeight="1">
      <c r="A67" t="n">
        <v>1774850403</v>
      </c>
      <c r="B67" t="inlineStr">
        <is>
          <t>XAUUSD</t>
        </is>
      </c>
      <c r="C67" t="inlineStr">
        <is>
          <t>H3</t>
        </is>
      </c>
      <c r="D67" t="n">
        <v>4538.07</v>
      </c>
      <c r="E67" t="n">
        <v>4519.71768</v>
      </c>
      <c r="F67" t="n">
        <v>4511.96794</v>
      </c>
      <c r="G67" t="n">
        <v>4546.23067</v>
      </c>
      <c r="H67" t="n">
        <v>4491.48656</v>
      </c>
      <c r="I67" t="n">
        <v>0</v>
      </c>
      <c r="K67" s="1">
        <f>(A67/86400)+25569</f>
        <v/>
      </c>
      <c r="L67" s="2">
        <f>CEILING(INT(K67*1440)/1440*288,1)/288</f>
        <v/>
      </c>
      <c r="M67">
        <f>MROUND((L67-25569)*86400,300)</f>
        <v/>
      </c>
      <c r="O67" t="n">
        <v>1775456102</v>
      </c>
      <c r="P67" t="inlineStr">
        <is>
          <t>XAUUSD</t>
        </is>
      </c>
      <c r="Q67" t="inlineStr">
        <is>
          <t>M15</t>
        </is>
      </c>
      <c r="R67" t="n">
        <v>4657.25</v>
      </c>
      <c r="S67" t="n">
        <v>4656.82677</v>
      </c>
      <c r="T67" t="n">
        <v>4658.76941</v>
      </c>
      <c r="U67" t="n">
        <v>4664.04266</v>
      </c>
      <c r="V67" t="n">
        <v>4650.66226</v>
      </c>
      <c r="W67" t="n">
        <v>0</v>
      </c>
      <c r="Y67" s="1">
        <f>(O67/86400)+25569</f>
        <v/>
      </c>
      <c r="Z67" s="2">
        <f>CEILING(INT(Y67*1440)/1440*288,1)/288</f>
        <v/>
      </c>
      <c r="AA67">
        <f>MROUND((Z67-25569)*86400,300)</f>
        <v/>
      </c>
    </row>
    <row r="68" ht="14.25" customHeight="1">
      <c r="A68" t="n">
        <v>1774861203</v>
      </c>
      <c r="B68" t="inlineStr">
        <is>
          <t>XAUUSD</t>
        </is>
      </c>
      <c r="C68" t="inlineStr">
        <is>
          <t>H3</t>
        </is>
      </c>
      <c r="D68" t="n">
        <v>4559.53</v>
      </c>
      <c r="E68" t="n">
        <v>4523.83922</v>
      </c>
      <c r="F68" t="n">
        <v>4517.90358</v>
      </c>
      <c r="G68" t="n">
        <v>4549.23766</v>
      </c>
      <c r="H68" t="n">
        <v>4496.7221</v>
      </c>
      <c r="I68" t="n">
        <v>0</v>
      </c>
      <c r="K68" s="1">
        <f>(A68/86400)+25569</f>
        <v/>
      </c>
      <c r="L68" s="2">
        <f>CEILING(INT(K68*1440)/1440*288,1)/288</f>
        <v/>
      </c>
      <c r="M68">
        <f>MROUND((L68-25569)*86400,300)</f>
        <v/>
      </c>
      <c r="O68" t="n">
        <v>1775457002</v>
      </c>
      <c r="P68" t="inlineStr">
        <is>
          <t>XAUUSD</t>
        </is>
      </c>
      <c r="Q68" t="inlineStr">
        <is>
          <t>M15</t>
        </is>
      </c>
      <c r="R68" t="n">
        <v>4655.58</v>
      </c>
      <c r="S68" t="n">
        <v>4655.2469</v>
      </c>
      <c r="T68" t="n">
        <v>4657.00816</v>
      </c>
      <c r="U68" t="n">
        <v>4661.88388</v>
      </c>
      <c r="V68" t="n">
        <v>4648.16026</v>
      </c>
      <c r="W68" t="n">
        <v>0</v>
      </c>
      <c r="Y68" s="1">
        <f>(O68/86400)+25569</f>
        <v/>
      </c>
      <c r="Z68" s="2">
        <f>CEILING(INT(Y68*1440)/1440*288,1)/288</f>
        <v/>
      </c>
      <c r="AA68">
        <f>MROUND((Z68-25569)*86400,300)</f>
        <v/>
      </c>
    </row>
    <row r="69" ht="14.25" customHeight="1">
      <c r="A69" t="n">
        <v>1774872003</v>
      </c>
      <c r="B69" t="inlineStr">
        <is>
          <t>XAUUSD</t>
        </is>
      </c>
      <c r="C69" t="inlineStr">
        <is>
          <t>H3</t>
        </is>
      </c>
      <c r="D69" t="n">
        <v>4538.32</v>
      </c>
      <c r="E69" t="n">
        <v>4526.45752</v>
      </c>
      <c r="F69" t="n">
        <v>4522.18055</v>
      </c>
      <c r="G69" t="n">
        <v>4551.10501</v>
      </c>
      <c r="H69" t="n">
        <v>4500.01121</v>
      </c>
      <c r="I69" t="n">
        <v>0</v>
      </c>
      <c r="K69" s="1">
        <f>(A69/86400)+25569</f>
        <v/>
      </c>
      <c r="L69" s="2">
        <f>CEILING(INT(K69*1440)/1440*288,1)/288</f>
        <v/>
      </c>
      <c r="M69">
        <f>MROUND((L69-25569)*86400,300)</f>
        <v/>
      </c>
      <c r="O69" t="n">
        <v>1775457902</v>
      </c>
      <c r="P69" t="inlineStr">
        <is>
          <t>XAUUSD</t>
        </is>
      </c>
      <c r="Q69" t="inlineStr">
        <is>
          <t>M15</t>
        </is>
      </c>
      <c r="R69" t="n">
        <v>4665.94</v>
      </c>
      <c r="S69" t="n">
        <v>4655.34797</v>
      </c>
      <c r="T69" t="n">
        <v>4656.17806</v>
      </c>
      <c r="U69" t="n">
        <v>4661.3207</v>
      </c>
      <c r="V69" t="n">
        <v>4647.04419</v>
      </c>
      <c r="W69" t="n">
        <v>0</v>
      </c>
      <c r="Y69" s="1">
        <f>(O69/86400)+25569</f>
        <v/>
      </c>
      <c r="Z69" s="2">
        <f>CEILING(INT(Y69*1440)/1440*288,1)/288</f>
        <v/>
      </c>
      <c r="AA69">
        <f>MROUND((Z69-25569)*86400,300)</f>
        <v/>
      </c>
    </row>
    <row r="70" ht="14.25" customHeight="1">
      <c r="A70" t="n">
        <v>1774882803</v>
      </c>
      <c r="B70" t="inlineStr">
        <is>
          <t>XAUUSD</t>
        </is>
      </c>
      <c r="C70" t="inlineStr">
        <is>
          <t>H3</t>
        </is>
      </c>
      <c r="D70" t="n">
        <v>4515.03</v>
      </c>
      <c r="E70" t="n">
        <v>4529.01333</v>
      </c>
      <c r="F70" t="n">
        <v>4525.59694</v>
      </c>
      <c r="G70" t="n">
        <v>4552.73148</v>
      </c>
      <c r="H70" t="n">
        <v>4502.42648</v>
      </c>
      <c r="I70" t="n">
        <v>0</v>
      </c>
      <c r="K70" s="1">
        <f>(A70/86400)+25569</f>
        <v/>
      </c>
      <c r="L70" s="2">
        <f>CEILING(INT(K70*1440)/1440*288,1)/288</f>
        <v/>
      </c>
      <c r="M70">
        <f>MROUND((L70-25569)*86400,300)</f>
        <v/>
      </c>
      <c r="O70" t="n">
        <v>1775458802</v>
      </c>
      <c r="P70" t="inlineStr">
        <is>
          <t>XAUUSD</t>
        </is>
      </c>
      <c r="Q70" t="inlineStr">
        <is>
          <t>M15</t>
        </is>
      </c>
      <c r="R70" t="n">
        <v>4651.91</v>
      </c>
      <c r="S70" t="n">
        <v>4657.32872</v>
      </c>
      <c r="T70" t="n">
        <v>4656.75339</v>
      </c>
      <c r="U70" t="n">
        <v>4662.74717</v>
      </c>
      <c r="V70" t="n">
        <v>4647.94578</v>
      </c>
      <c r="W70" t="n">
        <v>1</v>
      </c>
      <c r="Y70" s="1">
        <f>(O70/86400)+25569</f>
        <v/>
      </c>
      <c r="Z70" s="2">
        <f>CEILING(INT(Y70*1440)/1440*288,1)/288</f>
        <v/>
      </c>
      <c r="AA70">
        <f>MROUND((Z70-25569)*86400,300)</f>
        <v/>
      </c>
    </row>
    <row r="71" ht="14.25" customHeight="1">
      <c r="A71" t="n">
        <v>1774893603</v>
      </c>
      <c r="B71" t="inlineStr">
        <is>
          <t>XAUUSD</t>
        </is>
      </c>
      <c r="C71" t="inlineStr">
        <is>
          <t>H3</t>
        </is>
      </c>
      <c r="D71" t="n">
        <v>4511.09</v>
      </c>
      <c r="E71" t="n">
        <v>4533.18961</v>
      </c>
      <c r="F71" t="n">
        <v>4529.39327</v>
      </c>
      <c r="G71" t="n">
        <v>4555.61128</v>
      </c>
      <c r="H71" t="n">
        <v>4504.89283</v>
      </c>
      <c r="I71" t="n">
        <v>0</v>
      </c>
      <c r="K71" s="1">
        <f>(A71/86400)+25569</f>
        <v/>
      </c>
      <c r="L71" s="2">
        <f>CEILING(INT(K71*1440)/1440*288,1)/288</f>
        <v/>
      </c>
      <c r="M71">
        <f>MROUND((L71-25569)*86400,300)</f>
        <v/>
      </c>
      <c r="O71" t="n">
        <v>1775459702</v>
      </c>
      <c r="P71" t="inlineStr">
        <is>
          <t>XAUUSD</t>
        </is>
      </c>
      <c r="Q71" t="inlineStr">
        <is>
          <t>M15</t>
        </is>
      </c>
      <c r="R71" t="n">
        <v>4650.79</v>
      </c>
      <c r="S71" t="n">
        <v>4661.74897</v>
      </c>
      <c r="T71" t="n">
        <v>4659.25118</v>
      </c>
      <c r="U71" t="n">
        <v>4666.40527</v>
      </c>
      <c r="V71" t="n">
        <v>4651.35607</v>
      </c>
      <c r="W71" t="n">
        <v>0</v>
      </c>
      <c r="Y71" s="1">
        <f>(O71/86400)+25569</f>
        <v/>
      </c>
      <c r="Z71" s="2">
        <f>CEILING(INT(Y71*1440)/1440*288,1)/288</f>
        <v/>
      </c>
      <c r="AA71">
        <f>MROUND((Z71-25569)*86400,300)</f>
        <v/>
      </c>
    </row>
    <row r="72" ht="14.25" customHeight="1">
      <c r="A72" t="n">
        <v>1774904403</v>
      </c>
      <c r="B72" t="inlineStr">
        <is>
          <t>XAUUSD</t>
        </is>
      </c>
      <c r="C72" t="inlineStr">
        <is>
          <t>H3</t>
        </is>
      </c>
      <c r="D72" t="n">
        <v>4513.89</v>
      </c>
      <c r="E72" t="n">
        <v>4540.02231</v>
      </c>
      <c r="F72" t="n">
        <v>4534.70779</v>
      </c>
      <c r="G72" t="n">
        <v>4561.44403</v>
      </c>
      <c r="H72" t="n">
        <v>4508.86054</v>
      </c>
      <c r="I72" t="n">
        <v>0</v>
      </c>
      <c r="K72" s="1">
        <f>(A72/86400)+25569</f>
        <v/>
      </c>
      <c r="L72" s="2">
        <f>CEILING(INT(K72*1440)/1440*288,1)/288</f>
        <v/>
      </c>
      <c r="M72">
        <f>MROUND((L72-25569)*86400,300)</f>
        <v/>
      </c>
      <c r="O72" t="n">
        <v>1775460602</v>
      </c>
      <c r="P72" t="inlineStr">
        <is>
          <t>XAUUSD</t>
        </is>
      </c>
      <c r="Q72" t="inlineStr">
        <is>
          <t>M15</t>
        </is>
      </c>
      <c r="R72" t="n">
        <v>4664.44</v>
      </c>
      <c r="S72" t="n">
        <v>4668.39646</v>
      </c>
      <c r="T72" t="n">
        <v>4663.82382</v>
      </c>
      <c r="U72" t="n">
        <v>4672.40868</v>
      </c>
      <c r="V72" t="n">
        <v>4657.28952</v>
      </c>
      <c r="W72" t="n">
        <v>0</v>
      </c>
      <c r="Y72" s="1">
        <f>(O72/86400)+25569</f>
        <v/>
      </c>
      <c r="Z72" s="2">
        <f>CEILING(INT(Y72*1440)/1440*288,1)/288</f>
        <v/>
      </c>
      <c r="AA72">
        <f>MROUND((Z72-25569)*86400,300)</f>
        <v/>
      </c>
    </row>
    <row r="73" ht="14.25" customHeight="1">
      <c r="A73" t="n">
        <v>1774915203</v>
      </c>
      <c r="B73" t="inlineStr">
        <is>
          <t>XAUUSD</t>
        </is>
      </c>
      <c r="C73" t="inlineStr">
        <is>
          <t>H3</t>
        </is>
      </c>
      <c r="D73" t="n">
        <v>4568.48</v>
      </c>
      <c r="E73" t="n">
        <v>4550.17756</v>
      </c>
      <c r="F73" t="n">
        <v>4542.44268</v>
      </c>
      <c r="G73" t="n">
        <v>4570.98316</v>
      </c>
      <c r="H73" t="n">
        <v>4515.36726</v>
      </c>
      <c r="I73" t="n">
        <v>0</v>
      </c>
      <c r="K73" s="1">
        <f>(A73/86400)+25569</f>
        <v/>
      </c>
      <c r="L73" s="2">
        <f>CEILING(INT(K73*1440)/1440*288,1)/288</f>
        <v/>
      </c>
      <c r="M73">
        <f>MROUND((L73-25569)*86400,300)</f>
        <v/>
      </c>
      <c r="O73" t="n">
        <v>1775461502</v>
      </c>
      <c r="P73" t="inlineStr">
        <is>
          <t>XAUUSD</t>
        </is>
      </c>
      <c r="Q73" t="inlineStr">
        <is>
          <t>M15</t>
        </is>
      </c>
      <c r="R73" t="n">
        <v>4684.83</v>
      </c>
      <c r="S73" t="n">
        <v>4676.27184</v>
      </c>
      <c r="T73" t="n">
        <v>4670.04783</v>
      </c>
      <c r="U73" t="n">
        <v>4679.86837</v>
      </c>
      <c r="V73" t="n">
        <v>4665.12815</v>
      </c>
      <c r="W73" t="n">
        <v>0</v>
      </c>
      <c r="Y73" s="1">
        <f>(O73/86400)+25569</f>
        <v/>
      </c>
      <c r="Z73" s="2">
        <f>CEILING(INT(Y73*1440)/1440*288,1)/288</f>
        <v/>
      </c>
      <c r="AA73">
        <f>MROUND((Z73-25569)*86400,300)</f>
        <v/>
      </c>
    </row>
    <row r="74" ht="14.25" customHeight="1">
      <c r="A74" t="n">
        <v>1774926003</v>
      </c>
      <c r="B74" t="inlineStr">
        <is>
          <t>XAUUSD</t>
        </is>
      </c>
      <c r="C74" t="inlineStr">
        <is>
          <t>H3</t>
        </is>
      </c>
      <c r="D74" t="n">
        <v>4568.88</v>
      </c>
      <c r="E74" t="n">
        <v>4562.6344</v>
      </c>
      <c r="F74" t="n">
        <v>4552.53854</v>
      </c>
      <c r="G74" t="n">
        <v>4582.68007</v>
      </c>
      <c r="H74" t="n">
        <v>4525.4244</v>
      </c>
      <c r="I74" t="n">
        <v>0</v>
      </c>
      <c r="K74" s="1">
        <f>(A74/86400)+25569</f>
        <v/>
      </c>
      <c r="L74" s="2">
        <f>CEILING(INT(K74*1440)/1440*288,1)/288</f>
        <v/>
      </c>
      <c r="M74">
        <f>MROUND((L74-25569)*86400,300)</f>
        <v/>
      </c>
      <c r="O74" t="n">
        <v>1775462402</v>
      </c>
      <c r="P74" t="inlineStr">
        <is>
          <t>XAUUSD</t>
        </is>
      </c>
      <c r="Q74" t="inlineStr">
        <is>
          <t>M15</t>
        </is>
      </c>
      <c r="R74" t="n">
        <v>4689.7</v>
      </c>
      <c r="S74" t="n">
        <v>4684.00312</v>
      </c>
      <c r="T74" t="n">
        <v>4677.02548</v>
      </c>
      <c r="U74" t="n">
        <v>4687.33762</v>
      </c>
      <c r="V74" t="n">
        <v>4673.77315</v>
      </c>
      <c r="W74" t="n">
        <v>0</v>
      </c>
      <c r="Y74" s="1">
        <f>(O74/86400)+25569</f>
        <v/>
      </c>
      <c r="Z74" s="2">
        <f>CEILING(INT(Y74*1440)/1440*288,1)/288</f>
        <v/>
      </c>
      <c r="AA74">
        <f>MROUND((Z74-25569)*86400,300)</f>
        <v/>
      </c>
    </row>
    <row r="75" ht="14.25" customHeight="1">
      <c r="A75" t="n">
        <v>1774936803</v>
      </c>
      <c r="B75" t="inlineStr">
        <is>
          <t>XAUUSD</t>
        </is>
      </c>
      <c r="C75" t="inlineStr">
        <is>
          <t>H3</t>
        </is>
      </c>
      <c r="D75" t="n">
        <v>4568.63</v>
      </c>
      <c r="E75" t="n">
        <v>4577.16333</v>
      </c>
      <c r="F75" t="n">
        <v>4564.85093</v>
      </c>
      <c r="G75" t="n">
        <v>4597.11277</v>
      </c>
      <c r="H75" t="n">
        <v>4538.15203</v>
      </c>
      <c r="I75" t="n">
        <v>0</v>
      </c>
      <c r="K75" s="1">
        <f>(A75/86400)+25569</f>
        <v/>
      </c>
      <c r="L75" s="2">
        <f>CEILING(INT(K75*1440)/1440*288,1)/288</f>
        <v/>
      </c>
      <c r="M75">
        <f>MROUND((L75-25569)*86400,300)</f>
        <v/>
      </c>
      <c r="O75" t="n">
        <v>1775463302</v>
      </c>
      <c r="P75" t="inlineStr">
        <is>
          <t>XAUUSD</t>
        </is>
      </c>
      <c r="Q75" t="inlineStr">
        <is>
          <t>M15</t>
        </is>
      </c>
      <c r="R75" t="n">
        <v>4691.36</v>
      </c>
      <c r="S75" t="n">
        <v>4690.6957</v>
      </c>
      <c r="T75" t="n">
        <v>4683.86059</v>
      </c>
      <c r="U75" t="n">
        <v>4693.87336</v>
      </c>
      <c r="V75" t="n">
        <v>4681.8712</v>
      </c>
      <c r="W75" t="n">
        <v>0</v>
      </c>
      <c r="Y75" s="1">
        <f>(O75/86400)+25569</f>
        <v/>
      </c>
      <c r="Z75" s="2">
        <f>CEILING(INT(Y75*1440)/1440*288,1)/288</f>
        <v/>
      </c>
      <c r="AA75">
        <f>MROUND((Z75-25569)*86400,300)</f>
        <v/>
      </c>
    </row>
    <row r="76" ht="14.25" customHeight="1">
      <c r="A76" t="n">
        <v>1774947603</v>
      </c>
      <c r="B76" t="inlineStr">
        <is>
          <t>XAUUSD</t>
        </is>
      </c>
      <c r="C76" t="inlineStr">
        <is>
          <t>H3</t>
        </is>
      </c>
      <c r="D76" t="n">
        <v>4582.35</v>
      </c>
      <c r="E76" t="n">
        <v>4593.69807</v>
      </c>
      <c r="F76" t="n">
        <v>4579.2745</v>
      </c>
      <c r="G76" t="n">
        <v>4614.10768</v>
      </c>
      <c r="H76" t="n">
        <v>4554.10768</v>
      </c>
      <c r="I76" t="n">
        <v>0</v>
      </c>
      <c r="K76" s="1">
        <f>(A76/86400)+25569</f>
        <v/>
      </c>
      <c r="L76" s="2">
        <f>CEILING(INT(K76*1440)/1440*288,1)/288</f>
        <v/>
      </c>
      <c r="M76">
        <f>MROUND((L76-25569)*86400,300)</f>
        <v/>
      </c>
      <c r="O76" t="n">
        <v>1775464202</v>
      </c>
      <c r="P76" t="inlineStr">
        <is>
          <t>XAUUSD</t>
        </is>
      </c>
      <c r="Q76" t="inlineStr">
        <is>
          <t>M15</t>
        </is>
      </c>
      <c r="R76" t="n">
        <v>4693.15</v>
      </c>
      <c r="S76" t="n">
        <v>4695.77062</v>
      </c>
      <c r="T76" t="n">
        <v>4689.8156</v>
      </c>
      <c r="U76" t="n">
        <v>4698.89772</v>
      </c>
      <c r="V76" t="n">
        <v>4688.58345</v>
      </c>
      <c r="W76" t="n">
        <v>0</v>
      </c>
      <c r="Y76" s="1">
        <f>(O76/86400)+25569</f>
        <v/>
      </c>
      <c r="Z76" s="2">
        <f>CEILING(INT(Y76*1440)/1440*288,1)/288</f>
        <v/>
      </c>
      <c r="AA76">
        <f>MROUND((Z76-25569)*86400,300)</f>
        <v/>
      </c>
    </row>
    <row r="77" ht="14.25" customHeight="1">
      <c r="A77" t="n">
        <v>1774958403</v>
      </c>
      <c r="B77" t="inlineStr">
        <is>
          <t>XAUUSD</t>
        </is>
      </c>
      <c r="C77" t="inlineStr">
        <is>
          <t>H3</t>
        </is>
      </c>
      <c r="D77" t="n">
        <v>4599.33</v>
      </c>
      <c r="E77" t="n">
        <v>4612.08529</v>
      </c>
      <c r="F77" t="n">
        <v>4595.6799</v>
      </c>
      <c r="G77" t="n">
        <v>4632.94054</v>
      </c>
      <c r="H77" t="n">
        <v>4573.78443</v>
      </c>
      <c r="I77" t="n">
        <v>0</v>
      </c>
      <c r="K77" s="1">
        <f>(A77/86400)+25569</f>
        <v/>
      </c>
      <c r="L77" s="2">
        <f>CEILING(INT(K77*1440)/1440*288,1)/288</f>
        <v/>
      </c>
      <c r="M77">
        <f>MROUND((L77-25569)*86400,300)</f>
        <v/>
      </c>
      <c r="O77" t="n">
        <v>1775465102</v>
      </c>
      <c r="P77" t="inlineStr">
        <is>
          <t>XAUUSD</t>
        </is>
      </c>
      <c r="Q77" t="inlineStr">
        <is>
          <t>M15</t>
        </is>
      </c>
      <c r="R77" t="n">
        <v>4695.84</v>
      </c>
      <c r="S77" t="n">
        <v>4698.95092</v>
      </c>
      <c r="T77" t="n">
        <v>4694.38326</v>
      </c>
      <c r="U77" t="n">
        <v>4702.187</v>
      </c>
      <c r="V77" t="n">
        <v>4693.31726</v>
      </c>
      <c r="W77" t="n">
        <v>0</v>
      </c>
      <c r="Y77" s="1">
        <f>(O77/86400)+25569</f>
        <v/>
      </c>
      <c r="Z77" s="2">
        <f>CEILING(INT(Y77*1440)/1440*288,1)/288</f>
        <v/>
      </c>
      <c r="AA77">
        <f>MROUND((Z77-25569)*86400,300)</f>
        <v/>
      </c>
    </row>
    <row r="78" ht="14.25" customHeight="1">
      <c r="A78" t="n">
        <v>1774969203</v>
      </c>
      <c r="B78" t="inlineStr">
        <is>
          <t>XAUUSD</t>
        </is>
      </c>
      <c r="C78" t="inlineStr">
        <is>
          <t>H3</t>
        </is>
      </c>
      <c r="D78" t="n">
        <v>4654.99</v>
      </c>
      <c r="E78" t="n">
        <v>4632.20347</v>
      </c>
      <c r="F78" t="n">
        <v>4613.94168</v>
      </c>
      <c r="G78" t="n">
        <v>4652.51563</v>
      </c>
      <c r="H78" t="n">
        <v>4596.48598</v>
      </c>
      <c r="I78" t="n">
        <v>0</v>
      </c>
      <c r="K78" s="1">
        <f>(A78/86400)+25569</f>
        <v/>
      </c>
      <c r="L78" s="2">
        <f>CEILING(INT(K78*1440)/1440*288,1)/288</f>
        <v/>
      </c>
      <c r="M78">
        <f>MROUND((L78-25569)*86400,300)</f>
        <v/>
      </c>
      <c r="O78" t="n">
        <v>1775466002</v>
      </c>
      <c r="P78" t="inlineStr">
        <is>
          <t>XAUUSD</t>
        </is>
      </c>
      <c r="Q78" t="inlineStr">
        <is>
          <t>M15</t>
        </is>
      </c>
      <c r="R78" t="n">
        <v>4701.22</v>
      </c>
      <c r="S78" t="n">
        <v>4700.27956</v>
      </c>
      <c r="T78" t="n">
        <v>4697.33141</v>
      </c>
      <c r="U78" t="n">
        <v>4703.77603</v>
      </c>
      <c r="V78" t="n">
        <v>4695.91674</v>
      </c>
      <c r="W78" t="n">
        <v>0</v>
      </c>
      <c r="Y78" s="1">
        <f>(O78/86400)+25569</f>
        <v/>
      </c>
      <c r="Z78" s="2">
        <f>CEILING(INT(Y78*1440)/1440*288,1)/288</f>
        <v/>
      </c>
      <c r="AA78">
        <f>MROUND((Z78-25569)*86400,300)</f>
        <v/>
      </c>
    </row>
    <row r="79" ht="14.25" customHeight="1">
      <c r="A79" t="n">
        <v>1774980003</v>
      </c>
      <c r="B79" t="inlineStr">
        <is>
          <t>XAUUSD</t>
        </is>
      </c>
      <c r="C79" t="inlineStr">
        <is>
          <t>H3</t>
        </is>
      </c>
      <c r="D79" t="n">
        <v>4667.25</v>
      </c>
      <c r="E79" t="n">
        <v>4653.18419</v>
      </c>
      <c r="F79" t="n">
        <v>4633.56294</v>
      </c>
      <c r="G79" t="n">
        <v>4672.14912</v>
      </c>
      <c r="H79" t="n">
        <v>4621.15792</v>
      </c>
      <c r="I79" t="n">
        <v>0</v>
      </c>
      <c r="K79" s="1">
        <f>(A79/86400)+25569</f>
        <v/>
      </c>
      <c r="L79" s="2">
        <f>CEILING(INT(K79*1440)/1440*288,1)/288</f>
        <v/>
      </c>
      <c r="M79">
        <f>MROUND((L79-25569)*86400,300)</f>
        <v/>
      </c>
      <c r="O79" t="n">
        <v>1775466902</v>
      </c>
      <c r="P79" t="inlineStr">
        <is>
          <t>XAUUSD</t>
        </is>
      </c>
      <c r="Q79" t="inlineStr">
        <is>
          <t>M15</t>
        </is>
      </c>
      <c r="R79" t="n">
        <v>4702.7</v>
      </c>
      <c r="S79" t="n">
        <v>4699.9969</v>
      </c>
      <c r="T79" t="n">
        <v>4698.66416</v>
      </c>
      <c r="U79" t="n">
        <v>4703.88664</v>
      </c>
      <c r="V79" t="n">
        <v>4696.49327</v>
      </c>
      <c r="W79" t="n">
        <v>0</v>
      </c>
      <c r="Y79" s="1">
        <f>(O79/86400)+25569</f>
        <v/>
      </c>
      <c r="Z79" s="2">
        <f>CEILING(INT(Y79*1440)/1440*288,1)/288</f>
        <v/>
      </c>
      <c r="AA79">
        <f>MROUND((Z79-25569)*86400,300)</f>
        <v/>
      </c>
    </row>
    <row r="80" ht="14.25" customHeight="1">
      <c r="A80" t="n">
        <v>1774990803</v>
      </c>
      <c r="B80" t="inlineStr">
        <is>
          <t>XAUUSD</t>
        </is>
      </c>
      <c r="C80" t="inlineStr">
        <is>
          <t>H3</t>
        </is>
      </c>
      <c r="D80" t="n">
        <v>4696.32</v>
      </c>
      <c r="E80" t="n">
        <v>4674.91782</v>
      </c>
      <c r="F80" t="n">
        <v>4654.24038</v>
      </c>
      <c r="G80" t="n">
        <v>4691.72944</v>
      </c>
      <c r="H80" t="n">
        <v>4646.08053</v>
      </c>
      <c r="I80" t="n">
        <v>0</v>
      </c>
      <c r="K80" s="1">
        <f>(A80/86400)+25569</f>
        <v/>
      </c>
      <c r="L80" s="2">
        <f>CEILING(INT(K80*1440)/1440*288,1)/288</f>
        <v/>
      </c>
      <c r="M80">
        <f>MROUND((L80-25569)*86400,300)</f>
        <v/>
      </c>
      <c r="O80" t="n">
        <v>1775467802</v>
      </c>
      <c r="P80" t="inlineStr">
        <is>
          <t>XAUUSD</t>
        </is>
      </c>
      <c r="Q80" t="inlineStr">
        <is>
          <t>M15</t>
        </is>
      </c>
      <c r="R80" t="n">
        <v>4703.45</v>
      </c>
      <c r="S80" t="n">
        <v>4698.58558</v>
      </c>
      <c r="T80" t="n">
        <v>4698.62487</v>
      </c>
      <c r="U80" t="n">
        <v>4703.01322</v>
      </c>
      <c r="V80" t="n">
        <v>4695.49302</v>
      </c>
      <c r="W80" t="n">
        <v>1</v>
      </c>
      <c r="Y80" s="1">
        <f>(O80/86400)+25569</f>
        <v/>
      </c>
      <c r="Z80" s="2">
        <f>CEILING(INT(Y80*1440)/1440*288,1)/288</f>
        <v/>
      </c>
      <c r="AA80">
        <f>MROUND((Z80-25569)*86400,300)</f>
        <v/>
      </c>
    </row>
    <row r="81" ht="14.25" customHeight="1">
      <c r="A81" t="n">
        <v>1775001603</v>
      </c>
      <c r="B81" t="inlineStr">
        <is>
          <t>XAUUSD</t>
        </is>
      </c>
      <c r="C81" t="inlineStr">
        <is>
          <t>H3</t>
        </is>
      </c>
      <c r="D81" t="n">
        <v>4685.14</v>
      </c>
      <c r="E81" t="n">
        <v>4696.65876</v>
      </c>
      <c r="F81" t="n">
        <v>4675.44957</v>
      </c>
      <c r="G81" t="n">
        <v>4711.31015</v>
      </c>
      <c r="H81" t="n">
        <v>4670.16797</v>
      </c>
      <c r="I81" t="n">
        <v>0</v>
      </c>
      <c r="K81" s="1">
        <f>(A81/86400)+25569</f>
        <v/>
      </c>
      <c r="L81" s="2">
        <f>CEILING(INT(K81*1440)/1440*288,1)/288</f>
        <v/>
      </c>
      <c r="M81">
        <f>MROUND((L81-25569)*86400,300)</f>
        <v/>
      </c>
      <c r="O81" t="n">
        <v>1775468702</v>
      </c>
      <c r="P81" t="inlineStr">
        <is>
          <t>XAUUSD</t>
        </is>
      </c>
      <c r="Q81" t="inlineStr">
        <is>
          <t>M15</t>
        </is>
      </c>
      <c r="R81" t="n">
        <v>4693.71</v>
      </c>
      <c r="S81" t="n">
        <v>4696.54086</v>
      </c>
      <c r="T81" t="n">
        <v>4697.58287</v>
      </c>
      <c r="U81" t="n">
        <v>4701.55445</v>
      </c>
      <c r="V81" t="n">
        <v>4693.43705</v>
      </c>
      <c r="W81" t="n">
        <v>0</v>
      </c>
      <c r="Y81" s="1">
        <f>(O81/86400)+25569</f>
        <v/>
      </c>
      <c r="Z81" s="2">
        <f>CEILING(INT(Y81*1440)/1440*288,1)/288</f>
        <v/>
      </c>
      <c r="AA81">
        <f>MROUND((Z81-25569)*86400,300)</f>
        <v/>
      </c>
    </row>
    <row r="82" ht="14.25" customHeight="1">
      <c r="A82" t="n">
        <v>1775012403</v>
      </c>
      <c r="B82" t="inlineStr">
        <is>
          <t>XAUUSD</t>
        </is>
      </c>
      <c r="C82" t="inlineStr">
        <is>
          <t>H3</t>
        </is>
      </c>
      <c r="D82" t="n">
        <v>4684.58</v>
      </c>
      <c r="E82" t="n">
        <v>4717.77361</v>
      </c>
      <c r="F82" t="n">
        <v>4696.61159</v>
      </c>
      <c r="G82" t="n">
        <v>4730.53987</v>
      </c>
      <c r="H82" t="n">
        <v>4691.96072</v>
      </c>
      <c r="I82" t="n">
        <v>0</v>
      </c>
      <c r="K82" s="1">
        <f>(A82/86400)+25569</f>
        <v/>
      </c>
      <c r="L82" s="2">
        <f>CEILING(INT(K82*1440)/1440*288,1)/288</f>
        <v/>
      </c>
      <c r="M82">
        <f>MROUND((L82-25569)*86400,300)</f>
        <v/>
      </c>
      <c r="O82" t="n">
        <v>1775469602</v>
      </c>
      <c r="P82" t="inlineStr">
        <is>
          <t>XAUUSD</t>
        </is>
      </c>
      <c r="Q82" t="inlineStr">
        <is>
          <t>M15</t>
        </is>
      </c>
      <c r="R82" t="n">
        <v>4686.83</v>
      </c>
      <c r="S82" t="n">
        <v>4694.50943</v>
      </c>
      <c r="T82" t="n">
        <v>4696.04615</v>
      </c>
      <c r="U82" t="n">
        <v>4699.8994</v>
      </c>
      <c r="V82" t="n">
        <v>4691.16263</v>
      </c>
      <c r="W82" t="n">
        <v>0</v>
      </c>
      <c r="Y82" s="1">
        <f>(O82/86400)+25569</f>
        <v/>
      </c>
      <c r="Z82" s="2">
        <f>CEILING(INT(Y82*1440)/1440*288,1)/288</f>
        <v/>
      </c>
      <c r="AA82">
        <f>MROUND((Z82-25569)*86400,300)</f>
        <v/>
      </c>
    </row>
    <row r="83" ht="14.25" customHeight="1">
      <c r="A83" t="n">
        <v>1775023203</v>
      </c>
      <c r="B83" t="inlineStr">
        <is>
          <t>XAUUSD</t>
        </is>
      </c>
      <c r="C83" t="inlineStr">
        <is>
          <t>H3</t>
        </is>
      </c>
      <c r="D83" t="n">
        <v>4728.68</v>
      </c>
      <c r="E83" t="n">
        <v>4736.51265</v>
      </c>
      <c r="F83" t="n">
        <v>4716.56212</v>
      </c>
      <c r="G83" t="n">
        <v>4749.10873</v>
      </c>
      <c r="H83" t="n">
        <v>4710.11512</v>
      </c>
      <c r="I83" t="n">
        <v>0</v>
      </c>
      <c r="K83" s="1">
        <f>(A83/86400)+25569</f>
        <v/>
      </c>
      <c r="L83" s="2">
        <f>CEILING(INT(K83*1440)/1440*288,1)/288</f>
        <v/>
      </c>
      <c r="M83">
        <f>MROUND((L83-25569)*86400,300)</f>
        <v/>
      </c>
      <c r="O83" t="n">
        <v>1775470502</v>
      </c>
      <c r="P83" t="inlineStr">
        <is>
          <t>XAUUSD</t>
        </is>
      </c>
      <c r="Q83" t="inlineStr">
        <is>
          <t>M15</t>
        </is>
      </c>
      <c r="R83" t="n">
        <v>4689.87</v>
      </c>
      <c r="S83" t="n">
        <v>4692.85968</v>
      </c>
      <c r="T83" t="n">
        <v>4694.45291</v>
      </c>
      <c r="U83" t="n">
        <v>4698.45388</v>
      </c>
      <c r="V83" t="n">
        <v>4689.18615</v>
      </c>
      <c r="W83" t="n">
        <v>0</v>
      </c>
      <c r="Y83" s="1">
        <f>(O83/86400)+25569</f>
        <v/>
      </c>
      <c r="Z83" s="2">
        <f>CEILING(INT(Y83*1440)/1440*288,1)/288</f>
        <v/>
      </c>
      <c r="AA83">
        <f>MROUND((Z83-25569)*86400,300)</f>
        <v/>
      </c>
    </row>
    <row r="84" ht="14.25" customHeight="1">
      <c r="A84" t="n">
        <v>1775034003</v>
      </c>
      <c r="B84" t="inlineStr">
        <is>
          <t>XAUUSD</t>
        </is>
      </c>
      <c r="C84" t="inlineStr">
        <is>
          <t>H3</t>
        </is>
      </c>
      <c r="D84" t="n">
        <v>4752.57</v>
      </c>
      <c r="E84" t="n">
        <v>4750.03061</v>
      </c>
      <c r="F84" t="n">
        <v>4733.29637</v>
      </c>
      <c r="G84" t="n">
        <v>4764.97419</v>
      </c>
      <c r="H84" t="n">
        <v>4722.66757</v>
      </c>
      <c r="I84" t="n">
        <v>0</v>
      </c>
      <c r="K84" s="1">
        <f>(A84/86400)+25569</f>
        <v/>
      </c>
      <c r="L84" s="2">
        <f>CEILING(INT(K84*1440)/1440*288,1)/288</f>
        <v/>
      </c>
      <c r="M84">
        <f>MROUND((L84-25569)*86400,300)</f>
        <v/>
      </c>
      <c r="O84" t="n">
        <v>1775471402</v>
      </c>
      <c r="P84" t="inlineStr">
        <is>
          <t>XAUUSD</t>
        </is>
      </c>
      <c r="Q84" t="inlineStr">
        <is>
          <t>M15</t>
        </is>
      </c>
      <c r="R84" t="n">
        <v>4695.61</v>
      </c>
      <c r="S84" t="n">
        <v>4691.42027</v>
      </c>
      <c r="T84" t="n">
        <v>4692.93659</v>
      </c>
      <c r="U84" t="n">
        <v>4697.3193</v>
      </c>
      <c r="V84" t="n">
        <v>4687.61531</v>
      </c>
      <c r="W84" t="n">
        <v>0</v>
      </c>
      <c r="Y84" s="1">
        <f>(O84/86400)+25569</f>
        <v/>
      </c>
      <c r="Z84" s="2">
        <f>CEILING(INT(Y84*1440)/1440*288,1)/288</f>
        <v/>
      </c>
      <c r="AA84">
        <f>MROUND((Z84-25569)*86400,300)</f>
        <v/>
      </c>
    </row>
    <row r="85" ht="14.25" customHeight="1">
      <c r="A85" t="n">
        <v>1775044803</v>
      </c>
      <c r="B85" t="inlineStr">
        <is>
          <t>XAUUSD</t>
        </is>
      </c>
      <c r="C85" t="inlineStr">
        <is>
          <t>H3</t>
        </is>
      </c>
      <c r="D85" t="n">
        <v>4760.79</v>
      </c>
      <c r="E85" t="n">
        <v>4756.11198</v>
      </c>
      <c r="F85" t="n">
        <v>4744.70417</v>
      </c>
      <c r="G85" t="n">
        <v>4776.27894</v>
      </c>
      <c r="H85" t="n">
        <v>4727.59785</v>
      </c>
      <c r="I85" t="n">
        <v>0</v>
      </c>
      <c r="K85" s="1">
        <f>(A85/86400)+25569</f>
        <v/>
      </c>
      <c r="L85" s="2">
        <f>CEILING(INT(K85*1440)/1440*288,1)/288</f>
        <v/>
      </c>
      <c r="M85">
        <f>MROUND((L85-25569)*86400,300)</f>
        <v/>
      </c>
      <c r="O85" t="n">
        <v>1775472302</v>
      </c>
      <c r="P85" t="inlineStr">
        <is>
          <t>XAUUSD</t>
        </is>
      </c>
      <c r="Q85" t="inlineStr">
        <is>
          <t>M15</t>
        </is>
      </c>
      <c r="R85" t="n">
        <v>4689.82</v>
      </c>
      <c r="S85" t="n">
        <v>4689.78215</v>
      </c>
      <c r="T85" t="n">
        <v>4691.35937</v>
      </c>
      <c r="U85" t="n">
        <v>4696.15583</v>
      </c>
      <c r="V85" t="n">
        <v>4686.25088</v>
      </c>
      <c r="W85" t="n">
        <v>0</v>
      </c>
      <c r="Y85" s="1">
        <f>(O85/86400)+25569</f>
        <v/>
      </c>
      <c r="Z85" s="2">
        <f>CEILING(INT(Y85*1440)/1440*288,1)/288</f>
        <v/>
      </c>
      <c r="AA85">
        <f>MROUND((Z85-25569)*86400,300)</f>
        <v/>
      </c>
    </row>
    <row r="86" ht="14.25" customHeight="1">
      <c r="A86" t="n">
        <v>1775055603</v>
      </c>
      <c r="B86" t="inlineStr">
        <is>
          <t>XAUUSD</t>
        </is>
      </c>
      <c r="C86" t="inlineStr">
        <is>
          <t>H3</t>
        </is>
      </c>
      <c r="D86" t="n">
        <v>4774.29</v>
      </c>
      <c r="E86" t="n">
        <v>4753.42491</v>
      </c>
      <c r="F86" t="n">
        <v>4749.06454</v>
      </c>
      <c r="G86" t="n">
        <v>4781.35657</v>
      </c>
      <c r="H86" t="n">
        <v>4723.93815</v>
      </c>
      <c r="I86" t="n">
        <v>0</v>
      </c>
      <c r="K86" s="1">
        <f>(A86/86400)+25569</f>
        <v/>
      </c>
      <c r="L86" s="2">
        <f>CEILING(INT(K86*1440)/1440*288,1)/288</f>
        <v/>
      </c>
      <c r="M86">
        <f>MROUND((L86-25569)*86400,300)</f>
        <v/>
      </c>
      <c r="O86" t="n">
        <v>1775473202</v>
      </c>
      <c r="P86" t="inlineStr">
        <is>
          <t>XAUUSD</t>
        </is>
      </c>
      <c r="Q86" t="inlineStr">
        <is>
          <t>M15</t>
        </is>
      </c>
      <c r="R86" t="n">
        <v>4689.57</v>
      </c>
      <c r="S86" t="n">
        <v>4687.83287</v>
      </c>
      <c r="T86" t="n">
        <v>4689.59612</v>
      </c>
      <c r="U86" t="n">
        <v>4694.68428</v>
      </c>
      <c r="V86" t="n">
        <v>4684.84423</v>
      </c>
      <c r="W86" t="n">
        <v>0</v>
      </c>
      <c r="Y86" s="1">
        <f>(O86/86400)+25569</f>
        <v/>
      </c>
      <c r="Z86" s="2">
        <f>CEILING(INT(Y86*1440)/1440*288,1)/288</f>
        <v/>
      </c>
      <c r="AA86">
        <f>MROUND((Z86-25569)*86400,300)</f>
        <v/>
      </c>
    </row>
    <row r="87" ht="14.25" customHeight="1">
      <c r="A87" t="n">
        <v>1775066403</v>
      </c>
      <c r="B87" t="inlineStr">
        <is>
          <t>XAUUSD</t>
        </is>
      </c>
      <c r="C87" t="inlineStr">
        <is>
          <t>H3</t>
        </is>
      </c>
      <c r="D87" t="n">
        <v>4758.2</v>
      </c>
      <c r="E87" t="n">
        <v>4741.46813</v>
      </c>
      <c r="F87" t="n">
        <v>4745.26634</v>
      </c>
      <c r="G87" t="n">
        <v>4778.62253</v>
      </c>
      <c r="H87" t="n">
        <v>4710.77017</v>
      </c>
      <c r="I87" t="n">
        <v>1</v>
      </c>
      <c r="K87" s="1">
        <f>(A87/86400)+25569</f>
        <v/>
      </c>
      <c r="L87" s="2">
        <f>CEILING(INT(K87*1440)/1440*288,1)/288</f>
        <v/>
      </c>
      <c r="M87">
        <f>MROUND((L87-25569)*86400,300)</f>
        <v/>
      </c>
      <c r="O87" t="n">
        <v>1775474102</v>
      </c>
      <c r="P87" t="inlineStr">
        <is>
          <t>XAUUSD</t>
        </is>
      </c>
      <c r="Q87" t="inlineStr">
        <is>
          <t>M15</t>
        </is>
      </c>
      <c r="R87" t="n">
        <v>4688.5</v>
      </c>
      <c r="S87" t="n">
        <v>4685.38338</v>
      </c>
      <c r="T87" t="n">
        <v>4687.48975</v>
      </c>
      <c r="U87" t="n">
        <v>4692.61782</v>
      </c>
      <c r="V87" t="n">
        <v>4682.90204</v>
      </c>
      <c r="W87" t="n">
        <v>0</v>
      </c>
      <c r="Y87" s="1">
        <f>(O87/86400)+25569</f>
        <v/>
      </c>
      <c r="Z87" s="2">
        <f>CEILING(INT(Y87*1440)/1440*288,1)/288</f>
        <v/>
      </c>
      <c r="AA87">
        <f>MROUND((Z87-25569)*86400,300)</f>
        <v/>
      </c>
    </row>
    <row r="88" ht="14.25" customHeight="1">
      <c r="A88" t="n">
        <v>1775077203</v>
      </c>
      <c r="B88" t="inlineStr">
        <is>
          <t>XAUUSD</t>
        </is>
      </c>
      <c r="C88" t="inlineStr">
        <is>
          <t>H3</t>
        </is>
      </c>
      <c r="D88" t="n">
        <v>4784.22</v>
      </c>
      <c r="E88" t="n">
        <v>4721.81851</v>
      </c>
      <c r="F88" t="n">
        <v>4733.54242</v>
      </c>
      <c r="G88" t="n">
        <v>4768.00612</v>
      </c>
      <c r="H88" t="n">
        <v>4689.7438</v>
      </c>
      <c r="I88" t="n">
        <v>0</v>
      </c>
      <c r="K88" s="1">
        <f>(A88/86400)+25569</f>
        <v/>
      </c>
      <c r="L88" s="2">
        <f>CEILING(INT(K88*1440)/1440*288,1)/288</f>
        <v/>
      </c>
      <c r="M88">
        <f>MROUND((L88-25569)*86400,300)</f>
        <v/>
      </c>
      <c r="O88" t="n">
        <v>1775475002</v>
      </c>
      <c r="P88" t="inlineStr">
        <is>
          <t>XAUUSD</t>
        </is>
      </c>
      <c r="Q88" t="inlineStr">
        <is>
          <t>M15</t>
        </is>
      </c>
      <c r="R88" t="n">
        <v>4685.34</v>
      </c>
      <c r="S88" t="n">
        <v>4682.38896</v>
      </c>
      <c r="T88" t="n">
        <v>4684.93936</v>
      </c>
      <c r="U88" t="n">
        <v>4689.95929</v>
      </c>
      <c r="V88" t="n">
        <v>4680.25374</v>
      </c>
      <c r="W88" t="n">
        <v>0</v>
      </c>
      <c r="Y88" s="1">
        <f>(O88/86400)+25569</f>
        <v/>
      </c>
      <c r="Z88" s="2">
        <f>CEILING(INT(Y88*1440)/1440*288,1)/288</f>
        <v/>
      </c>
      <c r="AA88">
        <f>MROUND((Z88-25569)*86400,300)</f>
        <v/>
      </c>
    </row>
    <row r="89" ht="14.25" customHeight="1">
      <c r="A89" t="n">
        <v>1775088003</v>
      </c>
      <c r="B89" t="inlineStr">
        <is>
          <t>XAUUSD</t>
        </is>
      </c>
      <c r="C89" t="inlineStr">
        <is>
          <t>H3</t>
        </is>
      </c>
      <c r="D89" t="n">
        <v>4687.46</v>
      </c>
      <c r="E89" t="n">
        <v>4696.49285</v>
      </c>
      <c r="F89" t="n">
        <v>4715.01764</v>
      </c>
      <c r="G89" t="n">
        <v>4750.06605</v>
      </c>
      <c r="H89" t="n">
        <v>4663.09103</v>
      </c>
      <c r="I89" t="n">
        <v>0</v>
      </c>
      <c r="K89" s="1">
        <f>(A89/86400)+25569</f>
        <v/>
      </c>
      <c r="L89" s="2">
        <f>CEILING(INT(K89*1440)/1440*288,1)/288</f>
        <v/>
      </c>
      <c r="M89">
        <f>MROUND((L89-25569)*86400,300)</f>
        <v/>
      </c>
      <c r="O89" t="n">
        <v>1775475902</v>
      </c>
      <c r="P89" t="inlineStr">
        <is>
          <t>XAUUSD</t>
        </is>
      </c>
      <c r="Q89" t="inlineStr">
        <is>
          <t>M15</t>
        </is>
      </c>
      <c r="R89" t="n">
        <v>4678.09</v>
      </c>
      <c r="S89" t="n">
        <v>4679.04638</v>
      </c>
      <c r="T89" t="n">
        <v>4681.99287</v>
      </c>
      <c r="U89" t="n">
        <v>4686.7172</v>
      </c>
      <c r="V89" t="n">
        <v>4676.84182</v>
      </c>
      <c r="W89" t="n">
        <v>0</v>
      </c>
      <c r="Y89" s="1">
        <f>(O89/86400)+25569</f>
        <v/>
      </c>
      <c r="Z89" s="2">
        <f>CEILING(INT(Y89*1440)/1440*288,1)/288</f>
        <v/>
      </c>
      <c r="AA89">
        <f>MROUND((Z89-25569)*86400,300)</f>
        <v/>
      </c>
    </row>
    <row r="90" ht="14.25" customHeight="1">
      <c r="A90" t="n">
        <v>1775098803</v>
      </c>
      <c r="B90" t="inlineStr">
        <is>
          <t>XAUUSD</t>
        </is>
      </c>
      <c r="C90" t="inlineStr">
        <is>
          <t>H3</t>
        </is>
      </c>
      <c r="D90" t="n">
        <v>4594.18</v>
      </c>
      <c r="E90" t="n">
        <v>4670.957</v>
      </c>
      <c r="F90" t="n">
        <v>4692.98732</v>
      </c>
      <c r="G90" t="n">
        <v>4727.14293</v>
      </c>
      <c r="H90" t="n">
        <v>4636.39988</v>
      </c>
      <c r="I90" t="n">
        <v>0</v>
      </c>
      <c r="K90" s="1">
        <f>(A90/86400)+25569</f>
        <v/>
      </c>
      <c r="L90" s="2">
        <f>CEILING(INT(K90*1440)/1440*288,1)/288</f>
        <v/>
      </c>
      <c r="M90">
        <f>MROUND((L90-25569)*86400,300)</f>
        <v/>
      </c>
      <c r="O90" t="n">
        <v>1775476802</v>
      </c>
      <c r="P90" t="inlineStr">
        <is>
          <t>XAUUSD</t>
        </is>
      </c>
      <c r="Q90" t="inlineStr">
        <is>
          <t>M15</t>
        </is>
      </c>
      <c r="R90" t="n">
        <v>4672.52</v>
      </c>
      <c r="S90" t="n">
        <v>4675.80596</v>
      </c>
      <c r="T90" t="n">
        <v>4678.89941</v>
      </c>
      <c r="U90" t="n">
        <v>4683.39866</v>
      </c>
      <c r="V90" t="n">
        <v>4673.04379</v>
      </c>
      <c r="W90" t="n">
        <v>0</v>
      </c>
      <c r="Y90" s="1">
        <f>(O90/86400)+25569</f>
        <v/>
      </c>
      <c r="Z90" s="2">
        <f>CEILING(INT(Y90*1440)/1440*288,1)/288</f>
        <v/>
      </c>
      <c r="AA90">
        <f>MROUND((Z90-25569)*86400,300)</f>
        <v/>
      </c>
    </row>
    <row r="91" ht="14.25" customHeight="1">
      <c r="A91" t="n">
        <v>1775109603</v>
      </c>
      <c r="B91" t="inlineStr">
        <is>
          <t>XAUUSD</t>
        </is>
      </c>
      <c r="C91" t="inlineStr">
        <is>
          <t>H3</t>
        </is>
      </c>
      <c r="D91" t="n">
        <v>4620.85</v>
      </c>
      <c r="E91" t="n">
        <v>4650.43432</v>
      </c>
      <c r="F91" t="n">
        <v>4671.71082</v>
      </c>
      <c r="G91" t="n">
        <v>4704.30025</v>
      </c>
      <c r="H91" t="n">
        <v>4614.40847</v>
      </c>
      <c r="I91" t="n">
        <v>0</v>
      </c>
      <c r="K91" s="1">
        <f>(A91/86400)+25569</f>
        <v/>
      </c>
      <c r="L91" s="2">
        <f>CEILING(INT(K91*1440)/1440*288,1)/288</f>
        <v/>
      </c>
      <c r="M91">
        <f>MROUND((L91-25569)*86400,300)</f>
        <v/>
      </c>
      <c r="O91" t="n">
        <v>1775477702</v>
      </c>
      <c r="P91" t="inlineStr">
        <is>
          <t>XAUUSD</t>
        </is>
      </c>
      <c r="Q91" t="inlineStr">
        <is>
          <t>M15</t>
        </is>
      </c>
      <c r="R91" t="n">
        <v>4666.07</v>
      </c>
      <c r="S91" t="n">
        <v>4673.11758</v>
      </c>
      <c r="T91" t="n">
        <v>4676.0085</v>
      </c>
      <c r="U91" t="n">
        <v>4680.34227</v>
      </c>
      <c r="V91" t="n">
        <v>4669.3257</v>
      </c>
      <c r="W91" t="n">
        <v>0</v>
      </c>
      <c r="Y91" s="1">
        <f>(O91/86400)+25569</f>
        <v/>
      </c>
      <c r="Z91" s="2">
        <f>CEILING(INT(Y91*1440)/1440*288,1)/288</f>
        <v/>
      </c>
      <c r="AA91">
        <f>MROUND((Z91-25569)*86400,300)</f>
        <v/>
      </c>
    </row>
    <row r="92" ht="14.25" customHeight="1">
      <c r="A92" t="n">
        <v>1775120403</v>
      </c>
      <c r="B92" t="inlineStr">
        <is>
          <t>XAUUSD</t>
        </is>
      </c>
      <c r="C92" t="inlineStr">
        <is>
          <t>H3</t>
        </is>
      </c>
      <c r="D92" t="n">
        <v>4600.2</v>
      </c>
      <c r="E92" t="n">
        <v>4636.51975</v>
      </c>
      <c r="F92" t="n">
        <v>4654.11529</v>
      </c>
      <c r="G92" t="n">
        <v>4685.28917</v>
      </c>
      <c r="H92" t="n">
        <v>4600.18539</v>
      </c>
      <c r="I92" t="n">
        <v>0</v>
      </c>
      <c r="K92" s="1">
        <f>(A92/86400)+25569</f>
        <v/>
      </c>
      <c r="L92" s="2">
        <f>CEILING(INT(K92*1440)/1440*288,1)/288</f>
        <v/>
      </c>
      <c r="M92">
        <f>MROUND((L92-25569)*86400,300)</f>
        <v/>
      </c>
      <c r="O92" t="n">
        <v>1775478602</v>
      </c>
      <c r="P92" t="inlineStr">
        <is>
          <t>XAUUSD</t>
        </is>
      </c>
      <c r="Q92" t="inlineStr">
        <is>
          <t>M15</t>
        </is>
      </c>
      <c r="R92" t="n">
        <v>4676.87</v>
      </c>
      <c r="S92" t="n">
        <v>4671.39797</v>
      </c>
      <c r="T92" t="n">
        <v>4673.70324</v>
      </c>
      <c r="U92" t="n">
        <v>4678.26704</v>
      </c>
      <c r="V92" t="n">
        <v>4666.34813</v>
      </c>
      <c r="W92" t="n">
        <v>0</v>
      </c>
      <c r="Y92" s="1">
        <f>(O92/86400)+25569</f>
        <v/>
      </c>
      <c r="Z92" s="2">
        <f>CEILING(INT(Y92*1440)/1440*288,1)/288</f>
        <v/>
      </c>
      <c r="AA92">
        <f>MROUND((Z92-25569)*86400,300)</f>
        <v/>
      </c>
    </row>
    <row r="93" ht="14.25" customHeight="1">
      <c r="A93" t="n">
        <v>1775131203</v>
      </c>
      <c r="B93" t="inlineStr">
        <is>
          <t>XAUUSD</t>
        </is>
      </c>
      <c r="C93" t="inlineStr">
        <is>
          <t>H3</t>
        </is>
      </c>
      <c r="D93" t="n">
        <v>4681.32</v>
      </c>
      <c r="E93" t="n">
        <v>4630.60871</v>
      </c>
      <c r="F93" t="n">
        <v>4642.362</v>
      </c>
      <c r="G93" t="n">
        <v>4672.46193</v>
      </c>
      <c r="H93" t="n">
        <v>4593.73065</v>
      </c>
      <c r="I93" t="n">
        <v>0</v>
      </c>
      <c r="K93" s="1">
        <f>(A93/86400)+25569</f>
        <v/>
      </c>
      <c r="L93" s="2">
        <f>CEILING(INT(K93*1440)/1440*288,1)/288</f>
        <v/>
      </c>
      <c r="M93">
        <f>MROUND((L93-25569)*86400,300)</f>
        <v/>
      </c>
      <c r="O93" t="n">
        <v>1775479502</v>
      </c>
      <c r="P93" t="inlineStr">
        <is>
          <t>XAUUSD</t>
        </is>
      </c>
      <c r="Q93" t="inlineStr">
        <is>
          <t>M15</t>
        </is>
      </c>
      <c r="R93" t="n">
        <v>4675.88</v>
      </c>
      <c r="S93" t="n">
        <v>4670.47573</v>
      </c>
      <c r="T93" t="n">
        <v>4672.08948</v>
      </c>
      <c r="U93" t="n">
        <v>4677.30363</v>
      </c>
      <c r="V93" t="n">
        <v>4664.22158</v>
      </c>
      <c r="W93" t="n">
        <v>0</v>
      </c>
      <c r="Y93" s="1">
        <f>(O93/86400)+25569</f>
        <v/>
      </c>
      <c r="Z93" s="2">
        <f>CEILING(INT(Y93*1440)/1440*288,1)/288</f>
        <v/>
      </c>
      <c r="AA93">
        <f>MROUND((Z93-25569)*86400,300)</f>
        <v/>
      </c>
    </row>
    <row r="94" ht="14.25" customHeight="1">
      <c r="A94" t="n">
        <v>1775142003</v>
      </c>
      <c r="B94" t="inlineStr">
        <is>
          <t>XAUUSD</t>
        </is>
      </c>
      <c r="C94" t="inlineStr">
        <is>
          <t>H3</t>
        </is>
      </c>
      <c r="D94" t="n">
        <v>4648.81</v>
      </c>
      <c r="E94" t="n">
        <v>4630.70237</v>
      </c>
      <c r="F94" t="n">
        <v>4636.53218</v>
      </c>
      <c r="G94" t="n">
        <v>4665.56067</v>
      </c>
      <c r="H94" t="n">
        <v>4595.03007</v>
      </c>
      <c r="I94" t="n">
        <v>0</v>
      </c>
      <c r="K94" s="1">
        <f>(A94/86400)+25569</f>
        <v/>
      </c>
      <c r="L94" s="2">
        <f>CEILING(INT(K94*1440)/1440*288,1)/288</f>
        <v/>
      </c>
      <c r="M94">
        <f>MROUND((L94-25569)*86400,300)</f>
        <v/>
      </c>
      <c r="O94" t="n">
        <v>1775480402</v>
      </c>
      <c r="P94" t="inlineStr">
        <is>
          <t>XAUUSD</t>
        </is>
      </c>
      <c r="Q94" t="inlineStr">
        <is>
          <t>M15</t>
        </is>
      </c>
      <c r="R94" t="n">
        <v>4668.59</v>
      </c>
      <c r="S94" t="n">
        <v>4670.43765</v>
      </c>
      <c r="T94" t="n">
        <v>4671.26357</v>
      </c>
      <c r="U94" t="n">
        <v>4677.49541</v>
      </c>
      <c r="V94" t="n">
        <v>4662.87129</v>
      </c>
      <c r="W94" t="n">
        <v>0</v>
      </c>
      <c r="Y94" s="1">
        <f>(O94/86400)+25569</f>
        <v/>
      </c>
      <c r="Z94" s="2">
        <f>CEILING(INT(Y94*1440)/1440*288,1)/288</f>
        <v/>
      </c>
      <c r="AA94">
        <f>MROUND((Z94-25569)*86400,300)</f>
        <v/>
      </c>
    </row>
    <row r="95" ht="14.25" customHeight="1">
      <c r="A95" t="n">
        <v>1775152803</v>
      </c>
      <c r="B95" t="inlineStr">
        <is>
          <t>XAUUSD</t>
        </is>
      </c>
      <c r="C95" t="inlineStr">
        <is>
          <t>H3</t>
        </is>
      </c>
      <c r="D95" t="n">
        <v>4676.09</v>
      </c>
      <c r="E95" t="n">
        <v>4636.23102</v>
      </c>
      <c r="F95" t="n">
        <v>4636.3816</v>
      </c>
      <c r="G95" t="n">
        <v>4664.66246</v>
      </c>
      <c r="H95" t="n">
        <v>4601.65208</v>
      </c>
      <c r="I95" t="n">
        <v>0</v>
      </c>
      <c r="K95" s="1">
        <f>(A95/86400)+25569</f>
        <v/>
      </c>
      <c r="L95" s="2">
        <f>CEILING(INT(K95*1440)/1440*288,1)/288</f>
        <v/>
      </c>
      <c r="M95">
        <f>MROUND((L95-25569)*86400,300)</f>
        <v/>
      </c>
      <c r="O95" t="n">
        <v>1775481302</v>
      </c>
      <c r="P95" t="inlineStr">
        <is>
          <t>XAUUSD</t>
        </is>
      </c>
      <c r="Q95" t="inlineStr">
        <is>
          <t>M15</t>
        </is>
      </c>
      <c r="R95" t="n">
        <v>4668.58</v>
      </c>
      <c r="S95" t="n">
        <v>4671.43079</v>
      </c>
      <c r="T95" t="n">
        <v>4671.34718</v>
      </c>
      <c r="U95" t="n">
        <v>4678.88909</v>
      </c>
      <c r="V95" t="n">
        <v>4662.61551</v>
      </c>
      <c r="W95" t="n">
        <v>1</v>
      </c>
      <c r="Y95" s="1">
        <f>(O95/86400)+25569</f>
        <v/>
      </c>
      <c r="Z95" s="2">
        <f>CEILING(INT(Y95*1440)/1440*288,1)/288</f>
        <v/>
      </c>
      <c r="AA95">
        <f>MROUND((Z95-25569)*86400,300)</f>
        <v/>
      </c>
    </row>
    <row r="96" ht="14.25" customHeight="1">
      <c r="A96" t="n">
        <v>1775422803</v>
      </c>
      <c r="B96" t="inlineStr">
        <is>
          <t>XAUUSD</t>
        </is>
      </c>
      <c r="C96" t="inlineStr">
        <is>
          <t>H3</t>
        </is>
      </c>
      <c r="D96" t="n">
        <v>4610.53</v>
      </c>
      <c r="E96" t="n">
        <v>4644.75947</v>
      </c>
      <c r="F96" t="n">
        <v>4640.57053</v>
      </c>
      <c r="G96" t="n">
        <v>4668.66175</v>
      </c>
      <c r="H96" t="n">
        <v>4611.93524</v>
      </c>
      <c r="I96" t="n">
        <v>1</v>
      </c>
      <c r="K96" s="1">
        <f>(A96/86400)+25569</f>
        <v/>
      </c>
      <c r="L96" s="2">
        <f>CEILING(INT(K96*1440)/1440*288,1)/288</f>
        <v/>
      </c>
      <c r="M96">
        <f>MROUND((L96-25569)*86400,300)</f>
        <v/>
      </c>
      <c r="O96" t="n">
        <v>1775482202</v>
      </c>
      <c r="P96" t="inlineStr">
        <is>
          <t>XAUUSD</t>
        </is>
      </c>
      <c r="Q96" t="inlineStr">
        <is>
          <t>M15</t>
        </is>
      </c>
      <c r="R96" t="n">
        <v>4665.55</v>
      </c>
      <c r="S96" t="n">
        <v>4673.22189</v>
      </c>
      <c r="T96" t="n">
        <v>4672.28454</v>
      </c>
      <c r="U96" t="n">
        <v>4681.31861</v>
      </c>
      <c r="V96" t="n">
        <v>4663.3316</v>
      </c>
      <c r="W96" t="n">
        <v>0</v>
      </c>
      <c r="Y96" s="1">
        <f>(O96/86400)+25569</f>
        <v/>
      </c>
      <c r="Z96" s="2">
        <f>CEILING(INT(Y96*1440)/1440*288,1)/288</f>
        <v/>
      </c>
      <c r="AA96">
        <f>MROUND((Z96-25569)*86400,300)</f>
        <v/>
      </c>
    </row>
    <row r="97" ht="14.25" customHeight="1">
      <c r="A97" t="n">
        <v>1775433603</v>
      </c>
      <c r="B97" t="inlineStr">
        <is>
          <t>XAUUSD</t>
        </is>
      </c>
      <c r="C97" t="inlineStr">
        <is>
          <t>H3</t>
        </is>
      </c>
      <c r="D97" t="n">
        <v>4648.06</v>
      </c>
      <c r="E97" t="n">
        <v>4655.44496</v>
      </c>
      <c r="F97" t="n">
        <v>4648.00774</v>
      </c>
      <c r="G97" t="n">
        <v>4675.93049</v>
      </c>
      <c r="H97" t="n">
        <v>4624.72457</v>
      </c>
      <c r="I97" t="n">
        <v>0</v>
      </c>
      <c r="K97" s="1">
        <f>(A97/86400)+25569</f>
        <v/>
      </c>
      <c r="L97" s="2">
        <f>CEILING(INT(K97*1440)/1440*288,1)/288</f>
        <v/>
      </c>
      <c r="M97">
        <f>MROUND((L97-25569)*86400,300)</f>
        <v/>
      </c>
      <c r="O97" t="n">
        <v>1775483102</v>
      </c>
      <c r="P97" t="inlineStr">
        <is>
          <t>XAUUSD</t>
        </is>
      </c>
      <c r="Q97" t="inlineStr">
        <is>
          <t>M15</t>
        </is>
      </c>
      <c r="R97" t="n">
        <v>4680.15</v>
      </c>
      <c r="S97" t="n">
        <v>4675.46382</v>
      </c>
      <c r="T97" t="n">
        <v>4673.87418</v>
      </c>
      <c r="U97" t="n">
        <v>4684.13006</v>
      </c>
      <c r="V97" t="n">
        <v>4664.65335</v>
      </c>
      <c r="W97" t="n">
        <v>0</v>
      </c>
      <c r="Y97" s="1">
        <f>(O97/86400)+25569</f>
        <v/>
      </c>
      <c r="Z97" s="2">
        <f>CEILING(INT(Y97*1440)/1440*288,1)/288</f>
        <v/>
      </c>
      <c r="AA97">
        <f>MROUND((Z97-25569)*86400,300)</f>
        <v/>
      </c>
    </row>
    <row r="98" ht="14.25" customHeight="1">
      <c r="A98" t="n">
        <v>1775444403</v>
      </c>
      <c r="B98" t="inlineStr">
        <is>
          <t>XAUUSD</t>
        </is>
      </c>
      <c r="C98" t="inlineStr">
        <is>
          <t>H3</t>
        </is>
      </c>
      <c r="D98" t="n">
        <v>4652.57</v>
      </c>
      <c r="E98" t="n">
        <v>4665.53811</v>
      </c>
      <c r="F98" t="n">
        <v>4656.77293</v>
      </c>
      <c r="G98" t="n">
        <v>4684.11229</v>
      </c>
      <c r="H98" t="n">
        <v>4638.12968</v>
      </c>
      <c r="I98" t="n">
        <v>0</v>
      </c>
      <c r="K98" s="1">
        <f>(A98/86400)+25569</f>
        <v/>
      </c>
      <c r="L98" s="2">
        <f>CEILING(INT(K98*1440)/1440*288,1)/288</f>
        <v/>
      </c>
      <c r="M98">
        <f>MROUND((L98-25569)*86400,300)</f>
        <v/>
      </c>
      <c r="O98" t="n">
        <v>1775484002</v>
      </c>
      <c r="P98" t="inlineStr">
        <is>
          <t>XAUUSD</t>
        </is>
      </c>
      <c r="Q98" t="inlineStr">
        <is>
          <t>M15</t>
        </is>
      </c>
      <c r="R98" t="n">
        <v>4672.8</v>
      </c>
      <c r="S98" t="n">
        <v>4677.24602</v>
      </c>
      <c r="T98" t="n">
        <v>4675.5601</v>
      </c>
      <c r="U98" t="n">
        <v>4686.65969</v>
      </c>
      <c r="V98" t="n">
        <v>4666.14649</v>
      </c>
      <c r="W98" t="n">
        <v>0</v>
      </c>
      <c r="Y98" s="1">
        <f>(O98/86400)+25569</f>
        <v/>
      </c>
      <c r="Z98" s="2">
        <f>CEILING(INT(Y98*1440)/1440*288,1)/288</f>
        <v/>
      </c>
      <c r="AA98">
        <f>MROUND((Z98-25569)*86400,300)</f>
        <v/>
      </c>
    </row>
    <row r="99" ht="14.25" customHeight="1">
      <c r="A99" t="n">
        <v>1775455203</v>
      </c>
      <c r="B99" t="inlineStr">
        <is>
          <t>XAUUSD</t>
        </is>
      </c>
      <c r="C99" t="inlineStr">
        <is>
          <t>H3</t>
        </is>
      </c>
      <c r="D99" t="n">
        <v>4695.84</v>
      </c>
      <c r="E99" t="n">
        <v>4673.12725</v>
      </c>
      <c r="F99" t="n">
        <v>4664.95009</v>
      </c>
      <c r="G99" t="n">
        <v>4690.90674</v>
      </c>
      <c r="H99" t="n">
        <v>4649.63033</v>
      </c>
      <c r="I99" t="n">
        <v>0</v>
      </c>
      <c r="K99" s="1">
        <f>(A99/86400)+25569</f>
        <v/>
      </c>
      <c r="L99" s="2">
        <f>CEILING(INT(K99*1440)/1440*288,1)/288</f>
        <v/>
      </c>
      <c r="M99">
        <f>MROUND((L99-25569)*86400,300)</f>
        <v/>
      </c>
      <c r="O99" t="n">
        <v>1775484902</v>
      </c>
      <c r="P99" t="inlineStr">
        <is>
          <t>XAUUSD</t>
        </is>
      </c>
      <c r="Q99" t="inlineStr">
        <is>
          <t>M15</t>
        </is>
      </c>
      <c r="R99" t="n">
        <v>4686.29</v>
      </c>
      <c r="S99" t="n">
        <v>4678.33302</v>
      </c>
      <c r="T99" t="n">
        <v>4676.94656</v>
      </c>
      <c r="U99" t="n">
        <v>4688.10382</v>
      </c>
      <c r="V99" t="n">
        <v>4667.41775</v>
      </c>
      <c r="W99" t="n">
        <v>0</v>
      </c>
      <c r="Y99" s="1">
        <f>(O99/86400)+25569</f>
        <v/>
      </c>
      <c r="Z99" s="2">
        <f>CEILING(INT(Y99*1440)/1440*288,1)/288</f>
        <v/>
      </c>
      <c r="AA99">
        <f>MROUND((Z99-25569)*86400,300)</f>
        <v/>
      </c>
    </row>
    <row r="100" ht="14.25" customHeight="1">
      <c r="A100" t="n">
        <v>1775466003</v>
      </c>
      <c r="B100" t="inlineStr">
        <is>
          <t>XAUUSD</t>
        </is>
      </c>
      <c r="C100" t="inlineStr">
        <is>
          <t>H3</t>
        </is>
      </c>
      <c r="D100" t="n">
        <v>4678.09</v>
      </c>
      <c r="E100" t="n">
        <v>4676.17529</v>
      </c>
      <c r="F100" t="n">
        <v>4670.56269</v>
      </c>
      <c r="G100" t="n">
        <v>4694.26397</v>
      </c>
      <c r="H100" t="n">
        <v>4657.24376</v>
      </c>
      <c r="I100" t="n">
        <v>0</v>
      </c>
      <c r="K100" s="1">
        <f>(A100/86400)+25569</f>
        <v/>
      </c>
      <c r="L100" s="2">
        <f>CEILING(INT(K100*1440)/1440*288,1)/288</f>
        <v/>
      </c>
      <c r="M100">
        <f>MROUND((L100-25569)*86400,300)</f>
        <v/>
      </c>
      <c r="O100" t="n">
        <v>1775485802</v>
      </c>
      <c r="P100" t="inlineStr">
        <is>
          <t>XAUUSD</t>
        </is>
      </c>
      <c r="Q100" t="inlineStr">
        <is>
          <t>M15</t>
        </is>
      </c>
      <c r="R100" t="n">
        <v>4684.65</v>
      </c>
      <c r="S100" t="n">
        <v>4678.05493</v>
      </c>
      <c r="T100" t="n">
        <v>4677.50075</v>
      </c>
      <c r="U100" t="n">
        <v>4688.14589</v>
      </c>
      <c r="V100" t="n">
        <v>4667.86381</v>
      </c>
      <c r="W100" t="n">
        <v>0</v>
      </c>
      <c r="Y100" s="1">
        <f>(O100/86400)+25569</f>
        <v/>
      </c>
      <c r="Z100" s="2">
        <f>CEILING(INT(Y100*1440)/1440*288,1)/288</f>
        <v/>
      </c>
      <c r="AA100">
        <f>MROUND((Z100-25569)*86400,300)</f>
        <v/>
      </c>
    </row>
    <row r="101" ht="14.25" customHeight="1">
      <c r="A101" t="n">
        <v>1775476803</v>
      </c>
      <c r="B101" t="inlineStr">
        <is>
          <t>XAUUSD</t>
        </is>
      </c>
      <c r="C101" t="inlineStr">
        <is>
          <t>H3</t>
        </is>
      </c>
      <c r="D101" t="n">
        <v>4682.66</v>
      </c>
      <c r="E101" t="n">
        <v>4674.6326</v>
      </c>
      <c r="F101" t="n">
        <v>4672.59765</v>
      </c>
      <c r="G101" t="n">
        <v>4693.20023</v>
      </c>
      <c r="H101" t="n">
        <v>4659.10407</v>
      </c>
      <c r="I101" t="n">
        <v>0</v>
      </c>
      <c r="K101" s="1">
        <f>(A101/86400)+25569</f>
        <v/>
      </c>
      <c r="L101" s="2">
        <f>CEILING(INT(K101*1440)/1440*288,1)/288</f>
        <v/>
      </c>
      <c r="M101">
        <f>MROUND((L101-25569)*86400,300)</f>
        <v/>
      </c>
      <c r="O101" t="n">
        <v>1775486702</v>
      </c>
      <c r="P101" t="inlineStr">
        <is>
          <t>XAUUSD</t>
        </is>
      </c>
      <c r="Q101" t="inlineStr">
        <is>
          <t>M15</t>
        </is>
      </c>
      <c r="R101" t="n">
        <v>4682.66</v>
      </c>
      <c r="S101" t="n">
        <v>4676.44831</v>
      </c>
      <c r="T101" t="n">
        <v>4676.97453</v>
      </c>
      <c r="U101" t="n">
        <v>4686.41018</v>
      </c>
      <c r="V101" t="n">
        <v>4667.16088</v>
      </c>
      <c r="W101" t="n">
        <v>1</v>
      </c>
      <c r="Y101" s="1">
        <f>(O101/86400)+25569</f>
        <v/>
      </c>
      <c r="Z101" s="2">
        <f>CEILING(INT(Y101*1440)/1440*288,1)/288</f>
        <v/>
      </c>
      <c r="AA101">
        <f>MROUND((Z101-25569)*86400,300)</f>
        <v/>
      </c>
    </row>
    <row r="102" ht="14.25" customHeight="1">
      <c r="A102" t="n">
        <v>1775487603</v>
      </c>
      <c r="B102" t="inlineStr">
        <is>
          <t>XAUUSD</t>
        </is>
      </c>
      <c r="C102" t="inlineStr">
        <is>
          <t>H3</t>
        </is>
      </c>
      <c r="D102" t="n">
        <v>4653.52</v>
      </c>
      <c r="E102" t="n">
        <v>4668.89747</v>
      </c>
      <c r="F102" t="n">
        <v>4670.74756</v>
      </c>
      <c r="G102" t="n">
        <v>4688.04236</v>
      </c>
      <c r="H102" t="n">
        <v>4655.47952</v>
      </c>
      <c r="I102" t="n">
        <v>1</v>
      </c>
      <c r="K102" s="1">
        <f>(A102/86400)+25569</f>
        <v/>
      </c>
      <c r="L102" s="2">
        <f>CEILING(INT(K102*1440)/1440*288,1)/288</f>
        <v/>
      </c>
      <c r="M102">
        <f>MROUND((L102-25569)*86400,300)</f>
        <v/>
      </c>
      <c r="O102" t="n">
        <v>1775487602</v>
      </c>
      <c r="P102" t="inlineStr">
        <is>
          <t>XAUUSD</t>
        </is>
      </c>
      <c r="Q102" t="inlineStr">
        <is>
          <t>M15</t>
        </is>
      </c>
      <c r="R102" t="n">
        <v>4662.4</v>
      </c>
      <c r="S102" t="n">
        <v>4673.80779</v>
      </c>
      <c r="T102" t="n">
        <v>4675.39116</v>
      </c>
      <c r="U102" t="n">
        <v>4683.3479</v>
      </c>
      <c r="V102" t="n">
        <v>4665.51372</v>
      </c>
      <c r="W102" t="n">
        <v>0</v>
      </c>
      <c r="Y102" s="1">
        <f>(O102/86400)+25569</f>
        <v/>
      </c>
      <c r="Z102" s="2">
        <f>CEILING(INT(Y102*1440)/1440*288,1)/288</f>
        <v/>
      </c>
      <c r="AA102">
        <f>MROUND((Z102-25569)*86400,300)</f>
        <v/>
      </c>
    </row>
    <row r="103" ht="14.25" customHeight="1">
      <c r="A103" t="n">
        <v>1775498403</v>
      </c>
      <c r="B103" t="inlineStr">
        <is>
          <t>XAUUSD</t>
        </is>
      </c>
      <c r="C103" t="inlineStr">
        <is>
          <t>H3</t>
        </is>
      </c>
      <c r="D103" t="n">
        <v>4650.67</v>
      </c>
      <c r="E103" t="n">
        <v>4660.73569</v>
      </c>
      <c r="F103" t="n">
        <v>4665.74162</v>
      </c>
      <c r="G103" t="n">
        <v>4680.09418</v>
      </c>
      <c r="H103" t="n">
        <v>4647.44317</v>
      </c>
      <c r="I103" t="n">
        <v>0</v>
      </c>
      <c r="K103" s="1">
        <f>(A103/86400)+25569</f>
        <v/>
      </c>
      <c r="L103" s="2">
        <f>CEILING(INT(K103*1440)/1440*288,1)/288</f>
        <v/>
      </c>
      <c r="M103">
        <f>MROUND((L103-25569)*86400,300)</f>
        <v/>
      </c>
      <c r="O103" t="n">
        <v>1775488502</v>
      </c>
      <c r="P103" t="inlineStr">
        <is>
          <t>XAUUSD</t>
        </is>
      </c>
      <c r="Q103" t="inlineStr">
        <is>
          <t>M15</t>
        </is>
      </c>
      <c r="R103" t="n">
        <v>4667.39</v>
      </c>
      <c r="S103" t="n">
        <v>4671.05872</v>
      </c>
      <c r="T103" t="n">
        <v>4673.22494</v>
      </c>
      <c r="U103" t="n">
        <v>4679.48044</v>
      </c>
      <c r="V103" t="n">
        <v>4663.55813</v>
      </c>
      <c r="W103" t="n">
        <v>0</v>
      </c>
      <c r="Y103" s="1">
        <f>(O103/86400)+25569</f>
        <v/>
      </c>
      <c r="Z103" s="2">
        <f>CEILING(INT(Y103*1440)/1440*288,1)/288</f>
        <v/>
      </c>
      <c r="AA103">
        <f>MROUND((Z103-25569)*86400,300)</f>
        <v/>
      </c>
    </row>
    <row r="104" ht="14.25" customHeight="1">
      <c r="A104" t="n">
        <v>1775509203</v>
      </c>
      <c r="B104" t="inlineStr">
        <is>
          <t>XAUUSD</t>
        </is>
      </c>
      <c r="C104" t="inlineStr">
        <is>
          <t>H3</t>
        </is>
      </c>
      <c r="D104" t="n">
        <v>4658.88</v>
      </c>
      <c r="E104" t="n">
        <v>4651.97943</v>
      </c>
      <c r="F104" t="n">
        <v>4658.86053</v>
      </c>
      <c r="G104" t="n">
        <v>4671.30056</v>
      </c>
      <c r="H104" t="n">
        <v>4636.69708</v>
      </c>
      <c r="I104" t="n">
        <v>0</v>
      </c>
      <c r="K104" s="1">
        <f>(A104/86400)+25569</f>
        <v/>
      </c>
      <c r="L104" s="2">
        <f>CEILING(INT(K104*1440)/1440*288,1)/288</f>
        <v/>
      </c>
      <c r="M104">
        <f>MROUND((L104-25569)*86400,300)</f>
        <v/>
      </c>
      <c r="O104" t="n">
        <v>1775489402</v>
      </c>
      <c r="P104" t="inlineStr">
        <is>
          <t>XAUUSD</t>
        </is>
      </c>
      <c r="Q104" t="inlineStr">
        <is>
          <t>M15</t>
        </is>
      </c>
      <c r="R104" t="n">
        <v>4660.82</v>
      </c>
      <c r="S104" t="n">
        <v>4668.3716</v>
      </c>
      <c r="T104" t="n">
        <v>4670.79827</v>
      </c>
      <c r="U104" t="n">
        <v>4675.63381</v>
      </c>
      <c r="V104" t="n">
        <v>4661.74019</v>
      </c>
      <c r="W104" t="n">
        <v>0</v>
      </c>
      <c r="Y104" s="1">
        <f>(O104/86400)+25569</f>
        <v/>
      </c>
      <c r="Z104" s="2">
        <f>CEILING(INT(Y104*1440)/1440*288,1)/288</f>
        <v/>
      </c>
      <c r="AA104">
        <f>MROUND((Z104-25569)*86400,300)</f>
        <v/>
      </c>
    </row>
    <row r="105" ht="14.25" customHeight="1">
      <c r="A105" t="n">
        <v>1775520003</v>
      </c>
      <c r="B105" t="inlineStr">
        <is>
          <t>XAUUSD</t>
        </is>
      </c>
      <c r="C105" t="inlineStr">
        <is>
          <t>H3</t>
        </is>
      </c>
      <c r="D105" t="n">
        <v>4650.53</v>
      </c>
      <c r="E105" t="n">
        <v>4644.98953</v>
      </c>
      <c r="F105" t="n">
        <v>4651.92503</v>
      </c>
      <c r="G105" t="n">
        <v>4664.23032</v>
      </c>
      <c r="H105" t="n">
        <v>4625.41717</v>
      </c>
      <c r="I105" t="n">
        <v>0</v>
      </c>
      <c r="K105" s="1">
        <f>(A105/86400)+25569</f>
        <v/>
      </c>
      <c r="L105" s="2">
        <f>CEILING(INT(K105*1440)/1440*288,1)/288</f>
        <v/>
      </c>
      <c r="M105">
        <f>MROUND((L105-25569)*86400,300)</f>
        <v/>
      </c>
      <c r="O105" t="n">
        <v>1775490302</v>
      </c>
      <c r="P105" t="inlineStr">
        <is>
          <t>XAUUSD</t>
        </is>
      </c>
      <c r="Q105" t="inlineStr">
        <is>
          <t>M15</t>
        </is>
      </c>
      <c r="R105" t="n">
        <v>4668.12</v>
      </c>
      <c r="S105" t="n">
        <v>4666.13784</v>
      </c>
      <c r="T105" t="n">
        <v>4668.46806</v>
      </c>
      <c r="U105" t="n">
        <v>4672.17215</v>
      </c>
      <c r="V105" t="n">
        <v>4660.33416</v>
      </c>
      <c r="W105" t="n">
        <v>0</v>
      </c>
      <c r="Y105" s="1">
        <f>(O105/86400)+25569</f>
        <v/>
      </c>
      <c r="Z105" s="2">
        <f>CEILING(INT(Y105*1440)/1440*288,1)/288</f>
        <v/>
      </c>
      <c r="AA105">
        <f>MROUND((Z105-25569)*86400,300)</f>
        <v/>
      </c>
    </row>
    <row r="106" ht="14.25" customHeight="1">
      <c r="A106" t="n">
        <v>1775530803</v>
      </c>
      <c r="B106" t="inlineStr">
        <is>
          <t>XAUUSD</t>
        </is>
      </c>
      <c r="C106" t="inlineStr">
        <is>
          <t>H3</t>
        </is>
      </c>
      <c r="D106" t="n">
        <v>4642.99</v>
      </c>
      <c r="E106" t="n">
        <v>4642.66907</v>
      </c>
      <c r="F106" t="n">
        <v>4647.29705</v>
      </c>
      <c r="G106" t="n">
        <v>4661.77111</v>
      </c>
      <c r="H106" t="n">
        <v>4617.20331</v>
      </c>
      <c r="I106" t="n">
        <v>0</v>
      </c>
      <c r="K106" s="1">
        <f>(A106/86400)+25569</f>
        <v/>
      </c>
      <c r="L106" s="2">
        <f>CEILING(INT(K106*1440)/1440*288,1)/288</f>
        <v/>
      </c>
      <c r="M106">
        <f>MROUND((L106-25569)*86400,300)</f>
        <v/>
      </c>
      <c r="O106" t="n">
        <v>1775491202</v>
      </c>
      <c r="P106" t="inlineStr">
        <is>
          <t>XAUUSD</t>
        </is>
      </c>
      <c r="Q106" t="inlineStr">
        <is>
          <t>M15</t>
        </is>
      </c>
      <c r="R106" t="n">
        <v>4670.31</v>
      </c>
      <c r="S106" t="n">
        <v>4664.20433</v>
      </c>
      <c r="T106" t="n">
        <v>4666.33619</v>
      </c>
      <c r="U106" t="n">
        <v>4669.35712</v>
      </c>
      <c r="V106" t="n">
        <v>4659.17787</v>
      </c>
      <c r="W106" t="n">
        <v>0</v>
      </c>
      <c r="Y106" s="1">
        <f>(O106/86400)+25569</f>
        <v/>
      </c>
      <c r="Z106" s="2">
        <f>CEILING(INT(Y106*1440)/1440*288,1)/288</f>
        <v/>
      </c>
      <c r="AA106">
        <f>MROUND((Z106-25569)*86400,300)</f>
        <v/>
      </c>
    </row>
    <row r="107" ht="14.25" customHeight="1">
      <c r="A107" t="n">
        <v>1775541603</v>
      </c>
      <c r="B107" t="inlineStr">
        <is>
          <t>XAUUSD</t>
        </is>
      </c>
      <c r="C107" t="inlineStr">
        <is>
          <t>H3</t>
        </is>
      </c>
      <c r="D107" t="n">
        <v>4683.07</v>
      </c>
      <c r="E107" t="n">
        <v>4647.67176</v>
      </c>
      <c r="F107" t="n">
        <v>4647.4844</v>
      </c>
      <c r="G107" t="n">
        <v>4666.49894</v>
      </c>
      <c r="H107" t="n">
        <v>4614.91027</v>
      </c>
      <c r="I107" t="n">
        <v>1</v>
      </c>
      <c r="K107" s="1">
        <f>(A107/86400)+25569</f>
        <v/>
      </c>
      <c r="L107" s="2">
        <f>CEILING(INT(K107*1440)/1440*288,1)/288</f>
        <v/>
      </c>
      <c r="M107">
        <f>MROUND((L107-25569)*86400,300)</f>
        <v/>
      </c>
      <c r="O107" t="n">
        <v>1775492102</v>
      </c>
      <c r="P107" t="inlineStr">
        <is>
          <t>XAUUSD</t>
        </is>
      </c>
      <c r="Q107" t="inlineStr">
        <is>
          <t>M15</t>
        </is>
      </c>
      <c r="R107" t="n">
        <v>4665.73</v>
      </c>
      <c r="S107" t="n">
        <v>4662.45468</v>
      </c>
      <c r="T107" t="n">
        <v>4664.39544</v>
      </c>
      <c r="U107" t="n">
        <v>4667.19548</v>
      </c>
      <c r="V107" t="n">
        <v>4658.11247</v>
      </c>
      <c r="W107" t="n">
        <v>0</v>
      </c>
      <c r="Y107" s="1">
        <f>(O107/86400)+25569</f>
        <v/>
      </c>
      <c r="Z107" s="2">
        <f>CEILING(INT(Y107*1440)/1440*288,1)/288</f>
        <v/>
      </c>
      <c r="AA107">
        <f>MROUND((Z107-25569)*86400,300)</f>
        <v/>
      </c>
    </row>
    <row r="108" ht="14.25" customHeight="1">
      <c r="A108" t="n">
        <v>1775552403</v>
      </c>
      <c r="B108" t="inlineStr">
        <is>
          <t>XAUUSD</t>
        </is>
      </c>
      <c r="C108" t="inlineStr">
        <is>
          <t>H3</t>
        </is>
      </c>
      <c r="D108" t="n">
        <v>4659.81</v>
      </c>
      <c r="E108" t="n">
        <v>4660.53271</v>
      </c>
      <c r="F108" t="n">
        <v>4654.00856</v>
      </c>
      <c r="G108" t="n">
        <v>4679.42724</v>
      </c>
      <c r="H108" t="n">
        <v>4620.36865</v>
      </c>
      <c r="I108" t="n">
        <v>0</v>
      </c>
      <c r="K108" s="1">
        <f>(A108/86400)+25569</f>
        <v/>
      </c>
      <c r="L108" s="2">
        <f>CEILING(INT(K108*1440)/1440*288,1)/288</f>
        <v/>
      </c>
      <c r="M108">
        <f>MROUND((L108-25569)*86400,300)</f>
        <v/>
      </c>
      <c r="O108" t="n">
        <v>1775493002</v>
      </c>
      <c r="P108" t="inlineStr">
        <is>
          <t>XAUUSD</t>
        </is>
      </c>
      <c r="Q108" t="inlineStr">
        <is>
          <t>M15</t>
        </is>
      </c>
      <c r="R108" t="n">
        <v>4663.16</v>
      </c>
      <c r="S108" t="n">
        <v>4660.93461</v>
      </c>
      <c r="T108" t="n">
        <v>4662.66502</v>
      </c>
      <c r="U108" t="n">
        <v>4665.57835</v>
      </c>
      <c r="V108" t="n">
        <v>4656.95497</v>
      </c>
      <c r="W108" t="n">
        <v>0</v>
      </c>
      <c r="Y108" s="1">
        <f>(O108/86400)+25569</f>
        <v/>
      </c>
      <c r="Z108" s="2">
        <f>CEILING(INT(Y108*1440)/1440*288,1)/288</f>
        <v/>
      </c>
      <c r="AA108">
        <f>MROUND((Z108-25569)*86400,300)</f>
        <v/>
      </c>
    </row>
    <row r="109" ht="14.25" customHeight="1">
      <c r="A109" t="n">
        <v>1775563203</v>
      </c>
      <c r="B109" t="inlineStr">
        <is>
          <t>XAUUSD</t>
        </is>
      </c>
      <c r="C109" t="inlineStr">
        <is>
          <t>H3</t>
        </is>
      </c>
      <c r="D109" t="n">
        <v>4633.43</v>
      </c>
      <c r="E109" t="n">
        <v>4681.62335</v>
      </c>
      <c r="F109" t="n">
        <v>4667.81595</v>
      </c>
      <c r="G109" t="n">
        <v>4700.70506</v>
      </c>
      <c r="H109" t="n">
        <v>4634.66797</v>
      </c>
      <c r="I109" t="n">
        <v>0</v>
      </c>
      <c r="K109" s="1">
        <f>(A109/86400)+25569</f>
        <v/>
      </c>
      <c r="L109" s="2">
        <f>CEILING(INT(K109*1440)/1440*288,1)/288</f>
        <v/>
      </c>
      <c r="M109">
        <f>MROUND((L109-25569)*86400,300)</f>
        <v/>
      </c>
      <c r="O109" t="n">
        <v>1775493902</v>
      </c>
      <c r="P109" t="inlineStr">
        <is>
          <t>XAUUSD</t>
        </is>
      </c>
      <c r="Q109" t="inlineStr">
        <is>
          <t>M15</t>
        </is>
      </c>
      <c r="R109" t="n">
        <v>4660.56</v>
      </c>
      <c r="S109" t="n">
        <v>4659.64158</v>
      </c>
      <c r="T109" t="n">
        <v>4661.1533</v>
      </c>
      <c r="U109" t="n">
        <v>4664.40476</v>
      </c>
      <c r="V109" t="n">
        <v>4655.69109</v>
      </c>
      <c r="W109" t="n">
        <v>0</v>
      </c>
      <c r="Y109" s="1">
        <f>(O109/86400)+25569</f>
        <v/>
      </c>
      <c r="Z109" s="2">
        <f>CEILING(INT(Y109*1440)/1440*288,1)/288</f>
        <v/>
      </c>
      <c r="AA109">
        <f>MROUND((Z109-25569)*86400,300)</f>
        <v/>
      </c>
    </row>
    <row r="110" ht="14.25" customHeight="1">
      <c r="A110" t="n">
        <v>1775574003</v>
      </c>
      <c r="B110" t="inlineStr">
        <is>
          <t>XAUUSD</t>
        </is>
      </c>
      <c r="C110" t="inlineStr">
        <is>
          <t>H3</t>
        </is>
      </c>
      <c r="D110" t="n">
        <v>4675.87</v>
      </c>
      <c r="E110" t="n">
        <v>4709.87048</v>
      </c>
      <c r="F110" t="n">
        <v>4688.84322</v>
      </c>
      <c r="G110" t="n">
        <v>4729.40176</v>
      </c>
      <c r="H110" t="n">
        <v>4657.74144</v>
      </c>
      <c r="I110" t="n">
        <v>0</v>
      </c>
      <c r="K110" s="1">
        <f>(A110/86400)+25569</f>
        <v/>
      </c>
      <c r="L110" s="2">
        <f>CEILING(INT(K110*1440)/1440*288,1)/288</f>
        <v/>
      </c>
      <c r="M110">
        <f>MROUND((L110-25569)*86400,300)</f>
        <v/>
      </c>
      <c r="O110" t="n">
        <v>1775494802</v>
      </c>
      <c r="P110" t="inlineStr">
        <is>
          <t>XAUUSD</t>
        </is>
      </c>
      <c r="Q110" t="inlineStr">
        <is>
          <t>M15</t>
        </is>
      </c>
      <c r="R110" t="n">
        <v>4654</v>
      </c>
      <c r="S110" t="n">
        <v>4658.56547</v>
      </c>
      <c r="T110" t="n">
        <v>4659.85938</v>
      </c>
      <c r="U110" t="n">
        <v>4663.63301</v>
      </c>
      <c r="V110" t="n">
        <v>4654.44414</v>
      </c>
      <c r="W110" t="n">
        <v>0</v>
      </c>
      <c r="Y110" s="1">
        <f>(O110/86400)+25569</f>
        <v/>
      </c>
      <c r="Z110" s="2">
        <f>CEILING(INT(Y110*1440)/1440*288,1)/288</f>
        <v/>
      </c>
      <c r="AA110">
        <f>MROUND((Z110-25569)*86400,300)</f>
        <v/>
      </c>
    </row>
    <row r="111" ht="14.25" customHeight="1">
      <c r="A111" t="n">
        <v>1775584803</v>
      </c>
      <c r="B111" t="inlineStr">
        <is>
          <t>XAUUSD</t>
        </is>
      </c>
      <c r="C111" t="inlineStr">
        <is>
          <t>H3</t>
        </is>
      </c>
      <c r="D111" t="n">
        <v>4705.56</v>
      </c>
      <c r="E111" t="n">
        <v>4741.09165</v>
      </c>
      <c r="F111" t="n">
        <v>4714.96743</v>
      </c>
      <c r="G111" t="n">
        <v>4762.17177</v>
      </c>
      <c r="H111" t="n">
        <v>4687.0674</v>
      </c>
      <c r="I111" t="n">
        <v>0</v>
      </c>
      <c r="K111" s="1">
        <f>(A111/86400)+25569</f>
        <v/>
      </c>
      <c r="L111" s="2">
        <f>CEILING(INT(K111*1440)/1440*288,1)/288</f>
        <v/>
      </c>
      <c r="M111">
        <f>MROUND((L111-25569)*86400,300)</f>
        <v/>
      </c>
      <c r="O111" t="n">
        <v>1775495702</v>
      </c>
      <c r="P111" t="inlineStr">
        <is>
          <t>XAUUSD</t>
        </is>
      </c>
      <c r="Q111" t="inlineStr">
        <is>
          <t>M15</t>
        </is>
      </c>
      <c r="R111" t="n">
        <v>4656.26</v>
      </c>
      <c r="S111" t="n">
        <v>4657.82074</v>
      </c>
      <c r="T111" t="n">
        <v>4658.84006</v>
      </c>
      <c r="U111" t="n">
        <v>4663.23622</v>
      </c>
      <c r="V111" t="n">
        <v>4653.5383</v>
      </c>
      <c r="W111" t="n">
        <v>0</v>
      </c>
      <c r="Y111" s="1">
        <f>(O111/86400)+25569</f>
        <v/>
      </c>
      <c r="Z111" s="2">
        <f>CEILING(INT(Y111*1440)/1440*288,1)/288</f>
        <v/>
      </c>
      <c r="AA111">
        <f>MROUND((Z111-25569)*86400,300)</f>
        <v/>
      </c>
    </row>
    <row r="112" ht="14.25" customHeight="1">
      <c r="A112" t="n">
        <v>1775595603</v>
      </c>
      <c r="B112" t="inlineStr">
        <is>
          <t>XAUUSD</t>
        </is>
      </c>
      <c r="C112" t="inlineStr">
        <is>
          <t>H3</t>
        </is>
      </c>
      <c r="D112" t="n">
        <v>4833.2</v>
      </c>
      <c r="E112" t="n">
        <v>4770.26433</v>
      </c>
      <c r="F112" t="n">
        <v>4742.61588</v>
      </c>
      <c r="G112" t="n">
        <v>4793.96846</v>
      </c>
      <c r="H112" t="n">
        <v>4718.26085</v>
      </c>
      <c r="I112" t="n">
        <v>0</v>
      </c>
      <c r="K112" s="1">
        <f>(A112/86400)+25569</f>
        <v/>
      </c>
      <c r="L112" s="2">
        <f>CEILING(INT(K112*1440)/1440*288,1)/288</f>
        <v/>
      </c>
      <c r="M112">
        <f>MROUND((L112-25569)*86400,300)</f>
        <v/>
      </c>
      <c r="O112" t="n">
        <v>1775496602</v>
      </c>
      <c r="P112" t="inlineStr">
        <is>
          <t>XAUUSD</t>
        </is>
      </c>
      <c r="Q112" t="inlineStr">
        <is>
          <t>M15</t>
        </is>
      </c>
      <c r="R112" t="n">
        <v>4656.31</v>
      </c>
      <c r="S112" t="n">
        <v>4657.25357</v>
      </c>
      <c r="T112" t="n">
        <v>4658.04682</v>
      </c>
      <c r="U112" t="n">
        <v>4663.04851</v>
      </c>
      <c r="V112" t="n">
        <v>4652.84378</v>
      </c>
      <c r="W112" t="n">
        <v>0</v>
      </c>
      <c r="Y112" s="1">
        <f>(O112/86400)+25569</f>
        <v/>
      </c>
      <c r="Z112" s="2">
        <f>CEILING(INT(Y112*1440)/1440*288,1)/288</f>
        <v/>
      </c>
      <c r="AA112">
        <f>MROUND((Z112-25569)*86400,300)</f>
        <v/>
      </c>
    </row>
    <row r="113" ht="14.25" customHeight="1">
      <c r="A113" t="n">
        <v>1775606403</v>
      </c>
      <c r="B113" t="inlineStr">
        <is>
          <t>XAUUSD</t>
        </is>
      </c>
      <c r="C113" t="inlineStr">
        <is>
          <t>H3</t>
        </is>
      </c>
      <c r="D113" t="n">
        <v>4804.17</v>
      </c>
      <c r="E113" t="n">
        <v>4790.53481</v>
      </c>
      <c r="F113" t="n">
        <v>4766.57535</v>
      </c>
      <c r="G113" t="n">
        <v>4817.98098</v>
      </c>
      <c r="H113" t="n">
        <v>4745.73199</v>
      </c>
      <c r="I113" t="n">
        <v>0</v>
      </c>
      <c r="K113" s="1">
        <f>(A113/86400)+25569</f>
        <v/>
      </c>
      <c r="L113" s="2">
        <f>CEILING(INT(K113*1440)/1440*288,1)/288</f>
        <v/>
      </c>
      <c r="M113">
        <f>MROUND((L113-25569)*86400,300)</f>
        <v/>
      </c>
      <c r="O113" t="n">
        <v>1775497502</v>
      </c>
      <c r="P113" t="inlineStr">
        <is>
          <t>XAUUSD</t>
        </is>
      </c>
      <c r="Q113" t="inlineStr">
        <is>
          <t>M15</t>
        </is>
      </c>
      <c r="R113" t="n">
        <v>4653.52</v>
      </c>
      <c r="S113" t="n">
        <v>4656.7363</v>
      </c>
      <c r="T113" t="n">
        <v>4657.39156</v>
      </c>
      <c r="U113" t="n">
        <v>4662.87319</v>
      </c>
      <c r="V113" t="n">
        <v>4652.25065</v>
      </c>
      <c r="W113" t="n">
        <v>0</v>
      </c>
      <c r="Y113" s="1">
        <f>(O113/86400)+25569</f>
        <v/>
      </c>
      <c r="Z113" s="2">
        <f>CEILING(INT(Y113*1440)/1440*288,1)/288</f>
        <v/>
      </c>
      <c r="AA113">
        <f>MROUND((Z113-25569)*86400,300)</f>
        <v/>
      </c>
    </row>
    <row r="114" ht="14.25" customHeight="1">
      <c r="A114" t="n">
        <v>1775617203</v>
      </c>
      <c r="B114" t="inlineStr">
        <is>
          <t>XAUUSD</t>
        </is>
      </c>
      <c r="C114" t="inlineStr">
        <is>
          <t>H3</t>
        </is>
      </c>
      <c r="D114" t="n">
        <v>4827.79</v>
      </c>
      <c r="E114" t="n">
        <v>4799.50328</v>
      </c>
      <c r="F114" t="n">
        <v>4783.03931</v>
      </c>
      <c r="G114" t="n">
        <v>4830.27023</v>
      </c>
      <c r="H114" t="n">
        <v>4764.06828</v>
      </c>
      <c r="I114" t="n">
        <v>0</v>
      </c>
      <c r="K114" s="1">
        <f>(A114/86400)+25569</f>
        <v/>
      </c>
      <c r="L114" s="2">
        <f>CEILING(INT(K114*1440)/1440*288,1)/288</f>
        <v/>
      </c>
      <c r="M114">
        <f>MROUND((L114-25569)*86400,300)</f>
        <v/>
      </c>
      <c r="O114" t="n">
        <v>1775498402</v>
      </c>
      <c r="P114" t="inlineStr">
        <is>
          <t>XAUUSD</t>
        </is>
      </c>
      <c r="Q114" t="inlineStr">
        <is>
          <t>M15</t>
        </is>
      </c>
      <c r="R114" t="n">
        <v>4659.4</v>
      </c>
      <c r="S114" t="n">
        <v>4656.21794</v>
      </c>
      <c r="T114" t="n">
        <v>4656.80475</v>
      </c>
      <c r="U114" t="n">
        <v>4662.59388</v>
      </c>
      <c r="V114" t="n">
        <v>4651.72357</v>
      </c>
      <c r="W114" t="n">
        <v>0</v>
      </c>
      <c r="Y114" s="1">
        <f>(O114/86400)+25569</f>
        <v/>
      </c>
      <c r="Z114" s="2">
        <f>CEILING(INT(Y114*1440)/1440*288,1)/288</f>
        <v/>
      </c>
      <c r="AA114">
        <f>MROUND((Z114-25569)*86400,300)</f>
        <v/>
      </c>
    </row>
    <row r="115" ht="14.25" customHeight="1">
      <c r="A115" t="n">
        <v>1775628003</v>
      </c>
      <c r="B115" t="inlineStr">
        <is>
          <t>XAUUSD</t>
        </is>
      </c>
      <c r="C115" t="inlineStr">
        <is>
          <t>H3</t>
        </is>
      </c>
      <c r="D115" t="n">
        <v>4794.23</v>
      </c>
      <c r="E115" t="n">
        <v>4796.00349</v>
      </c>
      <c r="F115" t="n">
        <v>4789.5214</v>
      </c>
      <c r="G115" t="n">
        <v>4829.69204</v>
      </c>
      <c r="H115" t="n">
        <v>4770.90846</v>
      </c>
      <c r="I115" t="n">
        <v>0</v>
      </c>
      <c r="K115" s="1">
        <f>(A115/86400)+25569</f>
        <v/>
      </c>
      <c r="L115" s="2">
        <f>CEILING(INT(K115*1440)/1440*288,1)/288</f>
        <v/>
      </c>
      <c r="M115">
        <f>MROUND((L115-25569)*86400,300)</f>
        <v/>
      </c>
      <c r="O115" t="n">
        <v>1775499302</v>
      </c>
      <c r="P115" t="inlineStr">
        <is>
          <t>XAUUSD</t>
        </is>
      </c>
      <c r="Q115" t="inlineStr">
        <is>
          <t>M15</t>
        </is>
      </c>
      <c r="R115" t="n">
        <v>4660.36</v>
      </c>
      <c r="S115" t="n">
        <v>4655.45375</v>
      </c>
      <c r="T115" t="n">
        <v>4656.12925</v>
      </c>
      <c r="U115" t="n">
        <v>4661.78337</v>
      </c>
      <c r="V115" t="n">
        <v>4651.21997</v>
      </c>
      <c r="W115" t="n">
        <v>0</v>
      </c>
      <c r="Y115" s="1">
        <f>(O115/86400)+25569</f>
        <v/>
      </c>
      <c r="Z115" s="2">
        <f>CEILING(INT(Y115*1440)/1440*288,1)/288</f>
        <v/>
      </c>
      <c r="AA115">
        <f>MROUND((Z115-25569)*86400,300)</f>
        <v/>
      </c>
    </row>
    <row r="116" ht="14.25" customHeight="1">
      <c r="A116" t="n">
        <v>1775638803</v>
      </c>
      <c r="B116" t="inlineStr">
        <is>
          <t>XAUUSD</t>
        </is>
      </c>
      <c r="C116" t="inlineStr">
        <is>
          <t>H3</t>
        </is>
      </c>
      <c r="D116" t="n">
        <v>4798.3</v>
      </c>
      <c r="E116" t="n">
        <v>4782.45761</v>
      </c>
      <c r="F116" t="n">
        <v>4785.9895</v>
      </c>
      <c r="G116" t="n">
        <v>4817.41712</v>
      </c>
      <c r="H116" t="n">
        <v>4766.38767</v>
      </c>
      <c r="I116" t="n">
        <v>1</v>
      </c>
      <c r="K116" s="1">
        <f>(A116/86400)+25569</f>
        <v/>
      </c>
      <c r="L116" s="2">
        <f>CEILING(INT(K116*1440)/1440*288,1)/288</f>
        <v/>
      </c>
      <c r="M116">
        <f>MROUND((L116-25569)*86400,300)</f>
        <v/>
      </c>
      <c r="O116" t="n">
        <v>1775500202</v>
      </c>
      <c r="P116" t="inlineStr">
        <is>
          <t>XAUUSD</t>
        </is>
      </c>
      <c r="Q116" t="inlineStr">
        <is>
          <t>M15</t>
        </is>
      </c>
      <c r="R116" t="n">
        <v>4650.55</v>
      </c>
      <c r="S116" t="n">
        <v>4654.46613</v>
      </c>
      <c r="T116" t="n">
        <v>4655.29769</v>
      </c>
      <c r="U116" t="n">
        <v>4660.48913</v>
      </c>
      <c r="V116" t="n">
        <v>4650.51648</v>
      </c>
      <c r="W116" t="n">
        <v>0</v>
      </c>
      <c r="Y116" s="1">
        <f>(O116/86400)+25569</f>
        <v/>
      </c>
      <c r="Z116" s="2">
        <f>CEILING(INT(Y116*1440)/1440*288,1)/288</f>
        <v/>
      </c>
      <c r="AA116">
        <f>MROUND((Z116-25569)*86400,300)</f>
        <v/>
      </c>
    </row>
    <row r="117" ht="14.25" customHeight="1">
      <c r="A117" t="n">
        <v>1775649603</v>
      </c>
      <c r="B117" t="inlineStr">
        <is>
          <t>XAUUSD</t>
        </is>
      </c>
      <c r="C117" t="inlineStr">
        <is>
          <t>H3</t>
        </is>
      </c>
      <c r="D117" t="n">
        <v>4736.57</v>
      </c>
      <c r="E117" t="n">
        <v>4762.53492</v>
      </c>
      <c r="F117" t="n">
        <v>4774.26221</v>
      </c>
      <c r="G117" t="n">
        <v>4797.30762</v>
      </c>
      <c r="H117" t="n">
        <v>4753.09587</v>
      </c>
      <c r="I117" t="n">
        <v>0</v>
      </c>
      <c r="K117" s="1">
        <f>(A117/86400)+25569</f>
        <v/>
      </c>
      <c r="L117" s="2">
        <f>CEILING(INT(K117*1440)/1440*288,1)/288</f>
        <v/>
      </c>
      <c r="M117">
        <f>MROUND((L117-25569)*86400,300)</f>
        <v/>
      </c>
      <c r="O117" t="n">
        <v>1775501102</v>
      </c>
      <c r="P117" t="inlineStr">
        <is>
          <t>XAUUSD</t>
        </is>
      </c>
      <c r="Q117" t="inlineStr">
        <is>
          <t>M15</t>
        </is>
      </c>
      <c r="R117" t="n">
        <v>4658.35</v>
      </c>
      <c r="S117" t="n">
        <v>4653.68692</v>
      </c>
      <c r="T117" t="n">
        <v>4654.4923</v>
      </c>
      <c r="U117" t="n">
        <v>4658.88484</v>
      </c>
      <c r="V117" t="n">
        <v>4649.93096</v>
      </c>
      <c r="W117" t="n">
        <v>0</v>
      </c>
      <c r="Y117" s="1">
        <f>(O117/86400)+25569</f>
        <v/>
      </c>
      <c r="Z117" s="2">
        <f>CEILING(INT(Y117*1440)/1440*288,1)/288</f>
        <v/>
      </c>
      <c r="AA117">
        <f>MROUND((Z117-25569)*86400,300)</f>
        <v/>
      </c>
    </row>
    <row r="118" ht="14.25" customHeight="1">
      <c r="A118" t="n">
        <v>1775660403</v>
      </c>
      <c r="B118" t="inlineStr">
        <is>
          <t>XAUUSD</t>
        </is>
      </c>
      <c r="C118" t="inlineStr">
        <is>
          <t>H3</t>
        </is>
      </c>
      <c r="D118" t="n">
        <v>4733.81</v>
      </c>
      <c r="E118" t="n">
        <v>4742.09028</v>
      </c>
      <c r="F118" t="n">
        <v>4758.17625</v>
      </c>
      <c r="G118" t="n">
        <v>4773.97592</v>
      </c>
      <c r="H118" t="n">
        <v>4735.57727</v>
      </c>
      <c r="I118" t="n">
        <v>0</v>
      </c>
      <c r="K118" s="1">
        <f>(A118/86400)+25569</f>
        <v/>
      </c>
      <c r="L118" s="2">
        <f>CEILING(INT(K118*1440)/1440*288,1)/288</f>
        <v/>
      </c>
      <c r="M118">
        <f>MROUND((L118-25569)*86400,300)</f>
        <v/>
      </c>
      <c r="O118" t="n">
        <v>1775502002</v>
      </c>
      <c r="P118" t="inlineStr">
        <is>
          <t>XAUUSD</t>
        </is>
      </c>
      <c r="Q118" t="inlineStr">
        <is>
          <t>M15</t>
        </is>
      </c>
      <c r="R118" t="n">
        <v>4650.85</v>
      </c>
      <c r="S118" t="n">
        <v>4653.06369</v>
      </c>
      <c r="T118" t="n">
        <v>4653.778</v>
      </c>
      <c r="U118" t="n">
        <v>4657.3612</v>
      </c>
      <c r="V118" t="n">
        <v>4649.5717</v>
      </c>
      <c r="W118" t="n">
        <v>0</v>
      </c>
      <c r="Y118" s="1">
        <f>(O118/86400)+25569</f>
        <v/>
      </c>
      <c r="Z118" s="2">
        <f>CEILING(INT(Y118*1440)/1440*288,1)/288</f>
        <v/>
      </c>
      <c r="AA118">
        <f>MROUND((Z118-25569)*86400,300)</f>
        <v/>
      </c>
    </row>
    <row r="119" ht="14.25" customHeight="1">
      <c r="A119" t="n">
        <v>1775671203</v>
      </c>
      <c r="B119" t="inlineStr">
        <is>
          <t>XAUUSD</t>
        </is>
      </c>
      <c r="C119" t="inlineStr">
        <is>
          <t>H3</t>
        </is>
      </c>
      <c r="D119" t="n">
        <v>4719.3</v>
      </c>
      <c r="E119" t="n">
        <v>4725.52658</v>
      </c>
      <c r="F119" t="n">
        <v>4741.85141</v>
      </c>
      <c r="G119" t="n">
        <v>4752.98885</v>
      </c>
      <c r="H119" t="n">
        <v>4718.0296</v>
      </c>
      <c r="I119" t="n">
        <v>0</v>
      </c>
      <c r="K119" s="1">
        <f>(A119/86400)+25569</f>
        <v/>
      </c>
      <c r="L119" s="2">
        <f>CEILING(INT(K119*1440)/1440*288,1)/288</f>
        <v/>
      </c>
      <c r="M119">
        <f>MROUND((L119-25569)*86400,300)</f>
        <v/>
      </c>
      <c r="O119" t="n">
        <v>1775502902</v>
      </c>
      <c r="P119" t="inlineStr">
        <is>
          <t>XAUUSD</t>
        </is>
      </c>
      <c r="Q119" t="inlineStr">
        <is>
          <t>M15</t>
        </is>
      </c>
      <c r="R119" t="n">
        <v>4650.38</v>
      </c>
      <c r="S119" t="n">
        <v>4652.92317</v>
      </c>
      <c r="T119" t="n">
        <v>4653.35058</v>
      </c>
      <c r="U119" t="n">
        <v>4656.18732</v>
      </c>
      <c r="V119" t="n">
        <v>4649.4889</v>
      </c>
      <c r="W119" t="n">
        <v>0</v>
      </c>
      <c r="Y119" s="1">
        <f>(O119/86400)+25569</f>
        <v/>
      </c>
      <c r="Z119" s="2">
        <f>CEILING(INT(Y119*1440)/1440*288,1)/288</f>
        <v/>
      </c>
      <c r="AA119">
        <f>MROUND((Z119-25569)*86400,300)</f>
        <v/>
      </c>
    </row>
    <row r="120" ht="14.25" customHeight="1">
      <c r="A120" t="n">
        <v>1775682003</v>
      </c>
      <c r="B120" t="inlineStr">
        <is>
          <t>XAUUSD</t>
        </is>
      </c>
      <c r="C120" t="inlineStr">
        <is>
          <t>H3</t>
        </is>
      </c>
      <c r="D120" t="n">
        <v>4715.66</v>
      </c>
      <c r="E120" t="n">
        <v>4716.34947</v>
      </c>
      <c r="F120" t="n">
        <v>4729.10044</v>
      </c>
      <c r="G120" t="n">
        <v>4738.47926</v>
      </c>
      <c r="H120" t="n">
        <v>4704.982</v>
      </c>
      <c r="I120" t="n">
        <v>0</v>
      </c>
      <c r="K120" s="1">
        <f>(A120/86400)+25569</f>
        <v/>
      </c>
      <c r="L120" s="2">
        <f>CEILING(INT(K120*1440)/1440*288,1)/288</f>
        <v/>
      </c>
      <c r="M120">
        <f>MROUND((L120-25569)*86400,300)</f>
        <v/>
      </c>
      <c r="O120" t="n">
        <v>1775503802</v>
      </c>
      <c r="P120" t="inlineStr">
        <is>
          <t>XAUUSD</t>
        </is>
      </c>
      <c r="Q120" t="inlineStr">
        <is>
          <t>M15</t>
        </is>
      </c>
      <c r="R120" t="n">
        <v>4651.86</v>
      </c>
      <c r="S120" t="n">
        <v>4653.29483</v>
      </c>
      <c r="T120" t="n">
        <v>4653.32271</v>
      </c>
      <c r="U120" t="n">
        <v>4655.79022</v>
      </c>
      <c r="V120" t="n">
        <v>4649.82774</v>
      </c>
      <c r="W120" t="n">
        <v>0</v>
      </c>
      <c r="Y120" s="1">
        <f>(O120/86400)+25569</f>
        <v/>
      </c>
      <c r="Z120" s="2">
        <f>CEILING(INT(Y120*1440)/1440*288,1)/288</f>
        <v/>
      </c>
      <c r="AA120">
        <f>MROUND((Z120-25569)*86400,300)</f>
        <v/>
      </c>
    </row>
    <row r="121" ht="14.25" customHeight="1">
      <c r="A121" t="n">
        <v>1775692803</v>
      </c>
      <c r="B121" t="inlineStr">
        <is>
          <t>XAUUSD</t>
        </is>
      </c>
      <c r="C121" t="inlineStr">
        <is>
          <t>H3</t>
        </is>
      </c>
      <c r="D121" t="n">
        <v>4719.3</v>
      </c>
      <c r="E121" t="n">
        <v>4715.87617</v>
      </c>
      <c r="F121" t="n">
        <v>4722.4883</v>
      </c>
      <c r="G121" t="n">
        <v>4732.7955</v>
      </c>
      <c r="H121" t="n">
        <v>4698.77549</v>
      </c>
      <c r="I121" t="n">
        <v>0</v>
      </c>
      <c r="K121" s="1">
        <f>(A121/86400)+25569</f>
        <v/>
      </c>
      <c r="L121" s="2">
        <f>CEILING(INT(K121*1440)/1440*288,1)/288</f>
        <v/>
      </c>
      <c r="M121">
        <f>MROUND((L121-25569)*86400,300)</f>
        <v/>
      </c>
      <c r="O121" t="n">
        <v>1775504702</v>
      </c>
      <c r="P121" t="inlineStr">
        <is>
          <t>XAUUSD</t>
        </is>
      </c>
      <c r="Q121" t="inlineStr">
        <is>
          <t>M15</t>
        </is>
      </c>
      <c r="R121" t="n">
        <v>4655.6</v>
      </c>
      <c r="S121" t="n">
        <v>4654.04177</v>
      </c>
      <c r="T121" t="n">
        <v>4653.68224</v>
      </c>
      <c r="U121" t="n">
        <v>4656.15389</v>
      </c>
      <c r="V121" t="n">
        <v>4650.46737</v>
      </c>
      <c r="W121" t="n">
        <v>1</v>
      </c>
      <c r="Y121" s="1">
        <f>(O121/86400)+25569</f>
        <v/>
      </c>
      <c r="Z121" s="2">
        <f>CEILING(INT(Y121*1440)/1440*288,1)/288</f>
        <v/>
      </c>
      <c r="AA121">
        <f>MROUND((Z121-25569)*86400,300)</f>
        <v/>
      </c>
    </row>
    <row r="122" ht="14.25" customHeight="1">
      <c r="A122" t="n">
        <v>1775703603</v>
      </c>
      <c r="B122" t="inlineStr">
        <is>
          <t>XAUUSD</t>
        </is>
      </c>
      <c r="C122" t="inlineStr">
        <is>
          <t>H3</t>
        </is>
      </c>
      <c r="D122" t="n">
        <v>4713.2</v>
      </c>
      <c r="E122" t="n">
        <v>4723.11333</v>
      </c>
      <c r="F122" t="n">
        <v>4722.80082</v>
      </c>
      <c r="G122" t="n">
        <v>4735.8383</v>
      </c>
      <c r="H122" t="n">
        <v>4700.23087</v>
      </c>
      <c r="I122" t="n">
        <v>1</v>
      </c>
      <c r="K122" s="1">
        <f>(A122/86400)+25569</f>
        <v/>
      </c>
      <c r="L122" s="2">
        <f>CEILING(INT(K122*1440)/1440*288,1)/288</f>
        <v/>
      </c>
      <c r="M122">
        <f>MROUND((L122-25569)*86400,300)</f>
        <v/>
      </c>
      <c r="O122" t="n">
        <v>1775505602</v>
      </c>
      <c r="P122" t="inlineStr">
        <is>
          <t>XAUUSD</t>
        </is>
      </c>
      <c r="Q122" t="inlineStr">
        <is>
          <t>M15</t>
        </is>
      </c>
      <c r="R122" t="n">
        <v>4657.23</v>
      </c>
      <c r="S122" t="n">
        <v>4654.89486</v>
      </c>
      <c r="T122" t="n">
        <v>4654.28855</v>
      </c>
      <c r="U122" t="n">
        <v>4657.07189</v>
      </c>
      <c r="V122" t="n">
        <v>4651.23118</v>
      </c>
      <c r="W122" t="n">
        <v>0</v>
      </c>
      <c r="Y122" s="1">
        <f>(O122/86400)+25569</f>
        <v/>
      </c>
      <c r="Z122" s="2">
        <f>CEILING(INT(Y122*1440)/1440*288,1)/288</f>
        <v/>
      </c>
      <c r="AA122">
        <f>MROUND((Z122-25569)*86400,300)</f>
        <v/>
      </c>
    </row>
    <row r="123" ht="14.25" customHeight="1">
      <c r="A123" t="n">
        <v>1775714403</v>
      </c>
      <c r="B123" t="inlineStr">
        <is>
          <t>XAUUSD</t>
        </is>
      </c>
      <c r="C123" t="inlineStr">
        <is>
          <t>H3</t>
        </is>
      </c>
      <c r="D123" t="n">
        <v>4726.4</v>
      </c>
      <c r="E123" t="n">
        <v>4735.78702</v>
      </c>
      <c r="F123" t="n">
        <v>4729.29392</v>
      </c>
      <c r="G123" t="n">
        <v>4745.72902</v>
      </c>
      <c r="H123" t="n">
        <v>4708.26866</v>
      </c>
      <c r="I123" t="n">
        <v>0</v>
      </c>
      <c r="K123" s="1">
        <f>(A123/86400)+25569</f>
        <v/>
      </c>
      <c r="L123" s="2">
        <f>CEILING(INT(K123*1440)/1440*288,1)/288</f>
        <v/>
      </c>
      <c r="M123">
        <f>MROUND((L123-25569)*86400,300)</f>
        <v/>
      </c>
      <c r="O123" t="n">
        <v>1775506502</v>
      </c>
      <c r="P123" t="inlineStr">
        <is>
          <t>XAUUSD</t>
        </is>
      </c>
      <c r="Q123" t="inlineStr">
        <is>
          <t>M15</t>
        </is>
      </c>
      <c r="R123" t="n">
        <v>4655.98</v>
      </c>
      <c r="S123" t="n">
        <v>4655.64857</v>
      </c>
      <c r="T123" t="n">
        <v>4654.96856</v>
      </c>
      <c r="U123" t="n">
        <v>4658.34349</v>
      </c>
      <c r="V123" t="n">
        <v>4651.99366</v>
      </c>
      <c r="W123" t="n">
        <v>0</v>
      </c>
      <c r="Y123" s="1">
        <f>(O123/86400)+25569</f>
        <v/>
      </c>
      <c r="Z123" s="2">
        <f>CEILING(INT(Y123*1440)/1440*288,1)/288</f>
        <v/>
      </c>
      <c r="AA123">
        <f>MROUND((Z123-25569)*86400,300)</f>
        <v/>
      </c>
    </row>
    <row r="124" ht="14.25" customHeight="1">
      <c r="A124" t="n">
        <v>1775725203</v>
      </c>
      <c r="B124" t="inlineStr">
        <is>
          <t>XAUUSD</t>
        </is>
      </c>
      <c r="C124" t="inlineStr">
        <is>
          <t>H3</t>
        </is>
      </c>
      <c r="D124" t="n">
        <v>4756.57</v>
      </c>
      <c r="E124" t="n">
        <v>4750.26074</v>
      </c>
      <c r="F124" t="n">
        <v>4739.77733</v>
      </c>
      <c r="G124" t="n">
        <v>4759.02287</v>
      </c>
      <c r="H124" t="n">
        <v>4720.87438</v>
      </c>
      <c r="I124" t="n">
        <v>0</v>
      </c>
      <c r="K124" s="1">
        <f>(A124/86400)+25569</f>
        <v/>
      </c>
      <c r="L124" s="2">
        <f>CEILING(INT(K124*1440)/1440*288,1)/288</f>
        <v/>
      </c>
      <c r="M124">
        <f>MROUND((L124-25569)*86400,300)</f>
        <v/>
      </c>
      <c r="O124" t="n">
        <v>1775507402</v>
      </c>
      <c r="P124" t="inlineStr">
        <is>
          <t>XAUUSD</t>
        </is>
      </c>
      <c r="Q124" t="inlineStr">
        <is>
          <t>M15</t>
        </is>
      </c>
      <c r="R124" t="n">
        <v>4653.28</v>
      </c>
      <c r="S124" t="n">
        <v>4656.28123</v>
      </c>
      <c r="T124" t="n">
        <v>4655.6249</v>
      </c>
      <c r="U124" t="n">
        <v>4659.71475</v>
      </c>
      <c r="V124" t="n">
        <v>4652.60152</v>
      </c>
      <c r="W124" t="n">
        <v>0</v>
      </c>
      <c r="Y124" s="1">
        <f>(O124/86400)+25569</f>
        <v/>
      </c>
      <c r="Z124" s="2">
        <f>CEILING(INT(Y124*1440)/1440*288,1)/288</f>
        <v/>
      </c>
      <c r="AA124">
        <f>MROUND((Z124-25569)*86400,300)</f>
        <v/>
      </c>
    </row>
    <row r="125" ht="14.25" customHeight="1">
      <c r="A125" t="n">
        <v>1775736003</v>
      </c>
      <c r="B125" t="inlineStr">
        <is>
          <t>XAUUSD</t>
        </is>
      </c>
      <c r="C125" t="inlineStr">
        <is>
          <t>H3</t>
        </is>
      </c>
      <c r="D125" t="n">
        <v>4768.77</v>
      </c>
      <c r="E125" t="n">
        <v>4762.88588</v>
      </c>
      <c r="F125" t="n">
        <v>4751.3316</v>
      </c>
      <c r="G125" t="n">
        <v>4772.07275</v>
      </c>
      <c r="H125" t="n">
        <v>4734.78754</v>
      </c>
      <c r="I125" t="n">
        <v>0</v>
      </c>
      <c r="K125" s="1">
        <f>(A125/86400)+25569</f>
        <v/>
      </c>
      <c r="L125" s="2">
        <f>CEILING(INT(K125*1440)/1440*288,1)/288</f>
        <v/>
      </c>
      <c r="M125">
        <f>MROUND((L125-25569)*86400,300)</f>
        <v/>
      </c>
      <c r="O125" t="n">
        <v>1775508302</v>
      </c>
      <c r="P125" t="inlineStr">
        <is>
          <t>XAUUSD</t>
        </is>
      </c>
      <c r="Q125" t="inlineStr">
        <is>
          <t>M15</t>
        </is>
      </c>
      <c r="R125" t="n">
        <v>4650.67</v>
      </c>
      <c r="S125" t="n">
        <v>4656.89529</v>
      </c>
      <c r="T125" t="n">
        <v>4656.26009</v>
      </c>
      <c r="U125" t="n">
        <v>4660.97349</v>
      </c>
      <c r="V125" t="n">
        <v>4653.15597</v>
      </c>
      <c r="W125" t="n">
        <v>0</v>
      </c>
      <c r="Y125" s="1">
        <f>(O125/86400)+25569</f>
        <v/>
      </c>
      <c r="Z125" s="2">
        <f>CEILING(INT(Y125*1440)/1440*288,1)/288</f>
        <v/>
      </c>
      <c r="AA125">
        <f>MROUND((Z125-25569)*86400,300)</f>
        <v/>
      </c>
    </row>
    <row r="126" ht="14.25" customHeight="1">
      <c r="A126" t="n">
        <v>1775746803</v>
      </c>
      <c r="B126" t="inlineStr">
        <is>
          <t>XAUUSD</t>
        </is>
      </c>
      <c r="C126" t="inlineStr">
        <is>
          <t>H3</t>
        </is>
      </c>
      <c r="D126" t="n">
        <v>4797.82</v>
      </c>
      <c r="E126" t="n">
        <v>4771.23532</v>
      </c>
      <c r="F126" t="n">
        <v>4761.28346</v>
      </c>
      <c r="G126" t="n">
        <v>4781.97685</v>
      </c>
      <c r="H126" t="n">
        <v>4747.15398</v>
      </c>
      <c r="I126" t="n">
        <v>0</v>
      </c>
      <c r="K126" s="1">
        <f>(A126/86400)+25569</f>
        <v/>
      </c>
      <c r="L126" s="2">
        <f>CEILING(INT(K126*1440)/1440*288,1)/288</f>
        <v/>
      </c>
      <c r="M126">
        <f>MROUND((L126-25569)*86400,300)</f>
        <v/>
      </c>
      <c r="O126" t="n">
        <v>1775512802</v>
      </c>
      <c r="P126" t="inlineStr">
        <is>
          <t>XAUUSD</t>
        </is>
      </c>
      <c r="Q126" t="inlineStr">
        <is>
          <t>M15</t>
        </is>
      </c>
      <c r="R126" t="n">
        <v>4663.66</v>
      </c>
      <c r="S126" t="n">
        <v>4657.62304</v>
      </c>
      <c r="T126" t="n">
        <v>4656.94157</v>
      </c>
      <c r="U126" t="n">
        <v>4662.07009</v>
      </c>
      <c r="V126" t="n">
        <v>4653.75185</v>
      </c>
      <c r="W126" t="n">
        <v>0</v>
      </c>
      <c r="Y126" s="1">
        <f>(O126/86400)+25569</f>
        <v/>
      </c>
      <c r="Z126" s="2">
        <f>CEILING(INT(Y126*1440)/1440*288,1)/288</f>
        <v/>
      </c>
      <c r="AA126">
        <f>MROUND((Z126-25569)*86400,300)</f>
        <v/>
      </c>
    </row>
    <row r="127" ht="14.25" customHeight="1">
      <c r="A127" t="n">
        <v>1775757603</v>
      </c>
      <c r="B127" t="inlineStr">
        <is>
          <t>XAUUSD</t>
        </is>
      </c>
      <c r="C127" t="inlineStr">
        <is>
          <t>H3</t>
        </is>
      </c>
      <c r="D127" t="n">
        <v>4765.58</v>
      </c>
      <c r="E127" t="n">
        <v>4774.23303</v>
      </c>
      <c r="F127" t="n">
        <v>4767.75824</v>
      </c>
      <c r="G127" t="n">
        <v>4787.10317</v>
      </c>
      <c r="H127" t="n">
        <v>4755.66891</v>
      </c>
      <c r="I127" t="n">
        <v>0</v>
      </c>
      <c r="K127" s="1">
        <f>(A127/86400)+25569</f>
        <v/>
      </c>
      <c r="L127" s="2">
        <f>CEILING(INT(K127*1440)/1440*288,1)/288</f>
        <v/>
      </c>
      <c r="M127">
        <f>MROUND((L127-25569)*86400,300)</f>
        <v/>
      </c>
      <c r="O127" t="n">
        <v>1775513702</v>
      </c>
      <c r="P127" t="inlineStr">
        <is>
          <t>XAUUSD</t>
        </is>
      </c>
      <c r="Q127" t="inlineStr">
        <is>
          <t>M15</t>
        </is>
      </c>
      <c r="R127" t="n">
        <v>4662.25</v>
      </c>
      <c r="S127" t="n">
        <v>4658.12432</v>
      </c>
      <c r="T127" t="n">
        <v>4657.53294</v>
      </c>
      <c r="U127" t="n">
        <v>4662.55272</v>
      </c>
      <c r="V127" t="n">
        <v>4654.42657</v>
      </c>
      <c r="W127" t="n">
        <v>0</v>
      </c>
      <c r="Y127" s="1">
        <f>(O127/86400)+25569</f>
        <v/>
      </c>
      <c r="Z127" s="2">
        <f>CEILING(INT(Y127*1440)/1440*288,1)/288</f>
        <v/>
      </c>
      <c r="AA127">
        <f>MROUND((Z127-25569)*86400,300)</f>
        <v/>
      </c>
    </row>
    <row r="128" ht="14.25" customHeight="1">
      <c r="A128" t="n">
        <v>1775768403</v>
      </c>
      <c r="B128" t="inlineStr">
        <is>
          <t>XAUUSD</t>
        </is>
      </c>
      <c r="C128" t="inlineStr">
        <is>
          <t>H3</t>
        </is>
      </c>
      <c r="D128" t="n">
        <v>4763.71</v>
      </c>
      <c r="E128" t="n">
        <v>4773.02468</v>
      </c>
      <c r="F128" t="n">
        <v>4770.39146</v>
      </c>
      <c r="G128" t="n">
        <v>4787.63164</v>
      </c>
      <c r="H128" t="n">
        <v>4759.47795</v>
      </c>
      <c r="I128" t="n">
        <v>0</v>
      </c>
      <c r="K128" s="1">
        <f>(A128/86400)+25569</f>
        <v/>
      </c>
      <c r="L128" s="2">
        <f>CEILING(INT(K128*1440)/1440*288,1)/288</f>
        <v/>
      </c>
      <c r="M128">
        <f>MROUND((L128-25569)*86400,300)</f>
        <v/>
      </c>
      <c r="O128" t="n">
        <v>1775514602</v>
      </c>
      <c r="P128" t="inlineStr">
        <is>
          <t>XAUUSD</t>
        </is>
      </c>
      <c r="Q128" t="inlineStr">
        <is>
          <t>M15</t>
        </is>
      </c>
      <c r="R128" t="n">
        <v>4659.13</v>
      </c>
      <c r="S128" t="n">
        <v>4658.43576</v>
      </c>
      <c r="T128" t="n">
        <v>4657.98435</v>
      </c>
      <c r="U128" t="n">
        <v>4662.47131</v>
      </c>
      <c r="V128" t="n">
        <v>4654.99004</v>
      </c>
      <c r="W128" t="n">
        <v>0</v>
      </c>
      <c r="Y128" s="1">
        <f>(O128/86400)+25569</f>
        <v/>
      </c>
      <c r="Z128" s="2">
        <f>CEILING(INT(Y128*1440)/1440*288,1)/288</f>
        <v/>
      </c>
      <c r="AA128">
        <f>MROUND((Z128-25569)*86400,300)</f>
        <v/>
      </c>
    </row>
    <row r="129" ht="14.25" customHeight="1">
      <c r="A129" t="n">
        <v>1775779203</v>
      </c>
      <c r="B129" t="inlineStr">
        <is>
          <t>XAUUSD</t>
        </is>
      </c>
      <c r="C129" t="inlineStr">
        <is>
          <t>H3</t>
        </is>
      </c>
      <c r="D129" t="n">
        <v>4753.28</v>
      </c>
      <c r="E129" t="n">
        <v>4769.02595</v>
      </c>
      <c r="F129" t="n">
        <v>4769.70871</v>
      </c>
      <c r="G129" t="n">
        <v>4785.04814</v>
      </c>
      <c r="H129" t="n">
        <v>4758.77021</v>
      </c>
      <c r="I129" t="n">
        <v>1</v>
      </c>
      <c r="K129" s="1">
        <f>(A129/86400)+25569</f>
        <v/>
      </c>
      <c r="L129" s="2">
        <f>CEILING(INT(K129*1440)/1440*288,1)/288</f>
        <v/>
      </c>
      <c r="M129">
        <f>MROUND((L129-25569)*86400,300)</f>
        <v/>
      </c>
      <c r="O129" t="n">
        <v>1775515502</v>
      </c>
      <c r="P129" t="inlineStr">
        <is>
          <t>XAUUSD</t>
        </is>
      </c>
      <c r="Q129" t="inlineStr">
        <is>
          <t>M15</t>
        </is>
      </c>
      <c r="R129" t="n">
        <v>4658.29</v>
      </c>
      <c r="S129" t="n">
        <v>4658.6667</v>
      </c>
      <c r="T129" t="n">
        <v>4658.32553</v>
      </c>
      <c r="U129" t="n">
        <v>4662.01932</v>
      </c>
      <c r="V129" t="n">
        <v>4655.46255</v>
      </c>
      <c r="W129" t="n">
        <v>0</v>
      </c>
      <c r="Y129" s="1">
        <f>(O129/86400)+25569</f>
        <v/>
      </c>
      <c r="Z129" s="2">
        <f>CEILING(INT(Y129*1440)/1440*288,1)/288</f>
        <v/>
      </c>
      <c r="AA129">
        <f>MROUND((Z129-25569)*86400,300)</f>
        <v/>
      </c>
    </row>
    <row r="130" ht="14.25" customHeight="1">
      <c r="A130" t="n">
        <v>1775790003</v>
      </c>
      <c r="B130" t="inlineStr">
        <is>
          <t>XAUUSD</t>
        </is>
      </c>
      <c r="C130" t="inlineStr">
        <is>
          <t>H3</t>
        </is>
      </c>
      <c r="D130" t="n">
        <v>4765.79</v>
      </c>
      <c r="E130" t="n">
        <v>4763.7484</v>
      </c>
      <c r="F130" t="n">
        <v>4766.72855</v>
      </c>
      <c r="G130" t="n">
        <v>4780.80176</v>
      </c>
      <c r="H130" t="n">
        <v>4754.60323</v>
      </c>
      <c r="I130" t="n">
        <v>0</v>
      </c>
      <c r="K130" s="1">
        <f>(A130/86400)+25569</f>
        <v/>
      </c>
      <c r="L130" s="2">
        <f>CEILING(INT(K130*1440)/1440*288,1)/288</f>
        <v/>
      </c>
      <c r="M130">
        <f>MROUND((L130-25569)*86400,300)</f>
        <v/>
      </c>
      <c r="O130" t="n">
        <v>1775516402</v>
      </c>
      <c r="P130" t="inlineStr">
        <is>
          <t>XAUUSD</t>
        </is>
      </c>
      <c r="Q130" t="inlineStr">
        <is>
          <t>M15</t>
        </is>
      </c>
      <c r="R130" t="n">
        <v>4660.17</v>
      </c>
      <c r="S130" t="n">
        <v>4658.84927</v>
      </c>
      <c r="T130" t="n">
        <v>4658.5874</v>
      </c>
      <c r="U130" t="n">
        <v>4661.39984</v>
      </c>
      <c r="V130" t="n">
        <v>4655.89418</v>
      </c>
      <c r="W130" t="n">
        <v>0</v>
      </c>
      <c r="Y130" s="1">
        <f>(O130/86400)+25569</f>
        <v/>
      </c>
      <c r="Z130" s="2">
        <f>CEILING(INT(Y130*1440)/1440*288,1)/288</f>
        <v/>
      </c>
      <c r="AA130">
        <f>MROUND((Z130-25569)*86400,300)</f>
        <v/>
      </c>
    </row>
    <row r="131" ht="14.25" customHeight="1">
      <c r="A131" t="n">
        <v>1775800803</v>
      </c>
      <c r="B131" t="inlineStr">
        <is>
          <t>XAUUSD</t>
        </is>
      </c>
      <c r="C131" t="inlineStr">
        <is>
          <t>H3</t>
        </is>
      </c>
      <c r="D131" t="n">
        <v>4741.04</v>
      </c>
      <c r="E131" t="n">
        <v>4757.95202</v>
      </c>
      <c r="F131" t="n">
        <v>4762.34029</v>
      </c>
      <c r="G131" t="n">
        <v>4776.09965</v>
      </c>
      <c r="H131" t="n">
        <v>4747.5171</v>
      </c>
      <c r="I131" t="n">
        <v>0</v>
      </c>
      <c r="K131" s="1">
        <f>(A131/86400)+25569</f>
        <v/>
      </c>
      <c r="L131" s="2">
        <f>CEILING(INT(K131*1440)/1440*288,1)/288</f>
        <v/>
      </c>
      <c r="M131">
        <f>MROUND((L131-25569)*86400,300)</f>
        <v/>
      </c>
      <c r="O131" t="n">
        <v>1775517302</v>
      </c>
      <c r="P131" t="inlineStr">
        <is>
          <t>XAUUSD</t>
        </is>
      </c>
      <c r="Q131" t="inlineStr">
        <is>
          <t>M15</t>
        </is>
      </c>
      <c r="R131" t="n">
        <v>4654.49</v>
      </c>
      <c r="S131" t="n">
        <v>4658.92661</v>
      </c>
      <c r="T131" t="n">
        <v>4658.757</v>
      </c>
      <c r="U131" t="n">
        <v>4660.83092</v>
      </c>
      <c r="V131" t="n">
        <v>4656.20295</v>
      </c>
      <c r="W131" t="n">
        <v>0</v>
      </c>
      <c r="Y131" s="1">
        <f>(O131/86400)+25569</f>
        <v/>
      </c>
      <c r="Z131" s="2">
        <f>CEILING(INT(Y131*1440)/1440*288,1)/288</f>
        <v/>
      </c>
      <c r="AA131">
        <f>MROUND((Z131-25569)*86400,300)</f>
        <v/>
      </c>
    </row>
    <row r="132" ht="14.25" customHeight="1">
      <c r="A132" t="n">
        <v>1775811603</v>
      </c>
      <c r="B132" t="inlineStr">
        <is>
          <t>XAUUSD</t>
        </is>
      </c>
      <c r="C132" t="inlineStr">
        <is>
          <t>H3</t>
        </is>
      </c>
      <c r="D132" t="n">
        <v>4768.19</v>
      </c>
      <c r="E132" t="n">
        <v>4752.59309</v>
      </c>
      <c r="F132" t="n">
        <v>4757.46669</v>
      </c>
      <c r="G132" t="n">
        <v>4771.60174</v>
      </c>
      <c r="H132" t="n">
        <v>4738.82933</v>
      </c>
      <c r="I132" t="n">
        <v>0</v>
      </c>
      <c r="K132" s="1">
        <f>(A132/86400)+25569</f>
        <v/>
      </c>
      <c r="L132" s="2">
        <f>CEILING(INT(K132*1440)/1440*288,1)/288</f>
        <v/>
      </c>
      <c r="M132">
        <f>MROUND((L132-25569)*86400,300)</f>
        <v/>
      </c>
      <c r="O132" t="n">
        <v>1775518202</v>
      </c>
      <c r="P132" t="inlineStr">
        <is>
          <t>XAUUSD</t>
        </is>
      </c>
      <c r="Q132" t="inlineStr">
        <is>
          <t>M15</t>
        </is>
      </c>
      <c r="R132" t="n">
        <v>4655.38</v>
      </c>
      <c r="S132" t="n">
        <v>4659.03537</v>
      </c>
      <c r="T132" t="n">
        <v>4658.89618</v>
      </c>
      <c r="U132" t="n">
        <v>4660.50428</v>
      </c>
      <c r="V132" t="n">
        <v>4656.32222</v>
      </c>
      <c r="W132" t="n">
        <v>0</v>
      </c>
      <c r="Y132" s="1">
        <f>(O132/86400)+25569</f>
        <v/>
      </c>
      <c r="Z132" s="2">
        <f>CEILING(INT(Y132*1440)/1440*288,1)/288</f>
        <v/>
      </c>
      <c r="AA132">
        <f>MROUND((Z132-25569)*86400,300)</f>
        <v/>
      </c>
    </row>
    <row r="133" ht="14.25" customHeight="1">
      <c r="A133" t="n">
        <v>1775822403</v>
      </c>
      <c r="B133" t="inlineStr">
        <is>
          <t>XAUUSD</t>
        </is>
      </c>
      <c r="C133" t="inlineStr">
        <is>
          <t>H3</t>
        </is>
      </c>
      <c r="D133" t="n">
        <v>4774.77</v>
      </c>
      <c r="E133" t="n">
        <v>4747.13037</v>
      </c>
      <c r="F133" t="n">
        <v>4752.29853</v>
      </c>
      <c r="G133" t="n">
        <v>4767.27262</v>
      </c>
      <c r="H133" t="n">
        <v>4729.16079</v>
      </c>
      <c r="I133" t="n">
        <v>0</v>
      </c>
      <c r="K133" s="1">
        <f>(A133/86400)+25569</f>
        <v/>
      </c>
      <c r="L133" s="2">
        <f>CEILING(INT(K133*1440)/1440*288,1)/288</f>
        <v/>
      </c>
      <c r="M133">
        <f>MROUND((L133-25569)*86400,300)</f>
        <v/>
      </c>
      <c r="O133" t="n">
        <v>1775519102</v>
      </c>
      <c r="P133" t="inlineStr">
        <is>
          <t>XAUUSD</t>
        </is>
      </c>
      <c r="Q133" t="inlineStr">
        <is>
          <t>M15</t>
        </is>
      </c>
      <c r="R133" t="n">
        <v>4658.88</v>
      </c>
      <c r="S133" t="n">
        <v>4659.05424</v>
      </c>
      <c r="T133" t="n">
        <v>4658.97521</v>
      </c>
      <c r="U133" t="n">
        <v>4660.63484</v>
      </c>
      <c r="V133" t="n">
        <v>4656.03596</v>
      </c>
      <c r="W133" t="n">
        <v>0</v>
      </c>
      <c r="Y133" s="1">
        <f>(O133/86400)+25569</f>
        <v/>
      </c>
      <c r="Z133" s="2">
        <f>CEILING(INT(Y133*1440)/1440*288,1)/288</f>
        <v/>
      </c>
      <c r="AA133">
        <f>MROUND((Z133-25569)*86400,300)</f>
        <v/>
      </c>
    </row>
    <row r="134" ht="14.25" customHeight="1">
      <c r="A134" t="n">
        <v>1775833203</v>
      </c>
      <c r="B134" t="inlineStr">
        <is>
          <t>XAUUSD</t>
        </is>
      </c>
      <c r="C134" t="inlineStr">
        <is>
          <t>H3</t>
        </is>
      </c>
      <c r="D134" t="n">
        <v>4760.32</v>
      </c>
      <c r="E134" t="n">
        <v>4741.11669</v>
      </c>
      <c r="F134" t="n">
        <v>4746.70761</v>
      </c>
      <c r="G134" t="n">
        <v>4762.29722</v>
      </c>
      <c r="H134" t="n">
        <v>4718.8755</v>
      </c>
      <c r="I134" t="n">
        <v>0</v>
      </c>
      <c r="K134" s="1">
        <f>(A134/86400)+25569</f>
        <v/>
      </c>
      <c r="L134" s="2">
        <f>CEILING(INT(K134*1440)/1440*288,1)/288</f>
        <v/>
      </c>
      <c r="M134">
        <f>MROUND((L134-25569)*86400,300)</f>
        <v/>
      </c>
      <c r="O134" t="n">
        <v>1775520002</v>
      </c>
      <c r="P134" t="inlineStr">
        <is>
          <t>XAUUSD</t>
        </is>
      </c>
      <c r="Q134" t="inlineStr">
        <is>
          <t>M15</t>
        </is>
      </c>
      <c r="R134" t="n">
        <v>4657.66</v>
      </c>
      <c r="S134" t="n">
        <v>4658.66995</v>
      </c>
      <c r="T134" t="n">
        <v>4658.82258</v>
      </c>
      <c r="U134" t="n">
        <v>4661.05896</v>
      </c>
      <c r="V134" t="n">
        <v>4654.94492</v>
      </c>
      <c r="W134" t="n">
        <v>1</v>
      </c>
      <c r="Y134" s="1">
        <f>(O134/86400)+25569</f>
        <v/>
      </c>
      <c r="Z134" s="2">
        <f>CEILING(INT(Y134*1440)/1440*288,1)/288</f>
        <v/>
      </c>
      <c r="AA134">
        <f>MROUND((Z134-25569)*86400,300)</f>
        <v/>
      </c>
    </row>
    <row r="135" ht="14.25" customHeight="1">
      <c r="A135" t="n">
        <v>1775844003</v>
      </c>
      <c r="B135" t="inlineStr">
        <is>
          <t>XAUUSD</t>
        </is>
      </c>
      <c r="C135" t="inlineStr">
        <is>
          <t>H3</t>
        </is>
      </c>
      <c r="D135" t="n">
        <v>4749.39</v>
      </c>
      <c r="E135" t="n">
        <v>4734.60676</v>
      </c>
      <c r="F135" t="n">
        <v>4740.65719</v>
      </c>
      <c r="G135" t="n">
        <v>4756.52989</v>
      </c>
      <c r="H135" t="n">
        <v>4709.02194</v>
      </c>
      <c r="I135" t="n">
        <v>0</v>
      </c>
      <c r="K135" s="1">
        <f>(A135/86400)+25569</f>
        <v/>
      </c>
      <c r="L135" s="2">
        <f>CEILING(INT(K135*1440)/1440*288,1)/288</f>
        <v/>
      </c>
      <c r="M135">
        <f>MROUND((L135-25569)*86400,300)</f>
        <v/>
      </c>
      <c r="O135" t="n">
        <v>1775520902</v>
      </c>
      <c r="P135" t="inlineStr">
        <is>
          <t>XAUUSD</t>
        </is>
      </c>
      <c r="Q135" t="inlineStr">
        <is>
          <t>M15</t>
        </is>
      </c>
      <c r="R135" t="n">
        <v>4659.25</v>
      </c>
      <c r="S135" t="n">
        <v>4657.63856</v>
      </c>
      <c r="T135" t="n">
        <v>4658.23057</v>
      </c>
      <c r="U135" t="n">
        <v>4661.53978</v>
      </c>
      <c r="V135" t="n">
        <v>4652.87511</v>
      </c>
      <c r="W135" t="n">
        <v>0</v>
      </c>
      <c r="Y135" s="1">
        <f>(O135/86400)+25569</f>
        <v/>
      </c>
      <c r="Z135" s="2">
        <f>CEILING(INT(Y135*1440)/1440*288,1)/288</f>
        <v/>
      </c>
      <c r="AA135">
        <f>MROUND((Z135-25569)*86400,300)</f>
        <v/>
      </c>
    </row>
    <row r="136" ht="14.25" customHeight="1">
      <c r="A136" t="n">
        <v>1776027603</v>
      </c>
      <c r="B136" t="inlineStr">
        <is>
          <t>XAUUSD</t>
        </is>
      </c>
      <c r="C136" t="inlineStr">
        <is>
          <t>H3</t>
        </is>
      </c>
      <c r="D136" t="n">
        <v>4671.61</v>
      </c>
      <c r="E136" t="n">
        <v>4728.0986</v>
      </c>
      <c r="F136" t="n">
        <v>4734.37789</v>
      </c>
      <c r="G136" t="n">
        <v>4750.29048</v>
      </c>
      <c r="H136" t="n">
        <v>4700.77243</v>
      </c>
      <c r="I136" t="n">
        <v>0</v>
      </c>
      <c r="K136" s="1">
        <f>(A136/86400)+25569</f>
        <v/>
      </c>
      <c r="L136" s="2">
        <f>CEILING(INT(K136*1440)/1440*288,1)/288</f>
        <v/>
      </c>
      <c r="M136">
        <f>MROUND((L136-25569)*86400,300)</f>
        <v/>
      </c>
      <c r="O136" t="n">
        <v>1775521802</v>
      </c>
      <c r="P136" t="inlineStr">
        <is>
          <t>XAUUSD</t>
        </is>
      </c>
      <c r="Q136" t="inlineStr">
        <is>
          <t>M15</t>
        </is>
      </c>
      <c r="R136" t="n">
        <v>4660.87</v>
      </c>
      <c r="S136" t="n">
        <v>4655.64529</v>
      </c>
      <c r="T136" t="n">
        <v>4656.93793</v>
      </c>
      <c r="U136" t="n">
        <v>4661.70765</v>
      </c>
      <c r="V136" t="n">
        <v>4649.44592</v>
      </c>
      <c r="W136" t="n">
        <v>0</v>
      </c>
      <c r="Y136" s="1">
        <f>(O136/86400)+25569</f>
        <v/>
      </c>
      <c r="Z136" s="2">
        <f>CEILING(INT(Y136*1440)/1440*288,1)/288</f>
        <v/>
      </c>
      <c r="AA136">
        <f>MROUND((Z136-25569)*86400,300)</f>
        <v/>
      </c>
    </row>
    <row r="137" ht="14.25" customHeight="1">
      <c r="A137" t="n">
        <v>1776038403</v>
      </c>
      <c r="B137" t="inlineStr">
        <is>
          <t>XAUUSD</t>
        </is>
      </c>
      <c r="C137" t="inlineStr">
        <is>
          <t>H3</t>
        </is>
      </c>
      <c r="D137" t="n">
        <v>4720.63</v>
      </c>
      <c r="E137" t="n">
        <v>4723.538</v>
      </c>
      <c r="F137" t="n">
        <v>4728.95794</v>
      </c>
      <c r="G137" t="n">
        <v>4744.91939</v>
      </c>
      <c r="H137" t="n">
        <v>4696.81576</v>
      </c>
      <c r="I137" t="n">
        <v>0</v>
      </c>
      <c r="K137" s="1">
        <f>(A137/86400)+25569</f>
        <v/>
      </c>
      <c r="L137" s="2">
        <f>CEILING(INT(K137*1440)/1440*288,1)/288</f>
        <v/>
      </c>
      <c r="M137">
        <f>MROUND((L137-25569)*86400,300)</f>
        <v/>
      </c>
      <c r="O137" t="n">
        <v>1775522702</v>
      </c>
      <c r="P137" t="inlineStr">
        <is>
          <t>XAUUSD</t>
        </is>
      </c>
      <c r="Q137" t="inlineStr">
        <is>
          <t>M15</t>
        </is>
      </c>
      <c r="R137" t="n">
        <v>4655.2</v>
      </c>
      <c r="S137" t="n">
        <v>4652.50869</v>
      </c>
      <c r="T137" t="n">
        <v>4654.72331</v>
      </c>
      <c r="U137" t="n">
        <v>4661.15603</v>
      </c>
      <c r="V137" t="n">
        <v>4644.66995</v>
      </c>
      <c r="W137" t="n">
        <v>0</v>
      </c>
      <c r="Y137" s="1">
        <f>(O137/86400)+25569</f>
        <v/>
      </c>
      <c r="Z137" s="2">
        <f>CEILING(INT(Y137*1440)/1440*288,1)/288</f>
        <v/>
      </c>
      <c r="AA137">
        <f>MROUND((Z137-25569)*86400,300)</f>
        <v/>
      </c>
    </row>
    <row r="138" ht="14.25" customHeight="1">
      <c r="A138" t="n">
        <v>1776049203</v>
      </c>
      <c r="B138" t="inlineStr">
        <is>
          <t>XAUUSD</t>
        </is>
      </c>
      <c r="C138" t="inlineStr">
        <is>
          <t>H3</t>
        </is>
      </c>
      <c r="D138" t="n">
        <v>4729.45</v>
      </c>
      <c r="E138" t="n">
        <v>4720.29594</v>
      </c>
      <c r="F138" t="n">
        <v>4724.62694</v>
      </c>
      <c r="G138" t="n">
        <v>4740.80271</v>
      </c>
      <c r="H138" t="n">
        <v>4696.69449</v>
      </c>
      <c r="I138" t="n">
        <v>0</v>
      </c>
      <c r="K138" s="1">
        <f>(A138/86400)+25569</f>
        <v/>
      </c>
      <c r="L138" s="2">
        <f>CEILING(INT(K138*1440)/1440*288,1)/288</f>
        <v/>
      </c>
      <c r="M138">
        <f>MROUND((L138-25569)*86400,300)</f>
        <v/>
      </c>
      <c r="O138" t="n">
        <v>1775523602</v>
      </c>
      <c r="P138" t="inlineStr">
        <is>
          <t>XAUUSD</t>
        </is>
      </c>
      <c r="Q138" t="inlineStr">
        <is>
          <t>M15</t>
        </is>
      </c>
      <c r="R138" t="n">
        <v>4641.13</v>
      </c>
      <c r="S138" t="n">
        <v>4648.50382</v>
      </c>
      <c r="T138" t="n">
        <v>4651.61356</v>
      </c>
      <c r="U138" t="n">
        <v>4659.58352</v>
      </c>
      <c r="V138" t="n">
        <v>4638.94479</v>
      </c>
      <c r="W138" t="n">
        <v>0</v>
      </c>
      <c r="Y138" s="1">
        <f>(O138/86400)+25569</f>
        <v/>
      </c>
      <c r="Z138" s="2">
        <f>CEILING(INT(Y138*1440)/1440*288,1)/288</f>
        <v/>
      </c>
      <c r="AA138">
        <f>MROUND((Z138-25569)*86400,300)</f>
        <v/>
      </c>
    </row>
    <row r="139" ht="14.25" customHeight="1">
      <c r="A139" t="n">
        <v>1776060003</v>
      </c>
      <c r="B139" t="inlineStr">
        <is>
          <t>XAUUSD</t>
        </is>
      </c>
      <c r="C139" t="inlineStr">
        <is>
          <t>H3</t>
        </is>
      </c>
      <c r="D139" t="n">
        <v>4723.5</v>
      </c>
      <c r="E139" t="n">
        <v>4718.69733</v>
      </c>
      <c r="F139" t="n">
        <v>4721.66214</v>
      </c>
      <c r="G139" t="n">
        <v>4738.38909</v>
      </c>
      <c r="H139" t="n">
        <v>4699.11437</v>
      </c>
      <c r="I139" t="n">
        <v>0</v>
      </c>
      <c r="K139" s="1">
        <f>(A139/86400)+25569</f>
        <v/>
      </c>
      <c r="L139" s="2">
        <f>CEILING(INT(K139*1440)/1440*288,1)/288</f>
        <v/>
      </c>
      <c r="M139">
        <f>MROUND((L139-25569)*86400,300)</f>
        <v/>
      </c>
      <c r="O139" t="n">
        <v>1775524502</v>
      </c>
      <c r="P139" t="inlineStr">
        <is>
          <t>XAUUSD</t>
        </is>
      </c>
      <c r="Q139" t="inlineStr">
        <is>
          <t>M15</t>
        </is>
      </c>
      <c r="R139" t="n">
        <v>4654.86</v>
      </c>
      <c r="S139" t="n">
        <v>4644.38905</v>
      </c>
      <c r="T139" t="n">
        <v>4648.00131</v>
      </c>
      <c r="U139" t="n">
        <v>4656.87325</v>
      </c>
      <c r="V139" t="n">
        <v>4633.52188</v>
      </c>
      <c r="W139" t="n">
        <v>0</v>
      </c>
      <c r="Y139" s="1">
        <f>(O139/86400)+25569</f>
        <v/>
      </c>
      <c r="Z139" s="2">
        <f>CEILING(INT(Y139*1440)/1440*288,1)/288</f>
        <v/>
      </c>
      <c r="AA139">
        <f>MROUND((Z139-25569)*86400,300)</f>
        <v/>
      </c>
    </row>
    <row r="140" ht="14.25" customHeight="1">
      <c r="A140" t="n">
        <v>1776070803</v>
      </c>
      <c r="B140" t="inlineStr">
        <is>
          <t>XAUUSD</t>
        </is>
      </c>
      <c r="C140" t="inlineStr">
        <is>
          <t>H3</t>
        </is>
      </c>
      <c r="D140" t="n">
        <v>4706.83</v>
      </c>
      <c r="E140" t="n">
        <v>4719.42644</v>
      </c>
      <c r="F140" t="n">
        <v>4720.54429</v>
      </c>
      <c r="G140" t="n">
        <v>4737.99579</v>
      </c>
      <c r="H140" t="n">
        <v>4703.33396</v>
      </c>
      <c r="I140" t="n">
        <v>0</v>
      </c>
      <c r="K140" s="1">
        <f>(A140/86400)+25569</f>
        <v/>
      </c>
      <c r="L140" s="2">
        <f>CEILING(INT(K140*1440)/1440*288,1)/288</f>
        <v/>
      </c>
      <c r="M140">
        <f>MROUND((L140-25569)*86400,300)</f>
        <v/>
      </c>
      <c r="O140" t="n">
        <v>1775525402</v>
      </c>
      <c r="P140" t="inlineStr">
        <is>
          <t>XAUUSD</t>
        </is>
      </c>
      <c r="Q140" t="inlineStr">
        <is>
          <t>M15</t>
        </is>
      </c>
      <c r="R140" t="n">
        <v>4642.03</v>
      </c>
      <c r="S140" t="n">
        <v>4640.29794</v>
      </c>
      <c r="T140" t="n">
        <v>4644.14962</v>
      </c>
      <c r="U140" t="n">
        <v>4653.45144</v>
      </c>
      <c r="V140" t="n">
        <v>4628.78856</v>
      </c>
      <c r="W140" t="n">
        <v>0</v>
      </c>
      <c r="Y140" s="1">
        <f>(O140/86400)+25569</f>
        <v/>
      </c>
      <c r="Z140" s="2">
        <f>CEILING(INT(Y140*1440)/1440*288,1)/288</f>
        <v/>
      </c>
      <c r="AA140">
        <f>MROUND((Z140-25569)*86400,300)</f>
        <v/>
      </c>
    </row>
    <row r="141" ht="14.25" customHeight="1">
      <c r="A141" t="n">
        <v>1776081603</v>
      </c>
      <c r="B141" t="inlineStr">
        <is>
          <t>XAUUSD</t>
        </is>
      </c>
      <c r="C141" t="inlineStr">
        <is>
          <t>H3</t>
        </is>
      </c>
      <c r="D141" t="n">
        <v>4719.08</v>
      </c>
      <c r="E141" t="n">
        <v>4723.04711</v>
      </c>
      <c r="F141" t="n">
        <v>4721.7957</v>
      </c>
      <c r="G141" t="n">
        <v>4740.09083</v>
      </c>
      <c r="H141" t="n">
        <v>4709.10745</v>
      </c>
      <c r="I141" t="n">
        <v>1</v>
      </c>
      <c r="K141" s="1">
        <f>(A141/86400)+25569</f>
        <v/>
      </c>
      <c r="L141" s="2">
        <f>CEILING(INT(K141*1440)/1440*288,1)/288</f>
        <v/>
      </c>
      <c r="M141">
        <f>MROUND((L141-25569)*86400,300)</f>
        <v/>
      </c>
      <c r="O141" t="n">
        <v>1775526302</v>
      </c>
      <c r="P141" t="inlineStr">
        <is>
          <t>XAUUSD</t>
        </is>
      </c>
      <c r="Q141" t="inlineStr">
        <is>
          <t>M15</t>
        </is>
      </c>
      <c r="R141" t="n">
        <v>4627.14</v>
      </c>
      <c r="S141" t="n">
        <v>4637.16943</v>
      </c>
      <c r="T141" t="n">
        <v>4640.65953</v>
      </c>
      <c r="U141" t="n">
        <v>4649.64953</v>
      </c>
      <c r="V141" t="n">
        <v>4625.59949</v>
      </c>
      <c r="W141" t="n">
        <v>0</v>
      </c>
      <c r="Y141" s="1">
        <f>(O141/86400)+25569</f>
        <v/>
      </c>
      <c r="Z141" s="2">
        <f>CEILING(INT(Y141*1440)/1440*288,1)/288</f>
        <v/>
      </c>
      <c r="AA141">
        <f>MROUND((Z141-25569)*86400,300)</f>
        <v/>
      </c>
    </row>
    <row r="142" ht="14.25" customHeight="1">
      <c r="A142" t="n">
        <v>1776092403</v>
      </c>
      <c r="B142" t="inlineStr">
        <is>
          <t>XAUUSD</t>
        </is>
      </c>
      <c r="C142" t="inlineStr">
        <is>
          <t>H3</t>
        </is>
      </c>
      <c r="D142" t="n">
        <v>4729.96</v>
      </c>
      <c r="E142" t="n">
        <v>4729.32316</v>
      </c>
      <c r="F142" t="n">
        <v>4725.55943</v>
      </c>
      <c r="G142" t="n">
        <v>4744.44172</v>
      </c>
      <c r="H142" t="n">
        <v>4716.008</v>
      </c>
      <c r="I142" t="n">
        <v>0</v>
      </c>
      <c r="K142" s="1">
        <f>(A142/86400)+25569</f>
        <v/>
      </c>
      <c r="L142" s="2">
        <f>CEILING(INT(K142*1440)/1440*288,1)/288</f>
        <v/>
      </c>
      <c r="M142">
        <f>MROUND((L142-25569)*86400,300)</f>
        <v/>
      </c>
      <c r="O142" t="n">
        <v>1775527202</v>
      </c>
      <c r="P142" t="inlineStr">
        <is>
          <t>XAUUSD</t>
        </is>
      </c>
      <c r="Q142" t="inlineStr">
        <is>
          <t>M15</t>
        </is>
      </c>
      <c r="R142" t="n">
        <v>4626.94</v>
      </c>
      <c r="S142" t="n">
        <v>4635.8524</v>
      </c>
      <c r="T142" t="n">
        <v>4638.25596</v>
      </c>
      <c r="U142" t="n">
        <v>4646.43244</v>
      </c>
      <c r="V142" t="n">
        <v>4624.70634</v>
      </c>
      <c r="W142" t="n">
        <v>0</v>
      </c>
      <c r="Y142" s="1">
        <f>(O142/86400)+25569</f>
        <v/>
      </c>
      <c r="Z142" s="2">
        <f>CEILING(INT(Y142*1440)/1440*288,1)/288</f>
        <v/>
      </c>
      <c r="AA142">
        <f>MROUND((Z142-25569)*86400,300)</f>
        <v/>
      </c>
    </row>
    <row r="143" ht="14.25" customHeight="1">
      <c r="A143" t="n">
        <v>1776103203</v>
      </c>
      <c r="B143" t="inlineStr">
        <is>
          <t>XAUUSD</t>
        </is>
      </c>
      <c r="C143" t="inlineStr">
        <is>
          <t>H3</t>
        </is>
      </c>
      <c r="D143" t="n">
        <v>4740.28</v>
      </c>
      <c r="E143" t="n">
        <v>4737.65526</v>
      </c>
      <c r="F143" t="n">
        <v>4731.60734</v>
      </c>
      <c r="G143" t="n">
        <v>4750.7021</v>
      </c>
      <c r="H143" t="n">
        <v>4723.83786</v>
      </c>
      <c r="I143" t="n">
        <v>0</v>
      </c>
      <c r="K143" s="1">
        <f>(A143/86400)+25569</f>
        <v/>
      </c>
      <c r="L143" s="2">
        <f>CEILING(INT(K143*1440)/1440*288,1)/288</f>
        <v/>
      </c>
      <c r="M143">
        <f>MROUND((L143-25569)*86400,300)</f>
        <v/>
      </c>
      <c r="O143" t="n">
        <v>1775528102</v>
      </c>
      <c r="P143" t="inlineStr">
        <is>
          <t>XAUUSD</t>
        </is>
      </c>
      <c r="Q143" t="inlineStr">
        <is>
          <t>M15</t>
        </is>
      </c>
      <c r="R143" t="n">
        <v>4634.87</v>
      </c>
      <c r="S143" t="n">
        <v>4636.48035</v>
      </c>
      <c r="T143" t="n">
        <v>4637.36816</v>
      </c>
      <c r="U143" t="n">
        <v>4644.61277</v>
      </c>
      <c r="V143" t="n">
        <v>4626.11636</v>
      </c>
      <c r="W143" t="n">
        <v>0</v>
      </c>
      <c r="Y143" s="1">
        <f>(O143/86400)+25569</f>
        <v/>
      </c>
      <c r="Z143" s="2">
        <f>CEILING(INT(Y143*1440)/1440*288,1)/288</f>
        <v/>
      </c>
      <c r="AA143">
        <f>MROUND((Z143-25569)*86400,300)</f>
        <v/>
      </c>
    </row>
    <row r="144" ht="14.25" customHeight="1">
      <c r="A144" t="n">
        <v>1776114003</v>
      </c>
      <c r="B144" t="inlineStr">
        <is>
          <t>XAUUSD</t>
        </is>
      </c>
      <c r="C144" t="inlineStr">
        <is>
          <t>H3</t>
        </is>
      </c>
      <c r="D144" t="n">
        <v>4757.64</v>
      </c>
      <c r="E144" t="n">
        <v>4747.63276</v>
      </c>
      <c r="F144" t="n">
        <v>4739.62005</v>
      </c>
      <c r="G144" t="n">
        <v>4758.79999</v>
      </c>
      <c r="H144" t="n">
        <v>4732.07141</v>
      </c>
      <c r="I144" t="n">
        <v>0</v>
      </c>
      <c r="K144" s="1">
        <f>(A144/86400)+25569</f>
        <v/>
      </c>
      <c r="L144" s="2">
        <f>CEILING(INT(K144*1440)/1440*288,1)/288</f>
        <v/>
      </c>
      <c r="M144">
        <f>MROUND((L144-25569)*86400,300)</f>
        <v/>
      </c>
      <c r="O144" t="n">
        <v>1775529002</v>
      </c>
      <c r="P144" t="inlineStr">
        <is>
          <t>XAUUSD</t>
        </is>
      </c>
      <c r="Q144" t="inlineStr">
        <is>
          <t>M15</t>
        </is>
      </c>
      <c r="R144" t="n">
        <v>4646.32</v>
      </c>
      <c r="S144" t="n">
        <v>4638.59041</v>
      </c>
      <c r="T144" t="n">
        <v>4637.97928</v>
      </c>
      <c r="U144" t="n">
        <v>4644.36084</v>
      </c>
      <c r="V144" t="n">
        <v>4629.49514</v>
      </c>
      <c r="W144" t="n">
        <v>1</v>
      </c>
      <c r="Y144" s="1">
        <f>(O144/86400)+25569</f>
        <v/>
      </c>
      <c r="Z144" s="2">
        <f>CEILING(INT(Y144*1440)/1440*288,1)/288</f>
        <v/>
      </c>
      <c r="AA144">
        <f>MROUND((Z144-25569)*86400,300)</f>
        <v/>
      </c>
    </row>
    <row r="145" ht="14.25" customHeight="1">
      <c r="A145" t="n">
        <v>1776124803</v>
      </c>
      <c r="B145" t="inlineStr">
        <is>
          <t>XAUUSD</t>
        </is>
      </c>
      <c r="C145" t="inlineStr">
        <is>
          <t>H3</t>
        </is>
      </c>
      <c r="D145" t="n">
        <v>4775.32</v>
      </c>
      <c r="E145" t="n">
        <v>4758.85173</v>
      </c>
      <c r="F145" t="n">
        <v>4749.23589</v>
      </c>
      <c r="G145" t="n">
        <v>4768.60839</v>
      </c>
      <c r="H145" t="n">
        <v>4740.50701</v>
      </c>
      <c r="I145" t="n">
        <v>0</v>
      </c>
      <c r="K145" s="1">
        <f>(A145/86400)+25569</f>
        <v/>
      </c>
      <c r="L145" s="2">
        <f>CEILING(INT(K145*1440)/1440*288,1)/288</f>
        <v/>
      </c>
      <c r="M145">
        <f>MROUND((L145-25569)*86400,300)</f>
        <v/>
      </c>
      <c r="O145" t="n">
        <v>1775529902</v>
      </c>
      <c r="P145" t="inlineStr">
        <is>
          <t>XAUUSD</t>
        </is>
      </c>
      <c r="Q145" t="inlineStr">
        <is>
          <t>M15</t>
        </is>
      </c>
      <c r="R145" t="n">
        <v>4650.53</v>
      </c>
      <c r="S145" t="n">
        <v>4641.39168</v>
      </c>
      <c r="T145" t="n">
        <v>4639.68548</v>
      </c>
      <c r="U145" t="n">
        <v>4645.23162</v>
      </c>
      <c r="V145" t="n">
        <v>4634.02046</v>
      </c>
      <c r="W145" t="n">
        <v>0</v>
      </c>
      <c r="Y145" s="1">
        <f>(O145/86400)+25569</f>
        <v/>
      </c>
      <c r="Z145" s="2">
        <f>CEILING(INT(Y145*1440)/1440*288,1)/288</f>
        <v/>
      </c>
      <c r="AA145">
        <f>MROUND((Z145-25569)*86400,300)</f>
        <v/>
      </c>
    </row>
    <row r="146" ht="14.25" customHeight="1">
      <c r="A146" t="n">
        <v>1776135603</v>
      </c>
      <c r="B146" t="inlineStr">
        <is>
          <t>XAUUSD</t>
        </is>
      </c>
      <c r="C146" t="inlineStr">
        <is>
          <t>H3</t>
        </is>
      </c>
      <c r="D146" t="n">
        <v>4760.11</v>
      </c>
      <c r="E146" t="n">
        <v>4771.04652</v>
      </c>
      <c r="F146" t="n">
        <v>4760.1412</v>
      </c>
      <c r="G146" t="n">
        <v>4780.0945</v>
      </c>
      <c r="H146" t="n">
        <v>4749.64947</v>
      </c>
      <c r="I146" t="n">
        <v>0</v>
      </c>
      <c r="K146" s="1">
        <f>(A146/86400)+25569</f>
        <v/>
      </c>
      <c r="L146" s="2">
        <f>CEILING(INT(K146*1440)/1440*288,1)/288</f>
        <v/>
      </c>
      <c r="M146">
        <f>MROUND((L146-25569)*86400,300)</f>
        <v/>
      </c>
      <c r="O146" t="n">
        <v>1775530802</v>
      </c>
      <c r="P146" t="inlineStr">
        <is>
          <t>XAUUSD</t>
        </is>
      </c>
      <c r="Q146" t="inlineStr">
        <is>
          <t>M15</t>
        </is>
      </c>
      <c r="R146" t="n">
        <v>4645.23</v>
      </c>
      <c r="S146" t="n">
        <v>4644.28667</v>
      </c>
      <c r="T146" t="n">
        <v>4641.98607</v>
      </c>
      <c r="U146" t="n">
        <v>4646.75496</v>
      </c>
      <c r="V146" t="n">
        <v>4638.72269</v>
      </c>
      <c r="W146" t="n">
        <v>0</v>
      </c>
      <c r="Y146" s="1">
        <f>(O146/86400)+25569</f>
        <v/>
      </c>
      <c r="Z146" s="2">
        <f>CEILING(INT(Y146*1440)/1440*288,1)/288</f>
        <v/>
      </c>
      <c r="AA146">
        <f>MROUND((Z146-25569)*86400,300)</f>
        <v/>
      </c>
    </row>
    <row r="147" ht="14.25" customHeight="1">
      <c r="A147" t="n">
        <v>1776146403</v>
      </c>
      <c r="B147" t="inlineStr">
        <is>
          <t>XAUUSD</t>
        </is>
      </c>
      <c r="C147" t="inlineStr">
        <is>
          <t>H3</t>
        </is>
      </c>
      <c r="D147" t="n">
        <v>4786.45</v>
      </c>
      <c r="E147" t="n">
        <v>4784.4498</v>
      </c>
      <c r="F147" t="n">
        <v>4772.2955</v>
      </c>
      <c r="G147" t="n">
        <v>4793.41309</v>
      </c>
      <c r="H147" t="n">
        <v>4760.10708</v>
      </c>
      <c r="I147" t="n">
        <v>0</v>
      </c>
      <c r="K147" s="1">
        <f>(A147/86400)+25569</f>
        <v/>
      </c>
      <c r="L147" s="2">
        <f>CEILING(INT(K147*1440)/1440*288,1)/288</f>
        <v/>
      </c>
      <c r="M147">
        <f>MROUND((L147-25569)*86400,300)</f>
        <v/>
      </c>
      <c r="O147" t="n">
        <v>1775531702</v>
      </c>
      <c r="P147" t="inlineStr">
        <is>
          <t>XAUUSD</t>
        </is>
      </c>
      <c r="Q147" t="inlineStr">
        <is>
          <t>M15</t>
        </is>
      </c>
      <c r="R147" t="n">
        <v>4642.84</v>
      </c>
      <c r="S147" t="n">
        <v>4647.05298</v>
      </c>
      <c r="T147" t="n">
        <v>4644.51953</v>
      </c>
      <c r="U147" t="n">
        <v>4648.63196</v>
      </c>
      <c r="V147" t="n">
        <v>4643.05875</v>
      </c>
      <c r="W147" t="n">
        <v>0</v>
      </c>
      <c r="Y147" s="1">
        <f>(O147/86400)+25569</f>
        <v/>
      </c>
      <c r="Z147" s="2">
        <f>CEILING(INT(Y147*1440)/1440*288,1)/288</f>
        <v/>
      </c>
      <c r="AA147">
        <f>MROUND((Z147-25569)*86400,300)</f>
        <v/>
      </c>
    </row>
    <row r="148" ht="14.25" customHeight="1">
      <c r="A148" t="n">
        <v>1776157203</v>
      </c>
      <c r="B148" t="inlineStr">
        <is>
          <t>XAUUSD</t>
        </is>
      </c>
      <c r="C148" t="inlineStr">
        <is>
          <t>H3</t>
        </is>
      </c>
      <c r="D148" t="n">
        <v>4774.87</v>
      </c>
      <c r="E148" t="n">
        <v>4797.97489</v>
      </c>
      <c r="F148" t="n">
        <v>4785.13519</v>
      </c>
      <c r="G148" t="n">
        <v>4807.66449</v>
      </c>
      <c r="H148" t="n">
        <v>4771.96171</v>
      </c>
      <c r="I148" t="n">
        <v>0</v>
      </c>
      <c r="K148" s="1">
        <f>(A148/86400)+25569</f>
        <v/>
      </c>
      <c r="L148" s="2">
        <f>CEILING(INT(K148*1440)/1440*288,1)/288</f>
        <v/>
      </c>
      <c r="M148">
        <f>MROUND((L148-25569)*86400,300)</f>
        <v/>
      </c>
      <c r="O148" t="n">
        <v>1775532602</v>
      </c>
      <c r="P148" t="inlineStr">
        <is>
          <t>XAUUSD</t>
        </is>
      </c>
      <c r="Q148" t="inlineStr">
        <is>
          <t>M15</t>
        </is>
      </c>
      <c r="R148" t="n">
        <v>4648.1</v>
      </c>
      <c r="S148" t="n">
        <v>4649.49438</v>
      </c>
      <c r="T148" t="n">
        <v>4647.00696</v>
      </c>
      <c r="U148" t="n">
        <v>4650.78386</v>
      </c>
      <c r="V148" t="n">
        <v>4646.55407</v>
      </c>
      <c r="W148" t="n">
        <v>0</v>
      </c>
      <c r="Y148" s="1">
        <f>(O148/86400)+25569</f>
        <v/>
      </c>
      <c r="Z148" s="2">
        <f>CEILING(INT(Y148*1440)/1440*288,1)/288</f>
        <v/>
      </c>
      <c r="AA148">
        <f>MROUND((Z148-25569)*86400,300)</f>
        <v/>
      </c>
    </row>
    <row r="149" ht="14.25" customHeight="1">
      <c r="A149" t="n">
        <v>1776168003</v>
      </c>
      <c r="B149" t="inlineStr">
        <is>
          <t>XAUUSD</t>
        </is>
      </c>
      <c r="C149" t="inlineStr">
        <is>
          <t>H3</t>
        </is>
      </c>
      <c r="D149" t="n">
        <v>4803.7</v>
      </c>
      <c r="E149" t="n">
        <v>4810.94748</v>
      </c>
      <c r="F149" t="n">
        <v>4798.04134</v>
      </c>
      <c r="G149" t="n">
        <v>4822.07084</v>
      </c>
      <c r="H149" t="n">
        <v>4784.77566</v>
      </c>
      <c r="I149" t="n">
        <v>0</v>
      </c>
      <c r="K149" s="1">
        <f>(A149/86400)+25569</f>
        <v/>
      </c>
      <c r="L149" s="2">
        <f>CEILING(INT(K149*1440)/1440*288,1)/288</f>
        <v/>
      </c>
      <c r="M149">
        <f>MROUND((L149-25569)*86400,300)</f>
        <v/>
      </c>
      <c r="O149" t="n">
        <v>1775533502</v>
      </c>
      <c r="P149" t="inlineStr">
        <is>
          <t>XAUUSD</t>
        </is>
      </c>
      <c r="Q149" t="inlineStr">
        <is>
          <t>M15</t>
        </is>
      </c>
      <c r="R149" t="n">
        <v>4649.44</v>
      </c>
      <c r="S149" t="n">
        <v>4651.31126</v>
      </c>
      <c r="T149" t="n">
        <v>4649.15911</v>
      </c>
      <c r="U149" t="n">
        <v>4652.98856</v>
      </c>
      <c r="V149" t="n">
        <v>4648.8297</v>
      </c>
      <c r="W149" t="n">
        <v>0</v>
      </c>
      <c r="Y149" s="1">
        <f>(O149/86400)+25569</f>
        <v/>
      </c>
      <c r="Z149" s="2">
        <f>CEILING(INT(Y149*1440)/1440*288,1)/288</f>
        <v/>
      </c>
      <c r="AA149">
        <f>MROUND((Z149-25569)*86400,300)</f>
        <v/>
      </c>
    </row>
    <row r="150" ht="14.25" customHeight="1">
      <c r="A150" t="n">
        <v>1776178803</v>
      </c>
      <c r="B150" t="inlineStr">
        <is>
          <t>XAUUSD</t>
        </is>
      </c>
      <c r="C150" t="inlineStr">
        <is>
          <t>H3</t>
        </is>
      </c>
      <c r="D150" t="n">
        <v>4835.11</v>
      </c>
      <c r="E150" t="n">
        <v>4821.67053</v>
      </c>
      <c r="F150" t="n">
        <v>4809.85593</v>
      </c>
      <c r="G150" t="n">
        <v>4834.68442</v>
      </c>
      <c r="H150" t="n">
        <v>4797.36182</v>
      </c>
      <c r="I150" t="n">
        <v>0</v>
      </c>
      <c r="K150" s="1">
        <f>(A150/86400)+25569</f>
        <v/>
      </c>
      <c r="L150" s="2">
        <f>CEILING(INT(K150*1440)/1440*288,1)/288</f>
        <v/>
      </c>
      <c r="M150">
        <f>MROUND((L150-25569)*86400,300)</f>
        <v/>
      </c>
      <c r="O150" t="n">
        <v>1775534402</v>
      </c>
      <c r="P150" t="inlineStr">
        <is>
          <t>XAUUSD</t>
        </is>
      </c>
      <c r="Q150" t="inlineStr">
        <is>
          <t>M15</t>
        </is>
      </c>
      <c r="R150" t="n">
        <v>4646.25</v>
      </c>
      <c r="S150" t="n">
        <v>4652.36114</v>
      </c>
      <c r="T150" t="n">
        <v>4650.76013</v>
      </c>
      <c r="U150" t="n">
        <v>4654.98528</v>
      </c>
      <c r="V150" t="n">
        <v>4649.65777</v>
      </c>
      <c r="W150" t="n">
        <v>0</v>
      </c>
      <c r="Y150" s="1">
        <f>(O150/86400)+25569</f>
        <v/>
      </c>
      <c r="Z150" s="2">
        <f>CEILING(INT(Y150*1440)/1440*288,1)/288</f>
        <v/>
      </c>
      <c r="AA150">
        <f>MROUND((Z150-25569)*86400,300)</f>
        <v/>
      </c>
    </row>
    <row r="151" ht="14.25" customHeight="1">
      <c r="A151" t="n">
        <v>1776189603</v>
      </c>
      <c r="B151" t="inlineStr">
        <is>
          <t>XAUUSD</t>
        </is>
      </c>
      <c r="C151" t="inlineStr">
        <is>
          <t>H3</t>
        </is>
      </c>
      <c r="D151" t="n">
        <v>4841.72</v>
      </c>
      <c r="E151" t="n">
        <v>4828.42556</v>
      </c>
      <c r="F151" t="n">
        <v>4819.14075</v>
      </c>
      <c r="G151" t="n">
        <v>4843.61956</v>
      </c>
      <c r="H151" t="n">
        <v>4807.7463</v>
      </c>
      <c r="I151" t="n">
        <v>0</v>
      </c>
      <c r="K151" s="1">
        <f>(A151/86400)+25569</f>
        <v/>
      </c>
      <c r="L151" s="2">
        <f>CEILING(INT(K151*1440)/1440*288,1)/288</f>
        <v/>
      </c>
      <c r="M151">
        <f>MROUND((L151-25569)*86400,300)</f>
        <v/>
      </c>
      <c r="O151" t="n">
        <v>1775535302</v>
      </c>
      <c r="P151" t="inlineStr">
        <is>
          <t>XAUUSD</t>
        </is>
      </c>
      <c r="Q151" t="inlineStr">
        <is>
          <t>M15</t>
        </is>
      </c>
      <c r="R151" t="n">
        <v>4650.08</v>
      </c>
      <c r="S151" t="n">
        <v>4652.68224</v>
      </c>
      <c r="T151" t="n">
        <v>4651.72119</v>
      </c>
      <c r="U151" t="n">
        <v>4656.58754</v>
      </c>
      <c r="V151" t="n">
        <v>4649.17811</v>
      </c>
      <c r="W151" t="n">
        <v>0</v>
      </c>
      <c r="Y151" s="1">
        <f>(O151/86400)+25569</f>
        <v/>
      </c>
      <c r="Z151" s="2">
        <f>CEILING(INT(Y151*1440)/1440*288,1)/288</f>
        <v/>
      </c>
      <c r="AA151">
        <f>MROUND((Z151-25569)*86400,300)</f>
        <v/>
      </c>
    </row>
    <row r="152" ht="14.25" customHeight="1">
      <c r="A152" t="n">
        <v>1776200403</v>
      </c>
      <c r="B152" t="inlineStr">
        <is>
          <t>XAUUSD</t>
        </is>
      </c>
      <c r="C152" t="inlineStr">
        <is>
          <t>H3</t>
        </is>
      </c>
      <c r="D152" t="n">
        <v>4837.22</v>
      </c>
      <c r="E152" t="n">
        <v>4830.53238</v>
      </c>
      <c r="F152" t="n">
        <v>4824.83657</v>
      </c>
      <c r="G152" t="n">
        <v>4847.68825</v>
      </c>
      <c r="H152" t="n">
        <v>4813.9011</v>
      </c>
      <c r="I152" t="n">
        <v>0</v>
      </c>
      <c r="K152" s="1">
        <f>(A152/86400)+25569</f>
        <v/>
      </c>
      <c r="L152" s="2">
        <f>CEILING(INT(K152*1440)/1440*288,1)/288</f>
        <v/>
      </c>
      <c r="M152">
        <f>MROUND((L152-25569)*86400,300)</f>
        <v/>
      </c>
      <c r="O152" t="n">
        <v>1775536202</v>
      </c>
      <c r="P152" t="inlineStr">
        <is>
          <t>XAUUSD</t>
        </is>
      </c>
      <c r="Q152" t="inlineStr">
        <is>
          <t>M15</t>
        </is>
      </c>
      <c r="R152" t="n">
        <v>4661.81</v>
      </c>
      <c r="S152" t="n">
        <v>4652.18735</v>
      </c>
      <c r="T152" t="n">
        <v>4651.95427</v>
      </c>
      <c r="U152" t="n">
        <v>4657.63383</v>
      </c>
      <c r="V152" t="n">
        <v>4647.65693</v>
      </c>
      <c r="W152" t="n">
        <v>0</v>
      </c>
      <c r="Y152" s="1">
        <f>(O152/86400)+25569</f>
        <v/>
      </c>
      <c r="Z152" s="2">
        <f>CEILING(INT(Y152*1440)/1440*288,1)/288</f>
        <v/>
      </c>
      <c r="AA152">
        <f>MROUND((Z152-25569)*86400,300)</f>
        <v/>
      </c>
    </row>
    <row r="153" ht="14.25" customHeight="1">
      <c r="A153" t="n">
        <v>1776211203</v>
      </c>
      <c r="B153" t="inlineStr">
        <is>
          <t>XAUUSD</t>
        </is>
      </c>
      <c r="C153" t="inlineStr">
        <is>
          <t>H3</t>
        </is>
      </c>
      <c r="D153" t="n">
        <v>4823.98</v>
      </c>
      <c r="E153" t="n">
        <v>4828.37468</v>
      </c>
      <c r="F153" t="n">
        <v>4826.60562</v>
      </c>
      <c r="G153" t="n">
        <v>4846.64093</v>
      </c>
      <c r="H153" t="n">
        <v>4815.29138</v>
      </c>
      <c r="I153" t="n">
        <v>0</v>
      </c>
      <c r="K153" s="1">
        <f>(A153/86400)+25569</f>
        <v/>
      </c>
      <c r="L153" s="2">
        <f>CEILING(INT(K153*1440)/1440*288,1)/288</f>
        <v/>
      </c>
      <c r="M153">
        <f>MROUND((L153-25569)*86400,300)</f>
        <v/>
      </c>
      <c r="O153" t="n">
        <v>1775537102</v>
      </c>
      <c r="P153" t="inlineStr">
        <is>
          <t>XAUUSD</t>
        </is>
      </c>
      <c r="Q153" t="inlineStr">
        <is>
          <t>M15</t>
        </is>
      </c>
      <c r="R153" t="n">
        <v>4659.35</v>
      </c>
      <c r="S153" t="n">
        <v>4650.67192</v>
      </c>
      <c r="T153" t="n">
        <v>4651.31309</v>
      </c>
      <c r="U153" t="n">
        <v>4657.68102</v>
      </c>
      <c r="V153" t="n">
        <v>4645.36539</v>
      </c>
      <c r="W153" t="n">
        <v>1</v>
      </c>
      <c r="Y153" s="1">
        <f>(O153/86400)+25569</f>
        <v/>
      </c>
      <c r="Z153" s="2">
        <f>CEILING(INT(Y153*1440)/1440*288,1)/288</f>
        <v/>
      </c>
      <c r="AA153">
        <f>MROUND((Z153-25569)*86400,300)</f>
        <v/>
      </c>
    </row>
    <row r="154" ht="14.25" customHeight="1">
      <c r="A154" t="n">
        <v>1776222003</v>
      </c>
      <c r="B154" t="inlineStr">
        <is>
          <t>XAUUSD</t>
        </is>
      </c>
      <c r="C154" t="inlineStr">
        <is>
          <t>H3</t>
        </is>
      </c>
      <c r="D154" t="n">
        <v>4819.8</v>
      </c>
      <c r="E154" t="n">
        <v>4823.28105</v>
      </c>
      <c r="F154" t="n">
        <v>4824.94334</v>
      </c>
      <c r="G154" t="n">
        <v>4840.93041</v>
      </c>
      <c r="H154" t="n">
        <v>4812.66881</v>
      </c>
      <c r="I154" t="n">
        <v>1</v>
      </c>
      <c r="K154" s="1">
        <f>(A154/86400)+25569</f>
        <v/>
      </c>
      <c r="L154" s="2">
        <f>CEILING(INT(K154*1440)/1440*288,1)/288</f>
        <v/>
      </c>
      <c r="M154">
        <f>MROUND((L154-25569)*86400,300)</f>
        <v/>
      </c>
      <c r="O154" t="n">
        <v>1775538002</v>
      </c>
      <c r="P154" t="inlineStr">
        <is>
          <t>XAUUSD</t>
        </is>
      </c>
      <c r="Q154" t="inlineStr">
        <is>
          <t>M15</t>
        </is>
      </c>
      <c r="R154" t="n">
        <v>4655.64</v>
      </c>
      <c r="S154" t="n">
        <v>4648.46458</v>
      </c>
      <c r="T154" t="n">
        <v>4649.88883</v>
      </c>
      <c r="U154" t="n">
        <v>4656.75871</v>
      </c>
      <c r="V154" t="n">
        <v>4642.48435</v>
      </c>
      <c r="W154" t="n">
        <v>0</v>
      </c>
      <c r="Y154" s="1">
        <f>(O154/86400)+25569</f>
        <v/>
      </c>
      <c r="Z154" s="2">
        <f>CEILING(INT(Y154*1440)/1440*288,1)/288</f>
        <v/>
      </c>
      <c r="AA154">
        <f>MROUND((Z154-25569)*86400,300)</f>
        <v/>
      </c>
    </row>
    <row r="155" ht="14.25" customHeight="1">
      <c r="A155" t="n">
        <v>1776232803</v>
      </c>
      <c r="B155" t="inlineStr">
        <is>
          <t>XAUUSD</t>
        </is>
      </c>
      <c r="C155" t="inlineStr">
        <is>
          <t>H3</t>
        </is>
      </c>
      <c r="D155" t="n">
        <v>4818.56</v>
      </c>
      <c r="E155" t="n">
        <v>4816.96725</v>
      </c>
      <c r="F155" t="n">
        <v>4820.95529</v>
      </c>
      <c r="G155" t="n">
        <v>4833.10355</v>
      </c>
      <c r="H155" t="n">
        <v>4807.53158</v>
      </c>
      <c r="I155" t="n">
        <v>0</v>
      </c>
      <c r="K155" s="1">
        <f>(A155/86400)+25569</f>
        <v/>
      </c>
      <c r="L155" s="2">
        <f>CEILING(INT(K155*1440)/1440*288,1)/288</f>
        <v/>
      </c>
      <c r="M155">
        <f>MROUND((L155-25569)*86400,300)</f>
        <v/>
      </c>
      <c r="O155" t="n">
        <v>1775538902</v>
      </c>
      <c r="P155" t="inlineStr">
        <is>
          <t>XAUUSD</t>
        </is>
      </c>
      <c r="Q155" t="inlineStr">
        <is>
          <t>M15</t>
        </is>
      </c>
      <c r="R155" t="n">
        <v>4633.25</v>
      </c>
      <c r="S155" t="n">
        <v>4646.04615</v>
      </c>
      <c r="T155" t="n">
        <v>4647.96749</v>
      </c>
      <c r="U155" t="n">
        <v>4655.08807</v>
      </c>
      <c r="V155" t="n">
        <v>4639.56169</v>
      </c>
      <c r="W155" t="n">
        <v>0</v>
      </c>
      <c r="Y155" s="1">
        <f>(O155/86400)+25569</f>
        <v/>
      </c>
      <c r="Z155" s="2">
        <f>CEILING(INT(Y155*1440)/1440*288,1)/288</f>
        <v/>
      </c>
      <c r="AA155">
        <f>MROUND((Z155-25569)*86400,300)</f>
        <v/>
      </c>
    </row>
    <row r="156" ht="14.25" customHeight="1">
      <c r="A156" t="n">
        <v>1776243603</v>
      </c>
      <c r="B156" t="inlineStr">
        <is>
          <t>XAUUSD</t>
        </is>
      </c>
      <c r="C156" t="inlineStr">
        <is>
          <t>H3</t>
        </is>
      </c>
      <c r="D156" t="n">
        <v>4812.76</v>
      </c>
      <c r="E156" t="n">
        <v>4811.30657</v>
      </c>
      <c r="F156" t="n">
        <v>4816.13093</v>
      </c>
      <c r="G156" t="n">
        <v>4825.5369</v>
      </c>
      <c r="H156" t="n">
        <v>4801.90765</v>
      </c>
      <c r="I156" t="n">
        <v>0</v>
      </c>
      <c r="K156" s="1">
        <f>(A156/86400)+25569</f>
        <v/>
      </c>
      <c r="L156" s="2">
        <f>CEILING(INT(K156*1440)/1440*288,1)/288</f>
        <v/>
      </c>
      <c r="M156">
        <f>MROUND((L156-25569)*86400,300)</f>
        <v/>
      </c>
      <c r="O156" t="n">
        <v>1775539802</v>
      </c>
      <c r="P156" t="inlineStr">
        <is>
          <t>XAUUSD</t>
        </is>
      </c>
      <c r="Q156" t="inlineStr">
        <is>
          <t>M15</t>
        </is>
      </c>
      <c r="R156" t="n">
        <v>4631.75</v>
      </c>
      <c r="S156" t="n">
        <v>4644.38626</v>
      </c>
      <c r="T156" t="n">
        <v>4646.17688</v>
      </c>
      <c r="U156" t="n">
        <v>4653.03346</v>
      </c>
      <c r="V156" t="n">
        <v>4637.52714</v>
      </c>
      <c r="W156" t="n">
        <v>0</v>
      </c>
      <c r="Y156" s="1">
        <f>(O156/86400)+25569</f>
        <v/>
      </c>
      <c r="Z156" s="2">
        <f>CEILING(INT(Y156*1440)/1440*288,1)/288</f>
        <v/>
      </c>
      <c r="AA156">
        <f>MROUND((Z156-25569)*86400,300)</f>
        <v/>
      </c>
    </row>
    <row r="157" ht="14.25" customHeight="1">
      <c r="A157" t="n">
        <v>1776254403</v>
      </c>
      <c r="B157" t="inlineStr">
        <is>
          <t>XAUUSD</t>
        </is>
      </c>
      <c r="C157" t="inlineStr">
        <is>
          <t>H3</t>
        </is>
      </c>
      <c r="D157" t="n">
        <v>4815.39</v>
      </c>
      <c r="E157" t="n">
        <v>4807.85936</v>
      </c>
      <c r="F157" t="n">
        <v>4811.99515</v>
      </c>
      <c r="G157" t="n">
        <v>4820.39807</v>
      </c>
      <c r="H157" t="n">
        <v>4797.86188</v>
      </c>
      <c r="I157" t="n">
        <v>0</v>
      </c>
      <c r="K157" s="1">
        <f>(A157/86400)+25569</f>
        <v/>
      </c>
      <c r="L157" s="2">
        <f>CEILING(INT(K157*1440)/1440*288,1)/288</f>
        <v/>
      </c>
      <c r="M157">
        <f>MROUND((L157-25569)*86400,300)</f>
        <v/>
      </c>
      <c r="O157" t="n">
        <v>1775540702</v>
      </c>
      <c r="P157" t="inlineStr">
        <is>
          <t>XAUUSD</t>
        </is>
      </c>
      <c r="Q157" t="inlineStr">
        <is>
          <t>M15</t>
        </is>
      </c>
      <c r="R157" t="n">
        <v>4642.99</v>
      </c>
      <c r="S157" t="n">
        <v>4643.64373</v>
      </c>
      <c r="T157" t="n">
        <v>4644.9103</v>
      </c>
      <c r="U157" t="n">
        <v>4651.31817</v>
      </c>
      <c r="V157" t="n">
        <v>4636.67595</v>
      </c>
      <c r="W157" t="n">
        <v>0</v>
      </c>
      <c r="Y157" s="1">
        <f>(O157/86400)+25569</f>
        <v/>
      </c>
      <c r="Z157" s="2">
        <f>CEILING(INT(Y157*1440)/1440*288,1)/288</f>
        <v/>
      </c>
      <c r="AA157">
        <f>MROUND((Z157-25569)*86400,300)</f>
        <v/>
      </c>
    </row>
    <row r="158" ht="14.25" customHeight="1">
      <c r="A158" t="n">
        <v>1776265203</v>
      </c>
      <c r="B158" t="inlineStr">
        <is>
          <t>XAUUSD</t>
        </is>
      </c>
      <c r="C158" t="inlineStr">
        <is>
          <t>H3</t>
        </is>
      </c>
      <c r="D158" t="n">
        <v>4792.52</v>
      </c>
      <c r="E158" t="n">
        <v>4807.26907</v>
      </c>
      <c r="F158" t="n">
        <v>4809.63211</v>
      </c>
      <c r="G158" t="n">
        <v>4818.73747</v>
      </c>
      <c r="H158" t="n">
        <v>4795.99927</v>
      </c>
      <c r="I158" t="n">
        <v>0</v>
      </c>
      <c r="K158" s="1">
        <f>(A158/86400)+25569</f>
        <v/>
      </c>
      <c r="L158" s="2">
        <f>CEILING(INT(K158*1440)/1440*288,1)/288</f>
        <v/>
      </c>
      <c r="M158">
        <f>MROUND((L158-25569)*86400,300)</f>
        <v/>
      </c>
      <c r="O158" t="n">
        <v>1775541602</v>
      </c>
      <c r="P158" t="inlineStr">
        <is>
          <t>XAUUSD</t>
        </is>
      </c>
      <c r="Q158" t="inlineStr">
        <is>
          <t>M15</t>
        </is>
      </c>
      <c r="R158" t="n">
        <v>4647.34</v>
      </c>
      <c r="S158" t="n">
        <v>4643.42193</v>
      </c>
      <c r="T158" t="n">
        <v>4644.16612</v>
      </c>
      <c r="U158" t="n">
        <v>4649.9949</v>
      </c>
      <c r="V158" t="n">
        <v>4636.70698</v>
      </c>
      <c r="W158" t="n">
        <v>0</v>
      </c>
      <c r="Y158" s="1">
        <f>(O158/86400)+25569</f>
        <v/>
      </c>
      <c r="Z158" s="2">
        <f>CEILING(INT(Y158*1440)/1440*288,1)/288</f>
        <v/>
      </c>
      <c r="AA158">
        <f>MROUND((Z158-25569)*86400,300)</f>
        <v/>
      </c>
    </row>
    <row r="159" ht="14.25" customHeight="1">
      <c r="A159" t="n">
        <v>1776276003</v>
      </c>
      <c r="B159" t="inlineStr">
        <is>
          <t>XAUUSD</t>
        </is>
      </c>
      <c r="C159" t="inlineStr">
        <is>
          <t>H3</t>
        </is>
      </c>
      <c r="D159" t="n">
        <v>4790.77</v>
      </c>
      <c r="E159" t="n">
        <v>4809.54431</v>
      </c>
      <c r="F159" t="n">
        <v>4809.58821</v>
      </c>
      <c r="G159" t="n">
        <v>4820.83436</v>
      </c>
      <c r="H159" t="n">
        <v>4796.78783</v>
      </c>
      <c r="I159" t="n">
        <v>0</v>
      </c>
      <c r="K159" s="1">
        <f>(A159/86400)+25569</f>
        <v/>
      </c>
      <c r="L159" s="2">
        <f>CEILING(INT(K159*1440)/1440*288,1)/288</f>
        <v/>
      </c>
      <c r="M159">
        <f>MROUND((L159-25569)*86400,300)</f>
        <v/>
      </c>
      <c r="O159" t="n">
        <v>1775542502</v>
      </c>
      <c r="P159" t="inlineStr">
        <is>
          <t>XAUUSD</t>
        </is>
      </c>
      <c r="Q159" t="inlineStr">
        <is>
          <t>M15</t>
        </is>
      </c>
      <c r="R159" t="n">
        <v>4641.3</v>
      </c>
      <c r="S159" t="n">
        <v>4643.46812</v>
      </c>
      <c r="T159" t="n">
        <v>4643.81712</v>
      </c>
      <c r="U159" t="n">
        <v>4649.12481</v>
      </c>
      <c r="V159" t="n">
        <v>4637.14742</v>
      </c>
      <c r="W159" t="n">
        <v>0</v>
      </c>
      <c r="Y159" s="1">
        <f>(O159/86400)+25569</f>
        <v/>
      </c>
      <c r="Z159" s="2">
        <f>CEILING(INT(Y159*1440)/1440*288,1)/288</f>
        <v/>
      </c>
      <c r="AA159">
        <f>MROUND((Z159-25569)*86400,300)</f>
        <v/>
      </c>
    </row>
    <row r="160" ht="14.25" customHeight="1">
      <c r="A160" t="n">
        <v>1776286803</v>
      </c>
      <c r="B160" t="inlineStr">
        <is>
          <t>XAUUSD</t>
        </is>
      </c>
      <c r="C160" t="inlineStr">
        <is>
          <t>H3</t>
        </is>
      </c>
      <c r="D160" t="n">
        <v>4823.5</v>
      </c>
      <c r="E160" t="n">
        <v>4813.46379</v>
      </c>
      <c r="F160" t="n">
        <v>4811.526</v>
      </c>
      <c r="G160" t="n">
        <v>4825.62859</v>
      </c>
      <c r="H160" t="n">
        <v>4799.48816</v>
      </c>
      <c r="I160" t="n">
        <v>1</v>
      </c>
      <c r="K160" s="1">
        <f>(A160/86400)+25569</f>
        <v/>
      </c>
      <c r="L160" s="2">
        <f>CEILING(INT(K160*1440)/1440*288,1)/288</f>
        <v/>
      </c>
      <c r="M160">
        <f>MROUND((L160-25569)*86400,300)</f>
        <v/>
      </c>
      <c r="O160" t="n">
        <v>1775543402</v>
      </c>
      <c r="P160" t="inlineStr">
        <is>
          <t>XAUUSD</t>
        </is>
      </c>
      <c r="Q160" t="inlineStr">
        <is>
          <t>M15</t>
        </is>
      </c>
      <c r="R160" t="n">
        <v>4652.47</v>
      </c>
      <c r="S160" t="n">
        <v>4643.88554</v>
      </c>
      <c r="T160" t="n">
        <v>4643.85133</v>
      </c>
      <c r="U160" t="n">
        <v>4648.79855</v>
      </c>
      <c r="V160" t="n">
        <v>4637.79327</v>
      </c>
      <c r="W160" t="n">
        <v>1</v>
      </c>
      <c r="Y160" s="1">
        <f>(O160/86400)+25569</f>
        <v/>
      </c>
      <c r="Z160" s="2">
        <f>CEILING(INT(Y160*1440)/1440*288,1)/288</f>
        <v/>
      </c>
      <c r="AA160">
        <f>MROUND((Z160-25569)*86400,300)</f>
        <v/>
      </c>
    </row>
    <row r="161" ht="14.25" customHeight="1">
      <c r="A161" t="n">
        <v>1776297603</v>
      </c>
      <c r="B161" t="inlineStr">
        <is>
          <t>XAUUSD</t>
        </is>
      </c>
      <c r="C161" t="inlineStr">
        <is>
          <t>H3</t>
        </is>
      </c>
      <c r="D161" t="n">
        <v>4819.78</v>
      </c>
      <c r="E161" t="n">
        <v>4816.45441</v>
      </c>
      <c r="F161" t="n">
        <v>4813.9902</v>
      </c>
      <c r="G161" t="n">
        <v>4830.56477</v>
      </c>
      <c r="H161" t="n">
        <v>4802.50949</v>
      </c>
      <c r="I161" t="n">
        <v>0</v>
      </c>
      <c r="K161" s="1">
        <f>(A161/86400)+25569</f>
        <v/>
      </c>
      <c r="L161" s="2">
        <f>CEILING(INT(K161*1440)/1440*288,1)/288</f>
        <v/>
      </c>
      <c r="M161">
        <f>MROUND((L161-25569)*86400,300)</f>
        <v/>
      </c>
      <c r="O161" t="n">
        <v>1775544302</v>
      </c>
      <c r="P161" t="inlineStr">
        <is>
          <t>XAUUSD</t>
        </is>
      </c>
      <c r="Q161" t="inlineStr">
        <is>
          <t>M15</t>
        </is>
      </c>
      <c r="R161" t="n">
        <v>4653.55</v>
      </c>
      <c r="S161" t="n">
        <v>4644.48742</v>
      </c>
      <c r="T161" t="n">
        <v>4644.16937</v>
      </c>
      <c r="U161" t="n">
        <v>4649.07019</v>
      </c>
      <c r="V161" t="n">
        <v>4638.53633</v>
      </c>
      <c r="W161" t="n">
        <v>0</v>
      </c>
      <c r="Y161" s="1">
        <f>(O161/86400)+25569</f>
        <v/>
      </c>
      <c r="Z161" s="2">
        <f>CEILING(INT(Y161*1440)/1440*288,1)/288</f>
        <v/>
      </c>
      <c r="AA161">
        <f>MROUND((Z161-25569)*86400,300)</f>
        <v/>
      </c>
    </row>
    <row r="162" ht="14.25" customHeight="1">
      <c r="A162" t="n">
        <v>1776308403</v>
      </c>
      <c r="B162" t="inlineStr">
        <is>
          <t>XAUUSD</t>
        </is>
      </c>
      <c r="C162" t="inlineStr">
        <is>
          <t>H3</t>
        </is>
      </c>
      <c r="D162" t="n">
        <v>4821.38</v>
      </c>
      <c r="E162" t="n">
        <v>4816.86498</v>
      </c>
      <c r="F162" t="n">
        <v>4815.42759</v>
      </c>
      <c r="G162" t="n">
        <v>4833.16154</v>
      </c>
      <c r="H162" t="n">
        <v>4803.85819</v>
      </c>
      <c r="I162" t="n">
        <v>0</v>
      </c>
      <c r="K162" s="1">
        <f>(A162/86400)+25569</f>
        <v/>
      </c>
      <c r="L162" s="2">
        <f>CEILING(INT(K162*1440)/1440*288,1)/288</f>
        <v/>
      </c>
      <c r="M162">
        <f>MROUND((L162-25569)*86400,300)</f>
        <v/>
      </c>
      <c r="O162" t="n">
        <v>1775545202</v>
      </c>
      <c r="P162" t="inlineStr">
        <is>
          <t>XAUUSD</t>
        </is>
      </c>
      <c r="Q162" t="inlineStr">
        <is>
          <t>M15</t>
        </is>
      </c>
      <c r="R162" t="n">
        <v>4651.56</v>
      </c>
      <c r="S162" t="n">
        <v>4645.56026</v>
      </c>
      <c r="T162" t="n">
        <v>4644.86482</v>
      </c>
      <c r="U162" t="n">
        <v>4650.15407</v>
      </c>
      <c r="V162" t="n">
        <v>4639.39842</v>
      </c>
      <c r="W162" t="n">
        <v>0</v>
      </c>
      <c r="Y162" s="1">
        <f>(O162/86400)+25569</f>
        <v/>
      </c>
      <c r="Z162" s="2">
        <f>CEILING(INT(Y162*1440)/1440*288,1)/288</f>
        <v/>
      </c>
      <c r="AA162">
        <f>MROUND((Z162-25569)*86400,300)</f>
        <v/>
      </c>
    </row>
    <row r="163" ht="14.25" customHeight="1">
      <c r="A163" t="n">
        <v>1776319203</v>
      </c>
      <c r="B163" t="inlineStr">
        <is>
          <t>XAUUSD</t>
        </is>
      </c>
      <c r="C163" t="inlineStr">
        <is>
          <t>H3</t>
        </is>
      </c>
      <c r="D163" t="n">
        <v>4813.77</v>
      </c>
      <c r="E163" t="n">
        <v>4813.62929</v>
      </c>
      <c r="F163" t="n">
        <v>4814.52844</v>
      </c>
      <c r="G163" t="n">
        <v>4831.70345</v>
      </c>
      <c r="H163" t="n">
        <v>4802.16295</v>
      </c>
      <c r="I163" t="n">
        <v>1</v>
      </c>
      <c r="K163" s="1">
        <f>(A163/86400)+25569</f>
        <v/>
      </c>
      <c r="L163" s="2">
        <f>CEILING(INT(K163*1440)/1440*288,1)/288</f>
        <v/>
      </c>
      <c r="M163">
        <f>MROUND((L163-25569)*86400,300)</f>
        <v/>
      </c>
      <c r="O163" t="n">
        <v>1775546102</v>
      </c>
      <c r="P163" t="inlineStr">
        <is>
          <t>XAUUSD</t>
        </is>
      </c>
      <c r="Q163" t="inlineStr">
        <is>
          <t>M15</t>
        </is>
      </c>
      <c r="R163" t="n">
        <v>4639.75</v>
      </c>
      <c r="S163" t="n">
        <v>4647.63125</v>
      </c>
      <c r="T163" t="n">
        <v>4646.24803</v>
      </c>
      <c r="U163" t="n">
        <v>4652.39736</v>
      </c>
      <c r="V163" t="n">
        <v>4640.77439</v>
      </c>
      <c r="W163" t="n">
        <v>0</v>
      </c>
      <c r="Y163" s="1">
        <f>(O163/86400)+25569</f>
        <v/>
      </c>
      <c r="Z163" s="2">
        <f>CEILING(INT(Y163*1440)/1440*288,1)/288</f>
        <v/>
      </c>
      <c r="AA163">
        <f>MROUND((Z163-25569)*86400,300)</f>
        <v/>
      </c>
    </row>
    <row r="164" ht="14.25" customHeight="1">
      <c r="A164" t="n">
        <v>1776330003</v>
      </c>
      <c r="B164" t="inlineStr">
        <is>
          <t>XAUUSD</t>
        </is>
      </c>
      <c r="C164" t="inlineStr">
        <is>
          <t>H3</t>
        </is>
      </c>
      <c r="D164" t="n">
        <v>4822.24</v>
      </c>
      <c r="E164" t="n">
        <v>4807.09684</v>
      </c>
      <c r="F164" t="n">
        <v>4810.81264</v>
      </c>
      <c r="G164" t="n">
        <v>4825.88914</v>
      </c>
      <c r="H164" t="n">
        <v>4797.42756</v>
      </c>
      <c r="I164" t="n">
        <v>0</v>
      </c>
      <c r="K164" s="1">
        <f>(A164/86400)+25569</f>
        <v/>
      </c>
      <c r="L164" s="2">
        <f>CEILING(INT(K164*1440)/1440*288,1)/288</f>
        <v/>
      </c>
      <c r="M164">
        <f>MROUND((L164-25569)*86400,300)</f>
        <v/>
      </c>
      <c r="O164" t="n">
        <v>1775547002</v>
      </c>
      <c r="P164" t="inlineStr">
        <is>
          <t>XAUUSD</t>
        </is>
      </c>
      <c r="Q164" t="inlineStr">
        <is>
          <t>M15</t>
        </is>
      </c>
      <c r="R164" t="n">
        <v>4643.76</v>
      </c>
      <c r="S164" t="n">
        <v>4651.45757</v>
      </c>
      <c r="T164" t="n">
        <v>4648.8528</v>
      </c>
      <c r="U164" t="n">
        <v>4656.21777</v>
      </c>
      <c r="V164" t="n">
        <v>4643.40597</v>
      </c>
      <c r="W164" t="n">
        <v>0</v>
      </c>
      <c r="Y164" s="1">
        <f>(O164/86400)+25569</f>
        <v/>
      </c>
      <c r="Z164" s="2">
        <f>CEILING(INT(Y164*1440)/1440*288,1)/288</f>
        <v/>
      </c>
      <c r="AA164">
        <f>MROUND((Z164-25569)*86400,300)</f>
        <v/>
      </c>
    </row>
    <row r="165" ht="14.25" customHeight="1">
      <c r="A165" t="n">
        <v>1776340803</v>
      </c>
      <c r="B165" t="inlineStr">
        <is>
          <t>XAUUSD</t>
        </is>
      </c>
      <c r="C165" t="inlineStr">
        <is>
          <t>H3</t>
        </is>
      </c>
      <c r="D165" t="n">
        <v>4788.7</v>
      </c>
      <c r="E165" t="n">
        <v>4798.53619</v>
      </c>
      <c r="F165" t="n">
        <v>4804.67441</v>
      </c>
      <c r="G165" t="n">
        <v>4816.98858</v>
      </c>
      <c r="H165" t="n">
        <v>4790.5268</v>
      </c>
      <c r="I165" t="n">
        <v>0</v>
      </c>
      <c r="K165" s="1">
        <f>(A165/86400)+25569</f>
        <v/>
      </c>
      <c r="L165" s="2">
        <f>CEILING(INT(K165*1440)/1440*288,1)/288</f>
        <v/>
      </c>
      <c r="M165">
        <f>MROUND((L165-25569)*86400,300)</f>
        <v/>
      </c>
      <c r="O165" t="n">
        <v>1775547902</v>
      </c>
      <c r="P165" t="inlineStr">
        <is>
          <t>XAUUSD</t>
        </is>
      </c>
      <c r="Q165" t="inlineStr">
        <is>
          <t>M15</t>
        </is>
      </c>
      <c r="R165" t="n">
        <v>4646.1</v>
      </c>
      <c r="S165" t="n">
        <v>4657.03377</v>
      </c>
      <c r="T165" t="n">
        <v>4652.94329</v>
      </c>
      <c r="U165" t="n">
        <v>4661.94179</v>
      </c>
      <c r="V165" t="n">
        <v>4647.68999</v>
      </c>
      <c r="W165" t="n">
        <v>0</v>
      </c>
      <c r="Y165" s="1">
        <f>(O165/86400)+25569</f>
        <v/>
      </c>
      <c r="Z165" s="2">
        <f>CEILING(INT(Y165*1440)/1440*288,1)/288</f>
        <v/>
      </c>
      <c r="AA165">
        <f>MROUND((Z165-25569)*86400,300)</f>
        <v/>
      </c>
    </row>
    <row r="166" ht="14.25" customHeight="1">
      <c r="A166" t="n">
        <v>1776351603</v>
      </c>
      <c r="B166" t="inlineStr">
        <is>
          <t>XAUUSD</t>
        </is>
      </c>
      <c r="C166" t="inlineStr">
        <is>
          <t>H3</t>
        </is>
      </c>
      <c r="D166" t="n">
        <v>4789.22</v>
      </c>
      <c r="E166" t="n">
        <v>4790.88985</v>
      </c>
      <c r="F166" t="n">
        <v>4797.78213</v>
      </c>
      <c r="G166" t="n">
        <v>4807.31846</v>
      </c>
      <c r="H166" t="n">
        <v>4783.78916</v>
      </c>
      <c r="I166" t="n">
        <v>0</v>
      </c>
      <c r="K166" s="1">
        <f>(A166/86400)+25569</f>
        <v/>
      </c>
      <c r="L166" s="2">
        <f>CEILING(INT(K166*1440)/1440*288,1)/288</f>
        <v/>
      </c>
      <c r="M166">
        <f>MROUND((L166-25569)*86400,300)</f>
        <v/>
      </c>
      <c r="O166" t="n">
        <v>1775548802</v>
      </c>
      <c r="P166" t="inlineStr">
        <is>
          <t>XAUUSD</t>
        </is>
      </c>
      <c r="Q166" t="inlineStr">
        <is>
          <t>M15</t>
        </is>
      </c>
      <c r="R166" t="n">
        <v>4663.43</v>
      </c>
      <c r="S166" t="n">
        <v>4663.982</v>
      </c>
      <c r="T166" t="n">
        <v>4658.46264</v>
      </c>
      <c r="U166" t="n">
        <v>4669.27995</v>
      </c>
      <c r="V166" t="n">
        <v>4653.58326</v>
      </c>
      <c r="W166" t="n">
        <v>0</v>
      </c>
      <c r="Y166" s="1">
        <f>(O166/86400)+25569</f>
        <v/>
      </c>
      <c r="Z166" s="2">
        <f>CEILING(INT(Y166*1440)/1440*288,1)/288</f>
        <v/>
      </c>
      <c r="AA166">
        <f>MROUND((Z166-25569)*86400,300)</f>
        <v/>
      </c>
    </row>
    <row r="167" ht="14.25" customHeight="1">
      <c r="A167" t="n">
        <v>1776362403</v>
      </c>
      <c r="B167" t="inlineStr">
        <is>
          <t>XAUUSD</t>
        </is>
      </c>
      <c r="C167" t="inlineStr">
        <is>
          <t>H3</t>
        </is>
      </c>
      <c r="D167" t="n">
        <v>4790.84</v>
      </c>
      <c r="E167" t="n">
        <v>4786.61006</v>
      </c>
      <c r="F167" t="n">
        <v>4792.1961</v>
      </c>
      <c r="G167" t="n">
        <v>4799.99807</v>
      </c>
      <c r="H167" t="n">
        <v>4779.09149</v>
      </c>
      <c r="I167" t="n">
        <v>0</v>
      </c>
      <c r="K167" s="1">
        <f>(A167/86400)+25569</f>
        <v/>
      </c>
      <c r="L167" s="2">
        <f>CEILING(INT(K167*1440)/1440*288,1)/288</f>
        <v/>
      </c>
      <c r="M167">
        <f>MROUND((L167-25569)*86400,300)</f>
        <v/>
      </c>
      <c r="O167" t="n">
        <v>1775549702</v>
      </c>
      <c r="P167" t="inlineStr">
        <is>
          <t>XAUUSD</t>
        </is>
      </c>
      <c r="Q167" t="inlineStr">
        <is>
          <t>M15</t>
        </is>
      </c>
      <c r="R167" t="n">
        <v>4678.26</v>
      </c>
      <c r="S167" t="n">
        <v>4671.15999</v>
      </c>
      <c r="T167" t="n">
        <v>4664.81132</v>
      </c>
      <c r="U167" t="n">
        <v>4677.06938</v>
      </c>
      <c r="V167" t="n">
        <v>4660.54531</v>
      </c>
      <c r="W167" t="n">
        <v>0</v>
      </c>
      <c r="Y167" s="1">
        <f>(O167/86400)+25569</f>
        <v/>
      </c>
      <c r="Z167" s="2">
        <f>CEILING(INT(Y167*1440)/1440*288,1)/288</f>
        <v/>
      </c>
      <c r="AA167">
        <f>MROUND((Z167-25569)*86400,300)</f>
        <v/>
      </c>
    </row>
    <row r="168" ht="14.25" customHeight="1">
      <c r="A168" t="n">
        <v>1776373203</v>
      </c>
      <c r="B168" t="inlineStr">
        <is>
          <t>XAUUSD</t>
        </is>
      </c>
      <c r="C168" t="inlineStr">
        <is>
          <t>H3</t>
        </is>
      </c>
      <c r="D168" t="n">
        <v>4792.13</v>
      </c>
      <c r="E168" t="n">
        <v>4787.05684</v>
      </c>
      <c r="F168" t="n">
        <v>4789.62647</v>
      </c>
      <c r="G168" t="n">
        <v>4797.65459</v>
      </c>
      <c r="H168" t="n">
        <v>4777.69331</v>
      </c>
      <c r="I168" t="n">
        <v>0</v>
      </c>
      <c r="K168" s="1">
        <f>(A168/86400)+25569</f>
        <v/>
      </c>
      <c r="L168" s="2">
        <f>CEILING(INT(K168*1440)/1440*288,1)/288</f>
        <v/>
      </c>
      <c r="M168">
        <f>MROUND((L168-25569)*86400,300)</f>
        <v/>
      </c>
      <c r="O168" t="n">
        <v>1775550602</v>
      </c>
      <c r="P168" t="inlineStr">
        <is>
          <t>XAUUSD</t>
        </is>
      </c>
      <c r="Q168" t="inlineStr">
        <is>
          <t>M15</t>
        </is>
      </c>
      <c r="R168" t="n">
        <v>4683.16</v>
      </c>
      <c r="S168" t="n">
        <v>4677.32647</v>
      </c>
      <c r="T168" t="n">
        <v>4671.06889</v>
      </c>
      <c r="U168" t="n">
        <v>4683.77405</v>
      </c>
      <c r="V168" t="n">
        <v>4667.4932</v>
      </c>
      <c r="W168" t="n">
        <v>0</v>
      </c>
      <c r="Y168" s="1">
        <f>(O168/86400)+25569</f>
        <v/>
      </c>
      <c r="Z168" s="2">
        <f>CEILING(INT(Y168*1440)/1440*288,1)/288</f>
        <v/>
      </c>
      <c r="AA168">
        <f>MROUND((Z168-25569)*86400,300)</f>
        <v/>
      </c>
    </row>
    <row r="169" ht="14.25" customHeight="1">
      <c r="A169" t="n">
        <v>1776384003</v>
      </c>
      <c r="B169" t="inlineStr">
        <is>
          <t>XAUUSD</t>
        </is>
      </c>
      <c r="C169" t="inlineStr">
        <is>
          <t>H3</t>
        </is>
      </c>
      <c r="D169" t="n">
        <v>4784.81</v>
      </c>
      <c r="E169" t="n">
        <v>4792.40504</v>
      </c>
      <c r="F169" t="n">
        <v>4791.01576</v>
      </c>
      <c r="G169" t="n">
        <v>4801.42551</v>
      </c>
      <c r="H169" t="n">
        <v>4779.84453</v>
      </c>
      <c r="I169" t="n">
        <v>1</v>
      </c>
      <c r="K169" s="1">
        <f>(A169/86400)+25569</f>
        <v/>
      </c>
      <c r="L169" s="2">
        <f>CEILING(INT(K169*1440)/1440*288,1)/288</f>
        <v/>
      </c>
      <c r="M169">
        <f>MROUND((L169-25569)*86400,300)</f>
        <v/>
      </c>
      <c r="O169" t="n">
        <v>1775551502</v>
      </c>
      <c r="P169" t="inlineStr">
        <is>
          <t>XAUUSD</t>
        </is>
      </c>
      <c r="Q169" t="inlineStr">
        <is>
          <t>M15</t>
        </is>
      </c>
      <c r="R169" t="n">
        <v>4683.07</v>
      </c>
      <c r="S169" t="n">
        <v>4681.61244</v>
      </c>
      <c r="T169" t="n">
        <v>4676.34067</v>
      </c>
      <c r="U169" t="n">
        <v>4688.72854</v>
      </c>
      <c r="V169" t="n">
        <v>4673.00785</v>
      </c>
      <c r="W169" t="n">
        <v>0</v>
      </c>
      <c r="Y169" s="1">
        <f>(O169/86400)+25569</f>
        <v/>
      </c>
      <c r="Z169" s="2">
        <f>CEILING(INT(Y169*1440)/1440*288,1)/288</f>
        <v/>
      </c>
      <c r="AA169">
        <f>MROUND((Z169-25569)*86400,300)</f>
        <v/>
      </c>
    </row>
    <row r="170" ht="14.25" customHeight="1">
      <c r="A170" t="n">
        <v>1776394803</v>
      </c>
      <c r="B170" t="inlineStr">
        <is>
          <t>XAUUSD</t>
        </is>
      </c>
      <c r="C170" t="inlineStr">
        <is>
          <t>H3</t>
        </is>
      </c>
      <c r="D170" t="n">
        <v>4794.41</v>
      </c>
      <c r="E170" t="n">
        <v>4801.65064</v>
      </c>
      <c r="F170" t="n">
        <v>4796.3332</v>
      </c>
      <c r="G170" t="n">
        <v>4810.63575</v>
      </c>
      <c r="H170" t="n">
        <v>4785.31363</v>
      </c>
      <c r="I170" t="n">
        <v>0</v>
      </c>
      <c r="K170" s="1">
        <f>(A170/86400)+25569</f>
        <v/>
      </c>
      <c r="L170" s="2">
        <f>CEILING(INT(K170*1440)/1440*288,1)/288</f>
        <v/>
      </c>
      <c r="M170">
        <f>MROUND((L170-25569)*86400,300)</f>
        <v/>
      </c>
      <c r="O170" t="n">
        <v>1775552402</v>
      </c>
      <c r="P170" t="inlineStr">
        <is>
          <t>XAUUSD</t>
        </is>
      </c>
      <c r="Q170" t="inlineStr">
        <is>
          <t>M15</t>
        </is>
      </c>
      <c r="R170" t="n">
        <v>4685.16</v>
      </c>
      <c r="S170" t="n">
        <v>4683.51693</v>
      </c>
      <c r="T170" t="n">
        <v>4679.9288</v>
      </c>
      <c r="U170" t="n">
        <v>4691.42931</v>
      </c>
      <c r="V170" t="n">
        <v>4676.18368</v>
      </c>
      <c r="W170" t="n">
        <v>0</v>
      </c>
      <c r="Y170" s="1">
        <f>(O170/86400)+25569</f>
        <v/>
      </c>
      <c r="Z170" s="2">
        <f>CEILING(INT(Y170*1440)/1440*288,1)/288</f>
        <v/>
      </c>
      <c r="AA170">
        <f>MROUND((Z170-25569)*86400,300)</f>
        <v/>
      </c>
    </row>
    <row r="171" ht="14.25" customHeight="1">
      <c r="A171" t="n">
        <v>1776405603</v>
      </c>
      <c r="B171" t="inlineStr">
        <is>
          <t>XAUUSD</t>
        </is>
      </c>
      <c r="C171" t="inlineStr">
        <is>
          <t>H3</t>
        </is>
      </c>
      <c r="D171" t="n">
        <v>4796.09</v>
      </c>
      <c r="E171" t="n">
        <v>4812.42335</v>
      </c>
      <c r="F171" t="n">
        <v>4804.37828</v>
      </c>
      <c r="G171" t="n">
        <v>4823.13968</v>
      </c>
      <c r="H171" t="n">
        <v>4792.11215</v>
      </c>
      <c r="I171" t="n">
        <v>0</v>
      </c>
      <c r="K171" s="1">
        <f>(A171/86400)+25569</f>
        <v/>
      </c>
      <c r="L171" s="2">
        <f>CEILING(INT(K171*1440)/1440*288,1)/288</f>
        <v/>
      </c>
      <c r="M171">
        <f>MROUND((L171-25569)*86400,300)</f>
        <v/>
      </c>
      <c r="O171" t="n">
        <v>1775553302</v>
      </c>
      <c r="P171" t="inlineStr">
        <is>
          <t>XAUUSD</t>
        </is>
      </c>
      <c r="Q171" t="inlineStr">
        <is>
          <t>M15</t>
        </is>
      </c>
      <c r="R171" t="n">
        <v>4686.92</v>
      </c>
      <c r="S171" t="n">
        <v>4682.82819</v>
      </c>
      <c r="T171" t="n">
        <v>4681.37849</v>
      </c>
      <c r="U171" t="n">
        <v>4691.51197</v>
      </c>
      <c r="V171" t="n">
        <v>4676.44427</v>
      </c>
      <c r="W171" t="n">
        <v>0</v>
      </c>
      <c r="Y171" s="1">
        <f>(O171/86400)+25569</f>
        <v/>
      </c>
      <c r="Z171" s="2">
        <f>CEILING(INT(Y171*1440)/1440*288,1)/288</f>
        <v/>
      </c>
      <c r="AA171">
        <f>MROUND((Z171-25569)*86400,300)</f>
        <v/>
      </c>
    </row>
    <row r="172" ht="14.25" customHeight="1">
      <c r="A172" t="n">
        <v>1776416403</v>
      </c>
      <c r="B172" t="inlineStr">
        <is>
          <t>XAUUSD</t>
        </is>
      </c>
      <c r="C172" t="inlineStr">
        <is>
          <t>H3</t>
        </is>
      </c>
      <c r="D172" t="n">
        <v>4799.19</v>
      </c>
      <c r="E172" t="n">
        <v>4822.01198</v>
      </c>
      <c r="F172" t="n">
        <v>4813.19513</v>
      </c>
      <c r="G172" t="n">
        <v>4836.02693</v>
      </c>
      <c r="H172" t="n">
        <v>4798.22477</v>
      </c>
      <c r="I172" t="n">
        <v>0</v>
      </c>
      <c r="K172" s="1">
        <f>(A172/86400)+25569</f>
        <v/>
      </c>
      <c r="L172" s="2">
        <f>CEILING(INT(K172*1440)/1440*288,1)/288</f>
        <v/>
      </c>
      <c r="M172">
        <f>MROUND((L172-25569)*86400,300)</f>
        <v/>
      </c>
      <c r="O172" t="n">
        <v>1775554202</v>
      </c>
      <c r="P172" t="inlineStr">
        <is>
          <t>XAUUSD</t>
        </is>
      </c>
      <c r="Q172" t="inlineStr">
        <is>
          <t>M15</t>
        </is>
      </c>
      <c r="R172" t="n">
        <v>4667.28</v>
      </c>
      <c r="S172" t="n">
        <v>4679.67466</v>
      </c>
      <c r="T172" t="n">
        <v>4680.52658</v>
      </c>
      <c r="U172" t="n">
        <v>4689.09124</v>
      </c>
      <c r="V172" t="n">
        <v>4673.64131</v>
      </c>
      <c r="W172" t="n">
        <v>1</v>
      </c>
      <c r="Y172" s="1">
        <f>(O172/86400)+25569</f>
        <v/>
      </c>
      <c r="Z172" s="2">
        <f>CEILING(INT(Y172*1440)/1440*288,1)/288</f>
        <v/>
      </c>
      <c r="AA172">
        <f>MROUND((Z172-25569)*86400,300)</f>
        <v/>
      </c>
    </row>
    <row r="173" ht="14.25" customHeight="1">
      <c r="A173" t="n">
        <v>1776427203</v>
      </c>
      <c r="B173" t="inlineStr">
        <is>
          <t>XAUUSD</t>
        </is>
      </c>
      <c r="C173" t="inlineStr">
        <is>
          <t>H3</t>
        </is>
      </c>
      <c r="D173" t="n">
        <v>4873.15</v>
      </c>
      <c r="E173" t="n">
        <v>4827.88611</v>
      </c>
      <c r="F173" t="n">
        <v>4820.54062</v>
      </c>
      <c r="G173" t="n">
        <v>4845.92236</v>
      </c>
      <c r="H173" t="n">
        <v>4801.5553</v>
      </c>
      <c r="I173" t="n">
        <v>0</v>
      </c>
      <c r="K173" s="1">
        <f>(A173/86400)+25569</f>
        <v/>
      </c>
      <c r="L173" s="2">
        <f>CEILING(INT(K173*1440)/1440*288,1)/288</f>
        <v/>
      </c>
      <c r="M173">
        <f>MROUND((L173-25569)*86400,300)</f>
        <v/>
      </c>
      <c r="O173" t="n">
        <v>1775555102</v>
      </c>
      <c r="P173" t="inlineStr">
        <is>
          <t>XAUUSD</t>
        </is>
      </c>
      <c r="Q173" t="inlineStr">
        <is>
          <t>M15</t>
        </is>
      </c>
      <c r="R173" t="n">
        <v>4670.88</v>
      </c>
      <c r="S173" t="n">
        <v>4675.03144</v>
      </c>
      <c r="T173" t="n">
        <v>4677.77901</v>
      </c>
      <c r="U173" t="n">
        <v>4684.78952</v>
      </c>
      <c r="V173" t="n">
        <v>4668.56136</v>
      </c>
      <c r="W173" t="n">
        <v>0</v>
      </c>
      <c r="Y173" s="1">
        <f>(O173/86400)+25569</f>
        <v/>
      </c>
      <c r="Z173" s="2">
        <f>CEILING(INT(Y173*1440)/1440*288,1)/288</f>
        <v/>
      </c>
      <c r="AA173">
        <f>MROUND((Z173-25569)*86400,300)</f>
        <v/>
      </c>
    </row>
    <row r="174" ht="14.25" customHeight="1">
      <c r="A174" t="n">
        <v>1776438003</v>
      </c>
      <c r="B174" t="inlineStr">
        <is>
          <t>XAUUSD</t>
        </is>
      </c>
      <c r="C174" t="inlineStr">
        <is>
          <t>H3</t>
        </is>
      </c>
      <c r="D174" t="n">
        <v>4862.6</v>
      </c>
      <c r="E174" t="n">
        <v>4827.25315</v>
      </c>
      <c r="F174" t="n">
        <v>4823.89688</v>
      </c>
      <c r="G174" t="n">
        <v>4849.02295</v>
      </c>
      <c r="H174" t="n">
        <v>4800.53621</v>
      </c>
      <c r="I174" t="n">
        <v>0</v>
      </c>
      <c r="K174" s="1">
        <f>(A174/86400)+25569</f>
        <v/>
      </c>
      <c r="L174" s="2">
        <f>CEILING(INT(K174*1440)/1440*288,1)/288</f>
        <v/>
      </c>
      <c r="M174">
        <f>MROUND((L174-25569)*86400,300)</f>
        <v/>
      </c>
      <c r="O174" t="n">
        <v>1775556002</v>
      </c>
      <c r="P174" t="inlineStr">
        <is>
          <t>XAUUSD</t>
        </is>
      </c>
      <c r="Q174" t="inlineStr">
        <is>
          <t>M15</t>
        </is>
      </c>
      <c r="R174" t="n">
        <v>4676.73</v>
      </c>
      <c r="S174" t="n">
        <v>4669.38557</v>
      </c>
      <c r="T174" t="n">
        <v>4673.58229</v>
      </c>
      <c r="U174" t="n">
        <v>4679.50124</v>
      </c>
      <c r="V174" t="n">
        <v>4662.10266</v>
      </c>
      <c r="W174" t="n">
        <v>0</v>
      </c>
      <c r="Y174" s="1">
        <f>(O174/86400)+25569</f>
        <v/>
      </c>
      <c r="Z174" s="2">
        <f>CEILING(INT(Y174*1440)/1440*288,1)/288</f>
        <v/>
      </c>
      <c r="AA174">
        <f>MROUND((Z174-25569)*86400,300)</f>
        <v/>
      </c>
    </row>
    <row r="175" ht="14.25" customHeight="1">
      <c r="A175" t="n">
        <v>1776448803</v>
      </c>
      <c r="B175" t="inlineStr">
        <is>
          <t>XAUUSD</t>
        </is>
      </c>
      <c r="C175" t="inlineStr">
        <is>
          <t>H3</t>
        </is>
      </c>
      <c r="D175" t="n">
        <v>4833.02</v>
      </c>
      <c r="E175" t="n">
        <v>4820.62612</v>
      </c>
      <c r="F175" t="n">
        <v>4822.2615</v>
      </c>
      <c r="G175" t="n">
        <v>4844.87336</v>
      </c>
      <c r="H175" t="n">
        <v>4794.20899</v>
      </c>
      <c r="I175" t="n">
        <v>1</v>
      </c>
      <c r="K175" s="1">
        <f>(A175/86400)+25569</f>
        <v/>
      </c>
      <c r="L175" s="2">
        <f>CEILING(INT(K175*1440)/1440*288,1)/288</f>
        <v/>
      </c>
      <c r="M175">
        <f>MROUND((L175-25569)*86400,300)</f>
        <v/>
      </c>
      <c r="O175" t="n">
        <v>1775556902</v>
      </c>
      <c r="P175" t="inlineStr">
        <is>
          <t>XAUUSD</t>
        </is>
      </c>
      <c r="Q175" t="inlineStr">
        <is>
          <t>M15</t>
        </is>
      </c>
      <c r="R175" t="n">
        <v>4668.12</v>
      </c>
      <c r="S175" t="n">
        <v>4663.24828</v>
      </c>
      <c r="T175" t="n">
        <v>4668.41528</v>
      </c>
      <c r="U175" t="n">
        <v>4673.72559</v>
      </c>
      <c r="V175" t="n">
        <v>4655.10256</v>
      </c>
      <c r="W175" t="n">
        <v>0</v>
      </c>
      <c r="Y175" s="1">
        <f>(O175/86400)+25569</f>
        <v/>
      </c>
      <c r="Z175" s="2">
        <f>CEILING(INT(Y175*1440)/1440*288,1)/288</f>
        <v/>
      </c>
      <c r="AA175">
        <f>MROUND((Z175-25569)*86400,300)</f>
        <v/>
      </c>
    </row>
    <row r="176" ht="14.25" customHeight="1">
      <c r="A176" t="n">
        <v>1776632403</v>
      </c>
      <c r="B176" t="inlineStr">
        <is>
          <t>XAUUSD</t>
        </is>
      </c>
      <c r="C176" t="inlineStr">
        <is>
          <t>H3</t>
        </is>
      </c>
      <c r="D176" t="n">
        <v>4755.07</v>
      </c>
      <c r="E176" t="n">
        <v>4810.56074</v>
      </c>
      <c r="F176" t="n">
        <v>4816.41112</v>
      </c>
      <c r="G176" t="n">
        <v>4834.99878</v>
      </c>
      <c r="H176" t="n">
        <v>4784.79527</v>
      </c>
      <c r="I176" t="n">
        <v>0</v>
      </c>
      <c r="K176" s="1">
        <f>(A176/86400)+25569</f>
        <v/>
      </c>
      <c r="L176" s="2">
        <f>CEILING(INT(K176*1440)/1440*288,1)/288</f>
        <v/>
      </c>
      <c r="M176">
        <f>MROUND((L176-25569)*86400,300)</f>
        <v/>
      </c>
      <c r="O176" t="n">
        <v>1775557802</v>
      </c>
      <c r="P176" t="inlineStr">
        <is>
          <t>XAUUSD</t>
        </is>
      </c>
      <c r="Q176" t="inlineStr">
        <is>
          <t>M15</t>
        </is>
      </c>
      <c r="R176" t="n">
        <v>4662.3</v>
      </c>
      <c r="S176" t="n">
        <v>4657.60389</v>
      </c>
      <c r="T176" t="n">
        <v>4663.00959</v>
      </c>
      <c r="U176" t="n">
        <v>4668.09148</v>
      </c>
      <c r="V176" t="n">
        <v>4648.70573</v>
      </c>
      <c r="W176" t="n">
        <v>0</v>
      </c>
      <c r="Y176" s="1">
        <f>(O176/86400)+25569</f>
        <v/>
      </c>
      <c r="Z176" s="2">
        <f>CEILING(INT(Y176*1440)/1440*288,1)/288</f>
        <v/>
      </c>
      <c r="AA176">
        <f>MROUND((Z176-25569)*86400,300)</f>
        <v/>
      </c>
    </row>
    <row r="177" ht="14.25" customHeight="1">
      <c r="A177" t="n">
        <v>1776643203</v>
      </c>
      <c r="B177" t="inlineStr">
        <is>
          <t>XAUUSD</t>
        </is>
      </c>
      <c r="C177" t="inlineStr">
        <is>
          <t>H3</t>
        </is>
      </c>
      <c r="D177" t="n">
        <v>4797.41</v>
      </c>
      <c r="E177" t="n">
        <v>4801.5893</v>
      </c>
      <c r="F177" t="n">
        <v>4809.00021</v>
      </c>
      <c r="G177" t="n">
        <v>4823.56657</v>
      </c>
      <c r="H177" t="n">
        <v>4777.05249</v>
      </c>
      <c r="I177" t="n">
        <v>0</v>
      </c>
      <c r="K177" s="1">
        <f>(A177/86400)+25569</f>
        <v/>
      </c>
      <c r="L177" s="2">
        <f>CEILING(INT(K177*1440)/1440*288,1)/288</f>
        <v/>
      </c>
      <c r="M177">
        <f>MROUND((L177-25569)*86400,300)</f>
        <v/>
      </c>
      <c r="O177" t="n">
        <v>1775558702</v>
      </c>
      <c r="P177" t="inlineStr">
        <is>
          <t>XAUUSD</t>
        </is>
      </c>
      <c r="Q177" t="inlineStr">
        <is>
          <t>M15</t>
        </is>
      </c>
      <c r="R177" t="n">
        <v>4652.06</v>
      </c>
      <c r="S177" t="n">
        <v>4653.29566</v>
      </c>
      <c r="T177" t="n">
        <v>4658.15263</v>
      </c>
      <c r="U177" t="n">
        <v>4663.42745</v>
      </c>
      <c r="V177" t="n">
        <v>4643.86627</v>
      </c>
      <c r="W177" t="n">
        <v>0</v>
      </c>
      <c r="Y177" s="1">
        <f>(O177/86400)+25569</f>
        <v/>
      </c>
      <c r="Z177" s="2">
        <f>CEILING(INT(Y177*1440)/1440*288,1)/288</f>
        <v/>
      </c>
      <c r="AA177">
        <f>MROUND((Z177-25569)*86400,300)</f>
        <v/>
      </c>
    </row>
    <row r="178" ht="14.25" customHeight="1">
      <c r="A178" t="n">
        <v>1776654003</v>
      </c>
      <c r="B178" t="inlineStr">
        <is>
          <t>XAUUSD</t>
        </is>
      </c>
      <c r="C178" t="inlineStr">
        <is>
          <t>H3</t>
        </is>
      </c>
      <c r="D178" t="n">
        <v>4790.87</v>
      </c>
      <c r="E178" t="n">
        <v>4795.55059</v>
      </c>
      <c r="F178" t="n">
        <v>4802.2754</v>
      </c>
      <c r="G178" t="n">
        <v>4813.38999</v>
      </c>
      <c r="H178" t="n">
        <v>4773.39278</v>
      </c>
      <c r="I178" t="n">
        <v>0</v>
      </c>
      <c r="K178" s="1">
        <f>(A178/86400)+25569</f>
        <v/>
      </c>
      <c r="L178" s="2">
        <f>CEILING(INT(K178*1440)/1440*288,1)/288</f>
        <v/>
      </c>
      <c r="M178">
        <f>MROUND((L178-25569)*86400,300)</f>
        <v/>
      </c>
      <c r="O178" t="n">
        <v>1775559602</v>
      </c>
      <c r="P178" t="inlineStr">
        <is>
          <t>XAUUSD</t>
        </is>
      </c>
      <c r="Q178" t="inlineStr">
        <is>
          <t>M15</t>
        </is>
      </c>
      <c r="R178" t="n">
        <v>4635.79</v>
      </c>
      <c r="S178" t="n">
        <v>4651.07025</v>
      </c>
      <c r="T178" t="n">
        <v>4654.61144</v>
      </c>
      <c r="U178" t="n">
        <v>4660.44073</v>
      </c>
      <c r="V178" t="n">
        <v>4641.29623</v>
      </c>
      <c r="W178" t="n">
        <v>0</v>
      </c>
      <c r="Y178" s="1">
        <f>(O178/86400)+25569</f>
        <v/>
      </c>
      <c r="Z178" s="2">
        <f>CEILING(INT(Y178*1440)/1440*288,1)/288</f>
        <v/>
      </c>
      <c r="AA178">
        <f>MROUND((Z178-25569)*86400,300)</f>
        <v/>
      </c>
    </row>
    <row r="179" ht="14.25" customHeight="1">
      <c r="A179" t="n">
        <v>1776664803</v>
      </c>
      <c r="B179" t="inlineStr">
        <is>
          <t>XAUUSD</t>
        </is>
      </c>
      <c r="C179" t="inlineStr">
        <is>
          <t>H3</t>
        </is>
      </c>
      <c r="D179" t="n">
        <v>4796.19</v>
      </c>
      <c r="E179" t="n">
        <v>4794.27337</v>
      </c>
      <c r="F179" t="n">
        <v>4798.27438</v>
      </c>
      <c r="G179" t="n">
        <v>4807.44186</v>
      </c>
      <c r="H179" t="n">
        <v>4774.64949</v>
      </c>
      <c r="I179" t="n">
        <v>0</v>
      </c>
      <c r="K179" s="1">
        <f>(A179/86400)+25569</f>
        <v/>
      </c>
      <c r="L179" s="2">
        <f>CEILING(INT(K179*1440)/1440*288,1)/288</f>
        <v/>
      </c>
      <c r="M179">
        <f>MROUND((L179-25569)*86400,300)</f>
        <v/>
      </c>
      <c r="O179" t="n">
        <v>1775560502</v>
      </c>
      <c r="P179" t="inlineStr">
        <is>
          <t>XAUUSD</t>
        </is>
      </c>
      <c r="Q179" t="inlineStr">
        <is>
          <t>M15</t>
        </is>
      </c>
      <c r="R179" t="n">
        <v>4648.16</v>
      </c>
      <c r="S179" t="n">
        <v>4651.42834</v>
      </c>
      <c r="T179" t="n">
        <v>4653.01989</v>
      </c>
      <c r="U179" t="n">
        <v>4659.43298</v>
      </c>
      <c r="V179" t="n">
        <v>4641.61802</v>
      </c>
      <c r="W179" t="n">
        <v>0</v>
      </c>
      <c r="Y179" s="1">
        <f>(O179/86400)+25569</f>
        <v/>
      </c>
      <c r="Z179" s="2">
        <f>CEILING(INT(Y179*1440)/1440*288,1)/288</f>
        <v/>
      </c>
      <c r="AA179">
        <f>MROUND((Z179-25569)*86400,300)</f>
        <v/>
      </c>
    </row>
    <row r="180" ht="14.25" customHeight="1">
      <c r="A180" t="n">
        <v>1776675603</v>
      </c>
      <c r="B180" t="inlineStr">
        <is>
          <t>XAUUSD</t>
        </is>
      </c>
      <c r="C180" t="inlineStr">
        <is>
          <t>H3</t>
        </is>
      </c>
      <c r="D180" t="n">
        <v>4810.44</v>
      </c>
      <c r="E180" t="n">
        <v>4797.78925</v>
      </c>
      <c r="F180" t="n">
        <v>4798.03182</v>
      </c>
      <c r="G180" t="n">
        <v>4806.77859</v>
      </c>
      <c r="H180" t="n">
        <v>4780.79767</v>
      </c>
      <c r="I180" t="n">
        <v>0</v>
      </c>
      <c r="K180" s="1">
        <f>(A180/86400)+25569</f>
        <v/>
      </c>
      <c r="L180" s="2">
        <f>CEILING(INT(K180*1440)/1440*288,1)/288</f>
        <v/>
      </c>
      <c r="M180">
        <f>MROUND((L180-25569)*86400,300)</f>
        <v/>
      </c>
      <c r="O180" t="n">
        <v>1775561402</v>
      </c>
      <c r="P180" t="inlineStr">
        <is>
          <t>XAUUSD</t>
        </is>
      </c>
      <c r="Q180" t="inlineStr">
        <is>
          <t>M15</t>
        </is>
      </c>
      <c r="R180" t="n">
        <v>4663.1</v>
      </c>
      <c r="S180" t="n">
        <v>4653.57671</v>
      </c>
      <c r="T180" t="n">
        <v>4653.2983</v>
      </c>
      <c r="U180" t="n">
        <v>4660.28115</v>
      </c>
      <c r="V180" t="n">
        <v>4644.2795</v>
      </c>
      <c r="W180" t="n">
        <v>1</v>
      </c>
      <c r="Y180" s="1">
        <f>(O180/86400)+25569</f>
        <v/>
      </c>
      <c r="Z180" s="2">
        <f>CEILING(INT(Y180*1440)/1440*288,1)/288</f>
        <v/>
      </c>
      <c r="AA180">
        <f>MROUND((Z180-25569)*86400,300)</f>
        <v/>
      </c>
    </row>
    <row r="181" ht="14.25" customHeight="1">
      <c r="A181" t="n">
        <v>1776686403</v>
      </c>
      <c r="B181" t="inlineStr">
        <is>
          <t>XAUUSD</t>
        </is>
      </c>
      <c r="C181" t="inlineStr">
        <is>
          <t>H3</t>
        </is>
      </c>
      <c r="D181" t="n">
        <v>4805.31</v>
      </c>
      <c r="E181" t="n">
        <v>4804.32603</v>
      </c>
      <c r="F181" t="n">
        <v>4801.17892</v>
      </c>
      <c r="G181" t="n">
        <v>4810.8814</v>
      </c>
      <c r="H181" t="n">
        <v>4790.28472</v>
      </c>
      <c r="I181" t="n">
        <v>1</v>
      </c>
      <c r="K181" s="1">
        <f>(A181/86400)+25569</f>
        <v/>
      </c>
      <c r="L181" s="2">
        <f>CEILING(INT(K181*1440)/1440*288,1)/288</f>
        <v/>
      </c>
      <c r="M181">
        <f>MROUND((L181-25569)*86400,300)</f>
        <v/>
      </c>
      <c r="O181" t="n">
        <v>1775562302</v>
      </c>
      <c r="P181" t="inlineStr">
        <is>
          <t>XAUUSD</t>
        </is>
      </c>
      <c r="Q181" t="inlineStr">
        <is>
          <t>M15</t>
        </is>
      </c>
      <c r="R181" t="n">
        <v>4659.81</v>
      </c>
      <c r="S181" t="n">
        <v>4656.25808</v>
      </c>
      <c r="T181" t="n">
        <v>4654.77819</v>
      </c>
      <c r="U181" t="n">
        <v>4662.13381</v>
      </c>
      <c r="V181" t="n">
        <v>4648.01115</v>
      </c>
      <c r="W181" t="n">
        <v>0</v>
      </c>
      <c r="Y181" s="1">
        <f>(O181/86400)+25569</f>
        <v/>
      </c>
      <c r="Z181" s="2">
        <f>CEILING(INT(Y181*1440)/1440*288,1)/288</f>
        <v/>
      </c>
      <c r="AA181">
        <f>MROUND((Z181-25569)*86400,300)</f>
        <v/>
      </c>
    </row>
    <row r="182" ht="14.25" customHeight="1">
      <c r="A182" t="n">
        <v>1776697203</v>
      </c>
      <c r="B182" t="inlineStr">
        <is>
          <t>XAUUSD</t>
        </is>
      </c>
      <c r="C182" t="inlineStr">
        <is>
          <t>H3</t>
        </is>
      </c>
      <c r="D182" t="n">
        <v>4806.62</v>
      </c>
      <c r="E182" t="n">
        <v>4811.38596</v>
      </c>
      <c r="F182" t="n">
        <v>4806.28244</v>
      </c>
      <c r="G182" t="n">
        <v>4817.4296</v>
      </c>
      <c r="H182" t="n">
        <v>4800.07622</v>
      </c>
      <c r="I182" t="n">
        <v>0</v>
      </c>
      <c r="K182" s="1">
        <f>(A182/86400)+25569</f>
        <v/>
      </c>
      <c r="L182" s="2">
        <f>CEILING(INT(K182*1440)/1440*288,1)/288</f>
        <v/>
      </c>
      <c r="M182">
        <f>MROUND((L182-25569)*86400,300)</f>
        <v/>
      </c>
      <c r="O182" t="n">
        <v>1775563202</v>
      </c>
      <c r="P182" t="inlineStr">
        <is>
          <t>XAUUSD</t>
        </is>
      </c>
      <c r="Q182" t="inlineStr">
        <is>
          <t>M15</t>
        </is>
      </c>
      <c r="R182" t="n">
        <v>4655.16</v>
      </c>
      <c r="S182" t="n">
        <v>4658.6083</v>
      </c>
      <c r="T182" t="n">
        <v>4656.69324</v>
      </c>
      <c r="U182" t="n">
        <v>4664.22462</v>
      </c>
      <c r="V182" t="n">
        <v>4651.46973</v>
      </c>
      <c r="W182" t="n">
        <v>0</v>
      </c>
      <c r="Y182" s="1">
        <f>(O182/86400)+25569</f>
        <v/>
      </c>
      <c r="Z182" s="2">
        <f>CEILING(INT(Y182*1440)/1440*288,1)/288</f>
        <v/>
      </c>
      <c r="AA182">
        <f>MROUND((Z182-25569)*86400,300)</f>
        <v/>
      </c>
    </row>
    <row r="183" ht="14.25" customHeight="1">
      <c r="A183" t="n">
        <v>1776708003</v>
      </c>
      <c r="B183" t="inlineStr">
        <is>
          <t>XAUUSD</t>
        </is>
      </c>
      <c r="C183" t="inlineStr">
        <is>
          <t>H3</t>
        </is>
      </c>
      <c r="D183" t="n">
        <v>4820.81</v>
      </c>
      <c r="E183" t="n">
        <v>4815.97405</v>
      </c>
      <c r="F183" t="n">
        <v>4811.12825</v>
      </c>
      <c r="G183" t="n">
        <v>4823.82182</v>
      </c>
      <c r="H183" t="n">
        <v>4806.95212</v>
      </c>
      <c r="I183" t="n">
        <v>0</v>
      </c>
      <c r="K183" s="1">
        <f>(A183/86400)+25569</f>
        <v/>
      </c>
      <c r="L183" s="2">
        <f>CEILING(INT(K183*1440)/1440*288,1)/288</f>
        <v/>
      </c>
      <c r="M183">
        <f>MROUND((L183-25569)*86400,300)</f>
        <v/>
      </c>
      <c r="O183" t="n">
        <v>1775564102</v>
      </c>
      <c r="P183" t="inlineStr">
        <is>
          <t>XAUUSD</t>
        </is>
      </c>
      <c r="Q183" t="inlineStr">
        <is>
          <t>M15</t>
        </is>
      </c>
      <c r="R183" t="n">
        <v>4665.69</v>
      </c>
      <c r="S183" t="n">
        <v>4659.93371</v>
      </c>
      <c r="T183" t="n">
        <v>4658.31348</v>
      </c>
      <c r="U183" t="n">
        <v>4665.83018</v>
      </c>
      <c r="V183" t="n">
        <v>4653.72069</v>
      </c>
      <c r="W183" t="n">
        <v>0</v>
      </c>
      <c r="Y183" s="1">
        <f>(O183/86400)+25569</f>
        <v/>
      </c>
      <c r="Z183" s="2">
        <f>CEILING(INT(Y183*1440)/1440*288,1)/288</f>
        <v/>
      </c>
      <c r="AA183">
        <f>MROUND((Z183-25569)*86400,300)</f>
        <v/>
      </c>
    </row>
    <row r="184" ht="14.25" customHeight="1">
      <c r="A184" t="n">
        <v>1776718803</v>
      </c>
      <c r="B184" t="inlineStr">
        <is>
          <t>XAUUSD</t>
        </is>
      </c>
      <c r="C184" t="inlineStr">
        <is>
          <t>H3</t>
        </is>
      </c>
      <c r="D184" t="n">
        <v>4821.76</v>
      </c>
      <c r="E184" t="n">
        <v>4815.34326</v>
      </c>
      <c r="F184" t="n">
        <v>4813.23575</v>
      </c>
      <c r="G184" t="n">
        <v>4826.89725</v>
      </c>
      <c r="H184" t="n">
        <v>4807.90189</v>
      </c>
      <c r="I184" t="n">
        <v>0</v>
      </c>
      <c r="K184" s="1">
        <f>(A184/86400)+25569</f>
        <v/>
      </c>
      <c r="L184" s="2">
        <f>CEILING(INT(K184*1440)/1440*288,1)/288</f>
        <v/>
      </c>
      <c r="M184">
        <f>MROUND((L184-25569)*86400,300)</f>
        <v/>
      </c>
      <c r="O184" t="n">
        <v>1775565002</v>
      </c>
      <c r="P184" t="inlineStr">
        <is>
          <t>XAUUSD</t>
        </is>
      </c>
      <c r="Q184" t="inlineStr">
        <is>
          <t>M15</t>
        </is>
      </c>
      <c r="R184" t="n">
        <v>4656.89</v>
      </c>
      <c r="S184" t="n">
        <v>4659.42147</v>
      </c>
      <c r="T184" t="n">
        <v>4658.86748</v>
      </c>
      <c r="U184" t="n">
        <v>4666.24921</v>
      </c>
      <c r="V184" t="n">
        <v>4654.00369</v>
      </c>
      <c r="W184" t="n">
        <v>0</v>
      </c>
      <c r="Y184" s="1">
        <f>(O184/86400)+25569</f>
        <v/>
      </c>
      <c r="Z184" s="2">
        <f>CEILING(INT(Y184*1440)/1440*288,1)/288</f>
        <v/>
      </c>
      <c r="AA184">
        <f>MROUND((Z184-25569)*86400,300)</f>
        <v/>
      </c>
    </row>
    <row r="185" ht="14.25" customHeight="1">
      <c r="A185" t="n">
        <v>1776729603</v>
      </c>
      <c r="B185" t="inlineStr">
        <is>
          <t>XAUUSD</t>
        </is>
      </c>
      <c r="C185" t="inlineStr">
        <is>
          <t>H3</t>
        </is>
      </c>
      <c r="D185" t="n">
        <v>4806.9</v>
      </c>
      <c r="E185" t="n">
        <v>4808.31921</v>
      </c>
      <c r="F185" t="n">
        <v>4810.77748</v>
      </c>
      <c r="G185" t="n">
        <v>4824.48593</v>
      </c>
      <c r="H185" t="n">
        <v>4801.10378</v>
      </c>
      <c r="I185" t="n">
        <v>1</v>
      </c>
      <c r="K185" s="1">
        <f>(A185/86400)+25569</f>
        <v/>
      </c>
      <c r="L185" s="2">
        <f>CEILING(INT(K185*1440)/1440*288,1)/288</f>
        <v/>
      </c>
      <c r="M185">
        <f>MROUND((L185-25569)*86400,300)</f>
        <v/>
      </c>
      <c r="O185" t="n">
        <v>1775565902</v>
      </c>
      <c r="P185" t="inlineStr">
        <is>
          <t>XAUUSD</t>
        </is>
      </c>
      <c r="Q185" t="inlineStr">
        <is>
          <t>M15</t>
        </is>
      </c>
      <c r="R185" t="n">
        <v>4651.48</v>
      </c>
      <c r="S185" t="n">
        <v>4657.23582</v>
      </c>
      <c r="T185" t="n">
        <v>4658.05165</v>
      </c>
      <c r="U185" t="n">
        <v>4665.40698</v>
      </c>
      <c r="V185" t="n">
        <v>4651.87221</v>
      </c>
      <c r="W185" t="n">
        <v>1</v>
      </c>
      <c r="Y185" s="1">
        <f>(O185/86400)+25569</f>
        <v/>
      </c>
      <c r="Z185" s="2">
        <f>CEILING(INT(Y185*1440)/1440*288,1)/288</f>
        <v/>
      </c>
      <c r="AA185">
        <f>MROUND((Z185-25569)*86400,300)</f>
        <v/>
      </c>
    </row>
    <row r="186" ht="14.25" customHeight="1">
      <c r="A186" t="n">
        <v>1776740403</v>
      </c>
      <c r="B186" t="inlineStr">
        <is>
          <t>XAUUSD</t>
        </is>
      </c>
      <c r="C186" t="inlineStr">
        <is>
          <t>H3</t>
        </is>
      </c>
      <c r="D186" t="n">
        <v>4784.33</v>
      </c>
      <c r="E186" t="n">
        <v>4795.68014</v>
      </c>
      <c r="F186" t="n">
        <v>4803.22881</v>
      </c>
      <c r="G186" t="n">
        <v>4816.04884</v>
      </c>
      <c r="H186" t="n">
        <v>4787.14936</v>
      </c>
      <c r="I186" t="n">
        <v>0</v>
      </c>
      <c r="K186" s="1">
        <f>(A186/86400)+25569</f>
        <v/>
      </c>
      <c r="L186" s="2">
        <f>CEILING(INT(K186*1440)/1440*288,1)/288</f>
        <v/>
      </c>
      <c r="M186">
        <f>MROUND((L186-25569)*86400,300)</f>
        <v/>
      </c>
      <c r="O186" t="n">
        <v>1775566802</v>
      </c>
      <c r="P186" t="inlineStr">
        <is>
          <t>XAUUSD</t>
        </is>
      </c>
      <c r="Q186" t="inlineStr">
        <is>
          <t>M15</t>
        </is>
      </c>
      <c r="R186" t="n">
        <v>4656.78</v>
      </c>
      <c r="S186" t="n">
        <v>4653.83741</v>
      </c>
      <c r="T186" t="n">
        <v>4655.94453</v>
      </c>
      <c r="U186" t="n">
        <v>4663.57097</v>
      </c>
      <c r="V186" t="n">
        <v>4647.72489</v>
      </c>
      <c r="W186" t="n">
        <v>0</v>
      </c>
      <c r="Y186" s="1">
        <f>(O186/86400)+25569</f>
        <v/>
      </c>
      <c r="Z186" s="2">
        <f>CEILING(INT(Y186*1440)/1440*288,1)/288</f>
        <v/>
      </c>
      <c r="AA186">
        <f>MROUND((Z186-25569)*86400,300)</f>
        <v/>
      </c>
    </row>
    <row r="187" ht="14.25" customHeight="1">
      <c r="A187" t="n">
        <v>1776751203</v>
      </c>
      <c r="B187" t="inlineStr">
        <is>
          <t>XAUUSD</t>
        </is>
      </c>
      <c r="C187" t="inlineStr">
        <is>
          <t>H3</t>
        </is>
      </c>
      <c r="D187" t="n">
        <v>4786.04</v>
      </c>
      <c r="E187" t="n">
        <v>4779.80253</v>
      </c>
      <c r="F187" t="n">
        <v>4791.51567</v>
      </c>
      <c r="G187" t="n">
        <v>4803.03637</v>
      </c>
      <c r="H187" t="n">
        <v>4768.39963</v>
      </c>
      <c r="I187" t="n">
        <v>0</v>
      </c>
      <c r="K187" s="1">
        <f>(A187/86400)+25569</f>
        <v/>
      </c>
      <c r="L187" s="2">
        <f>CEILING(INT(K187*1440)/1440*288,1)/288</f>
        <v/>
      </c>
      <c r="M187">
        <f>MROUND((L187-25569)*86400,300)</f>
        <v/>
      </c>
      <c r="O187" t="n">
        <v>1775567702</v>
      </c>
      <c r="P187" t="inlineStr">
        <is>
          <t>XAUUSD</t>
        </is>
      </c>
      <c r="Q187" t="inlineStr">
        <is>
          <t>M15</t>
        </is>
      </c>
      <c r="R187" t="n">
        <v>4658.23</v>
      </c>
      <c r="S187" t="n">
        <v>4649.59794</v>
      </c>
      <c r="T187" t="n">
        <v>4652.77124</v>
      </c>
      <c r="U187" t="n">
        <v>4661.12401</v>
      </c>
      <c r="V187" t="n">
        <v>4642.08141</v>
      </c>
      <c r="W187" t="n">
        <v>0</v>
      </c>
      <c r="Y187" s="1">
        <f>(O187/86400)+25569</f>
        <v/>
      </c>
      <c r="Z187" s="2">
        <f>CEILING(INT(Y187*1440)/1440*288,1)/288</f>
        <v/>
      </c>
      <c r="AA187">
        <f>MROUND((Z187-25569)*86400,300)</f>
        <v/>
      </c>
    </row>
    <row r="188" ht="14.25" customHeight="1">
      <c r="A188" t="n">
        <v>1776762003</v>
      </c>
      <c r="B188" t="inlineStr">
        <is>
          <t>XAUUSD</t>
        </is>
      </c>
      <c r="C188" t="inlineStr">
        <is>
          <t>H3</t>
        </is>
      </c>
      <c r="D188" t="n">
        <v>4794.61</v>
      </c>
      <c r="E188" t="n">
        <v>4763.24181</v>
      </c>
      <c r="F188" t="n">
        <v>4777.37874</v>
      </c>
      <c r="G188" t="n">
        <v>4787.79735</v>
      </c>
      <c r="H188" t="n">
        <v>4748.02938</v>
      </c>
      <c r="I188" t="n">
        <v>0</v>
      </c>
      <c r="K188" s="1">
        <f>(A188/86400)+25569</f>
        <v/>
      </c>
      <c r="L188" s="2">
        <f>CEILING(INT(K188*1440)/1440*288,1)/288</f>
        <v/>
      </c>
      <c r="M188">
        <f>MROUND((L188-25569)*86400,300)</f>
        <v/>
      </c>
      <c r="O188" t="n">
        <v>1775568602</v>
      </c>
      <c r="P188" t="inlineStr">
        <is>
          <t>XAUUSD</t>
        </is>
      </c>
      <c r="Q188" t="inlineStr">
        <is>
          <t>M15</t>
        </is>
      </c>
      <c r="R188" t="n">
        <v>4639.92</v>
      </c>
      <c r="S188" t="n">
        <v>4645.09299</v>
      </c>
      <c r="T188" t="n">
        <v>4648.93211</v>
      </c>
      <c r="U188" t="n">
        <v>4658.34788</v>
      </c>
      <c r="V188" t="n">
        <v>4635.72667</v>
      </c>
      <c r="W188" t="n">
        <v>0</v>
      </c>
      <c r="Y188" s="1">
        <f>(O188/86400)+25569</f>
        <v/>
      </c>
      <c r="Z188" s="2">
        <f>CEILING(INT(Y188*1440)/1440*288,1)/288</f>
        <v/>
      </c>
      <c r="AA188">
        <f>MROUND((Z188-25569)*86400,300)</f>
        <v/>
      </c>
    </row>
    <row r="189" ht="14.25" customHeight="1">
      <c r="A189" t="n">
        <v>1776772803</v>
      </c>
      <c r="B189" t="inlineStr">
        <is>
          <t>XAUUSD</t>
        </is>
      </c>
      <c r="C189" t="inlineStr">
        <is>
          <t>H3</t>
        </is>
      </c>
      <c r="D189" t="n">
        <v>4738.97</v>
      </c>
      <c r="E189" t="n">
        <v>4748.70951</v>
      </c>
      <c r="F189" t="n">
        <v>4763.04413</v>
      </c>
      <c r="G189" t="n">
        <v>4772.86143</v>
      </c>
      <c r="H189" t="n">
        <v>4729.35494</v>
      </c>
      <c r="I189" t="n">
        <v>0</v>
      </c>
      <c r="K189" s="1">
        <f>(A189/86400)+25569</f>
        <v/>
      </c>
      <c r="L189" s="2">
        <f>CEILING(INT(K189*1440)/1440*288,1)/288</f>
        <v/>
      </c>
      <c r="M189">
        <f>MROUND((L189-25569)*86400,300)</f>
        <v/>
      </c>
      <c r="O189" t="n">
        <v>1775569502</v>
      </c>
      <c r="P189" t="inlineStr">
        <is>
          <t>XAUUSD</t>
        </is>
      </c>
      <c r="Q189" t="inlineStr">
        <is>
          <t>M15</t>
        </is>
      </c>
      <c r="R189" t="n">
        <v>4644.34</v>
      </c>
      <c r="S189" t="n">
        <v>4641.40725</v>
      </c>
      <c r="T189" t="n">
        <v>4645.16968</v>
      </c>
      <c r="U189" t="n">
        <v>4655.544</v>
      </c>
      <c r="V189" t="n">
        <v>4629.98475</v>
      </c>
      <c r="W189" t="n">
        <v>0</v>
      </c>
      <c r="Y189" s="1">
        <f>(O189/86400)+25569</f>
        <v/>
      </c>
      <c r="Z189" s="2">
        <f>CEILING(INT(Y189*1440)/1440*288,1)/288</f>
        <v/>
      </c>
      <c r="AA189">
        <f>MROUND((Z189-25569)*86400,300)</f>
        <v/>
      </c>
    </row>
    <row r="190" ht="14.25" customHeight="1">
      <c r="A190" t="n">
        <v>1776783603</v>
      </c>
      <c r="B190" t="inlineStr">
        <is>
          <t>XAUUSD</t>
        </is>
      </c>
      <c r="C190" t="inlineStr">
        <is>
          <t>H3</t>
        </is>
      </c>
      <c r="D190" t="n">
        <v>4711.38</v>
      </c>
      <c r="E190" t="n">
        <v>4739.43078</v>
      </c>
      <c r="F190" t="n">
        <v>4751.23745</v>
      </c>
      <c r="G190" t="n">
        <v>4760.6674</v>
      </c>
      <c r="H190" t="n">
        <v>4716.40665</v>
      </c>
      <c r="I190" t="n">
        <v>0</v>
      </c>
      <c r="K190" s="1">
        <f>(A190/86400)+25569</f>
        <v/>
      </c>
      <c r="L190" s="2">
        <f>CEILING(INT(K190*1440)/1440*288,1)/288</f>
        <v/>
      </c>
      <c r="M190">
        <f>MROUND((L190-25569)*86400,300)</f>
        <v/>
      </c>
      <c r="O190" t="n">
        <v>1775570402</v>
      </c>
      <c r="P190" t="inlineStr">
        <is>
          <t>XAUUSD</t>
        </is>
      </c>
      <c r="Q190" t="inlineStr">
        <is>
          <t>M15</t>
        </is>
      </c>
      <c r="R190" t="n">
        <v>4622.28</v>
      </c>
      <c r="S190" t="n">
        <v>4638.84354</v>
      </c>
      <c r="T190" t="n">
        <v>4642.00661</v>
      </c>
      <c r="U190" t="n">
        <v>4653.27092</v>
      </c>
      <c r="V190" t="n">
        <v>4625.63929</v>
      </c>
      <c r="W190" t="n">
        <v>0</v>
      </c>
      <c r="Y190" s="1">
        <f>(O190/86400)+25569</f>
        <v/>
      </c>
      <c r="Z190" s="2">
        <f>CEILING(INT(Y190*1440)/1440*288,1)/288</f>
        <v/>
      </c>
      <c r="AA190">
        <f>MROUND((Z190-25569)*86400,300)</f>
        <v/>
      </c>
    </row>
    <row r="191" ht="14.25" customHeight="1">
      <c r="A191" t="n">
        <v>1776794403</v>
      </c>
      <c r="B191" t="inlineStr">
        <is>
          <t>XAUUSD</t>
        </is>
      </c>
      <c r="C191" t="inlineStr">
        <is>
          <t>H3</t>
        </is>
      </c>
      <c r="D191" t="n">
        <v>4720.16</v>
      </c>
      <c r="E191" t="n">
        <v>4736.5489</v>
      </c>
      <c r="F191" t="n">
        <v>4743.89318</v>
      </c>
      <c r="G191" t="n">
        <v>4753.39152</v>
      </c>
      <c r="H191" t="n">
        <v>4711.29623</v>
      </c>
      <c r="I191" t="n">
        <v>0</v>
      </c>
      <c r="K191" s="1">
        <f>(A191/86400)+25569</f>
        <v/>
      </c>
      <c r="L191" s="2">
        <f>CEILING(INT(K191*1440)/1440*288,1)/288</f>
        <v/>
      </c>
      <c r="M191">
        <f>MROUND((L191-25569)*86400,300)</f>
        <v/>
      </c>
      <c r="O191" t="n">
        <v>1775571302</v>
      </c>
      <c r="P191" t="inlineStr">
        <is>
          <t>XAUUSD</t>
        </is>
      </c>
      <c r="Q191" t="inlineStr">
        <is>
          <t>M15</t>
        </is>
      </c>
      <c r="R191" t="n">
        <v>4645.16</v>
      </c>
      <c r="S191" t="n">
        <v>4638.18576</v>
      </c>
      <c r="T191" t="n">
        <v>4640.09619</v>
      </c>
      <c r="U191" t="n">
        <v>4651.91983</v>
      </c>
      <c r="V191" t="n">
        <v>4623.98277</v>
      </c>
      <c r="W191" t="n">
        <v>0</v>
      </c>
      <c r="Y191" s="1">
        <f>(O191/86400)+25569</f>
        <v/>
      </c>
      <c r="Z191" s="2">
        <f>CEILING(INT(Y191*1440)/1440*288,1)/288</f>
        <v/>
      </c>
      <c r="AA191">
        <f>MROUND((Z191-25569)*86400,300)</f>
        <v/>
      </c>
    </row>
    <row r="192" ht="14.25" customHeight="1">
      <c r="A192" t="n">
        <v>1776805203</v>
      </c>
      <c r="B192" t="inlineStr">
        <is>
          <t>XAUUSD</t>
        </is>
      </c>
      <c r="C192" t="inlineStr">
        <is>
          <t>H3</t>
        </is>
      </c>
      <c r="D192" t="n">
        <v>4737.96</v>
      </c>
      <c r="E192" t="n">
        <v>4739.02089</v>
      </c>
      <c r="F192" t="n">
        <v>4741.45703</v>
      </c>
      <c r="G192" t="n">
        <v>4751.78434</v>
      </c>
      <c r="H192" t="n">
        <v>4714.23717</v>
      </c>
      <c r="I192" t="n">
        <v>0</v>
      </c>
      <c r="K192" s="1">
        <f>(A192/86400)+25569</f>
        <v/>
      </c>
      <c r="L192" s="2">
        <f>CEILING(INT(K192*1440)/1440*288,1)/288</f>
        <v/>
      </c>
      <c r="M192">
        <f>MROUND((L192-25569)*86400,300)</f>
        <v/>
      </c>
      <c r="O192" t="n">
        <v>1775572202</v>
      </c>
      <c r="P192" t="inlineStr">
        <is>
          <t>XAUUSD</t>
        </is>
      </c>
      <c r="Q192" t="inlineStr">
        <is>
          <t>M15</t>
        </is>
      </c>
      <c r="R192" t="n">
        <v>4647.16</v>
      </c>
      <c r="S192" t="n">
        <v>4638.72164</v>
      </c>
      <c r="T192" t="n">
        <v>4639.40892</v>
      </c>
      <c r="U192" t="n">
        <v>4651.40541</v>
      </c>
      <c r="V192" t="n">
        <v>4625.01812</v>
      </c>
      <c r="W192" t="n">
        <v>0</v>
      </c>
      <c r="Y192" s="1">
        <f>(O192/86400)+25569</f>
        <v/>
      </c>
      <c r="Z192" s="2">
        <f>CEILING(INT(Y192*1440)/1440*288,1)/288</f>
        <v/>
      </c>
      <c r="AA192">
        <f>MROUND((Z192-25569)*86400,300)</f>
        <v/>
      </c>
    </row>
    <row r="193" ht="14.25" customHeight="1">
      <c r="A193" t="n">
        <v>1776816003</v>
      </c>
      <c r="B193" t="inlineStr">
        <is>
          <t>XAUUSD</t>
        </is>
      </c>
      <c r="C193" t="inlineStr">
        <is>
          <t>H3</t>
        </is>
      </c>
      <c r="D193" t="n">
        <v>4755.81</v>
      </c>
      <c r="E193" t="n">
        <v>4744.30589</v>
      </c>
      <c r="F193" t="n">
        <v>4742.88146</v>
      </c>
      <c r="G193" t="n">
        <v>4754.19749</v>
      </c>
      <c r="H193" t="n">
        <v>4722.14715</v>
      </c>
      <c r="I193" t="n">
        <v>1</v>
      </c>
      <c r="K193" s="1">
        <f>(A193/86400)+25569</f>
        <v/>
      </c>
      <c r="L193" s="2">
        <f>CEILING(INT(K193*1440)/1440*288,1)/288</f>
        <v/>
      </c>
      <c r="M193">
        <f>MROUND((L193-25569)*86400,300)</f>
        <v/>
      </c>
      <c r="O193" t="n">
        <v>1775573102</v>
      </c>
      <c r="P193" t="inlineStr">
        <is>
          <t>XAUUSD</t>
        </is>
      </c>
      <c r="Q193" t="inlineStr">
        <is>
          <t>M15</t>
        </is>
      </c>
      <c r="R193" t="n">
        <v>4633.43</v>
      </c>
      <c r="S193" t="n">
        <v>4640.28887</v>
      </c>
      <c r="T193" t="n">
        <v>4639.84889</v>
      </c>
      <c r="U193" t="n">
        <v>4651.43828</v>
      </c>
      <c r="V193" t="n">
        <v>4627.58798</v>
      </c>
      <c r="W193" t="n">
        <v>1</v>
      </c>
      <c r="Y193" s="1">
        <f>(O193/86400)+25569</f>
        <v/>
      </c>
      <c r="Z193" s="2">
        <f>CEILING(INT(Y193*1440)/1440*288,1)/288</f>
        <v/>
      </c>
      <c r="AA193">
        <f>MROUND((Z193-25569)*86400,300)</f>
        <v/>
      </c>
    </row>
    <row r="194" ht="14.25" customHeight="1">
      <c r="A194" t="n">
        <v>1776826803</v>
      </c>
      <c r="B194" t="inlineStr">
        <is>
          <t>XAUUSD</t>
        </is>
      </c>
      <c r="C194" t="inlineStr">
        <is>
          <t>H3</t>
        </is>
      </c>
      <c r="D194" t="n">
        <v>4767.64</v>
      </c>
      <c r="E194" t="n">
        <v>4749.45897</v>
      </c>
      <c r="F194" t="n">
        <v>4746.17022</v>
      </c>
      <c r="G194" t="n">
        <v>4758.169</v>
      </c>
      <c r="H194" t="n">
        <v>4731.53456</v>
      </c>
      <c r="I194" t="n">
        <v>0</v>
      </c>
      <c r="K194" s="1">
        <f>(A194/86400)+25569</f>
        <v/>
      </c>
      <c r="L194" s="2">
        <f>CEILING(INT(K194*1440)/1440*288,1)/288</f>
        <v/>
      </c>
      <c r="M194">
        <f>MROUND((L194-25569)*86400,300)</f>
        <v/>
      </c>
      <c r="O194" t="n">
        <v>1775574002</v>
      </c>
      <c r="P194" t="inlineStr">
        <is>
          <t>XAUUSD</t>
        </is>
      </c>
      <c r="Q194" t="inlineStr">
        <is>
          <t>M15</t>
        </is>
      </c>
      <c r="R194" t="n">
        <v>4643.05</v>
      </c>
      <c r="S194" t="n">
        <v>4643.13794</v>
      </c>
      <c r="T194" t="n">
        <v>4641.49342</v>
      </c>
      <c r="U194" t="n">
        <v>4652.19183</v>
      </c>
      <c r="V194" t="n">
        <v>4631.50934</v>
      </c>
      <c r="W194" t="n">
        <v>0</v>
      </c>
      <c r="Y194" s="1">
        <f>(O194/86400)+25569</f>
        <v/>
      </c>
      <c r="Z194" s="2">
        <f>CEILING(INT(Y194*1440)/1440*288,1)/288</f>
        <v/>
      </c>
      <c r="AA194">
        <f>MROUND((Z194-25569)*86400,300)</f>
        <v/>
      </c>
    </row>
    <row r="195" ht="14.25" customHeight="1">
      <c r="A195" t="n">
        <v>1776837603</v>
      </c>
      <c r="B195" t="inlineStr">
        <is>
          <t>XAUUSD</t>
        </is>
      </c>
      <c r="C195" t="inlineStr">
        <is>
          <t>H3</t>
        </is>
      </c>
      <c r="D195" t="n">
        <v>4757.14</v>
      </c>
      <c r="E195" t="n">
        <v>4751.97987</v>
      </c>
      <c r="F195" t="n">
        <v>4749.07504</v>
      </c>
      <c r="G195" t="n">
        <v>4761.25472</v>
      </c>
      <c r="H195" t="n">
        <v>4738.98039</v>
      </c>
      <c r="I195" t="n">
        <v>0</v>
      </c>
      <c r="K195" s="1">
        <f>(A195/86400)+25569</f>
        <v/>
      </c>
      <c r="L195" s="2">
        <f>CEILING(INT(K195*1440)/1440*288,1)/288</f>
        <v/>
      </c>
      <c r="M195">
        <f>MROUND((L195-25569)*86400,300)</f>
        <v/>
      </c>
      <c r="O195" t="n">
        <v>1775574902</v>
      </c>
      <c r="P195" t="inlineStr">
        <is>
          <t>XAUUSD</t>
        </is>
      </c>
      <c r="Q195" t="inlineStr">
        <is>
          <t>M15</t>
        </is>
      </c>
      <c r="R195" t="n">
        <v>4653.13</v>
      </c>
      <c r="S195" t="n">
        <v>4646.74306</v>
      </c>
      <c r="T195" t="n">
        <v>4644.11824</v>
      </c>
      <c r="U195" t="n">
        <v>4654.06288</v>
      </c>
      <c r="V195" t="n">
        <v>4636.37083</v>
      </c>
      <c r="W195" t="n">
        <v>0</v>
      </c>
      <c r="Y195" s="1">
        <f>(O195/86400)+25569</f>
        <v/>
      </c>
      <c r="Z195" s="2">
        <f>CEILING(INT(Y195*1440)/1440*288,1)/288</f>
        <v/>
      </c>
      <c r="AA195">
        <f>MROUND((Z195-25569)*86400,300)</f>
        <v/>
      </c>
    </row>
    <row r="196" ht="14.25" customHeight="1">
      <c r="A196" t="n">
        <v>1776848403</v>
      </c>
      <c r="B196" t="inlineStr">
        <is>
          <t>XAUUSD</t>
        </is>
      </c>
      <c r="C196" t="inlineStr">
        <is>
          <t>H3</t>
        </is>
      </c>
      <c r="D196" t="n">
        <v>4750.31</v>
      </c>
      <c r="E196" t="n">
        <v>4750.9511</v>
      </c>
      <c r="F196" t="n">
        <v>4750.01307</v>
      </c>
      <c r="G196" t="n">
        <v>4761.84269</v>
      </c>
      <c r="H196" t="n">
        <v>4742.36154</v>
      </c>
      <c r="I196" t="n">
        <v>0</v>
      </c>
      <c r="K196" s="1">
        <f>(A196/86400)+25569</f>
        <v/>
      </c>
      <c r="L196" s="2">
        <f>CEILING(INT(K196*1440)/1440*288,1)/288</f>
        <v/>
      </c>
      <c r="M196">
        <f>MROUND((L196-25569)*86400,300)</f>
        <v/>
      </c>
      <c r="O196" t="n">
        <v>1775575802</v>
      </c>
      <c r="P196" t="inlineStr">
        <is>
          <t>XAUUSD</t>
        </is>
      </c>
      <c r="Q196" t="inlineStr">
        <is>
          <t>M15</t>
        </is>
      </c>
      <c r="R196" t="n">
        <v>4645.62</v>
      </c>
      <c r="S196" t="n">
        <v>4650.47445</v>
      </c>
      <c r="T196" t="n">
        <v>4647.29635</v>
      </c>
      <c r="U196" t="n">
        <v>4656.6241</v>
      </c>
      <c r="V196" t="n">
        <v>4641.26528</v>
      </c>
      <c r="W196" t="n">
        <v>0</v>
      </c>
      <c r="Y196" s="1">
        <f>(O196/86400)+25569</f>
        <v/>
      </c>
      <c r="Z196" s="2">
        <f>CEILING(INT(Y196*1440)/1440*288,1)/288</f>
        <v/>
      </c>
      <c r="AA196">
        <f>MROUND((Z196-25569)*86400,300)</f>
        <v/>
      </c>
    </row>
    <row r="197" ht="14.25" customHeight="1">
      <c r="A197" t="n">
        <v>1776859203</v>
      </c>
      <c r="B197" t="inlineStr">
        <is>
          <t>XAUUSD</t>
        </is>
      </c>
      <c r="C197" t="inlineStr">
        <is>
          <t>H3</t>
        </is>
      </c>
      <c r="D197" t="n">
        <v>4736.03</v>
      </c>
      <c r="E197" t="n">
        <v>4746.48434</v>
      </c>
      <c r="F197" t="n">
        <v>4748.24871</v>
      </c>
      <c r="G197" t="n">
        <v>4759.54524</v>
      </c>
      <c r="H197" t="n">
        <v>4740.89793</v>
      </c>
      <c r="I197" t="n">
        <v>1</v>
      </c>
      <c r="K197" s="1">
        <f>(A197/86400)+25569</f>
        <v/>
      </c>
      <c r="L197" s="2">
        <f>CEILING(INT(K197*1440)/1440*288,1)/288</f>
        <v/>
      </c>
      <c r="M197">
        <f>MROUND((L197-25569)*86400,300)</f>
        <v/>
      </c>
      <c r="O197" t="n">
        <v>1775576702</v>
      </c>
      <c r="P197" t="inlineStr">
        <is>
          <t>XAUUSD</t>
        </is>
      </c>
      <c r="Q197" t="inlineStr">
        <is>
          <t>M15</t>
        </is>
      </c>
      <c r="R197" t="n">
        <v>4655.55</v>
      </c>
      <c r="S197" t="n">
        <v>4654.22621</v>
      </c>
      <c r="T197" t="n">
        <v>4650.76128</v>
      </c>
      <c r="U197" t="n">
        <v>4659.52572</v>
      </c>
      <c r="V197" t="n">
        <v>4645.84745</v>
      </c>
      <c r="W197" t="n">
        <v>0</v>
      </c>
      <c r="Y197" s="1">
        <f>(O197/86400)+25569</f>
        <v/>
      </c>
      <c r="Z197" s="2">
        <f>CEILING(INT(Y197*1440)/1440*288,1)/288</f>
        <v/>
      </c>
      <c r="AA197">
        <f>MROUND((Z197-25569)*86400,300)</f>
        <v/>
      </c>
    </row>
    <row r="198" ht="14.25" customHeight="1">
      <c r="A198" t="n">
        <v>1776870003</v>
      </c>
      <c r="B198" t="inlineStr">
        <is>
          <t>XAUUSD</t>
        </is>
      </c>
      <c r="C198" t="inlineStr">
        <is>
          <t>H3</t>
        </is>
      </c>
      <c r="D198" t="n">
        <v>4737.15</v>
      </c>
      <c r="E198" t="n">
        <v>4739.66667</v>
      </c>
      <c r="F198" t="n">
        <v>4743.95769</v>
      </c>
      <c r="G198" t="n">
        <v>4754.80472</v>
      </c>
      <c r="H198" t="n">
        <v>4735.19128</v>
      </c>
      <c r="I198" t="n">
        <v>0</v>
      </c>
      <c r="K198" s="1">
        <f>(A198/86400)+25569</f>
        <v/>
      </c>
      <c r="L198" s="2">
        <f>CEILING(INT(K198*1440)/1440*288,1)/288</f>
        <v/>
      </c>
      <c r="M198">
        <f>MROUND((L198-25569)*86400,300)</f>
        <v/>
      </c>
      <c r="O198" t="n">
        <v>1775577602</v>
      </c>
      <c r="P198" t="inlineStr">
        <is>
          <t>XAUUSD</t>
        </is>
      </c>
      <c r="Q198" t="inlineStr">
        <is>
          <t>M15</t>
        </is>
      </c>
      <c r="R198" t="n">
        <v>4658.84</v>
      </c>
      <c r="S198" t="n">
        <v>4657.50124</v>
      </c>
      <c r="T198" t="n">
        <v>4654.13126</v>
      </c>
      <c r="U198" t="n">
        <v>4662.47138</v>
      </c>
      <c r="V198" t="n">
        <v>4649.84082</v>
      </c>
      <c r="W198" t="n">
        <v>0</v>
      </c>
      <c r="Y198" s="1">
        <f>(O198/86400)+25569</f>
        <v/>
      </c>
      <c r="Z198" s="2">
        <f>CEILING(INT(Y198*1440)/1440*288,1)/288</f>
        <v/>
      </c>
      <c r="AA198">
        <f>MROUND((Z198-25569)*86400,300)</f>
        <v/>
      </c>
    </row>
    <row r="199" ht="14.25" customHeight="1">
      <c r="A199" t="n">
        <v>1776880803</v>
      </c>
      <c r="B199" t="inlineStr">
        <is>
          <t>XAUUSD</t>
        </is>
      </c>
      <c r="C199" t="inlineStr">
        <is>
          <t>H3</t>
        </is>
      </c>
      <c r="D199" t="n">
        <v>4740.38</v>
      </c>
      <c r="E199" t="n">
        <v>4731.91137</v>
      </c>
      <c r="F199" t="n">
        <v>4737.93453</v>
      </c>
      <c r="G199" t="n">
        <v>4748.9691</v>
      </c>
      <c r="H199" t="n">
        <v>4726.62452</v>
      </c>
      <c r="I199" t="n">
        <v>0</v>
      </c>
      <c r="K199" s="1">
        <f>(A199/86400)+25569</f>
        <v/>
      </c>
      <c r="L199" s="2">
        <f>CEILING(INT(K199*1440)/1440*288,1)/288</f>
        <v/>
      </c>
      <c r="M199">
        <f>MROUND((L199-25569)*86400,300)</f>
        <v/>
      </c>
      <c r="O199" t="n">
        <v>1775578502</v>
      </c>
      <c r="P199" t="inlineStr">
        <is>
          <t>XAUUSD</t>
        </is>
      </c>
      <c r="Q199" t="inlineStr">
        <is>
          <t>M15</t>
        </is>
      </c>
      <c r="R199" t="n">
        <v>4662.99</v>
      </c>
      <c r="S199" t="n">
        <v>4660.14415</v>
      </c>
      <c r="T199" t="n">
        <v>4657.1377</v>
      </c>
      <c r="U199" t="n">
        <v>4665.09861</v>
      </c>
      <c r="V199" t="n">
        <v>4653.09644</v>
      </c>
      <c r="W199" t="n">
        <v>0</v>
      </c>
      <c r="Y199" s="1">
        <f>(O199/86400)+25569</f>
        <v/>
      </c>
      <c r="Z199" s="2">
        <f>CEILING(INT(Y199*1440)/1440*288,1)/288</f>
        <v/>
      </c>
      <c r="AA199">
        <f>MROUND((Z199-25569)*86400,300)</f>
        <v/>
      </c>
    </row>
    <row r="200" ht="14.25" customHeight="1">
      <c r="A200" t="n">
        <v>1776891603</v>
      </c>
      <c r="B200" t="inlineStr">
        <is>
          <t>XAUUSD</t>
        </is>
      </c>
      <c r="C200" t="inlineStr">
        <is>
          <t>H3</t>
        </is>
      </c>
      <c r="D200" t="n">
        <v>4727.72</v>
      </c>
      <c r="E200" t="n">
        <v>4724.42698</v>
      </c>
      <c r="F200" t="n">
        <v>4731.18076</v>
      </c>
      <c r="G200" t="n">
        <v>4742.98917</v>
      </c>
      <c r="H200" t="n">
        <v>4716.68923</v>
      </c>
      <c r="I200" t="n">
        <v>0</v>
      </c>
      <c r="K200" s="1">
        <f>(A200/86400)+25569</f>
        <v/>
      </c>
      <c r="L200" s="2">
        <f>CEILING(INT(K200*1440)/1440*288,1)/288</f>
        <v/>
      </c>
      <c r="M200">
        <f>MROUND((L200-25569)*86400,300)</f>
        <v/>
      </c>
      <c r="O200" t="n">
        <v>1775579402</v>
      </c>
      <c r="P200" t="inlineStr">
        <is>
          <t>XAUUSD</t>
        </is>
      </c>
      <c r="Q200" t="inlineStr">
        <is>
          <t>M15</t>
        </is>
      </c>
      <c r="R200" t="n">
        <v>4660.9</v>
      </c>
      <c r="S200" t="n">
        <v>4662.15428</v>
      </c>
      <c r="T200" t="n">
        <v>4659.64599</v>
      </c>
      <c r="U200" t="n">
        <v>4667.44113</v>
      </c>
      <c r="V200" t="n">
        <v>4655.7351</v>
      </c>
      <c r="W200" t="n">
        <v>0</v>
      </c>
      <c r="Y200" s="1">
        <f>(O200/86400)+25569</f>
        <v/>
      </c>
      <c r="Z200" s="2">
        <f>CEILING(INT(Y200*1440)/1440*288,1)/288</f>
        <v/>
      </c>
      <c r="AA200">
        <f>MROUND((Z200-25569)*86400,300)</f>
        <v/>
      </c>
    </row>
    <row r="201" ht="14.25" customHeight="1">
      <c r="A201" t="n">
        <v>1776902403</v>
      </c>
      <c r="B201" t="inlineStr">
        <is>
          <t>XAUUSD</t>
        </is>
      </c>
      <c r="C201" t="inlineStr">
        <is>
          <t>H3</t>
        </is>
      </c>
      <c r="D201" t="n">
        <v>4699.23</v>
      </c>
      <c r="E201" t="n">
        <v>4718.26353</v>
      </c>
      <c r="F201" t="n">
        <v>4724.72214</v>
      </c>
      <c r="G201" t="n">
        <v>4737.75832</v>
      </c>
      <c r="H201" t="n">
        <v>4706.93731</v>
      </c>
      <c r="I201" t="n">
        <v>0</v>
      </c>
      <c r="K201" s="1">
        <f>(A201/86400)+25569</f>
        <v/>
      </c>
      <c r="L201" s="2">
        <f>CEILING(INT(K201*1440)/1440*288,1)/288</f>
        <v/>
      </c>
      <c r="M201">
        <f>MROUND((L201-25569)*86400,300)</f>
        <v/>
      </c>
      <c r="O201" t="n">
        <v>1775580302</v>
      </c>
      <c r="P201" t="inlineStr">
        <is>
          <t>XAUUSD</t>
        </is>
      </c>
      <c r="Q201" t="inlineStr">
        <is>
          <t>M15</t>
        </is>
      </c>
      <c r="R201" t="n">
        <v>4657.09</v>
      </c>
      <c r="S201" t="n">
        <v>4663.85814</v>
      </c>
      <c r="T201" t="n">
        <v>4661.75207</v>
      </c>
      <c r="U201" t="n">
        <v>4669.69877</v>
      </c>
      <c r="V201" t="n">
        <v>4657.93772</v>
      </c>
      <c r="W201" t="n">
        <v>0</v>
      </c>
      <c r="Y201" s="1">
        <f>(O201/86400)+25569</f>
        <v/>
      </c>
      <c r="Z201" s="2">
        <f>CEILING(INT(Y201*1440)/1440*288,1)/288</f>
        <v/>
      </c>
      <c r="AA201">
        <f>MROUND((Z201-25569)*86400,300)</f>
        <v/>
      </c>
    </row>
    <row r="202" ht="14.25" customHeight="1">
      <c r="A202" t="n">
        <v>1776913203</v>
      </c>
      <c r="B202" t="inlineStr">
        <is>
          <t>XAUUSD</t>
        </is>
      </c>
      <c r="C202" t="inlineStr">
        <is>
          <t>H3</t>
        </is>
      </c>
      <c r="D202" t="n">
        <v>4713.6</v>
      </c>
      <c r="E202" t="n">
        <v>4714.25373</v>
      </c>
      <c r="F202" t="n">
        <v>4719.48794</v>
      </c>
      <c r="G202" t="n">
        <v>4733.51862</v>
      </c>
      <c r="H202" t="n">
        <v>4698.93893</v>
      </c>
      <c r="I202" t="n">
        <v>0</v>
      </c>
      <c r="K202" s="1">
        <f>(A202/86400)+25569</f>
        <v/>
      </c>
      <c r="L202" s="2">
        <f>CEILING(INT(K202*1440)/1440*288,1)/288</f>
        <v/>
      </c>
      <c r="M202">
        <f>MROUND((L202-25569)*86400,300)</f>
        <v/>
      </c>
      <c r="O202" t="n">
        <v>1775581202</v>
      </c>
      <c r="P202" t="inlineStr">
        <is>
          <t>XAUUSD</t>
        </is>
      </c>
      <c r="Q202" t="inlineStr">
        <is>
          <t>M15</t>
        </is>
      </c>
      <c r="R202" t="n">
        <v>4668.14</v>
      </c>
      <c r="S202" t="n">
        <v>4665.69843</v>
      </c>
      <c r="T202" t="n">
        <v>4663.72525</v>
      </c>
      <c r="U202" t="n">
        <v>4672.06154</v>
      </c>
      <c r="V202" t="n">
        <v>4659.90985</v>
      </c>
      <c r="W202" t="n">
        <v>0</v>
      </c>
      <c r="Y202" s="1">
        <f>(O202/86400)+25569</f>
        <v/>
      </c>
      <c r="Z202" s="2">
        <f>CEILING(INT(Y202*1440)/1440*288,1)/288</f>
        <v/>
      </c>
      <c r="AA202">
        <f>MROUND((Z202-25569)*86400,300)</f>
        <v/>
      </c>
    </row>
    <row r="203" ht="14.25" customHeight="1">
      <c r="A203" t="n">
        <v>1776924003</v>
      </c>
      <c r="B203" t="inlineStr">
        <is>
          <t>XAUUSD</t>
        </is>
      </c>
      <c r="C203" t="inlineStr">
        <is>
          <t>H3</t>
        </is>
      </c>
      <c r="D203" t="n">
        <v>4703.28</v>
      </c>
      <c r="E203" t="n">
        <v>4711.7432</v>
      </c>
      <c r="F203" t="n">
        <v>4715.61557</v>
      </c>
      <c r="G203" t="n">
        <v>4730.77023</v>
      </c>
      <c r="H203" t="n">
        <v>4693.14818</v>
      </c>
      <c r="I203" t="n">
        <v>0</v>
      </c>
      <c r="K203" s="1">
        <f>(A203/86400)+25569</f>
        <v/>
      </c>
      <c r="L203" s="2">
        <f>CEILING(INT(K203*1440)/1440*288,1)/288</f>
        <v/>
      </c>
      <c r="M203">
        <f>MROUND((L203-25569)*86400,300)</f>
        <v/>
      </c>
      <c r="O203" t="n">
        <v>1775582102</v>
      </c>
      <c r="P203" t="inlineStr">
        <is>
          <t>XAUUSD</t>
        </is>
      </c>
      <c r="Q203" t="inlineStr">
        <is>
          <t>M15</t>
        </is>
      </c>
      <c r="R203" t="n">
        <v>4660.5</v>
      </c>
      <c r="S203" t="n">
        <v>4667.61148</v>
      </c>
      <c r="T203" t="n">
        <v>4665.66836</v>
      </c>
      <c r="U203" t="n">
        <v>4674.39252</v>
      </c>
      <c r="V203" t="n">
        <v>4661.79537</v>
      </c>
      <c r="W203" t="n">
        <v>0</v>
      </c>
      <c r="Y203" s="1">
        <f>(O203/86400)+25569</f>
        <v/>
      </c>
      <c r="Z203" s="2">
        <f>CEILING(INT(Y203*1440)/1440*288,1)/288</f>
        <v/>
      </c>
      <c r="AA203">
        <f>MROUND((Z203-25569)*86400,300)</f>
        <v/>
      </c>
    </row>
    <row r="204" ht="14.25" customHeight="1">
      <c r="A204" t="n">
        <v>1776934803</v>
      </c>
      <c r="B204" t="inlineStr">
        <is>
          <t>XAUUSD</t>
        </is>
      </c>
      <c r="C204" t="inlineStr">
        <is>
          <t>H3</t>
        </is>
      </c>
      <c r="D204" t="n">
        <v>4720.71</v>
      </c>
      <c r="E204" t="n">
        <v>4709.93533</v>
      </c>
      <c r="F204" t="n">
        <v>4712.77545</v>
      </c>
      <c r="G204" t="n">
        <v>4728.49052</v>
      </c>
      <c r="H204" t="n">
        <v>4689.08679</v>
      </c>
      <c r="I204" t="n">
        <v>0</v>
      </c>
      <c r="K204" s="1">
        <f>(A204/86400)+25569</f>
        <v/>
      </c>
      <c r="L204" s="2">
        <f>CEILING(INT(K204*1440)/1440*288,1)/288</f>
        <v/>
      </c>
      <c r="M204">
        <f>MROUND((L204-25569)*86400,300)</f>
        <v/>
      </c>
      <c r="O204" t="n">
        <v>1775583002</v>
      </c>
      <c r="P204" t="inlineStr">
        <is>
          <t>XAUUSD</t>
        </is>
      </c>
      <c r="Q204" t="inlineStr">
        <is>
          <t>M15</t>
        </is>
      </c>
      <c r="R204" t="n">
        <v>4672.34</v>
      </c>
      <c r="S204" t="n">
        <v>4669.90205</v>
      </c>
      <c r="T204" t="n">
        <v>4667.78521</v>
      </c>
      <c r="U204" t="n">
        <v>4676.90081</v>
      </c>
      <c r="V204" t="n">
        <v>4663.72972</v>
      </c>
      <c r="W204" t="n">
        <v>0</v>
      </c>
      <c r="Y204" s="1">
        <f>(O204/86400)+25569</f>
        <v/>
      </c>
      <c r="Z204" s="2">
        <f>CEILING(INT(Y204*1440)/1440*288,1)/288</f>
        <v/>
      </c>
      <c r="AA204">
        <f>MROUND((Z204-25569)*86400,300)</f>
        <v/>
      </c>
    </row>
    <row r="205" ht="14.25" customHeight="1">
      <c r="A205" t="n">
        <v>1776945603</v>
      </c>
      <c r="B205" t="inlineStr">
        <is>
          <t>XAUUSD</t>
        </is>
      </c>
      <c r="C205" t="inlineStr">
        <is>
          <t>H3</t>
        </is>
      </c>
      <c r="D205" t="n">
        <v>4733.72</v>
      </c>
      <c r="E205" t="n">
        <v>4707.67379</v>
      </c>
      <c r="F205" t="n">
        <v>4710.22462</v>
      </c>
      <c r="G205" t="n">
        <v>4725.99589</v>
      </c>
      <c r="H205" t="n">
        <v>4686.23814</v>
      </c>
      <c r="I205" t="n">
        <v>0</v>
      </c>
      <c r="K205" s="1">
        <f>(A205/86400)+25569</f>
        <v/>
      </c>
      <c r="L205" s="2">
        <f>CEILING(INT(K205*1440)/1440*288,1)/288</f>
        <v/>
      </c>
      <c r="M205">
        <f>MROUND((L205-25569)*86400,300)</f>
        <v/>
      </c>
      <c r="O205" t="n">
        <v>1775583902</v>
      </c>
      <c r="P205" t="inlineStr">
        <is>
          <t>XAUUSD</t>
        </is>
      </c>
      <c r="Q205" t="inlineStr">
        <is>
          <t>M15</t>
        </is>
      </c>
      <c r="R205" t="n">
        <v>4675.87</v>
      </c>
      <c r="S205" t="n">
        <v>4672.19396</v>
      </c>
      <c r="T205" t="n">
        <v>4669.98958</v>
      </c>
      <c r="U205" t="n">
        <v>4679.07098</v>
      </c>
      <c r="V205" t="n">
        <v>4665.55723</v>
      </c>
      <c r="W205" t="n">
        <v>0</v>
      </c>
      <c r="Y205" s="1">
        <f>(O205/86400)+25569</f>
        <v/>
      </c>
      <c r="Z205" s="2">
        <f>CEILING(INT(Y205*1440)/1440*288,1)/288</f>
        <v/>
      </c>
      <c r="AA205">
        <f>MROUND((Z205-25569)*86400,300)</f>
        <v/>
      </c>
    </row>
    <row r="206" ht="14.25" customHeight="1">
      <c r="A206" t="n">
        <v>1776956403</v>
      </c>
      <c r="B206" t="inlineStr">
        <is>
          <t>XAUUSD</t>
        </is>
      </c>
      <c r="C206" t="inlineStr">
        <is>
          <t>H3</t>
        </is>
      </c>
      <c r="D206" t="n">
        <v>4709.41</v>
      </c>
      <c r="E206" t="n">
        <v>4704.40807</v>
      </c>
      <c r="F206" t="n">
        <v>4707.31634</v>
      </c>
      <c r="G206" t="n">
        <v>4722.40482</v>
      </c>
      <c r="H206" t="n">
        <v>4683.35473</v>
      </c>
      <c r="I206" t="n">
        <v>0</v>
      </c>
      <c r="K206" s="1">
        <f>(A206/86400)+25569</f>
        <v/>
      </c>
      <c r="L206" s="2">
        <f>CEILING(INT(K206*1440)/1440*288,1)/288</f>
        <v/>
      </c>
      <c r="M206">
        <f>MROUND((L206-25569)*86400,300)</f>
        <v/>
      </c>
      <c r="O206" t="n">
        <v>1775584802</v>
      </c>
      <c r="P206" t="inlineStr">
        <is>
          <t>XAUUSD</t>
        </is>
      </c>
      <c r="Q206" t="inlineStr">
        <is>
          <t>M15</t>
        </is>
      </c>
      <c r="R206" t="n">
        <v>4684.03</v>
      </c>
      <c r="S206" t="n">
        <v>4674.30537</v>
      </c>
      <c r="T206" t="n">
        <v>4672.14748</v>
      </c>
      <c r="U206" t="n">
        <v>4681.14001</v>
      </c>
      <c r="V206" t="n">
        <v>4667.02796</v>
      </c>
      <c r="W206" t="n">
        <v>0</v>
      </c>
      <c r="Y206" s="1">
        <f>(O206/86400)+25569</f>
        <v/>
      </c>
      <c r="Z206" s="2">
        <f>CEILING(INT(Y206*1440)/1440*288,1)/288</f>
        <v/>
      </c>
      <c r="AA206">
        <f>MROUND((Z206-25569)*86400,300)</f>
        <v/>
      </c>
    </row>
    <row r="207" ht="14.25" customHeight="1">
      <c r="A207" t="n">
        <v>1776967203</v>
      </c>
      <c r="B207" t="inlineStr">
        <is>
          <t>XAUUSD</t>
        </is>
      </c>
      <c r="C207" t="inlineStr">
        <is>
          <t>H3</t>
        </is>
      </c>
      <c r="D207" t="n">
        <v>4694.41</v>
      </c>
      <c r="E207" t="n">
        <v>4700.98348</v>
      </c>
      <c r="F207" t="n">
        <v>4704.14991</v>
      </c>
      <c r="G207" t="n">
        <v>4718.00623</v>
      </c>
      <c r="H207" t="n">
        <v>4681.28896</v>
      </c>
      <c r="I207" t="n">
        <v>0</v>
      </c>
      <c r="K207" s="1">
        <f>(A207/86400)+25569</f>
        <v/>
      </c>
      <c r="L207" s="2">
        <f>CEILING(INT(K207*1440)/1440*288,1)/288</f>
        <v/>
      </c>
      <c r="M207">
        <f>MROUND((L207-25569)*86400,300)</f>
        <v/>
      </c>
      <c r="O207" t="n">
        <v>1775585702</v>
      </c>
      <c r="P207" t="inlineStr">
        <is>
          <t>XAUUSD</t>
        </is>
      </c>
      <c r="Q207" t="inlineStr">
        <is>
          <t>M15</t>
        </is>
      </c>
      <c r="R207" t="n">
        <v>4680.31</v>
      </c>
      <c r="S207" t="n">
        <v>4675.97427</v>
      </c>
      <c r="T207" t="n">
        <v>4674.06087</v>
      </c>
      <c r="U207" t="n">
        <v>4683.07534</v>
      </c>
      <c r="V207" t="n">
        <v>4668.15511</v>
      </c>
      <c r="W207" t="n">
        <v>0</v>
      </c>
      <c r="Y207" s="1">
        <f>(O207/86400)+25569</f>
        <v/>
      </c>
      <c r="Z207" s="2">
        <f>CEILING(INT(Y207*1440)/1440*288,1)/288</f>
        <v/>
      </c>
      <c r="AA207">
        <f>MROUND((Z207-25569)*86400,300)</f>
        <v/>
      </c>
    </row>
    <row r="208" ht="14.25" customHeight="1">
      <c r="A208" t="n">
        <v>1776978003</v>
      </c>
      <c r="B208" t="inlineStr">
        <is>
          <t>XAUUSD</t>
        </is>
      </c>
      <c r="C208" t="inlineStr">
        <is>
          <t>H3</t>
        </is>
      </c>
      <c r="D208" t="n">
        <v>4695.41</v>
      </c>
      <c r="E208" t="n">
        <v>4698.18614</v>
      </c>
      <c r="F208" t="n">
        <v>4701.16802</v>
      </c>
      <c r="G208" t="n">
        <v>4713.7264</v>
      </c>
      <c r="H208" t="n">
        <v>4679.54444</v>
      </c>
      <c r="I208" t="n">
        <v>0</v>
      </c>
      <c r="K208" s="1">
        <f>(A208/86400)+25569</f>
        <v/>
      </c>
      <c r="L208" s="2">
        <f>CEILING(INT(K208*1440)/1440*288,1)/288</f>
        <v/>
      </c>
      <c r="M208">
        <f>MROUND((L208-25569)*86400,300)</f>
        <v/>
      </c>
      <c r="O208" t="n">
        <v>1775586602</v>
      </c>
      <c r="P208" t="inlineStr">
        <is>
          <t>XAUUSD</t>
        </is>
      </c>
      <c r="Q208" t="inlineStr">
        <is>
          <t>M15</t>
        </is>
      </c>
      <c r="R208" t="n">
        <v>4679.67</v>
      </c>
      <c r="S208" t="n">
        <v>4677.4145</v>
      </c>
      <c r="T208" t="n">
        <v>4675.73769</v>
      </c>
      <c r="U208" t="n">
        <v>4684.98713</v>
      </c>
      <c r="V208" t="n">
        <v>4669.15005</v>
      </c>
      <c r="W208" t="n">
        <v>0</v>
      </c>
      <c r="Y208" s="1">
        <f>(O208/86400)+25569</f>
        <v/>
      </c>
      <c r="Z208" s="2">
        <f>CEILING(INT(Y208*1440)/1440*288,1)/288</f>
        <v/>
      </c>
      <c r="AA208">
        <f>MROUND((Z208-25569)*86400,300)</f>
        <v/>
      </c>
    </row>
    <row r="209" ht="14.25" customHeight="1">
      <c r="A209" t="n">
        <v>1776988803</v>
      </c>
      <c r="B209" t="inlineStr">
        <is>
          <t>XAUUSD</t>
        </is>
      </c>
      <c r="C209" t="inlineStr">
        <is>
          <t>H3</t>
        </is>
      </c>
      <c r="D209" t="n">
        <v>4676.83</v>
      </c>
      <c r="E209" t="n">
        <v>4696.60035</v>
      </c>
      <c r="F209" t="n">
        <v>4698.88419</v>
      </c>
      <c r="G209" t="n">
        <v>4710.78544</v>
      </c>
      <c r="H209" t="n">
        <v>4678.11784</v>
      </c>
      <c r="I209" t="n">
        <v>0</v>
      </c>
      <c r="K209" s="1">
        <f>(A209/86400)+25569</f>
        <v/>
      </c>
      <c r="L209" s="2">
        <f>CEILING(INT(K209*1440)/1440*288,1)/288</f>
        <v/>
      </c>
      <c r="M209">
        <f>MROUND((L209-25569)*86400,300)</f>
        <v/>
      </c>
      <c r="O209" t="n">
        <v>1775587502</v>
      </c>
      <c r="P209" t="inlineStr">
        <is>
          <t>XAUUSD</t>
        </is>
      </c>
      <c r="Q209" t="inlineStr">
        <is>
          <t>M15</t>
        </is>
      </c>
      <c r="R209" t="n">
        <v>4662.06</v>
      </c>
      <c r="S209" t="n">
        <v>4678.87148</v>
      </c>
      <c r="T209" t="n">
        <v>4677.30459</v>
      </c>
      <c r="U209" t="n">
        <v>4687.03495</v>
      </c>
      <c r="V209" t="n">
        <v>4670.33874</v>
      </c>
      <c r="W209" t="n">
        <v>0</v>
      </c>
      <c r="Y209" s="1">
        <f>(O209/86400)+25569</f>
        <v/>
      </c>
      <c r="Z209" s="2">
        <f>CEILING(INT(Y209*1440)/1440*288,1)/288</f>
        <v/>
      </c>
      <c r="AA209">
        <f>MROUND((Z209-25569)*86400,300)</f>
        <v/>
      </c>
    </row>
    <row r="210" ht="14.25" customHeight="1">
      <c r="A210" t="n">
        <v>1776999603</v>
      </c>
      <c r="B210" t="inlineStr">
        <is>
          <t>XAUUSD</t>
        </is>
      </c>
      <c r="C210" t="inlineStr">
        <is>
          <t>H3</t>
        </is>
      </c>
      <c r="D210" t="n">
        <v>4686.43</v>
      </c>
      <c r="E210" t="n">
        <v>4696.95425</v>
      </c>
      <c r="F210" t="n">
        <v>4697.91922</v>
      </c>
      <c r="G210" t="n">
        <v>4709.70422</v>
      </c>
      <c r="H210" t="n">
        <v>4677.58749</v>
      </c>
      <c r="I210" t="n">
        <v>0</v>
      </c>
      <c r="K210" s="1">
        <f>(A210/86400)+25569</f>
        <v/>
      </c>
      <c r="L210" s="2">
        <f>CEILING(INT(K210*1440)/1440*288,1)/288</f>
        <v/>
      </c>
      <c r="M210">
        <f>MROUND((L210-25569)*86400,300)</f>
        <v/>
      </c>
      <c r="O210" t="n">
        <v>1775588402</v>
      </c>
      <c r="P210" t="inlineStr">
        <is>
          <t>XAUUSD</t>
        </is>
      </c>
      <c r="Q210" t="inlineStr">
        <is>
          <t>M15</t>
        </is>
      </c>
      <c r="R210" t="n">
        <v>4667.85</v>
      </c>
      <c r="S210" t="n">
        <v>4681.04997</v>
      </c>
      <c r="T210" t="n">
        <v>4679.17728</v>
      </c>
      <c r="U210" t="n">
        <v>4689.53631</v>
      </c>
      <c r="V210" t="n">
        <v>4672.51813</v>
      </c>
      <c r="W210" t="n">
        <v>0</v>
      </c>
      <c r="Y210" s="1">
        <f>(O210/86400)+25569</f>
        <v/>
      </c>
      <c r="Z210" s="2">
        <f>CEILING(INT(Y210*1440)/1440*288,1)/288</f>
        <v/>
      </c>
      <c r="AA210">
        <f>MROUND((Z210-25569)*86400,300)</f>
        <v/>
      </c>
    </row>
    <row r="211" ht="14.25" customHeight="1">
      <c r="A211" t="n">
        <v>1777010403</v>
      </c>
      <c r="B211" t="inlineStr">
        <is>
          <t>XAUUSD</t>
        </is>
      </c>
      <c r="C211" t="inlineStr">
        <is>
          <t>H3</t>
        </is>
      </c>
      <c r="D211" t="n">
        <v>4690.84</v>
      </c>
      <c r="E211" t="n">
        <v>4698.93765</v>
      </c>
      <c r="F211" t="n">
        <v>4698.42844</v>
      </c>
      <c r="G211" t="n">
        <v>4711.14056</v>
      </c>
      <c r="H211" t="n">
        <v>4678.43525</v>
      </c>
      <c r="I211" t="n">
        <v>1</v>
      </c>
      <c r="K211" s="1">
        <f>(A211/86400)+25569</f>
        <v/>
      </c>
      <c r="L211" s="2">
        <f>CEILING(INT(K211*1440)/1440*288,1)/288</f>
        <v/>
      </c>
      <c r="M211">
        <f>MROUND((L211-25569)*86400,300)</f>
        <v/>
      </c>
      <c r="O211" t="n">
        <v>1775589302</v>
      </c>
      <c r="P211" t="inlineStr">
        <is>
          <t>XAUUSD</t>
        </is>
      </c>
      <c r="Q211" t="inlineStr">
        <is>
          <t>M15</t>
        </is>
      </c>
      <c r="R211" t="n">
        <v>4687.46</v>
      </c>
      <c r="S211" t="n">
        <v>4683.93171</v>
      </c>
      <c r="T211" t="n">
        <v>4681.55449</v>
      </c>
      <c r="U211" t="n">
        <v>4692.88692</v>
      </c>
      <c r="V211" t="n">
        <v>4675.7368</v>
      </c>
      <c r="W211" t="n">
        <v>0</v>
      </c>
      <c r="Y211" s="1">
        <f>(O211/86400)+25569</f>
        <v/>
      </c>
      <c r="Z211" s="2">
        <f>CEILING(INT(Y211*1440)/1440*288,1)/288</f>
        <v/>
      </c>
      <c r="AA211">
        <f>MROUND((Z211-25569)*86400,300)</f>
        <v/>
      </c>
    </row>
    <row r="212" ht="14.25" customHeight="1">
      <c r="A212" t="n">
        <v>1777021203</v>
      </c>
      <c r="B212" t="inlineStr">
        <is>
          <t>XAUUSD</t>
        </is>
      </c>
      <c r="C212" t="inlineStr">
        <is>
          <t>H3</t>
        </is>
      </c>
      <c r="D212" t="n">
        <v>4706.76</v>
      </c>
      <c r="E212" t="n">
        <v>4702.00611</v>
      </c>
      <c r="F212" t="n">
        <v>4700.21727</v>
      </c>
      <c r="G212" t="n">
        <v>4714.4532</v>
      </c>
      <c r="H212" t="n">
        <v>4680.43324</v>
      </c>
      <c r="I212" t="n">
        <v>0</v>
      </c>
      <c r="K212" s="1">
        <f>(A212/86400)+25569</f>
        <v/>
      </c>
      <c r="L212" s="2">
        <f>CEILING(INT(K212*1440)/1440*288,1)/288</f>
        <v/>
      </c>
      <c r="M212">
        <f>MROUND((L212-25569)*86400,300)</f>
        <v/>
      </c>
      <c r="O212" t="n">
        <v>1775590202</v>
      </c>
      <c r="P212" t="inlineStr">
        <is>
          <t>XAUUSD</t>
        </is>
      </c>
      <c r="Q212" t="inlineStr">
        <is>
          <t>M15</t>
        </is>
      </c>
      <c r="R212" t="n">
        <v>4687.08</v>
      </c>
      <c r="S212" t="n">
        <v>4687.13517</v>
      </c>
      <c r="T212" t="n">
        <v>4684.34483</v>
      </c>
      <c r="U212" t="n">
        <v>4696.24055</v>
      </c>
      <c r="V212" t="n">
        <v>4679.79077</v>
      </c>
      <c r="W212" t="n">
        <v>0</v>
      </c>
      <c r="Y212" s="1">
        <f>(O212/86400)+25569</f>
        <v/>
      </c>
      <c r="Z212" s="2">
        <f>CEILING(INT(Y212*1440)/1440*288,1)/288</f>
        <v/>
      </c>
      <c r="AA212">
        <f>MROUND((Z212-25569)*86400,300)</f>
        <v/>
      </c>
    </row>
    <row r="213" ht="14.25" customHeight="1">
      <c r="A213" t="n">
        <v>1777032003</v>
      </c>
      <c r="B213" t="inlineStr">
        <is>
          <t>XAUUSD</t>
        </is>
      </c>
      <c r="C213" t="inlineStr">
        <is>
          <t>H3</t>
        </is>
      </c>
      <c r="D213" t="n">
        <v>4726.41</v>
      </c>
      <c r="E213" t="n">
        <v>4705.1248</v>
      </c>
      <c r="F213" t="n">
        <v>4702.67104</v>
      </c>
      <c r="G213" t="n">
        <v>4718.43165</v>
      </c>
      <c r="H213" t="n">
        <v>4683.26539</v>
      </c>
      <c r="I213" t="n">
        <v>0</v>
      </c>
      <c r="K213" s="1">
        <f>(A213/86400)+25569</f>
        <v/>
      </c>
      <c r="L213" s="2">
        <f>CEILING(INT(K213*1440)/1440*288,1)/288</f>
        <v/>
      </c>
      <c r="M213">
        <f>MROUND((L213-25569)*86400,300)</f>
        <v/>
      </c>
      <c r="O213" t="n">
        <v>1775591102</v>
      </c>
      <c r="P213" t="inlineStr">
        <is>
          <t>XAUUSD</t>
        </is>
      </c>
      <c r="Q213" t="inlineStr">
        <is>
          <t>M15</t>
        </is>
      </c>
      <c r="R213" t="n">
        <v>4700.61</v>
      </c>
      <c r="S213" t="n">
        <v>4690.99919</v>
      </c>
      <c r="T213" t="n">
        <v>4687.67201</v>
      </c>
      <c r="U213" t="n">
        <v>4700.19659</v>
      </c>
      <c r="V213" t="n">
        <v>4684.21499</v>
      </c>
      <c r="W213" t="n">
        <v>0</v>
      </c>
      <c r="Y213" s="1">
        <f>(O213/86400)+25569</f>
        <v/>
      </c>
      <c r="Z213" s="2">
        <f>CEILING(INT(Y213*1440)/1440*288,1)/288</f>
        <v/>
      </c>
      <c r="AA213">
        <f>MROUND((Z213-25569)*86400,300)</f>
        <v/>
      </c>
    </row>
    <row r="214" ht="14.25" customHeight="1">
      <c r="A214" t="n">
        <v>1777042803</v>
      </c>
      <c r="B214" t="inlineStr">
        <is>
          <t>XAUUSD</t>
        </is>
      </c>
      <c r="C214" t="inlineStr">
        <is>
          <t>H3</t>
        </is>
      </c>
      <c r="D214" t="n">
        <v>4723.38</v>
      </c>
      <c r="E214" t="n">
        <v>4707.10973</v>
      </c>
      <c r="F214" t="n">
        <v>4704.89038</v>
      </c>
      <c r="G214" t="n">
        <v>4721.42957</v>
      </c>
      <c r="H214" t="n">
        <v>4686.3255</v>
      </c>
      <c r="I214" t="n">
        <v>0</v>
      </c>
      <c r="K214" s="1">
        <f>(A214/86400)+25569</f>
        <v/>
      </c>
      <c r="L214" s="2">
        <f>CEILING(INT(K214*1440)/1440*288,1)/288</f>
        <v/>
      </c>
      <c r="M214">
        <f>MROUND((L214-25569)*86400,300)</f>
        <v/>
      </c>
      <c r="O214" t="n">
        <v>1775592002</v>
      </c>
      <c r="P214" t="inlineStr">
        <is>
          <t>XAUUSD</t>
        </is>
      </c>
      <c r="Q214" t="inlineStr">
        <is>
          <t>M15</t>
        </is>
      </c>
      <c r="R214" t="n">
        <v>4708.65</v>
      </c>
      <c r="S214" t="n">
        <v>4695.6767</v>
      </c>
      <c r="T214" t="n">
        <v>4691.67436</v>
      </c>
      <c r="U214" t="n">
        <v>4704.52422</v>
      </c>
      <c r="V214" t="n">
        <v>4688.95399</v>
      </c>
      <c r="W214" t="n">
        <v>0</v>
      </c>
      <c r="Y214" s="1">
        <f>(O214/86400)+25569</f>
        <v/>
      </c>
      <c r="Z214" s="2">
        <f>CEILING(INT(Y214*1440)/1440*288,1)/288</f>
        <v/>
      </c>
      <c r="AA214">
        <f>MROUND((Z214-25569)*86400,300)</f>
        <v/>
      </c>
    </row>
    <row r="215" ht="14.25" customHeight="1">
      <c r="A215" t="n">
        <v>1777053603</v>
      </c>
      <c r="B215" t="inlineStr">
        <is>
          <t>XAUUSD</t>
        </is>
      </c>
      <c r="C215" t="inlineStr">
        <is>
          <t>H3</t>
        </is>
      </c>
      <c r="D215" t="n">
        <v>4708.24</v>
      </c>
      <c r="E215" t="n">
        <v>4707.70364</v>
      </c>
      <c r="F215" t="n">
        <v>4706.29701</v>
      </c>
      <c r="G215" t="n">
        <v>4722.75692</v>
      </c>
      <c r="H215" t="n">
        <v>4688.79661</v>
      </c>
      <c r="I215" t="n">
        <v>0</v>
      </c>
      <c r="K215" s="1">
        <f>(A215/86400)+25569</f>
        <v/>
      </c>
      <c r="L215" s="2">
        <f>CEILING(INT(K215*1440)/1440*288,1)/288</f>
        <v/>
      </c>
      <c r="M215">
        <f>MROUND((L215-25569)*86400,300)</f>
        <v/>
      </c>
      <c r="O215" t="n">
        <v>1775592902</v>
      </c>
      <c r="P215" t="inlineStr">
        <is>
          <t>XAUUSD</t>
        </is>
      </c>
      <c r="Q215" t="inlineStr">
        <is>
          <t>M15</t>
        </is>
      </c>
      <c r="R215" t="n">
        <v>4710.21</v>
      </c>
      <c r="S215" t="n">
        <v>4701.73151</v>
      </c>
      <c r="T215" t="n">
        <v>4696.70294</v>
      </c>
      <c r="U215" t="n">
        <v>4710.26881</v>
      </c>
      <c r="V215" t="n">
        <v>4694.02599</v>
      </c>
      <c r="W215" t="n">
        <v>0</v>
      </c>
      <c r="Y215" s="1">
        <f>(O215/86400)+25569</f>
        <v/>
      </c>
      <c r="Z215" s="2">
        <f>CEILING(INT(Y215*1440)/1440*288,1)/288</f>
        <v/>
      </c>
      <c r="AA215">
        <f>MROUND((Z215-25569)*86400,300)</f>
        <v/>
      </c>
    </row>
    <row r="216" ht="14.25" customHeight="1">
      <c r="A216" t="n">
        <v>1777237203</v>
      </c>
      <c r="B216" t="inlineStr">
        <is>
          <t>XAUUSD</t>
        </is>
      </c>
      <c r="C216" t="inlineStr">
        <is>
          <t>H3</t>
        </is>
      </c>
      <c r="D216" t="n">
        <v>4680.04</v>
      </c>
      <c r="E216" t="n">
        <v>4707.42667</v>
      </c>
      <c r="F216" t="n">
        <v>4706.86184</v>
      </c>
      <c r="G216" t="n">
        <v>4722.32974</v>
      </c>
      <c r="H216" t="n">
        <v>4690.95601</v>
      </c>
      <c r="I216" t="n">
        <v>0</v>
      </c>
      <c r="K216" s="1">
        <f>(A216/86400)+25569</f>
        <v/>
      </c>
      <c r="L216" s="2">
        <f>CEILING(INT(K216*1440)/1440*288,1)/288</f>
        <v/>
      </c>
      <c r="M216">
        <f>MROUND((L216-25569)*86400,300)</f>
        <v/>
      </c>
      <c r="O216" t="n">
        <v>1775593802</v>
      </c>
      <c r="P216" t="inlineStr">
        <is>
          <t>XAUUSD</t>
        </is>
      </c>
      <c r="Q216" t="inlineStr">
        <is>
          <t>M15</t>
        </is>
      </c>
      <c r="R216" t="n">
        <v>4708.21</v>
      </c>
      <c r="S216" t="n">
        <v>4710.03809</v>
      </c>
      <c r="T216" t="n">
        <v>4703.37051</v>
      </c>
      <c r="U216" t="n">
        <v>4718.33229</v>
      </c>
      <c r="V216" t="n">
        <v>4699.88253</v>
      </c>
      <c r="W216" t="n">
        <v>0</v>
      </c>
      <c r="Y216" s="1">
        <f>(O216/86400)+25569</f>
        <v/>
      </c>
      <c r="Z216" s="2">
        <f>CEILING(INT(Y216*1440)/1440*288,1)/288</f>
        <v/>
      </c>
      <c r="AA216">
        <f>MROUND((Z216-25569)*86400,300)</f>
        <v/>
      </c>
    </row>
    <row r="217" ht="14.25" customHeight="1">
      <c r="A217" t="n">
        <v>1777248003</v>
      </c>
      <c r="B217" t="inlineStr">
        <is>
          <t>XAUUSD</t>
        </is>
      </c>
      <c r="C217" t="inlineStr">
        <is>
          <t>H3</t>
        </is>
      </c>
      <c r="D217" t="n">
        <v>4718.18</v>
      </c>
      <c r="E217" t="n">
        <v>4707.19063</v>
      </c>
      <c r="F217" t="n">
        <v>4707.02624</v>
      </c>
      <c r="G217" t="n">
        <v>4720.97408</v>
      </c>
      <c r="H217" t="n">
        <v>4693.49618</v>
      </c>
      <c r="I217" t="n">
        <v>0</v>
      </c>
      <c r="K217" s="1">
        <f>(A217/86400)+25569</f>
        <v/>
      </c>
      <c r="L217" s="2">
        <f>CEILING(INT(K217*1440)/1440*288,1)/288</f>
        <v/>
      </c>
      <c r="M217">
        <f>MROUND((L217-25569)*86400,300)</f>
        <v/>
      </c>
      <c r="O217" t="n">
        <v>1775594702</v>
      </c>
      <c r="P217" t="inlineStr">
        <is>
          <t>XAUUSD</t>
        </is>
      </c>
      <c r="Q217" t="inlineStr">
        <is>
          <t>M15</t>
        </is>
      </c>
      <c r="R217" t="n">
        <v>4705.56</v>
      </c>
      <c r="S217" t="n">
        <v>4721.43995</v>
      </c>
      <c r="T217" t="n">
        <v>4712.40523</v>
      </c>
      <c r="U217" t="n">
        <v>4729.41507</v>
      </c>
      <c r="V217" t="n">
        <v>4707.38449</v>
      </c>
      <c r="W217" t="n">
        <v>0</v>
      </c>
      <c r="Y217" s="1">
        <f>(O217/86400)+25569</f>
        <v/>
      </c>
      <c r="Z217" s="2">
        <f>CEILING(INT(Y217*1440)/1440*288,1)/288</f>
        <v/>
      </c>
      <c r="AA217">
        <f>MROUND((Z217-25569)*86400,300)</f>
        <v/>
      </c>
    </row>
    <row r="218" ht="14.25" customHeight="1">
      <c r="A218" t="n">
        <v>1777258803</v>
      </c>
      <c r="B218" t="inlineStr">
        <is>
          <t>XAUUSD</t>
        </is>
      </c>
      <c r="C218" t="inlineStr">
        <is>
          <t>H3</t>
        </is>
      </c>
      <c r="D218" t="n">
        <v>4710.13</v>
      </c>
      <c r="E218" t="n">
        <v>4706.32502</v>
      </c>
      <c r="F218" t="n">
        <v>4706.67563</v>
      </c>
      <c r="G218" t="n">
        <v>4718.72277</v>
      </c>
      <c r="H218" t="n">
        <v>4696.15861</v>
      </c>
      <c r="I218" t="n">
        <v>1</v>
      </c>
      <c r="K218" s="1">
        <f>(A218/86400)+25569</f>
        <v/>
      </c>
      <c r="L218" s="2">
        <f>CEILING(INT(K218*1440)/1440*288,1)/288</f>
        <v/>
      </c>
      <c r="M218">
        <f>MROUND((L218-25569)*86400,300)</f>
        <v/>
      </c>
      <c r="O218" t="n">
        <v>1775599202</v>
      </c>
      <c r="P218" t="inlineStr">
        <is>
          <t>XAUUSD</t>
        </is>
      </c>
      <c r="Q218" t="inlineStr">
        <is>
          <t>M15</t>
        </is>
      </c>
      <c r="R218" t="n">
        <v>4731.87</v>
      </c>
      <c r="S218" t="n">
        <v>4736.37743</v>
      </c>
      <c r="T218" t="n">
        <v>4724.39133</v>
      </c>
      <c r="U218" t="n">
        <v>4743.97986</v>
      </c>
      <c r="V218" t="n">
        <v>4717.34814</v>
      </c>
      <c r="W218" t="n">
        <v>0</v>
      </c>
      <c r="Y218" s="1">
        <f>(O218/86400)+25569</f>
        <v/>
      </c>
      <c r="Z218" s="2">
        <f>CEILING(INT(Y218*1440)/1440*288,1)/288</f>
        <v/>
      </c>
      <c r="AA218">
        <f>MROUND((Z218-25569)*86400,300)</f>
        <v/>
      </c>
    </row>
    <row r="219" ht="14.25" customHeight="1">
      <c r="A219" t="n">
        <v>1777269603</v>
      </c>
      <c r="B219" t="inlineStr">
        <is>
          <t>XAUUSD</t>
        </is>
      </c>
      <c r="C219" t="inlineStr">
        <is>
          <t>H3</t>
        </is>
      </c>
      <c r="D219" t="n">
        <v>4706.71</v>
      </c>
      <c r="E219" t="n">
        <v>4704.77519</v>
      </c>
      <c r="F219" t="n">
        <v>4705.72541</v>
      </c>
      <c r="G219" t="n">
        <v>4715.84225</v>
      </c>
      <c r="H219" t="n">
        <v>4697.45255</v>
      </c>
      <c r="I219" t="n">
        <v>0</v>
      </c>
      <c r="K219" s="1">
        <f>(A219/86400)+25569</f>
        <v/>
      </c>
      <c r="L219" s="2">
        <f>CEILING(INT(K219*1440)/1440*288,1)/288</f>
        <v/>
      </c>
      <c r="M219">
        <f>MROUND((L219-25569)*86400,300)</f>
        <v/>
      </c>
      <c r="O219" t="n">
        <v>1775600102</v>
      </c>
      <c r="P219" t="inlineStr">
        <is>
          <t>XAUUSD</t>
        </is>
      </c>
      <c r="Q219" t="inlineStr">
        <is>
          <t>M15</t>
        </is>
      </c>
      <c r="R219" t="n">
        <v>4735.63</v>
      </c>
      <c r="S219" t="n">
        <v>4753.88168</v>
      </c>
      <c r="T219" t="n">
        <v>4739.13651</v>
      </c>
      <c r="U219" t="n">
        <v>4760.80579</v>
      </c>
      <c r="V219" t="n">
        <v>4729.96589</v>
      </c>
      <c r="W219" t="n">
        <v>0</v>
      </c>
      <c r="Y219" s="1">
        <f>(O219/86400)+25569</f>
        <v/>
      </c>
      <c r="Z219" s="2">
        <f>CEILING(INT(Y219*1440)/1440*288,1)/288</f>
        <v/>
      </c>
      <c r="AA219">
        <f>MROUND((Z219-25569)*86400,300)</f>
        <v/>
      </c>
    </row>
    <row r="220" ht="14.25" customHeight="1">
      <c r="A220" t="n">
        <v>1777280403</v>
      </c>
      <c r="B220" t="inlineStr">
        <is>
          <t>XAUUSD</t>
        </is>
      </c>
      <c r="C220" t="inlineStr">
        <is>
          <t>H3</t>
        </is>
      </c>
      <c r="D220" t="n">
        <v>4704.89</v>
      </c>
      <c r="E220" t="n">
        <v>4702.21998</v>
      </c>
      <c r="F220" t="n">
        <v>4703.97269</v>
      </c>
      <c r="G220" t="n">
        <v>4712.69893</v>
      </c>
      <c r="H220" t="n">
        <v>4696.64264</v>
      </c>
      <c r="I220" t="n">
        <v>0</v>
      </c>
      <c r="K220" s="1">
        <f>(A220/86400)+25569</f>
        <v/>
      </c>
      <c r="L220" s="2">
        <f>CEILING(INT(K220*1440)/1440*288,1)/288</f>
        <v/>
      </c>
      <c r="M220">
        <f>MROUND((L220-25569)*86400,300)</f>
        <v/>
      </c>
      <c r="O220" t="n">
        <v>1775601002</v>
      </c>
      <c r="P220" t="inlineStr">
        <is>
          <t>XAUUSD</t>
        </is>
      </c>
      <c r="Q220" t="inlineStr">
        <is>
          <t>M15</t>
        </is>
      </c>
      <c r="R220" t="n">
        <v>4770.02</v>
      </c>
      <c r="S220" t="n">
        <v>4773.02422</v>
      </c>
      <c r="T220" t="n">
        <v>4756.08036</v>
      </c>
      <c r="U220" t="n">
        <v>4779.64616</v>
      </c>
      <c r="V220" t="n">
        <v>4745.21275</v>
      </c>
      <c r="W220" t="n">
        <v>0</v>
      </c>
      <c r="Y220" s="1">
        <f>(O220/86400)+25569</f>
        <v/>
      </c>
      <c r="Z220" s="2">
        <f>CEILING(INT(Y220*1440)/1440*288,1)/288</f>
        <v/>
      </c>
      <c r="AA220">
        <f>MROUND((Z220-25569)*86400,300)</f>
        <v/>
      </c>
    </row>
    <row r="221" ht="14.25" customHeight="1">
      <c r="A221" t="n">
        <v>1777291203</v>
      </c>
      <c r="B221" t="inlineStr">
        <is>
          <t>XAUUSD</t>
        </is>
      </c>
      <c r="C221" t="inlineStr">
        <is>
          <t>H3</t>
        </is>
      </c>
      <c r="D221" t="n">
        <v>4678.21</v>
      </c>
      <c r="E221" t="n">
        <v>4697.92342</v>
      </c>
      <c r="F221" t="n">
        <v>4700.94806</v>
      </c>
      <c r="G221" t="n">
        <v>4709.21209</v>
      </c>
      <c r="H221" t="n">
        <v>4692.92986</v>
      </c>
      <c r="I221" t="n">
        <v>0</v>
      </c>
      <c r="K221" s="1">
        <f>(A221/86400)+25569</f>
        <v/>
      </c>
      <c r="L221" s="2">
        <f>CEILING(INT(K221*1440)/1440*288,1)/288</f>
        <v/>
      </c>
      <c r="M221">
        <f>MROUND((L221-25569)*86400,300)</f>
        <v/>
      </c>
      <c r="O221" t="n">
        <v>1775601902</v>
      </c>
      <c r="P221" t="inlineStr">
        <is>
          <t>XAUUSD</t>
        </is>
      </c>
      <c r="Q221" t="inlineStr">
        <is>
          <t>M15</t>
        </is>
      </c>
      <c r="R221" t="n">
        <v>4818.5</v>
      </c>
      <c r="S221" t="n">
        <v>4791.63753</v>
      </c>
      <c r="T221" t="n">
        <v>4773.85894</v>
      </c>
      <c r="U221" t="n">
        <v>4798.23165</v>
      </c>
      <c r="V221" t="n">
        <v>4762.89694</v>
      </c>
      <c r="W221" t="n">
        <v>0</v>
      </c>
      <c r="Y221" s="1">
        <f>(O221/86400)+25569</f>
        <v/>
      </c>
      <c r="Z221" s="2">
        <f>CEILING(INT(Y221*1440)/1440*288,1)/288</f>
        <v/>
      </c>
      <c r="AA221">
        <f>MROUND((Z221-25569)*86400,300)</f>
        <v/>
      </c>
    </row>
    <row r="222" ht="14.25" customHeight="1">
      <c r="A222" t="n">
        <v>1777302003</v>
      </c>
      <c r="B222" t="inlineStr">
        <is>
          <t>XAUUSD</t>
        </is>
      </c>
      <c r="C222" t="inlineStr">
        <is>
          <t>H3</t>
        </is>
      </c>
      <c r="D222" t="n">
        <v>4682.1</v>
      </c>
      <c r="E222" t="n">
        <v>4691.43316</v>
      </c>
      <c r="F222" t="n">
        <v>4696.19061</v>
      </c>
      <c r="G222" t="n">
        <v>4704.66988</v>
      </c>
      <c r="H222" t="n">
        <v>4685.98915</v>
      </c>
      <c r="I222" t="n">
        <v>0</v>
      </c>
      <c r="K222" s="1">
        <f>(A222/86400)+25569</f>
        <v/>
      </c>
      <c r="L222" s="2">
        <f>CEILING(INT(K222*1440)/1440*288,1)/288</f>
        <v/>
      </c>
      <c r="M222">
        <f>MROUND((L222-25569)*86400,300)</f>
        <v/>
      </c>
      <c r="O222" t="n">
        <v>1775602802</v>
      </c>
      <c r="P222" t="inlineStr">
        <is>
          <t>XAUUSD</t>
        </is>
      </c>
      <c r="Q222" t="inlineStr">
        <is>
          <t>M15</t>
        </is>
      </c>
      <c r="R222" t="n">
        <v>4817.94</v>
      </c>
      <c r="S222" t="n">
        <v>4807.09243</v>
      </c>
      <c r="T222" t="n">
        <v>4790.47569</v>
      </c>
      <c r="U222" t="n">
        <v>4814.30391</v>
      </c>
      <c r="V222" t="n">
        <v>4780.70749</v>
      </c>
      <c r="W222" t="n">
        <v>0</v>
      </c>
      <c r="Y222" s="1">
        <f>(O222/86400)+25569</f>
        <v/>
      </c>
      <c r="Z222" s="2">
        <f>CEILING(INT(Y222*1440)/1440*288,1)/288</f>
        <v/>
      </c>
      <c r="AA222">
        <f>MROUND((Z222-25569)*86400,300)</f>
        <v/>
      </c>
    </row>
    <row r="223" ht="14.25" customHeight="1">
      <c r="A223" t="n">
        <v>1777312803</v>
      </c>
      <c r="B223" t="inlineStr">
        <is>
          <t>XAUUSD</t>
        </is>
      </c>
      <c r="C223" t="inlineStr">
        <is>
          <t>H3</t>
        </is>
      </c>
      <c r="D223" t="n">
        <v>4681.84</v>
      </c>
      <c r="E223" t="n">
        <v>4681.72351</v>
      </c>
      <c r="F223" t="n">
        <v>4688.95706</v>
      </c>
      <c r="G223" t="n">
        <v>4698.52763</v>
      </c>
      <c r="H223" t="n">
        <v>4675.32201</v>
      </c>
      <c r="I223" t="n">
        <v>0</v>
      </c>
      <c r="K223" s="1">
        <f>(A223/86400)+25569</f>
        <v/>
      </c>
      <c r="L223" s="2">
        <f>CEILING(INT(K223*1440)/1440*288,1)/288</f>
        <v/>
      </c>
      <c r="M223">
        <f>MROUND((L223-25569)*86400,300)</f>
        <v/>
      </c>
      <c r="O223" t="n">
        <v>1775603702</v>
      </c>
      <c r="P223" t="inlineStr">
        <is>
          <t>XAUUSD</t>
        </is>
      </c>
      <c r="Q223" t="inlineStr">
        <is>
          <t>M15</t>
        </is>
      </c>
      <c r="R223" t="n">
        <v>4814.83</v>
      </c>
      <c r="S223" t="n">
        <v>4818.58702</v>
      </c>
      <c r="T223" t="n">
        <v>4804.53135</v>
      </c>
      <c r="U223" t="n">
        <v>4826.84326</v>
      </c>
      <c r="V223" t="n">
        <v>4796.29319</v>
      </c>
      <c r="W223" t="n">
        <v>0</v>
      </c>
      <c r="Y223" s="1">
        <f>(O223/86400)+25569</f>
        <v/>
      </c>
      <c r="Z223" s="2">
        <f>CEILING(INT(Y223*1440)/1440*288,1)/288</f>
        <v/>
      </c>
      <c r="AA223">
        <f>MROUND((Z223-25569)*86400,300)</f>
        <v/>
      </c>
    </row>
    <row r="224" ht="14.25" customHeight="1">
      <c r="A224" t="n">
        <v>1777323603</v>
      </c>
      <c r="B224" t="inlineStr">
        <is>
          <t>XAUUSD</t>
        </is>
      </c>
      <c r="C224" t="inlineStr">
        <is>
          <t>H3</t>
        </is>
      </c>
      <c r="D224" t="n">
        <v>4691.85</v>
      </c>
      <c r="E224" t="n">
        <v>4668.30015</v>
      </c>
      <c r="F224" t="n">
        <v>4678.6286</v>
      </c>
      <c r="G224" t="n">
        <v>4689.6524</v>
      </c>
      <c r="H224" t="n">
        <v>4660.61592</v>
      </c>
      <c r="I224" t="n">
        <v>0</v>
      </c>
      <c r="K224" s="1">
        <f>(A224/86400)+25569</f>
        <v/>
      </c>
      <c r="L224" s="2">
        <f>CEILING(INT(K224*1440)/1440*288,1)/288</f>
        <v/>
      </c>
      <c r="M224">
        <f>MROUND((L224-25569)*86400,300)</f>
        <v/>
      </c>
      <c r="O224" t="n">
        <v>1775604602</v>
      </c>
      <c r="P224" t="inlineStr">
        <is>
          <t>XAUUSD</t>
        </is>
      </c>
      <c r="Q224" t="inlineStr">
        <is>
          <t>M15</t>
        </is>
      </c>
      <c r="R224" t="n">
        <v>4813.25</v>
      </c>
      <c r="S224" t="n">
        <v>4825.96409</v>
      </c>
      <c r="T224" t="n">
        <v>4815.24772</v>
      </c>
      <c r="U224" t="n">
        <v>4835.32971</v>
      </c>
      <c r="V224" t="n">
        <v>4808.36156</v>
      </c>
      <c r="W224" t="n">
        <v>0</v>
      </c>
      <c r="Y224" s="1">
        <f>(O224/86400)+25569</f>
        <v/>
      </c>
      <c r="Z224" s="2">
        <f>CEILING(INT(Y224*1440)/1440*288,1)/288</f>
        <v/>
      </c>
      <c r="AA224">
        <f>MROUND((Z224-25569)*86400,300)</f>
        <v/>
      </c>
    </row>
    <row r="225" ht="14.25" customHeight="1">
      <c r="A225" t="n">
        <v>1777334403</v>
      </c>
      <c r="B225" t="inlineStr">
        <is>
          <t>XAUUSD</t>
        </is>
      </c>
      <c r="C225" t="inlineStr">
        <is>
          <t>H3</t>
        </is>
      </c>
      <c r="D225" t="n">
        <v>4669.14</v>
      </c>
      <c r="E225" t="n">
        <v>4651.51989</v>
      </c>
      <c r="F225" t="n">
        <v>4665.07424</v>
      </c>
      <c r="G225" t="n">
        <v>4677.44477</v>
      </c>
      <c r="H225" t="n">
        <v>4642.39559</v>
      </c>
      <c r="I225" t="n">
        <v>0</v>
      </c>
      <c r="K225" s="1">
        <f>(A225/86400)+25569</f>
        <v/>
      </c>
      <c r="L225" s="2">
        <f>CEILING(INT(K225*1440)/1440*288,1)/288</f>
        <v/>
      </c>
      <c r="M225">
        <f>MROUND((L225-25569)*86400,300)</f>
        <v/>
      </c>
      <c r="O225" t="n">
        <v>1775605502</v>
      </c>
      <c r="P225" t="inlineStr">
        <is>
          <t>XAUUSD</t>
        </is>
      </c>
      <c r="Q225" t="inlineStr">
        <is>
          <t>M15</t>
        </is>
      </c>
      <c r="R225" t="n">
        <v>4833.2</v>
      </c>
      <c r="S225" t="n">
        <v>4829.45261</v>
      </c>
      <c r="T225" t="n">
        <v>4822.35017</v>
      </c>
      <c r="U225" t="n">
        <v>4840.11122</v>
      </c>
      <c r="V225" t="n">
        <v>4816.31321</v>
      </c>
      <c r="W225" t="n">
        <v>0</v>
      </c>
      <c r="Y225" s="1">
        <f>(O225/86400)+25569</f>
        <v/>
      </c>
      <c r="Z225" s="2">
        <f>CEILING(INT(Y225*1440)/1440*288,1)/288</f>
        <v/>
      </c>
      <c r="AA225">
        <f>MROUND((Z225-25569)*86400,300)</f>
        <v/>
      </c>
    </row>
    <row r="226" ht="14.25" customHeight="1">
      <c r="A226" t="n">
        <v>1777345203</v>
      </c>
      <c r="B226" t="inlineStr">
        <is>
          <t>XAUUSD</t>
        </is>
      </c>
      <c r="C226" t="inlineStr">
        <is>
          <t>H3</t>
        </is>
      </c>
      <c r="D226" t="n">
        <v>4632.23</v>
      </c>
      <c r="E226" t="n">
        <v>4633.32022</v>
      </c>
      <c r="F226" t="n">
        <v>4649.19723</v>
      </c>
      <c r="G226" t="n">
        <v>4662.28575</v>
      </c>
      <c r="H226" t="n">
        <v>4622.57693</v>
      </c>
      <c r="I226" t="n">
        <v>0</v>
      </c>
      <c r="K226" s="1">
        <f>(A226/86400)+25569</f>
        <v/>
      </c>
      <c r="L226" s="2">
        <f>CEILING(INT(K226*1440)/1440*288,1)/288</f>
        <v/>
      </c>
      <c r="M226">
        <f>MROUND((L226-25569)*86400,300)</f>
        <v/>
      </c>
      <c r="O226" t="n">
        <v>1775606402</v>
      </c>
      <c r="P226" t="inlineStr">
        <is>
          <t>XAUUSD</t>
        </is>
      </c>
      <c r="Q226" t="inlineStr">
        <is>
          <t>M15</t>
        </is>
      </c>
      <c r="R226" t="n">
        <v>4834.27</v>
      </c>
      <c r="S226" t="n">
        <v>4829.03061</v>
      </c>
      <c r="T226" t="n">
        <v>4825.69039</v>
      </c>
      <c r="U226" t="n">
        <v>4841.01952</v>
      </c>
      <c r="V226" t="n">
        <v>4819.86095</v>
      </c>
      <c r="W226" t="n">
        <v>0</v>
      </c>
      <c r="Y226" s="1">
        <f>(O226/86400)+25569</f>
        <v/>
      </c>
      <c r="Z226" s="2">
        <f>CEILING(INT(Y226*1440)/1440*288,1)/288</f>
        <v/>
      </c>
      <c r="AA226">
        <f>MROUND((Z226-25569)*86400,300)</f>
        <v/>
      </c>
    </row>
    <row r="227" ht="14.25" customHeight="1">
      <c r="A227" t="n">
        <v>1777356003</v>
      </c>
      <c r="B227" t="inlineStr">
        <is>
          <t>XAUUSD</t>
        </is>
      </c>
      <c r="C227" t="inlineStr">
        <is>
          <t>H3</t>
        </is>
      </c>
      <c r="D227" t="n">
        <v>4629.62</v>
      </c>
      <c r="E227" t="n">
        <v>4616.32601</v>
      </c>
      <c r="F227" t="n">
        <v>4632.76162</v>
      </c>
      <c r="G227" t="n">
        <v>4645.95577</v>
      </c>
      <c r="H227" t="n">
        <v>4604.0489</v>
      </c>
      <c r="I227" t="n">
        <v>0</v>
      </c>
      <c r="K227" s="1">
        <f>(A227/86400)+25569</f>
        <v/>
      </c>
      <c r="L227" s="2">
        <f>CEILING(INT(K227*1440)/1440*288,1)/288</f>
        <v/>
      </c>
      <c r="M227">
        <f>MROUND((L227-25569)*86400,300)</f>
        <v/>
      </c>
      <c r="O227" t="n">
        <v>1775607302</v>
      </c>
      <c r="P227" t="inlineStr">
        <is>
          <t>XAUUSD</t>
        </is>
      </c>
      <c r="Q227" t="inlineStr">
        <is>
          <t>M15</t>
        </is>
      </c>
      <c r="R227" t="n">
        <v>4822.75</v>
      </c>
      <c r="S227" t="n">
        <v>4825.57319</v>
      </c>
      <c r="T227" t="n">
        <v>4825.63179</v>
      </c>
      <c r="U227" t="n">
        <v>4838.19648</v>
      </c>
      <c r="V227" t="n">
        <v>4818.98165</v>
      </c>
      <c r="W227" t="n">
        <v>1</v>
      </c>
      <c r="Y227" s="1">
        <f>(O227/86400)+25569</f>
        <v/>
      </c>
      <c r="Z227" s="2">
        <f>CEILING(INT(Y227*1440)/1440*288,1)/288</f>
        <v/>
      </c>
      <c r="AA227">
        <f>MROUND((Z227-25569)*86400,300)</f>
        <v/>
      </c>
    </row>
    <row r="228" ht="14.25" customHeight="1">
      <c r="A228" t="n">
        <v>1777366803</v>
      </c>
      <c r="B228" t="inlineStr">
        <is>
          <t>XAUUSD</t>
        </is>
      </c>
      <c r="C228" t="inlineStr">
        <is>
          <t>H3</t>
        </is>
      </c>
      <c r="D228" t="n">
        <v>4562.88</v>
      </c>
      <c r="E228" t="n">
        <v>4602.36452</v>
      </c>
      <c r="F228" t="n">
        <v>4617.56307</v>
      </c>
      <c r="G228" t="n">
        <v>4630.77119</v>
      </c>
      <c r="H228" t="n">
        <v>4588.94424</v>
      </c>
      <c r="I228" t="n">
        <v>0</v>
      </c>
      <c r="K228" s="1">
        <f>(A228/86400)+25569</f>
        <v/>
      </c>
      <c r="L228" s="2">
        <f>CEILING(INT(K228*1440)/1440*288,1)/288</f>
        <v/>
      </c>
      <c r="M228">
        <f>MROUND((L228-25569)*86400,300)</f>
        <v/>
      </c>
      <c r="O228" t="n">
        <v>1775608202</v>
      </c>
      <c r="P228" t="inlineStr">
        <is>
          <t>XAUUSD</t>
        </is>
      </c>
      <c r="Q228" t="inlineStr">
        <is>
          <t>M15</t>
        </is>
      </c>
      <c r="R228" t="n">
        <v>4813.83</v>
      </c>
      <c r="S228" t="n">
        <v>4820.50652</v>
      </c>
      <c r="T228" t="n">
        <v>4823.06915</v>
      </c>
      <c r="U228" t="n">
        <v>4833.21039</v>
      </c>
      <c r="V228" t="n">
        <v>4815.04589</v>
      </c>
      <c r="W228" t="n">
        <v>0</v>
      </c>
      <c r="Y228" s="1">
        <f>(O228/86400)+25569</f>
        <v/>
      </c>
      <c r="Z228" s="2">
        <f>CEILING(INT(Y228*1440)/1440*288,1)/288</f>
        <v/>
      </c>
      <c r="AA228">
        <f>MROUND((Z228-25569)*86400,300)</f>
        <v/>
      </c>
    </row>
    <row r="229" ht="14.25" customHeight="1">
      <c r="A229" t="n">
        <v>1777377603</v>
      </c>
      <c r="B229" t="inlineStr">
        <is>
          <t>XAUUSD</t>
        </is>
      </c>
      <c r="C229" t="inlineStr">
        <is>
          <t>H3</t>
        </is>
      </c>
      <c r="D229" t="n">
        <v>4574.6</v>
      </c>
      <c r="E229" t="n">
        <v>4593.69674</v>
      </c>
      <c r="F229" t="n">
        <v>4605.62991</v>
      </c>
      <c r="G229" t="n">
        <v>4618.43786</v>
      </c>
      <c r="H229" t="n">
        <v>4579.50238</v>
      </c>
      <c r="I229" t="n">
        <v>0</v>
      </c>
      <c r="K229" s="1">
        <f>(A229/86400)+25569</f>
        <v/>
      </c>
      <c r="L229" s="2">
        <f>CEILING(INT(K229*1440)/1440*288,1)/288</f>
        <v/>
      </c>
      <c r="M229">
        <f>MROUND((L229-25569)*86400,300)</f>
        <v/>
      </c>
      <c r="O229" t="n">
        <v>1775609102</v>
      </c>
      <c r="P229" t="inlineStr">
        <is>
          <t>XAUUSD</t>
        </is>
      </c>
      <c r="Q229" t="inlineStr">
        <is>
          <t>M15</t>
        </is>
      </c>
      <c r="R229" t="n">
        <v>4817.79</v>
      </c>
      <c r="S229" t="n">
        <v>4815.19567</v>
      </c>
      <c r="T229" t="n">
        <v>4819.13241</v>
      </c>
      <c r="U229" t="n">
        <v>4827.62671</v>
      </c>
      <c r="V229" t="n">
        <v>4809.62901</v>
      </c>
      <c r="W229" t="n">
        <v>0</v>
      </c>
      <c r="Y229" s="1">
        <f>(O229/86400)+25569</f>
        <v/>
      </c>
      <c r="Z229" s="2">
        <f>CEILING(INT(Y229*1440)/1440*288,1)/288</f>
        <v/>
      </c>
      <c r="AA229">
        <f>MROUND((Z229-25569)*86400,300)</f>
        <v/>
      </c>
    </row>
    <row r="230" ht="14.25" customHeight="1">
      <c r="A230" t="n">
        <v>1777388403</v>
      </c>
      <c r="B230" t="inlineStr">
        <is>
          <t>XAUUSD</t>
        </is>
      </c>
      <c r="C230" t="inlineStr">
        <is>
          <t>H3</t>
        </is>
      </c>
      <c r="D230" t="n">
        <v>4594.77</v>
      </c>
      <c r="E230" t="n">
        <v>4589.81807</v>
      </c>
      <c r="F230" t="n">
        <v>4597.72399</v>
      </c>
      <c r="G230" t="n">
        <v>4610.13819</v>
      </c>
      <c r="H230" t="n">
        <v>4575.54656</v>
      </c>
      <c r="I230" t="n">
        <v>0</v>
      </c>
      <c r="K230" s="1">
        <f>(A230/86400)+25569</f>
        <v/>
      </c>
      <c r="L230" s="2">
        <f>CEILING(INT(K230*1440)/1440*288,1)/288</f>
        <v/>
      </c>
      <c r="M230">
        <f>MROUND((L230-25569)*86400,300)</f>
        <v/>
      </c>
      <c r="O230" t="n">
        <v>1775610002</v>
      </c>
      <c r="P230" t="inlineStr">
        <is>
          <t>XAUUSD</t>
        </is>
      </c>
      <c r="Q230" t="inlineStr">
        <is>
          <t>M15</t>
        </is>
      </c>
      <c r="R230" t="n">
        <v>4820.1</v>
      </c>
      <c r="S230" t="n">
        <v>4810.4658</v>
      </c>
      <c r="T230" t="n">
        <v>4814.79911</v>
      </c>
      <c r="U230" t="n">
        <v>4822.4094</v>
      </c>
      <c r="V230" t="n">
        <v>4804.22368</v>
      </c>
      <c r="W230" t="n">
        <v>0</v>
      </c>
      <c r="Y230" s="1">
        <f>(O230/86400)+25569</f>
        <v/>
      </c>
      <c r="Z230" s="2">
        <f>CEILING(INT(Y230*1440)/1440*288,1)/288</f>
        <v/>
      </c>
      <c r="AA230">
        <f>MROUND((Z230-25569)*86400,300)</f>
        <v/>
      </c>
    </row>
    <row r="231" ht="14.25" customHeight="1">
      <c r="A231" t="n">
        <v>1777399203</v>
      </c>
      <c r="B231" t="inlineStr">
        <is>
          <t>XAUUSD</t>
        </is>
      </c>
      <c r="C231" t="inlineStr">
        <is>
          <t>H3</t>
        </is>
      </c>
      <c r="D231" t="n">
        <v>4597.18</v>
      </c>
      <c r="E231" t="n">
        <v>4588.82586</v>
      </c>
      <c r="F231" t="n">
        <v>4593.27492</v>
      </c>
      <c r="G231" t="n">
        <v>4605.39021</v>
      </c>
      <c r="H231" t="n">
        <v>4575.32481</v>
      </c>
      <c r="I231" t="n">
        <v>0</v>
      </c>
      <c r="K231" s="1">
        <f>(A231/86400)+25569</f>
        <v/>
      </c>
      <c r="L231" s="2">
        <f>CEILING(INT(K231*1440)/1440*288,1)/288</f>
        <v/>
      </c>
      <c r="M231">
        <f>MROUND((L231-25569)*86400,300)</f>
        <v/>
      </c>
      <c r="O231" t="n">
        <v>1775610902</v>
      </c>
      <c r="P231" t="inlineStr">
        <is>
          <t>XAUUSD</t>
        </is>
      </c>
      <c r="Q231" t="inlineStr">
        <is>
          <t>M15</t>
        </is>
      </c>
      <c r="R231" t="n">
        <v>4794.28</v>
      </c>
      <c r="S231" t="n">
        <v>4806.91243</v>
      </c>
      <c r="T231" t="n">
        <v>4810.85577</v>
      </c>
      <c r="U231" t="n">
        <v>4818.33562</v>
      </c>
      <c r="V231" t="n">
        <v>4800.01854</v>
      </c>
      <c r="W231" t="n">
        <v>0</v>
      </c>
      <c r="Y231" s="1">
        <f>(O231/86400)+25569</f>
        <v/>
      </c>
      <c r="Z231" s="2">
        <f>CEILING(INT(Y231*1440)/1440*288,1)/288</f>
        <v/>
      </c>
      <c r="AA231">
        <f>MROUND((Z231-25569)*86400,300)</f>
        <v/>
      </c>
    </row>
    <row r="232" ht="14.25" customHeight="1">
      <c r="A232" t="n">
        <v>1777410003</v>
      </c>
      <c r="B232" t="inlineStr">
        <is>
          <t>XAUUSD</t>
        </is>
      </c>
      <c r="C232" t="inlineStr">
        <is>
          <t>H3</t>
        </is>
      </c>
      <c r="D232" t="n">
        <v>4595.51</v>
      </c>
      <c r="E232" t="n">
        <v>4588.4632</v>
      </c>
      <c r="F232" t="n">
        <v>4590.86906</v>
      </c>
      <c r="G232" t="n">
        <v>4602.73403</v>
      </c>
      <c r="H232" t="n">
        <v>4575.85941</v>
      </c>
      <c r="I232" t="n">
        <v>0</v>
      </c>
      <c r="K232" s="1">
        <f>(A232/86400)+25569</f>
        <v/>
      </c>
      <c r="L232" s="2">
        <f>CEILING(INT(K232*1440)/1440*288,1)/288</f>
        <v/>
      </c>
      <c r="M232">
        <f>MROUND((L232-25569)*86400,300)</f>
        <v/>
      </c>
      <c r="O232" t="n">
        <v>1775611802</v>
      </c>
      <c r="P232" t="inlineStr">
        <is>
          <t>XAUUSD</t>
        </is>
      </c>
      <c r="Q232" t="inlineStr">
        <is>
          <t>M15</t>
        </is>
      </c>
      <c r="R232" t="n">
        <v>4800.22</v>
      </c>
      <c r="S232" t="n">
        <v>4805.50422</v>
      </c>
      <c r="T232" t="n">
        <v>4808.17999</v>
      </c>
      <c r="U232" t="n">
        <v>4815.77554</v>
      </c>
      <c r="V232" t="n">
        <v>4797.98126</v>
      </c>
      <c r="W232" t="n">
        <v>0</v>
      </c>
      <c r="Y232" s="1">
        <f>(O232/86400)+25569</f>
        <v/>
      </c>
      <c r="Z232" s="2">
        <f>CEILING(INT(Y232*1440)/1440*288,1)/288</f>
        <v/>
      </c>
      <c r="AA232">
        <f>MROUND((Z232-25569)*86400,300)</f>
        <v/>
      </c>
    </row>
    <row r="233" ht="14.25" customHeight="1">
      <c r="A233" t="n">
        <v>1777420803</v>
      </c>
      <c r="B233" t="inlineStr">
        <is>
          <t>XAUUSD</t>
        </is>
      </c>
      <c r="C233" t="inlineStr">
        <is>
          <t>H3</t>
        </is>
      </c>
      <c r="D233" t="n">
        <v>4593.75</v>
      </c>
      <c r="E233" t="n">
        <v>4586.5709</v>
      </c>
      <c r="F233" t="n">
        <v>4588.71998</v>
      </c>
      <c r="G233" t="n">
        <v>4600.3363</v>
      </c>
      <c r="H233" t="n">
        <v>4574.73888</v>
      </c>
      <c r="I233" t="n">
        <v>0</v>
      </c>
      <c r="K233" s="1">
        <f>(A233/86400)+25569</f>
        <v/>
      </c>
      <c r="L233" s="2">
        <f>CEILING(INT(K233*1440)/1440*288,1)/288</f>
        <v/>
      </c>
      <c r="M233">
        <f>MROUND((L233-25569)*86400,300)</f>
        <v/>
      </c>
      <c r="O233" t="n">
        <v>1775612702</v>
      </c>
      <c r="P233" t="inlineStr">
        <is>
          <t>XAUUSD</t>
        </is>
      </c>
      <c r="Q233" t="inlineStr">
        <is>
          <t>M15</t>
        </is>
      </c>
      <c r="R233" t="n">
        <v>4810.29</v>
      </c>
      <c r="S233" t="n">
        <v>4805.77314</v>
      </c>
      <c r="T233" t="n">
        <v>4806.97657</v>
      </c>
      <c r="U233" t="n">
        <v>4815.03515</v>
      </c>
      <c r="V233" t="n">
        <v>4798.18394</v>
      </c>
      <c r="W233" t="n">
        <v>0</v>
      </c>
      <c r="Y233" s="1">
        <f>(O233/86400)+25569</f>
        <v/>
      </c>
      <c r="Z233" s="2">
        <f>CEILING(INT(Y233*1440)/1440*288,1)/288</f>
        <v/>
      </c>
      <c r="AA233">
        <f>MROUND((Z233-25569)*86400,300)</f>
        <v/>
      </c>
    </row>
    <row r="234" ht="14.25" customHeight="1">
      <c r="A234" t="n">
        <v>1777431603</v>
      </c>
      <c r="B234" t="inlineStr">
        <is>
          <t>XAUUSD</t>
        </is>
      </c>
      <c r="C234" t="inlineStr">
        <is>
          <t>H3</t>
        </is>
      </c>
      <c r="D234" t="n">
        <v>4590.9</v>
      </c>
      <c r="E234" t="n">
        <v>4581.65728</v>
      </c>
      <c r="F234" t="n">
        <v>4585.18863</v>
      </c>
      <c r="G234" t="n">
        <v>4596.33423</v>
      </c>
      <c r="H234" t="n">
        <v>4570.28009</v>
      </c>
      <c r="I234" t="n">
        <v>0</v>
      </c>
      <c r="K234" s="1">
        <f>(A234/86400)+25569</f>
        <v/>
      </c>
      <c r="L234" s="2">
        <f>CEILING(INT(K234*1440)/1440*288,1)/288</f>
        <v/>
      </c>
      <c r="M234">
        <f>MROUND((L234-25569)*86400,300)</f>
        <v/>
      </c>
      <c r="O234" t="n">
        <v>1775613602</v>
      </c>
      <c r="P234" t="inlineStr">
        <is>
          <t>XAUUSD</t>
        </is>
      </c>
      <c r="Q234" t="inlineStr">
        <is>
          <t>M15</t>
        </is>
      </c>
      <c r="R234" t="n">
        <v>4813.86</v>
      </c>
      <c r="S234" t="n">
        <v>4806.75288</v>
      </c>
      <c r="T234" t="n">
        <v>4806.86472</v>
      </c>
      <c r="U234" t="n">
        <v>4815.22375</v>
      </c>
      <c r="V234" t="n">
        <v>4799.76601</v>
      </c>
      <c r="W234" t="n">
        <v>0</v>
      </c>
      <c r="Y234" s="1">
        <f>(O234/86400)+25569</f>
        <v/>
      </c>
      <c r="Z234" s="2">
        <f>CEILING(INT(Y234*1440)/1440*288,1)/288</f>
        <v/>
      </c>
      <c r="AA234">
        <f>MROUND((Z234-25569)*86400,300)</f>
        <v/>
      </c>
    </row>
    <row r="235" ht="14.25" customHeight="1">
      <c r="A235" t="n">
        <v>1777442403</v>
      </c>
      <c r="B235" t="inlineStr">
        <is>
          <t>XAUUSD</t>
        </is>
      </c>
      <c r="C235" t="inlineStr">
        <is>
          <t>H3</t>
        </is>
      </c>
      <c r="D235" t="n">
        <v>4573.2</v>
      </c>
      <c r="E235" t="n">
        <v>4573.4227</v>
      </c>
      <c r="F235" t="n">
        <v>4579.30567</v>
      </c>
      <c r="G235" t="n">
        <v>4589.883</v>
      </c>
      <c r="H235" t="n">
        <v>4561.53695</v>
      </c>
      <c r="I235" t="n">
        <v>0</v>
      </c>
      <c r="K235" s="1">
        <f>(A235/86400)+25569</f>
        <v/>
      </c>
      <c r="L235" s="2">
        <f>CEILING(INT(K235*1440)/1440*288,1)/288</f>
        <v/>
      </c>
      <c r="M235">
        <f>MROUND((L235-25569)*86400,300)</f>
        <v/>
      </c>
      <c r="O235" t="n">
        <v>1775614502</v>
      </c>
      <c r="P235" t="inlineStr">
        <is>
          <t>XAUUSD</t>
        </is>
      </c>
      <c r="Q235" t="inlineStr">
        <is>
          <t>M15</t>
        </is>
      </c>
      <c r="R235" t="n">
        <v>4811.55</v>
      </c>
      <c r="S235" t="n">
        <v>4807.53138</v>
      </c>
      <c r="T235" t="n">
        <v>4807.19805</v>
      </c>
      <c r="U235" t="n">
        <v>4815.23785</v>
      </c>
      <c r="V235" t="n">
        <v>4801.52979</v>
      </c>
      <c r="W235" t="n">
        <v>1</v>
      </c>
      <c r="Y235" s="1">
        <f>(O235/86400)+25569</f>
        <v/>
      </c>
      <c r="Z235" s="2">
        <f>CEILING(INT(Y235*1440)/1440*288,1)/288</f>
        <v/>
      </c>
      <c r="AA235">
        <f>MROUND((Z235-25569)*86400,300)</f>
        <v/>
      </c>
    </row>
    <row r="236" ht="14.25" customHeight="1">
      <c r="A236" t="n">
        <v>1777453203</v>
      </c>
      <c r="B236" t="inlineStr">
        <is>
          <t>XAUUSD</t>
        </is>
      </c>
      <c r="C236" t="inlineStr">
        <is>
          <t>H3</t>
        </is>
      </c>
      <c r="D236" t="n">
        <v>4561.87</v>
      </c>
      <c r="E236" t="n">
        <v>4563.23204</v>
      </c>
      <c r="F236" t="n">
        <v>4571.26885</v>
      </c>
      <c r="G236" t="n">
        <v>4581.37097</v>
      </c>
      <c r="H236" t="n">
        <v>4550.01435</v>
      </c>
      <c r="I236" t="n">
        <v>0</v>
      </c>
      <c r="K236" s="1">
        <f>(A236/86400)+25569</f>
        <v/>
      </c>
      <c r="L236" s="2">
        <f>CEILING(INT(K236*1440)/1440*288,1)/288</f>
        <v/>
      </c>
      <c r="M236">
        <f>MROUND((L236-25569)*86400,300)</f>
        <v/>
      </c>
      <c r="O236" t="n">
        <v>1775615402</v>
      </c>
      <c r="P236" t="inlineStr">
        <is>
          <t>XAUUSD</t>
        </is>
      </c>
      <c r="Q236" t="inlineStr">
        <is>
          <t>M15</t>
        </is>
      </c>
      <c r="R236" t="n">
        <v>4806.53</v>
      </c>
      <c r="S236" t="n">
        <v>4807.4914</v>
      </c>
      <c r="T236" t="n">
        <v>4807.34472</v>
      </c>
      <c r="U236" t="n">
        <v>4814.72046</v>
      </c>
      <c r="V236" t="n">
        <v>4802.67394</v>
      </c>
      <c r="W236" t="n">
        <v>0</v>
      </c>
      <c r="Y236" s="1">
        <f>(O236/86400)+25569</f>
        <v/>
      </c>
      <c r="Z236" s="2">
        <f>CEILING(INT(Y236*1440)/1440*288,1)/288</f>
        <v/>
      </c>
      <c r="AA236">
        <f>MROUND((Z236-25569)*86400,300)</f>
        <v/>
      </c>
    </row>
    <row r="237" ht="14.25" customHeight="1">
      <c r="A237" t="n">
        <v>1777464003</v>
      </c>
      <c r="B237" t="inlineStr">
        <is>
          <t>XAUUSD</t>
        </is>
      </c>
      <c r="C237" t="inlineStr">
        <is>
          <t>H3</t>
        </is>
      </c>
      <c r="D237" t="n">
        <v>4539.25</v>
      </c>
      <c r="E237" t="n">
        <v>4553.57631</v>
      </c>
      <c r="F237" t="n">
        <v>4562.42258</v>
      </c>
      <c r="G237" t="n">
        <v>4572.63687</v>
      </c>
      <c r="H237" t="n">
        <v>4538.1133</v>
      </c>
      <c r="I237" t="n">
        <v>0</v>
      </c>
      <c r="K237" s="1">
        <f>(A237/86400)+25569</f>
        <v/>
      </c>
      <c r="L237" s="2">
        <f>CEILING(INT(K237*1440)/1440*288,1)/288</f>
        <v/>
      </c>
      <c r="M237">
        <f>MROUND((L237-25569)*86400,300)</f>
        <v/>
      </c>
      <c r="O237" t="n">
        <v>1775616302</v>
      </c>
      <c r="P237" t="inlineStr">
        <is>
          <t>XAUUSD</t>
        </is>
      </c>
      <c r="Q237" t="inlineStr">
        <is>
          <t>M15</t>
        </is>
      </c>
      <c r="R237" t="n">
        <v>4804.17</v>
      </c>
      <c r="S237" t="n">
        <v>4806.41403</v>
      </c>
      <c r="T237" t="n">
        <v>4806.87938</v>
      </c>
      <c r="U237" t="n">
        <v>4813.06052</v>
      </c>
      <c r="V237" t="n">
        <v>4802.63628</v>
      </c>
      <c r="W237" t="n">
        <v>1</v>
      </c>
      <c r="Y237" s="1">
        <f>(O237/86400)+25569</f>
        <v/>
      </c>
      <c r="Z237" s="2">
        <f>CEILING(INT(Y237*1440)/1440*288,1)/288</f>
        <v/>
      </c>
      <c r="AA237">
        <f>MROUND((Z237-25569)*86400,300)</f>
        <v/>
      </c>
    </row>
    <row r="238" ht="14.25" customHeight="1">
      <c r="A238" t="n">
        <v>1777474803</v>
      </c>
      <c r="B238" t="inlineStr">
        <is>
          <t>XAUUSD</t>
        </is>
      </c>
      <c r="C238" t="inlineStr">
        <is>
          <t>H3</t>
        </is>
      </c>
      <c r="D238" t="n">
        <v>4547.33</v>
      </c>
      <c r="E238" t="n">
        <v>4547.5487</v>
      </c>
      <c r="F238" t="n">
        <v>4554.98564</v>
      </c>
      <c r="G238" t="n">
        <v>4566.16429</v>
      </c>
      <c r="H238" t="n">
        <v>4529.41572</v>
      </c>
      <c r="I238" t="n">
        <v>0</v>
      </c>
      <c r="K238" s="1">
        <f>(A238/86400)+25569</f>
        <v/>
      </c>
      <c r="L238" s="2">
        <f>CEILING(INT(K238*1440)/1440*288,1)/288</f>
        <v/>
      </c>
      <c r="M238">
        <f>MROUND((L238-25569)*86400,300)</f>
        <v/>
      </c>
      <c r="O238" t="n">
        <v>1775617202</v>
      </c>
      <c r="P238" t="inlineStr">
        <is>
          <t>XAUUSD</t>
        </is>
      </c>
      <c r="Q238" t="inlineStr">
        <is>
          <t>M15</t>
        </is>
      </c>
      <c r="R238" t="n">
        <v>4799.11</v>
      </c>
      <c r="S238" t="n">
        <v>4804.41943</v>
      </c>
      <c r="T238" t="n">
        <v>4805.6494</v>
      </c>
      <c r="U238" t="n">
        <v>4810.53996</v>
      </c>
      <c r="V238" t="n">
        <v>4801.41582</v>
      </c>
      <c r="W238" t="n">
        <v>0</v>
      </c>
      <c r="Y238" s="1">
        <f>(O238/86400)+25569</f>
        <v/>
      </c>
      <c r="Z238" s="2">
        <f>CEILING(INT(Y238*1440)/1440*288,1)/288</f>
        <v/>
      </c>
      <c r="AA238">
        <f>MROUND((Z238-25569)*86400,300)</f>
        <v/>
      </c>
    </row>
    <row r="239" ht="14.25" customHeight="1">
      <c r="A239" t="n">
        <v>1777485603</v>
      </c>
      <c r="B239" t="inlineStr">
        <is>
          <t>XAUUSD</t>
        </is>
      </c>
      <c r="C239" t="inlineStr">
        <is>
          <t>H3</t>
        </is>
      </c>
      <c r="D239" t="n">
        <v>4543.57</v>
      </c>
      <c r="E239" t="n">
        <v>4547.20868</v>
      </c>
      <c r="F239" t="n">
        <v>4551.09716</v>
      </c>
      <c r="G239" t="n">
        <v>4564.26356</v>
      </c>
      <c r="H239" t="n">
        <v>4525.99114</v>
      </c>
      <c r="I239" t="n">
        <v>0</v>
      </c>
      <c r="K239" s="1">
        <f>(A239/86400)+25569</f>
        <v/>
      </c>
      <c r="L239" s="2">
        <f>CEILING(INT(K239*1440)/1440*288,1)/288</f>
        <v/>
      </c>
      <c r="M239">
        <f>MROUND((L239-25569)*86400,300)</f>
        <v/>
      </c>
      <c r="O239" t="n">
        <v>1775618102</v>
      </c>
      <c r="P239" t="inlineStr">
        <is>
          <t>XAUUSD</t>
        </is>
      </c>
      <c r="Q239" t="inlineStr">
        <is>
          <t>M15</t>
        </is>
      </c>
      <c r="R239" t="n">
        <v>4803.29</v>
      </c>
      <c r="S239" t="n">
        <v>4802.03777</v>
      </c>
      <c r="T239" t="n">
        <v>4803.84359</v>
      </c>
      <c r="U239" t="n">
        <v>4807.53665</v>
      </c>
      <c r="V239" t="n">
        <v>4799.24488</v>
      </c>
      <c r="W239" t="n">
        <v>0</v>
      </c>
      <c r="Y239" s="1">
        <f>(O239/86400)+25569</f>
        <v/>
      </c>
      <c r="Z239" s="2">
        <f>CEILING(INT(Y239*1440)/1440*288,1)/288</f>
        <v/>
      </c>
      <c r="AA239">
        <f>MROUND((Z239-25569)*86400,300)</f>
        <v/>
      </c>
    </row>
    <row r="240" ht="14.25" customHeight="1">
      <c r="A240" t="n">
        <v>1777496403</v>
      </c>
      <c r="B240" t="inlineStr">
        <is>
          <t>XAUUSD</t>
        </is>
      </c>
      <c r="C240" t="inlineStr">
        <is>
          <t>H3</t>
        </is>
      </c>
      <c r="D240" t="n">
        <v>4561.66</v>
      </c>
      <c r="E240" t="n">
        <v>4553.68508</v>
      </c>
      <c r="F240" t="n">
        <v>4552.39112</v>
      </c>
      <c r="G240" t="n">
        <v>4568.474</v>
      </c>
      <c r="H240" t="n">
        <v>4529.87642</v>
      </c>
      <c r="I240" t="n">
        <v>1</v>
      </c>
      <c r="K240" s="1">
        <f>(A240/86400)+25569</f>
        <v/>
      </c>
      <c r="L240" s="2">
        <f>CEILING(INT(K240*1440)/1440*288,1)/288</f>
        <v/>
      </c>
      <c r="M240">
        <f>MROUND((L240-25569)*86400,300)</f>
        <v/>
      </c>
      <c r="O240" t="n">
        <v>1775619002</v>
      </c>
      <c r="P240" t="inlineStr">
        <is>
          <t>XAUUSD</t>
        </is>
      </c>
      <c r="Q240" t="inlineStr">
        <is>
          <t>M15</t>
        </is>
      </c>
      <c r="R240" t="n">
        <v>4800.7</v>
      </c>
      <c r="S240" t="n">
        <v>4799.74823</v>
      </c>
      <c r="T240" t="n">
        <v>4801.79591</v>
      </c>
      <c r="U240" t="n">
        <v>4804.5847</v>
      </c>
      <c r="V240" t="n">
        <v>4796.68428</v>
      </c>
      <c r="W240" t="n">
        <v>0</v>
      </c>
      <c r="Y240" s="1">
        <f>(O240/86400)+25569</f>
        <v/>
      </c>
      <c r="Z240" s="2">
        <f>CEILING(INT(Y240*1440)/1440*288,1)/288</f>
        <v/>
      </c>
      <c r="AA240">
        <f>MROUND((Z240-25569)*86400,300)</f>
        <v/>
      </c>
    </row>
    <row r="241" ht="14.25" customHeight="1">
      <c r="A241" t="n">
        <v>1777507203</v>
      </c>
      <c r="B241" t="inlineStr">
        <is>
          <t>XAUUSD</t>
        </is>
      </c>
      <c r="C241" t="inlineStr">
        <is>
          <t>H3</t>
        </is>
      </c>
      <c r="D241" t="n">
        <v>4565.02</v>
      </c>
      <c r="E241" t="n">
        <v>4566.20532</v>
      </c>
      <c r="F241" t="n">
        <v>4559.29822</v>
      </c>
      <c r="G241" t="n">
        <v>4578.79722</v>
      </c>
      <c r="H241" t="n">
        <v>4540.8354</v>
      </c>
      <c r="I241" t="n">
        <v>0</v>
      </c>
      <c r="K241" s="1">
        <f>(A241/86400)+25569</f>
        <v/>
      </c>
      <c r="L241" s="2">
        <f>CEILING(INT(K241*1440)/1440*288,1)/288</f>
        <v/>
      </c>
      <c r="M241">
        <f>MROUND((L241-25569)*86400,300)</f>
        <v/>
      </c>
      <c r="O241" t="n">
        <v>1775619902</v>
      </c>
      <c r="P241" t="inlineStr">
        <is>
          <t>XAUUSD</t>
        </is>
      </c>
      <c r="Q241" t="inlineStr">
        <is>
          <t>M15</t>
        </is>
      </c>
      <c r="R241" t="n">
        <v>4797.83</v>
      </c>
      <c r="S241" t="n">
        <v>4798.21297</v>
      </c>
      <c r="T241" t="n">
        <v>4800.00444</v>
      </c>
      <c r="U241" t="n">
        <v>4802.29776</v>
      </c>
      <c r="V241" t="n">
        <v>4794.43768</v>
      </c>
      <c r="W241" t="n">
        <v>0</v>
      </c>
      <c r="Y241" s="1">
        <f>(O241/86400)+25569</f>
        <v/>
      </c>
      <c r="Z241" s="2">
        <f>CEILING(INT(Y241*1440)/1440*288,1)/288</f>
        <v/>
      </c>
      <c r="AA241">
        <f>MROUND((Z241-25569)*86400,300)</f>
        <v/>
      </c>
    </row>
    <row r="242" ht="14.25" customHeight="1">
      <c r="A242" t="n">
        <v>1777518003</v>
      </c>
      <c r="B242" t="inlineStr">
        <is>
          <t>XAUUSD</t>
        </is>
      </c>
      <c r="C242" t="inlineStr">
        <is>
          <t>H3</t>
        </is>
      </c>
      <c r="D242" t="n">
        <v>4562.71</v>
      </c>
      <c r="E242" t="n">
        <v>4582.82067</v>
      </c>
      <c r="F242" t="n">
        <v>4571.05944</v>
      </c>
      <c r="G242" t="n">
        <v>4593.53887</v>
      </c>
      <c r="H242" t="n">
        <v>4557.13129</v>
      </c>
      <c r="I242" t="n">
        <v>0</v>
      </c>
      <c r="K242" s="1">
        <f>(A242/86400)+25569</f>
        <v/>
      </c>
      <c r="L242" s="2">
        <f>CEILING(INT(K242*1440)/1440*288,1)/288</f>
        <v/>
      </c>
      <c r="M242">
        <f>MROUND((L242-25569)*86400,300)</f>
        <v/>
      </c>
      <c r="O242" t="n">
        <v>1775620802</v>
      </c>
      <c r="P242" t="inlineStr">
        <is>
          <t>XAUUSD</t>
        </is>
      </c>
      <c r="Q242" t="inlineStr">
        <is>
          <t>M15</t>
        </is>
      </c>
      <c r="R242" t="n">
        <v>4797.69</v>
      </c>
      <c r="S242" t="n">
        <v>4797.99129</v>
      </c>
      <c r="T242" t="n">
        <v>4798.99787</v>
      </c>
      <c r="U242" t="n">
        <v>4801.21507</v>
      </c>
      <c r="V242" t="n">
        <v>4793.12545</v>
      </c>
      <c r="W242" t="n">
        <v>0</v>
      </c>
      <c r="Y242" s="1">
        <f>(O242/86400)+25569</f>
        <v/>
      </c>
      <c r="Z242" s="2">
        <f>CEILING(INT(Y242*1440)/1440*288,1)/288</f>
        <v/>
      </c>
      <c r="AA242">
        <f>MROUND((Z242-25569)*86400,300)</f>
        <v/>
      </c>
    </row>
    <row r="243" ht="14.25" customHeight="1">
      <c r="A243" t="n">
        <v>1777528803</v>
      </c>
      <c r="B243" t="inlineStr">
        <is>
          <t>XAUUSD</t>
        </is>
      </c>
      <c r="C243" t="inlineStr">
        <is>
          <t>H3</t>
        </is>
      </c>
      <c r="D243" t="n">
        <v>4616</v>
      </c>
      <c r="E243" t="n">
        <v>4600.55133</v>
      </c>
      <c r="F243" t="n">
        <v>4585.80539</v>
      </c>
      <c r="G243" t="n">
        <v>4610.38235</v>
      </c>
      <c r="H243" t="n">
        <v>4576.42677</v>
      </c>
      <c r="I243" t="n">
        <v>0</v>
      </c>
      <c r="K243" s="1">
        <f>(A243/86400)+25569</f>
        <v/>
      </c>
      <c r="L243" s="2">
        <f>CEILING(INT(K243*1440)/1440*288,1)/288</f>
        <v/>
      </c>
      <c r="M243">
        <f>MROUND((L243-25569)*86400,300)</f>
        <v/>
      </c>
      <c r="O243" t="n">
        <v>1775621702</v>
      </c>
      <c r="P243" t="inlineStr">
        <is>
          <t>XAUUSD</t>
        </is>
      </c>
      <c r="Q243" t="inlineStr">
        <is>
          <t>M15</t>
        </is>
      </c>
      <c r="R243" t="n">
        <v>4802.54</v>
      </c>
      <c r="S243" t="n">
        <v>4799.37974</v>
      </c>
      <c r="T243" t="n">
        <v>4799.18881</v>
      </c>
      <c r="U243" t="n">
        <v>4801.86115</v>
      </c>
      <c r="V243" t="n">
        <v>4793.31961</v>
      </c>
      <c r="W243" t="n">
        <v>1</v>
      </c>
      <c r="Y243" s="1">
        <f>(O243/86400)+25569</f>
        <v/>
      </c>
      <c r="Z243" s="2">
        <f>CEILING(INT(Y243*1440)/1440*288,1)/288</f>
        <v/>
      </c>
      <c r="AA243">
        <f>MROUND((Z243-25569)*86400,300)</f>
        <v/>
      </c>
    </row>
    <row r="244" ht="14.25" customHeight="1">
      <c r="A244" t="n">
        <v>1777539603</v>
      </c>
      <c r="B244" t="inlineStr">
        <is>
          <t>XAUUSD</t>
        </is>
      </c>
      <c r="C244" t="inlineStr">
        <is>
          <t>H3</t>
        </is>
      </c>
      <c r="D244" t="n">
        <v>4630.21</v>
      </c>
      <c r="E244" t="n">
        <v>4615.07958</v>
      </c>
      <c r="F244" t="n">
        <v>4600.44249</v>
      </c>
      <c r="G244" t="n">
        <v>4625.16453</v>
      </c>
      <c r="H244" t="n">
        <v>4594.93069</v>
      </c>
      <c r="I244" t="n">
        <v>0</v>
      </c>
      <c r="K244" s="1">
        <f>(A244/86400)+25569</f>
        <v/>
      </c>
      <c r="L244" s="2">
        <f>CEILING(INT(K244*1440)/1440*288,1)/288</f>
        <v/>
      </c>
      <c r="M244">
        <f>MROUND((L244-25569)*86400,300)</f>
        <v/>
      </c>
      <c r="O244" t="n">
        <v>1775622602</v>
      </c>
      <c r="P244" t="inlineStr">
        <is>
          <t>XAUUSD</t>
        </is>
      </c>
      <c r="Q244" t="inlineStr">
        <is>
          <t>M15</t>
        </is>
      </c>
      <c r="R244" t="n">
        <v>4803.01</v>
      </c>
      <c r="S244" t="n">
        <v>4802.27337</v>
      </c>
      <c r="T244" t="n">
        <v>4800.73109</v>
      </c>
      <c r="U244" t="n">
        <v>4804.34217</v>
      </c>
      <c r="V244" t="n">
        <v>4795.34774</v>
      </c>
      <c r="W244" t="n">
        <v>0</v>
      </c>
      <c r="Y244" s="1">
        <f>(O244/86400)+25569</f>
        <v/>
      </c>
      <c r="Z244" s="2">
        <f>CEILING(INT(Y244*1440)/1440*288,1)/288</f>
        <v/>
      </c>
      <c r="AA244">
        <f>MROUND((Z244-25569)*86400,300)</f>
        <v/>
      </c>
    </row>
    <row r="245" ht="14.25" customHeight="1">
      <c r="A245" t="n">
        <v>1777550403</v>
      </c>
      <c r="B245" t="inlineStr">
        <is>
          <t>XAUUSD</t>
        </is>
      </c>
      <c r="C245" t="inlineStr">
        <is>
          <t>H3</t>
        </is>
      </c>
      <c r="D245" t="n">
        <v>4619.59</v>
      </c>
      <c r="E245" t="n">
        <v>4623.77885</v>
      </c>
      <c r="F245" t="n">
        <v>4612.11067</v>
      </c>
      <c r="G245" t="n">
        <v>4635.15255</v>
      </c>
      <c r="H245" t="n">
        <v>4608.37066</v>
      </c>
      <c r="I245" t="n">
        <v>0</v>
      </c>
      <c r="K245" s="1">
        <f>(A245/86400)+25569</f>
        <v/>
      </c>
      <c r="L245" s="2">
        <f>CEILING(INT(K245*1440)/1440*288,1)/288</f>
        <v/>
      </c>
      <c r="M245">
        <f>MROUND((L245-25569)*86400,300)</f>
        <v/>
      </c>
      <c r="O245" t="n">
        <v>1775623502</v>
      </c>
      <c r="P245" t="inlineStr">
        <is>
          <t>XAUUSD</t>
        </is>
      </c>
      <c r="Q245" t="inlineStr">
        <is>
          <t>M15</t>
        </is>
      </c>
      <c r="R245" t="n">
        <v>4804.01</v>
      </c>
      <c r="S245" t="n">
        <v>4806.4887</v>
      </c>
      <c r="T245" t="n">
        <v>4803.60989</v>
      </c>
      <c r="U245" t="n">
        <v>4808.55409</v>
      </c>
      <c r="V245" t="n">
        <v>4798.871</v>
      </c>
      <c r="W245" t="n">
        <v>0</v>
      </c>
      <c r="Y245" s="1">
        <f>(O245/86400)+25569</f>
        <v/>
      </c>
      <c r="Z245" s="2">
        <f>CEILING(INT(Y245*1440)/1440*288,1)/288</f>
        <v/>
      </c>
      <c r="AA245">
        <f>MROUND((Z245-25569)*86400,300)</f>
        <v/>
      </c>
    </row>
    <row r="246" ht="14.25" customHeight="1">
      <c r="A246" t="n">
        <v>1777561203</v>
      </c>
      <c r="B246" t="inlineStr">
        <is>
          <t>XAUUSD</t>
        </is>
      </c>
      <c r="C246" t="inlineStr">
        <is>
          <t>H3</t>
        </is>
      </c>
      <c r="D246" t="n">
        <v>4616.86</v>
      </c>
      <c r="E246" t="n">
        <v>4626.0294</v>
      </c>
      <c r="F246" t="n">
        <v>4619.07004</v>
      </c>
      <c r="G246" t="n">
        <v>4639.20322</v>
      </c>
      <c r="H246" t="n">
        <v>4615.08433</v>
      </c>
      <c r="I246" t="n">
        <v>0</v>
      </c>
      <c r="K246" s="1">
        <f>(A246/86400)+25569</f>
        <v/>
      </c>
      <c r="L246" s="2">
        <f>CEILING(INT(K246*1440)/1440*288,1)/288</f>
        <v/>
      </c>
      <c r="M246">
        <f>MROUND((L246-25569)*86400,300)</f>
        <v/>
      </c>
      <c r="O246" t="n">
        <v>1775624402</v>
      </c>
      <c r="P246" t="inlineStr">
        <is>
          <t>XAUUSD</t>
        </is>
      </c>
      <c r="Q246" t="inlineStr">
        <is>
          <t>M15</t>
        </is>
      </c>
      <c r="R246" t="n">
        <v>4809.58</v>
      </c>
      <c r="S246" t="n">
        <v>4811.68773</v>
      </c>
      <c r="T246" t="n">
        <v>4807.64881</v>
      </c>
      <c r="U246" t="n">
        <v>4814.27416</v>
      </c>
      <c r="V246" t="n">
        <v>4803.64508</v>
      </c>
      <c r="W246" t="n">
        <v>0</v>
      </c>
      <c r="Y246" s="1">
        <f>(O246/86400)+25569</f>
        <v/>
      </c>
      <c r="Z246" s="2">
        <f>CEILING(INT(Y246*1440)/1440*288,1)/288</f>
        <v/>
      </c>
      <c r="AA246">
        <f>MROUND((Z246-25569)*86400,300)</f>
        <v/>
      </c>
    </row>
    <row r="247" ht="14.25" customHeight="1">
      <c r="A247" t="n">
        <v>1777572003</v>
      </c>
      <c r="B247" t="inlineStr">
        <is>
          <t>XAUUSD</t>
        </is>
      </c>
      <c r="C247" t="inlineStr">
        <is>
          <t>H3</t>
        </is>
      </c>
      <c r="D247" t="n">
        <v>4621.81</v>
      </c>
      <c r="E247" t="n">
        <v>4622.78802</v>
      </c>
      <c r="F247" t="n">
        <v>4620.92903</v>
      </c>
      <c r="G247" t="n">
        <v>4638.12837</v>
      </c>
      <c r="H247" t="n">
        <v>4615.08736</v>
      </c>
      <c r="I247" t="n">
        <v>0</v>
      </c>
      <c r="K247" s="1">
        <f>(A247/86400)+25569</f>
        <v/>
      </c>
      <c r="L247" s="2">
        <f>CEILING(INT(K247*1440)/1440*288,1)/288</f>
        <v/>
      </c>
      <c r="M247">
        <f>MROUND((L247-25569)*86400,300)</f>
        <v/>
      </c>
      <c r="O247" t="n">
        <v>1775625302</v>
      </c>
      <c r="P247" t="inlineStr">
        <is>
          <t>XAUUSD</t>
        </is>
      </c>
      <c r="Q247" t="inlineStr">
        <is>
          <t>M15</t>
        </is>
      </c>
      <c r="R247" t="n">
        <v>4815.91</v>
      </c>
      <c r="S247" t="n">
        <v>4817.23418</v>
      </c>
      <c r="T247" t="n">
        <v>4812.44149</v>
      </c>
      <c r="U247" t="n">
        <v>4820.79422</v>
      </c>
      <c r="V247" t="n">
        <v>4809.09224</v>
      </c>
      <c r="W247" t="n">
        <v>0</v>
      </c>
      <c r="Y247" s="1">
        <f>(O247/86400)+25569</f>
        <v/>
      </c>
      <c r="Z247" s="2">
        <f>CEILING(INT(Y247*1440)/1440*288,1)/288</f>
        <v/>
      </c>
      <c r="AA247">
        <f>MROUND((Z247-25569)*86400,300)</f>
        <v/>
      </c>
    </row>
    <row r="248" ht="14.25" customHeight="1">
      <c r="A248" t="n">
        <v>1777582803</v>
      </c>
      <c r="B248" t="inlineStr">
        <is>
          <t>XAUUSD</t>
        </is>
      </c>
      <c r="C248" t="inlineStr">
        <is>
          <t>H3</t>
        </is>
      </c>
      <c r="D248" t="n">
        <v>4626.71</v>
      </c>
      <c r="E248" t="n">
        <v>4615.94639</v>
      </c>
      <c r="F248" t="n">
        <v>4618.43771</v>
      </c>
      <c r="G248" t="n">
        <v>4633.53119</v>
      </c>
      <c r="H248" t="n">
        <v>4609.7613</v>
      </c>
      <c r="I248" t="n">
        <v>1</v>
      </c>
      <c r="K248" s="1">
        <f>(A248/86400)+25569</f>
        <v/>
      </c>
      <c r="L248" s="2">
        <f>CEILING(INT(K248*1440)/1440*288,1)/288</f>
        <v/>
      </c>
      <c r="M248">
        <f>MROUND((L248-25569)*86400,300)</f>
        <v/>
      </c>
      <c r="O248" t="n">
        <v>1775626202</v>
      </c>
      <c r="P248" t="inlineStr">
        <is>
          <t>XAUUSD</t>
        </is>
      </c>
      <c r="Q248" t="inlineStr">
        <is>
          <t>M15</t>
        </is>
      </c>
      <c r="R248" t="n">
        <v>4822.54</v>
      </c>
      <c r="S248" t="n">
        <v>4822.38628</v>
      </c>
      <c r="T248" t="n">
        <v>4817.41389</v>
      </c>
      <c r="U248" t="n">
        <v>4827.2479</v>
      </c>
      <c r="V248" t="n">
        <v>4814.41673</v>
      </c>
      <c r="W248" t="n">
        <v>0</v>
      </c>
      <c r="Y248" s="1">
        <f>(O248/86400)+25569</f>
        <v/>
      </c>
      <c r="Z248" s="2">
        <f>CEILING(INT(Y248*1440)/1440*288,1)/288</f>
        <v/>
      </c>
      <c r="AA248">
        <f>MROUND((Z248-25569)*86400,300)</f>
        <v/>
      </c>
    </row>
    <row r="249" ht="14.25" customHeight="1">
      <c r="A249" t="n">
        <v>1777593603</v>
      </c>
      <c r="B249" t="inlineStr">
        <is>
          <t>XAUUSD</t>
        </is>
      </c>
      <c r="C249" t="inlineStr">
        <is>
          <t>H3</t>
        </is>
      </c>
      <c r="D249" t="n">
        <v>4619.15</v>
      </c>
      <c r="E249" t="n">
        <v>4608.21041</v>
      </c>
      <c r="F249" t="n">
        <v>4613.32406</v>
      </c>
      <c r="G249" t="n">
        <v>4627.68085</v>
      </c>
      <c r="H249" t="n">
        <v>4601.38248</v>
      </c>
      <c r="I249" t="n">
        <v>0</v>
      </c>
      <c r="K249" s="1">
        <f>(A249/86400)+25569</f>
        <v/>
      </c>
      <c r="L249" s="2">
        <f>CEILING(INT(K249*1440)/1440*288,1)/288</f>
        <v/>
      </c>
      <c r="M249">
        <f>MROUND((L249-25569)*86400,300)</f>
        <v/>
      </c>
      <c r="O249" t="n">
        <v>1775627102</v>
      </c>
      <c r="P249" t="inlineStr">
        <is>
          <t>XAUUSD</t>
        </is>
      </c>
      <c r="Q249" t="inlineStr">
        <is>
          <t>M15</t>
        </is>
      </c>
      <c r="R249" t="n">
        <v>4827.79</v>
      </c>
      <c r="S249" t="n">
        <v>4826.41773</v>
      </c>
      <c r="T249" t="n">
        <v>4821.91581</v>
      </c>
      <c r="U249" t="n">
        <v>4832.65298</v>
      </c>
      <c r="V249" t="n">
        <v>4818.82996</v>
      </c>
      <c r="W249" t="n">
        <v>0</v>
      </c>
      <c r="Y249" s="1">
        <f>(O249/86400)+25569</f>
        <v/>
      </c>
      <c r="Z249" s="2">
        <f>CEILING(INT(Y249*1440)/1440*288,1)/288</f>
        <v/>
      </c>
      <c r="AA249">
        <f>MROUND((Z249-25569)*86400,300)</f>
        <v/>
      </c>
    </row>
    <row r="250" ht="14.25" customHeight="1">
      <c r="A250" t="n">
        <v>1777604403</v>
      </c>
      <c r="B250" t="inlineStr">
        <is>
          <t>XAUUSD</t>
        </is>
      </c>
      <c r="C250" t="inlineStr">
        <is>
          <t>H3</t>
        </is>
      </c>
      <c r="D250" t="n">
        <v>4605.03</v>
      </c>
      <c r="E250" t="n">
        <v>4602.31775</v>
      </c>
      <c r="F250" t="n">
        <v>4607.82091</v>
      </c>
      <c r="G250" t="n">
        <v>4622.94296</v>
      </c>
      <c r="H250" t="n">
        <v>4593.12162</v>
      </c>
      <c r="I250" t="n">
        <v>0</v>
      </c>
      <c r="K250" s="1">
        <f>(A250/86400)+25569</f>
        <v/>
      </c>
      <c r="L250" s="2">
        <f>CEILING(INT(K250*1440)/1440*288,1)/288</f>
        <v/>
      </c>
      <c r="M250">
        <f>MROUND((L250-25569)*86400,300)</f>
        <v/>
      </c>
      <c r="O250" t="n">
        <v>1775628002</v>
      </c>
      <c r="P250" t="inlineStr">
        <is>
          <t>XAUUSD</t>
        </is>
      </c>
      <c r="Q250" t="inlineStr">
        <is>
          <t>M15</t>
        </is>
      </c>
      <c r="R250" t="n">
        <v>4826.44</v>
      </c>
      <c r="S250" t="n">
        <v>4828.81408</v>
      </c>
      <c r="T250" t="n">
        <v>4825.36495</v>
      </c>
      <c r="U250" t="n">
        <v>4835.95962</v>
      </c>
      <c r="V250" t="n">
        <v>4821.70592</v>
      </c>
      <c r="W250" t="n">
        <v>0</v>
      </c>
      <c r="Y250" s="1">
        <f>(O250/86400)+25569</f>
        <v/>
      </c>
      <c r="Z250" s="2">
        <f>CEILING(INT(Y250*1440)/1440*288,1)/288</f>
        <v/>
      </c>
      <c r="AA250">
        <f>MROUND((Z250-25569)*86400,300)</f>
        <v/>
      </c>
    </row>
    <row r="251" ht="14.25" customHeight="1">
      <c r="A251" t="n">
        <v>1777615203</v>
      </c>
      <c r="B251" t="inlineStr">
        <is>
          <t>XAUUSD</t>
        </is>
      </c>
      <c r="C251" t="inlineStr">
        <is>
          <t>H3</t>
        </is>
      </c>
      <c r="D251" t="n">
        <v>4568.51</v>
      </c>
      <c r="E251" t="n">
        <v>4600.21986</v>
      </c>
      <c r="F251" t="n">
        <v>4604.02038</v>
      </c>
      <c r="G251" t="n">
        <v>4621.08742</v>
      </c>
      <c r="H251" t="n">
        <v>4587.63108</v>
      </c>
      <c r="I251" t="n">
        <v>0</v>
      </c>
      <c r="K251" s="1">
        <f>(A251/86400)+25569</f>
        <v/>
      </c>
      <c r="L251" s="2">
        <f>CEILING(INT(K251*1440)/1440*288,1)/288</f>
        <v/>
      </c>
      <c r="M251">
        <f>MROUND((L251-25569)*86400,300)</f>
        <v/>
      </c>
      <c r="O251" t="n">
        <v>1775628902</v>
      </c>
      <c r="P251" t="inlineStr">
        <is>
          <t>XAUUSD</t>
        </is>
      </c>
      <c r="Q251" t="inlineStr">
        <is>
          <t>M15</t>
        </is>
      </c>
      <c r="R251" t="n">
        <v>4836.63</v>
      </c>
      <c r="S251" t="n">
        <v>4829.45313</v>
      </c>
      <c r="T251" t="n">
        <v>4827.40904</v>
      </c>
      <c r="U251" t="n">
        <v>4837.15484</v>
      </c>
      <c r="V251" t="n">
        <v>4822.81912</v>
      </c>
      <c r="W251" t="n">
        <v>0</v>
      </c>
      <c r="Y251" s="1">
        <f>(O251/86400)+25569</f>
        <v/>
      </c>
      <c r="Z251" s="2">
        <f>CEILING(INT(Y251*1440)/1440*288,1)/288</f>
        <v/>
      </c>
      <c r="AA251">
        <f>MROUND((Z251-25569)*86400,300)</f>
        <v/>
      </c>
    </row>
    <row r="252" ht="14.25" customHeight="1">
      <c r="A252" t="n">
        <v>1777626003</v>
      </c>
      <c r="B252" t="inlineStr">
        <is>
          <t>XAUUSD</t>
        </is>
      </c>
      <c r="C252" t="inlineStr">
        <is>
          <t>H3</t>
        </is>
      </c>
      <c r="D252" t="n">
        <v>4578.84</v>
      </c>
      <c r="E252" t="n">
        <v>4602.88379</v>
      </c>
      <c r="F252" t="n">
        <v>4603.45208</v>
      </c>
      <c r="G252" t="n">
        <v>4622.96293</v>
      </c>
      <c r="H252" t="n">
        <v>4586.90011</v>
      </c>
      <c r="I252" t="n">
        <v>0</v>
      </c>
      <c r="K252" s="1">
        <f>(A252/86400)+25569</f>
        <v/>
      </c>
      <c r="L252" s="2">
        <f>CEILING(INT(K252*1440)/1440*288,1)/288</f>
        <v/>
      </c>
      <c r="M252">
        <f>MROUND((L252-25569)*86400,300)</f>
        <v/>
      </c>
      <c r="O252" t="n">
        <v>1775629802</v>
      </c>
      <c r="P252" t="inlineStr">
        <is>
          <t>XAUUSD</t>
        </is>
      </c>
      <c r="Q252" t="inlineStr">
        <is>
          <t>M15</t>
        </is>
      </c>
      <c r="R252" t="n">
        <v>4835.71</v>
      </c>
      <c r="S252" t="n">
        <v>4828.10966</v>
      </c>
      <c r="T252" t="n">
        <v>4827.75935</v>
      </c>
      <c r="U252" t="n">
        <v>4836.27709</v>
      </c>
      <c r="V252" t="n">
        <v>4822.11812</v>
      </c>
      <c r="W252" t="n">
        <v>0</v>
      </c>
      <c r="Y252" s="1">
        <f>(O252/86400)+25569</f>
        <v/>
      </c>
      <c r="Z252" s="2">
        <f>CEILING(INT(Y252*1440)/1440*288,1)/288</f>
        <v/>
      </c>
      <c r="AA252">
        <f>MROUND((Z252-25569)*86400,300)</f>
        <v/>
      </c>
    </row>
    <row r="253" ht="14.25" customHeight="1">
      <c r="A253" t="n">
        <v>1777636803</v>
      </c>
      <c r="B253" t="inlineStr">
        <is>
          <t>XAUUSD</t>
        </is>
      </c>
      <c r="C253" t="inlineStr">
        <is>
          <t>H3</t>
        </is>
      </c>
      <c r="D253" t="n">
        <v>4632.21</v>
      </c>
      <c r="E253" t="n">
        <v>4608.71914</v>
      </c>
      <c r="F253" t="n">
        <v>4606.08561</v>
      </c>
      <c r="G253" t="n">
        <v>4628.17721</v>
      </c>
      <c r="H253" t="n">
        <v>4590.51077</v>
      </c>
      <c r="I253" t="n">
        <v>1</v>
      </c>
      <c r="K253" s="1">
        <f>(A253/86400)+25569</f>
        <v/>
      </c>
      <c r="L253" s="2">
        <f>CEILING(INT(K253*1440)/1440*288,1)/288</f>
        <v/>
      </c>
      <c r="M253">
        <f>MROUND((L253-25569)*86400,300)</f>
        <v/>
      </c>
      <c r="O253" t="n">
        <v>1775630702</v>
      </c>
      <c r="P253" t="inlineStr">
        <is>
          <t>XAUUSD</t>
        </is>
      </c>
      <c r="Q253" t="inlineStr">
        <is>
          <t>M15</t>
        </is>
      </c>
      <c r="R253" t="n">
        <v>4820.45</v>
      </c>
      <c r="S253" t="n">
        <v>4825.16084</v>
      </c>
      <c r="T253" t="n">
        <v>4826.4601</v>
      </c>
      <c r="U253" t="n">
        <v>4833.62459</v>
      </c>
      <c r="V253" t="n">
        <v>4819.75118</v>
      </c>
      <c r="W253" t="n">
        <v>1</v>
      </c>
      <c r="Y253" s="1">
        <f>(O253/86400)+25569</f>
        <v/>
      </c>
      <c r="Z253" s="2">
        <f>CEILING(INT(Y253*1440)/1440*288,1)/288</f>
        <v/>
      </c>
      <c r="AA253">
        <f>MROUND((Z253-25569)*86400,300)</f>
        <v/>
      </c>
    </row>
    <row r="254" ht="14.25" customHeight="1">
      <c r="A254" t="n">
        <v>1777647603</v>
      </c>
      <c r="B254" t="inlineStr">
        <is>
          <t>XAUUSD</t>
        </is>
      </c>
      <c r="C254" t="inlineStr">
        <is>
          <t>H3</t>
        </is>
      </c>
      <c r="D254" t="n">
        <v>4629.43</v>
      </c>
      <c r="E254" t="n">
        <v>4614.09946</v>
      </c>
      <c r="F254" t="n">
        <v>4610.09254</v>
      </c>
      <c r="G254" t="n">
        <v>4632.98219</v>
      </c>
      <c r="H254" t="n">
        <v>4596.09814</v>
      </c>
      <c r="I254" t="n">
        <v>0</v>
      </c>
      <c r="K254" s="1">
        <f>(A254/86400)+25569</f>
        <v/>
      </c>
      <c r="L254" s="2">
        <f>CEILING(INT(K254*1440)/1440*288,1)/288</f>
        <v/>
      </c>
      <c r="M254">
        <f>MROUND((L254-25569)*86400,300)</f>
        <v/>
      </c>
      <c r="O254" t="n">
        <v>1775631602</v>
      </c>
      <c r="P254" t="inlineStr">
        <is>
          <t>XAUUSD</t>
        </is>
      </c>
      <c r="Q254" t="inlineStr">
        <is>
          <t>M15</t>
        </is>
      </c>
      <c r="R254" t="n">
        <v>4812.59</v>
      </c>
      <c r="S254" t="n">
        <v>4821.54187</v>
      </c>
      <c r="T254" t="n">
        <v>4824.00098</v>
      </c>
      <c r="U254" t="n">
        <v>4829.76971</v>
      </c>
      <c r="V254" t="n">
        <v>4816.38035</v>
      </c>
      <c r="W254" t="n">
        <v>0</v>
      </c>
      <c r="Y254" s="1">
        <f>(O254/86400)+25569</f>
        <v/>
      </c>
      <c r="Z254" s="2">
        <f>CEILING(INT(Y254*1440)/1440*288,1)/288</f>
        <v/>
      </c>
      <c r="AA254">
        <f>MROUND((Z254-25569)*86400,300)</f>
        <v/>
      </c>
    </row>
    <row r="255" ht="14.25" customHeight="1">
      <c r="A255" t="n">
        <v>1777658403</v>
      </c>
      <c r="B255" t="inlineStr">
        <is>
          <t>XAUUSD</t>
        </is>
      </c>
      <c r="C255" t="inlineStr">
        <is>
          <t>H3</t>
        </is>
      </c>
      <c r="D255" t="n">
        <v>4613.98</v>
      </c>
      <c r="E255" t="n">
        <v>4616.38104</v>
      </c>
      <c r="F255" t="n">
        <v>4613.23679</v>
      </c>
      <c r="G255" t="n">
        <v>4635.1471</v>
      </c>
      <c r="H255" t="n">
        <v>4599.91863</v>
      </c>
      <c r="I255" t="n">
        <v>0</v>
      </c>
      <c r="K255" s="1">
        <f>(A255/86400)+25569</f>
        <v/>
      </c>
      <c r="L255" s="2">
        <f>CEILING(INT(K255*1440)/1440*288,1)/288</f>
        <v/>
      </c>
      <c r="M255">
        <f>MROUND((L255-25569)*86400,300)</f>
        <v/>
      </c>
      <c r="O255" t="n">
        <v>1775632502</v>
      </c>
      <c r="P255" t="inlineStr">
        <is>
          <t>XAUUSD</t>
        </is>
      </c>
      <c r="Q255" t="inlineStr">
        <is>
          <t>M15</t>
        </is>
      </c>
      <c r="R255" t="n">
        <v>4818.65</v>
      </c>
      <c r="S255" t="n">
        <v>4817.90541</v>
      </c>
      <c r="T255" t="n">
        <v>4820.9532</v>
      </c>
      <c r="U255" t="n">
        <v>4825.83132</v>
      </c>
      <c r="V255" t="n">
        <v>4812.69925</v>
      </c>
      <c r="W255" t="n">
        <v>0</v>
      </c>
      <c r="Y255" s="1">
        <f>(O255/86400)+25569</f>
        <v/>
      </c>
      <c r="Z255" s="2">
        <f>CEILING(INT(Y255*1440)/1440*288,1)/288</f>
        <v/>
      </c>
      <c r="AA255">
        <f>MROUND((Z255-25569)*86400,300)</f>
        <v/>
      </c>
    </row>
    <row r="256" ht="14.25" customHeight="1">
      <c r="A256" t="n">
        <v>1777842003</v>
      </c>
      <c r="B256" t="inlineStr">
        <is>
          <t>XAUUSD</t>
        </is>
      </c>
      <c r="C256" t="inlineStr">
        <is>
          <t>H3</t>
        </is>
      </c>
      <c r="D256" t="n">
        <v>4613.86</v>
      </c>
      <c r="E256" t="n">
        <v>4613.8891</v>
      </c>
      <c r="F256" t="n">
        <v>4613.56294</v>
      </c>
      <c r="G256" t="n">
        <v>4633.07262</v>
      </c>
      <c r="H256" t="n">
        <v>4599.69367</v>
      </c>
      <c r="I256" t="n">
        <v>0</v>
      </c>
      <c r="K256" s="1">
        <f>(A256/86400)+25569</f>
        <v/>
      </c>
      <c r="L256" s="2">
        <f>CEILING(INT(K256*1440)/1440*288,1)/288</f>
        <v/>
      </c>
      <c r="M256">
        <f>MROUND((L256-25569)*86400,300)</f>
        <v/>
      </c>
      <c r="O256" t="n">
        <v>1775633402</v>
      </c>
      <c r="P256" t="inlineStr">
        <is>
          <t>XAUUSD</t>
        </is>
      </c>
      <c r="Q256" t="inlineStr">
        <is>
          <t>M15</t>
        </is>
      </c>
      <c r="R256" t="n">
        <v>4809.03</v>
      </c>
      <c r="S256" t="n">
        <v>4814.31983</v>
      </c>
      <c r="T256" t="n">
        <v>4817.63651</v>
      </c>
      <c r="U256" t="n">
        <v>4822.16737</v>
      </c>
      <c r="V256" t="n">
        <v>4809.01392</v>
      </c>
      <c r="W256" t="n">
        <v>0</v>
      </c>
      <c r="Y256" s="1">
        <f>(O256/86400)+25569</f>
        <v/>
      </c>
      <c r="Z256" s="2">
        <f>CEILING(INT(Y256*1440)/1440*288,1)/288</f>
        <v/>
      </c>
      <c r="AA256">
        <f>MROUND((Z256-25569)*86400,300)</f>
        <v/>
      </c>
    </row>
    <row r="257" ht="14.25" customHeight="1">
      <c r="A257" t="n">
        <v>1777852803</v>
      </c>
      <c r="B257" t="inlineStr">
        <is>
          <t>XAUUSD</t>
        </is>
      </c>
      <c r="C257" t="inlineStr">
        <is>
          <t>H3</t>
        </is>
      </c>
      <c r="D257" t="n">
        <v>4605.77</v>
      </c>
      <c r="E257" t="n">
        <v>4605.99294</v>
      </c>
      <c r="F257" t="n">
        <v>4609.77794</v>
      </c>
      <c r="G257" t="n">
        <v>4625.86205</v>
      </c>
      <c r="H257" t="n">
        <v>4593.93351</v>
      </c>
      <c r="I257" t="n">
        <v>1</v>
      </c>
      <c r="K257" s="1">
        <f>(A257/86400)+25569</f>
        <v/>
      </c>
      <c r="L257" s="2">
        <f>CEILING(INT(K257*1440)/1440*288,1)/288</f>
        <v/>
      </c>
      <c r="M257">
        <f>MROUND((L257-25569)*86400,300)</f>
        <v/>
      </c>
      <c r="O257" t="n">
        <v>1775634302</v>
      </c>
      <c r="P257" t="inlineStr">
        <is>
          <t>XAUUSD</t>
        </is>
      </c>
      <c r="Q257" t="inlineStr">
        <is>
          <t>M15</t>
        </is>
      </c>
      <c r="R257" t="n">
        <v>4813.53</v>
      </c>
      <c r="S257" t="n">
        <v>4811.08516</v>
      </c>
      <c r="T257" t="n">
        <v>4814.36084</v>
      </c>
      <c r="U257" t="n">
        <v>4818.9792</v>
      </c>
      <c r="V257" t="n">
        <v>4805.5555</v>
      </c>
      <c r="W257" t="n">
        <v>0</v>
      </c>
      <c r="Y257" s="1">
        <f>(O257/86400)+25569</f>
        <v/>
      </c>
      <c r="Z257" s="2">
        <f>CEILING(INT(Y257*1440)/1440*288,1)/288</f>
        <v/>
      </c>
      <c r="AA257">
        <f>MROUND((Z257-25569)*86400,300)</f>
        <v/>
      </c>
    </row>
    <row r="258" ht="14.25" customHeight="1">
      <c r="A258" t="n">
        <v>1777863603</v>
      </c>
      <c r="B258" t="inlineStr">
        <is>
          <t>XAUUSD</t>
        </is>
      </c>
      <c r="C258" t="inlineStr">
        <is>
          <t>H3</t>
        </is>
      </c>
      <c r="D258" t="n">
        <v>4599.12</v>
      </c>
      <c r="E258" t="n">
        <v>4593.39339</v>
      </c>
      <c r="F258" t="n">
        <v>4601.58567</v>
      </c>
      <c r="G258" t="n">
        <v>4614.16466</v>
      </c>
      <c r="H258" t="n">
        <v>4582.87142</v>
      </c>
      <c r="I258" t="n">
        <v>0</v>
      </c>
      <c r="K258" s="1">
        <f>(A258/86400)+25569</f>
        <v/>
      </c>
      <c r="L258" s="2">
        <f>CEILING(INT(K258*1440)/1440*288,1)/288</f>
        <v/>
      </c>
      <c r="M258">
        <f>MROUND((L258-25569)*86400,300)</f>
        <v/>
      </c>
      <c r="O258" t="n">
        <v>1775635202</v>
      </c>
      <c r="P258" t="inlineStr">
        <is>
          <t>XAUUSD</t>
        </is>
      </c>
      <c r="Q258" t="inlineStr">
        <is>
          <t>M15</t>
        </is>
      </c>
      <c r="R258" t="n">
        <v>4815.16</v>
      </c>
      <c r="S258" t="n">
        <v>4807.93296</v>
      </c>
      <c r="T258" t="n">
        <v>4811.1469</v>
      </c>
      <c r="U258" t="n">
        <v>4816.12134</v>
      </c>
      <c r="V258" t="n">
        <v>4802.20289</v>
      </c>
      <c r="W258" t="n">
        <v>0</v>
      </c>
      <c r="Y258" s="1">
        <f>(O258/86400)+25569</f>
        <v/>
      </c>
      <c r="Z258" s="2">
        <f>CEILING(INT(Y258*1440)/1440*288,1)/288</f>
        <v/>
      </c>
      <c r="AA258">
        <f>MROUND((Z258-25569)*86400,300)</f>
        <v/>
      </c>
    </row>
    <row r="259" ht="14.25" customHeight="1">
      <c r="A259" t="n">
        <v>1777874403</v>
      </c>
      <c r="B259" t="inlineStr">
        <is>
          <t>XAUUSD</t>
        </is>
      </c>
      <c r="C259" t="inlineStr">
        <is>
          <t>H3</t>
        </is>
      </c>
      <c r="D259" t="n">
        <v>4577.11</v>
      </c>
      <c r="E259" t="n">
        <v>4577.9225</v>
      </c>
      <c r="F259" t="n">
        <v>4589.75408</v>
      </c>
      <c r="G259" t="n">
        <v>4599.35027</v>
      </c>
      <c r="H259" t="n">
        <v>4567.70658</v>
      </c>
      <c r="I259" t="n">
        <v>0</v>
      </c>
      <c r="K259" s="1">
        <f>(A259/86400)+25569</f>
        <v/>
      </c>
      <c r="L259" s="2">
        <f>CEILING(INT(K259*1440)/1440*288,1)/288</f>
        <v/>
      </c>
      <c r="M259">
        <f>MROUND((L259-25569)*86400,300)</f>
        <v/>
      </c>
      <c r="O259" t="n">
        <v>1775636102</v>
      </c>
      <c r="P259" t="inlineStr">
        <is>
          <t>XAUUSD</t>
        </is>
      </c>
      <c r="Q259" t="inlineStr">
        <is>
          <t>M15</t>
        </is>
      </c>
      <c r="R259" t="n">
        <v>4808.6</v>
      </c>
      <c r="S259" t="n">
        <v>4804.60756</v>
      </c>
      <c r="T259" t="n">
        <v>4807.87723</v>
      </c>
      <c r="U259" t="n">
        <v>4813.3842</v>
      </c>
      <c r="V259" t="n">
        <v>4798.82663</v>
      </c>
      <c r="W259" t="n">
        <v>0</v>
      </c>
      <c r="Y259" s="1">
        <f>(O259/86400)+25569</f>
        <v/>
      </c>
      <c r="Z259" s="2">
        <f>CEILING(INT(Y259*1440)/1440*288,1)/288</f>
        <v/>
      </c>
      <c r="AA259">
        <f>MROUND((Z259-25569)*86400,300)</f>
        <v/>
      </c>
    </row>
    <row r="260" ht="14.25" customHeight="1">
      <c r="A260" t="n">
        <v>1777885203</v>
      </c>
      <c r="B260" t="inlineStr">
        <is>
          <t>XAUUSD</t>
        </is>
      </c>
      <c r="C260" t="inlineStr">
        <is>
          <t>H3</t>
        </is>
      </c>
      <c r="D260" t="n">
        <v>4559.94</v>
      </c>
      <c r="E260" t="n">
        <v>4562.10736</v>
      </c>
      <c r="F260" t="n">
        <v>4575.93072</v>
      </c>
      <c r="G260" t="n">
        <v>4583.61185</v>
      </c>
      <c r="H260" t="n">
        <v>4550.85394</v>
      </c>
      <c r="I260" t="n">
        <v>0</v>
      </c>
      <c r="K260" s="1">
        <f>(A260/86400)+25569</f>
        <v/>
      </c>
      <c r="L260" s="2">
        <f>CEILING(INT(K260*1440)/1440*288,1)/288</f>
        <v/>
      </c>
      <c r="M260">
        <f>MROUND((L260-25569)*86400,300)</f>
        <v/>
      </c>
      <c r="O260" t="n">
        <v>1775637002</v>
      </c>
      <c r="P260" t="inlineStr">
        <is>
          <t>XAUUSD</t>
        </is>
      </c>
      <c r="Q260" t="inlineStr">
        <is>
          <t>M15</t>
        </is>
      </c>
      <c r="R260" t="n">
        <v>4793.58</v>
      </c>
      <c r="S260" t="n">
        <v>4801.12975</v>
      </c>
      <c r="T260" t="n">
        <v>4804.50349</v>
      </c>
      <c r="U260" t="n">
        <v>4810.46496</v>
      </c>
      <c r="V260" t="n">
        <v>4795.52577</v>
      </c>
      <c r="W260" t="n">
        <v>0</v>
      </c>
      <c r="Y260" s="1">
        <f>(O260/86400)+25569</f>
        <v/>
      </c>
      <c r="Z260" s="2">
        <f>CEILING(INT(Y260*1440)/1440*288,1)/288</f>
        <v/>
      </c>
      <c r="AA260">
        <f>MROUND((Z260-25569)*86400,300)</f>
        <v/>
      </c>
    </row>
    <row r="261" ht="14.25" customHeight="1">
      <c r="A261" t="n">
        <v>1777896003</v>
      </c>
      <c r="B261" t="inlineStr">
        <is>
          <t>XAUUSD</t>
        </is>
      </c>
      <c r="C261" t="inlineStr">
        <is>
          <t>H3</t>
        </is>
      </c>
      <c r="D261" t="n">
        <v>4561.26</v>
      </c>
      <c r="E261" t="n">
        <v>4548.26154</v>
      </c>
      <c r="F261" t="n">
        <v>4562.09613</v>
      </c>
      <c r="G261" t="n">
        <v>4569.09047</v>
      </c>
      <c r="H261" t="n">
        <v>4535.47677</v>
      </c>
      <c r="I261" t="n">
        <v>0</v>
      </c>
      <c r="K261" s="1">
        <f>(A261/86400)+25569</f>
        <v/>
      </c>
      <c r="L261" s="2">
        <f>CEILING(INT(K261*1440)/1440*288,1)/288</f>
        <v/>
      </c>
      <c r="M261">
        <f>MROUND((L261-25569)*86400,300)</f>
        <v/>
      </c>
      <c r="O261" t="n">
        <v>1775637902</v>
      </c>
      <c r="P261" t="inlineStr">
        <is>
          <t>XAUUSD</t>
        </is>
      </c>
      <c r="Q261" t="inlineStr">
        <is>
          <t>M15</t>
        </is>
      </c>
      <c r="R261" t="n">
        <v>4794.23</v>
      </c>
      <c r="S261" t="n">
        <v>4797.85131</v>
      </c>
      <c r="T261" t="n">
        <v>4801.1774</v>
      </c>
      <c r="U261" t="n">
        <v>4807.44316</v>
      </c>
      <c r="V261" t="n">
        <v>4792.3973</v>
      </c>
      <c r="W261" t="n">
        <v>0</v>
      </c>
      <c r="Y261" s="1">
        <f>(O261/86400)+25569</f>
        <v/>
      </c>
      <c r="Z261" s="2">
        <f>CEILING(INT(Y261*1440)/1440*288,1)/288</f>
        <v/>
      </c>
      <c r="AA261">
        <f>MROUND((Z261-25569)*86400,300)</f>
        <v/>
      </c>
    </row>
    <row r="262" ht="14.25" customHeight="1">
      <c r="A262" t="n">
        <v>1777906803</v>
      </c>
      <c r="B262" t="inlineStr">
        <is>
          <t>XAUUSD</t>
        </is>
      </c>
      <c r="C262" t="inlineStr">
        <is>
          <t>H3</t>
        </is>
      </c>
      <c r="D262" t="n">
        <v>4522.35</v>
      </c>
      <c r="E262" t="n">
        <v>4537.84107</v>
      </c>
      <c r="F262" t="n">
        <v>4549.9686</v>
      </c>
      <c r="G262" t="n">
        <v>4557.15544</v>
      </c>
      <c r="H262" t="n">
        <v>4522.94224</v>
      </c>
      <c r="I262" t="n">
        <v>0</v>
      </c>
      <c r="K262" s="1">
        <f>(A262/86400)+25569</f>
        <v/>
      </c>
      <c r="L262" s="2">
        <f>CEILING(INT(K262*1440)/1440*288,1)/288</f>
        <v/>
      </c>
      <c r="M262">
        <f>MROUND((L262-25569)*86400,300)</f>
        <v/>
      </c>
      <c r="O262" t="n">
        <v>1775638802</v>
      </c>
      <c r="P262" t="inlineStr">
        <is>
          <t>XAUUSD</t>
        </is>
      </c>
      <c r="Q262" t="inlineStr">
        <is>
          <t>M15</t>
        </is>
      </c>
      <c r="R262" t="n">
        <v>4801.01</v>
      </c>
      <c r="S262" t="n">
        <v>4794.73572</v>
      </c>
      <c r="T262" t="n">
        <v>4797.95656</v>
      </c>
      <c r="U262" t="n">
        <v>4804.31711</v>
      </c>
      <c r="V262" t="n">
        <v>4789.35108</v>
      </c>
      <c r="W262" t="n">
        <v>0</v>
      </c>
      <c r="Y262" s="1">
        <f>(O262/86400)+25569</f>
        <v/>
      </c>
      <c r="Z262" s="2">
        <f>CEILING(INT(Y262*1440)/1440*288,1)/288</f>
        <v/>
      </c>
      <c r="AA262">
        <f>MROUND((Z262-25569)*86400,300)</f>
        <v/>
      </c>
    </row>
    <row r="263" ht="14.25" customHeight="1">
      <c r="A263" t="n">
        <v>1777917603</v>
      </c>
      <c r="B263" t="inlineStr">
        <is>
          <t>XAUUSD</t>
        </is>
      </c>
      <c r="C263" t="inlineStr">
        <is>
          <t>H3</t>
        </is>
      </c>
      <c r="D263" t="n">
        <v>4523.84</v>
      </c>
      <c r="E263" t="n">
        <v>4532.20981</v>
      </c>
      <c r="F263" t="n">
        <v>4541.0892</v>
      </c>
      <c r="G263" t="n">
        <v>4548.80397</v>
      </c>
      <c r="H263" t="n">
        <v>4515.42271</v>
      </c>
      <c r="I263" t="n">
        <v>0</v>
      </c>
      <c r="K263" s="1">
        <f>(A263/86400)+25569</f>
        <v/>
      </c>
      <c r="L263" s="2">
        <f>CEILING(INT(K263*1440)/1440*288,1)/288</f>
        <v/>
      </c>
      <c r="M263">
        <f>MROUND((L263-25569)*86400,300)</f>
        <v/>
      </c>
      <c r="O263" t="n">
        <v>1775639702</v>
      </c>
      <c r="P263" t="inlineStr">
        <is>
          <t>XAUUSD</t>
        </is>
      </c>
      <c r="Q263" t="inlineStr">
        <is>
          <t>M15</t>
        </is>
      </c>
      <c r="R263" t="n">
        <v>4798.49</v>
      </c>
      <c r="S263" t="n">
        <v>4791.56955</v>
      </c>
      <c r="T263" t="n">
        <v>4794.76305</v>
      </c>
      <c r="U263" t="n">
        <v>4801.10966</v>
      </c>
      <c r="V263" t="n">
        <v>4786.29</v>
      </c>
      <c r="W263" t="n">
        <v>0</v>
      </c>
      <c r="Y263" s="1">
        <f>(O263/86400)+25569</f>
        <v/>
      </c>
      <c r="Z263" s="2">
        <f>CEILING(INT(Y263*1440)/1440*288,1)/288</f>
        <v/>
      </c>
      <c r="AA263">
        <f>MROUND((Z263-25569)*86400,300)</f>
        <v/>
      </c>
    </row>
    <row r="264" ht="14.25" customHeight="1">
      <c r="A264" t="n">
        <v>1777928403</v>
      </c>
      <c r="B264" t="inlineStr">
        <is>
          <t>XAUUSD</t>
        </is>
      </c>
      <c r="C264" t="inlineStr">
        <is>
          <t>H3</t>
        </is>
      </c>
      <c r="D264" t="n">
        <v>4519.04</v>
      </c>
      <c r="E264" t="n">
        <v>4531.08836</v>
      </c>
      <c r="F264" t="n">
        <v>4536.08878</v>
      </c>
      <c r="G264" t="n">
        <v>4544.68187</v>
      </c>
      <c r="H264" t="n">
        <v>4512.97295</v>
      </c>
      <c r="I264" t="n">
        <v>0</v>
      </c>
      <c r="K264" s="1">
        <f>(A264/86400)+25569</f>
        <v/>
      </c>
      <c r="L264" s="2">
        <f>CEILING(INT(K264*1440)/1440*288,1)/288</f>
        <v/>
      </c>
      <c r="M264">
        <f>MROUND((L264-25569)*86400,300)</f>
        <v/>
      </c>
      <c r="O264" t="n">
        <v>1775640602</v>
      </c>
      <c r="P264" t="inlineStr">
        <is>
          <t>XAUUSD</t>
        </is>
      </c>
      <c r="Q264" t="inlineStr">
        <is>
          <t>M15</t>
        </is>
      </c>
      <c r="R264" t="n">
        <v>4781.9</v>
      </c>
      <c r="S264" t="n">
        <v>4788.49966</v>
      </c>
      <c r="T264" t="n">
        <v>4791.63136</v>
      </c>
      <c r="U264" t="n">
        <v>4797.71252</v>
      </c>
      <c r="V264" t="n">
        <v>4783.23668</v>
      </c>
      <c r="W264" t="n">
        <v>0</v>
      </c>
      <c r="Y264" s="1">
        <f>(O264/86400)+25569</f>
        <v/>
      </c>
      <c r="Z264" s="2">
        <f>CEILING(INT(Y264*1440)/1440*288,1)/288</f>
        <v/>
      </c>
      <c r="AA264">
        <f>MROUND((Z264-25569)*86400,300)</f>
        <v/>
      </c>
    </row>
    <row r="265" ht="14.25" customHeight="1">
      <c r="A265" t="n">
        <v>1777939203</v>
      </c>
      <c r="B265" t="inlineStr">
        <is>
          <t>XAUUSD</t>
        </is>
      </c>
      <c r="C265" t="inlineStr">
        <is>
          <t>H3</t>
        </is>
      </c>
      <c r="D265" t="n">
        <v>4539.17</v>
      </c>
      <c r="E265" t="n">
        <v>4533.75798</v>
      </c>
      <c r="F265" t="n">
        <v>4534.92338</v>
      </c>
      <c r="G265" t="n">
        <v>4544.35973</v>
      </c>
      <c r="H265" t="n">
        <v>4514.76437</v>
      </c>
      <c r="I265" t="n">
        <v>0</v>
      </c>
      <c r="K265" s="1">
        <f>(A265/86400)+25569</f>
        <v/>
      </c>
      <c r="L265" s="2">
        <f>CEILING(INT(K265*1440)/1440*288,1)/288</f>
        <v/>
      </c>
      <c r="M265">
        <f>MROUND((L265-25569)*86400,300)</f>
        <v/>
      </c>
      <c r="O265" t="n">
        <v>1775641502</v>
      </c>
      <c r="P265" t="inlineStr">
        <is>
          <t>XAUUSD</t>
        </is>
      </c>
      <c r="Q265" t="inlineStr">
        <is>
          <t>M15</t>
        </is>
      </c>
      <c r="R265" t="n">
        <v>4783.06</v>
      </c>
      <c r="S265" t="n">
        <v>4786.15417</v>
      </c>
      <c r="T265" t="n">
        <v>4788.89277</v>
      </c>
      <c r="U265" t="n">
        <v>4794.3972</v>
      </c>
      <c r="V265" t="n">
        <v>4780.80851</v>
      </c>
      <c r="W265" t="n">
        <v>0</v>
      </c>
      <c r="Y265" s="1">
        <f>(O265/86400)+25569</f>
        <v/>
      </c>
      <c r="Z265" s="2">
        <f>CEILING(INT(Y265*1440)/1440*288,1)/288</f>
        <v/>
      </c>
      <c r="AA265">
        <f>MROUND((Z265-25569)*86400,300)</f>
        <v/>
      </c>
    </row>
    <row r="266" ht="14.25" customHeight="1">
      <c r="A266" t="n">
        <v>1777950003</v>
      </c>
      <c r="B266" t="inlineStr">
        <is>
          <t>XAUUSD</t>
        </is>
      </c>
      <c r="C266" t="inlineStr">
        <is>
          <t>H3</t>
        </is>
      </c>
      <c r="D266" t="n">
        <v>4545.73</v>
      </c>
      <c r="E266" t="n">
        <v>4538.95477</v>
      </c>
      <c r="F266" t="n">
        <v>4536.93907</v>
      </c>
      <c r="G266" t="n">
        <v>4546.79088</v>
      </c>
      <c r="H266" t="n">
        <v>4519.78028</v>
      </c>
      <c r="I266" t="n">
        <v>1</v>
      </c>
      <c r="K266" s="1">
        <f>(A266/86400)+25569</f>
        <v/>
      </c>
      <c r="L266" s="2">
        <f>CEILING(INT(K266*1440)/1440*288,1)/288</f>
        <v/>
      </c>
      <c r="M266">
        <f>MROUND((L266-25569)*86400,300)</f>
        <v/>
      </c>
      <c r="O266" t="n">
        <v>1775642402</v>
      </c>
      <c r="P266" t="inlineStr">
        <is>
          <t>XAUUSD</t>
        </is>
      </c>
      <c r="Q266" t="inlineStr">
        <is>
          <t>M15</t>
        </is>
      </c>
      <c r="R266" t="n">
        <v>4782.77</v>
      </c>
      <c r="S266" t="n">
        <v>4784.6565</v>
      </c>
      <c r="T266" t="n">
        <v>4786.77463</v>
      </c>
      <c r="U266" t="n">
        <v>4791.8624</v>
      </c>
      <c r="V266" t="n">
        <v>4779.14307</v>
      </c>
      <c r="W266" t="n">
        <v>0</v>
      </c>
      <c r="Y266" s="1">
        <f>(O266/86400)+25569</f>
        <v/>
      </c>
      <c r="Z266" s="2">
        <f>CEILING(INT(Y266*1440)/1440*288,1)/288</f>
        <v/>
      </c>
      <c r="AA266">
        <f>MROUND((Z266-25569)*86400,300)</f>
        <v/>
      </c>
    </row>
    <row r="267" ht="14.25" customHeight="1">
      <c r="A267" t="n">
        <v>1777960803</v>
      </c>
      <c r="B267" t="inlineStr">
        <is>
          <t>XAUUSD</t>
        </is>
      </c>
      <c r="C267" t="inlineStr">
        <is>
          <t>H3</t>
        </is>
      </c>
      <c r="D267" t="n">
        <v>4558.34</v>
      </c>
      <c r="E267" t="n">
        <v>4546.04357</v>
      </c>
      <c r="F267" t="n">
        <v>4541.49132</v>
      </c>
      <c r="G267" t="n">
        <v>4551.66192</v>
      </c>
      <c r="H267" t="n">
        <v>4526.73546</v>
      </c>
      <c r="I267" t="n">
        <v>0</v>
      </c>
      <c r="K267" s="1">
        <f>(A267/86400)+25569</f>
        <v/>
      </c>
      <c r="L267" s="2">
        <f>CEILING(INT(K267*1440)/1440*288,1)/288</f>
        <v/>
      </c>
      <c r="M267">
        <f>MROUND((L267-25569)*86400,300)</f>
        <v/>
      </c>
      <c r="O267" t="n">
        <v>1775643302</v>
      </c>
      <c r="P267" t="inlineStr">
        <is>
          <t>XAUUSD</t>
        </is>
      </c>
      <c r="Q267" t="inlineStr">
        <is>
          <t>M15</t>
        </is>
      </c>
      <c r="R267" t="n">
        <v>4782.61</v>
      </c>
      <c r="S267" t="n">
        <v>4784.10733</v>
      </c>
      <c r="T267" t="n">
        <v>4785.44098</v>
      </c>
      <c r="U267" t="n">
        <v>4790.2954</v>
      </c>
      <c r="V267" t="n">
        <v>4778.15488</v>
      </c>
      <c r="W267" t="n">
        <v>0</v>
      </c>
      <c r="Y267" s="1">
        <f>(O267/86400)+25569</f>
        <v/>
      </c>
      <c r="Z267" s="2">
        <f>CEILING(INT(Y267*1440)/1440*288,1)/288</f>
        <v/>
      </c>
      <c r="AA267">
        <f>MROUND((Z267-25569)*86400,300)</f>
        <v/>
      </c>
    </row>
    <row r="268" ht="14.25" customHeight="1">
      <c r="A268" t="n">
        <v>1777971603</v>
      </c>
      <c r="B268" t="inlineStr">
        <is>
          <t>XAUUSD</t>
        </is>
      </c>
      <c r="C268" t="inlineStr">
        <is>
          <t>H3</t>
        </is>
      </c>
      <c r="D268" t="n">
        <v>4562.6</v>
      </c>
      <c r="E268" t="n">
        <v>4554.76639</v>
      </c>
      <c r="F268" t="n">
        <v>4548.12886</v>
      </c>
      <c r="G268" t="n">
        <v>4558.99047</v>
      </c>
      <c r="H268" t="n">
        <v>4534.90868</v>
      </c>
      <c r="I268" t="n">
        <v>0</v>
      </c>
      <c r="K268" s="1">
        <f>(A268/86400)+25569</f>
        <v/>
      </c>
      <c r="L268" s="2">
        <f>CEILING(INT(K268*1440)/1440*288,1)/288</f>
        <v/>
      </c>
      <c r="M268">
        <f>MROUND((L268-25569)*86400,300)</f>
        <v/>
      </c>
      <c r="O268" t="n">
        <v>1775644202</v>
      </c>
      <c r="P268" t="inlineStr">
        <is>
          <t>XAUUSD</t>
        </is>
      </c>
      <c r="Q268" t="inlineStr">
        <is>
          <t>M15</t>
        </is>
      </c>
      <c r="R268" t="n">
        <v>4791.74</v>
      </c>
      <c r="S268" t="n">
        <v>4784.52237</v>
      </c>
      <c r="T268" t="n">
        <v>4784.98167</v>
      </c>
      <c r="U268" t="n">
        <v>4790.04075</v>
      </c>
      <c r="V268" t="n">
        <v>4778.1005</v>
      </c>
      <c r="W268" t="n">
        <v>0</v>
      </c>
      <c r="Y268" s="1">
        <f>(O268/86400)+25569</f>
        <v/>
      </c>
      <c r="Z268" s="2">
        <f>CEILING(INT(Y268*1440)/1440*288,1)/288</f>
        <v/>
      </c>
      <c r="AA268">
        <f>MROUND((Z268-25569)*86400,300)</f>
        <v/>
      </c>
    </row>
    <row r="269" ht="14.25" customHeight="1">
      <c r="A269" t="n">
        <v>1777982403</v>
      </c>
      <c r="B269" t="inlineStr">
        <is>
          <t>XAUUSD</t>
        </is>
      </c>
      <c r="C269" t="inlineStr">
        <is>
          <t>H3</t>
        </is>
      </c>
      <c r="D269" t="n">
        <v>4582.46</v>
      </c>
      <c r="E269" t="n">
        <v>4565.44006</v>
      </c>
      <c r="F269" t="n">
        <v>4556.78446</v>
      </c>
      <c r="G269" t="n">
        <v>4569.2077</v>
      </c>
      <c r="H269" t="n">
        <v>4544.09031</v>
      </c>
      <c r="I269" t="n">
        <v>0</v>
      </c>
      <c r="K269" s="1">
        <f>(A269/86400)+25569</f>
        <v/>
      </c>
      <c r="L269" s="2">
        <f>CEILING(INT(K269*1440)/1440*288,1)/288</f>
        <v/>
      </c>
      <c r="M269">
        <f>MROUND((L269-25569)*86400,300)</f>
        <v/>
      </c>
      <c r="O269" t="n">
        <v>1775645102</v>
      </c>
      <c r="P269" t="inlineStr">
        <is>
          <t>XAUUSD</t>
        </is>
      </c>
      <c r="Q269" t="inlineStr">
        <is>
          <t>M15</t>
        </is>
      </c>
      <c r="R269" t="n">
        <v>4782.71</v>
      </c>
      <c r="S269" t="n">
        <v>4785.57803</v>
      </c>
      <c r="T269" t="n">
        <v>4785.27985</v>
      </c>
      <c r="U269" t="n">
        <v>4790.83976</v>
      </c>
      <c r="V269" t="n">
        <v>4778.66072</v>
      </c>
      <c r="W269" t="n">
        <v>1</v>
      </c>
      <c r="Y269" s="1">
        <f>(O269/86400)+25569</f>
        <v/>
      </c>
      <c r="Z269" s="2">
        <f>CEILING(INT(Y269*1440)/1440*288,1)/288</f>
        <v/>
      </c>
      <c r="AA269">
        <f>MROUND((Z269-25569)*86400,300)</f>
        <v/>
      </c>
    </row>
    <row r="270" ht="14.25" customHeight="1">
      <c r="A270" t="n">
        <v>1777993203</v>
      </c>
      <c r="B270" t="inlineStr">
        <is>
          <t>XAUUSD</t>
        </is>
      </c>
      <c r="C270" t="inlineStr">
        <is>
          <t>H3</t>
        </is>
      </c>
      <c r="D270" t="n">
        <v>4559.93</v>
      </c>
      <c r="E270" t="n">
        <v>4578.18319</v>
      </c>
      <c r="F270" t="n">
        <v>4567.48383</v>
      </c>
      <c r="G270" t="n">
        <v>4582.47718</v>
      </c>
      <c r="H270" t="n">
        <v>4554.49508</v>
      </c>
      <c r="I270" t="n">
        <v>0</v>
      </c>
      <c r="K270" s="1">
        <f>(A270/86400)+25569</f>
        <v/>
      </c>
      <c r="L270" s="2">
        <f>CEILING(INT(K270*1440)/1440*288,1)/288</f>
        <v/>
      </c>
      <c r="M270">
        <f>MROUND((L270-25569)*86400,300)</f>
        <v/>
      </c>
      <c r="O270" t="n">
        <v>1775646002</v>
      </c>
      <c r="P270" t="inlineStr">
        <is>
          <t>XAUUSD</t>
        </is>
      </c>
      <c r="Q270" t="inlineStr">
        <is>
          <t>M15</t>
        </is>
      </c>
      <c r="R270" t="n">
        <v>4787.46</v>
      </c>
      <c r="S270" t="n">
        <v>4787.43254</v>
      </c>
      <c r="T270" t="n">
        <v>4786.3562</v>
      </c>
      <c r="U270" t="n">
        <v>4792.44769</v>
      </c>
      <c r="V270" t="n">
        <v>4779.66715</v>
      </c>
      <c r="W270" t="n">
        <v>0</v>
      </c>
      <c r="Y270" s="1">
        <f>(O270/86400)+25569</f>
        <v/>
      </c>
      <c r="Z270" s="2">
        <f>CEILING(INT(Y270*1440)/1440*288,1)/288</f>
        <v/>
      </c>
      <c r="AA270">
        <f>MROUND((Z270-25569)*86400,300)</f>
        <v/>
      </c>
    </row>
    <row r="271" ht="14.25" customHeight="1">
      <c r="A271" t="n">
        <v>1778004003</v>
      </c>
      <c r="B271" t="inlineStr">
        <is>
          <t>XAUUSD</t>
        </is>
      </c>
      <c r="C271" t="inlineStr">
        <is>
          <t>H3</t>
        </is>
      </c>
      <c r="D271" t="n">
        <v>4557.58</v>
      </c>
      <c r="E271" t="n">
        <v>4593.78274</v>
      </c>
      <c r="F271" t="n">
        <v>4580.63329</v>
      </c>
      <c r="G271" t="n">
        <v>4599.11572</v>
      </c>
      <c r="H271" t="n">
        <v>4566.83718</v>
      </c>
      <c r="I271" t="n">
        <v>0</v>
      </c>
      <c r="K271" s="1">
        <f>(A271/86400)+25569</f>
        <v/>
      </c>
      <c r="L271" s="2">
        <f>CEILING(INT(K271*1440)/1440*288,1)/288</f>
        <v/>
      </c>
      <c r="M271">
        <f>MROUND((L271-25569)*86400,300)</f>
        <v/>
      </c>
      <c r="O271" t="n">
        <v>1775646902</v>
      </c>
      <c r="P271" t="inlineStr">
        <is>
          <t>XAUUSD</t>
        </is>
      </c>
      <c r="Q271" t="inlineStr">
        <is>
          <t>M15</t>
        </is>
      </c>
      <c r="R271" t="n">
        <v>4789.76</v>
      </c>
      <c r="S271" t="n">
        <v>4789.77941</v>
      </c>
      <c r="T271" t="n">
        <v>4788.0678</v>
      </c>
      <c r="U271" t="n">
        <v>4794.80443</v>
      </c>
      <c r="V271" t="n">
        <v>4781.09651</v>
      </c>
      <c r="W271" t="n">
        <v>0</v>
      </c>
      <c r="Y271" s="1">
        <f>(O271/86400)+25569</f>
        <v/>
      </c>
      <c r="Z271" s="2">
        <f>CEILING(INT(Y271*1440)/1440*288,1)/288</f>
        <v/>
      </c>
      <c r="AA271">
        <f>MROUND((Z271-25569)*86400,300)</f>
        <v/>
      </c>
    </row>
    <row r="272" ht="14.25" customHeight="1">
      <c r="A272" t="n">
        <v>1778014803</v>
      </c>
      <c r="B272" t="inlineStr">
        <is>
          <t>XAUUSD</t>
        </is>
      </c>
      <c r="C272" t="inlineStr">
        <is>
          <t>H3</t>
        </is>
      </c>
      <c r="D272" t="n">
        <v>4593.92</v>
      </c>
      <c r="E272" t="n">
        <v>4612.11034</v>
      </c>
      <c r="F272" t="n">
        <v>4596.37181</v>
      </c>
      <c r="G272" t="n">
        <v>4618.97485</v>
      </c>
      <c r="H272" t="n">
        <v>4581.77872</v>
      </c>
      <c r="I272" t="n">
        <v>0</v>
      </c>
      <c r="K272" s="1">
        <f>(A272/86400)+25569</f>
        <v/>
      </c>
      <c r="L272" s="2">
        <f>CEILING(INT(K272*1440)/1440*288,1)/288</f>
        <v/>
      </c>
      <c r="M272">
        <f>MROUND((L272-25569)*86400,300)</f>
        <v/>
      </c>
      <c r="O272" t="n">
        <v>1775647802</v>
      </c>
      <c r="P272" t="inlineStr">
        <is>
          <t>XAUUSD</t>
        </is>
      </c>
      <c r="Q272" t="inlineStr">
        <is>
          <t>M15</t>
        </is>
      </c>
      <c r="R272" t="n">
        <v>4790.34</v>
      </c>
      <c r="S272" t="n">
        <v>4792.29908</v>
      </c>
      <c r="T272" t="n">
        <v>4790.18344</v>
      </c>
      <c r="U272" t="n">
        <v>4797.46896</v>
      </c>
      <c r="V272" t="n">
        <v>4782.78747</v>
      </c>
      <c r="W272" t="n">
        <v>0</v>
      </c>
      <c r="Y272" s="1">
        <f>(O272/86400)+25569</f>
        <v/>
      </c>
      <c r="Z272" s="2">
        <f>CEILING(INT(Y272*1440)/1440*288,1)/288</f>
        <v/>
      </c>
      <c r="AA272">
        <f>MROUND((Z272-25569)*86400,300)</f>
        <v/>
      </c>
    </row>
    <row r="273" ht="14.25" customHeight="1">
      <c r="A273" t="n">
        <v>1778025603</v>
      </c>
      <c r="B273" t="inlineStr">
        <is>
          <t>XAUUSD</t>
        </is>
      </c>
      <c r="C273" t="inlineStr">
        <is>
          <t>H3</t>
        </is>
      </c>
      <c r="D273" t="n">
        <v>4640.94</v>
      </c>
      <c r="E273" t="n">
        <v>4630.57391</v>
      </c>
      <c r="F273" t="n">
        <v>4613.47286</v>
      </c>
      <c r="G273" t="n">
        <v>4639.2585</v>
      </c>
      <c r="H273" t="n">
        <v>4598.46369</v>
      </c>
      <c r="I273" t="n">
        <v>0</v>
      </c>
      <c r="K273" s="1">
        <f>(A273/86400)+25569</f>
        <v/>
      </c>
      <c r="L273" s="2">
        <f>CEILING(INT(K273*1440)/1440*288,1)/288</f>
        <v/>
      </c>
      <c r="M273">
        <f>MROUND((L273-25569)*86400,300)</f>
        <v/>
      </c>
      <c r="O273" t="n">
        <v>1775648702</v>
      </c>
      <c r="P273" t="inlineStr">
        <is>
          <t>XAUUSD</t>
        </is>
      </c>
      <c r="Q273" t="inlineStr">
        <is>
          <t>M15</t>
        </is>
      </c>
      <c r="R273" t="n">
        <v>4798.3</v>
      </c>
      <c r="S273" t="n">
        <v>4794.65637</v>
      </c>
      <c r="T273" t="n">
        <v>4792.41991</v>
      </c>
      <c r="U273" t="n">
        <v>4800.27017</v>
      </c>
      <c r="V273" t="n">
        <v>4784.75158</v>
      </c>
      <c r="W273" t="n">
        <v>0</v>
      </c>
      <c r="Y273" s="1">
        <f>(O273/86400)+25569</f>
        <v/>
      </c>
      <c r="Z273" s="2">
        <f>CEILING(INT(Y273*1440)/1440*288,1)/288</f>
        <v/>
      </c>
      <c r="AA273">
        <f>MROUND((Z273-25569)*86400,300)</f>
        <v/>
      </c>
    </row>
    <row r="274" ht="14.25" customHeight="1">
      <c r="A274" t="n">
        <v>1778036403</v>
      </c>
      <c r="B274" t="inlineStr">
        <is>
          <t>XAUUSD</t>
        </is>
      </c>
      <c r="C274" t="inlineStr">
        <is>
          <t>H3</t>
        </is>
      </c>
      <c r="D274" t="n">
        <v>4663.2</v>
      </c>
      <c r="E274" t="n">
        <v>4649.33993</v>
      </c>
      <c r="F274" t="n">
        <v>4631.4064</v>
      </c>
      <c r="G274" t="n">
        <v>4659.72687</v>
      </c>
      <c r="H274" t="n">
        <v>4617.30739</v>
      </c>
      <c r="I274" t="n">
        <v>0</v>
      </c>
      <c r="K274" s="1">
        <f>(A274/86400)+25569</f>
        <v/>
      </c>
      <c r="L274" s="2">
        <f>CEILING(INT(K274*1440)/1440*288,1)/288</f>
        <v/>
      </c>
      <c r="M274">
        <f>MROUND((L274-25569)*86400,300)</f>
        <v/>
      </c>
      <c r="O274" t="n">
        <v>1775649602</v>
      </c>
      <c r="P274" t="inlineStr">
        <is>
          <t>XAUUSD</t>
        </is>
      </c>
      <c r="Q274" t="inlineStr">
        <is>
          <t>M15</t>
        </is>
      </c>
      <c r="R274" t="n">
        <v>4805.31</v>
      </c>
      <c r="S274" t="n">
        <v>4796.32809</v>
      </c>
      <c r="T274" t="n">
        <v>4794.374</v>
      </c>
      <c r="U274" t="n">
        <v>4802.61923</v>
      </c>
      <c r="V274" t="n">
        <v>4786.54072</v>
      </c>
      <c r="W274" t="n">
        <v>0</v>
      </c>
      <c r="Y274" s="1">
        <f>(O274/86400)+25569</f>
        <v/>
      </c>
      <c r="Z274" s="2">
        <f>CEILING(INT(Y274*1440)/1440*288,1)/288</f>
        <v/>
      </c>
      <c r="AA274">
        <f>MROUND((Z274-25569)*86400,300)</f>
        <v/>
      </c>
    </row>
    <row r="275" ht="14.25" customHeight="1">
      <c r="A275" t="n">
        <v>1778047203</v>
      </c>
      <c r="B275" t="inlineStr">
        <is>
          <t>XAUUSD</t>
        </is>
      </c>
      <c r="C275" t="inlineStr">
        <is>
          <t>H3</t>
        </is>
      </c>
      <c r="D275" t="n">
        <v>4700.09</v>
      </c>
      <c r="E275" t="n">
        <v>4666.9475</v>
      </c>
      <c r="F275" t="n">
        <v>4649.17695</v>
      </c>
      <c r="G275" t="n">
        <v>4678.59948</v>
      </c>
      <c r="H275" t="n">
        <v>4636.76743</v>
      </c>
      <c r="I275" t="n">
        <v>0</v>
      </c>
      <c r="K275" s="1">
        <f>(A275/86400)+25569</f>
        <v/>
      </c>
      <c r="L275" s="2">
        <f>CEILING(INT(K275*1440)/1440*288,1)/288</f>
        <v/>
      </c>
      <c r="M275">
        <f>MROUND((L275-25569)*86400,300)</f>
        <v/>
      </c>
      <c r="O275" t="n">
        <v>1775650502</v>
      </c>
      <c r="P275" t="inlineStr">
        <is>
          <t>XAUUSD</t>
        </is>
      </c>
      <c r="Q275" t="inlineStr">
        <is>
          <t>M15</t>
        </is>
      </c>
      <c r="R275" t="n">
        <v>4784.36</v>
      </c>
      <c r="S275" t="n">
        <v>4796.88602</v>
      </c>
      <c r="T275" t="n">
        <v>4795.63001</v>
      </c>
      <c r="U275" t="n">
        <v>4804.15361</v>
      </c>
      <c r="V275" t="n">
        <v>4787.73143</v>
      </c>
      <c r="W275" t="n">
        <v>0</v>
      </c>
      <c r="Y275" s="1">
        <f>(O275/86400)+25569</f>
        <v/>
      </c>
      <c r="Z275" s="2">
        <f>CEILING(INT(Y275*1440)/1440*288,1)/288</f>
        <v/>
      </c>
      <c r="AA275">
        <f>MROUND((Z275-25569)*86400,300)</f>
        <v/>
      </c>
    </row>
    <row r="276" ht="14.25" customHeight="1">
      <c r="A276" t="n">
        <v>1778058003</v>
      </c>
      <c r="B276" t="inlineStr">
        <is>
          <t>XAUUSD</t>
        </is>
      </c>
      <c r="C276" t="inlineStr">
        <is>
          <t>H3</t>
        </is>
      </c>
      <c r="D276" t="n">
        <v>4692.11</v>
      </c>
      <c r="E276" t="n">
        <v>4681.95681</v>
      </c>
      <c r="F276" t="n">
        <v>4665.56688</v>
      </c>
      <c r="G276" t="n">
        <v>4694.29196</v>
      </c>
      <c r="H276" t="n">
        <v>4655.31368</v>
      </c>
      <c r="I276" t="n">
        <v>0</v>
      </c>
      <c r="K276" s="1">
        <f>(A276/86400)+25569</f>
        <v/>
      </c>
      <c r="L276" s="2">
        <f>CEILING(INT(K276*1440)/1440*288,1)/288</f>
        <v/>
      </c>
      <c r="M276">
        <f>MROUND((L276-25569)*86400,300)</f>
        <v/>
      </c>
      <c r="O276" t="n">
        <v>1775651402</v>
      </c>
      <c r="P276" t="inlineStr">
        <is>
          <t>XAUUSD</t>
        </is>
      </c>
      <c r="Q276" t="inlineStr">
        <is>
          <t>M15</t>
        </is>
      </c>
      <c r="R276" t="n">
        <v>4794.86</v>
      </c>
      <c r="S276" t="n">
        <v>4796.76637</v>
      </c>
      <c r="T276" t="n">
        <v>4796.19819</v>
      </c>
      <c r="U276" t="n">
        <v>4804.77037</v>
      </c>
      <c r="V276" t="n">
        <v>4788.81288</v>
      </c>
      <c r="W276" t="n">
        <v>0</v>
      </c>
      <c r="Y276" s="1">
        <f>(O276/86400)+25569</f>
        <v/>
      </c>
      <c r="Z276" s="2">
        <f>CEILING(INT(Y276*1440)/1440*288,1)/288</f>
        <v/>
      </c>
      <c r="AA276">
        <f>MROUND((Z276-25569)*86400,300)</f>
        <v/>
      </c>
    </row>
    <row r="277" ht="14.25" customHeight="1">
      <c r="A277" t="n">
        <v>1778068803</v>
      </c>
      <c r="B277" t="inlineStr">
        <is>
          <t>XAUUSD</t>
        </is>
      </c>
      <c r="C277" t="inlineStr">
        <is>
          <t>H3</t>
        </is>
      </c>
      <c r="D277" t="n">
        <v>4703.14</v>
      </c>
      <c r="E277" t="n">
        <v>4693.72847</v>
      </c>
      <c r="F277" t="n">
        <v>4679.64767</v>
      </c>
      <c r="G277" t="n">
        <v>4706.00417</v>
      </c>
      <c r="H277" t="n">
        <v>4671.29188</v>
      </c>
      <c r="I277" t="n">
        <v>0</v>
      </c>
      <c r="K277" s="1">
        <f>(A277/86400)+25569</f>
        <v/>
      </c>
      <c r="L277" s="2">
        <f>CEILING(INT(K277*1440)/1440*288,1)/288</f>
        <v/>
      </c>
      <c r="M277">
        <f>MROUND((L277-25569)*86400,300)</f>
        <v/>
      </c>
      <c r="O277" t="n">
        <v>1775652302</v>
      </c>
      <c r="P277" t="inlineStr">
        <is>
          <t>XAUUSD</t>
        </is>
      </c>
      <c r="Q277" t="inlineStr">
        <is>
          <t>M15</t>
        </is>
      </c>
      <c r="R277" t="n">
        <v>4799.53</v>
      </c>
      <c r="S277" t="n">
        <v>4795.50937</v>
      </c>
      <c r="T277" t="n">
        <v>4795.85378</v>
      </c>
      <c r="U277" t="n">
        <v>4804.55578</v>
      </c>
      <c r="V277" t="n">
        <v>4789.01013</v>
      </c>
      <c r="W277" t="n">
        <v>1</v>
      </c>
      <c r="Y277" s="1">
        <f>(O277/86400)+25569</f>
        <v/>
      </c>
      <c r="Z277" s="2">
        <f>CEILING(INT(Y277*1440)/1440*288,1)/288</f>
        <v/>
      </c>
      <c r="AA277">
        <f>MROUND((Z277-25569)*86400,300)</f>
        <v/>
      </c>
    </row>
    <row r="278" ht="14.25" customHeight="1">
      <c r="A278" t="n">
        <v>1778079603</v>
      </c>
      <c r="B278" t="inlineStr">
        <is>
          <t>XAUUSD</t>
        </is>
      </c>
      <c r="C278" t="inlineStr">
        <is>
          <t>H3</t>
        </is>
      </c>
      <c r="D278" t="n">
        <v>4684.13</v>
      </c>
      <c r="E278" t="n">
        <v>4701.99808</v>
      </c>
      <c r="F278" t="n">
        <v>4690.82288</v>
      </c>
      <c r="G278" t="n">
        <v>4713.85935</v>
      </c>
      <c r="H278" t="n">
        <v>4683.92515</v>
      </c>
      <c r="I278" t="n">
        <v>0</v>
      </c>
      <c r="K278" s="1">
        <f>(A278/86400)+25569</f>
        <v/>
      </c>
      <c r="L278" s="2">
        <f>CEILING(INT(K278*1440)/1440*288,1)/288</f>
        <v/>
      </c>
      <c r="M278">
        <f>MROUND((L278-25569)*86400,300)</f>
        <v/>
      </c>
      <c r="O278" t="n">
        <v>1775653202</v>
      </c>
      <c r="P278" t="inlineStr">
        <is>
          <t>XAUUSD</t>
        </is>
      </c>
      <c r="Q278" t="inlineStr">
        <is>
          <t>M15</t>
        </is>
      </c>
      <c r="R278" t="n">
        <v>4793.27</v>
      </c>
      <c r="S278" t="n">
        <v>4792.81794</v>
      </c>
      <c r="T278" t="n">
        <v>4794.33586</v>
      </c>
      <c r="U278" t="n">
        <v>4803.24422</v>
      </c>
      <c r="V278" t="n">
        <v>4787.60057</v>
      </c>
      <c r="W278" t="n">
        <v>0</v>
      </c>
      <c r="Y278" s="1">
        <f>(O278/86400)+25569</f>
        <v/>
      </c>
      <c r="Z278" s="2">
        <f>CEILING(INT(Y278*1440)/1440*288,1)/288</f>
        <v/>
      </c>
      <c r="AA278">
        <f>MROUND((Z278-25569)*86400,300)</f>
        <v/>
      </c>
    </row>
    <row r="279" ht="14.25" customHeight="1">
      <c r="A279" t="n">
        <v>1778090403</v>
      </c>
      <c r="B279" t="inlineStr">
        <is>
          <t>XAUUSD</t>
        </is>
      </c>
      <c r="C279" t="inlineStr">
        <is>
          <t>H3</t>
        </is>
      </c>
      <c r="D279" t="n">
        <v>4690.95</v>
      </c>
      <c r="E279" t="n">
        <v>4707.34959</v>
      </c>
      <c r="F279" t="n">
        <v>4699.08623</v>
      </c>
      <c r="G279" t="n">
        <v>4718.70914</v>
      </c>
      <c r="H279" t="n">
        <v>4692.55885</v>
      </c>
      <c r="I279" t="n">
        <v>0</v>
      </c>
      <c r="K279" s="1">
        <f>(A279/86400)+25569</f>
        <v/>
      </c>
      <c r="L279" s="2">
        <f>CEILING(INT(K279*1440)/1440*288,1)/288</f>
        <v/>
      </c>
      <c r="M279">
        <f>MROUND((L279-25569)*86400,300)</f>
        <v/>
      </c>
      <c r="O279" t="n">
        <v>1775654102</v>
      </c>
      <c r="P279" t="inlineStr">
        <is>
          <t>XAUUSD</t>
        </is>
      </c>
      <c r="Q279" t="inlineStr">
        <is>
          <t>M15</t>
        </is>
      </c>
      <c r="R279" t="n">
        <v>4790.44</v>
      </c>
      <c r="S279" t="n">
        <v>4788.76147</v>
      </c>
      <c r="T279" t="n">
        <v>4791.54867</v>
      </c>
      <c r="U279" t="n">
        <v>4800.57915</v>
      </c>
      <c r="V279" t="n">
        <v>4784.35339</v>
      </c>
      <c r="W279" t="n">
        <v>0</v>
      </c>
      <c r="Y279" s="1">
        <f>(O279/86400)+25569</f>
        <v/>
      </c>
      <c r="Z279" s="2">
        <f>CEILING(INT(Y279*1440)/1440*288,1)/288</f>
        <v/>
      </c>
      <c r="AA279">
        <f>MROUND((Z279-25569)*86400,300)</f>
        <v/>
      </c>
    </row>
    <row r="280" ht="14.25" customHeight="1">
      <c r="A280" t="n">
        <v>1778101203</v>
      </c>
      <c r="B280" t="inlineStr">
        <is>
          <t>XAUUSD</t>
        </is>
      </c>
      <c r="C280" t="inlineStr">
        <is>
          <t>H3</t>
        </is>
      </c>
      <c r="D280" t="n">
        <v>4699</v>
      </c>
      <c r="E280" t="n">
        <v>4710.5817</v>
      </c>
      <c r="F280" t="n">
        <v>4704.83396</v>
      </c>
      <c r="G280" t="n">
        <v>4721.78838</v>
      </c>
      <c r="H280" t="n">
        <v>4697.35753</v>
      </c>
      <c r="I280" t="n">
        <v>0</v>
      </c>
      <c r="K280" s="1">
        <f>(A280/86400)+25569</f>
        <v/>
      </c>
      <c r="L280" s="2">
        <f>CEILING(INT(K280*1440)/1440*288,1)/288</f>
        <v/>
      </c>
      <c r="M280">
        <f>MROUND((L280-25569)*86400,300)</f>
        <v/>
      </c>
      <c r="O280" t="n">
        <v>1775655002</v>
      </c>
      <c r="P280" t="inlineStr">
        <is>
          <t>XAUUSD</t>
        </is>
      </c>
      <c r="Q280" t="inlineStr">
        <is>
          <t>M15</t>
        </is>
      </c>
      <c r="R280" t="n">
        <v>4774.7</v>
      </c>
      <c r="S280" t="n">
        <v>4783.40784</v>
      </c>
      <c r="T280" t="n">
        <v>4787.47825</v>
      </c>
      <c r="U280" t="n">
        <v>4796.65079</v>
      </c>
      <c r="V280" t="n">
        <v>4779.1985</v>
      </c>
      <c r="W280" t="n">
        <v>0</v>
      </c>
      <c r="Y280" s="1">
        <f>(O280/86400)+25569</f>
        <v/>
      </c>
      <c r="Z280" s="2">
        <f>CEILING(INT(Y280*1440)/1440*288,1)/288</f>
        <v/>
      </c>
      <c r="AA280">
        <f>MROUND((Z280-25569)*86400,300)</f>
        <v/>
      </c>
    </row>
    <row r="281" ht="14.25" customHeight="1">
      <c r="A281" t="n">
        <v>1778112003</v>
      </c>
      <c r="B281" t="inlineStr">
        <is>
          <t>XAUUSD</t>
        </is>
      </c>
      <c r="C281" t="inlineStr">
        <is>
          <t>H3</t>
        </is>
      </c>
      <c r="D281" t="n">
        <v>4707.22</v>
      </c>
      <c r="E281" t="n">
        <v>4712.72954</v>
      </c>
      <c r="F281" t="n">
        <v>4708.78175</v>
      </c>
      <c r="G281" t="n">
        <v>4724.42441</v>
      </c>
      <c r="H281" t="n">
        <v>4699.10766</v>
      </c>
      <c r="I281" t="n">
        <v>0</v>
      </c>
      <c r="K281" s="1">
        <f>(A281/86400)+25569</f>
        <v/>
      </c>
      <c r="L281" s="2">
        <f>CEILING(INT(K281*1440)/1440*288,1)/288</f>
        <v/>
      </c>
      <c r="M281">
        <f>MROUND((L281-25569)*86400,300)</f>
        <v/>
      </c>
      <c r="O281" t="n">
        <v>1775655902</v>
      </c>
      <c r="P281" t="inlineStr">
        <is>
          <t>XAUUSD</t>
        </is>
      </c>
      <c r="Q281" t="inlineStr">
        <is>
          <t>M15</t>
        </is>
      </c>
      <c r="R281" t="n">
        <v>4778.14</v>
      </c>
      <c r="S281" t="n">
        <v>4777.29631</v>
      </c>
      <c r="T281" t="n">
        <v>4782.38728</v>
      </c>
      <c r="U281" t="n">
        <v>4791.55836</v>
      </c>
      <c r="V281" t="n">
        <v>4772.6961</v>
      </c>
      <c r="W281" t="n">
        <v>0</v>
      </c>
      <c r="Y281" s="1">
        <f>(O281/86400)+25569</f>
        <v/>
      </c>
      <c r="Z281" s="2">
        <f>CEILING(INT(Y281*1440)/1440*288,1)/288</f>
        <v/>
      </c>
      <c r="AA281">
        <f>MROUND((Z281-25569)*86400,300)</f>
        <v/>
      </c>
    </row>
    <row r="282" ht="14.25" customHeight="1">
      <c r="A282" t="n">
        <v>1778122803</v>
      </c>
      <c r="B282" t="inlineStr">
        <is>
          <t>XAUUSD</t>
        </is>
      </c>
      <c r="C282" t="inlineStr">
        <is>
          <t>H3</t>
        </is>
      </c>
      <c r="D282" t="n">
        <v>4701.22</v>
      </c>
      <c r="E282" t="n">
        <v>4714.82183</v>
      </c>
      <c r="F282" t="n">
        <v>4711.80179</v>
      </c>
      <c r="G282" t="n">
        <v>4727.49062</v>
      </c>
      <c r="H282" t="n">
        <v>4699.18079</v>
      </c>
      <c r="I282" t="n">
        <v>0</v>
      </c>
      <c r="K282" s="1">
        <f>(A282/86400)+25569</f>
        <v/>
      </c>
      <c r="L282" s="2">
        <f>CEILING(INT(K282*1440)/1440*288,1)/288</f>
        <v/>
      </c>
      <c r="M282">
        <f>MROUND((L282-25569)*86400,300)</f>
        <v/>
      </c>
      <c r="O282" t="n">
        <v>1775656802</v>
      </c>
      <c r="P282" t="inlineStr">
        <is>
          <t>XAUUSD</t>
        </is>
      </c>
      <c r="Q282" t="inlineStr">
        <is>
          <t>M15</t>
        </is>
      </c>
      <c r="R282" t="n">
        <v>4780.25</v>
      </c>
      <c r="S282" t="n">
        <v>4770.51537</v>
      </c>
      <c r="T282" t="n">
        <v>4776.45133</v>
      </c>
      <c r="U282" t="n">
        <v>4785.55661</v>
      </c>
      <c r="V282" t="n">
        <v>4765.3672</v>
      </c>
      <c r="W282" t="n">
        <v>0</v>
      </c>
      <c r="Y282" s="1">
        <f>(O282/86400)+25569</f>
        <v/>
      </c>
      <c r="Z282" s="2">
        <f>CEILING(INT(Y282*1440)/1440*288,1)/288</f>
        <v/>
      </c>
      <c r="AA282">
        <f>MROUND((Z282-25569)*86400,300)</f>
        <v/>
      </c>
    </row>
    <row r="283" ht="14.25" customHeight="1">
      <c r="A283" t="n">
        <v>1778133603</v>
      </c>
      <c r="B283" t="inlineStr">
        <is>
          <t>XAUUSD</t>
        </is>
      </c>
      <c r="C283" t="inlineStr">
        <is>
          <t>H3</t>
        </is>
      </c>
      <c r="D283" t="n">
        <v>4731.02</v>
      </c>
      <c r="E283" t="n">
        <v>4717.5278</v>
      </c>
      <c r="F283" t="n">
        <v>4714.6648</v>
      </c>
      <c r="G283" t="n">
        <v>4731.72225</v>
      </c>
      <c r="H283" t="n">
        <v>4698.77332</v>
      </c>
      <c r="I283" t="n">
        <v>0</v>
      </c>
      <c r="K283" s="1">
        <f>(A283/86400)+25569</f>
        <v/>
      </c>
      <c r="L283" s="2">
        <f>CEILING(INT(K283*1440)/1440*288,1)/288</f>
        <v/>
      </c>
      <c r="M283">
        <f>MROUND((L283-25569)*86400,300)</f>
        <v/>
      </c>
      <c r="O283" t="n">
        <v>1775657702</v>
      </c>
      <c r="P283" t="inlineStr">
        <is>
          <t>XAUUSD</t>
        </is>
      </c>
      <c r="Q283" t="inlineStr">
        <is>
          <t>M15</t>
        </is>
      </c>
      <c r="R283" t="n">
        <v>4767.49</v>
      </c>
      <c r="S283" t="n">
        <v>4763.36037</v>
      </c>
      <c r="T283" t="n">
        <v>4769.90585</v>
      </c>
      <c r="U283" t="n">
        <v>4778.77969</v>
      </c>
      <c r="V283" t="n">
        <v>4757.59092</v>
      </c>
      <c r="W283" t="n">
        <v>0</v>
      </c>
      <c r="Y283" s="1">
        <f>(O283/86400)+25569</f>
        <v/>
      </c>
      <c r="Z283" s="2">
        <f>CEILING(INT(Y283*1440)/1440*288,1)/288</f>
        <v/>
      </c>
      <c r="AA283">
        <f>MROUND((Z283-25569)*86400,300)</f>
        <v/>
      </c>
    </row>
    <row r="284" ht="14.25" customHeight="1">
      <c r="A284" t="n">
        <v>1778144403</v>
      </c>
      <c r="B284" t="inlineStr">
        <is>
          <t>XAUUSD</t>
        </is>
      </c>
      <c r="C284" t="inlineStr">
        <is>
          <t>H3</t>
        </is>
      </c>
      <c r="D284" t="n">
        <v>4742.8</v>
      </c>
      <c r="E284" t="n">
        <v>4720.35956</v>
      </c>
      <c r="F284" t="n">
        <v>4717.51218</v>
      </c>
      <c r="G284" t="n">
        <v>4736.17792</v>
      </c>
      <c r="H284" t="n">
        <v>4698.70131</v>
      </c>
      <c r="I284" t="n">
        <v>0</v>
      </c>
      <c r="K284" s="1">
        <f>(A284/86400)+25569</f>
        <v/>
      </c>
      <c r="L284" s="2">
        <f>CEILING(INT(K284*1440)/1440*288,1)/288</f>
        <v/>
      </c>
      <c r="M284">
        <f>MROUND((L284-25569)*86400,300)</f>
        <v/>
      </c>
      <c r="O284" t="n">
        <v>1775658602</v>
      </c>
      <c r="P284" t="inlineStr">
        <is>
          <t>XAUUSD</t>
        </is>
      </c>
      <c r="Q284" t="inlineStr">
        <is>
          <t>M15</t>
        </is>
      </c>
      <c r="R284" t="n">
        <v>4760.27</v>
      </c>
      <c r="S284" t="n">
        <v>4756.727</v>
      </c>
      <c r="T284" t="n">
        <v>4763.31643</v>
      </c>
      <c r="U284" t="n">
        <v>4771.81035</v>
      </c>
      <c r="V284" t="n">
        <v>4750.47515</v>
      </c>
      <c r="W284" t="n">
        <v>0</v>
      </c>
      <c r="Y284" s="1">
        <f>(O284/86400)+25569</f>
        <v/>
      </c>
      <c r="Z284" s="2">
        <f>CEILING(INT(Y284*1440)/1440*288,1)/288</f>
        <v/>
      </c>
      <c r="AA284">
        <f>MROUND((Z284-25569)*86400,300)</f>
        <v/>
      </c>
    </row>
    <row r="285" ht="14.25" customHeight="1">
      <c r="A285" t="n">
        <v>1778155203</v>
      </c>
      <c r="B285" t="inlineStr">
        <is>
          <t>XAUUSD</t>
        </is>
      </c>
      <c r="C285" t="inlineStr">
        <is>
          <t>H3</t>
        </is>
      </c>
      <c r="D285" t="n">
        <v>4762.74</v>
      </c>
      <c r="E285" t="n">
        <v>4722.7105</v>
      </c>
      <c r="F285" t="n">
        <v>4720.11134</v>
      </c>
      <c r="G285" t="n">
        <v>4740.26516</v>
      </c>
      <c r="H285" t="n">
        <v>4698.93175</v>
      </c>
      <c r="I285" t="n">
        <v>0</v>
      </c>
      <c r="K285" s="1">
        <f>(A285/86400)+25569</f>
        <v/>
      </c>
      <c r="L285" s="2">
        <f>CEILING(INT(K285*1440)/1440*288,1)/288</f>
        <v/>
      </c>
      <c r="M285">
        <f>MROUND((L285-25569)*86400,300)</f>
        <v/>
      </c>
      <c r="O285" t="n">
        <v>1775659502</v>
      </c>
      <c r="P285" t="inlineStr">
        <is>
          <t>XAUUSD</t>
        </is>
      </c>
      <c r="Q285" t="inlineStr">
        <is>
          <t>M15</t>
        </is>
      </c>
      <c r="R285" t="n">
        <v>4736.57</v>
      </c>
      <c r="S285" t="n">
        <v>4751.42595</v>
      </c>
      <c r="T285" t="n">
        <v>4757.37119</v>
      </c>
      <c r="U285" t="n">
        <v>4765.60594</v>
      </c>
      <c r="V285" t="n">
        <v>4744.98484</v>
      </c>
      <c r="W285" t="n">
        <v>0</v>
      </c>
      <c r="Y285" s="1">
        <f>(O285/86400)+25569</f>
        <v/>
      </c>
      <c r="Z285" s="2">
        <f>CEILING(INT(Y285*1440)/1440*288,1)/288</f>
        <v/>
      </c>
      <c r="AA285">
        <f>MROUND((Z285-25569)*86400,300)</f>
        <v/>
      </c>
    </row>
    <row r="286" ht="14.25" customHeight="1">
      <c r="A286" t="n">
        <v>1778166003</v>
      </c>
      <c r="B286" t="inlineStr">
        <is>
          <t>XAUUSD</t>
        </is>
      </c>
      <c r="C286" t="inlineStr">
        <is>
          <t>H3</t>
        </is>
      </c>
      <c r="D286" t="n">
        <v>4711.45</v>
      </c>
      <c r="E286" t="n">
        <v>4723.68127</v>
      </c>
      <c r="F286" t="n">
        <v>4721.89631</v>
      </c>
      <c r="G286" t="n">
        <v>4742.78495</v>
      </c>
      <c r="H286" t="n">
        <v>4699.33336</v>
      </c>
      <c r="I286" t="n">
        <v>0</v>
      </c>
      <c r="K286" s="1">
        <f>(A286/86400)+25569</f>
        <v/>
      </c>
      <c r="L286" s="2">
        <f>CEILING(INT(K286*1440)/1440*288,1)/288</f>
        <v/>
      </c>
      <c r="M286">
        <f>MROUND((L286-25569)*86400,300)</f>
        <v/>
      </c>
      <c r="O286" t="n">
        <v>1775660402</v>
      </c>
      <c r="P286" t="inlineStr">
        <is>
          <t>XAUUSD</t>
        </is>
      </c>
      <c r="Q286" t="inlineStr">
        <is>
          <t>M15</t>
        </is>
      </c>
      <c r="R286" t="n">
        <v>4743.45</v>
      </c>
      <c r="S286" t="n">
        <v>4748.57456</v>
      </c>
      <c r="T286" t="n">
        <v>4752.97287</v>
      </c>
      <c r="U286" t="n">
        <v>4760.79623</v>
      </c>
      <c r="V286" t="n">
        <v>4742.09107</v>
      </c>
      <c r="W286" t="n">
        <v>0</v>
      </c>
      <c r="Y286" s="1">
        <f>(O286/86400)+25569</f>
        <v/>
      </c>
      <c r="Z286" s="2">
        <f>CEILING(INT(Y286*1440)/1440*288,1)/288</f>
        <v/>
      </c>
      <c r="AA286">
        <f>MROUND((Z286-25569)*86400,300)</f>
        <v/>
      </c>
    </row>
    <row r="287" ht="14.25" customHeight="1">
      <c r="A287" t="n">
        <v>1778176803</v>
      </c>
      <c r="B287" t="inlineStr">
        <is>
          <t>XAUUSD</t>
        </is>
      </c>
      <c r="C287" t="inlineStr">
        <is>
          <t>H3</t>
        </is>
      </c>
      <c r="D287" t="n">
        <v>4687.24</v>
      </c>
      <c r="E287" t="n">
        <v>4723.46213</v>
      </c>
      <c r="F287" t="n">
        <v>4722.67922</v>
      </c>
      <c r="G287" t="n">
        <v>4742.85773</v>
      </c>
      <c r="H287" t="n">
        <v>4700.17661</v>
      </c>
      <c r="I287" t="n">
        <v>0</v>
      </c>
      <c r="K287" s="1">
        <f>(A287/86400)+25569</f>
        <v/>
      </c>
      <c r="L287" s="2">
        <f>CEILING(INT(K287*1440)/1440*288,1)/288</f>
        <v/>
      </c>
      <c r="M287">
        <f>MROUND((L287-25569)*86400,300)</f>
        <v/>
      </c>
      <c r="O287" t="n">
        <v>1775661302</v>
      </c>
      <c r="P287" t="inlineStr">
        <is>
          <t>XAUUSD</t>
        </is>
      </c>
      <c r="Q287" t="inlineStr">
        <is>
          <t>M15</t>
        </is>
      </c>
      <c r="R287" t="n">
        <v>4751.04</v>
      </c>
      <c r="S287" t="n">
        <v>4748.09545</v>
      </c>
      <c r="T287" t="n">
        <v>4750.53416</v>
      </c>
      <c r="U287" t="n">
        <v>4758.11073</v>
      </c>
      <c r="V287" t="n">
        <v>4741.8516</v>
      </c>
      <c r="W287" t="n">
        <v>0</v>
      </c>
      <c r="Y287" s="1">
        <f>(O287/86400)+25569</f>
        <v/>
      </c>
      <c r="Z287" s="2">
        <f>CEILING(INT(Y287*1440)/1440*288,1)/288</f>
        <v/>
      </c>
      <c r="AA287">
        <f>MROUND((Z287-25569)*86400,300)</f>
        <v/>
      </c>
    </row>
    <row r="288" ht="14.25" customHeight="1">
      <c r="A288" t="n">
        <v>1778187603</v>
      </c>
      <c r="B288" t="inlineStr">
        <is>
          <t>XAUUSD</t>
        </is>
      </c>
      <c r="C288" t="inlineStr">
        <is>
          <t>H3</t>
        </is>
      </c>
      <c r="D288" t="n">
        <v>4704.54</v>
      </c>
      <c r="E288" t="n">
        <v>4722.2203</v>
      </c>
      <c r="F288" t="n">
        <v>4722.44976</v>
      </c>
      <c r="G288" t="n">
        <v>4740.85832</v>
      </c>
      <c r="H288" t="n">
        <v>4701.06391</v>
      </c>
      <c r="I288" t="n">
        <v>1</v>
      </c>
      <c r="K288" s="1">
        <f>(A288/86400)+25569</f>
        <v/>
      </c>
      <c r="L288" s="2">
        <f>CEILING(INT(K288*1440)/1440*288,1)/288</f>
        <v/>
      </c>
      <c r="M288">
        <f>MROUND((L288-25569)*86400,300)</f>
        <v/>
      </c>
      <c r="O288" t="n">
        <v>1775662202</v>
      </c>
      <c r="P288" t="inlineStr">
        <is>
          <t>XAUUSD</t>
        </is>
      </c>
      <c r="Q288" t="inlineStr">
        <is>
          <t>M15</t>
        </is>
      </c>
      <c r="R288" t="n">
        <v>4755.85</v>
      </c>
      <c r="S288" t="n">
        <v>4749.49516</v>
      </c>
      <c r="T288" t="n">
        <v>4750.01466</v>
      </c>
      <c r="U288" t="n">
        <v>4757.3247</v>
      </c>
      <c r="V288" t="n">
        <v>4743.73014</v>
      </c>
      <c r="W288" t="n">
        <v>0</v>
      </c>
      <c r="Y288" s="1">
        <f>(O288/86400)+25569</f>
        <v/>
      </c>
      <c r="Z288" s="2">
        <f>CEILING(INT(Y288*1440)/1440*288,1)/288</f>
        <v/>
      </c>
      <c r="AA288">
        <f>MROUND((Z288-25569)*86400,300)</f>
        <v/>
      </c>
    </row>
    <row r="289" ht="14.25" customHeight="1">
      <c r="A289" t="n">
        <v>1778198403</v>
      </c>
      <c r="B289" t="inlineStr">
        <is>
          <t>XAUUSD</t>
        </is>
      </c>
      <c r="C289" t="inlineStr">
        <is>
          <t>H3</t>
        </is>
      </c>
      <c r="D289" t="n">
        <v>4713.68</v>
      </c>
      <c r="E289" t="n">
        <v>4719.79209</v>
      </c>
      <c r="F289" t="n">
        <v>4721.12093</v>
      </c>
      <c r="G289" t="n">
        <v>4737.28778</v>
      </c>
      <c r="H289" t="n">
        <v>4701.62909</v>
      </c>
      <c r="I289" t="n">
        <v>0</v>
      </c>
      <c r="K289" s="1">
        <f>(A289/86400)+25569</f>
        <v/>
      </c>
      <c r="L289" s="2">
        <f>CEILING(INT(K289*1440)/1440*288,1)/288</f>
        <v/>
      </c>
      <c r="M289">
        <f>MROUND((L289-25569)*86400,300)</f>
        <v/>
      </c>
      <c r="O289" t="n">
        <v>1775663102</v>
      </c>
      <c r="P289" t="inlineStr">
        <is>
          <t>XAUUSD</t>
        </is>
      </c>
      <c r="Q289" t="inlineStr">
        <is>
          <t>M15</t>
        </is>
      </c>
      <c r="R289" t="n">
        <v>4756.69</v>
      </c>
      <c r="S289" t="n">
        <v>4752.08027</v>
      </c>
      <c r="T289" t="n">
        <v>4751.04746</v>
      </c>
      <c r="U289" t="n">
        <v>4758.04434</v>
      </c>
      <c r="V289" t="n">
        <v>4746.87807</v>
      </c>
      <c r="W289" t="n">
        <v>1</v>
      </c>
      <c r="Y289" s="1">
        <f>(O289/86400)+25569</f>
        <v/>
      </c>
      <c r="Z289" s="2">
        <f>CEILING(INT(Y289*1440)/1440*288,1)/288</f>
        <v/>
      </c>
      <c r="AA289">
        <f>MROUND((Z289-25569)*86400,300)</f>
        <v/>
      </c>
    </row>
    <row r="290" ht="14.25" customHeight="1">
      <c r="A290" t="n">
        <v>1778209203</v>
      </c>
      <c r="B290" t="inlineStr">
        <is>
          <t>XAUUSD</t>
        </is>
      </c>
      <c r="C290" t="inlineStr">
        <is>
          <t>H3</t>
        </is>
      </c>
      <c r="D290" t="n">
        <v>4727.43</v>
      </c>
      <c r="E290" t="n">
        <v>4716.42156</v>
      </c>
      <c r="F290" t="n">
        <v>4718.77124</v>
      </c>
      <c r="G290" t="n">
        <v>4732.41504</v>
      </c>
      <c r="H290" t="n">
        <v>4701.34203</v>
      </c>
      <c r="I290" t="n">
        <v>0</v>
      </c>
      <c r="K290" s="1">
        <f>(A290/86400)+25569</f>
        <v/>
      </c>
      <c r="L290" s="2">
        <f>CEILING(INT(K290*1440)/1440*288,1)/288</f>
        <v/>
      </c>
      <c r="M290">
        <f>MROUND((L290-25569)*86400,300)</f>
        <v/>
      </c>
      <c r="O290" t="n">
        <v>1775664002</v>
      </c>
      <c r="P290" t="inlineStr">
        <is>
          <t>XAUUSD</t>
        </is>
      </c>
      <c r="Q290" t="inlineStr">
        <is>
          <t>M15</t>
        </is>
      </c>
      <c r="R290" t="n">
        <v>4753.96</v>
      </c>
      <c r="S290" t="n">
        <v>4755.07892</v>
      </c>
      <c r="T290" t="n">
        <v>4753.06319</v>
      </c>
      <c r="U290" t="n">
        <v>4759.70503</v>
      </c>
      <c r="V290" t="n">
        <v>4750.34059</v>
      </c>
      <c r="W290" t="n">
        <v>0</v>
      </c>
      <c r="Y290" s="1">
        <f>(O290/86400)+25569</f>
        <v/>
      </c>
      <c r="Z290" s="2">
        <f>CEILING(INT(Y290*1440)/1440*288,1)/288</f>
        <v/>
      </c>
      <c r="AA290">
        <f>MROUND((Z290-25569)*86400,300)</f>
        <v/>
      </c>
    </row>
    <row r="291" ht="14.25" customHeight="1">
      <c r="A291" t="n">
        <v>1778220003</v>
      </c>
      <c r="B291" t="inlineStr">
        <is>
          <t>XAUUSD</t>
        </is>
      </c>
      <c r="C291" t="inlineStr">
        <is>
          <t>H3</t>
        </is>
      </c>
      <c r="D291" t="n">
        <v>4715.7</v>
      </c>
      <c r="E291" t="n">
        <v>4712.41733</v>
      </c>
      <c r="F291" t="n">
        <v>4715.59429</v>
      </c>
      <c r="G291" t="n">
        <v>4727.19747</v>
      </c>
      <c r="H291" t="n">
        <v>4699.99151</v>
      </c>
      <c r="I291" t="n">
        <v>0</v>
      </c>
      <c r="K291" s="1">
        <f>(A291/86400)+25569</f>
        <v/>
      </c>
      <c r="L291" s="2">
        <f>CEILING(INT(K291*1440)/1440*288,1)/288</f>
        <v/>
      </c>
      <c r="M291">
        <f>MROUND((L291-25569)*86400,300)</f>
        <v/>
      </c>
      <c r="O291" t="n">
        <v>1775664902</v>
      </c>
      <c r="P291" t="inlineStr">
        <is>
          <t>XAUUSD</t>
        </is>
      </c>
      <c r="Q291" t="inlineStr">
        <is>
          <t>M15</t>
        </is>
      </c>
      <c r="R291" t="n">
        <v>4750.19</v>
      </c>
      <c r="S291" t="n">
        <v>4757.73903</v>
      </c>
      <c r="T291" t="n">
        <v>4755.40111</v>
      </c>
      <c r="U291" t="n">
        <v>4761.661</v>
      </c>
      <c r="V291" t="n">
        <v>4753.23004</v>
      </c>
      <c r="W291" t="n">
        <v>0</v>
      </c>
      <c r="Y291" s="1">
        <f>(O291/86400)+25569</f>
        <v/>
      </c>
      <c r="Z291" s="2">
        <f>CEILING(INT(Y291*1440)/1440*288,1)/288</f>
        <v/>
      </c>
      <c r="AA291">
        <f>MROUND((Z291-25569)*86400,300)</f>
        <v/>
      </c>
    </row>
    <row r="292" ht="14.25" customHeight="1">
      <c r="A292" t="n">
        <v>1778230803</v>
      </c>
      <c r="B292" t="inlineStr">
        <is>
          <t>XAUUSD</t>
        </is>
      </c>
      <c r="C292" t="inlineStr">
        <is>
          <t>H3</t>
        </is>
      </c>
      <c r="D292" t="n">
        <v>4717.8</v>
      </c>
      <c r="E292" t="n">
        <v>4708.48534</v>
      </c>
      <c r="F292" t="n">
        <v>4712.03981</v>
      </c>
      <c r="G292" t="n">
        <v>4722.3842</v>
      </c>
      <c r="H292" t="n">
        <v>4697.67493</v>
      </c>
      <c r="I292" t="n">
        <v>0</v>
      </c>
      <c r="K292" s="1">
        <f>(A292/86400)+25569</f>
        <v/>
      </c>
      <c r="L292" s="2">
        <f>CEILING(INT(K292*1440)/1440*288,1)/288</f>
        <v/>
      </c>
      <c r="M292">
        <f>MROUND((L292-25569)*86400,300)</f>
        <v/>
      </c>
      <c r="O292" t="n">
        <v>1775665802</v>
      </c>
      <c r="P292" t="inlineStr">
        <is>
          <t>XAUUSD</t>
        </is>
      </c>
      <c r="Q292" t="inlineStr">
        <is>
          <t>M15</t>
        </is>
      </c>
      <c r="R292" t="n">
        <v>4758.58</v>
      </c>
      <c r="S292" t="n">
        <v>4759.36892</v>
      </c>
      <c r="T292" t="n">
        <v>4757.38502</v>
      </c>
      <c r="U292" t="n">
        <v>4763.39498</v>
      </c>
      <c r="V292" t="n">
        <v>4754.90499</v>
      </c>
      <c r="W292" t="n">
        <v>0</v>
      </c>
      <c r="Y292" s="1">
        <f>(O292/86400)+25569</f>
        <v/>
      </c>
      <c r="Z292" s="2">
        <f>CEILING(INT(Y292*1440)/1440*288,1)/288</f>
        <v/>
      </c>
      <c r="AA292">
        <f>MROUND((Z292-25569)*86400,300)</f>
        <v/>
      </c>
    </row>
    <row r="293" ht="14.25" customHeight="1">
      <c r="A293" t="n">
        <v>1778241603</v>
      </c>
      <c r="B293" t="inlineStr">
        <is>
          <t>XAUUSD</t>
        </is>
      </c>
      <c r="C293" t="inlineStr">
        <is>
          <t>H3</t>
        </is>
      </c>
      <c r="D293" t="n">
        <v>4716.02</v>
      </c>
      <c r="E293" t="n">
        <v>4705.10861</v>
      </c>
      <c r="F293" t="n">
        <v>4708.57421</v>
      </c>
      <c r="G293" t="n">
        <v>4718.73153</v>
      </c>
      <c r="H293" t="n">
        <v>4694.59809</v>
      </c>
      <c r="I293" t="n">
        <v>0</v>
      </c>
      <c r="K293" s="1">
        <f>(A293/86400)+25569</f>
        <v/>
      </c>
      <c r="L293" s="2">
        <f>CEILING(INT(K293*1440)/1440*288,1)/288</f>
        <v/>
      </c>
      <c r="M293">
        <f>MROUND((L293-25569)*86400,300)</f>
        <v/>
      </c>
      <c r="O293" t="n">
        <v>1775666702</v>
      </c>
      <c r="P293" t="inlineStr">
        <is>
          <t>XAUUSD</t>
        </is>
      </c>
      <c r="Q293" t="inlineStr">
        <is>
          <t>M15</t>
        </is>
      </c>
      <c r="R293" t="n">
        <v>4760.53</v>
      </c>
      <c r="S293" t="n">
        <v>4759.0504</v>
      </c>
      <c r="T293" t="n">
        <v>4758.21771</v>
      </c>
      <c r="U293" t="n">
        <v>4764.04753</v>
      </c>
      <c r="V293" t="n">
        <v>4754.62148</v>
      </c>
      <c r="W293" t="n">
        <v>0</v>
      </c>
      <c r="Y293" s="1">
        <f>(O293/86400)+25569</f>
        <v/>
      </c>
      <c r="Z293" s="2">
        <f>CEILING(INT(Y293*1440)/1440*288,1)/288</f>
        <v/>
      </c>
      <c r="AA293">
        <f>MROUND((Z293-25569)*86400,300)</f>
        <v/>
      </c>
    </row>
    <row r="294" ht="14.25" customHeight="1">
      <c r="A294" t="n">
        <v>1778252403</v>
      </c>
      <c r="B294" t="inlineStr">
        <is>
          <t>XAUUSD</t>
        </is>
      </c>
      <c r="C294" t="inlineStr">
        <is>
          <t>H3</t>
        </is>
      </c>
      <c r="D294" t="n">
        <v>4720.99</v>
      </c>
      <c r="E294" t="n">
        <v>4702.30899</v>
      </c>
      <c r="F294" t="n">
        <v>4705.4416</v>
      </c>
      <c r="G294" t="n">
        <v>4715.89535</v>
      </c>
      <c r="H294" t="n">
        <v>4690.97927</v>
      </c>
      <c r="I294" t="n">
        <v>0</v>
      </c>
      <c r="K294" s="1">
        <f>(A294/86400)+25569</f>
        <v/>
      </c>
      <c r="L294" s="2">
        <f>CEILING(INT(K294*1440)/1440*288,1)/288</f>
        <v/>
      </c>
      <c r="M294">
        <f>MROUND((L294-25569)*86400,300)</f>
        <v/>
      </c>
      <c r="O294" t="n">
        <v>1775667602</v>
      </c>
      <c r="P294" t="inlineStr">
        <is>
          <t>XAUUSD</t>
        </is>
      </c>
      <c r="Q294" t="inlineStr">
        <is>
          <t>M15</t>
        </is>
      </c>
      <c r="R294" t="n">
        <v>4760.81</v>
      </c>
      <c r="S294" t="n">
        <v>4756.36223</v>
      </c>
      <c r="T294" t="n">
        <v>4757.28997</v>
      </c>
      <c r="U294" t="n">
        <v>4762.90031</v>
      </c>
      <c r="V294" t="n">
        <v>4751.77391</v>
      </c>
      <c r="W294" t="n">
        <v>1</v>
      </c>
      <c r="Y294" s="1">
        <f>(O294/86400)+25569</f>
        <v/>
      </c>
      <c r="Z294" s="2">
        <f>CEILING(INT(Y294*1440)/1440*288,1)/288</f>
        <v/>
      </c>
      <c r="AA294">
        <f>MROUND((Z294-25569)*86400,300)</f>
        <v/>
      </c>
    </row>
    <row r="295" ht="14.25" customHeight="1">
      <c r="A295" t="n">
        <v>1778263203</v>
      </c>
      <c r="B295" t="inlineStr">
        <is>
          <t>XAUUSD</t>
        </is>
      </c>
      <c r="C295" t="inlineStr">
        <is>
          <t>H3</t>
        </is>
      </c>
      <c r="D295" t="n">
        <v>4715.36</v>
      </c>
      <c r="E295" t="n">
        <v>4699.63737</v>
      </c>
      <c r="F295" t="n">
        <v>4702.53949</v>
      </c>
      <c r="G295" t="n">
        <v>4714.16738</v>
      </c>
      <c r="H295" t="n">
        <v>4686.94342</v>
      </c>
      <c r="I295" t="n">
        <v>0</v>
      </c>
      <c r="K295" s="1">
        <f>(A295/86400)+25569</f>
        <v/>
      </c>
      <c r="L295" s="2">
        <f>CEILING(INT(K295*1440)/1440*288,1)/288</f>
        <v/>
      </c>
      <c r="M295">
        <f>MROUND((L295-25569)*86400,300)</f>
        <v/>
      </c>
      <c r="O295" t="n">
        <v>1775668502</v>
      </c>
      <c r="P295" t="inlineStr">
        <is>
          <t>XAUUSD</t>
        </is>
      </c>
      <c r="Q295" t="inlineStr">
        <is>
          <t>M15</t>
        </is>
      </c>
      <c r="R295" t="n">
        <v>4751.07</v>
      </c>
      <c r="S295" t="n">
        <v>4751.2875</v>
      </c>
      <c r="T295" t="n">
        <v>4754.28874</v>
      </c>
      <c r="U295" t="n">
        <v>4759.69602</v>
      </c>
      <c r="V295" t="n">
        <v>4746.36872</v>
      </c>
      <c r="W295" t="n">
        <v>0</v>
      </c>
      <c r="Y295" s="1">
        <f>(O295/86400)+25569</f>
        <v/>
      </c>
      <c r="Z295" s="2">
        <f>CEILING(INT(Y295*1440)/1440*288,1)/288</f>
        <v/>
      </c>
      <c r="AA295">
        <f>MROUND((Z295-25569)*86400,300)</f>
        <v/>
      </c>
    </row>
    <row r="296" ht="14.25" customHeight="1">
      <c r="A296" t="n">
        <v>1778446803</v>
      </c>
      <c r="B296" t="inlineStr">
        <is>
          <t>XAUUSD</t>
        </is>
      </c>
      <c r="C296" t="inlineStr">
        <is>
          <t>H3</t>
        </is>
      </c>
      <c r="D296" t="n">
        <v>4691.88</v>
      </c>
      <c r="E296" t="n">
        <v>4696.49139</v>
      </c>
      <c r="F296" t="n">
        <v>4699.51544</v>
      </c>
      <c r="G296" t="n">
        <v>4712.46833</v>
      </c>
      <c r="H296" t="n">
        <v>4682.12424</v>
      </c>
      <c r="I296" t="n">
        <v>0</v>
      </c>
      <c r="K296" s="1">
        <f>(A296/86400)+25569</f>
        <v/>
      </c>
      <c r="L296" s="2">
        <f>CEILING(INT(K296*1440)/1440*288,1)/288</f>
        <v/>
      </c>
      <c r="M296">
        <f>MROUND((L296-25569)*86400,300)</f>
        <v/>
      </c>
      <c r="O296" t="n">
        <v>1775669402</v>
      </c>
      <c r="P296" t="inlineStr">
        <is>
          <t>XAUUSD</t>
        </is>
      </c>
      <c r="Q296" t="inlineStr">
        <is>
          <t>M15</t>
        </is>
      </c>
      <c r="R296" t="n">
        <v>4740.7</v>
      </c>
      <c r="S296" t="n">
        <v>4744.43873</v>
      </c>
      <c r="T296" t="n">
        <v>4749.36373</v>
      </c>
      <c r="U296" t="n">
        <v>4754.52971</v>
      </c>
      <c r="V296" t="n">
        <v>4739.08083</v>
      </c>
      <c r="W296" t="n">
        <v>0</v>
      </c>
      <c r="Y296" s="1">
        <f>(O296/86400)+25569</f>
        <v/>
      </c>
      <c r="Z296" s="2">
        <f>CEILING(INT(Y296*1440)/1440*288,1)/288</f>
        <v/>
      </c>
      <c r="AA296">
        <f>MROUND((Z296-25569)*86400,300)</f>
        <v/>
      </c>
    </row>
    <row r="297" ht="14.25" customHeight="1">
      <c r="A297" t="n">
        <v>1778457603</v>
      </c>
      <c r="B297" t="inlineStr">
        <is>
          <t>XAUUSD</t>
        </is>
      </c>
      <c r="C297" t="inlineStr">
        <is>
          <t>H3</t>
        </is>
      </c>
      <c r="D297" t="n">
        <v>4681.89</v>
      </c>
      <c r="E297" t="n">
        <v>4693.09582</v>
      </c>
      <c r="F297" t="n">
        <v>4696.30563</v>
      </c>
      <c r="G297" t="n">
        <v>4711.08114</v>
      </c>
      <c r="H297" t="n">
        <v>4677.37357</v>
      </c>
      <c r="I297" t="n">
        <v>0</v>
      </c>
      <c r="K297" s="1">
        <f>(A297/86400)+25569</f>
        <v/>
      </c>
      <c r="L297" s="2">
        <f>CEILING(INT(K297*1440)/1440*288,1)/288</f>
        <v/>
      </c>
      <c r="M297">
        <f>MROUND((L297-25569)*86400,300)</f>
        <v/>
      </c>
      <c r="O297" t="n">
        <v>1775670302</v>
      </c>
      <c r="P297" t="inlineStr">
        <is>
          <t>XAUUSD</t>
        </is>
      </c>
      <c r="Q297" t="inlineStr">
        <is>
          <t>M15</t>
        </is>
      </c>
      <c r="R297" t="n">
        <v>4733.81</v>
      </c>
      <c r="S297" t="n">
        <v>4736.7311</v>
      </c>
      <c r="T297" t="n">
        <v>4743.04742</v>
      </c>
      <c r="U297" t="n">
        <v>4747.98706</v>
      </c>
      <c r="V297" t="n">
        <v>4730.84531</v>
      </c>
      <c r="W297" t="n">
        <v>0</v>
      </c>
      <c r="Y297" s="1">
        <f>(O297/86400)+25569</f>
        <v/>
      </c>
      <c r="Z297" s="2">
        <f>CEILING(INT(Y297*1440)/1440*288,1)/288</f>
        <v/>
      </c>
      <c r="AA297">
        <f>MROUND((Z297-25569)*86400,300)</f>
        <v/>
      </c>
    </row>
    <row r="298" ht="14.25" customHeight="1">
      <c r="A298" t="n">
        <v>1778468403</v>
      </c>
      <c r="B298" t="inlineStr">
        <is>
          <t>XAUUSD</t>
        </is>
      </c>
      <c r="C298" t="inlineStr">
        <is>
          <t>H3</t>
        </is>
      </c>
      <c r="D298" t="n">
        <v>4652.3</v>
      </c>
      <c r="E298" t="n">
        <v>4689.33952</v>
      </c>
      <c r="F298" t="n">
        <v>4692.82258</v>
      </c>
      <c r="G298" t="n">
        <v>4709.09631</v>
      </c>
      <c r="H298" t="n">
        <v>4672.98476</v>
      </c>
      <c r="I298" t="n">
        <v>0</v>
      </c>
      <c r="K298" s="1">
        <f>(A298/86400)+25569</f>
        <v/>
      </c>
      <c r="L298" s="2">
        <f>CEILING(INT(K298*1440)/1440*288,1)/288</f>
        <v/>
      </c>
      <c r="M298">
        <f>MROUND((L298-25569)*86400,300)</f>
        <v/>
      </c>
      <c r="O298" t="n">
        <v>1775671202</v>
      </c>
      <c r="P298" t="inlineStr">
        <is>
          <t>XAUUSD</t>
        </is>
      </c>
      <c r="Q298" t="inlineStr">
        <is>
          <t>M15</t>
        </is>
      </c>
      <c r="R298" t="n">
        <v>4743.77</v>
      </c>
      <c r="S298" t="n">
        <v>4729.10756</v>
      </c>
      <c r="T298" t="n">
        <v>4736.07749</v>
      </c>
      <c r="U298" t="n">
        <v>4740.99821</v>
      </c>
      <c r="V298" t="n">
        <v>4722.62466</v>
      </c>
      <c r="W298" t="n">
        <v>0</v>
      </c>
      <c r="Y298" s="1">
        <f>(O298/86400)+25569</f>
        <v/>
      </c>
      <c r="Z298" s="2">
        <f>CEILING(INT(Y298*1440)/1440*288,1)/288</f>
        <v/>
      </c>
      <c r="AA298">
        <f>MROUND((Z298-25569)*86400,300)</f>
        <v/>
      </c>
    </row>
    <row r="299" ht="14.25" customHeight="1">
      <c r="A299" t="n">
        <v>1778479203</v>
      </c>
      <c r="B299" t="inlineStr">
        <is>
          <t>XAUUSD</t>
        </is>
      </c>
      <c r="C299" t="inlineStr">
        <is>
          <t>H3</t>
        </is>
      </c>
      <c r="D299" t="n">
        <v>4667.55</v>
      </c>
      <c r="E299" t="n">
        <v>4686.87973</v>
      </c>
      <c r="F299" t="n">
        <v>4689.85115</v>
      </c>
      <c r="G299" t="n">
        <v>4706.90584</v>
      </c>
      <c r="H299" t="n">
        <v>4669.44877</v>
      </c>
      <c r="I299" t="n">
        <v>0</v>
      </c>
      <c r="K299" s="1">
        <f>(A299/86400)+25569</f>
        <v/>
      </c>
      <c r="L299" s="2">
        <f>CEILING(INT(K299*1440)/1440*288,1)/288</f>
        <v/>
      </c>
      <c r="M299">
        <f>MROUND((L299-25569)*86400,300)</f>
        <v/>
      </c>
      <c r="O299" t="n">
        <v>1775672102</v>
      </c>
      <c r="P299" t="inlineStr">
        <is>
          <t>XAUUSD</t>
        </is>
      </c>
      <c r="Q299" t="inlineStr">
        <is>
          <t>M15</t>
        </is>
      </c>
      <c r="R299" t="n">
        <v>4722.56</v>
      </c>
      <c r="S299" t="n">
        <v>4722.03803</v>
      </c>
      <c r="T299" t="n">
        <v>4729.05776</v>
      </c>
      <c r="U299" t="n">
        <v>4734.13518</v>
      </c>
      <c r="V299" t="n">
        <v>4715.35381</v>
      </c>
      <c r="W299" t="n">
        <v>0</v>
      </c>
      <c r="Y299" s="1">
        <f>(O299/86400)+25569</f>
        <v/>
      </c>
      <c r="Z299" s="2">
        <f>CEILING(INT(Y299*1440)/1440*288,1)/288</f>
        <v/>
      </c>
      <c r="AA299">
        <f>MROUND((Z299-25569)*86400,300)</f>
        <v/>
      </c>
    </row>
    <row r="300" ht="14.25" customHeight="1">
      <c r="A300" t="n">
        <v>1778490003</v>
      </c>
      <c r="B300" t="inlineStr">
        <is>
          <t>XAUUSD</t>
        </is>
      </c>
      <c r="C300" t="inlineStr">
        <is>
          <t>H3</t>
        </is>
      </c>
      <c r="D300" t="n">
        <v>4674.52</v>
      </c>
      <c r="E300" t="n">
        <v>4685.47578</v>
      </c>
      <c r="F300" t="n">
        <v>4687.66347</v>
      </c>
      <c r="G300" t="n">
        <v>4705.36076</v>
      </c>
      <c r="H300" t="n">
        <v>4666.50985</v>
      </c>
      <c r="I300" t="n">
        <v>0</v>
      </c>
      <c r="K300" s="1">
        <f>(A300/86400)+25569</f>
        <v/>
      </c>
      <c r="L300" s="2">
        <f>CEILING(INT(K300*1440)/1440*288,1)/288</f>
        <v/>
      </c>
      <c r="M300">
        <f>MROUND((L300-25569)*86400,300)</f>
        <v/>
      </c>
      <c r="O300" t="n">
        <v>1775673002</v>
      </c>
      <c r="P300" t="inlineStr">
        <is>
          <t>XAUUSD</t>
        </is>
      </c>
      <c r="Q300" t="inlineStr">
        <is>
          <t>M15</t>
        </is>
      </c>
      <c r="R300" t="n">
        <v>4709.61</v>
      </c>
      <c r="S300" t="n">
        <v>4716.81709</v>
      </c>
      <c r="T300" t="n">
        <v>4722.93743</v>
      </c>
      <c r="U300" t="n">
        <v>4728.04248</v>
      </c>
      <c r="V300" t="n">
        <v>4710.01944</v>
      </c>
      <c r="W300" t="n">
        <v>0</v>
      </c>
      <c r="Y300" s="1">
        <f>(O300/86400)+25569</f>
        <v/>
      </c>
      <c r="Z300" s="2">
        <f>CEILING(INT(Y300*1440)/1440*288,1)/288</f>
        <v/>
      </c>
      <c r="AA300">
        <f>MROUND((Z300-25569)*86400,300)</f>
        <v/>
      </c>
    </row>
    <row r="301" ht="14.25" customHeight="1">
      <c r="A301" t="n">
        <v>1778500803</v>
      </c>
      <c r="B301" t="inlineStr">
        <is>
          <t>XAUUSD</t>
        </is>
      </c>
      <c r="C301" t="inlineStr">
        <is>
          <t>H3</t>
        </is>
      </c>
      <c r="D301" t="n">
        <v>4728.94</v>
      </c>
      <c r="E301" t="n">
        <v>4688.52473</v>
      </c>
      <c r="F301" t="n">
        <v>4688.0941</v>
      </c>
      <c r="G301" t="n">
        <v>4708.85126</v>
      </c>
      <c r="H301" t="n">
        <v>4665.12869</v>
      </c>
      <c r="I301" t="n">
        <v>1</v>
      </c>
      <c r="K301" s="1">
        <f>(A301/86400)+25569</f>
        <v/>
      </c>
      <c r="L301" s="2">
        <f>CEILING(INT(K301*1440)/1440*288,1)/288</f>
        <v/>
      </c>
      <c r="M301">
        <f>MROUND((L301-25569)*86400,300)</f>
        <v/>
      </c>
      <c r="O301" t="n">
        <v>1775673902</v>
      </c>
      <c r="P301" t="inlineStr">
        <is>
          <t>XAUUSD</t>
        </is>
      </c>
      <c r="Q301" t="inlineStr">
        <is>
          <t>M15</t>
        </is>
      </c>
      <c r="R301" t="n">
        <v>4705.56</v>
      </c>
      <c r="S301" t="n">
        <v>4714.17567</v>
      </c>
      <c r="T301" t="n">
        <v>4718.55655</v>
      </c>
      <c r="U301" t="n">
        <v>4723.78433</v>
      </c>
      <c r="V301" t="n">
        <v>4707.2316</v>
      </c>
      <c r="W301" t="n">
        <v>0</v>
      </c>
      <c r="Y301" s="1">
        <f>(O301/86400)+25569</f>
        <v/>
      </c>
      <c r="Z301" s="2">
        <f>CEILING(INT(Y301*1440)/1440*288,1)/288</f>
        <v/>
      </c>
      <c r="AA301">
        <f>MROUND((Z301-25569)*86400,300)</f>
        <v/>
      </c>
    </row>
    <row r="302" ht="14.25" customHeight="1">
      <c r="O302" t="n">
        <v>1775674802</v>
      </c>
      <c r="P302" t="inlineStr">
        <is>
          <t>XAUUSD</t>
        </is>
      </c>
      <c r="Q302" t="inlineStr">
        <is>
          <t>M15</t>
        </is>
      </c>
      <c r="R302" t="n">
        <v>4715.71</v>
      </c>
      <c r="S302" t="n">
        <v>4714.12146</v>
      </c>
      <c r="T302" t="n">
        <v>4716.339</v>
      </c>
      <c r="U302" t="n">
        <v>4721.78746</v>
      </c>
      <c r="V302" t="n">
        <v>4707.05708</v>
      </c>
      <c r="W302" t="n">
        <v>0</v>
      </c>
      <c r="Y302" s="1">
        <f>(O302/86400)+25569</f>
        <v/>
      </c>
      <c r="Z302" s="2">
        <f>CEILING(INT(Y302*1440)/1440*288,1)/288</f>
        <v/>
      </c>
      <c r="AA302">
        <f>MROUND((Z302-25569)*86400,300)</f>
        <v/>
      </c>
    </row>
    <row r="303" ht="14.25" customHeight="1">
      <c r="O303" t="n">
        <v>1775675702</v>
      </c>
      <c r="P303" t="inlineStr">
        <is>
          <t>XAUUSD</t>
        </is>
      </c>
      <c r="Q303" t="inlineStr">
        <is>
          <t>M15</t>
        </is>
      </c>
      <c r="R303" t="n">
        <v>4708.81</v>
      </c>
      <c r="S303" t="n">
        <v>4715.82696</v>
      </c>
      <c r="T303" t="n">
        <v>4716.08298</v>
      </c>
      <c r="U303" t="n">
        <v>4721.86683</v>
      </c>
      <c r="V303" t="n">
        <v>4709.11112</v>
      </c>
      <c r="W303" t="n">
        <v>0</v>
      </c>
      <c r="Y303" s="1">
        <f>(O303/86400)+25569</f>
        <v/>
      </c>
      <c r="Z303" s="2">
        <f>CEILING(INT(Y303*1440)/1440*288,1)/288</f>
        <v/>
      </c>
      <c r="AA303">
        <f>MROUND((Z303-25569)*86400,300)</f>
        <v/>
      </c>
    </row>
    <row r="304" ht="14.25" customHeight="1">
      <c r="O304" t="n">
        <v>1775676602</v>
      </c>
      <c r="P304" t="inlineStr">
        <is>
          <t>XAUUSD</t>
        </is>
      </c>
      <c r="Q304" t="inlineStr">
        <is>
          <t>M15</t>
        </is>
      </c>
      <c r="R304" t="n">
        <v>4722.03</v>
      </c>
      <c r="S304" t="n">
        <v>4718.68275</v>
      </c>
      <c r="T304" t="n">
        <v>4717.38287</v>
      </c>
      <c r="U304" t="n">
        <v>4723.42654</v>
      </c>
      <c r="V304" t="n">
        <v>4712.39003</v>
      </c>
      <c r="W304" t="n">
        <v>1</v>
      </c>
      <c r="Y304" s="1">
        <f>(O304/86400)+25569</f>
        <v/>
      </c>
      <c r="Z304" s="2">
        <f>CEILING(INT(Y304*1440)/1440*288,1)/288</f>
        <v/>
      </c>
      <c r="AA304">
        <f>MROUND((Z304-25569)*86400,300)</f>
        <v/>
      </c>
    </row>
    <row r="305" ht="14.25" customHeight="1">
      <c r="O305" t="n">
        <v>1775677502</v>
      </c>
      <c r="P305" t="inlineStr">
        <is>
          <t>XAUUSD</t>
        </is>
      </c>
      <c r="Q305" t="inlineStr">
        <is>
          <t>M15</t>
        </is>
      </c>
      <c r="R305" t="n">
        <v>4730.94</v>
      </c>
      <c r="S305" t="n">
        <v>4721.43702</v>
      </c>
      <c r="T305" t="n">
        <v>4719.40994</v>
      </c>
      <c r="U305" t="n">
        <v>4725.57386</v>
      </c>
      <c r="V305" t="n">
        <v>4715.93615</v>
      </c>
      <c r="W305" t="n">
        <v>0</v>
      </c>
      <c r="Y305" s="1">
        <f>(O305/86400)+25569</f>
        <v/>
      </c>
      <c r="Z305" s="2">
        <f>CEILING(INT(Y305*1440)/1440*288,1)/288</f>
        <v/>
      </c>
      <c r="AA305">
        <f>MROUND((Z305-25569)*86400,300)</f>
        <v/>
      </c>
    </row>
    <row r="306" ht="14.25" customHeight="1">
      <c r="O306" t="n">
        <v>1775678402</v>
      </c>
      <c r="P306" t="inlineStr">
        <is>
          <t>XAUUSD</t>
        </is>
      </c>
      <c r="Q306" t="inlineStr">
        <is>
          <t>M15</t>
        </is>
      </c>
      <c r="R306" t="n">
        <v>4728.02</v>
      </c>
      <c r="S306" t="n">
        <v>4723.15591</v>
      </c>
      <c r="T306" t="n">
        <v>4721.28292</v>
      </c>
      <c r="U306" t="n">
        <v>4727.42285</v>
      </c>
      <c r="V306" t="n">
        <v>4718.55015</v>
      </c>
      <c r="W306" t="n">
        <v>0</v>
      </c>
      <c r="Y306" s="1">
        <f>(O306/86400)+25569</f>
        <v/>
      </c>
      <c r="Z306" s="2">
        <f>CEILING(INT(Y306*1440)/1440*288,1)/288</f>
        <v/>
      </c>
      <c r="AA306">
        <f>MROUND((Z306-25569)*86400,300)</f>
        <v/>
      </c>
    </row>
    <row r="307" ht="14.25" customHeight="1">
      <c r="O307" t="n">
        <v>1775679302</v>
      </c>
      <c r="P307" t="inlineStr">
        <is>
          <t>XAUUSD</t>
        </is>
      </c>
      <c r="Q307" t="inlineStr">
        <is>
          <t>M15</t>
        </is>
      </c>
      <c r="R307" t="n">
        <v>4723.3</v>
      </c>
      <c r="S307" t="n">
        <v>4723.5353</v>
      </c>
      <c r="T307" t="n">
        <v>4722.40911</v>
      </c>
      <c r="U307" t="n">
        <v>4728.45875</v>
      </c>
      <c r="V307" t="n">
        <v>4719.55396</v>
      </c>
      <c r="W307" t="n">
        <v>0</v>
      </c>
      <c r="Y307" s="1">
        <f>(O307/86400)+25569</f>
        <v/>
      </c>
      <c r="Z307" s="2">
        <f>CEILING(INT(Y307*1440)/1440*288,1)/288</f>
        <v/>
      </c>
      <c r="AA307">
        <f>MROUND((Z307-25569)*86400,300)</f>
        <v/>
      </c>
    </row>
    <row r="308" ht="14.25" customHeight="1">
      <c r="O308" t="n">
        <v>1775680202</v>
      </c>
      <c r="P308" t="inlineStr">
        <is>
          <t>XAUUSD</t>
        </is>
      </c>
      <c r="Q308" t="inlineStr">
        <is>
          <t>M15</t>
        </is>
      </c>
      <c r="R308" t="n">
        <v>4722.43</v>
      </c>
      <c r="S308" t="n">
        <v>4722.68021</v>
      </c>
      <c r="T308" t="n">
        <v>4722.54466</v>
      </c>
      <c r="U308" t="n">
        <v>4728.48441</v>
      </c>
      <c r="V308" t="n">
        <v>4718.93043</v>
      </c>
      <c r="W308" t="n">
        <v>0</v>
      </c>
      <c r="Y308" s="1">
        <f>(O308/86400)+25569</f>
        <v/>
      </c>
      <c r="Z308" s="2">
        <f>CEILING(INT(Y308*1440)/1440*288,1)/288</f>
        <v/>
      </c>
      <c r="AA308">
        <f>MROUND((Z308-25569)*86400,300)</f>
        <v/>
      </c>
    </row>
    <row r="309" ht="14.25" customHeight="1">
      <c r="O309" t="n">
        <v>1775681102</v>
      </c>
      <c r="P309" t="inlineStr">
        <is>
          <t>XAUUSD</t>
        </is>
      </c>
      <c r="Q309" t="inlineStr">
        <is>
          <t>M15</t>
        </is>
      </c>
      <c r="R309" t="n">
        <v>4719.3</v>
      </c>
      <c r="S309" t="n">
        <v>4720.85585</v>
      </c>
      <c r="T309" t="n">
        <v>4721.70026</v>
      </c>
      <c r="U309" t="n">
        <v>4727.64865</v>
      </c>
      <c r="V309" t="n">
        <v>4716.94179</v>
      </c>
      <c r="W309" t="n">
        <v>1</v>
      </c>
      <c r="Y309" s="1">
        <f>(O309/86400)+25569</f>
        <v/>
      </c>
      <c r="Z309" s="2">
        <f>CEILING(INT(Y309*1440)/1440*288,1)/288</f>
        <v/>
      </c>
      <c r="AA309">
        <f>MROUND((Z309-25569)*86400,300)</f>
        <v/>
      </c>
    </row>
    <row r="310" ht="14.25" customHeight="1">
      <c r="O310" t="n">
        <v>1775685602</v>
      </c>
      <c r="P310" t="inlineStr">
        <is>
          <t>XAUUSD</t>
        </is>
      </c>
      <c r="Q310" t="inlineStr">
        <is>
          <t>M15</t>
        </is>
      </c>
      <c r="R310" t="n">
        <v>4711.97</v>
      </c>
      <c r="S310" t="n">
        <v>4718.50142</v>
      </c>
      <c r="T310" t="n">
        <v>4720.10084</v>
      </c>
      <c r="U310" t="n">
        <v>4726.08564</v>
      </c>
      <c r="V310" t="n">
        <v>4714.17509</v>
      </c>
      <c r="W310" t="n">
        <v>0</v>
      </c>
      <c r="Y310" s="1">
        <f>(O310/86400)+25569</f>
        <v/>
      </c>
      <c r="Z310" s="2">
        <f>CEILING(INT(Y310*1440)/1440*288,1)/288</f>
        <v/>
      </c>
      <c r="AA310">
        <f>MROUND((Z310-25569)*86400,300)</f>
        <v/>
      </c>
    </row>
    <row r="311" ht="14.25" customHeight="1">
      <c r="O311" t="n">
        <v>1775686502</v>
      </c>
      <c r="P311" t="inlineStr">
        <is>
          <t>XAUUSD</t>
        </is>
      </c>
      <c r="Q311" t="inlineStr">
        <is>
          <t>M15</t>
        </is>
      </c>
      <c r="R311" t="n">
        <v>4713.31</v>
      </c>
      <c r="S311" t="n">
        <v>4716.18924</v>
      </c>
      <c r="T311" t="n">
        <v>4718.14504</v>
      </c>
      <c r="U311" t="n">
        <v>4723.80525</v>
      </c>
      <c r="V311" t="n">
        <v>4711.38486</v>
      </c>
      <c r="W311" t="n">
        <v>0</v>
      </c>
      <c r="Y311" s="1">
        <f>(O311/86400)+25569</f>
        <v/>
      </c>
      <c r="Z311" s="2">
        <f>CEILING(INT(Y311*1440)/1440*288,1)/288</f>
        <v/>
      </c>
      <c r="AA311">
        <f>MROUND((Z311-25569)*86400,300)</f>
        <v/>
      </c>
    </row>
    <row r="312" ht="14.25" customHeight="1">
      <c r="O312" t="n">
        <v>1775687402</v>
      </c>
      <c r="P312" t="inlineStr">
        <is>
          <t>XAUUSD</t>
        </is>
      </c>
      <c r="Q312" t="inlineStr">
        <is>
          <t>M15</t>
        </is>
      </c>
      <c r="R312" t="n">
        <v>4712.92</v>
      </c>
      <c r="S312" t="n">
        <v>4714.12493</v>
      </c>
      <c r="T312" t="n">
        <v>4716.13499</v>
      </c>
      <c r="U312" t="n">
        <v>4721.51611</v>
      </c>
      <c r="V312" t="n">
        <v>4709.11224</v>
      </c>
      <c r="W312" t="n">
        <v>0</v>
      </c>
      <c r="Y312" s="1">
        <f>(O312/86400)+25569</f>
        <v/>
      </c>
      <c r="Z312" s="2">
        <f>CEILING(INT(Y312*1440)/1440*288,1)/288</f>
        <v/>
      </c>
      <c r="AA312">
        <f>MROUND((Z312-25569)*86400,300)</f>
        <v/>
      </c>
    </row>
    <row r="313" ht="14.25" customHeight="1">
      <c r="O313" t="n">
        <v>1775688302</v>
      </c>
      <c r="P313" t="inlineStr">
        <is>
          <t>XAUUSD</t>
        </is>
      </c>
      <c r="Q313" t="inlineStr">
        <is>
          <t>M15</t>
        </is>
      </c>
      <c r="R313" t="n">
        <v>4717.7</v>
      </c>
      <c r="S313" t="n">
        <v>4712.41466</v>
      </c>
      <c r="T313" t="n">
        <v>4714.27482</v>
      </c>
      <c r="U313" t="n">
        <v>4719.3713</v>
      </c>
      <c r="V313" t="n">
        <v>4707.50516</v>
      </c>
      <c r="W313" t="n">
        <v>0</v>
      </c>
      <c r="Y313" s="1">
        <f>(O313/86400)+25569</f>
        <v/>
      </c>
      <c r="Z313" s="2">
        <f>CEILING(INT(Y313*1440)/1440*288,1)/288</f>
        <v/>
      </c>
      <c r="AA313">
        <f>MROUND((Z313-25569)*86400,300)</f>
        <v/>
      </c>
    </row>
    <row r="314" ht="14.25" customHeight="1">
      <c r="O314" t="n">
        <v>1775689202</v>
      </c>
      <c r="P314" t="inlineStr">
        <is>
          <t>XAUUSD</t>
        </is>
      </c>
      <c r="Q314" t="inlineStr">
        <is>
          <t>M15</t>
        </is>
      </c>
      <c r="R314" t="n">
        <v>4708.65</v>
      </c>
      <c r="S314" t="n">
        <v>4710.94704</v>
      </c>
      <c r="T314" t="n">
        <v>4712.61093</v>
      </c>
      <c r="U314" t="n">
        <v>4717.51235</v>
      </c>
      <c r="V314" t="n">
        <v>4706.35367</v>
      </c>
      <c r="W314" t="n">
        <v>0</v>
      </c>
      <c r="Y314" s="1">
        <f>(O314/86400)+25569</f>
        <v/>
      </c>
      <c r="Z314" s="2">
        <f>CEILING(INT(Y314*1440)/1440*288,1)/288</f>
        <v/>
      </c>
      <c r="AA314">
        <f>MROUND((Z314-25569)*86400,300)</f>
        <v/>
      </c>
    </row>
    <row r="315" ht="14.25" customHeight="1">
      <c r="O315" t="n">
        <v>1775690102</v>
      </c>
      <c r="P315" t="inlineStr">
        <is>
          <t>XAUUSD</t>
        </is>
      </c>
      <c r="Q315" t="inlineStr">
        <is>
          <t>M15</t>
        </is>
      </c>
      <c r="R315" t="n">
        <v>4710.15</v>
      </c>
      <c r="S315" t="n">
        <v>4709.97815</v>
      </c>
      <c r="T315" t="n">
        <v>4711.29454</v>
      </c>
      <c r="U315" t="n">
        <v>4716.121</v>
      </c>
      <c r="V315" t="n">
        <v>4705.60826</v>
      </c>
      <c r="W315" t="n">
        <v>0</v>
      </c>
      <c r="Y315" s="1">
        <f>(O315/86400)+25569</f>
        <v/>
      </c>
      <c r="Z315" s="2">
        <f>CEILING(INT(Y315*1440)/1440*288,1)/288</f>
        <v/>
      </c>
      <c r="AA315">
        <f>MROUND((Z315-25569)*86400,300)</f>
        <v/>
      </c>
    </row>
    <row r="316" ht="14.25" customHeight="1">
      <c r="O316" t="n">
        <v>1775691002</v>
      </c>
      <c r="P316" t="inlineStr">
        <is>
          <t>XAUUSD</t>
        </is>
      </c>
      <c r="Q316" t="inlineStr">
        <is>
          <t>M15</t>
        </is>
      </c>
      <c r="R316" t="n">
        <v>4713.59</v>
      </c>
      <c r="S316" t="n">
        <v>4709.44547</v>
      </c>
      <c r="T316" t="n">
        <v>4710.37</v>
      </c>
      <c r="U316" t="n">
        <v>4715.30774</v>
      </c>
      <c r="V316" t="n">
        <v>4705.01179</v>
      </c>
      <c r="W316" t="n">
        <v>0</v>
      </c>
      <c r="Y316" s="1">
        <f>(O316/86400)+25569</f>
        <v/>
      </c>
      <c r="Z316" s="2">
        <f>CEILING(INT(Y316*1440)/1440*288,1)/288</f>
        <v/>
      </c>
      <c r="AA316">
        <f>MROUND((Z316-25569)*86400,300)</f>
        <v/>
      </c>
    </row>
    <row r="317" ht="14.25" customHeight="1">
      <c r="O317" t="n">
        <v>1775691902</v>
      </c>
      <c r="P317" t="inlineStr">
        <is>
          <t>XAUUSD</t>
        </is>
      </c>
      <c r="Q317" t="inlineStr">
        <is>
          <t>M15</t>
        </is>
      </c>
      <c r="R317" t="n">
        <v>4715.66</v>
      </c>
      <c r="S317" t="n">
        <v>4709.1844</v>
      </c>
      <c r="T317" t="n">
        <v>4709.7772</v>
      </c>
      <c r="U317" t="n">
        <v>4715.08708</v>
      </c>
      <c r="V317" t="n">
        <v>4704.34565</v>
      </c>
      <c r="W317" t="n">
        <v>0</v>
      </c>
      <c r="Y317" s="1">
        <f>(O317/86400)+25569</f>
        <v/>
      </c>
      <c r="Z317" s="2">
        <f>CEILING(INT(Y317*1440)/1440*288,1)/288</f>
        <v/>
      </c>
      <c r="AA317">
        <f>MROUND((Z317-25569)*86400,300)</f>
        <v/>
      </c>
    </row>
    <row r="318" ht="14.25" customHeight="1">
      <c r="O318" t="n">
        <v>1775692802</v>
      </c>
      <c r="P318" t="inlineStr">
        <is>
          <t>XAUUSD</t>
        </is>
      </c>
      <c r="Q318" t="inlineStr">
        <is>
          <t>M15</t>
        </is>
      </c>
      <c r="R318" t="n">
        <v>4702.29</v>
      </c>
      <c r="S318" t="n">
        <v>4709.14745</v>
      </c>
      <c r="T318" t="n">
        <v>4709.46233</v>
      </c>
      <c r="U318" t="n">
        <v>4715.3243</v>
      </c>
      <c r="V318" t="n">
        <v>4703.44861</v>
      </c>
      <c r="W318" t="n">
        <v>0</v>
      </c>
      <c r="Y318" s="1">
        <f>(O318/86400)+25569</f>
        <v/>
      </c>
      <c r="Z318" s="2">
        <f>CEILING(INT(Y318*1440)/1440*288,1)/288</f>
        <v/>
      </c>
      <c r="AA318">
        <f>MROUND((Z318-25569)*86400,300)</f>
        <v/>
      </c>
    </row>
    <row r="319" ht="14.25" customHeight="1">
      <c r="O319" t="n">
        <v>1775693702</v>
      </c>
      <c r="P319" t="inlineStr">
        <is>
          <t>XAUUSD</t>
        </is>
      </c>
      <c r="Q319" t="inlineStr">
        <is>
          <t>M15</t>
        </is>
      </c>
      <c r="R319" t="n">
        <v>4706.45</v>
      </c>
      <c r="S319" t="n">
        <v>4709.76089</v>
      </c>
      <c r="T319" t="n">
        <v>4709.61161</v>
      </c>
      <c r="U319" t="n">
        <v>4716.12953</v>
      </c>
      <c r="V319" t="n">
        <v>4702.86196</v>
      </c>
      <c r="W319" t="n">
        <v>1</v>
      </c>
      <c r="Y319" s="1">
        <f>(O319/86400)+25569</f>
        <v/>
      </c>
      <c r="Z319" s="2">
        <f>CEILING(INT(Y319*1440)/1440*288,1)/288</f>
        <v/>
      </c>
      <c r="AA319">
        <f>MROUND((Z319-25569)*86400,300)</f>
        <v/>
      </c>
    </row>
    <row r="320" ht="14.25" customHeight="1">
      <c r="O320" t="n">
        <v>1775694602</v>
      </c>
      <c r="P320" t="inlineStr">
        <is>
          <t>XAUUSD</t>
        </is>
      </c>
      <c r="Q320" t="inlineStr">
        <is>
          <t>M15</t>
        </is>
      </c>
      <c r="R320" t="n">
        <v>4718.38</v>
      </c>
      <c r="S320" t="n">
        <v>4710.96355</v>
      </c>
      <c r="T320" t="n">
        <v>4710.28758</v>
      </c>
      <c r="U320" t="n">
        <v>4717.59463</v>
      </c>
      <c r="V320" t="n">
        <v>4702.80612</v>
      </c>
      <c r="W320" t="n">
        <v>0</v>
      </c>
      <c r="Y320" s="1">
        <f>(O320/86400)+25569</f>
        <v/>
      </c>
      <c r="Z320" s="2">
        <f>CEILING(INT(Y320*1440)/1440*288,1)/288</f>
        <v/>
      </c>
      <c r="AA320">
        <f>MROUND((Z320-25569)*86400,300)</f>
        <v/>
      </c>
    </row>
    <row r="321" ht="14.25" customHeight="1">
      <c r="O321" t="n">
        <v>1775695502</v>
      </c>
      <c r="P321" t="inlineStr">
        <is>
          <t>XAUUSD</t>
        </is>
      </c>
      <c r="Q321" t="inlineStr">
        <is>
          <t>M15</t>
        </is>
      </c>
      <c r="R321" t="n">
        <v>4706.83</v>
      </c>
      <c r="S321" t="n">
        <v>4712.45721</v>
      </c>
      <c r="T321" t="n">
        <v>4711.3724</v>
      </c>
      <c r="U321" t="n">
        <v>4719.49823</v>
      </c>
      <c r="V321" t="n">
        <v>4703.44237</v>
      </c>
      <c r="W321" t="n">
        <v>0</v>
      </c>
      <c r="Y321" s="1">
        <f>(O321/86400)+25569</f>
        <v/>
      </c>
      <c r="Z321" s="2">
        <f>CEILING(INT(Y321*1440)/1440*288,1)/288</f>
        <v/>
      </c>
      <c r="AA321">
        <f>MROUND((Z321-25569)*86400,300)</f>
        <v/>
      </c>
    </row>
    <row r="322" ht="14.25" customHeight="1">
      <c r="O322" t="n">
        <v>1775696402</v>
      </c>
      <c r="P322" t="inlineStr">
        <is>
          <t>XAUUSD</t>
        </is>
      </c>
      <c r="Q322" t="inlineStr">
        <is>
          <t>M15</t>
        </is>
      </c>
      <c r="R322" t="n">
        <v>4720.74</v>
      </c>
      <c r="S322" t="n">
        <v>4714.57978</v>
      </c>
      <c r="T322" t="n">
        <v>4712.97609</v>
      </c>
      <c r="U322" t="n">
        <v>4721.72203</v>
      </c>
      <c r="V322" t="n">
        <v>4704.95797</v>
      </c>
      <c r="W322" t="n">
        <v>0</v>
      </c>
      <c r="Y322" s="1">
        <f>(O322/86400)+25569</f>
        <v/>
      </c>
      <c r="Z322" s="2">
        <f>CEILING(INT(Y322*1440)/1440*288,1)/288</f>
        <v/>
      </c>
      <c r="AA322">
        <f>MROUND((Z322-25569)*86400,300)</f>
        <v/>
      </c>
    </row>
    <row r="323" ht="14.25" customHeight="1">
      <c r="O323" t="n">
        <v>1775697302</v>
      </c>
      <c r="P323" t="inlineStr">
        <is>
          <t>XAUUSD</t>
        </is>
      </c>
      <c r="Q323" t="inlineStr">
        <is>
          <t>M15</t>
        </is>
      </c>
      <c r="R323" t="n">
        <v>4704.93</v>
      </c>
      <c r="S323" t="n">
        <v>4716.84059</v>
      </c>
      <c r="T323" t="n">
        <v>4714.90834</v>
      </c>
      <c r="U323" t="n">
        <v>4724.01902</v>
      </c>
      <c r="V323" t="n">
        <v>4707.50914</v>
      </c>
      <c r="W323" t="n">
        <v>0</v>
      </c>
      <c r="Y323" s="1">
        <f>(O323/86400)+25569</f>
        <v/>
      </c>
      <c r="Z323" s="2">
        <f>CEILING(INT(Y323*1440)/1440*288,1)/288</f>
        <v/>
      </c>
      <c r="AA323">
        <f>MROUND((Z323-25569)*86400,300)</f>
        <v/>
      </c>
    </row>
    <row r="324" ht="14.25" customHeight="1">
      <c r="O324" t="n">
        <v>1775698202</v>
      </c>
      <c r="P324" t="inlineStr">
        <is>
          <t>XAUUSD</t>
        </is>
      </c>
      <c r="Q324" t="inlineStr">
        <is>
          <t>M15</t>
        </is>
      </c>
      <c r="R324" t="n">
        <v>4717.71</v>
      </c>
      <c r="S324" t="n">
        <v>4719.48613</v>
      </c>
      <c r="T324" t="n">
        <v>4717.19723</v>
      </c>
      <c r="U324" t="n">
        <v>4726.12041</v>
      </c>
      <c r="V324" t="n">
        <v>4710.76433</v>
      </c>
      <c r="W324" t="n">
        <v>0</v>
      </c>
      <c r="Y324" s="1">
        <f>(O324/86400)+25569</f>
        <v/>
      </c>
      <c r="Z324" s="2">
        <f>CEILING(INT(Y324*1440)/1440*288,1)/288</f>
        <v/>
      </c>
      <c r="AA324">
        <f>MROUND((Z324-25569)*86400,300)</f>
        <v/>
      </c>
    </row>
    <row r="325" ht="14.25" customHeight="1">
      <c r="O325" t="n">
        <v>1775699102</v>
      </c>
      <c r="P325" t="inlineStr">
        <is>
          <t>XAUUSD</t>
        </is>
      </c>
      <c r="Q325" t="inlineStr">
        <is>
          <t>M15</t>
        </is>
      </c>
      <c r="R325" t="n">
        <v>4727.47</v>
      </c>
      <c r="S325" t="n">
        <v>4721.82196</v>
      </c>
      <c r="T325" t="n">
        <v>4719.5096</v>
      </c>
      <c r="U325" t="n">
        <v>4727.81745</v>
      </c>
      <c r="V325" t="n">
        <v>4714.23684</v>
      </c>
      <c r="W325" t="n">
        <v>0</v>
      </c>
      <c r="Y325" s="1">
        <f>(O325/86400)+25569</f>
        <v/>
      </c>
      <c r="Z325" s="2">
        <f>CEILING(INT(Y325*1440)/1440*288,1)/288</f>
        <v/>
      </c>
      <c r="AA325">
        <f>MROUND((Z325-25569)*86400,300)</f>
        <v/>
      </c>
    </row>
    <row r="326" ht="14.25" customHeight="1">
      <c r="O326" t="n">
        <v>1775700002</v>
      </c>
      <c r="P326" t="inlineStr">
        <is>
          <t>XAUUSD</t>
        </is>
      </c>
      <c r="Q326" t="inlineStr">
        <is>
          <t>M15</t>
        </is>
      </c>
      <c r="R326" t="n">
        <v>4723.05</v>
      </c>
      <c r="S326" t="n">
        <v>4723.23379</v>
      </c>
      <c r="T326" t="n">
        <v>4721.37169</v>
      </c>
      <c r="U326" t="n">
        <v>4728.67363</v>
      </c>
      <c r="V326" t="n">
        <v>4717.02788</v>
      </c>
      <c r="W326" t="n">
        <v>0</v>
      </c>
      <c r="Y326" s="1">
        <f>(O326/86400)+25569</f>
        <v/>
      </c>
      <c r="Z326" s="2">
        <f>CEILING(INT(Y326*1440)/1440*288,1)/288</f>
        <v/>
      </c>
      <c r="AA326">
        <f>MROUND((Z326-25569)*86400,300)</f>
        <v/>
      </c>
    </row>
    <row r="327" ht="14.25" customHeight="1">
      <c r="O327" t="n">
        <v>1775700902</v>
      </c>
      <c r="P327" t="inlineStr">
        <is>
          <t>XAUUSD</t>
        </is>
      </c>
      <c r="Q327" t="inlineStr">
        <is>
          <t>M15</t>
        </is>
      </c>
      <c r="R327" t="n">
        <v>4725.67</v>
      </c>
      <c r="S327" t="n">
        <v>4723.61823</v>
      </c>
      <c r="T327" t="n">
        <v>4722.49496</v>
      </c>
      <c r="U327" t="n">
        <v>4728.52304</v>
      </c>
      <c r="V327" t="n">
        <v>4718.59731</v>
      </c>
      <c r="W327" t="n">
        <v>0</v>
      </c>
      <c r="Y327" s="1">
        <f>(O327/86400)+25569</f>
        <v/>
      </c>
      <c r="Z327" s="2">
        <f>CEILING(INT(Y327*1440)/1440*288,1)/288</f>
        <v/>
      </c>
      <c r="AA327">
        <f>MROUND((Z327-25569)*86400,300)</f>
        <v/>
      </c>
    </row>
    <row r="328" ht="14.25" customHeight="1">
      <c r="O328" t="n">
        <v>1775701802</v>
      </c>
      <c r="P328" t="inlineStr">
        <is>
          <t>XAUUSD</t>
        </is>
      </c>
      <c r="Q328" t="inlineStr">
        <is>
          <t>M15</t>
        </is>
      </c>
      <c r="R328" t="n">
        <v>4732.6</v>
      </c>
      <c r="S328" t="n">
        <v>4722.851</v>
      </c>
      <c r="T328" t="n">
        <v>4722.67298</v>
      </c>
      <c r="U328" t="n">
        <v>4727.39615</v>
      </c>
      <c r="V328" t="n">
        <v>4718.69067</v>
      </c>
      <c r="W328" t="n">
        <v>0</v>
      </c>
      <c r="Y328" s="1">
        <f>(O328/86400)+25569</f>
        <v/>
      </c>
      <c r="Z328" s="2">
        <f>CEILING(INT(Y328*1440)/1440*288,1)/288</f>
        <v/>
      </c>
      <c r="AA328">
        <f>MROUND((Z328-25569)*86400,300)</f>
        <v/>
      </c>
    </row>
    <row r="329" ht="14.25" customHeight="1">
      <c r="O329" t="n">
        <v>1775702702</v>
      </c>
      <c r="P329" t="inlineStr">
        <is>
          <t>XAUUSD</t>
        </is>
      </c>
      <c r="Q329" t="inlineStr">
        <is>
          <t>M15</t>
        </is>
      </c>
      <c r="R329" t="n">
        <v>4719.3</v>
      </c>
      <c r="S329" t="n">
        <v>4720.91768</v>
      </c>
      <c r="T329" t="n">
        <v>4721.79533</v>
      </c>
      <c r="U329" t="n">
        <v>4725.33456</v>
      </c>
      <c r="V329" t="n">
        <v>4717.34849</v>
      </c>
      <c r="W329" t="n">
        <v>1</v>
      </c>
      <c r="Y329" s="1">
        <f>(O329/86400)+25569</f>
        <v/>
      </c>
      <c r="Z329" s="2">
        <f>CEILING(INT(Y329*1440)/1440*288,1)/288</f>
        <v/>
      </c>
      <c r="AA329">
        <f>MROUND((Z329-25569)*86400,300)</f>
        <v/>
      </c>
    </row>
    <row r="330" ht="14.25" customHeight="1">
      <c r="O330" t="n">
        <v>1775703602</v>
      </c>
      <c r="P330" t="inlineStr">
        <is>
          <t>XAUUSD</t>
        </is>
      </c>
      <c r="Q330" t="inlineStr">
        <is>
          <t>M15</t>
        </is>
      </c>
      <c r="R330" t="n">
        <v>4712.79</v>
      </c>
      <c r="S330" t="n">
        <v>4718.62656</v>
      </c>
      <c r="T330" t="n">
        <v>4720.21094</v>
      </c>
      <c r="U330" t="n">
        <v>4722.69755</v>
      </c>
      <c r="V330" t="n">
        <v>4715.18348</v>
      </c>
      <c r="W330" t="n">
        <v>0</v>
      </c>
      <c r="Y330" s="1">
        <f>(O330/86400)+25569</f>
        <v/>
      </c>
      <c r="Z330" s="2">
        <f>CEILING(INT(Y330*1440)/1440*288,1)/288</f>
        <v/>
      </c>
      <c r="AA330">
        <f>MROUND((Z330-25569)*86400,300)</f>
        <v/>
      </c>
    </row>
    <row r="331" ht="14.25" customHeight="1">
      <c r="O331" t="n">
        <v>1775704502</v>
      </c>
      <c r="P331" t="inlineStr">
        <is>
          <t>XAUUSD</t>
        </is>
      </c>
      <c r="Q331" t="inlineStr">
        <is>
          <t>M15</t>
        </is>
      </c>
      <c r="R331" t="n">
        <v>4712.81</v>
      </c>
      <c r="S331" t="n">
        <v>4716.67071</v>
      </c>
      <c r="T331" t="n">
        <v>4718.44083</v>
      </c>
      <c r="U331" t="n">
        <v>4720.32976</v>
      </c>
      <c r="V331" t="n">
        <v>4712.92629</v>
      </c>
      <c r="W331" t="n">
        <v>0</v>
      </c>
      <c r="Y331" s="1">
        <f>(O331/86400)+25569</f>
        <v/>
      </c>
      <c r="Z331" s="2">
        <f>CEILING(INT(Y331*1440)/1440*288,1)/288</f>
        <v/>
      </c>
      <c r="AA331">
        <f>MROUND((Z331-25569)*86400,300)</f>
        <v/>
      </c>
    </row>
    <row r="332" ht="14.25" customHeight="1">
      <c r="O332" t="n">
        <v>1775705402</v>
      </c>
      <c r="P332" t="inlineStr">
        <is>
          <t>XAUUSD</t>
        </is>
      </c>
      <c r="Q332" t="inlineStr">
        <is>
          <t>M15</t>
        </is>
      </c>
      <c r="R332" t="n">
        <v>4715.03</v>
      </c>
      <c r="S332" t="n">
        <v>4715.46469</v>
      </c>
      <c r="T332" t="n">
        <v>4716.95276</v>
      </c>
      <c r="U332" t="n">
        <v>4718.85965</v>
      </c>
      <c r="V332" t="n">
        <v>4711.28746</v>
      </c>
      <c r="W332" t="n">
        <v>0</v>
      </c>
      <c r="Y332" s="1">
        <f>(O332/86400)+25569</f>
        <v/>
      </c>
      <c r="Z332" s="2">
        <f>CEILING(INT(Y332*1440)/1440*288,1)/288</f>
        <v/>
      </c>
      <c r="AA332">
        <f>MROUND((Z332-25569)*86400,300)</f>
        <v/>
      </c>
    </row>
    <row r="333" ht="14.25" customHeight="1">
      <c r="O333" t="n">
        <v>1775706302</v>
      </c>
      <c r="P333" t="inlineStr">
        <is>
          <t>XAUUSD</t>
        </is>
      </c>
      <c r="Q333" t="inlineStr">
        <is>
          <t>M15</t>
        </is>
      </c>
      <c r="R333" t="n">
        <v>4711.49</v>
      </c>
      <c r="S333" t="n">
        <v>4715.17028</v>
      </c>
      <c r="T333" t="n">
        <v>4716.06152</v>
      </c>
      <c r="U333" t="n">
        <v>4718.48675</v>
      </c>
      <c r="V333" t="n">
        <v>4710.45724</v>
      </c>
      <c r="W333" t="n">
        <v>0</v>
      </c>
      <c r="Y333" s="1">
        <f>(O333/86400)+25569</f>
        <v/>
      </c>
      <c r="Z333" s="2">
        <f>CEILING(INT(Y333*1440)/1440*288,1)/288</f>
        <v/>
      </c>
      <c r="AA333">
        <f>MROUND((Z333-25569)*86400,300)</f>
        <v/>
      </c>
    </row>
    <row r="334" ht="14.25" customHeight="1">
      <c r="O334" t="n">
        <v>1775707202</v>
      </c>
      <c r="P334" t="inlineStr">
        <is>
          <t>XAUUSD</t>
        </is>
      </c>
      <c r="Q334" t="inlineStr">
        <is>
          <t>M15</t>
        </is>
      </c>
      <c r="R334" t="n">
        <v>4721.74</v>
      </c>
      <c r="S334" t="n">
        <v>4715.88479</v>
      </c>
      <c r="T334" t="n">
        <v>4715.97315</v>
      </c>
      <c r="U334" t="n">
        <v>4719.22003</v>
      </c>
      <c r="V334" t="n">
        <v>4710.68658</v>
      </c>
      <c r="W334" t="n">
        <v>0</v>
      </c>
      <c r="Y334" s="1">
        <f>(O334/86400)+25569</f>
        <v/>
      </c>
      <c r="Z334" s="2">
        <f>CEILING(INT(Y334*1440)/1440*288,1)/288</f>
        <v/>
      </c>
      <c r="AA334">
        <f>MROUND((Z334-25569)*86400,300)</f>
        <v/>
      </c>
    </row>
    <row r="335" ht="14.25" customHeight="1">
      <c r="O335" t="n">
        <v>1775708102</v>
      </c>
      <c r="P335" t="inlineStr">
        <is>
          <t>XAUUSD</t>
        </is>
      </c>
      <c r="Q335" t="inlineStr">
        <is>
          <t>M15</t>
        </is>
      </c>
      <c r="R335" t="n">
        <v>4716.94</v>
      </c>
      <c r="S335" t="n">
        <v>4717.08442</v>
      </c>
      <c r="T335" t="n">
        <v>4716.52879</v>
      </c>
      <c r="U335" t="n">
        <v>4720.63458</v>
      </c>
      <c r="V335" t="n">
        <v>4711.73808</v>
      </c>
      <c r="W335" t="n">
        <v>1</v>
      </c>
      <c r="Y335" s="1">
        <f>(O335/86400)+25569</f>
        <v/>
      </c>
      <c r="Z335" s="2">
        <f>CEILING(INT(Y335*1440)/1440*288,1)/288</f>
        <v/>
      </c>
      <c r="AA335">
        <f>MROUND((Z335-25569)*86400,300)</f>
        <v/>
      </c>
    </row>
    <row r="336" ht="14.25" customHeight="1">
      <c r="O336" t="n">
        <v>1775709002</v>
      </c>
      <c r="P336" t="inlineStr">
        <is>
          <t>XAUUSD</t>
        </is>
      </c>
      <c r="Q336" t="inlineStr">
        <is>
          <t>M15</t>
        </is>
      </c>
      <c r="R336" t="n">
        <v>4720.82</v>
      </c>
      <c r="S336" t="n">
        <v>4718.55651</v>
      </c>
      <c r="T336" t="n">
        <v>4717.54265</v>
      </c>
      <c r="U336" t="n">
        <v>4722.36078</v>
      </c>
      <c r="V336" t="n">
        <v>4713.06379</v>
      </c>
      <c r="W336" t="n">
        <v>0</v>
      </c>
      <c r="Y336" s="1">
        <f>(O336/86400)+25569</f>
        <v/>
      </c>
      <c r="Z336" s="2">
        <f>CEILING(INT(Y336*1440)/1440*288,1)/288</f>
        <v/>
      </c>
      <c r="AA336">
        <f>MROUND((Z336-25569)*86400,300)</f>
        <v/>
      </c>
    </row>
    <row r="337" ht="14.25" customHeight="1">
      <c r="O337" t="n">
        <v>1775709902</v>
      </c>
      <c r="P337" t="inlineStr">
        <is>
          <t>XAUUSD</t>
        </is>
      </c>
      <c r="Q337" t="inlineStr">
        <is>
          <t>M15</t>
        </is>
      </c>
      <c r="R337" t="n">
        <v>4720.77</v>
      </c>
      <c r="S337" t="n">
        <v>4719.85171</v>
      </c>
      <c r="T337" t="n">
        <v>4718.69718</v>
      </c>
      <c r="U337" t="n">
        <v>4724.01367</v>
      </c>
      <c r="V337" t="n">
        <v>4714.29662</v>
      </c>
      <c r="W337" t="n">
        <v>0</v>
      </c>
      <c r="Y337" s="1">
        <f>(O337/86400)+25569</f>
        <v/>
      </c>
      <c r="Z337" s="2">
        <f>CEILING(INT(Y337*1440)/1440*288,1)/288</f>
        <v/>
      </c>
      <c r="AA337">
        <f>MROUND((Z337-25569)*86400,300)</f>
        <v/>
      </c>
    </row>
    <row r="338" ht="14.25" customHeight="1">
      <c r="O338" t="n">
        <v>1775710802</v>
      </c>
      <c r="P338" t="inlineStr">
        <is>
          <t>XAUUSD</t>
        </is>
      </c>
      <c r="Q338" t="inlineStr">
        <is>
          <t>M15</t>
        </is>
      </c>
      <c r="R338" t="n">
        <v>4713.98</v>
      </c>
      <c r="S338" t="n">
        <v>4720.67946</v>
      </c>
      <c r="T338" t="n">
        <v>4719.68832</v>
      </c>
      <c r="U338" t="n">
        <v>4725.24362</v>
      </c>
      <c r="V338" t="n">
        <v>4714.91309</v>
      </c>
      <c r="W338" t="n">
        <v>0</v>
      </c>
      <c r="Y338" s="1">
        <f>(O338/86400)+25569</f>
        <v/>
      </c>
      <c r="Z338" s="2">
        <f>CEILING(INT(Y338*1440)/1440*288,1)/288</f>
        <v/>
      </c>
      <c r="AA338">
        <f>MROUND((Z338-25569)*86400,300)</f>
        <v/>
      </c>
    </row>
    <row r="339" ht="14.25" customHeight="1">
      <c r="O339" t="n">
        <v>1775711702</v>
      </c>
      <c r="P339" t="inlineStr">
        <is>
          <t>XAUUSD</t>
        </is>
      </c>
      <c r="Q339" t="inlineStr">
        <is>
          <t>M15</t>
        </is>
      </c>
      <c r="R339" t="n">
        <v>4726.21</v>
      </c>
      <c r="S339" t="n">
        <v>4721.02667</v>
      </c>
      <c r="T339" t="n">
        <v>4720.35749</v>
      </c>
      <c r="U339" t="n">
        <v>4725.90522</v>
      </c>
      <c r="V339" t="n">
        <v>4714.8976</v>
      </c>
      <c r="W339" t="n">
        <v>0</v>
      </c>
      <c r="Y339" s="1">
        <f>(O339/86400)+25569</f>
        <v/>
      </c>
      <c r="Z339" s="2">
        <f>CEILING(INT(Y339*1440)/1440*288,1)/288</f>
        <v/>
      </c>
      <c r="AA339">
        <f>MROUND((Z339-25569)*86400,300)</f>
        <v/>
      </c>
    </row>
    <row r="340" ht="14.25" customHeight="1">
      <c r="O340" t="n">
        <v>1775712602</v>
      </c>
      <c r="P340" t="inlineStr">
        <is>
          <t>XAUUSD</t>
        </is>
      </c>
      <c r="Q340" t="inlineStr">
        <is>
          <t>M15</t>
        </is>
      </c>
      <c r="R340" t="n">
        <v>4723.83</v>
      </c>
      <c r="S340" t="n">
        <v>4720.47815</v>
      </c>
      <c r="T340" t="n">
        <v>4720.41782</v>
      </c>
      <c r="U340" t="n">
        <v>4725.85995</v>
      </c>
      <c r="V340" t="n">
        <v>4714.10169</v>
      </c>
      <c r="W340" t="n">
        <v>0</v>
      </c>
      <c r="Y340" s="1">
        <f>(O340/86400)+25569</f>
        <v/>
      </c>
      <c r="Z340" s="2">
        <f>CEILING(INT(Y340*1440)/1440*288,1)/288</f>
        <v/>
      </c>
      <c r="AA340">
        <f>MROUND((Z340-25569)*86400,300)</f>
        <v/>
      </c>
    </row>
    <row r="341" ht="14.25" customHeight="1">
      <c r="O341" t="n">
        <v>1775713502</v>
      </c>
      <c r="P341" t="inlineStr">
        <is>
          <t>XAUUSD</t>
        </is>
      </c>
      <c r="Q341" t="inlineStr">
        <is>
          <t>M15</t>
        </is>
      </c>
      <c r="R341" t="n">
        <v>4713.2</v>
      </c>
      <c r="S341" t="n">
        <v>4719.21805</v>
      </c>
      <c r="T341" t="n">
        <v>4719.81794</v>
      </c>
      <c r="U341" t="n">
        <v>4725.20763</v>
      </c>
      <c r="V341" t="n">
        <v>4712.55381</v>
      </c>
      <c r="W341" t="n">
        <v>1</v>
      </c>
      <c r="Y341" s="1">
        <f>(O341/86400)+25569</f>
        <v/>
      </c>
      <c r="Z341" s="2">
        <f>CEILING(INT(Y341*1440)/1440*288,1)/288</f>
        <v/>
      </c>
      <c r="AA341">
        <f>MROUND((Z341-25569)*86400,300)</f>
        <v/>
      </c>
    </row>
    <row r="342" ht="14.25" customHeight="1">
      <c r="O342" t="n">
        <v>1775714402</v>
      </c>
      <c r="P342" t="inlineStr">
        <is>
          <t>XAUUSD</t>
        </is>
      </c>
      <c r="Q342" t="inlineStr">
        <is>
          <t>M15</t>
        </is>
      </c>
      <c r="R342" t="n">
        <v>4719.17</v>
      </c>
      <c r="S342" t="n">
        <v>4717.82785</v>
      </c>
      <c r="T342" t="n">
        <v>4718.82289</v>
      </c>
      <c r="U342" t="n">
        <v>4724.25433</v>
      </c>
      <c r="V342" t="n">
        <v>4710.76972</v>
      </c>
      <c r="W342" t="n">
        <v>0</v>
      </c>
      <c r="Y342" s="1">
        <f>(O342/86400)+25569</f>
        <v/>
      </c>
      <c r="Z342" s="2">
        <f>CEILING(INT(Y342*1440)/1440*288,1)/288</f>
        <v/>
      </c>
      <c r="AA342">
        <f>MROUND((Z342-25569)*86400,300)</f>
        <v/>
      </c>
    </row>
    <row r="343" ht="14.25" customHeight="1">
      <c r="O343" t="n">
        <v>1775715302</v>
      </c>
      <c r="P343" t="inlineStr">
        <is>
          <t>XAUUSD</t>
        </is>
      </c>
      <c r="Q343" t="inlineStr">
        <is>
          <t>M15</t>
        </is>
      </c>
      <c r="R343" t="n">
        <v>4718.33</v>
      </c>
      <c r="S343" t="n">
        <v>4716.47044</v>
      </c>
      <c r="T343" t="n">
        <v>4717.64667</v>
      </c>
      <c r="U343" t="n">
        <v>4723.26532</v>
      </c>
      <c r="V343" t="n">
        <v>4708.95349</v>
      </c>
      <c r="W343" t="n">
        <v>0</v>
      </c>
      <c r="Y343" s="1">
        <f>(O343/86400)+25569</f>
        <v/>
      </c>
      <c r="Z343" s="2">
        <f>CEILING(INT(Y343*1440)/1440*288,1)/288</f>
        <v/>
      </c>
      <c r="AA343">
        <f>MROUND((Z343-25569)*86400,300)</f>
        <v/>
      </c>
    </row>
    <row r="344" ht="14.25" customHeight="1">
      <c r="O344" t="n">
        <v>1775716202</v>
      </c>
      <c r="P344" t="inlineStr">
        <is>
          <t>XAUUSD</t>
        </is>
      </c>
      <c r="Q344" t="inlineStr">
        <is>
          <t>M15</t>
        </is>
      </c>
      <c r="R344" t="n">
        <v>4713.69</v>
      </c>
      <c r="S344" t="n">
        <v>4715.5308</v>
      </c>
      <c r="T344" t="n">
        <v>4716.58873</v>
      </c>
      <c r="U344" t="n">
        <v>4722.65227</v>
      </c>
      <c r="V344" t="n">
        <v>4707.45311</v>
      </c>
      <c r="W344" t="n">
        <v>0</v>
      </c>
      <c r="Y344" s="1">
        <f>(O344/86400)+25569</f>
        <v/>
      </c>
      <c r="Z344" s="2">
        <f>CEILING(INT(Y344*1440)/1440*288,1)/288</f>
        <v/>
      </c>
      <c r="AA344">
        <f>MROUND((Z344-25569)*86400,300)</f>
        <v/>
      </c>
    </row>
    <row r="345" ht="14.25" customHeight="1">
      <c r="O345" t="n">
        <v>1775717102</v>
      </c>
      <c r="P345" t="inlineStr">
        <is>
          <t>XAUUSD</t>
        </is>
      </c>
      <c r="Q345" t="inlineStr">
        <is>
          <t>M15</t>
        </is>
      </c>
      <c r="R345" t="n">
        <v>4712.5</v>
      </c>
      <c r="S345" t="n">
        <v>4715.42375</v>
      </c>
      <c r="T345" t="n">
        <v>4716.00624</v>
      </c>
      <c r="U345" t="n">
        <v>4722.62314</v>
      </c>
      <c r="V345" t="n">
        <v>4706.6402</v>
      </c>
      <c r="W345" t="n">
        <v>0</v>
      </c>
      <c r="Y345" s="1">
        <f>(O345/86400)+25569</f>
        <v/>
      </c>
      <c r="Z345" s="2">
        <f>CEILING(INT(Y345*1440)/1440*288,1)/288</f>
        <v/>
      </c>
      <c r="AA345">
        <f>MROUND((Z345-25569)*86400,300)</f>
        <v/>
      </c>
    </row>
    <row r="346" ht="14.25" customHeight="1">
      <c r="O346" t="n">
        <v>1775718002</v>
      </c>
      <c r="P346" t="inlineStr">
        <is>
          <t>XAUUSD</t>
        </is>
      </c>
      <c r="Q346" t="inlineStr">
        <is>
          <t>M15</t>
        </is>
      </c>
      <c r="R346" t="n">
        <v>4724.56</v>
      </c>
      <c r="S346" t="n">
        <v>4716.29589</v>
      </c>
      <c r="T346" t="n">
        <v>4716.15107</v>
      </c>
      <c r="U346" t="n">
        <v>4723.50034</v>
      </c>
      <c r="V346" t="n">
        <v>4706.9599</v>
      </c>
      <c r="W346" t="n">
        <v>1</v>
      </c>
      <c r="Y346" s="1">
        <f>(O346/86400)+25569</f>
        <v/>
      </c>
      <c r="Z346" s="2">
        <f>CEILING(INT(Y346*1440)/1440*288,1)/288</f>
        <v/>
      </c>
      <c r="AA346">
        <f>MROUND((Z346-25569)*86400,300)</f>
        <v/>
      </c>
    </row>
    <row r="347" ht="14.25" customHeight="1">
      <c r="O347" t="n">
        <v>1775718902</v>
      </c>
      <c r="P347" t="inlineStr">
        <is>
          <t>XAUUSD</t>
        </is>
      </c>
      <c r="Q347" t="inlineStr">
        <is>
          <t>M15</t>
        </is>
      </c>
      <c r="R347" t="n">
        <v>4708.39</v>
      </c>
      <c r="S347" t="n">
        <v>4717.72695</v>
      </c>
      <c r="T347" t="n">
        <v>4716.93901</v>
      </c>
      <c r="U347" t="n">
        <v>4724.77735</v>
      </c>
      <c r="V347" t="n">
        <v>4708.33554</v>
      </c>
      <c r="W347" t="n">
        <v>0</v>
      </c>
      <c r="Y347" s="1">
        <f>(O347/86400)+25569</f>
        <v/>
      </c>
      <c r="Z347" s="2">
        <f>CEILING(INT(Y347*1440)/1440*288,1)/288</f>
        <v/>
      </c>
      <c r="AA347">
        <f>MROUND((Z347-25569)*86400,300)</f>
        <v/>
      </c>
    </row>
    <row r="348" ht="14.25" customHeight="1">
      <c r="O348" t="n">
        <v>1775719802</v>
      </c>
      <c r="P348" t="inlineStr">
        <is>
          <t>XAUUSD</t>
        </is>
      </c>
      <c r="Q348" t="inlineStr">
        <is>
          <t>M15</t>
        </is>
      </c>
      <c r="R348" t="n">
        <v>4722.59</v>
      </c>
      <c r="S348" t="n">
        <v>4719.92935</v>
      </c>
      <c r="T348" t="n">
        <v>4718.43418</v>
      </c>
      <c r="U348" t="n">
        <v>4726.40061</v>
      </c>
      <c r="V348" t="n">
        <v>4710.72135</v>
      </c>
      <c r="W348" t="n">
        <v>0</v>
      </c>
      <c r="Y348" s="1">
        <f>(O348/86400)+25569</f>
        <v/>
      </c>
      <c r="Z348" s="2">
        <f>CEILING(INT(Y348*1440)/1440*288,1)/288</f>
        <v/>
      </c>
      <c r="AA348">
        <f>MROUND((Z348-25569)*86400,300)</f>
        <v/>
      </c>
    </row>
    <row r="349" ht="14.25" customHeight="1">
      <c r="O349" t="n">
        <v>1775720702</v>
      </c>
      <c r="P349" t="inlineStr">
        <is>
          <t>XAUUSD</t>
        </is>
      </c>
      <c r="Q349" t="inlineStr">
        <is>
          <t>M15</t>
        </is>
      </c>
      <c r="R349" t="n">
        <v>4724.43</v>
      </c>
      <c r="S349" t="n">
        <v>4722.16847</v>
      </c>
      <c r="T349" t="n">
        <v>4720.30132</v>
      </c>
      <c r="U349" t="n">
        <v>4727.9323</v>
      </c>
      <c r="V349" t="n">
        <v>4713.74462</v>
      </c>
      <c r="W349" t="n">
        <v>0</v>
      </c>
      <c r="Y349" s="1">
        <f>(O349/86400)+25569</f>
        <v/>
      </c>
      <c r="Z349" s="2">
        <f>CEILING(INT(Y349*1440)/1440*288,1)/288</f>
        <v/>
      </c>
      <c r="AA349">
        <f>MROUND((Z349-25569)*86400,300)</f>
        <v/>
      </c>
    </row>
    <row r="350" ht="14.25" customHeight="1">
      <c r="O350" t="n">
        <v>1775721602</v>
      </c>
      <c r="P350" t="inlineStr">
        <is>
          <t>XAUUSD</t>
        </is>
      </c>
      <c r="Q350" t="inlineStr">
        <is>
          <t>M15</t>
        </is>
      </c>
      <c r="R350" t="n">
        <v>4724.09</v>
      </c>
      <c r="S350" t="n">
        <v>4724.0642</v>
      </c>
      <c r="T350" t="n">
        <v>4722.18276</v>
      </c>
      <c r="U350" t="n">
        <v>4729.30501</v>
      </c>
      <c r="V350" t="n">
        <v>4716.93569</v>
      </c>
      <c r="W350" t="n">
        <v>0</v>
      </c>
      <c r="Y350" s="1">
        <f>(O350/86400)+25569</f>
        <v/>
      </c>
      <c r="Z350" s="2">
        <f>CEILING(INT(Y350*1440)/1440*288,1)/288</f>
        <v/>
      </c>
      <c r="AA350">
        <f>MROUND((Z350-25569)*86400,300)</f>
        <v/>
      </c>
    </row>
    <row r="351" ht="14.25" customHeight="1">
      <c r="O351" t="n">
        <v>1775722502</v>
      </c>
      <c r="P351" t="inlineStr">
        <is>
          <t>XAUUSD</t>
        </is>
      </c>
      <c r="Q351" t="inlineStr">
        <is>
          <t>M15</t>
        </is>
      </c>
      <c r="R351" t="n">
        <v>4721.49</v>
      </c>
      <c r="S351" t="n">
        <v>4725.44328</v>
      </c>
      <c r="T351" t="n">
        <v>4723.81302</v>
      </c>
      <c r="U351" t="n">
        <v>4730.31963</v>
      </c>
      <c r="V351" t="n">
        <v>4719.72042</v>
      </c>
      <c r="W351" t="n">
        <v>0</v>
      </c>
      <c r="Y351" s="1">
        <f>(O351/86400)+25569</f>
        <v/>
      </c>
      <c r="Z351" s="2">
        <f>CEILING(INT(Y351*1440)/1440*288,1)/288</f>
        <v/>
      </c>
      <c r="AA351">
        <f>MROUND((Z351-25569)*86400,300)</f>
        <v/>
      </c>
    </row>
    <row r="352" ht="14.25" customHeight="1">
      <c r="O352" t="n">
        <v>1775723402</v>
      </c>
      <c r="P352" t="inlineStr">
        <is>
          <t>XAUUSD</t>
        </is>
      </c>
      <c r="Q352" t="inlineStr">
        <is>
          <t>M15</t>
        </is>
      </c>
      <c r="R352" t="n">
        <v>4729.75</v>
      </c>
      <c r="S352" t="n">
        <v>4726.42172</v>
      </c>
      <c r="T352" t="n">
        <v>4725.11737</v>
      </c>
      <c r="U352" t="n">
        <v>4730.9445</v>
      </c>
      <c r="V352" t="n">
        <v>4721.85517</v>
      </c>
      <c r="W352" t="n">
        <v>0</v>
      </c>
      <c r="Y352" s="1">
        <f>(O352/86400)+25569</f>
        <v/>
      </c>
      <c r="Z352" s="2">
        <f>CEILING(INT(Y352*1440)/1440*288,1)/288</f>
        <v/>
      </c>
      <c r="AA352">
        <f>MROUND((Z352-25569)*86400,300)</f>
        <v/>
      </c>
    </row>
    <row r="353" ht="14.25" customHeight="1">
      <c r="O353" t="n">
        <v>1775724302</v>
      </c>
      <c r="P353" t="inlineStr">
        <is>
          <t>XAUUSD</t>
        </is>
      </c>
      <c r="Q353" t="inlineStr">
        <is>
          <t>M15</t>
        </is>
      </c>
      <c r="R353" t="n">
        <v>4726.4</v>
      </c>
      <c r="S353" t="n">
        <v>4726.95714</v>
      </c>
      <c r="T353" t="n">
        <v>4726.03725</v>
      </c>
      <c r="U353" t="n">
        <v>4731.18841</v>
      </c>
      <c r="V353" t="n">
        <v>4723.34285</v>
      </c>
      <c r="W353" t="n">
        <v>0</v>
      </c>
      <c r="Y353" s="1">
        <f>(O353/86400)+25569</f>
        <v/>
      </c>
      <c r="Z353" s="2">
        <f>CEILING(INT(Y353*1440)/1440*288,1)/288</f>
        <v/>
      </c>
      <c r="AA353">
        <f>MROUND((Z353-25569)*86400,300)</f>
        <v/>
      </c>
    </row>
    <row r="354" ht="14.25" customHeight="1">
      <c r="O354" t="n">
        <v>1775725202</v>
      </c>
      <c r="P354" t="inlineStr">
        <is>
          <t>XAUUSD</t>
        </is>
      </c>
      <c r="Q354" t="inlineStr">
        <is>
          <t>M15</t>
        </is>
      </c>
      <c r="R354" t="n">
        <v>4730.83</v>
      </c>
      <c r="S354" t="n">
        <v>4727.45269</v>
      </c>
      <c r="T354" t="n">
        <v>4726.74497</v>
      </c>
      <c r="U354" t="n">
        <v>4731.32511</v>
      </c>
      <c r="V354" t="n">
        <v>4724.21212</v>
      </c>
      <c r="W354" t="n">
        <v>0</v>
      </c>
      <c r="Y354" s="1">
        <f>(O354/86400)+25569</f>
        <v/>
      </c>
      <c r="Z354" s="2">
        <f>CEILING(INT(Y354*1440)/1440*288,1)/288</f>
        <v/>
      </c>
      <c r="AA354">
        <f>MROUND((Z354-25569)*86400,300)</f>
        <v/>
      </c>
    </row>
    <row r="355" ht="14.25" customHeight="1">
      <c r="O355" t="n">
        <v>1775726102</v>
      </c>
      <c r="P355" t="inlineStr">
        <is>
          <t>XAUUSD</t>
        </is>
      </c>
      <c r="Q355" t="inlineStr">
        <is>
          <t>M15</t>
        </is>
      </c>
      <c r="R355" t="n">
        <v>4729.69</v>
      </c>
      <c r="S355" t="n">
        <v>4728.08984</v>
      </c>
      <c r="T355" t="n">
        <v>4727.4174</v>
      </c>
      <c r="U355" t="n">
        <v>4731.67997</v>
      </c>
      <c r="V355" t="n">
        <v>4724.86115</v>
      </c>
      <c r="W355" t="n">
        <v>0</v>
      </c>
      <c r="Y355" s="1">
        <f>(O355/86400)+25569</f>
        <v/>
      </c>
      <c r="Z355" s="2">
        <f>CEILING(INT(Y355*1440)/1440*288,1)/288</f>
        <v/>
      </c>
      <c r="AA355">
        <f>MROUND((Z355-25569)*86400,300)</f>
        <v/>
      </c>
    </row>
    <row r="356" ht="14.25" customHeight="1">
      <c r="O356" t="n">
        <v>1775727002</v>
      </c>
      <c r="P356" t="inlineStr">
        <is>
          <t>XAUUSD</t>
        </is>
      </c>
      <c r="Q356" t="inlineStr">
        <is>
          <t>M15</t>
        </is>
      </c>
      <c r="R356" t="n">
        <v>4726.74</v>
      </c>
      <c r="S356" t="n">
        <v>4729.14874</v>
      </c>
      <c r="T356" t="n">
        <v>4728.28307</v>
      </c>
      <c r="U356" t="n">
        <v>4732.51793</v>
      </c>
      <c r="V356" t="n">
        <v>4725.51771</v>
      </c>
      <c r="W356" t="n">
        <v>0</v>
      </c>
      <c r="Y356" s="1">
        <f>(O356/86400)+25569</f>
        <v/>
      </c>
      <c r="Z356" s="2">
        <f>CEILING(INT(Y356*1440)/1440*288,1)/288</f>
        <v/>
      </c>
      <c r="AA356">
        <f>MROUND((Z356-25569)*86400,300)</f>
        <v/>
      </c>
    </row>
    <row r="357" ht="14.25" customHeight="1">
      <c r="O357" t="n">
        <v>1775727902</v>
      </c>
      <c r="P357" t="inlineStr">
        <is>
          <t>XAUUSD</t>
        </is>
      </c>
      <c r="Q357" t="inlineStr">
        <is>
          <t>M15</t>
        </is>
      </c>
      <c r="R357" t="n">
        <v>4729.26</v>
      </c>
      <c r="S357" t="n">
        <v>4730.85386</v>
      </c>
      <c r="T357" t="n">
        <v>4729.56847</v>
      </c>
      <c r="U357" t="n">
        <v>4734.00572</v>
      </c>
      <c r="V357" t="n">
        <v>4726.58137</v>
      </c>
      <c r="W357" t="n">
        <v>0</v>
      </c>
      <c r="Y357" s="1">
        <f>(O357/86400)+25569</f>
        <v/>
      </c>
      <c r="Z357" s="2">
        <f>CEILING(INT(Y357*1440)/1440*288,1)/288</f>
        <v/>
      </c>
      <c r="AA357">
        <f>MROUND((Z357-25569)*86400,300)</f>
        <v/>
      </c>
    </row>
    <row r="358" ht="14.25" customHeight="1">
      <c r="O358" t="n">
        <v>1775728802</v>
      </c>
      <c r="P358" t="inlineStr">
        <is>
          <t>XAUUSD</t>
        </is>
      </c>
      <c r="Q358" t="inlineStr">
        <is>
          <t>M15</t>
        </is>
      </c>
      <c r="R358" t="n">
        <v>4727.35</v>
      </c>
      <c r="S358" t="n">
        <v>4733.12581</v>
      </c>
      <c r="T358" t="n">
        <v>4731.34714</v>
      </c>
      <c r="U358" t="n">
        <v>4736.19306</v>
      </c>
      <c r="V358" t="n">
        <v>4728.33523</v>
      </c>
      <c r="W358" t="n">
        <v>0</v>
      </c>
      <c r="Y358" s="1">
        <f>(O358/86400)+25569</f>
        <v/>
      </c>
      <c r="Z358" s="2">
        <f>CEILING(INT(Y358*1440)/1440*288,1)/288</f>
        <v/>
      </c>
      <c r="AA358">
        <f>MROUND((Z358-25569)*86400,300)</f>
        <v/>
      </c>
    </row>
    <row r="359" ht="14.25" customHeight="1">
      <c r="O359" t="n">
        <v>1775729702</v>
      </c>
      <c r="P359" t="inlineStr">
        <is>
          <t>XAUUSD</t>
        </is>
      </c>
      <c r="Q359" t="inlineStr">
        <is>
          <t>M15</t>
        </is>
      </c>
      <c r="R359" t="n">
        <v>4738.11</v>
      </c>
      <c r="S359" t="n">
        <v>4735.87965</v>
      </c>
      <c r="T359" t="n">
        <v>4733.6134</v>
      </c>
      <c r="U359" t="n">
        <v>4738.88025</v>
      </c>
      <c r="V359" t="n">
        <v>4730.73855</v>
      </c>
      <c r="W359" t="n">
        <v>0</v>
      </c>
      <c r="Y359" s="1">
        <f>(O359/86400)+25569</f>
        <v/>
      </c>
      <c r="Z359" s="2">
        <f>CEILING(INT(Y359*1440)/1440*288,1)/288</f>
        <v/>
      </c>
      <c r="AA359">
        <f>MROUND((Z359-25569)*86400,300)</f>
        <v/>
      </c>
    </row>
    <row r="360" ht="14.25" customHeight="1">
      <c r="O360" t="n">
        <v>1775730602</v>
      </c>
      <c r="P360" t="inlineStr">
        <is>
          <t>XAUUSD</t>
        </is>
      </c>
      <c r="Q360" t="inlineStr">
        <is>
          <t>M15</t>
        </is>
      </c>
      <c r="R360" t="n">
        <v>4740.83</v>
      </c>
      <c r="S360" t="n">
        <v>4738.6148</v>
      </c>
      <c r="T360" t="n">
        <v>4736.1141</v>
      </c>
      <c r="U360" t="n">
        <v>4741.66405</v>
      </c>
      <c r="V360" t="n">
        <v>4733.65266</v>
      </c>
      <c r="W360" t="n">
        <v>0</v>
      </c>
      <c r="Y360" s="1">
        <f>(O360/86400)+25569</f>
        <v/>
      </c>
      <c r="Z360" s="2">
        <f>CEILING(INT(Y360*1440)/1440*288,1)/288</f>
        <v/>
      </c>
      <c r="AA360">
        <f>MROUND((Z360-25569)*86400,300)</f>
        <v/>
      </c>
    </row>
    <row r="361" ht="14.25" customHeight="1">
      <c r="O361" t="n">
        <v>1775731502</v>
      </c>
      <c r="P361" t="inlineStr">
        <is>
          <t>XAUUSD</t>
        </is>
      </c>
      <c r="Q361" t="inlineStr">
        <is>
          <t>M15</t>
        </is>
      </c>
      <c r="R361" t="n">
        <v>4741.15</v>
      </c>
      <c r="S361" t="n">
        <v>4741.0706</v>
      </c>
      <c r="T361" t="n">
        <v>4738.59235</v>
      </c>
      <c r="U361" t="n">
        <v>4744.30997</v>
      </c>
      <c r="V361" t="n">
        <v>4736.44006</v>
      </c>
      <c r="W361" t="n">
        <v>0</v>
      </c>
      <c r="Y361" s="1">
        <f>(O361/86400)+25569</f>
        <v/>
      </c>
      <c r="Z361" s="2">
        <f>CEILING(INT(Y361*1440)/1440*288,1)/288</f>
        <v/>
      </c>
      <c r="AA361">
        <f>MROUND((Z361-25569)*86400,300)</f>
        <v/>
      </c>
    </row>
    <row r="362" ht="14.25" customHeight="1">
      <c r="O362" t="n">
        <v>1775732402</v>
      </c>
      <c r="P362" t="inlineStr">
        <is>
          <t>XAUUSD</t>
        </is>
      </c>
      <c r="Q362" t="inlineStr">
        <is>
          <t>M15</t>
        </is>
      </c>
      <c r="R362" t="n">
        <v>4739.24</v>
      </c>
      <c r="S362" t="n">
        <v>4743.09616</v>
      </c>
      <c r="T362" t="n">
        <v>4740.84425</v>
      </c>
      <c r="U362" t="n">
        <v>4746.53688</v>
      </c>
      <c r="V362" t="n">
        <v>4738.71296</v>
      </c>
      <c r="W362" t="n">
        <v>0</v>
      </c>
      <c r="Y362" s="1">
        <f>(O362/86400)+25569</f>
        <v/>
      </c>
      <c r="Z362" s="2">
        <f>CEILING(INT(Y362*1440)/1440*288,1)/288</f>
        <v/>
      </c>
      <c r="AA362">
        <f>MROUND((Z362-25569)*86400,300)</f>
        <v/>
      </c>
    </row>
    <row r="363" ht="14.25" customHeight="1">
      <c r="O363" t="n">
        <v>1775733302</v>
      </c>
      <c r="P363" t="inlineStr">
        <is>
          <t>XAUUSD</t>
        </is>
      </c>
      <c r="Q363" t="inlineStr">
        <is>
          <t>M15</t>
        </is>
      </c>
      <c r="R363" t="n">
        <v>4745.86</v>
      </c>
      <c r="S363" t="n">
        <v>4744.69378</v>
      </c>
      <c r="T363" t="n">
        <v>4742.76902</v>
      </c>
      <c r="U363" t="n">
        <v>4748.36506</v>
      </c>
      <c r="V363" t="n">
        <v>4740.28965</v>
      </c>
      <c r="W363" t="n">
        <v>0</v>
      </c>
      <c r="Y363" s="1">
        <f>(O363/86400)+25569</f>
        <v/>
      </c>
      <c r="Z363" s="2">
        <f>CEILING(INT(Y363*1440)/1440*288,1)/288</f>
        <v/>
      </c>
      <c r="AA363">
        <f>MROUND((Z363-25569)*86400,300)</f>
        <v/>
      </c>
    </row>
    <row r="364" ht="14.25" customHeight="1">
      <c r="O364" t="n">
        <v>1775734202</v>
      </c>
      <c r="P364" t="inlineStr">
        <is>
          <t>XAUUSD</t>
        </is>
      </c>
      <c r="Q364" t="inlineStr">
        <is>
          <t>M15</t>
        </is>
      </c>
      <c r="R364" t="n">
        <v>4751.06</v>
      </c>
      <c r="S364" t="n">
        <v>4745.70529</v>
      </c>
      <c r="T364" t="n">
        <v>4744.23715</v>
      </c>
      <c r="U364" t="n">
        <v>4749.74769</v>
      </c>
      <c r="V364" t="n">
        <v>4741.11889</v>
      </c>
      <c r="W364" t="n">
        <v>0</v>
      </c>
      <c r="Y364" s="1">
        <f>(O364/86400)+25569</f>
        <v/>
      </c>
      <c r="Z364" s="2">
        <f>CEILING(INT(Y364*1440)/1440*288,1)/288</f>
        <v/>
      </c>
      <c r="AA364">
        <f>MROUND((Z364-25569)*86400,300)</f>
        <v/>
      </c>
    </row>
    <row r="365" ht="14.25" customHeight="1">
      <c r="O365" t="n">
        <v>1775735102</v>
      </c>
      <c r="P365" t="inlineStr">
        <is>
          <t>XAUUSD</t>
        </is>
      </c>
      <c r="Q365" t="inlineStr">
        <is>
          <t>M15</t>
        </is>
      </c>
      <c r="R365" t="n">
        <v>4756.57</v>
      </c>
      <c r="S365" t="n">
        <v>4746.131</v>
      </c>
      <c r="T365" t="n">
        <v>4745.18408</v>
      </c>
      <c r="U365" t="n">
        <v>4750.7058</v>
      </c>
      <c r="V365" t="n">
        <v>4741.2291</v>
      </c>
      <c r="W365" t="n">
        <v>0</v>
      </c>
      <c r="Y365" s="1">
        <f>(O365/86400)+25569</f>
        <v/>
      </c>
      <c r="Z365" s="2">
        <f>CEILING(INT(Y365*1440)/1440*288,1)/288</f>
        <v/>
      </c>
      <c r="AA365">
        <f>MROUND((Z365-25569)*86400,300)</f>
        <v/>
      </c>
    </row>
    <row r="366" ht="14.25" customHeight="1">
      <c r="O366" t="n">
        <v>1775736002</v>
      </c>
      <c r="P366" t="inlineStr">
        <is>
          <t>XAUUSD</t>
        </is>
      </c>
      <c r="Q366" t="inlineStr">
        <is>
          <t>M15</t>
        </is>
      </c>
      <c r="R366" t="n">
        <v>4742.5</v>
      </c>
      <c r="S366" t="n">
        <v>4746.15125</v>
      </c>
      <c r="T366" t="n">
        <v>4745.66767</v>
      </c>
      <c r="U366" t="n">
        <v>4751.31485</v>
      </c>
      <c r="V366" t="n">
        <v>4740.74801</v>
      </c>
      <c r="W366" t="n">
        <v>0</v>
      </c>
      <c r="Y366" s="1">
        <f>(O366/86400)+25569</f>
        <v/>
      </c>
      <c r="Z366" s="2">
        <f>CEILING(INT(Y366*1440)/1440*288,1)/288</f>
        <v/>
      </c>
      <c r="AA366">
        <f>MROUND((Z366-25569)*86400,300)</f>
        <v/>
      </c>
    </row>
    <row r="367" ht="14.25" customHeight="1">
      <c r="O367" t="n">
        <v>1775736902</v>
      </c>
      <c r="P367" t="inlineStr">
        <is>
          <t>XAUUSD</t>
        </is>
      </c>
      <c r="Q367" t="inlineStr">
        <is>
          <t>M15</t>
        </is>
      </c>
      <c r="R367" t="n">
        <v>4738.09</v>
      </c>
      <c r="S367" t="n">
        <v>4746.59203</v>
      </c>
      <c r="T367" t="n">
        <v>4746.12985</v>
      </c>
      <c r="U367" t="n">
        <v>4751.87128</v>
      </c>
      <c r="V367" t="n">
        <v>4740.3307</v>
      </c>
      <c r="W367" t="n">
        <v>0</v>
      </c>
      <c r="Y367" s="1">
        <f>(O367/86400)+25569</f>
        <v/>
      </c>
      <c r="Z367" s="2">
        <f>CEILING(INT(Y367*1440)/1440*288,1)/288</f>
        <v/>
      </c>
      <c r="AA367">
        <f>MROUND((Z367-25569)*86400,300)</f>
        <v/>
      </c>
    </row>
    <row r="368" ht="14.25" customHeight="1">
      <c r="O368" t="n">
        <v>1775737802</v>
      </c>
      <c r="P368" t="inlineStr">
        <is>
          <t>XAUUSD</t>
        </is>
      </c>
      <c r="Q368" t="inlineStr">
        <is>
          <t>M15</t>
        </is>
      </c>
      <c r="R368" t="n">
        <v>4743.77</v>
      </c>
      <c r="S368" t="n">
        <v>4747.9483</v>
      </c>
      <c r="T368" t="n">
        <v>4747.03907</v>
      </c>
      <c r="U368" t="n">
        <v>4753.16341</v>
      </c>
      <c r="V368" t="n">
        <v>4740.59105</v>
      </c>
      <c r="W368" t="n">
        <v>0</v>
      </c>
      <c r="Y368" s="1">
        <f>(O368/86400)+25569</f>
        <v/>
      </c>
      <c r="Z368" s="2">
        <f>CEILING(INT(Y368*1440)/1440*288,1)/288</f>
        <v/>
      </c>
      <c r="AA368">
        <f>MROUND((Z368-25569)*86400,300)</f>
        <v/>
      </c>
    </row>
    <row r="369" ht="14.25" customHeight="1">
      <c r="O369" t="n">
        <v>1775738702</v>
      </c>
      <c r="P369" t="inlineStr">
        <is>
          <t>XAUUSD</t>
        </is>
      </c>
      <c r="Q369" t="inlineStr">
        <is>
          <t>M15</t>
        </is>
      </c>
      <c r="R369" t="n">
        <v>4745.59</v>
      </c>
      <c r="S369" t="n">
        <v>4750.22831</v>
      </c>
      <c r="T369" t="n">
        <v>4748.63369</v>
      </c>
      <c r="U369" t="n">
        <v>4755.32547</v>
      </c>
      <c r="V369" t="n">
        <v>4741.77561</v>
      </c>
      <c r="W369" t="n">
        <v>0</v>
      </c>
      <c r="Y369" s="1">
        <f>(O369/86400)+25569</f>
        <v/>
      </c>
      <c r="Z369" s="2">
        <f>CEILING(INT(Y369*1440)/1440*288,1)/288</f>
        <v/>
      </c>
      <c r="AA369">
        <f>MROUND((Z369-25569)*86400,300)</f>
        <v/>
      </c>
    </row>
    <row r="370" ht="14.25" customHeight="1">
      <c r="O370" t="n">
        <v>1775739602</v>
      </c>
      <c r="P370" t="inlineStr">
        <is>
          <t>XAUUSD</t>
        </is>
      </c>
      <c r="Q370" t="inlineStr">
        <is>
          <t>M15</t>
        </is>
      </c>
      <c r="R370" t="n">
        <v>4754.65</v>
      </c>
      <c r="S370" t="n">
        <v>4753.31129</v>
      </c>
      <c r="T370" t="n">
        <v>4750.97249</v>
      </c>
      <c r="U370" t="n">
        <v>4758.39031</v>
      </c>
      <c r="V370" t="n">
        <v>4743.86919</v>
      </c>
      <c r="W370" t="n">
        <v>0</v>
      </c>
      <c r="Y370" s="1">
        <f>(O370/86400)+25569</f>
        <v/>
      </c>
      <c r="Z370" s="2">
        <f>CEILING(INT(Y370*1440)/1440*288,1)/288</f>
        <v/>
      </c>
      <c r="AA370">
        <f>MROUND((Z370-25569)*86400,300)</f>
        <v/>
      </c>
    </row>
    <row r="371" ht="14.25" customHeight="1">
      <c r="O371" t="n">
        <v>1775740502</v>
      </c>
      <c r="P371" t="inlineStr">
        <is>
          <t>XAUUSD</t>
        </is>
      </c>
      <c r="Q371" t="inlineStr">
        <is>
          <t>M15</t>
        </is>
      </c>
      <c r="R371" t="n">
        <v>4752.55</v>
      </c>
      <c r="S371" t="n">
        <v>4756.71592</v>
      </c>
      <c r="T371" t="n">
        <v>4753.84421</v>
      </c>
      <c r="U371" t="n">
        <v>4761.93783</v>
      </c>
      <c r="V371" t="n">
        <v>4746.6753</v>
      </c>
      <c r="W371" t="n">
        <v>0</v>
      </c>
      <c r="Y371" s="1">
        <f>(O371/86400)+25569</f>
        <v/>
      </c>
      <c r="Z371" s="2">
        <f>CEILING(INT(Y371*1440)/1440*288,1)/288</f>
        <v/>
      </c>
      <c r="AA371">
        <f>MROUND((Z371-25569)*86400,300)</f>
        <v/>
      </c>
    </row>
    <row r="372" ht="14.25" customHeight="1">
      <c r="O372" t="n">
        <v>1775741402</v>
      </c>
      <c r="P372" t="inlineStr">
        <is>
          <t>XAUUSD</t>
        </is>
      </c>
      <c r="Q372" t="inlineStr">
        <is>
          <t>M15</t>
        </is>
      </c>
      <c r="R372" t="n">
        <v>4775.8</v>
      </c>
      <c r="S372" t="n">
        <v>4760.20931</v>
      </c>
      <c r="T372" t="n">
        <v>4757.02676</v>
      </c>
      <c r="U372" t="n">
        <v>4765.63601</v>
      </c>
      <c r="V372" t="n">
        <v>4749.59757</v>
      </c>
      <c r="W372" t="n">
        <v>0</v>
      </c>
      <c r="Y372" s="1">
        <f>(O372/86400)+25569</f>
        <v/>
      </c>
      <c r="Z372" s="2">
        <f>CEILING(INT(Y372*1440)/1440*288,1)/288</f>
        <v/>
      </c>
      <c r="AA372">
        <f>MROUND((Z372-25569)*86400,300)</f>
        <v/>
      </c>
    </row>
    <row r="373" ht="14.25" customHeight="1">
      <c r="O373" t="n">
        <v>1775742302</v>
      </c>
      <c r="P373" t="inlineStr">
        <is>
          <t>XAUUSD</t>
        </is>
      </c>
      <c r="Q373" t="inlineStr">
        <is>
          <t>M15</t>
        </is>
      </c>
      <c r="R373" t="n">
        <v>4764.34</v>
      </c>
      <c r="S373" t="n">
        <v>4762.89436</v>
      </c>
      <c r="T373" t="n">
        <v>4759.96056</v>
      </c>
      <c r="U373" t="n">
        <v>4768.70836</v>
      </c>
      <c r="V373" t="n">
        <v>4752.42256</v>
      </c>
      <c r="W373" t="n">
        <v>0</v>
      </c>
      <c r="Y373" s="1">
        <f>(O373/86400)+25569</f>
        <v/>
      </c>
      <c r="Z373" s="2">
        <f>CEILING(INT(Y373*1440)/1440*288,1)/288</f>
        <v/>
      </c>
      <c r="AA373">
        <f>MROUND((Z373-25569)*86400,300)</f>
        <v/>
      </c>
    </row>
    <row r="374" ht="14.25" customHeight="1">
      <c r="O374" t="n">
        <v>1775743202</v>
      </c>
      <c r="P374" t="inlineStr">
        <is>
          <t>XAUUSD</t>
        </is>
      </c>
      <c r="Q374" t="inlineStr">
        <is>
          <t>M15</t>
        </is>
      </c>
      <c r="R374" t="n">
        <v>4770.96</v>
      </c>
      <c r="S374" t="n">
        <v>4765.09015</v>
      </c>
      <c r="T374" t="n">
        <v>4762.52535</v>
      </c>
      <c r="U374" t="n">
        <v>4771.11706</v>
      </c>
      <c r="V374" t="n">
        <v>4754.81316</v>
      </c>
      <c r="W374" t="n">
        <v>0</v>
      </c>
      <c r="Y374" s="1">
        <f>(O374/86400)+25569</f>
        <v/>
      </c>
      <c r="Z374" s="2">
        <f>CEILING(INT(Y374*1440)/1440*288,1)/288</f>
        <v/>
      </c>
      <c r="AA374">
        <f>MROUND((Z374-25569)*86400,300)</f>
        <v/>
      </c>
    </row>
    <row r="375" ht="14.25" customHeight="1">
      <c r="O375" t="n">
        <v>1775744102</v>
      </c>
      <c r="P375" t="inlineStr">
        <is>
          <t>XAUUSD</t>
        </is>
      </c>
      <c r="Q375" t="inlineStr">
        <is>
          <t>M15</t>
        </is>
      </c>
      <c r="R375" t="n">
        <v>4765.76</v>
      </c>
      <c r="S375" t="n">
        <v>4766.83641</v>
      </c>
      <c r="T375" t="n">
        <v>4764.68088</v>
      </c>
      <c r="U375" t="n">
        <v>4773.05168</v>
      </c>
      <c r="V375" t="n">
        <v>4756.84322</v>
      </c>
      <c r="W375" t="n">
        <v>0</v>
      </c>
      <c r="Y375" s="1">
        <f>(O375/86400)+25569</f>
        <v/>
      </c>
      <c r="Z375" s="2">
        <f>CEILING(INT(Y375*1440)/1440*288,1)/288</f>
        <v/>
      </c>
      <c r="AA375">
        <f>MROUND((Z375-25569)*86400,300)</f>
        <v/>
      </c>
    </row>
    <row r="376" ht="14.25" customHeight="1">
      <c r="O376" t="n">
        <v>1775745002</v>
      </c>
      <c r="P376" t="inlineStr">
        <is>
          <t>XAUUSD</t>
        </is>
      </c>
      <c r="Q376" t="inlineStr">
        <is>
          <t>M15</t>
        </is>
      </c>
      <c r="R376" t="n">
        <v>4755.83</v>
      </c>
      <c r="S376" t="n">
        <v>4768.65546</v>
      </c>
      <c r="T376" t="n">
        <v>4766.66817</v>
      </c>
      <c r="U376" t="n">
        <v>4774.94627</v>
      </c>
      <c r="V376" t="n">
        <v>4758.86293</v>
      </c>
      <c r="W376" t="n">
        <v>0</v>
      </c>
      <c r="Y376" s="1">
        <f>(O376/86400)+25569</f>
        <v/>
      </c>
      <c r="Z376" s="2">
        <f>CEILING(INT(Y376*1440)/1440*288,1)/288</f>
        <v/>
      </c>
      <c r="AA376">
        <f>MROUND((Z376-25569)*86400,300)</f>
        <v/>
      </c>
    </row>
    <row r="377" ht="14.25" customHeight="1">
      <c r="O377" t="n">
        <v>1775745902</v>
      </c>
      <c r="P377" t="inlineStr">
        <is>
          <t>XAUUSD</t>
        </is>
      </c>
      <c r="Q377" t="inlineStr">
        <is>
          <t>M15</t>
        </is>
      </c>
      <c r="R377" t="n">
        <v>4768.77</v>
      </c>
      <c r="S377" t="n">
        <v>4771.20423</v>
      </c>
      <c r="T377" t="n">
        <v>4768.9362</v>
      </c>
      <c r="U377" t="n">
        <v>4777.31432</v>
      </c>
      <c r="V377" t="n">
        <v>4761.59592</v>
      </c>
      <c r="W377" t="n">
        <v>0</v>
      </c>
      <c r="Y377" s="1">
        <f>(O377/86400)+25569</f>
        <v/>
      </c>
      <c r="Z377" s="2">
        <f>CEILING(INT(Y377*1440)/1440*288,1)/288</f>
        <v/>
      </c>
      <c r="AA377">
        <f>MROUND((Z377-25569)*86400,300)</f>
        <v/>
      </c>
    </row>
    <row r="378" ht="14.25" customHeight="1">
      <c r="O378" t="n">
        <v>1775746802</v>
      </c>
      <c r="P378" t="inlineStr">
        <is>
          <t>XAUUSD</t>
        </is>
      </c>
      <c r="Q378" t="inlineStr">
        <is>
          <t>M15</t>
        </is>
      </c>
      <c r="R378" t="n">
        <v>4769.21</v>
      </c>
      <c r="S378" t="n">
        <v>4774.36513</v>
      </c>
      <c r="T378" t="n">
        <v>4771.65067</v>
      </c>
      <c r="U378" t="n">
        <v>4780.37808</v>
      </c>
      <c r="V378" t="n">
        <v>4765.13938</v>
      </c>
      <c r="W378" t="n">
        <v>0</v>
      </c>
      <c r="Y378" s="1">
        <f>(O378/86400)+25569</f>
        <v/>
      </c>
      <c r="Z378" s="2">
        <f>CEILING(INT(Y378*1440)/1440*288,1)/288</f>
        <v/>
      </c>
      <c r="AA378">
        <f>MROUND((Z378-25569)*86400,300)</f>
        <v/>
      </c>
    </row>
    <row r="379" ht="14.25" customHeight="1">
      <c r="O379" t="n">
        <v>1775747702</v>
      </c>
      <c r="P379" t="inlineStr">
        <is>
          <t>XAUUSD</t>
        </is>
      </c>
      <c r="Q379" t="inlineStr">
        <is>
          <t>M15</t>
        </is>
      </c>
      <c r="R379" t="n">
        <v>4778.98</v>
      </c>
      <c r="S379" t="n">
        <v>4778.14376</v>
      </c>
      <c r="T379" t="n">
        <v>4774.89721</v>
      </c>
      <c r="U379" t="n">
        <v>4784.1374</v>
      </c>
      <c r="V379" t="n">
        <v>4769.44958</v>
      </c>
      <c r="W379" t="n">
        <v>0</v>
      </c>
      <c r="Y379" s="1">
        <f>(O379/86400)+25569</f>
        <v/>
      </c>
      <c r="Z379" s="2">
        <f>CEILING(INT(Y379*1440)/1440*288,1)/288</f>
        <v/>
      </c>
      <c r="AA379">
        <f>MROUND((Z379-25569)*86400,300)</f>
        <v/>
      </c>
    </row>
    <row r="380" ht="14.25" customHeight="1">
      <c r="O380" t="n">
        <v>1775748602</v>
      </c>
      <c r="P380" t="inlineStr">
        <is>
          <t>XAUUSD</t>
        </is>
      </c>
      <c r="Q380" t="inlineStr">
        <is>
          <t>M15</t>
        </is>
      </c>
      <c r="R380" t="n">
        <v>4790.42</v>
      </c>
      <c r="S380" t="n">
        <v>4782.12437</v>
      </c>
      <c r="T380" t="n">
        <v>4778.51079</v>
      </c>
      <c r="U380" t="n">
        <v>4788.01888</v>
      </c>
      <c r="V380" t="n">
        <v>4774.22512</v>
      </c>
      <c r="W380" t="n">
        <v>0</v>
      </c>
      <c r="Y380" s="1">
        <f>(O380/86400)+25569</f>
        <v/>
      </c>
      <c r="Z380" s="2">
        <f>CEILING(INT(Y380*1440)/1440*288,1)/288</f>
        <v/>
      </c>
      <c r="AA380">
        <f>MROUND((Z380-25569)*86400,300)</f>
        <v/>
      </c>
    </row>
    <row r="381" ht="14.25" customHeight="1">
      <c r="O381" t="n">
        <v>1775749502</v>
      </c>
      <c r="P381" t="inlineStr">
        <is>
          <t>XAUUSD</t>
        </is>
      </c>
      <c r="Q381" t="inlineStr">
        <is>
          <t>M15</t>
        </is>
      </c>
      <c r="R381" t="n">
        <v>4792.84</v>
      </c>
      <c r="S381" t="n">
        <v>4785.78887</v>
      </c>
      <c r="T381" t="n">
        <v>4782.14983</v>
      </c>
      <c r="U381" t="n">
        <v>4791.47677</v>
      </c>
      <c r="V381" t="n">
        <v>4778.99379</v>
      </c>
      <c r="W381" t="n">
        <v>0</v>
      </c>
      <c r="Y381" s="1">
        <f>(O381/86400)+25569</f>
        <v/>
      </c>
      <c r="Z381" s="2">
        <f>CEILING(INT(Y381*1440)/1440*288,1)/288</f>
        <v/>
      </c>
      <c r="AA381">
        <f>MROUND((Z381-25569)*86400,300)</f>
        <v/>
      </c>
    </row>
    <row r="382" ht="14.25" customHeight="1">
      <c r="O382" t="n">
        <v>1775750402</v>
      </c>
      <c r="P382" t="inlineStr">
        <is>
          <t>XAUUSD</t>
        </is>
      </c>
      <c r="Q382" t="inlineStr">
        <is>
          <t>M15</t>
        </is>
      </c>
      <c r="R382" t="n">
        <v>4788.25</v>
      </c>
      <c r="S382" t="n">
        <v>4788.89288</v>
      </c>
      <c r="T382" t="n">
        <v>4785.52135</v>
      </c>
      <c r="U382" t="n">
        <v>4794.44007</v>
      </c>
      <c r="V382" t="n">
        <v>4783.29509</v>
      </c>
      <c r="W382" t="n">
        <v>0</v>
      </c>
      <c r="Y382" s="1">
        <f>(O382/86400)+25569</f>
        <v/>
      </c>
      <c r="Z382" s="2">
        <f>CEILING(INT(Y382*1440)/1440*288,1)/288</f>
        <v/>
      </c>
      <c r="AA382">
        <f>MROUND((Z382-25569)*86400,300)</f>
        <v/>
      </c>
    </row>
    <row r="383" ht="14.25" customHeight="1">
      <c r="O383" t="n">
        <v>1775751302</v>
      </c>
      <c r="P383" t="inlineStr">
        <is>
          <t>XAUUSD</t>
        </is>
      </c>
      <c r="Q383" t="inlineStr">
        <is>
          <t>M15</t>
        </is>
      </c>
      <c r="R383" t="n">
        <v>4792.81</v>
      </c>
      <c r="S383" t="n">
        <v>4791.42974</v>
      </c>
      <c r="T383" t="n">
        <v>4788.47555</v>
      </c>
      <c r="U383" t="n">
        <v>4796.62119</v>
      </c>
      <c r="V383" t="n">
        <v>4786.74539</v>
      </c>
      <c r="W383" t="n">
        <v>0</v>
      </c>
      <c r="Y383" s="1">
        <f>(O383/86400)+25569</f>
        <v/>
      </c>
      <c r="Z383" s="2">
        <f>CEILING(INT(Y383*1440)/1440*288,1)/288</f>
        <v/>
      </c>
      <c r="AA383">
        <f>MROUND((Z383-25569)*86400,300)</f>
        <v/>
      </c>
    </row>
    <row r="384" ht="14.25" customHeight="1">
      <c r="O384" t="n">
        <v>1775752202</v>
      </c>
      <c r="P384" t="inlineStr">
        <is>
          <t>XAUUSD</t>
        </is>
      </c>
      <c r="Q384" t="inlineStr">
        <is>
          <t>M15</t>
        </is>
      </c>
      <c r="R384" t="n">
        <v>4787.37</v>
      </c>
      <c r="S384" t="n">
        <v>4793.16609</v>
      </c>
      <c r="T384" t="n">
        <v>4790.82082</v>
      </c>
      <c r="U384" t="n">
        <v>4798.08531</v>
      </c>
      <c r="V384" t="n">
        <v>4789.12829</v>
      </c>
      <c r="W384" t="n">
        <v>0</v>
      </c>
      <c r="Y384" s="1">
        <f>(O384/86400)+25569</f>
        <v/>
      </c>
      <c r="Z384" s="2">
        <f>CEILING(INT(Y384*1440)/1440*288,1)/288</f>
        <v/>
      </c>
      <c r="AA384">
        <f>MROUND((Z384-25569)*86400,300)</f>
        <v/>
      </c>
    </row>
    <row r="385" ht="14.25" customHeight="1">
      <c r="O385" t="n">
        <v>1775753102</v>
      </c>
      <c r="P385" t="inlineStr">
        <is>
          <t>XAUUSD</t>
        </is>
      </c>
      <c r="Q385" t="inlineStr">
        <is>
          <t>M15</t>
        </is>
      </c>
      <c r="R385" t="n">
        <v>4788.84</v>
      </c>
      <c r="S385" t="n">
        <v>4794.176</v>
      </c>
      <c r="T385" t="n">
        <v>4792.49841</v>
      </c>
      <c r="U385" t="n">
        <v>4798.90079</v>
      </c>
      <c r="V385" t="n">
        <v>4790.3756</v>
      </c>
      <c r="W385" t="n">
        <v>0</v>
      </c>
      <c r="Y385" s="1">
        <f>(O385/86400)+25569</f>
        <v/>
      </c>
      <c r="Z385" s="2">
        <f>CEILING(INT(Y385*1440)/1440*288,1)/288</f>
        <v/>
      </c>
      <c r="AA385">
        <f>MROUND((Z385-25569)*86400,300)</f>
        <v/>
      </c>
    </row>
    <row r="386" ht="14.25" customHeight="1">
      <c r="O386" t="n">
        <v>1775754002</v>
      </c>
      <c r="P386" t="inlineStr">
        <is>
          <t>XAUUSD</t>
        </is>
      </c>
      <c r="Q386" t="inlineStr">
        <is>
          <t>M15</t>
        </is>
      </c>
      <c r="R386" t="n">
        <v>4793.43</v>
      </c>
      <c r="S386" t="n">
        <v>4794.34711</v>
      </c>
      <c r="T386" t="n">
        <v>4793.42276</v>
      </c>
      <c r="U386" t="n">
        <v>4799.19226</v>
      </c>
      <c r="V386" t="n">
        <v>4790.50516</v>
      </c>
      <c r="W386" t="n">
        <v>0</v>
      </c>
      <c r="Y386" s="1">
        <f>(O386/86400)+25569</f>
        <v/>
      </c>
      <c r="Z386" s="2">
        <f>CEILING(INT(Y386*1440)/1440*288,1)/288</f>
        <v/>
      </c>
      <c r="AA386">
        <f>MROUND((Z386-25569)*86400,300)</f>
        <v/>
      </c>
    </row>
    <row r="387" ht="14.25" customHeight="1">
      <c r="O387" t="n">
        <v>1775754902</v>
      </c>
      <c r="P387" t="inlineStr">
        <is>
          <t>XAUUSD</t>
        </is>
      </c>
      <c r="Q387" t="inlineStr">
        <is>
          <t>M15</t>
        </is>
      </c>
      <c r="R387" t="n">
        <v>4792.78</v>
      </c>
      <c r="S387" t="n">
        <v>4793.49592</v>
      </c>
      <c r="T387" t="n">
        <v>4793.45934</v>
      </c>
      <c r="U387" t="n">
        <v>4798.82409</v>
      </c>
      <c r="V387" t="n">
        <v>4789.52402</v>
      </c>
      <c r="W387" t="n">
        <v>0</v>
      </c>
      <c r="Y387" s="1">
        <f>(O387/86400)+25569</f>
        <v/>
      </c>
      <c r="Z387" s="2">
        <f>CEILING(INT(Y387*1440)/1440*288,1)/288</f>
        <v/>
      </c>
      <c r="AA387">
        <f>MROUND((Z387-25569)*86400,300)</f>
        <v/>
      </c>
    </row>
    <row r="388" ht="14.25" customHeight="1">
      <c r="O388" t="n">
        <v>1775755802</v>
      </c>
      <c r="P388" t="inlineStr">
        <is>
          <t>XAUUSD</t>
        </is>
      </c>
      <c r="Q388" t="inlineStr">
        <is>
          <t>M15</t>
        </is>
      </c>
      <c r="R388" t="n">
        <v>4795.37</v>
      </c>
      <c r="S388" t="n">
        <v>4791.66724</v>
      </c>
      <c r="T388" t="n">
        <v>4792.56329</v>
      </c>
      <c r="U388" t="n">
        <v>4797.62976</v>
      </c>
      <c r="V388" t="n">
        <v>4787.48851</v>
      </c>
      <c r="W388" t="n">
        <v>1</v>
      </c>
      <c r="Y388" s="1">
        <f>(O388/86400)+25569</f>
        <v/>
      </c>
      <c r="Z388" s="2">
        <f>CEILING(INT(Y388*1440)/1440*288,1)/288</f>
        <v/>
      </c>
      <c r="AA388">
        <f>MROUND((Z388-25569)*86400,300)</f>
        <v/>
      </c>
    </row>
    <row r="389" ht="14.25" customHeight="1">
      <c r="O389" t="n">
        <v>1775756702</v>
      </c>
      <c r="P389" t="inlineStr">
        <is>
          <t>XAUUSD</t>
        </is>
      </c>
      <c r="Q389" t="inlineStr">
        <is>
          <t>M15</t>
        </is>
      </c>
      <c r="R389" t="n">
        <v>4797.82</v>
      </c>
      <c r="S389" t="n">
        <v>4788.93001</v>
      </c>
      <c r="T389" t="n">
        <v>4790.74665</v>
      </c>
      <c r="U389" t="n">
        <v>4795.54043</v>
      </c>
      <c r="V389" t="n">
        <v>4784.67956</v>
      </c>
      <c r="W389" t="n">
        <v>0</v>
      </c>
      <c r="Y389" s="1">
        <f>(O389/86400)+25569</f>
        <v/>
      </c>
      <c r="Z389" s="2">
        <f>CEILING(INT(Y389*1440)/1440*288,1)/288</f>
        <v/>
      </c>
      <c r="AA389">
        <f>MROUND((Z389-25569)*86400,300)</f>
        <v/>
      </c>
    </row>
    <row r="390" ht="14.25" customHeight="1">
      <c r="O390" t="n">
        <v>1775757602</v>
      </c>
      <c r="P390" t="inlineStr">
        <is>
          <t>XAUUSD</t>
        </is>
      </c>
      <c r="Q390" t="inlineStr">
        <is>
          <t>M15</t>
        </is>
      </c>
      <c r="R390" t="n">
        <v>4783.78</v>
      </c>
      <c r="S390" t="n">
        <v>4785.44692</v>
      </c>
      <c r="T390" t="n">
        <v>4788.09679</v>
      </c>
      <c r="U390" t="n">
        <v>4792.66308</v>
      </c>
      <c r="V390" t="n">
        <v>4781.16755</v>
      </c>
      <c r="W390" t="n">
        <v>0</v>
      </c>
      <c r="Y390" s="1">
        <f>(O390/86400)+25569</f>
        <v/>
      </c>
      <c r="Z390" s="2">
        <f>CEILING(INT(Y390*1440)/1440*288,1)/288</f>
        <v/>
      </c>
      <c r="AA390">
        <f>MROUND((Z390-25569)*86400,300)</f>
        <v/>
      </c>
    </row>
    <row r="391" ht="14.25" customHeight="1">
      <c r="O391" t="n">
        <v>1775758502</v>
      </c>
      <c r="P391" t="inlineStr">
        <is>
          <t>XAUUSD</t>
        </is>
      </c>
      <c r="Q391" t="inlineStr">
        <is>
          <t>M15</t>
        </is>
      </c>
      <c r="R391" t="n">
        <v>4782.12</v>
      </c>
      <c r="S391" t="n">
        <v>4781.90124</v>
      </c>
      <c r="T391" t="n">
        <v>4784.99902</v>
      </c>
      <c r="U391" t="n">
        <v>4789.25303</v>
      </c>
      <c r="V391" t="n">
        <v>4777.62377</v>
      </c>
      <c r="W391" t="n">
        <v>0</v>
      </c>
      <c r="Y391" s="1">
        <f>(O391/86400)+25569</f>
        <v/>
      </c>
      <c r="Z391" s="2">
        <f>CEILING(INT(Y391*1440)/1440*288,1)/288</f>
        <v/>
      </c>
      <c r="AA391">
        <f>MROUND((Z391-25569)*86400,300)</f>
        <v/>
      </c>
    </row>
    <row r="392" ht="14.25" customHeight="1">
      <c r="O392" t="n">
        <v>1775759402</v>
      </c>
      <c r="P392" t="inlineStr">
        <is>
          <t>XAUUSD</t>
        </is>
      </c>
      <c r="Q392" t="inlineStr">
        <is>
          <t>M15</t>
        </is>
      </c>
      <c r="R392" t="n">
        <v>4770.42</v>
      </c>
      <c r="S392" t="n">
        <v>4778.58668</v>
      </c>
      <c r="T392" t="n">
        <v>4781.79285</v>
      </c>
      <c r="U392" t="n">
        <v>4785.78855</v>
      </c>
      <c r="V392" t="n">
        <v>4774.36643</v>
      </c>
      <c r="W392" t="n">
        <v>0</v>
      </c>
      <c r="Y392" s="1">
        <f>(O392/86400)+25569</f>
        <v/>
      </c>
      <c r="Z392" s="2">
        <f>CEILING(INT(Y392*1440)/1440*288,1)/288</f>
        <v/>
      </c>
      <c r="AA392">
        <f>MROUND((Z392-25569)*86400,300)</f>
        <v/>
      </c>
    </row>
    <row r="393" ht="14.25" customHeight="1">
      <c r="O393" t="n">
        <v>1775760302</v>
      </c>
      <c r="P393" t="inlineStr">
        <is>
          <t>XAUUSD</t>
        </is>
      </c>
      <c r="Q393" t="inlineStr">
        <is>
          <t>M15</t>
        </is>
      </c>
      <c r="R393" t="n">
        <v>4772.07</v>
      </c>
      <c r="S393" t="n">
        <v>4775.95922</v>
      </c>
      <c r="T393" t="n">
        <v>4778.87604</v>
      </c>
      <c r="U393" t="n">
        <v>4782.60258</v>
      </c>
      <c r="V393" t="n">
        <v>4771.76904</v>
      </c>
      <c r="W393" t="n">
        <v>0</v>
      </c>
      <c r="Y393" s="1">
        <f>(O393/86400)+25569</f>
        <v/>
      </c>
      <c r="Z393" s="2">
        <f>CEILING(INT(Y393*1440)/1440*288,1)/288</f>
        <v/>
      </c>
      <c r="AA393">
        <f>MROUND((Z393-25569)*86400,300)</f>
        <v/>
      </c>
    </row>
    <row r="394" ht="14.25" customHeight="1">
      <c r="O394" t="n">
        <v>1775761202</v>
      </c>
      <c r="P394" t="inlineStr">
        <is>
          <t>XAUUSD</t>
        </is>
      </c>
      <c r="Q394" t="inlineStr">
        <is>
          <t>M15</t>
        </is>
      </c>
      <c r="R394" t="n">
        <v>4779.58</v>
      </c>
      <c r="S394" t="n">
        <v>4773.95356</v>
      </c>
      <c r="T394" t="n">
        <v>4776.4148</v>
      </c>
      <c r="U394" t="n">
        <v>4779.97595</v>
      </c>
      <c r="V394" t="n">
        <v>4769.85441</v>
      </c>
      <c r="W394" t="n">
        <v>0</v>
      </c>
      <c r="Y394" s="1">
        <f>(O394/86400)+25569</f>
        <v/>
      </c>
      <c r="Z394" s="2">
        <f>CEILING(INT(Y394*1440)/1440*288,1)/288</f>
        <v/>
      </c>
      <c r="AA394">
        <f>MROUND((Z394-25569)*86400,300)</f>
        <v/>
      </c>
    </row>
    <row r="395" ht="14.25" customHeight="1">
      <c r="O395" t="n">
        <v>1775762102</v>
      </c>
      <c r="P395" t="inlineStr">
        <is>
          <t>XAUUSD</t>
        </is>
      </c>
      <c r="Q395" t="inlineStr">
        <is>
          <t>M15</t>
        </is>
      </c>
      <c r="R395" t="n">
        <v>4773.66</v>
      </c>
      <c r="S395" t="n">
        <v>4772.23959</v>
      </c>
      <c r="T395" t="n">
        <v>4774.32719</v>
      </c>
      <c r="U395" t="n">
        <v>4777.69746</v>
      </c>
      <c r="V395" t="n">
        <v>4768.49698</v>
      </c>
      <c r="W395" t="n">
        <v>0</v>
      </c>
      <c r="Y395" s="1">
        <f>(O395/86400)+25569</f>
        <v/>
      </c>
      <c r="Z395" s="2">
        <f>CEILING(INT(Y395*1440)/1440*288,1)/288</f>
        <v/>
      </c>
      <c r="AA395">
        <f>MROUND((Z395-25569)*86400,300)</f>
        <v/>
      </c>
    </row>
    <row r="396" ht="14.25" customHeight="1">
      <c r="O396" t="n">
        <v>1775763002</v>
      </c>
      <c r="P396" t="inlineStr">
        <is>
          <t>XAUUSD</t>
        </is>
      </c>
      <c r="Q396" t="inlineStr">
        <is>
          <t>M15</t>
        </is>
      </c>
      <c r="R396" t="n">
        <v>4772.24</v>
      </c>
      <c r="S396" t="n">
        <v>4770.88164</v>
      </c>
      <c r="T396" t="n">
        <v>4772.60442</v>
      </c>
      <c r="U396" t="n">
        <v>4775.80691</v>
      </c>
      <c r="V396" t="n">
        <v>4767.47329</v>
      </c>
      <c r="W396" t="n">
        <v>0</v>
      </c>
      <c r="Y396" s="1">
        <f>(O396/86400)+25569</f>
        <v/>
      </c>
      <c r="Z396" s="2">
        <f>CEILING(INT(Y396*1440)/1440*288,1)/288</f>
        <v/>
      </c>
      <c r="AA396">
        <f>MROUND((Z396-25569)*86400,300)</f>
        <v/>
      </c>
    </row>
    <row r="397" ht="14.25" customHeight="1">
      <c r="O397" t="n">
        <v>1775763902</v>
      </c>
      <c r="P397" t="inlineStr">
        <is>
          <t>XAUUSD</t>
        </is>
      </c>
      <c r="Q397" t="inlineStr">
        <is>
          <t>M15</t>
        </is>
      </c>
      <c r="R397" t="n">
        <v>4768.81</v>
      </c>
      <c r="S397" t="n">
        <v>4769.85468</v>
      </c>
      <c r="T397" t="n">
        <v>4771.22955</v>
      </c>
      <c r="U397" t="n">
        <v>4774.37741</v>
      </c>
      <c r="V397" t="n">
        <v>4766.72492</v>
      </c>
      <c r="W397" t="n">
        <v>0</v>
      </c>
      <c r="Y397" s="1">
        <f>(O397/86400)+25569</f>
        <v/>
      </c>
      <c r="Z397" s="2">
        <f>CEILING(INT(Y397*1440)/1440*288,1)/288</f>
        <v/>
      </c>
      <c r="AA397">
        <f>MROUND((Z397-25569)*86400,300)</f>
        <v/>
      </c>
    </row>
    <row r="398" ht="14.25" customHeight="1">
      <c r="O398" t="n">
        <v>1775764802</v>
      </c>
      <c r="P398" t="inlineStr">
        <is>
          <t>XAUUSD</t>
        </is>
      </c>
      <c r="Q398" t="inlineStr">
        <is>
          <t>M15</t>
        </is>
      </c>
      <c r="R398" t="n">
        <v>4769.92</v>
      </c>
      <c r="S398" t="n">
        <v>4769.17188</v>
      </c>
      <c r="T398" t="n">
        <v>4770.20071</v>
      </c>
      <c r="U398" t="n">
        <v>4773.50151</v>
      </c>
      <c r="V398" t="n">
        <v>4766.18579</v>
      </c>
      <c r="W398" t="n">
        <v>0</v>
      </c>
      <c r="Y398" s="1">
        <f>(O398/86400)+25569</f>
        <v/>
      </c>
      <c r="Z398" s="2">
        <f>CEILING(INT(Y398*1440)/1440*288,1)/288</f>
        <v/>
      </c>
      <c r="AA398">
        <f>MROUND((Z398-25569)*86400,300)</f>
        <v/>
      </c>
    </row>
    <row r="399" ht="14.25" customHeight="1">
      <c r="O399" t="n">
        <v>1775765702</v>
      </c>
      <c r="P399" t="inlineStr">
        <is>
          <t>XAUUSD</t>
        </is>
      </c>
      <c r="Q399" t="inlineStr">
        <is>
          <t>M15</t>
        </is>
      </c>
      <c r="R399" t="n">
        <v>4769.87</v>
      </c>
      <c r="S399" t="n">
        <v>4768.66672</v>
      </c>
      <c r="T399" t="n">
        <v>4769.43371</v>
      </c>
      <c r="U399" t="n">
        <v>4773.13065</v>
      </c>
      <c r="V399" t="n">
        <v>4765.72778</v>
      </c>
      <c r="W399" t="n">
        <v>0</v>
      </c>
      <c r="Y399" s="1">
        <f>(O399/86400)+25569</f>
        <v/>
      </c>
      <c r="Z399" s="2">
        <f>CEILING(INT(Y399*1440)/1440*288,1)/288</f>
        <v/>
      </c>
      <c r="AA399">
        <f>MROUND((Z399-25569)*86400,300)</f>
        <v/>
      </c>
    </row>
    <row r="400" ht="14.25" customHeight="1">
      <c r="O400" t="n">
        <v>1775766602</v>
      </c>
      <c r="P400" t="inlineStr">
        <is>
          <t>XAUUSD</t>
        </is>
      </c>
      <c r="Q400" t="inlineStr">
        <is>
          <t>M15</t>
        </is>
      </c>
      <c r="R400" t="n">
        <v>4764.82</v>
      </c>
      <c r="S400" t="n">
        <v>4768.16715</v>
      </c>
      <c r="T400" t="n">
        <v>4768.80043</v>
      </c>
      <c r="U400" t="n">
        <v>4772.97733</v>
      </c>
      <c r="V400" t="n">
        <v>4765.23178</v>
      </c>
      <c r="W400" t="n">
        <v>0</v>
      </c>
      <c r="Y400" s="1">
        <f>(O400/86400)+25569</f>
        <v/>
      </c>
      <c r="Z400" s="2">
        <f>CEILING(INT(Y400*1440)/1440*288,1)/288</f>
        <v/>
      </c>
      <c r="AA400">
        <f>MROUND((Z400-25569)*86400,300)</f>
        <v/>
      </c>
    </row>
    <row r="401" ht="14.25" customHeight="1">
      <c r="O401" t="n">
        <v>1775767502</v>
      </c>
      <c r="P401" t="inlineStr">
        <is>
          <t>XAUUSD</t>
        </is>
      </c>
      <c r="Q401" t="inlineStr">
        <is>
          <t>M15</t>
        </is>
      </c>
      <c r="R401" t="n">
        <v>4765.58</v>
      </c>
      <c r="S401" t="n">
        <v>4767.60266</v>
      </c>
      <c r="T401" t="n">
        <v>4768.20155</v>
      </c>
      <c r="U401" t="n">
        <v>4772.77738</v>
      </c>
      <c r="V401" t="n">
        <v>4764.68517</v>
      </c>
      <c r="W401" t="n">
        <v>0</v>
      </c>
      <c r="Y401" s="1">
        <f>(O401/86400)+25569</f>
        <v/>
      </c>
      <c r="Z401" s="2">
        <f>CEILING(INT(Y401*1440)/1440*288,1)/288</f>
        <v/>
      </c>
      <c r="AA401">
        <f>MROUND((Z401-25569)*86400,300)</f>
        <v/>
      </c>
    </row>
    <row r="402" ht="14.25" customHeight="1">
      <c r="O402" t="n">
        <v>1775772002</v>
      </c>
      <c r="P402" t="inlineStr">
        <is>
          <t>XAUUSD</t>
        </is>
      </c>
      <c r="Q402" t="inlineStr">
        <is>
          <t>M15</t>
        </is>
      </c>
      <c r="R402" t="n">
        <v>4770.23</v>
      </c>
      <c r="S402" t="n">
        <v>4766.75404</v>
      </c>
      <c r="T402" t="n">
        <v>4767.4778</v>
      </c>
      <c r="U402" t="n">
        <v>4772.27052</v>
      </c>
      <c r="V402" t="n">
        <v>4763.86103</v>
      </c>
      <c r="W402" t="n">
        <v>0</v>
      </c>
      <c r="Y402" s="1">
        <f>(O402/86400)+25569</f>
        <v/>
      </c>
      <c r="Z402" s="2">
        <f>CEILING(INT(Y402*1440)/1440*288,1)/288</f>
        <v/>
      </c>
      <c r="AA402">
        <f>MROUND((Z402-25569)*86400,300)</f>
        <v/>
      </c>
    </row>
    <row r="403" ht="14.25" customHeight="1">
      <c r="O403" t="n">
        <v>1775772902</v>
      </c>
      <c r="P403" t="inlineStr">
        <is>
          <t>XAUUSD</t>
        </is>
      </c>
      <c r="Q403" t="inlineStr">
        <is>
          <t>M15</t>
        </is>
      </c>
      <c r="R403" t="n">
        <v>4764.62</v>
      </c>
      <c r="S403" t="n">
        <v>4765.35328</v>
      </c>
      <c r="T403" t="n">
        <v>4766.41554</v>
      </c>
      <c r="U403" t="n">
        <v>4770.91042</v>
      </c>
      <c r="V403" t="n">
        <v>4762.61329</v>
      </c>
      <c r="W403" t="n">
        <v>0</v>
      </c>
      <c r="Y403" s="1">
        <f>(O403/86400)+25569</f>
        <v/>
      </c>
      <c r="Z403" s="2">
        <f>CEILING(INT(Y403*1440)/1440*288,1)/288</f>
        <v/>
      </c>
      <c r="AA403">
        <f>MROUND((Z403-25569)*86400,300)</f>
        <v/>
      </c>
    </row>
    <row r="404" ht="14.25" customHeight="1">
      <c r="O404" t="n">
        <v>1775773802</v>
      </c>
      <c r="P404" t="inlineStr">
        <is>
          <t>XAUUSD</t>
        </is>
      </c>
      <c r="Q404" t="inlineStr">
        <is>
          <t>M15</t>
        </is>
      </c>
      <c r="R404" t="n">
        <v>4761.26</v>
      </c>
      <c r="S404" t="n">
        <v>4763.6085</v>
      </c>
      <c r="T404" t="n">
        <v>4765.01202</v>
      </c>
      <c r="U404" t="n">
        <v>4768.91978</v>
      </c>
      <c r="V404" t="n">
        <v>4760.99543</v>
      </c>
      <c r="W404" t="n">
        <v>0</v>
      </c>
      <c r="Y404" s="1">
        <f>(O404/86400)+25569</f>
        <v/>
      </c>
      <c r="Z404" s="2">
        <f>CEILING(INT(Y404*1440)/1440*288,1)/288</f>
        <v/>
      </c>
      <c r="AA404">
        <f>MROUND((Z404-25569)*86400,300)</f>
        <v/>
      </c>
    </row>
    <row r="405" ht="14.25" customHeight="1">
      <c r="O405" t="n">
        <v>1775774702</v>
      </c>
      <c r="P405" t="inlineStr">
        <is>
          <t>XAUUSD</t>
        </is>
      </c>
      <c r="Q405" t="inlineStr">
        <is>
          <t>M15</t>
        </is>
      </c>
      <c r="R405" t="n">
        <v>4764.39</v>
      </c>
      <c r="S405" t="n">
        <v>4761.78808</v>
      </c>
      <c r="T405" t="n">
        <v>4763.40005</v>
      </c>
      <c r="U405" t="n">
        <v>4766.59931</v>
      </c>
      <c r="V405" t="n">
        <v>4759.23892</v>
      </c>
      <c r="W405" t="n">
        <v>0</v>
      </c>
      <c r="Y405" s="1">
        <f>(O405/86400)+25569</f>
        <v/>
      </c>
      <c r="Z405" s="2">
        <f>CEILING(INT(Y405*1440)/1440*288,1)/288</f>
        <v/>
      </c>
      <c r="AA405">
        <f>MROUND((Z405-25569)*86400,300)</f>
        <v/>
      </c>
    </row>
    <row r="406" ht="14.25" customHeight="1">
      <c r="O406" t="n">
        <v>1775775602</v>
      </c>
      <c r="P406" t="inlineStr">
        <is>
          <t>XAUUSD</t>
        </is>
      </c>
      <c r="Q406" t="inlineStr">
        <is>
          <t>M15</t>
        </is>
      </c>
      <c r="R406" t="n">
        <v>4759.75</v>
      </c>
      <c r="S406" t="n">
        <v>4760.04263</v>
      </c>
      <c r="T406" t="n">
        <v>4761.72134</v>
      </c>
      <c r="U406" t="n">
        <v>4764.34888</v>
      </c>
      <c r="V406" t="n">
        <v>4757.54582</v>
      </c>
      <c r="W406" t="n">
        <v>0</v>
      </c>
      <c r="Y406" s="1">
        <f>(O406/86400)+25569</f>
        <v/>
      </c>
      <c r="Z406" s="2">
        <f>CEILING(INT(Y406*1440)/1440*288,1)/288</f>
        <v/>
      </c>
      <c r="AA406">
        <f>MROUND((Z406-25569)*86400,300)</f>
        <v/>
      </c>
    </row>
    <row r="407" ht="14.25" customHeight="1">
      <c r="O407" t="n">
        <v>1775776502</v>
      </c>
      <c r="P407" t="inlineStr">
        <is>
          <t>XAUUSD</t>
        </is>
      </c>
      <c r="Q407" t="inlineStr">
        <is>
          <t>M15</t>
        </is>
      </c>
      <c r="R407" t="n">
        <v>4758.37</v>
      </c>
      <c r="S407" t="n">
        <v>4758.74395</v>
      </c>
      <c r="T407" t="n">
        <v>4760.23265</v>
      </c>
      <c r="U407" t="n">
        <v>4762.52731</v>
      </c>
      <c r="V407" t="n">
        <v>4756.15103</v>
      </c>
      <c r="W407" t="n">
        <v>0</v>
      </c>
      <c r="Y407" s="1">
        <f>(O407/86400)+25569</f>
        <v/>
      </c>
      <c r="Z407" s="2">
        <f>CEILING(INT(Y407*1440)/1440*288,1)/288</f>
        <v/>
      </c>
      <c r="AA407">
        <f>MROUND((Z407-25569)*86400,300)</f>
        <v/>
      </c>
    </row>
    <row r="408" ht="14.25" customHeight="1">
      <c r="O408" t="n">
        <v>1775777402</v>
      </c>
      <c r="P408" t="inlineStr">
        <is>
          <t>XAUUSD</t>
        </is>
      </c>
      <c r="Q408" t="inlineStr">
        <is>
          <t>M15</t>
        </is>
      </c>
      <c r="R408" t="n">
        <v>4760.22</v>
      </c>
      <c r="S408" t="n">
        <v>4758.07045</v>
      </c>
      <c r="T408" t="n">
        <v>4759.15155</v>
      </c>
      <c r="U408" t="n">
        <v>4761.47292</v>
      </c>
      <c r="V408" t="n">
        <v>4755.21608</v>
      </c>
      <c r="W408" t="n">
        <v>0</v>
      </c>
      <c r="Y408" s="1">
        <f>(O408/86400)+25569</f>
        <v/>
      </c>
      <c r="Z408" s="2">
        <f>CEILING(INT(Y408*1440)/1440*288,1)/288</f>
        <v/>
      </c>
      <c r="AA408">
        <f>MROUND((Z408-25569)*86400,300)</f>
        <v/>
      </c>
    </row>
    <row r="409" ht="14.25" customHeight="1">
      <c r="O409" t="n">
        <v>1775778302</v>
      </c>
      <c r="P409" t="inlineStr">
        <is>
          <t>XAUUSD</t>
        </is>
      </c>
      <c r="Q409" t="inlineStr">
        <is>
          <t>M15</t>
        </is>
      </c>
      <c r="R409" t="n">
        <v>4763.71</v>
      </c>
      <c r="S409" t="n">
        <v>4757.99031</v>
      </c>
      <c r="T409" t="n">
        <v>4758.57093</v>
      </c>
      <c r="U409" t="n">
        <v>4761.26588</v>
      </c>
      <c r="V409" t="n">
        <v>4754.78124</v>
      </c>
      <c r="W409" t="n">
        <v>0</v>
      </c>
      <c r="Y409" s="1">
        <f>(O409/86400)+25569</f>
        <v/>
      </c>
      <c r="Z409" s="2">
        <f>CEILING(INT(Y409*1440)/1440*288,1)/288</f>
        <v/>
      </c>
      <c r="AA409">
        <f>MROUND((Z409-25569)*86400,300)</f>
        <v/>
      </c>
    </row>
    <row r="410" ht="14.25" customHeight="1">
      <c r="O410" t="n">
        <v>1775779202</v>
      </c>
      <c r="P410" t="inlineStr">
        <is>
          <t>XAUUSD</t>
        </is>
      </c>
      <c r="Q410" t="inlineStr">
        <is>
          <t>M15</t>
        </is>
      </c>
      <c r="R410" t="n">
        <v>4754.03</v>
      </c>
      <c r="S410" t="n">
        <v>4758.3044</v>
      </c>
      <c r="T410" t="n">
        <v>4758.43767</v>
      </c>
      <c r="U410" t="n">
        <v>4761.80932</v>
      </c>
      <c r="V410" t="n">
        <v>4754.80364</v>
      </c>
      <c r="W410" t="n">
        <v>0</v>
      </c>
      <c r="Y410" s="1">
        <f>(O410/86400)+25569</f>
        <v/>
      </c>
      <c r="Z410" s="2">
        <f>CEILING(INT(Y410*1440)/1440*288,1)/288</f>
        <v/>
      </c>
      <c r="AA410">
        <f>MROUND((Z410-25569)*86400,300)</f>
        <v/>
      </c>
    </row>
    <row r="411" ht="14.25" customHeight="1">
      <c r="O411" t="n">
        <v>1775780102</v>
      </c>
      <c r="P411" t="inlineStr">
        <is>
          <t>XAUUSD</t>
        </is>
      </c>
      <c r="Q411" t="inlineStr">
        <is>
          <t>M15</t>
        </is>
      </c>
      <c r="R411" t="n">
        <v>4753.87</v>
      </c>
      <c r="S411" t="n">
        <v>4759.11908</v>
      </c>
      <c r="T411" t="n">
        <v>4758.77838</v>
      </c>
      <c r="U411" t="n">
        <v>4762.92534</v>
      </c>
      <c r="V411" t="n">
        <v>4755.33985</v>
      </c>
      <c r="W411" t="n">
        <v>1</v>
      </c>
      <c r="Y411" s="1">
        <f>(O411/86400)+25569</f>
        <v/>
      </c>
      <c r="Z411" s="2">
        <f>CEILING(INT(Y411*1440)/1440*288,1)/288</f>
        <v/>
      </c>
      <c r="AA411">
        <f>MROUND((Z411-25569)*86400,300)</f>
        <v/>
      </c>
    </row>
    <row r="412" ht="14.25" customHeight="1">
      <c r="O412" t="n">
        <v>1775781002</v>
      </c>
      <c r="P412" t="inlineStr">
        <is>
          <t>XAUUSD</t>
        </is>
      </c>
      <c r="Q412" t="inlineStr">
        <is>
          <t>M15</t>
        </is>
      </c>
      <c r="R412" t="n">
        <v>4755.78</v>
      </c>
      <c r="S412" t="n">
        <v>4760.21242</v>
      </c>
      <c r="T412" t="n">
        <v>4759.4954</v>
      </c>
      <c r="U412" t="n">
        <v>4764.50264</v>
      </c>
      <c r="V412" t="n">
        <v>4756.12423</v>
      </c>
      <c r="W412" t="n">
        <v>0</v>
      </c>
      <c r="Y412" s="1">
        <f>(O412/86400)+25569</f>
        <v/>
      </c>
      <c r="Z412" s="2">
        <f>CEILING(INT(Y412*1440)/1440*288,1)/288</f>
        <v/>
      </c>
      <c r="AA412">
        <f>MROUND((Z412-25569)*86400,300)</f>
        <v/>
      </c>
    </row>
    <row r="413" ht="14.25" customHeight="1">
      <c r="O413" t="n">
        <v>1775781902</v>
      </c>
      <c r="P413" t="inlineStr">
        <is>
          <t>XAUUSD</t>
        </is>
      </c>
      <c r="Q413" t="inlineStr">
        <is>
          <t>M15</t>
        </is>
      </c>
      <c r="R413" t="n">
        <v>4763.04</v>
      </c>
      <c r="S413" t="n">
        <v>4761.24919</v>
      </c>
      <c r="T413" t="n">
        <v>4760.37229</v>
      </c>
      <c r="U413" t="n">
        <v>4766.11514</v>
      </c>
      <c r="V413" t="n">
        <v>4756.75192</v>
      </c>
      <c r="W413" t="n">
        <v>0</v>
      </c>
      <c r="Y413" s="1">
        <f>(O413/86400)+25569</f>
        <v/>
      </c>
      <c r="Z413" s="2">
        <f>CEILING(INT(Y413*1440)/1440*288,1)/288</f>
        <v/>
      </c>
      <c r="AA413">
        <f>MROUND((Z413-25569)*86400,300)</f>
        <v/>
      </c>
    </row>
    <row r="414" ht="14.25" customHeight="1">
      <c r="O414" t="n">
        <v>1775782802</v>
      </c>
      <c r="P414" t="inlineStr">
        <is>
          <t>XAUUSD</t>
        </is>
      </c>
      <c r="Q414" t="inlineStr">
        <is>
          <t>M15</t>
        </is>
      </c>
      <c r="R414" t="n">
        <v>4760.89</v>
      </c>
      <c r="S414" t="n">
        <v>4761.74381</v>
      </c>
      <c r="T414" t="n">
        <v>4761.05805</v>
      </c>
      <c r="U414" t="n">
        <v>4767.35426</v>
      </c>
      <c r="V414" t="n">
        <v>4756.88758</v>
      </c>
      <c r="W414" t="n">
        <v>0</v>
      </c>
      <c r="Y414" s="1">
        <f>(O414/86400)+25569</f>
        <v/>
      </c>
      <c r="Z414" s="2">
        <f>CEILING(INT(Y414*1440)/1440*288,1)/288</f>
        <v/>
      </c>
      <c r="AA414">
        <f>MROUND((Z414-25569)*86400,300)</f>
        <v/>
      </c>
    </row>
    <row r="415" ht="14.25" customHeight="1">
      <c r="O415" t="n">
        <v>1775783702</v>
      </c>
      <c r="P415" t="inlineStr">
        <is>
          <t>XAUUSD</t>
        </is>
      </c>
      <c r="Q415" t="inlineStr">
        <is>
          <t>M15</t>
        </is>
      </c>
      <c r="R415" t="n">
        <v>4762.57</v>
      </c>
      <c r="S415" t="n">
        <v>4761.57866</v>
      </c>
      <c r="T415" t="n">
        <v>4761.31835</v>
      </c>
      <c r="U415" t="n">
        <v>4767.80324</v>
      </c>
      <c r="V415" t="n">
        <v>4756.24657</v>
      </c>
      <c r="W415" t="n">
        <v>0</v>
      </c>
      <c r="Y415" s="1">
        <f>(O415/86400)+25569</f>
        <v/>
      </c>
      <c r="Z415" s="2">
        <f>CEILING(INT(Y415*1440)/1440*288,1)/288</f>
        <v/>
      </c>
      <c r="AA415">
        <f>MROUND((Z415-25569)*86400,300)</f>
        <v/>
      </c>
    </row>
    <row r="416" ht="14.25" customHeight="1">
      <c r="O416" t="n">
        <v>1775784602</v>
      </c>
      <c r="P416" t="inlineStr">
        <is>
          <t>XAUUSD</t>
        </is>
      </c>
      <c r="Q416" t="inlineStr">
        <is>
          <t>M15</t>
        </is>
      </c>
      <c r="R416" t="n">
        <v>4771.97</v>
      </c>
      <c r="S416" t="n">
        <v>4760.6482</v>
      </c>
      <c r="T416" t="n">
        <v>4760.98328</v>
      </c>
      <c r="U416" t="n">
        <v>4767.37247</v>
      </c>
      <c r="V416" t="n">
        <v>4754.8011</v>
      </c>
      <c r="W416" t="n">
        <v>1</v>
      </c>
      <c r="Y416" s="1">
        <f>(O416/86400)+25569</f>
        <v/>
      </c>
      <c r="Z416" s="2">
        <f>CEILING(INT(Y416*1440)/1440*288,1)/288</f>
        <v/>
      </c>
      <c r="AA416">
        <f>MROUND((Z416-25569)*86400,300)</f>
        <v/>
      </c>
    </row>
    <row r="417" ht="14.25" customHeight="1">
      <c r="O417" t="n">
        <v>1775785502</v>
      </c>
      <c r="P417" t="inlineStr">
        <is>
          <t>XAUUSD</t>
        </is>
      </c>
      <c r="Q417" t="inlineStr">
        <is>
          <t>M15</t>
        </is>
      </c>
      <c r="R417" t="n">
        <v>4764.64</v>
      </c>
      <c r="S417" t="n">
        <v>4758.80143</v>
      </c>
      <c r="T417" t="n">
        <v>4759.89235</v>
      </c>
      <c r="U417" t="n">
        <v>4765.76566</v>
      </c>
      <c r="V417" t="n">
        <v>4752.68409</v>
      </c>
      <c r="W417" t="n">
        <v>0</v>
      </c>
      <c r="Y417" s="1">
        <f>(O417/86400)+25569</f>
        <v/>
      </c>
      <c r="Z417" s="2">
        <f>CEILING(INT(Y417*1440)/1440*288,1)/288</f>
        <v/>
      </c>
      <c r="AA417">
        <f>MROUND((Z417-25569)*86400,300)</f>
        <v/>
      </c>
    </row>
    <row r="418" ht="14.25" customHeight="1">
      <c r="O418" t="n">
        <v>1775786402</v>
      </c>
      <c r="P418" t="inlineStr">
        <is>
          <t>XAUUSD</t>
        </is>
      </c>
      <c r="Q418" t="inlineStr">
        <is>
          <t>M15</t>
        </is>
      </c>
      <c r="R418" t="n">
        <v>4752.62</v>
      </c>
      <c r="S418" t="n">
        <v>4756.58154</v>
      </c>
      <c r="T418" t="n">
        <v>4758.23695</v>
      </c>
      <c r="U418" t="n">
        <v>4763.36234</v>
      </c>
      <c r="V418" t="n">
        <v>4750.27414</v>
      </c>
      <c r="W418" t="n">
        <v>0</v>
      </c>
      <c r="Y418" s="1">
        <f>(O418/86400)+25569</f>
        <v/>
      </c>
      <c r="Z418" s="2">
        <f>CEILING(INT(Y418*1440)/1440*288,1)/288</f>
        <v/>
      </c>
      <c r="AA418">
        <f>MROUND((Z418-25569)*86400,300)</f>
        <v/>
      </c>
    </row>
    <row r="419" ht="14.25" customHeight="1">
      <c r="O419" t="n">
        <v>1775787302</v>
      </c>
      <c r="P419" t="inlineStr">
        <is>
          <t>XAUUSD</t>
        </is>
      </c>
      <c r="Q419" t="inlineStr">
        <is>
          <t>M15</t>
        </is>
      </c>
      <c r="R419" t="n">
        <v>4744.91</v>
      </c>
      <c r="S419" t="n">
        <v>4754.79196</v>
      </c>
      <c r="T419" t="n">
        <v>4756.51445</v>
      </c>
      <c r="U419" t="n">
        <v>4760.86998</v>
      </c>
      <c r="V419" t="n">
        <v>4748.36505</v>
      </c>
      <c r="W419" t="n">
        <v>0</v>
      </c>
      <c r="Y419" s="1">
        <f>(O419/86400)+25569</f>
        <v/>
      </c>
      <c r="Z419" s="2">
        <f>CEILING(INT(Y419*1440)/1440*288,1)/288</f>
        <v/>
      </c>
      <c r="AA419">
        <f>MROUND((Z419-25569)*86400,300)</f>
        <v/>
      </c>
    </row>
    <row r="420" ht="14.25" customHeight="1">
      <c r="O420" t="n">
        <v>1775788202</v>
      </c>
      <c r="P420" t="inlineStr">
        <is>
          <t>XAUUSD</t>
        </is>
      </c>
      <c r="Q420" t="inlineStr">
        <is>
          <t>M15</t>
        </is>
      </c>
      <c r="R420" t="n">
        <v>4749.68</v>
      </c>
      <c r="S420" t="n">
        <v>4754.07218</v>
      </c>
      <c r="T420" t="n">
        <v>4755.29332</v>
      </c>
      <c r="U420" t="n">
        <v>4759.13178</v>
      </c>
      <c r="V420" t="n">
        <v>4747.56984</v>
      </c>
      <c r="W420" t="n">
        <v>0</v>
      </c>
      <c r="Y420" s="1">
        <f>(O420/86400)+25569</f>
        <v/>
      </c>
      <c r="Z420" s="2">
        <f>CEILING(INT(Y420*1440)/1440*288,1)/288</f>
        <v/>
      </c>
      <c r="AA420">
        <f>MROUND((Z420-25569)*86400,300)</f>
        <v/>
      </c>
    </row>
    <row r="421" ht="14.25" customHeight="1">
      <c r="O421" t="n">
        <v>1775789102</v>
      </c>
      <c r="P421" t="inlineStr">
        <is>
          <t>XAUUSD</t>
        </is>
      </c>
      <c r="Q421" t="inlineStr">
        <is>
          <t>M15</t>
        </is>
      </c>
      <c r="R421" t="n">
        <v>4753.28</v>
      </c>
      <c r="S421" t="n">
        <v>4754.52902</v>
      </c>
      <c r="T421" t="n">
        <v>4754.91117</v>
      </c>
      <c r="U421" t="n">
        <v>4758.6489</v>
      </c>
      <c r="V421" t="n">
        <v>4748.27064</v>
      </c>
      <c r="W421" t="n">
        <v>0</v>
      </c>
      <c r="Y421" s="1">
        <f>(O421/86400)+25569</f>
        <v/>
      </c>
      <c r="Z421" s="2">
        <f>CEILING(INT(Y421*1440)/1440*288,1)/288</f>
        <v/>
      </c>
      <c r="AA421">
        <f>MROUND((Z421-25569)*86400,300)</f>
        <v/>
      </c>
    </row>
    <row r="422" ht="14.25" customHeight="1">
      <c r="O422" t="n">
        <v>1775790002</v>
      </c>
      <c r="P422" t="inlineStr">
        <is>
          <t>XAUUSD</t>
        </is>
      </c>
      <c r="Q422" t="inlineStr">
        <is>
          <t>M15</t>
        </is>
      </c>
      <c r="R422" t="n">
        <v>4760.12</v>
      </c>
      <c r="S422" t="n">
        <v>4756.03384</v>
      </c>
      <c r="T422" t="n">
        <v>4755.4725</v>
      </c>
      <c r="U422" t="n">
        <v>4759.4357</v>
      </c>
      <c r="V422" t="n">
        <v>4750.22474</v>
      </c>
      <c r="W422" t="n">
        <v>1</v>
      </c>
      <c r="Y422" s="1">
        <f>(O422/86400)+25569</f>
        <v/>
      </c>
      <c r="Z422" s="2">
        <f>CEILING(INT(Y422*1440)/1440*288,1)/288</f>
        <v/>
      </c>
      <c r="AA422">
        <f>MROUND((Z422-25569)*86400,300)</f>
        <v/>
      </c>
    </row>
    <row r="423" ht="14.25" customHeight="1">
      <c r="O423" t="n">
        <v>1775790902</v>
      </c>
      <c r="P423" t="inlineStr">
        <is>
          <t>XAUUSD</t>
        </is>
      </c>
      <c r="Q423" t="inlineStr">
        <is>
          <t>M15</t>
        </is>
      </c>
      <c r="R423" t="n">
        <v>4755.87</v>
      </c>
      <c r="S423" t="n">
        <v>4758.17112</v>
      </c>
      <c r="T423" t="n">
        <v>4756.82181</v>
      </c>
      <c r="U423" t="n">
        <v>4761.11992</v>
      </c>
      <c r="V423" t="n">
        <v>4753.03625</v>
      </c>
      <c r="W423" t="n">
        <v>0</v>
      </c>
      <c r="Y423" s="1">
        <f>(O423/86400)+25569</f>
        <v/>
      </c>
      <c r="Z423" s="2">
        <f>CEILING(INT(Y423*1440)/1440*288,1)/288</f>
        <v/>
      </c>
      <c r="AA423">
        <f>MROUND((Z423-25569)*86400,300)</f>
        <v/>
      </c>
    </row>
    <row r="424" ht="14.25" customHeight="1">
      <c r="O424" t="n">
        <v>1775791802</v>
      </c>
      <c r="P424" t="inlineStr">
        <is>
          <t>XAUUSD</t>
        </is>
      </c>
      <c r="Q424" t="inlineStr">
        <is>
          <t>M15</t>
        </is>
      </c>
      <c r="R424" t="n">
        <v>4765.2</v>
      </c>
      <c r="S424" t="n">
        <v>4760.685</v>
      </c>
      <c r="T424" t="n">
        <v>4758.75341</v>
      </c>
      <c r="U424" t="n">
        <v>4763.36213</v>
      </c>
      <c r="V424" t="n">
        <v>4756.25761</v>
      </c>
      <c r="W424" t="n">
        <v>0</v>
      </c>
      <c r="Y424" s="1">
        <f>(O424/86400)+25569</f>
        <v/>
      </c>
      <c r="Z424" s="2">
        <f>CEILING(INT(Y424*1440)/1440*288,1)/288</f>
        <v/>
      </c>
      <c r="AA424">
        <f>MROUND((Z424-25569)*86400,300)</f>
        <v/>
      </c>
    </row>
    <row r="425" ht="14.25" customHeight="1">
      <c r="O425" t="n">
        <v>1775792702</v>
      </c>
      <c r="P425" t="inlineStr">
        <is>
          <t>XAUUSD</t>
        </is>
      </c>
      <c r="Q425" t="inlineStr">
        <is>
          <t>M15</t>
        </is>
      </c>
      <c r="R425" t="n">
        <v>4766.52</v>
      </c>
      <c r="S425" t="n">
        <v>4762.89352</v>
      </c>
      <c r="T425" t="n">
        <v>4760.82346</v>
      </c>
      <c r="U425" t="n">
        <v>4765.55665</v>
      </c>
      <c r="V425" t="n">
        <v>4759.39943</v>
      </c>
      <c r="W425" t="n">
        <v>0</v>
      </c>
      <c r="Y425" s="1">
        <f>(O425/86400)+25569</f>
        <v/>
      </c>
      <c r="Z425" s="2">
        <f>CEILING(INT(Y425*1440)/1440*288,1)/288</f>
        <v/>
      </c>
      <c r="AA425">
        <f>MROUND((Z425-25569)*86400,300)</f>
        <v/>
      </c>
    </row>
    <row r="426" ht="14.25" customHeight="1">
      <c r="O426" t="n">
        <v>1775793602</v>
      </c>
      <c r="P426" t="inlineStr">
        <is>
          <t>XAUUSD</t>
        </is>
      </c>
      <c r="Q426" t="inlineStr">
        <is>
          <t>M15</t>
        </is>
      </c>
      <c r="R426" t="n">
        <v>4767.21</v>
      </c>
      <c r="S426" t="n">
        <v>4764.43163</v>
      </c>
      <c r="T426" t="n">
        <v>4762.62755</v>
      </c>
      <c r="U426" t="n">
        <v>4767.30651</v>
      </c>
      <c r="V426" t="n">
        <v>4761.8339</v>
      </c>
      <c r="W426" t="n">
        <v>0</v>
      </c>
      <c r="Y426" s="1">
        <f>(O426/86400)+25569</f>
        <v/>
      </c>
      <c r="Z426" s="2">
        <f>CEILING(INT(Y426*1440)/1440*288,1)/288</f>
        <v/>
      </c>
      <c r="AA426">
        <f>MROUND((Z426-25569)*86400,300)</f>
        <v/>
      </c>
    </row>
    <row r="427" ht="14.25" customHeight="1">
      <c r="O427" t="n">
        <v>1775794502</v>
      </c>
      <c r="P427" t="inlineStr">
        <is>
          <t>XAUUSD</t>
        </is>
      </c>
      <c r="Q427" t="inlineStr">
        <is>
          <t>M15</t>
        </is>
      </c>
      <c r="R427" t="n">
        <v>4765.4</v>
      </c>
      <c r="S427" t="n">
        <v>4765.10492</v>
      </c>
      <c r="T427" t="n">
        <v>4763.86623</v>
      </c>
      <c r="U427" t="n">
        <v>4768.41411</v>
      </c>
      <c r="V427" t="n">
        <v>4763.26958</v>
      </c>
      <c r="W427" t="n">
        <v>0</v>
      </c>
      <c r="Y427" s="1">
        <f>(O427/86400)+25569</f>
        <v/>
      </c>
      <c r="Z427" s="2">
        <f>CEILING(INT(Y427*1440)/1440*288,1)/288</f>
        <v/>
      </c>
      <c r="AA427">
        <f>MROUND((Z427-25569)*86400,300)</f>
        <v/>
      </c>
    </row>
    <row r="428" ht="14.25" customHeight="1">
      <c r="O428" t="n">
        <v>1775795402</v>
      </c>
      <c r="P428" t="inlineStr">
        <is>
          <t>XAUUSD</t>
        </is>
      </c>
      <c r="Q428" t="inlineStr">
        <is>
          <t>M15</t>
        </is>
      </c>
      <c r="R428" t="n">
        <v>4762.38</v>
      </c>
      <c r="S428" t="n">
        <v>4764.95831</v>
      </c>
      <c r="T428" t="n">
        <v>4764.41227</v>
      </c>
      <c r="U428" t="n">
        <v>4768.73056</v>
      </c>
      <c r="V428" t="n">
        <v>4763.59433</v>
      </c>
      <c r="W428" t="n">
        <v>0</v>
      </c>
      <c r="Y428" s="1">
        <f>(O428/86400)+25569</f>
        <v/>
      </c>
      <c r="Z428" s="2">
        <f>CEILING(INT(Y428*1440)/1440*288,1)/288</f>
        <v/>
      </c>
      <c r="AA428">
        <f>MROUND((Z428-25569)*86400,300)</f>
        <v/>
      </c>
    </row>
    <row r="429" ht="14.25" customHeight="1">
      <c r="O429" t="n">
        <v>1775796302</v>
      </c>
      <c r="P429" t="inlineStr">
        <is>
          <t>XAUUSD</t>
        </is>
      </c>
      <c r="Q429" t="inlineStr">
        <is>
          <t>M15</t>
        </is>
      </c>
      <c r="R429" t="n">
        <v>4758.46</v>
      </c>
      <c r="S429" t="n">
        <v>4764.19139</v>
      </c>
      <c r="T429" t="n">
        <v>4764.30183</v>
      </c>
      <c r="U429" t="n">
        <v>4768.4453</v>
      </c>
      <c r="V429" t="n">
        <v>4762.98562</v>
      </c>
      <c r="W429" t="n">
        <v>1</v>
      </c>
      <c r="Y429" s="1">
        <f>(O429/86400)+25569</f>
        <v/>
      </c>
      <c r="Z429" s="2">
        <f>CEILING(INT(Y429*1440)/1440*288,1)/288</f>
        <v/>
      </c>
      <c r="AA429">
        <f>MROUND((Z429-25569)*86400,300)</f>
        <v/>
      </c>
    </row>
    <row r="430" ht="14.25" customHeight="1">
      <c r="O430" t="n">
        <v>1775797202</v>
      </c>
      <c r="P430" t="inlineStr">
        <is>
          <t>XAUUSD</t>
        </is>
      </c>
      <c r="Q430" t="inlineStr">
        <is>
          <t>M15</t>
        </is>
      </c>
      <c r="R430" t="n">
        <v>4760.01</v>
      </c>
      <c r="S430" t="n">
        <v>4763.08028</v>
      </c>
      <c r="T430" t="n">
        <v>4763.69106</v>
      </c>
      <c r="U430" t="n">
        <v>4767.6746</v>
      </c>
      <c r="V430" t="n">
        <v>4761.73418</v>
      </c>
      <c r="W430" t="n">
        <v>0</v>
      </c>
      <c r="Y430" s="1">
        <f>(O430/86400)+25569</f>
        <v/>
      </c>
      <c r="Z430" s="2">
        <f>CEILING(INT(Y430*1440)/1440*288,1)/288</f>
        <v/>
      </c>
      <c r="AA430">
        <f>MROUND((Z430-25569)*86400,300)</f>
        <v/>
      </c>
    </row>
    <row r="431" ht="14.25" customHeight="1">
      <c r="O431" t="n">
        <v>1775798102</v>
      </c>
      <c r="P431" t="inlineStr">
        <is>
          <t>XAUUSD</t>
        </is>
      </c>
      <c r="Q431" t="inlineStr">
        <is>
          <t>M15</t>
        </is>
      </c>
      <c r="R431" t="n">
        <v>4759.46</v>
      </c>
      <c r="S431" t="n">
        <v>4761.71614</v>
      </c>
      <c r="T431" t="n">
        <v>4762.7036</v>
      </c>
      <c r="U431" t="n">
        <v>4766.60751</v>
      </c>
      <c r="V431" t="n">
        <v>4760.07437</v>
      </c>
      <c r="W431" t="n">
        <v>0</v>
      </c>
      <c r="Y431" s="1">
        <f>(O431/86400)+25569</f>
        <v/>
      </c>
      <c r="Z431" s="2">
        <f>CEILING(INT(Y431*1440)/1440*288,1)/288</f>
        <v/>
      </c>
      <c r="AA431">
        <f>MROUND((Z431-25569)*86400,300)</f>
        <v/>
      </c>
    </row>
    <row r="432" ht="14.25" customHeight="1">
      <c r="O432" t="n">
        <v>1775799002</v>
      </c>
      <c r="P432" t="inlineStr">
        <is>
          <t>XAUUSD</t>
        </is>
      </c>
      <c r="Q432" t="inlineStr">
        <is>
          <t>M15</t>
        </is>
      </c>
      <c r="R432" t="n">
        <v>4765.05</v>
      </c>
      <c r="S432" t="n">
        <v>4760.20554</v>
      </c>
      <c r="T432" t="n">
        <v>4761.45457</v>
      </c>
      <c r="U432" t="n">
        <v>4765.33624</v>
      </c>
      <c r="V432" t="n">
        <v>4758.15534</v>
      </c>
      <c r="W432" t="n">
        <v>0</v>
      </c>
      <c r="Y432" s="1">
        <f>(O432/86400)+25569</f>
        <v/>
      </c>
      <c r="Z432" s="2">
        <f>CEILING(INT(Y432*1440)/1440*288,1)/288</f>
        <v/>
      </c>
      <c r="AA432">
        <f>MROUND((Z432-25569)*86400,300)</f>
        <v/>
      </c>
    </row>
    <row r="433" ht="14.25" customHeight="1">
      <c r="O433" t="n">
        <v>1775799902</v>
      </c>
      <c r="P433" t="inlineStr">
        <is>
          <t>XAUUSD</t>
        </is>
      </c>
      <c r="Q433" t="inlineStr">
        <is>
          <t>M15</t>
        </is>
      </c>
      <c r="R433" t="n">
        <v>4765.79</v>
      </c>
      <c r="S433" t="n">
        <v>4758.45707</v>
      </c>
      <c r="T433" t="n">
        <v>4759.95582</v>
      </c>
      <c r="U433" t="n">
        <v>4763.81522</v>
      </c>
      <c r="V433" t="n">
        <v>4756.0944</v>
      </c>
      <c r="W433" t="n">
        <v>0</v>
      </c>
      <c r="Y433" s="1">
        <f>(O433/86400)+25569</f>
        <v/>
      </c>
      <c r="Z433" s="2">
        <f>CEILING(INT(Y433*1440)/1440*288,1)/288</f>
        <v/>
      </c>
      <c r="AA433">
        <f>MROUND((Z433-25569)*86400,300)</f>
        <v/>
      </c>
    </row>
    <row r="434" ht="14.25" customHeight="1">
      <c r="O434" t="n">
        <v>1775800802</v>
      </c>
      <c r="P434" t="inlineStr">
        <is>
          <t>XAUUSD</t>
        </is>
      </c>
      <c r="Q434" t="inlineStr">
        <is>
          <t>M15</t>
        </is>
      </c>
      <c r="R434" t="n">
        <v>4756.24</v>
      </c>
      <c r="S434" t="n">
        <v>4756.53251</v>
      </c>
      <c r="T434" t="n">
        <v>4758.24416</v>
      </c>
      <c r="U434" t="n">
        <v>4762.10047</v>
      </c>
      <c r="V434" t="n">
        <v>4753.85625</v>
      </c>
      <c r="W434" t="n">
        <v>0</v>
      </c>
      <c r="Y434" s="1">
        <f>(O434/86400)+25569</f>
        <v/>
      </c>
      <c r="Z434" s="2">
        <f>CEILING(INT(Y434*1440)/1440*288,1)/288</f>
        <v/>
      </c>
      <c r="AA434">
        <f>MROUND((Z434-25569)*86400,300)</f>
        <v/>
      </c>
    </row>
    <row r="435" ht="14.25" customHeight="1">
      <c r="O435" t="n">
        <v>1775801702</v>
      </c>
      <c r="P435" t="inlineStr">
        <is>
          <t>XAUUSD</t>
        </is>
      </c>
      <c r="Q435" t="inlineStr">
        <is>
          <t>M15</t>
        </is>
      </c>
      <c r="R435" t="n">
        <v>4755.49</v>
      </c>
      <c r="S435" t="n">
        <v>4754.79102</v>
      </c>
      <c r="T435" t="n">
        <v>4756.51759</v>
      </c>
      <c r="U435" t="n">
        <v>4760.35379</v>
      </c>
      <c r="V435" t="n">
        <v>4751.75803</v>
      </c>
      <c r="W435" t="n">
        <v>0</v>
      </c>
      <c r="Y435" s="1">
        <f>(O435/86400)+25569</f>
        <v/>
      </c>
      <c r="Z435" s="2">
        <f>CEILING(INT(Y435*1440)/1440*288,1)/288</f>
        <v/>
      </c>
      <c r="AA435">
        <f>MROUND((Z435-25569)*86400,300)</f>
        <v/>
      </c>
    </row>
    <row r="436" ht="14.25" customHeight="1">
      <c r="O436" t="n">
        <v>1775802602</v>
      </c>
      <c r="P436" t="inlineStr">
        <is>
          <t>XAUUSD</t>
        </is>
      </c>
      <c r="Q436" t="inlineStr">
        <is>
          <t>M15</t>
        </is>
      </c>
      <c r="R436" t="n">
        <v>4750.98</v>
      </c>
      <c r="S436" t="n">
        <v>4753.27633</v>
      </c>
      <c r="T436" t="n">
        <v>4754.89696</v>
      </c>
      <c r="U436" t="n">
        <v>4758.83334</v>
      </c>
      <c r="V436" t="n">
        <v>4749.93722</v>
      </c>
      <c r="W436" t="n">
        <v>0</v>
      </c>
      <c r="Y436" s="1">
        <f>(O436/86400)+25569</f>
        <v/>
      </c>
      <c r="Z436" s="2">
        <f>CEILING(INT(Y436*1440)/1440*288,1)/288</f>
        <v/>
      </c>
      <c r="AA436">
        <f>MROUND((Z436-25569)*86400,300)</f>
        <v/>
      </c>
    </row>
    <row r="437" ht="14.25" customHeight="1">
      <c r="O437" t="n">
        <v>1775803502</v>
      </c>
      <c r="P437" t="inlineStr">
        <is>
          <t>XAUUSD</t>
        </is>
      </c>
      <c r="Q437" t="inlineStr">
        <is>
          <t>M15</t>
        </is>
      </c>
      <c r="R437" t="n">
        <v>4746.67</v>
      </c>
      <c r="S437" t="n">
        <v>4752.07475</v>
      </c>
      <c r="T437" t="n">
        <v>4753.48585</v>
      </c>
      <c r="U437" t="n">
        <v>4757.47334</v>
      </c>
      <c r="V437" t="n">
        <v>4748.42908</v>
      </c>
      <c r="W437" t="n">
        <v>0</v>
      </c>
      <c r="Y437" s="1">
        <f>(O437/86400)+25569</f>
        <v/>
      </c>
      <c r="Z437" s="2">
        <f>CEILING(INT(Y437*1440)/1440*288,1)/288</f>
        <v/>
      </c>
      <c r="AA437">
        <f>MROUND((Z437-25569)*86400,300)</f>
        <v/>
      </c>
    </row>
    <row r="438" ht="14.25" customHeight="1">
      <c r="O438" t="n">
        <v>1775804402</v>
      </c>
      <c r="P438" t="inlineStr">
        <is>
          <t>XAUUSD</t>
        </is>
      </c>
      <c r="Q438" t="inlineStr">
        <is>
          <t>M15</t>
        </is>
      </c>
      <c r="R438" t="n">
        <v>4747.04</v>
      </c>
      <c r="S438" t="n">
        <v>4751.19632</v>
      </c>
      <c r="T438" t="n">
        <v>4752.34108</v>
      </c>
      <c r="U438" t="n">
        <v>4756.30252</v>
      </c>
      <c r="V438" t="n">
        <v>4747.3243</v>
      </c>
      <c r="W438" t="n">
        <v>0</v>
      </c>
      <c r="Y438" s="1">
        <f>(O438/86400)+25569</f>
        <v/>
      </c>
      <c r="Z438" s="2">
        <f>CEILING(INT(Y438*1440)/1440*288,1)/288</f>
        <v/>
      </c>
      <c r="AA438">
        <f>MROUND((Z438-25569)*86400,300)</f>
        <v/>
      </c>
    </row>
    <row r="439" ht="14.25" customHeight="1">
      <c r="O439" t="n">
        <v>1775805302</v>
      </c>
      <c r="P439" t="inlineStr">
        <is>
          <t>XAUUSD</t>
        </is>
      </c>
      <c r="Q439" t="inlineStr">
        <is>
          <t>M15</t>
        </is>
      </c>
      <c r="R439" t="n">
        <v>4753.65</v>
      </c>
      <c r="S439" t="n">
        <v>4750.49053</v>
      </c>
      <c r="T439" t="n">
        <v>4751.41581</v>
      </c>
      <c r="U439" t="n">
        <v>4755.26329</v>
      </c>
      <c r="V439" t="n">
        <v>4746.53377</v>
      </c>
      <c r="W439" t="n">
        <v>0</v>
      </c>
      <c r="Y439" s="1">
        <f>(O439/86400)+25569</f>
        <v/>
      </c>
      <c r="Z439" s="2">
        <f>CEILING(INT(Y439*1440)/1440*288,1)/288</f>
        <v/>
      </c>
      <c r="AA439">
        <f>MROUND((Z439-25569)*86400,300)</f>
        <v/>
      </c>
    </row>
    <row r="440" ht="14.25" customHeight="1">
      <c r="O440" t="n">
        <v>1775806202</v>
      </c>
      <c r="P440" t="inlineStr">
        <is>
          <t>XAUUSD</t>
        </is>
      </c>
      <c r="Q440" t="inlineStr">
        <is>
          <t>M15</t>
        </is>
      </c>
      <c r="R440" t="n">
        <v>4754.06</v>
      </c>
      <c r="S440" t="n">
        <v>4749.64046</v>
      </c>
      <c r="T440" t="n">
        <v>4750.52814</v>
      </c>
      <c r="U440" t="n">
        <v>4754.1961</v>
      </c>
      <c r="V440" t="n">
        <v>4745.78323</v>
      </c>
      <c r="W440" t="n">
        <v>0</v>
      </c>
      <c r="Y440" s="1">
        <f>(O440/86400)+25569</f>
        <v/>
      </c>
      <c r="Z440" s="2">
        <f>CEILING(INT(Y440*1440)/1440*288,1)/288</f>
        <v/>
      </c>
      <c r="AA440">
        <f>MROUND((Z440-25569)*86400,300)</f>
        <v/>
      </c>
    </row>
    <row r="441" ht="14.25" customHeight="1">
      <c r="O441" t="n">
        <v>1775807102</v>
      </c>
      <c r="P441" t="inlineStr">
        <is>
          <t>XAUUSD</t>
        </is>
      </c>
      <c r="Q441" t="inlineStr">
        <is>
          <t>M15</t>
        </is>
      </c>
      <c r="R441" t="n">
        <v>4749.6</v>
      </c>
      <c r="S441" t="n">
        <v>4748.58251</v>
      </c>
      <c r="T441" t="n">
        <v>4749.55532</v>
      </c>
      <c r="U441" t="n">
        <v>4753.05374</v>
      </c>
      <c r="V441" t="n">
        <v>4744.82566</v>
      </c>
      <c r="W441" t="n">
        <v>0</v>
      </c>
      <c r="Y441" s="1">
        <f>(O441/86400)+25569</f>
        <v/>
      </c>
      <c r="Z441" s="2">
        <f>CEILING(INT(Y441*1440)/1440*288,1)/288</f>
        <v/>
      </c>
      <c r="AA441">
        <f>MROUND((Z441-25569)*86400,300)</f>
        <v/>
      </c>
    </row>
    <row r="442" ht="14.25" customHeight="1">
      <c r="O442" t="n">
        <v>1775808002</v>
      </c>
      <c r="P442" t="inlineStr">
        <is>
          <t>XAUUSD</t>
        </is>
      </c>
      <c r="Q442" t="inlineStr">
        <is>
          <t>M15</t>
        </is>
      </c>
      <c r="R442" t="n">
        <v>4749.88</v>
      </c>
      <c r="S442" t="n">
        <v>4747.49256</v>
      </c>
      <c r="T442" t="n">
        <v>4748.52394</v>
      </c>
      <c r="U442" t="n">
        <v>4751.97475</v>
      </c>
      <c r="V442" t="n">
        <v>4743.71486</v>
      </c>
      <c r="W442" t="n">
        <v>0</v>
      </c>
      <c r="Y442" s="1">
        <f>(O442/86400)+25569</f>
        <v/>
      </c>
      <c r="Z442" s="2">
        <f>CEILING(INT(Y442*1440)/1440*288,1)/288</f>
        <v/>
      </c>
      <c r="AA442">
        <f>MROUND((Z442-25569)*86400,300)</f>
        <v/>
      </c>
    </row>
    <row r="443" ht="14.25" customHeight="1">
      <c r="O443" t="n">
        <v>1775808902</v>
      </c>
      <c r="P443" t="inlineStr">
        <is>
          <t>XAUUSD</t>
        </is>
      </c>
      <c r="Q443" t="inlineStr">
        <is>
          <t>M15</t>
        </is>
      </c>
      <c r="R443" t="n">
        <v>4747.1</v>
      </c>
      <c r="S443" t="n">
        <v>4746.48632</v>
      </c>
      <c r="T443" t="n">
        <v>4747.50513</v>
      </c>
      <c r="U443" t="n">
        <v>4751.1108</v>
      </c>
      <c r="V443" t="n">
        <v>4742.54316</v>
      </c>
      <c r="W443" t="n">
        <v>0</v>
      </c>
      <c r="Y443" s="1">
        <f>(O443/86400)+25569</f>
        <v/>
      </c>
      <c r="Z443" s="2">
        <f>CEILING(INT(Y443*1440)/1440*288,1)/288</f>
        <v/>
      </c>
      <c r="AA443">
        <f>MROUND((Z443-25569)*86400,300)</f>
        <v/>
      </c>
    </row>
    <row r="444" ht="14.25" customHeight="1">
      <c r="O444" t="n">
        <v>1775809802</v>
      </c>
      <c r="P444" t="inlineStr">
        <is>
          <t>XAUUSD</t>
        </is>
      </c>
      <c r="Q444" t="inlineStr">
        <is>
          <t>M15</t>
        </is>
      </c>
      <c r="R444" t="n">
        <v>4741.45</v>
      </c>
      <c r="S444" t="n">
        <v>4745.78199</v>
      </c>
      <c r="T444" t="n">
        <v>4746.64356</v>
      </c>
      <c r="U444" t="n">
        <v>4750.6431</v>
      </c>
      <c r="V444" t="n">
        <v>4741.57383</v>
      </c>
      <c r="W444" t="n">
        <v>0</v>
      </c>
      <c r="Y444" s="1">
        <f>(O444/86400)+25569</f>
        <v/>
      </c>
      <c r="Z444" s="2">
        <f>CEILING(INT(Y444*1440)/1440*288,1)/288</f>
        <v/>
      </c>
      <c r="AA444">
        <f>MROUND((Z444-25569)*86400,300)</f>
        <v/>
      </c>
    </row>
    <row r="445" ht="14.25" customHeight="1">
      <c r="O445" t="n">
        <v>1775810702</v>
      </c>
      <c r="P445" t="inlineStr">
        <is>
          <t>XAUUSD</t>
        </is>
      </c>
      <c r="Q445" t="inlineStr">
        <is>
          <t>M15</t>
        </is>
      </c>
      <c r="R445" t="n">
        <v>4741.04</v>
      </c>
      <c r="S445" t="n">
        <v>4745.64988</v>
      </c>
      <c r="T445" t="n">
        <v>4746.14672</v>
      </c>
      <c r="U445" t="n">
        <v>4750.54995</v>
      </c>
      <c r="V445" t="n">
        <v>4740.99043</v>
      </c>
      <c r="W445" t="n">
        <v>0</v>
      </c>
      <c r="Y445" s="1">
        <f>(O445/86400)+25569</f>
        <v/>
      </c>
      <c r="Z445" s="2">
        <f>CEILING(INT(Y445*1440)/1440*288,1)/288</f>
        <v/>
      </c>
      <c r="AA445">
        <f>MROUND((Z445-25569)*86400,300)</f>
        <v/>
      </c>
    </row>
    <row r="446" ht="14.25" customHeight="1">
      <c r="O446" t="n">
        <v>1775811602</v>
      </c>
      <c r="P446" t="inlineStr">
        <is>
          <t>XAUUSD</t>
        </is>
      </c>
      <c r="Q446" t="inlineStr">
        <is>
          <t>M15</t>
        </is>
      </c>
      <c r="R446" t="n">
        <v>4746.8</v>
      </c>
      <c r="S446" t="n">
        <v>4746.13573</v>
      </c>
      <c r="T446" t="n">
        <v>4746.14123</v>
      </c>
      <c r="U446" t="n">
        <v>4751.03783</v>
      </c>
      <c r="V446" t="n">
        <v>4741.16783</v>
      </c>
      <c r="W446" t="n">
        <v>0</v>
      </c>
      <c r="Y446" s="1">
        <f>(O446/86400)+25569</f>
        <v/>
      </c>
      <c r="Z446" s="2">
        <f>CEILING(INT(Y446*1440)/1440*288,1)/288</f>
        <v/>
      </c>
      <c r="AA446">
        <f>MROUND((Z446-25569)*86400,300)</f>
        <v/>
      </c>
    </row>
    <row r="447" ht="14.25" customHeight="1">
      <c r="O447" t="n">
        <v>1775812502</v>
      </c>
      <c r="P447" t="inlineStr">
        <is>
          <t>XAUUSD</t>
        </is>
      </c>
      <c r="Q447" t="inlineStr">
        <is>
          <t>M15</t>
        </is>
      </c>
      <c r="R447" t="n">
        <v>4748.9</v>
      </c>
      <c r="S447" t="n">
        <v>4747.03799</v>
      </c>
      <c r="T447" t="n">
        <v>4746.58961</v>
      </c>
      <c r="U447" t="n">
        <v>4751.93686</v>
      </c>
      <c r="V447" t="n">
        <v>4741.88059</v>
      </c>
      <c r="W447" t="n">
        <v>1</v>
      </c>
      <c r="Y447" s="1">
        <f>(O447/86400)+25569</f>
        <v/>
      </c>
      <c r="Z447" s="2">
        <f>CEILING(INT(Y447*1440)/1440*288,1)/288</f>
        <v/>
      </c>
      <c r="AA447">
        <f>MROUND((Z447-25569)*86400,300)</f>
        <v/>
      </c>
    </row>
    <row r="448" ht="14.25" customHeight="1">
      <c r="O448" t="n">
        <v>1775813402</v>
      </c>
      <c r="P448" t="inlineStr">
        <is>
          <t>XAUUSD</t>
        </is>
      </c>
      <c r="Q448" t="inlineStr">
        <is>
          <t>M15</t>
        </is>
      </c>
      <c r="R448" t="n">
        <v>4750.54</v>
      </c>
      <c r="S448" t="n">
        <v>4748.26028</v>
      </c>
      <c r="T448" t="n">
        <v>4747.42495</v>
      </c>
      <c r="U448" t="n">
        <v>4752.78991</v>
      </c>
      <c r="V448" t="n">
        <v>4743.02006</v>
      </c>
      <c r="W448" t="n">
        <v>0</v>
      </c>
      <c r="Y448" s="1">
        <f>(O448/86400)+25569</f>
        <v/>
      </c>
      <c r="Z448" s="2">
        <f>CEILING(INT(Y448*1440)/1440*288,1)/288</f>
        <v/>
      </c>
      <c r="AA448">
        <f>MROUND((Z448-25569)*86400,300)</f>
        <v/>
      </c>
    </row>
    <row r="449" ht="14.25" customHeight="1">
      <c r="O449" t="n">
        <v>1775814302</v>
      </c>
      <c r="P449" t="inlineStr">
        <is>
          <t>XAUUSD</t>
        </is>
      </c>
      <c r="Q449" t="inlineStr">
        <is>
          <t>M15</t>
        </is>
      </c>
      <c r="R449" t="n">
        <v>4751.73</v>
      </c>
      <c r="S449" t="n">
        <v>4749.75967</v>
      </c>
      <c r="T449" t="n">
        <v>4748.59231</v>
      </c>
      <c r="U449" t="n">
        <v>4753.86495</v>
      </c>
      <c r="V449" t="n">
        <v>4744.51645</v>
      </c>
      <c r="W449" t="n">
        <v>0</v>
      </c>
      <c r="Y449" s="1">
        <f>(O449/86400)+25569</f>
        <v/>
      </c>
      <c r="Z449" s="2">
        <f>CEILING(INT(Y449*1440)/1440*288,1)/288</f>
        <v/>
      </c>
      <c r="AA449">
        <f>MROUND((Z449-25569)*86400,300)</f>
        <v/>
      </c>
    </row>
    <row r="450" ht="14.25" customHeight="1">
      <c r="O450" t="n">
        <v>1775815202</v>
      </c>
      <c r="P450" t="inlineStr">
        <is>
          <t>XAUUSD</t>
        </is>
      </c>
      <c r="Q450" t="inlineStr">
        <is>
          <t>M15</t>
        </is>
      </c>
      <c r="R450" t="n">
        <v>4747.1</v>
      </c>
      <c r="S450" t="n">
        <v>4751.53274</v>
      </c>
      <c r="T450" t="n">
        <v>4750.06252</v>
      </c>
      <c r="U450" t="n">
        <v>4755.16664</v>
      </c>
      <c r="V450" t="n">
        <v>4746.30449</v>
      </c>
      <c r="W450" t="n">
        <v>0</v>
      </c>
      <c r="Y450" s="1">
        <f>(O450/86400)+25569</f>
        <v/>
      </c>
      <c r="Z450" s="2">
        <f>CEILING(INT(Y450*1440)/1440*288,1)/288</f>
        <v/>
      </c>
      <c r="AA450">
        <f>MROUND((Z450-25569)*86400,300)</f>
        <v/>
      </c>
    </row>
    <row r="451" ht="14.25" customHeight="1">
      <c r="O451" t="n">
        <v>1775816102</v>
      </c>
      <c r="P451" t="inlineStr">
        <is>
          <t>XAUUSD</t>
        </is>
      </c>
      <c r="Q451" t="inlineStr">
        <is>
          <t>M15</t>
        </is>
      </c>
      <c r="R451" t="n">
        <v>4758.18</v>
      </c>
      <c r="S451" t="n">
        <v>4753.71806</v>
      </c>
      <c r="T451" t="n">
        <v>4751.89029</v>
      </c>
      <c r="U451" t="n">
        <v>4756.75587</v>
      </c>
      <c r="V451" t="n">
        <v>4748.49521</v>
      </c>
      <c r="W451" t="n">
        <v>0</v>
      </c>
      <c r="Y451" s="1">
        <f>(O451/86400)+25569</f>
        <v/>
      </c>
      <c r="Z451" s="2">
        <f>CEILING(INT(Y451*1440)/1440*288,1)/288</f>
        <v/>
      </c>
      <c r="AA451">
        <f>MROUND((Z451-25569)*86400,300)</f>
        <v/>
      </c>
    </row>
    <row r="452" ht="14.25" customHeight="1">
      <c r="O452" t="n">
        <v>1775817002</v>
      </c>
      <c r="P452" t="inlineStr">
        <is>
          <t>XAUUSD</t>
        </is>
      </c>
      <c r="Q452" t="inlineStr">
        <is>
          <t>M15</t>
        </is>
      </c>
      <c r="R452" t="n">
        <v>4755.64</v>
      </c>
      <c r="S452" t="n">
        <v>4755.95727</v>
      </c>
      <c r="T452" t="n">
        <v>4753.92378</v>
      </c>
      <c r="U452" t="n">
        <v>4758.46947</v>
      </c>
      <c r="V452" t="n">
        <v>4750.90702</v>
      </c>
      <c r="W452" t="n">
        <v>0</v>
      </c>
      <c r="Y452" s="1">
        <f>(O452/86400)+25569</f>
        <v/>
      </c>
      <c r="Z452" s="2">
        <f>CEILING(INT(Y452*1440)/1440*288,1)/288</f>
        <v/>
      </c>
      <c r="AA452">
        <f>MROUND((Z452-25569)*86400,300)</f>
        <v/>
      </c>
    </row>
    <row r="453" ht="14.25" customHeight="1">
      <c r="O453" t="n">
        <v>1775817902</v>
      </c>
      <c r="P453" t="inlineStr">
        <is>
          <t>XAUUSD</t>
        </is>
      </c>
      <c r="Q453" t="inlineStr">
        <is>
          <t>M15</t>
        </is>
      </c>
      <c r="R453" t="n">
        <v>4757.38</v>
      </c>
      <c r="S453" t="n">
        <v>4758.24447</v>
      </c>
      <c r="T453" t="n">
        <v>4756.08412</v>
      </c>
      <c r="U453" t="n">
        <v>4760.34935</v>
      </c>
      <c r="V453" t="n">
        <v>4753.24996</v>
      </c>
      <c r="W453" t="n">
        <v>0</v>
      </c>
      <c r="Y453" s="1">
        <f>(O453/86400)+25569</f>
        <v/>
      </c>
      <c r="Z453" s="2">
        <f>CEILING(INT(Y453*1440)/1440*288,1)/288</f>
        <v/>
      </c>
      <c r="AA453">
        <f>MROUND((Z453-25569)*86400,300)</f>
        <v/>
      </c>
    </row>
    <row r="454" ht="14.25" customHeight="1">
      <c r="O454" t="n">
        <v>1775818802</v>
      </c>
      <c r="P454" t="inlineStr">
        <is>
          <t>XAUUSD</t>
        </is>
      </c>
      <c r="Q454" t="inlineStr">
        <is>
          <t>M15</t>
        </is>
      </c>
      <c r="R454" t="n">
        <v>4755.88</v>
      </c>
      <c r="S454" t="n">
        <v>4760.45085</v>
      </c>
      <c r="T454" t="n">
        <v>4758.26749</v>
      </c>
      <c r="U454" t="n">
        <v>4762.39303</v>
      </c>
      <c r="V454" t="n">
        <v>4755.42493</v>
      </c>
      <c r="W454" t="n">
        <v>0</v>
      </c>
      <c r="Y454" s="1">
        <f>(O454/86400)+25569</f>
        <v/>
      </c>
      <c r="Z454" s="2">
        <f>CEILING(INT(Y454*1440)/1440*288,1)/288</f>
        <v/>
      </c>
      <c r="AA454">
        <f>MROUND((Z454-25569)*86400,300)</f>
        <v/>
      </c>
    </row>
    <row r="455" ht="14.25" customHeight="1">
      <c r="O455" t="n">
        <v>1775819702</v>
      </c>
      <c r="P455" t="inlineStr">
        <is>
          <t>XAUUSD</t>
        </is>
      </c>
      <c r="Q455" t="inlineStr">
        <is>
          <t>M15</t>
        </is>
      </c>
      <c r="R455" t="n">
        <v>4761.7</v>
      </c>
      <c r="S455" t="n">
        <v>4762.52956</v>
      </c>
      <c r="T455" t="n">
        <v>4760.39853</v>
      </c>
      <c r="U455" t="n">
        <v>4764.56486</v>
      </c>
      <c r="V455" t="n">
        <v>4757.37356</v>
      </c>
      <c r="W455" t="n">
        <v>0</v>
      </c>
      <c r="Y455" s="1">
        <f>(O455/86400)+25569</f>
        <v/>
      </c>
      <c r="Z455" s="2">
        <f>CEILING(INT(Y455*1440)/1440*288,1)/288</f>
        <v/>
      </c>
      <c r="AA455">
        <f>MROUND((Z455-25569)*86400,300)</f>
        <v/>
      </c>
    </row>
    <row r="456" ht="14.25" customHeight="1">
      <c r="O456" t="n">
        <v>1775820602</v>
      </c>
      <c r="P456" t="inlineStr">
        <is>
          <t>XAUUSD</t>
        </is>
      </c>
      <c r="Q456" t="inlineStr">
        <is>
          <t>M15</t>
        </is>
      </c>
      <c r="R456" t="n">
        <v>4767.09</v>
      </c>
      <c r="S456" t="n">
        <v>4764.27482</v>
      </c>
      <c r="T456" t="n">
        <v>4762.33667</v>
      </c>
      <c r="U456" t="n">
        <v>4766.7459</v>
      </c>
      <c r="V456" t="n">
        <v>4759.02387</v>
      </c>
      <c r="W456" t="n">
        <v>0</v>
      </c>
      <c r="Y456" s="1">
        <f>(O456/86400)+25569</f>
        <v/>
      </c>
      <c r="Z456" s="2">
        <f>CEILING(INT(Y456*1440)/1440*288,1)/288</f>
        <v/>
      </c>
      <c r="AA456">
        <f>MROUND((Z456-25569)*86400,300)</f>
        <v/>
      </c>
    </row>
    <row r="457" ht="14.25" customHeight="1">
      <c r="O457" t="n">
        <v>1775821502</v>
      </c>
      <c r="P457" t="inlineStr">
        <is>
          <t>XAUUSD</t>
        </is>
      </c>
      <c r="Q457" t="inlineStr">
        <is>
          <t>M15</t>
        </is>
      </c>
      <c r="R457" t="n">
        <v>4768.19</v>
      </c>
      <c r="S457" t="n">
        <v>4765.57882</v>
      </c>
      <c r="T457" t="n">
        <v>4763.95775</v>
      </c>
      <c r="U457" t="n">
        <v>4768.78795</v>
      </c>
      <c r="V457" t="n">
        <v>4760.29037</v>
      </c>
      <c r="W457" t="n">
        <v>0</v>
      </c>
      <c r="Y457" s="1">
        <f>(O457/86400)+25569</f>
        <v/>
      </c>
      <c r="Z457" s="2">
        <f>CEILING(INT(Y457*1440)/1440*288,1)/288</f>
        <v/>
      </c>
      <c r="AA457">
        <f>MROUND((Z457-25569)*86400,300)</f>
        <v/>
      </c>
    </row>
    <row r="458" ht="14.25" customHeight="1">
      <c r="O458" t="n">
        <v>1775822402</v>
      </c>
      <c r="P458" t="inlineStr">
        <is>
          <t>XAUUSD</t>
        </is>
      </c>
      <c r="Q458" t="inlineStr">
        <is>
          <t>M15</t>
        </is>
      </c>
      <c r="R458" t="n">
        <v>4766.94</v>
      </c>
      <c r="S458" t="n">
        <v>4766.57425</v>
      </c>
      <c r="T458" t="n">
        <v>4765.266</v>
      </c>
      <c r="U458" t="n">
        <v>4770.66887</v>
      </c>
      <c r="V458" t="n">
        <v>4761.16045</v>
      </c>
      <c r="W458" t="n">
        <v>0</v>
      </c>
      <c r="Y458" s="1">
        <f>(O458/86400)+25569</f>
        <v/>
      </c>
      <c r="Z458" s="2">
        <f>CEILING(INT(Y458*1440)/1440*288,1)/288</f>
        <v/>
      </c>
      <c r="AA458">
        <f>MROUND((Z458-25569)*86400,300)</f>
        <v/>
      </c>
    </row>
    <row r="459" ht="14.25" customHeight="1">
      <c r="O459" t="n">
        <v>1775823302</v>
      </c>
      <c r="P459" t="inlineStr">
        <is>
          <t>XAUUSD</t>
        </is>
      </c>
      <c r="Q459" t="inlineStr">
        <is>
          <t>M15</t>
        </is>
      </c>
      <c r="R459" t="n">
        <v>4762.83</v>
      </c>
      <c r="S459" t="n">
        <v>4767.53454</v>
      </c>
      <c r="T459" t="n">
        <v>4766.40027</v>
      </c>
      <c r="U459" t="n">
        <v>4772.43854</v>
      </c>
      <c r="V459" t="n">
        <v>4761.79659</v>
      </c>
      <c r="W459" t="n">
        <v>0</v>
      </c>
      <c r="Y459" s="1">
        <f>(O459/86400)+25569</f>
        <v/>
      </c>
      <c r="Z459" s="2">
        <f>CEILING(INT(Y459*1440)/1440*288,1)/288</f>
        <v/>
      </c>
      <c r="AA459">
        <f>MROUND((Z459-25569)*86400,300)</f>
        <v/>
      </c>
    </row>
    <row r="460" ht="14.25" customHeight="1">
      <c r="O460" t="n">
        <v>1775824202</v>
      </c>
      <c r="P460" t="inlineStr">
        <is>
          <t>XAUUSD</t>
        </is>
      </c>
      <c r="Q460" t="inlineStr">
        <is>
          <t>M15</t>
        </is>
      </c>
      <c r="R460" t="n">
        <v>4772.65</v>
      </c>
      <c r="S460" t="n">
        <v>4768.81256</v>
      </c>
      <c r="T460" t="n">
        <v>4767.60642</v>
      </c>
      <c r="U460" t="n">
        <v>4774.1776</v>
      </c>
      <c r="V460" t="n">
        <v>4762.51919</v>
      </c>
      <c r="W460" t="n">
        <v>0</v>
      </c>
      <c r="Y460" s="1">
        <f>(O460/86400)+25569</f>
        <v/>
      </c>
      <c r="Z460" s="2">
        <f>CEILING(INT(Y460*1440)/1440*288,1)/288</f>
        <v/>
      </c>
      <c r="AA460">
        <f>MROUND((Z460-25569)*86400,300)</f>
        <v/>
      </c>
    </row>
    <row r="461" ht="14.25" customHeight="1">
      <c r="O461" t="n">
        <v>1775825102</v>
      </c>
      <c r="P461" t="inlineStr">
        <is>
          <t>XAUUSD</t>
        </is>
      </c>
      <c r="Q461" t="inlineStr">
        <is>
          <t>M15</t>
        </is>
      </c>
      <c r="R461" t="n">
        <v>4771.7</v>
      </c>
      <c r="S461" t="n">
        <v>4770.29449</v>
      </c>
      <c r="T461" t="n">
        <v>4768.95045</v>
      </c>
      <c r="U461" t="n">
        <v>4775.70362</v>
      </c>
      <c r="V461" t="n">
        <v>4763.47144</v>
      </c>
      <c r="W461" t="n">
        <v>0</v>
      </c>
      <c r="Y461" s="1">
        <f>(O461/86400)+25569</f>
        <v/>
      </c>
      <c r="Z461" s="2">
        <f>CEILING(INT(Y461*1440)/1440*288,1)/288</f>
        <v/>
      </c>
      <c r="AA461">
        <f>MROUND((Z461-25569)*86400,300)</f>
        <v/>
      </c>
    </row>
    <row r="462" ht="14.25" customHeight="1">
      <c r="O462" t="n">
        <v>1775826002</v>
      </c>
      <c r="P462" t="inlineStr">
        <is>
          <t>XAUUSD</t>
        </is>
      </c>
      <c r="Q462" t="inlineStr">
        <is>
          <t>M15</t>
        </is>
      </c>
      <c r="R462" t="n">
        <v>4772.35</v>
      </c>
      <c r="S462" t="n">
        <v>4772.0876</v>
      </c>
      <c r="T462" t="n">
        <v>4770.51903</v>
      </c>
      <c r="U462" t="n">
        <v>4777.40226</v>
      </c>
      <c r="V462" t="n">
        <v>4764.75062</v>
      </c>
      <c r="W462" t="n">
        <v>0</v>
      </c>
      <c r="Y462" s="1">
        <f>(O462/86400)+25569</f>
        <v/>
      </c>
      <c r="Z462" s="2">
        <f>CEILING(INT(Y462*1440)/1440*288,1)/288</f>
        <v/>
      </c>
      <c r="AA462">
        <f>MROUND((Z462-25569)*86400,300)</f>
        <v/>
      </c>
    </row>
    <row r="463" ht="14.25" customHeight="1">
      <c r="O463" t="n">
        <v>1775826902</v>
      </c>
      <c r="P463" t="inlineStr">
        <is>
          <t>XAUUSD</t>
        </is>
      </c>
      <c r="Q463" t="inlineStr">
        <is>
          <t>M15</t>
        </is>
      </c>
      <c r="R463" t="n">
        <v>4775.91</v>
      </c>
      <c r="S463" t="n">
        <v>4774.14262</v>
      </c>
      <c r="T463" t="n">
        <v>4772.33082</v>
      </c>
      <c r="U463" t="n">
        <v>4779.28169</v>
      </c>
      <c r="V463" t="n">
        <v>4766.29041</v>
      </c>
      <c r="W463" t="n">
        <v>0</v>
      </c>
      <c r="Y463" s="1">
        <f>(O463/86400)+25569</f>
        <v/>
      </c>
      <c r="Z463" s="2">
        <f>CEILING(INT(Y463*1440)/1440*288,1)/288</f>
        <v/>
      </c>
      <c r="AA463">
        <f>MROUND((Z463-25569)*86400,300)</f>
        <v/>
      </c>
    </row>
    <row r="464" ht="14.25" customHeight="1">
      <c r="O464" t="n">
        <v>1775827802</v>
      </c>
      <c r="P464" t="inlineStr">
        <is>
          <t>XAUUSD</t>
        </is>
      </c>
      <c r="Q464" t="inlineStr">
        <is>
          <t>M15</t>
        </is>
      </c>
      <c r="R464" t="n">
        <v>4769.04</v>
      </c>
      <c r="S464" t="n">
        <v>4776.25274</v>
      </c>
      <c r="T464" t="n">
        <v>4774.29178</v>
      </c>
      <c r="U464" t="n">
        <v>4781.29488</v>
      </c>
      <c r="V464" t="n">
        <v>4768.08245</v>
      </c>
      <c r="W464" t="n">
        <v>0</v>
      </c>
      <c r="Y464" s="1">
        <f>(O464/86400)+25569</f>
        <v/>
      </c>
      <c r="Z464" s="2">
        <f>CEILING(INT(Y464*1440)/1440*288,1)/288</f>
        <v/>
      </c>
      <c r="AA464">
        <f>MROUND((Z464-25569)*86400,300)</f>
        <v/>
      </c>
    </row>
    <row r="465" ht="14.25" customHeight="1">
      <c r="O465" t="n">
        <v>1775828702</v>
      </c>
      <c r="P465" t="inlineStr">
        <is>
          <t>XAUUSD</t>
        </is>
      </c>
      <c r="Q465" t="inlineStr">
        <is>
          <t>M15</t>
        </is>
      </c>
      <c r="R465" t="n">
        <v>4774.86</v>
      </c>
      <c r="S465" t="n">
        <v>4778.49258</v>
      </c>
      <c r="T465" t="n">
        <v>4776.39218</v>
      </c>
      <c r="U465" t="n">
        <v>4783.4313</v>
      </c>
      <c r="V465" t="n">
        <v>4769.9874</v>
      </c>
      <c r="W465" t="n">
        <v>0</v>
      </c>
      <c r="Y465" s="1">
        <f>(O465/86400)+25569</f>
        <v/>
      </c>
      <c r="Z465" s="2">
        <f>CEILING(INT(Y465*1440)/1440*288,1)/288</f>
        <v/>
      </c>
      <c r="AA465">
        <f>MROUND((Z465-25569)*86400,300)</f>
        <v/>
      </c>
    </row>
    <row r="466" ht="14.25" customHeight="1">
      <c r="O466" t="n">
        <v>1775829602</v>
      </c>
      <c r="P466" t="inlineStr">
        <is>
          <t>XAUUSD</t>
        </is>
      </c>
      <c r="Q466" t="inlineStr">
        <is>
          <t>M15</t>
        </is>
      </c>
      <c r="R466" t="n">
        <v>4780.18</v>
      </c>
      <c r="S466" t="n">
        <v>4780.42326</v>
      </c>
      <c r="T466" t="n">
        <v>4778.40772</v>
      </c>
      <c r="U466" t="n">
        <v>4785.55105</v>
      </c>
      <c r="V466" t="n">
        <v>4771.72816</v>
      </c>
      <c r="W466" t="n">
        <v>0</v>
      </c>
      <c r="Y466" s="1">
        <f>(O466/86400)+25569</f>
        <v/>
      </c>
      <c r="Z466" s="2">
        <f>CEILING(INT(Y466*1440)/1440*288,1)/288</f>
        <v/>
      </c>
      <c r="AA466">
        <f>MROUND((Z466-25569)*86400,300)</f>
        <v/>
      </c>
    </row>
    <row r="467" ht="14.25" customHeight="1">
      <c r="O467" t="n">
        <v>1775830502</v>
      </c>
      <c r="P467" t="inlineStr">
        <is>
          <t>XAUUSD</t>
        </is>
      </c>
      <c r="Q467" t="inlineStr">
        <is>
          <t>M15</t>
        </is>
      </c>
      <c r="R467" t="n">
        <v>4790.75</v>
      </c>
      <c r="S467" t="n">
        <v>4781.5059</v>
      </c>
      <c r="T467" t="n">
        <v>4779.95681</v>
      </c>
      <c r="U467" t="n">
        <v>4787.25782</v>
      </c>
      <c r="V467" t="n">
        <v>4772.90424</v>
      </c>
      <c r="W467" t="n">
        <v>0</v>
      </c>
      <c r="Y467" s="1">
        <f>(O467/86400)+25569</f>
        <v/>
      </c>
      <c r="Z467" s="2">
        <f>CEILING(INT(Y467*1440)/1440*288,1)/288</f>
        <v/>
      </c>
      <c r="AA467">
        <f>MROUND((Z467-25569)*86400,300)</f>
        <v/>
      </c>
    </row>
    <row r="468" ht="14.25" customHeight="1">
      <c r="O468" t="n">
        <v>1775831402</v>
      </c>
      <c r="P468" t="inlineStr">
        <is>
          <t>XAUUSD</t>
        </is>
      </c>
      <c r="Q468" t="inlineStr">
        <is>
          <t>M15</t>
        </is>
      </c>
      <c r="R468" t="n">
        <v>4780.79</v>
      </c>
      <c r="S468" t="n">
        <v>4781.11895</v>
      </c>
      <c r="T468" t="n">
        <v>4780.53788</v>
      </c>
      <c r="U468" t="n">
        <v>4787.81108</v>
      </c>
      <c r="V468" t="n">
        <v>4772.87153</v>
      </c>
      <c r="W468" t="n">
        <v>0</v>
      </c>
      <c r="Y468" s="1">
        <f>(O468/86400)+25569</f>
        <v/>
      </c>
      <c r="Z468" s="2">
        <f>CEILING(INT(Y468*1440)/1440*288,1)/288</f>
        <v/>
      </c>
      <c r="AA468">
        <f>MROUND((Z468-25569)*86400,300)</f>
        <v/>
      </c>
    </row>
    <row r="469" ht="14.25" customHeight="1">
      <c r="O469" t="n">
        <v>1775832302</v>
      </c>
      <c r="P469" t="inlineStr">
        <is>
          <t>XAUUSD</t>
        </is>
      </c>
      <c r="Q469" t="inlineStr">
        <is>
          <t>M15</t>
        </is>
      </c>
      <c r="R469" t="n">
        <v>4774.77</v>
      </c>
      <c r="S469" t="n">
        <v>4779.41708</v>
      </c>
      <c r="T469" t="n">
        <v>4779.97748</v>
      </c>
      <c r="U469" t="n">
        <v>4786.86392</v>
      </c>
      <c r="V469" t="n">
        <v>4771.56486</v>
      </c>
      <c r="W469" t="n">
        <v>1</v>
      </c>
      <c r="Y469" s="1">
        <f>(O469/86400)+25569</f>
        <v/>
      </c>
      <c r="Z469" s="2">
        <f>CEILING(INT(Y469*1440)/1440*288,1)/288</f>
        <v/>
      </c>
      <c r="AA469">
        <f>MROUND((Z469-25569)*86400,300)</f>
        <v/>
      </c>
    </row>
    <row r="470" ht="14.25" customHeight="1">
      <c r="O470" t="n">
        <v>1775833202</v>
      </c>
      <c r="P470" t="inlineStr">
        <is>
          <t>XAUUSD</t>
        </is>
      </c>
      <c r="Q470" t="inlineStr">
        <is>
          <t>M15</t>
        </is>
      </c>
      <c r="R470" t="n">
        <v>4781.87</v>
      </c>
      <c r="S470" t="n">
        <v>4776.67143</v>
      </c>
      <c r="T470" t="n">
        <v>4778.32446</v>
      </c>
      <c r="U470" t="n">
        <v>4784.66127</v>
      </c>
      <c r="V470" t="n">
        <v>4769.11326</v>
      </c>
      <c r="W470" t="n">
        <v>0</v>
      </c>
      <c r="Y470" s="1">
        <f>(O470/86400)+25569</f>
        <v/>
      </c>
      <c r="Z470" s="2">
        <f>CEILING(INT(Y470*1440)/1440*288,1)/288</f>
        <v/>
      </c>
      <c r="AA470">
        <f>MROUND((Z470-25569)*86400,300)</f>
        <v/>
      </c>
    </row>
    <row r="471" ht="14.25" customHeight="1">
      <c r="O471" t="n">
        <v>1775834102</v>
      </c>
      <c r="P471" t="inlineStr">
        <is>
          <t>XAUUSD</t>
        </is>
      </c>
      <c r="Q471" t="inlineStr">
        <is>
          <t>M15</t>
        </is>
      </c>
      <c r="R471" t="n">
        <v>4776.14</v>
      </c>
      <c r="S471" t="n">
        <v>4772.98578</v>
      </c>
      <c r="T471" t="n">
        <v>4775.65512</v>
      </c>
      <c r="U471" t="n">
        <v>4781.3388</v>
      </c>
      <c r="V471" t="n">
        <v>4765.83041</v>
      </c>
      <c r="W471" t="n">
        <v>0</v>
      </c>
      <c r="Y471" s="1">
        <f>(O471/86400)+25569</f>
        <v/>
      </c>
      <c r="Z471" s="2">
        <f>CEILING(INT(Y471*1440)/1440*288,1)/288</f>
        <v/>
      </c>
      <c r="AA471">
        <f>MROUND((Z471-25569)*86400,300)</f>
        <v/>
      </c>
    </row>
    <row r="472" ht="14.25" customHeight="1">
      <c r="O472" t="n">
        <v>1775835002</v>
      </c>
      <c r="P472" t="inlineStr">
        <is>
          <t>XAUUSD</t>
        </is>
      </c>
      <c r="Q472" t="inlineStr">
        <is>
          <t>M15</t>
        </is>
      </c>
      <c r="R472" t="n">
        <v>4766.11</v>
      </c>
      <c r="S472" t="n">
        <v>4768.97416</v>
      </c>
      <c r="T472" t="n">
        <v>4772.31464</v>
      </c>
      <c r="U472" t="n">
        <v>4777.15596</v>
      </c>
      <c r="V472" t="n">
        <v>4762.00634</v>
      </c>
      <c r="W472" t="n">
        <v>0</v>
      </c>
      <c r="Y472" s="1">
        <f>(O472/86400)+25569</f>
        <v/>
      </c>
      <c r="Z472" s="2">
        <f>CEILING(INT(Y472*1440)/1440*288,1)/288</f>
        <v/>
      </c>
      <c r="AA472">
        <f>MROUND((Z472-25569)*86400,300)</f>
        <v/>
      </c>
    </row>
    <row r="473" ht="14.25" customHeight="1">
      <c r="O473" t="n">
        <v>1775835902</v>
      </c>
      <c r="P473" t="inlineStr">
        <is>
          <t>XAUUSD</t>
        </is>
      </c>
      <c r="Q473" t="inlineStr">
        <is>
          <t>M15</t>
        </is>
      </c>
      <c r="R473" t="n">
        <v>4762.27</v>
      </c>
      <c r="S473" t="n">
        <v>4765.41765</v>
      </c>
      <c r="T473" t="n">
        <v>4768.86614</v>
      </c>
      <c r="U473" t="n">
        <v>4772.87417</v>
      </c>
      <c r="V473" t="n">
        <v>4758.69375</v>
      </c>
      <c r="W473" t="n">
        <v>0</v>
      </c>
      <c r="Y473" s="1">
        <f>(O473/86400)+25569</f>
        <v/>
      </c>
      <c r="Z473" s="2">
        <f>CEILING(INT(Y473*1440)/1440*288,1)/288</f>
        <v/>
      </c>
      <c r="AA473">
        <f>MROUND((Z473-25569)*86400,300)</f>
        <v/>
      </c>
    </row>
    <row r="474" ht="14.25" customHeight="1">
      <c r="O474" t="n">
        <v>1775836802</v>
      </c>
      <c r="P474" t="inlineStr">
        <is>
          <t>XAUUSD</t>
        </is>
      </c>
      <c r="Q474" t="inlineStr">
        <is>
          <t>M15</t>
        </is>
      </c>
      <c r="R474" t="n">
        <v>4763.36</v>
      </c>
      <c r="S474" t="n">
        <v>4762.78574</v>
      </c>
      <c r="T474" t="n">
        <v>4765.82594</v>
      </c>
      <c r="U474" t="n">
        <v>4769.24213</v>
      </c>
      <c r="V474" t="n">
        <v>4756.23461</v>
      </c>
      <c r="W474" t="n">
        <v>0</v>
      </c>
      <c r="Y474" s="1">
        <f>(O474/86400)+25569</f>
        <v/>
      </c>
      <c r="Z474" s="2">
        <f>CEILING(INT(Y474*1440)/1440*288,1)/288</f>
        <v/>
      </c>
      <c r="AA474">
        <f>MROUND((Z474-25569)*86400,300)</f>
        <v/>
      </c>
    </row>
    <row r="475" ht="14.25" customHeight="1">
      <c r="O475" t="n">
        <v>1775837702</v>
      </c>
      <c r="P475" t="inlineStr">
        <is>
          <t>XAUUSD</t>
        </is>
      </c>
      <c r="Q475" t="inlineStr">
        <is>
          <t>M15</t>
        </is>
      </c>
      <c r="R475" t="n">
        <v>4758.17</v>
      </c>
      <c r="S475" t="n">
        <v>4761.16216</v>
      </c>
      <c r="T475" t="n">
        <v>4763.49405</v>
      </c>
      <c r="U475" t="n">
        <v>4766.75944</v>
      </c>
      <c r="V475" t="n">
        <v>4755.10108</v>
      </c>
      <c r="W475" t="n">
        <v>0</v>
      </c>
      <c r="Y475" s="1">
        <f>(O475/86400)+25569</f>
        <v/>
      </c>
      <c r="Z475" s="2">
        <f>CEILING(INT(Y475*1440)/1440*288,1)/288</f>
        <v/>
      </c>
      <c r="AA475">
        <f>MROUND((Z475-25569)*86400,300)</f>
        <v/>
      </c>
    </row>
    <row r="476" ht="14.25" customHeight="1">
      <c r="O476" t="n">
        <v>1775838602</v>
      </c>
      <c r="P476" t="inlineStr">
        <is>
          <t>XAUUSD</t>
        </is>
      </c>
      <c r="Q476" t="inlineStr">
        <is>
          <t>M15</t>
        </is>
      </c>
      <c r="R476" t="n">
        <v>4756.84</v>
      </c>
      <c r="S476" t="n">
        <v>4760.54953</v>
      </c>
      <c r="T476" t="n">
        <v>4762.02179</v>
      </c>
      <c r="U476" t="n">
        <v>4765.42244</v>
      </c>
      <c r="V476" t="n">
        <v>4755.00471</v>
      </c>
      <c r="W476" t="n">
        <v>0</v>
      </c>
      <c r="Y476" s="1">
        <f>(O476/86400)+25569</f>
        <v/>
      </c>
      <c r="Z476" s="2">
        <f>CEILING(INT(Y476*1440)/1440*288,1)/288</f>
        <v/>
      </c>
      <c r="AA476">
        <f>MROUND((Z476-25569)*86400,300)</f>
        <v/>
      </c>
    </row>
    <row r="477" ht="14.25" customHeight="1">
      <c r="O477" t="n">
        <v>1775839502</v>
      </c>
      <c r="P477" t="inlineStr">
        <is>
          <t>XAUUSD</t>
        </is>
      </c>
      <c r="Q477" t="inlineStr">
        <is>
          <t>M15</t>
        </is>
      </c>
      <c r="R477" t="n">
        <v>4763.85</v>
      </c>
      <c r="S477" t="n">
        <v>4760.65646</v>
      </c>
      <c r="T477" t="n">
        <v>4761.33913</v>
      </c>
      <c r="U477" t="n">
        <v>4765.01975</v>
      </c>
      <c r="V477" t="n">
        <v>4755.54852</v>
      </c>
      <c r="W477" t="n">
        <v>0</v>
      </c>
      <c r="Y477" s="1">
        <f>(O477/86400)+25569</f>
        <v/>
      </c>
      <c r="Z477" s="2">
        <f>CEILING(INT(Y477*1440)/1440*288,1)/288</f>
        <v/>
      </c>
      <c r="AA477">
        <f>MROUND((Z477-25569)*86400,300)</f>
        <v/>
      </c>
    </row>
    <row r="478" ht="14.25" customHeight="1">
      <c r="O478" t="n">
        <v>1775840402</v>
      </c>
      <c r="P478" t="inlineStr">
        <is>
          <t>XAUUSD</t>
        </is>
      </c>
      <c r="Q478" t="inlineStr">
        <is>
          <t>M15</t>
        </is>
      </c>
      <c r="R478" t="n">
        <v>4764.74</v>
      </c>
      <c r="S478" t="n">
        <v>4760.93833</v>
      </c>
      <c r="T478" t="n">
        <v>4761.13873</v>
      </c>
      <c r="U478" t="n">
        <v>4765.19465</v>
      </c>
      <c r="V478" t="n">
        <v>4756.33754</v>
      </c>
      <c r="W478" t="n">
        <v>0</v>
      </c>
      <c r="Y478" s="1">
        <f>(O478/86400)+25569</f>
        <v/>
      </c>
      <c r="Z478" s="2">
        <f>CEILING(INT(Y478*1440)/1440*288,1)/288</f>
        <v/>
      </c>
      <c r="AA478">
        <f>MROUND((Z478-25569)*86400,300)</f>
        <v/>
      </c>
    </row>
    <row r="479" ht="14.25" customHeight="1">
      <c r="O479" t="n">
        <v>1775841302</v>
      </c>
      <c r="P479" t="inlineStr">
        <is>
          <t>XAUUSD</t>
        </is>
      </c>
      <c r="Q479" t="inlineStr">
        <is>
          <t>M15</t>
        </is>
      </c>
      <c r="R479" t="n">
        <v>4763</v>
      </c>
      <c r="S479" t="n">
        <v>4761.16375</v>
      </c>
      <c r="T479" t="n">
        <v>4761.15124</v>
      </c>
      <c r="U479" t="n">
        <v>4765.6178</v>
      </c>
      <c r="V479" t="n">
        <v>4757.02251</v>
      </c>
      <c r="W479" t="n">
        <v>1</v>
      </c>
      <c r="Y479" s="1">
        <f>(O479/86400)+25569</f>
        <v/>
      </c>
      <c r="Z479" s="2">
        <f>CEILING(INT(Y479*1440)/1440*288,1)/288</f>
        <v/>
      </c>
      <c r="AA479">
        <f>MROUND((Z479-25569)*86400,300)</f>
        <v/>
      </c>
    </row>
    <row r="480" ht="14.25" customHeight="1">
      <c r="O480" t="n">
        <v>1775842202</v>
      </c>
      <c r="P480" t="inlineStr">
        <is>
          <t>XAUUSD</t>
        </is>
      </c>
      <c r="Q480" t="inlineStr">
        <is>
          <t>M15</t>
        </is>
      </c>
      <c r="R480" t="n">
        <v>4759.1</v>
      </c>
      <c r="S480" t="n">
        <v>4761.36978</v>
      </c>
      <c r="T480" t="n">
        <v>4761.26051</v>
      </c>
      <c r="U480" t="n">
        <v>4765.98842</v>
      </c>
      <c r="V480" t="n">
        <v>4757.44491</v>
      </c>
      <c r="W480" t="n">
        <v>0</v>
      </c>
      <c r="Y480" s="1">
        <f>(O480/86400)+25569</f>
        <v/>
      </c>
      <c r="Z480" s="2">
        <f>CEILING(INT(Y480*1440)/1440*288,1)/288</f>
        <v/>
      </c>
      <c r="AA480">
        <f>MROUND((Z480-25569)*86400,300)</f>
        <v/>
      </c>
    </row>
    <row r="481" ht="14.25" customHeight="1">
      <c r="O481" t="n">
        <v>1775843102</v>
      </c>
      <c r="P481" t="inlineStr">
        <is>
          <t>XAUUSD</t>
        </is>
      </c>
      <c r="Q481" t="inlineStr">
        <is>
          <t>M15</t>
        </is>
      </c>
      <c r="R481" t="n">
        <v>4760.32</v>
      </c>
      <c r="S481" t="n">
        <v>4761.79899</v>
      </c>
      <c r="T481" t="n">
        <v>4761.52975</v>
      </c>
      <c r="U481" t="n">
        <v>4766.31487</v>
      </c>
      <c r="V481" t="n">
        <v>4757.83639</v>
      </c>
      <c r="W481" t="n">
        <v>0</v>
      </c>
      <c r="Y481" s="1">
        <f>(O481/86400)+25569</f>
        <v/>
      </c>
      <c r="Z481" s="2">
        <f>CEILING(INT(Y481*1440)/1440*288,1)/288</f>
        <v/>
      </c>
      <c r="AA481">
        <f>MROUND((Z481-25569)*86400,300)</f>
        <v/>
      </c>
    </row>
    <row r="482" ht="14.25" customHeight="1">
      <c r="O482" t="n">
        <v>1775844002</v>
      </c>
      <c r="P482" t="inlineStr">
        <is>
          <t>XAUUSD</t>
        </is>
      </c>
      <c r="Q482" t="inlineStr">
        <is>
          <t>M15</t>
        </is>
      </c>
      <c r="R482" t="n">
        <v>4763.65</v>
      </c>
      <c r="S482" t="n">
        <v>4762.56493</v>
      </c>
      <c r="T482" t="n">
        <v>4762.04734</v>
      </c>
      <c r="U482" t="n">
        <v>4766.67903</v>
      </c>
      <c r="V482" t="n">
        <v>4758.48213</v>
      </c>
      <c r="W482" t="n">
        <v>0</v>
      </c>
      <c r="Y482" s="1">
        <f>(O482/86400)+25569</f>
        <v/>
      </c>
      <c r="Z482" s="2">
        <f>CEILING(INT(Y482*1440)/1440*288,1)/288</f>
        <v/>
      </c>
      <c r="AA482">
        <f>MROUND((Z482-25569)*86400,300)</f>
        <v/>
      </c>
    </row>
    <row r="483" ht="14.25" customHeight="1">
      <c r="O483" t="n">
        <v>1775844902</v>
      </c>
      <c r="P483" t="inlineStr">
        <is>
          <t>XAUUSD</t>
        </is>
      </c>
      <c r="Q483" t="inlineStr">
        <is>
          <t>M15</t>
        </is>
      </c>
      <c r="R483" t="n">
        <v>4765.95</v>
      </c>
      <c r="S483" t="n">
        <v>4763.68737</v>
      </c>
      <c r="T483" t="n">
        <v>4762.86735</v>
      </c>
      <c r="U483" t="n">
        <v>4767.23614</v>
      </c>
      <c r="V483" t="n">
        <v>4759.87453</v>
      </c>
      <c r="W483" t="n">
        <v>0</v>
      </c>
      <c r="Y483" s="1">
        <f>(O483/86400)+25569</f>
        <v/>
      </c>
      <c r="Z483" s="2">
        <f>CEILING(INT(Y483*1440)/1440*288,1)/288</f>
        <v/>
      </c>
      <c r="AA483">
        <f>MROUND((Z483-25569)*86400,300)</f>
        <v/>
      </c>
    </row>
    <row r="484" ht="14.25" customHeight="1">
      <c r="O484" t="n">
        <v>1775845802</v>
      </c>
      <c r="P484" t="inlineStr">
        <is>
          <t>XAUUSD</t>
        </is>
      </c>
      <c r="Q484" t="inlineStr">
        <is>
          <t>M15</t>
        </is>
      </c>
      <c r="R484" t="n">
        <v>4768.22</v>
      </c>
      <c r="S484" t="n">
        <v>4765.10394</v>
      </c>
      <c r="T484" t="n">
        <v>4763.98565</v>
      </c>
      <c r="U484" t="n">
        <v>4767.9576</v>
      </c>
      <c r="V484" t="n">
        <v>4761.82557</v>
      </c>
      <c r="W484" t="n">
        <v>0</v>
      </c>
      <c r="Y484" s="1">
        <f>(O484/86400)+25569</f>
        <v/>
      </c>
      <c r="Z484" s="2">
        <f>CEILING(INT(Y484*1440)/1440*288,1)/288</f>
        <v/>
      </c>
      <c r="AA484">
        <f>MROUND((Z484-25569)*86400,300)</f>
        <v/>
      </c>
    </row>
    <row r="485" ht="14.25" customHeight="1">
      <c r="O485" t="n">
        <v>1775846702</v>
      </c>
      <c r="P485" t="inlineStr">
        <is>
          <t>XAUUSD</t>
        </is>
      </c>
      <c r="Q485" t="inlineStr">
        <is>
          <t>M15</t>
        </is>
      </c>
      <c r="R485" t="n">
        <v>4765.29</v>
      </c>
      <c r="S485" t="n">
        <v>4766.59843</v>
      </c>
      <c r="T485" t="n">
        <v>4765.29204</v>
      </c>
      <c r="U485" t="n">
        <v>4768.77574</v>
      </c>
      <c r="V485" t="n">
        <v>4764.06583</v>
      </c>
      <c r="W485" t="n">
        <v>0</v>
      </c>
      <c r="Y485" s="1">
        <f>(O485/86400)+25569</f>
        <v/>
      </c>
      <c r="Z485" s="2">
        <f>CEILING(INT(Y485*1440)/1440*288,1)/288</f>
        <v/>
      </c>
      <c r="AA485">
        <f>MROUND((Z485-25569)*86400,300)</f>
        <v/>
      </c>
    </row>
    <row r="486" ht="14.25" customHeight="1">
      <c r="O486" t="n">
        <v>1775847602</v>
      </c>
      <c r="P486" t="inlineStr">
        <is>
          <t>XAUUSD</t>
        </is>
      </c>
      <c r="Q486" t="inlineStr">
        <is>
          <t>M15</t>
        </is>
      </c>
      <c r="R486" t="n">
        <v>4766.99</v>
      </c>
      <c r="S486" t="n">
        <v>4767.87348</v>
      </c>
      <c r="T486" t="n">
        <v>4766.58276</v>
      </c>
      <c r="U486" t="n">
        <v>4769.70393</v>
      </c>
      <c r="V486" t="n">
        <v>4766.11231</v>
      </c>
      <c r="W486" t="n">
        <v>0</v>
      </c>
      <c r="Y486" s="1">
        <f>(O486/86400)+25569</f>
        <v/>
      </c>
      <c r="Z486" s="2">
        <f>CEILING(INT(Y486*1440)/1440*288,1)/288</f>
        <v/>
      </c>
      <c r="AA486">
        <f>MROUND((Z486-25569)*86400,300)</f>
        <v/>
      </c>
    </row>
    <row r="487" ht="14.25" customHeight="1">
      <c r="O487" t="n">
        <v>1775848502</v>
      </c>
      <c r="P487" t="inlineStr">
        <is>
          <t>XAUUSD</t>
        </is>
      </c>
      <c r="Q487" t="inlineStr">
        <is>
          <t>M15</t>
        </is>
      </c>
      <c r="R487" t="n">
        <v>4763.51</v>
      </c>
      <c r="S487" t="n">
        <v>4768.27407</v>
      </c>
      <c r="T487" t="n">
        <v>4767.42841</v>
      </c>
      <c r="U487" t="n">
        <v>4770.3862</v>
      </c>
      <c r="V487" t="n">
        <v>4767.03106</v>
      </c>
      <c r="W487" t="n">
        <v>0</v>
      </c>
      <c r="Y487" s="1">
        <f>(O487/86400)+25569</f>
        <v/>
      </c>
      <c r="Z487" s="2">
        <f>CEILING(INT(Y487*1440)/1440*288,1)/288</f>
        <v/>
      </c>
      <c r="AA487">
        <f>MROUND((Z487-25569)*86400,300)</f>
        <v/>
      </c>
    </row>
    <row r="488" ht="14.25" customHeight="1">
      <c r="O488" t="n">
        <v>1775849402</v>
      </c>
      <c r="P488" t="inlineStr">
        <is>
          <t>XAUUSD</t>
        </is>
      </c>
      <c r="Q488" t="inlineStr">
        <is>
          <t>M15</t>
        </is>
      </c>
      <c r="R488" t="n">
        <v>4763.81</v>
      </c>
      <c r="S488" t="n">
        <v>4767.11071</v>
      </c>
      <c r="T488" t="n">
        <v>4767.26956</v>
      </c>
      <c r="U488" t="n">
        <v>4770.15698</v>
      </c>
      <c r="V488" t="n">
        <v>4765.74953</v>
      </c>
      <c r="W488" t="n">
        <v>1</v>
      </c>
      <c r="Y488" s="1">
        <f>(O488/86400)+25569</f>
        <v/>
      </c>
      <c r="Z488" s="2">
        <f>CEILING(INT(Y488*1440)/1440*288,1)/288</f>
        <v/>
      </c>
      <c r="AA488">
        <f>MROUND((Z488-25569)*86400,300)</f>
        <v/>
      </c>
    </row>
    <row r="489" ht="14.25" customHeight="1">
      <c r="O489" t="n">
        <v>1775850302</v>
      </c>
      <c r="P489" t="inlineStr">
        <is>
          <t>XAUUSD</t>
        </is>
      </c>
      <c r="Q489" t="inlineStr">
        <is>
          <t>M15</t>
        </is>
      </c>
      <c r="R489" t="n">
        <v>4759.61</v>
      </c>
      <c r="S489" t="n">
        <v>4763.48614</v>
      </c>
      <c r="T489" t="n">
        <v>4765.37785</v>
      </c>
      <c r="U489" t="n">
        <v>4768.34265</v>
      </c>
      <c r="V489" t="n">
        <v>4761.22389</v>
      </c>
      <c r="W489" t="n">
        <v>0</v>
      </c>
      <c r="Y489" s="1">
        <f>(O489/86400)+25569</f>
        <v/>
      </c>
      <c r="Z489" s="2">
        <f>CEILING(INT(Y489*1440)/1440*288,1)/288</f>
        <v/>
      </c>
      <c r="AA489">
        <f>MROUND((Z489-25569)*86400,300)</f>
        <v/>
      </c>
    </row>
    <row r="490" ht="14.25" customHeight="1">
      <c r="O490" t="n">
        <v>1775851202</v>
      </c>
      <c r="P490" t="inlineStr">
        <is>
          <t>XAUUSD</t>
        </is>
      </c>
      <c r="Q490" t="inlineStr">
        <is>
          <t>M15</t>
        </is>
      </c>
      <c r="R490" t="n">
        <v>4753.48</v>
      </c>
      <c r="S490" t="n">
        <v>4756.68056</v>
      </c>
      <c r="T490" t="n">
        <v>4761.02921</v>
      </c>
      <c r="U490" t="n">
        <v>4764.04614</v>
      </c>
      <c r="V490" t="n">
        <v>4752.68199</v>
      </c>
      <c r="W490" t="n">
        <v>0</v>
      </c>
      <c r="Y490" s="1">
        <f>(O490/86400)+25569</f>
        <v/>
      </c>
      <c r="Z490" s="2">
        <f>CEILING(INT(Y490*1440)/1440*288,1)/288</f>
        <v/>
      </c>
      <c r="AA490">
        <f>MROUND((Z490-25569)*86400,300)</f>
        <v/>
      </c>
    </row>
    <row r="491" ht="14.25" customHeight="1">
      <c r="O491" t="n">
        <v>1775852102</v>
      </c>
      <c r="P491" t="inlineStr">
        <is>
          <t>XAUUSD</t>
        </is>
      </c>
      <c r="Q491" t="inlineStr">
        <is>
          <t>M15</t>
        </is>
      </c>
      <c r="R491" t="n">
        <v>4745.52</v>
      </c>
      <c r="S491" t="n">
        <v>4746.27031</v>
      </c>
      <c r="T491" t="n">
        <v>4753.64976</v>
      </c>
      <c r="U491" t="n">
        <v>4756.55634</v>
      </c>
      <c r="V491" t="n">
        <v>4739.95003</v>
      </c>
      <c r="W491" t="n">
        <v>0</v>
      </c>
      <c r="Y491" s="1">
        <f>(O491/86400)+25569</f>
        <v/>
      </c>
      <c r="Z491" s="2">
        <f>CEILING(INT(Y491*1440)/1440*288,1)/288</f>
        <v/>
      </c>
      <c r="AA491">
        <f>MROUND((Z491-25569)*86400,300)</f>
        <v/>
      </c>
    </row>
    <row r="492" ht="14.25" customHeight="1">
      <c r="O492" t="n">
        <v>1775853002</v>
      </c>
      <c r="P492" t="inlineStr">
        <is>
          <t>XAUUSD</t>
        </is>
      </c>
      <c r="Q492" t="inlineStr">
        <is>
          <t>M15</t>
        </is>
      </c>
      <c r="R492" t="n">
        <v>4751.12</v>
      </c>
      <c r="S492" t="n">
        <v>4732.34032</v>
      </c>
      <c r="T492" t="n">
        <v>4742.99504</v>
      </c>
      <c r="U492" t="n">
        <v>4745.54012</v>
      </c>
      <c r="V492" t="n">
        <v>4723.55997</v>
      </c>
      <c r="W492" t="n">
        <v>0</v>
      </c>
      <c r="Y492" s="1">
        <f>(O492/86400)+25569</f>
        <v/>
      </c>
      <c r="Z492" s="2">
        <f>CEILING(INT(Y492*1440)/1440*288,1)/288</f>
        <v/>
      </c>
      <c r="AA492">
        <f>MROUND((Z492-25569)*86400,300)</f>
        <v/>
      </c>
    </row>
    <row r="493" ht="14.25" customHeight="1">
      <c r="O493" t="n">
        <v>1775853902</v>
      </c>
      <c r="P493" t="inlineStr">
        <is>
          <t>XAUUSD</t>
        </is>
      </c>
      <c r="Q493" t="inlineStr">
        <is>
          <t>M15</t>
        </is>
      </c>
      <c r="R493" t="n">
        <v>4749.39</v>
      </c>
      <c r="S493" t="n">
        <v>4715.19862</v>
      </c>
      <c r="T493" t="n">
        <v>4729.09683</v>
      </c>
      <c r="U493" t="n">
        <v>4731.01526</v>
      </c>
      <c r="V493" t="n">
        <v>4704.33482</v>
      </c>
      <c r="W493" t="n">
        <v>0</v>
      </c>
      <c r="Y493" s="1">
        <f>(O493/86400)+25569</f>
        <v/>
      </c>
      <c r="Z493" s="2">
        <f>CEILING(INT(Y493*1440)/1440*288,1)/288</f>
        <v/>
      </c>
      <c r="AA493">
        <f>MROUND((Z493-25569)*86400,300)</f>
        <v/>
      </c>
    </row>
    <row r="494" ht="14.25" customHeight="1">
      <c r="O494" t="n">
        <v>1776031202</v>
      </c>
      <c r="P494" t="inlineStr">
        <is>
          <t>XAUUSD</t>
        </is>
      </c>
      <c r="Q494" t="inlineStr">
        <is>
          <t>M15</t>
        </is>
      </c>
      <c r="R494" t="n">
        <v>4676.52</v>
      </c>
      <c r="S494" t="n">
        <v>4696.02853</v>
      </c>
      <c r="T494" t="n">
        <v>4712.56268</v>
      </c>
      <c r="U494" t="n">
        <v>4713.62716</v>
      </c>
      <c r="V494" t="n">
        <v>4683.7472</v>
      </c>
      <c r="W494" t="n">
        <v>0</v>
      </c>
      <c r="Y494" s="1">
        <f>(O494/86400)+25569</f>
        <v/>
      </c>
      <c r="Z494" s="2">
        <f>CEILING(INT(Y494*1440)/1440*288,1)/288</f>
        <v/>
      </c>
      <c r="AA494">
        <f>MROUND((Z494-25569)*86400,300)</f>
        <v/>
      </c>
    </row>
    <row r="495" ht="14.25" customHeight="1">
      <c r="O495" t="n">
        <v>1776032102</v>
      </c>
      <c r="P495" t="inlineStr">
        <is>
          <t>XAUUSD</t>
        </is>
      </c>
      <c r="Q495" t="inlineStr">
        <is>
          <t>M15</t>
        </is>
      </c>
      <c r="R495" t="n">
        <v>4647.84</v>
      </c>
      <c r="S495" t="n">
        <v>4678.46893</v>
      </c>
      <c r="T495" t="n">
        <v>4695.51581</v>
      </c>
      <c r="U495" t="n">
        <v>4695.39213</v>
      </c>
      <c r="V495" t="n">
        <v>4666.29609</v>
      </c>
      <c r="W495" t="n">
        <v>0</v>
      </c>
      <c r="Y495" s="1">
        <f>(O495/86400)+25569</f>
        <v/>
      </c>
      <c r="Z495" s="2">
        <f>CEILING(INT(Y495*1440)/1440*288,1)/288</f>
        <v/>
      </c>
      <c r="AA495">
        <f>MROUND((Z495-25569)*86400,300)</f>
        <v/>
      </c>
    </row>
    <row r="496" ht="14.25" customHeight="1">
      <c r="O496" t="n">
        <v>1776033002</v>
      </c>
      <c r="P496" t="inlineStr">
        <is>
          <t>XAUUSD</t>
        </is>
      </c>
      <c r="Q496" t="inlineStr">
        <is>
          <t>M15</t>
        </is>
      </c>
      <c r="R496" t="n">
        <v>4657.91</v>
      </c>
      <c r="S496" t="n">
        <v>4664.75291</v>
      </c>
      <c r="T496" t="n">
        <v>4680.13436</v>
      </c>
      <c r="U496" t="n">
        <v>4678.95294</v>
      </c>
      <c r="V496" t="n">
        <v>4653.15577</v>
      </c>
      <c r="W496" t="n">
        <v>0</v>
      </c>
      <c r="Y496" s="1">
        <f>(O496/86400)+25569</f>
        <v/>
      </c>
      <c r="Z496" s="2">
        <f>CEILING(INT(Y496*1440)/1440*288,1)/288</f>
        <v/>
      </c>
      <c r="AA496">
        <f>MROUND((Z496-25569)*86400,300)</f>
        <v/>
      </c>
    </row>
    <row r="497" ht="14.25" customHeight="1">
      <c r="O497" t="n">
        <v>1776033902</v>
      </c>
      <c r="P497" t="inlineStr">
        <is>
          <t>XAUUSD</t>
        </is>
      </c>
      <c r="Q497" t="inlineStr">
        <is>
          <t>M15</t>
        </is>
      </c>
      <c r="R497" t="n">
        <v>4658.97</v>
      </c>
      <c r="S497" t="n">
        <v>4655.47381</v>
      </c>
      <c r="T497" t="n">
        <v>4667.80408</v>
      </c>
      <c r="U497" t="n">
        <v>4666.30612</v>
      </c>
      <c r="V497" t="n">
        <v>4644.9372</v>
      </c>
      <c r="W497" t="n">
        <v>0</v>
      </c>
      <c r="Y497" s="1">
        <f>(O497/86400)+25569</f>
        <v/>
      </c>
      <c r="Z497" s="2">
        <f>CEILING(INT(Y497*1440)/1440*288,1)/288</f>
        <v/>
      </c>
      <c r="AA497">
        <f>MROUND((Z497-25569)*86400,300)</f>
        <v/>
      </c>
    </row>
    <row r="498" ht="14.25" customHeight="1">
      <c r="O498" t="n">
        <v>1776034802</v>
      </c>
      <c r="P498" t="inlineStr">
        <is>
          <t>XAUUSD</t>
        </is>
      </c>
      <c r="Q498" t="inlineStr">
        <is>
          <t>M15</t>
        </is>
      </c>
      <c r="R498" t="n">
        <v>4659.47</v>
      </c>
      <c r="S498" t="n">
        <v>4650.8638</v>
      </c>
      <c r="T498" t="n">
        <v>4659.33394</v>
      </c>
      <c r="U498" t="n">
        <v>4658.27299</v>
      </c>
      <c r="V498" t="n">
        <v>4641.45771</v>
      </c>
      <c r="W498" t="n">
        <v>0</v>
      </c>
      <c r="Y498" s="1">
        <f>(O498/86400)+25569</f>
        <v/>
      </c>
      <c r="Z498" s="2">
        <f>CEILING(INT(Y498*1440)/1440*288,1)/288</f>
        <v/>
      </c>
      <c r="AA498">
        <f>MROUND((Z498-25569)*86400,300)</f>
        <v/>
      </c>
    </row>
    <row r="499" ht="14.25" customHeight="1">
      <c r="O499" t="n">
        <v>1776035702</v>
      </c>
      <c r="P499" t="inlineStr">
        <is>
          <t>XAUUSD</t>
        </is>
      </c>
      <c r="Q499" t="inlineStr">
        <is>
          <t>M15</t>
        </is>
      </c>
      <c r="R499" t="n">
        <v>4653.54</v>
      </c>
      <c r="S499" t="n">
        <v>4650.69475</v>
      </c>
      <c r="T499" t="n">
        <v>4655.01434</v>
      </c>
      <c r="U499" t="n">
        <v>4655.13213</v>
      </c>
      <c r="V499" t="n">
        <v>4642.16426</v>
      </c>
      <c r="W499" t="n">
        <v>0</v>
      </c>
      <c r="Y499" s="1">
        <f>(O499/86400)+25569</f>
        <v/>
      </c>
      <c r="Z499" s="2">
        <f>CEILING(INT(Y499*1440)/1440*288,1)/288</f>
        <v/>
      </c>
      <c r="AA499">
        <f>MROUND((Z499-25569)*86400,300)</f>
        <v/>
      </c>
    </row>
    <row r="500" ht="14.25" customHeight="1">
      <c r="O500" t="n">
        <v>1776036602</v>
      </c>
      <c r="P500" t="inlineStr">
        <is>
          <t>XAUUSD</t>
        </is>
      </c>
      <c r="Q500" t="inlineStr">
        <is>
          <t>M15</t>
        </is>
      </c>
      <c r="R500" t="n">
        <v>4655.51</v>
      </c>
      <c r="S500" t="n">
        <v>4654.53352</v>
      </c>
      <c r="T500" t="n">
        <v>4654.77393</v>
      </c>
      <c r="U500" t="n">
        <v>4656.69205</v>
      </c>
      <c r="V500" t="n">
        <v>4646.41429</v>
      </c>
      <c r="W500" t="n">
        <v>0</v>
      </c>
      <c r="Y500" s="1">
        <f>(O500/86400)+25569</f>
        <v/>
      </c>
      <c r="Z500" s="2">
        <f>CEILING(INT(Y500*1440)/1440*288,1)/288</f>
        <v/>
      </c>
      <c r="AA500">
        <f>MROUND((Z500-25569)*86400,300)</f>
        <v/>
      </c>
    </row>
    <row r="501" ht="14.25" customHeight="1">
      <c r="O501" t="n">
        <v>1776037502</v>
      </c>
      <c r="P501" t="inlineStr">
        <is>
          <t>XAUUSD</t>
        </is>
      </c>
      <c r="Q501" t="inlineStr">
        <is>
          <t>M15</t>
        </is>
      </c>
      <c r="R501" t="n">
        <v>4671.61</v>
      </c>
      <c r="S501" t="n">
        <v>4661.47474</v>
      </c>
      <c r="T501" t="n">
        <v>4658.12434</v>
      </c>
      <c r="U501" t="n">
        <v>4662.28255</v>
      </c>
      <c r="V501" t="n">
        <v>4653.10824</v>
      </c>
      <c r="W501" t="n">
        <v>1</v>
      </c>
      <c r="Y501" s="1">
        <f>(O501/86400)+25569</f>
        <v/>
      </c>
      <c r="Z501" s="2">
        <f>CEILING(INT(Y501*1440)/1440*288,1)/288</f>
        <v/>
      </c>
      <c r="AA501">
        <f>MROUND((Z501-25569)*86400,300)</f>
        <v/>
      </c>
    </row>
    <row r="502" ht="14.25" customHeight="1">
      <c r="O502" t="n">
        <v>1776038402</v>
      </c>
      <c r="P502" t="inlineStr">
        <is>
          <t>XAUUSD</t>
        </is>
      </c>
      <c r="Q502" t="inlineStr">
        <is>
          <t>M15</t>
        </is>
      </c>
      <c r="R502" t="n">
        <v>4672.36</v>
      </c>
      <c r="S502" t="n">
        <v>4670.16529</v>
      </c>
      <c r="T502" t="n">
        <v>4664.14482</v>
      </c>
      <c r="U502" t="n">
        <v>4670.67276</v>
      </c>
      <c r="V502" t="n">
        <v>4661.24358</v>
      </c>
      <c r="W502" t="n">
        <v>0</v>
      </c>
      <c r="Y502" s="1">
        <f>(O502/86400)+25569</f>
        <v/>
      </c>
      <c r="Z502" s="2">
        <f>CEILING(INT(Y502*1440)/1440*288,1)/288</f>
        <v/>
      </c>
      <c r="AA502">
        <f>MROUND((Z502-25569)*86400,300)</f>
        <v/>
      </c>
    </row>
    <row r="503" ht="14.25" customHeight="1">
      <c r="O503" t="n">
        <v>1776039302</v>
      </c>
      <c r="P503" t="inlineStr">
        <is>
          <t>XAUUSD</t>
        </is>
      </c>
      <c r="Q503" t="inlineStr">
        <is>
          <t>M15</t>
        </is>
      </c>
      <c r="R503" t="n">
        <v>4673.05</v>
      </c>
      <c r="S503" t="n">
        <v>4679.79213</v>
      </c>
      <c r="T503" t="n">
        <v>4671.96847</v>
      </c>
      <c r="U503" t="n">
        <v>4680.85558</v>
      </c>
      <c r="V503" t="n">
        <v>4669.94078</v>
      </c>
      <c r="W503" t="n">
        <v>0</v>
      </c>
      <c r="Y503" s="1">
        <f>(O503/86400)+25569</f>
        <v/>
      </c>
      <c r="Z503" s="2">
        <f>CEILING(INT(Y503*1440)/1440*288,1)/288</f>
        <v/>
      </c>
      <c r="AA503">
        <f>MROUND((Z503-25569)*86400,300)</f>
        <v/>
      </c>
    </row>
    <row r="504" ht="14.25" customHeight="1">
      <c r="O504" t="n">
        <v>1776040202</v>
      </c>
      <c r="P504" t="inlineStr">
        <is>
          <t>XAUUSD</t>
        </is>
      </c>
      <c r="Q504" t="inlineStr">
        <is>
          <t>M15</t>
        </is>
      </c>
      <c r="R504" t="n">
        <v>4678.5</v>
      </c>
      <c r="S504" t="n">
        <v>4689.68461</v>
      </c>
      <c r="T504" t="n">
        <v>4680.82654</v>
      </c>
      <c r="U504" t="n">
        <v>4691.82808</v>
      </c>
      <c r="V504" t="n">
        <v>4678.69027</v>
      </c>
      <c r="W504" t="n">
        <v>0</v>
      </c>
      <c r="Y504" s="1">
        <f>(O504/86400)+25569</f>
        <v/>
      </c>
      <c r="Z504" s="2">
        <f>CEILING(INT(Y504*1440)/1440*288,1)/288</f>
        <v/>
      </c>
      <c r="AA504">
        <f>MROUND((Z504-25569)*86400,300)</f>
        <v/>
      </c>
    </row>
    <row r="505" ht="14.25" customHeight="1">
      <c r="O505" t="n">
        <v>1776041102</v>
      </c>
      <c r="P505" t="inlineStr">
        <is>
          <t>XAUUSD</t>
        </is>
      </c>
      <c r="Q505" t="inlineStr">
        <is>
          <t>M15</t>
        </is>
      </c>
      <c r="R505" t="n">
        <v>4695.48</v>
      </c>
      <c r="S505" t="n">
        <v>4699.15237</v>
      </c>
      <c r="T505" t="n">
        <v>4689.98946</v>
      </c>
      <c r="U505" t="n">
        <v>4702.57176</v>
      </c>
      <c r="V505" t="n">
        <v>4687.24983</v>
      </c>
      <c r="W505" t="n">
        <v>0</v>
      </c>
      <c r="Y505" s="1">
        <f>(O505/86400)+25569</f>
        <v/>
      </c>
      <c r="Z505" s="2">
        <f>CEILING(INT(Y505*1440)/1440*288,1)/288</f>
        <v/>
      </c>
      <c r="AA505">
        <f>MROUND((Z505-25569)*86400,300)</f>
        <v/>
      </c>
    </row>
    <row r="506" ht="14.25" customHeight="1">
      <c r="O506" t="n">
        <v>1776042002</v>
      </c>
      <c r="P506" t="inlineStr">
        <is>
          <t>XAUUSD</t>
        </is>
      </c>
      <c r="Q506" t="inlineStr">
        <is>
          <t>M15</t>
        </is>
      </c>
      <c r="R506" t="n">
        <v>4715.31</v>
      </c>
      <c r="S506" t="n">
        <v>4707.30963</v>
      </c>
      <c r="T506" t="n">
        <v>4698.64955</v>
      </c>
      <c r="U506" t="n">
        <v>4711.99614</v>
      </c>
      <c r="V506" t="n">
        <v>4695.33718</v>
      </c>
      <c r="W506" t="n">
        <v>0</v>
      </c>
      <c r="Y506" s="1">
        <f>(O506/86400)+25569</f>
        <v/>
      </c>
      <c r="Z506" s="2">
        <f>CEILING(INT(Y506*1440)/1440*288,1)/288</f>
        <v/>
      </c>
      <c r="AA506">
        <f>MROUND((Z506-25569)*86400,300)</f>
        <v/>
      </c>
    </row>
    <row r="507" ht="14.25" customHeight="1">
      <c r="O507" t="n">
        <v>1776042902</v>
      </c>
      <c r="P507" t="inlineStr">
        <is>
          <t>XAUUSD</t>
        </is>
      </c>
      <c r="Q507" t="inlineStr">
        <is>
          <t>M15</t>
        </is>
      </c>
      <c r="R507" t="n">
        <v>4717.74</v>
      </c>
      <c r="S507" t="n">
        <v>4713.39755</v>
      </c>
      <c r="T507" t="n">
        <v>4706.02355</v>
      </c>
      <c r="U507" t="n">
        <v>4719.12366</v>
      </c>
      <c r="V507" t="n">
        <v>4702.47922</v>
      </c>
      <c r="W507" t="n">
        <v>0</v>
      </c>
      <c r="Y507" s="1">
        <f>(O507/86400)+25569</f>
        <v/>
      </c>
      <c r="Z507" s="2">
        <f>CEILING(INT(Y507*1440)/1440*288,1)/288</f>
        <v/>
      </c>
      <c r="AA507">
        <f>MROUND((Z507-25569)*86400,300)</f>
        <v/>
      </c>
    </row>
    <row r="508" ht="14.25" customHeight="1">
      <c r="O508" t="n">
        <v>1776043802</v>
      </c>
      <c r="P508" t="inlineStr">
        <is>
          <t>XAUUSD</t>
        </is>
      </c>
      <c r="Q508" t="inlineStr">
        <is>
          <t>M15</t>
        </is>
      </c>
      <c r="R508" t="n">
        <v>4714.5</v>
      </c>
      <c r="S508" t="n">
        <v>4717.40623</v>
      </c>
      <c r="T508" t="n">
        <v>4711.71489</v>
      </c>
      <c r="U508" t="n">
        <v>4723.86072</v>
      </c>
      <c r="V508" t="n">
        <v>4708.16195</v>
      </c>
      <c r="W508" t="n">
        <v>0</v>
      </c>
      <c r="Y508" s="1">
        <f>(O508/86400)+25569</f>
        <v/>
      </c>
      <c r="Z508" s="2">
        <f>CEILING(INT(Y508*1440)/1440*288,1)/288</f>
        <v/>
      </c>
      <c r="AA508">
        <f>MROUND((Z508-25569)*86400,300)</f>
        <v/>
      </c>
    </row>
    <row r="509" ht="14.25" customHeight="1">
      <c r="O509" t="n">
        <v>1776044702</v>
      </c>
      <c r="P509" t="inlineStr">
        <is>
          <t>XAUUSD</t>
        </is>
      </c>
      <c r="Q509" t="inlineStr">
        <is>
          <t>M15</t>
        </is>
      </c>
      <c r="R509" t="n">
        <v>4721.37</v>
      </c>
      <c r="S509" t="n">
        <v>4719.74039</v>
      </c>
      <c r="T509" t="n">
        <v>4715.72764</v>
      </c>
      <c r="U509" t="n">
        <v>4726.47819</v>
      </c>
      <c r="V509" t="n">
        <v>4712.42376</v>
      </c>
      <c r="W509" t="n">
        <v>0</v>
      </c>
      <c r="Y509" s="1">
        <f>(O509/86400)+25569</f>
        <v/>
      </c>
      <c r="Z509" s="2">
        <f>CEILING(INT(Y509*1440)/1440*288,1)/288</f>
        <v/>
      </c>
      <c r="AA509">
        <f>MROUND((Z509-25569)*86400,300)</f>
        <v/>
      </c>
    </row>
    <row r="510" ht="14.25" customHeight="1">
      <c r="O510" t="n">
        <v>1776045602</v>
      </c>
      <c r="P510" t="inlineStr">
        <is>
          <t>XAUUSD</t>
        </is>
      </c>
      <c r="Q510" t="inlineStr">
        <is>
          <t>M15</t>
        </is>
      </c>
      <c r="R510" t="n">
        <v>4722.77</v>
      </c>
      <c r="S510" t="n">
        <v>4720.64666</v>
      </c>
      <c r="T510" t="n">
        <v>4718.18715</v>
      </c>
      <c r="U510" t="n">
        <v>4727.24932</v>
      </c>
      <c r="V510" t="n">
        <v>4715.35213</v>
      </c>
      <c r="W510" t="n">
        <v>0</v>
      </c>
      <c r="Y510" s="1">
        <f>(O510/86400)+25569</f>
        <v/>
      </c>
      <c r="Z510" s="2">
        <f>CEILING(INT(Y510*1440)/1440*288,1)/288</f>
        <v/>
      </c>
      <c r="AA510">
        <f>MROUND((Z510-25569)*86400,300)</f>
        <v/>
      </c>
    </row>
    <row r="511" ht="14.25" customHeight="1">
      <c r="O511" t="n">
        <v>1776046502</v>
      </c>
      <c r="P511" t="inlineStr">
        <is>
          <t>XAUUSD</t>
        </is>
      </c>
      <c r="Q511" t="inlineStr">
        <is>
          <t>M15</t>
        </is>
      </c>
      <c r="R511" t="n">
        <v>4720.02</v>
      </c>
      <c r="S511" t="n">
        <v>4720.53432</v>
      </c>
      <c r="T511" t="n">
        <v>4719.36074</v>
      </c>
      <c r="U511" t="n">
        <v>4726.78268</v>
      </c>
      <c r="V511" t="n">
        <v>4716.81822</v>
      </c>
      <c r="W511" t="n">
        <v>0</v>
      </c>
      <c r="Y511" s="1">
        <f>(O511/86400)+25569</f>
        <v/>
      </c>
      <c r="Z511" s="2">
        <f>CEILING(INT(Y511*1440)/1440*288,1)/288</f>
        <v/>
      </c>
      <c r="AA511">
        <f>MROUND((Z511-25569)*86400,300)</f>
        <v/>
      </c>
    </row>
    <row r="512" ht="14.25" customHeight="1">
      <c r="O512" t="n">
        <v>1776047402</v>
      </c>
      <c r="P512" t="inlineStr">
        <is>
          <t>XAUUSD</t>
        </is>
      </c>
      <c r="Q512" t="inlineStr">
        <is>
          <t>M15</t>
        </is>
      </c>
      <c r="R512" t="n">
        <v>4715.49</v>
      </c>
      <c r="S512" t="n">
        <v>4719.85852</v>
      </c>
      <c r="T512" t="n">
        <v>4719.60963</v>
      </c>
      <c r="U512" t="n">
        <v>4725.62129</v>
      </c>
      <c r="V512" t="n">
        <v>4716.98913</v>
      </c>
      <c r="W512" t="n">
        <v>0</v>
      </c>
      <c r="Y512" s="1">
        <f>(O512/86400)+25569</f>
        <v/>
      </c>
      <c r="Z512" s="2">
        <f>CEILING(INT(Y512*1440)/1440*288,1)/288</f>
        <v/>
      </c>
      <c r="AA512">
        <f>MROUND((Z512-25569)*86400,300)</f>
        <v/>
      </c>
    </row>
    <row r="513" ht="14.25" customHeight="1">
      <c r="O513" t="n">
        <v>1776048302</v>
      </c>
      <c r="P513" t="inlineStr">
        <is>
          <t>XAUUSD</t>
        </is>
      </c>
      <c r="Q513" t="inlineStr">
        <is>
          <t>M15</t>
        </is>
      </c>
      <c r="R513" t="n">
        <v>4720.63</v>
      </c>
      <c r="S513" t="n">
        <v>4719.02128</v>
      </c>
      <c r="T513" t="n">
        <v>4719.31545</v>
      </c>
      <c r="U513" t="n">
        <v>4724.06392</v>
      </c>
      <c r="V513" t="n">
        <v>4716.24332</v>
      </c>
      <c r="W513" t="n">
        <v>1</v>
      </c>
      <c r="Y513" s="1">
        <f>(O513/86400)+25569</f>
        <v/>
      </c>
      <c r="Z513" s="2">
        <f>CEILING(INT(Y513*1440)/1440*288,1)/288</f>
        <v/>
      </c>
      <c r="AA513">
        <f>MROUND((Z513-25569)*86400,300)</f>
        <v/>
      </c>
    </row>
    <row r="514" ht="14.25" customHeight="1">
      <c r="O514" t="n">
        <v>1776049202</v>
      </c>
      <c r="P514" t="inlineStr">
        <is>
          <t>XAUUSD</t>
        </is>
      </c>
      <c r="Q514" t="inlineStr">
        <is>
          <t>M15</t>
        </is>
      </c>
      <c r="R514" t="n">
        <v>4713.77</v>
      </c>
      <c r="S514" t="n">
        <v>4718.07543</v>
      </c>
      <c r="T514" t="n">
        <v>4718.69544</v>
      </c>
      <c r="U514" t="n">
        <v>4722.55306</v>
      </c>
      <c r="V514" t="n">
        <v>4715.03412</v>
      </c>
      <c r="W514" t="n">
        <v>0</v>
      </c>
      <c r="Y514" s="1">
        <f>(O514/86400)+25569</f>
        <v/>
      </c>
      <c r="Z514" s="2">
        <f>CEILING(INT(Y514*1440)/1440*288,1)/288</f>
        <v/>
      </c>
      <c r="AA514">
        <f>MROUND((Z514-25569)*86400,300)</f>
        <v/>
      </c>
    </row>
    <row r="515" ht="14.25" customHeight="1">
      <c r="O515" t="n">
        <v>1776050102</v>
      </c>
      <c r="P515" t="inlineStr">
        <is>
          <t>XAUUSD</t>
        </is>
      </c>
      <c r="Q515" t="inlineStr">
        <is>
          <t>M15</t>
        </is>
      </c>
      <c r="R515" t="n">
        <v>4719.08</v>
      </c>
      <c r="S515" t="n">
        <v>4717.35189</v>
      </c>
      <c r="T515" t="n">
        <v>4718.02367</v>
      </c>
      <c r="U515" t="n">
        <v>4721.25239</v>
      </c>
      <c r="V515" t="n">
        <v>4713.70681</v>
      </c>
      <c r="W515" t="n">
        <v>0</v>
      </c>
      <c r="Y515" s="1">
        <f>(O515/86400)+25569</f>
        <v/>
      </c>
      <c r="Z515" s="2">
        <f>CEILING(INT(Y515*1440)/1440*288,1)/288</f>
        <v/>
      </c>
      <c r="AA515">
        <f>MROUND((Z515-25569)*86400,300)</f>
        <v/>
      </c>
    </row>
    <row r="516" ht="14.25" customHeight="1">
      <c r="O516" t="n">
        <v>1776051002</v>
      </c>
      <c r="P516" t="inlineStr">
        <is>
          <t>XAUUSD</t>
        </is>
      </c>
      <c r="Q516" t="inlineStr">
        <is>
          <t>M15</t>
        </is>
      </c>
      <c r="R516" t="n">
        <v>4722.18</v>
      </c>
      <c r="S516" t="n">
        <v>4716.80502</v>
      </c>
      <c r="T516" t="n">
        <v>4717.41434</v>
      </c>
      <c r="U516" t="n">
        <v>4720.28914</v>
      </c>
      <c r="V516" t="n">
        <v>4712.56734</v>
      </c>
      <c r="W516" t="n">
        <v>0</v>
      </c>
      <c r="Y516" s="1">
        <f>(O516/86400)+25569</f>
        <v/>
      </c>
      <c r="Z516" s="2">
        <f>CEILING(INT(Y516*1440)/1440*288,1)/288</f>
        <v/>
      </c>
      <c r="AA516">
        <f>MROUND((Z516-25569)*86400,300)</f>
        <v/>
      </c>
    </row>
    <row r="517" ht="14.25" customHeight="1">
      <c r="O517" t="n">
        <v>1776051902</v>
      </c>
      <c r="P517" t="inlineStr">
        <is>
          <t>XAUUSD</t>
        </is>
      </c>
      <c r="Q517" t="inlineStr">
        <is>
          <t>M15</t>
        </is>
      </c>
      <c r="R517" t="n">
        <v>4717.94</v>
      </c>
      <c r="S517" t="n">
        <v>4716.44793</v>
      </c>
      <c r="T517" t="n">
        <v>4716.93114</v>
      </c>
      <c r="U517" t="n">
        <v>4719.65635</v>
      </c>
      <c r="V517" t="n">
        <v>4711.7505</v>
      </c>
      <c r="W517" t="n">
        <v>0</v>
      </c>
      <c r="Y517" s="1">
        <f>(O517/86400)+25569</f>
        <v/>
      </c>
      <c r="Z517" s="2">
        <f>CEILING(INT(Y517*1440)/1440*288,1)/288</f>
        <v/>
      </c>
      <c r="AA517">
        <f>MROUND((Z517-25569)*86400,300)</f>
        <v/>
      </c>
    </row>
    <row r="518" ht="14.25" customHeight="1">
      <c r="O518" t="n">
        <v>1776052802</v>
      </c>
      <c r="P518" t="inlineStr">
        <is>
          <t>XAUUSD</t>
        </is>
      </c>
      <c r="Q518" t="inlineStr">
        <is>
          <t>M15</t>
        </is>
      </c>
      <c r="R518" t="n">
        <v>4714.72</v>
      </c>
      <c r="S518" t="n">
        <v>4716.50381</v>
      </c>
      <c r="T518" t="n">
        <v>4716.71747</v>
      </c>
      <c r="U518" t="n">
        <v>4719.46972</v>
      </c>
      <c r="V518" t="n">
        <v>4711.41689</v>
      </c>
      <c r="W518" t="n">
        <v>0</v>
      </c>
      <c r="Y518" s="1">
        <f>(O518/86400)+25569</f>
        <v/>
      </c>
      <c r="Z518" s="2">
        <f>CEILING(INT(Y518*1440)/1440*288,1)/288</f>
        <v/>
      </c>
      <c r="AA518">
        <f>MROUND((Z518-25569)*86400,300)</f>
        <v/>
      </c>
    </row>
    <row r="519" ht="14.25" customHeight="1">
      <c r="O519" t="n">
        <v>1776053702</v>
      </c>
      <c r="P519" t="inlineStr">
        <is>
          <t>XAUUSD</t>
        </is>
      </c>
      <c r="Q519" t="inlineStr">
        <is>
          <t>M15</t>
        </is>
      </c>
      <c r="R519" t="n">
        <v>4712.53</v>
      </c>
      <c r="S519" t="n">
        <v>4717.12383</v>
      </c>
      <c r="T519" t="n">
        <v>4716.92065</v>
      </c>
      <c r="U519" t="n">
        <v>4719.88355</v>
      </c>
      <c r="V519" t="n">
        <v>4711.83945</v>
      </c>
      <c r="W519" t="n">
        <v>1</v>
      </c>
      <c r="Y519" s="1">
        <f>(O519/86400)+25569</f>
        <v/>
      </c>
      <c r="Z519" s="2">
        <f>CEILING(INT(Y519*1440)/1440*288,1)/288</f>
        <v/>
      </c>
      <c r="AA519">
        <f>MROUND((Z519-25569)*86400,300)</f>
        <v/>
      </c>
    </row>
    <row r="520" ht="14.25" customHeight="1">
      <c r="O520" t="n">
        <v>1776054602</v>
      </c>
      <c r="P520" t="inlineStr">
        <is>
          <t>XAUUSD</t>
        </is>
      </c>
      <c r="Q520" t="inlineStr">
        <is>
          <t>M15</t>
        </is>
      </c>
      <c r="R520" t="n">
        <v>4718.66</v>
      </c>
      <c r="S520" t="n">
        <v>4718.31124</v>
      </c>
      <c r="T520" t="n">
        <v>4717.61594</v>
      </c>
      <c r="U520" t="n">
        <v>4720.92773</v>
      </c>
      <c r="V520" t="n">
        <v>4712.90995</v>
      </c>
      <c r="W520" t="n">
        <v>0</v>
      </c>
      <c r="Y520" s="1">
        <f>(O520/86400)+25569</f>
        <v/>
      </c>
      <c r="Z520" s="2">
        <f>CEILING(INT(Y520*1440)/1440*288,1)/288</f>
        <v/>
      </c>
      <c r="AA520">
        <f>MROUND((Z520-25569)*86400,300)</f>
        <v/>
      </c>
    </row>
    <row r="521" ht="14.25" customHeight="1">
      <c r="O521" t="n">
        <v>1776055502</v>
      </c>
      <c r="P521" t="inlineStr">
        <is>
          <t>XAUUSD</t>
        </is>
      </c>
      <c r="Q521" t="inlineStr">
        <is>
          <t>M15</t>
        </is>
      </c>
      <c r="R521" t="n">
        <v>4723.07</v>
      </c>
      <c r="S521" t="n">
        <v>4719.71905</v>
      </c>
      <c r="T521" t="n">
        <v>4718.6675</v>
      </c>
      <c r="U521" t="n">
        <v>4722.3545</v>
      </c>
      <c r="V521" t="n">
        <v>4714.46904</v>
      </c>
      <c r="W521" t="n">
        <v>0</v>
      </c>
      <c r="Y521" s="1">
        <f>(O521/86400)+25569</f>
        <v/>
      </c>
      <c r="Z521" s="2">
        <f>CEILING(INT(Y521*1440)/1440*288,1)/288</f>
        <v/>
      </c>
      <c r="AA521">
        <f>MROUND((Z521-25569)*86400,300)</f>
        <v/>
      </c>
    </row>
    <row r="522" ht="14.25" customHeight="1">
      <c r="O522" t="n">
        <v>1776056402</v>
      </c>
      <c r="P522" t="inlineStr">
        <is>
          <t>XAUUSD</t>
        </is>
      </c>
      <c r="Q522" t="inlineStr">
        <is>
          <t>M15</t>
        </is>
      </c>
      <c r="R522" t="n">
        <v>4719.23</v>
      </c>
      <c r="S522" t="n">
        <v>4721.05402</v>
      </c>
      <c r="T522" t="n">
        <v>4719.86076</v>
      </c>
      <c r="U522" t="n">
        <v>4723.83004</v>
      </c>
      <c r="V522" t="n">
        <v>4716.11676</v>
      </c>
      <c r="W522" t="n">
        <v>0</v>
      </c>
      <c r="Y522" s="1">
        <f>(O522/86400)+25569</f>
        <v/>
      </c>
      <c r="Z522" s="2">
        <f>CEILING(INT(Y522*1440)/1440*288,1)/288</f>
        <v/>
      </c>
      <c r="AA522">
        <f>MROUND((Z522-25569)*86400,300)</f>
        <v/>
      </c>
    </row>
    <row r="523" ht="14.25" customHeight="1">
      <c r="O523" t="n">
        <v>1776057302</v>
      </c>
      <c r="P523" t="inlineStr">
        <is>
          <t>XAUUSD</t>
        </is>
      </c>
      <c r="Q523" t="inlineStr">
        <is>
          <t>M15</t>
        </is>
      </c>
      <c r="R523" t="n">
        <v>4720.87</v>
      </c>
      <c r="S523" t="n">
        <v>4722.31567</v>
      </c>
      <c r="T523" t="n">
        <v>4721.08821</v>
      </c>
      <c r="U523" t="n">
        <v>4725.16954</v>
      </c>
      <c r="V523" t="n">
        <v>4717.63684</v>
      </c>
      <c r="W523" t="n">
        <v>0</v>
      </c>
      <c r="Y523" s="1">
        <f>(O523/86400)+25569</f>
        <v/>
      </c>
      <c r="Z523" s="2">
        <f>CEILING(INT(Y523*1440)/1440*288,1)/288</f>
        <v/>
      </c>
      <c r="AA523">
        <f>MROUND((Z523-25569)*86400,300)</f>
        <v/>
      </c>
    </row>
    <row r="524" ht="14.25" customHeight="1">
      <c r="O524" t="n">
        <v>1776058202</v>
      </c>
      <c r="P524" t="inlineStr">
        <is>
          <t>XAUUSD</t>
        </is>
      </c>
      <c r="Q524" t="inlineStr">
        <is>
          <t>M15</t>
        </is>
      </c>
      <c r="R524" t="n">
        <v>4721.25</v>
      </c>
      <c r="S524" t="n">
        <v>4723.46607</v>
      </c>
      <c r="T524" t="n">
        <v>4722.27714</v>
      </c>
      <c r="U524" t="n">
        <v>4726.44995</v>
      </c>
      <c r="V524" t="n">
        <v>4719.05228</v>
      </c>
      <c r="W524" t="n">
        <v>0</v>
      </c>
      <c r="Y524" s="1">
        <f>(O524/86400)+25569</f>
        <v/>
      </c>
      <c r="Z524" s="2">
        <f>CEILING(INT(Y524*1440)/1440*288,1)/288</f>
        <v/>
      </c>
      <c r="AA524">
        <f>MROUND((Z524-25569)*86400,300)</f>
        <v/>
      </c>
    </row>
    <row r="525" ht="14.25" customHeight="1">
      <c r="O525" t="n">
        <v>1776059102</v>
      </c>
      <c r="P525" t="inlineStr">
        <is>
          <t>XAUUSD</t>
        </is>
      </c>
      <c r="Q525" t="inlineStr">
        <is>
          <t>M15</t>
        </is>
      </c>
      <c r="R525" t="n">
        <v>4729.45</v>
      </c>
      <c r="S525" t="n">
        <v>4724.64032</v>
      </c>
      <c r="T525" t="n">
        <v>4723.45873</v>
      </c>
      <c r="U525" t="n">
        <v>4727.64612</v>
      </c>
      <c r="V525" t="n">
        <v>4720.36472</v>
      </c>
      <c r="W525" t="n">
        <v>0</v>
      </c>
      <c r="Y525" s="1">
        <f>(O525/86400)+25569</f>
        <v/>
      </c>
      <c r="Z525" s="2">
        <f>CEILING(INT(Y525*1440)/1440*288,1)/288</f>
        <v/>
      </c>
      <c r="AA525">
        <f>MROUND((Z525-25569)*86400,300)</f>
        <v/>
      </c>
    </row>
    <row r="526" ht="14.25" customHeight="1">
      <c r="O526" t="n">
        <v>1776060002</v>
      </c>
      <c r="P526" t="inlineStr">
        <is>
          <t>XAUUSD</t>
        </is>
      </c>
      <c r="Q526" t="inlineStr">
        <is>
          <t>M15</t>
        </is>
      </c>
      <c r="R526" t="n">
        <v>4725.97</v>
      </c>
      <c r="S526" t="n">
        <v>4725.74728</v>
      </c>
      <c r="T526" t="n">
        <v>4724.60301</v>
      </c>
      <c r="U526" t="n">
        <v>4728.74547</v>
      </c>
      <c r="V526" t="n">
        <v>4721.59004</v>
      </c>
      <c r="W526" t="n">
        <v>0</v>
      </c>
      <c r="Y526" s="1">
        <f>(O526/86400)+25569</f>
        <v/>
      </c>
      <c r="Z526" s="2">
        <f>CEILING(INT(Y526*1440)/1440*288,1)/288</f>
        <v/>
      </c>
      <c r="AA526">
        <f>MROUND((Z526-25569)*86400,300)</f>
        <v/>
      </c>
    </row>
    <row r="527" ht="14.25" customHeight="1">
      <c r="O527" t="n">
        <v>1776060902</v>
      </c>
      <c r="P527" t="inlineStr">
        <is>
          <t>XAUUSD</t>
        </is>
      </c>
      <c r="Q527" t="inlineStr">
        <is>
          <t>M15</t>
        </is>
      </c>
      <c r="R527" t="n">
        <v>4731.58</v>
      </c>
      <c r="S527" t="n">
        <v>4726.98461</v>
      </c>
      <c r="T527" t="n">
        <v>4725.79381</v>
      </c>
      <c r="U527" t="n">
        <v>4729.94369</v>
      </c>
      <c r="V527" t="n">
        <v>4722.76566</v>
      </c>
      <c r="W527" t="n">
        <v>0</v>
      </c>
      <c r="Y527" s="1">
        <f>(O527/86400)+25569</f>
        <v/>
      </c>
      <c r="Z527" s="2">
        <f>CEILING(INT(Y527*1440)/1440*288,1)/288</f>
        <v/>
      </c>
      <c r="AA527">
        <f>MROUND((Z527-25569)*86400,300)</f>
        <v/>
      </c>
    </row>
    <row r="528" ht="14.25" customHeight="1">
      <c r="O528" t="n">
        <v>1776061802</v>
      </c>
      <c r="P528" t="inlineStr">
        <is>
          <t>XAUUSD</t>
        </is>
      </c>
      <c r="Q528" t="inlineStr">
        <is>
          <t>M15</t>
        </is>
      </c>
      <c r="R528" t="n">
        <v>4726.39</v>
      </c>
      <c r="S528" t="n">
        <v>4728.23247</v>
      </c>
      <c r="T528" t="n">
        <v>4727.01314</v>
      </c>
      <c r="U528" t="n">
        <v>4731.28614</v>
      </c>
      <c r="V528" t="n">
        <v>4723.95487</v>
      </c>
      <c r="W528" t="n">
        <v>0</v>
      </c>
      <c r="Y528" s="1">
        <f>(O528/86400)+25569</f>
        <v/>
      </c>
      <c r="Z528" s="2">
        <f>CEILING(INT(Y528*1440)/1440*288,1)/288</f>
        <v/>
      </c>
      <c r="AA528">
        <f>MROUND((Z528-25569)*86400,300)</f>
        <v/>
      </c>
    </row>
    <row r="529" ht="14.25" customHeight="1">
      <c r="O529" t="n">
        <v>1776062702</v>
      </c>
      <c r="P529" t="inlineStr">
        <is>
          <t>XAUUSD</t>
        </is>
      </c>
      <c r="Q529" t="inlineStr">
        <is>
          <t>M15</t>
        </is>
      </c>
      <c r="R529" t="n">
        <v>4725.61</v>
      </c>
      <c r="S529" t="n">
        <v>4729.59178</v>
      </c>
      <c r="T529" t="n">
        <v>4728.30246</v>
      </c>
      <c r="U529" t="n">
        <v>4732.78794</v>
      </c>
      <c r="V529" t="n">
        <v>4725.21691</v>
      </c>
      <c r="W529" t="n">
        <v>0</v>
      </c>
      <c r="Y529" s="1">
        <f>(O529/86400)+25569</f>
        <v/>
      </c>
      <c r="Z529" s="2">
        <f>CEILING(INT(Y529*1440)/1440*288,1)/288</f>
        <v/>
      </c>
      <c r="AA529">
        <f>MROUND((Z529-25569)*86400,300)</f>
        <v/>
      </c>
    </row>
    <row r="530" ht="14.25" customHeight="1">
      <c r="O530" t="n">
        <v>1776063602</v>
      </c>
      <c r="P530" t="inlineStr">
        <is>
          <t>XAUUSD</t>
        </is>
      </c>
      <c r="Q530" t="inlineStr">
        <is>
          <t>M15</t>
        </is>
      </c>
      <c r="R530" t="n">
        <v>4728.23</v>
      </c>
      <c r="S530" t="n">
        <v>4730.94129</v>
      </c>
      <c r="T530" t="n">
        <v>4729.62188</v>
      </c>
      <c r="U530" t="n">
        <v>4734.54258</v>
      </c>
      <c r="V530" t="n">
        <v>4726.61944</v>
      </c>
      <c r="W530" t="n">
        <v>0</v>
      </c>
      <c r="Y530" s="1">
        <f>(O530/86400)+25569</f>
        <v/>
      </c>
      <c r="Z530" s="2">
        <f>CEILING(INT(Y530*1440)/1440*288,1)/288</f>
        <v/>
      </c>
      <c r="AA530">
        <f>MROUND((Z530-25569)*86400,300)</f>
        <v/>
      </c>
    </row>
    <row r="531" ht="14.25" customHeight="1">
      <c r="O531" t="n">
        <v>1776064502</v>
      </c>
      <c r="P531" t="inlineStr">
        <is>
          <t>XAUUSD</t>
        </is>
      </c>
      <c r="Q531" t="inlineStr">
        <is>
          <t>M15</t>
        </is>
      </c>
      <c r="R531" t="n">
        <v>4730.8</v>
      </c>
      <c r="S531" t="n">
        <v>4731.94635</v>
      </c>
      <c r="T531" t="n">
        <v>4730.78411</v>
      </c>
      <c r="U531" t="n">
        <v>4736.01045</v>
      </c>
      <c r="V531" t="n">
        <v>4727.87831</v>
      </c>
      <c r="W531" t="n">
        <v>0</v>
      </c>
      <c r="Y531" s="1">
        <f>(O531/86400)+25569</f>
        <v/>
      </c>
      <c r="Z531" s="2">
        <f>CEILING(INT(Y531*1440)/1440*288,1)/288</f>
        <v/>
      </c>
      <c r="AA531">
        <f>MROUND((Z531-25569)*86400,300)</f>
        <v/>
      </c>
    </row>
    <row r="532" ht="14.25" customHeight="1">
      <c r="O532" t="n">
        <v>1776065402</v>
      </c>
      <c r="P532" t="inlineStr">
        <is>
          <t>XAUUSD</t>
        </is>
      </c>
      <c r="Q532" t="inlineStr">
        <is>
          <t>M15</t>
        </is>
      </c>
      <c r="R532" t="n">
        <v>4732.25</v>
      </c>
      <c r="S532" t="n">
        <v>4732.26076</v>
      </c>
      <c r="T532" t="n">
        <v>4731.52244</v>
      </c>
      <c r="U532" t="n">
        <v>4737.08472</v>
      </c>
      <c r="V532" t="n">
        <v>4728.6769</v>
      </c>
      <c r="W532" t="n">
        <v>0</v>
      </c>
      <c r="Y532" s="1">
        <f>(O532/86400)+25569</f>
        <v/>
      </c>
      <c r="Z532" s="2">
        <f>CEILING(INT(Y532*1440)/1440*288,1)/288</f>
        <v/>
      </c>
      <c r="AA532">
        <f>MROUND((Z532-25569)*86400,300)</f>
        <v/>
      </c>
    </row>
    <row r="533" ht="14.25" customHeight="1">
      <c r="O533" t="n">
        <v>1776066302</v>
      </c>
      <c r="P533" t="inlineStr">
        <is>
          <t>XAUUSD</t>
        </is>
      </c>
      <c r="Q533" t="inlineStr">
        <is>
          <t>M15</t>
        </is>
      </c>
      <c r="R533" t="n">
        <v>4733.67</v>
      </c>
      <c r="S533" t="n">
        <v>4731.68234</v>
      </c>
      <c r="T533" t="n">
        <v>4731.60239</v>
      </c>
      <c r="U533" t="n">
        <v>4737.48312</v>
      </c>
      <c r="V533" t="n">
        <v>4728.72078</v>
      </c>
      <c r="W533" t="n">
        <v>0</v>
      </c>
      <c r="Y533" s="1">
        <f>(O533/86400)+25569</f>
        <v/>
      </c>
      <c r="Z533" s="2">
        <f>CEILING(INT(Y533*1440)/1440*288,1)/288</f>
        <v/>
      </c>
      <c r="AA533">
        <f>MROUND((Z533-25569)*86400,300)</f>
        <v/>
      </c>
    </row>
    <row r="534" ht="14.25" customHeight="1">
      <c r="O534" t="n">
        <v>1776067202</v>
      </c>
      <c r="P534" t="inlineStr">
        <is>
          <t>XAUUSD</t>
        </is>
      </c>
      <c r="Q534" t="inlineStr">
        <is>
          <t>M15</t>
        </is>
      </c>
      <c r="R534" t="n">
        <v>4733.02</v>
      </c>
      <c r="S534" t="n">
        <v>4730.14216</v>
      </c>
      <c r="T534" t="n">
        <v>4730.87227</v>
      </c>
      <c r="U534" t="n">
        <v>4736.8507</v>
      </c>
      <c r="V534" t="n">
        <v>4727.80637</v>
      </c>
      <c r="W534" t="n">
        <v>1</v>
      </c>
      <c r="Y534" s="1">
        <f>(O534/86400)+25569</f>
        <v/>
      </c>
      <c r="Z534" s="2">
        <f>CEILING(INT(Y534*1440)/1440*288,1)/288</f>
        <v/>
      </c>
      <c r="AA534">
        <f>MROUND((Z534-25569)*86400,300)</f>
        <v/>
      </c>
    </row>
    <row r="535" ht="14.25" customHeight="1">
      <c r="O535" t="n">
        <v>1776068102</v>
      </c>
      <c r="P535" t="inlineStr">
        <is>
          <t>XAUUSD</t>
        </is>
      </c>
      <c r="Q535" t="inlineStr">
        <is>
          <t>M15</t>
        </is>
      </c>
      <c r="R535" t="n">
        <v>4732.21</v>
      </c>
      <c r="S535" t="n">
        <v>4727.76439</v>
      </c>
      <c r="T535" t="n">
        <v>4729.31833</v>
      </c>
      <c r="U535" t="n">
        <v>4735.17137</v>
      </c>
      <c r="V535" t="n">
        <v>4725.80054</v>
      </c>
      <c r="W535" t="n">
        <v>0</v>
      </c>
      <c r="Y535" s="1">
        <f>(O535/86400)+25569</f>
        <v/>
      </c>
      <c r="Z535" s="2">
        <f>CEILING(INT(Y535*1440)/1440*288,1)/288</f>
        <v/>
      </c>
      <c r="AA535">
        <f>MROUND((Z535-25569)*86400,300)</f>
        <v/>
      </c>
    </row>
    <row r="536" ht="14.25" customHeight="1">
      <c r="O536" t="n">
        <v>1776069002</v>
      </c>
      <c r="P536" t="inlineStr">
        <is>
          <t>XAUUSD</t>
        </is>
      </c>
      <c r="Q536" t="inlineStr">
        <is>
          <t>M15</t>
        </is>
      </c>
      <c r="R536" t="n">
        <v>4721.37</v>
      </c>
      <c r="S536" t="n">
        <v>4724.81079</v>
      </c>
      <c r="T536" t="n">
        <v>4727.06456</v>
      </c>
      <c r="U536" t="n">
        <v>4732.67278</v>
      </c>
      <c r="V536" t="n">
        <v>4722.93472</v>
      </c>
      <c r="W536" t="n">
        <v>0</v>
      </c>
      <c r="Y536" s="1">
        <f>(O536/86400)+25569</f>
        <v/>
      </c>
      <c r="Z536" s="2">
        <f>CEILING(INT(Y536*1440)/1440*288,1)/288</f>
        <v/>
      </c>
      <c r="AA536">
        <f>MROUND((Z536-25569)*86400,300)</f>
        <v/>
      </c>
    </row>
    <row r="537" ht="14.25" customHeight="1">
      <c r="O537" t="n">
        <v>1776069902</v>
      </c>
      <c r="P537" t="inlineStr">
        <is>
          <t>XAUUSD</t>
        </is>
      </c>
      <c r="Q537" t="inlineStr">
        <is>
          <t>M15</t>
        </is>
      </c>
      <c r="R537" t="n">
        <v>4723.5</v>
      </c>
      <c r="S537" t="n">
        <v>4721.91215</v>
      </c>
      <c r="T537" t="n">
        <v>4724.48836</v>
      </c>
      <c r="U537" t="n">
        <v>4729.55166</v>
      </c>
      <c r="V537" t="n">
        <v>4719.79163</v>
      </c>
      <c r="W537" t="n">
        <v>0</v>
      </c>
      <c r="Y537" s="1">
        <f>(O537/86400)+25569</f>
        <v/>
      </c>
      <c r="Z537" s="2">
        <f>CEILING(INT(Y537*1440)/1440*288,1)/288</f>
        <v/>
      </c>
      <c r="AA537">
        <f>MROUND((Z537-25569)*86400,300)</f>
        <v/>
      </c>
    </row>
    <row r="538" ht="14.25" customHeight="1">
      <c r="O538" t="n">
        <v>1776070802</v>
      </c>
      <c r="P538" t="inlineStr">
        <is>
          <t>XAUUSD</t>
        </is>
      </c>
      <c r="Q538" t="inlineStr">
        <is>
          <t>M15</t>
        </is>
      </c>
      <c r="R538" t="n">
        <v>4719.16</v>
      </c>
      <c r="S538" t="n">
        <v>4719.33515</v>
      </c>
      <c r="T538" t="n">
        <v>4721.91175</v>
      </c>
      <c r="U538" t="n">
        <v>4726.34196</v>
      </c>
      <c r="V538" t="n">
        <v>4716.81181</v>
      </c>
      <c r="W538" t="n">
        <v>0</v>
      </c>
      <c r="Y538" s="1">
        <f>(O538/86400)+25569</f>
        <v/>
      </c>
      <c r="Z538" s="2">
        <f>CEILING(INT(Y538*1440)/1440*288,1)/288</f>
        <v/>
      </c>
      <c r="AA538">
        <f>MROUND((Z538-25569)*86400,300)</f>
        <v/>
      </c>
    </row>
    <row r="539" ht="14.25" customHeight="1">
      <c r="O539" t="n">
        <v>1776071702</v>
      </c>
      <c r="P539" t="inlineStr">
        <is>
          <t>XAUUSD</t>
        </is>
      </c>
      <c r="Q539" t="inlineStr">
        <is>
          <t>M15</t>
        </is>
      </c>
      <c r="R539" t="n">
        <v>4715.06</v>
      </c>
      <c r="S539" t="n">
        <v>4717.44116</v>
      </c>
      <c r="T539" t="n">
        <v>4719.67646</v>
      </c>
      <c r="U539" t="n">
        <v>4723.44242</v>
      </c>
      <c r="V539" t="n">
        <v>4714.47584</v>
      </c>
      <c r="W539" t="n">
        <v>0</v>
      </c>
      <c r="Y539" s="1">
        <f>(O539/86400)+25569</f>
        <v/>
      </c>
      <c r="Z539" s="2">
        <f>CEILING(INT(Y539*1440)/1440*288,1)/288</f>
        <v/>
      </c>
      <c r="AA539">
        <f>MROUND((Z539-25569)*86400,300)</f>
        <v/>
      </c>
    </row>
    <row r="540" ht="14.25" customHeight="1">
      <c r="O540" t="n">
        <v>1776072602</v>
      </c>
      <c r="P540" t="inlineStr">
        <is>
          <t>XAUUSD</t>
        </is>
      </c>
      <c r="Q540" t="inlineStr">
        <is>
          <t>M15</t>
        </is>
      </c>
      <c r="R540" t="n">
        <v>4714.31</v>
      </c>
      <c r="S540" t="n">
        <v>4716.44043</v>
      </c>
      <c r="T540" t="n">
        <v>4718.05844</v>
      </c>
      <c r="U540" t="n">
        <v>4721.33523</v>
      </c>
      <c r="V540" t="n">
        <v>4713.03641</v>
      </c>
      <c r="W540" t="n">
        <v>0</v>
      </c>
      <c r="Y540" s="1">
        <f>(O540/86400)+25569</f>
        <v/>
      </c>
      <c r="Z540" s="2">
        <f>CEILING(INT(Y540*1440)/1440*288,1)/288</f>
        <v/>
      </c>
      <c r="AA540">
        <f>MROUND((Z540-25569)*86400,300)</f>
        <v/>
      </c>
    </row>
    <row r="541" ht="14.25" customHeight="1">
      <c r="O541" t="n">
        <v>1776073502</v>
      </c>
      <c r="P541" t="inlineStr">
        <is>
          <t>XAUUSD</t>
        </is>
      </c>
      <c r="Q541" t="inlineStr">
        <is>
          <t>M15</t>
        </is>
      </c>
      <c r="R541" t="n">
        <v>4714.74</v>
      </c>
      <c r="S541" t="n">
        <v>4716.26283</v>
      </c>
      <c r="T541" t="n">
        <v>4717.16064</v>
      </c>
      <c r="U541" t="n">
        <v>4720.18344</v>
      </c>
      <c r="V541" t="n">
        <v>4712.57966</v>
      </c>
      <c r="W541" t="n">
        <v>0</v>
      </c>
      <c r="Y541" s="1">
        <f>(O541/86400)+25569</f>
        <v/>
      </c>
      <c r="Z541" s="2">
        <f>CEILING(INT(Y541*1440)/1440*288,1)/288</f>
        <v/>
      </c>
      <c r="AA541">
        <f>MROUND((Z541-25569)*86400,300)</f>
        <v/>
      </c>
    </row>
    <row r="542" ht="14.25" customHeight="1">
      <c r="O542" t="n">
        <v>1776074402</v>
      </c>
      <c r="P542" t="inlineStr">
        <is>
          <t>XAUUSD</t>
        </is>
      </c>
      <c r="Q542" t="inlineStr">
        <is>
          <t>M15</t>
        </is>
      </c>
      <c r="R542" t="n">
        <v>4717.93</v>
      </c>
      <c r="S542" t="n">
        <v>4716.62038</v>
      </c>
      <c r="T542" t="n">
        <v>4716.89051</v>
      </c>
      <c r="U542" t="n">
        <v>4719.97551</v>
      </c>
      <c r="V542" t="n">
        <v>4712.84844</v>
      </c>
      <c r="W542" t="n">
        <v>0</v>
      </c>
      <c r="Y542" s="1">
        <f>(O542/86400)+25569</f>
        <v/>
      </c>
      <c r="Z542" s="2">
        <f>CEILING(INT(Y542*1440)/1440*288,1)/288</f>
        <v/>
      </c>
      <c r="AA542">
        <f>MROUND((Z542-25569)*86400,300)</f>
        <v/>
      </c>
    </row>
    <row r="543" ht="14.25" customHeight="1">
      <c r="O543" t="n">
        <v>1776075302</v>
      </c>
      <c r="P543" t="inlineStr">
        <is>
          <t>XAUUSD</t>
        </is>
      </c>
      <c r="Q543" t="inlineStr">
        <is>
          <t>M15</t>
        </is>
      </c>
      <c r="R543" t="n">
        <v>4712.42</v>
      </c>
      <c r="S543" t="n">
        <v>4717.05919</v>
      </c>
      <c r="T543" t="n">
        <v>4716.97485</v>
      </c>
      <c r="U543" t="n">
        <v>4720.35934</v>
      </c>
      <c r="V543" t="n">
        <v>4713.35315</v>
      </c>
      <c r="W543" t="n">
        <v>1</v>
      </c>
      <c r="Y543" s="1">
        <f>(O543/86400)+25569</f>
        <v/>
      </c>
      <c r="Z543" s="2">
        <f>CEILING(INT(Y543*1440)/1440*288,1)/288</f>
        <v/>
      </c>
      <c r="AA543">
        <f>MROUND((Z543-25569)*86400,300)</f>
        <v/>
      </c>
    </row>
    <row r="544" ht="14.25" customHeight="1">
      <c r="O544" t="n">
        <v>1776076202</v>
      </c>
      <c r="P544" t="inlineStr">
        <is>
          <t>XAUUSD</t>
        </is>
      </c>
      <c r="Q544" t="inlineStr">
        <is>
          <t>M15</t>
        </is>
      </c>
      <c r="R544" t="n">
        <v>4718.21</v>
      </c>
      <c r="S544" t="n">
        <v>4717.38614</v>
      </c>
      <c r="T544" t="n">
        <v>4717.18049</v>
      </c>
      <c r="U544" t="n">
        <v>4720.98275</v>
      </c>
      <c r="V544" t="n">
        <v>4713.75947</v>
      </c>
      <c r="W544" t="n">
        <v>0</v>
      </c>
      <c r="Y544" s="1">
        <f>(O544/86400)+25569</f>
        <v/>
      </c>
      <c r="Z544" s="2">
        <f>CEILING(INT(Y544*1440)/1440*288,1)/288</f>
        <v/>
      </c>
      <c r="AA544">
        <f>MROUND((Z544-25569)*86400,300)</f>
        <v/>
      </c>
    </row>
    <row r="545" ht="14.25" customHeight="1">
      <c r="O545" t="n">
        <v>1776077102</v>
      </c>
      <c r="P545" t="inlineStr">
        <is>
          <t>XAUUSD</t>
        </is>
      </c>
      <c r="Q545" t="inlineStr">
        <is>
          <t>M15</t>
        </is>
      </c>
      <c r="R545" t="n">
        <v>4721.95</v>
      </c>
      <c r="S545" t="n">
        <v>4717.18632</v>
      </c>
      <c r="T545" t="n">
        <v>4717.1834</v>
      </c>
      <c r="U545" t="n">
        <v>4721.45912</v>
      </c>
      <c r="V545" t="n">
        <v>4713.61025</v>
      </c>
      <c r="W545" t="n">
        <v>0</v>
      </c>
      <c r="Y545" s="1">
        <f>(O545/86400)+25569</f>
        <v/>
      </c>
      <c r="Z545" s="2">
        <f>CEILING(INT(Y545*1440)/1440*288,1)/288</f>
        <v/>
      </c>
      <c r="AA545">
        <f>MROUND((Z545-25569)*86400,300)</f>
        <v/>
      </c>
    </row>
    <row r="546" ht="14.25" customHeight="1">
      <c r="O546" t="n">
        <v>1776078002</v>
      </c>
      <c r="P546" t="inlineStr">
        <is>
          <t>XAUUSD</t>
        </is>
      </c>
      <c r="Q546" t="inlineStr">
        <is>
          <t>M15</t>
        </is>
      </c>
      <c r="R546" t="n">
        <v>4721.55</v>
      </c>
      <c r="S546" t="n">
        <v>4716.29209</v>
      </c>
      <c r="T546" t="n">
        <v>4716.73775</v>
      </c>
      <c r="U546" t="n">
        <v>4721.39171</v>
      </c>
      <c r="V546" t="n">
        <v>4712.59399</v>
      </c>
      <c r="W546" t="n">
        <v>1</v>
      </c>
      <c r="Y546" s="1">
        <f>(O546/86400)+25569</f>
        <v/>
      </c>
      <c r="Z546" s="2">
        <f>CEILING(INT(Y546*1440)/1440*288,1)/288</f>
        <v/>
      </c>
      <c r="AA546">
        <f>MROUND((Z546-25569)*86400,300)</f>
        <v/>
      </c>
    </row>
    <row r="547" ht="14.25" customHeight="1">
      <c r="O547" t="n">
        <v>1776078902</v>
      </c>
      <c r="P547" t="inlineStr">
        <is>
          <t>XAUUSD</t>
        </is>
      </c>
      <c r="Q547" t="inlineStr">
        <is>
          <t>M15</t>
        </is>
      </c>
      <c r="R547" t="n">
        <v>4721.05</v>
      </c>
      <c r="S547" t="n">
        <v>4714.9153</v>
      </c>
      <c r="T547" t="n">
        <v>4715.82653</v>
      </c>
      <c r="U547" t="n">
        <v>4720.61866</v>
      </c>
      <c r="V547" t="n">
        <v>4710.80032</v>
      </c>
      <c r="W547" t="n">
        <v>0</v>
      </c>
      <c r="Y547" s="1">
        <f>(O547/86400)+25569</f>
        <v/>
      </c>
      <c r="Z547" s="2">
        <f>CEILING(INT(Y547*1440)/1440*288,1)/288</f>
        <v/>
      </c>
      <c r="AA547">
        <f>MROUND((Z547-25569)*86400,300)</f>
        <v/>
      </c>
    </row>
    <row r="548" ht="14.25" customHeight="1">
      <c r="O548" t="n">
        <v>1776079802</v>
      </c>
      <c r="P548" t="inlineStr">
        <is>
          <t>XAUUSD</t>
        </is>
      </c>
      <c r="Q548" t="inlineStr">
        <is>
          <t>M15</t>
        </is>
      </c>
      <c r="R548" t="n">
        <v>4707.58</v>
      </c>
      <c r="S548" t="n">
        <v>4713.52338</v>
      </c>
      <c r="T548" t="n">
        <v>4714.67495</v>
      </c>
      <c r="U548" t="n">
        <v>4719.57853</v>
      </c>
      <c r="V548" t="n">
        <v>4708.71998</v>
      </c>
      <c r="W548" t="n">
        <v>0</v>
      </c>
      <c r="Y548" s="1">
        <f>(O548/86400)+25569</f>
        <v/>
      </c>
      <c r="Z548" s="2">
        <f>CEILING(INT(Y548*1440)/1440*288,1)/288</f>
        <v/>
      </c>
      <c r="AA548">
        <f>MROUND((Z548-25569)*86400,300)</f>
        <v/>
      </c>
    </row>
    <row r="549" ht="14.25" customHeight="1">
      <c r="O549" t="n">
        <v>1776080702</v>
      </c>
      <c r="P549" t="inlineStr">
        <is>
          <t>XAUUSD</t>
        </is>
      </c>
      <c r="Q549" t="inlineStr">
        <is>
          <t>M15</t>
        </is>
      </c>
      <c r="R549" t="n">
        <v>4706.83</v>
      </c>
      <c r="S549" t="n">
        <v>4713.05438</v>
      </c>
      <c r="T549" t="n">
        <v>4713.86467</v>
      </c>
      <c r="U549" t="n">
        <v>4718.79081</v>
      </c>
      <c r="V549" t="n">
        <v>4707.34783</v>
      </c>
      <c r="W549" t="n">
        <v>0</v>
      </c>
      <c r="Y549" s="1">
        <f>(O549/86400)+25569</f>
        <v/>
      </c>
      <c r="Z549" s="2">
        <f>CEILING(INT(Y549*1440)/1440*288,1)/288</f>
        <v/>
      </c>
      <c r="AA549">
        <f>MROUND((Z549-25569)*86400,300)</f>
        <v/>
      </c>
    </row>
    <row r="550" ht="14.25" customHeight="1">
      <c r="O550" t="n">
        <v>1776081602</v>
      </c>
      <c r="P550" t="inlineStr">
        <is>
          <t>XAUUSD</t>
        </is>
      </c>
      <c r="Q550" t="inlineStr">
        <is>
          <t>M15</t>
        </is>
      </c>
      <c r="R550" t="n">
        <v>4717.31</v>
      </c>
      <c r="S550" t="n">
        <v>4713.95345</v>
      </c>
      <c r="T550" t="n">
        <v>4713.90906</v>
      </c>
      <c r="U550" t="n">
        <v>4719.06545</v>
      </c>
      <c r="V550" t="n">
        <v>4707.25306</v>
      </c>
      <c r="W550" t="n">
        <v>1</v>
      </c>
      <c r="Y550" s="1">
        <f>(O550/86400)+25569</f>
        <v/>
      </c>
      <c r="Z550" s="2">
        <f>CEILING(INT(Y550*1440)/1440*288,1)/288</f>
        <v/>
      </c>
      <c r="AA550">
        <f>MROUND((Z550-25569)*86400,300)</f>
        <v/>
      </c>
    </row>
    <row r="551" ht="14.25" customHeight="1">
      <c r="O551" t="n">
        <v>1776082502</v>
      </c>
      <c r="P551" t="inlineStr">
        <is>
          <t>XAUUSD</t>
        </is>
      </c>
      <c r="Q551" t="inlineStr">
        <is>
          <t>M15</t>
        </is>
      </c>
      <c r="R551" t="n">
        <v>4710.74</v>
      </c>
      <c r="S551" t="n">
        <v>4716.08596</v>
      </c>
      <c r="T551" t="n">
        <v>4714.99751</v>
      </c>
      <c r="U551" t="n">
        <v>4720.54656</v>
      </c>
      <c r="V551" t="n">
        <v>4708.73184</v>
      </c>
      <c r="W551" t="n">
        <v>0</v>
      </c>
      <c r="Y551" s="1">
        <f>(O551/86400)+25569</f>
        <v/>
      </c>
      <c r="Z551" s="2">
        <f>CEILING(INT(Y551*1440)/1440*288,1)/288</f>
        <v/>
      </c>
      <c r="AA551">
        <f>MROUND((Z551-25569)*86400,300)</f>
        <v/>
      </c>
    </row>
    <row r="552" ht="14.25" customHeight="1">
      <c r="O552" t="n">
        <v>1776083402</v>
      </c>
      <c r="P552" t="inlineStr">
        <is>
          <t>XAUUSD</t>
        </is>
      </c>
      <c r="Q552" t="inlineStr">
        <is>
          <t>M15</t>
        </is>
      </c>
      <c r="R552" t="n">
        <v>4715.92</v>
      </c>
      <c r="S552" t="n">
        <v>4719.48605</v>
      </c>
      <c r="T552" t="n">
        <v>4717.24178</v>
      </c>
      <c r="U552" t="n">
        <v>4723.3826</v>
      </c>
      <c r="V552" t="n">
        <v>4711.7104</v>
      </c>
      <c r="W552" t="n">
        <v>0</v>
      </c>
      <c r="Y552" s="1">
        <f>(O552/86400)+25569</f>
        <v/>
      </c>
      <c r="Z552" s="2">
        <f>CEILING(INT(Y552*1440)/1440*288,1)/288</f>
        <v/>
      </c>
      <c r="AA552">
        <f>MROUND((Z552-25569)*86400,300)</f>
        <v/>
      </c>
    </row>
    <row r="553" ht="14.25" customHeight="1">
      <c r="O553" t="n">
        <v>1776084302</v>
      </c>
      <c r="P553" t="inlineStr">
        <is>
          <t>XAUUSD</t>
        </is>
      </c>
      <c r="Q553" t="inlineStr">
        <is>
          <t>M15</t>
        </is>
      </c>
      <c r="R553" t="n">
        <v>4723.62</v>
      </c>
      <c r="S553" t="n">
        <v>4723.5334</v>
      </c>
      <c r="T553" t="n">
        <v>4720.38759</v>
      </c>
      <c r="U553" t="n">
        <v>4727.34876</v>
      </c>
      <c r="V553" t="n">
        <v>4715.58955</v>
      </c>
      <c r="W553" t="n">
        <v>0</v>
      </c>
      <c r="Y553" s="1">
        <f>(O553/86400)+25569</f>
        <v/>
      </c>
      <c r="Z553" s="2">
        <f>CEILING(INT(Y553*1440)/1440*288,1)/288</f>
        <v/>
      </c>
      <c r="AA553">
        <f>MROUND((Z553-25569)*86400,300)</f>
        <v/>
      </c>
    </row>
    <row r="554" ht="14.25" customHeight="1">
      <c r="O554" t="n">
        <v>1776085202</v>
      </c>
      <c r="P554" t="inlineStr">
        <is>
          <t>XAUUSD</t>
        </is>
      </c>
      <c r="Q554" t="inlineStr">
        <is>
          <t>M15</t>
        </is>
      </c>
      <c r="R554" t="n">
        <v>4734.39</v>
      </c>
      <c r="S554" t="n">
        <v>4727.30682</v>
      </c>
      <c r="T554" t="n">
        <v>4723.84721</v>
      </c>
      <c r="U554" t="n">
        <v>4731.60025</v>
      </c>
      <c r="V554" t="n">
        <v>4719.46268</v>
      </c>
      <c r="W554" t="n">
        <v>0</v>
      </c>
      <c r="Y554" s="1">
        <f>(O554/86400)+25569</f>
        <v/>
      </c>
      <c r="Z554" s="2">
        <f>CEILING(INT(Y554*1440)/1440*288,1)/288</f>
        <v/>
      </c>
      <c r="AA554">
        <f>MROUND((Z554-25569)*86400,300)</f>
        <v/>
      </c>
    </row>
    <row r="555" ht="14.25" customHeight="1">
      <c r="O555" t="n">
        <v>1776086102</v>
      </c>
      <c r="P555" t="inlineStr">
        <is>
          <t>XAUUSD</t>
        </is>
      </c>
      <c r="Q555" t="inlineStr">
        <is>
          <t>M15</t>
        </is>
      </c>
      <c r="R555" t="n">
        <v>4733.27</v>
      </c>
      <c r="S555" t="n">
        <v>4729.77245</v>
      </c>
      <c r="T555" t="n">
        <v>4726.80983</v>
      </c>
      <c r="U555" t="n">
        <v>4735.05236</v>
      </c>
      <c r="V555" t="n">
        <v>4722.31422</v>
      </c>
      <c r="W555" t="n">
        <v>0</v>
      </c>
      <c r="Y555" s="1">
        <f>(O555/86400)+25569</f>
        <v/>
      </c>
      <c r="Z555" s="2">
        <f>CEILING(INT(Y555*1440)/1440*288,1)/288</f>
        <v/>
      </c>
      <c r="AA555">
        <f>MROUND((Z555-25569)*86400,300)</f>
        <v/>
      </c>
    </row>
    <row r="556" ht="14.25" customHeight="1">
      <c r="O556" t="n">
        <v>1776087002</v>
      </c>
      <c r="P556" t="inlineStr">
        <is>
          <t>XAUUSD</t>
        </is>
      </c>
      <c r="Q556" t="inlineStr">
        <is>
          <t>M15</t>
        </is>
      </c>
      <c r="R556" t="n">
        <v>4727.08</v>
      </c>
      <c r="S556" t="n">
        <v>4730.41373</v>
      </c>
      <c r="T556" t="n">
        <v>4728.61178</v>
      </c>
      <c r="U556" t="n">
        <v>4736.93553</v>
      </c>
      <c r="V556" t="n">
        <v>4723.32117</v>
      </c>
      <c r="W556" t="n">
        <v>0</v>
      </c>
      <c r="Y556" s="1">
        <f>(O556/86400)+25569</f>
        <v/>
      </c>
      <c r="Z556" s="2">
        <f>CEILING(INT(Y556*1440)/1440*288,1)/288</f>
        <v/>
      </c>
      <c r="AA556">
        <f>MROUND((Z556-25569)*86400,300)</f>
        <v/>
      </c>
    </row>
    <row r="557" ht="14.25" customHeight="1">
      <c r="O557" t="n">
        <v>1776087902</v>
      </c>
      <c r="P557" t="inlineStr">
        <is>
          <t>XAUUSD</t>
        </is>
      </c>
      <c r="Q557" t="inlineStr">
        <is>
          <t>M15</t>
        </is>
      </c>
      <c r="R557" t="n">
        <v>4730.56</v>
      </c>
      <c r="S557" t="n">
        <v>4729.17458</v>
      </c>
      <c r="T557" t="n">
        <v>4728.89318</v>
      </c>
      <c r="U557" t="n">
        <v>4736.77224</v>
      </c>
      <c r="V557" t="n">
        <v>4722.25345</v>
      </c>
      <c r="W557" t="n">
        <v>0</v>
      </c>
      <c r="Y557" s="1">
        <f>(O557/86400)+25569</f>
        <v/>
      </c>
      <c r="Z557" s="2">
        <f>CEILING(INT(Y557*1440)/1440*288,1)/288</f>
        <v/>
      </c>
      <c r="AA557">
        <f>MROUND((Z557-25569)*86400,300)</f>
        <v/>
      </c>
    </row>
    <row r="558" ht="14.25" customHeight="1">
      <c r="O558" t="n">
        <v>1776088802</v>
      </c>
      <c r="P558" t="inlineStr">
        <is>
          <t>XAUUSD</t>
        </is>
      </c>
      <c r="Q558" t="inlineStr">
        <is>
          <t>M15</t>
        </is>
      </c>
      <c r="R558" t="n">
        <v>4727.35</v>
      </c>
      <c r="S558" t="n">
        <v>4726.09547</v>
      </c>
      <c r="T558" t="n">
        <v>4727.49432</v>
      </c>
      <c r="U558" t="n">
        <v>4734.27516</v>
      </c>
      <c r="V558" t="n">
        <v>4719.27574</v>
      </c>
      <c r="W558" t="n">
        <v>1</v>
      </c>
      <c r="Y558" s="1">
        <f>(O558/86400)+25569</f>
        <v/>
      </c>
      <c r="Z558" s="2">
        <f>CEILING(INT(Y558*1440)/1440*288,1)/288</f>
        <v/>
      </c>
      <c r="AA558">
        <f>MROUND((Z558-25569)*86400,300)</f>
        <v/>
      </c>
    </row>
    <row r="559" ht="14.25" customHeight="1">
      <c r="O559" t="n">
        <v>1776089702</v>
      </c>
      <c r="P559" t="inlineStr">
        <is>
          <t>XAUUSD</t>
        </is>
      </c>
      <c r="Q559" t="inlineStr">
        <is>
          <t>M15</t>
        </is>
      </c>
      <c r="R559" t="n">
        <v>4715.37</v>
      </c>
      <c r="S559" t="n">
        <v>4721.78247</v>
      </c>
      <c r="T559" t="n">
        <v>4724.6384</v>
      </c>
      <c r="U559" t="n">
        <v>4730.19035</v>
      </c>
      <c r="V559" t="n">
        <v>4714.9076</v>
      </c>
      <c r="W559" t="n">
        <v>0</v>
      </c>
      <c r="Y559" s="1">
        <f>(O559/86400)+25569</f>
        <v/>
      </c>
      <c r="Z559" s="2">
        <f>CEILING(INT(Y559*1440)/1440*288,1)/288</f>
        <v/>
      </c>
      <c r="AA559">
        <f>MROUND((Z559-25569)*86400,300)</f>
        <v/>
      </c>
    </row>
    <row r="560" ht="14.25" customHeight="1">
      <c r="O560" t="n">
        <v>1776090602</v>
      </c>
      <c r="P560" t="inlineStr">
        <is>
          <t>XAUUSD</t>
        </is>
      </c>
      <c r="Q560" t="inlineStr">
        <is>
          <t>M15</t>
        </is>
      </c>
      <c r="R560" t="n">
        <v>4721.75</v>
      </c>
      <c r="S560" t="n">
        <v>4717.32736</v>
      </c>
      <c r="T560" t="n">
        <v>4720.98288</v>
      </c>
      <c r="U560" t="n">
        <v>4725.32195</v>
      </c>
      <c r="V560" t="n">
        <v>4710.22176</v>
      </c>
      <c r="W560" t="n">
        <v>0</v>
      </c>
      <c r="Y560" s="1">
        <f>(O560/86400)+25569</f>
        <v/>
      </c>
      <c r="Z560" s="2">
        <f>CEILING(INT(Y560*1440)/1440*288,1)/288</f>
        <v/>
      </c>
      <c r="AA560">
        <f>MROUND((Z560-25569)*86400,300)</f>
        <v/>
      </c>
    </row>
    <row r="561" ht="14.25" customHeight="1">
      <c r="O561" t="n">
        <v>1776091502</v>
      </c>
      <c r="P561" t="inlineStr">
        <is>
          <t>XAUUSD</t>
        </is>
      </c>
      <c r="Q561" t="inlineStr">
        <is>
          <t>M15</t>
        </is>
      </c>
      <c r="R561" t="n">
        <v>4719.08</v>
      </c>
      <c r="S561" t="n">
        <v>4713.37289</v>
      </c>
      <c r="T561" t="n">
        <v>4717.17788</v>
      </c>
      <c r="U561" t="n">
        <v>4720.70845</v>
      </c>
      <c r="V561" t="n">
        <v>4706.1238</v>
      </c>
      <c r="W561" t="n">
        <v>0</v>
      </c>
      <c r="Y561" s="1">
        <f>(O561/86400)+25569</f>
        <v/>
      </c>
      <c r="Z561" s="2">
        <f>CEILING(INT(Y561*1440)/1440*288,1)/288</f>
        <v/>
      </c>
      <c r="AA561">
        <f>MROUND((Z561-25569)*86400,300)</f>
        <v/>
      </c>
    </row>
    <row r="562" ht="14.25" customHeight="1">
      <c r="O562" t="n">
        <v>1776092402</v>
      </c>
      <c r="P562" t="inlineStr">
        <is>
          <t>XAUUSD</t>
        </is>
      </c>
      <c r="Q562" t="inlineStr">
        <is>
          <t>M15</t>
        </is>
      </c>
      <c r="R562" t="n">
        <v>4707.72</v>
      </c>
      <c r="S562" t="n">
        <v>4710.76012</v>
      </c>
      <c r="T562" t="n">
        <v>4713.969</v>
      </c>
      <c r="U562" t="n">
        <v>4717.23459</v>
      </c>
      <c r="V562" t="n">
        <v>4703.37675</v>
      </c>
      <c r="W562" t="n">
        <v>0</v>
      </c>
      <c r="Y562" s="1">
        <f>(O562/86400)+25569</f>
        <v/>
      </c>
      <c r="Z562" s="2">
        <f>CEILING(INT(Y562*1440)/1440*288,1)/288</f>
        <v/>
      </c>
      <c r="AA562">
        <f>MROUND((Z562-25569)*86400,300)</f>
        <v/>
      </c>
    </row>
    <row r="563" ht="14.25" customHeight="1">
      <c r="O563" t="n">
        <v>1776093302</v>
      </c>
      <c r="P563" t="inlineStr">
        <is>
          <t>XAUUSD</t>
        </is>
      </c>
      <c r="Q563" t="inlineStr">
        <is>
          <t>M15</t>
        </is>
      </c>
      <c r="R563" t="n">
        <v>4703.88</v>
      </c>
      <c r="S563" t="n">
        <v>4710.34603</v>
      </c>
      <c r="T563" t="n">
        <v>4712.15752</v>
      </c>
      <c r="U563" t="n">
        <v>4715.71814</v>
      </c>
      <c r="V563" t="n">
        <v>4702.79302</v>
      </c>
      <c r="W563" t="n">
        <v>0</v>
      </c>
      <c r="Y563" s="1">
        <f>(O563/86400)+25569</f>
        <v/>
      </c>
      <c r="Z563" s="2">
        <f>CEILING(INT(Y563*1440)/1440*288,1)/288</f>
        <v/>
      </c>
      <c r="AA563">
        <f>MROUND((Z563-25569)*86400,300)</f>
        <v/>
      </c>
    </row>
    <row r="564" ht="14.25" customHeight="1">
      <c r="O564" t="n">
        <v>1776094202</v>
      </c>
      <c r="P564" t="inlineStr">
        <is>
          <t>XAUUSD</t>
        </is>
      </c>
      <c r="Q564" t="inlineStr">
        <is>
          <t>M15</t>
        </is>
      </c>
      <c r="R564" t="n">
        <v>4712.57</v>
      </c>
      <c r="S564" t="n">
        <v>4712.39522</v>
      </c>
      <c r="T564" t="n">
        <v>4712.27637</v>
      </c>
      <c r="U564" t="n">
        <v>4716.74806</v>
      </c>
      <c r="V564" t="n">
        <v>4704.49206</v>
      </c>
      <c r="W564" t="n">
        <v>1</v>
      </c>
      <c r="Y564" s="1">
        <f>(O564/86400)+25569</f>
        <v/>
      </c>
      <c r="Z564" s="2">
        <f>CEILING(INT(Y564*1440)/1440*288,1)/288</f>
        <v/>
      </c>
      <c r="AA564">
        <f>MROUND((Z564-25569)*86400,300)</f>
        <v/>
      </c>
    </row>
    <row r="565" ht="14.25" customHeight="1">
      <c r="O565" t="n">
        <v>1776095102</v>
      </c>
      <c r="P565" t="inlineStr">
        <is>
          <t>XAUUSD</t>
        </is>
      </c>
      <c r="Q565" t="inlineStr">
        <is>
          <t>M15</t>
        </is>
      </c>
      <c r="R565" t="n">
        <v>4714.5</v>
      </c>
      <c r="S565" t="n">
        <v>4716.38164</v>
      </c>
      <c r="T565" t="n">
        <v>4714.32901</v>
      </c>
      <c r="U565" t="n">
        <v>4720.0675</v>
      </c>
      <c r="V565" t="n">
        <v>4708.27386</v>
      </c>
      <c r="W565" t="n">
        <v>0</v>
      </c>
      <c r="Y565" s="1">
        <f>(O565/86400)+25569</f>
        <v/>
      </c>
      <c r="Z565" s="2">
        <f>CEILING(INT(Y565*1440)/1440*288,1)/288</f>
        <v/>
      </c>
      <c r="AA565">
        <f>MROUND((Z565-25569)*86400,300)</f>
        <v/>
      </c>
    </row>
    <row r="566" ht="14.25" customHeight="1">
      <c r="O566" t="n">
        <v>1776096002</v>
      </c>
      <c r="P566" t="inlineStr">
        <is>
          <t>XAUUSD</t>
        </is>
      </c>
      <c r="Q566" t="inlineStr">
        <is>
          <t>M15</t>
        </is>
      </c>
      <c r="R566" t="n">
        <v>4719.81</v>
      </c>
      <c r="S566" t="n">
        <v>4721.63668</v>
      </c>
      <c r="T566" t="n">
        <v>4717.98284</v>
      </c>
      <c r="U566" t="n">
        <v>4725.24734</v>
      </c>
      <c r="V566" t="n">
        <v>4713.3706</v>
      </c>
      <c r="W566" t="n">
        <v>0</v>
      </c>
      <c r="Y566" s="1">
        <f>(O566/86400)+25569</f>
        <v/>
      </c>
      <c r="Z566" s="2">
        <f>CEILING(INT(Y566*1440)/1440*288,1)/288</f>
        <v/>
      </c>
      <c r="AA566">
        <f>MROUND((Z566-25569)*86400,300)</f>
        <v/>
      </c>
    </row>
    <row r="567" ht="14.25" customHeight="1">
      <c r="O567" t="n">
        <v>1776096902</v>
      </c>
      <c r="P567" t="inlineStr">
        <is>
          <t>XAUUSD</t>
        </is>
      </c>
      <c r="Q567" t="inlineStr">
        <is>
          <t>M15</t>
        </is>
      </c>
      <c r="R567" t="n">
        <v>4730.46</v>
      </c>
      <c r="S567" t="n">
        <v>4727.22663</v>
      </c>
      <c r="T567" t="n">
        <v>4722.60474</v>
      </c>
      <c r="U567" t="n">
        <v>4731.34601</v>
      </c>
      <c r="V567" t="n">
        <v>4719.08037</v>
      </c>
      <c r="W567" t="n">
        <v>0</v>
      </c>
      <c r="Y567" s="1">
        <f>(O567/86400)+25569</f>
        <v/>
      </c>
      <c r="Z567" s="2">
        <f>CEILING(INT(Y567*1440)/1440*288,1)/288</f>
        <v/>
      </c>
      <c r="AA567">
        <f>MROUND((Z567-25569)*86400,300)</f>
        <v/>
      </c>
    </row>
    <row r="568" ht="14.25" customHeight="1">
      <c r="O568" t="n">
        <v>1776097802</v>
      </c>
      <c r="P568" t="inlineStr">
        <is>
          <t>XAUUSD</t>
        </is>
      </c>
      <c r="Q568" t="inlineStr">
        <is>
          <t>M15</t>
        </is>
      </c>
      <c r="R568" t="n">
        <v>4740.37</v>
      </c>
      <c r="S568" t="n">
        <v>4732.08545</v>
      </c>
      <c r="T568" t="n">
        <v>4727.34509</v>
      </c>
      <c r="U568" t="n">
        <v>4737.10479</v>
      </c>
      <c r="V568" t="n">
        <v>4724.39808</v>
      </c>
      <c r="W568" t="n">
        <v>0</v>
      </c>
      <c r="Y568" s="1">
        <f>(O568/86400)+25569</f>
        <v/>
      </c>
      <c r="Z568" s="2">
        <f>CEILING(INT(Y568*1440)/1440*288,1)/288</f>
        <v/>
      </c>
      <c r="AA568">
        <f>MROUND((Z568-25569)*86400,300)</f>
        <v/>
      </c>
    </row>
    <row r="569" ht="14.25" customHeight="1">
      <c r="O569" t="n">
        <v>1776098702</v>
      </c>
      <c r="P569" t="inlineStr">
        <is>
          <t>XAUUSD</t>
        </is>
      </c>
      <c r="Q569" t="inlineStr">
        <is>
          <t>M15</t>
        </is>
      </c>
      <c r="R569" t="n">
        <v>4733.1</v>
      </c>
      <c r="S569" t="n">
        <v>4735.39938</v>
      </c>
      <c r="T569" t="n">
        <v>4731.37224</v>
      </c>
      <c r="U569" t="n">
        <v>4741.57042</v>
      </c>
      <c r="V569" t="n">
        <v>4728.47831</v>
      </c>
      <c r="W569" t="n">
        <v>0</v>
      </c>
      <c r="Y569" s="1">
        <f>(O569/86400)+25569</f>
        <v/>
      </c>
      <c r="Z569" s="2">
        <f>CEILING(INT(Y569*1440)/1440*288,1)/288</f>
        <v/>
      </c>
      <c r="AA569">
        <f>MROUND((Z569-25569)*86400,300)</f>
        <v/>
      </c>
    </row>
    <row r="570" ht="14.25" customHeight="1">
      <c r="O570" t="n">
        <v>1776099602</v>
      </c>
      <c r="P570" t="inlineStr">
        <is>
          <t>XAUUSD</t>
        </is>
      </c>
      <c r="Q570" t="inlineStr">
        <is>
          <t>M15</t>
        </is>
      </c>
      <c r="R570" t="n">
        <v>4730.91</v>
      </c>
      <c r="S570" t="n">
        <v>4737.20629</v>
      </c>
      <c r="T570" t="n">
        <v>4734.28926</v>
      </c>
      <c r="U570" t="n">
        <v>4744.14854</v>
      </c>
      <c r="V570" t="n">
        <v>4730.9523</v>
      </c>
      <c r="W570" t="n">
        <v>0</v>
      </c>
      <c r="Y570" s="1">
        <f>(O570/86400)+25569</f>
        <v/>
      </c>
      <c r="Z570" s="2">
        <f>CEILING(INT(Y570*1440)/1440*288,1)/288</f>
        <v/>
      </c>
      <c r="AA570">
        <f>MROUND((Z570-25569)*86400,300)</f>
        <v/>
      </c>
    </row>
    <row r="571" ht="14.25" customHeight="1">
      <c r="O571" t="n">
        <v>1776100502</v>
      </c>
      <c r="P571" t="inlineStr">
        <is>
          <t>XAUUSD</t>
        </is>
      </c>
      <c r="Q571" t="inlineStr">
        <is>
          <t>M15</t>
        </is>
      </c>
      <c r="R571" t="n">
        <v>4743.2</v>
      </c>
      <c r="S571" t="n">
        <v>4737.71233</v>
      </c>
      <c r="T571" t="n">
        <v>4736.0008</v>
      </c>
      <c r="U571" t="n">
        <v>4745.00864</v>
      </c>
      <c r="V571" t="n">
        <v>4732.05107</v>
      </c>
      <c r="W571" t="n">
        <v>0</v>
      </c>
      <c r="Y571" s="1">
        <f>(O571/86400)+25569</f>
        <v/>
      </c>
      <c r="Z571" s="2">
        <f>CEILING(INT(Y571*1440)/1440*288,1)/288</f>
        <v/>
      </c>
      <c r="AA571">
        <f>MROUND((Z571-25569)*86400,300)</f>
        <v/>
      </c>
    </row>
    <row r="572" ht="14.25" customHeight="1">
      <c r="O572" t="n">
        <v>1776101402</v>
      </c>
      <c r="P572" t="inlineStr">
        <is>
          <t>XAUUSD</t>
        </is>
      </c>
      <c r="Q572" t="inlineStr">
        <is>
          <t>M15</t>
        </is>
      </c>
      <c r="R572" t="n">
        <v>4744.07</v>
      </c>
      <c r="S572" t="n">
        <v>4736.95502</v>
      </c>
      <c r="T572" t="n">
        <v>4736.47791</v>
      </c>
      <c r="U572" t="n">
        <v>4744.13934</v>
      </c>
      <c r="V572" t="n">
        <v>4731.99342</v>
      </c>
      <c r="W572" t="n">
        <v>0</v>
      </c>
      <c r="Y572" s="1">
        <f>(O572/86400)+25569</f>
        <v/>
      </c>
      <c r="Z572" s="2">
        <f>CEILING(INT(Y572*1440)/1440*288,1)/288</f>
        <v/>
      </c>
      <c r="AA572">
        <f>MROUND((Z572-25569)*86400,300)</f>
        <v/>
      </c>
    </row>
    <row r="573" ht="14.25" customHeight="1">
      <c r="O573" t="n">
        <v>1776102302</v>
      </c>
      <c r="P573" t="inlineStr">
        <is>
          <t>XAUUSD</t>
        </is>
      </c>
      <c r="Q573" t="inlineStr">
        <is>
          <t>M15</t>
        </is>
      </c>
      <c r="R573" t="n">
        <v>4729.96</v>
      </c>
      <c r="S573" t="n">
        <v>4735.4471</v>
      </c>
      <c r="T573" t="n">
        <v>4735.96251</v>
      </c>
      <c r="U573" t="n">
        <v>4742.17985</v>
      </c>
      <c r="V573" t="n">
        <v>4730.94847</v>
      </c>
      <c r="W573" t="n">
        <v>1</v>
      </c>
      <c r="Y573" s="1">
        <f>(O573/86400)+25569</f>
        <v/>
      </c>
      <c r="Z573" s="2">
        <f>CEILING(INT(Y573*1440)/1440*288,1)/288</f>
        <v/>
      </c>
      <c r="AA573">
        <f>MROUND((Z573-25569)*86400,300)</f>
        <v/>
      </c>
    </row>
    <row r="574" ht="14.25" customHeight="1">
      <c r="O574" t="n">
        <v>1776103202</v>
      </c>
      <c r="P574" t="inlineStr">
        <is>
          <t>XAUUSD</t>
        </is>
      </c>
      <c r="Q574" t="inlineStr">
        <is>
          <t>M15</t>
        </is>
      </c>
      <c r="R574" t="n">
        <v>4730.23</v>
      </c>
      <c r="S574" t="n">
        <v>4734.16362</v>
      </c>
      <c r="T574" t="n">
        <v>4735.06306</v>
      </c>
      <c r="U574" t="n">
        <v>4739.91431</v>
      </c>
      <c r="V574" t="n">
        <v>4729.86983</v>
      </c>
      <c r="W574" t="n">
        <v>0</v>
      </c>
      <c r="Y574" s="1">
        <f>(O574/86400)+25569</f>
        <v/>
      </c>
      <c r="Z574" s="2">
        <f>CEILING(INT(Y574*1440)/1440*288,1)/288</f>
        <v/>
      </c>
      <c r="AA574">
        <f>MROUND((Z574-25569)*86400,300)</f>
        <v/>
      </c>
    </row>
    <row r="575" ht="14.25" customHeight="1">
      <c r="O575" t="n">
        <v>1776104102</v>
      </c>
      <c r="P575" t="inlineStr">
        <is>
          <t>XAUUSD</t>
        </is>
      </c>
      <c r="Q575" t="inlineStr">
        <is>
          <t>M15</t>
        </is>
      </c>
      <c r="R575" t="n">
        <v>4727.33</v>
      </c>
      <c r="S575" t="n">
        <v>4733.51584</v>
      </c>
      <c r="T575" t="n">
        <v>4734.28945</v>
      </c>
      <c r="U575" t="n">
        <v>4738.27058</v>
      </c>
      <c r="V575" t="n">
        <v>4729.20382</v>
      </c>
      <c r="W575" t="n">
        <v>0</v>
      </c>
      <c r="Y575" s="1">
        <f>(O575/86400)+25569</f>
        <v/>
      </c>
      <c r="Z575" s="2">
        <f>CEILING(INT(Y575*1440)/1440*288,1)/288</f>
        <v/>
      </c>
      <c r="AA575">
        <f>MROUND((Z575-25569)*86400,300)</f>
        <v/>
      </c>
    </row>
    <row r="576" ht="14.25" customHeight="1">
      <c r="O576" t="n">
        <v>1776105002</v>
      </c>
      <c r="P576" t="inlineStr">
        <is>
          <t>XAUUSD</t>
        </is>
      </c>
      <c r="Q576" t="inlineStr">
        <is>
          <t>M15</t>
        </is>
      </c>
      <c r="R576" t="n">
        <v>4733.6</v>
      </c>
      <c r="S576" t="n">
        <v>4733.77512</v>
      </c>
      <c r="T576" t="n">
        <v>4734.03229</v>
      </c>
      <c r="U576" t="n">
        <v>4737.66137</v>
      </c>
      <c r="V576" t="n">
        <v>4729.37689</v>
      </c>
      <c r="W576" t="n">
        <v>0</v>
      </c>
      <c r="Y576" s="1">
        <f>(O576/86400)+25569</f>
        <v/>
      </c>
      <c r="Z576" s="2">
        <f>CEILING(INT(Y576*1440)/1440*288,1)/288</f>
        <v/>
      </c>
      <c r="AA576">
        <f>MROUND((Z576-25569)*86400,300)</f>
        <v/>
      </c>
    </row>
    <row r="577" ht="14.25" customHeight="1">
      <c r="O577" t="n">
        <v>1776105902</v>
      </c>
      <c r="P577" t="inlineStr">
        <is>
          <t>XAUUSD</t>
        </is>
      </c>
      <c r="Q577" t="inlineStr">
        <is>
          <t>M15</t>
        </is>
      </c>
      <c r="R577" t="n">
        <v>4738.5</v>
      </c>
      <c r="S577" t="n">
        <v>4734.7439</v>
      </c>
      <c r="T577" t="n">
        <v>4734.38809</v>
      </c>
      <c r="U577" t="n">
        <v>4738.05083</v>
      </c>
      <c r="V577" t="n">
        <v>4730.36082</v>
      </c>
      <c r="W577" t="n">
        <v>1</v>
      </c>
      <c r="Y577" s="1">
        <f>(O577/86400)+25569</f>
        <v/>
      </c>
      <c r="Z577" s="2">
        <f>CEILING(INT(Y577*1440)/1440*288,1)/288</f>
        <v/>
      </c>
      <c r="AA577">
        <f>MROUND((Z577-25569)*86400,300)</f>
        <v/>
      </c>
    </row>
    <row r="578" ht="14.25" customHeight="1">
      <c r="O578" t="n">
        <v>1776106802</v>
      </c>
      <c r="P578" t="inlineStr">
        <is>
          <t>XAUUSD</t>
        </is>
      </c>
      <c r="Q578" t="inlineStr">
        <is>
          <t>M15</t>
        </is>
      </c>
      <c r="R578" t="n">
        <v>4734.87</v>
      </c>
      <c r="S578" t="n">
        <v>4736.11544</v>
      </c>
      <c r="T578" t="n">
        <v>4735.25176</v>
      </c>
      <c r="U578" t="n">
        <v>4739.13631</v>
      </c>
      <c r="V578" t="n">
        <v>4731.86885</v>
      </c>
      <c r="W578" t="n">
        <v>0</v>
      </c>
      <c r="Y578" s="1">
        <f>(O578/86400)+25569</f>
        <v/>
      </c>
      <c r="Z578" s="2">
        <f>CEILING(INT(Y578*1440)/1440*288,1)/288</f>
        <v/>
      </c>
      <c r="AA578">
        <f>MROUND((Z578-25569)*86400,300)</f>
        <v/>
      </c>
    </row>
    <row r="579" ht="14.25" customHeight="1">
      <c r="O579" t="n">
        <v>1776107702</v>
      </c>
      <c r="P579" t="inlineStr">
        <is>
          <t>XAUUSD</t>
        </is>
      </c>
      <c r="Q579" t="inlineStr">
        <is>
          <t>M15</t>
        </is>
      </c>
      <c r="R579" t="n">
        <v>4743.24</v>
      </c>
      <c r="S579" t="n">
        <v>4737.769</v>
      </c>
      <c r="T579" t="n">
        <v>4736.51038</v>
      </c>
      <c r="U579" t="n">
        <v>4740.67221</v>
      </c>
      <c r="V579" t="n">
        <v>4733.76056</v>
      </c>
      <c r="W579" t="n">
        <v>0</v>
      </c>
      <c r="Y579" s="1">
        <f>(O579/86400)+25569</f>
        <v/>
      </c>
      <c r="Z579" s="2">
        <f>CEILING(INT(Y579*1440)/1440*288,1)/288</f>
        <v/>
      </c>
      <c r="AA579">
        <f>MROUND((Z579-25569)*86400,300)</f>
        <v/>
      </c>
    </row>
    <row r="580" ht="14.25" customHeight="1">
      <c r="O580" t="n">
        <v>1776108602</v>
      </c>
      <c r="P580" t="inlineStr">
        <is>
          <t>XAUUSD</t>
        </is>
      </c>
      <c r="Q580" t="inlineStr">
        <is>
          <t>M15</t>
        </is>
      </c>
      <c r="R580" t="n">
        <v>4741.75</v>
      </c>
      <c r="S580" t="n">
        <v>4739.24479</v>
      </c>
      <c r="T580" t="n">
        <v>4737.87758</v>
      </c>
      <c r="U580" t="n">
        <v>4742.24097</v>
      </c>
      <c r="V580" t="n">
        <v>4735.69288</v>
      </c>
      <c r="W580" t="n">
        <v>0</v>
      </c>
      <c r="Y580" s="1">
        <f>(O580/86400)+25569</f>
        <v/>
      </c>
      <c r="Z580" s="2">
        <f>CEILING(INT(Y580*1440)/1440*288,1)/288</f>
        <v/>
      </c>
      <c r="AA580">
        <f>MROUND((Z580-25569)*86400,300)</f>
        <v/>
      </c>
    </row>
    <row r="581" ht="14.25" customHeight="1">
      <c r="O581" t="n">
        <v>1776109502</v>
      </c>
      <c r="P581" t="inlineStr">
        <is>
          <t>XAUUSD</t>
        </is>
      </c>
      <c r="Q581" t="inlineStr">
        <is>
          <t>M15</t>
        </is>
      </c>
      <c r="R581" t="n">
        <v>4741.04</v>
      </c>
      <c r="S581" t="n">
        <v>4740.45391</v>
      </c>
      <c r="T581" t="n">
        <v>4739.16575</v>
      </c>
      <c r="U581" t="n">
        <v>4743.53109</v>
      </c>
      <c r="V581" t="n">
        <v>4737.3844</v>
      </c>
      <c r="W581" t="n">
        <v>0</v>
      </c>
      <c r="Y581" s="1">
        <f>(O581/86400)+25569</f>
        <v/>
      </c>
      <c r="Z581" s="2">
        <f>CEILING(INT(Y581*1440)/1440*288,1)/288</f>
        <v/>
      </c>
      <c r="AA581">
        <f>MROUND((Z581-25569)*86400,300)</f>
        <v/>
      </c>
    </row>
    <row r="582" ht="14.25" customHeight="1">
      <c r="O582" t="n">
        <v>1776110402</v>
      </c>
      <c r="P582" t="inlineStr">
        <is>
          <t>XAUUSD</t>
        </is>
      </c>
      <c r="Q582" t="inlineStr">
        <is>
          <t>M15</t>
        </is>
      </c>
      <c r="R582" t="n">
        <v>4742.45</v>
      </c>
      <c r="S582" t="n">
        <v>4741.43412</v>
      </c>
      <c r="T582" t="n">
        <v>4740.29993</v>
      </c>
      <c r="U582" t="n">
        <v>4744.53534</v>
      </c>
      <c r="V582" t="n">
        <v>4738.77256</v>
      </c>
      <c r="W582" t="n">
        <v>0</v>
      </c>
      <c r="Y582" s="1">
        <f>(O582/86400)+25569</f>
        <v/>
      </c>
      <c r="Z582" s="2">
        <f>CEILING(INT(Y582*1440)/1440*288,1)/288</f>
        <v/>
      </c>
      <c r="AA582">
        <f>MROUND((Z582-25569)*86400,300)</f>
        <v/>
      </c>
    </row>
    <row r="583" ht="14.25" customHeight="1">
      <c r="O583" t="n">
        <v>1776111302</v>
      </c>
      <c r="P583" t="inlineStr">
        <is>
          <t>XAUUSD</t>
        </is>
      </c>
      <c r="Q583" t="inlineStr">
        <is>
          <t>M15</t>
        </is>
      </c>
      <c r="R583" t="n">
        <v>4739.34</v>
      </c>
      <c r="S583" t="n">
        <v>4742.28603</v>
      </c>
      <c r="T583" t="n">
        <v>4741.29298</v>
      </c>
      <c r="U583" t="n">
        <v>4745.40749</v>
      </c>
      <c r="V583" t="n">
        <v>4739.92004</v>
      </c>
      <c r="W583" t="n">
        <v>0</v>
      </c>
      <c r="Y583" s="1">
        <f>(O583/86400)+25569</f>
        <v/>
      </c>
      <c r="Z583" s="2">
        <f>CEILING(INT(Y583*1440)/1440*288,1)/288</f>
        <v/>
      </c>
      <c r="AA583">
        <f>MROUND((Z583-25569)*86400,300)</f>
        <v/>
      </c>
    </row>
    <row r="584" ht="14.25" customHeight="1">
      <c r="O584" t="n">
        <v>1776112202</v>
      </c>
      <c r="P584" t="inlineStr">
        <is>
          <t>XAUUSD</t>
        </is>
      </c>
      <c r="Q584" t="inlineStr">
        <is>
          <t>M15</t>
        </is>
      </c>
      <c r="R584" t="n">
        <v>4739.88</v>
      </c>
      <c r="S584" t="n">
        <v>4743.31283</v>
      </c>
      <c r="T584" t="n">
        <v>4742.3029</v>
      </c>
      <c r="U584" t="n">
        <v>4746.35326</v>
      </c>
      <c r="V584" t="n">
        <v>4741.0207</v>
      </c>
      <c r="W584" t="n">
        <v>0</v>
      </c>
      <c r="Y584" s="1">
        <f>(O584/86400)+25569</f>
        <v/>
      </c>
      <c r="Z584" s="2">
        <f>CEILING(INT(Y584*1440)/1440*288,1)/288</f>
        <v/>
      </c>
      <c r="AA584">
        <f>MROUND((Z584-25569)*86400,300)</f>
        <v/>
      </c>
    </row>
    <row r="585" ht="14.25" customHeight="1">
      <c r="O585" t="n">
        <v>1776113102</v>
      </c>
      <c r="P585" t="inlineStr">
        <is>
          <t>XAUUSD</t>
        </is>
      </c>
      <c r="Q585" t="inlineStr">
        <is>
          <t>M15</t>
        </is>
      </c>
      <c r="R585" t="n">
        <v>4740.28</v>
      </c>
      <c r="S585" t="n">
        <v>4744.72184</v>
      </c>
      <c r="T585" t="n">
        <v>4743.51237</v>
      </c>
      <c r="U585" t="n">
        <v>4747.68118</v>
      </c>
      <c r="V585" t="n">
        <v>4742.26667</v>
      </c>
      <c r="W585" t="n">
        <v>0</v>
      </c>
      <c r="Y585" s="1">
        <f>(O585/86400)+25569</f>
        <v/>
      </c>
      <c r="Z585" s="2">
        <f>CEILING(INT(Y585*1440)/1440*288,1)/288</f>
        <v/>
      </c>
      <c r="AA585">
        <f>MROUND((Z585-25569)*86400,300)</f>
        <v/>
      </c>
    </row>
    <row r="586" ht="14.25" customHeight="1">
      <c r="O586" t="n">
        <v>1776117602</v>
      </c>
      <c r="P586" t="inlineStr">
        <is>
          <t>XAUUSD</t>
        </is>
      </c>
      <c r="Q586" t="inlineStr">
        <is>
          <t>M15</t>
        </is>
      </c>
      <c r="R586" t="n">
        <v>4748.35</v>
      </c>
      <c r="S586" t="n">
        <v>4746.64207</v>
      </c>
      <c r="T586" t="n">
        <v>4745.07722</v>
      </c>
      <c r="U586" t="n">
        <v>4749.53065</v>
      </c>
      <c r="V586" t="n">
        <v>4743.82326</v>
      </c>
      <c r="W586" t="n">
        <v>0</v>
      </c>
      <c r="Y586" s="1">
        <f>(O586/86400)+25569</f>
        <v/>
      </c>
      <c r="Z586" s="2">
        <f>CEILING(INT(Y586*1440)/1440*288,1)/288</f>
        <v/>
      </c>
      <c r="AA586">
        <f>MROUND((Z586-25569)*86400,300)</f>
        <v/>
      </c>
    </row>
    <row r="587" ht="14.25" customHeight="1">
      <c r="O587" t="n">
        <v>1776118502</v>
      </c>
      <c r="P587" t="inlineStr">
        <is>
          <t>XAUUSD</t>
        </is>
      </c>
      <c r="Q587" t="inlineStr">
        <is>
          <t>M15</t>
        </is>
      </c>
      <c r="R587" t="n">
        <v>4748.91</v>
      </c>
      <c r="S587" t="n">
        <v>4748.87045</v>
      </c>
      <c r="T587" t="n">
        <v>4746.97384</v>
      </c>
      <c r="U587" t="n">
        <v>4751.54576</v>
      </c>
      <c r="V587" t="n">
        <v>4745.5841</v>
      </c>
      <c r="W587" t="n">
        <v>0</v>
      </c>
      <c r="Y587" s="1">
        <f>(O587/86400)+25569</f>
        <v/>
      </c>
      <c r="Z587" s="2">
        <f>CEILING(INT(Y587*1440)/1440*288,1)/288</f>
        <v/>
      </c>
      <c r="AA587">
        <f>MROUND((Z587-25569)*86400,300)</f>
        <v/>
      </c>
    </row>
    <row r="588" ht="14.25" customHeight="1">
      <c r="O588" t="n">
        <v>1776119402</v>
      </c>
      <c r="P588" t="inlineStr">
        <is>
          <t>XAUUSD</t>
        </is>
      </c>
      <c r="Q588" t="inlineStr">
        <is>
          <t>M15</t>
        </is>
      </c>
      <c r="R588" t="n">
        <v>4750.52</v>
      </c>
      <c r="S588" t="n">
        <v>4751.31798</v>
      </c>
      <c r="T588" t="n">
        <v>4749.14591</v>
      </c>
      <c r="U588" t="n">
        <v>4753.91153</v>
      </c>
      <c r="V588" t="n">
        <v>4747.54827</v>
      </c>
      <c r="W588" t="n">
        <v>0</v>
      </c>
      <c r="Y588" s="1">
        <f>(O588/86400)+25569</f>
        <v/>
      </c>
      <c r="Z588" s="2">
        <f>CEILING(INT(Y588*1440)/1440*288,1)/288</f>
        <v/>
      </c>
      <c r="AA588">
        <f>MROUND((Z588-25569)*86400,300)</f>
        <v/>
      </c>
    </row>
    <row r="589" ht="14.25" customHeight="1">
      <c r="O589" t="n">
        <v>1776120302</v>
      </c>
      <c r="P589" t="inlineStr">
        <is>
          <t>XAUUSD</t>
        </is>
      </c>
      <c r="Q589" t="inlineStr">
        <is>
          <t>M15</t>
        </is>
      </c>
      <c r="R589" t="n">
        <v>4758.08</v>
      </c>
      <c r="S589" t="n">
        <v>4753.82157</v>
      </c>
      <c r="T589" t="n">
        <v>4751.48374</v>
      </c>
      <c r="U589" t="n">
        <v>4756.53729</v>
      </c>
      <c r="V589" t="n">
        <v>4749.65742</v>
      </c>
      <c r="W589" t="n">
        <v>0</v>
      </c>
      <c r="Y589" s="1">
        <f>(O589/86400)+25569</f>
        <v/>
      </c>
      <c r="Z589" s="2">
        <f>CEILING(INT(Y589*1440)/1440*288,1)/288</f>
        <v/>
      </c>
      <c r="AA589">
        <f>MROUND((Z589-25569)*86400,300)</f>
        <v/>
      </c>
    </row>
    <row r="590" ht="14.25" customHeight="1">
      <c r="O590" t="n">
        <v>1776121202</v>
      </c>
      <c r="P590" t="inlineStr">
        <is>
          <t>XAUUSD</t>
        </is>
      </c>
      <c r="Q590" t="inlineStr">
        <is>
          <t>M15</t>
        </is>
      </c>
      <c r="R590" t="n">
        <v>4763</v>
      </c>
      <c r="S590" t="n">
        <v>4756.07395</v>
      </c>
      <c r="T590" t="n">
        <v>4753.77884</v>
      </c>
      <c r="U590" t="n">
        <v>4759.05873</v>
      </c>
      <c r="V590" t="n">
        <v>4751.76878</v>
      </c>
      <c r="W590" t="n">
        <v>0</v>
      </c>
      <c r="Y590" s="1">
        <f>(O590/86400)+25569</f>
        <v/>
      </c>
      <c r="Z590" s="2">
        <f>CEILING(INT(Y590*1440)/1440*288,1)/288</f>
        <v/>
      </c>
      <c r="AA590">
        <f>MROUND((Z590-25569)*86400,300)</f>
        <v/>
      </c>
    </row>
    <row r="591" ht="14.25" customHeight="1">
      <c r="O591" t="n">
        <v>1776122102</v>
      </c>
      <c r="P591" t="inlineStr">
        <is>
          <t>XAUUSD</t>
        </is>
      </c>
      <c r="Q591" t="inlineStr">
        <is>
          <t>M15</t>
        </is>
      </c>
      <c r="R591" t="n">
        <v>4755.45</v>
      </c>
      <c r="S591" t="n">
        <v>4757.9205</v>
      </c>
      <c r="T591" t="n">
        <v>4755.84967</v>
      </c>
      <c r="U591" t="n">
        <v>4761.24621</v>
      </c>
      <c r="V591" t="n">
        <v>4753.60714</v>
      </c>
      <c r="W591" t="n">
        <v>0</v>
      </c>
      <c r="Y591" s="1">
        <f>(O591/86400)+25569</f>
        <v/>
      </c>
      <c r="Z591" s="2">
        <f>CEILING(INT(Y591*1440)/1440*288,1)/288</f>
        <v/>
      </c>
      <c r="AA591">
        <f>MROUND((Z591-25569)*86400,300)</f>
        <v/>
      </c>
    </row>
    <row r="592" ht="14.25" customHeight="1">
      <c r="O592" t="n">
        <v>1776123002</v>
      </c>
      <c r="P592" t="inlineStr">
        <is>
          <t>XAUUSD</t>
        </is>
      </c>
      <c r="Q592" t="inlineStr">
        <is>
          <t>M15</t>
        </is>
      </c>
      <c r="R592" t="n">
        <v>4759.63</v>
      </c>
      <c r="S592" t="n">
        <v>4759.67633</v>
      </c>
      <c r="T592" t="n">
        <v>4757.763</v>
      </c>
      <c r="U592" t="n">
        <v>4763.17923</v>
      </c>
      <c r="V592" t="n">
        <v>4755.27656</v>
      </c>
      <c r="W592" t="n">
        <v>0</v>
      </c>
      <c r="Y592" s="1">
        <f>(O592/86400)+25569</f>
        <v/>
      </c>
      <c r="Z592" s="2">
        <f>CEILING(INT(Y592*1440)/1440*288,1)/288</f>
        <v/>
      </c>
      <c r="AA592">
        <f>MROUND((Z592-25569)*86400,300)</f>
        <v/>
      </c>
    </row>
    <row r="593" ht="14.25" customHeight="1">
      <c r="O593" t="n">
        <v>1776123902</v>
      </c>
      <c r="P593" t="inlineStr">
        <is>
          <t>XAUUSD</t>
        </is>
      </c>
      <c r="Q593" t="inlineStr">
        <is>
          <t>M15</t>
        </is>
      </c>
      <c r="R593" t="n">
        <v>4757.64</v>
      </c>
      <c r="S593" t="n">
        <v>4761.39403</v>
      </c>
      <c r="T593" t="n">
        <v>4759.57852</v>
      </c>
      <c r="U593" t="n">
        <v>4765.01733</v>
      </c>
      <c r="V593" t="n">
        <v>4756.86101</v>
      </c>
      <c r="W593" t="n">
        <v>0</v>
      </c>
      <c r="Y593" s="1">
        <f>(O593/86400)+25569</f>
        <v/>
      </c>
      <c r="Z593" s="2">
        <f>CEILING(INT(Y593*1440)/1440*288,1)/288</f>
        <v/>
      </c>
      <c r="AA593">
        <f>MROUND((Z593-25569)*86400,300)</f>
        <v/>
      </c>
    </row>
    <row r="594" ht="14.25" customHeight="1">
      <c r="O594" t="n">
        <v>1776124802</v>
      </c>
      <c r="P594" t="inlineStr">
        <is>
          <t>XAUUSD</t>
        </is>
      </c>
      <c r="Q594" t="inlineStr">
        <is>
          <t>M15</t>
        </is>
      </c>
      <c r="R594" t="n">
        <v>4759.54</v>
      </c>
      <c r="S594" t="n">
        <v>4763.29773</v>
      </c>
      <c r="T594" t="n">
        <v>4761.43812</v>
      </c>
      <c r="U594" t="n">
        <v>4766.90326</v>
      </c>
      <c r="V594" t="n">
        <v>4758.40013</v>
      </c>
      <c r="W594" t="n">
        <v>0</v>
      </c>
      <c r="Y594" s="1">
        <f>(O594/86400)+25569</f>
        <v/>
      </c>
      <c r="Z594" s="2">
        <f>CEILING(INT(Y594*1440)/1440*288,1)/288</f>
        <v/>
      </c>
      <c r="AA594">
        <f>MROUND((Z594-25569)*86400,300)</f>
        <v/>
      </c>
    </row>
    <row r="595" ht="14.25" customHeight="1">
      <c r="O595" t="n">
        <v>1776125702</v>
      </c>
      <c r="P595" t="inlineStr">
        <is>
          <t>XAUUSD</t>
        </is>
      </c>
      <c r="Q595" t="inlineStr">
        <is>
          <t>M15</t>
        </is>
      </c>
      <c r="R595" t="n">
        <v>4762.47</v>
      </c>
      <c r="S595" t="n">
        <v>4765.38292</v>
      </c>
      <c r="T595" t="n">
        <v>4763.41052</v>
      </c>
      <c r="U595" t="n">
        <v>4768.96207</v>
      </c>
      <c r="V595" t="n">
        <v>4760.099</v>
      </c>
      <c r="W595" t="n">
        <v>0</v>
      </c>
      <c r="Y595" s="1">
        <f>(O595/86400)+25569</f>
        <v/>
      </c>
      <c r="Z595" s="2">
        <f>CEILING(INT(Y595*1440)/1440*288,1)/288</f>
        <v/>
      </c>
      <c r="AA595">
        <f>MROUND((Z595-25569)*86400,300)</f>
        <v/>
      </c>
    </row>
    <row r="596" ht="14.25" customHeight="1">
      <c r="O596" t="n">
        <v>1776126602</v>
      </c>
      <c r="P596" t="inlineStr">
        <is>
          <t>XAUUSD</t>
        </is>
      </c>
      <c r="Q596" t="inlineStr">
        <is>
          <t>M15</t>
        </is>
      </c>
      <c r="R596" t="n">
        <v>4770.56</v>
      </c>
      <c r="S596" t="n">
        <v>4767.50537</v>
      </c>
      <c r="T596" t="n">
        <v>4765.45795</v>
      </c>
      <c r="U596" t="n">
        <v>4771.00084</v>
      </c>
      <c r="V596" t="n">
        <v>4761.75359</v>
      </c>
      <c r="W596" t="n">
        <v>0</v>
      </c>
      <c r="Y596" s="1">
        <f>(O596/86400)+25569</f>
        <v/>
      </c>
      <c r="Z596" s="2">
        <f>CEILING(INT(Y596*1440)/1440*288,1)/288</f>
        <v/>
      </c>
      <c r="AA596">
        <f>MROUND((Z596-25569)*86400,300)</f>
        <v/>
      </c>
    </row>
    <row r="597" ht="14.25" customHeight="1">
      <c r="O597" t="n">
        <v>1776127502</v>
      </c>
      <c r="P597" t="inlineStr">
        <is>
          <t>XAUUSD</t>
        </is>
      </c>
      <c r="Q597" t="inlineStr">
        <is>
          <t>M15</t>
        </is>
      </c>
      <c r="R597" t="n">
        <v>4769.92</v>
      </c>
      <c r="S597" t="n">
        <v>4769.28357</v>
      </c>
      <c r="T597" t="n">
        <v>4767.37076</v>
      </c>
      <c r="U597" t="n">
        <v>4772.69451</v>
      </c>
      <c r="V597" t="n">
        <v>4763.24423</v>
      </c>
      <c r="W597" t="n">
        <v>0</v>
      </c>
      <c r="Y597" s="1">
        <f>(O597/86400)+25569</f>
        <v/>
      </c>
      <c r="Z597" s="2">
        <f>CEILING(INT(Y597*1440)/1440*288,1)/288</f>
        <v/>
      </c>
      <c r="AA597">
        <f>MROUND((Z597-25569)*86400,300)</f>
        <v/>
      </c>
    </row>
    <row r="598" ht="14.25" customHeight="1">
      <c r="O598" t="n">
        <v>1776128402</v>
      </c>
      <c r="P598" t="inlineStr">
        <is>
          <t>XAUUSD</t>
        </is>
      </c>
      <c r="Q598" t="inlineStr">
        <is>
          <t>M15</t>
        </is>
      </c>
      <c r="R598" t="n">
        <v>4776.16</v>
      </c>
      <c r="S598" t="n">
        <v>4770.57879</v>
      </c>
      <c r="T598" t="n">
        <v>4768.97477</v>
      </c>
      <c r="U598" t="n">
        <v>4774.03373</v>
      </c>
      <c r="V598" t="n">
        <v>4764.32639</v>
      </c>
      <c r="W598" t="n">
        <v>0</v>
      </c>
      <c r="Y598" s="1">
        <f>(O598/86400)+25569</f>
        <v/>
      </c>
      <c r="Z598" s="2">
        <f>CEILING(INT(Y598*1440)/1440*288,1)/288</f>
        <v/>
      </c>
      <c r="AA598">
        <f>MROUND((Z598-25569)*86400,300)</f>
        <v/>
      </c>
    </row>
    <row r="599" ht="14.25" customHeight="1">
      <c r="O599" t="n">
        <v>1776129302</v>
      </c>
      <c r="P599" t="inlineStr">
        <is>
          <t>XAUUSD</t>
        </is>
      </c>
      <c r="Q599" t="inlineStr">
        <is>
          <t>M15</t>
        </is>
      </c>
      <c r="R599" t="n">
        <v>4770.85</v>
      </c>
      <c r="S599" t="n">
        <v>4771.14166</v>
      </c>
      <c r="T599" t="n">
        <v>4770.05822</v>
      </c>
      <c r="U599" t="n">
        <v>4774.78409</v>
      </c>
      <c r="V599" t="n">
        <v>4765.10846</v>
      </c>
      <c r="W599" t="n">
        <v>0</v>
      </c>
      <c r="Y599" s="1">
        <f>(O599/86400)+25569</f>
        <v/>
      </c>
      <c r="Z599" s="2">
        <f>CEILING(INT(Y599*1440)/1440*288,1)/288</f>
        <v/>
      </c>
      <c r="AA599">
        <f>MROUND((Z599-25569)*86400,300)</f>
        <v/>
      </c>
    </row>
    <row r="600" ht="14.25" customHeight="1">
      <c r="O600" t="n">
        <v>1776130202</v>
      </c>
      <c r="P600" t="inlineStr">
        <is>
          <t>XAUUSD</t>
        </is>
      </c>
      <c r="Q600" t="inlineStr">
        <is>
          <t>M15</t>
        </is>
      </c>
      <c r="R600" t="n">
        <v>4773.34</v>
      </c>
      <c r="S600" t="n">
        <v>4771.18017</v>
      </c>
      <c r="T600" t="n">
        <v>4770.61919</v>
      </c>
      <c r="U600" t="n">
        <v>4774.94618</v>
      </c>
      <c r="V600" t="n">
        <v>4765.41801</v>
      </c>
      <c r="W600" t="n">
        <v>0</v>
      </c>
      <c r="Y600" s="1">
        <f>(O600/86400)+25569</f>
        <v/>
      </c>
      <c r="Z600" s="2">
        <f>CEILING(INT(Y600*1440)/1440*288,1)/288</f>
        <v/>
      </c>
      <c r="AA600">
        <f>MROUND((Z600-25569)*86400,300)</f>
        <v/>
      </c>
    </row>
    <row r="601" ht="14.25" customHeight="1">
      <c r="O601" t="n">
        <v>1776131102</v>
      </c>
      <c r="P601" t="inlineStr">
        <is>
          <t>XAUUSD</t>
        </is>
      </c>
      <c r="Q601" t="inlineStr">
        <is>
          <t>M15</t>
        </is>
      </c>
      <c r="R601" t="n">
        <v>4765.26</v>
      </c>
      <c r="S601" t="n">
        <v>4770.77342</v>
      </c>
      <c r="T601" t="n">
        <v>4770.6963</v>
      </c>
      <c r="U601" t="n">
        <v>4774.68609</v>
      </c>
      <c r="V601" t="n">
        <v>4765.47666</v>
      </c>
      <c r="W601" t="n">
        <v>0</v>
      </c>
      <c r="Y601" s="1">
        <f>(O601/86400)+25569</f>
        <v/>
      </c>
      <c r="Z601" s="2">
        <f>CEILING(INT(Y601*1440)/1440*288,1)/288</f>
        <v/>
      </c>
      <c r="AA601">
        <f>MROUND((Z601-25569)*86400,300)</f>
        <v/>
      </c>
    </row>
    <row r="602" ht="14.25" customHeight="1">
      <c r="O602" t="n">
        <v>1776132002</v>
      </c>
      <c r="P602" t="inlineStr">
        <is>
          <t>XAUUSD</t>
        </is>
      </c>
      <c r="Q602" t="inlineStr">
        <is>
          <t>M15</t>
        </is>
      </c>
      <c r="R602" t="n">
        <v>4768.04</v>
      </c>
      <c r="S602" t="n">
        <v>4770.34439</v>
      </c>
      <c r="T602" t="n">
        <v>4770.52035</v>
      </c>
      <c r="U602" t="n">
        <v>4774.12812</v>
      </c>
      <c r="V602" t="n">
        <v>4765.5006</v>
      </c>
      <c r="W602" t="n">
        <v>1</v>
      </c>
      <c r="Y602" s="1">
        <f>(O602/86400)+25569</f>
        <v/>
      </c>
      <c r="Z602" s="2">
        <f>CEILING(INT(Y602*1440)/1440*288,1)/288</f>
        <v/>
      </c>
      <c r="AA602">
        <f>MROUND((Z602-25569)*86400,300)</f>
        <v/>
      </c>
    </row>
    <row r="603" ht="14.25" customHeight="1">
      <c r="O603" t="n">
        <v>1776132902</v>
      </c>
      <c r="P603" t="inlineStr">
        <is>
          <t>XAUUSD</t>
        </is>
      </c>
      <c r="Q603" t="inlineStr">
        <is>
          <t>M15</t>
        </is>
      </c>
      <c r="R603" t="n">
        <v>4768.87</v>
      </c>
      <c r="S603" t="n">
        <v>4769.99875</v>
      </c>
      <c r="T603" t="n">
        <v>4770.25955</v>
      </c>
      <c r="U603" t="n">
        <v>4773.54982</v>
      </c>
      <c r="V603" t="n">
        <v>4765.61429</v>
      </c>
      <c r="W603" t="n">
        <v>0</v>
      </c>
      <c r="Y603" s="1">
        <f>(O603/86400)+25569</f>
        <v/>
      </c>
      <c r="Z603" s="2">
        <f>CEILING(INT(Y603*1440)/1440*288,1)/288</f>
        <v/>
      </c>
      <c r="AA603">
        <f>MROUND((Z603-25569)*86400,300)</f>
        <v/>
      </c>
    </row>
    <row r="604" ht="14.25" customHeight="1">
      <c r="O604" t="n">
        <v>1776133802</v>
      </c>
      <c r="P604" t="inlineStr">
        <is>
          <t>XAUUSD</t>
        </is>
      </c>
      <c r="Q604" t="inlineStr">
        <is>
          <t>M15</t>
        </is>
      </c>
      <c r="R604" t="n">
        <v>4772.54</v>
      </c>
      <c r="S604" t="n">
        <v>4769.84893</v>
      </c>
      <c r="T604" t="n">
        <v>4770.05424</v>
      </c>
      <c r="U604" t="n">
        <v>4773.09221</v>
      </c>
      <c r="V604" t="n">
        <v>4765.83678</v>
      </c>
      <c r="W604" t="n">
        <v>0</v>
      </c>
      <c r="Y604" s="1">
        <f>(O604/86400)+25569</f>
        <v/>
      </c>
      <c r="Z604" s="2">
        <f>CEILING(INT(Y604*1440)/1440*288,1)/288</f>
        <v/>
      </c>
      <c r="AA604">
        <f>MROUND((Z604-25569)*86400,300)</f>
        <v/>
      </c>
    </row>
    <row r="605" ht="14.25" customHeight="1">
      <c r="O605" t="n">
        <v>1776134702</v>
      </c>
      <c r="P605" t="inlineStr">
        <is>
          <t>XAUUSD</t>
        </is>
      </c>
      <c r="Q605" t="inlineStr">
        <is>
          <t>M15</t>
        </is>
      </c>
      <c r="R605" t="n">
        <v>4775.32</v>
      </c>
      <c r="S605" t="n">
        <v>4769.84398</v>
      </c>
      <c r="T605" t="n">
        <v>4769.94911</v>
      </c>
      <c r="U605" t="n">
        <v>4772.87631</v>
      </c>
      <c r="V605" t="n">
        <v>4766.38411</v>
      </c>
      <c r="W605" t="n">
        <v>0</v>
      </c>
      <c r="Y605" s="1">
        <f>(O605/86400)+25569</f>
        <v/>
      </c>
      <c r="Z605" s="2">
        <f>CEILING(INT(Y605*1440)/1440*288,1)/288</f>
        <v/>
      </c>
      <c r="AA605">
        <f>MROUND((Z605-25569)*86400,300)</f>
        <v/>
      </c>
    </row>
    <row r="606" ht="14.25" customHeight="1">
      <c r="O606" t="n">
        <v>1776135602</v>
      </c>
      <c r="P606" t="inlineStr">
        <is>
          <t>XAUUSD</t>
        </is>
      </c>
      <c r="Q606" t="inlineStr">
        <is>
          <t>M15</t>
        </is>
      </c>
      <c r="R606" t="n">
        <v>4769.26</v>
      </c>
      <c r="S606" t="n">
        <v>4769.91544</v>
      </c>
      <c r="T606" t="n">
        <v>4769.93227</v>
      </c>
      <c r="U606" t="n">
        <v>4772.83379</v>
      </c>
      <c r="V606" t="n">
        <v>4766.983</v>
      </c>
      <c r="W606" t="n">
        <v>0</v>
      </c>
      <c r="Y606" s="1">
        <f>(O606/86400)+25569</f>
        <v/>
      </c>
      <c r="Z606" s="2">
        <f>CEILING(INT(Y606*1440)/1440*288,1)/288</f>
        <v/>
      </c>
      <c r="AA606">
        <f>MROUND((Z606-25569)*86400,300)</f>
        <v/>
      </c>
    </row>
    <row r="607" ht="14.25" customHeight="1">
      <c r="O607" t="n">
        <v>1776136502</v>
      </c>
      <c r="P607" t="inlineStr">
        <is>
          <t>XAUUSD</t>
        </is>
      </c>
      <c r="Q607" t="inlineStr">
        <is>
          <t>M15</t>
        </is>
      </c>
      <c r="R607" t="n">
        <v>4768.55</v>
      </c>
      <c r="S607" t="n">
        <v>4770.21309</v>
      </c>
      <c r="T607" t="n">
        <v>4770.07268</v>
      </c>
      <c r="U607" t="n">
        <v>4772.99211</v>
      </c>
      <c r="V607" t="n">
        <v>4767.66415</v>
      </c>
      <c r="W607" t="n">
        <v>1</v>
      </c>
      <c r="Y607" s="1">
        <f>(O607/86400)+25569</f>
        <v/>
      </c>
      <c r="Z607" s="2">
        <f>CEILING(INT(Y607*1440)/1440*288,1)/288</f>
        <v/>
      </c>
      <c r="AA607">
        <f>MROUND((Z607-25569)*86400,300)</f>
        <v/>
      </c>
    </row>
    <row r="608" ht="14.25" customHeight="1">
      <c r="O608" t="n">
        <v>1776137402</v>
      </c>
      <c r="P608" t="inlineStr">
        <is>
          <t>XAUUSD</t>
        </is>
      </c>
      <c r="Q608" t="inlineStr">
        <is>
          <t>M15</t>
        </is>
      </c>
      <c r="R608" t="n">
        <v>4767.74</v>
      </c>
      <c r="S608" t="n">
        <v>4770.66143</v>
      </c>
      <c r="T608" t="n">
        <v>4770.36705</v>
      </c>
      <c r="U608" t="n">
        <v>4773.38895</v>
      </c>
      <c r="V608" t="n">
        <v>4768.37231</v>
      </c>
      <c r="W608" t="n">
        <v>0</v>
      </c>
      <c r="Y608" s="1">
        <f>(O608/86400)+25569</f>
        <v/>
      </c>
      <c r="Z608" s="2">
        <f>CEILING(INT(Y608*1440)/1440*288,1)/288</f>
        <v/>
      </c>
      <c r="AA608">
        <f>MROUND((Z608-25569)*86400,300)</f>
        <v/>
      </c>
    </row>
    <row r="609" ht="14.25" customHeight="1">
      <c r="O609" t="n">
        <v>1776138302</v>
      </c>
      <c r="P609" t="inlineStr">
        <is>
          <t>XAUUSD</t>
        </is>
      </c>
      <c r="Q609" t="inlineStr">
        <is>
          <t>M15</t>
        </is>
      </c>
      <c r="R609" t="n">
        <v>4767.82</v>
      </c>
      <c r="S609" t="n">
        <v>4771.11619</v>
      </c>
      <c r="T609" t="n">
        <v>4770.74162</v>
      </c>
      <c r="U609" t="n">
        <v>4773.91062</v>
      </c>
      <c r="V609" t="n">
        <v>4768.93726</v>
      </c>
      <c r="W609" t="n">
        <v>0</v>
      </c>
      <c r="Y609" s="1">
        <f>(O609/86400)+25569</f>
        <v/>
      </c>
      <c r="Z609" s="2">
        <f>CEILING(INT(Y609*1440)/1440*288,1)/288</f>
        <v/>
      </c>
      <c r="AA609">
        <f>MROUND((Z609-25569)*86400,300)</f>
        <v/>
      </c>
    </row>
    <row r="610" ht="14.25" customHeight="1">
      <c r="O610" t="n">
        <v>1776139202</v>
      </c>
      <c r="P610" t="inlineStr">
        <is>
          <t>XAUUSD</t>
        </is>
      </c>
      <c r="Q610" t="inlineStr">
        <is>
          <t>M15</t>
        </is>
      </c>
      <c r="R610" t="n">
        <v>4768.78</v>
      </c>
      <c r="S610" t="n">
        <v>4771.35756</v>
      </c>
      <c r="T610" t="n">
        <v>4771.04959</v>
      </c>
      <c r="U610" t="n">
        <v>4774.27396</v>
      </c>
      <c r="V610" t="n">
        <v>4769.11757</v>
      </c>
      <c r="W610" t="n">
        <v>0</v>
      </c>
      <c r="Y610" s="1">
        <f>(O610/86400)+25569</f>
        <v/>
      </c>
      <c r="Z610" s="2">
        <f>CEILING(INT(Y610*1440)/1440*288,1)/288</f>
        <v/>
      </c>
      <c r="AA610">
        <f>MROUND((Z610-25569)*86400,300)</f>
        <v/>
      </c>
    </row>
    <row r="611" ht="14.25" customHeight="1">
      <c r="O611" t="n">
        <v>1776140102</v>
      </c>
      <c r="P611" t="inlineStr">
        <is>
          <t>XAUUSD</t>
        </is>
      </c>
      <c r="Q611" t="inlineStr">
        <is>
          <t>M15</t>
        </is>
      </c>
      <c r="R611" t="n">
        <v>4776</v>
      </c>
      <c r="S611" t="n">
        <v>4771.16349</v>
      </c>
      <c r="T611" t="n">
        <v>4771.10654</v>
      </c>
      <c r="U611" t="n">
        <v>4774.31629</v>
      </c>
      <c r="V611" t="n">
        <v>4768.7781</v>
      </c>
      <c r="W611" t="n">
        <v>0</v>
      </c>
      <c r="Y611" s="1">
        <f>(O611/86400)+25569</f>
        <v/>
      </c>
      <c r="Z611" s="2">
        <f>CEILING(INT(Y611*1440)/1440*288,1)/288</f>
        <v/>
      </c>
      <c r="AA611">
        <f>MROUND((Z611-25569)*86400,300)</f>
        <v/>
      </c>
    </row>
    <row r="612" ht="14.25" customHeight="1">
      <c r="O612" t="n">
        <v>1776141002</v>
      </c>
      <c r="P612" t="inlineStr">
        <is>
          <t>XAUUSD</t>
        </is>
      </c>
      <c r="Q612" t="inlineStr">
        <is>
          <t>M15</t>
        </is>
      </c>
      <c r="R612" t="n">
        <v>4773.44</v>
      </c>
      <c r="S612" t="n">
        <v>4770.23434</v>
      </c>
      <c r="T612" t="n">
        <v>4770.67044</v>
      </c>
      <c r="U612" t="n">
        <v>4773.73495</v>
      </c>
      <c r="V612" t="n">
        <v>4767.83267</v>
      </c>
      <c r="W612" t="n">
        <v>1</v>
      </c>
      <c r="Y612" s="1">
        <f>(O612/86400)+25569</f>
        <v/>
      </c>
      <c r="Z612" s="2">
        <f>CEILING(INT(Y612*1440)/1440*288,1)/288</f>
        <v/>
      </c>
      <c r="AA612">
        <f>MROUND((Z612-25569)*86400,300)</f>
        <v/>
      </c>
    </row>
    <row r="613" ht="14.25" customHeight="1">
      <c r="O613" t="n">
        <v>1776141902</v>
      </c>
      <c r="P613" t="inlineStr">
        <is>
          <t>XAUUSD</t>
        </is>
      </c>
      <c r="Q613" t="inlineStr">
        <is>
          <t>M15</t>
        </is>
      </c>
      <c r="R613" t="n">
        <v>4774</v>
      </c>
      <c r="S613" t="n">
        <v>4768.72812</v>
      </c>
      <c r="T613" t="n">
        <v>4769.69928</v>
      </c>
      <c r="U613" t="n">
        <v>4772.592</v>
      </c>
      <c r="V613" t="n">
        <v>4766.30346</v>
      </c>
      <c r="W613" t="n">
        <v>0</v>
      </c>
      <c r="Y613" s="1">
        <f>(O613/86400)+25569</f>
        <v/>
      </c>
      <c r="Z613" s="2">
        <f>CEILING(INT(Y613*1440)/1440*288,1)/288</f>
        <v/>
      </c>
      <c r="AA613">
        <f>MROUND((Z613-25569)*86400,300)</f>
        <v/>
      </c>
    </row>
    <row r="614" ht="14.25" customHeight="1">
      <c r="O614" t="n">
        <v>1776142802</v>
      </c>
      <c r="P614" t="inlineStr">
        <is>
          <t>XAUUSD</t>
        </is>
      </c>
      <c r="Q614" t="inlineStr">
        <is>
          <t>M15</t>
        </is>
      </c>
      <c r="R614" t="n">
        <v>4765.42</v>
      </c>
      <c r="S614" t="n">
        <v>4766.90272</v>
      </c>
      <c r="T614" t="n">
        <v>4768.301</v>
      </c>
      <c r="U614" t="n">
        <v>4771.12231</v>
      </c>
      <c r="V614" t="n">
        <v>4764.39142</v>
      </c>
      <c r="W614" t="n">
        <v>0</v>
      </c>
      <c r="Y614" s="1">
        <f>(O614/86400)+25569</f>
        <v/>
      </c>
      <c r="Z614" s="2">
        <f>CEILING(INT(Y614*1440)/1440*288,1)/288</f>
        <v/>
      </c>
      <c r="AA614">
        <f>MROUND((Z614-25569)*86400,300)</f>
        <v/>
      </c>
    </row>
    <row r="615" ht="14.25" customHeight="1">
      <c r="O615" t="n">
        <v>1776143702</v>
      </c>
      <c r="P615" t="inlineStr">
        <is>
          <t>XAUUSD</t>
        </is>
      </c>
      <c r="Q615" t="inlineStr">
        <is>
          <t>M15</t>
        </is>
      </c>
      <c r="R615" t="n">
        <v>4764.67</v>
      </c>
      <c r="S615" t="n">
        <v>4765.39178</v>
      </c>
      <c r="T615" t="n">
        <v>4766.84639</v>
      </c>
      <c r="U615" t="n">
        <v>4769.72968</v>
      </c>
      <c r="V615" t="n">
        <v>4762.65981</v>
      </c>
      <c r="W615" t="n">
        <v>0</v>
      </c>
      <c r="Y615" s="1">
        <f>(O615/86400)+25569</f>
        <v/>
      </c>
      <c r="Z615" s="2">
        <f>CEILING(INT(Y615*1440)/1440*288,1)/288</f>
        <v/>
      </c>
      <c r="AA615">
        <f>MROUND((Z615-25569)*86400,300)</f>
        <v/>
      </c>
    </row>
    <row r="616" ht="14.25" customHeight="1">
      <c r="O616" t="n">
        <v>1776144602</v>
      </c>
      <c r="P616" t="inlineStr">
        <is>
          <t>XAUUSD</t>
        </is>
      </c>
      <c r="Q616" t="inlineStr">
        <is>
          <t>M15</t>
        </is>
      </c>
      <c r="R616" t="n">
        <v>4761.19</v>
      </c>
      <c r="S616" t="n">
        <v>4764.60359</v>
      </c>
      <c r="T616" t="n">
        <v>4765.72499</v>
      </c>
      <c r="U616" t="n">
        <v>4768.98307</v>
      </c>
      <c r="V616" t="n">
        <v>4761.46706</v>
      </c>
      <c r="W616" t="n">
        <v>0</v>
      </c>
      <c r="Y616" s="1">
        <f>(O616/86400)+25569</f>
        <v/>
      </c>
      <c r="Z616" s="2">
        <f>CEILING(INT(Y616*1440)/1440*288,1)/288</f>
        <v/>
      </c>
      <c r="AA616">
        <f>MROUND((Z616-25569)*86400,300)</f>
        <v/>
      </c>
    </row>
    <row r="617" ht="14.25" customHeight="1">
      <c r="O617" t="n">
        <v>1776145502</v>
      </c>
      <c r="P617" t="inlineStr">
        <is>
          <t>XAUUSD</t>
        </is>
      </c>
      <c r="Q617" t="inlineStr">
        <is>
          <t>M15</t>
        </is>
      </c>
      <c r="R617" t="n">
        <v>4760.11</v>
      </c>
      <c r="S617" t="n">
        <v>4764.89485</v>
      </c>
      <c r="T617" t="n">
        <v>4765.30992</v>
      </c>
      <c r="U617" t="n">
        <v>4769.21106</v>
      </c>
      <c r="V617" t="n">
        <v>4761.13579</v>
      </c>
      <c r="W617" t="n">
        <v>0</v>
      </c>
      <c r="Y617" s="1">
        <f>(O617/86400)+25569</f>
        <v/>
      </c>
      <c r="Z617" s="2">
        <f>CEILING(INT(Y617*1440)/1440*288,1)/288</f>
        <v/>
      </c>
      <c r="AA617">
        <f>MROUND((Z617-25569)*86400,300)</f>
        <v/>
      </c>
    </row>
    <row r="618" ht="14.25" customHeight="1">
      <c r="O618" t="n">
        <v>1776146402</v>
      </c>
      <c r="P618" t="inlineStr">
        <is>
          <t>XAUUSD</t>
        </is>
      </c>
      <c r="Q618" t="inlineStr">
        <is>
          <t>M15</t>
        </is>
      </c>
      <c r="R618" t="n">
        <v>4766.02</v>
      </c>
      <c r="S618" t="n">
        <v>4766.374</v>
      </c>
      <c r="T618" t="n">
        <v>4765.84196</v>
      </c>
      <c r="U618" t="n">
        <v>4770.57562</v>
      </c>
      <c r="V618" t="n">
        <v>4761.71415</v>
      </c>
      <c r="W618" t="n">
        <v>1</v>
      </c>
      <c r="Y618" s="1">
        <f>(O618/86400)+25569</f>
        <v/>
      </c>
      <c r="Z618" s="2">
        <f>CEILING(INT(Y618*1440)/1440*288,1)/288</f>
        <v/>
      </c>
      <c r="AA618">
        <f>MROUND((Z618-25569)*86400,300)</f>
        <v/>
      </c>
    </row>
    <row r="619" ht="14.25" customHeight="1">
      <c r="O619" t="n">
        <v>1776147302</v>
      </c>
      <c r="P619" t="inlineStr">
        <is>
          <t>XAUUSD</t>
        </is>
      </c>
      <c r="Q619" t="inlineStr">
        <is>
          <t>M15</t>
        </is>
      </c>
      <c r="R619" t="n">
        <v>4767.78</v>
      </c>
      <c r="S619" t="n">
        <v>4768.73766</v>
      </c>
      <c r="T619" t="n">
        <v>4767.28981</v>
      </c>
      <c r="U619" t="n">
        <v>4772.93648</v>
      </c>
      <c r="V619" t="n">
        <v>4763.11923</v>
      </c>
      <c r="W619" t="n">
        <v>0</v>
      </c>
      <c r="Y619" s="1">
        <f>(O619/86400)+25569</f>
        <v/>
      </c>
      <c r="Z619" s="2">
        <f>CEILING(INT(Y619*1440)/1440*288,1)/288</f>
        <v/>
      </c>
      <c r="AA619">
        <f>MROUND((Z619-25569)*86400,300)</f>
        <v/>
      </c>
    </row>
    <row r="620" ht="14.25" customHeight="1">
      <c r="O620" t="n">
        <v>1776148202</v>
      </c>
      <c r="P620" t="inlineStr">
        <is>
          <t>XAUUSD</t>
        </is>
      </c>
      <c r="Q620" t="inlineStr">
        <is>
          <t>M15</t>
        </is>
      </c>
      <c r="R620" t="n">
        <v>4769.6</v>
      </c>
      <c r="S620" t="n">
        <v>4771.66856</v>
      </c>
      <c r="T620" t="n">
        <v>4769.47919</v>
      </c>
      <c r="U620" t="n">
        <v>4776.10987</v>
      </c>
      <c r="V620" t="n">
        <v>4765.10601</v>
      </c>
      <c r="W620" t="n">
        <v>0</v>
      </c>
      <c r="Y620" s="1">
        <f>(O620/86400)+25569</f>
        <v/>
      </c>
      <c r="Z620" s="2">
        <f>CEILING(INT(Y620*1440)/1440*288,1)/288</f>
        <v/>
      </c>
      <c r="AA620">
        <f>MROUND((Z620-25569)*86400,300)</f>
        <v/>
      </c>
    </row>
    <row r="621" ht="14.25" customHeight="1">
      <c r="O621" t="n">
        <v>1776149102</v>
      </c>
      <c r="P621" t="inlineStr">
        <is>
          <t>XAUUSD</t>
        </is>
      </c>
      <c r="Q621" t="inlineStr">
        <is>
          <t>M15</t>
        </is>
      </c>
      <c r="R621" t="n">
        <v>4782.04</v>
      </c>
      <c r="S621" t="n">
        <v>4774.80622</v>
      </c>
      <c r="T621" t="n">
        <v>4772.1427</v>
      </c>
      <c r="U621" t="n">
        <v>4779.6597</v>
      </c>
      <c r="V621" t="n">
        <v>4767.45995</v>
      </c>
      <c r="W621" t="n">
        <v>0</v>
      </c>
      <c r="Y621" s="1">
        <f>(O621/86400)+25569</f>
        <v/>
      </c>
      <c r="Z621" s="2">
        <f>CEILING(INT(Y621*1440)/1440*288,1)/288</f>
        <v/>
      </c>
      <c r="AA621">
        <f>MROUND((Z621-25569)*86400,300)</f>
        <v/>
      </c>
    </row>
    <row r="622" ht="14.25" customHeight="1">
      <c r="O622" t="n">
        <v>1776150002</v>
      </c>
      <c r="P622" t="inlineStr">
        <is>
          <t>XAUUSD</t>
        </is>
      </c>
      <c r="Q622" t="inlineStr">
        <is>
          <t>M15</t>
        </is>
      </c>
      <c r="R622" t="n">
        <v>4790.2</v>
      </c>
      <c r="S622" t="n">
        <v>4777.52882</v>
      </c>
      <c r="T622" t="n">
        <v>4774.83576</v>
      </c>
      <c r="U622" t="n">
        <v>4782.84352</v>
      </c>
      <c r="V622" t="n">
        <v>4769.88662</v>
      </c>
      <c r="W622" t="n">
        <v>0</v>
      </c>
      <c r="Y622" s="1">
        <f>(O622/86400)+25569</f>
        <v/>
      </c>
      <c r="Z622" s="2">
        <f>CEILING(INT(Y622*1440)/1440*288,1)/288</f>
        <v/>
      </c>
      <c r="AA622">
        <f>MROUND((Z622-25569)*86400,300)</f>
        <v/>
      </c>
    </row>
    <row r="623" ht="14.25" customHeight="1">
      <c r="O623" t="n">
        <v>1776150902</v>
      </c>
      <c r="P623" t="inlineStr">
        <is>
          <t>XAUUSD</t>
        </is>
      </c>
      <c r="Q623" t="inlineStr">
        <is>
          <t>M15</t>
        </is>
      </c>
      <c r="R623" t="n">
        <v>4772.44</v>
      </c>
      <c r="S623" t="n">
        <v>4779.4739</v>
      </c>
      <c r="T623" t="n">
        <v>4777.15483</v>
      </c>
      <c r="U623" t="n">
        <v>4785.01149</v>
      </c>
      <c r="V623" t="n">
        <v>4771.95549</v>
      </c>
      <c r="W623" t="n">
        <v>0</v>
      </c>
      <c r="Y623" s="1">
        <f>(O623/86400)+25569</f>
        <v/>
      </c>
      <c r="Z623" s="2">
        <f>CEILING(INT(Y623*1440)/1440*288,1)/288</f>
        <v/>
      </c>
      <c r="AA623">
        <f>MROUND((Z623-25569)*86400,300)</f>
        <v/>
      </c>
    </row>
    <row r="624" ht="14.25" customHeight="1">
      <c r="O624" t="n">
        <v>1776151802</v>
      </c>
      <c r="P624" t="inlineStr">
        <is>
          <t>XAUUSD</t>
        </is>
      </c>
      <c r="Q624" t="inlineStr">
        <is>
          <t>M15</t>
        </is>
      </c>
      <c r="R624" t="n">
        <v>4778</v>
      </c>
      <c r="S624" t="n">
        <v>4781.13952</v>
      </c>
      <c r="T624" t="n">
        <v>4779.14718</v>
      </c>
      <c r="U624" t="n">
        <v>4786.22124</v>
      </c>
      <c r="V624" t="n">
        <v>4773.96349</v>
      </c>
      <c r="W624" t="n">
        <v>0</v>
      </c>
      <c r="Y624" s="1">
        <f>(O624/86400)+25569</f>
        <v/>
      </c>
      <c r="Z624" s="2">
        <f>CEILING(INT(Y624*1440)/1440*288,1)/288</f>
        <v/>
      </c>
      <c r="AA624">
        <f>MROUND((Z624-25569)*86400,300)</f>
        <v/>
      </c>
    </row>
    <row r="625" ht="14.25" customHeight="1">
      <c r="O625" t="n">
        <v>1776152702</v>
      </c>
      <c r="P625" t="inlineStr">
        <is>
          <t>XAUUSD</t>
        </is>
      </c>
      <c r="Q625" t="inlineStr">
        <is>
          <t>M15</t>
        </is>
      </c>
      <c r="R625" t="n">
        <v>4777.2</v>
      </c>
      <c r="S625" t="n">
        <v>4782.41019</v>
      </c>
      <c r="T625" t="n">
        <v>4780.77868</v>
      </c>
      <c r="U625" t="n">
        <v>4786.89822</v>
      </c>
      <c r="V625" t="n">
        <v>4775.78955</v>
      </c>
      <c r="W625" t="n">
        <v>0</v>
      </c>
      <c r="Y625" s="1">
        <f>(O625/86400)+25569</f>
        <v/>
      </c>
      <c r="Z625" s="2">
        <f>CEILING(INT(Y625*1440)/1440*288,1)/288</f>
        <v/>
      </c>
      <c r="AA625">
        <f>MROUND((Z625-25569)*86400,300)</f>
        <v/>
      </c>
    </row>
    <row r="626" ht="14.25" customHeight="1">
      <c r="O626" t="n">
        <v>1776153602</v>
      </c>
      <c r="P626" t="inlineStr">
        <is>
          <t>XAUUSD</t>
        </is>
      </c>
      <c r="Q626" t="inlineStr">
        <is>
          <t>M15</t>
        </is>
      </c>
      <c r="R626" t="n">
        <v>4780.4</v>
      </c>
      <c r="S626" t="n">
        <v>4783.32773</v>
      </c>
      <c r="T626" t="n">
        <v>4782.0532</v>
      </c>
      <c r="U626" t="n">
        <v>4787.16163</v>
      </c>
      <c r="V626" t="n">
        <v>4777.34456</v>
      </c>
      <c r="W626" t="n">
        <v>0</v>
      </c>
      <c r="Y626" s="1">
        <f>(O626/86400)+25569</f>
        <v/>
      </c>
      <c r="Z626" s="2">
        <f>CEILING(INT(Y626*1440)/1440*288,1)/288</f>
        <v/>
      </c>
      <c r="AA626">
        <f>MROUND((Z626-25569)*86400,300)</f>
        <v/>
      </c>
    </row>
    <row r="627" ht="14.25" customHeight="1">
      <c r="O627" t="n">
        <v>1776154502</v>
      </c>
      <c r="P627" t="inlineStr">
        <is>
          <t>XAUUSD</t>
        </is>
      </c>
      <c r="Q627" t="inlineStr">
        <is>
          <t>M15</t>
        </is>
      </c>
      <c r="R627" t="n">
        <v>4786.06</v>
      </c>
      <c r="S627" t="n">
        <v>4783.80739</v>
      </c>
      <c r="T627" t="n">
        <v>4782.9303</v>
      </c>
      <c r="U627" t="n">
        <v>4787.10316</v>
      </c>
      <c r="V627" t="n">
        <v>4778.55117</v>
      </c>
      <c r="W627" t="n">
        <v>0</v>
      </c>
      <c r="Y627" s="1">
        <f>(O627/86400)+25569</f>
        <v/>
      </c>
      <c r="Z627" s="2">
        <f>CEILING(INT(Y627*1440)/1440*288,1)/288</f>
        <v/>
      </c>
      <c r="AA627">
        <f>MROUND((Z627-25569)*86400,300)</f>
        <v/>
      </c>
    </row>
    <row r="628" ht="14.25" customHeight="1">
      <c r="O628" t="n">
        <v>1776155402</v>
      </c>
      <c r="P628" t="inlineStr">
        <is>
          <t>XAUUSD</t>
        </is>
      </c>
      <c r="Q628" t="inlineStr">
        <is>
          <t>M15</t>
        </is>
      </c>
      <c r="R628" t="n">
        <v>4784.86</v>
      </c>
      <c r="S628" t="n">
        <v>4783.73226</v>
      </c>
      <c r="T628" t="n">
        <v>4783.33128</v>
      </c>
      <c r="U628" t="n">
        <v>4786.7549</v>
      </c>
      <c r="V628" t="n">
        <v>4779.28516</v>
      </c>
      <c r="W628" t="n">
        <v>0</v>
      </c>
      <c r="Y628" s="1">
        <f>(O628/86400)+25569</f>
        <v/>
      </c>
      <c r="Z628" s="2">
        <f>CEILING(INT(Y628*1440)/1440*288,1)/288</f>
        <v/>
      </c>
      <c r="AA628">
        <f>MROUND((Z628-25569)*86400,300)</f>
        <v/>
      </c>
    </row>
    <row r="629" ht="14.25" customHeight="1">
      <c r="O629" t="n">
        <v>1776156302</v>
      </c>
      <c r="P629" t="inlineStr">
        <is>
          <t>XAUUSD</t>
        </is>
      </c>
      <c r="Q629" t="inlineStr">
        <is>
          <t>M15</t>
        </is>
      </c>
      <c r="R629" t="n">
        <v>4786.45</v>
      </c>
      <c r="S629" t="n">
        <v>4783.22085</v>
      </c>
      <c r="T629" t="n">
        <v>4783.27606</v>
      </c>
      <c r="U629" t="n">
        <v>4786.17036</v>
      </c>
      <c r="V629" t="n">
        <v>4779.30678</v>
      </c>
      <c r="W629" t="n">
        <v>1</v>
      </c>
      <c r="Y629" s="1">
        <f>(O629/86400)+25569</f>
        <v/>
      </c>
      <c r="Z629" s="2">
        <f>CEILING(INT(Y629*1440)/1440*288,1)/288</f>
        <v/>
      </c>
      <c r="AA629">
        <f>MROUND((Z629-25569)*86400,300)</f>
        <v/>
      </c>
    </row>
    <row r="630" ht="14.25" customHeight="1">
      <c r="O630" t="n">
        <v>1776157202</v>
      </c>
      <c r="P630" t="inlineStr">
        <is>
          <t>XAUUSD</t>
        </is>
      </c>
      <c r="Q630" t="inlineStr">
        <is>
          <t>M15</t>
        </is>
      </c>
      <c r="R630" t="n">
        <v>4785.75</v>
      </c>
      <c r="S630" t="n">
        <v>4782.35519</v>
      </c>
      <c r="T630" t="n">
        <v>4782.81563</v>
      </c>
      <c r="U630" t="n">
        <v>4785.58021</v>
      </c>
      <c r="V630" t="n">
        <v>4778.64933</v>
      </c>
      <c r="W630" t="n">
        <v>0</v>
      </c>
      <c r="Y630" s="1">
        <f>(O630/86400)+25569</f>
        <v/>
      </c>
      <c r="Z630" s="2">
        <f>CEILING(INT(Y630*1440)/1440*288,1)/288</f>
        <v/>
      </c>
      <c r="AA630">
        <f>MROUND((Z630-25569)*86400,300)</f>
        <v/>
      </c>
    </row>
    <row r="631" ht="14.25" customHeight="1">
      <c r="O631" t="n">
        <v>1776158102</v>
      </c>
      <c r="P631" t="inlineStr">
        <is>
          <t>XAUUSD</t>
        </is>
      </c>
      <c r="Q631" t="inlineStr">
        <is>
          <t>M15</t>
        </is>
      </c>
      <c r="R631" t="n">
        <v>4778.7</v>
      </c>
      <c r="S631" t="n">
        <v>4781.29709</v>
      </c>
      <c r="T631" t="n">
        <v>4782.05636</v>
      </c>
      <c r="U631" t="n">
        <v>4785.03478</v>
      </c>
      <c r="V631" t="n">
        <v>4777.43136</v>
      </c>
      <c r="W631" t="n">
        <v>0</v>
      </c>
      <c r="Y631" s="1">
        <f>(O631/86400)+25569</f>
        <v/>
      </c>
      <c r="Z631" s="2">
        <f>CEILING(INT(Y631*1440)/1440*288,1)/288</f>
        <v/>
      </c>
      <c r="AA631">
        <f>MROUND((Z631-25569)*86400,300)</f>
        <v/>
      </c>
    </row>
    <row r="632" ht="14.25" customHeight="1">
      <c r="O632" t="n">
        <v>1776159002</v>
      </c>
      <c r="P632" t="inlineStr">
        <is>
          <t>XAUUSD</t>
        </is>
      </c>
      <c r="Q632" t="inlineStr">
        <is>
          <t>M15</t>
        </is>
      </c>
      <c r="R632" t="n">
        <v>4778.4</v>
      </c>
      <c r="S632" t="n">
        <v>4780.36357</v>
      </c>
      <c r="T632" t="n">
        <v>4781.20996</v>
      </c>
      <c r="U632" t="n">
        <v>4784.53807</v>
      </c>
      <c r="V632" t="n">
        <v>4775.84957</v>
      </c>
      <c r="W632" t="n">
        <v>0</v>
      </c>
      <c r="Y632" s="1">
        <f>(O632/86400)+25569</f>
        <v/>
      </c>
      <c r="Z632" s="2">
        <f>CEILING(INT(Y632*1440)/1440*288,1)/288</f>
        <v/>
      </c>
      <c r="AA632">
        <f>MROUND((Z632-25569)*86400,300)</f>
        <v/>
      </c>
    </row>
    <row r="633" ht="14.25" customHeight="1">
      <c r="O633" t="n">
        <v>1776159902</v>
      </c>
      <c r="P633" t="inlineStr">
        <is>
          <t>XAUUSD</t>
        </is>
      </c>
      <c r="Q633" t="inlineStr">
        <is>
          <t>M15</t>
        </is>
      </c>
      <c r="R633" t="n">
        <v>4778.11</v>
      </c>
      <c r="S633" t="n">
        <v>4779.56516</v>
      </c>
      <c r="T633" t="n">
        <v>4780.38756</v>
      </c>
      <c r="U633" t="n">
        <v>4784.30645</v>
      </c>
      <c r="V633" t="n">
        <v>4774.25368</v>
      </c>
      <c r="W633" t="n">
        <v>0</v>
      </c>
      <c r="Y633" s="1">
        <f>(O633/86400)+25569</f>
        <v/>
      </c>
      <c r="Z633" s="2">
        <f>CEILING(INT(Y633*1440)/1440*288,1)/288</f>
        <v/>
      </c>
      <c r="AA633">
        <f>MROUND((Z633-25569)*86400,300)</f>
        <v/>
      </c>
    </row>
    <row r="634" ht="14.25" customHeight="1">
      <c r="O634" t="n">
        <v>1776160802</v>
      </c>
      <c r="P634" t="inlineStr">
        <is>
          <t>XAUUSD</t>
        </is>
      </c>
      <c r="Q634" t="inlineStr">
        <is>
          <t>M15</t>
        </is>
      </c>
      <c r="R634" t="n">
        <v>4782.35</v>
      </c>
      <c r="S634" t="n">
        <v>4778.83562</v>
      </c>
      <c r="T634" t="n">
        <v>4779.61159</v>
      </c>
      <c r="U634" t="n">
        <v>4784.13459</v>
      </c>
      <c r="V634" t="n">
        <v>4772.76013</v>
      </c>
      <c r="W634" t="n">
        <v>0</v>
      </c>
      <c r="Y634" s="1">
        <f>(O634/86400)+25569</f>
        <v/>
      </c>
      <c r="Z634" s="2">
        <f>CEILING(INT(Y634*1440)/1440*288,1)/288</f>
        <v/>
      </c>
      <c r="AA634">
        <f>MROUND((Z634-25569)*86400,300)</f>
        <v/>
      </c>
    </row>
    <row r="635" ht="14.25" customHeight="1">
      <c r="O635" t="n">
        <v>1776161702</v>
      </c>
      <c r="P635" t="inlineStr">
        <is>
          <t>XAUUSD</t>
        </is>
      </c>
      <c r="Q635" t="inlineStr">
        <is>
          <t>M15</t>
        </is>
      </c>
      <c r="R635" t="n">
        <v>4783.96</v>
      </c>
      <c r="S635" t="n">
        <v>4777.92995</v>
      </c>
      <c r="T635" t="n">
        <v>4778.77077</v>
      </c>
      <c r="U635" t="n">
        <v>4783.76181</v>
      </c>
      <c r="V635" t="n">
        <v>4771.32355</v>
      </c>
      <c r="W635" t="n">
        <v>0</v>
      </c>
      <c r="Y635" s="1">
        <f>(O635/86400)+25569</f>
        <v/>
      </c>
      <c r="Z635" s="2">
        <f>CEILING(INT(Y635*1440)/1440*288,1)/288</f>
        <v/>
      </c>
      <c r="AA635">
        <f>MROUND((Z635-25569)*86400,300)</f>
        <v/>
      </c>
    </row>
    <row r="636" ht="14.25" customHeight="1">
      <c r="O636" t="n">
        <v>1776162602</v>
      </c>
      <c r="P636" t="inlineStr">
        <is>
          <t>XAUUSD</t>
        </is>
      </c>
      <c r="Q636" t="inlineStr">
        <is>
          <t>M15</t>
        </is>
      </c>
      <c r="R636" t="n">
        <v>4767.71</v>
      </c>
      <c r="S636" t="n">
        <v>4776.72375</v>
      </c>
      <c r="T636" t="n">
        <v>4777.74726</v>
      </c>
      <c r="U636" t="n">
        <v>4782.94156</v>
      </c>
      <c r="V636" t="n">
        <v>4769.94144</v>
      </c>
      <c r="W636" t="n">
        <v>0</v>
      </c>
      <c r="Y636" s="1">
        <f>(O636/86400)+25569</f>
        <v/>
      </c>
      <c r="Z636" s="2">
        <f>CEILING(INT(Y636*1440)/1440*288,1)/288</f>
        <v/>
      </c>
      <c r="AA636">
        <f>MROUND((Z636-25569)*86400,300)</f>
        <v/>
      </c>
    </row>
    <row r="637" ht="14.25" customHeight="1">
      <c r="O637" t="n">
        <v>1776163502</v>
      </c>
      <c r="P637" t="inlineStr">
        <is>
          <t>XAUUSD</t>
        </is>
      </c>
      <c r="Q637" t="inlineStr">
        <is>
          <t>M15</t>
        </is>
      </c>
      <c r="R637" t="n">
        <v>4768.36</v>
      </c>
      <c r="S637" t="n">
        <v>4775.65968</v>
      </c>
      <c r="T637" t="n">
        <v>4776.70347</v>
      </c>
      <c r="U637" t="n">
        <v>4781.70911</v>
      </c>
      <c r="V637" t="n">
        <v>4769.31947</v>
      </c>
      <c r="W637" t="n">
        <v>0</v>
      </c>
      <c r="Y637" s="1">
        <f>(O637/86400)+25569</f>
        <v/>
      </c>
      <c r="Z637" s="2">
        <f>CEILING(INT(Y637*1440)/1440*288,1)/288</f>
        <v/>
      </c>
      <c r="AA637">
        <f>MROUND((Z637-25569)*86400,300)</f>
        <v/>
      </c>
    </row>
    <row r="638" ht="14.25" customHeight="1">
      <c r="O638" t="n">
        <v>1776164402</v>
      </c>
      <c r="P638" t="inlineStr">
        <is>
          <t>XAUUSD</t>
        </is>
      </c>
      <c r="Q638" t="inlineStr">
        <is>
          <t>M15</t>
        </is>
      </c>
      <c r="R638" t="n">
        <v>4776.62</v>
      </c>
      <c r="S638" t="n">
        <v>4774.71825</v>
      </c>
      <c r="T638" t="n">
        <v>4775.71086</v>
      </c>
      <c r="U638" t="n">
        <v>4780.43982</v>
      </c>
      <c r="V638" t="n">
        <v>4768.972</v>
      </c>
      <c r="W638" t="n">
        <v>0</v>
      </c>
      <c r="Y638" s="1">
        <f>(O638/86400)+25569</f>
        <v/>
      </c>
      <c r="Z638" s="2">
        <f>CEILING(INT(Y638*1440)/1440*288,1)/288</f>
        <v/>
      </c>
      <c r="AA638">
        <f>MROUND((Z638-25569)*86400,300)</f>
        <v/>
      </c>
    </row>
    <row r="639" ht="14.25" customHeight="1">
      <c r="O639" t="n">
        <v>1776165302</v>
      </c>
      <c r="P639" t="inlineStr">
        <is>
          <t>XAUUSD</t>
        </is>
      </c>
      <c r="Q639" t="inlineStr">
        <is>
          <t>M15</t>
        </is>
      </c>
      <c r="R639" t="n">
        <v>4778.25</v>
      </c>
      <c r="S639" t="n">
        <v>4773.68443</v>
      </c>
      <c r="T639" t="n">
        <v>4774.69765</v>
      </c>
      <c r="U639" t="n">
        <v>4779.0994</v>
      </c>
      <c r="V639" t="n">
        <v>4768.73462</v>
      </c>
      <c r="W639" t="n">
        <v>0</v>
      </c>
      <c r="Y639" s="1">
        <f>(O639/86400)+25569</f>
        <v/>
      </c>
      <c r="Z639" s="2">
        <f>CEILING(INT(Y639*1440)/1440*288,1)/288</f>
        <v/>
      </c>
      <c r="AA639">
        <f>MROUND((Z639-25569)*86400,300)</f>
        <v/>
      </c>
    </row>
    <row r="640" ht="14.25" customHeight="1">
      <c r="O640" t="n">
        <v>1776166202</v>
      </c>
      <c r="P640" t="inlineStr">
        <is>
          <t>XAUUSD</t>
        </is>
      </c>
      <c r="Q640" t="inlineStr">
        <is>
          <t>M15</t>
        </is>
      </c>
      <c r="R640" t="n">
        <v>4778.15</v>
      </c>
      <c r="S640" t="n">
        <v>4772.58646</v>
      </c>
      <c r="T640" t="n">
        <v>4773.64205</v>
      </c>
      <c r="U640" t="n">
        <v>4777.67691</v>
      </c>
      <c r="V640" t="n">
        <v>4768.28656</v>
      </c>
      <c r="W640" t="n">
        <v>0</v>
      </c>
      <c r="Y640" s="1">
        <f>(O640/86400)+25569</f>
        <v/>
      </c>
      <c r="Z640" s="2">
        <f>CEILING(INT(Y640*1440)/1440*288,1)/288</f>
        <v/>
      </c>
      <c r="AA640">
        <f>MROUND((Z640-25569)*86400,300)</f>
        <v/>
      </c>
    </row>
    <row r="641" ht="14.25" customHeight="1">
      <c r="O641" t="n">
        <v>1776167102</v>
      </c>
      <c r="P641" t="inlineStr">
        <is>
          <t>XAUUSD</t>
        </is>
      </c>
      <c r="Q641" t="inlineStr">
        <is>
          <t>M15</t>
        </is>
      </c>
      <c r="R641" t="n">
        <v>4774.87</v>
      </c>
      <c r="S641" t="n">
        <v>4771.58366</v>
      </c>
      <c r="T641" t="n">
        <v>4772.61285</v>
      </c>
      <c r="U641" t="n">
        <v>4776.49029</v>
      </c>
      <c r="V641" t="n">
        <v>4767.69819</v>
      </c>
      <c r="W641" t="n">
        <v>0</v>
      </c>
      <c r="Y641" s="1">
        <f>(O641/86400)+25569</f>
        <v/>
      </c>
      <c r="Z641" s="2">
        <f>CEILING(INT(Y641*1440)/1440*288,1)/288</f>
        <v/>
      </c>
      <c r="AA641">
        <f>MROUND((Z641-25569)*86400,300)</f>
        <v/>
      </c>
    </row>
    <row r="642" ht="14.25" customHeight="1">
      <c r="O642" t="n">
        <v>1776168002</v>
      </c>
      <c r="P642" t="inlineStr">
        <is>
          <t>XAUUSD</t>
        </is>
      </c>
      <c r="Q642" t="inlineStr">
        <is>
          <t>M15</t>
        </is>
      </c>
      <c r="R642" t="n">
        <v>4769.82</v>
      </c>
      <c r="S642" t="n">
        <v>4771.01503</v>
      </c>
      <c r="T642" t="n">
        <v>4771.81394</v>
      </c>
      <c r="U642" t="n">
        <v>4775.75977</v>
      </c>
      <c r="V642" t="n">
        <v>4767.21178</v>
      </c>
      <c r="W642" t="n">
        <v>0</v>
      </c>
      <c r="Y642" s="1">
        <f>(O642/86400)+25569</f>
        <v/>
      </c>
      <c r="Z642" s="2">
        <f>CEILING(INT(Y642*1440)/1440*288,1)/288</f>
        <v/>
      </c>
      <c r="AA642">
        <f>MROUND((Z642-25569)*86400,300)</f>
        <v/>
      </c>
    </row>
    <row r="643" ht="14.25" customHeight="1">
      <c r="O643" t="n">
        <v>1776168902</v>
      </c>
      <c r="P643" t="inlineStr">
        <is>
          <t>XAUUSD</t>
        </is>
      </c>
      <c r="Q643" t="inlineStr">
        <is>
          <t>M15</t>
        </is>
      </c>
      <c r="R643" t="n">
        <v>4768.43</v>
      </c>
      <c r="S643" t="n">
        <v>4771.32088</v>
      </c>
      <c r="T643" t="n">
        <v>4771.56741</v>
      </c>
      <c r="U643" t="n">
        <v>4775.95215</v>
      </c>
      <c r="V643" t="n">
        <v>4767.16106</v>
      </c>
      <c r="W643" t="n">
        <v>0</v>
      </c>
      <c r="Y643" s="1">
        <f>(O643/86400)+25569</f>
        <v/>
      </c>
      <c r="Z643" s="2">
        <f>CEILING(INT(Y643*1440)/1440*288,1)/288</f>
        <v/>
      </c>
      <c r="AA643">
        <f>MROUND((Z643-25569)*86400,300)</f>
        <v/>
      </c>
    </row>
    <row r="644" ht="14.25" customHeight="1">
      <c r="O644" t="n">
        <v>1776169802</v>
      </c>
      <c r="P644" t="inlineStr">
        <is>
          <t>XAUUSD</t>
        </is>
      </c>
      <c r="Q644" t="inlineStr">
        <is>
          <t>M15</t>
        </is>
      </c>
      <c r="R644" t="n">
        <v>4768.84</v>
      </c>
      <c r="S644" t="n">
        <v>4772.79658</v>
      </c>
      <c r="T644" t="n">
        <v>4772.18199</v>
      </c>
      <c r="U644" t="n">
        <v>4777.48151</v>
      </c>
      <c r="V644" t="n">
        <v>4768.02942</v>
      </c>
      <c r="W644" t="n">
        <v>1</v>
      </c>
      <c r="Y644" s="1">
        <f>(O644/86400)+25569</f>
        <v/>
      </c>
      <c r="Z644" s="2">
        <f>CEILING(INT(Y644*1440)/1440*288,1)/288</f>
        <v/>
      </c>
      <c r="AA644">
        <f>MROUND((Z644-25569)*86400,300)</f>
        <v/>
      </c>
    </row>
    <row r="645" ht="14.25" customHeight="1">
      <c r="O645" t="n">
        <v>1776170702</v>
      </c>
      <c r="P645" t="inlineStr">
        <is>
          <t>XAUUSD</t>
        </is>
      </c>
      <c r="Q645" t="inlineStr">
        <is>
          <t>M15</t>
        </is>
      </c>
      <c r="R645" t="n">
        <v>4771.43</v>
      </c>
      <c r="S645" t="n">
        <v>4775.57717</v>
      </c>
      <c r="T645" t="n">
        <v>4773.87958</v>
      </c>
      <c r="U645" t="n">
        <v>4780.40222</v>
      </c>
      <c r="V645" t="n">
        <v>4769.92847</v>
      </c>
      <c r="W645" t="n">
        <v>0</v>
      </c>
      <c r="Y645" s="1">
        <f>(O645/86400)+25569</f>
        <v/>
      </c>
      <c r="Z645" s="2">
        <f>CEILING(INT(Y645*1440)/1440*288,1)/288</f>
        <v/>
      </c>
      <c r="AA645">
        <f>MROUND((Z645-25569)*86400,300)</f>
        <v/>
      </c>
    </row>
    <row r="646" ht="14.25" customHeight="1">
      <c r="O646" t="n">
        <v>1776171602</v>
      </c>
      <c r="P646" t="inlineStr">
        <is>
          <t>XAUUSD</t>
        </is>
      </c>
      <c r="Q646" t="inlineStr">
        <is>
          <t>M15</t>
        </is>
      </c>
      <c r="R646" t="n">
        <v>4781.91</v>
      </c>
      <c r="S646" t="n">
        <v>4779.55352</v>
      </c>
      <c r="T646" t="n">
        <v>4776.71655</v>
      </c>
      <c r="U646" t="n">
        <v>4784.75608</v>
      </c>
      <c r="V646" t="n">
        <v>4773.10223</v>
      </c>
      <c r="W646" t="n">
        <v>0</v>
      </c>
      <c r="Y646" s="1">
        <f>(O646/86400)+25569</f>
        <v/>
      </c>
      <c r="Z646" s="2">
        <f>CEILING(INT(Y646*1440)/1440*288,1)/288</f>
        <v/>
      </c>
      <c r="AA646">
        <f>MROUND((Z646-25569)*86400,300)</f>
        <v/>
      </c>
    </row>
    <row r="647" ht="14.25" customHeight="1">
      <c r="O647" t="n">
        <v>1776172502</v>
      </c>
      <c r="P647" t="inlineStr">
        <is>
          <t>XAUUSD</t>
        </is>
      </c>
      <c r="Q647" t="inlineStr">
        <is>
          <t>M15</t>
        </is>
      </c>
      <c r="R647" t="n">
        <v>4782.96</v>
      </c>
      <c r="S647" t="n">
        <v>4784.20548</v>
      </c>
      <c r="T647" t="n">
        <v>4780.46101</v>
      </c>
      <c r="U647" t="n">
        <v>4790.05124</v>
      </c>
      <c r="V647" t="n">
        <v>4777.20501</v>
      </c>
      <c r="W647" t="n">
        <v>0</v>
      </c>
      <c r="Y647" s="1">
        <f>(O647/86400)+25569</f>
        <v/>
      </c>
      <c r="Z647" s="2">
        <f>CEILING(INT(Y647*1440)/1440*288,1)/288</f>
        <v/>
      </c>
      <c r="AA647">
        <f>MROUND((Z647-25569)*86400,300)</f>
        <v/>
      </c>
    </row>
    <row r="648" ht="14.25" customHeight="1">
      <c r="O648" t="n">
        <v>1776173402</v>
      </c>
      <c r="P648" t="inlineStr">
        <is>
          <t>XAUUSD</t>
        </is>
      </c>
      <c r="Q648" t="inlineStr">
        <is>
          <t>M15</t>
        </is>
      </c>
      <c r="R648" t="n">
        <v>4793.25</v>
      </c>
      <c r="S648" t="n">
        <v>4789.14796</v>
      </c>
      <c r="T648" t="n">
        <v>4784.80449</v>
      </c>
      <c r="U648" t="n">
        <v>4795.5772</v>
      </c>
      <c r="V648" t="n">
        <v>4781.69866</v>
      </c>
      <c r="W648" t="n">
        <v>0</v>
      </c>
      <c r="Y648" s="1">
        <f>(O648/86400)+25569</f>
        <v/>
      </c>
      <c r="Z648" s="2">
        <f>CEILING(INT(Y648*1440)/1440*288,1)/288</f>
        <v/>
      </c>
      <c r="AA648">
        <f>MROUND((Z648-25569)*86400,300)</f>
        <v/>
      </c>
    </row>
    <row r="649" ht="14.25" customHeight="1">
      <c r="O649" t="n">
        <v>1776174302</v>
      </c>
      <c r="P649" t="inlineStr">
        <is>
          <t>XAUUSD</t>
        </is>
      </c>
      <c r="Q649" t="inlineStr">
        <is>
          <t>M15</t>
        </is>
      </c>
      <c r="R649" t="n">
        <v>4794.36</v>
      </c>
      <c r="S649" t="n">
        <v>4793.68801</v>
      </c>
      <c r="T649" t="n">
        <v>4789.24625</v>
      </c>
      <c r="U649" t="n">
        <v>4800.57023</v>
      </c>
      <c r="V649" t="n">
        <v>4786.23313</v>
      </c>
      <c r="W649" t="n">
        <v>0</v>
      </c>
      <c r="Y649" s="1">
        <f>(O649/86400)+25569</f>
        <v/>
      </c>
      <c r="Z649" s="2">
        <f>CEILING(INT(Y649*1440)/1440*288,1)/288</f>
        <v/>
      </c>
      <c r="AA649">
        <f>MROUND((Z649-25569)*86400,300)</f>
        <v/>
      </c>
    </row>
    <row r="650" ht="14.25" customHeight="1">
      <c r="O650" t="n">
        <v>1776175202</v>
      </c>
      <c r="P650" t="inlineStr">
        <is>
          <t>XAUUSD</t>
        </is>
      </c>
      <c r="Q650" t="inlineStr">
        <is>
          <t>M15</t>
        </is>
      </c>
      <c r="R650" t="n">
        <v>4794.8</v>
      </c>
      <c r="S650" t="n">
        <v>4797.48085</v>
      </c>
      <c r="T650" t="n">
        <v>4793.36355</v>
      </c>
      <c r="U650" t="n">
        <v>4804.84752</v>
      </c>
      <c r="V650" t="n">
        <v>4790.23259</v>
      </c>
      <c r="W650" t="n">
        <v>0</v>
      </c>
      <c r="Y650" s="1">
        <f>(O650/86400)+25569</f>
        <v/>
      </c>
      <c r="Z650" s="2">
        <f>CEILING(INT(Y650*1440)/1440*288,1)/288</f>
        <v/>
      </c>
      <c r="AA650">
        <f>MROUND((Z650-25569)*86400,300)</f>
        <v/>
      </c>
    </row>
    <row r="651" ht="14.25" customHeight="1">
      <c r="O651" t="n">
        <v>1776176102</v>
      </c>
      <c r="P651" t="inlineStr">
        <is>
          <t>XAUUSD</t>
        </is>
      </c>
      <c r="Q651" t="inlineStr">
        <is>
          <t>M15</t>
        </is>
      </c>
      <c r="R651" t="n">
        <v>4809.29</v>
      </c>
      <c r="S651" t="n">
        <v>4800.35626</v>
      </c>
      <c r="T651" t="n">
        <v>4796.8599</v>
      </c>
      <c r="U651" t="n">
        <v>4807.98554</v>
      </c>
      <c r="V651" t="n">
        <v>4793.37389</v>
      </c>
      <c r="W651" t="n">
        <v>0</v>
      </c>
      <c r="Y651" s="1">
        <f>(O651/86400)+25569</f>
        <v/>
      </c>
      <c r="Z651" s="2">
        <f>CEILING(INT(Y651*1440)/1440*288,1)/288</f>
        <v/>
      </c>
      <c r="AA651">
        <f>MROUND((Z651-25569)*86400,300)</f>
        <v/>
      </c>
    </row>
    <row r="652" ht="14.25" customHeight="1">
      <c r="O652" t="n">
        <v>1776177002</v>
      </c>
      <c r="P652" t="inlineStr">
        <is>
          <t>XAUUSD</t>
        </is>
      </c>
      <c r="Q652" t="inlineStr">
        <is>
          <t>M15</t>
        </is>
      </c>
      <c r="R652" t="n">
        <v>4798.51</v>
      </c>
      <c r="S652" t="n">
        <v>4801.94779</v>
      </c>
      <c r="T652" t="n">
        <v>4799.40384</v>
      </c>
      <c r="U652" t="n">
        <v>4809.77224</v>
      </c>
      <c r="V652" t="n">
        <v>4795.56759</v>
      </c>
      <c r="W652" t="n">
        <v>0</v>
      </c>
      <c r="Y652" s="1">
        <f>(O652/86400)+25569</f>
        <v/>
      </c>
      <c r="Z652" s="2">
        <f>CEILING(INT(Y652*1440)/1440*288,1)/288</f>
        <v/>
      </c>
      <c r="AA652">
        <f>MROUND((Z652-25569)*86400,300)</f>
        <v/>
      </c>
    </row>
    <row r="653" ht="14.25" customHeight="1">
      <c r="O653" t="n">
        <v>1776177902</v>
      </c>
      <c r="P653" t="inlineStr">
        <is>
          <t>XAUUSD</t>
        </is>
      </c>
      <c r="Q653" t="inlineStr">
        <is>
          <t>M15</t>
        </is>
      </c>
      <c r="R653" t="n">
        <v>4803.7</v>
      </c>
      <c r="S653" t="n">
        <v>4802.8237</v>
      </c>
      <c r="T653" t="n">
        <v>4801.11377</v>
      </c>
      <c r="U653" t="n">
        <v>4810.23881</v>
      </c>
      <c r="V653" t="n">
        <v>4796.88663</v>
      </c>
      <c r="W653" t="n">
        <v>0</v>
      </c>
      <c r="Y653" s="1">
        <f>(O653/86400)+25569</f>
        <v/>
      </c>
      <c r="Z653" s="2">
        <f>CEILING(INT(Y653*1440)/1440*288,1)/288</f>
        <v/>
      </c>
      <c r="AA653">
        <f>MROUND((Z653-25569)*86400,300)</f>
        <v/>
      </c>
    </row>
    <row r="654" ht="14.25" customHeight="1">
      <c r="O654" t="n">
        <v>1776178802</v>
      </c>
      <c r="P654" t="inlineStr">
        <is>
          <t>XAUUSD</t>
        </is>
      </c>
      <c r="Q654" t="inlineStr">
        <is>
          <t>M15</t>
        </is>
      </c>
      <c r="R654" t="n">
        <v>4794.68</v>
      </c>
      <c r="S654" t="n">
        <v>4803.26188</v>
      </c>
      <c r="T654" t="n">
        <v>4802.18783</v>
      </c>
      <c r="U654" t="n">
        <v>4810.18594</v>
      </c>
      <c r="V654" t="n">
        <v>4797.73972</v>
      </c>
      <c r="W654" t="n">
        <v>0</v>
      </c>
      <c r="Y654" s="1">
        <f>(O654/86400)+25569</f>
        <v/>
      </c>
      <c r="Z654" s="2">
        <f>CEILING(INT(Y654*1440)/1440*288,1)/288</f>
        <v/>
      </c>
      <c r="AA654">
        <f>MROUND((Z654-25569)*86400,300)</f>
        <v/>
      </c>
    </row>
    <row r="655" ht="14.25" customHeight="1">
      <c r="O655" t="n">
        <v>1776179702</v>
      </c>
      <c r="P655" t="inlineStr">
        <is>
          <t>XAUUSD</t>
        </is>
      </c>
      <c r="Q655" t="inlineStr">
        <is>
          <t>M15</t>
        </is>
      </c>
      <c r="R655" t="n">
        <v>4802.59</v>
      </c>
      <c r="S655" t="n">
        <v>4803.94675</v>
      </c>
      <c r="T655" t="n">
        <v>4803.06729</v>
      </c>
      <c r="U655" t="n">
        <v>4810.24284</v>
      </c>
      <c r="V655" t="n">
        <v>4798.63452</v>
      </c>
      <c r="W655" t="n">
        <v>0</v>
      </c>
      <c r="Y655" s="1">
        <f>(O655/86400)+25569</f>
        <v/>
      </c>
      <c r="Z655" s="2">
        <f>CEILING(INT(Y655*1440)/1440*288,1)/288</f>
        <v/>
      </c>
      <c r="AA655">
        <f>MROUND((Z655-25569)*86400,300)</f>
        <v/>
      </c>
    </row>
    <row r="656" ht="14.25" customHeight="1">
      <c r="O656" t="n">
        <v>1776180602</v>
      </c>
      <c r="P656" t="inlineStr">
        <is>
          <t>XAUUSD</t>
        </is>
      </c>
      <c r="Q656" t="inlineStr">
        <is>
          <t>M15</t>
        </is>
      </c>
      <c r="R656" t="n">
        <v>4809.11</v>
      </c>
      <c r="S656" t="n">
        <v>4805.03605</v>
      </c>
      <c r="T656" t="n">
        <v>4804.05167</v>
      </c>
      <c r="U656" t="n">
        <v>4810.8462</v>
      </c>
      <c r="V656" t="n">
        <v>4799.89166</v>
      </c>
      <c r="W656" t="n">
        <v>0</v>
      </c>
      <c r="Y656" s="1">
        <f>(O656/86400)+25569</f>
        <v/>
      </c>
      <c r="Z656" s="2">
        <f>CEILING(INT(Y656*1440)/1440*288,1)/288</f>
        <v/>
      </c>
      <c r="AA656">
        <f>MROUND((Z656-25569)*86400,300)</f>
        <v/>
      </c>
    </row>
    <row r="657" ht="14.25" customHeight="1">
      <c r="O657" t="n">
        <v>1776181502</v>
      </c>
      <c r="P657" t="inlineStr">
        <is>
          <t>XAUUSD</t>
        </is>
      </c>
      <c r="Q657" t="inlineStr">
        <is>
          <t>M15</t>
        </is>
      </c>
      <c r="R657" t="n">
        <v>4808.12</v>
      </c>
      <c r="S657" t="n">
        <v>4806.63237</v>
      </c>
      <c r="T657" t="n">
        <v>4805.34202</v>
      </c>
      <c r="U657" t="n">
        <v>4812.14363</v>
      </c>
      <c r="V657" t="n">
        <v>4801.55507</v>
      </c>
      <c r="W657" t="n">
        <v>0</v>
      </c>
      <c r="Y657" s="1">
        <f>(O657/86400)+25569</f>
        <v/>
      </c>
      <c r="Z657" s="2">
        <f>CEILING(INT(Y657*1440)/1440*288,1)/288</f>
        <v/>
      </c>
      <c r="AA657">
        <f>MROUND((Z657-25569)*86400,300)</f>
        <v/>
      </c>
    </row>
    <row r="658" ht="14.25" customHeight="1">
      <c r="O658" t="n">
        <v>1776182402</v>
      </c>
      <c r="P658" t="inlineStr">
        <is>
          <t>XAUUSD</t>
        </is>
      </c>
      <c r="Q658" t="inlineStr">
        <is>
          <t>M15</t>
        </is>
      </c>
      <c r="R658" t="n">
        <v>4809.59</v>
      </c>
      <c r="S658" t="n">
        <v>4808.95014</v>
      </c>
      <c r="T658" t="n">
        <v>4807.14608</v>
      </c>
      <c r="U658" t="n">
        <v>4814.28737</v>
      </c>
      <c r="V658" t="n">
        <v>4803.71086</v>
      </c>
      <c r="W658" t="n">
        <v>0</v>
      </c>
      <c r="Y658" s="1">
        <f>(O658/86400)+25569</f>
        <v/>
      </c>
      <c r="Z658" s="2">
        <f>CEILING(INT(Y658*1440)/1440*288,1)/288</f>
        <v/>
      </c>
      <c r="AA658">
        <f>MROUND((Z658-25569)*86400,300)</f>
        <v/>
      </c>
    </row>
    <row r="659" ht="14.25" customHeight="1">
      <c r="O659" t="n">
        <v>1776183302</v>
      </c>
      <c r="P659" t="inlineStr">
        <is>
          <t>XAUUSD</t>
        </is>
      </c>
      <c r="Q659" t="inlineStr">
        <is>
          <t>M15</t>
        </is>
      </c>
      <c r="R659" t="n">
        <v>4816.43</v>
      </c>
      <c r="S659" t="n">
        <v>4812.02745</v>
      </c>
      <c r="T659" t="n">
        <v>4809.58677</v>
      </c>
      <c r="U659" t="n">
        <v>4817.39503</v>
      </c>
      <c r="V659" t="n">
        <v>4806.50089</v>
      </c>
      <c r="W659" t="n">
        <v>0</v>
      </c>
      <c r="Y659" s="1">
        <f>(O659/86400)+25569</f>
        <v/>
      </c>
      <c r="Z659" s="2">
        <f>CEILING(INT(Y659*1440)/1440*288,1)/288</f>
        <v/>
      </c>
      <c r="AA659">
        <f>MROUND((Z659-25569)*86400,300)</f>
        <v/>
      </c>
    </row>
    <row r="660" ht="14.25" customHeight="1">
      <c r="O660" t="n">
        <v>1776184202</v>
      </c>
      <c r="P660" t="inlineStr">
        <is>
          <t>XAUUSD</t>
        </is>
      </c>
      <c r="Q660" t="inlineStr">
        <is>
          <t>M15</t>
        </is>
      </c>
      <c r="R660" t="n">
        <v>4815.28</v>
      </c>
      <c r="S660" t="n">
        <v>4815.62572</v>
      </c>
      <c r="T660" t="n">
        <v>4812.60625</v>
      </c>
      <c r="U660" t="n">
        <v>4821.22931</v>
      </c>
      <c r="V660" t="n">
        <v>4809.87262</v>
      </c>
      <c r="W660" t="n">
        <v>0</v>
      </c>
      <c r="Y660" s="1">
        <f>(O660/86400)+25569</f>
        <v/>
      </c>
      <c r="Z660" s="2">
        <f>CEILING(INT(Y660*1440)/1440*288,1)/288</f>
        <v/>
      </c>
      <c r="AA660">
        <f>MROUND((Z660-25569)*86400,300)</f>
        <v/>
      </c>
    </row>
    <row r="661" ht="14.25" customHeight="1">
      <c r="O661" t="n">
        <v>1776185102</v>
      </c>
      <c r="P661" t="inlineStr">
        <is>
          <t>XAUUSD</t>
        </is>
      </c>
      <c r="Q661" t="inlineStr">
        <is>
          <t>M15</t>
        </is>
      </c>
      <c r="R661" t="n">
        <v>4810.03</v>
      </c>
      <c r="S661" t="n">
        <v>4819.64155</v>
      </c>
      <c r="T661" t="n">
        <v>4816.1239</v>
      </c>
      <c r="U661" t="n">
        <v>4825.52069</v>
      </c>
      <c r="V661" t="n">
        <v>4813.58633</v>
      </c>
      <c r="W661" t="n">
        <v>0</v>
      </c>
      <c r="Y661" s="1">
        <f>(O661/86400)+25569</f>
        <v/>
      </c>
      <c r="Z661" s="2">
        <f>CEILING(INT(Y661*1440)/1440*288,1)/288</f>
        <v/>
      </c>
      <c r="AA661">
        <f>MROUND((Z661-25569)*86400,300)</f>
        <v/>
      </c>
    </row>
    <row r="662" ht="14.25" customHeight="1">
      <c r="O662" t="n">
        <v>1776186002</v>
      </c>
      <c r="P662" t="inlineStr">
        <is>
          <t>XAUUSD</t>
        </is>
      </c>
      <c r="Q662" t="inlineStr">
        <is>
          <t>M15</t>
        </is>
      </c>
      <c r="R662" t="n">
        <v>4827.03</v>
      </c>
      <c r="S662" t="n">
        <v>4824.03501</v>
      </c>
      <c r="T662" t="n">
        <v>4820.07946</v>
      </c>
      <c r="U662" t="n">
        <v>4829.98126</v>
      </c>
      <c r="V662" t="n">
        <v>4817.62794</v>
      </c>
      <c r="W662" t="n">
        <v>0</v>
      </c>
      <c r="Y662" s="1">
        <f>(O662/86400)+25569</f>
        <v/>
      </c>
      <c r="Z662" s="2">
        <f>CEILING(INT(Y662*1440)/1440*288,1)/288</f>
        <v/>
      </c>
      <c r="AA662">
        <f>MROUND((Z662-25569)*86400,300)</f>
        <v/>
      </c>
    </row>
    <row r="663" ht="14.25" customHeight="1">
      <c r="O663" t="n">
        <v>1776186902</v>
      </c>
      <c r="P663" t="inlineStr">
        <is>
          <t>XAUUSD</t>
        </is>
      </c>
      <c r="Q663" t="inlineStr">
        <is>
          <t>M15</t>
        </is>
      </c>
      <c r="R663" t="n">
        <v>4825.34</v>
      </c>
      <c r="S663" t="n">
        <v>4828.09617</v>
      </c>
      <c r="T663" t="n">
        <v>4824.08781</v>
      </c>
      <c r="U663" t="n">
        <v>4833.91074</v>
      </c>
      <c r="V663" t="n">
        <v>4821.81565</v>
      </c>
      <c r="W663" t="n">
        <v>0</v>
      </c>
      <c r="Y663" s="1">
        <f>(O663/86400)+25569</f>
        <v/>
      </c>
      <c r="Z663" s="2">
        <f>CEILING(INT(Y663*1440)/1440*288,1)/288</f>
        <v/>
      </c>
      <c r="AA663">
        <f>MROUND((Z663-25569)*86400,300)</f>
        <v/>
      </c>
    </row>
    <row r="664" ht="14.25" customHeight="1">
      <c r="O664" t="n">
        <v>1776187802</v>
      </c>
      <c r="P664" t="inlineStr">
        <is>
          <t>XAUUSD</t>
        </is>
      </c>
      <c r="Q664" t="inlineStr">
        <is>
          <t>M15</t>
        </is>
      </c>
      <c r="R664" t="n">
        <v>4836.96</v>
      </c>
      <c r="S664" t="n">
        <v>4831.68182</v>
      </c>
      <c r="T664" t="n">
        <v>4827.88482</v>
      </c>
      <c r="U664" t="n">
        <v>4837.13747</v>
      </c>
      <c r="V664" t="n">
        <v>4825.59343</v>
      </c>
      <c r="W664" t="n">
        <v>0</v>
      </c>
      <c r="Y664" s="1">
        <f>(O664/86400)+25569</f>
        <v/>
      </c>
      <c r="Z664" s="2">
        <f>CEILING(INT(Y664*1440)/1440*288,1)/288</f>
        <v/>
      </c>
      <c r="AA664">
        <f>MROUND((Z664-25569)*86400,300)</f>
        <v/>
      </c>
    </row>
    <row r="665" ht="14.25" customHeight="1">
      <c r="O665" t="n">
        <v>1776188702</v>
      </c>
      <c r="P665" t="inlineStr">
        <is>
          <t>XAUUSD</t>
        </is>
      </c>
      <c r="Q665" t="inlineStr">
        <is>
          <t>M15</t>
        </is>
      </c>
      <c r="R665" t="n">
        <v>4835.11</v>
      </c>
      <c r="S665" t="n">
        <v>4834.38176</v>
      </c>
      <c r="T665" t="n">
        <v>4831.13329</v>
      </c>
      <c r="U665" t="n">
        <v>4839.3136</v>
      </c>
      <c r="V665" t="n">
        <v>4828.85232</v>
      </c>
      <c r="W665" t="n">
        <v>0</v>
      </c>
      <c r="Y665" s="1">
        <f>(O665/86400)+25569</f>
        <v/>
      </c>
      <c r="Z665" s="2">
        <f>CEILING(INT(Y665*1440)/1440*288,1)/288</f>
        <v/>
      </c>
      <c r="AA665">
        <f>MROUND((Z665-25569)*86400,300)</f>
        <v/>
      </c>
    </row>
    <row r="666" ht="14.25" customHeight="1">
      <c r="O666" t="n">
        <v>1776189602</v>
      </c>
      <c r="P666" t="inlineStr">
        <is>
          <t>XAUUSD</t>
        </is>
      </c>
      <c r="Q666" t="inlineStr">
        <is>
          <t>M15</t>
        </is>
      </c>
      <c r="R666" t="n">
        <v>4838.83</v>
      </c>
      <c r="S666" t="n">
        <v>4836.31662</v>
      </c>
      <c r="T666" t="n">
        <v>4833.72495</v>
      </c>
      <c r="U666" t="n">
        <v>4840.57575</v>
      </c>
      <c r="V666" t="n">
        <v>4831.36158</v>
      </c>
      <c r="W666" t="n">
        <v>0</v>
      </c>
      <c r="Y666" s="1">
        <f>(O666/86400)+25569</f>
        <v/>
      </c>
      <c r="Z666" s="2">
        <f>CEILING(INT(Y666*1440)/1440*288,1)/288</f>
        <v/>
      </c>
      <c r="AA666">
        <f>MROUND((Z666-25569)*86400,300)</f>
        <v/>
      </c>
    </row>
    <row r="667" ht="14.25" customHeight="1">
      <c r="O667" t="n">
        <v>1776190502</v>
      </c>
      <c r="P667" t="inlineStr">
        <is>
          <t>XAUUSD</t>
        </is>
      </c>
      <c r="Q667" t="inlineStr">
        <is>
          <t>M15</t>
        </is>
      </c>
      <c r="R667" t="n">
        <v>4837.92</v>
      </c>
      <c r="S667" t="n">
        <v>4837.56948</v>
      </c>
      <c r="T667" t="n">
        <v>4835.64721</v>
      </c>
      <c r="U667" t="n">
        <v>4841.06171</v>
      </c>
      <c r="V667" t="n">
        <v>4833.2295</v>
      </c>
      <c r="W667" t="n">
        <v>0</v>
      </c>
      <c r="Y667" s="1">
        <f>(O667/86400)+25569</f>
        <v/>
      </c>
      <c r="Z667" s="2">
        <f>CEILING(INT(Y667*1440)/1440*288,1)/288</f>
        <v/>
      </c>
      <c r="AA667">
        <f>MROUND((Z667-25569)*86400,300)</f>
        <v/>
      </c>
    </row>
    <row r="668" ht="14.25" customHeight="1">
      <c r="O668" t="n">
        <v>1776191402</v>
      </c>
      <c r="P668" t="inlineStr">
        <is>
          <t>XAUUSD</t>
        </is>
      </c>
      <c r="Q668" t="inlineStr">
        <is>
          <t>M15</t>
        </is>
      </c>
      <c r="R668" t="n">
        <v>4834.48</v>
      </c>
      <c r="S668" t="n">
        <v>4838.39116</v>
      </c>
      <c r="T668" t="n">
        <v>4837.01919</v>
      </c>
      <c r="U668" t="n">
        <v>4841.16447</v>
      </c>
      <c r="V668" t="n">
        <v>4834.65902</v>
      </c>
      <c r="W668" t="n">
        <v>0</v>
      </c>
      <c r="Y668" s="1">
        <f>(O668/86400)+25569</f>
        <v/>
      </c>
      <c r="Z668" s="2">
        <f>CEILING(INT(Y668*1440)/1440*288,1)/288</f>
        <v/>
      </c>
      <c r="AA668">
        <f>MROUND((Z668-25569)*86400,300)</f>
        <v/>
      </c>
    </row>
    <row r="669" ht="14.25" customHeight="1">
      <c r="O669" t="n">
        <v>1776192302</v>
      </c>
      <c r="P669" t="inlineStr">
        <is>
          <t>XAUUSD</t>
        </is>
      </c>
      <c r="Q669" t="inlineStr">
        <is>
          <t>M15</t>
        </is>
      </c>
      <c r="R669" t="n">
        <v>4835.6</v>
      </c>
      <c r="S669" t="n">
        <v>4839.08568</v>
      </c>
      <c r="T669" t="n">
        <v>4838.05244</v>
      </c>
      <c r="U669" t="n">
        <v>4841.18485</v>
      </c>
      <c r="V669" t="n">
        <v>4835.79832</v>
      </c>
      <c r="W669" t="n">
        <v>0</v>
      </c>
      <c r="Y669" s="1">
        <f>(O669/86400)+25569</f>
        <v/>
      </c>
      <c r="Z669" s="2">
        <f>CEILING(INT(Y669*1440)/1440*288,1)/288</f>
        <v/>
      </c>
      <c r="AA669">
        <f>MROUND((Z669-25569)*86400,300)</f>
        <v/>
      </c>
    </row>
    <row r="670" ht="14.25" customHeight="1">
      <c r="O670" t="n">
        <v>1776193202</v>
      </c>
      <c r="P670" t="inlineStr">
        <is>
          <t>XAUUSD</t>
        </is>
      </c>
      <c r="Q670" t="inlineStr">
        <is>
          <t>M15</t>
        </is>
      </c>
      <c r="R670" t="n">
        <v>4841</v>
      </c>
      <c r="S670" t="n">
        <v>4839.76678</v>
      </c>
      <c r="T670" t="n">
        <v>4838.90961</v>
      </c>
      <c r="U670" t="n">
        <v>4841.39939</v>
      </c>
      <c r="V670" t="n">
        <v>4836.86426</v>
      </c>
      <c r="W670" t="n">
        <v>0</v>
      </c>
      <c r="Y670" s="1">
        <f>(O670/86400)+25569</f>
        <v/>
      </c>
      <c r="Z670" s="2">
        <f>CEILING(INT(Y670*1440)/1440*288,1)/288</f>
        <v/>
      </c>
      <c r="AA670">
        <f>MROUND((Z670-25569)*86400,300)</f>
        <v/>
      </c>
    </row>
    <row r="671" ht="14.25" customHeight="1">
      <c r="O671" t="n">
        <v>1776194102</v>
      </c>
      <c r="P671" t="inlineStr">
        <is>
          <t>XAUUSD</t>
        </is>
      </c>
      <c r="Q671" t="inlineStr">
        <is>
          <t>M15</t>
        </is>
      </c>
      <c r="R671" t="n">
        <v>4840.77</v>
      </c>
      <c r="S671" t="n">
        <v>4840.36932</v>
      </c>
      <c r="T671" t="n">
        <v>4839.63946</v>
      </c>
      <c r="U671" t="n">
        <v>4841.76427</v>
      </c>
      <c r="V671" t="n">
        <v>4837.80156</v>
      </c>
      <c r="W671" t="n">
        <v>0</v>
      </c>
      <c r="Y671" s="1">
        <f>(O671/86400)+25569</f>
        <v/>
      </c>
      <c r="Z671" s="2">
        <f>CEILING(INT(Y671*1440)/1440*288,1)/288</f>
        <v/>
      </c>
      <c r="AA671">
        <f>MROUND((Z671-25569)*86400,300)</f>
        <v/>
      </c>
    </row>
    <row r="672" ht="14.25" customHeight="1">
      <c r="O672" t="n">
        <v>1776195002</v>
      </c>
      <c r="P672" t="inlineStr">
        <is>
          <t>XAUUSD</t>
        </is>
      </c>
      <c r="Q672" t="inlineStr">
        <is>
          <t>M15</t>
        </is>
      </c>
      <c r="R672" t="n">
        <v>4841.1</v>
      </c>
      <c r="S672" t="n">
        <v>4840.96387</v>
      </c>
      <c r="T672" t="n">
        <v>4840.30167</v>
      </c>
      <c r="U672" t="n">
        <v>4842.34684</v>
      </c>
      <c r="V672" t="n">
        <v>4838.55703</v>
      </c>
      <c r="W672" t="n">
        <v>0</v>
      </c>
      <c r="Y672" s="1">
        <f>(O672/86400)+25569</f>
        <v/>
      </c>
      <c r="Z672" s="2">
        <f>CEILING(INT(Y672*1440)/1440*288,1)/288</f>
        <v/>
      </c>
      <c r="AA672">
        <f>MROUND((Z672-25569)*86400,300)</f>
        <v/>
      </c>
    </row>
    <row r="673" ht="14.25" customHeight="1">
      <c r="O673" t="n">
        <v>1776195902</v>
      </c>
      <c r="P673" t="inlineStr">
        <is>
          <t>XAUUSD</t>
        </is>
      </c>
      <c r="Q673" t="inlineStr">
        <is>
          <t>M15</t>
        </is>
      </c>
      <c r="R673" t="n">
        <v>4845.2</v>
      </c>
      <c r="S673" t="n">
        <v>4841.57323</v>
      </c>
      <c r="T673" t="n">
        <v>4840.93745</v>
      </c>
      <c r="U673" t="n">
        <v>4843.1349</v>
      </c>
      <c r="V673" t="n">
        <v>4839.1417</v>
      </c>
      <c r="W673" t="n">
        <v>0</v>
      </c>
      <c r="Y673" s="1">
        <f>(O673/86400)+25569</f>
        <v/>
      </c>
      <c r="Z673" s="2">
        <f>CEILING(INT(Y673*1440)/1440*288,1)/288</f>
        <v/>
      </c>
      <c r="AA673">
        <f>MROUND((Z673-25569)*86400,300)</f>
        <v/>
      </c>
    </row>
    <row r="674" ht="14.25" customHeight="1">
      <c r="O674" t="n">
        <v>1776196802</v>
      </c>
      <c r="P674" t="inlineStr">
        <is>
          <t>XAUUSD</t>
        </is>
      </c>
      <c r="Q674" t="inlineStr">
        <is>
          <t>M15</t>
        </is>
      </c>
      <c r="R674" t="n">
        <v>4842.8</v>
      </c>
      <c r="S674" t="n">
        <v>4842.07394</v>
      </c>
      <c r="T674" t="n">
        <v>4841.50569</v>
      </c>
      <c r="U674" t="n">
        <v>4844.02442</v>
      </c>
      <c r="V674" t="n">
        <v>4839.53212</v>
      </c>
      <c r="W674" t="n">
        <v>0</v>
      </c>
      <c r="Y674" s="1">
        <f>(O674/86400)+25569</f>
        <v/>
      </c>
      <c r="Z674" s="2">
        <f>CEILING(INT(Y674*1440)/1440*288,1)/288</f>
        <v/>
      </c>
      <c r="AA674">
        <f>MROUND((Z674-25569)*86400,300)</f>
        <v/>
      </c>
    </row>
    <row r="675" ht="14.25" customHeight="1">
      <c r="O675" t="n">
        <v>1776197702</v>
      </c>
      <c r="P675" t="inlineStr">
        <is>
          <t>XAUUSD</t>
        </is>
      </c>
      <c r="Q675" t="inlineStr">
        <is>
          <t>M15</t>
        </is>
      </c>
      <c r="R675" t="n">
        <v>4840.43</v>
      </c>
      <c r="S675" t="n">
        <v>4842.49095</v>
      </c>
      <c r="T675" t="n">
        <v>4841.99832</v>
      </c>
      <c r="U675" t="n">
        <v>4844.93843</v>
      </c>
      <c r="V675" t="n">
        <v>4839.68613</v>
      </c>
      <c r="W675" t="n">
        <v>0</v>
      </c>
      <c r="Y675" s="1">
        <f>(O675/86400)+25569</f>
        <v/>
      </c>
      <c r="Z675" s="2">
        <f>CEILING(INT(Y675*1440)/1440*288,1)/288</f>
        <v/>
      </c>
      <c r="AA675">
        <f>MROUND((Z675-25569)*86400,300)</f>
        <v/>
      </c>
    </row>
    <row r="676" ht="14.25" customHeight="1">
      <c r="O676" t="n">
        <v>1776198602</v>
      </c>
      <c r="P676" t="inlineStr">
        <is>
          <t>XAUUSD</t>
        </is>
      </c>
      <c r="Q676" t="inlineStr">
        <is>
          <t>M15</t>
        </is>
      </c>
      <c r="R676" t="n">
        <v>4842.23</v>
      </c>
      <c r="S676" t="n">
        <v>4842.79869</v>
      </c>
      <c r="T676" t="n">
        <v>4842.39851</v>
      </c>
      <c r="U676" t="n">
        <v>4845.83198</v>
      </c>
      <c r="V676" t="n">
        <v>4839.66657</v>
      </c>
      <c r="W676" t="n">
        <v>0</v>
      </c>
      <c r="Y676" s="1">
        <f>(O676/86400)+25569</f>
        <v/>
      </c>
      <c r="Z676" s="2">
        <f>CEILING(INT(Y676*1440)/1440*288,1)/288</f>
        <v/>
      </c>
      <c r="AA676">
        <f>MROUND((Z676-25569)*86400,300)</f>
        <v/>
      </c>
    </row>
    <row r="677" ht="14.25" customHeight="1">
      <c r="O677" t="n">
        <v>1776199502</v>
      </c>
      <c r="P677" t="inlineStr">
        <is>
          <t>XAUUSD</t>
        </is>
      </c>
      <c r="Q677" t="inlineStr">
        <is>
          <t>M15</t>
        </is>
      </c>
      <c r="R677" t="n">
        <v>4841.72</v>
      </c>
      <c r="S677" t="n">
        <v>4842.81424</v>
      </c>
      <c r="T677" t="n">
        <v>4842.60637</v>
      </c>
      <c r="U677" t="n">
        <v>4846.52561</v>
      </c>
      <c r="V677" t="n">
        <v>4839.44595</v>
      </c>
      <c r="W677" t="n">
        <v>0</v>
      </c>
      <c r="Y677" s="1">
        <f>(O677/86400)+25569</f>
        <v/>
      </c>
      <c r="Z677" s="2">
        <f>CEILING(INT(Y677*1440)/1440*288,1)/288</f>
        <v/>
      </c>
      <c r="AA677">
        <f>MROUND((Z677-25569)*86400,300)</f>
        <v/>
      </c>
    </row>
    <row r="678" ht="14.25" customHeight="1">
      <c r="O678" t="n">
        <v>1776204002</v>
      </c>
      <c r="P678" t="inlineStr">
        <is>
          <t>XAUUSD</t>
        </is>
      </c>
      <c r="Q678" t="inlineStr">
        <is>
          <t>M15</t>
        </is>
      </c>
      <c r="R678" t="n">
        <v>4844.74</v>
      </c>
      <c r="S678" t="n">
        <v>4842.43022</v>
      </c>
      <c r="T678" t="n">
        <v>4842.5183</v>
      </c>
      <c r="U678" t="n">
        <v>4846.81107</v>
      </c>
      <c r="V678" t="n">
        <v>4838.97158</v>
      </c>
      <c r="W678" t="n">
        <v>1</v>
      </c>
      <c r="Y678" s="1">
        <f>(O678/86400)+25569</f>
        <v/>
      </c>
      <c r="Z678" s="2">
        <f>CEILING(INT(Y678*1440)/1440*288,1)/288</f>
        <v/>
      </c>
      <c r="AA678">
        <f>MROUND((Z678-25569)*86400,300)</f>
        <v/>
      </c>
    </row>
    <row r="679" ht="14.25" customHeight="1">
      <c r="O679" t="n">
        <v>1776204902</v>
      </c>
      <c r="P679" t="inlineStr">
        <is>
          <t>XAUUSD</t>
        </is>
      </c>
      <c r="Q679" t="inlineStr">
        <is>
          <t>M15</t>
        </is>
      </c>
      <c r="R679" t="n">
        <v>4840.11</v>
      </c>
      <c r="S679" t="n">
        <v>4841.49226</v>
      </c>
      <c r="T679" t="n">
        <v>4842.00528</v>
      </c>
      <c r="U679" t="n">
        <v>4846.33206</v>
      </c>
      <c r="V679" t="n">
        <v>4838.25726</v>
      </c>
      <c r="W679" t="n">
        <v>0</v>
      </c>
      <c r="Y679" s="1">
        <f>(O679/86400)+25569</f>
        <v/>
      </c>
      <c r="Z679" s="2">
        <f>CEILING(INT(Y679*1440)/1440*288,1)/288</f>
        <v/>
      </c>
      <c r="AA679">
        <f>MROUND((Z679-25569)*86400,300)</f>
        <v/>
      </c>
    </row>
    <row r="680" ht="14.25" customHeight="1">
      <c r="O680" t="n">
        <v>1776205802</v>
      </c>
      <c r="P680" t="inlineStr">
        <is>
          <t>XAUUSD</t>
        </is>
      </c>
      <c r="Q680" t="inlineStr">
        <is>
          <t>M15</t>
        </is>
      </c>
      <c r="R680" t="n">
        <v>4840.3</v>
      </c>
      <c r="S680" t="n">
        <v>4840.15397</v>
      </c>
      <c r="T680" t="n">
        <v>4841.07963</v>
      </c>
      <c r="U680" t="n">
        <v>4845.18202</v>
      </c>
      <c r="V680" t="n">
        <v>4837.31722</v>
      </c>
      <c r="W680" t="n">
        <v>0</v>
      </c>
      <c r="Y680" s="1">
        <f>(O680/86400)+25569</f>
        <v/>
      </c>
      <c r="Z680" s="2">
        <f>CEILING(INT(Y680*1440)/1440*288,1)/288</f>
        <v/>
      </c>
      <c r="AA680">
        <f>MROUND((Z680-25569)*86400,300)</f>
        <v/>
      </c>
    </row>
    <row r="681" ht="14.25" customHeight="1">
      <c r="O681" t="n">
        <v>1776206702</v>
      </c>
      <c r="P681" t="inlineStr">
        <is>
          <t>XAUUSD</t>
        </is>
      </c>
      <c r="Q681" t="inlineStr">
        <is>
          <t>M15</t>
        </is>
      </c>
      <c r="R681" t="n">
        <v>4835</v>
      </c>
      <c r="S681" t="n">
        <v>4838.53201</v>
      </c>
      <c r="T681" t="n">
        <v>4839.80582</v>
      </c>
      <c r="U681" t="n">
        <v>4843.57767</v>
      </c>
      <c r="V681" t="n">
        <v>4836.09885</v>
      </c>
      <c r="W681" t="n">
        <v>0</v>
      </c>
      <c r="Y681" s="1">
        <f>(O681/86400)+25569</f>
        <v/>
      </c>
      <c r="Z681" s="2">
        <f>CEILING(INT(Y681*1440)/1440*288,1)/288</f>
        <v/>
      </c>
      <c r="AA681">
        <f>MROUND((Z681-25569)*86400,300)</f>
        <v/>
      </c>
    </row>
    <row r="682" ht="14.25" customHeight="1">
      <c r="O682" t="n">
        <v>1776207602</v>
      </c>
      <c r="P682" t="inlineStr">
        <is>
          <t>XAUUSD</t>
        </is>
      </c>
      <c r="Q682" t="inlineStr">
        <is>
          <t>M15</t>
        </is>
      </c>
      <c r="R682" t="n">
        <v>4837.05</v>
      </c>
      <c r="S682" t="n">
        <v>4836.9697</v>
      </c>
      <c r="T682" t="n">
        <v>4838.38776</v>
      </c>
      <c r="U682" t="n">
        <v>4841.81925</v>
      </c>
      <c r="V682" t="n">
        <v>4834.75956</v>
      </c>
      <c r="W682" t="n">
        <v>0</v>
      </c>
      <c r="Y682" s="1">
        <f>(O682/86400)+25569</f>
        <v/>
      </c>
      <c r="Z682" s="2">
        <f>CEILING(INT(Y682*1440)/1440*288,1)/288</f>
        <v/>
      </c>
      <c r="AA682">
        <f>MROUND((Z682-25569)*86400,300)</f>
        <v/>
      </c>
    </row>
    <row r="683" ht="14.25" customHeight="1">
      <c r="O683" t="n">
        <v>1776208502</v>
      </c>
      <c r="P683" t="inlineStr">
        <is>
          <t>XAUUSD</t>
        </is>
      </c>
      <c r="Q683" t="inlineStr">
        <is>
          <t>M15</t>
        </is>
      </c>
      <c r="R683" t="n">
        <v>4835.96</v>
      </c>
      <c r="S683" t="n">
        <v>4835.65396</v>
      </c>
      <c r="T683" t="n">
        <v>4837.02086</v>
      </c>
      <c r="U683" t="n">
        <v>4840.09721</v>
      </c>
      <c r="V683" t="n">
        <v>4833.38783</v>
      </c>
      <c r="W683" t="n">
        <v>0</v>
      </c>
      <c r="Y683" s="1">
        <f>(O683/86400)+25569</f>
        <v/>
      </c>
      <c r="Z683" s="2">
        <f>CEILING(INT(Y683*1440)/1440*288,1)/288</f>
        <v/>
      </c>
      <c r="AA683">
        <f>MROUND((Z683-25569)*86400,300)</f>
        <v/>
      </c>
    </row>
    <row r="684" ht="14.25" customHeight="1">
      <c r="O684" t="n">
        <v>1776209402</v>
      </c>
      <c r="P684" t="inlineStr">
        <is>
          <t>XAUUSD</t>
        </is>
      </c>
      <c r="Q684" t="inlineStr">
        <is>
          <t>M15</t>
        </is>
      </c>
      <c r="R684" t="n">
        <v>4842.36</v>
      </c>
      <c r="S684" t="n">
        <v>4834.84422</v>
      </c>
      <c r="T684" t="n">
        <v>4835.93254</v>
      </c>
      <c r="U684" t="n">
        <v>4838.90184</v>
      </c>
      <c r="V684" t="n">
        <v>4832.10344</v>
      </c>
      <c r="W684" t="n">
        <v>0</v>
      </c>
      <c r="Y684" s="1">
        <f>(O684/86400)+25569</f>
        <v/>
      </c>
      <c r="Z684" s="2">
        <f>CEILING(INT(Y684*1440)/1440*288,1)/288</f>
        <v/>
      </c>
      <c r="AA684">
        <f>MROUND((Z684-25569)*86400,300)</f>
        <v/>
      </c>
    </row>
    <row r="685" ht="14.25" customHeight="1">
      <c r="O685" t="n">
        <v>1776210302</v>
      </c>
      <c r="P685" t="inlineStr">
        <is>
          <t>XAUUSD</t>
        </is>
      </c>
      <c r="Q685" t="inlineStr">
        <is>
          <t>M15</t>
        </is>
      </c>
      <c r="R685" t="n">
        <v>4837.22</v>
      </c>
      <c r="S685" t="n">
        <v>4834.55307</v>
      </c>
      <c r="T685" t="n">
        <v>4835.2428</v>
      </c>
      <c r="U685" t="n">
        <v>4838.45315</v>
      </c>
      <c r="V685" t="n">
        <v>4831.09463</v>
      </c>
      <c r="W685" t="n">
        <v>0</v>
      </c>
      <c r="Y685" s="1">
        <f>(O685/86400)+25569</f>
        <v/>
      </c>
      <c r="Z685" s="2">
        <f>CEILING(INT(Y685*1440)/1440*288,1)/288</f>
        <v/>
      </c>
      <c r="AA685">
        <f>MROUND((Z685-25569)*86400,300)</f>
        <v/>
      </c>
    </row>
    <row r="686" ht="14.25" customHeight="1">
      <c r="O686" t="n">
        <v>1776211202</v>
      </c>
      <c r="P686" t="inlineStr">
        <is>
          <t>XAUUSD</t>
        </is>
      </c>
      <c r="Q686" t="inlineStr">
        <is>
          <t>M15</t>
        </is>
      </c>
      <c r="R686" t="n">
        <v>4833.83</v>
      </c>
      <c r="S686" t="n">
        <v>4835.05062</v>
      </c>
      <c r="T686" t="n">
        <v>4835.14671</v>
      </c>
      <c r="U686" t="n">
        <v>4838.93906</v>
      </c>
      <c r="V686" t="n">
        <v>4830.52851</v>
      </c>
      <c r="W686" t="n">
        <v>0</v>
      </c>
      <c r="Y686" s="1">
        <f>(O686/86400)+25569</f>
        <v/>
      </c>
      <c r="Z686" s="2">
        <f>CEILING(INT(Y686*1440)/1440*288,1)/288</f>
        <v/>
      </c>
      <c r="AA686">
        <f>MROUND((Z686-25569)*86400,300)</f>
        <v/>
      </c>
    </row>
    <row r="687" ht="14.25" customHeight="1">
      <c r="O687" t="n">
        <v>1776212102</v>
      </c>
      <c r="P687" t="inlineStr">
        <is>
          <t>XAUUSD</t>
        </is>
      </c>
      <c r="Q687" t="inlineStr">
        <is>
          <t>M15</t>
        </is>
      </c>
      <c r="R687" t="n">
        <v>4833.65</v>
      </c>
      <c r="S687" t="n">
        <v>4836.44691</v>
      </c>
      <c r="T687" t="n">
        <v>4835.79681</v>
      </c>
      <c r="U687" t="n">
        <v>4840.5486</v>
      </c>
      <c r="V687" t="n">
        <v>4830.68242</v>
      </c>
      <c r="W687" t="n">
        <v>1</v>
      </c>
      <c r="Y687" s="1">
        <f>(O687/86400)+25569</f>
        <v/>
      </c>
      <c r="Z687" s="2">
        <f>CEILING(INT(Y687*1440)/1440*288,1)/288</f>
        <v/>
      </c>
      <c r="AA687">
        <f>MROUND((Z687-25569)*86400,300)</f>
        <v/>
      </c>
    </row>
    <row r="688" ht="14.25" customHeight="1">
      <c r="O688" t="n">
        <v>1776213002</v>
      </c>
      <c r="P688" t="inlineStr">
        <is>
          <t>XAUUSD</t>
        </is>
      </c>
      <c r="Q688" t="inlineStr">
        <is>
          <t>M15</t>
        </is>
      </c>
      <c r="R688" t="n">
        <v>4830.11</v>
      </c>
      <c r="S688" t="n">
        <v>4838.59753</v>
      </c>
      <c r="T688" t="n">
        <v>4837.19717</v>
      </c>
      <c r="U688" t="n">
        <v>4843.26042</v>
      </c>
      <c r="V688" t="n">
        <v>4831.65824</v>
      </c>
      <c r="W688" t="n">
        <v>0</v>
      </c>
      <c r="Y688" s="1">
        <f>(O688/86400)+25569</f>
        <v/>
      </c>
      <c r="Z688" s="2">
        <f>CEILING(INT(Y688*1440)/1440*288,1)/288</f>
        <v/>
      </c>
      <c r="AA688">
        <f>MROUND((Z688-25569)*86400,300)</f>
        <v/>
      </c>
    </row>
    <row r="689" ht="14.25" customHeight="1">
      <c r="O689" t="n">
        <v>1776213902</v>
      </c>
      <c r="P689" t="inlineStr">
        <is>
          <t>XAUUSD</t>
        </is>
      </c>
      <c r="Q689" t="inlineStr">
        <is>
          <t>M15</t>
        </is>
      </c>
      <c r="R689" t="n">
        <v>4835.55</v>
      </c>
      <c r="S689" t="n">
        <v>4841.2595</v>
      </c>
      <c r="T689" t="n">
        <v>4839.22834</v>
      </c>
      <c r="U689" t="n">
        <v>4846.78242</v>
      </c>
      <c r="V689" t="n">
        <v>4833.34334</v>
      </c>
      <c r="W689" t="n">
        <v>0</v>
      </c>
      <c r="Y689" s="1">
        <f>(O689/86400)+25569</f>
        <v/>
      </c>
      <c r="Z689" s="2">
        <f>CEILING(INT(Y689*1440)/1440*288,1)/288</f>
        <v/>
      </c>
      <c r="AA689">
        <f>MROUND((Z689-25569)*86400,300)</f>
        <v/>
      </c>
    </row>
    <row r="690" ht="14.25" customHeight="1">
      <c r="O690" t="n">
        <v>1776214802</v>
      </c>
      <c r="P690" t="inlineStr">
        <is>
          <t>XAUUSD</t>
        </is>
      </c>
      <c r="Q690" t="inlineStr">
        <is>
          <t>M15</t>
        </is>
      </c>
      <c r="R690" t="n">
        <v>4850.25</v>
      </c>
      <c r="S690" t="n">
        <v>4843.77672</v>
      </c>
      <c r="T690" t="n">
        <v>4841.50253</v>
      </c>
      <c r="U690" t="n">
        <v>4850.39429</v>
      </c>
      <c r="V690" t="n">
        <v>4835.33746</v>
      </c>
      <c r="W690" t="n">
        <v>0</v>
      </c>
      <c r="Y690" s="1">
        <f>(O690/86400)+25569</f>
        <v/>
      </c>
      <c r="Z690" s="2">
        <f>CEILING(INT(Y690*1440)/1440*288,1)/288</f>
        <v/>
      </c>
      <c r="AA690">
        <f>MROUND((Z690-25569)*86400,300)</f>
        <v/>
      </c>
    </row>
    <row r="691" ht="14.25" customHeight="1">
      <c r="O691" t="n">
        <v>1776215702</v>
      </c>
      <c r="P691" t="inlineStr">
        <is>
          <t>XAUUSD</t>
        </is>
      </c>
      <c r="Q691" t="inlineStr">
        <is>
          <t>M15</t>
        </is>
      </c>
      <c r="R691" t="n">
        <v>4850.79</v>
      </c>
      <c r="S691" t="n">
        <v>4845.20152</v>
      </c>
      <c r="T691" t="n">
        <v>4843.35202</v>
      </c>
      <c r="U691" t="n">
        <v>4852.98638</v>
      </c>
      <c r="V691" t="n">
        <v>4837.17939</v>
      </c>
      <c r="W691" t="n">
        <v>0</v>
      </c>
      <c r="Y691" s="1">
        <f>(O691/86400)+25569</f>
        <v/>
      </c>
      <c r="Z691" s="2">
        <f>CEILING(INT(Y691*1440)/1440*288,1)/288</f>
        <v/>
      </c>
      <c r="AA691">
        <f>MROUND((Z691-25569)*86400,300)</f>
        <v/>
      </c>
    </row>
    <row r="692" ht="14.25" customHeight="1">
      <c r="O692" t="n">
        <v>1776216602</v>
      </c>
      <c r="P692" t="inlineStr">
        <is>
          <t>XAUUSD</t>
        </is>
      </c>
      <c r="Q692" t="inlineStr">
        <is>
          <t>M15</t>
        </is>
      </c>
      <c r="R692" t="n">
        <v>4843.62</v>
      </c>
      <c r="S692" t="n">
        <v>4845.12075</v>
      </c>
      <c r="T692" t="n">
        <v>4844.23639</v>
      </c>
      <c r="U692" t="n">
        <v>4853.46109</v>
      </c>
      <c r="V692" t="n">
        <v>4838.01684</v>
      </c>
      <c r="W692" t="n">
        <v>0</v>
      </c>
      <c r="Y692" s="1">
        <f>(O692/86400)+25569</f>
        <v/>
      </c>
      <c r="Z692" s="2">
        <f>CEILING(INT(Y692*1440)/1440*288,1)/288</f>
        <v/>
      </c>
      <c r="AA692">
        <f>MROUND((Z692-25569)*86400,300)</f>
        <v/>
      </c>
    </row>
    <row r="693" ht="14.25" customHeight="1">
      <c r="O693" t="n">
        <v>1776217502</v>
      </c>
      <c r="P693" t="inlineStr">
        <is>
          <t>XAUUSD</t>
        </is>
      </c>
      <c r="Q693" t="inlineStr">
        <is>
          <t>M15</t>
        </is>
      </c>
      <c r="R693" t="n">
        <v>4847.2</v>
      </c>
      <c r="S693" t="n">
        <v>4843.58381</v>
      </c>
      <c r="T693" t="n">
        <v>4843.9101</v>
      </c>
      <c r="U693" t="n">
        <v>4852.10873</v>
      </c>
      <c r="V693" t="n">
        <v>4837.48848</v>
      </c>
      <c r="W693" t="n">
        <v>1</v>
      </c>
      <c r="Y693" s="1">
        <f>(O693/86400)+25569</f>
        <v/>
      </c>
      <c r="Z693" s="2">
        <f>CEILING(INT(Y693*1440)/1440*288,1)/288</f>
        <v/>
      </c>
      <c r="AA693">
        <f>MROUND((Z693-25569)*86400,300)</f>
        <v/>
      </c>
    </row>
    <row r="694" ht="14.25" customHeight="1">
      <c r="O694" t="n">
        <v>1776218402</v>
      </c>
      <c r="P694" t="inlineStr">
        <is>
          <t>XAUUSD</t>
        </is>
      </c>
      <c r="Q694" t="inlineStr">
        <is>
          <t>M15</t>
        </is>
      </c>
      <c r="R694" t="n">
        <v>4845.21</v>
      </c>
      <c r="S694" t="n">
        <v>4840.60734</v>
      </c>
      <c r="T694" t="n">
        <v>4842.25872</v>
      </c>
      <c r="U694" t="n">
        <v>4849.06307</v>
      </c>
      <c r="V694" t="n">
        <v>4835.57382</v>
      </c>
      <c r="W694" t="n">
        <v>0</v>
      </c>
      <c r="Y694" s="1">
        <f>(O694/86400)+25569</f>
        <v/>
      </c>
      <c r="Z694" s="2">
        <f>CEILING(INT(Y694*1440)/1440*288,1)/288</f>
        <v/>
      </c>
      <c r="AA694">
        <f>MROUND((Z694-25569)*86400,300)</f>
        <v/>
      </c>
    </row>
    <row r="695" ht="14.25" customHeight="1">
      <c r="O695" t="n">
        <v>1776219302</v>
      </c>
      <c r="P695" t="inlineStr">
        <is>
          <t>XAUUSD</t>
        </is>
      </c>
      <c r="Q695" t="inlineStr">
        <is>
          <t>M15</t>
        </is>
      </c>
      <c r="R695" t="n">
        <v>4834.71</v>
      </c>
      <c r="S695" t="n">
        <v>4836.58855</v>
      </c>
      <c r="T695" t="n">
        <v>4839.42364</v>
      </c>
      <c r="U695" t="n">
        <v>4844.54599</v>
      </c>
      <c r="V695" t="n">
        <v>4832.34134</v>
      </c>
      <c r="W695" t="n">
        <v>0</v>
      </c>
      <c r="Y695" s="1">
        <f>(O695/86400)+25569</f>
        <v/>
      </c>
      <c r="Z695" s="2">
        <f>CEILING(INT(Y695*1440)/1440*288,1)/288</f>
        <v/>
      </c>
      <c r="AA695">
        <f>MROUND((Z695-25569)*86400,300)</f>
        <v/>
      </c>
    </row>
    <row r="696" ht="14.25" customHeight="1">
      <c r="O696" t="n">
        <v>1776220202</v>
      </c>
      <c r="P696" t="inlineStr">
        <is>
          <t>XAUUSD</t>
        </is>
      </c>
      <c r="Q696" t="inlineStr">
        <is>
          <t>M15</t>
        </is>
      </c>
      <c r="R696" t="n">
        <v>4828.5</v>
      </c>
      <c r="S696" t="n">
        <v>4832.3282</v>
      </c>
      <c r="T696" t="n">
        <v>4835.87592</v>
      </c>
      <c r="U696" t="n">
        <v>4839.31748</v>
      </c>
      <c r="V696" t="n">
        <v>4828.55074</v>
      </c>
      <c r="W696" t="n">
        <v>0</v>
      </c>
      <c r="Y696" s="1">
        <f>(O696/86400)+25569</f>
        <v/>
      </c>
      <c r="Z696" s="2">
        <f>CEILING(INT(Y696*1440)/1440*288,1)/288</f>
        <v/>
      </c>
      <c r="AA696">
        <f>MROUND((Z696-25569)*86400,300)</f>
        <v/>
      </c>
    </row>
    <row r="697" ht="14.25" customHeight="1">
      <c r="O697" t="n">
        <v>1776221102</v>
      </c>
      <c r="P697" t="inlineStr">
        <is>
          <t>XAUUSD</t>
        </is>
      </c>
      <c r="Q697" t="inlineStr">
        <is>
          <t>M15</t>
        </is>
      </c>
      <c r="R697" t="n">
        <v>4823.98</v>
      </c>
      <c r="S697" t="n">
        <v>4828.51053</v>
      </c>
      <c r="T697" t="n">
        <v>4832.19323</v>
      </c>
      <c r="U697" t="n">
        <v>4834.29991</v>
      </c>
      <c r="V697" t="n">
        <v>4825.02757</v>
      </c>
      <c r="W697" t="n">
        <v>0</v>
      </c>
      <c r="Y697" s="1">
        <f>(O697/86400)+25569</f>
        <v/>
      </c>
      <c r="Z697" s="2">
        <f>CEILING(INT(Y697*1440)/1440*288,1)/288</f>
        <v/>
      </c>
      <c r="AA697">
        <f>MROUND((Z697-25569)*86400,300)</f>
        <v/>
      </c>
    </row>
    <row r="698" ht="14.25" customHeight="1">
      <c r="O698" t="n">
        <v>1776222002</v>
      </c>
      <c r="P698" t="inlineStr">
        <is>
          <t>XAUUSD</t>
        </is>
      </c>
      <c r="Q698" t="inlineStr">
        <is>
          <t>M15</t>
        </is>
      </c>
      <c r="R698" t="n">
        <v>4820.86</v>
      </c>
      <c r="S698" t="n">
        <v>4825.65728</v>
      </c>
      <c r="T698" t="n">
        <v>4828.92525</v>
      </c>
      <c r="U698" t="n">
        <v>4830.14847</v>
      </c>
      <c r="V698" t="n">
        <v>4822.2716</v>
      </c>
      <c r="W698" t="n">
        <v>0</v>
      </c>
      <c r="Y698" s="1">
        <f>(O698/86400)+25569</f>
        <v/>
      </c>
      <c r="Z698" s="2">
        <f>CEILING(INT(Y698*1440)/1440*288,1)/288</f>
        <v/>
      </c>
      <c r="AA698">
        <f>MROUND((Z698-25569)*86400,300)</f>
        <v/>
      </c>
    </row>
    <row r="699" ht="14.25" customHeight="1">
      <c r="O699" t="n">
        <v>1776222902</v>
      </c>
      <c r="P699" t="inlineStr">
        <is>
          <t>XAUUSD</t>
        </is>
      </c>
      <c r="Q699" t="inlineStr">
        <is>
          <t>M15</t>
        </is>
      </c>
      <c r="R699" t="n">
        <v>4826.74</v>
      </c>
      <c r="S699" t="n">
        <v>4824.0298</v>
      </c>
      <c r="T699" t="n">
        <v>4826.47752</v>
      </c>
      <c r="U699" t="n">
        <v>4827.32672</v>
      </c>
      <c r="V699" t="n">
        <v>4820.66804</v>
      </c>
      <c r="W699" t="n">
        <v>0</v>
      </c>
      <c r="Y699" s="1">
        <f>(O699/86400)+25569</f>
        <v/>
      </c>
      <c r="Z699" s="2">
        <f>CEILING(INT(Y699*1440)/1440*288,1)/288</f>
        <v/>
      </c>
      <c r="AA699">
        <f>MROUND((Z699-25569)*86400,300)</f>
        <v/>
      </c>
    </row>
    <row r="700" ht="14.25" customHeight="1">
      <c r="O700" t="n">
        <v>1776223802</v>
      </c>
      <c r="P700" t="inlineStr">
        <is>
          <t>XAUUSD</t>
        </is>
      </c>
      <c r="Q700" t="inlineStr">
        <is>
          <t>M15</t>
        </is>
      </c>
      <c r="R700" t="n">
        <v>4828.56</v>
      </c>
      <c r="S700" t="n">
        <v>4823.40943</v>
      </c>
      <c r="T700" t="n">
        <v>4824.94348</v>
      </c>
      <c r="U700" t="n">
        <v>4825.81788</v>
      </c>
      <c r="V700" t="n">
        <v>4820.15366</v>
      </c>
      <c r="W700" t="n">
        <v>0</v>
      </c>
      <c r="Y700" s="1">
        <f>(O700/86400)+25569</f>
        <v/>
      </c>
      <c r="Z700" s="2">
        <f>CEILING(INT(Y700*1440)/1440*288,1)/288</f>
        <v/>
      </c>
      <c r="AA700">
        <f>MROUND((Z700-25569)*86400,300)</f>
        <v/>
      </c>
    </row>
    <row r="701" ht="14.25" customHeight="1">
      <c r="O701" t="n">
        <v>1776224702</v>
      </c>
      <c r="P701" t="inlineStr">
        <is>
          <t>XAUUSD</t>
        </is>
      </c>
      <c r="Q701" t="inlineStr">
        <is>
          <t>M15</t>
        </is>
      </c>
      <c r="R701" t="n">
        <v>4824.01</v>
      </c>
      <c r="S701" t="n">
        <v>4823.52676</v>
      </c>
      <c r="T701" t="n">
        <v>4824.23512</v>
      </c>
      <c r="U701" t="n">
        <v>4825.45495</v>
      </c>
      <c r="V701" t="n">
        <v>4820.41407</v>
      </c>
      <c r="W701" t="n">
        <v>0</v>
      </c>
      <c r="Y701" s="1">
        <f>(O701/86400)+25569</f>
        <v/>
      </c>
      <c r="Z701" s="2">
        <f>CEILING(INT(Y701*1440)/1440*288,1)/288</f>
        <v/>
      </c>
      <c r="AA701">
        <f>MROUND((Z701-25569)*86400,300)</f>
        <v/>
      </c>
    </row>
    <row r="702" ht="14.25" customHeight="1">
      <c r="O702" t="n">
        <v>1776225602</v>
      </c>
      <c r="P702" t="inlineStr">
        <is>
          <t>XAUUSD</t>
        </is>
      </c>
      <c r="Q702" t="inlineStr">
        <is>
          <t>M15</t>
        </is>
      </c>
      <c r="R702" t="n">
        <v>4825.5</v>
      </c>
      <c r="S702" t="n">
        <v>4824.20046</v>
      </c>
      <c r="T702" t="n">
        <v>4824.21779</v>
      </c>
      <c r="U702" t="n">
        <v>4825.92019</v>
      </c>
      <c r="V702" t="n">
        <v>4821.16506</v>
      </c>
      <c r="W702" t="n">
        <v>0</v>
      </c>
      <c r="Y702" s="1">
        <f>(O702/86400)+25569</f>
        <v/>
      </c>
      <c r="Z702" s="2">
        <f>CEILING(INT(Y702*1440)/1440*288,1)/288</f>
        <v/>
      </c>
      <c r="AA702">
        <f>MROUND((Z702-25569)*86400,300)</f>
        <v/>
      </c>
    </row>
    <row r="703" ht="14.25" customHeight="1">
      <c r="O703" t="n">
        <v>1776226502</v>
      </c>
      <c r="P703" t="inlineStr">
        <is>
          <t>XAUUSD</t>
        </is>
      </c>
      <c r="Q703" t="inlineStr">
        <is>
          <t>M15</t>
        </is>
      </c>
      <c r="R703" t="n">
        <v>4824.83</v>
      </c>
      <c r="S703" t="n">
        <v>4825.02445</v>
      </c>
      <c r="T703" t="n">
        <v>4824.62112</v>
      </c>
      <c r="U703" t="n">
        <v>4826.93625</v>
      </c>
      <c r="V703" t="n">
        <v>4822.10007</v>
      </c>
      <c r="W703" t="n">
        <v>1</v>
      </c>
      <c r="Y703" s="1">
        <f>(O703/86400)+25569</f>
        <v/>
      </c>
      <c r="Z703" s="2">
        <f>CEILING(INT(Y703*1440)/1440*288,1)/288</f>
        <v/>
      </c>
      <c r="AA703">
        <f>MROUND((Z703-25569)*86400,300)</f>
        <v/>
      </c>
    </row>
    <row r="704" ht="14.25" customHeight="1">
      <c r="O704" t="n">
        <v>1776227402</v>
      </c>
      <c r="P704" t="inlineStr">
        <is>
          <t>XAUUSD</t>
        </is>
      </c>
      <c r="Q704" t="inlineStr">
        <is>
          <t>M15</t>
        </is>
      </c>
      <c r="R704" t="n">
        <v>4823.51</v>
      </c>
      <c r="S704" t="n">
        <v>4825.648</v>
      </c>
      <c r="T704" t="n">
        <v>4825.13456</v>
      </c>
      <c r="U704" t="n">
        <v>4828.08324</v>
      </c>
      <c r="V704" t="n">
        <v>4822.80667</v>
      </c>
      <c r="W704" t="n">
        <v>0</v>
      </c>
      <c r="Y704" s="1">
        <f>(O704/86400)+25569</f>
        <v/>
      </c>
      <c r="Z704" s="2">
        <f>CEILING(INT(Y704*1440)/1440*288,1)/288</f>
        <v/>
      </c>
      <c r="AA704">
        <f>MROUND((Z704-25569)*86400,300)</f>
        <v/>
      </c>
    </row>
    <row r="705" ht="14.25" customHeight="1">
      <c r="O705" t="n">
        <v>1776228302</v>
      </c>
      <c r="P705" t="inlineStr">
        <is>
          <t>XAUUSD</t>
        </is>
      </c>
      <c r="Q705" t="inlineStr">
        <is>
          <t>M15</t>
        </is>
      </c>
      <c r="R705" t="n">
        <v>4824.85</v>
      </c>
      <c r="S705" t="n">
        <v>4825.80586</v>
      </c>
      <c r="T705" t="n">
        <v>4825.47021</v>
      </c>
      <c r="U705" t="n">
        <v>4828.9496</v>
      </c>
      <c r="V705" t="n">
        <v>4822.91783</v>
      </c>
      <c r="W705" t="n">
        <v>0</v>
      </c>
      <c r="Y705" s="1">
        <f>(O705/86400)+25569</f>
        <v/>
      </c>
      <c r="Z705" s="2">
        <f>CEILING(INT(Y705*1440)/1440*288,1)/288</f>
        <v/>
      </c>
      <c r="AA705">
        <f>MROUND((Z705-25569)*86400,300)</f>
        <v/>
      </c>
    </row>
    <row r="706" ht="14.25" customHeight="1">
      <c r="O706" t="n">
        <v>1776229202</v>
      </c>
      <c r="P706" t="inlineStr">
        <is>
          <t>XAUUSD</t>
        </is>
      </c>
      <c r="Q706" t="inlineStr">
        <is>
          <t>M15</t>
        </is>
      </c>
      <c r="R706" t="n">
        <v>4826.91</v>
      </c>
      <c r="S706" t="n">
        <v>4825.26483</v>
      </c>
      <c r="T706" t="n">
        <v>4825.36752</v>
      </c>
      <c r="U706" t="n">
        <v>4829.29536</v>
      </c>
      <c r="V706" t="n">
        <v>4822.29014</v>
      </c>
      <c r="W706" t="n">
        <v>1</v>
      </c>
      <c r="Y706" s="1">
        <f>(O706/86400)+25569</f>
        <v/>
      </c>
      <c r="Z706" s="2">
        <f>CEILING(INT(Y706*1440)/1440*288,1)/288</f>
        <v/>
      </c>
      <c r="AA706">
        <f>MROUND((Z706-25569)*86400,300)</f>
        <v/>
      </c>
    </row>
    <row r="707" ht="14.25" customHeight="1">
      <c r="O707" t="n">
        <v>1776230102</v>
      </c>
      <c r="P707" t="inlineStr">
        <is>
          <t>XAUUSD</t>
        </is>
      </c>
      <c r="Q707" t="inlineStr">
        <is>
          <t>M15</t>
        </is>
      </c>
      <c r="R707" t="n">
        <v>4826.34</v>
      </c>
      <c r="S707" t="n">
        <v>4823.9178</v>
      </c>
      <c r="T707" t="n">
        <v>4824.64266</v>
      </c>
      <c r="U707" t="n">
        <v>4828.87731</v>
      </c>
      <c r="V707" t="n">
        <v>4820.86691</v>
      </c>
      <c r="W707" t="n">
        <v>0</v>
      </c>
      <c r="Y707" s="1">
        <f>(O707/86400)+25569</f>
        <v/>
      </c>
      <c r="Z707" s="2">
        <f>CEILING(INT(Y707*1440)/1440*288,1)/288</f>
        <v/>
      </c>
      <c r="AA707">
        <f>MROUND((Z707-25569)*86400,300)</f>
        <v/>
      </c>
    </row>
    <row r="708" ht="14.25" customHeight="1">
      <c r="O708" t="n">
        <v>1776231002</v>
      </c>
      <c r="P708" t="inlineStr">
        <is>
          <t>XAUUSD</t>
        </is>
      </c>
      <c r="Q708" t="inlineStr">
        <is>
          <t>M15</t>
        </is>
      </c>
      <c r="R708" t="n">
        <v>4816.92</v>
      </c>
      <c r="S708" t="n">
        <v>4821.90178</v>
      </c>
      <c r="T708" t="n">
        <v>4823.27222</v>
      </c>
      <c r="U708" t="n">
        <v>4827.61861</v>
      </c>
      <c r="V708" t="n">
        <v>4818.72674</v>
      </c>
      <c r="W708" t="n">
        <v>0</v>
      </c>
      <c r="Y708" s="1">
        <f>(O708/86400)+25569</f>
        <v/>
      </c>
      <c r="Z708" s="2">
        <f>CEILING(INT(Y708*1440)/1440*288,1)/288</f>
        <v/>
      </c>
      <c r="AA708">
        <f>MROUND((Z708-25569)*86400,300)</f>
        <v/>
      </c>
    </row>
    <row r="709" ht="14.25" customHeight="1">
      <c r="O709" t="n">
        <v>1776231902</v>
      </c>
      <c r="P709" t="inlineStr">
        <is>
          <t>XAUUSD</t>
        </is>
      </c>
      <c r="Q709" t="inlineStr">
        <is>
          <t>M15</t>
        </is>
      </c>
      <c r="R709" t="n">
        <v>4819.8</v>
      </c>
      <c r="S709" t="n">
        <v>4819.71311</v>
      </c>
      <c r="T709" t="n">
        <v>4821.49267</v>
      </c>
      <c r="U709" t="n">
        <v>4825.712</v>
      </c>
      <c r="V709" t="n">
        <v>4816.39919</v>
      </c>
      <c r="W709" t="n">
        <v>0</v>
      </c>
      <c r="Y709" s="1">
        <f>(O709/86400)+25569</f>
        <v/>
      </c>
      <c r="Z709" s="2">
        <f>CEILING(INT(Y709*1440)/1440*288,1)/288</f>
        <v/>
      </c>
      <c r="AA709">
        <f>MROUND((Z709-25569)*86400,300)</f>
        <v/>
      </c>
    </row>
    <row r="710" ht="14.25" customHeight="1">
      <c r="O710" t="n">
        <v>1776232802</v>
      </c>
      <c r="P710" t="inlineStr">
        <is>
          <t>XAUUSD</t>
        </is>
      </c>
      <c r="Q710" t="inlineStr">
        <is>
          <t>M15</t>
        </is>
      </c>
      <c r="R710" t="n">
        <v>4819.09</v>
      </c>
      <c r="S710" t="n">
        <v>4817.52524</v>
      </c>
      <c r="T710" t="n">
        <v>4819.50895</v>
      </c>
      <c r="U710" t="n">
        <v>4823.50738</v>
      </c>
      <c r="V710" t="n">
        <v>4814.0832</v>
      </c>
      <c r="W710" t="n">
        <v>0</v>
      </c>
      <c r="Y710" s="1">
        <f>(O710/86400)+25569</f>
        <v/>
      </c>
      <c r="Z710" s="2">
        <f>CEILING(INT(Y710*1440)/1440*288,1)/288</f>
        <v/>
      </c>
      <c r="AA710">
        <f>MROUND((Z710-25569)*86400,300)</f>
        <v/>
      </c>
    </row>
    <row r="711" ht="14.25" customHeight="1">
      <c r="O711" t="n">
        <v>1776233702</v>
      </c>
      <c r="P711" t="inlineStr">
        <is>
          <t>XAUUSD</t>
        </is>
      </c>
      <c r="Q711" t="inlineStr">
        <is>
          <t>M15</t>
        </is>
      </c>
      <c r="R711" t="n">
        <v>4814.87</v>
      </c>
      <c r="S711" t="n">
        <v>4815.58342</v>
      </c>
      <c r="T711" t="n">
        <v>4817.54619</v>
      </c>
      <c r="U711" t="n">
        <v>4821.21578</v>
      </c>
      <c r="V711" t="n">
        <v>4811.91275</v>
      </c>
      <c r="W711" t="n">
        <v>0</v>
      </c>
      <c r="Y711" s="1">
        <f>(O711/86400)+25569</f>
        <v/>
      </c>
      <c r="Z711" s="2">
        <f>CEILING(INT(Y711*1440)/1440*288,1)/288</f>
        <v/>
      </c>
      <c r="AA711">
        <f>MROUND((Z711-25569)*86400,300)</f>
        <v/>
      </c>
    </row>
    <row r="712" ht="14.25" customHeight="1">
      <c r="O712" t="n">
        <v>1776234602</v>
      </c>
      <c r="P712" t="inlineStr">
        <is>
          <t>XAUUSD</t>
        </is>
      </c>
      <c r="Q712" t="inlineStr">
        <is>
          <t>M15</t>
        </is>
      </c>
      <c r="R712" t="n">
        <v>4816.09</v>
      </c>
      <c r="S712" t="n">
        <v>4814.15261</v>
      </c>
      <c r="T712" t="n">
        <v>4815.8494</v>
      </c>
      <c r="U712" t="n">
        <v>4819.19549</v>
      </c>
      <c r="V712" t="n">
        <v>4810.09706</v>
      </c>
      <c r="W712" t="n">
        <v>0</v>
      </c>
      <c r="Y712" s="1">
        <f>(O712/86400)+25569</f>
        <v/>
      </c>
      <c r="Z712" s="2">
        <f>CEILING(INT(Y712*1440)/1440*288,1)/288</f>
        <v/>
      </c>
      <c r="AA712">
        <f>MROUND((Z712-25569)*86400,300)</f>
        <v/>
      </c>
    </row>
    <row r="713" ht="14.25" customHeight="1">
      <c r="O713" t="n">
        <v>1776235502</v>
      </c>
      <c r="P713" t="inlineStr">
        <is>
          <t>XAUUSD</t>
        </is>
      </c>
      <c r="Q713" t="inlineStr">
        <is>
          <t>M15</t>
        </is>
      </c>
      <c r="R713" t="n">
        <v>4811.78</v>
      </c>
      <c r="S713" t="n">
        <v>4813.23409</v>
      </c>
      <c r="T713" t="n">
        <v>4814.54174</v>
      </c>
      <c r="U713" t="n">
        <v>4817.62658</v>
      </c>
      <c r="V713" t="n">
        <v>4808.74462</v>
      </c>
      <c r="W713" t="n">
        <v>0</v>
      </c>
      <c r="Y713" s="1">
        <f>(O713/86400)+25569</f>
        <v/>
      </c>
      <c r="Z713" s="2">
        <f>CEILING(INT(Y713*1440)/1440*288,1)/288</f>
        <v/>
      </c>
      <c r="AA713">
        <f>MROUND((Z713-25569)*86400,300)</f>
        <v/>
      </c>
    </row>
    <row r="714" ht="14.25" customHeight="1">
      <c r="O714" t="n">
        <v>1776236402</v>
      </c>
      <c r="P714" t="inlineStr">
        <is>
          <t>XAUUSD</t>
        </is>
      </c>
      <c r="Q714" t="inlineStr">
        <is>
          <t>M15</t>
        </is>
      </c>
      <c r="R714" t="n">
        <v>4815.79</v>
      </c>
      <c r="S714" t="n">
        <v>4812.87668</v>
      </c>
      <c r="T714" t="n">
        <v>4813.70921</v>
      </c>
      <c r="U714" t="n">
        <v>4816.43921</v>
      </c>
      <c r="V714" t="n">
        <v>4807.82001</v>
      </c>
      <c r="W714" t="n">
        <v>0</v>
      </c>
      <c r="Y714" s="1">
        <f>(O714/86400)+25569</f>
        <v/>
      </c>
      <c r="Z714" s="2">
        <f>CEILING(INT(Y714*1440)/1440*288,1)/288</f>
        <v/>
      </c>
      <c r="AA714">
        <f>MROUND((Z714-25569)*86400,300)</f>
        <v/>
      </c>
    </row>
    <row r="715" ht="14.25" customHeight="1">
      <c r="O715" t="n">
        <v>1776237302</v>
      </c>
      <c r="P715" t="inlineStr">
        <is>
          <t>XAUUSD</t>
        </is>
      </c>
      <c r="Q715" t="inlineStr">
        <is>
          <t>M15</t>
        </is>
      </c>
      <c r="R715" t="n">
        <v>4812.95</v>
      </c>
      <c r="S715" t="n">
        <v>4812.79631</v>
      </c>
      <c r="T715" t="n">
        <v>4813.25276</v>
      </c>
      <c r="U715" t="n">
        <v>4815.75446</v>
      </c>
      <c r="V715" t="n">
        <v>4807.39344</v>
      </c>
      <c r="W715" t="n">
        <v>0</v>
      </c>
      <c r="Y715" s="1">
        <f>(O715/86400)+25569</f>
        <v/>
      </c>
      <c r="Z715" s="2">
        <f>CEILING(INT(Y715*1440)/1440*288,1)/288</f>
        <v/>
      </c>
      <c r="AA715">
        <f>MROUND((Z715-25569)*86400,300)</f>
        <v/>
      </c>
    </row>
    <row r="716" ht="14.25" customHeight="1">
      <c r="O716" t="n">
        <v>1776238202</v>
      </c>
      <c r="P716" t="inlineStr">
        <is>
          <t>XAUUSD</t>
        </is>
      </c>
      <c r="Q716" t="inlineStr">
        <is>
          <t>M15</t>
        </is>
      </c>
      <c r="R716" t="n">
        <v>4810.48</v>
      </c>
      <c r="S716" t="n">
        <v>4812.85858</v>
      </c>
      <c r="T716" t="n">
        <v>4813.05567</v>
      </c>
      <c r="U716" t="n">
        <v>4815.50659</v>
      </c>
      <c r="V716" t="n">
        <v>4807.22974</v>
      </c>
      <c r="W716" t="n">
        <v>0</v>
      </c>
      <c r="Y716" s="1">
        <f>(O716/86400)+25569</f>
        <v/>
      </c>
      <c r="Z716" s="2">
        <f>CEILING(INT(Y716*1440)/1440*288,1)/288</f>
        <v/>
      </c>
      <c r="AA716">
        <f>MROUND((Z716-25569)*86400,300)</f>
        <v/>
      </c>
    </row>
    <row r="717" ht="14.25" customHeight="1">
      <c r="O717" t="n">
        <v>1776239102</v>
      </c>
      <c r="P717" t="inlineStr">
        <is>
          <t>XAUUSD</t>
        </is>
      </c>
      <c r="Q717" t="inlineStr">
        <is>
          <t>M15</t>
        </is>
      </c>
      <c r="R717" t="n">
        <v>4811.17</v>
      </c>
      <c r="S717" t="n">
        <v>4812.88968</v>
      </c>
      <c r="T717" t="n">
        <v>4812.97268</v>
      </c>
      <c r="U717" t="n">
        <v>4815.54352</v>
      </c>
      <c r="V717" t="n">
        <v>4807.00901</v>
      </c>
      <c r="W717" t="n">
        <v>0</v>
      </c>
      <c r="Y717" s="1">
        <f>(O717/86400)+25569</f>
        <v/>
      </c>
      <c r="Z717" s="2">
        <f>CEILING(INT(Y717*1440)/1440*288,1)/288</f>
        <v/>
      </c>
      <c r="AA717">
        <f>MROUND((Z717-25569)*86400,300)</f>
        <v/>
      </c>
    </row>
    <row r="718" ht="14.25" customHeight="1">
      <c r="O718" t="n">
        <v>1776240002</v>
      </c>
      <c r="P718" t="inlineStr">
        <is>
          <t>XAUUSD</t>
        </is>
      </c>
      <c r="Q718" t="inlineStr">
        <is>
          <t>M15</t>
        </is>
      </c>
      <c r="R718" t="n">
        <v>4811.53</v>
      </c>
      <c r="S718" t="n">
        <v>4812.61906</v>
      </c>
      <c r="T718" t="n">
        <v>4812.79587</v>
      </c>
      <c r="U718" t="n">
        <v>4815.70975</v>
      </c>
      <c r="V718" t="n">
        <v>4806.55046</v>
      </c>
      <c r="W718" t="n">
        <v>0</v>
      </c>
      <c r="Y718" s="1">
        <f>(O718/86400)+25569</f>
        <v/>
      </c>
      <c r="Z718" s="2">
        <f>CEILING(INT(Y718*1440)/1440*288,1)/288</f>
        <v/>
      </c>
      <c r="AA718">
        <f>MROUND((Z718-25569)*86400,300)</f>
        <v/>
      </c>
    </row>
    <row r="719" ht="14.25" customHeight="1">
      <c r="O719" t="n">
        <v>1776240902</v>
      </c>
      <c r="P719" t="inlineStr">
        <is>
          <t>XAUUSD</t>
        </is>
      </c>
      <c r="Q719" t="inlineStr">
        <is>
          <t>M15</t>
        </is>
      </c>
      <c r="R719" t="n">
        <v>4810.13</v>
      </c>
      <c r="S719" t="n">
        <v>4811.80667</v>
      </c>
      <c r="T719" t="n">
        <v>4812.30127</v>
      </c>
      <c r="U719" t="n">
        <v>4815.73392</v>
      </c>
      <c r="V719" t="n">
        <v>4805.6604</v>
      </c>
      <c r="W719" t="n">
        <v>0</v>
      </c>
      <c r="Y719" s="1">
        <f>(O719/86400)+25569</f>
        <v/>
      </c>
      <c r="Z719" s="2">
        <f>CEILING(INT(Y719*1440)/1440*288,1)/288</f>
        <v/>
      </c>
      <c r="AA719">
        <f>MROUND((Z719-25569)*86400,300)</f>
        <v/>
      </c>
    </row>
    <row r="720" ht="14.25" customHeight="1">
      <c r="O720" t="n">
        <v>1776241802</v>
      </c>
      <c r="P720" t="inlineStr">
        <is>
          <t>XAUUSD</t>
        </is>
      </c>
      <c r="Q720" t="inlineStr">
        <is>
          <t>M15</t>
        </is>
      </c>
      <c r="R720" t="n">
        <v>4810.57</v>
      </c>
      <c r="S720" t="n">
        <v>4810.34399</v>
      </c>
      <c r="T720" t="n">
        <v>4811.32263</v>
      </c>
      <c r="U720" t="n">
        <v>4815.28346</v>
      </c>
      <c r="V720" t="n">
        <v>4804.14419</v>
      </c>
      <c r="W720" t="n">
        <v>0</v>
      </c>
      <c r="Y720" s="1">
        <f>(O720/86400)+25569</f>
        <v/>
      </c>
      <c r="Z720" s="2">
        <f>CEILING(INT(Y720*1440)/1440*288,1)/288</f>
        <v/>
      </c>
      <c r="AA720">
        <f>MROUND((Z720-25569)*86400,300)</f>
        <v/>
      </c>
    </row>
    <row r="721" ht="14.25" customHeight="1">
      <c r="O721" t="n">
        <v>1776242702</v>
      </c>
      <c r="P721" t="inlineStr">
        <is>
          <t>XAUUSD</t>
        </is>
      </c>
      <c r="Q721" t="inlineStr">
        <is>
          <t>M15</t>
        </is>
      </c>
      <c r="R721" t="n">
        <v>4818.56</v>
      </c>
      <c r="S721" t="n">
        <v>4808.1889</v>
      </c>
      <c r="T721" t="n">
        <v>4809.75577</v>
      </c>
      <c r="U721" t="n">
        <v>4814.1727</v>
      </c>
      <c r="V721" t="n">
        <v>4801.97867</v>
      </c>
      <c r="W721" t="n">
        <v>0</v>
      </c>
      <c r="Y721" s="1">
        <f>(O721/86400)+25569</f>
        <v/>
      </c>
      <c r="Z721" s="2">
        <f>CEILING(INT(Y721*1440)/1440*288,1)/288</f>
        <v/>
      </c>
      <c r="AA721">
        <f>MROUND((Z721-25569)*86400,300)</f>
        <v/>
      </c>
    </row>
    <row r="722" ht="14.25" customHeight="1">
      <c r="O722" t="n">
        <v>1776243602</v>
      </c>
      <c r="P722" t="inlineStr">
        <is>
          <t>XAUUSD</t>
        </is>
      </c>
      <c r="Q722" t="inlineStr">
        <is>
          <t>M15</t>
        </is>
      </c>
      <c r="R722" t="n">
        <v>4805.09</v>
      </c>
      <c r="S722" t="n">
        <v>4805.27566</v>
      </c>
      <c r="T722" t="n">
        <v>4807.51571</v>
      </c>
      <c r="U722" t="n">
        <v>4812.12338</v>
      </c>
      <c r="V722" t="n">
        <v>4799.17553</v>
      </c>
      <c r="W722" t="n">
        <v>0</v>
      </c>
      <c r="Y722" s="1">
        <f>(O722/86400)+25569</f>
        <v/>
      </c>
      <c r="Z722" s="2">
        <f>CEILING(INT(Y722*1440)/1440*288,1)/288</f>
        <v/>
      </c>
      <c r="AA722">
        <f>MROUND((Z722-25569)*86400,300)</f>
        <v/>
      </c>
    </row>
    <row r="723" ht="14.25" customHeight="1">
      <c r="O723" t="n">
        <v>1776244502</v>
      </c>
      <c r="P723" t="inlineStr">
        <is>
          <t>XAUUSD</t>
        </is>
      </c>
      <c r="Q723" t="inlineStr">
        <is>
          <t>M15</t>
        </is>
      </c>
      <c r="R723" t="n">
        <v>4798.04</v>
      </c>
      <c r="S723" t="n">
        <v>4802.32551</v>
      </c>
      <c r="T723" t="n">
        <v>4804.92061</v>
      </c>
      <c r="U723" t="n">
        <v>4809.34936</v>
      </c>
      <c r="V723" t="n">
        <v>4796.46134</v>
      </c>
      <c r="W723" t="n">
        <v>0</v>
      </c>
      <c r="Y723" s="1">
        <f>(O723/86400)+25569</f>
        <v/>
      </c>
      <c r="Z723" s="2">
        <f>CEILING(INT(Y723*1440)/1440*288,1)/288</f>
        <v/>
      </c>
      <c r="AA723">
        <f>MROUND((Z723-25569)*86400,300)</f>
        <v/>
      </c>
    </row>
    <row r="724" ht="14.25" customHeight="1">
      <c r="O724" t="n">
        <v>1776245402</v>
      </c>
      <c r="P724" t="inlineStr">
        <is>
          <t>XAUUSD</t>
        </is>
      </c>
      <c r="Q724" t="inlineStr">
        <is>
          <t>M15</t>
        </is>
      </c>
      <c r="R724" t="n">
        <v>4796.13</v>
      </c>
      <c r="S724" t="n">
        <v>4799.90912</v>
      </c>
      <c r="T724" t="n">
        <v>4802.41486</v>
      </c>
      <c r="U724" t="n">
        <v>4806.53635</v>
      </c>
      <c r="V724" t="n">
        <v>4794.0695</v>
      </c>
      <c r="W724" t="n">
        <v>0</v>
      </c>
      <c r="Y724" s="1">
        <f>(O724/86400)+25569</f>
        <v/>
      </c>
      <c r="Z724" s="2">
        <f>CEILING(INT(Y724*1440)/1440*288,1)/288</f>
        <v/>
      </c>
      <c r="AA724">
        <f>MROUND((Z724-25569)*86400,300)</f>
        <v/>
      </c>
    </row>
    <row r="725" ht="14.25" customHeight="1">
      <c r="O725" t="n">
        <v>1776246302</v>
      </c>
      <c r="P725" t="inlineStr">
        <is>
          <t>XAUUSD</t>
        </is>
      </c>
      <c r="Q725" t="inlineStr">
        <is>
          <t>M15</t>
        </is>
      </c>
      <c r="R725" t="n">
        <v>4798.21</v>
      </c>
      <c r="S725" t="n">
        <v>4798.36915</v>
      </c>
      <c r="T725" t="n">
        <v>4800.39201</v>
      </c>
      <c r="U725" t="n">
        <v>4804.1496</v>
      </c>
      <c r="V725" t="n">
        <v>4792.38563</v>
      </c>
      <c r="W725" t="n">
        <v>0</v>
      </c>
      <c r="Y725" s="1">
        <f>(O725/86400)+25569</f>
        <v/>
      </c>
      <c r="Z725" s="2">
        <f>CEILING(INT(Y725*1440)/1440*288,1)/288</f>
        <v/>
      </c>
      <c r="AA725">
        <f>MROUND((Z725-25569)*86400,300)</f>
        <v/>
      </c>
    </row>
    <row r="726" ht="14.25" customHeight="1">
      <c r="O726" t="n">
        <v>1776247202</v>
      </c>
      <c r="P726" t="inlineStr">
        <is>
          <t>XAUUSD</t>
        </is>
      </c>
      <c r="Q726" t="inlineStr">
        <is>
          <t>M15</t>
        </is>
      </c>
      <c r="R726" t="n">
        <v>4801.39</v>
      </c>
      <c r="S726" t="n">
        <v>4797.78002</v>
      </c>
      <c r="T726" t="n">
        <v>4799.08601</v>
      </c>
      <c r="U726" t="n">
        <v>4802.5889</v>
      </c>
      <c r="V726" t="n">
        <v>4791.87311</v>
      </c>
      <c r="W726" t="n">
        <v>0</v>
      </c>
      <c r="Y726" s="1">
        <f>(O726/86400)+25569</f>
        <v/>
      </c>
      <c r="Z726" s="2">
        <f>CEILING(INT(Y726*1440)/1440*288,1)/288</f>
        <v/>
      </c>
      <c r="AA726">
        <f>MROUND((Z726-25569)*86400,300)</f>
        <v/>
      </c>
    </row>
    <row r="727" ht="14.25" customHeight="1">
      <c r="O727" t="n">
        <v>1776248102</v>
      </c>
      <c r="P727" t="inlineStr">
        <is>
          <t>XAUUSD</t>
        </is>
      </c>
      <c r="Q727" t="inlineStr">
        <is>
          <t>M15</t>
        </is>
      </c>
      <c r="R727" t="n">
        <v>4795</v>
      </c>
      <c r="S727" t="n">
        <v>4798.03873</v>
      </c>
      <c r="T727" t="n">
        <v>4798.56237</v>
      </c>
      <c r="U727" t="n">
        <v>4801.94846</v>
      </c>
      <c r="V727" t="n">
        <v>4792.34254</v>
      </c>
      <c r="W727" t="n">
        <v>0</v>
      </c>
      <c r="Y727" s="1">
        <f>(O727/86400)+25569</f>
        <v/>
      </c>
      <c r="Z727" s="2">
        <f>CEILING(INT(Y727*1440)/1440*288,1)/288</f>
        <v/>
      </c>
      <c r="AA727">
        <f>MROUND((Z727-25569)*86400,300)</f>
        <v/>
      </c>
    </row>
    <row r="728" ht="14.25" customHeight="1">
      <c r="O728" t="n">
        <v>1776249002</v>
      </c>
      <c r="P728" t="inlineStr">
        <is>
          <t>XAUUSD</t>
        </is>
      </c>
      <c r="Q728" t="inlineStr">
        <is>
          <t>M15</t>
        </is>
      </c>
      <c r="R728" t="n">
        <v>4800.07</v>
      </c>
      <c r="S728" t="n">
        <v>4799.18693</v>
      </c>
      <c r="T728" t="n">
        <v>4798.87465</v>
      </c>
      <c r="U728" t="n">
        <v>4802.28094</v>
      </c>
      <c r="V728" t="n">
        <v>4793.79143</v>
      </c>
      <c r="W728" t="n">
        <v>1</v>
      </c>
      <c r="Y728" s="1">
        <f>(O728/86400)+25569</f>
        <v/>
      </c>
      <c r="Z728" s="2">
        <f>CEILING(INT(Y728*1440)/1440*288,1)/288</f>
        <v/>
      </c>
      <c r="AA728">
        <f>MROUND((Z728-25569)*86400,300)</f>
        <v/>
      </c>
    </row>
    <row r="729" ht="14.25" customHeight="1">
      <c r="O729" t="n">
        <v>1776249902</v>
      </c>
      <c r="P729" t="inlineStr">
        <is>
          <t>XAUUSD</t>
        </is>
      </c>
      <c r="Q729" t="inlineStr">
        <is>
          <t>M15</t>
        </is>
      </c>
      <c r="R729" t="n">
        <v>4799.98</v>
      </c>
      <c r="S729" t="n">
        <v>4800.85621</v>
      </c>
      <c r="T729" t="n">
        <v>4799.86543</v>
      </c>
      <c r="U729" t="n">
        <v>4803.46452</v>
      </c>
      <c r="V729" t="n">
        <v>4795.89316</v>
      </c>
      <c r="W729" t="n">
        <v>0</v>
      </c>
      <c r="Y729" s="1">
        <f>(O729/86400)+25569</f>
        <v/>
      </c>
      <c r="Z729" s="2">
        <f>CEILING(INT(Y729*1440)/1440*288,1)/288</f>
        <v/>
      </c>
      <c r="AA729">
        <f>MROUND((Z729-25569)*86400,300)</f>
        <v/>
      </c>
    </row>
    <row r="730" ht="14.25" customHeight="1">
      <c r="O730" t="n">
        <v>1776250802</v>
      </c>
      <c r="P730" t="inlineStr">
        <is>
          <t>XAUUSD</t>
        </is>
      </c>
      <c r="Q730" t="inlineStr">
        <is>
          <t>M15</t>
        </is>
      </c>
      <c r="R730" t="n">
        <v>4802.52</v>
      </c>
      <c r="S730" t="n">
        <v>4802.81757</v>
      </c>
      <c r="T730" t="n">
        <v>4801.3415</v>
      </c>
      <c r="U730" t="n">
        <v>4805.14307</v>
      </c>
      <c r="V730" t="n">
        <v>4798.15657</v>
      </c>
      <c r="W730" t="n">
        <v>0</v>
      </c>
      <c r="Y730" s="1">
        <f>(O730/86400)+25569</f>
        <v/>
      </c>
      <c r="Z730" s="2">
        <f>CEILING(INT(Y730*1440)/1440*288,1)/288</f>
        <v/>
      </c>
      <c r="AA730">
        <f>MROUND((Z730-25569)*86400,300)</f>
        <v/>
      </c>
    </row>
    <row r="731" ht="14.25" customHeight="1">
      <c r="O731" t="n">
        <v>1776251702</v>
      </c>
      <c r="P731" t="inlineStr">
        <is>
          <t>XAUUSD</t>
        </is>
      </c>
      <c r="Q731" t="inlineStr">
        <is>
          <t>M15</t>
        </is>
      </c>
      <c r="R731" t="n">
        <v>4804.97</v>
      </c>
      <c r="S731" t="n">
        <v>4804.83356</v>
      </c>
      <c r="T731" t="n">
        <v>4803.08753</v>
      </c>
      <c r="U731" t="n">
        <v>4807.11738</v>
      </c>
      <c r="V731" t="n">
        <v>4800.42691</v>
      </c>
      <c r="W731" t="n">
        <v>0</v>
      </c>
      <c r="Y731" s="1">
        <f>(O731/86400)+25569</f>
        <v/>
      </c>
      <c r="Z731" s="2">
        <f>CEILING(INT(Y731*1440)/1440*288,1)/288</f>
        <v/>
      </c>
      <c r="AA731">
        <f>MROUND((Z731-25569)*86400,300)</f>
        <v/>
      </c>
    </row>
    <row r="732" ht="14.25" customHeight="1">
      <c r="O732" t="n">
        <v>1776252602</v>
      </c>
      <c r="P732" t="inlineStr">
        <is>
          <t>XAUUSD</t>
        </is>
      </c>
      <c r="Q732" t="inlineStr">
        <is>
          <t>M15</t>
        </is>
      </c>
      <c r="R732" t="n">
        <v>4805.99</v>
      </c>
      <c r="S732" t="n">
        <v>4806.77339</v>
      </c>
      <c r="T732" t="n">
        <v>4804.93046</v>
      </c>
      <c r="U732" t="n">
        <v>4809.15447</v>
      </c>
      <c r="V732" t="n">
        <v>4802.44656</v>
      </c>
      <c r="W732" t="n">
        <v>0</v>
      </c>
      <c r="Y732" s="1">
        <f>(O732/86400)+25569</f>
        <v/>
      </c>
      <c r="Z732" s="2">
        <f>CEILING(INT(Y732*1440)/1440*288,1)/288</f>
        <v/>
      </c>
      <c r="AA732">
        <f>MROUND((Z732-25569)*86400,300)</f>
        <v/>
      </c>
    </row>
    <row r="733" ht="14.25" customHeight="1">
      <c r="O733" t="n">
        <v>1776253502</v>
      </c>
      <c r="P733" t="inlineStr">
        <is>
          <t>XAUUSD</t>
        </is>
      </c>
      <c r="Q733" t="inlineStr">
        <is>
          <t>M15</t>
        </is>
      </c>
      <c r="R733" t="n">
        <v>4812.76</v>
      </c>
      <c r="S733" t="n">
        <v>4808.64619</v>
      </c>
      <c r="T733" t="n">
        <v>4806.78833</v>
      </c>
      <c r="U733" t="n">
        <v>4811.15309</v>
      </c>
      <c r="V733" t="n">
        <v>4804.15227</v>
      </c>
      <c r="W733" t="n">
        <v>0</v>
      </c>
      <c r="Y733" s="1">
        <f>(O733/86400)+25569</f>
        <v/>
      </c>
      <c r="Z733" s="2">
        <f>CEILING(INT(Y733*1440)/1440*288,1)/288</f>
        <v/>
      </c>
      <c r="AA733">
        <f>MROUND((Z733-25569)*86400,300)</f>
        <v/>
      </c>
    </row>
    <row r="734" ht="14.25" customHeight="1">
      <c r="O734" t="n">
        <v>1776254402</v>
      </c>
      <c r="P734" t="inlineStr">
        <is>
          <t>XAUUSD</t>
        </is>
      </c>
      <c r="Q734" t="inlineStr">
        <is>
          <t>M15</t>
        </is>
      </c>
      <c r="R734" t="n">
        <v>4813.97</v>
      </c>
      <c r="S734" t="n">
        <v>4810.37621</v>
      </c>
      <c r="T734" t="n">
        <v>4808.58227</v>
      </c>
      <c r="U734" t="n">
        <v>4812.98049</v>
      </c>
      <c r="V734" t="n">
        <v>4805.65021</v>
      </c>
      <c r="W734" t="n">
        <v>0</v>
      </c>
      <c r="Y734" s="1">
        <f>(O734/86400)+25569</f>
        <v/>
      </c>
      <c r="Z734" s="2">
        <f>CEILING(INT(Y734*1440)/1440*288,1)/288</f>
        <v/>
      </c>
      <c r="AA734">
        <f>MROUND((Z734-25569)*86400,300)</f>
        <v/>
      </c>
    </row>
    <row r="735" ht="14.25" customHeight="1">
      <c r="O735" t="n">
        <v>1776255302</v>
      </c>
      <c r="P735" t="inlineStr">
        <is>
          <t>XAUUSD</t>
        </is>
      </c>
      <c r="Q735" t="inlineStr">
        <is>
          <t>M15</t>
        </is>
      </c>
      <c r="R735" t="n">
        <v>4812.8</v>
      </c>
      <c r="S735" t="n">
        <v>4812.10595</v>
      </c>
      <c r="T735" t="n">
        <v>4810.34411</v>
      </c>
      <c r="U735" t="n">
        <v>4814.79034</v>
      </c>
      <c r="V735" t="n">
        <v>4807.11181</v>
      </c>
      <c r="W735" t="n">
        <v>0</v>
      </c>
      <c r="Y735" s="1">
        <f>(O735/86400)+25569</f>
        <v/>
      </c>
      <c r="Z735" s="2">
        <f>CEILING(INT(Y735*1440)/1440*288,1)/288</f>
        <v/>
      </c>
      <c r="AA735">
        <f>MROUND((Z735-25569)*86400,300)</f>
        <v/>
      </c>
    </row>
    <row r="736" ht="14.25" customHeight="1">
      <c r="O736" t="n">
        <v>1776256202</v>
      </c>
      <c r="P736" t="inlineStr">
        <is>
          <t>XAUUSD</t>
        </is>
      </c>
      <c r="Q736" t="inlineStr">
        <is>
          <t>M15</t>
        </is>
      </c>
      <c r="R736" t="n">
        <v>4811.7</v>
      </c>
      <c r="S736" t="n">
        <v>4814.03402</v>
      </c>
      <c r="T736" t="n">
        <v>4812.18907</v>
      </c>
      <c r="U736" t="n">
        <v>4816.69504</v>
      </c>
      <c r="V736" t="n">
        <v>4808.69542</v>
      </c>
      <c r="W736" t="n">
        <v>0</v>
      </c>
      <c r="Y736" s="1">
        <f>(O736/86400)+25569</f>
        <v/>
      </c>
      <c r="Z736" s="2">
        <f>CEILING(INT(Y736*1440)/1440*288,1)/288</f>
        <v/>
      </c>
      <c r="AA736">
        <f>MROUND((Z736-25569)*86400,300)</f>
        <v/>
      </c>
    </row>
    <row r="737" ht="14.25" customHeight="1">
      <c r="O737" t="n">
        <v>1776257102</v>
      </c>
      <c r="P737" t="inlineStr">
        <is>
          <t>XAUUSD</t>
        </is>
      </c>
      <c r="Q737" t="inlineStr">
        <is>
          <t>M15</t>
        </is>
      </c>
      <c r="R737" t="n">
        <v>4811.7</v>
      </c>
      <c r="S737" t="n">
        <v>4816.27614</v>
      </c>
      <c r="T737" t="n">
        <v>4814.23261</v>
      </c>
      <c r="U737" t="n">
        <v>4818.81904</v>
      </c>
      <c r="V737" t="n">
        <v>4810.55925</v>
      </c>
      <c r="W737" t="n">
        <v>0</v>
      </c>
      <c r="Y737" s="1">
        <f>(O737/86400)+25569</f>
        <v/>
      </c>
      <c r="Z737" s="2">
        <f>CEILING(INT(Y737*1440)/1440*288,1)/288</f>
        <v/>
      </c>
      <c r="AA737">
        <f>MROUND((Z737-25569)*86400,300)</f>
        <v/>
      </c>
    </row>
    <row r="738" ht="14.25" customHeight="1">
      <c r="O738" t="n">
        <v>1776258002</v>
      </c>
      <c r="P738" t="inlineStr">
        <is>
          <t>XAUUSD</t>
        </is>
      </c>
      <c r="Q738" t="inlineStr">
        <is>
          <t>M15</t>
        </is>
      </c>
      <c r="R738" t="n">
        <v>4814.07</v>
      </c>
      <c r="S738" t="n">
        <v>4818.7761</v>
      </c>
      <c r="T738" t="n">
        <v>4816.50435</v>
      </c>
      <c r="U738" t="n">
        <v>4821.19283</v>
      </c>
      <c r="V738" t="n">
        <v>4812.75157</v>
      </c>
      <c r="W738" t="n">
        <v>0</v>
      </c>
      <c r="Y738" s="1">
        <f>(O738/86400)+25569</f>
        <v/>
      </c>
      <c r="Z738" s="2">
        <f>CEILING(INT(Y738*1440)/1440*288,1)/288</f>
        <v/>
      </c>
      <c r="AA738">
        <f>MROUND((Z738-25569)*86400,300)</f>
        <v/>
      </c>
    </row>
    <row r="739" ht="14.25" customHeight="1">
      <c r="O739" t="n">
        <v>1776258902</v>
      </c>
      <c r="P739" t="inlineStr">
        <is>
          <t>XAUUSD</t>
        </is>
      </c>
      <c r="Q739" t="inlineStr">
        <is>
          <t>M15</t>
        </is>
      </c>
      <c r="R739" t="n">
        <v>4821.88</v>
      </c>
      <c r="S739" t="n">
        <v>4821.25212</v>
      </c>
      <c r="T739" t="n">
        <v>4818.87824</v>
      </c>
      <c r="U739" t="n">
        <v>4823.65312</v>
      </c>
      <c r="V739" t="n">
        <v>4815.06229</v>
      </c>
      <c r="W739" t="n">
        <v>0</v>
      </c>
      <c r="Y739" s="1">
        <f>(O739/86400)+25569</f>
        <v/>
      </c>
      <c r="Z739" s="2">
        <f>CEILING(INT(Y739*1440)/1440*288,1)/288</f>
        <v/>
      </c>
      <c r="AA739">
        <f>MROUND((Z739-25569)*86400,300)</f>
        <v/>
      </c>
    </row>
    <row r="740" ht="14.25" customHeight="1">
      <c r="O740" t="n">
        <v>1776259802</v>
      </c>
      <c r="P740" t="inlineStr">
        <is>
          <t>XAUUSD</t>
        </is>
      </c>
      <c r="Q740" t="inlineStr">
        <is>
          <t>M15</t>
        </is>
      </c>
      <c r="R740" t="n">
        <v>4820.54</v>
      </c>
      <c r="S740" t="n">
        <v>4823.12982</v>
      </c>
      <c r="T740" t="n">
        <v>4821.00403</v>
      </c>
      <c r="U740" t="n">
        <v>4825.76494</v>
      </c>
      <c r="V740" t="n">
        <v>4817.06938</v>
      </c>
      <c r="W740" t="n">
        <v>0</v>
      </c>
      <c r="Y740" s="1">
        <f>(O740/86400)+25569</f>
        <v/>
      </c>
      <c r="Z740" s="2">
        <f>CEILING(INT(Y740*1440)/1440*288,1)/288</f>
        <v/>
      </c>
      <c r="AA740">
        <f>MROUND((Z740-25569)*86400,300)</f>
        <v/>
      </c>
    </row>
    <row r="741" ht="14.25" customHeight="1">
      <c r="O741" t="n">
        <v>1776260702</v>
      </c>
      <c r="P741" t="inlineStr">
        <is>
          <t>XAUUSD</t>
        </is>
      </c>
      <c r="Q741" t="inlineStr">
        <is>
          <t>M15</t>
        </is>
      </c>
      <c r="R741" t="n">
        <v>4828.8</v>
      </c>
      <c r="S741" t="n">
        <v>4824.08203</v>
      </c>
      <c r="T741" t="n">
        <v>4822.54303</v>
      </c>
      <c r="U741" t="n">
        <v>4827.09255</v>
      </c>
      <c r="V741" t="n">
        <v>4818.18054</v>
      </c>
      <c r="W741" t="n">
        <v>0</v>
      </c>
      <c r="Y741" s="1">
        <f>(O741/86400)+25569</f>
        <v/>
      </c>
      <c r="Z741" s="2">
        <f>CEILING(INT(Y741*1440)/1440*288,1)/288</f>
        <v/>
      </c>
      <c r="AA741">
        <f>MROUND((Z741-25569)*86400,300)</f>
        <v/>
      </c>
    </row>
    <row r="742" ht="14.25" customHeight="1">
      <c r="O742" t="n">
        <v>1776261602</v>
      </c>
      <c r="P742" t="inlineStr">
        <is>
          <t>XAUUSD</t>
        </is>
      </c>
      <c r="Q742" t="inlineStr">
        <is>
          <t>M15</t>
        </is>
      </c>
      <c r="R742" t="n">
        <v>4828.66</v>
      </c>
      <c r="S742" t="n">
        <v>4823.61164</v>
      </c>
      <c r="T742" t="n">
        <v>4823.07734</v>
      </c>
      <c r="U742" t="n">
        <v>4827.22434</v>
      </c>
      <c r="V742" t="n">
        <v>4817.93377</v>
      </c>
      <c r="W742" t="n">
        <v>0</v>
      </c>
      <c r="Y742" s="1">
        <f>(O742/86400)+25569</f>
        <v/>
      </c>
      <c r="Z742" s="2">
        <f>CEILING(INT(Y742*1440)/1440*288,1)/288</f>
        <v/>
      </c>
      <c r="AA742">
        <f>MROUND((Z742-25569)*86400,300)</f>
        <v/>
      </c>
    </row>
    <row r="743" ht="14.25" customHeight="1">
      <c r="O743" t="n">
        <v>1776262502</v>
      </c>
      <c r="P743" t="inlineStr">
        <is>
          <t>XAUUSD</t>
        </is>
      </c>
      <c r="Q743" t="inlineStr">
        <is>
          <t>M15</t>
        </is>
      </c>
      <c r="R743" t="n">
        <v>4825.22</v>
      </c>
      <c r="S743" t="n">
        <v>4821.67935</v>
      </c>
      <c r="T743" t="n">
        <v>4822.37834</v>
      </c>
      <c r="U743" t="n">
        <v>4826.05193</v>
      </c>
      <c r="V743" t="n">
        <v>4816.17824</v>
      </c>
      <c r="W743" t="n">
        <v>1</v>
      </c>
      <c r="Y743" s="1">
        <f>(O743/86400)+25569</f>
        <v/>
      </c>
      <c r="Z743" s="2">
        <f>CEILING(INT(Y743*1440)/1440*288,1)/288</f>
        <v/>
      </c>
      <c r="AA743">
        <f>MROUND((Z743-25569)*86400,300)</f>
        <v/>
      </c>
    </row>
    <row r="744" ht="14.25" customHeight="1">
      <c r="O744" t="n">
        <v>1776263402</v>
      </c>
      <c r="P744" t="inlineStr">
        <is>
          <t>XAUUSD</t>
        </is>
      </c>
      <c r="Q744" t="inlineStr">
        <is>
          <t>M15</t>
        </is>
      </c>
      <c r="R744" t="n">
        <v>4819.29</v>
      </c>
      <c r="S744" t="n">
        <v>4818.59257</v>
      </c>
      <c r="T744" t="n">
        <v>4820.48546</v>
      </c>
      <c r="U744" t="n">
        <v>4823.64707</v>
      </c>
      <c r="V744" t="n">
        <v>4813.02433</v>
      </c>
      <c r="W744" t="n">
        <v>0</v>
      </c>
      <c r="Y744" s="1">
        <f>(O744/86400)+25569</f>
        <v/>
      </c>
      <c r="Z744" s="2">
        <f>CEILING(INT(Y744*1440)/1440*288,1)/288</f>
        <v/>
      </c>
      <c r="AA744">
        <f>MROUND((Z744-25569)*86400,300)</f>
        <v/>
      </c>
    </row>
    <row r="745" ht="14.25" customHeight="1">
      <c r="O745" t="n">
        <v>1776264302</v>
      </c>
      <c r="P745" t="inlineStr">
        <is>
          <t>XAUUSD</t>
        </is>
      </c>
      <c r="Q745" t="inlineStr">
        <is>
          <t>M15</t>
        </is>
      </c>
      <c r="R745" t="n">
        <v>4815.39</v>
      </c>
      <c r="S745" t="n">
        <v>4814.91666</v>
      </c>
      <c r="T745" t="n">
        <v>4817.70106</v>
      </c>
      <c r="U745" t="n">
        <v>4820.451</v>
      </c>
      <c r="V745" t="n">
        <v>4809.06537</v>
      </c>
      <c r="W745" t="n">
        <v>0</v>
      </c>
      <c r="Y745" s="1">
        <f>(O745/86400)+25569</f>
        <v/>
      </c>
      <c r="Z745" s="2">
        <f>CEILING(INT(Y745*1440)/1440*288,1)/288</f>
        <v/>
      </c>
      <c r="AA745">
        <f>MROUND((Z745-25569)*86400,300)</f>
        <v/>
      </c>
    </row>
    <row r="746" ht="14.25" customHeight="1">
      <c r="O746" t="n">
        <v>1776265202</v>
      </c>
      <c r="P746" t="inlineStr">
        <is>
          <t>XAUUSD</t>
        </is>
      </c>
      <c r="Q746" t="inlineStr">
        <is>
          <t>M15</t>
        </is>
      </c>
      <c r="R746" t="n">
        <v>4810.3</v>
      </c>
      <c r="S746" t="n">
        <v>4811.24085</v>
      </c>
      <c r="T746" t="n">
        <v>4814.47096</v>
      </c>
      <c r="U746" t="n">
        <v>4817.05667</v>
      </c>
      <c r="V746" t="n">
        <v>4804.92446</v>
      </c>
      <c r="W746" t="n">
        <v>0</v>
      </c>
      <c r="Y746" s="1">
        <f>(O746/86400)+25569</f>
        <v/>
      </c>
      <c r="Z746" s="2">
        <f>CEILING(INT(Y746*1440)/1440*288,1)/288</f>
        <v/>
      </c>
      <c r="AA746">
        <f>MROUND((Z746-25569)*86400,300)</f>
        <v/>
      </c>
    </row>
    <row r="747" ht="14.25" customHeight="1">
      <c r="O747" t="n">
        <v>1776266102</v>
      </c>
      <c r="P747" t="inlineStr">
        <is>
          <t>XAUUSD</t>
        </is>
      </c>
      <c r="Q747" t="inlineStr">
        <is>
          <t>M15</t>
        </is>
      </c>
      <c r="R747" t="n">
        <v>4798.34</v>
      </c>
      <c r="S747" t="n">
        <v>4808.11533</v>
      </c>
      <c r="T747" t="n">
        <v>4811.29314</v>
      </c>
      <c r="U747" t="n">
        <v>4813.95731</v>
      </c>
      <c r="V747" t="n">
        <v>4801.5086</v>
      </c>
      <c r="W747" t="n">
        <v>0</v>
      </c>
      <c r="Y747" s="1">
        <f>(O747/86400)+25569</f>
        <v/>
      </c>
      <c r="Z747" s="2">
        <f>CEILING(INT(Y747*1440)/1440*288,1)/288</f>
        <v/>
      </c>
      <c r="AA747">
        <f>MROUND((Z747-25569)*86400,300)</f>
        <v/>
      </c>
    </row>
    <row r="748" ht="14.25" customHeight="1">
      <c r="O748" t="n">
        <v>1776267002</v>
      </c>
      <c r="P748" t="inlineStr">
        <is>
          <t>XAUUSD</t>
        </is>
      </c>
      <c r="Q748" t="inlineStr">
        <is>
          <t>M15</t>
        </is>
      </c>
      <c r="R748" t="n">
        <v>4803.64</v>
      </c>
      <c r="S748" t="n">
        <v>4806.0879</v>
      </c>
      <c r="T748" t="n">
        <v>4808.69052</v>
      </c>
      <c r="U748" t="n">
        <v>4811.57299</v>
      </c>
      <c r="V748" t="n">
        <v>4799.24885</v>
      </c>
      <c r="W748" t="n">
        <v>0</v>
      </c>
      <c r="Y748" s="1">
        <f>(O748/86400)+25569</f>
        <v/>
      </c>
      <c r="Z748" s="2">
        <f>CEILING(INT(Y748*1440)/1440*288,1)/288</f>
        <v/>
      </c>
      <c r="AA748">
        <f>MROUND((Z748-25569)*86400,300)</f>
        <v/>
      </c>
    </row>
    <row r="749" ht="14.25" customHeight="1">
      <c r="O749" t="n">
        <v>1776267902</v>
      </c>
      <c r="P749" t="inlineStr">
        <is>
          <t>XAUUSD</t>
        </is>
      </c>
      <c r="Q749" t="inlineStr">
        <is>
          <t>M15</t>
        </is>
      </c>
      <c r="R749" t="n">
        <v>4801.73</v>
      </c>
      <c r="S749" t="n">
        <v>4804.94354</v>
      </c>
      <c r="T749" t="n">
        <v>4806.81703</v>
      </c>
      <c r="U749" t="n">
        <v>4810.09146</v>
      </c>
      <c r="V749" t="n">
        <v>4798.46738</v>
      </c>
      <c r="W749" t="n">
        <v>0</v>
      </c>
      <c r="Y749" s="1">
        <f>(O749/86400)+25569</f>
        <v/>
      </c>
      <c r="Z749" s="2">
        <f>CEILING(INT(Y749*1440)/1440*288,1)/288</f>
        <v/>
      </c>
      <c r="AA749">
        <f>MROUND((Z749-25569)*86400,300)</f>
        <v/>
      </c>
    </row>
    <row r="750" ht="14.25" customHeight="1">
      <c r="O750" t="n">
        <v>1776268802</v>
      </c>
      <c r="P750" t="inlineStr">
        <is>
          <t>XAUUSD</t>
        </is>
      </c>
      <c r="Q750" t="inlineStr">
        <is>
          <t>M15</t>
        </is>
      </c>
      <c r="R750" t="n">
        <v>4808.53</v>
      </c>
      <c r="S750" t="n">
        <v>4804.45563</v>
      </c>
      <c r="T750" t="n">
        <v>4805.63633</v>
      </c>
      <c r="U750" t="n">
        <v>4809.3165</v>
      </c>
      <c r="V750" t="n">
        <v>4798.57929</v>
      </c>
      <c r="W750" t="n">
        <v>0</v>
      </c>
      <c r="Y750" s="1">
        <f>(O750/86400)+25569</f>
        <v/>
      </c>
      <c r="Z750" s="2">
        <f>CEILING(INT(Y750*1440)/1440*288,1)/288</f>
        <v/>
      </c>
      <c r="AA750">
        <f>MROUND((Z750-25569)*86400,300)</f>
        <v/>
      </c>
    </row>
    <row r="751" ht="14.25" customHeight="1">
      <c r="O751" t="n">
        <v>1776269702</v>
      </c>
      <c r="P751" t="inlineStr">
        <is>
          <t>XAUUSD</t>
        </is>
      </c>
      <c r="Q751" t="inlineStr">
        <is>
          <t>M15</t>
        </is>
      </c>
      <c r="R751" t="n">
        <v>4811.22</v>
      </c>
      <c r="S751" t="n">
        <v>4804.0305</v>
      </c>
      <c r="T751" t="n">
        <v>4804.83342</v>
      </c>
      <c r="U751" t="n">
        <v>4808.85094</v>
      </c>
      <c r="V751" t="n">
        <v>4799.07875</v>
      </c>
      <c r="W751" t="n">
        <v>0</v>
      </c>
      <c r="Y751" s="1">
        <f>(O751/86400)+25569</f>
        <v/>
      </c>
      <c r="Z751" s="2">
        <f>CEILING(INT(Y751*1440)/1440*288,1)/288</f>
        <v/>
      </c>
      <c r="AA751">
        <f>MROUND((Z751-25569)*86400,300)</f>
        <v/>
      </c>
    </row>
    <row r="752" ht="14.25" customHeight="1">
      <c r="O752" t="n">
        <v>1776270602</v>
      </c>
      <c r="P752" t="inlineStr">
        <is>
          <t>XAUUSD</t>
        </is>
      </c>
      <c r="Q752" t="inlineStr">
        <is>
          <t>M15</t>
        </is>
      </c>
      <c r="R752" t="n">
        <v>4804.6</v>
      </c>
      <c r="S752" t="n">
        <v>4803.23739</v>
      </c>
      <c r="T752" t="n">
        <v>4804.0354</v>
      </c>
      <c r="U752" t="n">
        <v>4808.2855</v>
      </c>
      <c r="V752" t="n">
        <v>4799.34249</v>
      </c>
      <c r="W752" t="n">
        <v>0</v>
      </c>
      <c r="Y752" s="1">
        <f>(O752/86400)+25569</f>
        <v/>
      </c>
      <c r="Z752" s="2">
        <f>CEILING(INT(Y752*1440)/1440*288,1)/288</f>
        <v/>
      </c>
      <c r="AA752">
        <f>MROUND((Z752-25569)*86400,300)</f>
        <v/>
      </c>
    </row>
    <row r="753" ht="14.25" customHeight="1">
      <c r="O753" t="n">
        <v>1776271502</v>
      </c>
      <c r="P753" t="inlineStr">
        <is>
          <t>XAUUSD</t>
        </is>
      </c>
      <c r="Q753" t="inlineStr">
        <is>
          <t>M15</t>
        </is>
      </c>
      <c r="R753" t="n">
        <v>4803.96</v>
      </c>
      <c r="S753" t="n">
        <v>4802.08665</v>
      </c>
      <c r="T753" t="n">
        <v>4803.06103</v>
      </c>
      <c r="U753" t="n">
        <v>4807.38218</v>
      </c>
      <c r="V753" t="n">
        <v>4799.05612</v>
      </c>
      <c r="W753" t="n">
        <v>0</v>
      </c>
      <c r="Y753" s="1">
        <f>(O753/86400)+25569</f>
        <v/>
      </c>
      <c r="Z753" s="2">
        <f>CEILING(INT(Y753*1440)/1440*288,1)/288</f>
        <v/>
      </c>
      <c r="AA753">
        <f>MROUND((Z753-25569)*86400,300)</f>
        <v/>
      </c>
    </row>
    <row r="754" ht="14.25" customHeight="1">
      <c r="O754" t="n">
        <v>1776272402</v>
      </c>
      <c r="P754" t="inlineStr">
        <is>
          <t>XAUUSD</t>
        </is>
      </c>
      <c r="Q754" t="inlineStr">
        <is>
          <t>M15</t>
        </is>
      </c>
      <c r="R754" t="n">
        <v>4798.18</v>
      </c>
      <c r="S754" t="n">
        <v>4800.59332</v>
      </c>
      <c r="T754" t="n">
        <v>4801.82718</v>
      </c>
      <c r="U754" t="n">
        <v>4806.16674</v>
      </c>
      <c r="V754" t="n">
        <v>4798.14231</v>
      </c>
      <c r="W754" t="n">
        <v>0</v>
      </c>
      <c r="Y754" s="1">
        <f>(O754/86400)+25569</f>
        <v/>
      </c>
      <c r="Z754" s="2">
        <f>CEILING(INT(Y754*1440)/1440*288,1)/288</f>
        <v/>
      </c>
      <c r="AA754">
        <f>MROUND((Z754-25569)*86400,300)</f>
        <v/>
      </c>
    </row>
    <row r="755" ht="14.25" customHeight="1">
      <c r="O755" t="n">
        <v>1776273302</v>
      </c>
      <c r="P755" t="inlineStr">
        <is>
          <t>XAUUSD</t>
        </is>
      </c>
      <c r="Q755" t="inlineStr">
        <is>
          <t>M15</t>
        </is>
      </c>
      <c r="R755" t="n">
        <v>4801.94</v>
      </c>
      <c r="S755" t="n">
        <v>4799.05137</v>
      </c>
      <c r="T755" t="n">
        <v>4800.43927</v>
      </c>
      <c r="U755" t="n">
        <v>4804.7273</v>
      </c>
      <c r="V755" t="n">
        <v>4796.74976</v>
      </c>
      <c r="W755" t="n">
        <v>0</v>
      </c>
      <c r="Y755" s="1">
        <f>(O755/86400)+25569</f>
        <v/>
      </c>
      <c r="Z755" s="2">
        <f>CEILING(INT(Y755*1440)/1440*288,1)/288</f>
        <v/>
      </c>
      <c r="AA755">
        <f>MROUND((Z755-25569)*86400,300)</f>
        <v/>
      </c>
    </row>
    <row r="756" ht="14.25" customHeight="1">
      <c r="O756" t="n">
        <v>1776274202</v>
      </c>
      <c r="P756" t="inlineStr">
        <is>
          <t>XAUUSD</t>
        </is>
      </c>
      <c r="Q756" t="inlineStr">
        <is>
          <t>M15</t>
        </is>
      </c>
      <c r="R756" t="n">
        <v>4793.44</v>
      </c>
      <c r="S756" t="n">
        <v>4797.55317</v>
      </c>
      <c r="T756" t="n">
        <v>4798.99622</v>
      </c>
      <c r="U756" t="n">
        <v>4803.09133</v>
      </c>
      <c r="V756" t="n">
        <v>4795.15114</v>
      </c>
      <c r="W756" t="n">
        <v>0</v>
      </c>
      <c r="Y756" s="1">
        <f>(O756/86400)+25569</f>
        <v/>
      </c>
      <c r="Z756" s="2">
        <f>CEILING(INT(Y756*1440)/1440*288,1)/288</f>
        <v/>
      </c>
      <c r="AA756">
        <f>MROUND((Z756-25569)*86400,300)</f>
        <v/>
      </c>
    </row>
    <row r="757" ht="14.25" customHeight="1">
      <c r="O757" t="n">
        <v>1776275102</v>
      </c>
      <c r="P757" t="inlineStr">
        <is>
          <t>XAUUSD</t>
        </is>
      </c>
      <c r="Q757" t="inlineStr">
        <is>
          <t>M15</t>
        </is>
      </c>
      <c r="R757" t="n">
        <v>4792.52</v>
      </c>
      <c r="S757" t="n">
        <v>4796.546</v>
      </c>
      <c r="T757" t="n">
        <v>4797.77111</v>
      </c>
      <c r="U757" t="n">
        <v>4801.62621</v>
      </c>
      <c r="V757" t="n">
        <v>4793.85029</v>
      </c>
      <c r="W757" t="n">
        <v>0</v>
      </c>
      <c r="Y757" s="1">
        <f>(O757/86400)+25569</f>
        <v/>
      </c>
      <c r="Z757" s="2">
        <f>CEILING(INT(Y757*1440)/1440*288,1)/288</f>
        <v/>
      </c>
      <c r="AA757">
        <f>MROUND((Z757-25569)*86400,300)</f>
        <v/>
      </c>
    </row>
    <row r="758" ht="14.25" customHeight="1">
      <c r="O758" t="n">
        <v>1776276002</v>
      </c>
      <c r="P758" t="inlineStr">
        <is>
          <t>XAUUSD</t>
        </is>
      </c>
      <c r="Q758" t="inlineStr">
        <is>
          <t>M15</t>
        </is>
      </c>
      <c r="R758" t="n">
        <v>4797.11</v>
      </c>
      <c r="S758" t="n">
        <v>4796.19928</v>
      </c>
      <c r="T758" t="n">
        <v>4796.9852</v>
      </c>
      <c r="U758" t="n">
        <v>4800.71247</v>
      </c>
      <c r="V758" t="n">
        <v>4793.17818</v>
      </c>
      <c r="W758" t="n">
        <v>0</v>
      </c>
      <c r="Y758" s="1">
        <f>(O758/86400)+25569</f>
        <v/>
      </c>
      <c r="Z758" s="2">
        <f>CEILING(INT(Y758*1440)/1440*288,1)/288</f>
        <v/>
      </c>
      <c r="AA758">
        <f>MROUND((Z758-25569)*86400,300)</f>
        <v/>
      </c>
    </row>
    <row r="759" ht="14.25" customHeight="1">
      <c r="O759" t="n">
        <v>1776276902</v>
      </c>
      <c r="P759" t="inlineStr">
        <is>
          <t>XAUUSD</t>
        </is>
      </c>
      <c r="Q759" t="inlineStr">
        <is>
          <t>M15</t>
        </is>
      </c>
      <c r="R759" t="n">
        <v>4794.78</v>
      </c>
      <c r="S759" t="n">
        <v>4796.3865</v>
      </c>
      <c r="T759" t="n">
        <v>4796.68585</v>
      </c>
      <c r="U759" t="n">
        <v>4800.30352</v>
      </c>
      <c r="V759" t="n">
        <v>4793.27855</v>
      </c>
      <c r="W759" t="n">
        <v>0</v>
      </c>
      <c r="Y759" s="1">
        <f>(O759/86400)+25569</f>
        <v/>
      </c>
      <c r="Z759" s="2">
        <f>CEILING(INT(Y759*1440)/1440*288,1)/288</f>
        <v/>
      </c>
      <c r="AA759">
        <f>MROUND((Z759-25569)*86400,300)</f>
        <v/>
      </c>
    </row>
    <row r="760" ht="14.25" customHeight="1">
      <c r="O760" t="n">
        <v>1776277802</v>
      </c>
      <c r="P760" t="inlineStr">
        <is>
          <t>XAUUSD</t>
        </is>
      </c>
      <c r="Q760" t="inlineStr">
        <is>
          <t>M15</t>
        </is>
      </c>
      <c r="R760" t="n">
        <v>4797.02</v>
      </c>
      <c r="S760" t="n">
        <v>4797.03999</v>
      </c>
      <c r="T760" t="n">
        <v>4796.86292</v>
      </c>
      <c r="U760" t="n">
        <v>4800.40738</v>
      </c>
      <c r="V760" t="n">
        <v>4794.00465</v>
      </c>
      <c r="W760" t="n">
        <v>1</v>
      </c>
      <c r="Y760" s="1">
        <f>(O760/86400)+25569</f>
        <v/>
      </c>
      <c r="Z760" s="2">
        <f>CEILING(INT(Y760*1440)/1440*288,1)/288</f>
        <v/>
      </c>
      <c r="AA760">
        <f>MROUND((Z760-25569)*86400,300)</f>
        <v/>
      </c>
    </row>
    <row r="761" ht="14.25" customHeight="1">
      <c r="O761" t="n">
        <v>1776278702</v>
      </c>
      <c r="P761" t="inlineStr">
        <is>
          <t>XAUUSD</t>
        </is>
      </c>
      <c r="Q761" t="inlineStr">
        <is>
          <t>M15</t>
        </is>
      </c>
      <c r="R761" t="n">
        <v>4799.84</v>
      </c>
      <c r="S761" t="n">
        <v>4797.84195</v>
      </c>
      <c r="T761" t="n">
        <v>4797.35244</v>
      </c>
      <c r="U761" t="n">
        <v>4800.85746</v>
      </c>
      <c r="V761" t="n">
        <v>4795.04158</v>
      </c>
      <c r="W761" t="n">
        <v>0</v>
      </c>
      <c r="Y761" s="1">
        <f>(O761/86400)+25569</f>
        <v/>
      </c>
      <c r="Z761" s="2">
        <f>CEILING(INT(Y761*1440)/1440*288,1)/288</f>
        <v/>
      </c>
      <c r="AA761">
        <f>MROUND((Z761-25569)*86400,300)</f>
        <v/>
      </c>
    </row>
    <row r="762" ht="14.25" customHeight="1">
      <c r="O762" t="n">
        <v>1776279602</v>
      </c>
      <c r="P762" t="inlineStr">
        <is>
          <t>XAUUSD</t>
        </is>
      </c>
      <c r="Q762" t="inlineStr">
        <is>
          <t>M15</t>
        </is>
      </c>
      <c r="R762" t="n">
        <v>4798.79</v>
      </c>
      <c r="S762" t="n">
        <v>4798.40991</v>
      </c>
      <c r="T762" t="n">
        <v>4797.88117</v>
      </c>
      <c r="U762" t="n">
        <v>4801.28451</v>
      </c>
      <c r="V762" t="n">
        <v>4795.96079</v>
      </c>
      <c r="W762" t="n">
        <v>0</v>
      </c>
      <c r="Y762" s="1">
        <f>(O762/86400)+25569</f>
        <v/>
      </c>
      <c r="Z762" s="2">
        <f>CEILING(INT(Y762*1440)/1440*288,1)/288</f>
        <v/>
      </c>
      <c r="AA762">
        <f>MROUND((Z762-25569)*86400,300)</f>
        <v/>
      </c>
    </row>
    <row r="763" ht="14.25" customHeight="1">
      <c r="O763" t="n">
        <v>1776280502</v>
      </c>
      <c r="P763" t="inlineStr">
        <is>
          <t>XAUUSD</t>
        </is>
      </c>
      <c r="Q763" t="inlineStr">
        <is>
          <t>M15</t>
        </is>
      </c>
      <c r="R763" t="n">
        <v>4803.04</v>
      </c>
      <c r="S763" t="n">
        <v>4798.50081</v>
      </c>
      <c r="T763" t="n">
        <v>4798.19099</v>
      </c>
      <c r="U763" t="n">
        <v>4801.37569</v>
      </c>
      <c r="V763" t="n">
        <v>4796.37649</v>
      </c>
      <c r="W763" t="n">
        <v>0</v>
      </c>
      <c r="Y763" s="1">
        <f>(O763/86400)+25569</f>
        <v/>
      </c>
      <c r="Z763" s="2">
        <f>CEILING(INT(Y763*1440)/1440*288,1)/288</f>
        <v/>
      </c>
      <c r="AA763">
        <f>MROUND((Z763-25569)*86400,300)</f>
        <v/>
      </c>
    </row>
    <row r="764" ht="14.25" customHeight="1">
      <c r="O764" t="n">
        <v>1776281402</v>
      </c>
      <c r="P764" t="inlineStr">
        <is>
          <t>XAUUSD</t>
        </is>
      </c>
      <c r="Q764" t="inlineStr">
        <is>
          <t>M15</t>
        </is>
      </c>
      <c r="R764" t="n">
        <v>4796.98</v>
      </c>
      <c r="S764" t="n">
        <v>4797.82355</v>
      </c>
      <c r="T764" t="n">
        <v>4798.00727</v>
      </c>
      <c r="U764" t="n">
        <v>4800.94218</v>
      </c>
      <c r="V764" t="n">
        <v>4796.06532</v>
      </c>
      <c r="W764" t="n">
        <v>1</v>
      </c>
      <c r="Y764" s="1">
        <f>(O764/86400)+25569</f>
        <v/>
      </c>
      <c r="Z764" s="2">
        <f>CEILING(INT(Y764*1440)/1440*288,1)/288</f>
        <v/>
      </c>
      <c r="AA764">
        <f>MROUND((Z764-25569)*86400,300)</f>
        <v/>
      </c>
    </row>
    <row r="765" ht="14.25" customHeight="1">
      <c r="O765" t="n">
        <v>1776282302</v>
      </c>
      <c r="P765" t="inlineStr">
        <is>
          <t>XAUUSD</t>
        </is>
      </c>
      <c r="Q765" t="inlineStr">
        <is>
          <t>M15</t>
        </is>
      </c>
      <c r="R765" t="n">
        <v>4795.85</v>
      </c>
      <c r="S765" t="n">
        <v>4796.56458</v>
      </c>
      <c r="T765" t="n">
        <v>4797.28592</v>
      </c>
      <c r="U765" t="n">
        <v>4799.94769</v>
      </c>
      <c r="V765" t="n">
        <v>4795.05443</v>
      </c>
      <c r="W765" t="n">
        <v>0</v>
      </c>
      <c r="Y765" s="1">
        <f>(O765/86400)+25569</f>
        <v/>
      </c>
      <c r="Z765" s="2">
        <f>CEILING(INT(Y765*1440)/1440*288,1)/288</f>
        <v/>
      </c>
      <c r="AA765">
        <f>MROUND((Z765-25569)*86400,300)</f>
        <v/>
      </c>
    </row>
    <row r="766" ht="14.25" customHeight="1">
      <c r="O766" t="n">
        <v>1776283202</v>
      </c>
      <c r="P766" t="inlineStr">
        <is>
          <t>XAUUSD</t>
        </is>
      </c>
      <c r="Q766" t="inlineStr">
        <is>
          <t>M15</t>
        </is>
      </c>
      <c r="R766" t="n">
        <v>4793.89</v>
      </c>
      <c r="S766" t="n">
        <v>4794.96771</v>
      </c>
      <c r="T766" t="n">
        <v>4796.12682</v>
      </c>
      <c r="U766" t="n">
        <v>4798.57182</v>
      </c>
      <c r="V766" t="n">
        <v>4793.53894</v>
      </c>
      <c r="W766" t="n">
        <v>0</v>
      </c>
      <c r="Y766" s="1">
        <f>(O766/86400)+25569</f>
        <v/>
      </c>
      <c r="Z766" s="2">
        <f>CEILING(INT(Y766*1440)/1440*288,1)/288</f>
        <v/>
      </c>
      <c r="AA766">
        <f>MROUND((Z766-25569)*86400,300)</f>
        <v/>
      </c>
    </row>
    <row r="767" ht="14.25" customHeight="1">
      <c r="O767" t="n">
        <v>1776284102</v>
      </c>
      <c r="P767" t="inlineStr">
        <is>
          <t>XAUUSD</t>
        </is>
      </c>
      <c r="Q767" t="inlineStr">
        <is>
          <t>M15</t>
        </is>
      </c>
      <c r="R767" t="n">
        <v>4793.93</v>
      </c>
      <c r="S767" t="n">
        <v>4793.45557</v>
      </c>
      <c r="T767" t="n">
        <v>4794.79119</v>
      </c>
      <c r="U767" t="n">
        <v>4797.25095</v>
      </c>
      <c r="V767" t="n">
        <v>4791.91506</v>
      </c>
      <c r="W767" t="n">
        <v>0</v>
      </c>
      <c r="Y767" s="1">
        <f>(O767/86400)+25569</f>
        <v/>
      </c>
      <c r="Z767" s="2">
        <f>CEILING(INT(Y767*1440)/1440*288,1)/288</f>
        <v/>
      </c>
      <c r="AA767">
        <f>MROUND((Z767-25569)*86400,300)</f>
        <v/>
      </c>
    </row>
    <row r="768" ht="14.25" customHeight="1">
      <c r="O768" t="n">
        <v>1776285002</v>
      </c>
      <c r="P768" t="inlineStr">
        <is>
          <t>XAUUSD</t>
        </is>
      </c>
      <c r="Q768" t="inlineStr">
        <is>
          <t>M15</t>
        </is>
      </c>
      <c r="R768" t="n">
        <v>4790.78</v>
      </c>
      <c r="S768" t="n">
        <v>4792.48544</v>
      </c>
      <c r="T768" t="n">
        <v>4793.63831</v>
      </c>
      <c r="U768" t="n">
        <v>4796.39057</v>
      </c>
      <c r="V768" t="n">
        <v>4790.6228</v>
      </c>
      <c r="W768" t="n">
        <v>0</v>
      </c>
      <c r="Y768" s="1">
        <f>(O768/86400)+25569</f>
        <v/>
      </c>
      <c r="Z768" s="2">
        <f>CEILING(INT(Y768*1440)/1440*288,1)/288</f>
        <v/>
      </c>
      <c r="AA768">
        <f>MROUND((Z768-25569)*86400,300)</f>
        <v/>
      </c>
    </row>
    <row r="769" ht="14.25" customHeight="1">
      <c r="O769" t="n">
        <v>1776285902</v>
      </c>
      <c r="P769" t="inlineStr">
        <is>
          <t>XAUUSD</t>
        </is>
      </c>
      <c r="Q769" t="inlineStr">
        <is>
          <t>M15</t>
        </is>
      </c>
      <c r="R769" t="n">
        <v>4790.77</v>
      </c>
      <c r="S769" t="n">
        <v>4792.59801</v>
      </c>
      <c r="T769" t="n">
        <v>4793.11816</v>
      </c>
      <c r="U769" t="n">
        <v>4796.43282</v>
      </c>
      <c r="V769" t="n">
        <v>4790.20384</v>
      </c>
      <c r="W769" t="n">
        <v>0</v>
      </c>
      <c r="Y769" s="1">
        <f>(O769/86400)+25569</f>
        <v/>
      </c>
      <c r="Z769" s="2">
        <f>CEILING(INT(Y769*1440)/1440*288,1)/288</f>
        <v/>
      </c>
      <c r="AA769">
        <f>MROUND((Z769-25569)*86400,300)</f>
        <v/>
      </c>
    </row>
    <row r="770" ht="14.25" customHeight="1">
      <c r="O770" t="n">
        <v>1776290402</v>
      </c>
      <c r="P770" t="inlineStr">
        <is>
          <t>XAUUSD</t>
        </is>
      </c>
      <c r="Q770" t="inlineStr">
        <is>
          <t>M15</t>
        </is>
      </c>
      <c r="R770" t="n">
        <v>4791.93</v>
      </c>
      <c r="S770" t="n">
        <v>4794.12064</v>
      </c>
      <c r="T770" t="n">
        <v>4793.6194</v>
      </c>
      <c r="U770" t="n">
        <v>4797.69985</v>
      </c>
      <c r="V770" t="n">
        <v>4791.07304</v>
      </c>
      <c r="W770" t="n">
        <v>1</v>
      </c>
      <c r="Y770" s="1">
        <f>(O770/86400)+25569</f>
        <v/>
      </c>
      <c r="Z770" s="2">
        <f>CEILING(INT(Y770*1440)/1440*288,1)/288</f>
        <v/>
      </c>
      <c r="AA770">
        <f>MROUND((Z770-25569)*86400,300)</f>
        <v/>
      </c>
    </row>
    <row r="771" ht="14.25" customHeight="1">
      <c r="O771" t="n">
        <v>1776291302</v>
      </c>
      <c r="P771" t="inlineStr">
        <is>
          <t>XAUUSD</t>
        </is>
      </c>
      <c r="Q771" t="inlineStr">
        <is>
          <t>M15</t>
        </is>
      </c>
      <c r="R771" t="n">
        <v>4801.33</v>
      </c>
      <c r="S771" t="n">
        <v>4797.15735</v>
      </c>
      <c r="T771" t="n">
        <v>4795.38837</v>
      </c>
      <c r="U771" t="n">
        <v>4800.17434</v>
      </c>
      <c r="V771" t="n">
        <v>4793.33031</v>
      </c>
      <c r="W771" t="n">
        <v>0</v>
      </c>
      <c r="Y771" s="1">
        <f>(O771/86400)+25569</f>
        <v/>
      </c>
      <c r="Z771" s="2">
        <f>CEILING(INT(Y771*1440)/1440*288,1)/288</f>
        <v/>
      </c>
      <c r="AA771">
        <f>MROUND((Z771-25569)*86400,300)</f>
        <v/>
      </c>
    </row>
    <row r="772" ht="14.25" customHeight="1">
      <c r="O772" t="n">
        <v>1776292202</v>
      </c>
      <c r="P772" t="inlineStr">
        <is>
          <t>XAUUSD</t>
        </is>
      </c>
      <c r="Q772" t="inlineStr">
        <is>
          <t>M15</t>
        </is>
      </c>
      <c r="R772" t="n">
        <v>4801.64</v>
      </c>
      <c r="S772" t="n">
        <v>4801.35251</v>
      </c>
      <c r="T772" t="n">
        <v>4798.37044</v>
      </c>
      <c r="U772" t="n">
        <v>4803.77698</v>
      </c>
      <c r="V772" t="n">
        <v>4796.92672</v>
      </c>
      <c r="W772" t="n">
        <v>0</v>
      </c>
      <c r="Y772" s="1">
        <f>(O772/86400)+25569</f>
        <v/>
      </c>
      <c r="Z772" s="2">
        <f>CEILING(INT(Y772*1440)/1440*288,1)/288</f>
        <v/>
      </c>
      <c r="AA772">
        <f>MROUND((Z772-25569)*86400,300)</f>
        <v/>
      </c>
    </row>
    <row r="773" ht="14.25" customHeight="1">
      <c r="O773" t="n">
        <v>1776293102</v>
      </c>
      <c r="P773" t="inlineStr">
        <is>
          <t>XAUUSD</t>
        </is>
      </c>
      <c r="Q773" t="inlineStr">
        <is>
          <t>M15</t>
        </is>
      </c>
      <c r="R773" t="n">
        <v>4807.49</v>
      </c>
      <c r="S773" t="n">
        <v>4806.44159</v>
      </c>
      <c r="T773" t="n">
        <v>4802.40602</v>
      </c>
      <c r="U773" t="n">
        <v>4808.34448</v>
      </c>
      <c r="V773" t="n">
        <v>4801.46917</v>
      </c>
      <c r="W773" t="n">
        <v>0</v>
      </c>
      <c r="Y773" s="1">
        <f>(O773/86400)+25569</f>
        <v/>
      </c>
      <c r="Z773" s="2">
        <f>CEILING(INT(Y773*1440)/1440*288,1)/288</f>
        <v/>
      </c>
      <c r="AA773">
        <f>MROUND((Z773-25569)*86400,300)</f>
        <v/>
      </c>
    </row>
    <row r="774" ht="14.25" customHeight="1">
      <c r="O774" t="n">
        <v>1776294002</v>
      </c>
      <c r="P774" t="inlineStr">
        <is>
          <t>XAUUSD</t>
        </is>
      </c>
      <c r="Q774" t="inlineStr">
        <is>
          <t>M15</t>
        </is>
      </c>
      <c r="R774" t="n">
        <v>4812.82</v>
      </c>
      <c r="S774" t="n">
        <v>4811.91112</v>
      </c>
      <c r="T774" t="n">
        <v>4807.15857</v>
      </c>
      <c r="U774" t="n">
        <v>4813.41615</v>
      </c>
      <c r="V774" t="n">
        <v>4806.5823</v>
      </c>
      <c r="W774" t="n">
        <v>0</v>
      </c>
      <c r="Y774" s="1">
        <f>(O774/86400)+25569</f>
        <v/>
      </c>
      <c r="Z774" s="2">
        <f>CEILING(INT(Y774*1440)/1440*288,1)/288</f>
        <v/>
      </c>
      <c r="AA774">
        <f>MROUND((Z774-25569)*86400,300)</f>
        <v/>
      </c>
    </row>
    <row r="775" ht="14.25" customHeight="1">
      <c r="O775" t="n">
        <v>1776294902</v>
      </c>
      <c r="P775" t="inlineStr">
        <is>
          <t>XAUUSD</t>
        </is>
      </c>
      <c r="Q775" t="inlineStr">
        <is>
          <t>M15</t>
        </is>
      </c>
      <c r="R775" t="n">
        <v>4815.05</v>
      </c>
      <c r="S775" t="n">
        <v>4817.22332</v>
      </c>
      <c r="T775" t="n">
        <v>4812.19095</v>
      </c>
      <c r="U775" t="n">
        <v>4818.67303</v>
      </c>
      <c r="V775" t="n">
        <v>4811.74991</v>
      </c>
      <c r="W775" t="n">
        <v>0</v>
      </c>
      <c r="Y775" s="1">
        <f>(O775/86400)+25569</f>
        <v/>
      </c>
      <c r="Z775" s="2">
        <f>CEILING(INT(Y775*1440)/1440*288,1)/288</f>
        <v/>
      </c>
      <c r="AA775">
        <f>MROUND((Z775-25569)*86400,300)</f>
        <v/>
      </c>
    </row>
    <row r="776" ht="14.25" customHeight="1">
      <c r="O776" t="n">
        <v>1776295802</v>
      </c>
      <c r="P776" t="inlineStr">
        <is>
          <t>XAUUSD</t>
        </is>
      </c>
      <c r="Q776" t="inlineStr">
        <is>
          <t>M15</t>
        </is>
      </c>
      <c r="R776" t="n">
        <v>4823.12</v>
      </c>
      <c r="S776" t="n">
        <v>4821.97876</v>
      </c>
      <c r="T776" t="n">
        <v>4817.08485</v>
      </c>
      <c r="U776" t="n">
        <v>4823.74566</v>
      </c>
      <c r="V776" t="n">
        <v>4816.48712</v>
      </c>
      <c r="W776" t="n">
        <v>0</v>
      </c>
      <c r="Y776" s="1">
        <f>(O776/86400)+25569</f>
        <v/>
      </c>
      <c r="Z776" s="2">
        <f>CEILING(INT(Y776*1440)/1440*288,1)/288</f>
        <v/>
      </c>
      <c r="AA776">
        <f>MROUND((Z776-25569)*86400,300)</f>
        <v/>
      </c>
    </row>
    <row r="777" ht="14.25" customHeight="1">
      <c r="O777" t="n">
        <v>1776296702</v>
      </c>
      <c r="P777" t="inlineStr">
        <is>
          <t>XAUUSD</t>
        </is>
      </c>
      <c r="Q777" t="inlineStr">
        <is>
          <t>M15</t>
        </is>
      </c>
      <c r="R777" t="n">
        <v>4823.5</v>
      </c>
      <c r="S777" t="n">
        <v>4825.71705</v>
      </c>
      <c r="T777" t="n">
        <v>4821.40095</v>
      </c>
      <c r="U777" t="n">
        <v>4828.13512</v>
      </c>
      <c r="V777" t="n">
        <v>4820.46052</v>
      </c>
      <c r="W777" t="n">
        <v>0</v>
      </c>
      <c r="Y777" s="1">
        <f>(O777/86400)+25569</f>
        <v/>
      </c>
      <c r="Z777" s="2">
        <f>CEILING(INT(Y777*1440)/1440*288,1)/288</f>
        <v/>
      </c>
      <c r="AA777">
        <f>MROUND((Z777-25569)*86400,300)</f>
        <v/>
      </c>
    </row>
    <row r="778" ht="14.25" customHeight="1">
      <c r="O778" t="n">
        <v>1776297602</v>
      </c>
      <c r="P778" t="inlineStr">
        <is>
          <t>XAUUSD</t>
        </is>
      </c>
      <c r="Q778" t="inlineStr">
        <is>
          <t>M15</t>
        </is>
      </c>
      <c r="R778" t="n">
        <v>4829.71</v>
      </c>
      <c r="S778" t="n">
        <v>4828.31591</v>
      </c>
      <c r="T778" t="n">
        <v>4824.85843</v>
      </c>
      <c r="U778" t="n">
        <v>4831.57234</v>
      </c>
      <c r="V778" t="n">
        <v>4823.30191</v>
      </c>
      <c r="W778" t="n">
        <v>0</v>
      </c>
      <c r="Y778" s="1">
        <f>(O778/86400)+25569</f>
        <v/>
      </c>
      <c r="Z778" s="2">
        <f>CEILING(INT(Y778*1440)/1440*288,1)/288</f>
        <v/>
      </c>
      <c r="AA778">
        <f>MROUND((Z778-25569)*86400,300)</f>
        <v/>
      </c>
    </row>
    <row r="779" ht="14.25" customHeight="1">
      <c r="O779" t="n">
        <v>1776298502</v>
      </c>
      <c r="P779" t="inlineStr">
        <is>
          <t>XAUUSD</t>
        </is>
      </c>
      <c r="Q779" t="inlineStr">
        <is>
          <t>M15</t>
        </is>
      </c>
      <c r="R779" t="n">
        <v>4824.74</v>
      </c>
      <c r="S779" t="n">
        <v>4829.59268</v>
      </c>
      <c r="T779" t="n">
        <v>4827.22555</v>
      </c>
      <c r="U779" t="n">
        <v>4833.817</v>
      </c>
      <c r="V779" t="n">
        <v>4824.92168</v>
      </c>
      <c r="W779" t="n">
        <v>0</v>
      </c>
      <c r="Y779" s="1">
        <f>(O779/86400)+25569</f>
        <v/>
      </c>
      <c r="Z779" s="2">
        <f>CEILING(INT(Y779*1440)/1440*288,1)/288</f>
        <v/>
      </c>
      <c r="AA779">
        <f>MROUND((Z779-25569)*86400,300)</f>
        <v/>
      </c>
    </row>
    <row r="780" ht="14.25" customHeight="1">
      <c r="O780" t="n">
        <v>1776299402</v>
      </c>
      <c r="P780" t="inlineStr">
        <is>
          <t>XAUUSD</t>
        </is>
      </c>
      <c r="Q780" t="inlineStr">
        <is>
          <t>M15</t>
        </is>
      </c>
      <c r="R780" t="n">
        <v>4832.51</v>
      </c>
      <c r="S780" t="n">
        <v>4829.78716</v>
      </c>
      <c r="T780" t="n">
        <v>4828.50636</v>
      </c>
      <c r="U780" t="n">
        <v>4834.8541</v>
      </c>
      <c r="V780" t="n">
        <v>4825.40845</v>
      </c>
      <c r="W780" t="n">
        <v>0</v>
      </c>
      <c r="Y780" s="1">
        <f>(O780/86400)+25569</f>
        <v/>
      </c>
      <c r="Z780" s="2">
        <f>CEILING(INT(Y780*1440)/1440*288,1)/288</f>
        <v/>
      </c>
      <c r="AA780">
        <f>MROUND((Z780-25569)*86400,300)</f>
        <v/>
      </c>
    </row>
    <row r="781" ht="14.25" customHeight="1">
      <c r="O781" t="n">
        <v>1776300302</v>
      </c>
      <c r="P781" t="inlineStr">
        <is>
          <t>XAUUSD</t>
        </is>
      </c>
      <c r="Q781" t="inlineStr">
        <is>
          <t>M15</t>
        </is>
      </c>
      <c r="R781" t="n">
        <v>4833.15</v>
      </c>
      <c r="S781" t="n">
        <v>4828.84027</v>
      </c>
      <c r="T781" t="n">
        <v>4828.67331</v>
      </c>
      <c r="U781" t="n">
        <v>4834.58062</v>
      </c>
      <c r="V781" t="n">
        <v>4824.96338</v>
      </c>
      <c r="W781" t="n">
        <v>0</v>
      </c>
      <c r="Y781" s="1">
        <f>(O781/86400)+25569</f>
        <v/>
      </c>
      <c r="Z781" s="2">
        <f>CEILING(INT(Y781*1440)/1440*288,1)/288</f>
        <v/>
      </c>
      <c r="AA781">
        <f>MROUND((Z781-25569)*86400,300)</f>
        <v/>
      </c>
    </row>
    <row r="782" ht="14.25" customHeight="1">
      <c r="O782" t="n">
        <v>1776301202</v>
      </c>
      <c r="P782" t="inlineStr">
        <is>
          <t>XAUUSD</t>
        </is>
      </c>
      <c r="Q782" t="inlineStr">
        <is>
          <t>M15</t>
        </is>
      </c>
      <c r="R782" t="n">
        <v>4829.77</v>
      </c>
      <c r="S782" t="n">
        <v>4826.96224</v>
      </c>
      <c r="T782" t="n">
        <v>4827.81778</v>
      </c>
      <c r="U782" t="n">
        <v>4833.18514</v>
      </c>
      <c r="V782" t="n">
        <v>4823.54675</v>
      </c>
      <c r="W782" t="n">
        <v>1</v>
      </c>
      <c r="Y782" s="1">
        <f>(O782/86400)+25569</f>
        <v/>
      </c>
      <c r="Z782" s="2">
        <f>CEILING(INT(Y782*1440)/1440*288,1)/288</f>
        <v/>
      </c>
      <c r="AA782">
        <f>MROUND((Z782-25569)*86400,300)</f>
        <v/>
      </c>
    </row>
    <row r="783" ht="14.25" customHeight="1">
      <c r="O783" t="n">
        <v>1776302102</v>
      </c>
      <c r="P783" t="inlineStr">
        <is>
          <t>XAUUSD</t>
        </is>
      </c>
      <c r="Q783" t="inlineStr">
        <is>
          <t>M15</t>
        </is>
      </c>
      <c r="R783" t="n">
        <v>4823.45</v>
      </c>
      <c r="S783" t="n">
        <v>4824.54863</v>
      </c>
      <c r="T783" t="n">
        <v>4826.18321</v>
      </c>
      <c r="U783" t="n">
        <v>4830.96718</v>
      </c>
      <c r="V783" t="n">
        <v>4821.49345</v>
      </c>
      <c r="W783" t="n">
        <v>0</v>
      </c>
      <c r="Y783" s="1">
        <f>(O783/86400)+25569</f>
        <v/>
      </c>
      <c r="Z783" s="2">
        <f>CEILING(INT(Y783*1440)/1440*288,1)/288</f>
        <v/>
      </c>
      <c r="AA783">
        <f>MROUND((Z783-25569)*86400,300)</f>
        <v/>
      </c>
    </row>
    <row r="784" ht="14.25" customHeight="1">
      <c r="O784" t="n">
        <v>1776303002</v>
      </c>
      <c r="P784" t="inlineStr">
        <is>
          <t>XAUUSD</t>
        </is>
      </c>
      <c r="Q784" t="inlineStr">
        <is>
          <t>M15</t>
        </is>
      </c>
      <c r="R784" t="n">
        <v>4816.12</v>
      </c>
      <c r="S784" t="n">
        <v>4822.10714</v>
      </c>
      <c r="T784" t="n">
        <v>4824.14517</v>
      </c>
      <c r="U784" t="n">
        <v>4828.40409</v>
      </c>
      <c r="V784" t="n">
        <v>4819.26321</v>
      </c>
      <c r="W784" t="n">
        <v>0</v>
      </c>
      <c r="Y784" s="1">
        <f>(O784/86400)+25569</f>
        <v/>
      </c>
      <c r="Z784" s="2">
        <f>CEILING(INT(Y784*1440)/1440*288,1)/288</f>
        <v/>
      </c>
      <c r="AA784">
        <f>MROUND((Z784-25569)*86400,300)</f>
        <v/>
      </c>
    </row>
    <row r="785" ht="14.25" customHeight="1">
      <c r="O785" t="n">
        <v>1776303902</v>
      </c>
      <c r="P785" t="inlineStr">
        <is>
          <t>XAUUSD</t>
        </is>
      </c>
      <c r="Q785" t="inlineStr">
        <is>
          <t>M15</t>
        </is>
      </c>
      <c r="R785" t="n">
        <v>4817.96</v>
      </c>
      <c r="S785" t="n">
        <v>4820.14675</v>
      </c>
      <c r="T785" t="n">
        <v>4822.14596</v>
      </c>
      <c r="U785" t="n">
        <v>4825.94187</v>
      </c>
      <c r="V785" t="n">
        <v>4817.43403</v>
      </c>
      <c r="W785" t="n">
        <v>0</v>
      </c>
      <c r="Y785" s="1">
        <f>(O785/86400)+25569</f>
        <v/>
      </c>
      <c r="Z785" s="2">
        <f>CEILING(INT(Y785*1440)/1440*288,1)/288</f>
        <v/>
      </c>
      <c r="AA785">
        <f>MROUND((Z785-25569)*86400,300)</f>
        <v/>
      </c>
    </row>
    <row r="786" ht="14.25" customHeight="1">
      <c r="O786" t="n">
        <v>1776304802</v>
      </c>
      <c r="P786" t="inlineStr">
        <is>
          <t>XAUUSD</t>
        </is>
      </c>
      <c r="Q786" t="inlineStr">
        <is>
          <t>M15</t>
        </is>
      </c>
      <c r="R786" t="n">
        <v>4821.33</v>
      </c>
      <c r="S786" t="n">
        <v>4818.83051</v>
      </c>
      <c r="T786" t="n">
        <v>4820.48823</v>
      </c>
      <c r="U786" t="n">
        <v>4823.94585</v>
      </c>
      <c r="V786" t="n">
        <v>4816.09097</v>
      </c>
      <c r="W786" t="n">
        <v>0</v>
      </c>
      <c r="Y786" s="1">
        <f>(O786/86400)+25569</f>
        <v/>
      </c>
      <c r="Z786" s="2">
        <f>CEILING(INT(Y786*1440)/1440*288,1)/288</f>
        <v/>
      </c>
      <c r="AA786">
        <f>MROUND((Z786-25569)*86400,300)</f>
        <v/>
      </c>
    </row>
    <row r="787" ht="14.25" customHeight="1">
      <c r="O787" t="n">
        <v>1776305702</v>
      </c>
      <c r="P787" t="inlineStr">
        <is>
          <t>XAUUSD</t>
        </is>
      </c>
      <c r="Q787" t="inlineStr">
        <is>
          <t>M15</t>
        </is>
      </c>
      <c r="R787" t="n">
        <v>4819.08</v>
      </c>
      <c r="S787" t="n">
        <v>4818.19501</v>
      </c>
      <c r="T787" t="n">
        <v>4819.34162</v>
      </c>
      <c r="U787" t="n">
        <v>4822.54204</v>
      </c>
      <c r="V787" t="n">
        <v>4815.30865</v>
      </c>
      <c r="W787" t="n">
        <v>0</v>
      </c>
      <c r="Y787" s="1">
        <f>(O787/86400)+25569</f>
        <v/>
      </c>
      <c r="Z787" s="2">
        <f>CEILING(INT(Y787*1440)/1440*288,1)/288</f>
        <v/>
      </c>
      <c r="AA787">
        <f>MROUND((Z787-25569)*86400,300)</f>
        <v/>
      </c>
    </row>
    <row r="788" ht="14.25" customHeight="1">
      <c r="O788" t="n">
        <v>1776306602</v>
      </c>
      <c r="P788" t="inlineStr">
        <is>
          <t>XAUUSD</t>
        </is>
      </c>
      <c r="Q788" t="inlineStr">
        <is>
          <t>M15</t>
        </is>
      </c>
      <c r="R788" t="n">
        <v>4817.24</v>
      </c>
      <c r="S788" t="n">
        <v>4818.35048</v>
      </c>
      <c r="T788" t="n">
        <v>4818.84605</v>
      </c>
      <c r="U788" t="n">
        <v>4821.90161</v>
      </c>
      <c r="V788" t="n">
        <v>4815.11781</v>
      </c>
      <c r="W788" t="n">
        <v>0</v>
      </c>
      <c r="Y788" s="1">
        <f>(O788/86400)+25569</f>
        <v/>
      </c>
      <c r="Z788" s="2">
        <f>CEILING(INT(Y788*1440)/1440*288,1)/288</f>
        <v/>
      </c>
      <c r="AA788">
        <f>MROUND((Z788-25569)*86400,300)</f>
        <v/>
      </c>
    </row>
    <row r="789" ht="14.25" customHeight="1">
      <c r="O789" t="n">
        <v>1776307502</v>
      </c>
      <c r="P789" t="inlineStr">
        <is>
          <t>XAUUSD</t>
        </is>
      </c>
      <c r="Q789" t="inlineStr">
        <is>
          <t>M15</t>
        </is>
      </c>
      <c r="R789" t="n">
        <v>4819.78</v>
      </c>
      <c r="S789" t="n">
        <v>4819.31034</v>
      </c>
      <c r="T789" t="n">
        <v>4819.0782</v>
      </c>
      <c r="U789" t="n">
        <v>4822.10617</v>
      </c>
      <c r="V789" t="n">
        <v>4815.711</v>
      </c>
      <c r="W789" t="n">
        <v>1</v>
      </c>
      <c r="Y789" s="1">
        <f>(O789/86400)+25569</f>
        <v/>
      </c>
      <c r="Z789" s="2">
        <f>CEILING(INT(Y789*1440)/1440*288,1)/288</f>
        <v/>
      </c>
      <c r="AA789">
        <f>MROUND((Z789-25569)*86400,300)</f>
        <v/>
      </c>
    </row>
    <row r="790" ht="14.25" customHeight="1">
      <c r="O790" t="n">
        <v>1776308402</v>
      </c>
      <c r="P790" t="inlineStr">
        <is>
          <t>XAUUSD</t>
        </is>
      </c>
      <c r="Q790" t="inlineStr">
        <is>
          <t>M15</t>
        </is>
      </c>
      <c r="R790" t="n">
        <v>4826.55</v>
      </c>
      <c r="S790" t="n">
        <v>4820.87521</v>
      </c>
      <c r="T790" t="n">
        <v>4819.97671</v>
      </c>
      <c r="U790" t="n">
        <v>4823.10763</v>
      </c>
      <c r="V790" t="n">
        <v>4816.96653</v>
      </c>
      <c r="W790" t="n">
        <v>0</v>
      </c>
      <c r="Y790" s="1">
        <f>(O790/86400)+25569</f>
        <v/>
      </c>
      <c r="Z790" s="2">
        <f>CEILING(INT(Y790*1440)/1440*288,1)/288</f>
        <v/>
      </c>
      <c r="AA790">
        <f>MROUND((Z790-25569)*86400,300)</f>
        <v/>
      </c>
    </row>
    <row r="791" ht="14.25" customHeight="1">
      <c r="O791" t="n">
        <v>1776309302</v>
      </c>
      <c r="P791" t="inlineStr">
        <is>
          <t>XAUUSD</t>
        </is>
      </c>
      <c r="Q791" t="inlineStr">
        <is>
          <t>M15</t>
        </is>
      </c>
      <c r="R791" t="n">
        <v>4823.78</v>
      </c>
      <c r="S791" t="n">
        <v>4822.6702</v>
      </c>
      <c r="T791" t="n">
        <v>4821.32345</v>
      </c>
      <c r="U791" t="n">
        <v>4824.58715</v>
      </c>
      <c r="V791" t="n">
        <v>4818.69173</v>
      </c>
      <c r="W791" t="n">
        <v>0</v>
      </c>
      <c r="Y791" s="1">
        <f>(O791/86400)+25569</f>
        <v/>
      </c>
      <c r="Z791" s="2">
        <f>CEILING(INT(Y791*1440)/1440*288,1)/288</f>
        <v/>
      </c>
      <c r="AA791">
        <f>MROUND((Z791-25569)*86400,300)</f>
        <v/>
      </c>
    </row>
    <row r="792" ht="14.25" customHeight="1">
      <c r="O792" t="n">
        <v>1776310202</v>
      </c>
      <c r="P792" t="inlineStr">
        <is>
          <t>XAUUSD</t>
        </is>
      </c>
      <c r="Q792" t="inlineStr">
        <is>
          <t>M15</t>
        </is>
      </c>
      <c r="R792" t="n">
        <v>4820.71</v>
      </c>
      <c r="S792" t="n">
        <v>4824.58447</v>
      </c>
      <c r="T792" t="n">
        <v>4822.95396</v>
      </c>
      <c r="U792" t="n">
        <v>4826.36538</v>
      </c>
      <c r="V792" t="n">
        <v>4820.66583</v>
      </c>
      <c r="W792" t="n">
        <v>0</v>
      </c>
      <c r="Y792" s="1">
        <f>(O792/86400)+25569</f>
        <v/>
      </c>
      <c r="Z792" s="2">
        <f>CEILING(INT(Y792*1440)/1440*288,1)/288</f>
        <v/>
      </c>
      <c r="AA792">
        <f>MROUND((Z792-25569)*86400,300)</f>
        <v/>
      </c>
    </row>
    <row r="793" ht="14.25" customHeight="1">
      <c r="O793" t="n">
        <v>1776311102</v>
      </c>
      <c r="P793" t="inlineStr">
        <is>
          <t>XAUUSD</t>
        </is>
      </c>
      <c r="Q793" t="inlineStr">
        <is>
          <t>M15</t>
        </is>
      </c>
      <c r="R793" t="n">
        <v>4824.14</v>
      </c>
      <c r="S793" t="n">
        <v>4826.53488</v>
      </c>
      <c r="T793" t="n">
        <v>4824.74442</v>
      </c>
      <c r="U793" t="n">
        <v>4828.26766</v>
      </c>
      <c r="V793" t="n">
        <v>4822.80522</v>
      </c>
      <c r="W793" t="n">
        <v>0</v>
      </c>
      <c r="Y793" s="1">
        <f>(O793/86400)+25569</f>
        <v/>
      </c>
      <c r="Z793" s="2">
        <f>CEILING(INT(Y793*1440)/1440*288,1)/288</f>
        <v/>
      </c>
      <c r="AA793">
        <f>MROUND((Z793-25569)*86400,300)</f>
        <v/>
      </c>
    </row>
    <row r="794" ht="14.25" customHeight="1">
      <c r="O794" t="n">
        <v>1776312002</v>
      </c>
      <c r="P794" t="inlineStr">
        <is>
          <t>XAUUSD</t>
        </is>
      </c>
      <c r="Q794" t="inlineStr">
        <is>
          <t>M15</t>
        </is>
      </c>
      <c r="R794" t="n">
        <v>4827.02</v>
      </c>
      <c r="S794" t="n">
        <v>4828.25792</v>
      </c>
      <c r="T794" t="n">
        <v>4826.50117</v>
      </c>
      <c r="U794" t="n">
        <v>4830.09933</v>
      </c>
      <c r="V794" t="n">
        <v>4824.8748</v>
      </c>
      <c r="W794" t="n">
        <v>0</v>
      </c>
      <c r="Y794" s="1">
        <f>(O794/86400)+25569</f>
        <v/>
      </c>
      <c r="Z794" s="2">
        <f>CEILING(INT(Y794*1440)/1440*288,1)/288</f>
        <v/>
      </c>
      <c r="AA794">
        <f>MROUND((Z794-25569)*86400,300)</f>
        <v/>
      </c>
    </row>
    <row r="795" ht="14.25" customHeight="1">
      <c r="O795" t="n">
        <v>1776312902</v>
      </c>
      <c r="P795" t="inlineStr">
        <is>
          <t>XAUUSD</t>
        </is>
      </c>
      <c r="Q795" t="inlineStr">
        <is>
          <t>M15</t>
        </is>
      </c>
      <c r="R795" t="n">
        <v>4826.46</v>
      </c>
      <c r="S795" t="n">
        <v>4829.53413</v>
      </c>
      <c r="T795" t="n">
        <v>4828.01765</v>
      </c>
      <c r="U795" t="n">
        <v>4831.68824</v>
      </c>
      <c r="V795" t="n">
        <v>4826.62139</v>
      </c>
      <c r="W795" t="n">
        <v>0</v>
      </c>
      <c r="Y795" s="1">
        <f>(O795/86400)+25569</f>
        <v/>
      </c>
      <c r="Z795" s="2">
        <f>CEILING(INT(Y795*1440)/1440*288,1)/288</f>
        <v/>
      </c>
      <c r="AA795">
        <f>MROUND((Z795-25569)*86400,300)</f>
        <v/>
      </c>
    </row>
    <row r="796" ht="14.25" customHeight="1">
      <c r="O796" t="n">
        <v>1776313802</v>
      </c>
      <c r="P796" t="inlineStr">
        <is>
          <t>XAUUSD</t>
        </is>
      </c>
      <c r="Q796" t="inlineStr">
        <is>
          <t>M15</t>
        </is>
      </c>
      <c r="R796" t="n">
        <v>4830.55</v>
      </c>
      <c r="S796" t="n">
        <v>4830.27325</v>
      </c>
      <c r="T796" t="n">
        <v>4829.14545</v>
      </c>
      <c r="U796" t="n">
        <v>4832.84706</v>
      </c>
      <c r="V796" t="n">
        <v>4827.78732</v>
      </c>
      <c r="W796" t="n">
        <v>0</v>
      </c>
      <c r="Y796" s="1">
        <f>(O796/86400)+25569</f>
        <v/>
      </c>
      <c r="Z796" s="2">
        <f>CEILING(INT(Y796*1440)/1440*288,1)/288</f>
        <v/>
      </c>
      <c r="AA796">
        <f>MROUND((Z796-25569)*86400,300)</f>
        <v/>
      </c>
    </row>
    <row r="797" ht="14.25" customHeight="1">
      <c r="O797" t="n">
        <v>1776314702</v>
      </c>
      <c r="P797" t="inlineStr">
        <is>
          <t>XAUUSD</t>
        </is>
      </c>
      <c r="Q797" t="inlineStr">
        <is>
          <t>M15</t>
        </is>
      </c>
      <c r="R797" t="n">
        <v>4833.18</v>
      </c>
      <c r="S797" t="n">
        <v>4830.31927</v>
      </c>
      <c r="T797" t="n">
        <v>4829.73236</v>
      </c>
      <c r="U797" t="n">
        <v>4833.48995</v>
      </c>
      <c r="V797" t="n">
        <v>4828.28528</v>
      </c>
      <c r="W797" t="n">
        <v>0</v>
      </c>
      <c r="Y797" s="1">
        <f>(O797/86400)+25569</f>
        <v/>
      </c>
      <c r="Z797" s="2">
        <f>CEILING(INT(Y797*1440)/1440*288,1)/288</f>
        <v/>
      </c>
      <c r="AA797">
        <f>MROUND((Z797-25569)*86400,300)</f>
        <v/>
      </c>
    </row>
    <row r="798" ht="14.25" customHeight="1">
      <c r="O798" t="n">
        <v>1776315602</v>
      </c>
      <c r="P798" t="inlineStr">
        <is>
          <t>XAUUSD</t>
        </is>
      </c>
      <c r="Q798" t="inlineStr">
        <is>
          <t>M15</t>
        </is>
      </c>
      <c r="R798" t="n">
        <v>4834.26</v>
      </c>
      <c r="S798" t="n">
        <v>4829.63869</v>
      </c>
      <c r="T798" t="n">
        <v>4829.68553</v>
      </c>
      <c r="U798" t="n">
        <v>4833.56975</v>
      </c>
      <c r="V798" t="n">
        <v>4827.96626</v>
      </c>
      <c r="W798" t="n">
        <v>1</v>
      </c>
      <c r="Y798" s="1">
        <f>(O798/86400)+25569</f>
        <v/>
      </c>
      <c r="Z798" s="2">
        <f>CEILING(INT(Y798*1440)/1440*288,1)/288</f>
        <v/>
      </c>
      <c r="AA798">
        <f>MROUND((Z798-25569)*86400,300)</f>
        <v/>
      </c>
    </row>
    <row r="799" ht="14.25" customHeight="1">
      <c r="O799" t="n">
        <v>1776316502</v>
      </c>
      <c r="P799" t="inlineStr">
        <is>
          <t>XAUUSD</t>
        </is>
      </c>
      <c r="Q799" t="inlineStr">
        <is>
          <t>M15</t>
        </is>
      </c>
      <c r="R799" t="n">
        <v>4833</v>
      </c>
      <c r="S799" t="n">
        <v>4828.3442</v>
      </c>
      <c r="T799" t="n">
        <v>4829.01486</v>
      </c>
      <c r="U799" t="n">
        <v>4833.03016</v>
      </c>
      <c r="V799" t="n">
        <v>4826.83425</v>
      </c>
      <c r="W799" t="n">
        <v>0</v>
      </c>
      <c r="Y799" s="1">
        <f>(O799/86400)+25569</f>
        <v/>
      </c>
      <c r="Z799" s="2">
        <f>CEILING(INT(Y799*1440)/1440*288,1)/288</f>
        <v/>
      </c>
      <c r="AA799">
        <f>MROUND((Z799-25569)*86400,300)</f>
        <v/>
      </c>
    </row>
    <row r="800" ht="14.25" customHeight="1">
      <c r="O800" t="n">
        <v>1776317402</v>
      </c>
      <c r="P800" t="inlineStr">
        <is>
          <t>XAUUSD</t>
        </is>
      </c>
      <c r="Q800" t="inlineStr">
        <is>
          <t>M15</t>
        </is>
      </c>
      <c r="R800" t="n">
        <v>4825.21</v>
      </c>
      <c r="S800" t="n">
        <v>4826.70435</v>
      </c>
      <c r="T800" t="n">
        <v>4827.85961</v>
      </c>
      <c r="U800" t="n">
        <v>4832.08538</v>
      </c>
      <c r="V800" t="n">
        <v>4825.12797</v>
      </c>
      <c r="W800" t="n">
        <v>0</v>
      </c>
      <c r="Y800" s="1">
        <f>(O800/86400)+25569</f>
        <v/>
      </c>
      <c r="Z800" s="2">
        <f>CEILING(INT(Y800*1440)/1440*288,1)/288</f>
        <v/>
      </c>
      <c r="AA800">
        <f>MROUND((Z800-25569)*86400,300)</f>
        <v/>
      </c>
    </row>
    <row r="801" ht="14.25" customHeight="1">
      <c r="O801" t="n">
        <v>1776318302</v>
      </c>
      <c r="P801" t="inlineStr">
        <is>
          <t>XAUUSD</t>
        </is>
      </c>
      <c r="Q801" t="inlineStr">
        <is>
          <t>M15</t>
        </is>
      </c>
      <c r="R801" t="n">
        <v>4821.38</v>
      </c>
      <c r="S801" t="n">
        <v>4825.19829</v>
      </c>
      <c r="T801" t="n">
        <v>4826.52895</v>
      </c>
      <c r="U801" t="n">
        <v>4830.99007</v>
      </c>
      <c r="V801" t="n">
        <v>4823.28733</v>
      </c>
      <c r="W801" t="n">
        <v>0</v>
      </c>
      <c r="Y801" s="1">
        <f>(O801/86400)+25569</f>
        <v/>
      </c>
      <c r="Z801" s="2">
        <f>CEILING(INT(Y801*1440)/1440*288,1)/288</f>
        <v/>
      </c>
      <c r="AA801">
        <f>MROUND((Z801-25569)*86400,300)</f>
        <v/>
      </c>
    </row>
    <row r="802" ht="14.25" customHeight="1">
      <c r="O802" t="n">
        <v>1776319202</v>
      </c>
      <c r="P802" t="inlineStr">
        <is>
          <t>XAUUSD</t>
        </is>
      </c>
      <c r="Q802" t="inlineStr">
        <is>
          <t>M15</t>
        </is>
      </c>
      <c r="R802" t="n">
        <v>4822.83</v>
      </c>
      <c r="S802" t="n">
        <v>4824.13376</v>
      </c>
      <c r="T802" t="n">
        <v>4825.33136</v>
      </c>
      <c r="U802" t="n">
        <v>4830.03978</v>
      </c>
      <c r="V802" t="n">
        <v>4821.6453</v>
      </c>
      <c r="W802" t="n">
        <v>0</v>
      </c>
      <c r="Y802" s="1">
        <f>(O802/86400)+25569</f>
        <v/>
      </c>
      <c r="Z802" s="2">
        <f>CEILING(INT(Y802*1440)/1440*288,1)/288</f>
        <v/>
      </c>
      <c r="AA802">
        <f>MROUND((Z802-25569)*86400,300)</f>
        <v/>
      </c>
    </row>
    <row r="803" ht="14.25" customHeight="1">
      <c r="O803" t="n">
        <v>1776320102</v>
      </c>
      <c r="P803" t="inlineStr">
        <is>
          <t>XAUUSD</t>
        </is>
      </c>
      <c r="Q803" t="inlineStr">
        <is>
          <t>M15</t>
        </is>
      </c>
      <c r="R803" t="n">
        <v>4816.23</v>
      </c>
      <c r="S803" t="n">
        <v>4823.55286</v>
      </c>
      <c r="T803" t="n">
        <v>4824.44211</v>
      </c>
      <c r="U803" t="n">
        <v>4829.36918</v>
      </c>
      <c r="V803" t="n">
        <v>4820.35731</v>
      </c>
      <c r="W803" t="n">
        <v>0</v>
      </c>
      <c r="Y803" s="1">
        <f>(O803/86400)+25569</f>
        <v/>
      </c>
      <c r="Z803" s="2">
        <f>CEILING(INT(Y803*1440)/1440*288,1)/288</f>
        <v/>
      </c>
      <c r="AA803">
        <f>MROUND((Z803-25569)*86400,300)</f>
        <v/>
      </c>
    </row>
    <row r="804" ht="14.25" customHeight="1">
      <c r="O804" t="n">
        <v>1776321002</v>
      </c>
      <c r="P804" t="inlineStr">
        <is>
          <t>XAUUSD</t>
        </is>
      </c>
      <c r="Q804" t="inlineStr">
        <is>
          <t>M15</t>
        </is>
      </c>
      <c r="R804" t="n">
        <v>4824.22</v>
      </c>
      <c r="S804" t="n">
        <v>4823.58568</v>
      </c>
      <c r="T804" t="n">
        <v>4824.01389</v>
      </c>
      <c r="U804" t="n">
        <v>4829.04015</v>
      </c>
      <c r="V804" t="n">
        <v>4819.62535</v>
      </c>
      <c r="W804" t="n">
        <v>0</v>
      </c>
      <c r="Y804" s="1">
        <f>(O804/86400)+25569</f>
        <v/>
      </c>
      <c r="Z804" s="2">
        <f>CEILING(INT(Y804*1440)/1440*288,1)/288</f>
        <v/>
      </c>
      <c r="AA804">
        <f>MROUND((Z804-25569)*86400,300)</f>
        <v/>
      </c>
    </row>
    <row r="805" ht="14.25" customHeight="1">
      <c r="O805" t="n">
        <v>1776321902</v>
      </c>
      <c r="P805" t="inlineStr">
        <is>
          <t>XAUUSD</t>
        </is>
      </c>
      <c r="Q805" t="inlineStr">
        <is>
          <t>M15</t>
        </is>
      </c>
      <c r="R805" t="n">
        <v>4826.1</v>
      </c>
      <c r="S805" t="n">
        <v>4823.77471</v>
      </c>
      <c r="T805" t="n">
        <v>4823.8943</v>
      </c>
      <c r="U805" t="n">
        <v>4828.93991</v>
      </c>
      <c r="V805" t="n">
        <v>4819.32229</v>
      </c>
      <c r="W805" t="n">
        <v>0</v>
      </c>
      <c r="Y805" s="1">
        <f>(O805/86400)+25569</f>
        <v/>
      </c>
      <c r="Z805" s="2">
        <f>CEILING(INT(Y805*1440)/1440*288,1)/288</f>
        <v/>
      </c>
      <c r="AA805">
        <f>MROUND((Z805-25569)*86400,300)</f>
        <v/>
      </c>
    </row>
    <row r="806" ht="14.25" customHeight="1">
      <c r="O806" t="n">
        <v>1776322802</v>
      </c>
      <c r="P806" t="inlineStr">
        <is>
          <t>XAUUSD</t>
        </is>
      </c>
      <c r="Q806" t="inlineStr">
        <is>
          <t>M15</t>
        </is>
      </c>
      <c r="R806" t="n">
        <v>4825</v>
      </c>
      <c r="S806" t="n">
        <v>4823.76901</v>
      </c>
      <c r="T806" t="n">
        <v>4823.83166</v>
      </c>
      <c r="U806" t="n">
        <v>4828.68893</v>
      </c>
      <c r="V806" t="n">
        <v>4819.01872</v>
      </c>
      <c r="W806" t="n">
        <v>0</v>
      </c>
      <c r="Y806" s="1">
        <f>(O806/86400)+25569</f>
        <v/>
      </c>
      <c r="Z806" s="2">
        <f>CEILING(INT(Y806*1440)/1440*288,1)/288</f>
        <v/>
      </c>
      <c r="AA806">
        <f>MROUND((Z806-25569)*86400,300)</f>
        <v/>
      </c>
    </row>
    <row r="807" ht="14.25" customHeight="1">
      <c r="O807" t="n">
        <v>1776323702</v>
      </c>
      <c r="P807" t="inlineStr">
        <is>
          <t>XAUUSD</t>
        </is>
      </c>
      <c r="Q807" t="inlineStr">
        <is>
          <t>M15</t>
        </is>
      </c>
      <c r="R807" t="n">
        <v>4828.23</v>
      </c>
      <c r="S807" t="n">
        <v>4823.34062</v>
      </c>
      <c r="T807" t="n">
        <v>4823.58614</v>
      </c>
      <c r="U807" t="n">
        <v>4828.03188</v>
      </c>
      <c r="V807" t="n">
        <v>4818.43643</v>
      </c>
      <c r="W807" t="n">
        <v>0</v>
      </c>
      <c r="Y807" s="1">
        <f>(O807/86400)+25569</f>
        <v/>
      </c>
      <c r="Z807" s="2">
        <f>CEILING(INT(Y807*1440)/1440*288,1)/288</f>
        <v/>
      </c>
      <c r="AA807">
        <f>MROUND((Z807-25569)*86400,300)</f>
        <v/>
      </c>
    </row>
    <row r="808" ht="14.25" customHeight="1">
      <c r="O808" t="n">
        <v>1776324602</v>
      </c>
      <c r="P808" t="inlineStr">
        <is>
          <t>XAUUSD</t>
        </is>
      </c>
      <c r="Q808" t="inlineStr">
        <is>
          <t>M15</t>
        </is>
      </c>
      <c r="R808" t="n">
        <v>4827.55</v>
      </c>
      <c r="S808" t="n">
        <v>4822.2404</v>
      </c>
      <c r="T808" t="n">
        <v>4822.91327</v>
      </c>
      <c r="U808" t="n">
        <v>4826.82875</v>
      </c>
      <c r="V808" t="n">
        <v>4817.53703</v>
      </c>
      <c r="W808" t="n">
        <v>0</v>
      </c>
      <c r="Y808" s="1">
        <f>(O808/86400)+25569</f>
        <v/>
      </c>
      <c r="Z808" s="2">
        <f>CEILING(INT(Y808*1440)/1440*288,1)/288</f>
        <v/>
      </c>
      <c r="AA808">
        <f>MROUND((Z808-25569)*86400,300)</f>
        <v/>
      </c>
    </row>
    <row r="809" ht="14.25" customHeight="1">
      <c r="O809" t="n">
        <v>1776325502</v>
      </c>
      <c r="P809" t="inlineStr">
        <is>
          <t>XAUUSD</t>
        </is>
      </c>
      <c r="Q809" t="inlineStr">
        <is>
          <t>M15</t>
        </is>
      </c>
      <c r="R809" t="n">
        <v>4821</v>
      </c>
      <c r="S809" t="n">
        <v>4820.46091</v>
      </c>
      <c r="T809" t="n">
        <v>4821.68709</v>
      </c>
      <c r="U809" t="n">
        <v>4824.98271</v>
      </c>
      <c r="V809" t="n">
        <v>4816.04589</v>
      </c>
      <c r="W809" t="n">
        <v>0</v>
      </c>
      <c r="Y809" s="1">
        <f>(O809/86400)+25569</f>
        <v/>
      </c>
      <c r="Z809" s="2">
        <f>CEILING(INT(Y809*1440)/1440*288,1)/288</f>
        <v/>
      </c>
      <c r="AA809">
        <f>MROUND((Z809-25569)*86400,300)</f>
        <v/>
      </c>
    </row>
    <row r="810" ht="14.25" customHeight="1">
      <c r="O810" t="n">
        <v>1776326402</v>
      </c>
      <c r="P810" t="inlineStr">
        <is>
          <t>XAUUSD</t>
        </is>
      </c>
      <c r="Q810" t="inlineStr">
        <is>
          <t>M15</t>
        </is>
      </c>
      <c r="R810" t="n">
        <v>4811.95</v>
      </c>
      <c r="S810" t="n">
        <v>4818.3369</v>
      </c>
      <c r="T810" t="n">
        <v>4820.01199</v>
      </c>
      <c r="U810" t="n">
        <v>4822.62711</v>
      </c>
      <c r="V810" t="n">
        <v>4814.14351</v>
      </c>
      <c r="W810" t="n">
        <v>0</v>
      </c>
      <c r="Y810" s="1">
        <f>(O810/86400)+25569</f>
        <v/>
      </c>
      <c r="Z810" s="2">
        <f>CEILING(INT(Y810*1440)/1440*288,1)/288</f>
        <v/>
      </c>
      <c r="AA810">
        <f>MROUND((Z810-25569)*86400,300)</f>
        <v/>
      </c>
    </row>
    <row r="811" ht="14.25" customHeight="1">
      <c r="O811" t="n">
        <v>1776327302</v>
      </c>
      <c r="P811" t="inlineStr">
        <is>
          <t>XAUUSD</t>
        </is>
      </c>
      <c r="Q811" t="inlineStr">
        <is>
          <t>M15</t>
        </is>
      </c>
      <c r="R811" t="n">
        <v>4811.24</v>
      </c>
      <c r="S811" t="n">
        <v>4816.32643</v>
      </c>
      <c r="T811" t="n">
        <v>4818.16921</v>
      </c>
      <c r="U811" t="n">
        <v>4820.12417</v>
      </c>
      <c r="V811" t="n">
        <v>4812.2893</v>
      </c>
      <c r="W811" t="n">
        <v>0</v>
      </c>
      <c r="Y811" s="1">
        <f>(O811/86400)+25569</f>
        <v/>
      </c>
      <c r="Z811" s="2">
        <f>CEILING(INT(Y811*1440)/1440*288,1)/288</f>
        <v/>
      </c>
      <c r="AA811">
        <f>MROUND((Z811-25569)*86400,300)</f>
        <v/>
      </c>
    </row>
    <row r="812" ht="14.25" customHeight="1">
      <c r="O812" t="n">
        <v>1776328202</v>
      </c>
      <c r="P812" t="inlineStr">
        <is>
          <t>XAUUSD</t>
        </is>
      </c>
      <c r="Q812" t="inlineStr">
        <is>
          <t>M15</t>
        </is>
      </c>
      <c r="R812" t="n">
        <v>4812.06</v>
      </c>
      <c r="S812" t="n">
        <v>4814.62417</v>
      </c>
      <c r="T812" t="n">
        <v>4816.39669</v>
      </c>
      <c r="U812" t="n">
        <v>4817.90596</v>
      </c>
      <c r="V812" t="n">
        <v>4810.60722</v>
      </c>
      <c r="W812" t="n">
        <v>0</v>
      </c>
      <c r="Y812" s="1">
        <f>(O812/86400)+25569</f>
        <v/>
      </c>
      <c r="Z812" s="2">
        <f>CEILING(INT(Y812*1440)/1440*288,1)/288</f>
        <v/>
      </c>
      <c r="AA812">
        <f>MROUND((Z812-25569)*86400,300)</f>
        <v/>
      </c>
    </row>
    <row r="813" ht="14.25" customHeight="1">
      <c r="O813" t="n">
        <v>1776329102</v>
      </c>
      <c r="P813" t="inlineStr">
        <is>
          <t>XAUUSD</t>
        </is>
      </c>
      <c r="Q813" t="inlineStr">
        <is>
          <t>M15</t>
        </is>
      </c>
      <c r="R813" t="n">
        <v>4813.77</v>
      </c>
      <c r="S813" t="n">
        <v>4813.30302</v>
      </c>
      <c r="T813" t="n">
        <v>4814.84986</v>
      </c>
      <c r="U813" t="n">
        <v>4816.18851</v>
      </c>
      <c r="V813" t="n">
        <v>4809.31958</v>
      </c>
      <c r="W813" t="n">
        <v>0</v>
      </c>
      <c r="Y813" s="1">
        <f>(O813/86400)+25569</f>
        <v/>
      </c>
      <c r="Z813" s="2">
        <f>CEILING(INT(Y813*1440)/1440*288,1)/288</f>
        <v/>
      </c>
      <c r="AA813">
        <f>MROUND((Z813-25569)*86400,300)</f>
        <v/>
      </c>
    </row>
    <row r="814" ht="14.25" customHeight="1">
      <c r="O814" t="n">
        <v>1776330002</v>
      </c>
      <c r="P814" t="inlineStr">
        <is>
          <t>XAUUSD</t>
        </is>
      </c>
      <c r="Q814" t="inlineStr">
        <is>
          <t>M15</t>
        </is>
      </c>
      <c r="R814" t="n">
        <v>4816.21</v>
      </c>
      <c r="S814" t="n">
        <v>4812.32931</v>
      </c>
      <c r="T814" t="n">
        <v>4813.58958</v>
      </c>
      <c r="U814" t="n">
        <v>4815.0243</v>
      </c>
      <c r="V814" t="n">
        <v>4808.4405</v>
      </c>
      <c r="W814" t="n">
        <v>0</v>
      </c>
      <c r="Y814" s="1">
        <f>(O814/86400)+25569</f>
        <v/>
      </c>
      <c r="Z814" s="2">
        <f>CEILING(INT(Y814*1440)/1440*288,1)/288</f>
        <v/>
      </c>
      <c r="AA814">
        <f>MROUND((Z814-25569)*86400,300)</f>
        <v/>
      </c>
    </row>
    <row r="815" ht="14.25" customHeight="1">
      <c r="O815" t="n">
        <v>1776330902</v>
      </c>
      <c r="P815" t="inlineStr">
        <is>
          <t>XAUUSD</t>
        </is>
      </c>
      <c r="Q815" t="inlineStr">
        <is>
          <t>M15</t>
        </is>
      </c>
      <c r="R815" t="n">
        <v>4813.14</v>
      </c>
      <c r="S815" t="n">
        <v>4811.59809</v>
      </c>
      <c r="T815" t="n">
        <v>4812.59384</v>
      </c>
      <c r="U815" t="n">
        <v>4814.30899</v>
      </c>
      <c r="V815" t="n">
        <v>4807.87488</v>
      </c>
      <c r="W815" t="n">
        <v>0</v>
      </c>
      <c r="Y815" s="1">
        <f>(O815/86400)+25569</f>
        <v/>
      </c>
      <c r="Z815" s="2">
        <f>CEILING(INT(Y815*1440)/1440*288,1)/288</f>
        <v/>
      </c>
      <c r="AA815">
        <f>MROUND((Z815-25569)*86400,300)</f>
        <v/>
      </c>
    </row>
    <row r="816" ht="14.25" customHeight="1">
      <c r="O816" t="n">
        <v>1776331802</v>
      </c>
      <c r="P816" t="inlineStr">
        <is>
          <t>XAUUSD</t>
        </is>
      </c>
      <c r="Q816" t="inlineStr">
        <is>
          <t>M15</t>
        </is>
      </c>
      <c r="R816" t="n">
        <v>4814.7</v>
      </c>
      <c r="S816" t="n">
        <v>4811.12806</v>
      </c>
      <c r="T816" t="n">
        <v>4811.86095</v>
      </c>
      <c r="U816" t="n">
        <v>4813.9941</v>
      </c>
      <c r="V816" t="n">
        <v>4807.56474</v>
      </c>
      <c r="W816" t="n">
        <v>0</v>
      </c>
      <c r="Y816" s="1">
        <f>(O816/86400)+25569</f>
        <v/>
      </c>
      <c r="Z816" s="2">
        <f>CEILING(INT(Y816*1440)/1440*288,1)/288</f>
        <v/>
      </c>
      <c r="AA816">
        <f>MROUND((Z816-25569)*86400,300)</f>
        <v/>
      </c>
    </row>
    <row r="817" ht="14.25" customHeight="1">
      <c r="O817" t="n">
        <v>1776332702</v>
      </c>
      <c r="P817" t="inlineStr">
        <is>
          <t>XAUUSD</t>
        </is>
      </c>
      <c r="Q817" t="inlineStr">
        <is>
          <t>M15</t>
        </is>
      </c>
      <c r="R817" t="n">
        <v>4812.88</v>
      </c>
      <c r="S817" t="n">
        <v>4810.82877</v>
      </c>
      <c r="T817" t="n">
        <v>4811.34486</v>
      </c>
      <c r="U817" t="n">
        <v>4814.01895</v>
      </c>
      <c r="V817" t="n">
        <v>4807.53485</v>
      </c>
      <c r="W817" t="n">
        <v>0</v>
      </c>
      <c r="Y817" s="1">
        <f>(O817/86400)+25569</f>
        <v/>
      </c>
      <c r="Z817" s="2">
        <f>CEILING(INT(Y817*1440)/1440*288,1)/288</f>
        <v/>
      </c>
      <c r="AA817">
        <f>MROUND((Z817-25569)*86400,300)</f>
        <v/>
      </c>
    </row>
    <row r="818" ht="14.25" customHeight="1">
      <c r="O818" t="n">
        <v>1776333602</v>
      </c>
      <c r="P818" t="inlineStr">
        <is>
          <t>XAUUSD</t>
        </is>
      </c>
      <c r="Q818" t="inlineStr">
        <is>
          <t>M15</t>
        </is>
      </c>
      <c r="R818" t="n">
        <v>4807.11</v>
      </c>
      <c r="S818" t="n">
        <v>4810.76812</v>
      </c>
      <c r="T818" t="n">
        <v>4811.05649</v>
      </c>
      <c r="U818" t="n">
        <v>4814.27845</v>
      </c>
      <c r="V818" t="n">
        <v>4807.63587</v>
      </c>
      <c r="W818" t="n">
        <v>0</v>
      </c>
      <c r="Y818" s="1">
        <f>(O818/86400)+25569</f>
        <v/>
      </c>
      <c r="Z818" s="2">
        <f>CEILING(INT(Y818*1440)/1440*288,1)/288</f>
        <v/>
      </c>
      <c r="AA818">
        <f>MROUND((Z818-25569)*86400,300)</f>
        <v/>
      </c>
    </row>
    <row r="819" ht="14.25" customHeight="1">
      <c r="O819" t="n">
        <v>1776334502</v>
      </c>
      <c r="P819" t="inlineStr">
        <is>
          <t>XAUUSD</t>
        </is>
      </c>
      <c r="Q819" t="inlineStr">
        <is>
          <t>M15</t>
        </is>
      </c>
      <c r="R819" t="n">
        <v>4807.05</v>
      </c>
      <c r="S819" t="n">
        <v>4811.15383</v>
      </c>
      <c r="T819" t="n">
        <v>4811.10516</v>
      </c>
      <c r="U819" t="n">
        <v>4814.71215</v>
      </c>
      <c r="V819" t="n">
        <v>4807.93743</v>
      </c>
      <c r="W819" t="n">
        <v>1</v>
      </c>
      <c r="Y819" s="1">
        <f>(O819/86400)+25569</f>
        <v/>
      </c>
      <c r="Z819" s="2">
        <f>CEILING(INT(Y819*1440)/1440*288,1)/288</f>
        <v/>
      </c>
      <c r="AA819">
        <f>MROUND((Z819-25569)*86400,300)</f>
        <v/>
      </c>
    </row>
    <row r="820" ht="14.25" customHeight="1">
      <c r="O820" t="n">
        <v>1776335402</v>
      </c>
      <c r="P820" t="inlineStr">
        <is>
          <t>XAUUSD</t>
        </is>
      </c>
      <c r="Q820" t="inlineStr">
        <is>
          <t>M15</t>
        </is>
      </c>
      <c r="R820" t="n">
        <v>4808.4</v>
      </c>
      <c r="S820" t="n">
        <v>4812.01412</v>
      </c>
      <c r="T820" t="n">
        <v>4811.55964</v>
      </c>
      <c r="U820" t="n">
        <v>4815.45551</v>
      </c>
      <c r="V820" t="n">
        <v>4808.52365</v>
      </c>
      <c r="W820" t="n">
        <v>0</v>
      </c>
      <c r="Y820" s="1">
        <f>(O820/86400)+25569</f>
        <v/>
      </c>
      <c r="Z820" s="2">
        <f>CEILING(INT(Y820*1440)/1440*288,1)/288</f>
        <v/>
      </c>
      <c r="AA820">
        <f>MROUND((Z820-25569)*86400,300)</f>
        <v/>
      </c>
    </row>
    <row r="821" ht="14.25" customHeight="1">
      <c r="O821" t="n">
        <v>1776336302</v>
      </c>
      <c r="P821" t="inlineStr">
        <is>
          <t>XAUUSD</t>
        </is>
      </c>
      <c r="Q821" t="inlineStr">
        <is>
          <t>M15</t>
        </is>
      </c>
      <c r="R821" t="n">
        <v>4817.22</v>
      </c>
      <c r="S821" t="n">
        <v>4813.29779</v>
      </c>
      <c r="T821" t="n">
        <v>4812.42871</v>
      </c>
      <c r="U821" t="n">
        <v>4816.44883</v>
      </c>
      <c r="V821" t="n">
        <v>4809.46633</v>
      </c>
      <c r="W821" t="n">
        <v>0</v>
      </c>
      <c r="Y821" s="1">
        <f>(O821/86400)+25569</f>
        <v/>
      </c>
      <c r="Z821" s="2">
        <f>CEILING(INT(Y821*1440)/1440*288,1)/288</f>
        <v/>
      </c>
      <c r="AA821">
        <f>MROUND((Z821-25569)*86400,300)</f>
        <v/>
      </c>
    </row>
    <row r="822" ht="14.25" customHeight="1">
      <c r="O822" t="n">
        <v>1776337202</v>
      </c>
      <c r="P822" t="inlineStr">
        <is>
          <t>XAUUSD</t>
        </is>
      </c>
      <c r="Q822" t="inlineStr">
        <is>
          <t>M15</t>
        </is>
      </c>
      <c r="R822" t="n">
        <v>4817.64</v>
      </c>
      <c r="S822" t="n">
        <v>4814.72069</v>
      </c>
      <c r="T822" t="n">
        <v>4813.5747</v>
      </c>
      <c r="U822" t="n">
        <v>4817.55999</v>
      </c>
      <c r="V822" t="n">
        <v>4810.79318</v>
      </c>
      <c r="W822" t="n">
        <v>0</v>
      </c>
      <c r="Y822" s="1">
        <f>(O822/86400)+25569</f>
        <v/>
      </c>
      <c r="Z822" s="2">
        <f>CEILING(INT(Y822*1440)/1440*288,1)/288</f>
        <v/>
      </c>
      <c r="AA822">
        <f>MROUND((Z822-25569)*86400,300)</f>
        <v/>
      </c>
    </row>
    <row r="823" ht="14.25" customHeight="1">
      <c r="O823" t="n">
        <v>1776338102</v>
      </c>
      <c r="P823" t="inlineStr">
        <is>
          <t>XAUUSD</t>
        </is>
      </c>
      <c r="Q823" t="inlineStr">
        <is>
          <t>M15</t>
        </is>
      </c>
      <c r="R823" t="n">
        <v>4816.18</v>
      </c>
      <c r="S823" t="n">
        <v>4816.20844</v>
      </c>
      <c r="T823" t="n">
        <v>4814.89157</v>
      </c>
      <c r="U823" t="n">
        <v>4818.71003</v>
      </c>
      <c r="V823" t="n">
        <v>4812.27109</v>
      </c>
      <c r="W823" t="n">
        <v>0</v>
      </c>
      <c r="Y823" s="1">
        <f>(O823/86400)+25569</f>
        <v/>
      </c>
      <c r="Z823" s="2">
        <f>CEILING(INT(Y823*1440)/1440*288,1)/288</f>
        <v/>
      </c>
      <c r="AA823">
        <f>MROUND((Z823-25569)*86400,300)</f>
        <v/>
      </c>
    </row>
    <row r="824" ht="14.25" customHeight="1">
      <c r="O824" t="n">
        <v>1776339002</v>
      </c>
      <c r="P824" t="inlineStr">
        <is>
          <t>XAUUSD</t>
        </is>
      </c>
      <c r="Q824" t="inlineStr">
        <is>
          <t>M15</t>
        </is>
      </c>
      <c r="R824" t="n">
        <v>4817.87</v>
      </c>
      <c r="S824" t="n">
        <v>4817.69962</v>
      </c>
      <c r="T824" t="n">
        <v>4816.2956</v>
      </c>
      <c r="U824" t="n">
        <v>4819.9173</v>
      </c>
      <c r="V824" t="n">
        <v>4813.86423</v>
      </c>
      <c r="W824" t="n">
        <v>0</v>
      </c>
      <c r="Y824" s="1">
        <f>(O824/86400)+25569</f>
        <v/>
      </c>
      <c r="Z824" s="2">
        <f>CEILING(INT(Y824*1440)/1440*288,1)/288</f>
        <v/>
      </c>
      <c r="AA824">
        <f>MROUND((Z824-25569)*86400,300)</f>
        <v/>
      </c>
    </row>
    <row r="825" ht="14.25" customHeight="1">
      <c r="O825" t="n">
        <v>1776339902</v>
      </c>
      <c r="P825" t="inlineStr">
        <is>
          <t>XAUUSD</t>
        </is>
      </c>
      <c r="Q825" t="inlineStr">
        <is>
          <t>M15</t>
        </is>
      </c>
      <c r="R825" t="n">
        <v>4822.24</v>
      </c>
      <c r="S825" t="n">
        <v>4818.99206</v>
      </c>
      <c r="T825" t="n">
        <v>4817.64383</v>
      </c>
      <c r="U825" t="n">
        <v>4821.14653</v>
      </c>
      <c r="V825" t="n">
        <v>4815.40287</v>
      </c>
      <c r="W825" t="n">
        <v>0</v>
      </c>
      <c r="Y825" s="1">
        <f>(O825/86400)+25569</f>
        <v/>
      </c>
      <c r="Z825" s="2">
        <f>CEILING(INT(Y825*1440)/1440*288,1)/288</f>
        <v/>
      </c>
      <c r="AA825">
        <f>MROUND((Z825-25569)*86400,300)</f>
        <v/>
      </c>
    </row>
    <row r="826" ht="14.25" customHeight="1">
      <c r="O826" t="n">
        <v>1776340802</v>
      </c>
      <c r="P826" t="inlineStr">
        <is>
          <t>XAUUSD</t>
        </is>
      </c>
      <c r="Q826" t="inlineStr">
        <is>
          <t>M15</t>
        </is>
      </c>
      <c r="R826" t="n">
        <v>4817.5</v>
      </c>
      <c r="S826" t="n">
        <v>4819.75977</v>
      </c>
      <c r="T826" t="n">
        <v>4818.7018</v>
      </c>
      <c r="U826" t="n">
        <v>4822.21818</v>
      </c>
      <c r="V826" t="n">
        <v>4816.60084</v>
      </c>
      <c r="W826" t="n">
        <v>0</v>
      </c>
      <c r="Y826" s="1">
        <f>(O826/86400)+25569</f>
        <v/>
      </c>
      <c r="Z826" s="2">
        <f>CEILING(INT(Y826*1440)/1440*288,1)/288</f>
        <v/>
      </c>
      <c r="AA826">
        <f>MROUND((Z826-25569)*86400,300)</f>
        <v/>
      </c>
    </row>
    <row r="827" ht="14.25" customHeight="1">
      <c r="O827" t="n">
        <v>1776341702</v>
      </c>
      <c r="P827" t="inlineStr">
        <is>
          <t>XAUUSD</t>
        </is>
      </c>
      <c r="Q827" t="inlineStr">
        <is>
          <t>M15</t>
        </is>
      </c>
      <c r="R827" t="n">
        <v>4815.14</v>
      </c>
      <c r="S827" t="n">
        <v>4819.89714</v>
      </c>
      <c r="T827" t="n">
        <v>4819.29947</v>
      </c>
      <c r="U827" t="n">
        <v>4822.94721</v>
      </c>
      <c r="V827" t="n">
        <v>4817.1892</v>
      </c>
      <c r="W827" t="n">
        <v>0</v>
      </c>
      <c r="Y827" s="1">
        <f>(O827/86400)+25569</f>
        <v/>
      </c>
      <c r="Z827" s="2">
        <f>CEILING(INT(Y827*1440)/1440*288,1)/288</f>
        <v/>
      </c>
      <c r="AA827">
        <f>MROUND((Z827-25569)*86400,300)</f>
        <v/>
      </c>
    </row>
    <row r="828" ht="14.25" customHeight="1">
      <c r="O828" t="n">
        <v>1776342602</v>
      </c>
      <c r="P828" t="inlineStr">
        <is>
          <t>XAUUSD</t>
        </is>
      </c>
      <c r="Q828" t="inlineStr">
        <is>
          <t>M15</t>
        </is>
      </c>
      <c r="R828" t="n">
        <v>4817.11</v>
      </c>
      <c r="S828" t="n">
        <v>4819.24589</v>
      </c>
      <c r="T828" t="n">
        <v>4819.27268</v>
      </c>
      <c r="U828" t="n">
        <v>4823.25244</v>
      </c>
      <c r="V828" t="n">
        <v>4816.69749</v>
      </c>
      <c r="W828" t="n">
        <v>1</v>
      </c>
      <c r="Y828" s="1">
        <f>(O828/86400)+25569</f>
        <v/>
      </c>
      <c r="Z828" s="2">
        <f>CEILING(INT(Y828*1440)/1440*288,1)/288</f>
        <v/>
      </c>
      <c r="AA828">
        <f>MROUND((Z828-25569)*86400,300)</f>
        <v/>
      </c>
    </row>
    <row r="829" ht="14.25" customHeight="1">
      <c r="O829" t="n">
        <v>1776343502</v>
      </c>
      <c r="P829" t="inlineStr">
        <is>
          <t>XAUUSD</t>
        </is>
      </c>
      <c r="Q829" t="inlineStr">
        <is>
          <t>M15</t>
        </is>
      </c>
      <c r="R829" t="n">
        <v>4816.11</v>
      </c>
      <c r="S829" t="n">
        <v>4817.58009</v>
      </c>
      <c r="T829" t="n">
        <v>4818.42639</v>
      </c>
      <c r="U829" t="n">
        <v>4822.85122</v>
      </c>
      <c r="V829" t="n">
        <v>4814.83799</v>
      </c>
      <c r="W829" t="n">
        <v>0</v>
      </c>
      <c r="Y829" s="1">
        <f>(O829/86400)+25569</f>
        <v/>
      </c>
      <c r="Z829" s="2">
        <f>CEILING(INT(Y829*1440)/1440*288,1)/288</f>
        <v/>
      </c>
      <c r="AA829">
        <f>MROUND((Z829-25569)*86400,300)</f>
        <v/>
      </c>
    </row>
    <row r="830" ht="14.25" customHeight="1">
      <c r="O830" t="n">
        <v>1776344402</v>
      </c>
      <c r="P830" t="inlineStr">
        <is>
          <t>XAUUSD</t>
        </is>
      </c>
      <c r="Q830" t="inlineStr">
        <is>
          <t>M15</t>
        </is>
      </c>
      <c r="R830" t="n">
        <v>4817.42</v>
      </c>
      <c r="S830" t="n">
        <v>4814.8825</v>
      </c>
      <c r="T830" t="n">
        <v>4816.65444</v>
      </c>
      <c r="U830" t="n">
        <v>4821.62635</v>
      </c>
      <c r="V830" t="n">
        <v>4811.41906</v>
      </c>
      <c r="W830" t="n">
        <v>0</v>
      </c>
      <c r="Y830" s="1">
        <f>(O830/86400)+25569</f>
        <v/>
      </c>
      <c r="Z830" s="2">
        <f>CEILING(INT(Y830*1440)/1440*288,1)/288</f>
        <v/>
      </c>
      <c r="AA830">
        <f>MROUND((Z830-25569)*86400,300)</f>
        <v/>
      </c>
    </row>
    <row r="831" ht="14.25" customHeight="1">
      <c r="O831" t="n">
        <v>1776345302</v>
      </c>
      <c r="P831" t="inlineStr">
        <is>
          <t>XAUUSD</t>
        </is>
      </c>
      <c r="Q831" t="inlineStr">
        <is>
          <t>M15</t>
        </is>
      </c>
      <c r="R831" t="n">
        <v>4815.69</v>
      </c>
      <c r="S831" t="n">
        <v>4811.24566</v>
      </c>
      <c r="T831" t="n">
        <v>4813.95005</v>
      </c>
      <c r="U831" t="n">
        <v>4819.42529</v>
      </c>
      <c r="V831" t="n">
        <v>4806.56558</v>
      </c>
      <c r="W831" t="n">
        <v>0</v>
      </c>
      <c r="Y831" s="1">
        <f>(O831/86400)+25569</f>
        <v/>
      </c>
      <c r="Z831" s="2">
        <f>CEILING(INT(Y831*1440)/1440*288,1)/288</f>
        <v/>
      </c>
      <c r="AA831">
        <f>MROUND((Z831-25569)*86400,300)</f>
        <v/>
      </c>
    </row>
    <row r="832" ht="14.25" customHeight="1">
      <c r="O832" t="n">
        <v>1776346202</v>
      </c>
      <c r="P832" t="inlineStr">
        <is>
          <t>XAUUSD</t>
        </is>
      </c>
      <c r="Q832" t="inlineStr">
        <is>
          <t>M15</t>
        </is>
      </c>
      <c r="R832" t="n">
        <v>4816.26</v>
      </c>
      <c r="S832" t="n">
        <v>4807.03121</v>
      </c>
      <c r="T832" t="n">
        <v>4810.49063</v>
      </c>
      <c r="U832" t="n">
        <v>4816.42333</v>
      </c>
      <c r="V832" t="n">
        <v>4800.693</v>
      </c>
      <c r="W832" t="n">
        <v>0</v>
      </c>
      <c r="Y832" s="1">
        <f>(O832/86400)+25569</f>
        <v/>
      </c>
      <c r="Z832" s="2">
        <f>CEILING(INT(Y832*1440)/1440*288,1)/288</f>
        <v/>
      </c>
      <c r="AA832">
        <f>MROUND((Z832-25569)*86400,300)</f>
        <v/>
      </c>
    </row>
    <row r="833" ht="14.25" customHeight="1">
      <c r="O833" t="n">
        <v>1776347102</v>
      </c>
      <c r="P833" t="inlineStr">
        <is>
          <t>XAUUSD</t>
        </is>
      </c>
      <c r="Q833" t="inlineStr">
        <is>
          <t>M15</t>
        </is>
      </c>
      <c r="R833" t="n">
        <v>4794.86</v>
      </c>
      <c r="S833" t="n">
        <v>4802.68839</v>
      </c>
      <c r="T833" t="n">
        <v>4806.58951</v>
      </c>
      <c r="U833" t="n">
        <v>4812.85453</v>
      </c>
      <c r="V833" t="n">
        <v>4794.56095</v>
      </c>
      <c r="W833" t="n">
        <v>0</v>
      </c>
      <c r="Y833" s="1">
        <f>(O833/86400)+25569</f>
        <v/>
      </c>
      <c r="Z833" s="2">
        <f>CEILING(INT(Y833*1440)/1440*288,1)/288</f>
        <v/>
      </c>
      <c r="AA833">
        <f>MROUND((Z833-25569)*86400,300)</f>
        <v/>
      </c>
    </row>
    <row r="834" ht="14.25" customHeight="1">
      <c r="O834" t="n">
        <v>1776348002</v>
      </c>
      <c r="P834" t="inlineStr">
        <is>
          <t>XAUUSD</t>
        </is>
      </c>
      <c r="Q834" t="inlineStr">
        <is>
          <t>M15</t>
        </is>
      </c>
      <c r="R834" t="n">
        <v>4800.62</v>
      </c>
      <c r="S834" t="n">
        <v>4799.33672</v>
      </c>
      <c r="T834" t="n">
        <v>4802.96312</v>
      </c>
      <c r="U834" t="n">
        <v>4809.2827</v>
      </c>
      <c r="V834" t="n">
        <v>4789.66671</v>
      </c>
      <c r="W834" t="n">
        <v>0</v>
      </c>
      <c r="Y834" s="1">
        <f>(O834/86400)+25569</f>
        <v/>
      </c>
      <c r="Z834" s="2">
        <f>CEILING(INT(Y834*1440)/1440*288,1)/288</f>
        <v/>
      </c>
      <c r="AA834">
        <f>MROUND((Z834-25569)*86400,300)</f>
        <v/>
      </c>
    </row>
    <row r="835" ht="14.25" customHeight="1">
      <c r="O835" t="n">
        <v>1776348902</v>
      </c>
      <c r="P835" t="inlineStr">
        <is>
          <t>XAUUSD</t>
        </is>
      </c>
      <c r="Q835" t="inlineStr">
        <is>
          <t>M15</t>
        </is>
      </c>
      <c r="R835" t="n">
        <v>4799.33</v>
      </c>
      <c r="S835" t="n">
        <v>4797.17237</v>
      </c>
      <c r="T835" t="n">
        <v>4800.06774</v>
      </c>
      <c r="U835" t="n">
        <v>4806.55353</v>
      </c>
      <c r="V835" t="n">
        <v>4786.64121</v>
      </c>
      <c r="W835" t="n">
        <v>0</v>
      </c>
      <c r="Y835" s="1">
        <f>(O835/86400)+25569</f>
        <v/>
      </c>
      <c r="Z835" s="2">
        <f>CEILING(INT(Y835*1440)/1440*288,1)/288</f>
        <v/>
      </c>
      <c r="AA835">
        <f>MROUND((Z835-25569)*86400,300)</f>
        <v/>
      </c>
    </row>
    <row r="836" ht="14.25" customHeight="1">
      <c r="O836" t="n">
        <v>1776349802</v>
      </c>
      <c r="P836" t="inlineStr">
        <is>
          <t>XAUUSD</t>
        </is>
      </c>
      <c r="Q836" t="inlineStr">
        <is>
          <t>M15</t>
        </is>
      </c>
      <c r="R836" t="n">
        <v>4787.73</v>
      </c>
      <c r="S836" t="n">
        <v>4796.371</v>
      </c>
      <c r="T836" t="n">
        <v>4798.21937</v>
      </c>
      <c r="U836" t="n">
        <v>4805.02405</v>
      </c>
      <c r="V836" t="n">
        <v>4785.64119</v>
      </c>
      <c r="W836" t="n">
        <v>0</v>
      </c>
      <c r="Y836" s="1">
        <f>(O836/86400)+25569</f>
        <v/>
      </c>
      <c r="Z836" s="2">
        <f>CEILING(INT(Y836*1440)/1440*288,1)/288</f>
        <v/>
      </c>
      <c r="AA836">
        <f>MROUND((Z836-25569)*86400,300)</f>
        <v/>
      </c>
    </row>
    <row r="837" ht="14.25" customHeight="1">
      <c r="O837" t="n">
        <v>1776350702</v>
      </c>
      <c r="P837" t="inlineStr">
        <is>
          <t>XAUUSD</t>
        </is>
      </c>
      <c r="Q837" t="inlineStr">
        <is>
          <t>M15</t>
        </is>
      </c>
      <c r="R837" t="n">
        <v>4788.7</v>
      </c>
      <c r="S837" t="n">
        <v>4797.131</v>
      </c>
      <c r="T837" t="n">
        <v>4797.67519</v>
      </c>
      <c r="U837" t="n">
        <v>4804.79285</v>
      </c>
      <c r="V837" t="n">
        <v>4787.03672</v>
      </c>
      <c r="W837" t="n">
        <v>0</v>
      </c>
      <c r="Y837" s="1">
        <f>(O837/86400)+25569</f>
        <v/>
      </c>
      <c r="Z837" s="2">
        <f>CEILING(INT(Y837*1440)/1440*288,1)/288</f>
        <v/>
      </c>
      <c r="AA837">
        <f>MROUND((Z837-25569)*86400,300)</f>
        <v/>
      </c>
    </row>
    <row r="838" ht="14.25" customHeight="1">
      <c r="O838" t="n">
        <v>1776351602</v>
      </c>
      <c r="P838" t="inlineStr">
        <is>
          <t>XAUUSD</t>
        </is>
      </c>
      <c r="Q838" t="inlineStr">
        <is>
          <t>M15</t>
        </is>
      </c>
      <c r="R838" t="n">
        <v>4806.71</v>
      </c>
      <c r="S838" t="n">
        <v>4798.99538</v>
      </c>
      <c r="T838" t="n">
        <v>4798.33528</v>
      </c>
      <c r="U838" t="n">
        <v>4805.79102</v>
      </c>
      <c r="V838" t="n">
        <v>4789.97214</v>
      </c>
      <c r="W838" t="n">
        <v>1</v>
      </c>
      <c r="Y838" s="1">
        <f>(O838/86400)+25569</f>
        <v/>
      </c>
      <c r="Z838" s="2">
        <f>CEILING(INT(Y838*1440)/1440*288,1)/288</f>
        <v/>
      </c>
      <c r="AA838">
        <f>MROUND((Z838-25569)*86400,300)</f>
        <v/>
      </c>
    </row>
    <row r="839" ht="14.25" customHeight="1">
      <c r="O839" t="n">
        <v>1776352502</v>
      </c>
      <c r="P839" t="inlineStr">
        <is>
          <t>XAUUSD</t>
        </is>
      </c>
      <c r="Q839" t="inlineStr">
        <is>
          <t>M15</t>
        </is>
      </c>
      <c r="R839" t="n">
        <v>4802.1</v>
      </c>
      <c r="S839" t="n">
        <v>4800.83907</v>
      </c>
      <c r="T839" t="n">
        <v>4799.58718</v>
      </c>
      <c r="U839" t="n">
        <v>4806.97361</v>
      </c>
      <c r="V839" t="n">
        <v>4793.56755</v>
      </c>
      <c r="W839" t="n">
        <v>0</v>
      </c>
      <c r="Y839" s="1">
        <f>(O839/86400)+25569</f>
        <v/>
      </c>
      <c r="Z839" s="2">
        <f>CEILING(INT(Y839*1440)/1440*288,1)/288</f>
        <v/>
      </c>
      <c r="AA839">
        <f>MROUND((Z839-25569)*86400,300)</f>
        <v/>
      </c>
    </row>
    <row r="840" ht="14.25" customHeight="1">
      <c r="O840" t="n">
        <v>1776353402</v>
      </c>
      <c r="P840" t="inlineStr">
        <is>
          <t>XAUUSD</t>
        </is>
      </c>
      <c r="Q840" t="inlineStr">
        <is>
          <t>M15</t>
        </is>
      </c>
      <c r="R840" t="n">
        <v>4802.98</v>
      </c>
      <c r="S840" t="n">
        <v>4802.19465</v>
      </c>
      <c r="T840" t="n">
        <v>4800.89091</v>
      </c>
      <c r="U840" t="n">
        <v>4807.8641</v>
      </c>
      <c r="V840" t="n">
        <v>4796.5853</v>
      </c>
      <c r="W840" t="n">
        <v>0</v>
      </c>
      <c r="Y840" s="1">
        <f>(O840/86400)+25569</f>
        <v/>
      </c>
      <c r="Z840" s="2">
        <f>CEILING(INT(Y840*1440)/1440*288,1)/288</f>
        <v/>
      </c>
      <c r="AA840">
        <f>MROUND((Z840-25569)*86400,300)</f>
        <v/>
      </c>
    </row>
    <row r="841" ht="14.25" customHeight="1">
      <c r="O841" t="n">
        <v>1776354302</v>
      </c>
      <c r="P841" t="inlineStr">
        <is>
          <t>XAUUSD</t>
        </is>
      </c>
      <c r="Q841" t="inlineStr">
        <is>
          <t>M15</t>
        </is>
      </c>
      <c r="R841" t="n">
        <v>4807.09</v>
      </c>
      <c r="S841" t="n">
        <v>4802.57923</v>
      </c>
      <c r="T841" t="n">
        <v>4801.73507</v>
      </c>
      <c r="U841" t="n">
        <v>4807.9471</v>
      </c>
      <c r="V841" t="n">
        <v>4798.38904</v>
      </c>
      <c r="W841" t="n">
        <v>0</v>
      </c>
      <c r="Y841" s="1">
        <f>(O841/86400)+25569</f>
        <v/>
      </c>
      <c r="Z841" s="2">
        <f>CEILING(INT(Y841*1440)/1440*288,1)/288</f>
        <v/>
      </c>
      <c r="AA841">
        <f>MROUND((Z841-25569)*86400,300)</f>
        <v/>
      </c>
    </row>
    <row r="842" ht="14.25" customHeight="1">
      <c r="O842" t="n">
        <v>1776355202</v>
      </c>
      <c r="P842" t="inlineStr">
        <is>
          <t>XAUUSD</t>
        </is>
      </c>
      <c r="Q842" t="inlineStr">
        <is>
          <t>M15</t>
        </is>
      </c>
      <c r="R842" t="n">
        <v>4805.02</v>
      </c>
      <c r="S842" t="n">
        <v>4801.62961</v>
      </c>
      <c r="T842" t="n">
        <v>4801.68234</v>
      </c>
      <c r="U842" t="n">
        <v>4806.99528</v>
      </c>
      <c r="V842" t="n">
        <v>4798.48379</v>
      </c>
      <c r="W842" t="n">
        <v>1</v>
      </c>
      <c r="Y842" s="1">
        <f>(O842/86400)+25569</f>
        <v/>
      </c>
      <c r="Z842" s="2">
        <f>CEILING(INT(Y842*1440)/1440*288,1)/288</f>
        <v/>
      </c>
      <c r="AA842">
        <f>MROUND((Z842-25569)*86400,300)</f>
        <v/>
      </c>
    </row>
    <row r="843" ht="14.25" customHeight="1">
      <c r="O843" t="n">
        <v>1776356102</v>
      </c>
      <c r="P843" t="inlineStr">
        <is>
          <t>XAUUSD</t>
        </is>
      </c>
      <c r="Q843" t="inlineStr">
        <is>
          <t>M15</t>
        </is>
      </c>
      <c r="R843" t="n">
        <v>4799.31</v>
      </c>
      <c r="S843" t="n">
        <v>4799.43139</v>
      </c>
      <c r="T843" t="n">
        <v>4800.55687</v>
      </c>
      <c r="U843" t="n">
        <v>4804.88902</v>
      </c>
      <c r="V843" t="n">
        <v>4796.75842</v>
      </c>
      <c r="W843" t="n">
        <v>0</v>
      </c>
      <c r="Y843" s="1">
        <f>(O843/86400)+25569</f>
        <v/>
      </c>
      <c r="Z843" s="2">
        <f>CEILING(INT(Y843*1440)/1440*288,1)/288</f>
        <v/>
      </c>
      <c r="AA843">
        <f>MROUND((Z843-25569)*86400,300)</f>
        <v/>
      </c>
    </row>
    <row r="844" ht="14.25" customHeight="1">
      <c r="O844" t="n">
        <v>1776357002</v>
      </c>
      <c r="P844" t="inlineStr">
        <is>
          <t>XAUUSD</t>
        </is>
      </c>
      <c r="Q844" t="inlineStr">
        <is>
          <t>M15</t>
        </is>
      </c>
      <c r="R844" t="n">
        <v>4790.11</v>
      </c>
      <c r="S844" t="n">
        <v>4796.4299</v>
      </c>
      <c r="T844" t="n">
        <v>4798.49338</v>
      </c>
      <c r="U844" t="n">
        <v>4801.91039</v>
      </c>
      <c r="V844" t="n">
        <v>4793.71296</v>
      </c>
      <c r="W844" t="n">
        <v>0</v>
      </c>
      <c r="Y844" s="1">
        <f>(O844/86400)+25569</f>
        <v/>
      </c>
      <c r="Z844" s="2">
        <f>CEILING(INT(Y844*1440)/1440*288,1)/288</f>
        <v/>
      </c>
      <c r="AA844">
        <f>MROUND((Z844-25569)*86400,300)</f>
        <v/>
      </c>
    </row>
    <row r="845" ht="14.25" customHeight="1">
      <c r="O845" t="n">
        <v>1776357902</v>
      </c>
      <c r="P845" t="inlineStr">
        <is>
          <t>XAUUSD</t>
        </is>
      </c>
      <c r="Q845" t="inlineStr">
        <is>
          <t>M15</t>
        </is>
      </c>
      <c r="R845" t="n">
        <v>4791.99</v>
      </c>
      <c r="S845" t="n">
        <v>4793.31744</v>
      </c>
      <c r="T845" t="n">
        <v>4795.90541</v>
      </c>
      <c r="U845" t="n">
        <v>4798.57758</v>
      </c>
      <c r="V845" t="n">
        <v>4790.19697</v>
      </c>
      <c r="W845" t="n">
        <v>0</v>
      </c>
      <c r="Y845" s="1">
        <f>(O845/86400)+25569</f>
        <v/>
      </c>
      <c r="Z845" s="2">
        <f>CEILING(INT(Y845*1440)/1440*288,1)/288</f>
        <v/>
      </c>
      <c r="AA845">
        <f>MROUND((Z845-25569)*86400,300)</f>
        <v/>
      </c>
    </row>
    <row r="846" ht="14.25" customHeight="1">
      <c r="O846" t="n">
        <v>1776358802</v>
      </c>
      <c r="P846" t="inlineStr">
        <is>
          <t>XAUUSD</t>
        </is>
      </c>
      <c r="Q846" t="inlineStr">
        <is>
          <t>M15</t>
        </is>
      </c>
      <c r="R846" t="n">
        <v>4791.41</v>
      </c>
      <c r="S846" t="n">
        <v>4790.47132</v>
      </c>
      <c r="T846" t="n">
        <v>4793.18836</v>
      </c>
      <c r="U846" t="n">
        <v>4795.48859</v>
      </c>
      <c r="V846" t="n">
        <v>4786.90572</v>
      </c>
      <c r="W846" t="n">
        <v>0</v>
      </c>
      <c r="Y846" s="1">
        <f>(O846/86400)+25569</f>
        <v/>
      </c>
      <c r="Z846" s="2">
        <f>CEILING(INT(Y846*1440)/1440*288,1)/288</f>
        <v/>
      </c>
      <c r="AA846">
        <f>MROUND((Z846-25569)*86400,300)</f>
        <v/>
      </c>
    </row>
    <row r="847" ht="14.25" customHeight="1">
      <c r="O847" t="n">
        <v>1776359702</v>
      </c>
      <c r="P847" t="inlineStr">
        <is>
          <t>XAUUSD</t>
        </is>
      </c>
      <c r="Q847" t="inlineStr">
        <is>
          <t>M15</t>
        </is>
      </c>
      <c r="R847" t="n">
        <v>4785.04</v>
      </c>
      <c r="S847" t="n">
        <v>4788.23082</v>
      </c>
      <c r="T847" t="n">
        <v>4790.70959</v>
      </c>
      <c r="U847" t="n">
        <v>4792.95719</v>
      </c>
      <c r="V847" t="n">
        <v>4784.2717</v>
      </c>
      <c r="W847" t="n">
        <v>0</v>
      </c>
      <c r="Y847" s="1">
        <f>(O847/86400)+25569</f>
        <v/>
      </c>
      <c r="Z847" s="2">
        <f>CEILING(INT(Y847*1440)/1440*288,1)/288</f>
        <v/>
      </c>
      <c r="AA847">
        <f>MROUND((Z847-25569)*86400,300)</f>
        <v/>
      </c>
    </row>
    <row r="848" ht="14.25" customHeight="1">
      <c r="O848" t="n">
        <v>1776360602</v>
      </c>
      <c r="P848" t="inlineStr">
        <is>
          <t>XAUUSD</t>
        </is>
      </c>
      <c r="Q848" t="inlineStr">
        <is>
          <t>M15</t>
        </is>
      </c>
      <c r="R848" t="n">
        <v>4787.16</v>
      </c>
      <c r="S848" t="n">
        <v>4786.96502</v>
      </c>
      <c r="T848" t="n">
        <v>4788.83731</v>
      </c>
      <c r="U848" t="n">
        <v>4791.25052</v>
      </c>
      <c r="V848" t="n">
        <v>4782.77843</v>
      </c>
      <c r="W848" t="n">
        <v>0</v>
      </c>
      <c r="Y848" s="1">
        <f>(O848/86400)+25569</f>
        <v/>
      </c>
      <c r="Z848" s="2">
        <f>CEILING(INT(Y848*1440)/1440*288,1)/288</f>
        <v/>
      </c>
      <c r="AA848">
        <f>MROUND((Z848-25569)*86400,300)</f>
        <v/>
      </c>
    </row>
    <row r="849" ht="14.25" customHeight="1">
      <c r="O849" t="n">
        <v>1776361502</v>
      </c>
      <c r="P849" t="inlineStr">
        <is>
          <t>XAUUSD</t>
        </is>
      </c>
      <c r="Q849" t="inlineStr">
        <is>
          <t>M15</t>
        </is>
      </c>
      <c r="R849" t="n">
        <v>4789.22</v>
      </c>
      <c r="S849" t="n">
        <v>4786.65075</v>
      </c>
      <c r="T849" t="n">
        <v>4787.74403</v>
      </c>
      <c r="U849" t="n">
        <v>4790.57694</v>
      </c>
      <c r="V849" t="n">
        <v>4782.60304</v>
      </c>
      <c r="W849" t="n">
        <v>0</v>
      </c>
      <c r="Y849" s="1">
        <f>(O849/86400)+25569</f>
        <v/>
      </c>
      <c r="Z849" s="2">
        <f>CEILING(INT(Y849*1440)/1440*288,1)/288</f>
        <v/>
      </c>
      <c r="AA849">
        <f>MROUND((Z849-25569)*86400,300)</f>
        <v/>
      </c>
    </row>
    <row r="850" ht="14.25" customHeight="1">
      <c r="O850" t="n">
        <v>1776362402</v>
      </c>
      <c r="P850" t="inlineStr">
        <is>
          <t>XAUUSD</t>
        </is>
      </c>
      <c r="Q850" t="inlineStr">
        <is>
          <t>M15</t>
        </is>
      </c>
      <c r="R850" t="n">
        <v>4790.1</v>
      </c>
      <c r="S850" t="n">
        <v>4787.11647</v>
      </c>
      <c r="T850" t="n">
        <v>4787.43025</v>
      </c>
      <c r="U850" t="n">
        <v>4790.81639</v>
      </c>
      <c r="V850" t="n">
        <v>4783.5455</v>
      </c>
      <c r="W850" t="n">
        <v>0</v>
      </c>
      <c r="Y850" s="1">
        <f>(O850/86400)+25569</f>
        <v/>
      </c>
      <c r="Z850" s="2">
        <f>CEILING(INT(Y850*1440)/1440*288,1)/288</f>
        <v/>
      </c>
      <c r="AA850">
        <f>MROUND((Z850-25569)*86400,300)</f>
        <v/>
      </c>
    </row>
    <row r="851" ht="14.25" customHeight="1">
      <c r="O851" t="n">
        <v>1776363302</v>
      </c>
      <c r="P851" t="inlineStr">
        <is>
          <t>XAUUSD</t>
        </is>
      </c>
      <c r="Q851" t="inlineStr">
        <is>
          <t>M15</t>
        </is>
      </c>
      <c r="R851" t="n">
        <v>4786.98</v>
      </c>
      <c r="S851" t="n">
        <v>4788.12315</v>
      </c>
      <c r="T851" t="n">
        <v>4787.7767</v>
      </c>
      <c r="U851" t="n">
        <v>4791.64909</v>
      </c>
      <c r="V851" t="n">
        <v>4785.17033</v>
      </c>
      <c r="W851" t="n">
        <v>1</v>
      </c>
      <c r="Y851" s="1">
        <f>(O851/86400)+25569</f>
        <v/>
      </c>
      <c r="Z851" s="2">
        <f>CEILING(INT(Y851*1440)/1440*288,1)/288</f>
        <v/>
      </c>
      <c r="AA851">
        <f>MROUND((Z851-25569)*86400,300)</f>
        <v/>
      </c>
    </row>
    <row r="852" ht="14.25" customHeight="1">
      <c r="O852" t="n">
        <v>1776364202</v>
      </c>
      <c r="P852" t="inlineStr">
        <is>
          <t>XAUUSD</t>
        </is>
      </c>
      <c r="Q852" t="inlineStr">
        <is>
          <t>M15</t>
        </is>
      </c>
      <c r="R852" t="n">
        <v>4790.43</v>
      </c>
      <c r="S852" t="n">
        <v>4789.49458</v>
      </c>
      <c r="T852" t="n">
        <v>4788.63564</v>
      </c>
      <c r="U852" t="n">
        <v>4792.81098</v>
      </c>
      <c r="V852" t="n">
        <v>4787.02569</v>
      </c>
      <c r="W852" t="n">
        <v>0</v>
      </c>
      <c r="Y852" s="1">
        <f>(O852/86400)+25569</f>
        <v/>
      </c>
      <c r="Z852" s="2">
        <f>CEILING(INT(Y852*1440)/1440*288,1)/288</f>
        <v/>
      </c>
      <c r="AA852">
        <f>MROUND((Z852-25569)*86400,300)</f>
        <v/>
      </c>
    </row>
    <row r="853" ht="14.25" customHeight="1">
      <c r="O853" t="n">
        <v>1776365102</v>
      </c>
      <c r="P853" t="inlineStr">
        <is>
          <t>XAUUSD</t>
        </is>
      </c>
      <c r="Q853" t="inlineStr">
        <is>
          <t>M15</t>
        </is>
      </c>
      <c r="R853" t="n">
        <v>4789.64</v>
      </c>
      <c r="S853" t="n">
        <v>4790.84032</v>
      </c>
      <c r="T853" t="n">
        <v>4789.73798</v>
      </c>
      <c r="U853" t="n">
        <v>4794.04567</v>
      </c>
      <c r="V853" t="n">
        <v>4788.74017</v>
      </c>
      <c r="W853" t="n">
        <v>0</v>
      </c>
      <c r="Y853" s="1">
        <f>(O853/86400)+25569</f>
        <v/>
      </c>
      <c r="Z853" s="2">
        <f>CEILING(INT(Y853*1440)/1440*288,1)/288</f>
        <v/>
      </c>
      <c r="AA853">
        <f>MROUND((Z853-25569)*86400,300)</f>
        <v/>
      </c>
    </row>
    <row r="854" ht="14.25" customHeight="1">
      <c r="O854" t="n">
        <v>1776366002</v>
      </c>
      <c r="P854" t="inlineStr">
        <is>
          <t>XAUUSD</t>
        </is>
      </c>
      <c r="Q854" t="inlineStr">
        <is>
          <t>M15</t>
        </is>
      </c>
      <c r="R854" t="n">
        <v>4790.03</v>
      </c>
      <c r="S854" t="n">
        <v>4791.93807</v>
      </c>
      <c r="T854" t="n">
        <v>4790.83803</v>
      </c>
      <c r="U854" t="n">
        <v>4795.05539</v>
      </c>
      <c r="V854" t="n">
        <v>4790.00691</v>
      </c>
      <c r="W854" t="n">
        <v>0</v>
      </c>
      <c r="Y854" s="1">
        <f>(O854/86400)+25569</f>
        <v/>
      </c>
      <c r="Z854" s="2">
        <f>CEILING(INT(Y854*1440)/1440*288,1)/288</f>
        <v/>
      </c>
      <c r="AA854">
        <f>MROUND((Z854-25569)*86400,300)</f>
        <v/>
      </c>
    </row>
    <row r="855" ht="14.25" customHeight="1">
      <c r="O855" t="n">
        <v>1776366902</v>
      </c>
      <c r="P855" t="inlineStr">
        <is>
          <t>XAUUSD</t>
        </is>
      </c>
      <c r="Q855" t="inlineStr">
        <is>
          <t>M15</t>
        </is>
      </c>
      <c r="R855" t="n">
        <v>4790.76</v>
      </c>
      <c r="S855" t="n">
        <v>4792.61725</v>
      </c>
      <c r="T855" t="n">
        <v>4791.72764</v>
      </c>
      <c r="U855" t="n">
        <v>4795.60821</v>
      </c>
      <c r="V855" t="n">
        <v>4790.67957</v>
      </c>
      <c r="W855" t="n">
        <v>0</v>
      </c>
      <c r="Y855" s="1">
        <f>(O855/86400)+25569</f>
        <v/>
      </c>
      <c r="Z855" s="2">
        <f>CEILING(INT(Y855*1440)/1440*288,1)/288</f>
        <v/>
      </c>
      <c r="AA855">
        <f>MROUND((Z855-25569)*86400,300)</f>
        <v/>
      </c>
    </row>
    <row r="856" ht="14.25" customHeight="1">
      <c r="O856" t="n">
        <v>1776367802</v>
      </c>
      <c r="P856" t="inlineStr">
        <is>
          <t>XAUUSD</t>
        </is>
      </c>
      <c r="Q856" t="inlineStr">
        <is>
          <t>M15</t>
        </is>
      </c>
      <c r="R856" t="n">
        <v>4797.59</v>
      </c>
      <c r="S856" t="n">
        <v>4792.81279</v>
      </c>
      <c r="T856" t="n">
        <v>4792.27022</v>
      </c>
      <c r="U856" t="n">
        <v>4795.69081</v>
      </c>
      <c r="V856" t="n">
        <v>4790.77762</v>
      </c>
      <c r="W856" t="n">
        <v>0</v>
      </c>
      <c r="Y856" s="1">
        <f>(O856/86400)+25569</f>
        <v/>
      </c>
      <c r="Z856" s="2">
        <f>CEILING(INT(Y856*1440)/1440*288,1)/288</f>
        <v/>
      </c>
      <c r="AA856">
        <f>MROUND((Z856-25569)*86400,300)</f>
        <v/>
      </c>
    </row>
    <row r="857" ht="14.25" customHeight="1">
      <c r="O857" t="n">
        <v>1776368702</v>
      </c>
      <c r="P857" t="inlineStr">
        <is>
          <t>XAUUSD</t>
        </is>
      </c>
      <c r="Q857" t="inlineStr">
        <is>
          <t>M15</t>
        </is>
      </c>
      <c r="R857" t="n">
        <v>4793.52</v>
      </c>
      <c r="S857" t="n">
        <v>4792.4178</v>
      </c>
      <c r="T857" t="n">
        <v>4792.34401</v>
      </c>
      <c r="U857" t="n">
        <v>4795.27315</v>
      </c>
      <c r="V857" t="n">
        <v>4790.42785</v>
      </c>
      <c r="W857" t="n">
        <v>0</v>
      </c>
      <c r="Y857" s="1">
        <f>(O857/86400)+25569</f>
        <v/>
      </c>
      <c r="Z857" s="2">
        <f>CEILING(INT(Y857*1440)/1440*288,1)/288</f>
        <v/>
      </c>
      <c r="AA857">
        <f>MROUND((Z857-25569)*86400,300)</f>
        <v/>
      </c>
    </row>
    <row r="858" ht="14.25" customHeight="1">
      <c r="O858" t="n">
        <v>1776369602</v>
      </c>
      <c r="P858" t="inlineStr">
        <is>
          <t>XAUUSD</t>
        </is>
      </c>
      <c r="Q858" t="inlineStr">
        <is>
          <t>M15</t>
        </is>
      </c>
      <c r="R858" t="n">
        <v>4790.59</v>
      </c>
      <c r="S858" t="n">
        <v>4791.75898</v>
      </c>
      <c r="T858" t="n">
        <v>4792.05149</v>
      </c>
      <c r="U858" t="n">
        <v>4794.52448</v>
      </c>
      <c r="V858" t="n">
        <v>4789.79646</v>
      </c>
      <c r="W858" t="n">
        <v>1</v>
      </c>
      <c r="Y858" s="1">
        <f>(O858/86400)+25569</f>
        <v/>
      </c>
      <c r="Z858" s="2">
        <f>CEILING(INT(Y858*1440)/1440*288,1)/288</f>
        <v/>
      </c>
      <c r="AA858">
        <f>MROUND((Z858-25569)*86400,300)</f>
        <v/>
      </c>
    </row>
    <row r="859" ht="14.25" customHeight="1">
      <c r="O859" t="n">
        <v>1776370502</v>
      </c>
      <c r="P859" t="inlineStr">
        <is>
          <t>XAUUSD</t>
        </is>
      </c>
      <c r="Q859" t="inlineStr">
        <is>
          <t>M15</t>
        </is>
      </c>
      <c r="R859" t="n">
        <v>4789.04</v>
      </c>
      <c r="S859" t="n">
        <v>4791.1865</v>
      </c>
      <c r="T859" t="n">
        <v>4791.619</v>
      </c>
      <c r="U859" t="n">
        <v>4793.80628</v>
      </c>
      <c r="V859" t="n">
        <v>4789.18345</v>
      </c>
      <c r="W859" t="n">
        <v>0</v>
      </c>
      <c r="Y859" s="1">
        <f>(O859/86400)+25569</f>
        <v/>
      </c>
      <c r="Z859" s="2">
        <f>CEILING(INT(Y859*1440)/1440*288,1)/288</f>
        <v/>
      </c>
      <c r="AA859">
        <f>MROUND((Z859-25569)*86400,300)</f>
        <v/>
      </c>
    </row>
    <row r="860" ht="14.25" customHeight="1">
      <c r="O860" t="n">
        <v>1776371402</v>
      </c>
      <c r="P860" t="inlineStr">
        <is>
          <t>XAUUSD</t>
        </is>
      </c>
      <c r="Q860" t="inlineStr">
        <is>
          <t>M15</t>
        </is>
      </c>
      <c r="R860" t="n">
        <v>4788.68</v>
      </c>
      <c r="S860" t="n">
        <v>4790.98575</v>
      </c>
      <c r="T860" t="n">
        <v>4791.30238</v>
      </c>
      <c r="U860" t="n">
        <v>4793.39712</v>
      </c>
      <c r="V860" t="n">
        <v>4788.84534</v>
      </c>
      <c r="W860" t="n">
        <v>0</v>
      </c>
      <c r="Y860" s="1">
        <f>(O860/86400)+25569</f>
        <v/>
      </c>
      <c r="Z860" s="2">
        <f>CEILING(INT(Y860*1440)/1440*288,1)/288</f>
        <v/>
      </c>
      <c r="AA860">
        <f>MROUND((Z860-25569)*86400,300)</f>
        <v/>
      </c>
    </row>
    <row r="861" ht="14.25" customHeight="1">
      <c r="O861" t="n">
        <v>1776372302</v>
      </c>
      <c r="P861" t="inlineStr">
        <is>
          <t>XAUUSD</t>
        </is>
      </c>
      <c r="Q861" t="inlineStr">
        <is>
          <t>M15</t>
        </is>
      </c>
      <c r="R861" t="n">
        <v>4790.84</v>
      </c>
      <c r="S861" t="n">
        <v>4791.29403</v>
      </c>
      <c r="T861" t="n">
        <v>4791.2982</v>
      </c>
      <c r="U861" t="n">
        <v>4793.45338</v>
      </c>
      <c r="V861" t="n">
        <v>4788.97737</v>
      </c>
      <c r="W861" t="n">
        <v>0</v>
      </c>
      <c r="Y861" s="1">
        <f>(O861/86400)+25569</f>
        <v/>
      </c>
      <c r="Z861" s="2">
        <f>CEILING(INT(Y861*1440)/1440*288,1)/288</f>
        <v/>
      </c>
      <c r="AA861">
        <f>MROUND((Z861-25569)*86400,300)</f>
        <v/>
      </c>
    </row>
    <row r="862" ht="14.25" customHeight="1">
      <c r="O862" t="n">
        <v>1776376802</v>
      </c>
      <c r="P862" t="inlineStr">
        <is>
          <t>XAUUSD</t>
        </is>
      </c>
      <c r="Q862" t="inlineStr">
        <is>
          <t>M15</t>
        </is>
      </c>
      <c r="R862" t="n">
        <v>4795.24</v>
      </c>
      <c r="S862" t="n">
        <v>4792.04409</v>
      </c>
      <c r="T862" t="n">
        <v>4791.67115</v>
      </c>
      <c r="U862" t="n">
        <v>4793.97284</v>
      </c>
      <c r="V862" t="n">
        <v>4789.5854</v>
      </c>
      <c r="W862" t="n">
        <v>1</v>
      </c>
      <c r="Y862" s="1">
        <f>(O862/86400)+25569</f>
        <v/>
      </c>
      <c r="Z862" s="2">
        <f>CEILING(INT(Y862*1440)/1440*288,1)/288</f>
        <v/>
      </c>
      <c r="AA862">
        <f>MROUND((Z862-25569)*86400,300)</f>
        <v/>
      </c>
    </row>
    <row r="863" ht="14.25" customHeight="1">
      <c r="O863" t="n">
        <v>1776377702</v>
      </c>
      <c r="P863" t="inlineStr">
        <is>
          <t>XAUUSD</t>
        </is>
      </c>
      <c r="Q863" t="inlineStr">
        <is>
          <t>M15</t>
        </is>
      </c>
      <c r="R863" t="n">
        <v>4794</v>
      </c>
      <c r="S863" t="n">
        <v>4793.0006</v>
      </c>
      <c r="T863" t="n">
        <v>4792.33588</v>
      </c>
      <c r="U863" t="n">
        <v>4794.67108</v>
      </c>
      <c r="V863" t="n">
        <v>4790.52841</v>
      </c>
      <c r="W863" t="n">
        <v>0</v>
      </c>
      <c r="Y863" s="1">
        <f>(O863/86400)+25569</f>
        <v/>
      </c>
      <c r="Z863" s="2">
        <f>CEILING(INT(Y863*1440)/1440*288,1)/288</f>
        <v/>
      </c>
      <c r="AA863">
        <f>MROUND((Z863-25569)*86400,300)</f>
        <v/>
      </c>
    </row>
    <row r="864" ht="14.25" customHeight="1">
      <c r="O864" t="n">
        <v>1776378602</v>
      </c>
      <c r="P864" t="inlineStr">
        <is>
          <t>XAUUSD</t>
        </is>
      </c>
      <c r="Q864" t="inlineStr">
        <is>
          <t>M15</t>
        </is>
      </c>
      <c r="R864" t="n">
        <v>4795.5</v>
      </c>
      <c r="S864" t="n">
        <v>4794.04612</v>
      </c>
      <c r="T864" t="n">
        <v>4793.191</v>
      </c>
      <c r="U864" t="n">
        <v>4795.4796</v>
      </c>
      <c r="V864" t="n">
        <v>4791.65138</v>
      </c>
      <c r="W864" t="n">
        <v>0</v>
      </c>
      <c r="Y864" s="1">
        <f>(O864/86400)+25569</f>
        <v/>
      </c>
      <c r="Z864" s="2">
        <f>CEILING(INT(Y864*1440)/1440*288,1)/288</f>
        <v/>
      </c>
      <c r="AA864">
        <f>MROUND((Z864-25569)*86400,300)</f>
        <v/>
      </c>
    </row>
    <row r="865" ht="14.25" customHeight="1">
      <c r="O865" t="n">
        <v>1776379502</v>
      </c>
      <c r="P865" t="inlineStr">
        <is>
          <t>XAUUSD</t>
        </is>
      </c>
      <c r="Q865" t="inlineStr">
        <is>
          <t>M15</t>
        </is>
      </c>
      <c r="R865" t="n">
        <v>4795.41</v>
      </c>
      <c r="S865" t="n">
        <v>4794.9517</v>
      </c>
      <c r="T865" t="n">
        <v>4794.07135</v>
      </c>
      <c r="U865" t="n">
        <v>4796.26554</v>
      </c>
      <c r="V865" t="n">
        <v>4792.79579</v>
      </c>
      <c r="W865" t="n">
        <v>0</v>
      </c>
      <c r="Y865" s="1">
        <f>(O865/86400)+25569</f>
        <v/>
      </c>
      <c r="Z865" s="2">
        <f>CEILING(INT(Y865*1440)/1440*288,1)/288</f>
        <v/>
      </c>
      <c r="AA865">
        <f>MROUND((Z865-25569)*86400,300)</f>
        <v/>
      </c>
    </row>
    <row r="866" ht="14.25" customHeight="1">
      <c r="O866" t="n">
        <v>1776380402</v>
      </c>
      <c r="P866" t="inlineStr">
        <is>
          <t>XAUUSD</t>
        </is>
      </c>
      <c r="Q866" t="inlineStr">
        <is>
          <t>M15</t>
        </is>
      </c>
      <c r="R866" t="n">
        <v>4793.16</v>
      </c>
      <c r="S866" t="n">
        <v>4795.55714</v>
      </c>
      <c r="T866" t="n">
        <v>4794.81425</v>
      </c>
      <c r="U866" t="n">
        <v>4796.8898</v>
      </c>
      <c r="V866" t="n">
        <v>4793.62629</v>
      </c>
      <c r="W866" t="n">
        <v>0</v>
      </c>
      <c r="Y866" s="1">
        <f>(O866/86400)+25569</f>
        <v/>
      </c>
      <c r="Z866" s="2">
        <f>CEILING(INT(Y866*1440)/1440*288,1)/288</f>
        <v/>
      </c>
      <c r="AA866">
        <f>MROUND((Z866-25569)*86400,300)</f>
        <v/>
      </c>
    </row>
    <row r="867" ht="14.25" customHeight="1">
      <c r="O867" t="n">
        <v>1776381302</v>
      </c>
      <c r="P867" t="inlineStr">
        <is>
          <t>XAUUSD</t>
        </is>
      </c>
      <c r="Q867" t="inlineStr">
        <is>
          <t>M15</t>
        </is>
      </c>
      <c r="R867" t="n">
        <v>4794.46</v>
      </c>
      <c r="S867" t="n">
        <v>4795.79316</v>
      </c>
      <c r="T867" t="n">
        <v>4795.30371</v>
      </c>
      <c r="U867" t="n">
        <v>4797.28487</v>
      </c>
      <c r="V867" t="n">
        <v>4793.96228</v>
      </c>
      <c r="W867" t="n">
        <v>0</v>
      </c>
      <c r="Y867" s="1">
        <f>(O867/86400)+25569</f>
        <v/>
      </c>
      <c r="Z867" s="2">
        <f>CEILING(INT(Y867*1440)/1440*288,1)/288</f>
        <v/>
      </c>
      <c r="AA867">
        <f>MROUND((Z867-25569)*86400,300)</f>
        <v/>
      </c>
    </row>
    <row r="868" ht="14.25" customHeight="1">
      <c r="O868" t="n">
        <v>1776382202</v>
      </c>
      <c r="P868" t="inlineStr">
        <is>
          <t>XAUUSD</t>
        </is>
      </c>
      <c r="Q868" t="inlineStr">
        <is>
          <t>M15</t>
        </is>
      </c>
      <c r="R868" t="n">
        <v>4795.82</v>
      </c>
      <c r="S868" t="n">
        <v>4795.50282</v>
      </c>
      <c r="T868" t="n">
        <v>4795.40326</v>
      </c>
      <c r="U868" t="n">
        <v>4797.31514</v>
      </c>
      <c r="V868" t="n">
        <v>4793.56908</v>
      </c>
      <c r="W868" t="n">
        <v>0</v>
      </c>
      <c r="Y868" s="1">
        <f>(O868/86400)+25569</f>
        <v/>
      </c>
      <c r="Z868" s="2">
        <f>CEILING(INT(Y868*1440)/1440*288,1)/288</f>
        <v/>
      </c>
      <c r="AA868">
        <f>MROUND((Z868-25569)*86400,300)</f>
        <v/>
      </c>
    </row>
    <row r="869" ht="14.25" customHeight="1">
      <c r="O869" t="n">
        <v>1776383102</v>
      </c>
      <c r="P869" t="inlineStr">
        <is>
          <t>XAUUSD</t>
        </is>
      </c>
      <c r="Q869" t="inlineStr">
        <is>
          <t>M15</t>
        </is>
      </c>
      <c r="R869" t="n">
        <v>4792.13</v>
      </c>
      <c r="S869" t="n">
        <v>4794.56326</v>
      </c>
      <c r="T869" t="n">
        <v>4794.98326</v>
      </c>
      <c r="U869" t="n">
        <v>4796.96806</v>
      </c>
      <c r="V869" t="n">
        <v>4792.30047</v>
      </c>
      <c r="W869" t="n">
        <v>1</v>
      </c>
      <c r="Y869" s="1">
        <f>(O869/86400)+25569</f>
        <v/>
      </c>
      <c r="Z869" s="2">
        <f>CEILING(INT(Y869*1440)/1440*288,1)/288</f>
        <v/>
      </c>
      <c r="AA869">
        <f>MROUND((Z869-25569)*86400,300)</f>
        <v/>
      </c>
    </row>
    <row r="870" ht="14.25" customHeight="1">
      <c r="O870" t="n">
        <v>1776384002</v>
      </c>
      <c r="P870" t="inlineStr">
        <is>
          <t>XAUUSD</t>
        </is>
      </c>
      <c r="Q870" t="inlineStr">
        <is>
          <t>M15</t>
        </is>
      </c>
      <c r="R870" t="n">
        <v>4790.4</v>
      </c>
      <c r="S870" t="n">
        <v>4793.09027</v>
      </c>
      <c r="T870" t="n">
        <v>4794.03677</v>
      </c>
      <c r="U870" t="n">
        <v>4796.23758</v>
      </c>
      <c r="V870" t="n">
        <v>4790.15285</v>
      </c>
      <c r="W870" t="n">
        <v>0</v>
      </c>
      <c r="Y870" s="1">
        <f>(O870/86400)+25569</f>
        <v/>
      </c>
      <c r="Z870" s="2">
        <f>CEILING(INT(Y870*1440)/1440*288,1)/288</f>
        <v/>
      </c>
      <c r="AA870">
        <f>MROUND((Z870-25569)*86400,300)</f>
        <v/>
      </c>
    </row>
    <row r="871" ht="14.25" customHeight="1">
      <c r="O871" t="n">
        <v>1776384902</v>
      </c>
      <c r="P871" t="inlineStr">
        <is>
          <t>XAUUSD</t>
        </is>
      </c>
      <c r="Q871" t="inlineStr">
        <is>
          <t>M15</t>
        </is>
      </c>
      <c r="R871" t="n">
        <v>4792.86</v>
      </c>
      <c r="S871" t="n">
        <v>4791.22566</v>
      </c>
      <c r="T871" t="n">
        <v>4792.63121</v>
      </c>
      <c r="U871" t="n">
        <v>4795.30016</v>
      </c>
      <c r="V871" t="n">
        <v>4787.40551</v>
      </c>
      <c r="W871" t="n">
        <v>0</v>
      </c>
      <c r="Y871" s="1">
        <f>(O871/86400)+25569</f>
        <v/>
      </c>
      <c r="Z871" s="2">
        <f>CEILING(INT(Y871*1440)/1440*288,1)/288</f>
        <v/>
      </c>
      <c r="AA871">
        <f>MROUND((Z871-25569)*86400,300)</f>
        <v/>
      </c>
    </row>
    <row r="872" ht="14.25" customHeight="1">
      <c r="O872" t="n">
        <v>1776385802</v>
      </c>
      <c r="P872" t="inlineStr">
        <is>
          <t>XAUUSD</t>
        </is>
      </c>
      <c r="Q872" t="inlineStr">
        <is>
          <t>M15</t>
        </is>
      </c>
      <c r="R872" t="n">
        <v>4798.4</v>
      </c>
      <c r="S872" t="n">
        <v>4789.05724</v>
      </c>
      <c r="T872" t="n">
        <v>4790.84422</v>
      </c>
      <c r="U872" t="n">
        <v>4794.22007</v>
      </c>
      <c r="V872" t="n">
        <v>4784.28025</v>
      </c>
      <c r="W872" t="n">
        <v>0</v>
      </c>
      <c r="Y872" s="1">
        <f>(O872/86400)+25569</f>
        <v/>
      </c>
      <c r="Z872" s="2">
        <f>CEILING(INT(Y872*1440)/1440*288,1)/288</f>
        <v/>
      </c>
      <c r="AA872">
        <f>MROUND((Z872-25569)*86400,300)</f>
        <v/>
      </c>
    </row>
    <row r="873" ht="14.25" customHeight="1">
      <c r="O873" t="n">
        <v>1776386702</v>
      </c>
      <c r="P873" t="inlineStr">
        <is>
          <t>XAUUSD</t>
        </is>
      </c>
      <c r="Q873" t="inlineStr">
        <is>
          <t>M15</t>
        </is>
      </c>
      <c r="R873" t="n">
        <v>4794.9</v>
      </c>
      <c r="S873" t="n">
        <v>4786.66926</v>
      </c>
      <c r="T873" t="n">
        <v>4788.75674</v>
      </c>
      <c r="U873" t="n">
        <v>4792.94493</v>
      </c>
      <c r="V873" t="n">
        <v>4781.03047</v>
      </c>
      <c r="W873" t="n">
        <v>0</v>
      </c>
      <c r="Y873" s="1">
        <f>(O873/86400)+25569</f>
        <v/>
      </c>
      <c r="Z873" s="2">
        <f>CEILING(INT(Y873*1440)/1440*288,1)/288</f>
        <v/>
      </c>
      <c r="AA873">
        <f>MROUND((Z873-25569)*86400,300)</f>
        <v/>
      </c>
    </row>
    <row r="874" ht="14.25" customHeight="1">
      <c r="O874" t="n">
        <v>1776387602</v>
      </c>
      <c r="P874" t="inlineStr">
        <is>
          <t>XAUUSD</t>
        </is>
      </c>
      <c r="Q874" t="inlineStr">
        <is>
          <t>M15</t>
        </is>
      </c>
      <c r="R874" t="n">
        <v>4779.32</v>
      </c>
      <c r="S874" t="n">
        <v>4784.46978</v>
      </c>
      <c r="T874" t="n">
        <v>4786.61326</v>
      </c>
      <c r="U874" t="n">
        <v>4791.55671</v>
      </c>
      <c r="V874" t="n">
        <v>4778.06286</v>
      </c>
      <c r="W874" t="n">
        <v>0</v>
      </c>
      <c r="Y874" s="1">
        <f>(O874/86400)+25569</f>
        <v/>
      </c>
      <c r="Z874" s="2">
        <f>CEILING(INT(Y874*1440)/1440*288,1)/288</f>
        <v/>
      </c>
      <c r="AA874">
        <f>MROUND((Z874-25569)*86400,300)</f>
        <v/>
      </c>
    </row>
    <row r="875" ht="14.25" customHeight="1">
      <c r="O875" t="n">
        <v>1776388502</v>
      </c>
      <c r="P875" t="inlineStr">
        <is>
          <t>XAUUSD</t>
        </is>
      </c>
      <c r="Q875" t="inlineStr">
        <is>
          <t>M15</t>
        </is>
      </c>
      <c r="R875" t="n">
        <v>4769.01</v>
      </c>
      <c r="S875" t="n">
        <v>4783.17932</v>
      </c>
      <c r="T875" t="n">
        <v>4784.89629</v>
      </c>
      <c r="U875" t="n">
        <v>4790.38187</v>
      </c>
      <c r="V875" t="n">
        <v>4776.41154</v>
      </c>
      <c r="W875" t="n">
        <v>0</v>
      </c>
      <c r="Y875" s="1">
        <f>(O875/86400)+25569</f>
        <v/>
      </c>
      <c r="Z875" s="2">
        <f>CEILING(INT(Y875*1440)/1440*288,1)/288</f>
        <v/>
      </c>
      <c r="AA875">
        <f>MROUND((Z875-25569)*86400,300)</f>
        <v/>
      </c>
    </row>
    <row r="876" ht="14.25" customHeight="1">
      <c r="O876" t="n">
        <v>1776389402</v>
      </c>
      <c r="P876" t="inlineStr">
        <is>
          <t>XAUUSD</t>
        </is>
      </c>
      <c r="Q876" t="inlineStr">
        <is>
          <t>M15</t>
        </is>
      </c>
      <c r="R876" t="n">
        <v>4777.87</v>
      </c>
      <c r="S876" t="n">
        <v>4783.21288</v>
      </c>
      <c r="T876" t="n">
        <v>4784.05458</v>
      </c>
      <c r="U876" t="n">
        <v>4789.85905</v>
      </c>
      <c r="V876" t="n">
        <v>4776.30577</v>
      </c>
      <c r="W876" t="n">
        <v>0</v>
      </c>
      <c r="Y876" s="1">
        <f>(O876/86400)+25569</f>
        <v/>
      </c>
      <c r="Z876" s="2">
        <f>CEILING(INT(Y876*1440)/1440*288,1)/288</f>
        <v/>
      </c>
      <c r="AA876">
        <f>MROUND((Z876-25569)*86400,300)</f>
        <v/>
      </c>
    </row>
    <row r="877" ht="14.25" customHeight="1">
      <c r="O877" t="n">
        <v>1776390302</v>
      </c>
      <c r="P877" t="inlineStr">
        <is>
          <t>XAUUSD</t>
        </is>
      </c>
      <c r="Q877" t="inlineStr">
        <is>
          <t>M15</t>
        </is>
      </c>
      <c r="R877" t="n">
        <v>4789.48</v>
      </c>
      <c r="S877" t="n">
        <v>4784.22833</v>
      </c>
      <c r="T877" t="n">
        <v>4784.14145</v>
      </c>
      <c r="U877" t="n">
        <v>4790.21358</v>
      </c>
      <c r="V877" t="n">
        <v>4777.66834</v>
      </c>
      <c r="W877" t="n">
        <v>1</v>
      </c>
      <c r="Y877" s="1">
        <f>(O877/86400)+25569</f>
        <v/>
      </c>
      <c r="Z877" s="2">
        <f>CEILING(INT(Y877*1440)/1440*288,1)/288</f>
        <v/>
      </c>
      <c r="AA877">
        <f>MROUND((Z877-25569)*86400,300)</f>
        <v/>
      </c>
    </row>
    <row r="878" ht="14.25" customHeight="1">
      <c r="O878" t="n">
        <v>1776391202</v>
      </c>
      <c r="P878" t="inlineStr">
        <is>
          <t>XAUUSD</t>
        </is>
      </c>
      <c r="Q878" t="inlineStr">
        <is>
          <t>M15</t>
        </is>
      </c>
      <c r="R878" t="n">
        <v>4791.35</v>
      </c>
      <c r="S878" t="n">
        <v>4785.66504</v>
      </c>
      <c r="T878" t="n">
        <v>4784.90325</v>
      </c>
      <c r="U878" t="n">
        <v>4790.96684</v>
      </c>
      <c r="V878" t="n">
        <v>4780.00329</v>
      </c>
      <c r="W878" t="n">
        <v>0</v>
      </c>
      <c r="Y878" s="1">
        <f>(O878/86400)+25569</f>
        <v/>
      </c>
      <c r="Z878" s="2">
        <f>CEILING(INT(Y878*1440)/1440*288,1)/288</f>
        <v/>
      </c>
      <c r="AA878">
        <f>MROUND((Z878-25569)*86400,300)</f>
        <v/>
      </c>
    </row>
    <row r="879" ht="14.25" customHeight="1">
      <c r="O879" t="n">
        <v>1776392102</v>
      </c>
      <c r="P879" t="inlineStr">
        <is>
          <t>XAUUSD</t>
        </is>
      </c>
      <c r="Q879" t="inlineStr">
        <is>
          <t>M15</t>
        </is>
      </c>
      <c r="R879" t="n">
        <v>4788.86</v>
      </c>
      <c r="S879" t="n">
        <v>4787.22646</v>
      </c>
      <c r="T879" t="n">
        <v>4786.06485</v>
      </c>
      <c r="U879" t="n">
        <v>4791.88639</v>
      </c>
      <c r="V879" t="n">
        <v>4782.57526</v>
      </c>
      <c r="W879" t="n">
        <v>0</v>
      </c>
      <c r="Y879" s="1">
        <f>(O879/86400)+25569</f>
        <v/>
      </c>
      <c r="Z879" s="2">
        <f>CEILING(INT(Y879*1440)/1440*288,1)/288</f>
        <v/>
      </c>
      <c r="AA879">
        <f>MROUND((Z879-25569)*86400,300)</f>
        <v/>
      </c>
    </row>
    <row r="880" ht="14.25" customHeight="1">
      <c r="O880" t="n">
        <v>1776393002</v>
      </c>
      <c r="P880" t="inlineStr">
        <is>
          <t>XAUUSD</t>
        </is>
      </c>
      <c r="Q880" t="inlineStr">
        <is>
          <t>M15</t>
        </is>
      </c>
      <c r="R880" t="n">
        <v>4791.57</v>
      </c>
      <c r="S880" t="n">
        <v>4788.81783</v>
      </c>
      <c r="T880" t="n">
        <v>4787.44134</v>
      </c>
      <c r="U880" t="n">
        <v>4792.90857</v>
      </c>
      <c r="V880" t="n">
        <v>4785.0303</v>
      </c>
      <c r="W880" t="n">
        <v>0</v>
      </c>
      <c r="Y880" s="1">
        <f>(O880/86400)+25569</f>
        <v/>
      </c>
      <c r="Z880" s="2">
        <f>CEILING(INT(Y880*1440)/1440*288,1)/288</f>
        <v/>
      </c>
      <c r="AA880">
        <f>MROUND((Z880-25569)*86400,300)</f>
        <v/>
      </c>
    </row>
    <row r="881" ht="14.25" customHeight="1">
      <c r="O881" t="n">
        <v>1776393902</v>
      </c>
      <c r="P881" t="inlineStr">
        <is>
          <t>XAUUSD</t>
        </is>
      </c>
      <c r="Q881" t="inlineStr">
        <is>
          <t>M15</t>
        </is>
      </c>
      <c r="R881" t="n">
        <v>4784.81</v>
      </c>
      <c r="S881" t="n">
        <v>4790.29058</v>
      </c>
      <c r="T881" t="n">
        <v>4788.86596</v>
      </c>
      <c r="U881" t="n">
        <v>4793.8719</v>
      </c>
      <c r="V881" t="n">
        <v>4787.14966</v>
      </c>
      <c r="W881" t="n">
        <v>0</v>
      </c>
      <c r="Y881" s="1">
        <f>(O881/86400)+25569</f>
        <v/>
      </c>
      <c r="Z881" s="2">
        <f>CEILING(INT(Y881*1440)/1440*288,1)/288</f>
        <v/>
      </c>
      <c r="AA881">
        <f>MROUND((Z881-25569)*86400,300)</f>
        <v/>
      </c>
    </row>
    <row r="882" ht="14.25" customHeight="1">
      <c r="O882" t="n">
        <v>1776394802</v>
      </c>
      <c r="P882" t="inlineStr">
        <is>
          <t>XAUUSD</t>
        </is>
      </c>
      <c r="Q882" t="inlineStr">
        <is>
          <t>M15</t>
        </is>
      </c>
      <c r="R882" t="n">
        <v>4795.86</v>
      </c>
      <c r="S882" t="n">
        <v>4791.85215</v>
      </c>
      <c r="T882" t="n">
        <v>4790.35906</v>
      </c>
      <c r="U882" t="n">
        <v>4794.79245</v>
      </c>
      <c r="V882" t="n">
        <v>4788.98027</v>
      </c>
      <c r="W882" t="n">
        <v>0</v>
      </c>
      <c r="Y882" s="1">
        <f>(O882/86400)+25569</f>
        <v/>
      </c>
      <c r="Z882" s="2">
        <f>CEILING(INT(Y882*1440)/1440*288,1)/288</f>
        <v/>
      </c>
      <c r="AA882">
        <f>MROUND((Z882-25569)*86400,300)</f>
        <v/>
      </c>
    </row>
    <row r="883" ht="14.25" customHeight="1">
      <c r="O883" t="n">
        <v>1776395702</v>
      </c>
      <c r="P883" t="inlineStr">
        <is>
          <t>XAUUSD</t>
        </is>
      </c>
      <c r="Q883" t="inlineStr">
        <is>
          <t>M15</t>
        </is>
      </c>
      <c r="R883" t="n">
        <v>4793.93</v>
      </c>
      <c r="S883" t="n">
        <v>4793.24886</v>
      </c>
      <c r="T883" t="n">
        <v>4791.80396</v>
      </c>
      <c r="U883" t="n">
        <v>4795.61852</v>
      </c>
      <c r="V883" t="n">
        <v>4790.58395</v>
      </c>
      <c r="W883" t="n">
        <v>0</v>
      </c>
      <c r="Y883" s="1">
        <f>(O883/86400)+25569</f>
        <v/>
      </c>
      <c r="Z883" s="2">
        <f>CEILING(INT(Y883*1440)/1440*288,1)/288</f>
        <v/>
      </c>
      <c r="AA883">
        <f>MROUND((Z883-25569)*86400,300)</f>
        <v/>
      </c>
    </row>
    <row r="884" ht="14.25" customHeight="1">
      <c r="O884" t="n">
        <v>1776396602</v>
      </c>
      <c r="P884" t="inlineStr">
        <is>
          <t>XAUUSD</t>
        </is>
      </c>
      <c r="Q884" t="inlineStr">
        <is>
          <t>M15</t>
        </is>
      </c>
      <c r="R884" t="n">
        <v>4794.26</v>
      </c>
      <c r="S884" t="n">
        <v>4794.62181</v>
      </c>
      <c r="T884" t="n">
        <v>4793.21288</v>
      </c>
      <c r="U884" t="n">
        <v>4796.4497</v>
      </c>
      <c r="V884" t="n">
        <v>4791.89324</v>
      </c>
      <c r="W884" t="n">
        <v>0</v>
      </c>
      <c r="Y884" s="1">
        <f>(O884/86400)+25569</f>
        <v/>
      </c>
      <c r="Z884" s="2">
        <f>CEILING(INT(Y884*1440)/1440*288,1)/288</f>
        <v/>
      </c>
      <c r="AA884">
        <f>MROUND((Z884-25569)*86400,300)</f>
        <v/>
      </c>
    </row>
    <row r="885" ht="14.25" customHeight="1">
      <c r="O885" t="n">
        <v>1776397502</v>
      </c>
      <c r="P885" t="inlineStr">
        <is>
          <t>XAUUSD</t>
        </is>
      </c>
      <c r="Q885" t="inlineStr">
        <is>
          <t>M15</t>
        </is>
      </c>
      <c r="R885" t="n">
        <v>4793.09</v>
      </c>
      <c r="S885" t="n">
        <v>4796.03982</v>
      </c>
      <c r="T885" t="n">
        <v>4794.62635</v>
      </c>
      <c r="U885" t="n">
        <v>4797.47846</v>
      </c>
      <c r="V885" t="n">
        <v>4793.08863</v>
      </c>
      <c r="W885" t="n">
        <v>0</v>
      </c>
      <c r="Y885" s="1">
        <f>(O885/86400)+25569</f>
        <v/>
      </c>
      <c r="Z885" s="2">
        <f>CEILING(INT(Y885*1440)/1440*288,1)/288</f>
        <v/>
      </c>
      <c r="AA885">
        <f>MROUND((Z885-25569)*86400,300)</f>
        <v/>
      </c>
    </row>
    <row r="886" ht="14.25" customHeight="1">
      <c r="O886" t="n">
        <v>1776398402</v>
      </c>
      <c r="P886" t="inlineStr">
        <is>
          <t>XAUUSD</t>
        </is>
      </c>
      <c r="Q886" t="inlineStr">
        <is>
          <t>M15</t>
        </is>
      </c>
      <c r="R886" t="n">
        <v>4795.16</v>
      </c>
      <c r="S886" t="n">
        <v>4797.54664</v>
      </c>
      <c r="T886" t="n">
        <v>4796.08649</v>
      </c>
      <c r="U886" t="n">
        <v>4798.72282</v>
      </c>
      <c r="V886" t="n">
        <v>4794.27078</v>
      </c>
      <c r="W886" t="n">
        <v>0</v>
      </c>
      <c r="Y886" s="1">
        <f>(O886/86400)+25569</f>
        <v/>
      </c>
      <c r="Z886" s="2">
        <f>CEILING(INT(Y886*1440)/1440*288,1)/288</f>
        <v/>
      </c>
      <c r="AA886">
        <f>MROUND((Z886-25569)*86400,300)</f>
        <v/>
      </c>
    </row>
    <row r="887" ht="14.25" customHeight="1">
      <c r="O887" t="n">
        <v>1776399302</v>
      </c>
      <c r="P887" t="inlineStr">
        <is>
          <t>XAUUSD</t>
        </is>
      </c>
      <c r="Q887" t="inlineStr">
        <is>
          <t>M15</t>
        </is>
      </c>
      <c r="R887" t="n">
        <v>4795.87</v>
      </c>
      <c r="S887" t="n">
        <v>4798.999</v>
      </c>
      <c r="T887" t="n">
        <v>4797.54275</v>
      </c>
      <c r="U887" t="n">
        <v>4800.16341</v>
      </c>
      <c r="V887" t="n">
        <v>4795.47069</v>
      </c>
      <c r="W887" t="n">
        <v>0</v>
      </c>
      <c r="Y887" s="1">
        <f>(O887/86400)+25569</f>
        <v/>
      </c>
      <c r="Z887" s="2">
        <f>CEILING(INT(Y887*1440)/1440*288,1)/288</f>
        <v/>
      </c>
      <c r="AA887">
        <f>MROUND((Z887-25569)*86400,300)</f>
        <v/>
      </c>
    </row>
    <row r="888" ht="14.25" customHeight="1">
      <c r="O888" t="n">
        <v>1776400202</v>
      </c>
      <c r="P888" t="inlineStr">
        <is>
          <t>XAUUSD</t>
        </is>
      </c>
      <c r="Q888" t="inlineStr">
        <is>
          <t>M15</t>
        </is>
      </c>
      <c r="R888" t="n">
        <v>4801.05</v>
      </c>
      <c r="S888" t="n">
        <v>4800.22316</v>
      </c>
      <c r="T888" t="n">
        <v>4798.88295</v>
      </c>
      <c r="U888" t="n">
        <v>4801.66145</v>
      </c>
      <c r="V888" t="n">
        <v>4796.5722</v>
      </c>
      <c r="W888" t="n">
        <v>0</v>
      </c>
      <c r="Y888" s="1">
        <f>(O888/86400)+25569</f>
        <v/>
      </c>
      <c r="Z888" s="2">
        <f>CEILING(INT(Y888*1440)/1440*288,1)/288</f>
        <v/>
      </c>
      <c r="AA888">
        <f>MROUND((Z888-25569)*86400,300)</f>
        <v/>
      </c>
    </row>
    <row r="889" ht="14.25" customHeight="1">
      <c r="O889" t="n">
        <v>1776401102</v>
      </c>
      <c r="P889" t="inlineStr">
        <is>
          <t>XAUUSD</t>
        </is>
      </c>
      <c r="Q889" t="inlineStr">
        <is>
          <t>M15</t>
        </is>
      </c>
      <c r="R889" t="n">
        <v>4803.04</v>
      </c>
      <c r="S889" t="n">
        <v>4800.86625</v>
      </c>
      <c r="T889" t="n">
        <v>4799.8746</v>
      </c>
      <c r="U889" t="n">
        <v>4802.86491</v>
      </c>
      <c r="V889" t="n">
        <v>4797.34924</v>
      </c>
      <c r="W889" t="n">
        <v>0</v>
      </c>
      <c r="Y889" s="1">
        <f>(O889/86400)+25569</f>
        <v/>
      </c>
      <c r="Z889" s="2">
        <f>CEILING(INT(Y889*1440)/1440*288,1)/288</f>
        <v/>
      </c>
      <c r="AA889">
        <f>MROUND((Z889-25569)*86400,300)</f>
        <v/>
      </c>
    </row>
    <row r="890" ht="14.25" customHeight="1">
      <c r="O890" t="n">
        <v>1776402002</v>
      </c>
      <c r="P890" t="inlineStr">
        <is>
          <t>XAUUSD</t>
        </is>
      </c>
      <c r="Q890" t="inlineStr">
        <is>
          <t>M15</t>
        </is>
      </c>
      <c r="R890" t="n">
        <v>4804.78</v>
      </c>
      <c r="S890" t="n">
        <v>4800.67027</v>
      </c>
      <c r="T890" t="n">
        <v>4800.27244</v>
      </c>
      <c r="U890" t="n">
        <v>4803.43085</v>
      </c>
      <c r="V890" t="n">
        <v>4797.5055</v>
      </c>
      <c r="W890" t="n">
        <v>0</v>
      </c>
      <c r="Y890" s="1">
        <f>(O890/86400)+25569</f>
        <v/>
      </c>
      <c r="Z890" s="2">
        <f>CEILING(INT(Y890*1440)/1440*288,1)/288</f>
        <v/>
      </c>
      <c r="AA890">
        <f>MROUND((Z890-25569)*86400,300)</f>
        <v/>
      </c>
    </row>
    <row r="891" ht="14.25" customHeight="1">
      <c r="O891" t="n">
        <v>1776402902</v>
      </c>
      <c r="P891" t="inlineStr">
        <is>
          <t>XAUUSD</t>
        </is>
      </c>
      <c r="Q891" t="inlineStr">
        <is>
          <t>M15</t>
        </is>
      </c>
      <c r="R891" t="n">
        <v>4803.25</v>
      </c>
      <c r="S891" t="n">
        <v>4799.46877</v>
      </c>
      <c r="T891" t="n">
        <v>4799.8706</v>
      </c>
      <c r="U891" t="n">
        <v>4803.11682</v>
      </c>
      <c r="V891" t="n">
        <v>4796.82316</v>
      </c>
      <c r="W891" t="n">
        <v>1</v>
      </c>
      <c r="Y891" s="1">
        <f>(O891/86400)+25569</f>
        <v/>
      </c>
      <c r="Z891" s="2">
        <f>CEILING(INT(Y891*1440)/1440*288,1)/288</f>
        <v/>
      </c>
      <c r="AA891">
        <f>MROUND((Z891-25569)*86400,300)</f>
        <v/>
      </c>
    </row>
    <row r="892" ht="14.25" customHeight="1">
      <c r="O892" t="n">
        <v>1776403802</v>
      </c>
      <c r="P892" t="inlineStr">
        <is>
          <t>XAUUSD</t>
        </is>
      </c>
      <c r="Q892" t="inlineStr">
        <is>
          <t>M15</t>
        </is>
      </c>
      <c r="R892" t="n">
        <v>4796.48</v>
      </c>
      <c r="S892" t="n">
        <v>4797.30204</v>
      </c>
      <c r="T892" t="n">
        <v>4798.58632</v>
      </c>
      <c r="U892" t="n">
        <v>4801.83661</v>
      </c>
      <c r="V892" t="n">
        <v>4795.17824</v>
      </c>
      <c r="W892" t="n">
        <v>0</v>
      </c>
      <c r="Y892" s="1">
        <f>(O892/86400)+25569</f>
        <v/>
      </c>
      <c r="Z892" s="2">
        <f>CEILING(INT(Y892*1440)/1440*288,1)/288</f>
        <v/>
      </c>
      <c r="AA892">
        <f>MROUND((Z892-25569)*86400,300)</f>
        <v/>
      </c>
    </row>
    <row r="893" ht="14.25" customHeight="1">
      <c r="O893" t="n">
        <v>1776404702</v>
      </c>
      <c r="P893" t="inlineStr">
        <is>
          <t>XAUUSD</t>
        </is>
      </c>
      <c r="Q893" t="inlineStr">
        <is>
          <t>M15</t>
        </is>
      </c>
      <c r="R893" t="n">
        <v>4794.41</v>
      </c>
      <c r="S893" t="n">
        <v>4794.49639</v>
      </c>
      <c r="T893" t="n">
        <v>4796.54136</v>
      </c>
      <c r="U893" t="n">
        <v>4799.61199</v>
      </c>
      <c r="V893" t="n">
        <v>4792.7773</v>
      </c>
      <c r="W893" t="n">
        <v>0</v>
      </c>
      <c r="Y893" s="1">
        <f>(O893/86400)+25569</f>
        <v/>
      </c>
      <c r="Z893" s="2">
        <f>CEILING(INT(Y893*1440)/1440*288,1)/288</f>
        <v/>
      </c>
      <c r="AA893">
        <f>MROUND((Z893-25569)*86400,300)</f>
        <v/>
      </c>
    </row>
    <row r="894" ht="14.25" customHeight="1">
      <c r="O894" t="n">
        <v>1776405602</v>
      </c>
      <c r="P894" t="inlineStr">
        <is>
          <t>XAUUSD</t>
        </is>
      </c>
      <c r="Q894" t="inlineStr">
        <is>
          <t>M15</t>
        </is>
      </c>
      <c r="R894" t="n">
        <v>4787.73</v>
      </c>
      <c r="S894" t="n">
        <v>4791.43458</v>
      </c>
      <c r="T894" t="n">
        <v>4793.98797</v>
      </c>
      <c r="U894" t="n">
        <v>4796.79942</v>
      </c>
      <c r="V894" t="n">
        <v>4789.86009</v>
      </c>
      <c r="W894" t="n">
        <v>0</v>
      </c>
      <c r="Y894" s="1">
        <f>(O894/86400)+25569</f>
        <v/>
      </c>
      <c r="Z894" s="2">
        <f>CEILING(INT(Y894*1440)/1440*288,1)/288</f>
        <v/>
      </c>
      <c r="AA894">
        <f>MROUND((Z894-25569)*86400,300)</f>
        <v/>
      </c>
    </row>
    <row r="895" ht="14.25" customHeight="1">
      <c r="O895" t="n">
        <v>1776406502</v>
      </c>
      <c r="P895" t="inlineStr">
        <is>
          <t>XAUUSD</t>
        </is>
      </c>
      <c r="Q895" t="inlineStr">
        <is>
          <t>M15</t>
        </is>
      </c>
      <c r="R895" t="n">
        <v>4783.78</v>
      </c>
      <c r="S895" t="n">
        <v>4788.63813</v>
      </c>
      <c r="T895" t="n">
        <v>4791.31305</v>
      </c>
      <c r="U895" t="n">
        <v>4793.89267</v>
      </c>
      <c r="V895" t="n">
        <v>4786.887</v>
      </c>
      <c r="W895" t="n">
        <v>0</v>
      </c>
      <c r="Y895" s="1">
        <f>(O895/86400)+25569</f>
        <v/>
      </c>
      <c r="Z895" s="2">
        <f>CEILING(INT(Y895*1440)/1440*288,1)/288</f>
        <v/>
      </c>
      <c r="AA895">
        <f>MROUND((Z895-25569)*86400,300)</f>
        <v/>
      </c>
    </row>
    <row r="896" ht="14.25" customHeight="1">
      <c r="O896" t="n">
        <v>1776407402</v>
      </c>
      <c r="P896" t="inlineStr">
        <is>
          <t>XAUUSD</t>
        </is>
      </c>
      <c r="Q896" t="inlineStr">
        <is>
          <t>M15</t>
        </is>
      </c>
      <c r="R896" t="n">
        <v>4785.67</v>
      </c>
      <c r="S896" t="n">
        <v>4786.48582</v>
      </c>
      <c r="T896" t="n">
        <v>4788.89943</v>
      </c>
      <c r="U896" t="n">
        <v>4791.38583</v>
      </c>
      <c r="V896" t="n">
        <v>4784.24829</v>
      </c>
      <c r="W896" t="n">
        <v>0</v>
      </c>
      <c r="Y896" s="1">
        <f>(O896/86400)+25569</f>
        <v/>
      </c>
      <c r="Z896" s="2">
        <f>CEILING(INT(Y896*1440)/1440*288,1)/288</f>
        <v/>
      </c>
      <c r="AA896">
        <f>MROUND((Z896-25569)*86400,300)</f>
        <v/>
      </c>
    </row>
    <row r="897" ht="14.25" customHeight="1">
      <c r="O897" t="n">
        <v>1776408302</v>
      </c>
      <c r="P897" t="inlineStr">
        <is>
          <t>XAUUSD</t>
        </is>
      </c>
      <c r="Q897" t="inlineStr">
        <is>
          <t>M15</t>
        </is>
      </c>
      <c r="R897" t="n">
        <v>4785.07</v>
      </c>
      <c r="S897" t="n">
        <v>4785.09934</v>
      </c>
      <c r="T897" t="n">
        <v>4786.99939</v>
      </c>
      <c r="U897" t="n">
        <v>4789.60787</v>
      </c>
      <c r="V897" t="n">
        <v>4782.27496</v>
      </c>
      <c r="W897" t="n">
        <v>0</v>
      </c>
      <c r="Y897" s="1">
        <f>(O897/86400)+25569</f>
        <v/>
      </c>
      <c r="Z897" s="2">
        <f>CEILING(INT(Y897*1440)/1440*288,1)/288</f>
        <v/>
      </c>
      <c r="AA897">
        <f>MROUND((Z897-25569)*86400,300)</f>
        <v/>
      </c>
    </row>
    <row r="898" ht="14.25" customHeight="1">
      <c r="O898" t="n">
        <v>1776409202</v>
      </c>
      <c r="P898" t="inlineStr">
        <is>
          <t>XAUUSD</t>
        </is>
      </c>
      <c r="Q898" t="inlineStr">
        <is>
          <t>M15</t>
        </is>
      </c>
      <c r="R898" t="n">
        <v>4787.12</v>
      </c>
      <c r="S898" t="n">
        <v>4784.5265</v>
      </c>
      <c r="T898" t="n">
        <v>4785.76294</v>
      </c>
      <c r="U898" t="n">
        <v>4788.6873</v>
      </c>
      <c r="V898" t="n">
        <v>4780.98421</v>
      </c>
      <c r="W898" t="n">
        <v>0</v>
      </c>
      <c r="Y898" s="1">
        <f>(O898/86400)+25569</f>
        <v/>
      </c>
      <c r="Z898" s="2">
        <f>CEILING(INT(Y898*1440)/1440*288,1)/288</f>
        <v/>
      </c>
      <c r="AA898">
        <f>MROUND((Z898-25569)*86400,300)</f>
        <v/>
      </c>
    </row>
    <row r="899" ht="14.25" customHeight="1">
      <c r="O899" t="n">
        <v>1776410102</v>
      </c>
      <c r="P899" t="inlineStr">
        <is>
          <t>XAUUSD</t>
        </is>
      </c>
      <c r="Q899" t="inlineStr">
        <is>
          <t>M15</t>
        </is>
      </c>
      <c r="R899" t="n">
        <v>4791.72</v>
      </c>
      <c r="S899" t="n">
        <v>4784.64169</v>
      </c>
      <c r="T899" t="n">
        <v>4785.20231</v>
      </c>
      <c r="U899" t="n">
        <v>4788.52467</v>
      </c>
      <c r="V899" t="n">
        <v>4780.41759</v>
      </c>
      <c r="W899" t="n">
        <v>0</v>
      </c>
      <c r="Y899" s="1">
        <f>(O899/86400)+25569</f>
        <v/>
      </c>
      <c r="Z899" s="2">
        <f>CEILING(INT(Y899*1440)/1440*288,1)/288</f>
        <v/>
      </c>
      <c r="AA899">
        <f>MROUND((Z899-25569)*86400,300)</f>
        <v/>
      </c>
    </row>
    <row r="900" ht="14.25" customHeight="1">
      <c r="O900" t="n">
        <v>1776411002</v>
      </c>
      <c r="P900" t="inlineStr">
        <is>
          <t>XAUUSD</t>
        </is>
      </c>
      <c r="Q900" t="inlineStr">
        <is>
          <t>M15</t>
        </is>
      </c>
      <c r="R900" t="n">
        <v>4785.87</v>
      </c>
      <c r="S900" t="n">
        <v>4785.22339</v>
      </c>
      <c r="T900" t="n">
        <v>4785.21285</v>
      </c>
      <c r="U900" t="n">
        <v>4788.98066</v>
      </c>
      <c r="V900" t="n">
        <v>4780.55435</v>
      </c>
      <c r="W900" t="n">
        <v>1</v>
      </c>
      <c r="Y900" s="1">
        <f>(O900/86400)+25569</f>
        <v/>
      </c>
      <c r="Z900" s="2">
        <f>CEILING(INT(Y900*1440)/1440*288,1)/288</f>
        <v/>
      </c>
      <c r="AA900">
        <f>MROUND((Z900-25569)*86400,300)</f>
        <v/>
      </c>
    </row>
    <row r="901" ht="14.25" customHeight="1">
      <c r="O901" t="n">
        <v>1776411902</v>
      </c>
      <c r="P901" t="inlineStr">
        <is>
          <t>XAUUSD</t>
        </is>
      </c>
      <c r="Q901" t="inlineStr">
        <is>
          <t>M15</t>
        </is>
      </c>
      <c r="R901" t="n">
        <v>4784.38</v>
      </c>
      <c r="S901" t="n">
        <v>4786.34513</v>
      </c>
      <c r="T901" t="n">
        <v>4785.77899</v>
      </c>
      <c r="U901" t="n">
        <v>4789.8983</v>
      </c>
      <c r="V901" t="n">
        <v>4781.3968</v>
      </c>
      <c r="W901" t="n">
        <v>0</v>
      </c>
      <c r="Y901" s="1">
        <f>(O901/86400)+25569</f>
        <v/>
      </c>
      <c r="Z901" s="2">
        <f>CEILING(INT(Y901*1440)/1440*288,1)/288</f>
        <v/>
      </c>
      <c r="AA901">
        <f>MROUND((Z901-25569)*86400,300)</f>
        <v/>
      </c>
    </row>
    <row r="902" ht="14.25" customHeight="1">
      <c r="O902" t="n">
        <v>1776412802</v>
      </c>
      <c r="P902" t="inlineStr">
        <is>
          <t>XAUUSD</t>
        </is>
      </c>
      <c r="Q902" t="inlineStr">
        <is>
          <t>M15</t>
        </is>
      </c>
      <c r="R902" t="n">
        <v>4783.7</v>
      </c>
      <c r="S902" t="n">
        <v>4787.94385</v>
      </c>
      <c r="T902" t="n">
        <v>4786.86142</v>
      </c>
      <c r="U902" t="n">
        <v>4791.40085</v>
      </c>
      <c r="V902" t="n">
        <v>4782.93643</v>
      </c>
      <c r="W902" t="n">
        <v>0</v>
      </c>
      <c r="Y902" s="1">
        <f>(O902/86400)+25569</f>
        <v/>
      </c>
      <c r="Z902" s="2">
        <f>CEILING(INT(Y902*1440)/1440*288,1)/288</f>
        <v/>
      </c>
      <c r="AA902">
        <f>MROUND((Z902-25569)*86400,300)</f>
        <v/>
      </c>
    </row>
    <row r="903" ht="14.25" customHeight="1">
      <c r="O903" t="n">
        <v>1776413702</v>
      </c>
      <c r="P903" t="inlineStr">
        <is>
          <t>XAUUSD</t>
        </is>
      </c>
      <c r="Q903" t="inlineStr">
        <is>
          <t>M15</t>
        </is>
      </c>
      <c r="R903" t="n">
        <v>4784.58</v>
      </c>
      <c r="S903" t="n">
        <v>4789.89688</v>
      </c>
      <c r="T903" t="n">
        <v>4788.37915</v>
      </c>
      <c r="U903" t="n">
        <v>4793.20002</v>
      </c>
      <c r="V903" t="n">
        <v>4784.95245</v>
      </c>
      <c r="W903" t="n">
        <v>0</v>
      </c>
      <c r="Y903" s="1">
        <f>(O903/86400)+25569</f>
        <v/>
      </c>
      <c r="Z903" s="2">
        <f>CEILING(INT(Y903*1440)/1440*288,1)/288</f>
        <v/>
      </c>
      <c r="AA903">
        <f>MROUND((Z903-25569)*86400,300)</f>
        <v/>
      </c>
    </row>
    <row r="904" ht="14.25" customHeight="1">
      <c r="O904" t="n">
        <v>1776414602</v>
      </c>
      <c r="P904" t="inlineStr">
        <is>
          <t>XAUUSD</t>
        </is>
      </c>
      <c r="Q904" t="inlineStr">
        <is>
          <t>M15</t>
        </is>
      </c>
      <c r="R904" t="n">
        <v>4797.03</v>
      </c>
      <c r="S904" t="n">
        <v>4791.973</v>
      </c>
      <c r="T904" t="n">
        <v>4790.17607</v>
      </c>
      <c r="U904" t="n">
        <v>4795.21525</v>
      </c>
      <c r="V904" t="n">
        <v>4787.17656</v>
      </c>
      <c r="W904" t="n">
        <v>0</v>
      </c>
      <c r="Y904" s="1">
        <f>(O904/86400)+25569</f>
        <v/>
      </c>
      <c r="Z904" s="2">
        <f>CEILING(INT(Y904*1440)/1440*288,1)/288</f>
        <v/>
      </c>
      <c r="AA904">
        <f>MROUND((Z904-25569)*86400,300)</f>
        <v/>
      </c>
    </row>
    <row r="905" ht="14.25" customHeight="1">
      <c r="O905" t="n">
        <v>1776415502</v>
      </c>
      <c r="P905" t="inlineStr">
        <is>
          <t>XAUUSD</t>
        </is>
      </c>
      <c r="Q905" t="inlineStr">
        <is>
          <t>M15</t>
        </is>
      </c>
      <c r="R905" t="n">
        <v>4796.09</v>
      </c>
      <c r="S905" t="n">
        <v>4793.58968</v>
      </c>
      <c r="T905" t="n">
        <v>4791.88288</v>
      </c>
      <c r="U905" t="n">
        <v>4796.94922</v>
      </c>
      <c r="V905" t="n">
        <v>4789.29955</v>
      </c>
      <c r="W905" t="n">
        <v>0</v>
      </c>
      <c r="Y905" s="1">
        <f>(O905/86400)+25569</f>
        <v/>
      </c>
      <c r="Z905" s="2">
        <f>CEILING(INT(Y905*1440)/1440*288,1)/288</f>
        <v/>
      </c>
      <c r="AA905">
        <f>MROUND((Z905-25569)*86400,300)</f>
        <v/>
      </c>
    </row>
    <row r="906" ht="14.25" customHeight="1">
      <c r="O906" t="n">
        <v>1776416402</v>
      </c>
      <c r="P906" t="inlineStr">
        <is>
          <t>XAUUSD</t>
        </is>
      </c>
      <c r="Q906" t="inlineStr">
        <is>
          <t>M15</t>
        </is>
      </c>
      <c r="R906" t="n">
        <v>4793.1</v>
      </c>
      <c r="S906" t="n">
        <v>4794.56759</v>
      </c>
      <c r="T906" t="n">
        <v>4793.22523</v>
      </c>
      <c r="U906" t="n">
        <v>4798.17163</v>
      </c>
      <c r="V906" t="n">
        <v>4790.86827</v>
      </c>
      <c r="W906" t="n">
        <v>0</v>
      </c>
      <c r="Y906" s="1">
        <f>(O906/86400)+25569</f>
        <v/>
      </c>
      <c r="Z906" s="2">
        <f>CEILING(INT(Y906*1440)/1440*288,1)/288</f>
        <v/>
      </c>
      <c r="AA906">
        <f>MROUND((Z906-25569)*86400,300)</f>
        <v/>
      </c>
    </row>
    <row r="907" ht="14.25" customHeight="1">
      <c r="O907" t="n">
        <v>1776417302</v>
      </c>
      <c r="P907" t="inlineStr">
        <is>
          <t>XAUUSD</t>
        </is>
      </c>
      <c r="Q907" t="inlineStr">
        <is>
          <t>M15</t>
        </is>
      </c>
      <c r="R907" t="n">
        <v>4795.93</v>
      </c>
      <c r="S907" t="n">
        <v>4794.82572</v>
      </c>
      <c r="T907" t="n">
        <v>4794.02547</v>
      </c>
      <c r="U907" t="n">
        <v>4798.5692</v>
      </c>
      <c r="V907" t="n">
        <v>4791.62157</v>
      </c>
      <c r="W907" t="n">
        <v>0</v>
      </c>
      <c r="Y907" s="1">
        <f>(O907/86400)+25569</f>
        <v/>
      </c>
      <c r="Z907" s="2">
        <f>CEILING(INT(Y907*1440)/1440*288,1)/288</f>
        <v/>
      </c>
      <c r="AA907">
        <f>MROUND((Z907-25569)*86400,300)</f>
        <v/>
      </c>
    </row>
    <row r="908" ht="14.25" customHeight="1">
      <c r="O908" t="n">
        <v>1776418202</v>
      </c>
      <c r="P908" t="inlineStr">
        <is>
          <t>XAUUSD</t>
        </is>
      </c>
      <c r="Q908" t="inlineStr">
        <is>
          <t>M15</t>
        </is>
      </c>
      <c r="R908" t="n">
        <v>4794.67</v>
      </c>
      <c r="S908" t="n">
        <v>4794.21408</v>
      </c>
      <c r="T908" t="n">
        <v>4794.11978</v>
      </c>
      <c r="U908" t="n">
        <v>4798.08609</v>
      </c>
      <c r="V908" t="n">
        <v>4791.47142</v>
      </c>
      <c r="W908" t="n">
        <v>0</v>
      </c>
      <c r="Y908" s="1">
        <f>(O908/86400)+25569</f>
        <v/>
      </c>
      <c r="Z908" s="2">
        <f>CEILING(INT(Y908*1440)/1440*288,1)/288</f>
        <v/>
      </c>
      <c r="AA908">
        <f>MROUND((Z908-25569)*86400,300)</f>
        <v/>
      </c>
    </row>
    <row r="909" ht="14.25" customHeight="1">
      <c r="O909" t="n">
        <v>1776419102</v>
      </c>
      <c r="P909" t="inlineStr">
        <is>
          <t>XAUUSD</t>
        </is>
      </c>
      <c r="Q909" t="inlineStr">
        <is>
          <t>M15</t>
        </is>
      </c>
      <c r="R909" t="n">
        <v>4790.39</v>
      </c>
      <c r="S909" t="n">
        <v>4792.8421</v>
      </c>
      <c r="T909" t="n">
        <v>4793.48094</v>
      </c>
      <c r="U909" t="n">
        <v>4796.71118</v>
      </c>
      <c r="V909" t="n">
        <v>4790.41122</v>
      </c>
      <c r="W909" t="n">
        <v>1</v>
      </c>
      <c r="Y909" s="1">
        <f>(O909/86400)+25569</f>
        <v/>
      </c>
      <c r="Z909" s="2">
        <f>CEILING(INT(Y909*1440)/1440*288,1)/288</f>
        <v/>
      </c>
      <c r="AA909">
        <f>MROUND((Z909-25569)*86400,300)</f>
        <v/>
      </c>
    </row>
    <row r="910" ht="14.25" customHeight="1">
      <c r="O910" t="n">
        <v>1776420002</v>
      </c>
      <c r="P910" t="inlineStr">
        <is>
          <t>XAUUSD</t>
        </is>
      </c>
      <c r="Q910" t="inlineStr">
        <is>
          <t>M15</t>
        </is>
      </c>
      <c r="R910" t="n">
        <v>4791.33</v>
      </c>
      <c r="S910" t="n">
        <v>4791.03019</v>
      </c>
      <c r="T910" t="n">
        <v>4792.25556</v>
      </c>
      <c r="U910" t="n">
        <v>4794.72183</v>
      </c>
      <c r="V910" t="n">
        <v>4788.74742</v>
      </c>
      <c r="W910" t="n">
        <v>0</v>
      </c>
      <c r="Y910" s="1">
        <f>(O910/86400)+25569</f>
        <v/>
      </c>
      <c r="Z910" s="2">
        <f>CEILING(INT(Y910*1440)/1440*288,1)/288</f>
        <v/>
      </c>
      <c r="AA910">
        <f>MROUND((Z910-25569)*86400,300)</f>
        <v/>
      </c>
    </row>
    <row r="911" ht="14.25" customHeight="1">
      <c r="O911" t="n">
        <v>1776420902</v>
      </c>
      <c r="P911" t="inlineStr">
        <is>
          <t>XAUUSD</t>
        </is>
      </c>
      <c r="Q911" t="inlineStr">
        <is>
          <t>M15</t>
        </is>
      </c>
      <c r="R911" t="n">
        <v>4789.59</v>
      </c>
      <c r="S911" t="n">
        <v>4789.04255</v>
      </c>
      <c r="T911" t="n">
        <v>4790.64906</v>
      </c>
      <c r="U911" t="n">
        <v>4792.50772</v>
      </c>
      <c r="V911" t="n">
        <v>4786.86414</v>
      </c>
      <c r="W911" t="n">
        <v>0</v>
      </c>
      <c r="Y911" s="1">
        <f>(O911/86400)+25569</f>
        <v/>
      </c>
      <c r="Z911" s="2">
        <f>CEILING(INT(Y911*1440)/1440*288,1)/288</f>
        <v/>
      </c>
      <c r="AA911">
        <f>MROUND((Z911-25569)*86400,300)</f>
        <v/>
      </c>
    </row>
    <row r="912" ht="14.25" customHeight="1">
      <c r="O912" t="n">
        <v>1776421802</v>
      </c>
      <c r="P912" t="inlineStr">
        <is>
          <t>XAUUSD</t>
        </is>
      </c>
      <c r="Q912" t="inlineStr">
        <is>
          <t>M15</t>
        </is>
      </c>
      <c r="R912" t="n">
        <v>4784.95</v>
      </c>
      <c r="S912" t="n">
        <v>4787.31302</v>
      </c>
      <c r="T912" t="n">
        <v>4788.98104</v>
      </c>
      <c r="U912" t="n">
        <v>4790.4471</v>
      </c>
      <c r="V912" t="n">
        <v>4785.09825</v>
      </c>
      <c r="W912" t="n">
        <v>0</v>
      </c>
      <c r="Y912" s="1">
        <f>(O912/86400)+25569</f>
        <v/>
      </c>
      <c r="Z912" s="2">
        <f>CEILING(INT(Y912*1440)/1440*288,1)/288</f>
        <v/>
      </c>
      <c r="AA912">
        <f>MROUND((Z912-25569)*86400,300)</f>
        <v/>
      </c>
    </row>
    <row r="913" ht="14.25" customHeight="1">
      <c r="O913" t="n">
        <v>1776422702</v>
      </c>
      <c r="P913" t="inlineStr">
        <is>
          <t>XAUUSD</t>
        </is>
      </c>
      <c r="Q913" t="inlineStr">
        <is>
          <t>M15</t>
        </is>
      </c>
      <c r="R913" t="n">
        <v>4787.41</v>
      </c>
      <c r="S913" t="n">
        <v>4786.43826</v>
      </c>
      <c r="T913" t="n">
        <v>4787.70965</v>
      </c>
      <c r="U913" t="n">
        <v>4789.18283</v>
      </c>
      <c r="V913" t="n">
        <v>4784.01224</v>
      </c>
      <c r="W913" t="n">
        <v>0</v>
      </c>
      <c r="Y913" s="1">
        <f>(O913/86400)+25569</f>
        <v/>
      </c>
      <c r="Z913" s="2">
        <f>CEILING(INT(Y913*1440)/1440*288,1)/288</f>
        <v/>
      </c>
      <c r="AA913">
        <f>MROUND((Z913-25569)*86400,300)</f>
        <v/>
      </c>
    </row>
    <row r="914" ht="14.25" customHeight="1">
      <c r="O914" t="n">
        <v>1776423602</v>
      </c>
      <c r="P914" t="inlineStr">
        <is>
          <t>XAUUSD</t>
        </is>
      </c>
      <c r="Q914" t="inlineStr">
        <is>
          <t>M15</t>
        </is>
      </c>
      <c r="R914" t="n">
        <v>4786.45</v>
      </c>
      <c r="S914" t="n">
        <v>4786.87926</v>
      </c>
      <c r="T914" t="n">
        <v>4787.29445</v>
      </c>
      <c r="U914" t="n">
        <v>4789.35672</v>
      </c>
      <c r="V914" t="n">
        <v>4783.9888</v>
      </c>
      <c r="W914" t="n">
        <v>0</v>
      </c>
      <c r="Y914" s="1">
        <f>(O914/86400)+25569</f>
        <v/>
      </c>
      <c r="Z914" s="2">
        <f>CEILING(INT(Y914*1440)/1440*288,1)/288</f>
        <v/>
      </c>
      <c r="AA914">
        <f>MROUND((Z914-25569)*86400,300)</f>
        <v/>
      </c>
    </row>
    <row r="915" ht="14.25" customHeight="1">
      <c r="O915" t="n">
        <v>1776424502</v>
      </c>
      <c r="P915" t="inlineStr">
        <is>
          <t>XAUUSD</t>
        </is>
      </c>
      <c r="Q915" t="inlineStr">
        <is>
          <t>M15</t>
        </is>
      </c>
      <c r="R915" t="n">
        <v>4793.07</v>
      </c>
      <c r="S915" t="n">
        <v>4789.20231</v>
      </c>
      <c r="T915" t="n">
        <v>4788.24838</v>
      </c>
      <c r="U915" t="n">
        <v>4791.54086</v>
      </c>
      <c r="V915" t="n">
        <v>4785.34283</v>
      </c>
      <c r="W915" t="n">
        <v>1</v>
      </c>
      <c r="Y915" s="1">
        <f>(O915/86400)+25569</f>
        <v/>
      </c>
      <c r="Z915" s="2">
        <f>CEILING(INT(Y915*1440)/1440*288,1)/288</f>
        <v/>
      </c>
      <c r="AA915">
        <f>MROUND((Z915-25569)*86400,300)</f>
        <v/>
      </c>
    </row>
    <row r="916" ht="14.25" customHeight="1">
      <c r="O916" t="n">
        <v>1776425402</v>
      </c>
      <c r="P916" t="inlineStr">
        <is>
          <t>XAUUSD</t>
        </is>
      </c>
      <c r="Q916" t="inlineStr">
        <is>
          <t>M15</t>
        </is>
      </c>
      <c r="R916" t="n">
        <v>4798.64</v>
      </c>
      <c r="S916" t="n">
        <v>4793.6961</v>
      </c>
      <c r="T916" t="n">
        <v>4790.97224</v>
      </c>
      <c r="U916" t="n">
        <v>4796.1687</v>
      </c>
      <c r="V916" t="n">
        <v>4788.31622</v>
      </c>
      <c r="W916" t="n">
        <v>0</v>
      </c>
      <c r="Y916" s="1">
        <f>(O916/86400)+25569</f>
        <v/>
      </c>
      <c r="Z916" s="2">
        <f>CEILING(INT(Y916*1440)/1440*288,1)/288</f>
        <v/>
      </c>
      <c r="AA916">
        <f>MROUND((Z916-25569)*86400,300)</f>
        <v/>
      </c>
    </row>
    <row r="917" ht="14.25" customHeight="1">
      <c r="O917" t="n">
        <v>1776426302</v>
      </c>
      <c r="P917" t="inlineStr">
        <is>
          <t>XAUUSD</t>
        </is>
      </c>
      <c r="Q917" t="inlineStr">
        <is>
          <t>M15</t>
        </is>
      </c>
      <c r="R917" t="n">
        <v>4799.19</v>
      </c>
      <c r="S917" t="n">
        <v>4800.51466</v>
      </c>
      <c r="T917" t="n">
        <v>4795.74345</v>
      </c>
      <c r="U917" t="n">
        <v>4803.45645</v>
      </c>
      <c r="V917" t="n">
        <v>4792.95216</v>
      </c>
      <c r="W917" t="n">
        <v>0</v>
      </c>
      <c r="Y917" s="1">
        <f>(O917/86400)+25569</f>
        <v/>
      </c>
      <c r="Z917" s="2">
        <f>CEILING(INT(Y917*1440)/1440*288,1)/288</f>
        <v/>
      </c>
      <c r="AA917">
        <f>MROUND((Z917-25569)*86400,300)</f>
        <v/>
      </c>
    </row>
    <row r="918" ht="14.25" customHeight="1">
      <c r="O918" t="n">
        <v>1776427202</v>
      </c>
      <c r="P918" t="inlineStr">
        <is>
          <t>XAUUSD</t>
        </is>
      </c>
      <c r="Q918" t="inlineStr">
        <is>
          <t>M15</t>
        </is>
      </c>
      <c r="R918" t="n">
        <v>4803.86</v>
      </c>
      <c r="S918" t="n">
        <v>4809.69537</v>
      </c>
      <c r="T918" t="n">
        <v>4802.71941</v>
      </c>
      <c r="U918" t="n">
        <v>4813.13785</v>
      </c>
      <c r="V918" t="n">
        <v>4799.09358</v>
      </c>
      <c r="W918" t="n">
        <v>0</v>
      </c>
      <c r="Y918" s="1">
        <f>(O918/86400)+25569</f>
        <v/>
      </c>
      <c r="Z918" s="2">
        <f>CEILING(INT(Y918*1440)/1440*288,1)/288</f>
        <v/>
      </c>
      <c r="AA918">
        <f>MROUND((Z918-25569)*86400,300)</f>
        <v/>
      </c>
    </row>
    <row r="919" ht="14.25" customHeight="1">
      <c r="O919" t="n">
        <v>1776428102</v>
      </c>
      <c r="P919" t="inlineStr">
        <is>
          <t>XAUUSD</t>
        </is>
      </c>
      <c r="Q919" t="inlineStr">
        <is>
          <t>M15</t>
        </is>
      </c>
      <c r="R919" t="n">
        <v>4816.87</v>
      </c>
      <c r="S919" t="n">
        <v>4820.82316</v>
      </c>
      <c r="T919" t="n">
        <v>4811.77129</v>
      </c>
      <c r="U919" t="n">
        <v>4825.15509</v>
      </c>
      <c r="V919" t="n">
        <v>4806.72936</v>
      </c>
      <c r="W919" t="n">
        <v>0</v>
      </c>
      <c r="Y919" s="1">
        <f>(O919/86400)+25569</f>
        <v/>
      </c>
      <c r="Z919" s="2">
        <f>CEILING(INT(Y919*1440)/1440*288,1)/288</f>
        <v/>
      </c>
      <c r="AA919">
        <f>MROUND((Z919-25569)*86400,300)</f>
        <v/>
      </c>
    </row>
    <row r="920" ht="14.25" customHeight="1">
      <c r="O920" t="n">
        <v>1776429002</v>
      </c>
      <c r="P920" t="inlineStr">
        <is>
          <t>XAUUSD</t>
        </is>
      </c>
      <c r="Q920" t="inlineStr">
        <is>
          <t>M15</t>
        </is>
      </c>
      <c r="R920" t="n">
        <v>4823.45</v>
      </c>
      <c r="S920" t="n">
        <v>4832.95913</v>
      </c>
      <c r="T920" t="n">
        <v>4822.36521</v>
      </c>
      <c r="U920" t="n">
        <v>4838.56475</v>
      </c>
      <c r="V920" t="n">
        <v>4815.55255</v>
      </c>
      <c r="W920" t="n">
        <v>0</v>
      </c>
      <c r="Y920" s="1">
        <f>(O920/86400)+25569</f>
        <v/>
      </c>
      <c r="Z920" s="2">
        <f>CEILING(INT(Y920*1440)/1440*288,1)/288</f>
        <v/>
      </c>
      <c r="AA920">
        <f>MROUND((Z920-25569)*86400,300)</f>
        <v/>
      </c>
    </row>
    <row r="921" ht="14.25" customHeight="1">
      <c r="O921" t="n">
        <v>1776429902</v>
      </c>
      <c r="P921" t="inlineStr">
        <is>
          <t>XAUUSD</t>
        </is>
      </c>
      <c r="Q921" t="inlineStr">
        <is>
          <t>M15</t>
        </is>
      </c>
      <c r="R921" t="n">
        <v>4846.75</v>
      </c>
      <c r="S921" t="n">
        <v>4845.16375</v>
      </c>
      <c r="T921" t="n">
        <v>4833.76448</v>
      </c>
      <c r="U921" t="n">
        <v>4852.38257</v>
      </c>
      <c r="V921" t="n">
        <v>4824.96805</v>
      </c>
      <c r="W921" t="n">
        <v>0</v>
      </c>
      <c r="Y921" s="1">
        <f>(O921/86400)+25569</f>
        <v/>
      </c>
      <c r="Z921" s="2">
        <f>CEILING(INT(Y921*1440)/1440*288,1)/288</f>
        <v/>
      </c>
      <c r="AA921">
        <f>MROUND((Z921-25569)*86400,300)</f>
        <v/>
      </c>
    </row>
    <row r="922" ht="14.25" customHeight="1">
      <c r="O922" t="n">
        <v>1776430802</v>
      </c>
      <c r="P922" t="inlineStr">
        <is>
          <t>XAUUSD</t>
        </is>
      </c>
      <c r="Q922" t="inlineStr">
        <is>
          <t>M15</t>
        </is>
      </c>
      <c r="R922" t="n">
        <v>4883.6</v>
      </c>
      <c r="S922" t="n">
        <v>4856.00361</v>
      </c>
      <c r="T922" t="n">
        <v>4844.88405</v>
      </c>
      <c r="U922" t="n">
        <v>4865.05327</v>
      </c>
      <c r="V922" t="n">
        <v>4834.45289</v>
      </c>
      <c r="W922" t="n">
        <v>0</v>
      </c>
      <c r="Y922" s="1">
        <f>(O922/86400)+25569</f>
        <v/>
      </c>
      <c r="Z922" s="2">
        <f>CEILING(INT(Y922*1440)/1440*288,1)/288</f>
        <v/>
      </c>
      <c r="AA922">
        <f>MROUND((Z922-25569)*86400,300)</f>
        <v/>
      </c>
    </row>
    <row r="923" ht="14.25" customHeight="1">
      <c r="O923" t="n">
        <v>1776431702</v>
      </c>
      <c r="P923" t="inlineStr">
        <is>
          <t>XAUUSD</t>
        </is>
      </c>
      <c r="Q923" t="inlineStr">
        <is>
          <t>M15</t>
        </is>
      </c>
      <c r="R923" t="n">
        <v>4851.59</v>
      </c>
      <c r="S923" t="n">
        <v>4863.91446</v>
      </c>
      <c r="T923" t="n">
        <v>4854.39926</v>
      </c>
      <c r="U923" t="n">
        <v>4874.67446</v>
      </c>
      <c r="V923" t="n">
        <v>4843.29346</v>
      </c>
      <c r="W923" t="n">
        <v>0</v>
      </c>
      <c r="Y923" s="1">
        <f>(O923/86400)+25569</f>
        <v/>
      </c>
      <c r="Z923" s="2">
        <f>CEILING(INT(Y923*1440)/1440*288,1)/288</f>
        <v/>
      </c>
      <c r="AA923">
        <f>MROUND((Z923-25569)*86400,300)</f>
        <v/>
      </c>
    </row>
    <row r="924" ht="14.25" customHeight="1">
      <c r="O924" t="n">
        <v>1776432602</v>
      </c>
      <c r="P924" t="inlineStr">
        <is>
          <t>XAUUSD</t>
        </is>
      </c>
      <c r="Q924" t="inlineStr">
        <is>
          <t>M15</t>
        </is>
      </c>
      <c r="R924" t="n">
        <v>4864.42</v>
      </c>
      <c r="S924" t="n">
        <v>4869.67114</v>
      </c>
      <c r="T924" t="n">
        <v>4862.0352</v>
      </c>
      <c r="U924" t="n">
        <v>4881.10349</v>
      </c>
      <c r="V924" t="n">
        <v>4850.7983</v>
      </c>
      <c r="W924" t="n">
        <v>0</v>
      </c>
      <c r="Y924" s="1">
        <f>(O924/86400)+25569</f>
        <v/>
      </c>
      <c r="Z924" s="2">
        <f>CEILING(INT(Y924*1440)/1440*288,1)/288</f>
        <v/>
      </c>
      <c r="AA924">
        <f>MROUND((Z924-25569)*86400,300)</f>
        <v/>
      </c>
    </row>
    <row r="925" ht="14.25" customHeight="1">
      <c r="O925" t="n">
        <v>1776433502</v>
      </c>
      <c r="P925" t="inlineStr">
        <is>
          <t>XAUUSD</t>
        </is>
      </c>
      <c r="Q925" t="inlineStr">
        <is>
          <t>M15</t>
        </is>
      </c>
      <c r="R925" t="n">
        <v>4880.26</v>
      </c>
      <c r="S925" t="n">
        <v>4873.11623</v>
      </c>
      <c r="T925" t="n">
        <v>4867.57572</v>
      </c>
      <c r="U925" t="n">
        <v>4884.80612</v>
      </c>
      <c r="V925" t="n">
        <v>4856.86202</v>
      </c>
      <c r="W925" t="n">
        <v>0</v>
      </c>
      <c r="Y925" s="1">
        <f>(O925/86400)+25569</f>
        <v/>
      </c>
      <c r="Z925" s="2">
        <f>CEILING(INT(Y925*1440)/1440*288,1)/288</f>
        <v/>
      </c>
      <c r="AA925">
        <f>MROUND((Z925-25569)*86400,300)</f>
        <v/>
      </c>
    </row>
    <row r="926" ht="14.25" customHeight="1">
      <c r="O926" t="n">
        <v>1776434402</v>
      </c>
      <c r="P926" t="inlineStr">
        <is>
          <t>XAUUSD</t>
        </is>
      </c>
      <c r="Q926" t="inlineStr">
        <is>
          <t>M15</t>
        </is>
      </c>
      <c r="R926" t="n">
        <v>4867.03</v>
      </c>
      <c r="S926" t="n">
        <v>4874.18057</v>
      </c>
      <c r="T926" t="n">
        <v>4870.87814</v>
      </c>
      <c r="U926" t="n">
        <v>4885.98474</v>
      </c>
      <c r="V926" t="n">
        <v>4861.37546</v>
      </c>
      <c r="W926" t="n">
        <v>0</v>
      </c>
      <c r="Y926" s="1">
        <f>(O926/86400)+25569</f>
        <v/>
      </c>
      <c r="Z926" s="2">
        <f>CEILING(INT(Y926*1440)/1440*288,1)/288</f>
        <v/>
      </c>
      <c r="AA926">
        <f>MROUND((Z926-25569)*86400,300)</f>
        <v/>
      </c>
    </row>
    <row r="927" ht="14.25" customHeight="1">
      <c r="O927" t="n">
        <v>1776435302</v>
      </c>
      <c r="P927" t="inlineStr">
        <is>
          <t>XAUUSD</t>
        </is>
      </c>
      <c r="Q927" t="inlineStr">
        <is>
          <t>M15</t>
        </is>
      </c>
      <c r="R927" t="n">
        <v>4871.43</v>
      </c>
      <c r="S927" t="n">
        <v>4873.7678</v>
      </c>
      <c r="T927" t="n">
        <v>4872.32297</v>
      </c>
      <c r="U927" t="n">
        <v>4885.15402</v>
      </c>
      <c r="V927" t="n">
        <v>4864.20539</v>
      </c>
      <c r="W927" t="n">
        <v>0</v>
      </c>
      <c r="Y927" s="1">
        <f>(O927/86400)+25569</f>
        <v/>
      </c>
      <c r="Z927" s="2">
        <f>CEILING(INT(Y927*1440)/1440*288,1)/288</f>
        <v/>
      </c>
      <c r="AA927">
        <f>MROUND((Z927-25569)*86400,300)</f>
        <v/>
      </c>
    </row>
    <row r="928" ht="14.25" customHeight="1">
      <c r="O928" t="n">
        <v>1776436202</v>
      </c>
      <c r="P928" t="inlineStr">
        <is>
          <t>XAUUSD</t>
        </is>
      </c>
      <c r="Q928" t="inlineStr">
        <is>
          <t>M15</t>
        </is>
      </c>
      <c r="R928" t="n">
        <v>4877.31</v>
      </c>
      <c r="S928" t="n">
        <v>4872.33638</v>
      </c>
      <c r="T928" t="n">
        <v>4872.32968</v>
      </c>
      <c r="U928" t="n">
        <v>4883.13275</v>
      </c>
      <c r="V928" t="n">
        <v>4865.45421</v>
      </c>
      <c r="W928" t="n">
        <v>0</v>
      </c>
      <c r="Y928" s="1">
        <f>(O928/86400)+25569</f>
        <v/>
      </c>
      <c r="Z928" s="2">
        <f>CEILING(INT(Y928*1440)/1440*288,1)/288</f>
        <v/>
      </c>
      <c r="AA928">
        <f>MROUND((Z928-25569)*86400,300)</f>
        <v/>
      </c>
    </row>
    <row r="929" ht="14.25" customHeight="1">
      <c r="O929" t="n">
        <v>1776437102</v>
      </c>
      <c r="P929" t="inlineStr">
        <is>
          <t>XAUUSD</t>
        </is>
      </c>
      <c r="Q929" t="inlineStr">
        <is>
          <t>M15</t>
        </is>
      </c>
      <c r="R929" t="n">
        <v>4873.15</v>
      </c>
      <c r="S929" t="n">
        <v>4870.28217</v>
      </c>
      <c r="T929" t="n">
        <v>4871.30592</v>
      </c>
      <c r="U929" t="n">
        <v>4880.48951</v>
      </c>
      <c r="V929" t="n">
        <v>4865.40703</v>
      </c>
      <c r="W929" t="n">
        <v>1</v>
      </c>
      <c r="Y929" s="1">
        <f>(O929/86400)+25569</f>
        <v/>
      </c>
      <c r="Z929" s="2">
        <f>CEILING(INT(Y929*1440)/1440*288,1)/288</f>
        <v/>
      </c>
      <c r="AA929">
        <f>MROUND((Z929-25569)*86400,300)</f>
        <v/>
      </c>
    </row>
    <row r="930" ht="14.25" customHeight="1">
      <c r="O930" t="n">
        <v>1776438002</v>
      </c>
      <c r="P930" t="inlineStr">
        <is>
          <t>XAUUSD</t>
        </is>
      </c>
      <c r="Q930" t="inlineStr">
        <is>
          <t>M15</t>
        </is>
      </c>
      <c r="R930" t="n">
        <v>4867.01</v>
      </c>
      <c r="S930" t="n">
        <v>4868.22783</v>
      </c>
      <c r="T930" t="n">
        <v>4869.76687</v>
      </c>
      <c r="U930" t="n">
        <v>4877.7988</v>
      </c>
      <c r="V930" t="n">
        <v>4864.53085</v>
      </c>
      <c r="W930" t="n">
        <v>0</v>
      </c>
      <c r="Y930" s="1">
        <f>(O930/86400)+25569</f>
        <v/>
      </c>
      <c r="Z930" s="2">
        <f>CEILING(INT(Y930*1440)/1440*288,1)/288</f>
        <v/>
      </c>
      <c r="AA930">
        <f>MROUND((Z930-25569)*86400,300)</f>
        <v/>
      </c>
    </row>
    <row r="931" ht="14.25" customHeight="1">
      <c r="O931" t="n">
        <v>1776438902</v>
      </c>
      <c r="P931" t="inlineStr">
        <is>
          <t>XAUUSD</t>
        </is>
      </c>
      <c r="Q931" t="inlineStr">
        <is>
          <t>M15</t>
        </is>
      </c>
      <c r="R931" t="n">
        <v>4865.86</v>
      </c>
      <c r="S931" t="n">
        <v>4866.75005</v>
      </c>
      <c r="T931" t="n">
        <v>4868.25846</v>
      </c>
      <c r="U931" t="n">
        <v>4875.44779</v>
      </c>
      <c r="V931" t="n">
        <v>4863.49093</v>
      </c>
      <c r="W931" t="n">
        <v>0</v>
      </c>
      <c r="Y931" s="1">
        <f>(O931/86400)+25569</f>
        <v/>
      </c>
      <c r="Z931" s="2">
        <f>CEILING(INT(Y931*1440)/1440*288,1)/288</f>
        <v/>
      </c>
      <c r="AA931">
        <f>MROUND((Z931-25569)*86400,300)</f>
        <v/>
      </c>
    </row>
    <row r="932" ht="14.25" customHeight="1">
      <c r="O932" t="n">
        <v>1776439802</v>
      </c>
      <c r="P932" t="inlineStr">
        <is>
          <t>XAUUSD</t>
        </is>
      </c>
      <c r="Q932" t="inlineStr">
        <is>
          <t>M15</t>
        </is>
      </c>
      <c r="R932" t="n">
        <v>4858.58</v>
      </c>
      <c r="S932" t="n">
        <v>4866.04543</v>
      </c>
      <c r="T932" t="n">
        <v>4867.15194</v>
      </c>
      <c r="U932" t="n">
        <v>4873.80769</v>
      </c>
      <c r="V932" t="n">
        <v>4862.64684</v>
      </c>
      <c r="W932" t="n">
        <v>0</v>
      </c>
      <c r="Y932" s="1">
        <f>(O932/86400)+25569</f>
        <v/>
      </c>
      <c r="Z932" s="2">
        <f>CEILING(INT(Y932*1440)/1440*288,1)/288</f>
        <v/>
      </c>
      <c r="AA932">
        <f>MROUND((Z932-25569)*86400,300)</f>
        <v/>
      </c>
    </row>
    <row r="933" ht="14.25" customHeight="1">
      <c r="O933" t="n">
        <v>1776440702</v>
      </c>
      <c r="P933" t="inlineStr">
        <is>
          <t>XAUUSD</t>
        </is>
      </c>
      <c r="Q933" t="inlineStr">
        <is>
          <t>M15</t>
        </is>
      </c>
      <c r="R933" t="n">
        <v>4867.57</v>
      </c>
      <c r="S933" t="n">
        <v>4866.22602</v>
      </c>
      <c r="T933" t="n">
        <v>4866.68898</v>
      </c>
      <c r="U933" t="n">
        <v>4872.85721</v>
      </c>
      <c r="V933" t="n">
        <v>4862.37533</v>
      </c>
      <c r="W933" t="n">
        <v>0</v>
      </c>
      <c r="Y933" s="1">
        <f>(O933/86400)+25569</f>
        <v/>
      </c>
      <c r="Z933" s="2">
        <f>CEILING(INT(Y933*1440)/1440*288,1)/288</f>
        <v/>
      </c>
      <c r="AA933">
        <f>MROUND((Z933-25569)*86400,300)</f>
        <v/>
      </c>
    </row>
    <row r="934" ht="14.25" customHeight="1">
      <c r="O934" t="n">
        <v>1776441602</v>
      </c>
      <c r="P934" t="inlineStr">
        <is>
          <t>XAUUSD</t>
        </is>
      </c>
      <c r="Q934" t="inlineStr">
        <is>
          <t>M15</t>
        </is>
      </c>
      <c r="R934" t="n">
        <v>4871.66</v>
      </c>
      <c r="S934" t="n">
        <v>4866.69236</v>
      </c>
      <c r="T934" t="n">
        <v>4866.69067</v>
      </c>
      <c r="U934" t="n">
        <v>4872.41481</v>
      </c>
      <c r="V934" t="n">
        <v>4862.52076</v>
      </c>
      <c r="W934" t="n">
        <v>1</v>
      </c>
      <c r="Y934" s="1">
        <f>(O934/86400)+25569</f>
        <v/>
      </c>
      <c r="Z934" s="2">
        <f>CEILING(INT(Y934*1440)/1440*288,1)/288</f>
        <v/>
      </c>
      <c r="AA934">
        <f>MROUND((Z934-25569)*86400,300)</f>
        <v/>
      </c>
    </row>
    <row r="935" ht="14.25" customHeight="1">
      <c r="O935" t="n">
        <v>1776442502</v>
      </c>
      <c r="P935" t="inlineStr">
        <is>
          <t>XAUUSD</t>
        </is>
      </c>
      <c r="Q935" t="inlineStr">
        <is>
          <t>M15</t>
        </is>
      </c>
      <c r="R935" t="n">
        <v>4867.71</v>
      </c>
      <c r="S935" t="n">
        <v>4866.90082</v>
      </c>
      <c r="T935" t="n">
        <v>4866.79575</v>
      </c>
      <c r="U935" t="n">
        <v>4872.07833</v>
      </c>
      <c r="V935" t="n">
        <v>4862.67928</v>
      </c>
      <c r="W935" t="n">
        <v>0</v>
      </c>
      <c r="Y935" s="1">
        <f>(O935/86400)+25569</f>
        <v/>
      </c>
      <c r="Z935" s="2">
        <f>CEILING(INT(Y935*1440)/1440*288,1)/288</f>
        <v/>
      </c>
      <c r="AA935">
        <f>MROUND((Z935-25569)*86400,300)</f>
        <v/>
      </c>
    </row>
    <row r="936" ht="14.25" customHeight="1">
      <c r="O936" t="n">
        <v>1776443402</v>
      </c>
      <c r="P936" t="inlineStr">
        <is>
          <t>XAUUSD</t>
        </is>
      </c>
      <c r="Q936" t="inlineStr">
        <is>
          <t>M15</t>
        </is>
      </c>
      <c r="R936" t="n">
        <v>4868.37</v>
      </c>
      <c r="S936" t="n">
        <v>4866.60893</v>
      </c>
      <c r="T936" t="n">
        <v>4866.70234</v>
      </c>
      <c r="U936" t="n">
        <v>4871.49465</v>
      </c>
      <c r="V936" t="n">
        <v>4862.44707</v>
      </c>
      <c r="W936" t="n">
        <v>1</v>
      </c>
      <c r="Y936" s="1">
        <f>(O936/86400)+25569</f>
        <v/>
      </c>
      <c r="Z936" s="2">
        <f>CEILING(INT(Y936*1440)/1440*288,1)/288</f>
        <v/>
      </c>
      <c r="AA936">
        <f>MROUND((Z936-25569)*86400,300)</f>
        <v/>
      </c>
    </row>
    <row r="937" ht="14.25" customHeight="1">
      <c r="O937" t="n">
        <v>1776444302</v>
      </c>
      <c r="P937" t="inlineStr">
        <is>
          <t>XAUUSD</t>
        </is>
      </c>
      <c r="Q937" t="inlineStr">
        <is>
          <t>M15</t>
        </is>
      </c>
      <c r="R937" t="n">
        <v>4867.12</v>
      </c>
      <c r="S937" t="n">
        <v>4865.60253</v>
      </c>
      <c r="T937" t="n">
        <v>4866.15243</v>
      </c>
      <c r="U937" t="n">
        <v>4870.43003</v>
      </c>
      <c r="V937" t="n">
        <v>4861.61854</v>
      </c>
      <c r="W937" t="n">
        <v>0</v>
      </c>
      <c r="Y937" s="1">
        <f>(O937/86400)+25569</f>
        <v/>
      </c>
      <c r="Z937" s="2">
        <f>CEILING(INT(Y937*1440)/1440*288,1)/288</f>
        <v/>
      </c>
      <c r="AA937">
        <f>MROUND((Z937-25569)*86400,300)</f>
        <v/>
      </c>
    </row>
    <row r="938" ht="14.25" customHeight="1">
      <c r="O938" t="n">
        <v>1776445202</v>
      </c>
      <c r="P938" t="inlineStr">
        <is>
          <t>XAUUSD</t>
        </is>
      </c>
      <c r="Q938" t="inlineStr">
        <is>
          <t>M15</t>
        </is>
      </c>
      <c r="R938" t="n">
        <v>4862.89</v>
      </c>
      <c r="S938" t="n">
        <v>4863.96054</v>
      </c>
      <c r="T938" t="n">
        <v>4865.05649</v>
      </c>
      <c r="U938" t="n">
        <v>4868.95356</v>
      </c>
      <c r="V938" t="n">
        <v>4860.23442</v>
      </c>
      <c r="W938" t="n">
        <v>0</v>
      </c>
      <c r="Y938" s="1">
        <f>(O938/86400)+25569</f>
        <v/>
      </c>
      <c r="Z938" s="2">
        <f>CEILING(INT(Y938*1440)/1440*288,1)/288</f>
        <v/>
      </c>
      <c r="AA938">
        <f>MROUND((Z938-25569)*86400,300)</f>
        <v/>
      </c>
    </row>
    <row r="939" ht="14.25" customHeight="1">
      <c r="O939" t="n">
        <v>1776446102</v>
      </c>
      <c r="P939" t="inlineStr">
        <is>
          <t>XAUUSD</t>
        </is>
      </c>
      <c r="Q939" t="inlineStr">
        <is>
          <t>M15</t>
        </is>
      </c>
      <c r="R939" t="n">
        <v>4858.63</v>
      </c>
      <c r="S939" t="n">
        <v>4862.07554</v>
      </c>
      <c r="T939" t="n">
        <v>4863.56601</v>
      </c>
      <c r="U939" t="n">
        <v>4867.20045</v>
      </c>
      <c r="V939" t="n">
        <v>4858.64933</v>
      </c>
      <c r="W939" t="n">
        <v>0</v>
      </c>
      <c r="Y939" s="1">
        <f>(O939/86400)+25569</f>
        <v/>
      </c>
      <c r="Z939" s="2">
        <f>CEILING(INT(Y939*1440)/1440*288,1)/288</f>
        <v/>
      </c>
      <c r="AA939">
        <f>MROUND((Z939-25569)*86400,300)</f>
        <v/>
      </c>
    </row>
    <row r="940" ht="14.25" customHeight="1">
      <c r="O940" t="n">
        <v>1776447002</v>
      </c>
      <c r="P940" t="inlineStr">
        <is>
          <t>XAUUSD</t>
        </is>
      </c>
      <c r="Q940" t="inlineStr">
        <is>
          <t>M15</t>
        </is>
      </c>
      <c r="R940" t="n">
        <v>4855.01</v>
      </c>
      <c r="S940" t="n">
        <v>4860.43458</v>
      </c>
      <c r="T940" t="n">
        <v>4862.0003</v>
      </c>
      <c r="U940" t="n">
        <v>4865.57014</v>
      </c>
      <c r="V940" t="n">
        <v>4857.26107</v>
      </c>
      <c r="W940" t="n">
        <v>0</v>
      </c>
      <c r="Y940" s="1">
        <f>(O940/86400)+25569</f>
        <v/>
      </c>
      <c r="Z940" s="2">
        <f>CEILING(INT(Y940*1440)/1440*288,1)/288</f>
        <v/>
      </c>
      <c r="AA940">
        <f>MROUND((Z940-25569)*86400,300)</f>
        <v/>
      </c>
    </row>
    <row r="941" ht="14.25" customHeight="1">
      <c r="O941" t="n">
        <v>1776447902</v>
      </c>
      <c r="P941" t="inlineStr">
        <is>
          <t>XAUUSD</t>
        </is>
      </c>
      <c r="Q941" t="inlineStr">
        <is>
          <t>M15</t>
        </is>
      </c>
      <c r="R941" t="n">
        <v>4862.6</v>
      </c>
      <c r="S941" t="n">
        <v>4859.43797</v>
      </c>
      <c r="T941" t="n">
        <v>4860.71914</v>
      </c>
      <c r="U941" t="n">
        <v>4864.38359</v>
      </c>
      <c r="V941" t="n">
        <v>4856.36509</v>
      </c>
      <c r="W941" t="n">
        <v>0</v>
      </c>
      <c r="Y941" s="1">
        <f>(O941/86400)+25569</f>
        <v/>
      </c>
      <c r="Z941" s="2">
        <f>CEILING(INT(Y941*1440)/1440*288,1)/288</f>
        <v/>
      </c>
      <c r="AA941">
        <f>MROUND((Z941-25569)*86400,300)</f>
        <v/>
      </c>
    </row>
    <row r="942" ht="14.25" customHeight="1">
      <c r="O942" t="n">
        <v>1776448802</v>
      </c>
      <c r="P942" t="inlineStr">
        <is>
          <t>XAUUSD</t>
        </is>
      </c>
      <c r="Q942" t="inlineStr">
        <is>
          <t>M15</t>
        </is>
      </c>
      <c r="R942" t="n">
        <v>4861.17</v>
      </c>
      <c r="S942" t="n">
        <v>4858.99661</v>
      </c>
      <c r="T942" t="n">
        <v>4859.85787</v>
      </c>
      <c r="U942" t="n">
        <v>4863.77563</v>
      </c>
      <c r="V942" t="n">
        <v>4856.14035</v>
      </c>
      <c r="W942" t="n">
        <v>0</v>
      </c>
      <c r="Y942" s="1">
        <f>(O942/86400)+25569</f>
        <v/>
      </c>
      <c r="Z942" s="2">
        <f>CEILING(INT(Y942*1440)/1440*288,1)/288</f>
        <v/>
      </c>
      <c r="AA942">
        <f>MROUND((Z942-25569)*86400,300)</f>
        <v/>
      </c>
    </row>
    <row r="943" ht="14.25" customHeight="1">
      <c r="O943" t="n">
        <v>1776449702</v>
      </c>
      <c r="P943" t="inlineStr">
        <is>
          <t>XAUUSD</t>
        </is>
      </c>
      <c r="Q943" t="inlineStr">
        <is>
          <t>M15</t>
        </is>
      </c>
      <c r="R943" t="n">
        <v>4860.87</v>
      </c>
      <c r="S943" t="n">
        <v>4859.10131</v>
      </c>
      <c r="T943" t="n">
        <v>4859.47959</v>
      </c>
      <c r="U943" t="n">
        <v>4863.64274</v>
      </c>
      <c r="V943" t="n">
        <v>4856.47702</v>
      </c>
      <c r="W943" t="n">
        <v>0</v>
      </c>
      <c r="Y943" s="1">
        <f>(O943/86400)+25569</f>
        <v/>
      </c>
      <c r="Z943" s="2">
        <f>CEILING(INT(Y943*1440)/1440*288,1)/288</f>
        <v/>
      </c>
      <c r="AA943">
        <f>MROUND((Z943-25569)*86400,300)</f>
        <v/>
      </c>
    </row>
    <row r="944" ht="14.25" customHeight="1">
      <c r="O944" t="n">
        <v>1776450602</v>
      </c>
      <c r="P944" t="inlineStr">
        <is>
          <t>XAUUSD</t>
        </is>
      </c>
      <c r="Q944" t="inlineStr">
        <is>
          <t>M15</t>
        </is>
      </c>
      <c r="R944" t="n">
        <v>4862.4</v>
      </c>
      <c r="S944" t="n">
        <v>4859.54739</v>
      </c>
      <c r="T944" t="n">
        <v>4859.51349</v>
      </c>
      <c r="U944" t="n">
        <v>4863.77267</v>
      </c>
      <c r="V944" t="n">
        <v>4857.24574</v>
      </c>
      <c r="W944" t="n">
        <v>1</v>
      </c>
      <c r="Y944" s="1">
        <f>(O944/86400)+25569</f>
        <v/>
      </c>
      <c r="Z944" s="2">
        <f>CEILING(INT(Y944*1440)/1440*288,1)/288</f>
        <v/>
      </c>
      <c r="AA944">
        <f>MROUND((Z944-25569)*86400,300)</f>
        <v/>
      </c>
    </row>
    <row r="945" ht="14.25" customHeight="1">
      <c r="O945" t="n">
        <v>1776451502</v>
      </c>
      <c r="P945" t="inlineStr">
        <is>
          <t>XAUUSD</t>
        </is>
      </c>
      <c r="Q945" t="inlineStr">
        <is>
          <t>M15</t>
        </is>
      </c>
      <c r="R945" t="n">
        <v>4858.16</v>
      </c>
      <c r="S945" t="n">
        <v>4859.97603</v>
      </c>
      <c r="T945" t="n">
        <v>4859.74476</v>
      </c>
      <c r="U945" t="n">
        <v>4863.91677</v>
      </c>
      <c r="V945" t="n">
        <v>4858.04244</v>
      </c>
      <c r="W945" t="n">
        <v>0</v>
      </c>
      <c r="Y945" s="1">
        <f>(O945/86400)+25569</f>
        <v/>
      </c>
      <c r="Z945" s="2">
        <f>CEILING(INT(Y945*1440)/1440*288,1)/288</f>
        <v/>
      </c>
      <c r="AA945">
        <f>MROUND((Z945-25569)*86400,300)</f>
        <v/>
      </c>
    </row>
    <row r="946" ht="14.25" customHeight="1">
      <c r="O946" t="n">
        <v>1776452402</v>
      </c>
      <c r="P946" t="inlineStr">
        <is>
          <t>XAUUSD</t>
        </is>
      </c>
      <c r="Q946" t="inlineStr">
        <is>
          <t>M15</t>
        </is>
      </c>
      <c r="R946" t="n">
        <v>4856.59</v>
      </c>
      <c r="S946" t="n">
        <v>4860.11752</v>
      </c>
      <c r="T946" t="n">
        <v>4859.93114</v>
      </c>
      <c r="U946" t="n">
        <v>4863.83935</v>
      </c>
      <c r="V946" t="n">
        <v>4858.4633</v>
      </c>
      <c r="W946" t="n">
        <v>0</v>
      </c>
      <c r="Y946" s="1">
        <f>(O946/86400)+25569</f>
        <v/>
      </c>
      <c r="Z946" s="2">
        <f>CEILING(INT(Y946*1440)/1440*288,1)/288</f>
        <v/>
      </c>
      <c r="AA946">
        <f>MROUND((Z946-25569)*86400,300)</f>
        <v/>
      </c>
    </row>
    <row r="947" ht="14.25" customHeight="1">
      <c r="O947" t="n">
        <v>1776453302</v>
      </c>
      <c r="P947" t="inlineStr">
        <is>
          <t>XAUUSD</t>
        </is>
      </c>
      <c r="Q947" t="inlineStr">
        <is>
          <t>M15</t>
        </is>
      </c>
      <c r="R947" t="n">
        <v>4856.91</v>
      </c>
      <c r="S947" t="n">
        <v>4859.57215</v>
      </c>
      <c r="T947" t="n">
        <v>4859.75164</v>
      </c>
      <c r="U947" t="n">
        <v>4863.26674</v>
      </c>
      <c r="V947" t="n">
        <v>4857.9387</v>
      </c>
      <c r="W947" t="n">
        <v>1</v>
      </c>
      <c r="Y947" s="1">
        <f>(O947/86400)+25569</f>
        <v/>
      </c>
      <c r="Z947" s="2">
        <f>CEILING(INT(Y947*1440)/1440*288,1)/288</f>
        <v/>
      </c>
      <c r="AA947">
        <f>MROUND((Z947-25569)*86400,300)</f>
        <v/>
      </c>
    </row>
    <row r="948" ht="14.25" customHeight="1">
      <c r="O948" t="n">
        <v>1776454202</v>
      </c>
      <c r="P948" t="inlineStr">
        <is>
          <t>XAUUSD</t>
        </is>
      </c>
      <c r="Q948" t="inlineStr">
        <is>
          <t>M15</t>
        </is>
      </c>
      <c r="R948" t="n">
        <v>4860.34</v>
      </c>
      <c r="S948" t="n">
        <v>4857.84845</v>
      </c>
      <c r="T948" t="n">
        <v>4858.80005</v>
      </c>
      <c r="U948" t="n">
        <v>4861.78019</v>
      </c>
      <c r="V948" t="n">
        <v>4855.83631</v>
      </c>
      <c r="W948" t="n">
        <v>0</v>
      </c>
      <c r="Y948" s="1">
        <f>(O948/86400)+25569</f>
        <v/>
      </c>
      <c r="Z948" s="2">
        <f>CEILING(INT(Y948*1440)/1440*288,1)/288</f>
        <v/>
      </c>
      <c r="AA948">
        <f>MROUND((Z948-25569)*86400,300)</f>
        <v/>
      </c>
    </row>
    <row r="949" ht="14.25" customHeight="1">
      <c r="O949" t="n">
        <v>1776455102</v>
      </c>
      <c r="P949" t="inlineStr">
        <is>
          <t>XAUUSD</t>
        </is>
      </c>
      <c r="Q949" t="inlineStr">
        <is>
          <t>M15</t>
        </is>
      </c>
      <c r="R949" t="n">
        <v>4854.73</v>
      </c>
      <c r="S949" t="n">
        <v>4854.36135</v>
      </c>
      <c r="T949" t="n">
        <v>4856.5807</v>
      </c>
      <c r="U949" t="n">
        <v>4858.84173</v>
      </c>
      <c r="V949" t="n">
        <v>4851.59409</v>
      </c>
      <c r="W949" t="n">
        <v>0</v>
      </c>
      <c r="Y949" s="1">
        <f>(O949/86400)+25569</f>
        <v/>
      </c>
      <c r="Z949" s="2">
        <f>CEILING(INT(Y949*1440)/1440*288,1)/288</f>
        <v/>
      </c>
      <c r="AA949">
        <f>MROUND((Z949-25569)*86400,300)</f>
        <v/>
      </c>
    </row>
    <row r="950" ht="14.25" customHeight="1">
      <c r="O950" t="n">
        <v>1776456002</v>
      </c>
      <c r="P950" t="inlineStr">
        <is>
          <t>XAUUSD</t>
        </is>
      </c>
      <c r="Q950" t="inlineStr">
        <is>
          <t>M15</t>
        </is>
      </c>
      <c r="R950" t="n">
        <v>4845.91</v>
      </c>
      <c r="S950" t="n">
        <v>4848.85293</v>
      </c>
      <c r="T950" t="n">
        <v>4852.71682</v>
      </c>
      <c r="U950" t="n">
        <v>4854.05688</v>
      </c>
      <c r="V950" t="n">
        <v>4844.99803</v>
      </c>
      <c r="W950" t="n">
        <v>0</v>
      </c>
      <c r="Y950" s="1">
        <f>(O950/86400)+25569</f>
        <v/>
      </c>
      <c r="Z950" s="2">
        <f>CEILING(INT(Y950*1440)/1440*288,1)/288</f>
        <v/>
      </c>
      <c r="AA950">
        <f>MROUND((Z950-25569)*86400,300)</f>
        <v/>
      </c>
    </row>
    <row r="951" ht="14.25" customHeight="1">
      <c r="O951" t="n">
        <v>1776456902</v>
      </c>
      <c r="P951" t="inlineStr">
        <is>
          <t>XAUUSD</t>
        </is>
      </c>
      <c r="Q951" t="inlineStr">
        <is>
          <t>M15</t>
        </is>
      </c>
      <c r="R951" t="n">
        <v>4845.96</v>
      </c>
      <c r="S951" t="n">
        <v>4841.30242</v>
      </c>
      <c r="T951" t="n">
        <v>4847.00962</v>
      </c>
      <c r="U951" t="n">
        <v>4847.26044</v>
      </c>
      <c r="V951" t="n">
        <v>4836.21792</v>
      </c>
      <c r="W951" t="n">
        <v>0</v>
      </c>
      <c r="Y951" s="1">
        <f>(O951/86400)+25569</f>
        <v/>
      </c>
      <c r="Z951" s="2">
        <f>CEILING(INT(Y951*1440)/1440*288,1)/288</f>
        <v/>
      </c>
      <c r="AA951">
        <f>MROUND((Z951-25569)*86400,300)</f>
        <v/>
      </c>
    </row>
    <row r="952" ht="14.25" customHeight="1">
      <c r="O952" t="n">
        <v>1776457802</v>
      </c>
      <c r="P952" t="inlineStr">
        <is>
          <t>XAUUSD</t>
        </is>
      </c>
      <c r="Q952" t="inlineStr">
        <is>
          <t>M15</t>
        </is>
      </c>
      <c r="R952" t="n">
        <v>4835.81</v>
      </c>
      <c r="S952" t="n">
        <v>4831.5847</v>
      </c>
      <c r="T952" t="n">
        <v>4839.29716</v>
      </c>
      <c r="U952" t="n">
        <v>4838.38635</v>
      </c>
      <c r="V952" t="n">
        <v>4825.46073</v>
      </c>
      <c r="W952" t="n">
        <v>0</v>
      </c>
      <c r="Y952" s="1">
        <f>(O952/86400)+25569</f>
        <v/>
      </c>
      <c r="Z952" s="2">
        <f>CEILING(INT(Y952*1440)/1440*288,1)/288</f>
        <v/>
      </c>
      <c r="AA952">
        <f>MROUND((Z952-25569)*86400,300)</f>
        <v/>
      </c>
    </row>
    <row r="953" ht="14.25" customHeight="1">
      <c r="O953" t="n">
        <v>1776458702</v>
      </c>
      <c r="P953" t="inlineStr">
        <is>
          <t>XAUUSD</t>
        </is>
      </c>
      <c r="Q953" t="inlineStr">
        <is>
          <t>M15</t>
        </is>
      </c>
      <c r="R953" t="n">
        <v>4833.02</v>
      </c>
      <c r="S953" t="n">
        <v>4820.09067</v>
      </c>
      <c r="T953" t="n">
        <v>4829.69392</v>
      </c>
      <c r="U953" t="n">
        <v>4827.63319</v>
      </c>
      <c r="V953" t="n">
        <v>4813.39318</v>
      </c>
      <c r="W953" t="n">
        <v>0</v>
      </c>
      <c r="Y953" s="1">
        <f>(O953/86400)+25569</f>
        <v/>
      </c>
      <c r="Z953" s="2">
        <f>CEILING(INT(Y953*1440)/1440*288,1)/288</f>
        <v/>
      </c>
      <c r="AA953">
        <f>MROUND((Z953-25569)*86400,300)</f>
        <v/>
      </c>
    </row>
    <row r="954" ht="14.25" customHeight="1">
      <c r="O954" t="n">
        <v>1776636002</v>
      </c>
      <c r="P954" t="inlineStr">
        <is>
          <t>XAUUSD</t>
        </is>
      </c>
      <c r="Q954" t="inlineStr">
        <is>
          <t>M15</t>
        </is>
      </c>
      <c r="R954" t="n">
        <v>4790.21</v>
      </c>
      <c r="S954" t="n">
        <v>4807.29906</v>
      </c>
      <c r="T954" t="n">
        <v>4818.49649</v>
      </c>
      <c r="U954" t="n">
        <v>4815.59632</v>
      </c>
      <c r="V954" t="n">
        <v>4800.58894</v>
      </c>
      <c r="W954" t="n">
        <v>0</v>
      </c>
      <c r="Y954" s="1">
        <f>(O954/86400)+25569</f>
        <v/>
      </c>
      <c r="Z954" s="2">
        <f>CEILING(INT(Y954*1440)/1440*288,1)/288</f>
        <v/>
      </c>
      <c r="AA954">
        <f>MROUND((Z954-25569)*86400,300)</f>
        <v/>
      </c>
    </row>
    <row r="955" ht="14.25" customHeight="1">
      <c r="O955" t="n">
        <v>1776636902</v>
      </c>
      <c r="P955" t="inlineStr">
        <is>
          <t>XAUUSD</t>
        </is>
      </c>
      <c r="Q955" t="inlineStr">
        <is>
          <t>M15</t>
        </is>
      </c>
      <c r="R955" t="n">
        <v>4784.84</v>
      </c>
      <c r="S955" t="n">
        <v>4794.92148</v>
      </c>
      <c r="T955" t="n">
        <v>4806.70898</v>
      </c>
      <c r="U955" t="n">
        <v>4803.90812</v>
      </c>
      <c r="V955" t="n">
        <v>4789.28357</v>
      </c>
      <c r="W955" t="n">
        <v>0</v>
      </c>
      <c r="Y955" s="1">
        <f>(O955/86400)+25569</f>
        <v/>
      </c>
      <c r="Z955" s="2">
        <f>CEILING(INT(Y955*1440)/1440*288,1)/288</f>
        <v/>
      </c>
      <c r="AA955">
        <f>MROUND((Z955-25569)*86400,300)</f>
        <v/>
      </c>
    </row>
    <row r="956" ht="14.25" customHeight="1">
      <c r="O956" t="n">
        <v>1776637802</v>
      </c>
      <c r="P956" t="inlineStr">
        <is>
          <t>XAUUSD</t>
        </is>
      </c>
      <c r="Q956" t="inlineStr">
        <is>
          <t>M15</t>
        </is>
      </c>
      <c r="R956" t="n">
        <v>4780.29</v>
      </c>
      <c r="S956" t="n">
        <v>4783.53739</v>
      </c>
      <c r="T956" t="n">
        <v>4795.12319</v>
      </c>
      <c r="U956" t="n">
        <v>4792.91883</v>
      </c>
      <c r="V956" t="n">
        <v>4779.01856</v>
      </c>
      <c r="W956" t="n">
        <v>0</v>
      </c>
      <c r="Y956" s="1">
        <f>(O956/86400)+25569</f>
        <v/>
      </c>
      <c r="Z956" s="2">
        <f>CEILING(INT(Y956*1440)/1440*288,1)/288</f>
        <v/>
      </c>
      <c r="AA956">
        <f>MROUND((Z956-25569)*86400,300)</f>
        <v/>
      </c>
    </row>
    <row r="957" ht="14.25" customHeight="1">
      <c r="O957" t="n">
        <v>1776638702</v>
      </c>
      <c r="P957" t="inlineStr">
        <is>
          <t>XAUUSD</t>
        </is>
      </c>
      <c r="Q957" t="inlineStr">
        <is>
          <t>M15</t>
        </is>
      </c>
      <c r="R957" t="n">
        <v>4779.23</v>
      </c>
      <c r="S957" t="n">
        <v>4773.61233</v>
      </c>
      <c r="T957" t="n">
        <v>4784.36776</v>
      </c>
      <c r="U957" t="n">
        <v>4783.00006</v>
      </c>
      <c r="V957" t="n">
        <v>4769.85457</v>
      </c>
      <c r="W957" t="n">
        <v>0</v>
      </c>
      <c r="Y957" s="1">
        <f>(O957/86400)+25569</f>
        <v/>
      </c>
      <c r="Z957" s="2">
        <f>CEILING(INT(Y957*1440)/1440*288,1)/288</f>
        <v/>
      </c>
      <c r="AA957">
        <f>MROUND((Z957-25569)*86400,300)</f>
        <v/>
      </c>
    </row>
    <row r="958" ht="14.25" customHeight="1">
      <c r="O958" t="n">
        <v>1776639602</v>
      </c>
      <c r="P958" t="inlineStr">
        <is>
          <t>XAUUSD</t>
        </is>
      </c>
      <c r="Q958" t="inlineStr">
        <is>
          <t>M15</t>
        </is>
      </c>
      <c r="R958" t="n">
        <v>4772.65</v>
      </c>
      <c r="S958" t="n">
        <v>4765.42641</v>
      </c>
      <c r="T958" t="n">
        <v>4774.89709</v>
      </c>
      <c r="U958" t="n">
        <v>4774.48859</v>
      </c>
      <c r="V958" t="n">
        <v>4761.76779</v>
      </c>
      <c r="W958" t="n">
        <v>0</v>
      </c>
      <c r="Y958" s="1">
        <f>(O958/86400)+25569</f>
        <v/>
      </c>
      <c r="Z958" s="2">
        <f>CEILING(INT(Y958*1440)/1440*288,1)/288</f>
        <v/>
      </c>
      <c r="AA958">
        <f>MROUND((Z958-25569)*86400,300)</f>
        <v/>
      </c>
    </row>
    <row r="959" ht="14.25" customHeight="1">
      <c r="O959" t="n">
        <v>1776640502</v>
      </c>
      <c r="P959" t="inlineStr">
        <is>
          <t>XAUUSD</t>
        </is>
      </c>
      <c r="Q959" t="inlineStr">
        <is>
          <t>M15</t>
        </is>
      </c>
      <c r="R959" t="n">
        <v>4769.43</v>
      </c>
      <c r="S959" t="n">
        <v>4759.40102</v>
      </c>
      <c r="T959" t="n">
        <v>4767.14905</v>
      </c>
      <c r="U959" t="n">
        <v>4767.80749</v>
      </c>
      <c r="V959" t="n">
        <v>4754.98309</v>
      </c>
      <c r="W959" t="n">
        <v>0</v>
      </c>
      <c r="Y959" s="1">
        <f>(O959/86400)+25569</f>
        <v/>
      </c>
      <c r="Z959" s="2">
        <f>CEILING(INT(Y959*1440)/1440*288,1)/288</f>
        <v/>
      </c>
      <c r="AA959">
        <f>MROUND((Z959-25569)*86400,300)</f>
        <v/>
      </c>
    </row>
    <row r="960" ht="14.25" customHeight="1">
      <c r="O960" t="n">
        <v>1776641402</v>
      </c>
      <c r="P960" t="inlineStr">
        <is>
          <t>XAUUSD</t>
        </is>
      </c>
      <c r="Q960" t="inlineStr">
        <is>
          <t>M15</t>
        </is>
      </c>
      <c r="R960" t="n">
        <v>4752.06</v>
      </c>
      <c r="S960" t="n">
        <v>4755.87067</v>
      </c>
      <c r="T960" t="n">
        <v>4761.50986</v>
      </c>
      <c r="U960" t="n">
        <v>4763.30878</v>
      </c>
      <c r="V960" t="n">
        <v>4749.87238</v>
      </c>
      <c r="W960" t="n">
        <v>0</v>
      </c>
      <c r="Y960" s="1">
        <f>(O960/86400)+25569</f>
        <v/>
      </c>
      <c r="Z960" s="2">
        <f>CEILING(INT(Y960*1440)/1440*288,1)/288</f>
        <v/>
      </c>
      <c r="AA960">
        <f>MROUND((Z960-25569)*86400,300)</f>
        <v/>
      </c>
    </row>
    <row r="961" ht="14.25" customHeight="1">
      <c r="O961" t="n">
        <v>1776642302</v>
      </c>
      <c r="P961" t="inlineStr">
        <is>
          <t>XAUUSD</t>
        </is>
      </c>
      <c r="Q961" t="inlineStr">
        <is>
          <t>M15</t>
        </is>
      </c>
      <c r="R961" t="n">
        <v>4755.07</v>
      </c>
      <c r="S961" t="n">
        <v>4755.51574</v>
      </c>
      <c r="T961" t="n">
        <v>4758.5128</v>
      </c>
      <c r="U961" t="n">
        <v>4761.32574</v>
      </c>
      <c r="V961" t="n">
        <v>4747.41318</v>
      </c>
      <c r="W961" t="n">
        <v>0</v>
      </c>
      <c r="Y961" s="1">
        <f>(O961/86400)+25569</f>
        <v/>
      </c>
      <c r="Z961" s="2">
        <f>CEILING(INT(Y961*1440)/1440*288,1)/288</f>
        <v/>
      </c>
      <c r="AA961">
        <f>MROUND((Z961-25569)*86400,300)</f>
        <v/>
      </c>
    </row>
    <row r="962" ht="14.25" customHeight="1">
      <c r="O962" t="n">
        <v>1776643202</v>
      </c>
      <c r="P962" t="inlineStr">
        <is>
          <t>XAUUSD</t>
        </is>
      </c>
      <c r="Q962" t="inlineStr">
        <is>
          <t>M15</t>
        </is>
      </c>
      <c r="R962" t="n">
        <v>4752.17</v>
      </c>
      <c r="S962" t="n">
        <v>4758.24925</v>
      </c>
      <c r="T962" t="n">
        <v>4758.38102</v>
      </c>
      <c r="U962" t="n">
        <v>4762.54768</v>
      </c>
      <c r="V962" t="n">
        <v>4748.17476</v>
      </c>
      <c r="W962" t="n">
        <v>0</v>
      </c>
      <c r="Y962" s="1">
        <f>(O962/86400)+25569</f>
        <v/>
      </c>
      <c r="Z962" s="2">
        <f>CEILING(INT(Y962*1440)/1440*288,1)/288</f>
        <v/>
      </c>
      <c r="AA962">
        <f>MROUND((Z962-25569)*86400,300)</f>
        <v/>
      </c>
    </row>
    <row r="963" ht="14.25" customHeight="1">
      <c r="O963" t="n">
        <v>1776644102</v>
      </c>
      <c r="P963" t="inlineStr">
        <is>
          <t>XAUUSD</t>
        </is>
      </c>
      <c r="Q963" t="inlineStr">
        <is>
          <t>M15</t>
        </is>
      </c>
      <c r="R963" t="n">
        <v>4765.66</v>
      </c>
      <c r="S963" t="n">
        <v>4763.87545</v>
      </c>
      <c r="T963" t="n">
        <v>4761.12824</v>
      </c>
      <c r="U963" t="n">
        <v>4766.91652</v>
      </c>
      <c r="V963" t="n">
        <v>4752.0393</v>
      </c>
      <c r="W963" t="n">
        <v>1</v>
      </c>
      <c r="Y963" s="1">
        <f>(O963/86400)+25569</f>
        <v/>
      </c>
      <c r="Z963" s="2">
        <f>CEILING(INT(Y963*1440)/1440*288,1)/288</f>
        <v/>
      </c>
      <c r="AA963">
        <f>MROUND((Z963-25569)*86400,300)</f>
        <v/>
      </c>
    </row>
    <row r="964" ht="14.25" customHeight="1">
      <c r="O964" t="n">
        <v>1776645002</v>
      </c>
      <c r="P964" t="inlineStr">
        <is>
          <t>XAUUSD</t>
        </is>
      </c>
      <c r="Q964" t="inlineStr">
        <is>
          <t>M15</t>
        </is>
      </c>
      <c r="R964" t="n">
        <v>4764.3</v>
      </c>
      <c r="S964" t="n">
        <v>4771.43674</v>
      </c>
      <c r="T964" t="n">
        <v>4766.28249</v>
      </c>
      <c r="U964" t="n">
        <v>4773.72127</v>
      </c>
      <c r="V964" t="n">
        <v>4758.58149</v>
      </c>
      <c r="W964" t="n">
        <v>0</v>
      </c>
      <c r="Y964" s="1">
        <f>(O964/86400)+25569</f>
        <v/>
      </c>
      <c r="Z964" s="2">
        <f>CEILING(INT(Y964*1440)/1440*288,1)/288</f>
        <v/>
      </c>
      <c r="AA964">
        <f>MROUND((Z964-25569)*86400,300)</f>
        <v/>
      </c>
    </row>
    <row r="965" ht="14.25" customHeight="1">
      <c r="O965" t="n">
        <v>1776645902</v>
      </c>
      <c r="P965" t="inlineStr">
        <is>
          <t>XAUUSD</t>
        </is>
      </c>
      <c r="Q965" t="inlineStr">
        <is>
          <t>M15</t>
        </is>
      </c>
      <c r="R965" t="n">
        <v>4772.93</v>
      </c>
      <c r="S965" t="n">
        <v>4780.17381</v>
      </c>
      <c r="T965" t="n">
        <v>4773.22815</v>
      </c>
      <c r="U965" t="n">
        <v>4782.19344</v>
      </c>
      <c r="V965" t="n">
        <v>4766.97893</v>
      </c>
      <c r="W965" t="n">
        <v>0</v>
      </c>
      <c r="Y965" s="1">
        <f>(O965/86400)+25569</f>
        <v/>
      </c>
      <c r="Z965" s="2">
        <f>CEILING(INT(Y965*1440)/1440*288,1)/288</f>
        <v/>
      </c>
      <c r="AA965">
        <f>MROUND((Z965-25569)*86400,300)</f>
        <v/>
      </c>
    </row>
    <row r="966" ht="14.25" customHeight="1">
      <c r="O966" t="n">
        <v>1776646802</v>
      </c>
      <c r="P966" t="inlineStr">
        <is>
          <t>XAUUSD</t>
        </is>
      </c>
      <c r="Q966" t="inlineStr">
        <is>
          <t>M15</t>
        </is>
      </c>
      <c r="R966" t="n">
        <v>4793.92</v>
      </c>
      <c r="S966" t="n">
        <v>4788.93159</v>
      </c>
      <c r="T966" t="n">
        <v>4781.07987</v>
      </c>
      <c r="U966" t="n">
        <v>4791.22414</v>
      </c>
      <c r="V966" t="n">
        <v>4776.44777</v>
      </c>
      <c r="W966" t="n">
        <v>0</v>
      </c>
      <c r="Y966" s="1">
        <f>(O966/86400)+25569</f>
        <v/>
      </c>
      <c r="Z966" s="2">
        <f>CEILING(INT(Y966*1440)/1440*288,1)/288</f>
        <v/>
      </c>
      <c r="AA966">
        <f>MROUND((Z966-25569)*86400,300)</f>
        <v/>
      </c>
    </row>
    <row r="967" ht="14.25" customHeight="1">
      <c r="O967" t="n">
        <v>1776647702</v>
      </c>
      <c r="P967" t="inlineStr">
        <is>
          <t>XAUUSD</t>
        </is>
      </c>
      <c r="Q967" t="inlineStr">
        <is>
          <t>M15</t>
        </is>
      </c>
      <c r="R967" t="n">
        <v>4802.69</v>
      </c>
      <c r="S967" t="n">
        <v>4796.25886</v>
      </c>
      <c r="T967" t="n">
        <v>4788.66936</v>
      </c>
      <c r="U967" t="n">
        <v>4799.27583</v>
      </c>
      <c r="V967" t="n">
        <v>4785.69402</v>
      </c>
      <c r="W967" t="n">
        <v>0</v>
      </c>
      <c r="Y967" s="1">
        <f>(O967/86400)+25569</f>
        <v/>
      </c>
      <c r="Z967" s="2">
        <f>CEILING(INT(Y967*1440)/1440*288,1)/288</f>
        <v/>
      </c>
      <c r="AA967">
        <f>MROUND((Z967-25569)*86400,300)</f>
        <v/>
      </c>
    </row>
    <row r="968" ht="14.25" customHeight="1">
      <c r="O968" t="n">
        <v>1776648602</v>
      </c>
      <c r="P968" t="inlineStr">
        <is>
          <t>XAUUSD</t>
        </is>
      </c>
      <c r="Q968" t="inlineStr">
        <is>
          <t>M15</t>
        </is>
      </c>
      <c r="R968" t="n">
        <v>4807.2</v>
      </c>
      <c r="S968" t="n">
        <v>4801.3288</v>
      </c>
      <c r="T968" t="n">
        <v>4794.99908</v>
      </c>
      <c r="U968" t="n">
        <v>4805.31538</v>
      </c>
      <c r="V968" t="n">
        <v>4793.3537</v>
      </c>
      <c r="W968" t="n">
        <v>0</v>
      </c>
      <c r="Y968" s="1">
        <f>(O968/86400)+25569</f>
        <v/>
      </c>
      <c r="Z968" s="2">
        <f>CEILING(INT(Y968*1440)/1440*288,1)/288</f>
        <v/>
      </c>
      <c r="AA968">
        <f>MROUND((Z968-25569)*86400,300)</f>
        <v/>
      </c>
    </row>
    <row r="969" ht="14.25" customHeight="1">
      <c r="O969" t="n">
        <v>1776649502</v>
      </c>
      <c r="P969" t="inlineStr">
        <is>
          <t>XAUUSD</t>
        </is>
      </c>
      <c r="Q969" t="inlineStr">
        <is>
          <t>M15</t>
        </is>
      </c>
      <c r="R969" t="n">
        <v>4807.6</v>
      </c>
      <c r="S969" t="n">
        <v>4803.85721</v>
      </c>
      <c r="T969" t="n">
        <v>4799.42814</v>
      </c>
      <c r="U969" t="n">
        <v>4808.69447</v>
      </c>
      <c r="V969" t="n">
        <v>4798.4639</v>
      </c>
      <c r="W969" t="n">
        <v>0</v>
      </c>
      <c r="Y969" s="1">
        <f>(O969/86400)+25569</f>
        <v/>
      </c>
      <c r="Z969" s="2">
        <f>CEILING(INT(Y969*1440)/1440*288,1)/288</f>
        <v/>
      </c>
      <c r="AA969">
        <f>MROUND((Z969-25569)*86400,300)</f>
        <v/>
      </c>
    </row>
    <row r="970" ht="14.25" customHeight="1">
      <c r="O970" t="n">
        <v>1776650402</v>
      </c>
      <c r="P970" t="inlineStr">
        <is>
          <t>XAUUSD</t>
        </is>
      </c>
      <c r="Q970" t="inlineStr">
        <is>
          <t>M15</t>
        </is>
      </c>
      <c r="R970" t="n">
        <v>4800.99</v>
      </c>
      <c r="S970" t="n">
        <v>4804.08319</v>
      </c>
      <c r="T970" t="n">
        <v>4801.75567</v>
      </c>
      <c r="U970" t="n">
        <v>4809.39839</v>
      </c>
      <c r="V970" t="n">
        <v>4800.7219</v>
      </c>
      <c r="W970" t="n">
        <v>0</v>
      </c>
      <c r="Y970" s="1">
        <f>(O970/86400)+25569</f>
        <v/>
      </c>
      <c r="Z970" s="2">
        <f>CEILING(INT(Y970*1440)/1440*288,1)/288</f>
        <v/>
      </c>
      <c r="AA970">
        <f>MROUND((Z970-25569)*86400,300)</f>
        <v/>
      </c>
    </row>
    <row r="971" ht="14.25" customHeight="1">
      <c r="O971" t="n">
        <v>1776651302</v>
      </c>
      <c r="P971" t="inlineStr">
        <is>
          <t>XAUUSD</t>
        </is>
      </c>
      <c r="Q971" t="inlineStr">
        <is>
          <t>M15</t>
        </is>
      </c>
      <c r="R971" t="n">
        <v>4800.46</v>
      </c>
      <c r="S971" t="n">
        <v>4802.71278</v>
      </c>
      <c r="T971" t="n">
        <v>4802.23422</v>
      </c>
      <c r="U971" t="n">
        <v>4807.99089</v>
      </c>
      <c r="V971" t="n">
        <v>4800.53568</v>
      </c>
      <c r="W971" t="n">
        <v>0</v>
      </c>
      <c r="Y971" s="1">
        <f>(O971/86400)+25569</f>
        <v/>
      </c>
      <c r="Z971" s="2">
        <f>CEILING(INT(Y971*1440)/1440*288,1)/288</f>
        <v/>
      </c>
      <c r="AA971">
        <f>MROUND((Z971-25569)*86400,300)</f>
        <v/>
      </c>
    </row>
    <row r="972" ht="14.25" customHeight="1">
      <c r="O972" t="n">
        <v>1776652202</v>
      </c>
      <c r="P972" t="inlineStr">
        <is>
          <t>XAUUSD</t>
        </is>
      </c>
      <c r="Q972" t="inlineStr">
        <is>
          <t>M15</t>
        </is>
      </c>
      <c r="R972" t="n">
        <v>4796.33</v>
      </c>
      <c r="S972" t="n">
        <v>4800.38002</v>
      </c>
      <c r="T972" t="n">
        <v>4801.30712</v>
      </c>
      <c r="U972" t="n">
        <v>4805.26701</v>
      </c>
      <c r="V972" t="n">
        <v>4798.59272</v>
      </c>
      <c r="W972" t="n">
        <v>1</v>
      </c>
      <c r="Y972" s="1">
        <f>(O972/86400)+25569</f>
        <v/>
      </c>
      <c r="Z972" s="2">
        <f>CEILING(INT(Y972*1440)/1440*288,1)/288</f>
        <v/>
      </c>
      <c r="AA972">
        <f>MROUND((Z972-25569)*86400,300)</f>
        <v/>
      </c>
    </row>
    <row r="973" ht="14.25" customHeight="1">
      <c r="O973" t="n">
        <v>1776653102</v>
      </c>
      <c r="P973" t="inlineStr">
        <is>
          <t>XAUUSD</t>
        </is>
      </c>
      <c r="Q973" t="inlineStr">
        <is>
          <t>M15</t>
        </is>
      </c>
      <c r="R973" t="n">
        <v>4797.41</v>
      </c>
      <c r="S973" t="n">
        <v>4797.78739</v>
      </c>
      <c r="T973" t="n">
        <v>4799.54726</v>
      </c>
      <c r="U973" t="n">
        <v>4801.98615</v>
      </c>
      <c r="V973" t="n">
        <v>4795.78319</v>
      </c>
      <c r="W973" t="n">
        <v>0</v>
      </c>
      <c r="Y973" s="1">
        <f>(O973/86400)+25569</f>
        <v/>
      </c>
      <c r="Z973" s="2">
        <f>CEILING(INT(Y973*1440)/1440*288,1)/288</f>
        <v/>
      </c>
      <c r="AA973">
        <f>MROUND((Z973-25569)*86400,300)</f>
        <v/>
      </c>
    </row>
    <row r="974" ht="14.25" customHeight="1">
      <c r="O974" t="n">
        <v>1776654002</v>
      </c>
      <c r="P974" t="inlineStr">
        <is>
          <t>XAUUSD</t>
        </is>
      </c>
      <c r="Q974" t="inlineStr">
        <is>
          <t>M15</t>
        </is>
      </c>
      <c r="R974" t="n">
        <v>4791.47</v>
      </c>
      <c r="S974" t="n">
        <v>4795.35232</v>
      </c>
      <c r="T974" t="n">
        <v>4797.44979</v>
      </c>
      <c r="U974" t="n">
        <v>4798.90439</v>
      </c>
      <c r="V974" t="n">
        <v>4792.92177</v>
      </c>
      <c r="W974" t="n">
        <v>0</v>
      </c>
      <c r="Y974" s="1">
        <f>(O974/86400)+25569</f>
        <v/>
      </c>
      <c r="Z974" s="2">
        <f>CEILING(INT(Y974*1440)/1440*288,1)/288</f>
        <v/>
      </c>
      <c r="AA974">
        <f>MROUND((Z974-25569)*86400,300)</f>
        <v/>
      </c>
    </row>
    <row r="975" ht="14.25" customHeight="1">
      <c r="O975" t="n">
        <v>1776654902</v>
      </c>
      <c r="P975" t="inlineStr">
        <is>
          <t>XAUUSD</t>
        </is>
      </c>
      <c r="Q975" t="inlineStr">
        <is>
          <t>M15</t>
        </is>
      </c>
      <c r="R975" t="n">
        <v>4795.1</v>
      </c>
      <c r="S975" t="n">
        <v>4793.50024</v>
      </c>
      <c r="T975" t="n">
        <v>4795.47501</v>
      </c>
      <c r="U975" t="n">
        <v>4796.4316</v>
      </c>
      <c r="V975" t="n">
        <v>4790.63874</v>
      </c>
      <c r="W975" t="n">
        <v>0</v>
      </c>
      <c r="Y975" s="1">
        <f>(O975/86400)+25569</f>
        <v/>
      </c>
      <c r="Z975" s="2">
        <f>CEILING(INT(Y975*1440)/1440*288,1)/288</f>
        <v/>
      </c>
      <c r="AA975">
        <f>MROUND((Z975-25569)*86400,300)</f>
        <v/>
      </c>
    </row>
    <row r="976" ht="14.25" customHeight="1">
      <c r="O976" t="n">
        <v>1776655802</v>
      </c>
      <c r="P976" t="inlineStr">
        <is>
          <t>XAUUSD</t>
        </is>
      </c>
      <c r="Q976" t="inlineStr">
        <is>
          <t>M15</t>
        </is>
      </c>
      <c r="R976" t="n">
        <v>4793.76</v>
      </c>
      <c r="S976" t="n">
        <v>4792.18158</v>
      </c>
      <c r="T976" t="n">
        <v>4793.8283</v>
      </c>
      <c r="U976" t="n">
        <v>4794.84121</v>
      </c>
      <c r="V976" t="n">
        <v>4789.22384</v>
      </c>
      <c r="W976" t="n">
        <v>0</v>
      </c>
      <c r="Y976" s="1">
        <f>(O976/86400)+25569</f>
        <v/>
      </c>
      <c r="Z976" s="2">
        <f>CEILING(INT(Y976*1440)/1440*288,1)/288</f>
        <v/>
      </c>
      <c r="AA976">
        <f>MROUND((Z976-25569)*86400,300)</f>
        <v/>
      </c>
    </row>
    <row r="977" ht="14.25" customHeight="1">
      <c r="O977" t="n">
        <v>1776656702</v>
      </c>
      <c r="P977" t="inlineStr">
        <is>
          <t>XAUUSD</t>
        </is>
      </c>
      <c r="Q977" t="inlineStr">
        <is>
          <t>M15</t>
        </is>
      </c>
      <c r="R977" t="n">
        <v>4790.91</v>
      </c>
      <c r="S977" t="n">
        <v>4791.32894</v>
      </c>
      <c r="T977" t="n">
        <v>4792.57862</v>
      </c>
      <c r="U977" t="n">
        <v>4794.07216</v>
      </c>
      <c r="V977" t="n">
        <v>4788.57378</v>
      </c>
      <c r="W977" t="n">
        <v>0</v>
      </c>
      <c r="Y977" s="1">
        <f>(O977/86400)+25569</f>
        <v/>
      </c>
      <c r="Z977" s="2">
        <f>CEILING(INT(Y977*1440)/1440*288,1)/288</f>
        <v/>
      </c>
      <c r="AA977">
        <f>MROUND((Z977-25569)*86400,300)</f>
        <v/>
      </c>
    </row>
    <row r="978" ht="14.25" customHeight="1">
      <c r="O978" t="n">
        <v>1776657602</v>
      </c>
      <c r="P978" t="inlineStr">
        <is>
          <t>XAUUSD</t>
        </is>
      </c>
      <c r="Q978" t="inlineStr">
        <is>
          <t>M15</t>
        </is>
      </c>
      <c r="R978" t="n">
        <v>4793.12</v>
      </c>
      <c r="S978" t="n">
        <v>4790.8062</v>
      </c>
      <c r="T978" t="n">
        <v>4791.69241</v>
      </c>
      <c r="U978" t="n">
        <v>4793.95165</v>
      </c>
      <c r="V978" t="n">
        <v>4788.38578</v>
      </c>
      <c r="W978" t="n">
        <v>0</v>
      </c>
      <c r="Y978" s="1">
        <f>(O978/86400)+25569</f>
        <v/>
      </c>
      <c r="Z978" s="2">
        <f>CEILING(INT(Y978*1440)/1440*288,1)/288</f>
        <v/>
      </c>
      <c r="AA978">
        <f>MROUND((Z978-25569)*86400,300)</f>
        <v/>
      </c>
    </row>
    <row r="979" ht="14.25" customHeight="1">
      <c r="O979" t="n">
        <v>1776658502</v>
      </c>
      <c r="P979" t="inlineStr">
        <is>
          <t>XAUUSD</t>
        </is>
      </c>
      <c r="Q979" t="inlineStr">
        <is>
          <t>M15</t>
        </is>
      </c>
      <c r="R979" t="n">
        <v>4794.79</v>
      </c>
      <c r="S979" t="n">
        <v>4790.29869</v>
      </c>
      <c r="T979" t="n">
        <v>4790.99555</v>
      </c>
      <c r="U979" t="n">
        <v>4794.11762</v>
      </c>
      <c r="V979" t="n">
        <v>4788.21223</v>
      </c>
      <c r="W979" t="n">
        <v>0</v>
      </c>
      <c r="Y979" s="1">
        <f>(O979/86400)+25569</f>
        <v/>
      </c>
      <c r="Z979" s="2">
        <f>CEILING(INT(Y979*1440)/1440*288,1)/288</f>
        <v/>
      </c>
      <c r="AA979">
        <f>MROUND((Z979-25569)*86400,300)</f>
        <v/>
      </c>
    </row>
    <row r="980" ht="14.25" customHeight="1">
      <c r="O980" t="n">
        <v>1776659402</v>
      </c>
      <c r="P980" t="inlineStr">
        <is>
          <t>XAUUSD</t>
        </is>
      </c>
      <c r="Q980" t="inlineStr">
        <is>
          <t>M15</t>
        </is>
      </c>
      <c r="R980" t="n">
        <v>4787.34</v>
      </c>
      <c r="S980" t="n">
        <v>4789.56603</v>
      </c>
      <c r="T980" t="n">
        <v>4790.28079</v>
      </c>
      <c r="U980" t="n">
        <v>4794.22776</v>
      </c>
      <c r="V980" t="n">
        <v>4787.69791</v>
      </c>
      <c r="W980" t="n">
        <v>0</v>
      </c>
      <c r="Y980" s="1">
        <f>(O980/86400)+25569</f>
        <v/>
      </c>
      <c r="Z980" s="2">
        <f>CEILING(INT(Y980*1440)/1440*288,1)/288</f>
        <v/>
      </c>
      <c r="AA980">
        <f>MROUND((Z980-25569)*86400,300)</f>
        <v/>
      </c>
    </row>
    <row r="981" ht="14.25" customHeight="1">
      <c r="O981" t="n">
        <v>1776660302</v>
      </c>
      <c r="P981" t="inlineStr">
        <is>
          <t>XAUUSD</t>
        </is>
      </c>
      <c r="Q981" t="inlineStr">
        <is>
          <t>M15</t>
        </is>
      </c>
      <c r="R981" t="n">
        <v>4789.02</v>
      </c>
      <c r="S981" t="n">
        <v>4788.76372</v>
      </c>
      <c r="T981" t="n">
        <v>4789.52226</v>
      </c>
      <c r="U981" t="n">
        <v>4794.09469</v>
      </c>
      <c r="V981" t="n">
        <v>4786.80172</v>
      </c>
      <c r="W981" t="n">
        <v>0</v>
      </c>
      <c r="Y981" s="1">
        <f>(O981/86400)+25569</f>
        <v/>
      </c>
      <c r="Z981" s="2">
        <f>CEILING(INT(Y981*1440)/1440*288,1)/288</f>
        <v/>
      </c>
      <c r="AA981">
        <f>MROUND((Z981-25569)*86400,300)</f>
        <v/>
      </c>
    </row>
    <row r="982" ht="14.25" customHeight="1">
      <c r="O982" t="n">
        <v>1776661202</v>
      </c>
      <c r="P982" t="inlineStr">
        <is>
          <t>XAUUSD</t>
        </is>
      </c>
      <c r="Q982" t="inlineStr">
        <is>
          <t>M15</t>
        </is>
      </c>
      <c r="R982" t="n">
        <v>4786.62</v>
      </c>
      <c r="S982" t="n">
        <v>4787.91614</v>
      </c>
      <c r="T982" t="n">
        <v>4788.7192</v>
      </c>
      <c r="U982" t="n">
        <v>4793.70626</v>
      </c>
      <c r="V982" t="n">
        <v>4785.57419</v>
      </c>
      <c r="W982" t="n">
        <v>0</v>
      </c>
      <c r="Y982" s="1">
        <f>(O982/86400)+25569</f>
        <v/>
      </c>
      <c r="Z982" s="2">
        <f>CEILING(INT(Y982*1440)/1440*288,1)/288</f>
        <v/>
      </c>
      <c r="AA982">
        <f>MROUND((Z982-25569)*86400,300)</f>
        <v/>
      </c>
    </row>
    <row r="983" ht="14.25" customHeight="1">
      <c r="O983" t="n">
        <v>1776662102</v>
      </c>
      <c r="P983" t="inlineStr">
        <is>
          <t>XAUUSD</t>
        </is>
      </c>
      <c r="Q983" t="inlineStr">
        <is>
          <t>M15</t>
        </is>
      </c>
      <c r="R983" t="n">
        <v>4788.05</v>
      </c>
      <c r="S983" t="n">
        <v>4787.27282</v>
      </c>
      <c r="T983" t="n">
        <v>4787.99601</v>
      </c>
      <c r="U983" t="n">
        <v>4793.19904</v>
      </c>
      <c r="V983" t="n">
        <v>4784.3245</v>
      </c>
      <c r="W983" t="n">
        <v>0</v>
      </c>
      <c r="Y983" s="1">
        <f>(O983/86400)+25569</f>
        <v/>
      </c>
      <c r="Z983" s="2">
        <f>CEILING(INT(Y983*1440)/1440*288,1)/288</f>
        <v/>
      </c>
      <c r="AA983">
        <f>MROUND((Z983-25569)*86400,300)</f>
        <v/>
      </c>
    </row>
    <row r="984" ht="14.25" customHeight="1">
      <c r="O984" t="n">
        <v>1776663002</v>
      </c>
      <c r="P984" t="inlineStr">
        <is>
          <t>XAUUSD</t>
        </is>
      </c>
      <c r="Q984" t="inlineStr">
        <is>
          <t>M15</t>
        </is>
      </c>
      <c r="R984" t="n">
        <v>4780.97</v>
      </c>
      <c r="S984" t="n">
        <v>4787.01904</v>
      </c>
      <c r="T984" t="n">
        <v>4787.50752</v>
      </c>
      <c r="U984" t="n">
        <v>4792.90084</v>
      </c>
      <c r="V984" t="n">
        <v>4783.35495</v>
      </c>
      <c r="W984" t="n">
        <v>0</v>
      </c>
      <c r="Y984" s="1">
        <f>(O984/86400)+25569</f>
        <v/>
      </c>
      <c r="Z984" s="2">
        <f>CEILING(INT(Y984*1440)/1440*288,1)/288</f>
        <v/>
      </c>
      <c r="AA984">
        <f>MROUND((Z984-25569)*86400,300)</f>
        <v/>
      </c>
    </row>
    <row r="985" ht="14.25" customHeight="1">
      <c r="O985" t="n">
        <v>1776663902</v>
      </c>
      <c r="P985" t="inlineStr">
        <is>
          <t>XAUUSD</t>
        </is>
      </c>
      <c r="Q985" t="inlineStr">
        <is>
          <t>M15</t>
        </is>
      </c>
      <c r="R985" t="n">
        <v>4790.87</v>
      </c>
      <c r="S985" t="n">
        <v>4787.54476</v>
      </c>
      <c r="T985" t="n">
        <v>4787.52614</v>
      </c>
      <c r="U985" t="n">
        <v>4792.87225</v>
      </c>
      <c r="V985" t="n">
        <v>4783.08074</v>
      </c>
      <c r="W985" t="n">
        <v>1</v>
      </c>
      <c r="Y985" s="1">
        <f>(O985/86400)+25569</f>
        <v/>
      </c>
      <c r="Z985" s="2">
        <f>CEILING(INT(Y985*1440)/1440*288,1)/288</f>
        <v/>
      </c>
      <c r="AA985">
        <f>MROUND((Z985-25569)*86400,300)</f>
        <v/>
      </c>
    </row>
    <row r="986" ht="14.25" customHeight="1">
      <c r="O986" t="n">
        <v>1776664802</v>
      </c>
      <c r="P986" t="inlineStr">
        <is>
          <t>XAUUSD</t>
        </is>
      </c>
      <c r="Q986" t="inlineStr">
        <is>
          <t>M15</t>
        </is>
      </c>
      <c r="R986" t="n">
        <v>4790.56</v>
      </c>
      <c r="S986" t="n">
        <v>4788.58117</v>
      </c>
      <c r="T986" t="n">
        <v>4788.05365</v>
      </c>
      <c r="U986" t="n">
        <v>4793.32571</v>
      </c>
      <c r="V986" t="n">
        <v>4783.58263</v>
      </c>
      <c r="W986" t="n">
        <v>0</v>
      </c>
      <c r="Y986" s="1">
        <f>(O986/86400)+25569</f>
        <v/>
      </c>
      <c r="Z986" s="2">
        <f>CEILING(INT(Y986*1440)/1440*288,1)/288</f>
        <v/>
      </c>
      <c r="AA986">
        <f>MROUND((Z986-25569)*86400,300)</f>
        <v/>
      </c>
    </row>
    <row r="987" ht="14.25" customHeight="1">
      <c r="O987" t="n">
        <v>1776665702</v>
      </c>
      <c r="P987" t="inlineStr">
        <is>
          <t>XAUUSD</t>
        </is>
      </c>
      <c r="Q987" t="inlineStr">
        <is>
          <t>M15</t>
        </is>
      </c>
      <c r="R987" t="n">
        <v>4786.12</v>
      </c>
      <c r="S987" t="n">
        <v>4790.01888</v>
      </c>
      <c r="T987" t="n">
        <v>4789.03627</v>
      </c>
      <c r="U987" t="n">
        <v>4794.23122</v>
      </c>
      <c r="V987" t="n">
        <v>4784.67324</v>
      </c>
      <c r="W987" t="n">
        <v>0</v>
      </c>
      <c r="Y987" s="1">
        <f>(O987/86400)+25569</f>
        <v/>
      </c>
      <c r="Z987" s="2">
        <f>CEILING(INT(Y987*1440)/1440*288,1)/288</f>
        <v/>
      </c>
      <c r="AA987">
        <f>MROUND((Z987-25569)*86400,300)</f>
        <v/>
      </c>
    </row>
    <row r="988" ht="14.25" customHeight="1">
      <c r="O988" t="n">
        <v>1776666602</v>
      </c>
      <c r="P988" t="inlineStr">
        <is>
          <t>XAUUSD</t>
        </is>
      </c>
      <c r="Q988" t="inlineStr">
        <is>
          <t>M15</t>
        </is>
      </c>
      <c r="R988" t="n">
        <v>4790.24</v>
      </c>
      <c r="S988" t="n">
        <v>4791.75908</v>
      </c>
      <c r="T988" t="n">
        <v>4790.39767</v>
      </c>
      <c r="U988" t="n">
        <v>4795.539</v>
      </c>
      <c r="V988" t="n">
        <v>4786.17886</v>
      </c>
      <c r="W988" t="n">
        <v>0</v>
      </c>
      <c r="Y988" s="1">
        <f>(O988/86400)+25569</f>
        <v/>
      </c>
      <c r="Z988" s="2">
        <f>CEILING(INT(Y988*1440)/1440*288,1)/288</f>
        <v/>
      </c>
      <c r="AA988">
        <f>MROUND((Z988-25569)*86400,300)</f>
        <v/>
      </c>
    </row>
    <row r="989" ht="14.25" customHeight="1">
      <c r="O989" t="n">
        <v>1776667502</v>
      </c>
      <c r="P989" t="inlineStr">
        <is>
          <t>XAUUSD</t>
        </is>
      </c>
      <c r="Q989" t="inlineStr">
        <is>
          <t>M15</t>
        </is>
      </c>
      <c r="R989" t="n">
        <v>4795.46</v>
      </c>
      <c r="S989" t="n">
        <v>4793.40456</v>
      </c>
      <c r="T989" t="n">
        <v>4791.90112</v>
      </c>
      <c r="U989" t="n">
        <v>4796.94586</v>
      </c>
      <c r="V989" t="n">
        <v>4787.767</v>
      </c>
      <c r="W989" t="n">
        <v>0</v>
      </c>
      <c r="Y989" s="1">
        <f>(O989/86400)+25569</f>
        <v/>
      </c>
      <c r="Z989" s="2">
        <f>CEILING(INT(Y989*1440)/1440*288,1)/288</f>
        <v/>
      </c>
      <c r="AA989">
        <f>MROUND((Z989-25569)*86400,300)</f>
        <v/>
      </c>
    </row>
    <row r="990" ht="14.25" customHeight="1">
      <c r="O990" t="n">
        <v>1776668402</v>
      </c>
      <c r="P990" t="inlineStr">
        <is>
          <t>XAUUSD</t>
        </is>
      </c>
      <c r="Q990" t="inlineStr">
        <is>
          <t>M15</t>
        </is>
      </c>
      <c r="R990" t="n">
        <v>4797.47</v>
      </c>
      <c r="S990" t="n">
        <v>4794.5496</v>
      </c>
      <c r="T990" t="n">
        <v>4793.22536</v>
      </c>
      <c r="U990" t="n">
        <v>4798.04841</v>
      </c>
      <c r="V990" t="n">
        <v>4789.15604</v>
      </c>
      <c r="W990" t="n">
        <v>0</v>
      </c>
      <c r="Y990" s="1">
        <f>(O990/86400)+25569</f>
        <v/>
      </c>
      <c r="Z990" s="2">
        <f>CEILING(INT(Y990*1440)/1440*288,1)/288</f>
        <v/>
      </c>
      <c r="AA990">
        <f>MROUND((Z990-25569)*86400,300)</f>
        <v/>
      </c>
    </row>
    <row r="991" ht="14.25" customHeight="1">
      <c r="O991" t="n">
        <v>1776669302</v>
      </c>
      <c r="P991" t="inlineStr">
        <is>
          <t>XAUUSD</t>
        </is>
      </c>
      <c r="Q991" t="inlineStr">
        <is>
          <t>M15</t>
        </is>
      </c>
      <c r="R991" t="n">
        <v>4797.92</v>
      </c>
      <c r="S991" t="n">
        <v>4795.02627</v>
      </c>
      <c r="T991" t="n">
        <v>4794.12582</v>
      </c>
      <c r="U991" t="n">
        <v>4798.4654</v>
      </c>
      <c r="V991" t="n">
        <v>4789.93557</v>
      </c>
      <c r="W991" t="n">
        <v>0</v>
      </c>
      <c r="Y991" s="1">
        <f>(O991/86400)+25569</f>
        <v/>
      </c>
      <c r="Z991" s="2">
        <f>CEILING(INT(Y991*1440)/1440*288,1)/288</f>
        <v/>
      </c>
      <c r="AA991">
        <f>MROUND((Z991-25569)*86400,300)</f>
        <v/>
      </c>
    </row>
    <row r="992" ht="14.25" customHeight="1">
      <c r="O992" t="n">
        <v>1776670202</v>
      </c>
      <c r="P992" t="inlineStr">
        <is>
          <t>XAUUSD</t>
        </is>
      </c>
      <c r="Q992" t="inlineStr">
        <is>
          <t>M15</t>
        </is>
      </c>
      <c r="R992" t="n">
        <v>4797.69</v>
      </c>
      <c r="S992" t="n">
        <v>4794.85844</v>
      </c>
      <c r="T992" t="n">
        <v>4794.49213</v>
      </c>
      <c r="U992" t="n">
        <v>4798.06018</v>
      </c>
      <c r="V992" t="n">
        <v>4790.05756</v>
      </c>
      <c r="W992" t="n">
        <v>0</v>
      </c>
      <c r="Y992" s="1">
        <f>(O992/86400)+25569</f>
        <v/>
      </c>
      <c r="Z992" s="2">
        <f>CEILING(INT(Y992*1440)/1440*288,1)/288</f>
        <v/>
      </c>
      <c r="AA992">
        <f>MROUND((Z992-25569)*86400,300)</f>
        <v/>
      </c>
    </row>
    <row r="993" ht="14.25" customHeight="1">
      <c r="O993" t="n">
        <v>1776671102</v>
      </c>
      <c r="P993" t="inlineStr">
        <is>
          <t>XAUUSD</t>
        </is>
      </c>
      <c r="Q993" t="inlineStr">
        <is>
          <t>M15</t>
        </is>
      </c>
      <c r="R993" t="n">
        <v>4789.7</v>
      </c>
      <c r="S993" t="n">
        <v>4794.22858</v>
      </c>
      <c r="T993" t="n">
        <v>4794.36035</v>
      </c>
      <c r="U993" t="n">
        <v>4797.18038</v>
      </c>
      <c r="V993" t="n">
        <v>4789.74854</v>
      </c>
      <c r="W993" t="n">
        <v>1</v>
      </c>
      <c r="Y993" s="1">
        <f>(O993/86400)+25569</f>
        <v/>
      </c>
      <c r="Z993" s="2">
        <f>CEILING(INT(Y993*1440)/1440*288,1)/288</f>
        <v/>
      </c>
      <c r="AA993">
        <f>MROUND((Z993-25569)*86400,300)</f>
        <v/>
      </c>
    </row>
    <row r="994" ht="14.25" customHeight="1">
      <c r="O994" t="n">
        <v>1776672002</v>
      </c>
      <c r="P994" t="inlineStr">
        <is>
          <t>XAUUSD</t>
        </is>
      </c>
      <c r="Q994" t="inlineStr">
        <is>
          <t>M15</t>
        </is>
      </c>
      <c r="R994" t="n">
        <v>4789.48</v>
      </c>
      <c r="S994" t="n">
        <v>4793.57536</v>
      </c>
      <c r="T994" t="n">
        <v>4793.96786</v>
      </c>
      <c r="U994" t="n">
        <v>4796.10597</v>
      </c>
      <c r="V994" t="n">
        <v>4789.30742</v>
      </c>
      <c r="W994" t="n">
        <v>0</v>
      </c>
      <c r="Y994" s="1">
        <f>(O994/86400)+25569</f>
        <v/>
      </c>
      <c r="Z994" s="2">
        <f>CEILING(INT(Y994*1440)/1440*288,1)/288</f>
        <v/>
      </c>
      <c r="AA994">
        <f>MROUND((Z994-25569)*86400,300)</f>
        <v/>
      </c>
    </row>
    <row r="995" ht="14.25" customHeight="1">
      <c r="O995" t="n">
        <v>1776672902</v>
      </c>
      <c r="P995" t="inlineStr">
        <is>
          <t>XAUUSD</t>
        </is>
      </c>
      <c r="Q995" t="inlineStr">
        <is>
          <t>M15</t>
        </is>
      </c>
      <c r="R995" t="n">
        <v>4792.11</v>
      </c>
      <c r="S995" t="n">
        <v>4793.12232</v>
      </c>
      <c r="T995" t="n">
        <v>4793.54509</v>
      </c>
      <c r="U995" t="n">
        <v>4795.27546</v>
      </c>
      <c r="V995" t="n">
        <v>4788.9726</v>
      </c>
      <c r="W995" t="n">
        <v>0</v>
      </c>
      <c r="Y995" s="1">
        <f>(O995/86400)+25569</f>
        <v/>
      </c>
      <c r="Z995" s="2">
        <f>CEILING(INT(Y995*1440)/1440*288,1)/288</f>
        <v/>
      </c>
      <c r="AA995">
        <f>MROUND((Z995-25569)*86400,300)</f>
        <v/>
      </c>
    </row>
    <row r="996" ht="14.25" customHeight="1">
      <c r="O996" t="n">
        <v>1776673802</v>
      </c>
      <c r="P996" t="inlineStr">
        <is>
          <t>XAUUSD</t>
        </is>
      </c>
      <c r="Q996" t="inlineStr">
        <is>
          <t>M15</t>
        </is>
      </c>
      <c r="R996" t="n">
        <v>4792.48</v>
      </c>
      <c r="S996" t="n">
        <v>4792.92188</v>
      </c>
      <c r="T996" t="n">
        <v>4793.23348</v>
      </c>
      <c r="U996" t="n">
        <v>4794.87153</v>
      </c>
      <c r="V996" t="n">
        <v>4788.89047</v>
      </c>
      <c r="W996" t="n">
        <v>0</v>
      </c>
      <c r="Y996" s="1">
        <f>(O996/86400)+25569</f>
        <v/>
      </c>
      <c r="Z996" s="2">
        <f>CEILING(INT(Y996*1440)/1440*288,1)/288</f>
        <v/>
      </c>
      <c r="AA996">
        <f>MROUND((Z996-25569)*86400,300)</f>
        <v/>
      </c>
    </row>
    <row r="997" ht="14.25" customHeight="1">
      <c r="O997" t="n">
        <v>1776674702</v>
      </c>
      <c r="P997" t="inlineStr">
        <is>
          <t>XAUUSD</t>
        </is>
      </c>
      <c r="Q997" t="inlineStr">
        <is>
          <t>M15</t>
        </is>
      </c>
      <c r="R997" t="n">
        <v>4796.19</v>
      </c>
      <c r="S997" t="n">
        <v>4792.99341</v>
      </c>
      <c r="T997" t="n">
        <v>4793.11345</v>
      </c>
      <c r="U997" t="n">
        <v>4794.95717</v>
      </c>
      <c r="V997" t="n">
        <v>4789.06995</v>
      </c>
      <c r="W997" t="n">
        <v>0</v>
      </c>
      <c r="Y997" s="1">
        <f>(O997/86400)+25569</f>
        <v/>
      </c>
      <c r="Z997" s="2">
        <f>CEILING(INT(Y997*1440)/1440*288,1)/288</f>
        <v/>
      </c>
      <c r="AA997">
        <f>MROUND((Z997-25569)*86400,300)</f>
        <v/>
      </c>
    </row>
    <row r="998" ht="14.25" customHeight="1">
      <c r="O998" t="n">
        <v>1776675602</v>
      </c>
      <c r="P998" t="inlineStr">
        <is>
          <t>XAUUSD</t>
        </is>
      </c>
      <c r="Q998" t="inlineStr">
        <is>
          <t>M15</t>
        </is>
      </c>
      <c r="R998" t="n">
        <v>4796.07</v>
      </c>
      <c r="S998" t="n">
        <v>4793.19387</v>
      </c>
      <c r="T998" t="n">
        <v>4793.15366</v>
      </c>
      <c r="U998" t="n">
        <v>4795.38029</v>
      </c>
      <c r="V998" t="n">
        <v>4789.40759</v>
      </c>
      <c r="W998" t="n">
        <v>1</v>
      </c>
      <c r="Y998" s="1">
        <f>(O998/86400)+25569</f>
        <v/>
      </c>
      <c r="Z998" s="2">
        <f>CEILING(INT(Y998*1440)/1440*288,1)/288</f>
        <v/>
      </c>
      <c r="AA998">
        <f>MROUND((Z998-25569)*86400,300)</f>
        <v/>
      </c>
    </row>
    <row r="999" ht="14.25" customHeight="1">
      <c r="O999" t="n">
        <v>1776676502</v>
      </c>
      <c r="P999" t="inlineStr">
        <is>
          <t>XAUUSD</t>
        </is>
      </c>
      <c r="Q999" t="inlineStr">
        <is>
          <t>M15</t>
        </is>
      </c>
      <c r="R999" t="n">
        <v>4792.33</v>
      </c>
      <c r="S999" t="n">
        <v>4793.4505</v>
      </c>
      <c r="T999" t="n">
        <v>4793.30208</v>
      </c>
      <c r="U999" t="n">
        <v>4795.95876</v>
      </c>
      <c r="V999" t="n">
        <v>4789.8122</v>
      </c>
      <c r="W999" t="n">
        <v>0</v>
      </c>
      <c r="Y999" s="1">
        <f>(O999/86400)+25569</f>
        <v/>
      </c>
      <c r="Z999" s="2">
        <f>CEILING(INT(Y999*1440)/1440*288,1)/288</f>
        <v/>
      </c>
      <c r="AA999">
        <f>MROUND((Z999-25569)*86400,300)</f>
        <v/>
      </c>
    </row>
    <row r="1000" ht="14.25" customHeight="1">
      <c r="O1000" t="n">
        <v>1776677402</v>
      </c>
      <c r="P1000" t="inlineStr">
        <is>
          <t>XAUUSD</t>
        </is>
      </c>
      <c r="Q1000" t="inlineStr">
        <is>
          <t>M15</t>
        </is>
      </c>
      <c r="R1000" t="n">
        <v>4791.96</v>
      </c>
      <c r="S1000" t="n">
        <v>4793.77295</v>
      </c>
      <c r="T1000" t="n">
        <v>4793.53752</v>
      </c>
      <c r="U1000" t="n">
        <v>4796.59839</v>
      </c>
      <c r="V1000" t="n">
        <v>4790.24959</v>
      </c>
      <c r="W1000" t="n">
        <v>0</v>
      </c>
      <c r="Y1000" s="1">
        <f>(O1000/86400)+25569</f>
        <v/>
      </c>
      <c r="Z1000" s="2">
        <f>CEILING(INT(Y1000*1440)/1440*288,1)/288</f>
        <v/>
      </c>
      <c r="AA1000">
        <f>MROUND((Z1000-25569)*86400,300)</f>
        <v/>
      </c>
    </row>
    <row r="1001" ht="14.25" customHeight="1">
      <c r="O1001" t="n">
        <v>1776678302</v>
      </c>
      <c r="P1001" t="inlineStr">
        <is>
          <t>XAUUSD</t>
        </is>
      </c>
      <c r="Q1001" t="inlineStr">
        <is>
          <t>M15</t>
        </is>
      </c>
      <c r="R1001" t="n">
        <v>4791.6</v>
      </c>
      <c r="S1001" t="n">
        <v>4794.07905</v>
      </c>
      <c r="T1001" t="n">
        <v>4793.80828</v>
      </c>
      <c r="U1001" t="n">
        <v>4797.20899</v>
      </c>
      <c r="V1001" t="n">
        <v>4790.83164</v>
      </c>
      <c r="W1001" t="n">
        <v>0</v>
      </c>
      <c r="Y1001" s="1">
        <f>(O1001/86400)+25569</f>
        <v/>
      </c>
      <c r="Z1001" s="2">
        <f>CEILING(INT(Y1001*1440)/1440*288,1)/288</f>
        <v/>
      </c>
      <c r="AA1001">
        <f>MROUND((Z1001-25569)*86400,300)</f>
        <v/>
      </c>
    </row>
    <row r="1002" ht="14.25" customHeight="1">
      <c r="O1002" t="n">
        <v>1776679202</v>
      </c>
      <c r="P1002" t="inlineStr">
        <is>
          <t>XAUUSD</t>
        </is>
      </c>
      <c r="Q1002" t="inlineStr">
        <is>
          <t>M15</t>
        </is>
      </c>
      <c r="R1002" t="n">
        <v>4795.76</v>
      </c>
      <c r="S1002" t="n">
        <v>4794.31187</v>
      </c>
      <c r="T1002" t="n">
        <v>4794.06007</v>
      </c>
      <c r="U1002" t="n">
        <v>4797.62166</v>
      </c>
      <c r="V1002" t="n">
        <v>4791.30153</v>
      </c>
      <c r="W1002" t="n">
        <v>0</v>
      </c>
      <c r="Y1002" s="1">
        <f>(O1002/86400)+25569</f>
        <v/>
      </c>
      <c r="Z1002" s="2">
        <f>CEILING(INT(Y1002*1440)/1440*288,1)/288</f>
        <v/>
      </c>
      <c r="AA1002">
        <f>MROUND((Z1002-25569)*86400,300)</f>
        <v/>
      </c>
    </row>
    <row r="1003" ht="14.25" customHeight="1">
      <c r="O1003" t="n">
        <v>1776680102</v>
      </c>
      <c r="P1003" t="inlineStr">
        <is>
          <t>XAUUSD</t>
        </is>
      </c>
      <c r="Q1003" t="inlineStr">
        <is>
          <t>M15</t>
        </is>
      </c>
      <c r="R1003" t="n">
        <v>4798.24</v>
      </c>
      <c r="S1003" t="n">
        <v>4794.35666</v>
      </c>
      <c r="T1003" t="n">
        <v>4794.20837</v>
      </c>
      <c r="U1003" t="n">
        <v>4797.7667</v>
      </c>
      <c r="V1003" t="n">
        <v>4791.56652</v>
      </c>
      <c r="W1003" t="n">
        <v>0</v>
      </c>
      <c r="Y1003" s="1">
        <f>(O1003/86400)+25569</f>
        <v/>
      </c>
      <c r="Z1003" s="2">
        <f>CEILING(INT(Y1003*1440)/1440*288,1)/288</f>
        <v/>
      </c>
      <c r="AA1003">
        <f>MROUND((Z1003-25569)*86400,300)</f>
        <v/>
      </c>
    </row>
    <row r="1004" ht="14.25" customHeight="1">
      <c r="O1004" t="n">
        <v>1776681002</v>
      </c>
      <c r="P1004" t="inlineStr">
        <is>
          <t>XAUUSD</t>
        </is>
      </c>
      <c r="Q1004" t="inlineStr">
        <is>
          <t>M15</t>
        </is>
      </c>
      <c r="R1004" t="n">
        <v>4795.08</v>
      </c>
      <c r="S1004" t="n">
        <v>4794.23407</v>
      </c>
      <c r="T1004" t="n">
        <v>4794.22122</v>
      </c>
      <c r="U1004" t="n">
        <v>4797.71938</v>
      </c>
      <c r="V1004" t="n">
        <v>4791.48774</v>
      </c>
      <c r="W1004" t="n">
        <v>0</v>
      </c>
      <c r="Y1004" s="1">
        <f>(O1004/86400)+25569</f>
        <v/>
      </c>
      <c r="Z1004" s="2">
        <f>CEILING(INT(Y1004*1440)/1440*288,1)/288</f>
        <v/>
      </c>
      <c r="AA1004">
        <f>MROUND((Z1004-25569)*86400,300)</f>
        <v/>
      </c>
    </row>
    <row r="1005" ht="14.25" customHeight="1">
      <c r="O1005" t="n">
        <v>1776681902</v>
      </c>
      <c r="P1005" t="inlineStr">
        <is>
          <t>XAUUSD</t>
        </is>
      </c>
      <c r="Q1005" t="inlineStr">
        <is>
          <t>M15</t>
        </is>
      </c>
      <c r="R1005" t="n">
        <v>4795.91</v>
      </c>
      <c r="S1005" t="n">
        <v>4794.21358</v>
      </c>
      <c r="T1005" t="n">
        <v>4794.2174</v>
      </c>
      <c r="U1005" t="n">
        <v>4797.71603</v>
      </c>
      <c r="V1005" t="n">
        <v>4791.17699</v>
      </c>
      <c r="W1005" t="n">
        <v>1</v>
      </c>
      <c r="Y1005" s="1">
        <f>(O1005/86400)+25569</f>
        <v/>
      </c>
      <c r="Z1005" s="2">
        <f>CEILING(INT(Y1005*1440)/1440*288,1)/288</f>
        <v/>
      </c>
      <c r="AA1005">
        <f>MROUND((Z1005-25569)*86400,300)</f>
        <v/>
      </c>
    </row>
    <row r="1006" ht="14.25" customHeight="1">
      <c r="O1006" t="n">
        <v>1776682802</v>
      </c>
      <c r="P1006" t="inlineStr">
        <is>
          <t>XAUUSD</t>
        </is>
      </c>
      <c r="Q1006" t="inlineStr">
        <is>
          <t>M15</t>
        </is>
      </c>
      <c r="R1006" t="n">
        <v>4789.77</v>
      </c>
      <c r="S1006" t="n">
        <v>4794.51191</v>
      </c>
      <c r="T1006" t="n">
        <v>4794.36466</v>
      </c>
      <c r="U1006" t="n">
        <v>4798.10832</v>
      </c>
      <c r="V1006" t="n">
        <v>4790.85665</v>
      </c>
      <c r="W1006" t="n">
        <v>1</v>
      </c>
      <c r="Y1006" s="1">
        <f>(O1006/86400)+25569</f>
        <v/>
      </c>
      <c r="Z1006" s="2">
        <f>CEILING(INT(Y1006*1440)/1440*288,1)/288</f>
        <v/>
      </c>
      <c r="AA1006">
        <f>MROUND((Z1006-25569)*86400,300)</f>
        <v/>
      </c>
    </row>
    <row r="1007" ht="14.25" customHeight="1">
      <c r="O1007" t="n">
        <v>1776683702</v>
      </c>
      <c r="P1007" t="inlineStr">
        <is>
          <t>XAUUSD</t>
        </is>
      </c>
      <c r="Q1007" t="inlineStr">
        <is>
          <t>M15</t>
        </is>
      </c>
      <c r="R1007" t="n">
        <v>4788.34</v>
      </c>
      <c r="S1007" t="n">
        <v>4795.54436</v>
      </c>
      <c r="T1007" t="n">
        <v>4794.95451</v>
      </c>
      <c r="U1007" t="n">
        <v>4799.18009</v>
      </c>
      <c r="V1007" t="n">
        <v>4790.98451</v>
      </c>
      <c r="W1007" t="n">
        <v>0</v>
      </c>
      <c r="Y1007" s="1">
        <f>(O1007/86400)+25569</f>
        <v/>
      </c>
      <c r="Z1007" s="2">
        <f>CEILING(INT(Y1007*1440)/1440*288,1)/288</f>
        <v/>
      </c>
      <c r="AA1007">
        <f>MROUND((Z1007-25569)*86400,300)</f>
        <v/>
      </c>
    </row>
    <row r="1008" ht="14.25" customHeight="1">
      <c r="O1008" t="n">
        <v>1776684602</v>
      </c>
      <c r="P1008" t="inlineStr">
        <is>
          <t>XAUUSD</t>
        </is>
      </c>
      <c r="Q1008" t="inlineStr">
        <is>
          <t>M15</t>
        </is>
      </c>
      <c r="R1008" t="n">
        <v>4794.36</v>
      </c>
      <c r="S1008" t="n">
        <v>4797.50382</v>
      </c>
      <c r="T1008" t="n">
        <v>4796.22917</v>
      </c>
      <c r="U1008" t="n">
        <v>4801.23069</v>
      </c>
      <c r="V1008" t="n">
        <v>4791.81439</v>
      </c>
      <c r="W1008" t="n">
        <v>0</v>
      </c>
      <c r="Y1008" s="1">
        <f>(O1008/86400)+25569</f>
        <v/>
      </c>
      <c r="Z1008" s="2">
        <f>CEILING(INT(Y1008*1440)/1440*288,1)/288</f>
        <v/>
      </c>
      <c r="AA1008">
        <f>MROUND((Z1008-25569)*86400,300)</f>
        <v/>
      </c>
    </row>
    <row r="1009" ht="14.25" customHeight="1">
      <c r="O1009" t="n">
        <v>1776685502</v>
      </c>
      <c r="P1009" t="inlineStr">
        <is>
          <t>XAUUSD</t>
        </is>
      </c>
      <c r="Q1009" t="inlineStr">
        <is>
          <t>M15</t>
        </is>
      </c>
      <c r="R1009" t="n">
        <v>4810.44</v>
      </c>
      <c r="S1009" t="n">
        <v>4800.22627</v>
      </c>
      <c r="T1009" t="n">
        <v>4798.22772</v>
      </c>
      <c r="U1009" t="n">
        <v>4804.174</v>
      </c>
      <c r="V1009" t="n">
        <v>4793.46887</v>
      </c>
      <c r="W1009" t="n">
        <v>0</v>
      </c>
      <c r="Y1009" s="1">
        <f>(O1009/86400)+25569</f>
        <v/>
      </c>
      <c r="Z1009" s="2">
        <f>CEILING(INT(Y1009*1440)/1440*288,1)/288</f>
        <v/>
      </c>
      <c r="AA1009">
        <f>MROUND((Z1009-25569)*86400,300)</f>
        <v/>
      </c>
    </row>
    <row r="1010" ht="14.25" customHeight="1">
      <c r="O1010" t="n">
        <v>1776686402</v>
      </c>
      <c r="P1010" t="inlineStr">
        <is>
          <t>XAUUSD</t>
        </is>
      </c>
      <c r="Q1010" t="inlineStr">
        <is>
          <t>M15</t>
        </is>
      </c>
      <c r="R1010" t="n">
        <v>4811.06</v>
      </c>
      <c r="S1010" t="n">
        <v>4803.18251</v>
      </c>
      <c r="T1010" t="n">
        <v>4800.70511</v>
      </c>
      <c r="U1010" t="n">
        <v>4807.44595</v>
      </c>
      <c r="V1010" t="n">
        <v>4795.81089</v>
      </c>
      <c r="W1010" t="n">
        <v>0</v>
      </c>
      <c r="Y1010" s="1">
        <f>(O1010/86400)+25569</f>
        <v/>
      </c>
      <c r="Z1010" s="2">
        <f>CEILING(INT(Y1010*1440)/1440*288,1)/288</f>
        <v/>
      </c>
      <c r="AA1010">
        <f>MROUND((Z1010-25569)*86400,300)</f>
        <v/>
      </c>
    </row>
    <row r="1011" ht="14.25" customHeight="1">
      <c r="O1011" t="n">
        <v>1776687302</v>
      </c>
      <c r="P1011" t="inlineStr">
        <is>
          <t>XAUUSD</t>
        </is>
      </c>
      <c r="Q1011" t="inlineStr">
        <is>
          <t>M15</t>
        </is>
      </c>
      <c r="R1011" t="n">
        <v>4805.51</v>
      </c>
      <c r="S1011" t="n">
        <v>4806.28001</v>
      </c>
      <c r="T1011" t="n">
        <v>4803.49256</v>
      </c>
      <c r="U1011" t="n">
        <v>4810.83557</v>
      </c>
      <c r="V1011" t="n">
        <v>4798.5737</v>
      </c>
      <c r="W1011" t="n">
        <v>0</v>
      </c>
      <c r="Y1011" s="1">
        <f>(O1011/86400)+25569</f>
        <v/>
      </c>
      <c r="Z1011" s="2">
        <f>CEILING(INT(Y1011*1440)/1440*288,1)/288</f>
        <v/>
      </c>
      <c r="AA1011">
        <f>MROUND((Z1011-25569)*86400,300)</f>
        <v/>
      </c>
    </row>
    <row r="1012" ht="14.25" customHeight="1">
      <c r="O1012" t="n">
        <v>1776688202</v>
      </c>
      <c r="P1012" t="inlineStr">
        <is>
          <t>XAUUSD</t>
        </is>
      </c>
      <c r="Q1012" t="inlineStr">
        <is>
          <t>M15</t>
        </is>
      </c>
      <c r="R1012" t="n">
        <v>4806.11</v>
      </c>
      <c r="S1012" t="n">
        <v>4809.58225</v>
      </c>
      <c r="T1012" t="n">
        <v>4806.53741</v>
      </c>
      <c r="U1012" t="n">
        <v>4813.97328</v>
      </c>
      <c r="V1012" t="n">
        <v>4801.6104</v>
      </c>
      <c r="W1012" t="n">
        <v>0</v>
      </c>
      <c r="Y1012" s="1">
        <f>(O1012/86400)+25569</f>
        <v/>
      </c>
      <c r="Z1012" s="2">
        <f>CEILING(INT(Y1012*1440)/1440*288,1)/288</f>
        <v/>
      </c>
      <c r="AA1012">
        <f>MROUND((Z1012-25569)*86400,300)</f>
        <v/>
      </c>
    </row>
    <row r="1013" ht="14.25" customHeight="1">
      <c r="O1013" t="n">
        <v>1776689102</v>
      </c>
      <c r="P1013" t="inlineStr">
        <is>
          <t>XAUUSD</t>
        </is>
      </c>
      <c r="Q1013" t="inlineStr">
        <is>
          <t>M15</t>
        </is>
      </c>
      <c r="R1013" t="n">
        <v>4803.49</v>
      </c>
      <c r="S1013" t="n">
        <v>4812.93306</v>
      </c>
      <c r="T1013" t="n">
        <v>4809.73523</v>
      </c>
      <c r="U1013" t="n">
        <v>4817.11065</v>
      </c>
      <c r="V1013" t="n">
        <v>4804.84976</v>
      </c>
      <c r="W1013" t="n">
        <v>0</v>
      </c>
      <c r="Y1013" s="1">
        <f>(O1013/86400)+25569</f>
        <v/>
      </c>
      <c r="Z1013" s="2">
        <f>CEILING(INT(Y1013*1440)/1440*288,1)/288</f>
        <v/>
      </c>
      <c r="AA1013">
        <f>MROUND((Z1013-25569)*86400,300)</f>
        <v/>
      </c>
    </row>
    <row r="1014" ht="14.25" customHeight="1">
      <c r="O1014" t="n">
        <v>1776690002</v>
      </c>
      <c r="P1014" t="inlineStr">
        <is>
          <t>XAUUSD</t>
        </is>
      </c>
      <c r="Q1014" t="inlineStr">
        <is>
          <t>M15</t>
        </is>
      </c>
      <c r="R1014" t="n">
        <v>4815.51</v>
      </c>
      <c r="S1014" t="n">
        <v>4816.18159</v>
      </c>
      <c r="T1014" t="n">
        <v>4812.95841</v>
      </c>
      <c r="U1014" t="n">
        <v>4820.16214</v>
      </c>
      <c r="V1014" t="n">
        <v>4807.97072</v>
      </c>
      <c r="W1014" t="n">
        <v>0</v>
      </c>
      <c r="Y1014" s="1">
        <f>(O1014/86400)+25569</f>
        <v/>
      </c>
      <c r="Z1014" s="2">
        <f>CEILING(INT(Y1014*1440)/1440*288,1)/288</f>
        <v/>
      </c>
      <c r="AA1014">
        <f>MROUND((Z1014-25569)*86400,300)</f>
        <v/>
      </c>
    </row>
    <row r="1015" ht="14.25" customHeight="1">
      <c r="O1015" t="n">
        <v>1776690902</v>
      </c>
      <c r="P1015" t="inlineStr">
        <is>
          <t>XAUUSD</t>
        </is>
      </c>
      <c r="Q1015" t="inlineStr">
        <is>
          <t>M15</t>
        </is>
      </c>
      <c r="R1015" t="n">
        <v>4824.19</v>
      </c>
      <c r="S1015" t="n">
        <v>4818.70094</v>
      </c>
      <c r="T1015" t="n">
        <v>4815.82968</v>
      </c>
      <c r="U1015" t="n">
        <v>4822.71203</v>
      </c>
      <c r="V1015" t="n">
        <v>4810.66426</v>
      </c>
      <c r="W1015" t="n">
        <v>0</v>
      </c>
      <c r="Y1015" s="1">
        <f>(O1015/86400)+25569</f>
        <v/>
      </c>
      <c r="Z1015" s="2">
        <f>CEILING(INT(Y1015*1440)/1440*288,1)/288</f>
        <v/>
      </c>
      <c r="AA1015">
        <f>MROUND((Z1015-25569)*86400,300)</f>
        <v/>
      </c>
    </row>
    <row r="1016" ht="14.25" customHeight="1">
      <c r="O1016" t="n">
        <v>1776691802</v>
      </c>
      <c r="P1016" t="inlineStr">
        <is>
          <t>XAUUSD</t>
        </is>
      </c>
      <c r="Q1016" t="inlineStr">
        <is>
          <t>M15</t>
        </is>
      </c>
      <c r="R1016" t="n">
        <v>4822.18</v>
      </c>
      <c r="S1016" t="n">
        <v>4819.96485</v>
      </c>
      <c r="T1016" t="n">
        <v>4817.89726</v>
      </c>
      <c r="U1016" t="n">
        <v>4824.31603</v>
      </c>
      <c r="V1016" t="n">
        <v>4812.26113</v>
      </c>
      <c r="W1016" t="n">
        <v>0</v>
      </c>
      <c r="Y1016" s="1">
        <f>(O1016/86400)+25569</f>
        <v/>
      </c>
      <c r="Z1016" s="2">
        <f>CEILING(INT(Y1016*1440)/1440*288,1)/288</f>
        <v/>
      </c>
      <c r="AA1016">
        <f>MROUND((Z1016-25569)*86400,300)</f>
        <v/>
      </c>
    </row>
    <row r="1017" ht="14.25" customHeight="1">
      <c r="O1017" t="n">
        <v>1776692702</v>
      </c>
      <c r="P1017" t="inlineStr">
        <is>
          <t>XAUUSD</t>
        </is>
      </c>
      <c r="Q1017" t="inlineStr">
        <is>
          <t>M15</t>
        </is>
      </c>
      <c r="R1017" t="n">
        <v>4817.9</v>
      </c>
      <c r="S1017" t="n">
        <v>4819.8753</v>
      </c>
      <c r="T1017" t="n">
        <v>4818.88628</v>
      </c>
      <c r="U1017" t="n">
        <v>4824.81196</v>
      </c>
      <c r="V1017" t="n">
        <v>4812.40834</v>
      </c>
      <c r="W1017" t="n">
        <v>0</v>
      </c>
      <c r="Y1017" s="1">
        <f>(O1017/86400)+25569</f>
        <v/>
      </c>
      <c r="Z1017" s="2">
        <f>CEILING(INT(Y1017*1440)/1440*288,1)/288</f>
        <v/>
      </c>
      <c r="AA1017">
        <f>MROUND((Z1017-25569)*86400,300)</f>
        <v/>
      </c>
    </row>
    <row r="1018" ht="14.25" customHeight="1">
      <c r="O1018" t="n">
        <v>1776693602</v>
      </c>
      <c r="P1018" t="inlineStr">
        <is>
          <t>XAUUSD</t>
        </is>
      </c>
      <c r="Q1018" t="inlineStr">
        <is>
          <t>M15</t>
        </is>
      </c>
      <c r="R1018" t="n">
        <v>4816.39</v>
      </c>
      <c r="S1018" t="n">
        <v>4818.56061</v>
      </c>
      <c r="T1018" t="n">
        <v>4818.72345</v>
      </c>
      <c r="U1018" t="n">
        <v>4824.19328</v>
      </c>
      <c r="V1018" t="n">
        <v>4811.02081</v>
      </c>
      <c r="W1018" t="n">
        <v>1</v>
      </c>
      <c r="Y1018" s="1">
        <f>(O1018/86400)+25569</f>
        <v/>
      </c>
      <c r="Z1018" s="2">
        <f>CEILING(INT(Y1018*1440)/1440*288,1)/288</f>
        <v/>
      </c>
      <c r="AA1018">
        <f>MROUND((Z1018-25569)*86400,300)</f>
        <v/>
      </c>
    </row>
    <row r="1019" ht="14.25" customHeight="1">
      <c r="O1019" t="n">
        <v>1776694502</v>
      </c>
      <c r="P1019" t="inlineStr">
        <is>
          <t>XAUUSD</t>
        </is>
      </c>
      <c r="Q1019" t="inlineStr">
        <is>
          <t>M15</t>
        </is>
      </c>
      <c r="R1019" t="n">
        <v>4823.4</v>
      </c>
      <c r="S1019" t="n">
        <v>4816.19305</v>
      </c>
      <c r="T1019" t="n">
        <v>4817.45825</v>
      </c>
      <c r="U1019" t="n">
        <v>4822.65181</v>
      </c>
      <c r="V1019" t="n">
        <v>4808.52167</v>
      </c>
      <c r="W1019" t="n">
        <v>0</v>
      </c>
      <c r="Y1019" s="1">
        <f>(O1019/86400)+25569</f>
        <v/>
      </c>
      <c r="Z1019" s="2">
        <f>CEILING(INT(Y1019*1440)/1440*288,1)/288</f>
        <v/>
      </c>
      <c r="AA1019">
        <f>MROUND((Z1019-25569)*86400,300)</f>
        <v/>
      </c>
    </row>
    <row r="1020" ht="14.25" customHeight="1">
      <c r="O1020" t="n">
        <v>1776695402</v>
      </c>
      <c r="P1020" t="inlineStr">
        <is>
          <t>XAUUSD</t>
        </is>
      </c>
      <c r="Q1020" t="inlineStr">
        <is>
          <t>M15</t>
        </is>
      </c>
      <c r="R1020" t="n">
        <v>4814.18</v>
      </c>
      <c r="S1020" t="n">
        <v>4812.82764</v>
      </c>
      <c r="T1020" t="n">
        <v>4815.14294</v>
      </c>
      <c r="U1020" t="n">
        <v>4820.04123</v>
      </c>
      <c r="V1020" t="n">
        <v>4805.05638</v>
      </c>
      <c r="W1020" t="n">
        <v>0</v>
      </c>
      <c r="Y1020" s="1">
        <f>(O1020/86400)+25569</f>
        <v/>
      </c>
      <c r="Z1020" s="2">
        <f>CEILING(INT(Y1020*1440)/1440*288,1)/288</f>
        <v/>
      </c>
      <c r="AA1020">
        <f>MROUND((Z1020-25569)*86400,300)</f>
        <v/>
      </c>
    </row>
    <row r="1021" ht="14.25" customHeight="1">
      <c r="O1021" t="n">
        <v>1776696302</v>
      </c>
      <c r="P1021" t="inlineStr">
        <is>
          <t>XAUUSD</t>
        </is>
      </c>
      <c r="Q1021" t="inlineStr">
        <is>
          <t>M15</t>
        </is>
      </c>
      <c r="R1021" t="n">
        <v>4805.31</v>
      </c>
      <c r="S1021" t="n">
        <v>4809.09069</v>
      </c>
      <c r="T1021" t="n">
        <v>4812.11682</v>
      </c>
      <c r="U1021" t="n">
        <v>4816.53499</v>
      </c>
      <c r="V1021" t="n">
        <v>4801.19705</v>
      </c>
      <c r="W1021" t="n">
        <v>0</v>
      </c>
      <c r="Y1021" s="1">
        <f>(O1021/86400)+25569</f>
        <v/>
      </c>
      <c r="Z1021" s="2">
        <f>CEILING(INT(Y1021*1440)/1440*288,1)/288</f>
        <v/>
      </c>
      <c r="AA1021">
        <f>MROUND((Z1021-25569)*86400,300)</f>
        <v/>
      </c>
    </row>
    <row r="1022" ht="14.25" customHeight="1">
      <c r="O1022" t="n">
        <v>1776697202</v>
      </c>
      <c r="P1022" t="inlineStr">
        <is>
          <t>XAUUSD</t>
        </is>
      </c>
      <c r="Q1022" t="inlineStr">
        <is>
          <t>M15</t>
        </is>
      </c>
      <c r="R1022" t="n">
        <v>4798.2</v>
      </c>
      <c r="S1022" t="n">
        <v>4805.61976</v>
      </c>
      <c r="T1022" t="n">
        <v>4808.86829</v>
      </c>
      <c r="U1022" t="n">
        <v>4812.78981</v>
      </c>
      <c r="V1022" t="n">
        <v>4797.9076</v>
      </c>
      <c r="W1022" t="n">
        <v>0</v>
      </c>
      <c r="Y1022" s="1">
        <f>(O1022/86400)+25569</f>
        <v/>
      </c>
      <c r="Z1022" s="2">
        <f>CEILING(INT(Y1022*1440)/1440*288,1)/288</f>
        <v/>
      </c>
      <c r="AA1022">
        <f>MROUND((Z1022-25569)*86400,300)</f>
        <v/>
      </c>
    </row>
    <row r="1023" ht="14.25" customHeight="1">
      <c r="O1023" t="n">
        <v>1776698102</v>
      </c>
      <c r="P1023" t="inlineStr">
        <is>
          <t>XAUUSD</t>
        </is>
      </c>
      <c r="Q1023" t="inlineStr">
        <is>
          <t>M15</t>
        </is>
      </c>
      <c r="R1023" t="n">
        <v>4808.64</v>
      </c>
      <c r="S1023" t="n">
        <v>4802.91675</v>
      </c>
      <c r="T1023" t="n">
        <v>4805.89252</v>
      </c>
      <c r="U1023" t="n">
        <v>4809.33788</v>
      </c>
      <c r="V1023" t="n">
        <v>4795.55482</v>
      </c>
      <c r="W1023" t="n">
        <v>0</v>
      </c>
      <c r="Y1023" s="1">
        <f>(O1023/86400)+25569</f>
        <v/>
      </c>
      <c r="Z1023" s="2">
        <f>CEILING(INT(Y1023*1440)/1440*288,1)/288</f>
        <v/>
      </c>
      <c r="AA1023">
        <f>MROUND((Z1023-25569)*86400,300)</f>
        <v/>
      </c>
    </row>
    <row r="1024" ht="14.25" customHeight="1">
      <c r="O1024" t="n">
        <v>1776699002</v>
      </c>
      <c r="P1024" t="inlineStr">
        <is>
          <t>XAUUSD</t>
        </is>
      </c>
      <c r="Q1024" t="inlineStr">
        <is>
          <t>M15</t>
        </is>
      </c>
      <c r="R1024" t="n">
        <v>4800.36</v>
      </c>
      <c r="S1024" t="n">
        <v>4800.86579</v>
      </c>
      <c r="T1024" t="n">
        <v>4803.37915</v>
      </c>
      <c r="U1024" t="n">
        <v>4806.38481</v>
      </c>
      <c r="V1024" t="n">
        <v>4794.29272</v>
      </c>
      <c r="W1024" t="n">
        <v>0</v>
      </c>
      <c r="Y1024" s="1">
        <f>(O1024/86400)+25569</f>
        <v/>
      </c>
      <c r="Z1024" s="2">
        <f>CEILING(INT(Y1024*1440)/1440*288,1)/288</f>
        <v/>
      </c>
      <c r="AA1024">
        <f>MROUND((Z1024-25569)*86400,300)</f>
        <v/>
      </c>
    </row>
    <row r="1025" ht="14.25" customHeight="1">
      <c r="O1025" t="n">
        <v>1776699902</v>
      </c>
      <c r="P1025" t="inlineStr">
        <is>
          <t>XAUUSD</t>
        </is>
      </c>
      <c r="Q1025" t="inlineStr">
        <is>
          <t>M15</t>
        </is>
      </c>
      <c r="R1025" t="n">
        <v>4799.8</v>
      </c>
      <c r="S1025" t="n">
        <v>4799.77754</v>
      </c>
      <c r="T1025" t="n">
        <v>4801.57834</v>
      </c>
      <c r="U1025" t="n">
        <v>4804.13551</v>
      </c>
      <c r="V1025" t="n">
        <v>4793.98686</v>
      </c>
      <c r="W1025" t="n">
        <v>0</v>
      </c>
      <c r="Y1025" s="1">
        <f>(O1025/86400)+25569</f>
        <v/>
      </c>
      <c r="Z1025" s="2">
        <f>CEILING(INT(Y1025*1440)/1440*288,1)/288</f>
        <v/>
      </c>
      <c r="AA1025">
        <f>MROUND((Z1025-25569)*86400,300)</f>
        <v/>
      </c>
    </row>
    <row r="1026" ht="14.25" customHeight="1">
      <c r="O1026" t="n">
        <v>1776700802</v>
      </c>
      <c r="P1026" t="inlineStr">
        <is>
          <t>XAUUSD</t>
        </is>
      </c>
      <c r="Q1026" t="inlineStr">
        <is>
          <t>M15</t>
        </is>
      </c>
      <c r="R1026" t="n">
        <v>4798.42</v>
      </c>
      <c r="S1026" t="n">
        <v>4799.68128</v>
      </c>
      <c r="T1026" t="n">
        <v>4800.62981</v>
      </c>
      <c r="U1026" t="n">
        <v>4802.93412</v>
      </c>
      <c r="V1026" t="n">
        <v>4794.62634</v>
      </c>
      <c r="W1026" t="n">
        <v>0</v>
      </c>
      <c r="Y1026" s="1">
        <f>(O1026/86400)+25569</f>
        <v/>
      </c>
      <c r="Z1026" s="2">
        <f>CEILING(INT(Y1026*1440)/1440*288,1)/288</f>
        <v/>
      </c>
      <c r="AA1026">
        <f>MROUND((Z1026-25569)*86400,300)</f>
        <v/>
      </c>
    </row>
    <row r="1027" ht="14.25" customHeight="1">
      <c r="O1027" t="n">
        <v>1776701702</v>
      </c>
      <c r="P1027" t="inlineStr">
        <is>
          <t>XAUUSD</t>
        </is>
      </c>
      <c r="Q1027" t="inlineStr">
        <is>
          <t>M15</t>
        </is>
      </c>
      <c r="R1027" t="n">
        <v>4801.22</v>
      </c>
      <c r="S1027" t="n">
        <v>4800.54348</v>
      </c>
      <c r="T1027" t="n">
        <v>4800.58665</v>
      </c>
      <c r="U1027" t="n">
        <v>4802.83296</v>
      </c>
      <c r="V1027" t="n">
        <v>4796.04711</v>
      </c>
      <c r="W1027" t="n">
        <v>0</v>
      </c>
      <c r="Y1027" s="1">
        <f>(O1027/86400)+25569</f>
        <v/>
      </c>
      <c r="Z1027" s="2">
        <f>CEILING(INT(Y1027*1440)/1440*288,1)/288</f>
        <v/>
      </c>
      <c r="AA1027">
        <f>MROUND((Z1027-25569)*86400,300)</f>
        <v/>
      </c>
    </row>
    <row r="1028" ht="14.25" customHeight="1">
      <c r="O1028" t="n">
        <v>1776702602</v>
      </c>
      <c r="P1028" t="inlineStr">
        <is>
          <t>XAUUSD</t>
        </is>
      </c>
      <c r="Q1028" t="inlineStr">
        <is>
          <t>M15</t>
        </is>
      </c>
      <c r="R1028" t="n">
        <v>4801.79</v>
      </c>
      <c r="S1028" t="n">
        <v>4802.13717</v>
      </c>
      <c r="T1028" t="n">
        <v>4801.36191</v>
      </c>
      <c r="U1028" t="n">
        <v>4803.75457</v>
      </c>
      <c r="V1028" t="n">
        <v>4798.06067</v>
      </c>
      <c r="W1028" t="n">
        <v>1</v>
      </c>
      <c r="Y1028" s="1">
        <f>(O1028/86400)+25569</f>
        <v/>
      </c>
      <c r="Z1028" s="2">
        <f>CEILING(INT(Y1028*1440)/1440*288,1)/288</f>
        <v/>
      </c>
      <c r="AA1028">
        <f>MROUND((Z1028-25569)*86400,300)</f>
        <v/>
      </c>
    </row>
    <row r="1029" ht="14.25" customHeight="1">
      <c r="O1029" t="n">
        <v>1776703502</v>
      </c>
      <c r="P1029" t="inlineStr">
        <is>
          <t>XAUUSD</t>
        </is>
      </c>
      <c r="Q1029" t="inlineStr">
        <is>
          <t>M15</t>
        </is>
      </c>
      <c r="R1029" t="n">
        <v>4805.59</v>
      </c>
      <c r="S1029" t="n">
        <v>4804.26153</v>
      </c>
      <c r="T1029" t="n">
        <v>4802.81172</v>
      </c>
      <c r="U1029" t="n">
        <v>4805.46121</v>
      </c>
      <c r="V1029" t="n">
        <v>4800.29952</v>
      </c>
      <c r="W1029" t="n">
        <v>0</v>
      </c>
      <c r="Y1029" s="1">
        <f>(O1029/86400)+25569</f>
        <v/>
      </c>
      <c r="Z1029" s="2">
        <f>CEILING(INT(Y1029*1440)/1440*288,1)/288</f>
        <v/>
      </c>
      <c r="AA1029">
        <f>MROUND((Z1029-25569)*86400,300)</f>
        <v/>
      </c>
    </row>
    <row r="1030" ht="14.25" customHeight="1">
      <c r="O1030" t="n">
        <v>1776704402</v>
      </c>
      <c r="P1030" t="inlineStr">
        <is>
          <t>XAUUSD</t>
        </is>
      </c>
      <c r="Q1030" t="inlineStr">
        <is>
          <t>M15</t>
        </is>
      </c>
      <c r="R1030" t="n">
        <v>4808.86</v>
      </c>
      <c r="S1030" t="n">
        <v>4806.58779</v>
      </c>
      <c r="T1030" t="n">
        <v>4804.69975</v>
      </c>
      <c r="U1030" t="n">
        <v>4807.68233</v>
      </c>
      <c r="V1030" t="n">
        <v>4802.53027</v>
      </c>
      <c r="W1030" t="n">
        <v>0</v>
      </c>
      <c r="Y1030" s="1">
        <f>(O1030/86400)+25569</f>
        <v/>
      </c>
      <c r="Z1030" s="2">
        <f>CEILING(INT(Y1030*1440)/1440*288,1)/288</f>
        <v/>
      </c>
      <c r="AA1030">
        <f>MROUND((Z1030-25569)*86400,300)</f>
        <v/>
      </c>
    </row>
    <row r="1031" ht="14.25" customHeight="1">
      <c r="O1031" t="n">
        <v>1776705302</v>
      </c>
      <c r="P1031" t="inlineStr">
        <is>
          <t>XAUUSD</t>
        </is>
      </c>
      <c r="Q1031" t="inlineStr">
        <is>
          <t>M15</t>
        </is>
      </c>
      <c r="R1031" t="n">
        <v>4810.07</v>
      </c>
      <c r="S1031" t="n">
        <v>4808.81729</v>
      </c>
      <c r="T1031" t="n">
        <v>4806.75852</v>
      </c>
      <c r="U1031" t="n">
        <v>4810.0368</v>
      </c>
      <c r="V1031" t="n">
        <v>4804.60574</v>
      </c>
      <c r="W1031" t="n">
        <v>0</v>
      </c>
      <c r="Y1031" s="1">
        <f>(O1031/86400)+25569</f>
        <v/>
      </c>
      <c r="Z1031" s="2">
        <f>CEILING(INT(Y1031*1440)/1440*288,1)/288</f>
        <v/>
      </c>
      <c r="AA1031">
        <f>MROUND((Z1031-25569)*86400,300)</f>
        <v/>
      </c>
    </row>
    <row r="1032" ht="14.25" customHeight="1">
      <c r="O1032" t="n">
        <v>1776706202</v>
      </c>
      <c r="P1032" t="inlineStr">
        <is>
          <t>XAUUSD</t>
        </is>
      </c>
      <c r="Q1032" t="inlineStr">
        <is>
          <t>M15</t>
        </is>
      </c>
      <c r="R1032" t="n">
        <v>4809.55</v>
      </c>
      <c r="S1032" t="n">
        <v>4810.7644</v>
      </c>
      <c r="T1032" t="n">
        <v>4808.76146</v>
      </c>
      <c r="U1032" t="n">
        <v>4812.25576</v>
      </c>
      <c r="V1032" t="n">
        <v>4806.43598</v>
      </c>
      <c r="W1032" t="n">
        <v>0</v>
      </c>
      <c r="Y1032" s="1">
        <f>(O1032/86400)+25569</f>
        <v/>
      </c>
      <c r="Z1032" s="2">
        <f>CEILING(INT(Y1032*1440)/1440*288,1)/288</f>
        <v/>
      </c>
      <c r="AA1032">
        <f>MROUND((Z1032-25569)*86400,300)</f>
        <v/>
      </c>
    </row>
    <row r="1033" ht="14.25" customHeight="1">
      <c r="O1033" t="n">
        <v>1776707102</v>
      </c>
      <c r="P1033" t="inlineStr">
        <is>
          <t>XAUUSD</t>
        </is>
      </c>
      <c r="Q1033" t="inlineStr">
        <is>
          <t>M15</t>
        </is>
      </c>
      <c r="R1033" t="n">
        <v>4806.62</v>
      </c>
      <c r="S1033" t="n">
        <v>4812.35603</v>
      </c>
      <c r="T1033" t="n">
        <v>4810.55875</v>
      </c>
      <c r="U1033" t="n">
        <v>4814.13447</v>
      </c>
      <c r="V1033" t="n">
        <v>4808.07018</v>
      </c>
      <c r="W1033" t="n">
        <v>0</v>
      </c>
      <c r="Y1033" s="1">
        <f>(O1033/86400)+25569</f>
        <v/>
      </c>
      <c r="Z1033" s="2">
        <f>CEILING(INT(Y1033*1440)/1440*288,1)/288</f>
        <v/>
      </c>
      <c r="AA1033">
        <f>MROUND((Z1033-25569)*86400,300)</f>
        <v/>
      </c>
    </row>
    <row r="1034" ht="14.25" customHeight="1">
      <c r="O1034" t="n">
        <v>1776708002</v>
      </c>
      <c r="P1034" t="inlineStr">
        <is>
          <t>XAUUSD</t>
        </is>
      </c>
      <c r="Q1034" t="inlineStr">
        <is>
          <t>M15</t>
        </is>
      </c>
      <c r="R1034" t="n">
        <v>4815.51</v>
      </c>
      <c r="S1034" t="n">
        <v>4813.64219</v>
      </c>
      <c r="T1034" t="n">
        <v>4812.10047</v>
      </c>
      <c r="U1034" t="n">
        <v>4815.63396</v>
      </c>
      <c r="V1034" t="n">
        <v>4809.51158</v>
      </c>
      <c r="W1034" t="n">
        <v>0</v>
      </c>
      <c r="Y1034" s="1">
        <f>(O1034/86400)+25569</f>
        <v/>
      </c>
      <c r="Z1034" s="2">
        <f>CEILING(INT(Y1034*1440)/1440*288,1)/288</f>
        <v/>
      </c>
      <c r="AA1034">
        <f>MROUND((Z1034-25569)*86400,300)</f>
        <v/>
      </c>
    </row>
    <row r="1035" ht="14.25" customHeight="1">
      <c r="O1035" t="n">
        <v>1776708902</v>
      </c>
      <c r="P1035" t="inlineStr">
        <is>
          <t>XAUUSD</t>
        </is>
      </c>
      <c r="Q1035" t="inlineStr">
        <is>
          <t>M15</t>
        </is>
      </c>
      <c r="R1035" t="n">
        <v>4813.5</v>
      </c>
      <c r="S1035" t="n">
        <v>4814.38866</v>
      </c>
      <c r="T1035" t="n">
        <v>4813.24457</v>
      </c>
      <c r="U1035" t="n">
        <v>4816.56054</v>
      </c>
      <c r="V1035" t="n">
        <v>4810.73272</v>
      </c>
      <c r="W1035" t="n">
        <v>0</v>
      </c>
      <c r="Y1035" s="1">
        <f>(O1035/86400)+25569</f>
        <v/>
      </c>
      <c r="Z1035" s="2">
        <f>CEILING(INT(Y1035*1440)/1440*288,1)/288</f>
        <v/>
      </c>
      <c r="AA1035">
        <f>MROUND((Z1035-25569)*86400,300)</f>
        <v/>
      </c>
    </row>
    <row r="1036" ht="14.25" customHeight="1">
      <c r="O1036" t="n">
        <v>1776709802</v>
      </c>
      <c r="P1036" t="inlineStr">
        <is>
          <t>XAUUSD</t>
        </is>
      </c>
      <c r="Q1036" t="inlineStr">
        <is>
          <t>M15</t>
        </is>
      </c>
      <c r="R1036" t="n">
        <v>4814.44</v>
      </c>
      <c r="S1036" t="n">
        <v>4814.72745</v>
      </c>
      <c r="T1036" t="n">
        <v>4813.98601</v>
      </c>
      <c r="U1036" t="n">
        <v>4816.98879</v>
      </c>
      <c r="V1036" t="n">
        <v>4811.58861</v>
      </c>
      <c r="W1036" t="n">
        <v>0</v>
      </c>
      <c r="Y1036" s="1">
        <f>(O1036/86400)+25569</f>
        <v/>
      </c>
      <c r="Z1036" s="2">
        <f>CEILING(INT(Y1036*1440)/1440*288,1)/288</f>
        <v/>
      </c>
      <c r="AA1036">
        <f>MROUND((Z1036-25569)*86400,300)</f>
        <v/>
      </c>
    </row>
    <row r="1037" ht="14.25" customHeight="1">
      <c r="O1037" t="n">
        <v>1776710702</v>
      </c>
      <c r="P1037" t="inlineStr">
        <is>
          <t>XAUUSD</t>
        </is>
      </c>
      <c r="Q1037" t="inlineStr">
        <is>
          <t>M15</t>
        </is>
      </c>
      <c r="R1037" t="n">
        <v>4814.05</v>
      </c>
      <c r="S1037" t="n">
        <v>4814.76644</v>
      </c>
      <c r="T1037" t="n">
        <v>4814.37622</v>
      </c>
      <c r="U1037" t="n">
        <v>4817.05725</v>
      </c>
      <c r="V1037" t="n">
        <v>4812.10887</v>
      </c>
      <c r="W1037" t="n">
        <v>0</v>
      </c>
      <c r="Y1037" s="1">
        <f>(O1037/86400)+25569</f>
        <v/>
      </c>
      <c r="Z1037" s="2">
        <f>CEILING(INT(Y1037*1440)/1440*288,1)/288</f>
        <v/>
      </c>
      <c r="AA1037">
        <f>MROUND((Z1037-25569)*86400,300)</f>
        <v/>
      </c>
    </row>
    <row r="1038" ht="14.25" customHeight="1">
      <c r="O1038" t="n">
        <v>1776711602</v>
      </c>
      <c r="P1038" t="inlineStr">
        <is>
          <t>XAUUSD</t>
        </is>
      </c>
      <c r="Q1038" t="inlineStr">
        <is>
          <t>M15</t>
        </is>
      </c>
      <c r="R1038" t="n">
        <v>4820.26</v>
      </c>
      <c r="S1038" t="n">
        <v>4814.66291</v>
      </c>
      <c r="T1038" t="n">
        <v>4814.51956</v>
      </c>
      <c r="U1038" t="n">
        <v>4816.92745</v>
      </c>
      <c r="V1038" t="n">
        <v>4812.28678</v>
      </c>
      <c r="W1038" t="n">
        <v>0</v>
      </c>
      <c r="Y1038" s="1">
        <f>(O1038/86400)+25569</f>
        <v/>
      </c>
      <c r="Z1038" s="2">
        <f>CEILING(INT(Y1038*1440)/1440*288,1)/288</f>
        <v/>
      </c>
      <c r="AA1038">
        <f>MROUND((Z1038-25569)*86400,300)</f>
        <v/>
      </c>
    </row>
    <row r="1039" ht="14.25" customHeight="1">
      <c r="O1039" t="n">
        <v>1776712502</v>
      </c>
      <c r="P1039" t="inlineStr">
        <is>
          <t>XAUUSD</t>
        </is>
      </c>
      <c r="Q1039" t="inlineStr">
        <is>
          <t>M15</t>
        </is>
      </c>
      <c r="R1039" t="n">
        <v>4817.26</v>
      </c>
      <c r="S1039" t="n">
        <v>4814.40465</v>
      </c>
      <c r="T1039" t="n">
        <v>4814.46211</v>
      </c>
      <c r="U1039" t="n">
        <v>4816.66968</v>
      </c>
      <c r="V1039" t="n">
        <v>4812.21812</v>
      </c>
      <c r="W1039" t="n">
        <v>1</v>
      </c>
      <c r="Y1039" s="1">
        <f>(O1039/86400)+25569</f>
        <v/>
      </c>
      <c r="Z1039" s="2">
        <f>CEILING(INT(Y1039*1440)/1440*288,1)/288</f>
        <v/>
      </c>
      <c r="AA1039">
        <f>MROUND((Z1039-25569)*86400,300)</f>
        <v/>
      </c>
    </row>
    <row r="1040" ht="14.25" customHeight="1">
      <c r="O1040" t="n">
        <v>1776713402</v>
      </c>
      <c r="P1040" t="inlineStr">
        <is>
          <t>XAUUSD</t>
        </is>
      </c>
      <c r="Q1040" t="inlineStr">
        <is>
          <t>M15</t>
        </is>
      </c>
      <c r="R1040" t="n">
        <v>4811.66</v>
      </c>
      <c r="S1040" t="n">
        <v>4814.27199</v>
      </c>
      <c r="T1040" t="n">
        <v>4814.36705</v>
      </c>
      <c r="U1040" t="n">
        <v>4816.53009</v>
      </c>
      <c r="V1040" t="n">
        <v>4812.03551</v>
      </c>
      <c r="W1040" t="n">
        <v>0</v>
      </c>
      <c r="Y1040" s="1">
        <f>(O1040/86400)+25569</f>
        <v/>
      </c>
      <c r="Z1040" s="2">
        <f>CEILING(INT(Y1040*1440)/1440*288,1)/288</f>
        <v/>
      </c>
      <c r="AA1040">
        <f>MROUND((Z1040-25569)*86400,300)</f>
        <v/>
      </c>
    </row>
    <row r="1041" ht="14.25" customHeight="1">
      <c r="O1041" t="n">
        <v>1776714302</v>
      </c>
      <c r="P1041" t="inlineStr">
        <is>
          <t>XAUUSD</t>
        </is>
      </c>
      <c r="Q1041" t="inlineStr">
        <is>
          <t>M15</t>
        </is>
      </c>
      <c r="R1041" t="n">
        <v>4814.24</v>
      </c>
      <c r="S1041" t="n">
        <v>4814.64846</v>
      </c>
      <c r="T1041" t="n">
        <v>4814.50775</v>
      </c>
      <c r="U1041" t="n">
        <v>4816.81915</v>
      </c>
      <c r="V1041" t="n">
        <v>4812.12815</v>
      </c>
      <c r="W1041" t="n">
        <v>1</v>
      </c>
      <c r="Y1041" s="1">
        <f>(O1041/86400)+25569</f>
        <v/>
      </c>
      <c r="Z1041" s="2">
        <f>CEILING(INT(Y1041*1440)/1440*288,1)/288</f>
        <v/>
      </c>
      <c r="AA1041">
        <f>MROUND((Z1041-25569)*86400,300)</f>
        <v/>
      </c>
    </row>
    <row r="1042" ht="14.25" customHeight="1">
      <c r="O1042" t="n">
        <v>1776715202</v>
      </c>
      <c r="P1042" t="inlineStr">
        <is>
          <t>XAUUSD</t>
        </is>
      </c>
      <c r="Q1042" t="inlineStr">
        <is>
          <t>M15</t>
        </is>
      </c>
      <c r="R1042" t="n">
        <v>4813.42</v>
      </c>
      <c r="S1042" t="n">
        <v>4815.63015</v>
      </c>
      <c r="T1042" t="n">
        <v>4815.06895</v>
      </c>
      <c r="U1042" t="n">
        <v>4817.78819</v>
      </c>
      <c r="V1042" t="n">
        <v>4812.70471</v>
      </c>
      <c r="W1042" t="n">
        <v>0</v>
      </c>
      <c r="Y1042" s="1">
        <f>(O1042/86400)+25569</f>
        <v/>
      </c>
      <c r="Z1042" s="2">
        <f>CEILING(INT(Y1042*1440)/1440*288,1)/288</f>
        <v/>
      </c>
      <c r="AA1042">
        <f>MROUND((Z1042-25569)*86400,300)</f>
        <v/>
      </c>
    </row>
    <row r="1043" ht="14.25" customHeight="1">
      <c r="O1043" t="n">
        <v>1776716102</v>
      </c>
      <c r="P1043" t="inlineStr">
        <is>
          <t>XAUUSD</t>
        </is>
      </c>
      <c r="Q1043" t="inlineStr">
        <is>
          <t>M15</t>
        </is>
      </c>
      <c r="R1043" t="n">
        <v>4815.85</v>
      </c>
      <c r="S1043" t="n">
        <v>4817.29502</v>
      </c>
      <c r="T1043" t="n">
        <v>4816.18198</v>
      </c>
      <c r="U1043" t="n">
        <v>4819.43097</v>
      </c>
      <c r="V1043" t="n">
        <v>4813.87057</v>
      </c>
      <c r="W1043" t="n">
        <v>0</v>
      </c>
      <c r="Y1043" s="1">
        <f>(O1043/86400)+25569</f>
        <v/>
      </c>
      <c r="Z1043" s="2">
        <f>CEILING(INT(Y1043*1440)/1440*288,1)/288</f>
        <v/>
      </c>
      <c r="AA1043">
        <f>MROUND((Z1043-25569)*86400,300)</f>
        <v/>
      </c>
    </row>
    <row r="1044" ht="14.25" customHeight="1">
      <c r="O1044" t="n">
        <v>1776717002</v>
      </c>
      <c r="P1044" t="inlineStr">
        <is>
          <t>XAUUSD</t>
        </is>
      </c>
      <c r="Q1044" t="inlineStr">
        <is>
          <t>M15</t>
        </is>
      </c>
      <c r="R1044" t="n">
        <v>4816.71</v>
      </c>
      <c r="S1044" t="n">
        <v>4819.50418</v>
      </c>
      <c r="T1044" t="n">
        <v>4817.84308</v>
      </c>
      <c r="U1044" t="n">
        <v>4821.66952</v>
      </c>
      <c r="V1044" t="n">
        <v>4815.65881</v>
      </c>
      <c r="W1044" t="n">
        <v>0</v>
      </c>
      <c r="Y1044" s="1">
        <f>(O1044/86400)+25569</f>
        <v/>
      </c>
      <c r="Z1044" s="2">
        <f>CEILING(INT(Y1044*1440)/1440*288,1)/288</f>
        <v/>
      </c>
      <c r="AA1044">
        <f>MROUND((Z1044-25569)*86400,300)</f>
        <v/>
      </c>
    </row>
    <row r="1045" ht="14.25" customHeight="1">
      <c r="O1045" t="n">
        <v>1776717902</v>
      </c>
      <c r="P1045" t="inlineStr">
        <is>
          <t>XAUUSD</t>
        </is>
      </c>
      <c r="Q1045" t="inlineStr">
        <is>
          <t>M15</t>
        </is>
      </c>
      <c r="R1045" t="n">
        <v>4820.81</v>
      </c>
      <c r="S1045" t="n">
        <v>4822.03099</v>
      </c>
      <c r="T1045" t="n">
        <v>4819.93704</v>
      </c>
      <c r="U1045" t="n">
        <v>4824.29443</v>
      </c>
      <c r="V1045" t="n">
        <v>4817.93171</v>
      </c>
      <c r="W1045" t="n">
        <v>0</v>
      </c>
      <c r="Y1045" s="1">
        <f>(O1045/86400)+25569</f>
        <v/>
      </c>
      <c r="Z1045" s="2">
        <f>CEILING(INT(Y1045*1440)/1440*288,1)/288</f>
        <v/>
      </c>
      <c r="AA1045">
        <f>MROUND((Z1045-25569)*86400,300)</f>
        <v/>
      </c>
    </row>
    <row r="1046" ht="14.25" customHeight="1">
      <c r="O1046" t="n">
        <v>1776722402</v>
      </c>
      <c r="P1046" t="inlineStr">
        <is>
          <t>XAUUSD</t>
        </is>
      </c>
      <c r="Q1046" t="inlineStr">
        <is>
          <t>M15</t>
        </is>
      </c>
      <c r="R1046" t="n">
        <v>4829.14</v>
      </c>
      <c r="S1046" t="n">
        <v>4824.48934</v>
      </c>
      <c r="T1046" t="n">
        <v>4822.21319</v>
      </c>
      <c r="U1046" t="n">
        <v>4826.89395</v>
      </c>
      <c r="V1046" t="n">
        <v>4820.36709</v>
      </c>
      <c r="W1046" t="n">
        <v>0</v>
      </c>
      <c r="Y1046" s="1">
        <f>(O1046/86400)+25569</f>
        <v/>
      </c>
      <c r="Z1046" s="2">
        <f>CEILING(INT(Y1046*1440)/1440*288,1)/288</f>
        <v/>
      </c>
      <c r="AA1046">
        <f>MROUND((Z1046-25569)*86400,300)</f>
        <v/>
      </c>
    </row>
    <row r="1047" ht="14.25" customHeight="1">
      <c r="O1047" t="n">
        <v>1776723302</v>
      </c>
      <c r="P1047" t="inlineStr">
        <is>
          <t>XAUUSD</t>
        </is>
      </c>
      <c r="Q1047" t="inlineStr">
        <is>
          <t>M15</t>
        </is>
      </c>
      <c r="R1047" t="n">
        <v>4828.53</v>
      </c>
      <c r="S1047" t="n">
        <v>4826.3875</v>
      </c>
      <c r="T1047" t="n">
        <v>4824.30035</v>
      </c>
      <c r="U1047" t="n">
        <v>4828.91479</v>
      </c>
      <c r="V1047" t="n">
        <v>4822.57508</v>
      </c>
      <c r="W1047" t="n">
        <v>0</v>
      </c>
      <c r="Y1047" s="1">
        <f>(O1047/86400)+25569</f>
        <v/>
      </c>
      <c r="Z1047" s="2">
        <f>CEILING(INT(Y1047*1440)/1440*288,1)/288</f>
        <v/>
      </c>
      <c r="AA1047">
        <f>MROUND((Z1047-25569)*86400,300)</f>
        <v/>
      </c>
    </row>
    <row r="1048" ht="14.25" customHeight="1">
      <c r="O1048" t="n">
        <v>1776724202</v>
      </c>
      <c r="P1048" t="inlineStr">
        <is>
          <t>XAUUSD</t>
        </is>
      </c>
      <c r="Q1048" t="inlineStr">
        <is>
          <t>M15</t>
        </is>
      </c>
      <c r="R1048" t="n">
        <v>4830.44</v>
      </c>
      <c r="S1048" t="n">
        <v>4827.5929</v>
      </c>
      <c r="T1048" t="n">
        <v>4825.94662</v>
      </c>
      <c r="U1048" t="n">
        <v>4830.17619</v>
      </c>
      <c r="V1048" t="n">
        <v>4824.11384</v>
      </c>
      <c r="W1048" t="n">
        <v>0</v>
      </c>
      <c r="Y1048" s="1">
        <f>(O1048/86400)+25569</f>
        <v/>
      </c>
      <c r="Z1048" s="2">
        <f>CEILING(INT(Y1048*1440)/1440*288,1)/288</f>
        <v/>
      </c>
      <c r="AA1048">
        <f>MROUND((Z1048-25569)*86400,300)</f>
        <v/>
      </c>
    </row>
    <row r="1049" ht="14.25" customHeight="1">
      <c r="O1049" t="n">
        <v>1776725102</v>
      </c>
      <c r="P1049" t="inlineStr">
        <is>
          <t>XAUUSD</t>
        </is>
      </c>
      <c r="Q1049" t="inlineStr">
        <is>
          <t>M15</t>
        </is>
      </c>
      <c r="R1049" t="n">
        <v>4827.62</v>
      </c>
      <c r="S1049" t="n">
        <v>4828.00667</v>
      </c>
      <c r="T1049" t="n">
        <v>4826.97665</v>
      </c>
      <c r="U1049" t="n">
        <v>4830.73561</v>
      </c>
      <c r="V1049" t="n">
        <v>4824.93322</v>
      </c>
      <c r="W1049" t="n">
        <v>0</v>
      </c>
      <c r="Y1049" s="1">
        <f>(O1049/86400)+25569</f>
        <v/>
      </c>
      <c r="Z1049" s="2">
        <f>CEILING(INT(Y1049*1440)/1440*288,1)/288</f>
        <v/>
      </c>
      <c r="AA1049">
        <f>MROUND((Z1049-25569)*86400,300)</f>
        <v/>
      </c>
    </row>
    <row r="1050" ht="14.25" customHeight="1">
      <c r="O1050" t="n">
        <v>1776726002</v>
      </c>
      <c r="P1050" t="inlineStr">
        <is>
          <t>XAUUSD</t>
        </is>
      </c>
      <c r="Q1050" t="inlineStr">
        <is>
          <t>M15</t>
        </is>
      </c>
      <c r="R1050" t="n">
        <v>4825.77</v>
      </c>
      <c r="S1050" t="n">
        <v>4827.77056</v>
      </c>
      <c r="T1050" t="n">
        <v>4827.3736</v>
      </c>
      <c r="U1050" t="n">
        <v>4830.65286</v>
      </c>
      <c r="V1050" t="n">
        <v>4825.01249</v>
      </c>
      <c r="W1050" t="n">
        <v>0</v>
      </c>
      <c r="Y1050" s="1">
        <f>(O1050/86400)+25569</f>
        <v/>
      </c>
      <c r="Z1050" s="2">
        <f>CEILING(INT(Y1050*1440)/1440*288,1)/288</f>
        <v/>
      </c>
      <c r="AA1050">
        <f>MROUND((Z1050-25569)*86400,300)</f>
        <v/>
      </c>
    </row>
    <row r="1051" ht="14.25" customHeight="1">
      <c r="O1051" t="n">
        <v>1776726902</v>
      </c>
      <c r="P1051" t="inlineStr">
        <is>
          <t>XAUUSD</t>
        </is>
      </c>
      <c r="Q1051" t="inlineStr">
        <is>
          <t>M15</t>
        </is>
      </c>
      <c r="R1051" t="n">
        <v>4825.84</v>
      </c>
      <c r="S1051" t="n">
        <v>4827.07501</v>
      </c>
      <c r="T1051" t="n">
        <v>4827.2243</v>
      </c>
      <c r="U1051" t="n">
        <v>4830.07749</v>
      </c>
      <c r="V1051" t="n">
        <v>4824.4659</v>
      </c>
      <c r="W1051" t="n">
        <v>1</v>
      </c>
      <c r="Y1051" s="1">
        <f>(O1051/86400)+25569</f>
        <v/>
      </c>
      <c r="Z1051" s="2">
        <f>CEILING(INT(Y1051*1440)/1440*288,1)/288</f>
        <v/>
      </c>
      <c r="AA1051">
        <f>MROUND((Z1051-25569)*86400,300)</f>
        <v/>
      </c>
    </row>
    <row r="1052" ht="14.25" customHeight="1">
      <c r="O1052" t="n">
        <v>1776727802</v>
      </c>
      <c r="P1052" t="inlineStr">
        <is>
          <t>XAUUSD</t>
        </is>
      </c>
      <c r="Q1052" t="inlineStr">
        <is>
          <t>M15</t>
        </is>
      </c>
      <c r="R1052" t="n">
        <v>4824.16</v>
      </c>
      <c r="S1052" t="n">
        <v>4826.07468</v>
      </c>
      <c r="T1052" t="n">
        <v>4826.64949</v>
      </c>
      <c r="U1052" t="n">
        <v>4829.3233</v>
      </c>
      <c r="V1052" t="n">
        <v>4823.44546</v>
      </c>
      <c r="W1052" t="n">
        <v>0</v>
      </c>
      <c r="Y1052" s="1">
        <f>(O1052/86400)+25569</f>
        <v/>
      </c>
      <c r="Z1052" s="2">
        <f>CEILING(INT(Y1052*1440)/1440*288,1)/288</f>
        <v/>
      </c>
      <c r="AA1052">
        <f>MROUND((Z1052-25569)*86400,300)</f>
        <v/>
      </c>
    </row>
    <row r="1053" ht="14.25" customHeight="1">
      <c r="O1053" t="n">
        <v>1776728702</v>
      </c>
      <c r="P1053" t="inlineStr">
        <is>
          <t>XAUUSD</t>
        </is>
      </c>
      <c r="Q1053" t="inlineStr">
        <is>
          <t>M15</t>
        </is>
      </c>
      <c r="R1053" t="n">
        <v>4821.76</v>
      </c>
      <c r="S1053" t="n">
        <v>4824.93309</v>
      </c>
      <c r="T1053" t="n">
        <v>4825.79129</v>
      </c>
      <c r="U1053" t="n">
        <v>4828.53577</v>
      </c>
      <c r="V1053" t="n">
        <v>4822.13358</v>
      </c>
      <c r="W1053" t="n">
        <v>0</v>
      </c>
      <c r="Y1053" s="1">
        <f>(O1053/86400)+25569</f>
        <v/>
      </c>
      <c r="Z1053" s="2">
        <f>CEILING(INT(Y1053*1440)/1440*288,1)/288</f>
        <v/>
      </c>
      <c r="AA1053">
        <f>MROUND((Z1053-25569)*86400,300)</f>
        <v/>
      </c>
    </row>
    <row r="1054" ht="14.25" customHeight="1">
      <c r="O1054" t="n">
        <v>1776729602</v>
      </c>
      <c r="P1054" t="inlineStr">
        <is>
          <t>XAUUSD</t>
        </is>
      </c>
      <c r="Q1054" t="inlineStr">
        <is>
          <t>M15</t>
        </is>
      </c>
      <c r="R1054" t="n">
        <v>4828.53</v>
      </c>
      <c r="S1054" t="n">
        <v>4823.76782</v>
      </c>
      <c r="T1054" t="n">
        <v>4824.77956</v>
      </c>
      <c r="U1054" t="n">
        <v>4827.75956</v>
      </c>
      <c r="V1054" t="n">
        <v>4820.73441</v>
      </c>
      <c r="W1054" t="n">
        <v>0</v>
      </c>
      <c r="Y1054" s="1">
        <f>(O1054/86400)+25569</f>
        <v/>
      </c>
      <c r="Z1054" s="2">
        <f>CEILING(INT(Y1054*1440)/1440*288,1)/288</f>
        <v/>
      </c>
      <c r="AA1054">
        <f>MROUND((Z1054-25569)*86400,300)</f>
        <v/>
      </c>
    </row>
    <row r="1055" ht="14.25" customHeight="1">
      <c r="O1055" t="n">
        <v>1776730502</v>
      </c>
      <c r="P1055" t="inlineStr">
        <is>
          <t>XAUUSD</t>
        </is>
      </c>
      <c r="Q1055" t="inlineStr">
        <is>
          <t>M15</t>
        </is>
      </c>
      <c r="R1055" t="n">
        <v>4819.92</v>
      </c>
      <c r="S1055" t="n">
        <v>4822.40133</v>
      </c>
      <c r="T1055" t="n">
        <v>4823.59044</v>
      </c>
      <c r="U1055" t="n">
        <v>4826.77629</v>
      </c>
      <c r="V1055" t="n">
        <v>4819.29156</v>
      </c>
      <c r="W1055" t="n">
        <v>0</v>
      </c>
      <c r="Y1055" s="1">
        <f>(O1055/86400)+25569</f>
        <v/>
      </c>
      <c r="Z1055" s="2">
        <f>CEILING(INT(Y1055*1440)/1440*288,1)/288</f>
        <v/>
      </c>
      <c r="AA1055">
        <f>MROUND((Z1055-25569)*86400,300)</f>
        <v/>
      </c>
    </row>
    <row r="1056" ht="14.25" customHeight="1">
      <c r="O1056" t="n">
        <v>1776731402</v>
      </c>
      <c r="P1056" t="inlineStr">
        <is>
          <t>XAUUSD</t>
        </is>
      </c>
      <c r="Q1056" t="inlineStr">
        <is>
          <t>M15</t>
        </is>
      </c>
      <c r="R1056" t="n">
        <v>4822.66</v>
      </c>
      <c r="S1056" t="n">
        <v>4821.05853</v>
      </c>
      <c r="T1056" t="n">
        <v>4822.32448</v>
      </c>
      <c r="U1056" t="n">
        <v>4825.53768</v>
      </c>
      <c r="V1056" t="n">
        <v>4817.81318</v>
      </c>
      <c r="W1056" t="n">
        <v>0</v>
      </c>
      <c r="Y1056" s="1">
        <f>(O1056/86400)+25569</f>
        <v/>
      </c>
      <c r="Z1056" s="2">
        <f>CEILING(INT(Y1056*1440)/1440*288,1)/288</f>
        <v/>
      </c>
      <c r="AA1056">
        <f>MROUND((Z1056-25569)*86400,300)</f>
        <v/>
      </c>
    </row>
    <row r="1057" ht="14.25" customHeight="1">
      <c r="O1057" t="n">
        <v>1776732302</v>
      </c>
      <c r="P1057" t="inlineStr">
        <is>
          <t>XAUUSD</t>
        </is>
      </c>
      <c r="Q1057" t="inlineStr">
        <is>
          <t>M15</t>
        </is>
      </c>
      <c r="R1057" t="n">
        <v>4823.76</v>
      </c>
      <c r="S1057" t="n">
        <v>4819.61462</v>
      </c>
      <c r="T1057" t="n">
        <v>4820.96955</v>
      </c>
      <c r="U1057" t="n">
        <v>4824.09498</v>
      </c>
      <c r="V1057" t="n">
        <v>4816.30562</v>
      </c>
      <c r="W1057" t="n">
        <v>0</v>
      </c>
      <c r="Y1057" s="1">
        <f>(O1057/86400)+25569</f>
        <v/>
      </c>
      <c r="Z1057" s="2">
        <f>CEILING(INT(Y1057*1440)/1440*288,1)/288</f>
        <v/>
      </c>
      <c r="AA1057">
        <f>MROUND((Z1057-25569)*86400,300)</f>
        <v/>
      </c>
    </row>
    <row r="1058" ht="14.25" customHeight="1">
      <c r="O1058" t="n">
        <v>1776733202</v>
      </c>
      <c r="P1058" t="inlineStr">
        <is>
          <t>XAUUSD</t>
        </is>
      </c>
      <c r="Q1058" t="inlineStr">
        <is>
          <t>M15</t>
        </is>
      </c>
      <c r="R1058" t="n">
        <v>4814.78</v>
      </c>
      <c r="S1058" t="n">
        <v>4817.94913</v>
      </c>
      <c r="T1058" t="n">
        <v>4819.45934</v>
      </c>
      <c r="U1058" t="n">
        <v>4822.33245</v>
      </c>
      <c r="V1058" t="n">
        <v>4814.55965</v>
      </c>
      <c r="W1058" t="n">
        <v>0</v>
      </c>
      <c r="Y1058" s="1">
        <f>(O1058/86400)+25569</f>
        <v/>
      </c>
      <c r="Z1058" s="2">
        <f>CEILING(INT(Y1058*1440)/1440*288,1)/288</f>
        <v/>
      </c>
      <c r="AA1058">
        <f>MROUND((Z1058-25569)*86400,300)</f>
        <v/>
      </c>
    </row>
    <row r="1059" ht="14.25" customHeight="1">
      <c r="O1059" t="n">
        <v>1776734102</v>
      </c>
      <c r="P1059" t="inlineStr">
        <is>
          <t>XAUUSD</t>
        </is>
      </c>
      <c r="Q1059" t="inlineStr">
        <is>
          <t>M15</t>
        </is>
      </c>
      <c r="R1059" t="n">
        <v>4818.7</v>
      </c>
      <c r="S1059" t="n">
        <v>4816.23056</v>
      </c>
      <c r="T1059" t="n">
        <v>4817.84495</v>
      </c>
      <c r="U1059" t="n">
        <v>4820.23999</v>
      </c>
      <c r="V1059" t="n">
        <v>4812.70966</v>
      </c>
      <c r="W1059" t="n">
        <v>0</v>
      </c>
      <c r="Y1059" s="1">
        <f>(O1059/86400)+25569</f>
        <v/>
      </c>
      <c r="Z1059" s="2">
        <f>CEILING(INT(Y1059*1440)/1440*288,1)/288</f>
        <v/>
      </c>
      <c r="AA1059">
        <f>MROUND((Z1059-25569)*86400,300)</f>
        <v/>
      </c>
    </row>
    <row r="1060" ht="14.25" customHeight="1">
      <c r="O1060" t="n">
        <v>1776735002</v>
      </c>
      <c r="P1060" t="inlineStr">
        <is>
          <t>XAUUSD</t>
        </is>
      </c>
      <c r="Q1060" t="inlineStr">
        <is>
          <t>M15</t>
        </is>
      </c>
      <c r="R1060" t="n">
        <v>4813.59</v>
      </c>
      <c r="S1060" t="n">
        <v>4814.27352</v>
      </c>
      <c r="T1060" t="n">
        <v>4816.05924</v>
      </c>
      <c r="U1060" t="n">
        <v>4817.96535</v>
      </c>
      <c r="V1060" t="n">
        <v>4810.65464</v>
      </c>
      <c r="W1060" t="n">
        <v>0</v>
      </c>
      <c r="Y1060" s="1">
        <f>(O1060/86400)+25569</f>
        <v/>
      </c>
      <c r="Z1060" s="2">
        <f>CEILING(INT(Y1060*1440)/1440*288,1)/288</f>
        <v/>
      </c>
      <c r="AA1060">
        <f>MROUND((Z1060-25569)*86400,300)</f>
        <v/>
      </c>
    </row>
    <row r="1061" ht="14.25" customHeight="1">
      <c r="O1061" t="n">
        <v>1776735902</v>
      </c>
      <c r="P1061" t="inlineStr">
        <is>
          <t>XAUUSD</t>
        </is>
      </c>
      <c r="Q1061" t="inlineStr">
        <is>
          <t>M15</t>
        </is>
      </c>
      <c r="R1061" t="n">
        <v>4810.06</v>
      </c>
      <c r="S1061" t="n">
        <v>4812.16473</v>
      </c>
      <c r="T1061" t="n">
        <v>4814.11198</v>
      </c>
      <c r="U1061" t="n">
        <v>4815.51314</v>
      </c>
      <c r="V1061" t="n">
        <v>4808.50251</v>
      </c>
      <c r="W1061" t="n">
        <v>0</v>
      </c>
      <c r="Y1061" s="1">
        <f>(O1061/86400)+25569</f>
        <v/>
      </c>
      <c r="Z1061" s="2">
        <f>CEILING(INT(Y1061*1440)/1440*288,1)/288</f>
        <v/>
      </c>
      <c r="AA1061">
        <f>MROUND((Z1061-25569)*86400,300)</f>
        <v/>
      </c>
    </row>
    <row r="1062" ht="14.25" customHeight="1">
      <c r="O1062" t="n">
        <v>1776736802</v>
      </c>
      <c r="P1062" t="inlineStr">
        <is>
          <t>XAUUSD</t>
        </is>
      </c>
      <c r="Q1062" t="inlineStr">
        <is>
          <t>M15</t>
        </is>
      </c>
      <c r="R1062" t="n">
        <v>4807.3</v>
      </c>
      <c r="S1062" t="n">
        <v>4809.97533</v>
      </c>
      <c r="T1062" t="n">
        <v>4812.04366</v>
      </c>
      <c r="U1062" t="n">
        <v>4813.02994</v>
      </c>
      <c r="V1062" t="n">
        <v>4806.33614</v>
      </c>
      <c r="W1062" t="n">
        <v>0</v>
      </c>
      <c r="Y1062" s="1">
        <f>(O1062/86400)+25569</f>
        <v/>
      </c>
      <c r="Z1062" s="2">
        <f>CEILING(INT(Y1062*1440)/1440*288,1)/288</f>
        <v/>
      </c>
      <c r="AA1062">
        <f>MROUND((Z1062-25569)*86400,300)</f>
        <v/>
      </c>
    </row>
    <row r="1063" ht="14.25" customHeight="1">
      <c r="O1063" t="n">
        <v>1776737702</v>
      </c>
      <c r="P1063" t="inlineStr">
        <is>
          <t>XAUUSD</t>
        </is>
      </c>
      <c r="Q1063" t="inlineStr">
        <is>
          <t>M15</t>
        </is>
      </c>
      <c r="R1063" t="n">
        <v>4807.73</v>
      </c>
      <c r="S1063" t="n">
        <v>4807.76769</v>
      </c>
      <c r="T1063" t="n">
        <v>4809.90567</v>
      </c>
      <c r="U1063" t="n">
        <v>4810.63716</v>
      </c>
      <c r="V1063" t="n">
        <v>4804.14779</v>
      </c>
      <c r="W1063" t="n">
        <v>0</v>
      </c>
      <c r="Y1063" s="1">
        <f>(O1063/86400)+25569</f>
        <v/>
      </c>
      <c r="Z1063" s="2">
        <f>CEILING(INT(Y1063*1440)/1440*288,1)/288</f>
        <v/>
      </c>
      <c r="AA1063">
        <f>MROUND((Z1063-25569)*86400,300)</f>
        <v/>
      </c>
    </row>
    <row r="1064" ht="14.25" customHeight="1">
      <c r="O1064" t="n">
        <v>1776738602</v>
      </c>
      <c r="P1064" t="inlineStr">
        <is>
          <t>XAUUSD</t>
        </is>
      </c>
      <c r="Q1064" t="inlineStr">
        <is>
          <t>M15</t>
        </is>
      </c>
      <c r="R1064" t="n">
        <v>4806.61</v>
      </c>
      <c r="S1064" t="n">
        <v>4805.52753</v>
      </c>
      <c r="T1064" t="n">
        <v>4807.7166</v>
      </c>
      <c r="U1064" t="n">
        <v>4808.37623</v>
      </c>
      <c r="V1064" t="n">
        <v>4802.01149</v>
      </c>
      <c r="W1064" t="n">
        <v>0</v>
      </c>
      <c r="Y1064" s="1">
        <f>(O1064/86400)+25569</f>
        <v/>
      </c>
      <c r="Z1064" s="2">
        <f>CEILING(INT(Y1064*1440)/1440*288,1)/288</f>
        <v/>
      </c>
      <c r="AA1064">
        <f>MROUND((Z1064-25569)*86400,300)</f>
        <v/>
      </c>
    </row>
    <row r="1065" ht="14.25" customHeight="1">
      <c r="O1065" t="n">
        <v>1776739502</v>
      </c>
      <c r="P1065" t="inlineStr">
        <is>
          <t>XAUUSD</t>
        </is>
      </c>
      <c r="Q1065" t="inlineStr">
        <is>
          <t>M15</t>
        </is>
      </c>
      <c r="R1065" t="n">
        <v>4806.9</v>
      </c>
      <c r="S1065" t="n">
        <v>4803.28407</v>
      </c>
      <c r="T1065" t="n">
        <v>4805.50034</v>
      </c>
      <c r="U1065" t="n">
        <v>4806.25193</v>
      </c>
      <c r="V1065" t="n">
        <v>4799.97013</v>
      </c>
      <c r="W1065" t="n">
        <v>0</v>
      </c>
      <c r="Y1065" s="1">
        <f>(O1065/86400)+25569</f>
        <v/>
      </c>
      <c r="Z1065" s="2">
        <f>CEILING(INT(Y1065*1440)/1440*288,1)/288</f>
        <v/>
      </c>
      <c r="AA1065">
        <f>MROUND((Z1065-25569)*86400,300)</f>
        <v/>
      </c>
    </row>
    <row r="1066" ht="14.25" customHeight="1">
      <c r="O1066" t="n">
        <v>1776740402</v>
      </c>
      <c r="P1066" t="inlineStr">
        <is>
          <t>XAUUSD</t>
        </is>
      </c>
      <c r="Q1066" t="inlineStr">
        <is>
          <t>M15</t>
        </is>
      </c>
      <c r="R1066" t="n">
        <v>4800.74</v>
      </c>
      <c r="S1066" t="n">
        <v>4801.04171</v>
      </c>
      <c r="T1066" t="n">
        <v>4803.27102</v>
      </c>
      <c r="U1066" t="n">
        <v>4804.2198</v>
      </c>
      <c r="V1066" t="n">
        <v>4798.03037</v>
      </c>
      <c r="W1066" t="n">
        <v>0</v>
      </c>
      <c r="Y1066" s="1">
        <f>(O1066/86400)+25569</f>
        <v/>
      </c>
      <c r="Z1066" s="2">
        <f>CEILING(INT(Y1066*1440)/1440*288,1)/288</f>
        <v/>
      </c>
      <c r="AA1066">
        <f>MROUND((Z1066-25569)*86400,300)</f>
        <v/>
      </c>
    </row>
    <row r="1067" ht="14.25" customHeight="1">
      <c r="O1067" t="n">
        <v>1776741302</v>
      </c>
      <c r="P1067" t="inlineStr">
        <is>
          <t>XAUUSD</t>
        </is>
      </c>
      <c r="Q1067" t="inlineStr">
        <is>
          <t>M15</t>
        </is>
      </c>
      <c r="R1067" t="n">
        <v>4798.75</v>
      </c>
      <c r="S1067" t="n">
        <v>4798.98658</v>
      </c>
      <c r="T1067" t="n">
        <v>4801.1288</v>
      </c>
      <c r="U1067" t="n">
        <v>4802.25319</v>
      </c>
      <c r="V1067" t="n">
        <v>4796.25215</v>
      </c>
      <c r="W1067" t="n">
        <v>0</v>
      </c>
      <c r="Y1067" s="1">
        <f>(O1067/86400)+25569</f>
        <v/>
      </c>
      <c r="Z1067" s="2">
        <f>CEILING(INT(Y1067*1440)/1440*288,1)/288</f>
        <v/>
      </c>
      <c r="AA1067">
        <f>MROUND((Z1067-25569)*86400,300)</f>
        <v/>
      </c>
    </row>
    <row r="1068" ht="14.25" customHeight="1">
      <c r="O1068" t="n">
        <v>1776742202</v>
      </c>
      <c r="P1068" t="inlineStr">
        <is>
          <t>XAUUSD</t>
        </is>
      </c>
      <c r="Q1068" t="inlineStr">
        <is>
          <t>M15</t>
        </is>
      </c>
      <c r="R1068" t="n">
        <v>4795.2</v>
      </c>
      <c r="S1068" t="n">
        <v>4797.16763</v>
      </c>
      <c r="T1068" t="n">
        <v>4799.14822</v>
      </c>
      <c r="U1068" t="n">
        <v>4800.48226</v>
      </c>
      <c r="V1068" t="n">
        <v>4794.79231</v>
      </c>
      <c r="W1068" t="n">
        <v>0</v>
      </c>
      <c r="Y1068" s="1">
        <f>(O1068/86400)+25569</f>
        <v/>
      </c>
      <c r="Z1068" s="2">
        <f>CEILING(INT(Y1068*1440)/1440*288,1)/288</f>
        <v/>
      </c>
      <c r="AA1068">
        <f>MROUND((Z1068-25569)*86400,300)</f>
        <v/>
      </c>
    </row>
    <row r="1069" ht="14.25" customHeight="1">
      <c r="O1069" t="n">
        <v>1776743102</v>
      </c>
      <c r="P1069" t="inlineStr">
        <is>
          <t>XAUUSD</t>
        </is>
      </c>
      <c r="Q1069" t="inlineStr">
        <is>
          <t>M15</t>
        </is>
      </c>
      <c r="R1069" t="n">
        <v>4797.36</v>
      </c>
      <c r="S1069" t="n">
        <v>4795.65107</v>
      </c>
      <c r="T1069" t="n">
        <v>4797.39964</v>
      </c>
      <c r="U1069" t="n">
        <v>4798.94744</v>
      </c>
      <c r="V1069" t="n">
        <v>4793.60045</v>
      </c>
      <c r="W1069" t="n">
        <v>0</v>
      </c>
      <c r="Y1069" s="1">
        <f>(O1069/86400)+25569</f>
        <v/>
      </c>
      <c r="Z1069" s="2">
        <f>CEILING(INT(Y1069*1440)/1440*288,1)/288</f>
        <v/>
      </c>
      <c r="AA1069">
        <f>MROUND((Z1069-25569)*86400,300)</f>
        <v/>
      </c>
    </row>
    <row r="1070" ht="14.25" customHeight="1">
      <c r="O1070" t="n">
        <v>1776744002</v>
      </c>
      <c r="P1070" t="inlineStr">
        <is>
          <t>XAUUSD</t>
        </is>
      </c>
      <c r="Q1070" t="inlineStr">
        <is>
          <t>M15</t>
        </is>
      </c>
      <c r="R1070" t="n">
        <v>4794.24</v>
      </c>
      <c r="S1070" t="n">
        <v>4794.31411</v>
      </c>
      <c r="T1070" t="n">
        <v>4795.85688</v>
      </c>
      <c r="U1070" t="n">
        <v>4797.68217</v>
      </c>
      <c r="V1070" t="n">
        <v>4792.53271</v>
      </c>
      <c r="W1070" t="n">
        <v>0</v>
      </c>
      <c r="Y1070" s="1">
        <f>(O1070/86400)+25569</f>
        <v/>
      </c>
      <c r="Z1070" s="2">
        <f>CEILING(INT(Y1070*1440)/1440*288,1)/288</f>
        <v/>
      </c>
      <c r="AA1070">
        <f>MROUND((Z1070-25569)*86400,300)</f>
        <v/>
      </c>
    </row>
    <row r="1071" ht="14.25" customHeight="1">
      <c r="O1071" t="n">
        <v>1776744902</v>
      </c>
      <c r="P1071" t="inlineStr">
        <is>
          <t>XAUUSD</t>
        </is>
      </c>
      <c r="Q1071" t="inlineStr">
        <is>
          <t>M15</t>
        </is>
      </c>
      <c r="R1071" t="n">
        <v>4792.33</v>
      </c>
      <c r="S1071" t="n">
        <v>4793.15777</v>
      </c>
      <c r="T1071" t="n">
        <v>4794.50732</v>
      </c>
      <c r="U1071" t="n">
        <v>4796.63263</v>
      </c>
      <c r="V1071" t="n">
        <v>4791.44607</v>
      </c>
      <c r="W1071" t="n">
        <v>0</v>
      </c>
      <c r="Y1071" s="1">
        <f>(O1071/86400)+25569</f>
        <v/>
      </c>
      <c r="Z1071" s="2">
        <f>CEILING(INT(Y1071*1440)/1440*288,1)/288</f>
        <v/>
      </c>
      <c r="AA1071">
        <f>MROUND((Z1071-25569)*86400,300)</f>
        <v/>
      </c>
    </row>
    <row r="1072" ht="14.25" customHeight="1">
      <c r="O1072" t="n">
        <v>1776745802</v>
      </c>
      <c r="P1072" t="inlineStr">
        <is>
          <t>XAUUSD</t>
        </is>
      </c>
      <c r="Q1072" t="inlineStr">
        <is>
          <t>M15</t>
        </is>
      </c>
      <c r="R1072" t="n">
        <v>4791.74</v>
      </c>
      <c r="S1072" t="n">
        <v>4792.13047</v>
      </c>
      <c r="T1072" t="n">
        <v>4793.3189</v>
      </c>
      <c r="U1072" t="n">
        <v>4795.76412</v>
      </c>
      <c r="V1072" t="n">
        <v>4790.24995</v>
      </c>
      <c r="W1072" t="n">
        <v>0</v>
      </c>
      <c r="Y1072" s="1">
        <f>(O1072/86400)+25569</f>
        <v/>
      </c>
      <c r="Z1072" s="2">
        <f>CEILING(INT(Y1072*1440)/1440*288,1)/288</f>
        <v/>
      </c>
      <c r="AA1072">
        <f>MROUND((Z1072-25569)*86400,300)</f>
        <v/>
      </c>
    </row>
    <row r="1073" ht="14.25" customHeight="1">
      <c r="O1073" t="n">
        <v>1776746702</v>
      </c>
      <c r="P1073" t="inlineStr">
        <is>
          <t>XAUUSD</t>
        </is>
      </c>
      <c r="Q1073" t="inlineStr">
        <is>
          <t>M15</t>
        </is>
      </c>
      <c r="R1073" t="n">
        <v>4789.16</v>
      </c>
      <c r="S1073" t="n">
        <v>4791.13313</v>
      </c>
      <c r="T1073" t="n">
        <v>4792.22601</v>
      </c>
      <c r="U1073" t="n">
        <v>4795.0404</v>
      </c>
      <c r="V1073" t="n">
        <v>4788.85318</v>
      </c>
      <c r="W1073" t="n">
        <v>0</v>
      </c>
      <c r="Y1073" s="1">
        <f>(O1073/86400)+25569</f>
        <v/>
      </c>
      <c r="Z1073" s="2">
        <f>CEILING(INT(Y1073*1440)/1440*288,1)/288</f>
        <v/>
      </c>
      <c r="AA1073">
        <f>MROUND((Z1073-25569)*86400,300)</f>
        <v/>
      </c>
    </row>
    <row r="1074" ht="14.25" customHeight="1">
      <c r="O1074" t="n">
        <v>1776747602</v>
      </c>
      <c r="P1074" t="inlineStr">
        <is>
          <t>XAUUSD</t>
        </is>
      </c>
      <c r="Q1074" t="inlineStr">
        <is>
          <t>M15</t>
        </is>
      </c>
      <c r="R1074" t="n">
        <v>4789.51</v>
      </c>
      <c r="S1074" t="n">
        <v>4790.1227</v>
      </c>
      <c r="T1074" t="n">
        <v>4791.17436</v>
      </c>
      <c r="U1074" t="n">
        <v>4794.36429</v>
      </c>
      <c r="V1074" t="n">
        <v>4787.19158</v>
      </c>
      <c r="W1074" t="n">
        <v>0</v>
      </c>
      <c r="Y1074" s="1">
        <f>(O1074/86400)+25569</f>
        <v/>
      </c>
      <c r="Z1074" s="2">
        <f>CEILING(INT(Y1074*1440)/1440*288,1)/288</f>
        <v/>
      </c>
      <c r="AA1074">
        <f>MROUND((Z1074-25569)*86400,300)</f>
        <v/>
      </c>
    </row>
    <row r="1075" ht="14.25" customHeight="1">
      <c r="O1075" t="n">
        <v>1776748502</v>
      </c>
      <c r="P1075" t="inlineStr">
        <is>
          <t>XAUUSD</t>
        </is>
      </c>
      <c r="Q1075" t="inlineStr">
        <is>
          <t>M15</t>
        </is>
      </c>
      <c r="R1075" t="n">
        <v>4787.58</v>
      </c>
      <c r="S1075" t="n">
        <v>4788.97845</v>
      </c>
      <c r="T1075" t="n">
        <v>4790.0764</v>
      </c>
      <c r="U1075" t="n">
        <v>4793.60377</v>
      </c>
      <c r="V1075" t="n">
        <v>4785.30551</v>
      </c>
      <c r="W1075" t="n">
        <v>0</v>
      </c>
      <c r="Y1075" s="1">
        <f>(O1075/86400)+25569</f>
        <v/>
      </c>
      <c r="Z1075" s="2">
        <f>CEILING(INT(Y1075*1440)/1440*288,1)/288</f>
        <v/>
      </c>
      <c r="AA1075">
        <f>MROUND((Z1075-25569)*86400,300)</f>
        <v/>
      </c>
    </row>
    <row r="1076" ht="14.25" customHeight="1">
      <c r="O1076" t="n">
        <v>1776749402</v>
      </c>
      <c r="P1076" t="inlineStr">
        <is>
          <t>XAUUSD</t>
        </is>
      </c>
      <c r="Q1076" t="inlineStr">
        <is>
          <t>M15</t>
        </is>
      </c>
      <c r="R1076" t="n">
        <v>4796.37</v>
      </c>
      <c r="S1076" t="n">
        <v>4787.67062</v>
      </c>
      <c r="T1076" t="n">
        <v>4788.87351</v>
      </c>
      <c r="U1076" t="n">
        <v>4792.68139</v>
      </c>
      <c r="V1076" t="n">
        <v>4783.22001</v>
      </c>
      <c r="W1076" t="n">
        <v>0</v>
      </c>
      <c r="Y1076" s="1">
        <f>(O1076/86400)+25569</f>
        <v/>
      </c>
      <c r="Z1076" s="2">
        <f>CEILING(INT(Y1076*1440)/1440*288,1)/288</f>
        <v/>
      </c>
      <c r="AA1076">
        <f>MROUND((Z1076-25569)*86400,300)</f>
        <v/>
      </c>
    </row>
    <row r="1077" ht="14.25" customHeight="1">
      <c r="O1077" t="n">
        <v>1776750302</v>
      </c>
      <c r="P1077" t="inlineStr">
        <is>
          <t>XAUUSD</t>
        </is>
      </c>
      <c r="Q1077" t="inlineStr">
        <is>
          <t>M15</t>
        </is>
      </c>
      <c r="R1077" t="n">
        <v>4784.33</v>
      </c>
      <c r="S1077" t="n">
        <v>4785.94596</v>
      </c>
      <c r="T1077" t="n">
        <v>4787.40974</v>
      </c>
      <c r="U1077" t="n">
        <v>4791.35379</v>
      </c>
      <c r="V1077" t="n">
        <v>4781.00562</v>
      </c>
      <c r="W1077" t="n">
        <v>0</v>
      </c>
      <c r="Y1077" s="1">
        <f>(O1077/86400)+25569</f>
        <v/>
      </c>
      <c r="Z1077" s="2">
        <f>CEILING(INT(Y1077*1440)/1440*288,1)/288</f>
        <v/>
      </c>
      <c r="AA1077">
        <f>MROUND((Z1077-25569)*86400,300)</f>
        <v/>
      </c>
    </row>
    <row r="1078" ht="14.25" customHeight="1">
      <c r="O1078" t="n">
        <v>1776751202</v>
      </c>
      <c r="P1078" t="inlineStr">
        <is>
          <t>XAUUSD</t>
        </is>
      </c>
      <c r="Q1078" t="inlineStr">
        <is>
          <t>M15</t>
        </is>
      </c>
      <c r="R1078" t="n">
        <v>4785.01</v>
      </c>
      <c r="S1078" t="n">
        <v>4784.23241</v>
      </c>
      <c r="T1078" t="n">
        <v>4785.82108</v>
      </c>
      <c r="U1078" t="n">
        <v>4789.67027</v>
      </c>
      <c r="V1078" t="n">
        <v>4778.89684</v>
      </c>
      <c r="W1078" t="n">
        <v>0</v>
      </c>
      <c r="Y1078" s="1">
        <f>(O1078/86400)+25569</f>
        <v/>
      </c>
      <c r="Z1078" s="2">
        <f>CEILING(INT(Y1078*1440)/1440*288,1)/288</f>
        <v/>
      </c>
      <c r="AA1078">
        <f>MROUND((Z1078-25569)*86400,300)</f>
        <v/>
      </c>
    </row>
    <row r="1079" ht="14.25" customHeight="1">
      <c r="O1079" t="n">
        <v>1776752102</v>
      </c>
      <c r="P1079" t="inlineStr">
        <is>
          <t>XAUUSD</t>
        </is>
      </c>
      <c r="Q1079" t="inlineStr">
        <is>
          <t>M15</t>
        </is>
      </c>
      <c r="R1079" t="n">
        <v>4778.93</v>
      </c>
      <c r="S1079" t="n">
        <v>4782.65637</v>
      </c>
      <c r="T1079" t="n">
        <v>4784.23872</v>
      </c>
      <c r="U1079" t="n">
        <v>4787.93614</v>
      </c>
      <c r="V1079" t="n">
        <v>4777.24841</v>
      </c>
      <c r="W1079" t="n">
        <v>0</v>
      </c>
      <c r="Y1079" s="1">
        <f>(O1079/86400)+25569</f>
        <v/>
      </c>
      <c r="Z1079" s="2">
        <f>CEILING(INT(Y1079*1440)/1440*288,1)/288</f>
        <v/>
      </c>
      <c r="AA1079">
        <f>MROUND((Z1079-25569)*86400,300)</f>
        <v/>
      </c>
    </row>
    <row r="1080" ht="14.25" customHeight="1">
      <c r="O1080" t="n">
        <v>1776753002</v>
      </c>
      <c r="P1080" t="inlineStr">
        <is>
          <t>XAUUSD</t>
        </is>
      </c>
      <c r="Q1080" t="inlineStr">
        <is>
          <t>M15</t>
        </is>
      </c>
      <c r="R1080" t="n">
        <v>4780.6</v>
      </c>
      <c r="S1080" t="n">
        <v>4781.58227</v>
      </c>
      <c r="T1080" t="n">
        <v>4782.91049</v>
      </c>
      <c r="U1080" t="n">
        <v>4786.50699</v>
      </c>
      <c r="V1080" t="n">
        <v>4776.17528</v>
      </c>
      <c r="W1080" t="n">
        <v>0</v>
      </c>
      <c r="Y1080" s="1">
        <f>(O1080/86400)+25569</f>
        <v/>
      </c>
      <c r="Z1080" s="2">
        <f>CEILING(INT(Y1080*1440)/1440*288,1)/288</f>
        <v/>
      </c>
      <c r="AA1080">
        <f>MROUND((Z1080-25569)*86400,300)</f>
        <v/>
      </c>
    </row>
    <row r="1081" ht="14.25" customHeight="1">
      <c r="O1081" t="n">
        <v>1776753902</v>
      </c>
      <c r="P1081" t="inlineStr">
        <is>
          <t>XAUUSD</t>
        </is>
      </c>
      <c r="Q1081" t="inlineStr">
        <is>
          <t>M15</t>
        </is>
      </c>
      <c r="R1081" t="n">
        <v>4778.73</v>
      </c>
      <c r="S1081" t="n">
        <v>4781.10617</v>
      </c>
      <c r="T1081" t="n">
        <v>4782.00833</v>
      </c>
      <c r="U1081" t="n">
        <v>4785.70439</v>
      </c>
      <c r="V1081" t="n">
        <v>4775.73127</v>
      </c>
      <c r="W1081" t="n">
        <v>0</v>
      </c>
      <c r="Y1081" s="1">
        <f>(O1081/86400)+25569</f>
        <v/>
      </c>
      <c r="Z1081" s="2">
        <f>CEILING(INT(Y1081*1440)/1440*288,1)/288</f>
        <v/>
      </c>
      <c r="AA1081">
        <f>MROUND((Z1081-25569)*86400,300)</f>
        <v/>
      </c>
    </row>
    <row r="1082" ht="14.25" customHeight="1">
      <c r="O1082" t="n">
        <v>1776754802</v>
      </c>
      <c r="P1082" t="inlineStr">
        <is>
          <t>XAUUSD</t>
        </is>
      </c>
      <c r="Q1082" t="inlineStr">
        <is>
          <t>M15</t>
        </is>
      </c>
      <c r="R1082" t="n">
        <v>4782.82</v>
      </c>
      <c r="S1082" t="n">
        <v>4781.33452</v>
      </c>
      <c r="T1082" t="n">
        <v>4781.67143</v>
      </c>
      <c r="U1082" t="n">
        <v>4785.6325</v>
      </c>
      <c r="V1082" t="n">
        <v>4775.94895</v>
      </c>
      <c r="W1082" t="n">
        <v>0</v>
      </c>
      <c r="Y1082" s="1">
        <f>(O1082/86400)+25569</f>
        <v/>
      </c>
      <c r="Z1082" s="2">
        <f>CEILING(INT(Y1082*1440)/1440*288,1)/288</f>
        <v/>
      </c>
      <c r="AA1082">
        <f>MROUND((Z1082-25569)*86400,300)</f>
        <v/>
      </c>
    </row>
    <row r="1083" ht="14.25" customHeight="1">
      <c r="O1083" t="n">
        <v>1776755702</v>
      </c>
      <c r="P1083" t="inlineStr">
        <is>
          <t>XAUUSD</t>
        </is>
      </c>
      <c r="Q1083" t="inlineStr">
        <is>
          <t>M15</t>
        </is>
      </c>
      <c r="R1083" t="n">
        <v>4783.35</v>
      </c>
      <c r="S1083" t="n">
        <v>4782.11318</v>
      </c>
      <c r="T1083" t="n">
        <v>4781.8923</v>
      </c>
      <c r="U1083" t="n">
        <v>4786.24172</v>
      </c>
      <c r="V1083" t="n">
        <v>4776.80318</v>
      </c>
      <c r="W1083" t="n">
        <v>1</v>
      </c>
      <c r="Y1083" s="1">
        <f>(O1083/86400)+25569</f>
        <v/>
      </c>
      <c r="Z1083" s="2">
        <f>CEILING(INT(Y1083*1440)/1440*288,1)/288</f>
        <v/>
      </c>
      <c r="AA1083">
        <f>MROUND((Z1083-25569)*86400,300)</f>
        <v/>
      </c>
    </row>
    <row r="1084" ht="14.25" customHeight="1">
      <c r="O1084" t="n">
        <v>1776756602</v>
      </c>
      <c r="P1084" t="inlineStr">
        <is>
          <t>XAUUSD</t>
        </is>
      </c>
      <c r="Q1084" t="inlineStr">
        <is>
          <t>M15</t>
        </is>
      </c>
      <c r="R1084" t="n">
        <v>4786.75</v>
      </c>
      <c r="S1084" t="n">
        <v>4783.25199</v>
      </c>
      <c r="T1084" t="n">
        <v>4782.57215</v>
      </c>
      <c r="U1084" t="n">
        <v>4787.36656</v>
      </c>
      <c r="V1084" t="n">
        <v>4777.96306</v>
      </c>
      <c r="W1084" t="n">
        <v>0</v>
      </c>
      <c r="Y1084" s="1">
        <f>(O1084/86400)+25569</f>
        <v/>
      </c>
      <c r="Z1084" s="2">
        <f>CEILING(INT(Y1084*1440)/1440*288,1)/288</f>
        <v/>
      </c>
      <c r="AA1084">
        <f>MROUND((Z1084-25569)*86400,300)</f>
        <v/>
      </c>
    </row>
    <row r="1085" ht="14.25" customHeight="1">
      <c r="O1085" t="n">
        <v>1776757502</v>
      </c>
      <c r="P1085" t="inlineStr">
        <is>
          <t>XAUUSD</t>
        </is>
      </c>
      <c r="Q1085" t="inlineStr">
        <is>
          <t>M15</t>
        </is>
      </c>
      <c r="R1085" t="n">
        <v>4785.87</v>
      </c>
      <c r="S1085" t="n">
        <v>4784.38528</v>
      </c>
      <c r="T1085" t="n">
        <v>4783.47871</v>
      </c>
      <c r="U1085" t="n">
        <v>4788.74405</v>
      </c>
      <c r="V1085" t="n">
        <v>4779.2313</v>
      </c>
      <c r="W1085" t="n">
        <v>0</v>
      </c>
      <c r="Y1085" s="1">
        <f>(O1085/86400)+25569</f>
        <v/>
      </c>
      <c r="Z1085" s="2">
        <f>CEILING(INT(Y1085*1440)/1440*288,1)/288</f>
        <v/>
      </c>
      <c r="AA1085">
        <f>MROUND((Z1085-25569)*86400,300)</f>
        <v/>
      </c>
    </row>
    <row r="1086" ht="14.25" customHeight="1">
      <c r="O1086" t="n">
        <v>1776758402</v>
      </c>
      <c r="P1086" t="inlineStr">
        <is>
          <t>XAUUSD</t>
        </is>
      </c>
      <c r="Q1086" t="inlineStr">
        <is>
          <t>M15</t>
        </is>
      </c>
      <c r="R1086" t="n">
        <v>4776.03</v>
      </c>
      <c r="S1086" t="n">
        <v>4785.29686</v>
      </c>
      <c r="T1086" t="n">
        <v>4784.38779</v>
      </c>
      <c r="U1086" t="n">
        <v>4789.90305</v>
      </c>
      <c r="V1086" t="n">
        <v>4780.32298</v>
      </c>
      <c r="W1086" t="n">
        <v>0</v>
      </c>
      <c r="Y1086" s="1">
        <f>(O1086/86400)+25569</f>
        <v/>
      </c>
      <c r="Z1086" s="2">
        <f>CEILING(INT(Y1086*1440)/1440*288,1)/288</f>
        <v/>
      </c>
      <c r="AA1086">
        <f>MROUND((Z1086-25569)*86400,300)</f>
        <v/>
      </c>
    </row>
    <row r="1087" ht="14.25" customHeight="1">
      <c r="O1087" t="n">
        <v>1776759302</v>
      </c>
      <c r="P1087" t="inlineStr">
        <is>
          <t>XAUUSD</t>
        </is>
      </c>
      <c r="Q1087" t="inlineStr">
        <is>
          <t>M15</t>
        </is>
      </c>
      <c r="R1087" t="n">
        <v>4787.2</v>
      </c>
      <c r="S1087" t="n">
        <v>4786.06542</v>
      </c>
      <c r="T1087" t="n">
        <v>4785.2266</v>
      </c>
      <c r="U1087" t="n">
        <v>4790.71872</v>
      </c>
      <c r="V1087" t="n">
        <v>4781.33399</v>
      </c>
      <c r="W1087" t="n">
        <v>0</v>
      </c>
      <c r="Y1087" s="1">
        <f>(O1087/86400)+25569</f>
        <v/>
      </c>
      <c r="Z1087" s="2">
        <f>CEILING(INT(Y1087*1440)/1440*288,1)/288</f>
        <v/>
      </c>
      <c r="AA1087">
        <f>MROUND((Z1087-25569)*86400,300)</f>
        <v/>
      </c>
    </row>
    <row r="1088" ht="14.25" customHeight="1">
      <c r="O1088" t="n">
        <v>1776760202</v>
      </c>
      <c r="P1088" t="inlineStr">
        <is>
          <t>XAUUSD</t>
        </is>
      </c>
      <c r="Q1088" t="inlineStr">
        <is>
          <t>M15</t>
        </is>
      </c>
      <c r="R1088" t="n">
        <v>4791.78</v>
      </c>
      <c r="S1088" t="n">
        <v>4786.27464</v>
      </c>
      <c r="T1088" t="n">
        <v>4785.75062</v>
      </c>
      <c r="U1088" t="n">
        <v>4790.96868</v>
      </c>
      <c r="V1088" t="n">
        <v>4782.14091</v>
      </c>
      <c r="W1088" t="n">
        <v>0</v>
      </c>
      <c r="Y1088" s="1">
        <f>(O1088/86400)+25569</f>
        <v/>
      </c>
      <c r="Z1088" s="2">
        <f>CEILING(INT(Y1088*1440)/1440*288,1)/288</f>
        <v/>
      </c>
      <c r="AA1088">
        <f>MROUND((Z1088-25569)*86400,300)</f>
        <v/>
      </c>
    </row>
    <row r="1089" ht="14.25" customHeight="1">
      <c r="O1089" t="n">
        <v>1776761102</v>
      </c>
      <c r="P1089" t="inlineStr">
        <is>
          <t>XAUUSD</t>
        </is>
      </c>
      <c r="Q1089" t="inlineStr">
        <is>
          <t>M15</t>
        </is>
      </c>
      <c r="R1089" t="n">
        <v>4786.04</v>
      </c>
      <c r="S1089" t="n">
        <v>4785.85269</v>
      </c>
      <c r="T1089" t="n">
        <v>4785.80166</v>
      </c>
      <c r="U1089" t="n">
        <v>4790.53571</v>
      </c>
      <c r="V1089" t="n">
        <v>4782.46448</v>
      </c>
      <c r="W1089" t="n">
        <v>0</v>
      </c>
      <c r="Y1089" s="1">
        <f>(O1089/86400)+25569</f>
        <v/>
      </c>
      <c r="Z1089" s="2">
        <f>CEILING(INT(Y1089*1440)/1440*288,1)/288</f>
        <v/>
      </c>
      <c r="AA1089">
        <f>MROUND((Z1089-25569)*86400,300)</f>
        <v/>
      </c>
    </row>
    <row r="1090" ht="14.25" customHeight="1">
      <c r="O1090" t="n">
        <v>1776762002</v>
      </c>
      <c r="P1090" t="inlineStr">
        <is>
          <t>XAUUSD</t>
        </is>
      </c>
      <c r="Q1090" t="inlineStr">
        <is>
          <t>M15</t>
        </is>
      </c>
      <c r="R1090" t="n">
        <v>4784.2</v>
      </c>
      <c r="S1090" t="n">
        <v>4785.14926</v>
      </c>
      <c r="T1090" t="n">
        <v>4785.47546</v>
      </c>
      <c r="U1090" t="n">
        <v>4789.56029</v>
      </c>
      <c r="V1090" t="n">
        <v>4782.33774</v>
      </c>
      <c r="W1090" t="n">
        <v>1</v>
      </c>
      <c r="Y1090" s="1">
        <f>(O1090/86400)+25569</f>
        <v/>
      </c>
      <c r="Z1090" s="2">
        <f>CEILING(INT(Y1090*1440)/1440*288,1)/288</f>
        <v/>
      </c>
      <c r="AA1090">
        <f>MROUND((Z1090-25569)*86400,300)</f>
        <v/>
      </c>
    </row>
    <row r="1091" ht="14.25" customHeight="1">
      <c r="O1091" t="n">
        <v>1776762902</v>
      </c>
      <c r="P1091" t="inlineStr">
        <is>
          <t>XAUUSD</t>
        </is>
      </c>
      <c r="Q1091" t="inlineStr">
        <is>
          <t>M15</t>
        </is>
      </c>
      <c r="R1091" t="n">
        <v>4782.14</v>
      </c>
      <c r="S1091" t="n">
        <v>4784.46408</v>
      </c>
      <c r="T1091" t="n">
        <v>4784.96977</v>
      </c>
      <c r="U1091" t="n">
        <v>4788.463</v>
      </c>
      <c r="V1091" t="n">
        <v>4782.03931</v>
      </c>
      <c r="W1091" t="n">
        <v>0</v>
      </c>
      <c r="Y1091" s="1">
        <f>(O1091/86400)+25569</f>
        <v/>
      </c>
      <c r="Z1091" s="2">
        <f>CEILING(INT(Y1091*1440)/1440*288,1)/288</f>
        <v/>
      </c>
      <c r="AA1091">
        <f>MROUND((Z1091-25569)*86400,300)</f>
        <v/>
      </c>
    </row>
    <row r="1092" ht="14.25" customHeight="1">
      <c r="O1092" t="n">
        <v>1776763802</v>
      </c>
      <c r="P1092" t="inlineStr">
        <is>
          <t>XAUUSD</t>
        </is>
      </c>
      <c r="Q1092" t="inlineStr">
        <is>
          <t>M15</t>
        </is>
      </c>
      <c r="R1092" t="n">
        <v>4787.2</v>
      </c>
      <c r="S1092" t="n">
        <v>4784.0734</v>
      </c>
      <c r="T1092" t="n">
        <v>4784.52158</v>
      </c>
      <c r="U1092" t="n">
        <v>4787.49328</v>
      </c>
      <c r="V1092" t="n">
        <v>4781.7654</v>
      </c>
      <c r="W1092" t="n">
        <v>0</v>
      </c>
      <c r="Y1092" s="1">
        <f>(O1092/86400)+25569</f>
        <v/>
      </c>
      <c r="Z1092" s="2">
        <f>CEILING(INT(Y1092*1440)/1440*288,1)/288</f>
        <v/>
      </c>
      <c r="AA1092">
        <f>MROUND((Z1092-25569)*86400,300)</f>
        <v/>
      </c>
    </row>
    <row r="1093" ht="14.25" customHeight="1">
      <c r="O1093" t="n">
        <v>1776764702</v>
      </c>
      <c r="P1093" t="inlineStr">
        <is>
          <t>XAUUSD</t>
        </is>
      </c>
      <c r="Q1093" t="inlineStr">
        <is>
          <t>M15</t>
        </is>
      </c>
      <c r="R1093" t="n">
        <v>4783.8</v>
      </c>
      <c r="S1093" t="n">
        <v>4783.96095</v>
      </c>
      <c r="T1093" t="n">
        <v>4784.24127</v>
      </c>
      <c r="U1093" t="n">
        <v>4786.88044</v>
      </c>
      <c r="V1093" t="n">
        <v>4781.65597</v>
      </c>
      <c r="W1093" t="n">
        <v>0</v>
      </c>
      <c r="Y1093" s="1">
        <f>(O1093/86400)+25569</f>
        <v/>
      </c>
      <c r="Z1093" s="2">
        <f>CEILING(INT(Y1093*1440)/1440*288,1)/288</f>
        <v/>
      </c>
      <c r="AA1093">
        <f>MROUND((Z1093-25569)*86400,300)</f>
        <v/>
      </c>
    </row>
    <row r="1094" ht="14.25" customHeight="1">
      <c r="O1094" t="n">
        <v>1776765602</v>
      </c>
      <c r="P1094" t="inlineStr">
        <is>
          <t>XAUUSD</t>
        </is>
      </c>
      <c r="Q1094" t="inlineStr">
        <is>
          <t>M15</t>
        </is>
      </c>
      <c r="R1094" t="n">
        <v>4783.02</v>
      </c>
      <c r="S1094" t="n">
        <v>4784.25474</v>
      </c>
      <c r="T1094" t="n">
        <v>4784.248</v>
      </c>
      <c r="U1094" t="n">
        <v>4786.70524</v>
      </c>
      <c r="V1094" t="n">
        <v>4781.75857</v>
      </c>
      <c r="W1094" t="n">
        <v>1</v>
      </c>
      <c r="Y1094" s="1">
        <f>(O1094/86400)+25569</f>
        <v/>
      </c>
      <c r="Z1094" s="2">
        <f>CEILING(INT(Y1094*1440)/1440*288,1)/288</f>
        <v/>
      </c>
      <c r="AA1094">
        <f>MROUND((Z1094-25569)*86400,300)</f>
        <v/>
      </c>
    </row>
    <row r="1095" ht="14.25" customHeight="1">
      <c r="O1095" t="n">
        <v>1776766502</v>
      </c>
      <c r="P1095" t="inlineStr">
        <is>
          <t>XAUUSD</t>
        </is>
      </c>
      <c r="Q1095" t="inlineStr">
        <is>
          <t>M15</t>
        </is>
      </c>
      <c r="R1095" t="n">
        <v>4783.07</v>
      </c>
      <c r="S1095" t="n">
        <v>4784.90449</v>
      </c>
      <c r="T1095" t="n">
        <v>4784.57625</v>
      </c>
      <c r="U1095" t="n">
        <v>4787.07861</v>
      </c>
      <c r="V1095" t="n">
        <v>4782.09124</v>
      </c>
      <c r="W1095" t="n">
        <v>0</v>
      </c>
      <c r="Y1095" s="1">
        <f>(O1095/86400)+25569</f>
        <v/>
      </c>
      <c r="Z1095" s="2">
        <f>CEILING(INT(Y1095*1440)/1440*288,1)/288</f>
        <v/>
      </c>
      <c r="AA1095">
        <f>MROUND((Z1095-25569)*86400,300)</f>
        <v/>
      </c>
    </row>
    <row r="1096" ht="14.25" customHeight="1">
      <c r="O1096" t="n">
        <v>1776767402</v>
      </c>
      <c r="P1096" t="inlineStr">
        <is>
          <t>XAUUSD</t>
        </is>
      </c>
      <c r="Q1096" t="inlineStr">
        <is>
          <t>M15</t>
        </is>
      </c>
      <c r="R1096" t="n">
        <v>4786.25</v>
      </c>
      <c r="S1096" t="n">
        <v>4785.78984</v>
      </c>
      <c r="T1096" t="n">
        <v>4785.18305</v>
      </c>
      <c r="U1096" t="n">
        <v>4787.95048</v>
      </c>
      <c r="V1096" t="n">
        <v>4782.60134</v>
      </c>
      <c r="W1096" t="n">
        <v>0</v>
      </c>
      <c r="Y1096" s="1">
        <f>(O1096/86400)+25569</f>
        <v/>
      </c>
      <c r="Z1096" s="2">
        <f>CEILING(INT(Y1096*1440)/1440*288,1)/288</f>
        <v/>
      </c>
      <c r="AA1096">
        <f>MROUND((Z1096-25569)*86400,300)</f>
        <v/>
      </c>
    </row>
    <row r="1097" ht="14.25" customHeight="1">
      <c r="O1097" t="n">
        <v>1776768302</v>
      </c>
      <c r="P1097" t="inlineStr">
        <is>
          <t>XAUUSD</t>
        </is>
      </c>
      <c r="Q1097" t="inlineStr">
        <is>
          <t>M15</t>
        </is>
      </c>
      <c r="R1097" t="n">
        <v>4789.79</v>
      </c>
      <c r="S1097" t="n">
        <v>4786.67633</v>
      </c>
      <c r="T1097" t="n">
        <v>4785.92969</v>
      </c>
      <c r="U1097" t="n">
        <v>4789.09243</v>
      </c>
      <c r="V1097" t="n">
        <v>4783.09347</v>
      </c>
      <c r="W1097" t="n">
        <v>0</v>
      </c>
      <c r="Y1097" s="1">
        <f>(O1097/86400)+25569</f>
        <v/>
      </c>
      <c r="Z1097" s="2">
        <f>CEILING(INT(Y1097*1440)/1440*288,1)/288</f>
        <v/>
      </c>
      <c r="AA1097">
        <f>MROUND((Z1097-25569)*86400,300)</f>
        <v/>
      </c>
    </row>
    <row r="1098" ht="14.25" customHeight="1">
      <c r="O1098" t="n">
        <v>1776769202</v>
      </c>
      <c r="P1098" t="inlineStr">
        <is>
          <t>XAUUSD</t>
        </is>
      </c>
      <c r="Q1098" t="inlineStr">
        <is>
          <t>M15</t>
        </is>
      </c>
      <c r="R1098" t="n">
        <v>4781.77</v>
      </c>
      <c r="S1098" t="n">
        <v>4787.32105</v>
      </c>
      <c r="T1098" t="n">
        <v>4786.62537</v>
      </c>
      <c r="U1098" t="n">
        <v>4790.27331</v>
      </c>
      <c r="V1098" t="n">
        <v>4783.32819</v>
      </c>
      <c r="W1098" t="n">
        <v>0</v>
      </c>
      <c r="Y1098" s="1">
        <f>(O1098/86400)+25569</f>
        <v/>
      </c>
      <c r="Z1098" s="2">
        <f>CEILING(INT(Y1098*1440)/1440*288,1)/288</f>
        <v/>
      </c>
      <c r="AA1098">
        <f>MROUND((Z1098-25569)*86400,300)</f>
        <v/>
      </c>
    </row>
    <row r="1099" ht="14.25" customHeight="1">
      <c r="O1099" t="n">
        <v>1776770102</v>
      </c>
      <c r="P1099" t="inlineStr">
        <is>
          <t>XAUUSD</t>
        </is>
      </c>
      <c r="Q1099" t="inlineStr">
        <is>
          <t>M15</t>
        </is>
      </c>
      <c r="R1099" t="n">
        <v>4783.57</v>
      </c>
      <c r="S1099" t="n">
        <v>4787.8023</v>
      </c>
      <c r="T1099" t="n">
        <v>4787.21383</v>
      </c>
      <c r="U1099" t="n">
        <v>4791.33114</v>
      </c>
      <c r="V1099" t="n">
        <v>4783.44545</v>
      </c>
      <c r="W1099" t="n">
        <v>0</v>
      </c>
      <c r="Y1099" s="1">
        <f>(O1099/86400)+25569</f>
        <v/>
      </c>
      <c r="Z1099" s="2">
        <f>CEILING(INT(Y1099*1440)/1440*288,1)/288</f>
        <v/>
      </c>
      <c r="AA1099">
        <f>MROUND((Z1099-25569)*86400,300)</f>
        <v/>
      </c>
    </row>
    <row r="1100" ht="14.25" customHeight="1">
      <c r="O1100" t="n">
        <v>1776771002</v>
      </c>
      <c r="P1100" t="inlineStr">
        <is>
          <t>XAUUSD</t>
        </is>
      </c>
      <c r="Q1100" t="inlineStr">
        <is>
          <t>M15</t>
        </is>
      </c>
      <c r="R1100" t="n">
        <v>4793.1</v>
      </c>
      <c r="S1100" t="n">
        <v>4787.91622</v>
      </c>
      <c r="T1100" t="n">
        <v>4787.56502</v>
      </c>
      <c r="U1100" t="n">
        <v>4792.25943</v>
      </c>
      <c r="V1100" t="n">
        <v>4783.24147</v>
      </c>
      <c r="W1100" t="n">
        <v>0</v>
      </c>
      <c r="Y1100" s="1">
        <f>(O1100/86400)+25569</f>
        <v/>
      </c>
      <c r="Z1100" s="2">
        <f>CEILING(INT(Y1100*1440)/1440*288,1)/288</f>
        <v/>
      </c>
      <c r="AA1100">
        <f>MROUND((Z1100-25569)*86400,300)</f>
        <v/>
      </c>
    </row>
    <row r="1101" ht="14.25" customHeight="1">
      <c r="O1101" t="n">
        <v>1776771902</v>
      </c>
      <c r="P1101" t="inlineStr">
        <is>
          <t>XAUUSD</t>
        </is>
      </c>
      <c r="Q1101" t="inlineStr">
        <is>
          <t>M15</t>
        </is>
      </c>
      <c r="R1101" t="n">
        <v>4794.61</v>
      </c>
      <c r="S1101" t="n">
        <v>4787.3007</v>
      </c>
      <c r="T1101" t="n">
        <v>4787.43286</v>
      </c>
      <c r="U1101" t="n">
        <v>4792.63721</v>
      </c>
      <c r="V1101" t="n">
        <v>4782.53995</v>
      </c>
      <c r="W1101" t="n">
        <v>1</v>
      </c>
      <c r="Y1101" s="1">
        <f>(O1101/86400)+25569</f>
        <v/>
      </c>
      <c r="Z1101" s="2">
        <f>CEILING(INT(Y1101*1440)/1440*288,1)/288</f>
        <v/>
      </c>
      <c r="AA1101">
        <f>MROUND((Z1101-25569)*86400,300)</f>
        <v/>
      </c>
    </row>
    <row r="1102" ht="14.25" customHeight="1">
      <c r="O1102" t="n">
        <v>1776772802</v>
      </c>
      <c r="P1102" t="inlineStr">
        <is>
          <t>XAUUSD</t>
        </is>
      </c>
      <c r="Q1102" t="inlineStr">
        <is>
          <t>M15</t>
        </is>
      </c>
      <c r="R1102" t="n">
        <v>4791.06</v>
      </c>
      <c r="S1102" t="n">
        <v>4785.93666</v>
      </c>
      <c r="T1102" t="n">
        <v>4786.68476</v>
      </c>
      <c r="U1102" t="n">
        <v>4792.34915</v>
      </c>
      <c r="V1102" t="n">
        <v>4781.12429</v>
      </c>
      <c r="W1102" t="n">
        <v>0</v>
      </c>
      <c r="Y1102" s="1">
        <f>(O1102/86400)+25569</f>
        <v/>
      </c>
      <c r="Z1102" s="2">
        <f>CEILING(INT(Y1102*1440)/1440*288,1)/288</f>
        <v/>
      </c>
      <c r="AA1102">
        <f>MROUND((Z1102-25569)*86400,300)</f>
        <v/>
      </c>
    </row>
    <row r="1103" ht="14.25" customHeight="1">
      <c r="O1103" t="n">
        <v>1776773702</v>
      </c>
      <c r="P1103" t="inlineStr">
        <is>
          <t>XAUUSD</t>
        </is>
      </c>
      <c r="Q1103" t="inlineStr">
        <is>
          <t>M15</t>
        </is>
      </c>
      <c r="R1103" t="n">
        <v>4780.61</v>
      </c>
      <c r="S1103" t="n">
        <v>4784.1175</v>
      </c>
      <c r="T1103" t="n">
        <v>4785.40113</v>
      </c>
      <c r="U1103" t="n">
        <v>4791.50521</v>
      </c>
      <c r="V1103" t="n">
        <v>4779.11773</v>
      </c>
      <c r="W1103" t="n">
        <v>0</v>
      </c>
      <c r="Y1103" s="1">
        <f>(O1103/86400)+25569</f>
        <v/>
      </c>
      <c r="Z1103" s="2">
        <f>CEILING(INT(Y1103*1440)/1440*288,1)/288</f>
        <v/>
      </c>
      <c r="AA1103">
        <f>MROUND((Z1103-25569)*86400,300)</f>
        <v/>
      </c>
    </row>
    <row r="1104" ht="14.25" customHeight="1">
      <c r="O1104" t="n">
        <v>1776774602</v>
      </c>
      <c r="P1104" t="inlineStr">
        <is>
          <t>XAUUSD</t>
        </is>
      </c>
      <c r="Q1104" t="inlineStr">
        <is>
          <t>M15</t>
        </is>
      </c>
      <c r="R1104" t="n">
        <v>4778.89</v>
      </c>
      <c r="S1104" t="n">
        <v>4782.3295</v>
      </c>
      <c r="T1104" t="n">
        <v>4783.86532</v>
      </c>
      <c r="U1104" t="n">
        <v>4790.41629</v>
      </c>
      <c r="V1104" t="n">
        <v>4776.96874</v>
      </c>
      <c r="W1104" t="n">
        <v>0</v>
      </c>
      <c r="Y1104" s="1">
        <f>(O1104/86400)+25569</f>
        <v/>
      </c>
      <c r="Z1104" s="2">
        <f>CEILING(INT(Y1104*1440)/1440*288,1)/288</f>
        <v/>
      </c>
      <c r="AA1104">
        <f>MROUND((Z1104-25569)*86400,300)</f>
        <v/>
      </c>
    </row>
    <row r="1105" ht="14.25" customHeight="1">
      <c r="O1105" t="n">
        <v>1776775502</v>
      </c>
      <c r="P1105" t="inlineStr">
        <is>
          <t>XAUUSD</t>
        </is>
      </c>
      <c r="Q1105" t="inlineStr">
        <is>
          <t>M15</t>
        </is>
      </c>
      <c r="R1105" t="n">
        <v>4778.78</v>
      </c>
      <c r="S1105" t="n">
        <v>4780.70418</v>
      </c>
      <c r="T1105" t="n">
        <v>4782.28475</v>
      </c>
      <c r="U1105" t="n">
        <v>4789.22481</v>
      </c>
      <c r="V1105" t="n">
        <v>4775.04863</v>
      </c>
      <c r="W1105" t="n">
        <v>0</v>
      </c>
      <c r="Y1105" s="1">
        <f>(O1105/86400)+25569</f>
        <v/>
      </c>
      <c r="Z1105" s="2">
        <f>CEILING(INT(Y1105*1440)/1440*288,1)/288</f>
        <v/>
      </c>
      <c r="AA1105">
        <f>MROUND((Z1105-25569)*86400,300)</f>
        <v/>
      </c>
    </row>
    <row r="1106" ht="14.25" customHeight="1">
      <c r="O1106" t="n">
        <v>1776776402</v>
      </c>
      <c r="P1106" t="inlineStr">
        <is>
          <t>XAUUSD</t>
        </is>
      </c>
      <c r="Q1106" t="inlineStr">
        <is>
          <t>M15</t>
        </is>
      </c>
      <c r="R1106" t="n">
        <v>4765.33</v>
      </c>
      <c r="S1106" t="n">
        <v>4779.18551</v>
      </c>
      <c r="T1106" t="n">
        <v>4780.73513</v>
      </c>
      <c r="U1106" t="n">
        <v>4788.13134</v>
      </c>
      <c r="V1106" t="n">
        <v>4773.02975</v>
      </c>
      <c r="W1106" t="n">
        <v>0</v>
      </c>
      <c r="Y1106" s="1">
        <f>(O1106/86400)+25569</f>
        <v/>
      </c>
      <c r="Z1106" s="2">
        <f>CEILING(INT(Y1106*1440)/1440*288,1)/288</f>
        <v/>
      </c>
      <c r="AA1106">
        <f>MROUND((Z1106-25569)*86400,300)</f>
        <v/>
      </c>
    </row>
    <row r="1107" ht="14.25" customHeight="1">
      <c r="O1107" t="n">
        <v>1776777302</v>
      </c>
      <c r="P1107" t="inlineStr">
        <is>
          <t>XAUUSD</t>
        </is>
      </c>
      <c r="Q1107" t="inlineStr">
        <is>
          <t>M15</t>
        </is>
      </c>
      <c r="R1107" t="n">
        <v>4774.96</v>
      </c>
      <c r="S1107" t="n">
        <v>4777.9264</v>
      </c>
      <c r="T1107" t="n">
        <v>4779.33076</v>
      </c>
      <c r="U1107" t="n">
        <v>4786.9492</v>
      </c>
      <c r="V1107" t="n">
        <v>4770.98041</v>
      </c>
      <c r="W1107" t="n">
        <v>0</v>
      </c>
      <c r="Y1107" s="1">
        <f>(O1107/86400)+25569</f>
        <v/>
      </c>
      <c r="Z1107" s="2">
        <f>CEILING(INT(Y1107*1440)/1440*288,1)/288</f>
        <v/>
      </c>
      <c r="AA1107">
        <f>MROUND((Z1107-25569)*86400,300)</f>
        <v/>
      </c>
    </row>
    <row r="1108" ht="14.25" customHeight="1">
      <c r="O1108" t="n">
        <v>1776778202</v>
      </c>
      <c r="P1108" t="inlineStr">
        <is>
          <t>XAUUSD</t>
        </is>
      </c>
      <c r="Q1108" t="inlineStr">
        <is>
          <t>M15</t>
        </is>
      </c>
      <c r="R1108" t="n">
        <v>4789.04</v>
      </c>
      <c r="S1108" t="n">
        <v>4776.30292</v>
      </c>
      <c r="T1108" t="n">
        <v>4777.81684</v>
      </c>
      <c r="U1108" t="n">
        <v>4785.61788</v>
      </c>
      <c r="V1108" t="n">
        <v>4768.69687</v>
      </c>
      <c r="W1108" t="n">
        <v>0</v>
      </c>
      <c r="Y1108" s="1">
        <f>(O1108/86400)+25569</f>
        <v/>
      </c>
      <c r="Z1108" s="2">
        <f>CEILING(INT(Y1108*1440)/1440*288,1)/288</f>
        <v/>
      </c>
      <c r="AA1108">
        <f>MROUND((Z1108-25569)*86400,300)</f>
        <v/>
      </c>
    </row>
    <row r="1109" ht="14.25" customHeight="1">
      <c r="O1109" t="n">
        <v>1776779102</v>
      </c>
      <c r="P1109" t="inlineStr">
        <is>
          <t>XAUUSD</t>
        </is>
      </c>
      <c r="Q1109" t="inlineStr">
        <is>
          <t>M15</t>
        </is>
      </c>
      <c r="R1109" t="n">
        <v>4779.16</v>
      </c>
      <c r="S1109" t="n">
        <v>4773.56325</v>
      </c>
      <c r="T1109" t="n">
        <v>4775.69005</v>
      </c>
      <c r="U1109" t="n">
        <v>4783.31473</v>
      </c>
      <c r="V1109" t="n">
        <v>4765.63814</v>
      </c>
      <c r="W1109" t="n">
        <v>0</v>
      </c>
      <c r="Y1109" s="1">
        <f>(O1109/86400)+25569</f>
        <v/>
      </c>
      <c r="Z1109" s="2">
        <f>CEILING(INT(Y1109*1440)/1440*288,1)/288</f>
        <v/>
      </c>
      <c r="AA1109">
        <f>MROUND((Z1109-25569)*86400,300)</f>
        <v/>
      </c>
    </row>
    <row r="1110" ht="14.25" customHeight="1">
      <c r="O1110" t="n">
        <v>1776780002</v>
      </c>
      <c r="P1110" t="inlineStr">
        <is>
          <t>XAUUSD</t>
        </is>
      </c>
      <c r="Q1110" t="inlineStr">
        <is>
          <t>M15</t>
        </is>
      </c>
      <c r="R1110" t="n">
        <v>4778.53</v>
      </c>
      <c r="S1110" t="n">
        <v>4769.78857</v>
      </c>
      <c r="T1110" t="n">
        <v>4772.73931</v>
      </c>
      <c r="U1110" t="n">
        <v>4779.76622</v>
      </c>
      <c r="V1110" t="n">
        <v>4761.44817</v>
      </c>
      <c r="W1110" t="n">
        <v>0</v>
      </c>
      <c r="Y1110" s="1">
        <f>(O1110/86400)+25569</f>
        <v/>
      </c>
      <c r="Z1110" s="2">
        <f>CEILING(INT(Y1110*1440)/1440*288,1)/288</f>
        <v/>
      </c>
      <c r="AA1110">
        <f>MROUND((Z1110-25569)*86400,300)</f>
        <v/>
      </c>
    </row>
    <row r="1111" ht="14.25" customHeight="1">
      <c r="O1111" t="n">
        <v>1776780902</v>
      </c>
      <c r="P1111" t="inlineStr">
        <is>
          <t>XAUUSD</t>
        </is>
      </c>
      <c r="Q1111" t="inlineStr">
        <is>
          <t>M15</t>
        </is>
      </c>
      <c r="R1111" t="n">
        <v>4774.24</v>
      </c>
      <c r="S1111" t="n">
        <v>4764.97962</v>
      </c>
      <c r="T1111" t="n">
        <v>4768.85947</v>
      </c>
      <c r="U1111" t="n">
        <v>4775.25672</v>
      </c>
      <c r="V1111" t="n">
        <v>4756.27492</v>
      </c>
      <c r="W1111" t="n">
        <v>0</v>
      </c>
      <c r="Y1111" s="1">
        <f>(O1111/86400)+25569</f>
        <v/>
      </c>
      <c r="Z1111" s="2">
        <f>CEILING(INT(Y1111*1440)/1440*288,1)/288</f>
        <v/>
      </c>
      <c r="AA1111">
        <f>MROUND((Z1111-25569)*86400,300)</f>
        <v/>
      </c>
    </row>
    <row r="1112" ht="14.25" customHeight="1">
      <c r="O1112" t="n">
        <v>1776781802</v>
      </c>
      <c r="P1112" t="inlineStr">
        <is>
          <t>XAUUSD</t>
        </is>
      </c>
      <c r="Q1112" t="inlineStr">
        <is>
          <t>M15</t>
        </is>
      </c>
      <c r="R1112" t="n">
        <v>4744.7</v>
      </c>
      <c r="S1112" t="n">
        <v>4759.38595</v>
      </c>
      <c r="T1112" t="n">
        <v>4764.12271</v>
      </c>
      <c r="U1112" t="n">
        <v>4769.95052</v>
      </c>
      <c r="V1112" t="n">
        <v>4750.4639</v>
      </c>
      <c r="W1112" t="n">
        <v>0</v>
      </c>
      <c r="Y1112" s="1">
        <f>(O1112/86400)+25569</f>
        <v/>
      </c>
      <c r="Z1112" s="2">
        <f>CEILING(INT(Y1112*1440)/1440*288,1)/288</f>
        <v/>
      </c>
      <c r="AA1112">
        <f>MROUND((Z1112-25569)*86400,300)</f>
        <v/>
      </c>
    </row>
    <row r="1113" ht="14.25" customHeight="1">
      <c r="O1113" t="n">
        <v>1776782702</v>
      </c>
      <c r="P1113" t="inlineStr">
        <is>
          <t>XAUUSD</t>
        </is>
      </c>
      <c r="Q1113" t="inlineStr">
        <is>
          <t>M15</t>
        </is>
      </c>
      <c r="R1113" t="n">
        <v>4738.97</v>
      </c>
      <c r="S1113" t="n">
        <v>4753.99625</v>
      </c>
      <c r="T1113" t="n">
        <v>4759.05948</v>
      </c>
      <c r="U1113" t="n">
        <v>4764.17827</v>
      </c>
      <c r="V1113" t="n">
        <v>4744.99251</v>
      </c>
      <c r="W1113" t="n">
        <v>0</v>
      </c>
      <c r="Y1113" s="1">
        <f>(O1113/86400)+25569</f>
        <v/>
      </c>
      <c r="Z1113" s="2">
        <f>CEILING(INT(Y1113*1440)/1440*288,1)/288</f>
        <v/>
      </c>
      <c r="AA1113">
        <f>MROUND((Z1113-25569)*86400,300)</f>
        <v/>
      </c>
    </row>
    <row r="1114" ht="14.25" customHeight="1">
      <c r="O1114" t="n">
        <v>1776783602</v>
      </c>
      <c r="P1114" t="inlineStr">
        <is>
          <t>XAUUSD</t>
        </is>
      </c>
      <c r="Q1114" t="inlineStr">
        <is>
          <t>M15</t>
        </is>
      </c>
      <c r="R1114" t="n">
        <v>4748.21</v>
      </c>
      <c r="S1114" t="n">
        <v>4748.99762</v>
      </c>
      <c r="T1114" t="n">
        <v>4754.02855</v>
      </c>
      <c r="U1114" t="n">
        <v>4758.90494</v>
      </c>
      <c r="V1114" t="n">
        <v>4740.52087</v>
      </c>
      <c r="W1114" t="n">
        <v>0</v>
      </c>
      <c r="Y1114" s="1">
        <f>(O1114/86400)+25569</f>
        <v/>
      </c>
      <c r="Z1114" s="2">
        <f>CEILING(INT(Y1114*1440)/1440*288,1)/288</f>
        <v/>
      </c>
      <c r="AA1114">
        <f>MROUND((Z1114-25569)*86400,300)</f>
        <v/>
      </c>
    </row>
    <row r="1115" ht="14.25" customHeight="1">
      <c r="O1115" t="n">
        <v>1776784502</v>
      </c>
      <c r="P1115" t="inlineStr">
        <is>
          <t>XAUUSD</t>
        </is>
      </c>
      <c r="Q1115" t="inlineStr">
        <is>
          <t>M15</t>
        </is>
      </c>
      <c r="R1115" t="n">
        <v>4742.57</v>
      </c>
      <c r="S1115" t="n">
        <v>4743.98143</v>
      </c>
      <c r="T1115" t="n">
        <v>4749.00499</v>
      </c>
      <c r="U1115" t="n">
        <v>4753.96862</v>
      </c>
      <c r="V1115" t="n">
        <v>4736.79239</v>
      </c>
      <c r="W1115" t="n">
        <v>0</v>
      </c>
      <c r="Y1115" s="1">
        <f>(O1115/86400)+25569</f>
        <v/>
      </c>
      <c r="Z1115" s="2">
        <f>CEILING(INT(Y1115*1440)/1440*288,1)/288</f>
        <v/>
      </c>
      <c r="AA1115">
        <f>MROUND((Z1115-25569)*86400,300)</f>
        <v/>
      </c>
    </row>
    <row r="1116" ht="14.25" customHeight="1">
      <c r="O1116" t="n">
        <v>1776785402</v>
      </c>
      <c r="P1116" t="inlineStr">
        <is>
          <t>XAUUSD</t>
        </is>
      </c>
      <c r="Q1116" t="inlineStr">
        <is>
          <t>M15</t>
        </is>
      </c>
      <c r="R1116" t="n">
        <v>4745.93</v>
      </c>
      <c r="S1116" t="n">
        <v>4738.90648</v>
      </c>
      <c r="T1116" t="n">
        <v>4743.95573</v>
      </c>
      <c r="U1116" t="n">
        <v>4749.01056</v>
      </c>
      <c r="V1116" t="n">
        <v>4733.0819</v>
      </c>
      <c r="W1116" t="n">
        <v>0</v>
      </c>
      <c r="Y1116" s="1">
        <f>(O1116/86400)+25569</f>
        <v/>
      </c>
      <c r="Z1116" s="2">
        <f>CEILING(INT(Y1116*1440)/1440*288,1)/288</f>
        <v/>
      </c>
      <c r="AA1116">
        <f>MROUND((Z1116-25569)*86400,300)</f>
        <v/>
      </c>
    </row>
    <row r="1117" ht="14.25" customHeight="1">
      <c r="O1117" t="n">
        <v>1776786302</v>
      </c>
      <c r="P1117" t="inlineStr">
        <is>
          <t>XAUUSD</t>
        </is>
      </c>
      <c r="Q1117" t="inlineStr">
        <is>
          <t>M15</t>
        </is>
      </c>
      <c r="R1117" t="n">
        <v>4741.81</v>
      </c>
      <c r="S1117" t="n">
        <v>4733.54892</v>
      </c>
      <c r="T1117" t="n">
        <v>4738.75233</v>
      </c>
      <c r="U1117" t="n">
        <v>4744.10018</v>
      </c>
      <c r="V1117" t="n">
        <v>4729.12378</v>
      </c>
      <c r="W1117" t="n">
        <v>0</v>
      </c>
      <c r="Y1117" s="1">
        <f>(O1117/86400)+25569</f>
        <v/>
      </c>
      <c r="Z1117" s="2">
        <f>CEILING(INT(Y1117*1440)/1440*288,1)/288</f>
        <v/>
      </c>
      <c r="AA1117">
        <f>MROUND((Z1117-25569)*86400,300)</f>
        <v/>
      </c>
    </row>
    <row r="1118" ht="14.25" customHeight="1">
      <c r="O1118" t="n">
        <v>1776787202</v>
      </c>
      <c r="P1118" t="inlineStr">
        <is>
          <t>XAUUSD</t>
        </is>
      </c>
      <c r="Q1118" t="inlineStr">
        <is>
          <t>M15</t>
        </is>
      </c>
      <c r="R1118" t="n">
        <v>4730.44</v>
      </c>
      <c r="S1118" t="n">
        <v>4728.02522</v>
      </c>
      <c r="T1118" t="n">
        <v>4733.38877</v>
      </c>
      <c r="U1118" t="n">
        <v>4739.02977</v>
      </c>
      <c r="V1118" t="n">
        <v>4724.58665</v>
      </c>
      <c r="W1118" t="n">
        <v>0</v>
      </c>
      <c r="Y1118" s="1">
        <f>(O1118/86400)+25569</f>
        <v/>
      </c>
      <c r="Z1118" s="2">
        <f>CEILING(INT(Y1118*1440)/1440*288,1)/288</f>
        <v/>
      </c>
      <c r="AA1118">
        <f>MROUND((Z1118-25569)*86400,300)</f>
        <v/>
      </c>
    </row>
    <row r="1119" ht="14.25" customHeight="1">
      <c r="O1119" t="n">
        <v>1776788102</v>
      </c>
      <c r="P1119" t="inlineStr">
        <is>
          <t>XAUUSD</t>
        </is>
      </c>
      <c r="Q1119" t="inlineStr">
        <is>
          <t>M15</t>
        </is>
      </c>
      <c r="R1119" t="n">
        <v>4720.86</v>
      </c>
      <c r="S1119" t="n">
        <v>4722.78431</v>
      </c>
      <c r="T1119" t="n">
        <v>4728.08654</v>
      </c>
      <c r="U1119" t="n">
        <v>4733.84855</v>
      </c>
      <c r="V1119" t="n">
        <v>4719.72251</v>
      </c>
      <c r="W1119" t="n">
        <v>0</v>
      </c>
      <c r="Y1119" s="1">
        <f>(O1119/86400)+25569</f>
        <v/>
      </c>
      <c r="Z1119" s="2">
        <f>CEILING(INT(Y1119*1440)/1440*288,1)/288</f>
        <v/>
      </c>
      <c r="AA1119">
        <f>MROUND((Z1119-25569)*86400,300)</f>
        <v/>
      </c>
    </row>
    <row r="1120" ht="14.25" customHeight="1">
      <c r="O1120" t="n">
        <v>1776789002</v>
      </c>
      <c r="P1120" t="inlineStr">
        <is>
          <t>XAUUSD</t>
        </is>
      </c>
      <c r="Q1120" t="inlineStr">
        <is>
          <t>M15</t>
        </is>
      </c>
      <c r="R1120" t="n">
        <v>4721.05</v>
      </c>
      <c r="S1120" t="n">
        <v>4718.25073</v>
      </c>
      <c r="T1120" t="n">
        <v>4723.16864</v>
      </c>
      <c r="U1120" t="n">
        <v>4728.95027</v>
      </c>
      <c r="V1120" t="n">
        <v>4714.84667</v>
      </c>
      <c r="W1120" t="n">
        <v>0</v>
      </c>
      <c r="Y1120" s="1">
        <f>(O1120/86400)+25569</f>
        <v/>
      </c>
      <c r="Z1120" s="2">
        <f>CEILING(INT(Y1120*1440)/1440*288,1)/288</f>
        <v/>
      </c>
      <c r="AA1120">
        <f>MROUND((Z1120-25569)*86400,300)</f>
        <v/>
      </c>
    </row>
    <row r="1121" ht="14.25" customHeight="1">
      <c r="O1121" t="n">
        <v>1776789902</v>
      </c>
      <c r="P1121" t="inlineStr">
        <is>
          <t>XAUUSD</t>
        </is>
      </c>
      <c r="Q1121" t="inlineStr">
        <is>
          <t>M15</t>
        </is>
      </c>
      <c r="R1121" t="n">
        <v>4711.56</v>
      </c>
      <c r="S1121" t="n">
        <v>4714.49232</v>
      </c>
      <c r="T1121" t="n">
        <v>4718.83048</v>
      </c>
      <c r="U1121" t="n">
        <v>4724.59221</v>
      </c>
      <c r="V1121" t="n">
        <v>4710.22484</v>
      </c>
      <c r="W1121" t="n">
        <v>0</v>
      </c>
      <c r="Y1121" s="1">
        <f>(O1121/86400)+25569</f>
        <v/>
      </c>
      <c r="Z1121" s="2">
        <f>CEILING(INT(Y1121*1440)/1440*288,1)/288</f>
        <v/>
      </c>
      <c r="AA1121">
        <f>MROUND((Z1121-25569)*86400,300)</f>
        <v/>
      </c>
    </row>
    <row r="1122" ht="14.25" customHeight="1">
      <c r="O1122" t="n">
        <v>1776790802</v>
      </c>
      <c r="P1122" t="inlineStr">
        <is>
          <t>XAUUSD</t>
        </is>
      </c>
      <c r="Q1122" t="inlineStr">
        <is>
          <t>M15</t>
        </is>
      </c>
      <c r="R1122" t="n">
        <v>4706.5</v>
      </c>
      <c r="S1122" t="n">
        <v>4711.72317</v>
      </c>
      <c r="T1122" t="n">
        <v>4715.27682</v>
      </c>
      <c r="U1122" t="n">
        <v>4720.91525</v>
      </c>
      <c r="V1122" t="n">
        <v>4706.40642</v>
      </c>
      <c r="W1122" t="n">
        <v>0</v>
      </c>
      <c r="Y1122" s="1">
        <f>(O1122/86400)+25569</f>
        <v/>
      </c>
      <c r="Z1122" s="2">
        <f>CEILING(INT(Y1122*1440)/1440*288,1)/288</f>
        <v/>
      </c>
      <c r="AA1122">
        <f>MROUND((Z1122-25569)*86400,300)</f>
        <v/>
      </c>
    </row>
    <row r="1123" ht="14.25" customHeight="1">
      <c r="O1123" t="n">
        <v>1776791702</v>
      </c>
      <c r="P1123" t="inlineStr">
        <is>
          <t>XAUUSD</t>
        </is>
      </c>
      <c r="Q1123" t="inlineStr">
        <is>
          <t>M15</t>
        </is>
      </c>
      <c r="R1123" t="n">
        <v>4700.29</v>
      </c>
      <c r="S1123" t="n">
        <v>4709.88003</v>
      </c>
      <c r="T1123" t="n">
        <v>4712.57843</v>
      </c>
      <c r="U1123" t="n">
        <v>4717.97517</v>
      </c>
      <c r="V1123" t="n">
        <v>4703.70626</v>
      </c>
      <c r="W1123" t="n">
        <v>0</v>
      </c>
      <c r="Y1123" s="1">
        <f>(O1123/86400)+25569</f>
        <v/>
      </c>
      <c r="Z1123" s="2">
        <f>CEILING(INT(Y1123*1440)/1440*288,1)/288</f>
        <v/>
      </c>
      <c r="AA1123">
        <f>MROUND((Z1123-25569)*86400,300)</f>
        <v/>
      </c>
    </row>
    <row r="1124" ht="14.25" customHeight="1">
      <c r="O1124" t="n">
        <v>1776792602</v>
      </c>
      <c r="P1124" t="inlineStr">
        <is>
          <t>XAUUSD</t>
        </is>
      </c>
      <c r="Q1124" t="inlineStr">
        <is>
          <t>M15</t>
        </is>
      </c>
      <c r="R1124" t="n">
        <v>4717.89</v>
      </c>
      <c r="S1124" t="n">
        <v>4708.813</v>
      </c>
      <c r="T1124" t="n">
        <v>4710.69571</v>
      </c>
      <c r="U1124" t="n">
        <v>4715.8863</v>
      </c>
      <c r="V1124" t="n">
        <v>4702.10792</v>
      </c>
      <c r="W1124" t="n">
        <v>0</v>
      </c>
      <c r="Y1124" s="1">
        <f>(O1124/86400)+25569</f>
        <v/>
      </c>
      <c r="Z1124" s="2">
        <f>CEILING(INT(Y1124*1440)/1440*288,1)/288</f>
        <v/>
      </c>
      <c r="AA1124">
        <f>MROUND((Z1124-25569)*86400,300)</f>
        <v/>
      </c>
    </row>
    <row r="1125" ht="14.25" customHeight="1">
      <c r="O1125" t="n">
        <v>1776793502</v>
      </c>
      <c r="P1125" t="inlineStr">
        <is>
          <t>XAUUSD</t>
        </is>
      </c>
      <c r="Q1125" t="inlineStr">
        <is>
          <t>M15</t>
        </is>
      </c>
      <c r="R1125" t="n">
        <v>4711.38</v>
      </c>
      <c r="S1125" t="n">
        <v>4707.64856</v>
      </c>
      <c r="T1125" t="n">
        <v>4709.17214</v>
      </c>
      <c r="U1125" t="n">
        <v>4714.06636</v>
      </c>
      <c r="V1125" t="n">
        <v>4701.28476</v>
      </c>
      <c r="W1125" t="n">
        <v>0</v>
      </c>
      <c r="Y1125" s="1">
        <f>(O1125/86400)+25569</f>
        <v/>
      </c>
      <c r="Z1125" s="2">
        <f>CEILING(INT(Y1125*1440)/1440*288,1)/288</f>
        <v/>
      </c>
      <c r="AA1125">
        <f>MROUND((Z1125-25569)*86400,300)</f>
        <v/>
      </c>
    </row>
    <row r="1126" ht="14.25" customHeight="1">
      <c r="O1126" t="n">
        <v>1776794402</v>
      </c>
      <c r="P1126" t="inlineStr">
        <is>
          <t>XAUUSD</t>
        </is>
      </c>
      <c r="Q1126" t="inlineStr">
        <is>
          <t>M15</t>
        </is>
      </c>
      <c r="R1126" t="n">
        <v>4704.63</v>
      </c>
      <c r="S1126" t="n">
        <v>4706.27836</v>
      </c>
      <c r="T1126" t="n">
        <v>4707.72525</v>
      </c>
      <c r="U1126" t="n">
        <v>4712.43514</v>
      </c>
      <c r="V1126" t="n">
        <v>4700.4914</v>
      </c>
      <c r="W1126" t="n">
        <v>0</v>
      </c>
      <c r="Y1126" s="1">
        <f>(O1126/86400)+25569</f>
        <v/>
      </c>
      <c r="Z1126" s="2">
        <f>CEILING(INT(Y1126*1440)/1440*288,1)/288</f>
        <v/>
      </c>
      <c r="AA1126">
        <f>MROUND((Z1126-25569)*86400,300)</f>
        <v/>
      </c>
    </row>
    <row r="1127" ht="14.25" customHeight="1">
      <c r="O1127" t="n">
        <v>1776795302</v>
      </c>
      <c r="P1127" t="inlineStr">
        <is>
          <t>XAUUSD</t>
        </is>
      </c>
      <c r="Q1127" t="inlineStr">
        <is>
          <t>M15</t>
        </is>
      </c>
      <c r="R1127" t="n">
        <v>4696.62</v>
      </c>
      <c r="S1127" t="n">
        <v>4704.72343</v>
      </c>
      <c r="T1127" t="n">
        <v>4706.22434</v>
      </c>
      <c r="U1127" t="n">
        <v>4711.00165</v>
      </c>
      <c r="V1127" t="n">
        <v>4699.27526</v>
      </c>
      <c r="W1127" t="n">
        <v>0</v>
      </c>
      <c r="Y1127" s="1">
        <f>(O1127/86400)+25569</f>
        <v/>
      </c>
      <c r="Z1127" s="2">
        <f>CEILING(INT(Y1127*1440)/1440*288,1)/288</f>
        <v/>
      </c>
      <c r="AA1127">
        <f>MROUND((Z1127-25569)*86400,300)</f>
        <v/>
      </c>
    </row>
    <row r="1128" ht="14.25" customHeight="1">
      <c r="O1128" t="n">
        <v>1776796202</v>
      </c>
      <c r="P1128" t="inlineStr">
        <is>
          <t>XAUUSD</t>
        </is>
      </c>
      <c r="Q1128" t="inlineStr">
        <is>
          <t>M15</t>
        </is>
      </c>
      <c r="R1128" t="n">
        <v>4703.21</v>
      </c>
      <c r="S1128" t="n">
        <v>4703.1192</v>
      </c>
      <c r="T1128" t="n">
        <v>4704.67177</v>
      </c>
      <c r="U1128" t="n">
        <v>4709.95991</v>
      </c>
      <c r="V1128" t="n">
        <v>4697.56309</v>
      </c>
      <c r="W1128" t="n">
        <v>0</v>
      </c>
      <c r="Y1128" s="1">
        <f>(O1128/86400)+25569</f>
        <v/>
      </c>
      <c r="Z1128" s="2">
        <f>CEILING(INT(Y1128*1440)/1440*288,1)/288</f>
        <v/>
      </c>
      <c r="AA1128">
        <f>MROUND((Z1128-25569)*86400,300)</f>
        <v/>
      </c>
    </row>
    <row r="1129" ht="14.25" customHeight="1">
      <c r="O1129" t="n">
        <v>1776797102</v>
      </c>
      <c r="P1129" t="inlineStr">
        <is>
          <t>XAUUSD</t>
        </is>
      </c>
      <c r="Q1129" t="inlineStr">
        <is>
          <t>M15</t>
        </is>
      </c>
      <c r="R1129" t="n">
        <v>4709.51</v>
      </c>
      <c r="S1129" t="n">
        <v>4701.27141</v>
      </c>
      <c r="T1129" t="n">
        <v>4702.97159</v>
      </c>
      <c r="U1129" t="n">
        <v>4709.25974</v>
      </c>
      <c r="V1129" t="n">
        <v>4695.09703</v>
      </c>
      <c r="W1129" t="n">
        <v>0</v>
      </c>
      <c r="Y1129" s="1">
        <f>(O1129/86400)+25569</f>
        <v/>
      </c>
      <c r="Z1129" s="2">
        <f>CEILING(INT(Y1129*1440)/1440*288,1)/288</f>
        <v/>
      </c>
      <c r="AA1129">
        <f>MROUND((Z1129-25569)*86400,300)</f>
        <v/>
      </c>
    </row>
    <row r="1130" ht="14.25" customHeight="1">
      <c r="O1130" t="n">
        <v>1776798002</v>
      </c>
      <c r="P1130" t="inlineStr">
        <is>
          <t>XAUUSD</t>
        </is>
      </c>
      <c r="Q1130" t="inlineStr">
        <is>
          <t>M15</t>
        </is>
      </c>
      <c r="R1130" t="n">
        <v>4707.33</v>
      </c>
      <c r="S1130" t="n">
        <v>4699.10353</v>
      </c>
      <c r="T1130" t="n">
        <v>4701.03756</v>
      </c>
      <c r="U1130" t="n">
        <v>4708.54097</v>
      </c>
      <c r="V1130" t="n">
        <v>4691.96852</v>
      </c>
      <c r="W1130" t="n">
        <v>0</v>
      </c>
      <c r="Y1130" s="1">
        <f>(O1130/86400)+25569</f>
        <v/>
      </c>
      <c r="Z1130" s="2">
        <f>CEILING(INT(Y1130*1440)/1440*288,1)/288</f>
        <v/>
      </c>
      <c r="AA1130">
        <f>MROUND((Z1130-25569)*86400,300)</f>
        <v/>
      </c>
    </row>
    <row r="1131" ht="14.25" customHeight="1">
      <c r="O1131" t="n">
        <v>1776798902</v>
      </c>
      <c r="P1131" t="inlineStr">
        <is>
          <t>XAUUSD</t>
        </is>
      </c>
      <c r="Q1131" t="inlineStr">
        <is>
          <t>M15</t>
        </is>
      </c>
      <c r="R1131" t="n">
        <v>4714.21</v>
      </c>
      <c r="S1131" t="n">
        <v>4696.96764</v>
      </c>
      <c r="T1131" t="n">
        <v>4699.0026</v>
      </c>
      <c r="U1131" t="n">
        <v>4707.81009</v>
      </c>
      <c r="V1131" t="n">
        <v>4688.50364</v>
      </c>
      <c r="W1131" t="n">
        <v>0</v>
      </c>
      <c r="Y1131" s="1">
        <f>(O1131/86400)+25569</f>
        <v/>
      </c>
      <c r="Z1131" s="2">
        <f>CEILING(INT(Y1131*1440)/1440*288,1)/288</f>
        <v/>
      </c>
      <c r="AA1131">
        <f>MROUND((Z1131-25569)*86400,300)</f>
        <v/>
      </c>
    </row>
    <row r="1132" ht="14.25" customHeight="1">
      <c r="O1132" t="n">
        <v>1776799802</v>
      </c>
      <c r="P1132" t="inlineStr">
        <is>
          <t>XAUUSD</t>
        </is>
      </c>
      <c r="Q1132" t="inlineStr">
        <is>
          <t>M15</t>
        </is>
      </c>
      <c r="R1132" t="n">
        <v>4671.47</v>
      </c>
      <c r="S1132" t="n">
        <v>4695.14805</v>
      </c>
      <c r="T1132" t="n">
        <v>4697.07533</v>
      </c>
      <c r="U1132" t="n">
        <v>4707.12718</v>
      </c>
      <c r="V1132" t="n">
        <v>4685.42094</v>
      </c>
      <c r="W1132" t="n">
        <v>0</v>
      </c>
      <c r="Y1132" s="1">
        <f>(O1132/86400)+25569</f>
        <v/>
      </c>
      <c r="Z1132" s="2">
        <f>CEILING(INT(Y1132*1440)/1440*288,1)/288</f>
        <v/>
      </c>
      <c r="AA1132">
        <f>MROUND((Z1132-25569)*86400,300)</f>
        <v/>
      </c>
    </row>
    <row r="1133" ht="14.25" customHeight="1">
      <c r="O1133" t="n">
        <v>1776800702</v>
      </c>
      <c r="P1133" t="inlineStr">
        <is>
          <t>XAUUSD</t>
        </is>
      </c>
      <c r="Q1133" t="inlineStr">
        <is>
          <t>M15</t>
        </is>
      </c>
      <c r="R1133" t="n">
        <v>4679.23</v>
      </c>
      <c r="S1133" t="n">
        <v>4695.36892</v>
      </c>
      <c r="T1133" t="n">
        <v>4696.22212</v>
      </c>
      <c r="U1133" t="n">
        <v>4706.74945</v>
      </c>
      <c r="V1133" t="n">
        <v>4684.45645</v>
      </c>
      <c r="W1133" t="n">
        <v>0</v>
      </c>
      <c r="Y1133" s="1">
        <f>(O1133/86400)+25569</f>
        <v/>
      </c>
      <c r="Z1133" s="2">
        <f>CEILING(INT(Y1133*1440)/1440*288,1)/288</f>
        <v/>
      </c>
      <c r="AA1133">
        <f>MROUND((Z1133-25569)*86400,300)</f>
        <v/>
      </c>
    </row>
    <row r="1134" ht="14.25" customHeight="1">
      <c r="O1134" t="n">
        <v>1776801602</v>
      </c>
      <c r="P1134" t="inlineStr">
        <is>
          <t>XAUUSD</t>
        </is>
      </c>
      <c r="Q1134" t="inlineStr">
        <is>
          <t>M15</t>
        </is>
      </c>
      <c r="R1134" t="n">
        <v>4696.98</v>
      </c>
      <c r="S1134" t="n">
        <v>4697.68074</v>
      </c>
      <c r="T1134" t="n">
        <v>4696.95143</v>
      </c>
      <c r="U1134" t="n">
        <v>4707.7394</v>
      </c>
      <c r="V1134" t="n">
        <v>4686.05523</v>
      </c>
      <c r="W1134" t="n">
        <v>1</v>
      </c>
      <c r="Y1134" s="1">
        <f>(O1134/86400)+25569</f>
        <v/>
      </c>
      <c r="Z1134" s="2">
        <f>CEILING(INT(Y1134*1440)/1440*288,1)/288</f>
        <v/>
      </c>
      <c r="AA1134">
        <f>MROUND((Z1134-25569)*86400,300)</f>
        <v/>
      </c>
    </row>
    <row r="1135" ht="14.25" customHeight="1">
      <c r="O1135" t="n">
        <v>1776802502</v>
      </c>
      <c r="P1135" t="inlineStr">
        <is>
          <t>XAUUSD</t>
        </is>
      </c>
      <c r="Q1135" t="inlineStr">
        <is>
          <t>M15</t>
        </is>
      </c>
      <c r="R1135" t="n">
        <v>4705.65</v>
      </c>
      <c r="S1135" t="n">
        <v>4701.48756</v>
      </c>
      <c r="T1135" t="n">
        <v>4699.2195</v>
      </c>
      <c r="U1135" t="n">
        <v>4709.73533</v>
      </c>
      <c r="V1135" t="n">
        <v>4690.30547</v>
      </c>
      <c r="W1135" t="n">
        <v>0</v>
      </c>
      <c r="Y1135" s="1">
        <f>(O1135/86400)+25569</f>
        <v/>
      </c>
      <c r="Z1135" s="2">
        <f>CEILING(INT(Y1135*1440)/1440*288,1)/288</f>
        <v/>
      </c>
      <c r="AA1135">
        <f>MROUND((Z1135-25569)*86400,300)</f>
        <v/>
      </c>
    </row>
    <row r="1136" ht="14.25" customHeight="1">
      <c r="O1136" t="n">
        <v>1776803402</v>
      </c>
      <c r="P1136" t="inlineStr">
        <is>
          <t>XAUUSD</t>
        </is>
      </c>
      <c r="Q1136" t="inlineStr">
        <is>
          <t>M15</t>
        </is>
      </c>
      <c r="R1136" t="n">
        <v>4711.42</v>
      </c>
      <c r="S1136" t="n">
        <v>4706.19333</v>
      </c>
      <c r="T1136" t="n">
        <v>4702.70641</v>
      </c>
      <c r="U1136" t="n">
        <v>4712.41276</v>
      </c>
      <c r="V1136" t="n">
        <v>4696.12334</v>
      </c>
      <c r="W1136" t="n">
        <v>0</v>
      </c>
      <c r="Y1136" s="1">
        <f>(O1136/86400)+25569</f>
        <v/>
      </c>
      <c r="Z1136" s="2">
        <f>CEILING(INT(Y1136*1440)/1440*288,1)/288</f>
        <v/>
      </c>
      <c r="AA1136">
        <f>MROUND((Z1136-25569)*86400,300)</f>
        <v/>
      </c>
    </row>
    <row r="1137" ht="14.25" customHeight="1">
      <c r="O1137" t="n">
        <v>1776804302</v>
      </c>
      <c r="P1137" t="inlineStr">
        <is>
          <t>XAUUSD</t>
        </is>
      </c>
      <c r="Q1137" t="inlineStr">
        <is>
          <t>M15</t>
        </is>
      </c>
      <c r="R1137" t="n">
        <v>4720.16</v>
      </c>
      <c r="S1137" t="n">
        <v>4711.18376</v>
      </c>
      <c r="T1137" t="n">
        <v>4706.94508</v>
      </c>
      <c r="U1137" t="n">
        <v>4715.51637</v>
      </c>
      <c r="V1137" t="n">
        <v>4702.56371</v>
      </c>
      <c r="W1137" t="n">
        <v>0</v>
      </c>
      <c r="Y1137" s="1">
        <f>(O1137/86400)+25569</f>
        <v/>
      </c>
      <c r="Z1137" s="2">
        <f>CEILING(INT(Y1137*1440)/1440*288,1)/288</f>
        <v/>
      </c>
      <c r="AA1137">
        <f>MROUND((Z1137-25569)*86400,300)</f>
        <v/>
      </c>
    </row>
    <row r="1138" ht="14.25" customHeight="1">
      <c r="O1138" t="n">
        <v>1776808802</v>
      </c>
      <c r="P1138" t="inlineStr">
        <is>
          <t>XAUUSD</t>
        </is>
      </c>
      <c r="Q1138" t="inlineStr">
        <is>
          <t>M15</t>
        </is>
      </c>
      <c r="R1138" t="n">
        <v>4721.88</v>
      </c>
      <c r="S1138" t="n">
        <v>4715.76965</v>
      </c>
      <c r="T1138" t="n">
        <v>4711.35737</v>
      </c>
      <c r="U1138" t="n">
        <v>4718.66277</v>
      </c>
      <c r="V1138" t="n">
        <v>4708.82823</v>
      </c>
      <c r="W1138" t="n">
        <v>0</v>
      </c>
      <c r="Y1138" s="1">
        <f>(O1138/86400)+25569</f>
        <v/>
      </c>
      <c r="Z1138" s="2">
        <f>CEILING(INT(Y1138*1440)/1440*288,1)/288</f>
        <v/>
      </c>
      <c r="AA1138">
        <f>MROUND((Z1138-25569)*86400,300)</f>
        <v/>
      </c>
    </row>
    <row r="1139" ht="14.25" customHeight="1">
      <c r="O1139" t="n">
        <v>1776809702</v>
      </c>
      <c r="P1139" t="inlineStr">
        <is>
          <t>XAUUSD</t>
        </is>
      </c>
      <c r="Q1139" t="inlineStr">
        <is>
          <t>M15</t>
        </is>
      </c>
      <c r="R1139" t="n">
        <v>4719.05</v>
      </c>
      <c r="S1139" t="n">
        <v>4719.64867</v>
      </c>
      <c r="T1139" t="n">
        <v>4715.50302</v>
      </c>
      <c r="U1139" t="n">
        <v>4721.46208</v>
      </c>
      <c r="V1139" t="n">
        <v>4714.20502</v>
      </c>
      <c r="W1139" t="n">
        <v>0</v>
      </c>
      <c r="Y1139" s="1">
        <f>(O1139/86400)+25569</f>
        <v/>
      </c>
      <c r="Z1139" s="2">
        <f>CEILING(INT(Y1139*1440)/1440*288,1)/288</f>
        <v/>
      </c>
      <c r="AA1139">
        <f>MROUND((Z1139-25569)*86400,300)</f>
        <v/>
      </c>
    </row>
    <row r="1140" ht="14.25" customHeight="1">
      <c r="O1140" t="n">
        <v>1776810602</v>
      </c>
      <c r="P1140" t="inlineStr">
        <is>
          <t>XAUUSD</t>
        </is>
      </c>
      <c r="Q1140" t="inlineStr">
        <is>
          <t>M15</t>
        </is>
      </c>
      <c r="R1140" t="n">
        <v>4716.95</v>
      </c>
      <c r="S1140" t="n">
        <v>4722.90977</v>
      </c>
      <c r="T1140" t="n">
        <v>4719.2064</v>
      </c>
      <c r="U1140" t="n">
        <v>4724.15595</v>
      </c>
      <c r="V1140" t="n">
        <v>4718.49849</v>
      </c>
      <c r="W1140" t="n">
        <v>0</v>
      </c>
      <c r="Y1140" s="1">
        <f>(O1140/86400)+25569</f>
        <v/>
      </c>
      <c r="Z1140" s="2">
        <f>CEILING(INT(Y1140*1440)/1440*288,1)/288</f>
        <v/>
      </c>
      <c r="AA1140">
        <f>MROUND((Z1140-25569)*86400,300)</f>
        <v/>
      </c>
    </row>
    <row r="1141" ht="14.25" customHeight="1">
      <c r="O1141" t="n">
        <v>1776811502</v>
      </c>
      <c r="P1141" t="inlineStr">
        <is>
          <t>XAUUSD</t>
        </is>
      </c>
      <c r="Q1141" t="inlineStr">
        <is>
          <t>M15</t>
        </is>
      </c>
      <c r="R1141" t="n">
        <v>4719.51</v>
      </c>
      <c r="S1141" t="n">
        <v>4725.79897</v>
      </c>
      <c r="T1141" t="n">
        <v>4722.50268</v>
      </c>
      <c r="U1141" t="n">
        <v>4726.96611</v>
      </c>
      <c r="V1141" t="n">
        <v>4721.83065</v>
      </c>
      <c r="W1141" t="n">
        <v>0</v>
      </c>
      <c r="Y1141" s="1">
        <f>(O1141/86400)+25569</f>
        <v/>
      </c>
      <c r="Z1141" s="2">
        <f>CEILING(INT(Y1141*1440)/1440*288,1)/288</f>
        <v/>
      </c>
      <c r="AA1141">
        <f>MROUND((Z1141-25569)*86400,300)</f>
        <v/>
      </c>
    </row>
    <row r="1142" ht="14.25" customHeight="1">
      <c r="O1142" t="n">
        <v>1776812402</v>
      </c>
      <c r="P1142" t="inlineStr">
        <is>
          <t>XAUUSD</t>
        </is>
      </c>
      <c r="Q1142" t="inlineStr">
        <is>
          <t>M15</t>
        </is>
      </c>
      <c r="R1142" t="n">
        <v>4727.47</v>
      </c>
      <c r="S1142" t="n">
        <v>4728.49481</v>
      </c>
      <c r="T1142" t="n">
        <v>4725.49874</v>
      </c>
      <c r="U1142" t="n">
        <v>4730.03195</v>
      </c>
      <c r="V1142" t="n">
        <v>4724.55297</v>
      </c>
      <c r="W1142" t="n">
        <v>0</v>
      </c>
      <c r="Y1142" s="1">
        <f>(O1142/86400)+25569</f>
        <v/>
      </c>
      <c r="Z1142" s="2">
        <f>CEILING(INT(Y1142*1440)/1440*288,1)/288</f>
        <v/>
      </c>
      <c r="AA1142">
        <f>MROUND((Z1142-25569)*86400,300)</f>
        <v/>
      </c>
    </row>
    <row r="1143" ht="14.25" customHeight="1">
      <c r="O1143" t="n">
        <v>1776813302</v>
      </c>
      <c r="P1143" t="inlineStr">
        <is>
          <t>XAUUSD</t>
        </is>
      </c>
      <c r="Q1143" t="inlineStr">
        <is>
          <t>M15</t>
        </is>
      </c>
      <c r="R1143" t="n">
        <v>4730</v>
      </c>
      <c r="S1143" t="n">
        <v>4731.00951</v>
      </c>
      <c r="T1143" t="n">
        <v>4728.25412</v>
      </c>
      <c r="U1143" t="n">
        <v>4733.16817</v>
      </c>
      <c r="V1143" t="n">
        <v>4727.00381</v>
      </c>
      <c r="W1143" t="n">
        <v>0</v>
      </c>
      <c r="Y1143" s="1">
        <f>(O1143/86400)+25569</f>
        <v/>
      </c>
      <c r="Z1143" s="2">
        <f>CEILING(INT(Y1143*1440)/1440*288,1)/288</f>
        <v/>
      </c>
      <c r="AA1143">
        <f>MROUND((Z1143-25569)*86400,300)</f>
        <v/>
      </c>
    </row>
    <row r="1144" ht="14.25" customHeight="1">
      <c r="O1144" t="n">
        <v>1776814202</v>
      </c>
      <c r="P1144" t="inlineStr">
        <is>
          <t>XAUUSD</t>
        </is>
      </c>
      <c r="Q1144" t="inlineStr">
        <is>
          <t>M15</t>
        </is>
      </c>
      <c r="R1144" t="n">
        <v>4731.94</v>
      </c>
      <c r="S1144" t="n">
        <v>4733.40357</v>
      </c>
      <c r="T1144" t="n">
        <v>4730.82885</v>
      </c>
      <c r="U1144" t="n">
        <v>4736.31195</v>
      </c>
      <c r="V1144" t="n">
        <v>4729.30654</v>
      </c>
      <c r="W1144" t="n">
        <v>0</v>
      </c>
      <c r="Y1144" s="1">
        <f>(O1144/86400)+25569</f>
        <v/>
      </c>
      <c r="Z1144" s="2">
        <f>CEILING(INT(Y1144*1440)/1440*288,1)/288</f>
        <v/>
      </c>
      <c r="AA1144">
        <f>MROUND((Z1144-25569)*86400,300)</f>
        <v/>
      </c>
    </row>
    <row r="1145" ht="14.25" customHeight="1">
      <c r="O1145" t="n">
        <v>1776815102</v>
      </c>
      <c r="P1145" t="inlineStr">
        <is>
          <t>XAUUSD</t>
        </is>
      </c>
      <c r="Q1145" t="inlineStr">
        <is>
          <t>M15</t>
        </is>
      </c>
      <c r="R1145" t="n">
        <v>4737.96</v>
      </c>
      <c r="S1145" t="n">
        <v>4735.67811</v>
      </c>
      <c r="T1145" t="n">
        <v>4733.25348</v>
      </c>
      <c r="U1145" t="n">
        <v>4739.37891</v>
      </c>
      <c r="V1145" t="n">
        <v>4731.59519</v>
      </c>
      <c r="W1145" t="n">
        <v>0</v>
      </c>
      <c r="Y1145" s="1">
        <f>(O1145/86400)+25569</f>
        <v/>
      </c>
      <c r="Z1145" s="2">
        <f>CEILING(INT(Y1145*1440)/1440*288,1)/288</f>
        <v/>
      </c>
      <c r="AA1145">
        <f>MROUND((Z1145-25569)*86400,300)</f>
        <v/>
      </c>
    </row>
    <row r="1146" ht="14.25" customHeight="1">
      <c r="O1146" t="n">
        <v>1776816002</v>
      </c>
      <c r="P1146" t="inlineStr">
        <is>
          <t>XAUUSD</t>
        </is>
      </c>
      <c r="Q1146" t="inlineStr">
        <is>
          <t>M15</t>
        </is>
      </c>
      <c r="R1146" t="n">
        <v>4742.93</v>
      </c>
      <c r="S1146" t="n">
        <v>4737.70653</v>
      </c>
      <c r="T1146" t="n">
        <v>4735.48</v>
      </c>
      <c r="U1146" t="n">
        <v>4742.10373</v>
      </c>
      <c r="V1146" t="n">
        <v>4733.8826</v>
      </c>
      <c r="W1146" t="n">
        <v>0</v>
      </c>
      <c r="Y1146" s="1">
        <f>(O1146/86400)+25569</f>
        <v/>
      </c>
      <c r="Z1146" s="2">
        <f>CEILING(INT(Y1146*1440)/1440*288,1)/288</f>
        <v/>
      </c>
      <c r="AA1146">
        <f>MROUND((Z1146-25569)*86400,300)</f>
        <v/>
      </c>
    </row>
    <row r="1147" ht="14.25" customHeight="1">
      <c r="O1147" t="n">
        <v>1776816902</v>
      </c>
      <c r="P1147" t="inlineStr">
        <is>
          <t>XAUUSD</t>
        </is>
      </c>
      <c r="Q1147" t="inlineStr">
        <is>
          <t>M15</t>
        </is>
      </c>
      <c r="R1147" t="n">
        <v>4742.51</v>
      </c>
      <c r="S1147" t="n">
        <v>4739.42389</v>
      </c>
      <c r="T1147" t="n">
        <v>4737.45195</v>
      </c>
      <c r="U1147" t="n">
        <v>4744.2855</v>
      </c>
      <c r="V1147" t="n">
        <v>4736.00166</v>
      </c>
      <c r="W1147" t="n">
        <v>0</v>
      </c>
      <c r="Y1147" s="1">
        <f>(O1147/86400)+25569</f>
        <v/>
      </c>
      <c r="Z1147" s="2">
        <f>CEILING(INT(Y1147*1440)/1440*288,1)/288</f>
        <v/>
      </c>
      <c r="AA1147">
        <f>MROUND((Z1147-25569)*86400,300)</f>
        <v/>
      </c>
    </row>
    <row r="1148" ht="14.25" customHeight="1">
      <c r="O1148" t="n">
        <v>1776817802</v>
      </c>
      <c r="P1148" t="inlineStr">
        <is>
          <t>XAUUSD</t>
        </is>
      </c>
      <c r="Q1148" t="inlineStr">
        <is>
          <t>M15</t>
        </is>
      </c>
      <c r="R1148" t="n">
        <v>4742.11</v>
      </c>
      <c r="S1148" t="n">
        <v>4740.98554</v>
      </c>
      <c r="T1148" t="n">
        <v>4739.21875</v>
      </c>
      <c r="U1148" t="n">
        <v>4746.05046</v>
      </c>
      <c r="V1148" t="n">
        <v>4737.87992</v>
      </c>
      <c r="W1148" t="n">
        <v>0</v>
      </c>
      <c r="Y1148" s="1">
        <f>(O1148/86400)+25569</f>
        <v/>
      </c>
      <c r="Z1148" s="2">
        <f>CEILING(INT(Y1148*1440)/1440*288,1)/288</f>
        <v/>
      </c>
      <c r="AA1148">
        <f>MROUND((Z1148-25569)*86400,300)</f>
        <v/>
      </c>
    </row>
    <row r="1149" ht="14.25" customHeight="1">
      <c r="O1149" t="n">
        <v>1776818702</v>
      </c>
      <c r="P1149" t="inlineStr">
        <is>
          <t>XAUUSD</t>
        </is>
      </c>
      <c r="Q1149" t="inlineStr">
        <is>
          <t>M15</t>
        </is>
      </c>
      <c r="R1149" t="n">
        <v>4739.77</v>
      </c>
      <c r="S1149" t="n">
        <v>4742.56864</v>
      </c>
      <c r="T1149" t="n">
        <v>4740.89369</v>
      </c>
      <c r="U1149" t="n">
        <v>4747.5397</v>
      </c>
      <c r="V1149" t="n">
        <v>4739.52066</v>
      </c>
      <c r="W1149" t="n">
        <v>0</v>
      </c>
      <c r="Y1149" s="1">
        <f>(O1149/86400)+25569</f>
        <v/>
      </c>
      <c r="Z1149" s="2">
        <f>CEILING(INT(Y1149*1440)/1440*288,1)/288</f>
        <v/>
      </c>
      <c r="AA1149">
        <f>MROUND((Z1149-25569)*86400,300)</f>
        <v/>
      </c>
    </row>
    <row r="1150" ht="14.25" customHeight="1">
      <c r="O1150" t="n">
        <v>1776819602</v>
      </c>
      <c r="P1150" t="inlineStr">
        <is>
          <t>XAUUSD</t>
        </is>
      </c>
      <c r="Q1150" t="inlineStr">
        <is>
          <t>M15</t>
        </is>
      </c>
      <c r="R1150" t="n">
        <v>4738.28</v>
      </c>
      <c r="S1150" t="n">
        <v>4744.37197</v>
      </c>
      <c r="T1150" t="n">
        <v>4742.63283</v>
      </c>
      <c r="U1150" t="n">
        <v>4748.97026</v>
      </c>
      <c r="V1150" t="n">
        <v>4741.08538</v>
      </c>
      <c r="W1150" t="n">
        <v>0</v>
      </c>
      <c r="Y1150" s="1">
        <f>(O1150/86400)+25569</f>
        <v/>
      </c>
      <c r="Z1150" s="2">
        <f>CEILING(INT(Y1150*1440)/1440*288,1)/288</f>
        <v/>
      </c>
      <c r="AA1150">
        <f>MROUND((Z1150-25569)*86400,300)</f>
        <v/>
      </c>
    </row>
    <row r="1151" ht="14.25" customHeight="1">
      <c r="O1151" t="n">
        <v>1776820502</v>
      </c>
      <c r="P1151" t="inlineStr">
        <is>
          <t>XAUUSD</t>
        </is>
      </c>
      <c r="Q1151" t="inlineStr">
        <is>
          <t>M15</t>
        </is>
      </c>
      <c r="R1151" t="n">
        <v>4746.52</v>
      </c>
      <c r="S1151" t="n">
        <v>4746.49021</v>
      </c>
      <c r="T1151" t="n">
        <v>4744.56152</v>
      </c>
      <c r="U1151" t="n">
        <v>4750.55943</v>
      </c>
      <c r="V1151" t="n">
        <v>4742.76776</v>
      </c>
      <c r="W1151" t="n">
        <v>0</v>
      </c>
      <c r="Y1151" s="1">
        <f>(O1151/86400)+25569</f>
        <v/>
      </c>
      <c r="Z1151" s="2">
        <f>CEILING(INT(Y1151*1440)/1440*288,1)/288</f>
        <v/>
      </c>
      <c r="AA1151">
        <f>MROUND((Z1151-25569)*86400,300)</f>
        <v/>
      </c>
    </row>
    <row r="1152" ht="14.25" customHeight="1">
      <c r="O1152" t="n">
        <v>1776821402</v>
      </c>
      <c r="P1152" t="inlineStr">
        <is>
          <t>XAUUSD</t>
        </is>
      </c>
      <c r="Q1152" t="inlineStr">
        <is>
          <t>M15</t>
        </is>
      </c>
      <c r="R1152" t="n">
        <v>4749.74</v>
      </c>
      <c r="S1152" t="n">
        <v>4748.68388</v>
      </c>
      <c r="T1152" t="n">
        <v>4746.6227</v>
      </c>
      <c r="U1152" t="n">
        <v>4752.29366</v>
      </c>
      <c r="V1152" t="n">
        <v>4744.63641</v>
      </c>
      <c r="W1152" t="n">
        <v>0</v>
      </c>
      <c r="Y1152" s="1">
        <f>(O1152/86400)+25569</f>
        <v/>
      </c>
      <c r="Z1152" s="2">
        <f>CEILING(INT(Y1152*1440)/1440*288,1)/288</f>
        <v/>
      </c>
      <c r="AA1152">
        <f>MROUND((Z1152-25569)*86400,300)</f>
        <v/>
      </c>
    </row>
    <row r="1153" ht="14.25" customHeight="1">
      <c r="O1153" t="n">
        <v>1776822302</v>
      </c>
      <c r="P1153" t="inlineStr">
        <is>
          <t>XAUUSD</t>
        </is>
      </c>
      <c r="Q1153" t="inlineStr">
        <is>
          <t>M15</t>
        </is>
      </c>
      <c r="R1153" t="n">
        <v>4752.31</v>
      </c>
      <c r="S1153" t="n">
        <v>4750.82214</v>
      </c>
      <c r="T1153" t="n">
        <v>4748.72242</v>
      </c>
      <c r="U1153" t="n">
        <v>4754.06228</v>
      </c>
      <c r="V1153" t="n">
        <v>4746.55436</v>
      </c>
      <c r="W1153" t="n">
        <v>0</v>
      </c>
      <c r="Y1153" s="1">
        <f>(O1153/86400)+25569</f>
        <v/>
      </c>
      <c r="Z1153" s="2">
        <f>CEILING(INT(Y1153*1440)/1440*288,1)/288</f>
        <v/>
      </c>
      <c r="AA1153">
        <f>MROUND((Z1153-25569)*86400,300)</f>
        <v/>
      </c>
    </row>
    <row r="1154" ht="14.25" customHeight="1">
      <c r="O1154" t="n">
        <v>1776823202</v>
      </c>
      <c r="P1154" t="inlineStr">
        <is>
          <t>XAUUSD</t>
        </is>
      </c>
      <c r="Q1154" t="inlineStr">
        <is>
          <t>M15</t>
        </is>
      </c>
      <c r="R1154" t="n">
        <v>4755.68</v>
      </c>
      <c r="S1154" t="n">
        <v>4752.80805</v>
      </c>
      <c r="T1154" t="n">
        <v>4750.76523</v>
      </c>
      <c r="U1154" t="n">
        <v>4755.83529</v>
      </c>
      <c r="V1154" t="n">
        <v>4748.51983</v>
      </c>
      <c r="W1154" t="n">
        <v>0</v>
      </c>
      <c r="Y1154" s="1">
        <f>(O1154/86400)+25569</f>
        <v/>
      </c>
      <c r="Z1154" s="2">
        <f>CEILING(INT(Y1154*1440)/1440*288,1)/288</f>
        <v/>
      </c>
      <c r="AA1154">
        <f>MROUND((Z1154-25569)*86400,300)</f>
        <v/>
      </c>
    </row>
    <row r="1155" ht="14.25" customHeight="1">
      <c r="O1155" t="n">
        <v>1776824102</v>
      </c>
      <c r="P1155" t="inlineStr">
        <is>
          <t>XAUUSD</t>
        </is>
      </c>
      <c r="Q1155" t="inlineStr">
        <is>
          <t>M15</t>
        </is>
      </c>
      <c r="R1155" t="n">
        <v>4755.59</v>
      </c>
      <c r="S1155" t="n">
        <v>4754.52453</v>
      </c>
      <c r="T1155" t="n">
        <v>4752.64488</v>
      </c>
      <c r="U1155" t="n">
        <v>4757.52169</v>
      </c>
      <c r="V1155" t="n">
        <v>4750.46609</v>
      </c>
      <c r="W1155" t="n">
        <v>0</v>
      </c>
      <c r="Y1155" s="1">
        <f>(O1155/86400)+25569</f>
        <v/>
      </c>
      <c r="Z1155" s="2">
        <f>CEILING(INT(Y1155*1440)/1440*288,1)/288</f>
        <v/>
      </c>
      <c r="AA1155">
        <f>MROUND((Z1155-25569)*86400,300)</f>
        <v/>
      </c>
    </row>
    <row r="1156" ht="14.25" customHeight="1">
      <c r="O1156" t="n">
        <v>1776825002</v>
      </c>
      <c r="P1156" t="inlineStr">
        <is>
          <t>XAUUSD</t>
        </is>
      </c>
      <c r="Q1156" t="inlineStr">
        <is>
          <t>M15</t>
        </is>
      </c>
      <c r="R1156" t="n">
        <v>4751.37</v>
      </c>
      <c r="S1156" t="n">
        <v>4755.98325</v>
      </c>
      <c r="T1156" t="n">
        <v>4754.31406</v>
      </c>
      <c r="U1156" t="n">
        <v>4759.00934</v>
      </c>
      <c r="V1156" t="n">
        <v>4752.2393</v>
      </c>
      <c r="W1156" t="n">
        <v>0</v>
      </c>
      <c r="Y1156" s="1">
        <f>(O1156/86400)+25569</f>
        <v/>
      </c>
      <c r="Z1156" s="2">
        <f>CEILING(INT(Y1156*1440)/1440*288,1)/288</f>
        <v/>
      </c>
      <c r="AA1156">
        <f>MROUND((Z1156-25569)*86400,300)</f>
        <v/>
      </c>
    </row>
    <row r="1157" ht="14.25" customHeight="1">
      <c r="O1157" t="n">
        <v>1776825902</v>
      </c>
      <c r="P1157" t="inlineStr">
        <is>
          <t>XAUUSD</t>
        </is>
      </c>
      <c r="Q1157" t="inlineStr">
        <is>
          <t>M15</t>
        </is>
      </c>
      <c r="R1157" t="n">
        <v>4755.81</v>
      </c>
      <c r="S1157" t="n">
        <v>4757.2881</v>
      </c>
      <c r="T1157" t="n">
        <v>4755.80108</v>
      </c>
      <c r="U1157" t="n">
        <v>4760.20789</v>
      </c>
      <c r="V1157" t="n">
        <v>4753.79999</v>
      </c>
      <c r="W1157" t="n">
        <v>0</v>
      </c>
      <c r="Y1157" s="1">
        <f>(O1157/86400)+25569</f>
        <v/>
      </c>
      <c r="Z1157" s="2">
        <f>CEILING(INT(Y1157*1440)/1440*288,1)/288</f>
        <v/>
      </c>
      <c r="AA1157">
        <f>MROUND((Z1157-25569)*86400,300)</f>
        <v/>
      </c>
    </row>
    <row r="1158" ht="14.25" customHeight="1">
      <c r="O1158" t="n">
        <v>1776826802</v>
      </c>
      <c r="P1158" t="inlineStr">
        <is>
          <t>XAUUSD</t>
        </is>
      </c>
      <c r="Q1158" t="inlineStr">
        <is>
          <t>M15</t>
        </is>
      </c>
      <c r="R1158" t="n">
        <v>4757.61</v>
      </c>
      <c r="S1158" t="n">
        <v>4758.23397</v>
      </c>
      <c r="T1158" t="n">
        <v>4757.01752</v>
      </c>
      <c r="U1158" t="n">
        <v>4761.08458</v>
      </c>
      <c r="V1158" t="n">
        <v>4755.03371</v>
      </c>
      <c r="W1158" t="n">
        <v>0</v>
      </c>
      <c r="Y1158" s="1">
        <f>(O1158/86400)+25569</f>
        <v/>
      </c>
      <c r="Z1158" s="2">
        <f>CEILING(INT(Y1158*1440)/1440*288,1)/288</f>
        <v/>
      </c>
      <c r="AA1158">
        <f>MROUND((Z1158-25569)*86400,300)</f>
        <v/>
      </c>
    </row>
    <row r="1159" ht="14.25" customHeight="1">
      <c r="O1159" t="n">
        <v>1776827702</v>
      </c>
      <c r="P1159" t="inlineStr">
        <is>
          <t>XAUUSD</t>
        </is>
      </c>
      <c r="Q1159" t="inlineStr">
        <is>
          <t>M15</t>
        </is>
      </c>
      <c r="R1159" t="n">
        <v>4763.12</v>
      </c>
      <c r="S1159" t="n">
        <v>4758.67674</v>
      </c>
      <c r="T1159" t="n">
        <v>4757.84713</v>
      </c>
      <c r="U1159" t="n">
        <v>4761.45792</v>
      </c>
      <c r="V1159" t="n">
        <v>4755.78994</v>
      </c>
      <c r="W1159" t="n">
        <v>0</v>
      </c>
      <c r="Y1159" s="1">
        <f>(O1159/86400)+25569</f>
        <v/>
      </c>
      <c r="Z1159" s="2">
        <f>CEILING(INT(Y1159*1440)/1440*288,1)/288</f>
        <v/>
      </c>
      <c r="AA1159">
        <f>MROUND((Z1159-25569)*86400,300)</f>
        <v/>
      </c>
    </row>
    <row r="1160" ht="14.25" customHeight="1">
      <c r="O1160" t="n">
        <v>1776828602</v>
      </c>
      <c r="P1160" t="inlineStr">
        <is>
          <t>XAUUSD</t>
        </is>
      </c>
      <c r="Q1160" t="inlineStr">
        <is>
          <t>M15</t>
        </is>
      </c>
      <c r="R1160" t="n">
        <v>4759.16</v>
      </c>
      <c r="S1160" t="n">
        <v>4758.45564</v>
      </c>
      <c r="T1160" t="n">
        <v>4758.15139</v>
      </c>
      <c r="U1160" t="n">
        <v>4761.26342</v>
      </c>
      <c r="V1160" t="n">
        <v>4755.94037</v>
      </c>
      <c r="W1160" t="n">
        <v>0</v>
      </c>
      <c r="Y1160" s="1">
        <f>(O1160/86400)+25569</f>
        <v/>
      </c>
      <c r="Z1160" s="2">
        <f>CEILING(INT(Y1160*1440)/1440*288,1)/288</f>
        <v/>
      </c>
      <c r="AA1160">
        <f>MROUND((Z1160-25569)*86400,300)</f>
        <v/>
      </c>
    </row>
    <row r="1161" ht="14.25" customHeight="1">
      <c r="O1161" t="n">
        <v>1776829502</v>
      </c>
      <c r="P1161" t="inlineStr">
        <is>
          <t>XAUUSD</t>
        </is>
      </c>
      <c r="Q1161" t="inlineStr">
        <is>
          <t>M15</t>
        </is>
      </c>
      <c r="R1161" t="n">
        <v>4758.09</v>
      </c>
      <c r="S1161" t="n">
        <v>4757.83759</v>
      </c>
      <c r="T1161" t="n">
        <v>4757.99449</v>
      </c>
      <c r="U1161" t="n">
        <v>4760.59804</v>
      </c>
      <c r="V1161" t="n">
        <v>4755.58494</v>
      </c>
      <c r="W1161" t="n">
        <v>1</v>
      </c>
      <c r="Y1161" s="1">
        <f>(O1161/86400)+25569</f>
        <v/>
      </c>
      <c r="Z1161" s="2">
        <f>CEILING(INT(Y1161*1440)/1440*288,1)/288</f>
        <v/>
      </c>
      <c r="AA1161">
        <f>MROUND((Z1161-25569)*86400,300)</f>
        <v/>
      </c>
    </row>
    <row r="1162" ht="14.25" customHeight="1">
      <c r="O1162" t="n">
        <v>1776830402</v>
      </c>
      <c r="P1162" t="inlineStr">
        <is>
          <t>XAUUSD</t>
        </is>
      </c>
      <c r="Q1162" t="inlineStr">
        <is>
          <t>M15</t>
        </is>
      </c>
      <c r="R1162" t="n">
        <v>4757.32</v>
      </c>
      <c r="S1162" t="n">
        <v>4757.13944</v>
      </c>
      <c r="T1162" t="n">
        <v>4757.56696</v>
      </c>
      <c r="U1162" t="n">
        <v>4759.85512</v>
      </c>
      <c r="V1162" t="n">
        <v>4754.9377</v>
      </c>
      <c r="W1162" t="n">
        <v>0</v>
      </c>
      <c r="Y1162" s="1">
        <f>(O1162/86400)+25569</f>
        <v/>
      </c>
      <c r="Z1162" s="2">
        <f>CEILING(INT(Y1162*1440)/1440*288,1)/288</f>
        <v/>
      </c>
      <c r="AA1162">
        <f>MROUND((Z1162-25569)*86400,300)</f>
        <v/>
      </c>
    </row>
    <row r="1163" ht="14.25" customHeight="1">
      <c r="O1163" t="n">
        <v>1776831302</v>
      </c>
      <c r="P1163" t="inlineStr">
        <is>
          <t>XAUUSD</t>
        </is>
      </c>
      <c r="Q1163" t="inlineStr">
        <is>
          <t>M15</t>
        </is>
      </c>
      <c r="R1163" t="n">
        <v>4755.87</v>
      </c>
      <c r="S1163" t="n">
        <v>4756.7665</v>
      </c>
      <c r="T1163" t="n">
        <v>4757.16673</v>
      </c>
      <c r="U1163" t="n">
        <v>4759.40632</v>
      </c>
      <c r="V1163" t="n">
        <v>4754.29614</v>
      </c>
      <c r="W1163" t="n">
        <v>0</v>
      </c>
      <c r="Y1163" s="1">
        <f>(O1163/86400)+25569</f>
        <v/>
      </c>
      <c r="Z1163" s="2">
        <f>CEILING(INT(Y1163*1440)/1440*288,1)/288</f>
        <v/>
      </c>
      <c r="AA1163">
        <f>MROUND((Z1163-25569)*86400,300)</f>
        <v/>
      </c>
    </row>
    <row r="1164" ht="14.25" customHeight="1">
      <c r="O1164" t="n">
        <v>1776832202</v>
      </c>
      <c r="P1164" t="inlineStr">
        <is>
          <t>XAUUSD</t>
        </is>
      </c>
      <c r="Q1164" t="inlineStr">
        <is>
          <t>M15</t>
        </is>
      </c>
      <c r="R1164" t="n">
        <v>4756.36</v>
      </c>
      <c r="S1164" t="n">
        <v>4757.02597</v>
      </c>
      <c r="T1164" t="n">
        <v>4757.09635</v>
      </c>
      <c r="U1164" t="n">
        <v>4759.62362</v>
      </c>
      <c r="V1164" t="n">
        <v>4754.00067</v>
      </c>
      <c r="W1164" t="n">
        <v>0</v>
      </c>
      <c r="Y1164" s="1">
        <f>(O1164/86400)+25569</f>
        <v/>
      </c>
      <c r="Z1164" s="2">
        <f>CEILING(INT(Y1164*1440)/1440*288,1)/288</f>
        <v/>
      </c>
      <c r="AA1164">
        <f>MROUND((Z1164-25569)*86400,300)</f>
        <v/>
      </c>
    </row>
    <row r="1165" ht="14.25" customHeight="1">
      <c r="O1165" t="n">
        <v>1776833102</v>
      </c>
      <c r="P1165" t="inlineStr">
        <is>
          <t>XAUUSD</t>
        </is>
      </c>
      <c r="Q1165" t="inlineStr">
        <is>
          <t>M15</t>
        </is>
      </c>
      <c r="R1165" t="n">
        <v>4754.62</v>
      </c>
      <c r="S1165" t="n">
        <v>4758.01424</v>
      </c>
      <c r="T1165" t="n">
        <v>4757.5553</v>
      </c>
      <c r="U1165" t="n">
        <v>4760.64737</v>
      </c>
      <c r="V1165" t="n">
        <v>4754.28816</v>
      </c>
      <c r="W1165" t="n">
        <v>1</v>
      </c>
      <c r="Y1165" s="1">
        <f>(O1165/86400)+25569</f>
        <v/>
      </c>
      <c r="Z1165" s="2">
        <f>CEILING(INT(Y1165*1440)/1440*288,1)/288</f>
        <v/>
      </c>
      <c r="AA1165">
        <f>MROUND((Z1165-25569)*86400,300)</f>
        <v/>
      </c>
    </row>
    <row r="1166" ht="14.25" customHeight="1">
      <c r="O1166" t="n">
        <v>1776834002</v>
      </c>
      <c r="P1166" t="inlineStr">
        <is>
          <t>XAUUSD</t>
        </is>
      </c>
      <c r="Q1166" t="inlineStr">
        <is>
          <t>M15</t>
        </is>
      </c>
      <c r="R1166" t="n">
        <v>4756.8</v>
      </c>
      <c r="S1166" t="n">
        <v>4759.71926</v>
      </c>
      <c r="T1166" t="n">
        <v>4758.63728</v>
      </c>
      <c r="U1166" t="n">
        <v>4762.37298</v>
      </c>
      <c r="V1166" t="n">
        <v>4755.24519</v>
      </c>
      <c r="W1166" t="n">
        <v>0</v>
      </c>
      <c r="Y1166" s="1">
        <f>(O1166/86400)+25569</f>
        <v/>
      </c>
      <c r="Z1166" s="2">
        <f>CEILING(INT(Y1166*1440)/1440*288,1)/288</f>
        <v/>
      </c>
      <c r="AA1166">
        <f>MROUND((Z1166-25569)*86400,300)</f>
        <v/>
      </c>
    </row>
    <row r="1167" ht="14.25" customHeight="1">
      <c r="O1167" t="n">
        <v>1776834902</v>
      </c>
      <c r="P1167" t="inlineStr">
        <is>
          <t>XAUUSD</t>
        </is>
      </c>
      <c r="Q1167" t="inlineStr">
        <is>
          <t>M15</t>
        </is>
      </c>
      <c r="R1167" t="n">
        <v>4766.19</v>
      </c>
      <c r="S1167" t="n">
        <v>4761.86575</v>
      </c>
      <c r="T1167" t="n">
        <v>4760.25151</v>
      </c>
      <c r="U1167" t="n">
        <v>4764.66364</v>
      </c>
      <c r="V1167" t="n">
        <v>4756.80514</v>
      </c>
      <c r="W1167" t="n">
        <v>0</v>
      </c>
      <c r="Y1167" s="1">
        <f>(O1167/86400)+25569</f>
        <v/>
      </c>
      <c r="Z1167" s="2">
        <f>CEILING(INT(Y1167*1440)/1440*288,1)/288</f>
        <v/>
      </c>
      <c r="AA1167">
        <f>MROUND((Z1167-25569)*86400,300)</f>
        <v/>
      </c>
    </row>
    <row r="1168" ht="14.25" customHeight="1">
      <c r="O1168" t="n">
        <v>1776835802</v>
      </c>
      <c r="P1168" t="inlineStr">
        <is>
          <t>XAUUSD</t>
        </is>
      </c>
      <c r="Q1168" t="inlineStr">
        <is>
          <t>M15</t>
        </is>
      </c>
      <c r="R1168" t="n">
        <v>4767.48</v>
      </c>
      <c r="S1168" t="n">
        <v>4763.89186</v>
      </c>
      <c r="T1168" t="n">
        <v>4762.07169</v>
      </c>
      <c r="U1168" t="n">
        <v>4766.80649</v>
      </c>
      <c r="V1168" t="n">
        <v>4758.6853</v>
      </c>
      <c r="W1168" t="n">
        <v>0</v>
      </c>
      <c r="Y1168" s="1">
        <f>(O1168/86400)+25569</f>
        <v/>
      </c>
      <c r="Z1168" s="2">
        <f>CEILING(INT(Y1168*1440)/1440*288,1)/288</f>
        <v/>
      </c>
      <c r="AA1168">
        <f>MROUND((Z1168-25569)*86400,300)</f>
        <v/>
      </c>
    </row>
    <row r="1169" ht="14.25" customHeight="1">
      <c r="O1169" t="n">
        <v>1776836702</v>
      </c>
      <c r="P1169" t="inlineStr">
        <is>
          <t>XAUUSD</t>
        </is>
      </c>
      <c r="Q1169" t="inlineStr">
        <is>
          <t>M15</t>
        </is>
      </c>
      <c r="R1169" t="n">
        <v>4767.64</v>
      </c>
      <c r="S1169" t="n">
        <v>4765.50757</v>
      </c>
      <c r="T1169" t="n">
        <v>4763.78963</v>
      </c>
      <c r="U1169" t="n">
        <v>4768.56926</v>
      </c>
      <c r="V1169" t="n">
        <v>4760.46003</v>
      </c>
      <c r="W1169" t="n">
        <v>0</v>
      </c>
      <c r="Y1169" s="1">
        <f>(O1169/86400)+25569</f>
        <v/>
      </c>
      <c r="Z1169" s="2">
        <f>CEILING(INT(Y1169*1440)/1440*288,1)/288</f>
        <v/>
      </c>
      <c r="AA1169">
        <f>MROUND((Z1169-25569)*86400,300)</f>
        <v/>
      </c>
    </row>
    <row r="1170" ht="14.25" customHeight="1">
      <c r="O1170" t="n">
        <v>1776837602</v>
      </c>
      <c r="P1170" t="inlineStr">
        <is>
          <t>XAUUSD</t>
        </is>
      </c>
      <c r="Q1170" t="inlineStr">
        <is>
          <t>M15</t>
        </is>
      </c>
      <c r="R1170" t="n">
        <v>4762.84</v>
      </c>
      <c r="S1170" t="n">
        <v>4766.55097</v>
      </c>
      <c r="T1170" t="n">
        <v>4765.1703</v>
      </c>
      <c r="U1170" t="n">
        <v>4769.70053</v>
      </c>
      <c r="V1170" t="n">
        <v>4761.92201</v>
      </c>
      <c r="W1170" t="n">
        <v>0</v>
      </c>
      <c r="Y1170" s="1">
        <f>(O1170/86400)+25569</f>
        <v/>
      </c>
      <c r="Z1170" s="2">
        <f>CEILING(INT(Y1170*1440)/1440*288,1)/288</f>
        <v/>
      </c>
      <c r="AA1170">
        <f>MROUND((Z1170-25569)*86400,300)</f>
        <v/>
      </c>
    </row>
    <row r="1171" ht="14.25" customHeight="1">
      <c r="O1171" t="n">
        <v>1776838502</v>
      </c>
      <c r="P1171" t="inlineStr">
        <is>
          <t>XAUUSD</t>
        </is>
      </c>
      <c r="Q1171" t="inlineStr">
        <is>
          <t>M15</t>
        </is>
      </c>
      <c r="R1171" t="n">
        <v>4767.37</v>
      </c>
      <c r="S1171" t="n">
        <v>4767.102</v>
      </c>
      <c r="T1171" t="n">
        <v>4766.13615</v>
      </c>
      <c r="U1171" t="n">
        <v>4770.24473</v>
      </c>
      <c r="V1171" t="n">
        <v>4763.06693</v>
      </c>
      <c r="W1171" t="n">
        <v>0</v>
      </c>
      <c r="Y1171" s="1">
        <f>(O1171/86400)+25569</f>
        <v/>
      </c>
      <c r="Z1171" s="2">
        <f>CEILING(INT(Y1171*1440)/1440*288,1)/288</f>
        <v/>
      </c>
      <c r="AA1171">
        <f>MROUND((Z1171-25569)*86400,300)</f>
        <v/>
      </c>
    </row>
    <row r="1172" ht="14.25" customHeight="1">
      <c r="O1172" t="n">
        <v>1776839402</v>
      </c>
      <c r="P1172" t="inlineStr">
        <is>
          <t>XAUUSD</t>
        </is>
      </c>
      <c r="Q1172" t="inlineStr">
        <is>
          <t>M15</t>
        </is>
      </c>
      <c r="R1172" t="n">
        <v>4763.8</v>
      </c>
      <c r="S1172" t="n">
        <v>4767.04508</v>
      </c>
      <c r="T1172" t="n">
        <v>4766.59062</v>
      </c>
      <c r="U1172" t="n">
        <v>4770.218</v>
      </c>
      <c r="V1172" t="n">
        <v>4763.7533</v>
      </c>
      <c r="W1172" t="n">
        <v>0</v>
      </c>
      <c r="Y1172" s="1">
        <f>(O1172/86400)+25569</f>
        <v/>
      </c>
      <c r="Z1172" s="2">
        <f>CEILING(INT(Y1172*1440)/1440*288,1)/288</f>
        <v/>
      </c>
      <c r="AA1172">
        <f>MROUND((Z1172-25569)*86400,300)</f>
        <v/>
      </c>
    </row>
    <row r="1173" ht="14.25" customHeight="1">
      <c r="O1173" t="n">
        <v>1776840302</v>
      </c>
      <c r="P1173" t="inlineStr">
        <is>
          <t>XAUUSD</t>
        </is>
      </c>
      <c r="Q1173" t="inlineStr">
        <is>
          <t>M15</t>
        </is>
      </c>
      <c r="R1173" t="n">
        <v>4767.69</v>
      </c>
      <c r="S1173" t="n">
        <v>4766.53194</v>
      </c>
      <c r="T1173" t="n">
        <v>4766.56128</v>
      </c>
      <c r="U1173" t="n">
        <v>4769.66646</v>
      </c>
      <c r="V1173" t="n">
        <v>4763.85198</v>
      </c>
      <c r="W1173" t="n">
        <v>1</v>
      </c>
      <c r="Y1173" s="1">
        <f>(O1173/86400)+25569</f>
        <v/>
      </c>
      <c r="Z1173" s="2">
        <f>CEILING(INT(Y1173*1440)/1440*288,1)/288</f>
        <v/>
      </c>
      <c r="AA1173">
        <f>MROUND((Z1173-25569)*86400,300)</f>
        <v/>
      </c>
    </row>
    <row r="1174" ht="14.25" customHeight="1">
      <c r="O1174" t="n">
        <v>1776841202</v>
      </c>
      <c r="P1174" t="inlineStr">
        <is>
          <t>XAUUSD</t>
        </is>
      </c>
      <c r="Q1174" t="inlineStr">
        <is>
          <t>M15</t>
        </is>
      </c>
      <c r="R1174" t="n">
        <v>4765.67</v>
      </c>
      <c r="S1174" t="n">
        <v>4765.51758</v>
      </c>
      <c r="T1174" t="n">
        <v>4766.03943</v>
      </c>
      <c r="U1174" t="n">
        <v>4768.68202</v>
      </c>
      <c r="V1174" t="n">
        <v>4763.38967</v>
      </c>
      <c r="W1174" t="n">
        <v>0</v>
      </c>
      <c r="Y1174" s="1">
        <f>(O1174/86400)+25569</f>
        <v/>
      </c>
      <c r="Z1174" s="2">
        <f>CEILING(INT(Y1174*1440)/1440*288,1)/288</f>
        <v/>
      </c>
      <c r="AA1174">
        <f>MROUND((Z1174-25569)*86400,300)</f>
        <v/>
      </c>
    </row>
    <row r="1175" ht="14.25" customHeight="1">
      <c r="O1175" t="n">
        <v>1776842102</v>
      </c>
      <c r="P1175" t="inlineStr">
        <is>
          <t>XAUUSD</t>
        </is>
      </c>
      <c r="Q1175" t="inlineStr">
        <is>
          <t>M15</t>
        </is>
      </c>
      <c r="R1175" t="n">
        <v>4766.08</v>
      </c>
      <c r="S1175" t="n">
        <v>4764.14818</v>
      </c>
      <c r="T1175" t="n">
        <v>4765.0938</v>
      </c>
      <c r="U1175" t="n">
        <v>4767.25848</v>
      </c>
      <c r="V1175" t="n">
        <v>4762.39164</v>
      </c>
      <c r="W1175" t="n">
        <v>0</v>
      </c>
      <c r="Y1175" s="1">
        <f>(O1175/86400)+25569</f>
        <v/>
      </c>
      <c r="Z1175" s="2">
        <f>CEILING(INT(Y1175*1440)/1440*288,1)/288</f>
        <v/>
      </c>
      <c r="AA1175">
        <f>MROUND((Z1175-25569)*86400,300)</f>
        <v/>
      </c>
    </row>
    <row r="1176" ht="14.25" customHeight="1">
      <c r="O1176" t="n">
        <v>1776843002</v>
      </c>
      <c r="P1176" t="inlineStr">
        <is>
          <t>XAUUSD</t>
        </is>
      </c>
      <c r="Q1176" t="inlineStr">
        <is>
          <t>M15</t>
        </is>
      </c>
      <c r="R1176" t="n">
        <v>4763.82</v>
      </c>
      <c r="S1176" t="n">
        <v>4762.50319</v>
      </c>
      <c r="T1176" t="n">
        <v>4763.7985</v>
      </c>
      <c r="U1176" t="n">
        <v>4765.63075</v>
      </c>
      <c r="V1176" t="n">
        <v>4761.04039</v>
      </c>
      <c r="W1176" t="n">
        <v>0</v>
      </c>
      <c r="Y1176" s="1">
        <f>(O1176/86400)+25569</f>
        <v/>
      </c>
      <c r="Z1176" s="2">
        <f>CEILING(INT(Y1176*1440)/1440*288,1)/288</f>
        <v/>
      </c>
      <c r="AA1176">
        <f>MROUND((Z1176-25569)*86400,300)</f>
        <v/>
      </c>
    </row>
    <row r="1177" ht="14.25" customHeight="1">
      <c r="O1177" t="n">
        <v>1776843902</v>
      </c>
      <c r="P1177" t="inlineStr">
        <is>
          <t>XAUUSD</t>
        </is>
      </c>
      <c r="Q1177" t="inlineStr">
        <is>
          <t>M15</t>
        </is>
      </c>
      <c r="R1177" t="n">
        <v>4760.46</v>
      </c>
      <c r="S1177" t="n">
        <v>4760.75852</v>
      </c>
      <c r="T1177" t="n">
        <v>4762.27851</v>
      </c>
      <c r="U1177" t="n">
        <v>4763.95808</v>
      </c>
      <c r="V1177" t="n">
        <v>4759.47622</v>
      </c>
      <c r="W1177" t="n">
        <v>0</v>
      </c>
      <c r="Y1177" s="1">
        <f>(O1177/86400)+25569</f>
        <v/>
      </c>
      <c r="Z1177" s="2">
        <f>CEILING(INT(Y1177*1440)/1440*288,1)/288</f>
        <v/>
      </c>
      <c r="AA1177">
        <f>MROUND((Z1177-25569)*86400,300)</f>
        <v/>
      </c>
    </row>
    <row r="1178" ht="14.25" customHeight="1">
      <c r="O1178" t="n">
        <v>1776844802</v>
      </c>
      <c r="P1178" t="inlineStr">
        <is>
          <t>XAUUSD</t>
        </is>
      </c>
      <c r="Q1178" t="inlineStr">
        <is>
          <t>M15</t>
        </is>
      </c>
      <c r="R1178" t="n">
        <v>4758.02</v>
      </c>
      <c r="S1178" t="n">
        <v>4759.13705</v>
      </c>
      <c r="T1178" t="n">
        <v>4760.70778</v>
      </c>
      <c r="U1178" t="n">
        <v>4762.41644</v>
      </c>
      <c r="V1178" t="n">
        <v>4757.88012</v>
      </c>
      <c r="W1178" t="n">
        <v>0</v>
      </c>
      <c r="Y1178" s="1">
        <f>(O1178/86400)+25569</f>
        <v/>
      </c>
      <c r="Z1178" s="2">
        <f>CEILING(INT(Y1178*1440)/1440*288,1)/288</f>
        <v/>
      </c>
      <c r="AA1178">
        <f>MROUND((Z1178-25569)*86400,300)</f>
        <v/>
      </c>
    </row>
    <row r="1179" ht="14.25" customHeight="1">
      <c r="O1179" t="n">
        <v>1776845702</v>
      </c>
      <c r="P1179" t="inlineStr">
        <is>
          <t>XAUUSD</t>
        </is>
      </c>
      <c r="Q1179" t="inlineStr">
        <is>
          <t>M15</t>
        </is>
      </c>
      <c r="R1179" t="n">
        <v>4754.37</v>
      </c>
      <c r="S1179" t="n">
        <v>4757.815</v>
      </c>
      <c r="T1179" t="n">
        <v>4759.26139</v>
      </c>
      <c r="U1179" t="n">
        <v>4761.13862</v>
      </c>
      <c r="V1179" t="n">
        <v>4756.39015</v>
      </c>
      <c r="W1179" t="n">
        <v>0</v>
      </c>
      <c r="Y1179" s="1">
        <f>(O1179/86400)+25569</f>
        <v/>
      </c>
      <c r="Z1179" s="2">
        <f>CEILING(INT(Y1179*1440)/1440*288,1)/288</f>
        <v/>
      </c>
      <c r="AA1179">
        <f>MROUND((Z1179-25569)*86400,300)</f>
        <v/>
      </c>
    </row>
    <row r="1180" ht="14.25" customHeight="1">
      <c r="O1180" t="n">
        <v>1776846602</v>
      </c>
      <c r="P1180" t="inlineStr">
        <is>
          <t>XAUUSD</t>
        </is>
      </c>
      <c r="Q1180" t="inlineStr">
        <is>
          <t>M15</t>
        </is>
      </c>
      <c r="R1180" t="n">
        <v>4756.15</v>
      </c>
      <c r="S1180" t="n">
        <v>4756.93947</v>
      </c>
      <c r="T1180" t="n">
        <v>4758.10043</v>
      </c>
      <c r="U1180" t="n">
        <v>4760.2229</v>
      </c>
      <c r="V1180" t="n">
        <v>4755.14508</v>
      </c>
      <c r="W1180" t="n">
        <v>0</v>
      </c>
      <c r="Y1180" s="1">
        <f>(O1180/86400)+25569</f>
        <v/>
      </c>
      <c r="Z1180" s="2">
        <f>CEILING(INT(Y1180*1440)/1440*288,1)/288</f>
        <v/>
      </c>
      <c r="AA1180">
        <f>MROUND((Z1180-25569)*86400,300)</f>
        <v/>
      </c>
    </row>
    <row r="1181" ht="14.25" customHeight="1">
      <c r="O1181" t="n">
        <v>1776847502</v>
      </c>
      <c r="P1181" t="inlineStr">
        <is>
          <t>XAUUSD</t>
        </is>
      </c>
      <c r="Q1181" t="inlineStr">
        <is>
          <t>M15</t>
        </is>
      </c>
      <c r="R1181" t="n">
        <v>4757.14</v>
      </c>
      <c r="S1181" t="n">
        <v>4756.4286</v>
      </c>
      <c r="T1181" t="n">
        <v>4757.26451</v>
      </c>
      <c r="U1181" t="n">
        <v>4759.73021</v>
      </c>
      <c r="V1181" t="n">
        <v>4754.20553</v>
      </c>
      <c r="W1181" t="n">
        <v>0</v>
      </c>
      <c r="Y1181" s="1">
        <f>(O1181/86400)+25569</f>
        <v/>
      </c>
      <c r="Z1181" s="2">
        <f>CEILING(INT(Y1181*1440)/1440*288,1)/288</f>
        <v/>
      </c>
      <c r="AA1181">
        <f>MROUND((Z1181-25569)*86400,300)</f>
        <v/>
      </c>
    </row>
    <row r="1182" ht="14.25" customHeight="1">
      <c r="O1182" t="n">
        <v>1776848402</v>
      </c>
      <c r="P1182" t="inlineStr">
        <is>
          <t>XAUUSD</t>
        </is>
      </c>
      <c r="Q1182" t="inlineStr">
        <is>
          <t>M15</t>
        </is>
      </c>
      <c r="R1182" t="n">
        <v>4760.72</v>
      </c>
      <c r="S1182" t="n">
        <v>4756.17183</v>
      </c>
      <c r="T1182" t="n">
        <v>4756.71817</v>
      </c>
      <c r="U1182" t="n">
        <v>4759.55298</v>
      </c>
      <c r="V1182" t="n">
        <v>4753.48958</v>
      </c>
      <c r="W1182" t="n">
        <v>0</v>
      </c>
      <c r="Y1182" s="1">
        <f>(O1182/86400)+25569</f>
        <v/>
      </c>
      <c r="Z1182" s="2">
        <f>CEILING(INT(Y1182*1440)/1440*288,1)/288</f>
        <v/>
      </c>
      <c r="AA1182">
        <f>MROUND((Z1182-25569)*86400,300)</f>
        <v/>
      </c>
    </row>
    <row r="1183" ht="14.25" customHeight="1">
      <c r="O1183" t="n">
        <v>1776849302</v>
      </c>
      <c r="P1183" t="inlineStr">
        <is>
          <t>XAUUSD</t>
        </is>
      </c>
      <c r="Q1183" t="inlineStr">
        <is>
          <t>M15</t>
        </is>
      </c>
      <c r="R1183" t="n">
        <v>4756.45</v>
      </c>
      <c r="S1183" t="n">
        <v>4755.98167</v>
      </c>
      <c r="T1183" t="n">
        <v>4756.34992</v>
      </c>
      <c r="U1183" t="n">
        <v>4759.50812</v>
      </c>
      <c r="V1183" t="n">
        <v>4752.8968</v>
      </c>
      <c r="W1183" t="n">
        <v>0</v>
      </c>
      <c r="Y1183" s="1">
        <f>(O1183/86400)+25569</f>
        <v/>
      </c>
      <c r="Z1183" s="2">
        <f>CEILING(INT(Y1183*1440)/1440*288,1)/288</f>
        <v/>
      </c>
      <c r="AA1183">
        <f>MROUND((Z1183-25569)*86400,300)</f>
        <v/>
      </c>
    </row>
    <row r="1184" ht="14.25" customHeight="1">
      <c r="O1184" t="n">
        <v>1776850202</v>
      </c>
      <c r="P1184" t="inlineStr">
        <is>
          <t>XAUUSD</t>
        </is>
      </c>
      <c r="Q1184" t="inlineStr">
        <is>
          <t>M15</t>
        </is>
      </c>
      <c r="R1184" t="n">
        <v>4758.47</v>
      </c>
      <c r="S1184" t="n">
        <v>4755.91486</v>
      </c>
      <c r="T1184" t="n">
        <v>4756.13239</v>
      </c>
      <c r="U1184" t="n">
        <v>4759.53174</v>
      </c>
      <c r="V1184" t="n">
        <v>4752.44199</v>
      </c>
      <c r="W1184" t="n">
        <v>0</v>
      </c>
      <c r="Y1184" s="1">
        <f>(O1184/86400)+25569</f>
        <v/>
      </c>
      <c r="Z1184" s="2">
        <f>CEILING(INT(Y1184*1440)/1440*288,1)/288</f>
        <v/>
      </c>
      <c r="AA1184">
        <f>MROUND((Z1184-25569)*86400,300)</f>
        <v/>
      </c>
    </row>
    <row r="1185" ht="14.25" customHeight="1">
      <c r="O1185" t="n">
        <v>1776851102</v>
      </c>
      <c r="P1185" t="inlineStr">
        <is>
          <t>XAUUSD</t>
        </is>
      </c>
      <c r="Q1185" t="inlineStr">
        <is>
          <t>M15</t>
        </is>
      </c>
      <c r="R1185" t="n">
        <v>4755.32</v>
      </c>
      <c r="S1185" t="n">
        <v>4755.86365</v>
      </c>
      <c r="T1185" t="n">
        <v>4755.99802</v>
      </c>
      <c r="U1185" t="n">
        <v>4759.55931</v>
      </c>
      <c r="V1185" t="n">
        <v>4752.18494</v>
      </c>
      <c r="W1185" t="n">
        <v>0</v>
      </c>
      <c r="Y1185" s="1">
        <f>(O1185/86400)+25569</f>
        <v/>
      </c>
      <c r="Z1185" s="2">
        <f>CEILING(INT(Y1185*1440)/1440*288,1)/288</f>
        <v/>
      </c>
      <c r="AA1185">
        <f>MROUND((Z1185-25569)*86400,300)</f>
        <v/>
      </c>
    </row>
    <row r="1186" ht="14.25" customHeight="1">
      <c r="O1186" t="n">
        <v>1776852002</v>
      </c>
      <c r="P1186" t="inlineStr">
        <is>
          <t>XAUUSD</t>
        </is>
      </c>
      <c r="Q1186" t="inlineStr">
        <is>
          <t>M15</t>
        </is>
      </c>
      <c r="R1186" t="n">
        <v>4748.72</v>
      </c>
      <c r="S1186" t="n">
        <v>4755.883</v>
      </c>
      <c r="T1186" t="n">
        <v>4755.94051</v>
      </c>
      <c r="U1186" t="n">
        <v>4759.65688</v>
      </c>
      <c r="V1186" t="n">
        <v>4752.20127</v>
      </c>
      <c r="W1186" t="n">
        <v>0</v>
      </c>
      <c r="Y1186" s="1">
        <f>(O1186/86400)+25569</f>
        <v/>
      </c>
      <c r="Z1186" s="2">
        <f>CEILING(INT(Y1186*1440)/1440*288,1)/288</f>
        <v/>
      </c>
      <c r="AA1186">
        <f>MROUND((Z1186-25569)*86400,300)</f>
        <v/>
      </c>
    </row>
    <row r="1187" ht="14.25" customHeight="1">
      <c r="O1187" t="n">
        <v>1776852902</v>
      </c>
      <c r="P1187" t="inlineStr">
        <is>
          <t>XAUUSD</t>
        </is>
      </c>
      <c r="Q1187" t="inlineStr">
        <is>
          <t>M15</t>
        </is>
      </c>
      <c r="R1187" t="n">
        <v>4754.63</v>
      </c>
      <c r="S1187" t="n">
        <v>4756.09892</v>
      </c>
      <c r="T1187" t="n">
        <v>4756.01971</v>
      </c>
      <c r="U1187" t="n">
        <v>4759.81913</v>
      </c>
      <c r="V1187" t="n">
        <v>4752.60989</v>
      </c>
      <c r="W1187" t="n">
        <v>1</v>
      </c>
      <c r="Y1187" s="1">
        <f>(O1187/86400)+25569</f>
        <v/>
      </c>
      <c r="Z1187" s="2">
        <f>CEILING(INT(Y1187*1440)/1440*288,1)/288</f>
        <v/>
      </c>
      <c r="AA1187">
        <f>MROUND((Z1187-25569)*86400,300)</f>
        <v/>
      </c>
    </row>
    <row r="1188" ht="14.25" customHeight="1">
      <c r="O1188" t="n">
        <v>1776853802</v>
      </c>
      <c r="P1188" t="inlineStr">
        <is>
          <t>XAUUSD</t>
        </is>
      </c>
      <c r="Q1188" t="inlineStr">
        <is>
          <t>M15</t>
        </is>
      </c>
      <c r="R1188" t="n">
        <v>4756.53</v>
      </c>
      <c r="S1188" t="n">
        <v>4756.22061</v>
      </c>
      <c r="T1188" t="n">
        <v>4756.12016</v>
      </c>
      <c r="U1188" t="n">
        <v>4760.01083</v>
      </c>
      <c r="V1188" t="n">
        <v>4753.1936</v>
      </c>
      <c r="W1188" t="n">
        <v>0</v>
      </c>
      <c r="Y1188" s="1">
        <f>(O1188/86400)+25569</f>
        <v/>
      </c>
      <c r="Z1188" s="2">
        <f>CEILING(INT(Y1188*1440)/1440*288,1)/288</f>
        <v/>
      </c>
      <c r="AA1188">
        <f>MROUND((Z1188-25569)*86400,300)</f>
        <v/>
      </c>
    </row>
    <row r="1189" ht="14.25" customHeight="1">
      <c r="O1189" t="n">
        <v>1776854702</v>
      </c>
      <c r="P1189" t="inlineStr">
        <is>
          <t>XAUUSD</t>
        </is>
      </c>
      <c r="Q1189" t="inlineStr">
        <is>
          <t>M15</t>
        </is>
      </c>
      <c r="R1189" t="n">
        <v>4759.21</v>
      </c>
      <c r="S1189" t="n">
        <v>4756.05186</v>
      </c>
      <c r="T1189" t="n">
        <v>4756.08601</v>
      </c>
      <c r="U1189" t="n">
        <v>4760.02014</v>
      </c>
      <c r="V1189" t="n">
        <v>4753.60076</v>
      </c>
      <c r="W1189" t="n">
        <v>1</v>
      </c>
      <c r="Y1189" s="1">
        <f>(O1189/86400)+25569</f>
        <v/>
      </c>
      <c r="Z1189" s="2">
        <f>CEILING(INT(Y1189*1440)/1440*288,1)/288</f>
        <v/>
      </c>
      <c r="AA1189">
        <f>MROUND((Z1189-25569)*86400,300)</f>
        <v/>
      </c>
    </row>
    <row r="1190" ht="14.25" customHeight="1">
      <c r="O1190" t="n">
        <v>1776855602</v>
      </c>
      <c r="P1190" t="inlineStr">
        <is>
          <t>XAUUSD</t>
        </is>
      </c>
      <c r="Q1190" t="inlineStr">
        <is>
          <t>M15</t>
        </is>
      </c>
      <c r="R1190" t="n">
        <v>4757.27</v>
      </c>
      <c r="S1190" t="n">
        <v>4755.41309</v>
      </c>
      <c r="T1190" t="n">
        <v>4755.74955</v>
      </c>
      <c r="U1190" t="n">
        <v>4759.7256</v>
      </c>
      <c r="V1190" t="n">
        <v>4753.57167</v>
      </c>
      <c r="W1190" t="n">
        <v>0</v>
      </c>
      <c r="Y1190" s="1">
        <f>(O1190/86400)+25569</f>
        <v/>
      </c>
      <c r="Z1190" s="2">
        <f>CEILING(INT(Y1190*1440)/1440*288,1)/288</f>
        <v/>
      </c>
      <c r="AA1190">
        <f>MROUND((Z1190-25569)*86400,300)</f>
        <v/>
      </c>
    </row>
    <row r="1191" ht="14.25" customHeight="1">
      <c r="O1191" t="n">
        <v>1776856502</v>
      </c>
      <c r="P1191" t="inlineStr">
        <is>
          <t>XAUUSD</t>
        </is>
      </c>
      <c r="Q1191" t="inlineStr">
        <is>
          <t>M15</t>
        </is>
      </c>
      <c r="R1191" t="n">
        <v>4757.36</v>
      </c>
      <c r="S1191" t="n">
        <v>4754.33191</v>
      </c>
      <c r="T1191" t="n">
        <v>4755.04073</v>
      </c>
      <c r="U1191" t="n">
        <v>4759.05619</v>
      </c>
      <c r="V1191" t="n">
        <v>4752.91823</v>
      </c>
      <c r="W1191" t="n">
        <v>0</v>
      </c>
      <c r="Y1191" s="1">
        <f>(O1191/86400)+25569</f>
        <v/>
      </c>
      <c r="Z1191" s="2">
        <f>CEILING(INT(Y1191*1440)/1440*288,1)/288</f>
        <v/>
      </c>
      <c r="AA1191">
        <f>MROUND((Z1191-25569)*86400,300)</f>
        <v/>
      </c>
    </row>
    <row r="1192" ht="14.25" customHeight="1">
      <c r="O1192" t="n">
        <v>1776857402</v>
      </c>
      <c r="P1192" t="inlineStr">
        <is>
          <t>XAUUSD</t>
        </is>
      </c>
      <c r="Q1192" t="inlineStr">
        <is>
          <t>M15</t>
        </is>
      </c>
      <c r="R1192" t="n">
        <v>4748.68</v>
      </c>
      <c r="S1192" t="n">
        <v>4752.882</v>
      </c>
      <c r="T1192" t="n">
        <v>4753.96136</v>
      </c>
      <c r="U1192" t="n">
        <v>4758.0178</v>
      </c>
      <c r="V1192" t="n">
        <v>4751.6042</v>
      </c>
      <c r="W1192" t="n">
        <v>0</v>
      </c>
      <c r="Y1192" s="1">
        <f>(O1192/86400)+25569</f>
        <v/>
      </c>
      <c r="Z1192" s="2">
        <f>CEILING(INT(Y1192*1440)/1440*288,1)/288</f>
        <v/>
      </c>
      <c r="AA1192">
        <f>MROUND((Z1192-25569)*86400,300)</f>
        <v/>
      </c>
    </row>
    <row r="1193" ht="14.25" customHeight="1">
      <c r="O1193" t="n">
        <v>1776858302</v>
      </c>
      <c r="P1193" t="inlineStr">
        <is>
          <t>XAUUSD</t>
        </is>
      </c>
      <c r="Q1193" t="inlineStr">
        <is>
          <t>M15</t>
        </is>
      </c>
      <c r="R1193" t="n">
        <v>4750.31</v>
      </c>
      <c r="S1193" t="n">
        <v>4751.47492</v>
      </c>
      <c r="T1193" t="n">
        <v>4752.71814</v>
      </c>
      <c r="U1193" t="n">
        <v>4756.75635</v>
      </c>
      <c r="V1193" t="n">
        <v>4749.91716</v>
      </c>
      <c r="W1193" t="n">
        <v>0</v>
      </c>
      <c r="Y1193" s="1">
        <f>(O1193/86400)+25569</f>
        <v/>
      </c>
      <c r="Z1193" s="2">
        <f>CEILING(INT(Y1193*1440)/1440*288,1)/288</f>
        <v/>
      </c>
      <c r="AA1193">
        <f>MROUND((Z1193-25569)*86400,300)</f>
        <v/>
      </c>
    </row>
    <row r="1194" ht="14.25" customHeight="1">
      <c r="O1194" t="n">
        <v>1776859202</v>
      </c>
      <c r="P1194" t="inlineStr">
        <is>
          <t>XAUUSD</t>
        </is>
      </c>
      <c r="Q1194" t="inlineStr">
        <is>
          <t>M15</t>
        </is>
      </c>
      <c r="R1194" t="n">
        <v>4752.51</v>
      </c>
      <c r="S1194" t="n">
        <v>4750.24089</v>
      </c>
      <c r="T1194" t="n">
        <v>4751.47951</v>
      </c>
      <c r="U1194" t="n">
        <v>4755.62487</v>
      </c>
      <c r="V1194" t="n">
        <v>4748.04236</v>
      </c>
      <c r="W1194" t="n">
        <v>0</v>
      </c>
      <c r="Y1194" s="1">
        <f>(O1194/86400)+25569</f>
        <v/>
      </c>
      <c r="Z1194" s="2">
        <f>CEILING(INT(Y1194*1440)/1440*288,1)/288</f>
        <v/>
      </c>
      <c r="AA1194">
        <f>MROUND((Z1194-25569)*86400,300)</f>
        <v/>
      </c>
    </row>
    <row r="1195" ht="14.25" customHeight="1">
      <c r="O1195" t="n">
        <v>1776860102</v>
      </c>
      <c r="P1195" t="inlineStr">
        <is>
          <t>XAUUSD</t>
        </is>
      </c>
      <c r="Q1195" t="inlineStr">
        <is>
          <t>M15</t>
        </is>
      </c>
      <c r="R1195" t="n">
        <v>4753.2</v>
      </c>
      <c r="S1195" t="n">
        <v>4749.26566</v>
      </c>
      <c r="T1195" t="n">
        <v>4750.37259</v>
      </c>
      <c r="U1195" t="n">
        <v>4754.6756</v>
      </c>
      <c r="V1195" t="n">
        <v>4746.14281</v>
      </c>
      <c r="W1195" t="n">
        <v>0</v>
      </c>
      <c r="Y1195" s="1">
        <f>(O1195/86400)+25569</f>
        <v/>
      </c>
      <c r="Z1195" s="2">
        <f>CEILING(INT(Y1195*1440)/1440*288,1)/288</f>
        <v/>
      </c>
      <c r="AA1195">
        <f>MROUND((Z1195-25569)*86400,300)</f>
        <v/>
      </c>
    </row>
    <row r="1196" ht="14.25" customHeight="1">
      <c r="O1196" t="n">
        <v>1776861002</v>
      </c>
      <c r="P1196" t="inlineStr">
        <is>
          <t>XAUUSD</t>
        </is>
      </c>
      <c r="Q1196" t="inlineStr">
        <is>
          <t>M15</t>
        </is>
      </c>
      <c r="R1196" t="n">
        <v>4746.73</v>
      </c>
      <c r="S1196" t="n">
        <v>4748.60793</v>
      </c>
      <c r="T1196" t="n">
        <v>4749.49026</v>
      </c>
      <c r="U1196" t="n">
        <v>4753.97588</v>
      </c>
      <c r="V1196" t="n">
        <v>4744.47567</v>
      </c>
      <c r="W1196" t="n">
        <v>0</v>
      </c>
      <c r="Y1196" s="1">
        <f>(O1196/86400)+25569</f>
        <v/>
      </c>
      <c r="Z1196" s="2">
        <f>CEILING(INT(Y1196*1440)/1440*288,1)/288</f>
        <v/>
      </c>
      <c r="AA1196">
        <f>MROUND((Z1196-25569)*86400,300)</f>
        <v/>
      </c>
    </row>
    <row r="1197" ht="14.25" customHeight="1">
      <c r="O1197" t="n">
        <v>1776861902</v>
      </c>
      <c r="P1197" t="inlineStr">
        <is>
          <t>XAUUSD</t>
        </is>
      </c>
      <c r="Q1197" t="inlineStr">
        <is>
          <t>M15</t>
        </is>
      </c>
      <c r="R1197" t="n">
        <v>4744.23</v>
      </c>
      <c r="S1197" t="n">
        <v>4748.42997</v>
      </c>
      <c r="T1197" t="n">
        <v>4748.96011</v>
      </c>
      <c r="U1197" t="n">
        <v>4753.71705</v>
      </c>
      <c r="V1197" t="n">
        <v>4743.22578</v>
      </c>
      <c r="W1197" t="n">
        <v>0</v>
      </c>
      <c r="Y1197" s="1">
        <f>(O1197/86400)+25569</f>
        <v/>
      </c>
      <c r="Z1197" s="2">
        <f>CEILING(INT(Y1197*1440)/1440*288,1)/288</f>
        <v/>
      </c>
      <c r="AA1197">
        <f>MROUND((Z1197-25569)*86400,300)</f>
        <v/>
      </c>
    </row>
    <row r="1198" ht="14.25" customHeight="1">
      <c r="O1198" t="n">
        <v>1776862802</v>
      </c>
      <c r="P1198" t="inlineStr">
        <is>
          <t>XAUUSD</t>
        </is>
      </c>
      <c r="Q1198" t="inlineStr">
        <is>
          <t>M15</t>
        </is>
      </c>
      <c r="R1198" t="n">
        <v>4742.39</v>
      </c>
      <c r="S1198" t="n">
        <v>4748.63916</v>
      </c>
      <c r="T1198" t="n">
        <v>4748.79964</v>
      </c>
      <c r="U1198" t="n">
        <v>4753.95677</v>
      </c>
      <c r="V1198" t="n">
        <v>4742.49189</v>
      </c>
      <c r="W1198" t="n">
        <v>0</v>
      </c>
      <c r="Y1198" s="1">
        <f>(O1198/86400)+25569</f>
        <v/>
      </c>
      <c r="Z1198" s="2">
        <f>CEILING(INT(Y1198*1440)/1440*288,1)/288</f>
        <v/>
      </c>
      <c r="AA1198">
        <f>MROUND((Z1198-25569)*86400,300)</f>
        <v/>
      </c>
    </row>
    <row r="1199" ht="14.25" customHeight="1">
      <c r="O1199" t="n">
        <v>1776863702</v>
      </c>
      <c r="P1199" t="inlineStr">
        <is>
          <t>XAUUSD</t>
        </is>
      </c>
      <c r="Q1199" t="inlineStr">
        <is>
          <t>M15</t>
        </is>
      </c>
      <c r="R1199" t="n">
        <v>4750.2</v>
      </c>
      <c r="S1199" t="n">
        <v>4749.00074</v>
      </c>
      <c r="T1199" t="n">
        <v>4748.90019</v>
      </c>
      <c r="U1199" t="n">
        <v>4754.39551</v>
      </c>
      <c r="V1199" t="n">
        <v>4742.25161</v>
      </c>
      <c r="W1199" t="n">
        <v>1</v>
      </c>
      <c r="Y1199" s="1">
        <f>(O1199/86400)+25569</f>
        <v/>
      </c>
      <c r="Z1199" s="2">
        <f>CEILING(INT(Y1199*1440)/1440*288,1)/288</f>
        <v/>
      </c>
      <c r="AA1199">
        <f>MROUND((Z1199-25569)*86400,300)</f>
        <v/>
      </c>
    </row>
    <row r="1200" ht="14.25" customHeight="1">
      <c r="O1200" t="n">
        <v>1776864602</v>
      </c>
      <c r="P1200" t="inlineStr">
        <is>
          <t>XAUUSD</t>
        </is>
      </c>
      <c r="Q1200" t="inlineStr">
        <is>
          <t>M15</t>
        </is>
      </c>
      <c r="R1200" t="n">
        <v>4755.33</v>
      </c>
      <c r="S1200" t="n">
        <v>4748.94105</v>
      </c>
      <c r="T1200" t="n">
        <v>4748.92062</v>
      </c>
      <c r="U1200" t="n">
        <v>4754.69809</v>
      </c>
      <c r="V1200" t="n">
        <v>4742.319</v>
      </c>
      <c r="W1200" t="n">
        <v>0</v>
      </c>
      <c r="Y1200" s="1">
        <f>(O1200/86400)+25569</f>
        <v/>
      </c>
      <c r="Z1200" s="2">
        <f>CEILING(INT(Y1200*1440)/1440*288,1)/288</f>
        <v/>
      </c>
      <c r="AA1200">
        <f>MROUND((Z1200-25569)*86400,300)</f>
        <v/>
      </c>
    </row>
    <row r="1201" ht="14.25" customHeight="1">
      <c r="O1201" t="n">
        <v>1776865502</v>
      </c>
      <c r="P1201" t="inlineStr">
        <is>
          <t>XAUUSD</t>
        </is>
      </c>
      <c r="Q1201" t="inlineStr">
        <is>
          <t>M15</t>
        </is>
      </c>
      <c r="R1201" t="n">
        <v>4752.94</v>
      </c>
      <c r="S1201" t="n">
        <v>4748.02619</v>
      </c>
      <c r="T1201" t="n">
        <v>4748.47341</v>
      </c>
      <c r="U1201" t="n">
        <v>4754.33145</v>
      </c>
      <c r="V1201" t="n">
        <v>4742.19376</v>
      </c>
      <c r="W1201" t="n">
        <v>1</v>
      </c>
      <c r="Y1201" s="1">
        <f>(O1201/86400)+25569</f>
        <v/>
      </c>
      <c r="Z1201" s="2">
        <f>CEILING(INT(Y1201*1440)/1440*288,1)/288</f>
        <v/>
      </c>
      <c r="AA1201">
        <f>MROUND((Z1201-25569)*86400,300)</f>
        <v/>
      </c>
    </row>
    <row r="1202" ht="14.25" customHeight="1">
      <c r="O1202" t="n">
        <v>1776866402</v>
      </c>
      <c r="P1202" t="inlineStr">
        <is>
          <t>XAUUSD</t>
        </is>
      </c>
      <c r="Q1202" t="inlineStr">
        <is>
          <t>M15</t>
        </is>
      </c>
      <c r="R1202" t="n">
        <v>4745.59</v>
      </c>
      <c r="S1202" t="n">
        <v>4746.17399</v>
      </c>
      <c r="T1202" t="n">
        <v>4747.3237</v>
      </c>
      <c r="U1202" t="n">
        <v>4752.92998</v>
      </c>
      <c r="V1202" t="n">
        <v>4741.32031</v>
      </c>
      <c r="W1202" t="n">
        <v>0</v>
      </c>
      <c r="Y1202" s="1">
        <f>(O1202/86400)+25569</f>
        <v/>
      </c>
      <c r="Z1202" s="2">
        <f>CEILING(INT(Y1202*1440)/1440*288,1)/288</f>
        <v/>
      </c>
      <c r="AA1202">
        <f>MROUND((Z1202-25569)*86400,300)</f>
        <v/>
      </c>
    </row>
    <row r="1203" ht="14.25" customHeight="1">
      <c r="O1203" t="n">
        <v>1776867302</v>
      </c>
      <c r="P1203" t="inlineStr">
        <is>
          <t>XAUUSD</t>
        </is>
      </c>
      <c r="Q1203" t="inlineStr">
        <is>
          <t>M15</t>
        </is>
      </c>
      <c r="R1203" t="n">
        <v>4743.96</v>
      </c>
      <c r="S1203" t="n">
        <v>4743.61311</v>
      </c>
      <c r="T1203" t="n">
        <v>4745.4684</v>
      </c>
      <c r="U1203" t="n">
        <v>4750.5063</v>
      </c>
      <c r="V1203" t="n">
        <v>4739.71883</v>
      </c>
      <c r="W1203" t="n">
        <v>0</v>
      </c>
      <c r="Y1203" s="1">
        <f>(O1203/86400)+25569</f>
        <v/>
      </c>
      <c r="Z1203" s="2">
        <f>CEILING(INT(Y1203*1440)/1440*288,1)/288</f>
        <v/>
      </c>
      <c r="AA1203">
        <f>MROUND((Z1203-25569)*86400,300)</f>
        <v/>
      </c>
    </row>
    <row r="1204" ht="14.25" customHeight="1">
      <c r="O1204" t="n">
        <v>1776868202</v>
      </c>
      <c r="P1204" t="inlineStr">
        <is>
          <t>XAUUSD</t>
        </is>
      </c>
      <c r="Q1204" t="inlineStr">
        <is>
          <t>M15</t>
        </is>
      </c>
      <c r="R1204" t="n">
        <v>4733.08</v>
      </c>
      <c r="S1204" t="n">
        <v>4740.53255</v>
      </c>
      <c r="T1204" t="n">
        <v>4743.00048</v>
      </c>
      <c r="U1204" t="n">
        <v>4747.35118</v>
      </c>
      <c r="V1204" t="n">
        <v>4737.34001</v>
      </c>
      <c r="W1204" t="n">
        <v>0</v>
      </c>
      <c r="Y1204" s="1">
        <f>(O1204/86400)+25569</f>
        <v/>
      </c>
      <c r="Z1204" s="2">
        <f>CEILING(INT(Y1204*1440)/1440*288,1)/288</f>
        <v/>
      </c>
      <c r="AA1204">
        <f>MROUND((Z1204-25569)*86400,300)</f>
        <v/>
      </c>
    </row>
    <row r="1205" ht="14.25" customHeight="1">
      <c r="O1205" t="n">
        <v>1776869102</v>
      </c>
      <c r="P1205" t="inlineStr">
        <is>
          <t>XAUUSD</t>
        </is>
      </c>
      <c r="Q1205" t="inlineStr">
        <is>
          <t>M15</t>
        </is>
      </c>
      <c r="R1205" t="n">
        <v>4736.03</v>
      </c>
      <c r="S1205" t="n">
        <v>4737.45281</v>
      </c>
      <c r="T1205" t="n">
        <v>4740.22665</v>
      </c>
      <c r="U1205" t="n">
        <v>4743.84673</v>
      </c>
      <c r="V1205" t="n">
        <v>4734.64949</v>
      </c>
      <c r="W1205" t="n">
        <v>0</v>
      </c>
      <c r="Y1205" s="1">
        <f>(O1205/86400)+25569</f>
        <v/>
      </c>
      <c r="Z1205" s="2">
        <f>CEILING(INT(Y1205*1440)/1440*288,1)/288</f>
        <v/>
      </c>
      <c r="AA1205">
        <f>MROUND((Z1205-25569)*86400,300)</f>
        <v/>
      </c>
    </row>
    <row r="1206" ht="14.25" customHeight="1">
      <c r="O1206" t="n">
        <v>1776870002</v>
      </c>
      <c r="P1206" t="inlineStr">
        <is>
          <t>XAUUSD</t>
        </is>
      </c>
      <c r="Q1206" t="inlineStr">
        <is>
          <t>M15</t>
        </is>
      </c>
      <c r="R1206" t="n">
        <v>4737.74</v>
      </c>
      <c r="S1206" t="n">
        <v>4734.49904</v>
      </c>
      <c r="T1206" t="n">
        <v>4737.36284</v>
      </c>
      <c r="U1206" t="n">
        <v>4740.4004</v>
      </c>
      <c r="V1206" t="n">
        <v>4731.80767</v>
      </c>
      <c r="W1206" t="n">
        <v>0</v>
      </c>
      <c r="Y1206" s="1">
        <f>(O1206/86400)+25569</f>
        <v/>
      </c>
      <c r="Z1206" s="2">
        <f>CEILING(INT(Y1206*1440)/1440*288,1)/288</f>
        <v/>
      </c>
      <c r="AA1206">
        <f>MROUND((Z1206-25569)*86400,300)</f>
        <v/>
      </c>
    </row>
    <row r="1207" ht="14.25" customHeight="1">
      <c r="O1207" t="n">
        <v>1776870902</v>
      </c>
      <c r="P1207" t="inlineStr">
        <is>
          <t>XAUUSD</t>
        </is>
      </c>
      <c r="Q1207" t="inlineStr">
        <is>
          <t>M15</t>
        </is>
      </c>
      <c r="R1207" t="n">
        <v>4735.09</v>
      </c>
      <c r="S1207" t="n">
        <v>4731.82142</v>
      </c>
      <c r="T1207" t="n">
        <v>4734.59213</v>
      </c>
      <c r="U1207" t="n">
        <v>4737.24757</v>
      </c>
      <c r="V1207" t="n">
        <v>4729.03382</v>
      </c>
      <c r="W1207" t="n">
        <v>0</v>
      </c>
      <c r="Y1207" s="1">
        <f>(O1207/86400)+25569</f>
        <v/>
      </c>
      <c r="Z1207" s="2">
        <f>CEILING(INT(Y1207*1440)/1440*288,1)/288</f>
        <v/>
      </c>
      <c r="AA1207">
        <f>MROUND((Z1207-25569)*86400,300)</f>
        <v/>
      </c>
    </row>
    <row r="1208" ht="14.25" customHeight="1">
      <c r="O1208" t="n">
        <v>1776871802</v>
      </c>
      <c r="P1208" t="inlineStr">
        <is>
          <t>XAUUSD</t>
        </is>
      </c>
      <c r="Q1208" t="inlineStr">
        <is>
          <t>M15</t>
        </is>
      </c>
      <c r="R1208" t="n">
        <v>4727.2</v>
      </c>
      <c r="S1208" t="n">
        <v>4729.6727</v>
      </c>
      <c r="T1208" t="n">
        <v>4732.13242</v>
      </c>
      <c r="U1208" t="n">
        <v>4734.66216</v>
      </c>
      <c r="V1208" t="n">
        <v>4726.72121</v>
      </c>
      <c r="W1208" t="n">
        <v>0</v>
      </c>
      <c r="Y1208" s="1">
        <f>(O1208/86400)+25569</f>
        <v/>
      </c>
      <c r="Z1208" s="2">
        <f>CEILING(INT(Y1208*1440)/1440*288,1)/288</f>
        <v/>
      </c>
      <c r="AA1208">
        <f>MROUND((Z1208-25569)*86400,300)</f>
        <v/>
      </c>
    </row>
    <row r="1209" ht="14.25" customHeight="1">
      <c r="O1209" t="n">
        <v>1776872702</v>
      </c>
      <c r="P1209" t="inlineStr">
        <is>
          <t>XAUUSD</t>
        </is>
      </c>
      <c r="Q1209" t="inlineStr">
        <is>
          <t>M15</t>
        </is>
      </c>
      <c r="R1209" t="n">
        <v>4727.69</v>
      </c>
      <c r="S1209" t="n">
        <v>4728.42426</v>
      </c>
      <c r="T1209" t="n">
        <v>4730.27834</v>
      </c>
      <c r="U1209" t="n">
        <v>4732.8423</v>
      </c>
      <c r="V1209" t="n">
        <v>4725.18511</v>
      </c>
      <c r="W1209" t="n">
        <v>0</v>
      </c>
      <c r="Y1209" s="1">
        <f>(O1209/86400)+25569</f>
        <v/>
      </c>
      <c r="Z1209" s="2">
        <f>CEILING(INT(Y1209*1440)/1440*288,1)/288</f>
        <v/>
      </c>
      <c r="AA1209">
        <f>MROUND((Z1209-25569)*86400,300)</f>
        <v/>
      </c>
    </row>
    <row r="1210" ht="14.25" customHeight="1">
      <c r="O1210" t="n">
        <v>1776873602</v>
      </c>
      <c r="P1210" t="inlineStr">
        <is>
          <t>XAUUSD</t>
        </is>
      </c>
      <c r="Q1210" t="inlineStr">
        <is>
          <t>M15</t>
        </is>
      </c>
      <c r="R1210" t="n">
        <v>4730.22</v>
      </c>
      <c r="S1210" t="n">
        <v>4728.0453</v>
      </c>
      <c r="T1210" t="n">
        <v>4729.16182</v>
      </c>
      <c r="U1210" t="n">
        <v>4731.93313</v>
      </c>
      <c r="V1210" t="n">
        <v>4724.55388</v>
      </c>
      <c r="W1210" t="n">
        <v>0</v>
      </c>
      <c r="Y1210" s="1">
        <f>(O1210/86400)+25569</f>
        <v/>
      </c>
      <c r="Z1210" s="2">
        <f>CEILING(INT(Y1210*1440)/1440*288,1)/288</f>
        <v/>
      </c>
      <c r="AA1210">
        <f>MROUND((Z1210-25569)*86400,300)</f>
        <v/>
      </c>
    </row>
    <row r="1211" ht="14.25" customHeight="1">
      <c r="O1211" t="n">
        <v>1776874502</v>
      </c>
      <c r="P1211" t="inlineStr">
        <is>
          <t>XAUUSD</t>
        </is>
      </c>
      <c r="Q1211" t="inlineStr">
        <is>
          <t>M15</t>
        </is>
      </c>
      <c r="R1211" t="n">
        <v>4727.08</v>
      </c>
      <c r="S1211" t="n">
        <v>4728.37606</v>
      </c>
      <c r="T1211" t="n">
        <v>4728.76894</v>
      </c>
      <c r="U1211" t="n">
        <v>4731.78874</v>
      </c>
      <c r="V1211" t="n">
        <v>4724.76463</v>
      </c>
      <c r="W1211" t="n">
        <v>0</v>
      </c>
      <c r="Y1211" s="1">
        <f>(O1211/86400)+25569</f>
        <v/>
      </c>
      <c r="Z1211" s="2">
        <f>CEILING(INT(Y1211*1440)/1440*288,1)/288</f>
        <v/>
      </c>
      <c r="AA1211">
        <f>MROUND((Z1211-25569)*86400,300)</f>
        <v/>
      </c>
    </row>
    <row r="1212" ht="14.25" customHeight="1">
      <c r="O1212" t="n">
        <v>1776875402</v>
      </c>
      <c r="P1212" t="inlineStr">
        <is>
          <t>XAUUSD</t>
        </is>
      </c>
      <c r="Q1212" t="inlineStr">
        <is>
          <t>M15</t>
        </is>
      </c>
      <c r="R1212" t="n">
        <v>4728.3</v>
      </c>
      <c r="S1212" t="n">
        <v>4729.36407</v>
      </c>
      <c r="T1212" t="n">
        <v>4729.0665</v>
      </c>
      <c r="U1212" t="n">
        <v>4732.41518</v>
      </c>
      <c r="V1212" t="n">
        <v>4725.70344</v>
      </c>
      <c r="W1212" t="n">
        <v>1</v>
      </c>
      <c r="Y1212" s="1">
        <f>(O1212/86400)+25569</f>
        <v/>
      </c>
      <c r="Z1212" s="2">
        <f>CEILING(INT(Y1212*1440)/1440*288,1)/288</f>
        <v/>
      </c>
      <c r="AA1212">
        <f>MROUND((Z1212-25569)*86400,300)</f>
        <v/>
      </c>
    </row>
    <row r="1213" ht="14.25" customHeight="1">
      <c r="O1213" t="n">
        <v>1776876302</v>
      </c>
      <c r="P1213" t="inlineStr">
        <is>
          <t>XAUUSD</t>
        </is>
      </c>
      <c r="Q1213" t="inlineStr">
        <is>
          <t>M15</t>
        </is>
      </c>
      <c r="R1213" t="n">
        <v>4728.79</v>
      </c>
      <c r="S1213" t="n">
        <v>4730.80088</v>
      </c>
      <c r="T1213" t="n">
        <v>4729.93369</v>
      </c>
      <c r="U1213" t="n">
        <v>4733.59579</v>
      </c>
      <c r="V1213" t="n">
        <v>4727.16532</v>
      </c>
      <c r="W1213" t="n">
        <v>0</v>
      </c>
      <c r="Y1213" s="1">
        <f>(O1213/86400)+25569</f>
        <v/>
      </c>
      <c r="Z1213" s="2">
        <f>CEILING(INT(Y1213*1440)/1440*288,1)/288</f>
        <v/>
      </c>
      <c r="AA1213">
        <f>MROUND((Z1213-25569)*86400,300)</f>
        <v/>
      </c>
    </row>
    <row r="1214" ht="14.25" customHeight="1">
      <c r="O1214" t="n">
        <v>1776877202</v>
      </c>
      <c r="P1214" t="inlineStr">
        <is>
          <t>XAUUSD</t>
        </is>
      </c>
      <c r="Q1214" t="inlineStr">
        <is>
          <t>M15</t>
        </is>
      </c>
      <c r="R1214" t="n">
        <v>4735.49</v>
      </c>
      <c r="S1214" t="n">
        <v>4732.47617</v>
      </c>
      <c r="T1214" t="n">
        <v>4731.20493</v>
      </c>
      <c r="U1214" t="n">
        <v>4735.16506</v>
      </c>
      <c r="V1214" t="n">
        <v>4728.87213</v>
      </c>
      <c r="W1214" t="n">
        <v>0</v>
      </c>
      <c r="Y1214" s="1">
        <f>(O1214/86400)+25569</f>
        <v/>
      </c>
      <c r="Z1214" s="2">
        <f>CEILING(INT(Y1214*1440)/1440*288,1)/288</f>
        <v/>
      </c>
      <c r="AA1214">
        <f>MROUND((Z1214-25569)*86400,300)</f>
        <v/>
      </c>
    </row>
    <row r="1215" ht="14.25" customHeight="1">
      <c r="O1215" t="n">
        <v>1776878102</v>
      </c>
      <c r="P1215" t="inlineStr">
        <is>
          <t>XAUUSD</t>
        </is>
      </c>
      <c r="Q1215" t="inlineStr">
        <is>
          <t>M15</t>
        </is>
      </c>
      <c r="R1215" t="n">
        <v>4735.05</v>
      </c>
      <c r="S1215" t="n">
        <v>4733.99998</v>
      </c>
      <c r="T1215" t="n">
        <v>4732.60246</v>
      </c>
      <c r="U1215" t="n">
        <v>4736.67711</v>
      </c>
      <c r="V1215" t="n">
        <v>4730.57351</v>
      </c>
      <c r="W1215" t="n">
        <v>0</v>
      </c>
      <c r="Y1215" s="1">
        <f>(O1215/86400)+25569</f>
        <v/>
      </c>
      <c r="Z1215" s="2">
        <f>CEILING(INT(Y1215*1440)/1440*288,1)/288</f>
        <v/>
      </c>
      <c r="AA1215">
        <f>MROUND((Z1215-25569)*86400,300)</f>
        <v/>
      </c>
    </row>
    <row r="1216" ht="14.25" customHeight="1">
      <c r="O1216" t="n">
        <v>1776879002</v>
      </c>
      <c r="P1216" t="inlineStr">
        <is>
          <t>XAUUSD</t>
        </is>
      </c>
      <c r="Q1216" t="inlineStr">
        <is>
          <t>M15</t>
        </is>
      </c>
      <c r="R1216" t="n">
        <v>4736.17</v>
      </c>
      <c r="S1216" t="n">
        <v>4735.27072</v>
      </c>
      <c r="T1216" t="n">
        <v>4733.93659</v>
      </c>
      <c r="U1216" t="n">
        <v>4738.0411</v>
      </c>
      <c r="V1216" t="n">
        <v>4732.02608</v>
      </c>
      <c r="W1216" t="n">
        <v>0</v>
      </c>
      <c r="Y1216" s="1">
        <f>(O1216/86400)+25569</f>
        <v/>
      </c>
      <c r="Z1216" s="2">
        <f>CEILING(INT(Y1216*1440)/1440*288,1)/288</f>
        <v/>
      </c>
      <c r="AA1216">
        <f>MROUND((Z1216-25569)*86400,300)</f>
        <v/>
      </c>
    </row>
    <row r="1217" ht="14.25" customHeight="1">
      <c r="O1217" t="n">
        <v>1776879902</v>
      </c>
      <c r="P1217" t="inlineStr">
        <is>
          <t>XAUUSD</t>
        </is>
      </c>
      <c r="Q1217" t="inlineStr">
        <is>
          <t>M15</t>
        </is>
      </c>
      <c r="R1217" t="n">
        <v>4737.15</v>
      </c>
      <c r="S1217" t="n">
        <v>4736.24325</v>
      </c>
      <c r="T1217" t="n">
        <v>4735.08992</v>
      </c>
      <c r="U1217" t="n">
        <v>4739.18338</v>
      </c>
      <c r="V1217" t="n">
        <v>4733.13773</v>
      </c>
      <c r="W1217" t="n">
        <v>0</v>
      </c>
      <c r="Y1217" s="1">
        <f>(O1217/86400)+25569</f>
        <v/>
      </c>
      <c r="Z1217" s="2">
        <f>CEILING(INT(Y1217*1440)/1440*288,1)/288</f>
        <v/>
      </c>
      <c r="AA1217">
        <f>MROUND((Z1217-25569)*86400,300)</f>
        <v/>
      </c>
    </row>
    <row r="1218" ht="14.25" customHeight="1">
      <c r="O1218" t="n">
        <v>1776880802</v>
      </c>
      <c r="P1218" t="inlineStr">
        <is>
          <t>XAUUSD</t>
        </is>
      </c>
      <c r="Q1218" t="inlineStr">
        <is>
          <t>M15</t>
        </is>
      </c>
      <c r="R1218" t="n">
        <v>4735.94</v>
      </c>
      <c r="S1218" t="n">
        <v>4736.91918</v>
      </c>
      <c r="T1218" t="n">
        <v>4736.00455</v>
      </c>
      <c r="U1218" t="n">
        <v>4740.11131</v>
      </c>
      <c r="V1218" t="n">
        <v>4733.95254</v>
      </c>
      <c r="W1218" t="n">
        <v>0</v>
      </c>
      <c r="Y1218" s="1">
        <f>(O1218/86400)+25569</f>
        <v/>
      </c>
      <c r="Z1218" s="2">
        <f>CEILING(INT(Y1218*1440)/1440*288,1)/288</f>
        <v/>
      </c>
      <c r="AA1218">
        <f>MROUND((Z1218-25569)*86400,300)</f>
        <v/>
      </c>
    </row>
    <row r="1219" ht="14.25" customHeight="1">
      <c r="O1219" t="n">
        <v>1776881702</v>
      </c>
      <c r="P1219" t="inlineStr">
        <is>
          <t>XAUUSD</t>
        </is>
      </c>
      <c r="Q1219" t="inlineStr">
        <is>
          <t>M15</t>
        </is>
      </c>
      <c r="R1219" t="n">
        <v>4730.43</v>
      </c>
      <c r="S1219" t="n">
        <v>4737.43753</v>
      </c>
      <c r="T1219" t="n">
        <v>4736.72104</v>
      </c>
      <c r="U1219" t="n">
        <v>4740.8745</v>
      </c>
      <c r="V1219" t="n">
        <v>4734.49508</v>
      </c>
      <c r="W1219" t="n">
        <v>0</v>
      </c>
      <c r="Y1219" s="1">
        <f>(O1219/86400)+25569</f>
        <v/>
      </c>
      <c r="Z1219" s="2">
        <f>CEILING(INT(Y1219*1440)/1440*288,1)/288</f>
        <v/>
      </c>
      <c r="AA1219">
        <f>MROUND((Z1219-25569)*86400,300)</f>
        <v/>
      </c>
    </row>
    <row r="1220" ht="14.25" customHeight="1">
      <c r="O1220" t="n">
        <v>1776882602</v>
      </c>
      <c r="P1220" t="inlineStr">
        <is>
          <t>XAUUSD</t>
        </is>
      </c>
      <c r="Q1220" t="inlineStr">
        <is>
          <t>M15</t>
        </is>
      </c>
      <c r="R1220" t="n">
        <v>4739.45</v>
      </c>
      <c r="S1220" t="n">
        <v>4738.05774</v>
      </c>
      <c r="T1220" t="n">
        <v>4737.38939</v>
      </c>
      <c r="U1220" t="n">
        <v>4741.63005</v>
      </c>
      <c r="V1220" t="n">
        <v>4734.97475</v>
      </c>
      <c r="W1220" t="n">
        <v>0</v>
      </c>
      <c r="Y1220" s="1">
        <f>(O1220/86400)+25569</f>
        <v/>
      </c>
      <c r="Z1220" s="2">
        <f>CEILING(INT(Y1220*1440)/1440*288,1)/288</f>
        <v/>
      </c>
      <c r="AA1220">
        <f>MROUND((Z1220-25569)*86400,300)</f>
        <v/>
      </c>
    </row>
    <row r="1221" ht="14.25" customHeight="1">
      <c r="O1221" t="n">
        <v>1776883502</v>
      </c>
      <c r="P1221" t="inlineStr">
        <is>
          <t>XAUUSD</t>
        </is>
      </c>
      <c r="Q1221" t="inlineStr">
        <is>
          <t>M15</t>
        </is>
      </c>
      <c r="R1221" t="n">
        <v>4741.69</v>
      </c>
      <c r="S1221" t="n">
        <v>4738.5913</v>
      </c>
      <c r="T1221" t="n">
        <v>4737.99035</v>
      </c>
      <c r="U1221" t="n">
        <v>4742.33175</v>
      </c>
      <c r="V1221" t="n">
        <v>4735.45413</v>
      </c>
      <c r="W1221" t="n">
        <v>0</v>
      </c>
      <c r="Y1221" s="1">
        <f>(O1221/86400)+25569</f>
        <v/>
      </c>
      <c r="Z1221" s="2">
        <f>CEILING(INT(Y1221*1440)/1440*288,1)/288</f>
        <v/>
      </c>
      <c r="AA1221">
        <f>MROUND((Z1221-25569)*86400,300)</f>
        <v/>
      </c>
    </row>
    <row r="1222" ht="14.25" customHeight="1">
      <c r="O1222" t="n">
        <v>1776884402</v>
      </c>
      <c r="P1222" t="inlineStr">
        <is>
          <t>XAUUSD</t>
        </is>
      </c>
      <c r="Q1222" t="inlineStr">
        <is>
          <t>M15</t>
        </is>
      </c>
      <c r="R1222" t="n">
        <v>4738.64</v>
      </c>
      <c r="S1222" t="n">
        <v>4739.02456</v>
      </c>
      <c r="T1222" t="n">
        <v>4738.50745</v>
      </c>
      <c r="U1222" t="n">
        <v>4742.73742</v>
      </c>
      <c r="V1222" t="n">
        <v>4735.7737</v>
      </c>
      <c r="W1222" t="n">
        <v>0</v>
      </c>
      <c r="Y1222" s="1">
        <f>(O1222/86400)+25569</f>
        <v/>
      </c>
      <c r="Z1222" s="2">
        <f>CEILING(INT(Y1222*1440)/1440*288,1)/288</f>
        <v/>
      </c>
      <c r="AA1222">
        <f>MROUND((Z1222-25569)*86400,300)</f>
        <v/>
      </c>
    </row>
    <row r="1223" ht="14.25" customHeight="1">
      <c r="O1223" t="n">
        <v>1776885302</v>
      </c>
      <c r="P1223" t="inlineStr">
        <is>
          <t>XAUUSD</t>
        </is>
      </c>
      <c r="Q1223" t="inlineStr">
        <is>
          <t>M15</t>
        </is>
      </c>
      <c r="R1223" t="n">
        <v>4744.32</v>
      </c>
      <c r="S1223" t="n">
        <v>4739.48628</v>
      </c>
      <c r="T1223" t="n">
        <v>4738.99686</v>
      </c>
      <c r="U1223" t="n">
        <v>4743.04183</v>
      </c>
      <c r="V1223" t="n">
        <v>4736.04897</v>
      </c>
      <c r="W1223" t="n">
        <v>0</v>
      </c>
      <c r="Y1223" s="1">
        <f>(O1223/86400)+25569</f>
        <v/>
      </c>
      <c r="Z1223" s="2">
        <f>CEILING(INT(Y1223*1440)/1440*288,1)/288</f>
        <v/>
      </c>
      <c r="AA1223">
        <f>MROUND((Z1223-25569)*86400,300)</f>
        <v/>
      </c>
    </row>
    <row r="1224" ht="14.25" customHeight="1">
      <c r="O1224" t="n">
        <v>1776886202</v>
      </c>
      <c r="P1224" t="inlineStr">
        <is>
          <t>XAUUSD</t>
        </is>
      </c>
      <c r="Q1224" t="inlineStr">
        <is>
          <t>M15</t>
        </is>
      </c>
      <c r="R1224" t="n">
        <v>4739.38</v>
      </c>
      <c r="S1224" t="n">
        <v>4739.80718</v>
      </c>
      <c r="T1224" t="n">
        <v>4739.40202</v>
      </c>
      <c r="U1224" t="n">
        <v>4743.20309</v>
      </c>
      <c r="V1224" t="n">
        <v>4736.32383</v>
      </c>
      <c r="W1224" t="n">
        <v>0</v>
      </c>
      <c r="Y1224" s="1">
        <f>(O1224/86400)+25569</f>
        <v/>
      </c>
      <c r="Z1224" s="2">
        <f>CEILING(INT(Y1224*1440)/1440*288,1)/288</f>
        <v/>
      </c>
      <c r="AA1224">
        <f>MROUND((Z1224-25569)*86400,300)</f>
        <v/>
      </c>
    </row>
    <row r="1225" ht="14.25" customHeight="1">
      <c r="O1225" t="n">
        <v>1776887102</v>
      </c>
      <c r="P1225" t="inlineStr">
        <is>
          <t>XAUUSD</t>
        </is>
      </c>
      <c r="Q1225" t="inlineStr">
        <is>
          <t>M15</t>
        </is>
      </c>
      <c r="R1225" t="n">
        <v>4740.36</v>
      </c>
      <c r="S1225" t="n">
        <v>4740.05483</v>
      </c>
      <c r="T1225" t="n">
        <v>4739.72843</v>
      </c>
      <c r="U1225" t="n">
        <v>4743.21759</v>
      </c>
      <c r="V1225" t="n">
        <v>4736.62654</v>
      </c>
      <c r="W1225" t="n">
        <v>0</v>
      </c>
      <c r="Y1225" s="1">
        <f>(O1225/86400)+25569</f>
        <v/>
      </c>
      <c r="Z1225" s="2">
        <f>CEILING(INT(Y1225*1440)/1440*288,1)/288</f>
        <v/>
      </c>
      <c r="AA1225">
        <f>MROUND((Z1225-25569)*86400,300)</f>
        <v/>
      </c>
    </row>
    <row r="1226" ht="14.25" customHeight="1">
      <c r="O1226" t="n">
        <v>1776888002</v>
      </c>
      <c r="P1226" t="inlineStr">
        <is>
          <t>XAUUSD</t>
        </is>
      </c>
      <c r="Q1226" t="inlineStr">
        <is>
          <t>M15</t>
        </is>
      </c>
      <c r="R1226" t="n">
        <v>4736.16</v>
      </c>
      <c r="S1226" t="n">
        <v>4740.07212</v>
      </c>
      <c r="T1226" t="n">
        <v>4739.90027</v>
      </c>
      <c r="U1226" t="n">
        <v>4743.09613</v>
      </c>
      <c r="V1226" t="n">
        <v>4736.9572</v>
      </c>
      <c r="W1226" t="n">
        <v>0</v>
      </c>
      <c r="Y1226" s="1">
        <f>(O1226/86400)+25569</f>
        <v/>
      </c>
      <c r="Z1226" s="2">
        <f>CEILING(INT(Y1226*1440)/1440*288,1)/288</f>
        <v/>
      </c>
      <c r="AA1226">
        <f>MROUND((Z1226-25569)*86400,300)</f>
        <v/>
      </c>
    </row>
    <row r="1227" ht="14.25" customHeight="1">
      <c r="O1227" t="n">
        <v>1776888902</v>
      </c>
      <c r="P1227" t="inlineStr">
        <is>
          <t>XAUUSD</t>
        </is>
      </c>
      <c r="Q1227" t="inlineStr">
        <is>
          <t>M15</t>
        </is>
      </c>
      <c r="R1227" t="n">
        <v>4736.99</v>
      </c>
      <c r="S1227" t="n">
        <v>4739.81682</v>
      </c>
      <c r="T1227" t="n">
        <v>4739.85855</v>
      </c>
      <c r="U1227" t="n">
        <v>4742.76916</v>
      </c>
      <c r="V1227" t="n">
        <v>4737.24913</v>
      </c>
      <c r="W1227" t="n">
        <v>1</v>
      </c>
      <c r="Y1227" s="1">
        <f>(O1227/86400)+25569</f>
        <v/>
      </c>
      <c r="Z1227" s="2">
        <f>CEILING(INT(Y1227*1440)/1440*288,1)/288</f>
        <v/>
      </c>
      <c r="AA1227">
        <f>MROUND((Z1227-25569)*86400,300)</f>
        <v/>
      </c>
    </row>
    <row r="1228" ht="14.25" customHeight="1">
      <c r="O1228" t="n">
        <v>1776889802</v>
      </c>
      <c r="P1228" t="inlineStr">
        <is>
          <t>XAUUSD</t>
        </is>
      </c>
      <c r="Q1228" t="inlineStr">
        <is>
          <t>M15</t>
        </is>
      </c>
      <c r="R1228" t="n">
        <v>4737.48</v>
      </c>
      <c r="S1228" t="n">
        <v>4739.06782</v>
      </c>
      <c r="T1228" t="n">
        <v>4739.46318</v>
      </c>
      <c r="U1228" t="n">
        <v>4742.14976</v>
      </c>
      <c r="V1228" t="n">
        <v>4737.29143</v>
      </c>
      <c r="W1228" t="n">
        <v>0</v>
      </c>
      <c r="Y1228" s="1">
        <f>(O1228/86400)+25569</f>
        <v/>
      </c>
      <c r="Z1228" s="2">
        <f>CEILING(INT(Y1228*1440)/1440*288,1)/288</f>
        <v/>
      </c>
      <c r="AA1228">
        <f>MROUND((Z1228-25569)*86400,300)</f>
        <v/>
      </c>
    </row>
    <row r="1229" ht="14.25" customHeight="1">
      <c r="O1229" t="n">
        <v>1776890702</v>
      </c>
      <c r="P1229" t="inlineStr">
        <is>
          <t>XAUUSD</t>
        </is>
      </c>
      <c r="Q1229" t="inlineStr">
        <is>
          <t>M15</t>
        </is>
      </c>
      <c r="R1229" t="n">
        <v>4740.38</v>
      </c>
      <c r="S1229" t="n">
        <v>4737.6292</v>
      </c>
      <c r="T1229" t="n">
        <v>4738.54619</v>
      </c>
      <c r="U1229" t="n">
        <v>4741.01271</v>
      </c>
      <c r="V1229" t="n">
        <v>4736.76053</v>
      </c>
      <c r="W1229" t="n">
        <v>0</v>
      </c>
      <c r="Y1229" s="1">
        <f>(O1229/86400)+25569</f>
        <v/>
      </c>
      <c r="Z1229" s="2">
        <f>CEILING(INT(Y1229*1440)/1440*288,1)/288</f>
        <v/>
      </c>
      <c r="AA1229">
        <f>MROUND((Z1229-25569)*86400,300)</f>
        <v/>
      </c>
    </row>
    <row r="1230" ht="14.25" customHeight="1">
      <c r="O1230" t="n">
        <v>1776895202</v>
      </c>
      <c r="P1230" t="inlineStr">
        <is>
          <t>XAUUSD</t>
        </is>
      </c>
      <c r="Q1230" t="inlineStr">
        <is>
          <t>M15</t>
        </is>
      </c>
      <c r="R1230" t="n">
        <v>4736.69</v>
      </c>
      <c r="S1230" t="n">
        <v>4735.34022</v>
      </c>
      <c r="T1230" t="n">
        <v>4736.94321</v>
      </c>
      <c r="U1230" t="n">
        <v>4739.21798</v>
      </c>
      <c r="V1230" t="n">
        <v>4735.36725</v>
      </c>
      <c r="W1230" t="n">
        <v>0</v>
      </c>
      <c r="Y1230" s="1">
        <f>(O1230/86400)+25569</f>
        <v/>
      </c>
      <c r="Z1230" s="2">
        <f>CEILING(INT(Y1230*1440)/1440*288,1)/288</f>
        <v/>
      </c>
      <c r="AA1230">
        <f>MROUND((Z1230-25569)*86400,300)</f>
        <v/>
      </c>
    </row>
    <row r="1231" ht="14.25" customHeight="1">
      <c r="O1231" t="n">
        <v>1776896102</v>
      </c>
      <c r="P1231" t="inlineStr">
        <is>
          <t>XAUUSD</t>
        </is>
      </c>
      <c r="Q1231" t="inlineStr">
        <is>
          <t>M15</t>
        </is>
      </c>
      <c r="R1231" t="n">
        <v>4732.96</v>
      </c>
      <c r="S1231" t="n">
        <v>4732.41183</v>
      </c>
      <c r="T1231" t="n">
        <v>4734.67752</v>
      </c>
      <c r="U1231" t="n">
        <v>4736.66617</v>
      </c>
      <c r="V1231" t="n">
        <v>4733.00128</v>
      </c>
      <c r="W1231" t="n">
        <v>0</v>
      </c>
      <c r="Y1231" s="1">
        <f>(O1231/86400)+25569</f>
        <v/>
      </c>
      <c r="Z1231" s="2">
        <f>CEILING(INT(Y1231*1440)/1440*288,1)/288</f>
        <v/>
      </c>
      <c r="AA1231">
        <f>MROUND((Z1231-25569)*86400,300)</f>
        <v/>
      </c>
    </row>
    <row r="1232" ht="14.25" customHeight="1">
      <c r="O1232" t="n">
        <v>1776897002</v>
      </c>
      <c r="P1232" t="inlineStr">
        <is>
          <t>XAUUSD</t>
        </is>
      </c>
      <c r="Q1232" t="inlineStr">
        <is>
          <t>M15</t>
        </is>
      </c>
      <c r="R1232" t="n">
        <v>4729.94</v>
      </c>
      <c r="S1232" t="n">
        <v>4729.23687</v>
      </c>
      <c r="T1232" t="n">
        <v>4731.95719</v>
      </c>
      <c r="U1232" t="n">
        <v>4733.82555</v>
      </c>
      <c r="V1232" t="n">
        <v>4729.81977</v>
      </c>
      <c r="W1232" t="n">
        <v>0</v>
      </c>
      <c r="Y1232" s="1">
        <f>(O1232/86400)+25569</f>
        <v/>
      </c>
      <c r="Z1232" s="2">
        <f>CEILING(INT(Y1232*1440)/1440*288,1)/288</f>
        <v/>
      </c>
      <c r="AA1232">
        <f>MROUND((Z1232-25569)*86400,300)</f>
        <v/>
      </c>
    </row>
    <row r="1233" ht="14.25" customHeight="1">
      <c r="O1233" t="n">
        <v>1776897902</v>
      </c>
      <c r="P1233" t="inlineStr">
        <is>
          <t>XAUUSD</t>
        </is>
      </c>
      <c r="Q1233" t="inlineStr">
        <is>
          <t>M15</t>
        </is>
      </c>
      <c r="R1233" t="n">
        <v>4725.92</v>
      </c>
      <c r="S1233" t="n">
        <v>4726.33448</v>
      </c>
      <c r="T1233" t="n">
        <v>4729.14584</v>
      </c>
      <c r="U1233" t="n">
        <v>4731.21378</v>
      </c>
      <c r="V1233" t="n">
        <v>4726.16126</v>
      </c>
      <c r="W1233" t="n">
        <v>0</v>
      </c>
      <c r="Y1233" s="1">
        <f>(O1233/86400)+25569</f>
        <v/>
      </c>
      <c r="Z1233" s="2">
        <f>CEILING(INT(Y1233*1440)/1440*288,1)/288</f>
        <v/>
      </c>
      <c r="AA1233">
        <f>MROUND((Z1233-25569)*86400,300)</f>
        <v/>
      </c>
    </row>
    <row r="1234" ht="14.25" customHeight="1">
      <c r="O1234" t="n">
        <v>1776898802</v>
      </c>
      <c r="P1234" t="inlineStr">
        <is>
          <t>XAUUSD</t>
        </is>
      </c>
      <c r="Q1234" t="inlineStr">
        <is>
          <t>M15</t>
        </is>
      </c>
      <c r="R1234" t="n">
        <v>4725.95</v>
      </c>
      <c r="S1234" t="n">
        <v>4724.28524</v>
      </c>
      <c r="T1234" t="n">
        <v>4726.71554</v>
      </c>
      <c r="U1234" t="n">
        <v>4729.43338</v>
      </c>
      <c r="V1234" t="n">
        <v>4722.58295</v>
      </c>
      <c r="W1234" t="n">
        <v>0</v>
      </c>
      <c r="Y1234" s="1">
        <f>(O1234/86400)+25569</f>
        <v/>
      </c>
      <c r="Z1234" s="2">
        <f>CEILING(INT(Y1234*1440)/1440*288,1)/288</f>
        <v/>
      </c>
      <c r="AA1234">
        <f>MROUND((Z1234-25569)*86400,300)</f>
        <v/>
      </c>
    </row>
    <row r="1235" ht="14.25" customHeight="1">
      <c r="O1235" t="n">
        <v>1776899702</v>
      </c>
      <c r="P1235" t="inlineStr">
        <is>
          <t>XAUUSD</t>
        </is>
      </c>
      <c r="Q1235" t="inlineStr">
        <is>
          <t>M15</t>
        </is>
      </c>
      <c r="R1235" t="n">
        <v>4728.14</v>
      </c>
      <c r="S1235" t="n">
        <v>4723.47845</v>
      </c>
      <c r="T1235" t="n">
        <v>4725.09699</v>
      </c>
      <c r="U1235" t="n">
        <v>4729.02526</v>
      </c>
      <c r="V1235" t="n">
        <v>4719.66736</v>
      </c>
      <c r="W1235" t="n">
        <v>0</v>
      </c>
      <c r="Y1235" s="1">
        <f>(O1235/86400)+25569</f>
        <v/>
      </c>
      <c r="Z1235" s="2">
        <f>CEILING(INT(Y1235*1440)/1440*288,1)/288</f>
        <v/>
      </c>
      <c r="AA1235">
        <f>MROUND((Z1235-25569)*86400,300)</f>
        <v/>
      </c>
    </row>
    <row r="1236" ht="14.25" customHeight="1">
      <c r="O1236" t="n">
        <v>1776900602</v>
      </c>
      <c r="P1236" t="inlineStr">
        <is>
          <t>XAUUSD</t>
        </is>
      </c>
      <c r="Q1236" t="inlineStr">
        <is>
          <t>M15</t>
        </is>
      </c>
      <c r="R1236" t="n">
        <v>4724.57</v>
      </c>
      <c r="S1236" t="n">
        <v>4724.0426</v>
      </c>
      <c r="T1236" t="n">
        <v>4724.5698</v>
      </c>
      <c r="U1236" t="n">
        <v>4730.17359</v>
      </c>
      <c r="V1236" t="n">
        <v>4717.8473</v>
      </c>
      <c r="W1236" t="n">
        <v>0</v>
      </c>
      <c r="Y1236" s="1">
        <f>(O1236/86400)+25569</f>
        <v/>
      </c>
      <c r="Z1236" s="2">
        <f>CEILING(INT(Y1236*1440)/1440*288,1)/288</f>
        <v/>
      </c>
      <c r="AA1236">
        <f>MROUND((Z1236-25569)*86400,300)</f>
        <v/>
      </c>
    </row>
    <row r="1237" ht="14.25" customHeight="1">
      <c r="O1237" t="n">
        <v>1776901502</v>
      </c>
      <c r="P1237" t="inlineStr">
        <is>
          <t>XAUUSD</t>
        </is>
      </c>
      <c r="Q1237" t="inlineStr">
        <is>
          <t>M15</t>
        </is>
      </c>
      <c r="R1237" t="n">
        <v>4727.72</v>
      </c>
      <c r="S1237" t="n">
        <v>4726.02444</v>
      </c>
      <c r="T1237" t="n">
        <v>4725.29712</v>
      </c>
      <c r="U1237" t="n">
        <v>4732.86674</v>
      </c>
      <c r="V1237" t="n">
        <v>4717.48737</v>
      </c>
      <c r="W1237" t="n">
        <v>1</v>
      </c>
      <c r="Y1237" s="1">
        <f>(O1237/86400)+25569</f>
        <v/>
      </c>
      <c r="Z1237" s="2">
        <f>CEILING(INT(Y1237*1440)/1440*288,1)/288</f>
        <v/>
      </c>
      <c r="AA1237">
        <f>MROUND((Z1237-25569)*86400,300)</f>
        <v/>
      </c>
    </row>
    <row r="1238" ht="14.25" customHeight="1">
      <c r="O1238" t="n">
        <v>1776902402</v>
      </c>
      <c r="P1238" t="inlineStr">
        <is>
          <t>XAUUSD</t>
        </is>
      </c>
      <c r="Q1238" t="inlineStr">
        <is>
          <t>M15</t>
        </is>
      </c>
      <c r="R1238" t="n">
        <v>4699.48</v>
      </c>
      <c r="S1238" t="n">
        <v>4729.01509</v>
      </c>
      <c r="T1238" t="n">
        <v>4727.15611</v>
      </c>
      <c r="U1238" t="n">
        <v>4736.70328</v>
      </c>
      <c r="V1238" t="n">
        <v>4718.62676</v>
      </c>
      <c r="W1238" t="n">
        <v>0</v>
      </c>
      <c r="Y1238" s="1">
        <f>(O1238/86400)+25569</f>
        <v/>
      </c>
      <c r="Z1238" s="2">
        <f>CEILING(INT(Y1238*1440)/1440*288,1)/288</f>
        <v/>
      </c>
      <c r="AA1238">
        <f>MROUND((Z1238-25569)*86400,300)</f>
        <v/>
      </c>
    </row>
    <row r="1239" ht="14.25" customHeight="1">
      <c r="O1239" t="n">
        <v>1776903302</v>
      </c>
      <c r="P1239" t="inlineStr">
        <is>
          <t>XAUUSD</t>
        </is>
      </c>
      <c r="Q1239" t="inlineStr">
        <is>
          <t>M15</t>
        </is>
      </c>
      <c r="R1239" t="n">
        <v>4741.59</v>
      </c>
      <c r="S1239" t="n">
        <v>4733.18244</v>
      </c>
      <c r="T1239" t="n">
        <v>4730.16927</v>
      </c>
      <c r="U1239" t="n">
        <v>4741.06266</v>
      </c>
      <c r="V1239" t="n">
        <v>4721.60559</v>
      </c>
      <c r="W1239" t="n">
        <v>0</v>
      </c>
      <c r="Y1239" s="1">
        <f>(O1239/86400)+25569</f>
        <v/>
      </c>
      <c r="Z1239" s="2">
        <f>CEILING(INT(Y1239*1440)/1440*288,1)/288</f>
        <v/>
      </c>
      <c r="AA1239">
        <f>MROUND((Z1239-25569)*86400,300)</f>
        <v/>
      </c>
    </row>
    <row r="1240" ht="14.25" customHeight="1">
      <c r="O1240" t="n">
        <v>1776904202</v>
      </c>
      <c r="P1240" t="inlineStr">
        <is>
          <t>XAUUSD</t>
        </is>
      </c>
      <c r="Q1240" t="inlineStr">
        <is>
          <t>M15</t>
        </is>
      </c>
      <c r="R1240" t="n">
        <v>4744.84</v>
      </c>
      <c r="S1240" t="n">
        <v>4736.45573</v>
      </c>
      <c r="T1240" t="n">
        <v>4733.3125</v>
      </c>
      <c r="U1240" t="n">
        <v>4744.73293</v>
      </c>
      <c r="V1240" t="n">
        <v>4725.78764</v>
      </c>
      <c r="W1240" t="n">
        <v>0</v>
      </c>
      <c r="Y1240" s="1">
        <f>(O1240/86400)+25569</f>
        <v/>
      </c>
      <c r="Z1240" s="2">
        <f>CEILING(INT(Y1240*1440)/1440*288,1)/288</f>
        <v/>
      </c>
      <c r="AA1240">
        <f>MROUND((Z1240-25569)*86400,300)</f>
        <v/>
      </c>
    </row>
    <row r="1241" ht="14.25" customHeight="1">
      <c r="O1241" t="n">
        <v>1776905102</v>
      </c>
      <c r="P1241" t="inlineStr">
        <is>
          <t>XAUUSD</t>
        </is>
      </c>
      <c r="Q1241" t="inlineStr">
        <is>
          <t>M15</t>
        </is>
      </c>
      <c r="R1241" t="n">
        <v>4748.05</v>
      </c>
      <c r="S1241" t="n">
        <v>4737.9196</v>
      </c>
      <c r="T1241" t="n">
        <v>4735.61605</v>
      </c>
      <c r="U1241" t="n">
        <v>4746.69272</v>
      </c>
      <c r="V1241" t="n">
        <v>4728.93479</v>
      </c>
      <c r="W1241" t="n">
        <v>0</v>
      </c>
      <c r="Y1241" s="1">
        <f>(O1241/86400)+25569</f>
        <v/>
      </c>
      <c r="Z1241" s="2">
        <f>CEILING(INT(Y1241*1440)/1440*288,1)/288</f>
        <v/>
      </c>
      <c r="AA1241">
        <f>MROUND((Z1241-25569)*86400,300)</f>
        <v/>
      </c>
    </row>
    <row r="1242" ht="14.25" customHeight="1">
      <c r="O1242" t="n">
        <v>1776906002</v>
      </c>
      <c r="P1242" t="inlineStr">
        <is>
          <t>XAUUSD</t>
        </is>
      </c>
      <c r="Q1242" t="inlineStr">
        <is>
          <t>M15</t>
        </is>
      </c>
      <c r="R1242" t="n">
        <v>4737</v>
      </c>
      <c r="S1242" t="n">
        <v>4736.97634</v>
      </c>
      <c r="T1242" t="n">
        <v>4736.2962</v>
      </c>
      <c r="U1242" t="n">
        <v>4746.39051</v>
      </c>
      <c r="V1242" t="n">
        <v>4730.05975</v>
      </c>
      <c r="W1242" t="n">
        <v>0</v>
      </c>
      <c r="Y1242" s="1">
        <f>(O1242/86400)+25569</f>
        <v/>
      </c>
      <c r="Z1242" s="2">
        <f>CEILING(INT(Y1242*1440)/1440*288,1)/288</f>
        <v/>
      </c>
      <c r="AA1242">
        <f>MROUND((Z1242-25569)*86400,300)</f>
        <v/>
      </c>
    </row>
    <row r="1243" ht="14.25" customHeight="1">
      <c r="O1243" t="n">
        <v>1776906902</v>
      </c>
      <c r="P1243" t="inlineStr">
        <is>
          <t>XAUUSD</t>
        </is>
      </c>
      <c r="Q1243" t="inlineStr">
        <is>
          <t>M15</t>
        </is>
      </c>
      <c r="R1243" t="n">
        <v>4728.26</v>
      </c>
      <c r="S1243" t="n">
        <v>4733.83298</v>
      </c>
      <c r="T1243" t="n">
        <v>4735.06459</v>
      </c>
      <c r="U1243" t="n">
        <v>4743.7697</v>
      </c>
      <c r="V1243" t="n">
        <v>4728.82038</v>
      </c>
      <c r="W1243" t="n">
        <v>1</v>
      </c>
      <c r="Y1243" s="1">
        <f>(O1243/86400)+25569</f>
        <v/>
      </c>
      <c r="Z1243" s="2">
        <f>CEILING(INT(Y1243*1440)/1440*288,1)/288</f>
        <v/>
      </c>
      <c r="AA1243">
        <f>MROUND((Z1243-25569)*86400,300)</f>
        <v/>
      </c>
    </row>
    <row r="1244" ht="14.25" customHeight="1">
      <c r="O1244" t="n">
        <v>1776907802</v>
      </c>
      <c r="P1244" t="inlineStr">
        <is>
          <t>XAUUSD</t>
        </is>
      </c>
      <c r="Q1244" t="inlineStr">
        <is>
          <t>M15</t>
        </is>
      </c>
      <c r="R1244" t="n">
        <v>4733.91</v>
      </c>
      <c r="S1244" t="n">
        <v>4728.97027</v>
      </c>
      <c r="T1244" t="n">
        <v>4732.01743</v>
      </c>
      <c r="U1244" t="n">
        <v>4739.32374</v>
      </c>
      <c r="V1244" t="n">
        <v>4725.36996</v>
      </c>
      <c r="W1244" t="n">
        <v>0</v>
      </c>
      <c r="Y1244" s="1">
        <f>(O1244/86400)+25569</f>
        <v/>
      </c>
      <c r="Z1244" s="2">
        <f>CEILING(INT(Y1244*1440)/1440*288,1)/288</f>
        <v/>
      </c>
      <c r="AA1244">
        <f>MROUND((Z1244-25569)*86400,300)</f>
        <v/>
      </c>
    </row>
    <row r="1245" ht="14.25" customHeight="1">
      <c r="O1245" t="n">
        <v>1776908702</v>
      </c>
      <c r="P1245" t="inlineStr">
        <is>
          <t>XAUUSD</t>
        </is>
      </c>
      <c r="Q1245" t="inlineStr">
        <is>
          <t>M15</t>
        </is>
      </c>
      <c r="R1245" t="n">
        <v>4723.33</v>
      </c>
      <c r="S1245" t="n">
        <v>4722.73179</v>
      </c>
      <c r="T1245" t="n">
        <v>4727.37461</v>
      </c>
      <c r="U1245" t="n">
        <v>4733.5375</v>
      </c>
      <c r="V1245" t="n">
        <v>4720.10829</v>
      </c>
      <c r="W1245" t="n">
        <v>0</v>
      </c>
      <c r="Y1245" s="1">
        <f>(O1245/86400)+25569</f>
        <v/>
      </c>
      <c r="Z1245" s="2">
        <f>CEILING(INT(Y1245*1440)/1440*288,1)/288</f>
        <v/>
      </c>
      <c r="AA1245">
        <f>MROUND((Z1245-25569)*86400,300)</f>
        <v/>
      </c>
    </row>
    <row r="1246" ht="14.25" customHeight="1">
      <c r="O1246" t="n">
        <v>1776909602</v>
      </c>
      <c r="P1246" t="inlineStr">
        <is>
          <t>XAUUSD</t>
        </is>
      </c>
      <c r="Q1246" t="inlineStr">
        <is>
          <t>M15</t>
        </is>
      </c>
      <c r="R1246" t="n">
        <v>4707.19</v>
      </c>
      <c r="S1246" t="n">
        <v>4716.08982</v>
      </c>
      <c r="T1246" t="n">
        <v>4721.73221</v>
      </c>
      <c r="U1246" t="n">
        <v>4726.94131</v>
      </c>
      <c r="V1246" t="n">
        <v>4713.83069</v>
      </c>
      <c r="W1246" t="n">
        <v>0</v>
      </c>
      <c r="Y1246" s="1">
        <f>(O1246/86400)+25569</f>
        <v/>
      </c>
      <c r="Z1246" s="2">
        <f>CEILING(INT(Y1246*1440)/1440*288,1)/288</f>
        <v/>
      </c>
      <c r="AA1246">
        <f>MROUND((Z1246-25569)*86400,300)</f>
        <v/>
      </c>
    </row>
    <row r="1247" ht="14.25" customHeight="1">
      <c r="O1247" t="n">
        <v>1776910502</v>
      </c>
      <c r="P1247" t="inlineStr">
        <is>
          <t>XAUUSD</t>
        </is>
      </c>
      <c r="Q1247" t="inlineStr">
        <is>
          <t>M15</t>
        </is>
      </c>
      <c r="R1247" t="n">
        <v>4714.1</v>
      </c>
      <c r="S1247" t="n">
        <v>4710.17889</v>
      </c>
      <c r="T1247" t="n">
        <v>4715.95555</v>
      </c>
      <c r="U1247" t="n">
        <v>4720.46388</v>
      </c>
      <c r="V1247" t="n">
        <v>4707.78762</v>
      </c>
      <c r="W1247" t="n">
        <v>0</v>
      </c>
      <c r="Y1247" s="1">
        <f>(O1247/86400)+25569</f>
        <v/>
      </c>
      <c r="Z1247" s="2">
        <f>CEILING(INT(Y1247*1440)/1440*288,1)/288</f>
        <v/>
      </c>
      <c r="AA1247">
        <f>MROUND((Z1247-25569)*86400,300)</f>
        <v/>
      </c>
    </row>
    <row r="1248" ht="14.25" customHeight="1">
      <c r="O1248" t="n">
        <v>1776911402</v>
      </c>
      <c r="P1248" t="inlineStr">
        <is>
          <t>XAUUSD</t>
        </is>
      </c>
      <c r="Q1248" t="inlineStr">
        <is>
          <t>M15</t>
        </is>
      </c>
      <c r="R1248" t="n">
        <v>4701.42</v>
      </c>
      <c r="S1248" t="n">
        <v>4705.32652</v>
      </c>
      <c r="T1248" t="n">
        <v>4710.64104</v>
      </c>
      <c r="U1248" t="n">
        <v>4714.78871</v>
      </c>
      <c r="V1248" t="n">
        <v>4702.75408</v>
      </c>
      <c r="W1248" t="n">
        <v>0</v>
      </c>
      <c r="Y1248" s="1">
        <f>(O1248/86400)+25569</f>
        <v/>
      </c>
      <c r="Z1248" s="2">
        <f>CEILING(INT(Y1248*1440)/1440*288,1)/288</f>
        <v/>
      </c>
      <c r="AA1248">
        <f>MROUND((Z1248-25569)*86400,300)</f>
        <v/>
      </c>
    </row>
    <row r="1249" ht="14.25" customHeight="1">
      <c r="O1249" t="n">
        <v>1776912302</v>
      </c>
      <c r="P1249" t="inlineStr">
        <is>
          <t>XAUUSD</t>
        </is>
      </c>
      <c r="Q1249" t="inlineStr">
        <is>
          <t>M15</t>
        </is>
      </c>
      <c r="R1249" t="n">
        <v>4699.23</v>
      </c>
      <c r="S1249" t="n">
        <v>4702.18334</v>
      </c>
      <c r="T1249" t="n">
        <v>4706.41219</v>
      </c>
      <c r="U1249" t="n">
        <v>4710.30806</v>
      </c>
      <c r="V1249" t="n">
        <v>4699.31803</v>
      </c>
      <c r="W1249" t="n">
        <v>0</v>
      </c>
      <c r="Y1249" s="1">
        <f>(O1249/86400)+25569</f>
        <v/>
      </c>
      <c r="Z1249" s="2">
        <f>CEILING(INT(Y1249*1440)/1440*288,1)/288</f>
        <v/>
      </c>
      <c r="AA1249">
        <f>MROUND((Z1249-25569)*86400,300)</f>
        <v/>
      </c>
    </row>
    <row r="1250" ht="14.25" customHeight="1">
      <c r="O1250" t="n">
        <v>1776913202</v>
      </c>
      <c r="P1250" t="inlineStr">
        <is>
          <t>XAUUSD</t>
        </is>
      </c>
      <c r="Q1250" t="inlineStr">
        <is>
          <t>M15</t>
        </is>
      </c>
      <c r="R1250" t="n">
        <v>4702.06</v>
      </c>
      <c r="S1250" t="n">
        <v>4700.81209</v>
      </c>
      <c r="T1250" t="n">
        <v>4703.61214</v>
      </c>
      <c r="U1250" t="n">
        <v>4707.35028</v>
      </c>
      <c r="V1250" t="n">
        <v>4697.64251</v>
      </c>
      <c r="W1250" t="n">
        <v>0</v>
      </c>
      <c r="Y1250" s="1">
        <f>(O1250/86400)+25569</f>
        <v/>
      </c>
      <c r="Z1250" s="2">
        <f>CEILING(INT(Y1250*1440)/1440*288,1)/288</f>
        <v/>
      </c>
      <c r="AA1250">
        <f>MROUND((Z1250-25569)*86400,300)</f>
        <v/>
      </c>
    </row>
    <row r="1251" ht="14.25" customHeight="1">
      <c r="O1251" t="n">
        <v>1776914102</v>
      </c>
      <c r="P1251" t="inlineStr">
        <is>
          <t>XAUUSD</t>
        </is>
      </c>
      <c r="Q1251" t="inlineStr">
        <is>
          <t>M15</t>
        </is>
      </c>
      <c r="R1251" t="n">
        <v>4703.22</v>
      </c>
      <c r="S1251" t="n">
        <v>4700.83987</v>
      </c>
      <c r="T1251" t="n">
        <v>4702.226</v>
      </c>
      <c r="U1251" t="n">
        <v>4705.74382</v>
      </c>
      <c r="V1251" t="n">
        <v>4697.50289</v>
      </c>
      <c r="W1251" t="n">
        <v>0</v>
      </c>
      <c r="Y1251" s="1">
        <f>(O1251/86400)+25569</f>
        <v/>
      </c>
      <c r="Z1251" s="2">
        <f>CEILING(INT(Y1251*1440)/1440*288,1)/288</f>
        <v/>
      </c>
      <c r="AA1251">
        <f>MROUND((Z1251-25569)*86400,300)</f>
        <v/>
      </c>
    </row>
    <row r="1252" ht="14.25" customHeight="1">
      <c r="O1252" t="n">
        <v>1776915002</v>
      </c>
      <c r="P1252" t="inlineStr">
        <is>
          <t>XAUUSD</t>
        </is>
      </c>
      <c r="Q1252" t="inlineStr">
        <is>
          <t>M15</t>
        </is>
      </c>
      <c r="R1252" t="n">
        <v>4704.99</v>
      </c>
      <c r="S1252" t="n">
        <v>4701.77979</v>
      </c>
      <c r="T1252" t="n">
        <v>4702.0029</v>
      </c>
      <c r="U1252" t="n">
        <v>4705.26432</v>
      </c>
      <c r="V1252" t="n">
        <v>4698.43432</v>
      </c>
      <c r="W1252" t="n">
        <v>0</v>
      </c>
      <c r="Y1252" s="1">
        <f>(O1252/86400)+25569</f>
        <v/>
      </c>
      <c r="Z1252" s="2">
        <f>CEILING(INT(Y1252*1440)/1440*288,1)/288</f>
        <v/>
      </c>
      <c r="AA1252">
        <f>MROUND((Z1252-25569)*86400,300)</f>
        <v/>
      </c>
    </row>
    <row r="1253" ht="14.25" customHeight="1">
      <c r="O1253" t="n">
        <v>1776915902</v>
      </c>
      <c r="P1253" t="inlineStr">
        <is>
          <t>XAUUSD</t>
        </is>
      </c>
      <c r="Q1253" t="inlineStr">
        <is>
          <t>M15</t>
        </is>
      </c>
      <c r="R1253" t="n">
        <v>4704.1</v>
      </c>
      <c r="S1253" t="n">
        <v>4703.0994</v>
      </c>
      <c r="T1253" t="n">
        <v>4702.55115</v>
      </c>
      <c r="U1253" t="n">
        <v>4705.50315</v>
      </c>
      <c r="V1253" t="n">
        <v>4699.80578</v>
      </c>
      <c r="W1253" t="n">
        <v>1</v>
      </c>
      <c r="Y1253" s="1">
        <f>(O1253/86400)+25569</f>
        <v/>
      </c>
      <c r="Z1253" s="2">
        <f>CEILING(INT(Y1253*1440)/1440*288,1)/288</f>
        <v/>
      </c>
      <c r="AA1253">
        <f>MROUND((Z1253-25569)*86400,300)</f>
        <v/>
      </c>
    </row>
    <row r="1254" ht="14.25" customHeight="1">
      <c r="O1254" t="n">
        <v>1776916802</v>
      </c>
      <c r="P1254" t="inlineStr">
        <is>
          <t>XAUUSD</t>
        </is>
      </c>
      <c r="Q1254" t="inlineStr">
        <is>
          <t>M15</t>
        </is>
      </c>
      <c r="R1254" t="n">
        <v>4706.25</v>
      </c>
      <c r="S1254" t="n">
        <v>4704.39803</v>
      </c>
      <c r="T1254" t="n">
        <v>4703.47459</v>
      </c>
      <c r="U1254" t="n">
        <v>4706.09779</v>
      </c>
      <c r="V1254" t="n">
        <v>4701.07843</v>
      </c>
      <c r="W1254" t="n">
        <v>0</v>
      </c>
      <c r="Y1254" s="1">
        <f>(O1254/86400)+25569</f>
        <v/>
      </c>
      <c r="Z1254" s="2">
        <f>CEILING(INT(Y1254*1440)/1440*288,1)/288</f>
        <v/>
      </c>
      <c r="AA1254">
        <f>MROUND((Z1254-25569)*86400,300)</f>
        <v/>
      </c>
    </row>
    <row r="1255" ht="14.25" customHeight="1">
      <c r="O1255" t="n">
        <v>1776917702</v>
      </c>
      <c r="P1255" t="inlineStr">
        <is>
          <t>XAUUSD</t>
        </is>
      </c>
      <c r="Q1255" t="inlineStr">
        <is>
          <t>M15</t>
        </is>
      </c>
      <c r="R1255" t="n">
        <v>4705.73</v>
      </c>
      <c r="S1255" t="n">
        <v>4705.33884</v>
      </c>
      <c r="T1255" t="n">
        <v>4704.40671</v>
      </c>
      <c r="U1255" t="n">
        <v>4706.81927</v>
      </c>
      <c r="V1255" t="n">
        <v>4701.97139</v>
      </c>
      <c r="W1255" t="n">
        <v>0</v>
      </c>
      <c r="Y1255" s="1">
        <f>(O1255/86400)+25569</f>
        <v/>
      </c>
      <c r="Z1255" s="2">
        <f>CEILING(INT(Y1255*1440)/1440*288,1)/288</f>
        <v/>
      </c>
      <c r="AA1255">
        <f>MROUND((Z1255-25569)*86400,300)</f>
        <v/>
      </c>
    </row>
    <row r="1256" ht="14.25" customHeight="1">
      <c r="O1256" t="n">
        <v>1776918602</v>
      </c>
      <c r="P1256" t="inlineStr">
        <is>
          <t>XAUUSD</t>
        </is>
      </c>
      <c r="Q1256" t="inlineStr">
        <is>
          <t>M15</t>
        </is>
      </c>
      <c r="R1256" t="n">
        <v>4701.88</v>
      </c>
      <c r="S1256" t="n">
        <v>4705.85147</v>
      </c>
      <c r="T1256" t="n">
        <v>4705.12909</v>
      </c>
      <c r="U1256" t="n">
        <v>4707.51698</v>
      </c>
      <c r="V1256" t="n">
        <v>4702.32391</v>
      </c>
      <c r="W1256" t="n">
        <v>0</v>
      </c>
      <c r="Y1256" s="1">
        <f>(O1256/86400)+25569</f>
        <v/>
      </c>
      <c r="Z1256" s="2">
        <f>CEILING(INT(Y1256*1440)/1440*288,1)/288</f>
        <v/>
      </c>
      <c r="AA1256">
        <f>MROUND((Z1256-25569)*86400,300)</f>
        <v/>
      </c>
    </row>
    <row r="1257" ht="14.25" customHeight="1">
      <c r="O1257" t="n">
        <v>1776919502</v>
      </c>
      <c r="P1257" t="inlineStr">
        <is>
          <t>XAUUSD</t>
        </is>
      </c>
      <c r="Q1257" t="inlineStr">
        <is>
          <t>M15</t>
        </is>
      </c>
      <c r="R1257" t="n">
        <v>4704.35</v>
      </c>
      <c r="S1257" t="n">
        <v>4706.1602</v>
      </c>
      <c r="T1257" t="n">
        <v>4705.64465</v>
      </c>
      <c r="U1257" t="n">
        <v>4708.19216</v>
      </c>
      <c r="V1257" t="n">
        <v>4702.27311</v>
      </c>
      <c r="W1257" t="n">
        <v>0</v>
      </c>
      <c r="Y1257" s="1">
        <f>(O1257/86400)+25569</f>
        <v/>
      </c>
      <c r="Z1257" s="2">
        <f>CEILING(INT(Y1257*1440)/1440*288,1)/288</f>
        <v/>
      </c>
      <c r="AA1257">
        <f>MROUND((Z1257-25569)*86400,300)</f>
        <v/>
      </c>
    </row>
    <row r="1258" ht="14.25" customHeight="1">
      <c r="O1258" t="n">
        <v>1776920402</v>
      </c>
      <c r="P1258" t="inlineStr">
        <is>
          <t>XAUUSD</t>
        </is>
      </c>
      <c r="Q1258" t="inlineStr">
        <is>
          <t>M15</t>
        </is>
      </c>
      <c r="R1258" t="n">
        <v>4707.71</v>
      </c>
      <c r="S1258" t="n">
        <v>4706.41673</v>
      </c>
      <c r="T1258" t="n">
        <v>4706.03069</v>
      </c>
      <c r="U1258" t="n">
        <v>4709.02882</v>
      </c>
      <c r="V1258" t="n">
        <v>4702.14048</v>
      </c>
      <c r="W1258" t="n">
        <v>0</v>
      </c>
      <c r="Y1258" s="1">
        <f>(O1258/86400)+25569</f>
        <v/>
      </c>
      <c r="Z1258" s="2">
        <f>CEILING(INT(Y1258*1440)/1440*288,1)/288</f>
        <v/>
      </c>
      <c r="AA1258">
        <f>MROUND((Z1258-25569)*86400,300)</f>
        <v/>
      </c>
    </row>
    <row r="1259" ht="14.25" customHeight="1">
      <c r="O1259" t="n">
        <v>1776921302</v>
      </c>
      <c r="P1259" t="inlineStr">
        <is>
          <t>XAUUSD</t>
        </is>
      </c>
      <c r="Q1259" t="inlineStr">
        <is>
          <t>M15</t>
        </is>
      </c>
      <c r="R1259" t="n">
        <v>4705.92</v>
      </c>
      <c r="S1259" t="n">
        <v>4706.75847</v>
      </c>
      <c r="T1259" t="n">
        <v>4706.39458</v>
      </c>
      <c r="U1259" t="n">
        <v>4709.98787</v>
      </c>
      <c r="V1259" t="n">
        <v>4702.0892</v>
      </c>
      <c r="W1259" t="n">
        <v>0</v>
      </c>
      <c r="Y1259" s="1">
        <f>(O1259/86400)+25569</f>
        <v/>
      </c>
      <c r="Z1259" s="2">
        <f>CEILING(INT(Y1259*1440)/1440*288,1)/288</f>
        <v/>
      </c>
      <c r="AA1259">
        <f>MROUND((Z1259-25569)*86400,300)</f>
        <v/>
      </c>
    </row>
    <row r="1260" ht="14.25" customHeight="1">
      <c r="O1260" t="n">
        <v>1776922202</v>
      </c>
      <c r="P1260" t="inlineStr">
        <is>
          <t>XAUUSD</t>
        </is>
      </c>
      <c r="Q1260" t="inlineStr">
        <is>
          <t>M15</t>
        </is>
      </c>
      <c r="R1260" t="n">
        <v>4701.58</v>
      </c>
      <c r="S1260" t="n">
        <v>4707.41589</v>
      </c>
      <c r="T1260" t="n">
        <v>4706.90523</v>
      </c>
      <c r="U1260" t="n">
        <v>4711.17568</v>
      </c>
      <c r="V1260" t="n">
        <v>4702.30625</v>
      </c>
      <c r="W1260" t="n">
        <v>0</v>
      </c>
      <c r="Y1260" s="1">
        <f>(O1260/86400)+25569</f>
        <v/>
      </c>
      <c r="Z1260" s="2">
        <f>CEILING(INT(Y1260*1440)/1440*288,1)/288</f>
        <v/>
      </c>
      <c r="AA1260">
        <f>MROUND((Z1260-25569)*86400,300)</f>
        <v/>
      </c>
    </row>
    <row r="1261" ht="14.25" customHeight="1">
      <c r="O1261" t="n">
        <v>1776923102</v>
      </c>
      <c r="P1261" t="inlineStr">
        <is>
          <t>XAUUSD</t>
        </is>
      </c>
      <c r="Q1261" t="inlineStr">
        <is>
          <t>M15</t>
        </is>
      </c>
      <c r="R1261" t="n">
        <v>4713.6</v>
      </c>
      <c r="S1261" t="n">
        <v>4708.59342</v>
      </c>
      <c r="T1261" t="n">
        <v>4707.74933</v>
      </c>
      <c r="U1261" t="n">
        <v>4712.66118</v>
      </c>
      <c r="V1261" t="n">
        <v>4703.22824</v>
      </c>
      <c r="W1261" t="n">
        <v>0</v>
      </c>
      <c r="Y1261" s="1">
        <f>(O1261/86400)+25569</f>
        <v/>
      </c>
      <c r="Z1261" s="2">
        <f>CEILING(INT(Y1261*1440)/1440*288,1)/288</f>
        <v/>
      </c>
      <c r="AA1261">
        <f>MROUND((Z1261-25569)*86400,300)</f>
        <v/>
      </c>
    </row>
    <row r="1262" ht="14.25" customHeight="1">
      <c r="O1262" t="n">
        <v>1776924002</v>
      </c>
      <c r="P1262" t="inlineStr">
        <is>
          <t>XAUUSD</t>
        </is>
      </c>
      <c r="Q1262" t="inlineStr">
        <is>
          <t>M15</t>
        </is>
      </c>
      <c r="R1262" t="n">
        <v>4711.99</v>
      </c>
      <c r="S1262" t="n">
        <v>4709.88001</v>
      </c>
      <c r="T1262" t="n">
        <v>4708.81467</v>
      </c>
      <c r="U1262" t="n">
        <v>4714.16723</v>
      </c>
      <c r="V1262" t="n">
        <v>4704.59616</v>
      </c>
      <c r="W1262" t="n">
        <v>0</v>
      </c>
      <c r="Y1262" s="1">
        <f>(O1262/86400)+25569</f>
        <v/>
      </c>
      <c r="Z1262" s="2">
        <f>CEILING(INT(Y1262*1440)/1440*288,1)/288</f>
        <v/>
      </c>
      <c r="AA1262">
        <f>MROUND((Z1262-25569)*86400,300)</f>
        <v/>
      </c>
    </row>
    <row r="1263" ht="14.25" customHeight="1">
      <c r="O1263" t="n">
        <v>1776924902</v>
      </c>
      <c r="P1263" t="inlineStr">
        <is>
          <t>XAUUSD</t>
        </is>
      </c>
      <c r="Q1263" t="inlineStr">
        <is>
          <t>M15</t>
        </is>
      </c>
      <c r="R1263" t="n">
        <v>4712.13</v>
      </c>
      <c r="S1263" t="n">
        <v>4711.18043</v>
      </c>
      <c r="T1263" t="n">
        <v>4709.99755</v>
      </c>
      <c r="U1263" t="n">
        <v>4715.50441</v>
      </c>
      <c r="V1263" t="n">
        <v>4706.02296</v>
      </c>
      <c r="W1263" t="n">
        <v>0</v>
      </c>
      <c r="Y1263" s="1">
        <f>(O1263/86400)+25569</f>
        <v/>
      </c>
      <c r="Z1263" s="2">
        <f>CEILING(INT(Y1263*1440)/1440*288,1)/288</f>
        <v/>
      </c>
      <c r="AA1263">
        <f>MROUND((Z1263-25569)*86400,300)</f>
        <v/>
      </c>
    </row>
    <row r="1264" ht="14.25" customHeight="1">
      <c r="O1264" t="n">
        <v>1776925802</v>
      </c>
      <c r="P1264" t="inlineStr">
        <is>
          <t>XAUUSD</t>
        </is>
      </c>
      <c r="Q1264" t="inlineStr">
        <is>
          <t>M15</t>
        </is>
      </c>
      <c r="R1264" t="n">
        <v>4714.98</v>
      </c>
      <c r="S1264" t="n">
        <v>4712.36449</v>
      </c>
      <c r="T1264" t="n">
        <v>4711.18102</v>
      </c>
      <c r="U1264" t="n">
        <v>4716.69879</v>
      </c>
      <c r="V1264" t="n">
        <v>4707.39469</v>
      </c>
      <c r="W1264" t="n">
        <v>0</v>
      </c>
      <c r="Y1264" s="1">
        <f>(O1264/86400)+25569</f>
        <v/>
      </c>
      <c r="Z1264" s="2">
        <f>CEILING(INT(Y1264*1440)/1440*288,1)/288</f>
        <v/>
      </c>
      <c r="AA1264">
        <f>MROUND((Z1264-25569)*86400,300)</f>
        <v/>
      </c>
    </row>
    <row r="1265" ht="14.25" customHeight="1">
      <c r="O1265" t="n">
        <v>1776926702</v>
      </c>
      <c r="P1265" t="inlineStr">
        <is>
          <t>XAUUSD</t>
        </is>
      </c>
      <c r="Q1265" t="inlineStr">
        <is>
          <t>M15</t>
        </is>
      </c>
      <c r="R1265" t="n">
        <v>4713.02</v>
      </c>
      <c r="S1265" t="n">
        <v>4713.25254</v>
      </c>
      <c r="T1265" t="n">
        <v>4712.21678</v>
      </c>
      <c r="U1265" t="n">
        <v>4717.64584</v>
      </c>
      <c r="V1265" t="n">
        <v>4708.56277</v>
      </c>
      <c r="W1265" t="n">
        <v>0</v>
      </c>
      <c r="Y1265" s="1">
        <f>(O1265/86400)+25569</f>
        <v/>
      </c>
      <c r="Z1265" s="2">
        <f>CEILING(INT(Y1265*1440)/1440*288,1)/288</f>
        <v/>
      </c>
      <c r="AA1265">
        <f>MROUND((Z1265-25569)*86400,300)</f>
        <v/>
      </c>
    </row>
    <row r="1266" ht="14.25" customHeight="1">
      <c r="O1266" t="n">
        <v>1776927602</v>
      </c>
      <c r="P1266" t="inlineStr">
        <is>
          <t>XAUUSD</t>
        </is>
      </c>
      <c r="Q1266" t="inlineStr">
        <is>
          <t>M15</t>
        </is>
      </c>
      <c r="R1266" t="n">
        <v>4712.47</v>
      </c>
      <c r="S1266" t="n">
        <v>4713.84732</v>
      </c>
      <c r="T1266" t="n">
        <v>4713.03205</v>
      </c>
      <c r="U1266" t="n">
        <v>4718.23764</v>
      </c>
      <c r="V1266" t="n">
        <v>4709.38566</v>
      </c>
      <c r="W1266" t="n">
        <v>0</v>
      </c>
      <c r="Y1266" s="1">
        <f>(O1266/86400)+25569</f>
        <v/>
      </c>
      <c r="Z1266" s="2">
        <f>CEILING(INT(Y1266*1440)/1440*288,1)/288</f>
        <v/>
      </c>
      <c r="AA1266">
        <f>MROUND((Z1266-25569)*86400,300)</f>
        <v/>
      </c>
    </row>
    <row r="1267" ht="14.25" customHeight="1">
      <c r="O1267" t="n">
        <v>1776928502</v>
      </c>
      <c r="P1267" t="inlineStr">
        <is>
          <t>XAUUSD</t>
        </is>
      </c>
      <c r="Q1267" t="inlineStr">
        <is>
          <t>M15</t>
        </is>
      </c>
      <c r="R1267" t="n">
        <v>4706.12</v>
      </c>
      <c r="S1267" t="n">
        <v>4714.16473</v>
      </c>
      <c r="T1267" t="n">
        <v>4713.59839</v>
      </c>
      <c r="U1267" t="n">
        <v>4718.63467</v>
      </c>
      <c r="V1267" t="n">
        <v>4709.95936</v>
      </c>
      <c r="W1267" t="n">
        <v>0</v>
      </c>
      <c r="Y1267" s="1">
        <f>(O1267/86400)+25569</f>
        <v/>
      </c>
      <c r="Z1267" s="2">
        <f>CEILING(INT(Y1267*1440)/1440*288,1)/288</f>
        <v/>
      </c>
      <c r="AA1267">
        <f>MROUND((Z1267-25569)*86400,300)</f>
        <v/>
      </c>
    </row>
    <row r="1268" ht="14.25" customHeight="1">
      <c r="O1268" t="n">
        <v>1776929402</v>
      </c>
      <c r="P1268" t="inlineStr">
        <is>
          <t>XAUUSD</t>
        </is>
      </c>
      <c r="Q1268" t="inlineStr">
        <is>
          <t>M15</t>
        </is>
      </c>
      <c r="R1268" t="n">
        <v>4713.77</v>
      </c>
      <c r="S1268" t="n">
        <v>4714.37039</v>
      </c>
      <c r="T1268" t="n">
        <v>4713.98439</v>
      </c>
      <c r="U1268" t="n">
        <v>4718.91632</v>
      </c>
      <c r="V1268" t="n">
        <v>4710.39304</v>
      </c>
      <c r="W1268" t="n">
        <v>0</v>
      </c>
      <c r="Y1268" s="1">
        <f>(O1268/86400)+25569</f>
        <v/>
      </c>
      <c r="Z1268" s="2">
        <f>CEILING(INT(Y1268*1440)/1440*288,1)/288</f>
        <v/>
      </c>
      <c r="AA1268">
        <f>MROUND((Z1268-25569)*86400,300)</f>
        <v/>
      </c>
    </row>
    <row r="1269" ht="14.25" customHeight="1">
      <c r="O1269" t="n">
        <v>1776930302</v>
      </c>
      <c r="P1269" t="inlineStr">
        <is>
          <t>XAUUSD</t>
        </is>
      </c>
      <c r="Q1269" t="inlineStr">
        <is>
          <t>M15</t>
        </is>
      </c>
      <c r="R1269" t="n">
        <v>4719.22</v>
      </c>
      <c r="S1269" t="n">
        <v>4714.19159</v>
      </c>
      <c r="T1269" t="n">
        <v>4714.08799</v>
      </c>
      <c r="U1269" t="n">
        <v>4719.01593</v>
      </c>
      <c r="V1269" t="n">
        <v>4710.61057</v>
      </c>
      <c r="W1269" t="n">
        <v>0</v>
      </c>
      <c r="Y1269" s="1">
        <f>(O1269/86400)+25569</f>
        <v/>
      </c>
      <c r="Z1269" s="2">
        <f>CEILING(INT(Y1269*1440)/1440*288,1)/288</f>
        <v/>
      </c>
      <c r="AA1269">
        <f>MROUND((Z1269-25569)*86400,300)</f>
        <v/>
      </c>
    </row>
    <row r="1270" ht="14.25" customHeight="1">
      <c r="O1270" t="n">
        <v>1776931202</v>
      </c>
      <c r="P1270" t="inlineStr">
        <is>
          <t>XAUUSD</t>
        </is>
      </c>
      <c r="Q1270" t="inlineStr">
        <is>
          <t>M15</t>
        </is>
      </c>
      <c r="R1270" t="n">
        <v>4718.21</v>
      </c>
      <c r="S1270" t="n">
        <v>4713.30192</v>
      </c>
      <c r="T1270" t="n">
        <v>4713.69496</v>
      </c>
      <c r="U1270" t="n">
        <v>4718.57334</v>
      </c>
      <c r="V1270" t="n">
        <v>4710.21715</v>
      </c>
      <c r="W1270" t="n">
        <v>1</v>
      </c>
      <c r="Y1270" s="1">
        <f>(O1270/86400)+25569</f>
        <v/>
      </c>
      <c r="Z1270" s="2">
        <f>CEILING(INT(Y1270*1440)/1440*288,1)/288</f>
        <v/>
      </c>
      <c r="AA1270">
        <f>MROUND((Z1270-25569)*86400,300)</f>
        <v/>
      </c>
    </row>
    <row r="1271" ht="14.25" customHeight="1">
      <c r="O1271" t="n">
        <v>1776932102</v>
      </c>
      <c r="P1271" t="inlineStr">
        <is>
          <t>XAUUSD</t>
        </is>
      </c>
      <c r="Q1271" t="inlineStr">
        <is>
          <t>M15</t>
        </is>
      </c>
      <c r="R1271" t="n">
        <v>4715.43</v>
      </c>
      <c r="S1271" t="n">
        <v>4711.61505</v>
      </c>
      <c r="T1271" t="n">
        <v>4712.655</v>
      </c>
      <c r="U1271" t="n">
        <v>4717.29204</v>
      </c>
      <c r="V1271" t="n">
        <v>4708.961</v>
      </c>
      <c r="W1271" t="n">
        <v>0</v>
      </c>
      <c r="Y1271" s="1">
        <f>(O1271/86400)+25569</f>
        <v/>
      </c>
      <c r="Z1271" s="2">
        <f>CEILING(INT(Y1271*1440)/1440*288,1)/288</f>
        <v/>
      </c>
      <c r="AA1271">
        <f>MROUND((Z1271-25569)*86400,300)</f>
        <v/>
      </c>
    </row>
    <row r="1272" ht="14.25" customHeight="1">
      <c r="O1272" t="n">
        <v>1776933002</v>
      </c>
      <c r="P1272" t="inlineStr">
        <is>
          <t>XAUUSD</t>
        </is>
      </c>
      <c r="Q1272" t="inlineStr">
        <is>
          <t>M15</t>
        </is>
      </c>
      <c r="R1272" t="n">
        <v>4703.76</v>
      </c>
      <c r="S1272" t="n">
        <v>4709.15387</v>
      </c>
      <c r="T1272" t="n">
        <v>4710.90444</v>
      </c>
      <c r="U1272" t="n">
        <v>4715.15115</v>
      </c>
      <c r="V1272" t="n">
        <v>4706.82765</v>
      </c>
      <c r="W1272" t="n">
        <v>0</v>
      </c>
      <c r="Y1272" s="1">
        <f>(O1272/86400)+25569</f>
        <v/>
      </c>
      <c r="Z1272" s="2">
        <f>CEILING(INT(Y1272*1440)/1440*288,1)/288</f>
        <v/>
      </c>
      <c r="AA1272">
        <f>MROUND((Z1272-25569)*86400,300)</f>
        <v/>
      </c>
    </row>
    <row r="1273" ht="14.25" customHeight="1">
      <c r="O1273" t="n">
        <v>1776933902</v>
      </c>
      <c r="P1273" t="inlineStr">
        <is>
          <t>XAUUSD</t>
        </is>
      </c>
      <c r="Q1273" t="inlineStr">
        <is>
          <t>M15</t>
        </is>
      </c>
      <c r="R1273" t="n">
        <v>4703.28</v>
      </c>
      <c r="S1273" t="n">
        <v>4706.24987</v>
      </c>
      <c r="T1273" t="n">
        <v>4708.57716</v>
      </c>
      <c r="U1273" t="n">
        <v>4712.29104</v>
      </c>
      <c r="V1273" t="n">
        <v>4704.10525</v>
      </c>
      <c r="W1273" t="n">
        <v>0</v>
      </c>
      <c r="Y1273" s="1">
        <f>(O1273/86400)+25569</f>
        <v/>
      </c>
      <c r="Z1273" s="2">
        <f>CEILING(INT(Y1273*1440)/1440*288,1)/288</f>
        <v/>
      </c>
      <c r="AA1273">
        <f>MROUND((Z1273-25569)*86400,300)</f>
        <v/>
      </c>
    </row>
    <row r="1274" ht="14.25" customHeight="1">
      <c r="O1274" t="n">
        <v>1776934802</v>
      </c>
      <c r="P1274" t="inlineStr">
        <is>
          <t>XAUUSD</t>
        </is>
      </c>
      <c r="Q1274" t="inlineStr">
        <is>
          <t>M15</t>
        </is>
      </c>
      <c r="R1274" t="n">
        <v>4696.92</v>
      </c>
      <c r="S1274" t="n">
        <v>4702.94767</v>
      </c>
      <c r="T1274" t="n">
        <v>4705.76241</v>
      </c>
      <c r="U1274" t="n">
        <v>4709.01214</v>
      </c>
      <c r="V1274" t="n">
        <v>4700.86674</v>
      </c>
      <c r="W1274" t="n">
        <v>0</v>
      </c>
      <c r="Y1274" s="1">
        <f>(O1274/86400)+25569</f>
        <v/>
      </c>
      <c r="Z1274" s="2">
        <f>CEILING(INT(Y1274*1440)/1440*288,1)/288</f>
        <v/>
      </c>
      <c r="AA1274">
        <f>MROUND((Z1274-25569)*86400,300)</f>
        <v/>
      </c>
    </row>
    <row r="1275" ht="14.25" customHeight="1">
      <c r="O1275" t="n">
        <v>1776935702</v>
      </c>
      <c r="P1275" t="inlineStr">
        <is>
          <t>XAUUSD</t>
        </is>
      </c>
      <c r="Q1275" t="inlineStr">
        <is>
          <t>M15</t>
        </is>
      </c>
      <c r="R1275" t="n">
        <v>4700.94</v>
      </c>
      <c r="S1275" t="n">
        <v>4699.5039</v>
      </c>
      <c r="T1275" t="n">
        <v>4702.63316</v>
      </c>
      <c r="U1275" t="n">
        <v>4705.52214</v>
      </c>
      <c r="V1275" t="n">
        <v>4697.38599</v>
      </c>
      <c r="W1275" t="n">
        <v>0</v>
      </c>
      <c r="Y1275" s="1">
        <f>(O1275/86400)+25569</f>
        <v/>
      </c>
      <c r="Z1275" s="2">
        <f>CEILING(INT(Y1275*1440)/1440*288,1)/288</f>
        <v/>
      </c>
      <c r="AA1275">
        <f>MROUND((Z1275-25569)*86400,300)</f>
        <v/>
      </c>
    </row>
    <row r="1276" ht="14.25" customHeight="1">
      <c r="O1276" t="n">
        <v>1776936602</v>
      </c>
      <c r="P1276" t="inlineStr">
        <is>
          <t>XAUUSD</t>
        </is>
      </c>
      <c r="Q1276" t="inlineStr">
        <is>
          <t>M15</t>
        </is>
      </c>
      <c r="R1276" t="n">
        <v>4700.99</v>
      </c>
      <c r="S1276" t="n">
        <v>4696.0024</v>
      </c>
      <c r="T1276" t="n">
        <v>4699.31778</v>
      </c>
      <c r="U1276" t="n">
        <v>4702.01557</v>
      </c>
      <c r="V1276" t="n">
        <v>4693.81105</v>
      </c>
      <c r="W1276" t="n">
        <v>0</v>
      </c>
      <c r="Y1276" s="1">
        <f>(O1276/86400)+25569</f>
        <v/>
      </c>
      <c r="Z1276" s="2">
        <f>CEILING(INT(Y1276*1440)/1440*288,1)/288</f>
        <v/>
      </c>
      <c r="AA1276">
        <f>MROUND((Z1276-25569)*86400,300)</f>
        <v/>
      </c>
    </row>
    <row r="1277" ht="14.25" customHeight="1">
      <c r="O1277" t="n">
        <v>1776937502</v>
      </c>
      <c r="P1277" t="inlineStr">
        <is>
          <t>XAUUSD</t>
        </is>
      </c>
      <c r="Q1277" t="inlineStr">
        <is>
          <t>M15</t>
        </is>
      </c>
      <c r="R1277" t="n">
        <v>4697.62</v>
      </c>
      <c r="S1277" t="n">
        <v>4692.7825</v>
      </c>
      <c r="T1277" t="n">
        <v>4696.05014</v>
      </c>
      <c r="U1277" t="n">
        <v>4698.77092</v>
      </c>
      <c r="V1277" t="n">
        <v>4690.33216</v>
      </c>
      <c r="W1277" t="n">
        <v>0</v>
      </c>
      <c r="Y1277" s="1">
        <f>(O1277/86400)+25569</f>
        <v/>
      </c>
      <c r="Z1277" s="2">
        <f>CEILING(INT(Y1277*1440)/1440*288,1)/288</f>
        <v/>
      </c>
      <c r="AA1277">
        <f>MROUND((Z1277-25569)*86400,300)</f>
        <v/>
      </c>
    </row>
    <row r="1278" ht="14.25" customHeight="1">
      <c r="O1278" t="n">
        <v>1776938402</v>
      </c>
      <c r="P1278" t="inlineStr">
        <is>
          <t>XAUUSD</t>
        </is>
      </c>
      <c r="Q1278" t="inlineStr">
        <is>
          <t>M15</t>
        </is>
      </c>
      <c r="R1278" t="n">
        <v>4689.14</v>
      </c>
      <c r="S1278" t="n">
        <v>4690.36971</v>
      </c>
      <c r="T1278" t="n">
        <v>4693.20992</v>
      </c>
      <c r="U1278" t="n">
        <v>4696.19929</v>
      </c>
      <c r="V1278" t="n">
        <v>4687.44071</v>
      </c>
      <c r="W1278" t="n">
        <v>0</v>
      </c>
      <c r="Y1278" s="1">
        <f>(O1278/86400)+25569</f>
        <v/>
      </c>
      <c r="Z1278" s="2">
        <f>CEILING(INT(Y1278*1440)/1440*288,1)/288</f>
        <v/>
      </c>
      <c r="AA1278">
        <f>MROUND((Z1278-25569)*86400,300)</f>
        <v/>
      </c>
    </row>
    <row r="1279" ht="14.25" customHeight="1">
      <c r="O1279" t="n">
        <v>1776939302</v>
      </c>
      <c r="P1279" t="inlineStr">
        <is>
          <t>XAUUSD</t>
        </is>
      </c>
      <c r="Q1279" t="inlineStr">
        <is>
          <t>M15</t>
        </is>
      </c>
      <c r="R1279" t="n">
        <v>4686.7</v>
      </c>
      <c r="S1279" t="n">
        <v>4689.49665</v>
      </c>
      <c r="T1279" t="n">
        <v>4691.35329</v>
      </c>
      <c r="U1279" t="n">
        <v>4694.73188</v>
      </c>
      <c r="V1279" t="n">
        <v>4685.83678</v>
      </c>
      <c r="W1279" t="n">
        <v>0</v>
      </c>
      <c r="Y1279" s="1">
        <f>(O1279/86400)+25569</f>
        <v/>
      </c>
      <c r="Z1279" s="2">
        <f>CEILING(INT(Y1279*1440)/1440*288,1)/288</f>
        <v/>
      </c>
      <c r="AA1279">
        <f>MROUND((Z1279-25569)*86400,300)</f>
        <v/>
      </c>
    </row>
    <row r="1280" ht="14.25" customHeight="1">
      <c r="O1280" t="n">
        <v>1776940202</v>
      </c>
      <c r="P1280" t="inlineStr">
        <is>
          <t>XAUUSD</t>
        </is>
      </c>
      <c r="Q1280" t="inlineStr">
        <is>
          <t>M15</t>
        </is>
      </c>
      <c r="R1280" t="n">
        <v>4690.77</v>
      </c>
      <c r="S1280" t="n">
        <v>4690.55265</v>
      </c>
      <c r="T1280" t="n">
        <v>4690.95297</v>
      </c>
      <c r="U1280" t="n">
        <v>4695.0244</v>
      </c>
      <c r="V1280" t="n">
        <v>4685.92076</v>
      </c>
      <c r="W1280" t="n">
        <v>0</v>
      </c>
      <c r="Y1280" s="1">
        <f>(O1280/86400)+25569</f>
        <v/>
      </c>
      <c r="Z1280" s="2">
        <f>CEILING(INT(Y1280*1440)/1440*288,1)/288</f>
        <v/>
      </c>
      <c r="AA1280">
        <f>MROUND((Z1280-25569)*86400,300)</f>
        <v/>
      </c>
    </row>
    <row r="1281" ht="14.25" customHeight="1">
      <c r="O1281" t="n">
        <v>1776941102</v>
      </c>
      <c r="P1281" t="inlineStr">
        <is>
          <t>XAUUSD</t>
        </is>
      </c>
      <c r="Q1281" t="inlineStr">
        <is>
          <t>M15</t>
        </is>
      </c>
      <c r="R1281" t="n">
        <v>4696.61</v>
      </c>
      <c r="S1281" t="n">
        <v>4693.56012</v>
      </c>
      <c r="T1281" t="n">
        <v>4692.25654</v>
      </c>
      <c r="U1281" t="n">
        <v>4697.21025</v>
      </c>
      <c r="V1281" t="n">
        <v>4687.93407</v>
      </c>
      <c r="W1281" t="n">
        <v>1</v>
      </c>
      <c r="Y1281" s="1">
        <f>(O1281/86400)+25569</f>
        <v/>
      </c>
      <c r="Z1281" s="2">
        <f>CEILING(INT(Y1281*1440)/1440*288,1)/288</f>
        <v/>
      </c>
      <c r="AA1281">
        <f>MROUND((Z1281-25569)*86400,300)</f>
        <v/>
      </c>
    </row>
    <row r="1282" ht="14.25" customHeight="1">
      <c r="O1282" t="n">
        <v>1776942002</v>
      </c>
      <c r="P1282" t="inlineStr">
        <is>
          <t>XAUUSD</t>
        </is>
      </c>
      <c r="Q1282" t="inlineStr">
        <is>
          <t>M15</t>
        </is>
      </c>
      <c r="R1282" t="n">
        <v>4697.96</v>
      </c>
      <c r="S1282" t="n">
        <v>4698.29495</v>
      </c>
      <c r="T1282" t="n">
        <v>4695.27575</v>
      </c>
      <c r="U1282" t="n">
        <v>4701.34118</v>
      </c>
      <c r="V1282" t="n">
        <v>4691.74919</v>
      </c>
      <c r="W1282" t="n">
        <v>0</v>
      </c>
      <c r="Y1282" s="1">
        <f>(O1282/86400)+25569</f>
        <v/>
      </c>
      <c r="Z1282" s="2">
        <f>CEILING(INT(Y1282*1440)/1440*288,1)/288</f>
        <v/>
      </c>
      <c r="AA1282">
        <f>MROUND((Z1282-25569)*86400,300)</f>
        <v/>
      </c>
    </row>
    <row r="1283" ht="14.25" customHeight="1">
      <c r="O1283" t="n">
        <v>1776942902</v>
      </c>
      <c r="P1283" t="inlineStr">
        <is>
          <t>XAUUSD</t>
        </is>
      </c>
      <c r="Q1283" t="inlineStr">
        <is>
          <t>M15</t>
        </is>
      </c>
      <c r="R1283" t="n">
        <v>4699.27</v>
      </c>
      <c r="S1283" t="n">
        <v>4704.47744</v>
      </c>
      <c r="T1283" t="n">
        <v>4699.87659</v>
      </c>
      <c r="U1283" t="n">
        <v>4707.16056</v>
      </c>
      <c r="V1283" t="n">
        <v>4697.01928</v>
      </c>
      <c r="W1283" t="n">
        <v>0</v>
      </c>
      <c r="Y1283" s="1">
        <f>(O1283/86400)+25569</f>
        <v/>
      </c>
      <c r="Z1283" s="2">
        <f>CEILING(INT(Y1283*1440)/1440*288,1)/288</f>
        <v/>
      </c>
      <c r="AA1283">
        <f>MROUND((Z1283-25569)*86400,300)</f>
        <v/>
      </c>
    </row>
    <row r="1284" ht="14.25" customHeight="1">
      <c r="O1284" t="n">
        <v>1776943802</v>
      </c>
      <c r="P1284" t="inlineStr">
        <is>
          <t>XAUUSD</t>
        </is>
      </c>
      <c r="Q1284" t="inlineStr">
        <is>
          <t>M15</t>
        </is>
      </c>
      <c r="R1284" t="n">
        <v>4705.48</v>
      </c>
      <c r="S1284" t="n">
        <v>4711.65345</v>
      </c>
      <c r="T1284" t="n">
        <v>4705.76502</v>
      </c>
      <c r="U1284" t="n">
        <v>4714.19129</v>
      </c>
      <c r="V1284" t="n">
        <v>4703.36575</v>
      </c>
      <c r="W1284" t="n">
        <v>0</v>
      </c>
      <c r="Y1284" s="1">
        <f>(O1284/86400)+25569</f>
        <v/>
      </c>
      <c r="Z1284" s="2">
        <f>CEILING(INT(Y1284*1440)/1440*288,1)/288</f>
        <v/>
      </c>
      <c r="AA1284">
        <f>MROUND((Z1284-25569)*86400,300)</f>
        <v/>
      </c>
    </row>
    <row r="1285" ht="14.25" customHeight="1">
      <c r="O1285" t="n">
        <v>1776944702</v>
      </c>
      <c r="P1285" t="inlineStr">
        <is>
          <t>XAUUSD</t>
        </is>
      </c>
      <c r="Q1285" t="inlineStr">
        <is>
          <t>M15</t>
        </is>
      </c>
      <c r="R1285" t="n">
        <v>4720.71</v>
      </c>
      <c r="S1285" t="n">
        <v>4719.07664</v>
      </c>
      <c r="T1285" t="n">
        <v>4712.42083</v>
      </c>
      <c r="U1285" t="n">
        <v>4721.7958</v>
      </c>
      <c r="V1285" t="n">
        <v>4710.28759</v>
      </c>
      <c r="W1285" t="n">
        <v>0</v>
      </c>
      <c r="Y1285" s="1">
        <f>(O1285/86400)+25569</f>
        <v/>
      </c>
      <c r="Z1285" s="2">
        <f>CEILING(INT(Y1285*1440)/1440*288,1)/288</f>
        <v/>
      </c>
      <c r="AA1285">
        <f>MROUND((Z1285-25569)*86400,300)</f>
        <v/>
      </c>
    </row>
    <row r="1286" ht="14.25" customHeight="1">
      <c r="O1286" t="n">
        <v>1776945602</v>
      </c>
      <c r="P1286" t="inlineStr">
        <is>
          <t>XAUUSD</t>
        </is>
      </c>
      <c r="Q1286" t="inlineStr">
        <is>
          <t>M15</t>
        </is>
      </c>
      <c r="R1286" t="n">
        <v>4729.21</v>
      </c>
      <c r="S1286" t="n">
        <v>4725.69248</v>
      </c>
      <c r="T1286" t="n">
        <v>4719.05666</v>
      </c>
      <c r="U1286" t="n">
        <v>4728.91289</v>
      </c>
      <c r="V1286" t="n">
        <v>4717.0006</v>
      </c>
      <c r="W1286" t="n">
        <v>0</v>
      </c>
      <c r="Y1286" s="1">
        <f>(O1286/86400)+25569</f>
        <v/>
      </c>
      <c r="Z1286" s="2">
        <f>CEILING(INT(Y1286*1440)/1440*288,1)/288</f>
        <v/>
      </c>
      <c r="AA1286">
        <f>MROUND((Z1286-25569)*86400,300)</f>
        <v/>
      </c>
    </row>
    <row r="1287" ht="14.25" customHeight="1">
      <c r="O1287" t="n">
        <v>1776946502</v>
      </c>
      <c r="P1287" t="inlineStr">
        <is>
          <t>XAUUSD</t>
        </is>
      </c>
      <c r="Q1287" t="inlineStr">
        <is>
          <t>M15</t>
        </is>
      </c>
      <c r="R1287" t="n">
        <v>4733.39</v>
      </c>
      <c r="S1287" t="n">
        <v>4730.76071</v>
      </c>
      <c r="T1287" t="n">
        <v>4724.90868</v>
      </c>
      <c r="U1287" t="n">
        <v>4734.51309</v>
      </c>
      <c r="V1287" t="n">
        <v>4722.57847</v>
      </c>
      <c r="W1287" t="n">
        <v>0</v>
      </c>
      <c r="Y1287" s="1">
        <f>(O1287/86400)+25569</f>
        <v/>
      </c>
      <c r="Z1287" s="2">
        <f>CEILING(INT(Y1287*1440)/1440*288,1)/288</f>
        <v/>
      </c>
      <c r="AA1287">
        <f>MROUND((Z1287-25569)*86400,300)</f>
        <v/>
      </c>
    </row>
    <row r="1288" ht="14.25" customHeight="1">
      <c r="O1288" t="n">
        <v>1776947402</v>
      </c>
      <c r="P1288" t="inlineStr">
        <is>
          <t>XAUUSD</t>
        </is>
      </c>
      <c r="Q1288" t="inlineStr">
        <is>
          <t>M15</t>
        </is>
      </c>
      <c r="R1288" t="n">
        <v>4739.41</v>
      </c>
      <c r="S1288" t="n">
        <v>4733.87255</v>
      </c>
      <c r="T1288" t="n">
        <v>4729.39062</v>
      </c>
      <c r="U1288" t="n">
        <v>4738.37824</v>
      </c>
      <c r="V1288" t="n">
        <v>4726.48725</v>
      </c>
      <c r="W1288" t="n">
        <v>0</v>
      </c>
      <c r="Y1288" s="1">
        <f>(O1288/86400)+25569</f>
        <v/>
      </c>
      <c r="Z1288" s="2">
        <f>CEILING(INT(Y1288*1440)/1440*288,1)/288</f>
        <v/>
      </c>
      <c r="AA1288">
        <f>MROUND((Z1288-25569)*86400,300)</f>
        <v/>
      </c>
    </row>
    <row r="1289" ht="14.25" customHeight="1">
      <c r="O1289" t="n">
        <v>1776948302</v>
      </c>
      <c r="P1289" t="inlineStr">
        <is>
          <t>XAUUSD</t>
        </is>
      </c>
      <c r="Q1289" t="inlineStr">
        <is>
          <t>M15</t>
        </is>
      </c>
      <c r="R1289" t="n">
        <v>4740.04</v>
      </c>
      <c r="S1289" t="n">
        <v>4734.87056</v>
      </c>
      <c r="T1289" t="n">
        <v>4732.13059</v>
      </c>
      <c r="U1289" t="n">
        <v>4740.26549</v>
      </c>
      <c r="V1289" t="n">
        <v>4728.4009</v>
      </c>
      <c r="W1289" t="n">
        <v>0</v>
      </c>
      <c r="Y1289" s="1">
        <f>(O1289/86400)+25569</f>
        <v/>
      </c>
      <c r="Z1289" s="2">
        <f>CEILING(INT(Y1289*1440)/1440*288,1)/288</f>
        <v/>
      </c>
      <c r="AA1289">
        <f>MROUND((Z1289-25569)*86400,300)</f>
        <v/>
      </c>
    </row>
    <row r="1290" ht="14.25" customHeight="1">
      <c r="O1290" t="n">
        <v>1776949202</v>
      </c>
      <c r="P1290" t="inlineStr">
        <is>
          <t>XAUUSD</t>
        </is>
      </c>
      <c r="Q1290" t="inlineStr">
        <is>
          <t>M15</t>
        </is>
      </c>
      <c r="R1290" t="n">
        <v>4725.95</v>
      </c>
      <c r="S1290" t="n">
        <v>4734.07337</v>
      </c>
      <c r="T1290" t="n">
        <v>4733.10198</v>
      </c>
      <c r="U1290" t="n">
        <v>4740.40075</v>
      </c>
      <c r="V1290" t="n">
        <v>4728.52578</v>
      </c>
      <c r="W1290" t="n">
        <v>0</v>
      </c>
      <c r="Y1290" s="1">
        <f>(O1290/86400)+25569</f>
        <v/>
      </c>
      <c r="Z1290" s="2">
        <f>CEILING(INT(Y1290*1440)/1440*288,1)/288</f>
        <v/>
      </c>
      <c r="AA1290">
        <f>MROUND((Z1290-25569)*86400,300)</f>
        <v/>
      </c>
    </row>
    <row r="1291" ht="14.25" customHeight="1">
      <c r="O1291" t="n">
        <v>1776950102</v>
      </c>
      <c r="P1291" t="inlineStr">
        <is>
          <t>XAUUSD</t>
        </is>
      </c>
      <c r="Q1291" t="inlineStr">
        <is>
          <t>M15</t>
        </is>
      </c>
      <c r="R1291" t="n">
        <v>4727.53</v>
      </c>
      <c r="S1291" t="n">
        <v>4732.44958</v>
      </c>
      <c r="T1291" t="n">
        <v>4732.77578</v>
      </c>
      <c r="U1291" t="n">
        <v>4739.32054</v>
      </c>
      <c r="V1291" t="n">
        <v>4727.4647</v>
      </c>
      <c r="W1291" t="n">
        <v>1</v>
      </c>
      <c r="Y1291" s="1">
        <f>(O1291/86400)+25569</f>
        <v/>
      </c>
      <c r="Z1291" s="2">
        <f>CEILING(INT(Y1291*1440)/1440*288,1)/288</f>
        <v/>
      </c>
      <c r="AA1291">
        <f>MROUND((Z1291-25569)*86400,300)</f>
        <v/>
      </c>
    </row>
    <row r="1292" ht="14.25" customHeight="1">
      <c r="O1292" t="n">
        <v>1776951002</v>
      </c>
      <c r="P1292" t="inlineStr">
        <is>
          <t>XAUUSD</t>
        </is>
      </c>
      <c r="Q1292" t="inlineStr">
        <is>
          <t>M15</t>
        </is>
      </c>
      <c r="R1292" t="n">
        <v>4734.55</v>
      </c>
      <c r="S1292" t="n">
        <v>4730.58319</v>
      </c>
      <c r="T1292" t="n">
        <v>4731.67949</v>
      </c>
      <c r="U1292" t="n">
        <v>4737.82973</v>
      </c>
      <c r="V1292" t="n">
        <v>4725.74412</v>
      </c>
      <c r="W1292" t="n">
        <v>0</v>
      </c>
      <c r="Y1292" s="1">
        <f>(O1292/86400)+25569</f>
        <v/>
      </c>
      <c r="Z1292" s="2">
        <f>CEILING(INT(Y1292*1440)/1440*288,1)/288</f>
        <v/>
      </c>
      <c r="AA1292">
        <f>MROUND((Z1292-25569)*86400,300)</f>
        <v/>
      </c>
    </row>
    <row r="1293" ht="14.25" customHeight="1">
      <c r="O1293" t="n">
        <v>1776951902</v>
      </c>
      <c r="P1293" t="inlineStr">
        <is>
          <t>XAUUSD</t>
        </is>
      </c>
      <c r="Q1293" t="inlineStr">
        <is>
          <t>M15</t>
        </is>
      </c>
      <c r="R1293" t="n">
        <v>4724.46</v>
      </c>
      <c r="S1293" t="n">
        <v>4728.85216</v>
      </c>
      <c r="T1293" t="n">
        <v>4730.26582</v>
      </c>
      <c r="U1293" t="n">
        <v>4736.27706</v>
      </c>
      <c r="V1293" t="n">
        <v>4723.99477</v>
      </c>
      <c r="W1293" t="n">
        <v>0</v>
      </c>
      <c r="Y1293" s="1">
        <f>(O1293/86400)+25569</f>
        <v/>
      </c>
      <c r="Z1293" s="2">
        <f>CEILING(INT(Y1293*1440)/1440*288,1)/288</f>
        <v/>
      </c>
      <c r="AA1293">
        <f>MROUND((Z1293-25569)*86400,300)</f>
        <v/>
      </c>
    </row>
    <row r="1294" ht="14.25" customHeight="1">
      <c r="O1294" t="n">
        <v>1776952802</v>
      </c>
      <c r="P1294" t="inlineStr">
        <is>
          <t>XAUUSD</t>
        </is>
      </c>
      <c r="Q1294" t="inlineStr">
        <is>
          <t>M15</t>
        </is>
      </c>
      <c r="R1294" t="n">
        <v>4724.31</v>
      </c>
      <c r="S1294" t="n">
        <v>4727.94846</v>
      </c>
      <c r="T1294" t="n">
        <v>4729.10714</v>
      </c>
      <c r="U1294" t="n">
        <v>4734.88061</v>
      </c>
      <c r="V1294" t="n">
        <v>4722.75475</v>
      </c>
      <c r="W1294" t="n">
        <v>0</v>
      </c>
      <c r="Y1294" s="1">
        <f>(O1294/86400)+25569</f>
        <v/>
      </c>
      <c r="Z1294" s="2">
        <f>CEILING(INT(Y1294*1440)/1440*288,1)/288</f>
        <v/>
      </c>
      <c r="AA1294">
        <f>MROUND((Z1294-25569)*86400,300)</f>
        <v/>
      </c>
    </row>
    <row r="1295" ht="14.25" customHeight="1">
      <c r="O1295" t="n">
        <v>1776953702</v>
      </c>
      <c r="P1295" t="inlineStr">
        <is>
          <t>XAUUSD</t>
        </is>
      </c>
      <c r="Q1295" t="inlineStr">
        <is>
          <t>M15</t>
        </is>
      </c>
      <c r="R1295" t="n">
        <v>4731.54</v>
      </c>
      <c r="S1295" t="n">
        <v>4727.99721</v>
      </c>
      <c r="T1295" t="n">
        <v>4728.55218</v>
      </c>
      <c r="U1295" t="n">
        <v>4734.18222</v>
      </c>
      <c r="V1295" t="n">
        <v>4722.52903</v>
      </c>
      <c r="W1295" t="n">
        <v>0</v>
      </c>
      <c r="Y1295" s="1">
        <f>(O1295/86400)+25569</f>
        <v/>
      </c>
      <c r="Z1295" s="2">
        <f>CEILING(INT(Y1295*1440)/1440*288,1)/288</f>
        <v/>
      </c>
      <c r="AA1295">
        <f>MROUND((Z1295-25569)*86400,300)</f>
        <v/>
      </c>
    </row>
    <row r="1296" ht="14.25" customHeight="1">
      <c r="O1296" t="n">
        <v>1776954602</v>
      </c>
      <c r="P1296" t="inlineStr">
        <is>
          <t>XAUUSD</t>
        </is>
      </c>
      <c r="Q1296" t="inlineStr">
        <is>
          <t>M15</t>
        </is>
      </c>
      <c r="R1296" t="n">
        <v>4730.97</v>
      </c>
      <c r="S1296" t="n">
        <v>4728.63848</v>
      </c>
      <c r="T1296" t="n">
        <v>4728.59533</v>
      </c>
      <c r="U1296" t="n">
        <v>4733.97603</v>
      </c>
      <c r="V1296" t="n">
        <v>4723.2024</v>
      </c>
      <c r="W1296" t="n">
        <v>1</v>
      </c>
      <c r="Y1296" s="1">
        <f>(O1296/86400)+25569</f>
        <v/>
      </c>
      <c r="Z1296" s="2">
        <f>CEILING(INT(Y1296*1440)/1440*288,1)/288</f>
        <v/>
      </c>
      <c r="AA1296">
        <f>MROUND((Z1296-25569)*86400,300)</f>
        <v/>
      </c>
    </row>
    <row r="1297" ht="14.25" customHeight="1">
      <c r="O1297" t="n">
        <v>1776955502</v>
      </c>
      <c r="P1297" t="inlineStr">
        <is>
          <t>XAUUSD</t>
        </is>
      </c>
      <c r="Q1297" t="inlineStr">
        <is>
          <t>M15</t>
        </is>
      </c>
      <c r="R1297" t="n">
        <v>4733.72</v>
      </c>
      <c r="S1297" t="n">
        <v>4729.56841</v>
      </c>
      <c r="T1297" t="n">
        <v>4729.08187</v>
      </c>
      <c r="U1297" t="n">
        <v>4734.13204</v>
      </c>
      <c r="V1297" t="n">
        <v>4724.48936</v>
      </c>
      <c r="W1297" t="n">
        <v>0</v>
      </c>
      <c r="Y1297" s="1">
        <f>(O1297/86400)+25569</f>
        <v/>
      </c>
      <c r="Z1297" s="2">
        <f>CEILING(INT(Y1297*1440)/1440*288,1)/288</f>
        <v/>
      </c>
      <c r="AA1297">
        <f>MROUND((Z1297-25569)*86400,300)</f>
        <v/>
      </c>
    </row>
    <row r="1298" ht="14.25" customHeight="1">
      <c r="O1298" t="n">
        <v>1776956402</v>
      </c>
      <c r="P1298" t="inlineStr">
        <is>
          <t>XAUUSD</t>
        </is>
      </c>
      <c r="Q1298" t="inlineStr">
        <is>
          <t>M15</t>
        </is>
      </c>
      <c r="R1298" t="n">
        <v>4730.76</v>
      </c>
      <c r="S1298" t="n">
        <v>4730.33033</v>
      </c>
      <c r="T1298" t="n">
        <v>4729.7061</v>
      </c>
      <c r="U1298" t="n">
        <v>4734.33559</v>
      </c>
      <c r="V1298" t="n">
        <v>4725.92736</v>
      </c>
      <c r="W1298" t="n">
        <v>0</v>
      </c>
      <c r="Y1298" s="1">
        <f>(O1298/86400)+25569</f>
        <v/>
      </c>
      <c r="Z1298" s="2">
        <f>CEILING(INT(Y1298*1440)/1440*288,1)/288</f>
        <v/>
      </c>
      <c r="AA1298">
        <f>MROUND((Z1298-25569)*86400,300)</f>
        <v/>
      </c>
    </row>
    <row r="1299" ht="14.25" customHeight="1">
      <c r="O1299" t="n">
        <v>1776957302</v>
      </c>
      <c r="P1299" t="inlineStr">
        <is>
          <t>XAUUSD</t>
        </is>
      </c>
      <c r="Q1299" t="inlineStr">
        <is>
          <t>M15</t>
        </is>
      </c>
      <c r="R1299" t="n">
        <v>4733.6</v>
      </c>
      <c r="S1299" t="n">
        <v>4730.64435</v>
      </c>
      <c r="T1299" t="n">
        <v>4730.17522</v>
      </c>
      <c r="U1299" t="n">
        <v>4734.36828</v>
      </c>
      <c r="V1299" t="n">
        <v>4727.03799</v>
      </c>
      <c r="W1299" t="n">
        <v>0</v>
      </c>
      <c r="Y1299" s="1">
        <f>(O1299/86400)+25569</f>
        <v/>
      </c>
      <c r="Z1299" s="2">
        <f>CEILING(INT(Y1299*1440)/1440*288,1)/288</f>
        <v/>
      </c>
      <c r="AA1299">
        <f>MROUND((Z1299-25569)*86400,300)</f>
        <v/>
      </c>
    </row>
    <row r="1300" ht="14.25" customHeight="1">
      <c r="O1300" t="n">
        <v>1776958202</v>
      </c>
      <c r="P1300" t="inlineStr">
        <is>
          <t>XAUUSD</t>
        </is>
      </c>
      <c r="Q1300" t="inlineStr">
        <is>
          <t>M15</t>
        </is>
      </c>
      <c r="R1300" t="n">
        <v>4728.34</v>
      </c>
      <c r="S1300" t="n">
        <v>4730.16383</v>
      </c>
      <c r="T1300" t="n">
        <v>4730.16953</v>
      </c>
      <c r="U1300" t="n">
        <v>4733.86371</v>
      </c>
      <c r="V1300" t="n">
        <v>4727.22618</v>
      </c>
      <c r="W1300" t="n">
        <v>1</v>
      </c>
      <c r="Y1300" s="1">
        <f>(O1300/86400)+25569</f>
        <v/>
      </c>
      <c r="Z1300" s="2">
        <f>CEILING(INT(Y1300*1440)/1440*288,1)/288</f>
        <v/>
      </c>
      <c r="AA1300">
        <f>MROUND((Z1300-25569)*86400,300)</f>
        <v/>
      </c>
    </row>
    <row r="1301" ht="14.25" customHeight="1">
      <c r="O1301" t="n">
        <v>1776959102</v>
      </c>
      <c r="P1301" t="inlineStr">
        <is>
          <t>XAUUSD</t>
        </is>
      </c>
      <c r="Q1301" t="inlineStr">
        <is>
          <t>M15</t>
        </is>
      </c>
      <c r="R1301" t="n">
        <v>4720.42</v>
      </c>
      <c r="S1301" t="n">
        <v>4728.89359</v>
      </c>
      <c r="T1301" t="n">
        <v>4729.53156</v>
      </c>
      <c r="U1301" t="n">
        <v>4732.91397</v>
      </c>
      <c r="V1301" t="n">
        <v>4726.13774</v>
      </c>
      <c r="W1301" t="n">
        <v>0</v>
      </c>
      <c r="Y1301" s="1">
        <f>(O1301/86400)+25569</f>
        <v/>
      </c>
      <c r="Z1301" s="2">
        <f>CEILING(INT(Y1301*1440)/1440*288,1)/288</f>
        <v/>
      </c>
      <c r="AA1301">
        <f>MROUND((Z1301-25569)*86400,300)</f>
        <v/>
      </c>
    </row>
    <row r="1302" ht="14.25" customHeight="1">
      <c r="O1302" t="n">
        <v>1776960002</v>
      </c>
      <c r="P1302" t="inlineStr">
        <is>
          <t>XAUUSD</t>
        </is>
      </c>
      <c r="Q1302" t="inlineStr">
        <is>
          <t>M15</t>
        </is>
      </c>
      <c r="R1302" t="n">
        <v>4719.39</v>
      </c>
      <c r="S1302" t="n">
        <v>4727.02213</v>
      </c>
      <c r="T1302" t="n">
        <v>4728.27684</v>
      </c>
      <c r="U1302" t="n">
        <v>4731.71567</v>
      </c>
      <c r="V1302" t="n">
        <v>4723.86271</v>
      </c>
      <c r="W1302" t="n">
        <v>0</v>
      </c>
      <c r="Y1302" s="1">
        <f>(O1302/86400)+25569</f>
        <v/>
      </c>
      <c r="Z1302" s="2">
        <f>CEILING(INT(Y1302*1440)/1440*288,1)/288</f>
        <v/>
      </c>
      <c r="AA1302">
        <f>MROUND((Z1302-25569)*86400,300)</f>
        <v/>
      </c>
    </row>
    <row r="1303" ht="14.25" customHeight="1">
      <c r="O1303" t="n">
        <v>1776960902</v>
      </c>
      <c r="P1303" t="inlineStr">
        <is>
          <t>XAUUSD</t>
        </is>
      </c>
      <c r="Q1303" t="inlineStr">
        <is>
          <t>M15</t>
        </is>
      </c>
      <c r="R1303" t="n">
        <v>4723.22</v>
      </c>
      <c r="S1303" t="n">
        <v>4724.62553</v>
      </c>
      <c r="T1303" t="n">
        <v>4726.45119</v>
      </c>
      <c r="U1303" t="n">
        <v>4730.49754</v>
      </c>
      <c r="V1303" t="n">
        <v>4720.38514</v>
      </c>
      <c r="W1303" t="n">
        <v>0</v>
      </c>
      <c r="Y1303" s="1">
        <f>(O1303/86400)+25569</f>
        <v/>
      </c>
      <c r="Z1303" s="2">
        <f>CEILING(INT(Y1303*1440)/1440*288,1)/288</f>
        <v/>
      </c>
      <c r="AA1303">
        <f>MROUND((Z1303-25569)*86400,300)</f>
        <v/>
      </c>
    </row>
    <row r="1304" ht="14.25" customHeight="1">
      <c r="O1304" t="n">
        <v>1776961802</v>
      </c>
      <c r="P1304" t="inlineStr">
        <is>
          <t>XAUUSD</t>
        </is>
      </c>
      <c r="Q1304" t="inlineStr">
        <is>
          <t>M15</t>
        </is>
      </c>
      <c r="R1304" t="n">
        <v>4734.05</v>
      </c>
      <c r="S1304" t="n">
        <v>4721.67756</v>
      </c>
      <c r="T1304" t="n">
        <v>4724.06437</v>
      </c>
      <c r="U1304" t="n">
        <v>4729.2271</v>
      </c>
      <c r="V1304" t="n">
        <v>4715.78489</v>
      </c>
      <c r="W1304" t="n">
        <v>0</v>
      </c>
      <c r="Y1304" s="1">
        <f>(O1304/86400)+25569</f>
        <v/>
      </c>
      <c r="Z1304" s="2">
        <f>CEILING(INT(Y1304*1440)/1440*288,1)/288</f>
        <v/>
      </c>
      <c r="AA1304">
        <f>MROUND((Z1304-25569)*86400,300)</f>
        <v/>
      </c>
    </row>
    <row r="1305" ht="14.25" customHeight="1">
      <c r="O1305" t="n">
        <v>1776962702</v>
      </c>
      <c r="P1305" t="inlineStr">
        <is>
          <t>XAUUSD</t>
        </is>
      </c>
      <c r="Q1305" t="inlineStr">
        <is>
          <t>M15</t>
        </is>
      </c>
      <c r="R1305" t="n">
        <v>4733.09</v>
      </c>
      <c r="S1305" t="n">
        <v>4718.0467</v>
      </c>
      <c r="T1305" t="n">
        <v>4721.05554</v>
      </c>
      <c r="U1305" t="n">
        <v>4727.62976</v>
      </c>
      <c r="V1305" t="n">
        <v>4710.33981</v>
      </c>
      <c r="W1305" t="n">
        <v>0</v>
      </c>
      <c r="Y1305" s="1">
        <f>(O1305/86400)+25569</f>
        <v/>
      </c>
      <c r="Z1305" s="2">
        <f>CEILING(INT(Y1305*1440)/1440*288,1)/288</f>
        <v/>
      </c>
      <c r="AA1305">
        <f>MROUND((Z1305-25569)*86400,300)</f>
        <v/>
      </c>
    </row>
    <row r="1306" ht="14.25" customHeight="1">
      <c r="O1306" t="n">
        <v>1776963602</v>
      </c>
      <c r="P1306" t="inlineStr">
        <is>
          <t>XAUUSD</t>
        </is>
      </c>
      <c r="Q1306" t="inlineStr">
        <is>
          <t>M15</t>
        </is>
      </c>
      <c r="R1306" t="n">
        <v>4716.04</v>
      </c>
      <c r="S1306" t="n">
        <v>4714.05367</v>
      </c>
      <c r="T1306" t="n">
        <v>4717.5546</v>
      </c>
      <c r="U1306" t="n">
        <v>4725.63829</v>
      </c>
      <c r="V1306" t="n">
        <v>4704.39556</v>
      </c>
      <c r="W1306" t="n">
        <v>0</v>
      </c>
      <c r="Y1306" s="1">
        <f>(O1306/86400)+25569</f>
        <v/>
      </c>
      <c r="Z1306" s="2">
        <f>CEILING(INT(Y1306*1440)/1440*288,1)/288</f>
        <v/>
      </c>
      <c r="AA1306">
        <f>MROUND((Z1306-25569)*86400,300)</f>
        <v/>
      </c>
    </row>
    <row r="1307" ht="14.25" customHeight="1">
      <c r="O1307" t="n">
        <v>1776964502</v>
      </c>
      <c r="P1307" t="inlineStr">
        <is>
          <t>XAUUSD</t>
        </is>
      </c>
      <c r="Q1307" t="inlineStr">
        <is>
          <t>M15</t>
        </is>
      </c>
      <c r="R1307" t="n">
        <v>4706.47</v>
      </c>
      <c r="S1307" t="n">
        <v>4710.5235</v>
      </c>
      <c r="T1307" t="n">
        <v>4714.03905</v>
      </c>
      <c r="U1307" t="n">
        <v>4723.35935</v>
      </c>
      <c r="V1307" t="n">
        <v>4699.2299</v>
      </c>
      <c r="W1307" t="n">
        <v>0</v>
      </c>
      <c r="Y1307" s="1">
        <f>(O1307/86400)+25569</f>
        <v/>
      </c>
      <c r="Z1307" s="2">
        <f>CEILING(INT(Y1307*1440)/1440*288,1)/288</f>
        <v/>
      </c>
      <c r="AA1307">
        <f>MROUND((Z1307-25569)*86400,300)</f>
        <v/>
      </c>
    </row>
    <row r="1308" ht="14.25" customHeight="1">
      <c r="O1308" t="n">
        <v>1776965402</v>
      </c>
      <c r="P1308" t="inlineStr">
        <is>
          <t>XAUUSD</t>
        </is>
      </c>
      <c r="Q1308" t="inlineStr">
        <is>
          <t>M15</t>
        </is>
      </c>
      <c r="R1308" t="n">
        <v>4677.41</v>
      </c>
      <c r="S1308" t="n">
        <v>4707.94903</v>
      </c>
      <c r="T1308" t="n">
        <v>4710.99404</v>
      </c>
      <c r="U1308" t="n">
        <v>4721.27527</v>
      </c>
      <c r="V1308" t="n">
        <v>4695.40873</v>
      </c>
      <c r="W1308" t="n">
        <v>0</v>
      </c>
      <c r="Y1308" s="1">
        <f>(O1308/86400)+25569</f>
        <v/>
      </c>
      <c r="Z1308" s="2">
        <f>CEILING(INT(Y1308*1440)/1440*288,1)/288</f>
        <v/>
      </c>
      <c r="AA1308">
        <f>MROUND((Z1308-25569)*86400,300)</f>
        <v/>
      </c>
    </row>
    <row r="1309" ht="14.25" customHeight="1">
      <c r="O1309" t="n">
        <v>1776966302</v>
      </c>
      <c r="P1309" t="inlineStr">
        <is>
          <t>XAUUSD</t>
        </is>
      </c>
      <c r="Q1309" t="inlineStr">
        <is>
          <t>M15</t>
        </is>
      </c>
      <c r="R1309" t="n">
        <v>4709.41</v>
      </c>
      <c r="S1309" t="n">
        <v>4707.11207</v>
      </c>
      <c r="T1309" t="n">
        <v>4709.05306</v>
      </c>
      <c r="U1309" t="n">
        <v>4719.43271</v>
      </c>
      <c r="V1309" t="n">
        <v>4693.93505</v>
      </c>
      <c r="W1309" t="n">
        <v>0</v>
      </c>
      <c r="Y1309" s="1">
        <f>(O1309/86400)+25569</f>
        <v/>
      </c>
      <c r="Z1309" s="2">
        <f>CEILING(INT(Y1309*1440)/1440*288,1)/288</f>
        <v/>
      </c>
      <c r="AA1309">
        <f>MROUND((Z1309-25569)*86400,300)</f>
        <v/>
      </c>
    </row>
    <row r="1310" ht="14.25" customHeight="1">
      <c r="O1310" t="n">
        <v>1776967202</v>
      </c>
      <c r="P1310" t="inlineStr">
        <is>
          <t>XAUUSD</t>
        </is>
      </c>
      <c r="Q1310" t="inlineStr">
        <is>
          <t>M15</t>
        </is>
      </c>
      <c r="R1310" t="n">
        <v>4713.84</v>
      </c>
      <c r="S1310" t="n">
        <v>4706.73701</v>
      </c>
      <c r="T1310" t="n">
        <v>4707.89503</v>
      </c>
      <c r="U1310" t="n">
        <v>4717.76142</v>
      </c>
      <c r="V1310" t="n">
        <v>4694.78652</v>
      </c>
      <c r="W1310" t="n">
        <v>0</v>
      </c>
      <c r="Y1310" s="1">
        <f>(O1310/86400)+25569</f>
        <v/>
      </c>
      <c r="Z1310" s="2">
        <f>CEILING(INT(Y1310*1440)/1440*288,1)/288</f>
        <v/>
      </c>
      <c r="AA1310">
        <f>MROUND((Z1310-25569)*86400,300)</f>
        <v/>
      </c>
    </row>
    <row r="1311" ht="14.25" customHeight="1">
      <c r="O1311" t="n">
        <v>1776968102</v>
      </c>
      <c r="P1311" t="inlineStr">
        <is>
          <t>XAUUSD</t>
        </is>
      </c>
      <c r="Q1311" t="inlineStr">
        <is>
          <t>M15</t>
        </is>
      </c>
      <c r="R1311" t="n">
        <v>4716.58</v>
      </c>
      <c r="S1311" t="n">
        <v>4706.18656</v>
      </c>
      <c r="T1311" t="n">
        <v>4707.0408</v>
      </c>
      <c r="U1311" t="n">
        <v>4715.73957</v>
      </c>
      <c r="V1311" t="n">
        <v>4696.18496</v>
      </c>
      <c r="W1311" t="n">
        <v>0</v>
      </c>
      <c r="Y1311" s="1">
        <f>(O1311/86400)+25569</f>
        <v/>
      </c>
      <c r="Z1311" s="2">
        <f>CEILING(INT(Y1311*1440)/1440*288,1)/288</f>
        <v/>
      </c>
      <c r="AA1311">
        <f>MROUND((Z1311-25569)*86400,300)</f>
        <v/>
      </c>
    </row>
    <row r="1312" ht="14.25" customHeight="1">
      <c r="O1312" t="n">
        <v>1776969002</v>
      </c>
      <c r="P1312" t="inlineStr">
        <is>
          <t>XAUUSD</t>
        </is>
      </c>
      <c r="Q1312" t="inlineStr">
        <is>
          <t>M15</t>
        </is>
      </c>
      <c r="R1312" t="n">
        <v>4711.31</v>
      </c>
      <c r="S1312" t="n">
        <v>4704.97973</v>
      </c>
      <c r="T1312" t="n">
        <v>4706.01026</v>
      </c>
      <c r="U1312" t="n">
        <v>4713.3379</v>
      </c>
      <c r="V1312" t="n">
        <v>4697.31093</v>
      </c>
      <c r="W1312" t="n">
        <v>0</v>
      </c>
      <c r="Y1312" s="1">
        <f>(O1312/86400)+25569</f>
        <v/>
      </c>
      <c r="Z1312" s="2">
        <f>CEILING(INT(Y1312*1440)/1440*288,1)/288</f>
        <v/>
      </c>
      <c r="AA1312">
        <f>MROUND((Z1312-25569)*86400,300)</f>
        <v/>
      </c>
    </row>
    <row r="1313" ht="14.25" customHeight="1">
      <c r="O1313" t="n">
        <v>1776969902</v>
      </c>
      <c r="P1313" t="inlineStr">
        <is>
          <t>XAUUSD</t>
        </is>
      </c>
      <c r="Q1313" t="inlineStr">
        <is>
          <t>M15</t>
        </is>
      </c>
      <c r="R1313" t="n">
        <v>4700.9</v>
      </c>
      <c r="S1313" t="n">
        <v>4703.0937</v>
      </c>
      <c r="T1313" t="n">
        <v>4704.55198</v>
      </c>
      <c r="U1313" t="n">
        <v>4710.39049</v>
      </c>
      <c r="V1313" t="n">
        <v>4697.6867</v>
      </c>
      <c r="W1313" t="n">
        <v>0</v>
      </c>
      <c r="Y1313" s="1">
        <f>(O1313/86400)+25569</f>
        <v/>
      </c>
      <c r="Z1313" s="2">
        <f>CEILING(INT(Y1313*1440)/1440*288,1)/288</f>
        <v/>
      </c>
      <c r="AA1313">
        <f>MROUND((Z1313-25569)*86400,300)</f>
        <v/>
      </c>
    </row>
    <row r="1314" ht="14.25" customHeight="1">
      <c r="O1314" t="n">
        <v>1776970802</v>
      </c>
      <c r="P1314" t="inlineStr">
        <is>
          <t>XAUUSD</t>
        </is>
      </c>
      <c r="Q1314" t="inlineStr">
        <is>
          <t>M15</t>
        </is>
      </c>
      <c r="R1314" t="n">
        <v>4696.41</v>
      </c>
      <c r="S1314" t="n">
        <v>4700.85796</v>
      </c>
      <c r="T1314" t="n">
        <v>4702.70497</v>
      </c>
      <c r="U1314" t="n">
        <v>4707.19361</v>
      </c>
      <c r="V1314" t="n">
        <v>4697.21505</v>
      </c>
      <c r="W1314" t="n">
        <v>0</v>
      </c>
      <c r="Y1314" s="1">
        <f>(O1314/86400)+25569</f>
        <v/>
      </c>
      <c r="Z1314" s="2">
        <f>CEILING(INT(Y1314*1440)/1440*288,1)/288</f>
        <v/>
      </c>
      <c r="AA1314">
        <f>MROUND((Z1314-25569)*86400,300)</f>
        <v/>
      </c>
    </row>
    <row r="1315" ht="14.25" customHeight="1">
      <c r="O1315" t="n">
        <v>1776971702</v>
      </c>
      <c r="P1315" t="inlineStr">
        <is>
          <t>XAUUSD</t>
        </is>
      </c>
      <c r="Q1315" t="inlineStr">
        <is>
          <t>M15</t>
        </is>
      </c>
      <c r="R1315" t="n">
        <v>4700.16</v>
      </c>
      <c r="S1315" t="n">
        <v>4698.56842</v>
      </c>
      <c r="T1315" t="n">
        <v>4700.6367</v>
      </c>
      <c r="U1315" t="n">
        <v>4704.10386</v>
      </c>
      <c r="V1315" t="n">
        <v>4696.0489</v>
      </c>
      <c r="W1315" t="n">
        <v>0</v>
      </c>
      <c r="Y1315" s="1">
        <f>(O1315/86400)+25569</f>
        <v/>
      </c>
      <c r="Z1315" s="2">
        <f>CEILING(INT(Y1315*1440)/1440*288,1)/288</f>
        <v/>
      </c>
      <c r="AA1315">
        <f>MROUND((Z1315-25569)*86400,300)</f>
        <v/>
      </c>
    </row>
    <row r="1316" ht="14.25" customHeight="1">
      <c r="O1316" t="n">
        <v>1776972602</v>
      </c>
      <c r="P1316" t="inlineStr">
        <is>
          <t>XAUUSD</t>
        </is>
      </c>
      <c r="Q1316" t="inlineStr">
        <is>
          <t>M15</t>
        </is>
      </c>
      <c r="R1316" t="n">
        <v>4692.49</v>
      </c>
      <c r="S1316" t="n">
        <v>4696.32503</v>
      </c>
      <c r="T1316" t="n">
        <v>4698.48086</v>
      </c>
      <c r="U1316" t="n">
        <v>4701.32659</v>
      </c>
      <c r="V1316" t="n">
        <v>4694.30827</v>
      </c>
      <c r="W1316" t="n">
        <v>0</v>
      </c>
      <c r="Y1316" s="1">
        <f>(O1316/86400)+25569</f>
        <v/>
      </c>
      <c r="Z1316" s="2">
        <f>CEILING(INT(Y1316*1440)/1440*288,1)/288</f>
        <v/>
      </c>
      <c r="AA1316">
        <f>MROUND((Z1316-25569)*86400,300)</f>
        <v/>
      </c>
    </row>
    <row r="1317" ht="14.25" customHeight="1">
      <c r="O1317" t="n">
        <v>1776973502</v>
      </c>
      <c r="P1317" t="inlineStr">
        <is>
          <t>XAUUSD</t>
        </is>
      </c>
      <c r="Q1317" t="inlineStr">
        <is>
          <t>M15</t>
        </is>
      </c>
      <c r="R1317" t="n">
        <v>4696.1</v>
      </c>
      <c r="S1317" t="n">
        <v>4694.52642</v>
      </c>
      <c r="T1317" t="n">
        <v>4696.50364</v>
      </c>
      <c r="U1317" t="n">
        <v>4699.01731</v>
      </c>
      <c r="V1317" t="n">
        <v>4692.46678</v>
      </c>
      <c r="W1317" t="n">
        <v>0</v>
      </c>
      <c r="Y1317" s="1">
        <f>(O1317/86400)+25569</f>
        <v/>
      </c>
      <c r="Z1317" s="2">
        <f>CEILING(INT(Y1317*1440)/1440*288,1)/288</f>
        <v/>
      </c>
      <c r="AA1317">
        <f>MROUND((Z1317-25569)*86400,300)</f>
        <v/>
      </c>
    </row>
    <row r="1318" ht="14.25" customHeight="1">
      <c r="O1318" t="n">
        <v>1776974402</v>
      </c>
      <c r="P1318" t="inlineStr">
        <is>
          <t>XAUUSD</t>
        </is>
      </c>
      <c r="Q1318" t="inlineStr">
        <is>
          <t>M15</t>
        </is>
      </c>
      <c r="R1318" t="n">
        <v>4690.84</v>
      </c>
      <c r="S1318" t="n">
        <v>4693.17313</v>
      </c>
      <c r="T1318" t="n">
        <v>4694.83838</v>
      </c>
      <c r="U1318" t="n">
        <v>4697.26918</v>
      </c>
      <c r="V1318" t="n">
        <v>4690.79174</v>
      </c>
      <c r="W1318" t="n">
        <v>0</v>
      </c>
      <c r="Y1318" s="1">
        <f>(O1318/86400)+25569</f>
        <v/>
      </c>
      <c r="Z1318" s="2">
        <f>CEILING(INT(Y1318*1440)/1440*288,1)/288</f>
        <v/>
      </c>
      <c r="AA1318">
        <f>MROUND((Z1318-25569)*86400,300)</f>
        <v/>
      </c>
    </row>
    <row r="1319" ht="14.25" customHeight="1">
      <c r="O1319" t="n">
        <v>1776975302</v>
      </c>
      <c r="P1319" t="inlineStr">
        <is>
          <t>XAUUSD</t>
        </is>
      </c>
      <c r="Q1319" t="inlineStr">
        <is>
          <t>M15</t>
        </is>
      </c>
      <c r="R1319" t="n">
        <v>4689.41</v>
      </c>
      <c r="S1319" t="n">
        <v>4692.38892</v>
      </c>
      <c r="T1319" t="n">
        <v>4693.61365</v>
      </c>
      <c r="U1319" t="n">
        <v>4696.10132</v>
      </c>
      <c r="V1319" t="n">
        <v>4689.58097</v>
      </c>
      <c r="W1319" t="n">
        <v>0</v>
      </c>
      <c r="Y1319" s="1">
        <f>(O1319/86400)+25569</f>
        <v/>
      </c>
      <c r="Z1319" s="2">
        <f>CEILING(INT(Y1319*1440)/1440*288,1)/288</f>
        <v/>
      </c>
      <c r="AA1319">
        <f>MROUND((Z1319-25569)*86400,300)</f>
        <v/>
      </c>
    </row>
    <row r="1320" ht="14.25" customHeight="1">
      <c r="O1320" t="n">
        <v>1776976202</v>
      </c>
      <c r="P1320" t="inlineStr">
        <is>
          <t>XAUUSD</t>
        </is>
      </c>
      <c r="Q1320" t="inlineStr">
        <is>
          <t>M15</t>
        </is>
      </c>
      <c r="R1320" t="n">
        <v>4691.39</v>
      </c>
      <c r="S1320" t="n">
        <v>4692.11472</v>
      </c>
      <c r="T1320" t="n">
        <v>4692.86419</v>
      </c>
      <c r="U1320" t="n">
        <v>4695.56437</v>
      </c>
      <c r="V1320" t="n">
        <v>4689.04553</v>
      </c>
      <c r="W1320" t="n">
        <v>0</v>
      </c>
      <c r="Y1320" s="1">
        <f>(O1320/86400)+25569</f>
        <v/>
      </c>
      <c r="Z1320" s="2">
        <f>CEILING(INT(Y1320*1440)/1440*288,1)/288</f>
        <v/>
      </c>
      <c r="AA1320">
        <f>MROUND((Z1320-25569)*86400,300)</f>
        <v/>
      </c>
    </row>
    <row r="1321" ht="14.25" customHeight="1">
      <c r="O1321" t="n">
        <v>1776977102</v>
      </c>
      <c r="P1321" t="inlineStr">
        <is>
          <t>XAUUSD</t>
        </is>
      </c>
      <c r="Q1321" t="inlineStr">
        <is>
          <t>M15</t>
        </is>
      </c>
      <c r="R1321" t="n">
        <v>4694.41</v>
      </c>
      <c r="S1321" t="n">
        <v>4692.17547</v>
      </c>
      <c r="T1321" t="n">
        <v>4692.51983</v>
      </c>
      <c r="U1321" t="n">
        <v>4695.52856</v>
      </c>
      <c r="V1321" t="n">
        <v>4689.0779</v>
      </c>
      <c r="W1321" t="n">
        <v>0</v>
      </c>
      <c r="Y1321" s="1">
        <f>(O1321/86400)+25569</f>
        <v/>
      </c>
      <c r="Z1321" s="2">
        <f>CEILING(INT(Y1321*1440)/1440*288,1)/288</f>
        <v/>
      </c>
      <c r="AA1321">
        <f>MROUND((Z1321-25569)*86400,300)</f>
        <v/>
      </c>
    </row>
    <row r="1322" ht="14.25" customHeight="1">
      <c r="O1322" t="n">
        <v>1776981602</v>
      </c>
      <c r="P1322" t="inlineStr">
        <is>
          <t>XAUUSD</t>
        </is>
      </c>
      <c r="Q1322" t="inlineStr">
        <is>
          <t>M15</t>
        </is>
      </c>
      <c r="R1322" t="n">
        <v>4697.43</v>
      </c>
      <c r="S1322" t="n">
        <v>4692.36226</v>
      </c>
      <c r="T1322" t="n">
        <v>4692.44105</v>
      </c>
      <c r="U1322" t="n">
        <v>4695.74623</v>
      </c>
      <c r="V1322" t="n">
        <v>4689.48524</v>
      </c>
      <c r="W1322" t="n">
        <v>0</v>
      </c>
      <c r="Y1322" s="1">
        <f>(O1322/86400)+25569</f>
        <v/>
      </c>
      <c r="Z1322" s="2">
        <f>CEILING(INT(Y1322*1440)/1440*288,1)/288</f>
        <v/>
      </c>
      <c r="AA1322">
        <f>MROUND((Z1322-25569)*86400,300)</f>
        <v/>
      </c>
    </row>
    <row r="1323" ht="14.25" customHeight="1">
      <c r="O1323" t="n">
        <v>1776982502</v>
      </c>
      <c r="P1323" t="inlineStr">
        <is>
          <t>XAUUSD</t>
        </is>
      </c>
      <c r="Q1323" t="inlineStr">
        <is>
          <t>M15</t>
        </is>
      </c>
      <c r="R1323" t="n">
        <v>4692.9</v>
      </c>
      <c r="S1323" t="n">
        <v>4692.51982</v>
      </c>
      <c r="T1323" t="n">
        <v>4692.48043</v>
      </c>
      <c r="U1323" t="n">
        <v>4695.84236</v>
      </c>
      <c r="V1323" t="n">
        <v>4689.89432</v>
      </c>
      <c r="W1323" t="n">
        <v>1</v>
      </c>
      <c r="Y1323" s="1">
        <f>(O1323/86400)+25569</f>
        <v/>
      </c>
      <c r="Z1323" s="2">
        <f>CEILING(INT(Y1323*1440)/1440*288,1)/288</f>
        <v/>
      </c>
      <c r="AA1323">
        <f>MROUND((Z1323-25569)*86400,300)</f>
        <v/>
      </c>
    </row>
    <row r="1324" ht="14.25" customHeight="1">
      <c r="O1324" t="n">
        <v>1776983402</v>
      </c>
      <c r="P1324" t="inlineStr">
        <is>
          <t>XAUUSD</t>
        </is>
      </c>
      <c r="Q1324" t="inlineStr">
        <is>
          <t>M15</t>
        </is>
      </c>
      <c r="R1324" t="n">
        <v>4693.76</v>
      </c>
      <c r="S1324" t="n">
        <v>4692.7924</v>
      </c>
      <c r="T1324" t="n">
        <v>4692.63641</v>
      </c>
      <c r="U1324" t="n">
        <v>4695.93903</v>
      </c>
      <c r="V1324" t="n">
        <v>4690.20977</v>
      </c>
      <c r="W1324" t="n">
        <v>0</v>
      </c>
      <c r="Y1324" s="1">
        <f>(O1324/86400)+25569</f>
        <v/>
      </c>
      <c r="Z1324" s="2">
        <f>CEILING(INT(Y1324*1440)/1440*288,1)/288</f>
        <v/>
      </c>
      <c r="AA1324">
        <f>MROUND((Z1324-25569)*86400,300)</f>
        <v/>
      </c>
    </row>
    <row r="1325" ht="14.25" customHeight="1">
      <c r="O1325" t="n">
        <v>1776984302</v>
      </c>
      <c r="P1325" t="inlineStr">
        <is>
          <t>XAUUSD</t>
        </is>
      </c>
      <c r="Q1325" t="inlineStr">
        <is>
          <t>M15</t>
        </is>
      </c>
      <c r="R1325" t="n">
        <v>4693.35</v>
      </c>
      <c r="S1325" t="n">
        <v>4693.21503</v>
      </c>
      <c r="T1325" t="n">
        <v>4692.92572</v>
      </c>
      <c r="U1325" t="n">
        <v>4696.13683</v>
      </c>
      <c r="V1325" t="n">
        <v>4690.42685</v>
      </c>
      <c r="W1325" t="n">
        <v>0</v>
      </c>
      <c r="Y1325" s="1">
        <f>(O1325/86400)+25569</f>
        <v/>
      </c>
      <c r="Z1325" s="2">
        <f>CEILING(INT(Y1325*1440)/1440*288,1)/288</f>
        <v/>
      </c>
      <c r="AA1325">
        <f>MROUND((Z1325-25569)*86400,300)</f>
        <v/>
      </c>
    </row>
    <row r="1326" ht="14.25" customHeight="1">
      <c r="O1326" t="n">
        <v>1776985202</v>
      </c>
      <c r="P1326" t="inlineStr">
        <is>
          <t>XAUUSD</t>
        </is>
      </c>
      <c r="Q1326" t="inlineStr">
        <is>
          <t>M15</t>
        </is>
      </c>
      <c r="R1326" t="n">
        <v>4689.74</v>
      </c>
      <c r="S1326" t="n">
        <v>4693.88849</v>
      </c>
      <c r="T1326" t="n">
        <v>4693.40711</v>
      </c>
      <c r="U1326" t="n">
        <v>4696.61297</v>
      </c>
      <c r="V1326" t="n">
        <v>4690.6321</v>
      </c>
      <c r="W1326" t="n">
        <v>0</v>
      </c>
      <c r="Y1326" s="1">
        <f>(O1326/86400)+25569</f>
        <v/>
      </c>
      <c r="Z1326" s="2">
        <f>CEILING(INT(Y1326*1440)/1440*288,1)/288</f>
        <v/>
      </c>
      <c r="AA1326">
        <f>MROUND((Z1326-25569)*86400,300)</f>
        <v/>
      </c>
    </row>
    <row r="1327" ht="14.25" customHeight="1">
      <c r="O1327" t="n">
        <v>1776986102</v>
      </c>
      <c r="P1327" t="inlineStr">
        <is>
          <t>XAUUSD</t>
        </is>
      </c>
      <c r="Q1327" t="inlineStr">
        <is>
          <t>M15</t>
        </is>
      </c>
      <c r="R1327" t="n">
        <v>4694.54</v>
      </c>
      <c r="S1327" t="n">
        <v>4694.99595</v>
      </c>
      <c r="T1327" t="n">
        <v>4694.20153</v>
      </c>
      <c r="U1327" t="n">
        <v>4697.46646</v>
      </c>
      <c r="V1327" t="n">
        <v>4690.99131</v>
      </c>
      <c r="W1327" t="n">
        <v>0</v>
      </c>
      <c r="Y1327" s="1">
        <f>(O1327/86400)+25569</f>
        <v/>
      </c>
      <c r="Z1327" s="2">
        <f>CEILING(INT(Y1327*1440)/1440*288,1)/288</f>
        <v/>
      </c>
      <c r="AA1327">
        <f>MROUND((Z1327-25569)*86400,300)</f>
        <v/>
      </c>
    </row>
    <row r="1328" ht="14.25" customHeight="1">
      <c r="O1328" t="n">
        <v>1776987002</v>
      </c>
      <c r="P1328" t="inlineStr">
        <is>
          <t>XAUUSD</t>
        </is>
      </c>
      <c r="Q1328" t="inlineStr">
        <is>
          <t>M15</t>
        </is>
      </c>
      <c r="R1328" t="n">
        <v>4697.37</v>
      </c>
      <c r="S1328" t="n">
        <v>4696.43899</v>
      </c>
      <c r="T1328" t="n">
        <v>4695.32026</v>
      </c>
      <c r="U1328" t="n">
        <v>4698.80416</v>
      </c>
      <c r="V1328" t="n">
        <v>4691.73983</v>
      </c>
      <c r="W1328" t="n">
        <v>0</v>
      </c>
      <c r="Y1328" s="1">
        <f>(O1328/86400)+25569</f>
        <v/>
      </c>
      <c r="Z1328" s="2">
        <f>CEILING(INT(Y1328*1440)/1440*288,1)/288</f>
        <v/>
      </c>
      <c r="AA1328">
        <f>MROUND((Z1328-25569)*86400,300)</f>
        <v/>
      </c>
    </row>
    <row r="1329" ht="14.25" customHeight="1">
      <c r="O1329" t="n">
        <v>1776987902</v>
      </c>
      <c r="P1329" t="inlineStr">
        <is>
          <t>XAUUSD</t>
        </is>
      </c>
      <c r="Q1329" t="inlineStr">
        <is>
          <t>M15</t>
        </is>
      </c>
      <c r="R1329" t="n">
        <v>4695.41</v>
      </c>
      <c r="S1329" t="n">
        <v>4698.10417</v>
      </c>
      <c r="T1329" t="n">
        <v>4696.71221</v>
      </c>
      <c r="U1329" t="n">
        <v>4700.46416</v>
      </c>
      <c r="V1329" t="n">
        <v>4692.80184</v>
      </c>
      <c r="W1329" t="n">
        <v>0</v>
      </c>
      <c r="Y1329" s="1">
        <f>(O1329/86400)+25569</f>
        <v/>
      </c>
      <c r="Z1329" s="2">
        <f>CEILING(INT(Y1329*1440)/1440*288,1)/288</f>
        <v/>
      </c>
      <c r="AA1329">
        <f>MROUND((Z1329-25569)*86400,300)</f>
        <v/>
      </c>
    </row>
    <row r="1330" ht="14.25" customHeight="1">
      <c r="O1330" t="n">
        <v>1776988802</v>
      </c>
      <c r="P1330" t="inlineStr">
        <is>
          <t>XAUUSD</t>
        </is>
      </c>
      <c r="Q1330" t="inlineStr">
        <is>
          <t>M15</t>
        </is>
      </c>
      <c r="R1330" t="n">
        <v>4698.34</v>
      </c>
      <c r="S1330" t="n">
        <v>4699.93924</v>
      </c>
      <c r="T1330" t="n">
        <v>4698.32573</v>
      </c>
      <c r="U1330" t="n">
        <v>4702.40659</v>
      </c>
      <c r="V1330" t="n">
        <v>4694.16558</v>
      </c>
      <c r="W1330" t="n">
        <v>0</v>
      </c>
      <c r="Y1330" s="1">
        <f>(O1330/86400)+25569</f>
        <v/>
      </c>
      <c r="Z1330" s="2">
        <f>CEILING(INT(Y1330*1440)/1440*288,1)/288</f>
        <v/>
      </c>
      <c r="AA1330">
        <f>MROUND((Z1330-25569)*86400,300)</f>
        <v/>
      </c>
    </row>
    <row r="1331" ht="14.25" customHeight="1">
      <c r="O1331" t="n">
        <v>1776989702</v>
      </c>
      <c r="P1331" t="inlineStr">
        <is>
          <t>XAUUSD</t>
        </is>
      </c>
      <c r="Q1331" t="inlineStr">
        <is>
          <t>M15</t>
        </is>
      </c>
      <c r="R1331" t="n">
        <v>4705.83</v>
      </c>
      <c r="S1331" t="n">
        <v>4701.68685</v>
      </c>
      <c r="T1331" t="n">
        <v>4700.00629</v>
      </c>
      <c r="U1331" t="n">
        <v>4704.47971</v>
      </c>
      <c r="V1331" t="n">
        <v>4695.69316</v>
      </c>
      <c r="W1331" t="n">
        <v>0</v>
      </c>
      <c r="Y1331" s="1">
        <f>(O1331/86400)+25569</f>
        <v/>
      </c>
      <c r="Z1331" s="2">
        <f>CEILING(INT(Y1331*1440)/1440*288,1)/288</f>
        <v/>
      </c>
      <c r="AA1331">
        <f>MROUND((Z1331-25569)*86400,300)</f>
        <v/>
      </c>
    </row>
    <row r="1332" ht="14.25" customHeight="1">
      <c r="O1332" t="n">
        <v>1776990602</v>
      </c>
      <c r="P1332" t="inlineStr">
        <is>
          <t>XAUUSD</t>
        </is>
      </c>
      <c r="Q1332" t="inlineStr">
        <is>
          <t>M15</t>
        </is>
      </c>
      <c r="R1332" t="n">
        <v>4701.8</v>
      </c>
      <c r="S1332" t="n">
        <v>4702.8981</v>
      </c>
      <c r="T1332" t="n">
        <v>4701.45219</v>
      </c>
      <c r="U1332" t="n">
        <v>4706.30161</v>
      </c>
      <c r="V1332" t="n">
        <v>4696.95204</v>
      </c>
      <c r="W1332" t="n">
        <v>0</v>
      </c>
      <c r="Y1332" s="1">
        <f>(O1332/86400)+25569</f>
        <v/>
      </c>
      <c r="Z1332" s="2">
        <f>CEILING(INT(Y1332*1440)/1440*288,1)/288</f>
        <v/>
      </c>
      <c r="AA1332">
        <f>MROUND((Z1332-25569)*86400,300)</f>
        <v/>
      </c>
    </row>
    <row r="1333" ht="14.25" customHeight="1">
      <c r="O1333" t="n">
        <v>1776991502</v>
      </c>
      <c r="P1333" t="inlineStr">
        <is>
          <t>XAUUSD</t>
        </is>
      </c>
      <c r="Q1333" t="inlineStr">
        <is>
          <t>M15</t>
        </is>
      </c>
      <c r="R1333" t="n">
        <v>4704.71</v>
      </c>
      <c r="S1333" t="n">
        <v>4703.44888</v>
      </c>
      <c r="T1333" t="n">
        <v>4702.45054</v>
      </c>
      <c r="U1333" t="n">
        <v>4707.58206</v>
      </c>
      <c r="V1333" t="n">
        <v>4697.50676</v>
      </c>
      <c r="W1333" t="n">
        <v>0</v>
      </c>
      <c r="Y1333" s="1">
        <f>(O1333/86400)+25569</f>
        <v/>
      </c>
      <c r="Z1333" s="2">
        <f>CEILING(INT(Y1333*1440)/1440*288,1)/288</f>
        <v/>
      </c>
      <c r="AA1333">
        <f>MROUND((Z1333-25569)*86400,300)</f>
        <v/>
      </c>
    </row>
    <row r="1334" ht="14.25" customHeight="1">
      <c r="O1334" t="n">
        <v>1776992402</v>
      </c>
      <c r="P1334" t="inlineStr">
        <is>
          <t>XAUUSD</t>
        </is>
      </c>
      <c r="Q1334" t="inlineStr">
        <is>
          <t>M15</t>
        </is>
      </c>
      <c r="R1334" t="n">
        <v>4709.47</v>
      </c>
      <c r="S1334" t="n">
        <v>4703.02517</v>
      </c>
      <c r="T1334" t="n">
        <v>4702.73785</v>
      </c>
      <c r="U1334" t="n">
        <v>4708.12843</v>
      </c>
      <c r="V1334" t="n">
        <v>4697.21872</v>
      </c>
      <c r="W1334" t="n">
        <v>0</v>
      </c>
      <c r="Y1334" s="1">
        <f>(O1334/86400)+25569</f>
        <v/>
      </c>
      <c r="Z1334" s="2">
        <f>CEILING(INT(Y1334*1440)/1440*288,1)/288</f>
        <v/>
      </c>
      <c r="AA1334">
        <f>MROUND((Z1334-25569)*86400,300)</f>
        <v/>
      </c>
    </row>
    <row r="1335" ht="14.25" customHeight="1">
      <c r="O1335" t="n">
        <v>1776993302</v>
      </c>
      <c r="P1335" t="inlineStr">
        <is>
          <t>XAUUSD</t>
        </is>
      </c>
      <c r="Q1335" t="inlineStr">
        <is>
          <t>M15</t>
        </is>
      </c>
      <c r="R1335" t="n">
        <v>4698.41</v>
      </c>
      <c r="S1335" t="n">
        <v>4701.33357</v>
      </c>
      <c r="T1335" t="n">
        <v>4702.03571</v>
      </c>
      <c r="U1335" t="n">
        <v>4707.61676</v>
      </c>
      <c r="V1335" t="n">
        <v>4695.99443</v>
      </c>
      <c r="W1335" t="n">
        <v>1</v>
      </c>
      <c r="Y1335" s="1">
        <f>(O1335/86400)+25569</f>
        <v/>
      </c>
      <c r="Z1335" s="2">
        <f>CEILING(INT(Y1335*1440)/1440*288,1)/288</f>
        <v/>
      </c>
      <c r="AA1335">
        <f>MROUND((Z1335-25569)*86400,300)</f>
        <v/>
      </c>
    </row>
    <row r="1336" ht="14.25" customHeight="1">
      <c r="O1336" t="n">
        <v>1776994202</v>
      </c>
      <c r="P1336" t="inlineStr">
        <is>
          <t>XAUUSD</t>
        </is>
      </c>
      <c r="Q1336" t="inlineStr">
        <is>
          <t>M15</t>
        </is>
      </c>
      <c r="R1336" t="n">
        <v>4690.81</v>
      </c>
      <c r="S1336" t="n">
        <v>4698.66595</v>
      </c>
      <c r="T1336" t="n">
        <v>4700.35083</v>
      </c>
      <c r="U1336" t="n">
        <v>4705.88352</v>
      </c>
      <c r="V1336" t="n">
        <v>4693.77768</v>
      </c>
      <c r="W1336" t="n">
        <v>0</v>
      </c>
      <c r="Y1336" s="1">
        <f>(O1336/86400)+25569</f>
        <v/>
      </c>
      <c r="Z1336" s="2">
        <f>CEILING(INT(Y1336*1440)/1440*288,1)/288</f>
        <v/>
      </c>
      <c r="AA1336">
        <f>MROUND((Z1336-25569)*86400,300)</f>
        <v/>
      </c>
    </row>
    <row r="1337" ht="14.25" customHeight="1">
      <c r="O1337" t="n">
        <v>1776995102</v>
      </c>
      <c r="P1337" t="inlineStr">
        <is>
          <t>XAUUSD</t>
        </is>
      </c>
      <c r="Q1337" t="inlineStr">
        <is>
          <t>M15</t>
        </is>
      </c>
      <c r="R1337" t="n">
        <v>4699.09</v>
      </c>
      <c r="S1337" t="n">
        <v>4695.31877</v>
      </c>
      <c r="T1337" t="n">
        <v>4697.8348</v>
      </c>
      <c r="U1337" t="n">
        <v>4703.15112</v>
      </c>
      <c r="V1337" t="n">
        <v>4690.87205</v>
      </c>
      <c r="W1337" t="n">
        <v>0</v>
      </c>
      <c r="Y1337" s="1">
        <f>(O1337/86400)+25569</f>
        <v/>
      </c>
      <c r="Z1337" s="2">
        <f>CEILING(INT(Y1337*1440)/1440*288,1)/288</f>
        <v/>
      </c>
      <c r="AA1337">
        <f>MROUND((Z1337-25569)*86400,300)</f>
        <v/>
      </c>
    </row>
    <row r="1338" ht="14.25" customHeight="1">
      <c r="O1338" t="n">
        <v>1776996002</v>
      </c>
      <c r="P1338" t="inlineStr">
        <is>
          <t>XAUUSD</t>
        </is>
      </c>
      <c r="Q1338" t="inlineStr">
        <is>
          <t>M15</t>
        </is>
      </c>
      <c r="R1338" t="n">
        <v>4693.29</v>
      </c>
      <c r="S1338" t="n">
        <v>4691.20378</v>
      </c>
      <c r="T1338" t="n">
        <v>4694.51929</v>
      </c>
      <c r="U1338" t="n">
        <v>4699.536</v>
      </c>
      <c r="V1338" t="n">
        <v>4687.42721</v>
      </c>
      <c r="W1338" t="n">
        <v>0</v>
      </c>
      <c r="Y1338" s="1">
        <f>(O1338/86400)+25569</f>
        <v/>
      </c>
      <c r="Z1338" s="2">
        <f>CEILING(INT(Y1338*1440)/1440*288,1)/288</f>
        <v/>
      </c>
      <c r="AA1338">
        <f>MROUND((Z1338-25569)*86400,300)</f>
        <v/>
      </c>
    </row>
    <row r="1339" ht="14.25" customHeight="1">
      <c r="O1339" t="n">
        <v>1776996902</v>
      </c>
      <c r="P1339" t="inlineStr">
        <is>
          <t>XAUUSD</t>
        </is>
      </c>
      <c r="Q1339" t="inlineStr">
        <is>
          <t>M15</t>
        </is>
      </c>
      <c r="R1339" t="n">
        <v>4684.14</v>
      </c>
      <c r="S1339" t="n">
        <v>4686.69265</v>
      </c>
      <c r="T1339" t="n">
        <v>4690.60597</v>
      </c>
      <c r="U1339" t="n">
        <v>4695.18436</v>
      </c>
      <c r="V1339" t="n">
        <v>4683.59401</v>
      </c>
      <c r="W1339" t="n">
        <v>0</v>
      </c>
      <c r="Y1339" s="1">
        <f>(O1339/86400)+25569</f>
        <v/>
      </c>
      <c r="Z1339" s="2">
        <f>CEILING(INT(Y1339*1440)/1440*288,1)/288</f>
        <v/>
      </c>
      <c r="AA1339">
        <f>MROUND((Z1339-25569)*86400,300)</f>
        <v/>
      </c>
    </row>
    <row r="1340" ht="14.25" customHeight="1">
      <c r="O1340" t="n">
        <v>1776997802</v>
      </c>
      <c r="P1340" t="inlineStr">
        <is>
          <t>XAUUSD</t>
        </is>
      </c>
      <c r="Q1340" t="inlineStr">
        <is>
          <t>M15</t>
        </is>
      </c>
      <c r="R1340" t="n">
        <v>4683.54</v>
      </c>
      <c r="S1340" t="n">
        <v>4682.23433</v>
      </c>
      <c r="T1340" t="n">
        <v>4686.42015</v>
      </c>
      <c r="U1340" t="n">
        <v>4690.4175</v>
      </c>
      <c r="V1340" t="n">
        <v>4679.70675</v>
      </c>
      <c r="W1340" t="n">
        <v>0</v>
      </c>
      <c r="Y1340" s="1">
        <f>(O1340/86400)+25569</f>
        <v/>
      </c>
      <c r="Z1340" s="2">
        <f>CEILING(INT(Y1340*1440)/1440*288,1)/288</f>
        <v/>
      </c>
      <c r="AA1340">
        <f>MROUND((Z1340-25569)*86400,300)</f>
        <v/>
      </c>
    </row>
    <row r="1341" ht="14.25" customHeight="1">
      <c r="O1341" t="n">
        <v>1776998702</v>
      </c>
      <c r="P1341" t="inlineStr">
        <is>
          <t>XAUUSD</t>
        </is>
      </c>
      <c r="Q1341" t="inlineStr">
        <is>
          <t>M15</t>
        </is>
      </c>
      <c r="R1341" t="n">
        <v>4676.83</v>
      </c>
      <c r="S1341" t="n">
        <v>4678.04741</v>
      </c>
      <c r="T1341" t="n">
        <v>4682.23378</v>
      </c>
      <c r="U1341" t="n">
        <v>4685.63193</v>
      </c>
      <c r="V1341" t="n">
        <v>4675.9255</v>
      </c>
      <c r="W1341" t="n">
        <v>0</v>
      </c>
      <c r="Y1341" s="1">
        <f>(O1341/86400)+25569</f>
        <v/>
      </c>
      <c r="Z1341" s="2">
        <f>CEILING(INT(Y1341*1440)/1440*288,1)/288</f>
        <v/>
      </c>
      <c r="AA1341">
        <f>MROUND((Z1341-25569)*86400,300)</f>
        <v/>
      </c>
    </row>
    <row r="1342" ht="14.25" customHeight="1">
      <c r="O1342" t="n">
        <v>1776999602</v>
      </c>
      <c r="P1342" t="inlineStr">
        <is>
          <t>XAUUSD</t>
        </is>
      </c>
      <c r="Q1342" t="inlineStr">
        <is>
          <t>M15</t>
        </is>
      </c>
      <c r="R1342" t="n">
        <v>4670.5</v>
      </c>
      <c r="S1342" t="n">
        <v>4674.48601</v>
      </c>
      <c r="T1342" t="n">
        <v>4678.3599</v>
      </c>
      <c r="U1342" t="n">
        <v>4681.28064</v>
      </c>
      <c r="V1342" t="n">
        <v>4672.53202</v>
      </c>
      <c r="W1342" t="n">
        <v>0</v>
      </c>
      <c r="Y1342" s="1">
        <f>(O1342/86400)+25569</f>
        <v/>
      </c>
      <c r="Z1342" s="2">
        <f>CEILING(INT(Y1342*1440)/1440*288,1)/288</f>
        <v/>
      </c>
      <c r="AA1342">
        <f>MROUND((Z1342-25569)*86400,300)</f>
        <v/>
      </c>
    </row>
    <row r="1343" ht="14.25" customHeight="1">
      <c r="O1343" t="n">
        <v>1777000502</v>
      </c>
      <c r="P1343" t="inlineStr">
        <is>
          <t>XAUUSD</t>
        </is>
      </c>
      <c r="Q1343" t="inlineStr">
        <is>
          <t>M15</t>
        </is>
      </c>
      <c r="R1343" t="n">
        <v>4674.62</v>
      </c>
      <c r="S1343" t="n">
        <v>4671.83685</v>
      </c>
      <c r="T1343" t="n">
        <v>4675.09837</v>
      </c>
      <c r="U1343" t="n">
        <v>4677.73908</v>
      </c>
      <c r="V1343" t="n">
        <v>4669.73614</v>
      </c>
      <c r="W1343" t="n">
        <v>0</v>
      </c>
      <c r="Y1343" s="1">
        <f>(O1343/86400)+25569</f>
        <v/>
      </c>
      <c r="Z1343" s="2">
        <f>CEILING(INT(Y1343*1440)/1440*288,1)/288</f>
        <v/>
      </c>
      <c r="AA1343">
        <f>MROUND((Z1343-25569)*86400,300)</f>
        <v/>
      </c>
    </row>
    <row r="1344" ht="14.25" customHeight="1">
      <c r="O1344" t="n">
        <v>1777001402</v>
      </c>
      <c r="P1344" t="inlineStr">
        <is>
          <t>XAUUSD</t>
        </is>
      </c>
      <c r="Q1344" t="inlineStr">
        <is>
          <t>M15</t>
        </is>
      </c>
      <c r="R1344" t="n">
        <v>4675.32</v>
      </c>
      <c r="S1344" t="n">
        <v>4670.01679</v>
      </c>
      <c r="T1344" t="n">
        <v>4672.55758</v>
      </c>
      <c r="U1344" t="n">
        <v>4675.14851</v>
      </c>
      <c r="V1344" t="n">
        <v>4667.56528</v>
      </c>
      <c r="W1344" t="n">
        <v>0</v>
      </c>
      <c r="Y1344" s="1">
        <f>(O1344/86400)+25569</f>
        <v/>
      </c>
      <c r="Z1344" s="2">
        <f>CEILING(INT(Y1344*1440)/1440*288,1)/288</f>
        <v/>
      </c>
      <c r="AA1344">
        <f>MROUND((Z1344-25569)*86400,300)</f>
        <v/>
      </c>
    </row>
    <row r="1345" ht="14.25" customHeight="1">
      <c r="O1345" t="n">
        <v>1777002302</v>
      </c>
      <c r="P1345" t="inlineStr">
        <is>
          <t>XAUUSD</t>
        </is>
      </c>
      <c r="Q1345" t="inlineStr">
        <is>
          <t>M15</t>
        </is>
      </c>
      <c r="R1345" t="n">
        <v>4672.16</v>
      </c>
      <c r="S1345" t="n">
        <v>4668.96994</v>
      </c>
      <c r="T1345" t="n">
        <v>4670.76376</v>
      </c>
      <c r="U1345" t="n">
        <v>4673.54584</v>
      </c>
      <c r="V1345" t="n">
        <v>4666.01564</v>
      </c>
      <c r="W1345" t="n">
        <v>0</v>
      </c>
      <c r="Y1345" s="1">
        <f>(O1345/86400)+25569</f>
        <v/>
      </c>
      <c r="Z1345" s="2">
        <f>CEILING(INT(Y1345*1440)/1440*288,1)/288</f>
        <v/>
      </c>
      <c r="AA1345">
        <f>MROUND((Z1345-25569)*86400,300)</f>
        <v/>
      </c>
    </row>
    <row r="1346" ht="14.25" customHeight="1">
      <c r="O1346" t="n">
        <v>1777003202</v>
      </c>
      <c r="P1346" t="inlineStr">
        <is>
          <t>XAUUSD</t>
        </is>
      </c>
      <c r="Q1346" t="inlineStr">
        <is>
          <t>M15</t>
        </is>
      </c>
      <c r="R1346" t="n">
        <v>4670.01</v>
      </c>
      <c r="S1346" t="n">
        <v>4668.73508</v>
      </c>
      <c r="T1346" t="n">
        <v>4669.74942</v>
      </c>
      <c r="U1346" t="n">
        <v>4672.93578</v>
      </c>
      <c r="V1346" t="n">
        <v>4665.19087</v>
      </c>
      <c r="W1346" t="n">
        <v>0</v>
      </c>
      <c r="Y1346" s="1">
        <f>(O1346/86400)+25569</f>
        <v/>
      </c>
      <c r="Z1346" s="2">
        <f>CEILING(INT(Y1346*1440)/1440*288,1)/288</f>
        <v/>
      </c>
      <c r="AA1346">
        <f>MROUND((Z1346-25569)*86400,300)</f>
        <v/>
      </c>
    </row>
    <row r="1347" ht="14.25" customHeight="1">
      <c r="O1347" t="n">
        <v>1777004102</v>
      </c>
      <c r="P1347" t="inlineStr">
        <is>
          <t>XAUUSD</t>
        </is>
      </c>
      <c r="Q1347" t="inlineStr">
        <is>
          <t>M15</t>
        </is>
      </c>
      <c r="R1347" t="n">
        <v>4659.65</v>
      </c>
      <c r="S1347" t="n">
        <v>4669.34291</v>
      </c>
      <c r="T1347" t="n">
        <v>4669.54616</v>
      </c>
      <c r="U1347" t="n">
        <v>4673.31296</v>
      </c>
      <c r="V1347" t="n">
        <v>4665.2215</v>
      </c>
      <c r="W1347" t="n">
        <v>0</v>
      </c>
      <c r="Y1347" s="1">
        <f>(O1347/86400)+25569</f>
        <v/>
      </c>
      <c r="Z1347" s="2">
        <f>CEILING(INT(Y1347*1440)/1440*288,1)/288</f>
        <v/>
      </c>
      <c r="AA1347">
        <f>MROUND((Z1347-25569)*86400,300)</f>
        <v/>
      </c>
    </row>
    <row r="1348" ht="14.25" customHeight="1">
      <c r="O1348" t="n">
        <v>1777005002</v>
      </c>
      <c r="P1348" t="inlineStr">
        <is>
          <t>XAUUSD</t>
        </is>
      </c>
      <c r="Q1348" t="inlineStr">
        <is>
          <t>M15</t>
        </is>
      </c>
      <c r="R1348" t="n">
        <v>4668.58</v>
      </c>
      <c r="S1348" t="n">
        <v>4670.97007</v>
      </c>
      <c r="T1348" t="n">
        <v>4670.25812</v>
      </c>
      <c r="U1348" t="n">
        <v>4674.64573</v>
      </c>
      <c r="V1348" t="n">
        <v>4666.26092</v>
      </c>
      <c r="W1348" t="n">
        <v>1</v>
      </c>
      <c r="Y1348" s="1">
        <f>(O1348/86400)+25569</f>
        <v/>
      </c>
      <c r="Z1348" s="2">
        <f>CEILING(INT(Y1348*1440)/1440*288,1)/288</f>
        <v/>
      </c>
      <c r="AA1348">
        <f>MROUND((Z1348-25569)*86400,300)</f>
        <v/>
      </c>
    </row>
    <row r="1349" ht="14.25" customHeight="1">
      <c r="O1349" t="n">
        <v>1777005902</v>
      </c>
      <c r="P1349" t="inlineStr">
        <is>
          <t>XAUUSD</t>
        </is>
      </c>
      <c r="Q1349" t="inlineStr">
        <is>
          <t>M15</t>
        </is>
      </c>
      <c r="R1349" t="n">
        <v>4674.53</v>
      </c>
      <c r="S1349" t="n">
        <v>4673.12449</v>
      </c>
      <c r="T1349" t="n">
        <v>4671.6913</v>
      </c>
      <c r="U1349" t="n">
        <v>4676.74136</v>
      </c>
      <c r="V1349" t="n">
        <v>4668.15205</v>
      </c>
      <c r="W1349" t="n">
        <v>0</v>
      </c>
      <c r="Y1349" s="1">
        <f>(O1349/86400)+25569</f>
        <v/>
      </c>
      <c r="Z1349" s="2">
        <f>CEILING(INT(Y1349*1440)/1440*288,1)/288</f>
        <v/>
      </c>
      <c r="AA1349">
        <f>MROUND((Z1349-25569)*86400,300)</f>
        <v/>
      </c>
    </row>
    <row r="1350" ht="14.25" customHeight="1">
      <c r="O1350" t="n">
        <v>1777006802</v>
      </c>
      <c r="P1350" t="inlineStr">
        <is>
          <t>XAUUSD</t>
        </is>
      </c>
      <c r="Q1350" t="inlineStr">
        <is>
          <t>M15</t>
        </is>
      </c>
      <c r="R1350" t="n">
        <v>4673.44</v>
      </c>
      <c r="S1350" t="n">
        <v>4675.30127</v>
      </c>
      <c r="T1350" t="n">
        <v>4673.49629</v>
      </c>
      <c r="U1350" t="n">
        <v>4679.01987</v>
      </c>
      <c r="V1350" t="n">
        <v>4670.30457</v>
      </c>
      <c r="W1350" t="n">
        <v>0</v>
      </c>
      <c r="Y1350" s="1">
        <f>(O1350/86400)+25569</f>
        <v/>
      </c>
      <c r="Z1350" s="2">
        <f>CEILING(INT(Y1350*1440)/1440*288,1)/288</f>
        <v/>
      </c>
      <c r="AA1350">
        <f>MROUND((Z1350-25569)*86400,300)</f>
        <v/>
      </c>
    </row>
    <row r="1351" ht="14.25" customHeight="1">
      <c r="O1351" t="n">
        <v>1777007702</v>
      </c>
      <c r="P1351" t="inlineStr">
        <is>
          <t>XAUUSD</t>
        </is>
      </c>
      <c r="Q1351" t="inlineStr">
        <is>
          <t>M15</t>
        </is>
      </c>
      <c r="R1351" t="n">
        <v>4676.49</v>
      </c>
      <c r="S1351" t="n">
        <v>4677.20051</v>
      </c>
      <c r="T1351" t="n">
        <v>4675.3484</v>
      </c>
      <c r="U1351" t="n">
        <v>4681.09915</v>
      </c>
      <c r="V1351" t="n">
        <v>4672.31704</v>
      </c>
      <c r="W1351" t="n">
        <v>0</v>
      </c>
      <c r="Y1351" s="1">
        <f>(O1351/86400)+25569</f>
        <v/>
      </c>
      <c r="Z1351" s="2">
        <f>CEILING(INT(Y1351*1440)/1440*288,1)/288</f>
        <v/>
      </c>
      <c r="AA1351">
        <f>MROUND((Z1351-25569)*86400,300)</f>
        <v/>
      </c>
    </row>
    <row r="1352" ht="14.25" customHeight="1">
      <c r="O1352" t="n">
        <v>1777008602</v>
      </c>
      <c r="P1352" t="inlineStr">
        <is>
          <t>XAUUSD</t>
        </is>
      </c>
      <c r="Q1352" t="inlineStr">
        <is>
          <t>M15</t>
        </is>
      </c>
      <c r="R1352" t="n">
        <v>4682.65</v>
      </c>
      <c r="S1352" t="n">
        <v>4678.47082</v>
      </c>
      <c r="T1352" t="n">
        <v>4676.90961</v>
      </c>
      <c r="U1352" t="n">
        <v>4682.61185</v>
      </c>
      <c r="V1352" t="n">
        <v>4673.81282</v>
      </c>
      <c r="W1352" t="n">
        <v>0</v>
      </c>
      <c r="Y1352" s="1">
        <f>(O1352/86400)+25569</f>
        <v/>
      </c>
      <c r="Z1352" s="2">
        <f>CEILING(INT(Y1352*1440)/1440*288,1)/288</f>
        <v/>
      </c>
      <c r="AA1352">
        <f>MROUND((Z1352-25569)*86400,300)</f>
        <v/>
      </c>
    </row>
    <row r="1353" ht="14.25" customHeight="1">
      <c r="O1353" t="n">
        <v>1777009502</v>
      </c>
      <c r="P1353" t="inlineStr">
        <is>
          <t>XAUUSD</t>
        </is>
      </c>
      <c r="Q1353" t="inlineStr">
        <is>
          <t>M15</t>
        </is>
      </c>
      <c r="R1353" t="n">
        <v>4686.43</v>
      </c>
      <c r="S1353" t="n">
        <v>4678.83892</v>
      </c>
      <c r="T1353" t="n">
        <v>4677.87427</v>
      </c>
      <c r="U1353" t="n">
        <v>4683.13504</v>
      </c>
      <c r="V1353" t="n">
        <v>4674.50762</v>
      </c>
      <c r="W1353" t="n">
        <v>0</v>
      </c>
      <c r="Y1353" s="1">
        <f>(O1353/86400)+25569</f>
        <v/>
      </c>
      <c r="Z1353" s="2">
        <f>CEILING(INT(Y1353*1440)/1440*288,1)/288</f>
        <v/>
      </c>
      <c r="AA1353">
        <f>MROUND((Z1353-25569)*86400,300)</f>
        <v/>
      </c>
    </row>
    <row r="1354" ht="14.25" customHeight="1">
      <c r="O1354" t="n">
        <v>1777010402</v>
      </c>
      <c r="P1354" t="inlineStr">
        <is>
          <t>XAUUSD</t>
        </is>
      </c>
      <c r="Q1354" t="inlineStr">
        <is>
          <t>M15</t>
        </is>
      </c>
      <c r="R1354" t="n">
        <v>4681.83</v>
      </c>
      <c r="S1354" t="n">
        <v>4678.36357</v>
      </c>
      <c r="T1354" t="n">
        <v>4678.11892</v>
      </c>
      <c r="U1354" t="n">
        <v>4682.7725</v>
      </c>
      <c r="V1354" t="n">
        <v>4674.35526</v>
      </c>
      <c r="W1354" t="n">
        <v>0</v>
      </c>
      <c r="Y1354" s="1">
        <f>(O1354/86400)+25569</f>
        <v/>
      </c>
      <c r="Z1354" s="2">
        <f>CEILING(INT(Y1354*1440)/1440*288,1)/288</f>
        <v/>
      </c>
      <c r="AA1354">
        <f>MROUND((Z1354-25569)*86400,300)</f>
        <v/>
      </c>
    </row>
    <row r="1355" ht="14.25" customHeight="1">
      <c r="O1355" t="n">
        <v>1777011302</v>
      </c>
      <c r="P1355" t="inlineStr">
        <is>
          <t>XAUUSD</t>
        </is>
      </c>
      <c r="Q1355" t="inlineStr">
        <is>
          <t>M15</t>
        </is>
      </c>
      <c r="R1355" t="n">
        <v>4671.45</v>
      </c>
      <c r="S1355" t="n">
        <v>4677.56339</v>
      </c>
      <c r="T1355" t="n">
        <v>4677.84115</v>
      </c>
      <c r="U1355" t="n">
        <v>4681.8327</v>
      </c>
      <c r="V1355" t="n">
        <v>4673.62649</v>
      </c>
      <c r="W1355" t="n">
        <v>1</v>
      </c>
      <c r="Y1355" s="1">
        <f>(O1355/86400)+25569</f>
        <v/>
      </c>
      <c r="Z1355" s="2">
        <f>CEILING(INT(Y1355*1440)/1440*288,1)/288</f>
        <v/>
      </c>
      <c r="AA1355">
        <f>MROUND((Z1355-25569)*86400,300)</f>
        <v/>
      </c>
    </row>
    <row r="1356" ht="14.25" customHeight="1">
      <c r="O1356" t="n">
        <v>1777012202</v>
      </c>
      <c r="P1356" t="inlineStr">
        <is>
          <t>XAUUSD</t>
        </is>
      </c>
      <c r="Q1356" t="inlineStr">
        <is>
          <t>M15</t>
        </is>
      </c>
      <c r="R1356" t="n">
        <v>4673.71</v>
      </c>
      <c r="S1356" t="n">
        <v>4677.23836</v>
      </c>
      <c r="T1356" t="n">
        <v>4677.53976</v>
      </c>
      <c r="U1356" t="n">
        <v>4681.00425</v>
      </c>
      <c r="V1356" t="n">
        <v>4673.04274</v>
      </c>
      <c r="W1356" t="n">
        <v>0</v>
      </c>
      <c r="Y1356" s="1">
        <f>(O1356/86400)+25569</f>
        <v/>
      </c>
      <c r="Z1356" s="2">
        <f>CEILING(INT(Y1356*1440)/1440*288,1)/288</f>
        <v/>
      </c>
      <c r="AA1356">
        <f>MROUND((Z1356-25569)*86400,300)</f>
        <v/>
      </c>
    </row>
    <row r="1357" ht="14.25" customHeight="1">
      <c r="O1357" t="n">
        <v>1777013102</v>
      </c>
      <c r="P1357" t="inlineStr">
        <is>
          <t>XAUUSD</t>
        </is>
      </c>
      <c r="Q1357" t="inlineStr">
        <is>
          <t>M15</t>
        </is>
      </c>
      <c r="R1357" t="n">
        <v>4671.98</v>
      </c>
      <c r="S1357" t="n">
        <v>4677.75358</v>
      </c>
      <c r="T1357" t="n">
        <v>4677.64667</v>
      </c>
      <c r="U1357" t="n">
        <v>4680.96127</v>
      </c>
      <c r="V1357" t="n">
        <v>4673.08273</v>
      </c>
      <c r="W1357" t="n">
        <v>1</v>
      </c>
      <c r="Y1357" s="1">
        <f>(O1357/86400)+25569</f>
        <v/>
      </c>
      <c r="Z1357" s="2">
        <f>CEILING(INT(Y1357*1440)/1440*288,1)/288</f>
        <v/>
      </c>
      <c r="AA1357">
        <f>MROUND((Z1357-25569)*86400,300)</f>
        <v/>
      </c>
    </row>
    <row r="1358" ht="14.25" customHeight="1">
      <c r="O1358" t="n">
        <v>1777014002</v>
      </c>
      <c r="P1358" t="inlineStr">
        <is>
          <t>XAUUSD</t>
        </is>
      </c>
      <c r="Q1358" t="inlineStr">
        <is>
          <t>M15</t>
        </is>
      </c>
      <c r="R1358" t="n">
        <v>4680.61</v>
      </c>
      <c r="S1358" t="n">
        <v>4679.39993</v>
      </c>
      <c r="T1358" t="n">
        <v>4678.5233</v>
      </c>
      <c r="U1358" t="n">
        <v>4682.07517</v>
      </c>
      <c r="V1358" t="n">
        <v>4674.16865</v>
      </c>
      <c r="W1358" t="n">
        <v>0</v>
      </c>
      <c r="Y1358" s="1">
        <f>(O1358/86400)+25569</f>
        <v/>
      </c>
      <c r="Z1358" s="2">
        <f>CEILING(INT(Y1358*1440)/1440*288,1)/288</f>
        <v/>
      </c>
      <c r="AA1358">
        <f>MROUND((Z1358-25569)*86400,300)</f>
        <v/>
      </c>
    </row>
    <row r="1359" ht="14.25" customHeight="1">
      <c r="O1359" t="n">
        <v>1777014902</v>
      </c>
      <c r="P1359" t="inlineStr">
        <is>
          <t>XAUUSD</t>
        </is>
      </c>
      <c r="Q1359" t="inlineStr">
        <is>
          <t>M15</t>
        </is>
      </c>
      <c r="R1359" t="n">
        <v>4684.49</v>
      </c>
      <c r="S1359" t="n">
        <v>4681.90395</v>
      </c>
      <c r="T1359" t="n">
        <v>4680.21363</v>
      </c>
      <c r="U1359" t="n">
        <v>4684.3072</v>
      </c>
      <c r="V1359" t="n">
        <v>4676.3175</v>
      </c>
      <c r="W1359" t="n">
        <v>0</v>
      </c>
      <c r="Y1359" s="1">
        <f>(O1359/86400)+25569</f>
        <v/>
      </c>
      <c r="Z1359" s="2">
        <f>CEILING(INT(Y1359*1440)/1440*288,1)/288</f>
        <v/>
      </c>
      <c r="AA1359">
        <f>MROUND((Z1359-25569)*86400,300)</f>
        <v/>
      </c>
    </row>
    <row r="1360" ht="14.25" customHeight="1">
      <c r="O1360" t="n">
        <v>1777015802</v>
      </c>
      <c r="P1360" t="inlineStr">
        <is>
          <t>XAUUSD</t>
        </is>
      </c>
      <c r="Q1360" t="inlineStr">
        <is>
          <t>M15</t>
        </is>
      </c>
      <c r="R1360" t="n">
        <v>4685.61</v>
      </c>
      <c r="S1360" t="n">
        <v>4684.8894</v>
      </c>
      <c r="T1360" t="n">
        <v>4682.55151</v>
      </c>
      <c r="U1360" t="n">
        <v>4687.36739</v>
      </c>
      <c r="V1360" t="n">
        <v>4679.21195</v>
      </c>
      <c r="W1360" t="n">
        <v>0</v>
      </c>
      <c r="Y1360" s="1">
        <f>(O1360/86400)+25569</f>
        <v/>
      </c>
      <c r="Z1360" s="2">
        <f>CEILING(INT(Y1360*1440)/1440*288,1)/288</f>
        <v/>
      </c>
      <c r="AA1360">
        <f>MROUND((Z1360-25569)*86400,300)</f>
        <v/>
      </c>
    </row>
    <row r="1361" ht="14.25" customHeight="1">
      <c r="O1361" t="n">
        <v>1777016702</v>
      </c>
      <c r="P1361" t="inlineStr">
        <is>
          <t>XAUUSD</t>
        </is>
      </c>
      <c r="Q1361" t="inlineStr">
        <is>
          <t>M15</t>
        </is>
      </c>
      <c r="R1361" t="n">
        <v>4694.57</v>
      </c>
      <c r="S1361" t="n">
        <v>4687.89382</v>
      </c>
      <c r="T1361" t="n">
        <v>4685.22267</v>
      </c>
      <c r="U1361" t="n">
        <v>4690.78128</v>
      </c>
      <c r="V1361" t="n">
        <v>4682.40758</v>
      </c>
      <c r="W1361" t="n">
        <v>0</v>
      </c>
      <c r="Y1361" s="1">
        <f>(O1361/86400)+25569</f>
        <v/>
      </c>
      <c r="Z1361" s="2">
        <f>CEILING(INT(Y1361*1440)/1440*288,1)/288</f>
        <v/>
      </c>
      <c r="AA1361">
        <f>MROUND((Z1361-25569)*86400,300)</f>
        <v/>
      </c>
    </row>
    <row r="1362" ht="14.25" customHeight="1">
      <c r="O1362" t="n">
        <v>1777017602</v>
      </c>
      <c r="P1362" t="inlineStr">
        <is>
          <t>XAUUSD</t>
        </is>
      </c>
      <c r="Q1362" t="inlineStr">
        <is>
          <t>M15</t>
        </is>
      </c>
      <c r="R1362" t="n">
        <v>4687.45</v>
      </c>
      <c r="S1362" t="n">
        <v>4690.18514</v>
      </c>
      <c r="T1362" t="n">
        <v>4687.7039</v>
      </c>
      <c r="U1362" t="n">
        <v>4693.72633</v>
      </c>
      <c r="V1362" t="n">
        <v>4685.35642</v>
      </c>
      <c r="W1362" t="n">
        <v>0</v>
      </c>
      <c r="Y1362" s="1">
        <f>(O1362/86400)+25569</f>
        <v/>
      </c>
      <c r="Z1362" s="2">
        <f>CEILING(INT(Y1362*1440)/1440*288,1)/288</f>
        <v/>
      </c>
      <c r="AA1362">
        <f>MROUND((Z1362-25569)*86400,300)</f>
        <v/>
      </c>
    </row>
    <row r="1363" ht="14.25" customHeight="1">
      <c r="O1363" t="n">
        <v>1777018502</v>
      </c>
      <c r="P1363" t="inlineStr">
        <is>
          <t>XAUUSD</t>
        </is>
      </c>
      <c r="Q1363" t="inlineStr">
        <is>
          <t>M15</t>
        </is>
      </c>
      <c r="R1363" t="n">
        <v>4687.83</v>
      </c>
      <c r="S1363" t="n">
        <v>4691.56014</v>
      </c>
      <c r="T1363" t="n">
        <v>4689.63202</v>
      </c>
      <c r="U1363" t="n">
        <v>4695.6838</v>
      </c>
      <c r="V1363" t="n">
        <v>4687.54098</v>
      </c>
      <c r="W1363" t="n">
        <v>0</v>
      </c>
      <c r="Y1363" s="1">
        <f>(O1363/86400)+25569</f>
        <v/>
      </c>
      <c r="Z1363" s="2">
        <f>CEILING(INT(Y1363*1440)/1440*288,1)/288</f>
        <v/>
      </c>
      <c r="AA1363">
        <f>MROUND((Z1363-25569)*86400,300)</f>
        <v/>
      </c>
    </row>
    <row r="1364" ht="14.25" customHeight="1">
      <c r="O1364" t="n">
        <v>1777019402</v>
      </c>
      <c r="P1364" t="inlineStr">
        <is>
          <t>XAUUSD</t>
        </is>
      </c>
      <c r="Q1364" t="inlineStr">
        <is>
          <t>M15</t>
        </is>
      </c>
      <c r="R1364" t="n">
        <v>4688.13</v>
      </c>
      <c r="S1364" t="n">
        <v>4691.75165</v>
      </c>
      <c r="T1364" t="n">
        <v>4690.69184</v>
      </c>
      <c r="U1364" t="n">
        <v>4696.20998</v>
      </c>
      <c r="V1364" t="n">
        <v>4688.55217</v>
      </c>
      <c r="W1364" t="n">
        <v>0</v>
      </c>
      <c r="Y1364" s="1">
        <f>(O1364/86400)+25569</f>
        <v/>
      </c>
      <c r="Z1364" s="2">
        <f>CEILING(INT(Y1364*1440)/1440*288,1)/288</f>
        <v/>
      </c>
      <c r="AA1364">
        <f>MROUND((Z1364-25569)*86400,300)</f>
        <v/>
      </c>
    </row>
    <row r="1365" ht="14.25" customHeight="1">
      <c r="O1365" t="n">
        <v>1777020302</v>
      </c>
      <c r="P1365" t="inlineStr">
        <is>
          <t>XAUUSD</t>
        </is>
      </c>
      <c r="Q1365" t="inlineStr">
        <is>
          <t>M15</t>
        </is>
      </c>
      <c r="R1365" t="n">
        <v>4690.84</v>
      </c>
      <c r="S1365" t="n">
        <v>4690.70708</v>
      </c>
      <c r="T1365" t="n">
        <v>4690.69946</v>
      </c>
      <c r="U1365" t="n">
        <v>4695.40758</v>
      </c>
      <c r="V1365" t="n">
        <v>4688.21612</v>
      </c>
      <c r="W1365" t="n">
        <v>0</v>
      </c>
      <c r="Y1365" s="1">
        <f>(O1365/86400)+25569</f>
        <v/>
      </c>
      <c r="Z1365" s="2">
        <f>CEILING(INT(Y1365*1440)/1440*288,1)/288</f>
        <v/>
      </c>
      <c r="AA1365">
        <f>MROUND((Z1365-25569)*86400,300)</f>
        <v/>
      </c>
    </row>
    <row r="1366" ht="14.25" customHeight="1">
      <c r="O1366" t="n">
        <v>1777021202</v>
      </c>
      <c r="P1366" t="inlineStr">
        <is>
          <t>XAUUSD</t>
        </is>
      </c>
      <c r="Q1366" t="inlineStr">
        <is>
          <t>M15</t>
        </is>
      </c>
      <c r="R1366" t="n">
        <v>4695.33</v>
      </c>
      <c r="S1366" t="n">
        <v>4688.56355</v>
      </c>
      <c r="T1366" t="n">
        <v>4689.6315</v>
      </c>
      <c r="U1366" t="n">
        <v>4693.39532</v>
      </c>
      <c r="V1366" t="n">
        <v>4686.51443</v>
      </c>
      <c r="W1366" t="n">
        <v>1</v>
      </c>
      <c r="Y1366" s="1">
        <f>(O1366/86400)+25569</f>
        <v/>
      </c>
      <c r="Z1366" s="2">
        <f>CEILING(INT(Y1366*1440)/1440*288,1)/288</f>
        <v/>
      </c>
      <c r="AA1366">
        <f>MROUND((Z1366-25569)*86400,300)</f>
        <v/>
      </c>
    </row>
    <row r="1367" ht="14.25" customHeight="1">
      <c r="O1367" t="n">
        <v>1777022102</v>
      </c>
      <c r="P1367" t="inlineStr">
        <is>
          <t>XAUUSD</t>
        </is>
      </c>
      <c r="Q1367" t="inlineStr">
        <is>
          <t>M15</t>
        </is>
      </c>
      <c r="R1367" t="n">
        <v>4683.3</v>
      </c>
      <c r="S1367" t="n">
        <v>4685.6568</v>
      </c>
      <c r="T1367" t="n">
        <v>4687.64415</v>
      </c>
      <c r="U1367" t="n">
        <v>4690.5676</v>
      </c>
      <c r="V1367" t="n">
        <v>4683.73403</v>
      </c>
      <c r="W1367" t="n">
        <v>0</v>
      </c>
      <c r="Y1367" s="1">
        <f>(O1367/86400)+25569</f>
        <v/>
      </c>
      <c r="Z1367" s="2">
        <f>CEILING(INT(Y1367*1440)/1440*288,1)/288</f>
        <v/>
      </c>
      <c r="AA1367">
        <f>MROUND((Z1367-25569)*86400,300)</f>
        <v/>
      </c>
    </row>
    <row r="1368" ht="14.25" customHeight="1">
      <c r="O1368" t="n">
        <v>1777023002</v>
      </c>
      <c r="P1368" t="inlineStr">
        <is>
          <t>XAUUSD</t>
        </is>
      </c>
      <c r="Q1368" t="inlineStr">
        <is>
          <t>M15</t>
        </is>
      </c>
      <c r="R1368" t="n">
        <v>4685.99</v>
      </c>
      <c r="S1368" t="n">
        <v>4682.96017</v>
      </c>
      <c r="T1368" t="n">
        <v>4685.30216</v>
      </c>
      <c r="U1368" t="n">
        <v>4687.57518</v>
      </c>
      <c r="V1368" t="n">
        <v>4680.65297</v>
      </c>
      <c r="W1368" t="n">
        <v>0</v>
      </c>
      <c r="Y1368" s="1">
        <f>(O1368/86400)+25569</f>
        <v/>
      </c>
      <c r="Z1368" s="2">
        <f>CEILING(INT(Y1368*1440)/1440*288,1)/288</f>
        <v/>
      </c>
      <c r="AA1368">
        <f>MROUND((Z1368-25569)*86400,300)</f>
        <v/>
      </c>
    </row>
    <row r="1369" ht="14.25" customHeight="1">
      <c r="O1369" t="n">
        <v>1777023902</v>
      </c>
      <c r="P1369" t="inlineStr">
        <is>
          <t>XAUUSD</t>
        </is>
      </c>
      <c r="Q1369" t="inlineStr">
        <is>
          <t>M15</t>
        </is>
      </c>
      <c r="R1369" t="n">
        <v>4682.04</v>
      </c>
      <c r="S1369" t="n">
        <v>4681.09372</v>
      </c>
      <c r="T1369" t="n">
        <v>4683.19794</v>
      </c>
      <c r="U1369" t="n">
        <v>4685.40854</v>
      </c>
      <c r="V1369" t="n">
        <v>4678.05034</v>
      </c>
      <c r="W1369" t="n">
        <v>0</v>
      </c>
      <c r="Y1369" s="1">
        <f>(O1369/86400)+25569</f>
        <v/>
      </c>
      <c r="Z1369" s="2">
        <f>CEILING(INT(Y1369*1440)/1440*288,1)/288</f>
        <v/>
      </c>
      <c r="AA1369">
        <f>MROUND((Z1369-25569)*86400,300)</f>
        <v/>
      </c>
    </row>
    <row r="1370" ht="14.25" customHeight="1">
      <c r="O1370" t="n">
        <v>1777024802</v>
      </c>
      <c r="P1370" t="inlineStr">
        <is>
          <t>XAUUSD</t>
        </is>
      </c>
      <c r="Q1370" t="inlineStr">
        <is>
          <t>M15</t>
        </is>
      </c>
      <c r="R1370" t="n">
        <v>4682.45</v>
      </c>
      <c r="S1370" t="n">
        <v>4680.76137</v>
      </c>
      <c r="T1370" t="n">
        <v>4681.97965</v>
      </c>
      <c r="U1370" t="n">
        <v>4684.78946</v>
      </c>
      <c r="V1370" t="n">
        <v>4676.59159</v>
      </c>
      <c r="W1370" t="n">
        <v>0</v>
      </c>
      <c r="Y1370" s="1">
        <f>(O1370/86400)+25569</f>
        <v/>
      </c>
      <c r="Z1370" s="2">
        <f>CEILING(INT(Y1370*1440)/1440*288,1)/288</f>
        <v/>
      </c>
      <c r="AA1370">
        <f>MROUND((Z1370-25569)*86400,300)</f>
        <v/>
      </c>
    </row>
    <row r="1371" ht="14.25" customHeight="1">
      <c r="O1371" t="n">
        <v>1777025702</v>
      </c>
      <c r="P1371" t="inlineStr">
        <is>
          <t>XAUUSD</t>
        </is>
      </c>
      <c r="Q1371" t="inlineStr">
        <is>
          <t>M15</t>
        </is>
      </c>
      <c r="R1371" t="n">
        <v>4682.25</v>
      </c>
      <c r="S1371" t="n">
        <v>4682.26997</v>
      </c>
      <c r="T1371" t="n">
        <v>4682.12481</v>
      </c>
      <c r="U1371" t="n">
        <v>4686.15678</v>
      </c>
      <c r="V1371" t="n">
        <v>4676.7097</v>
      </c>
      <c r="W1371" t="n">
        <v>1</v>
      </c>
      <c r="Y1371" s="1">
        <f>(O1371/86400)+25569</f>
        <v/>
      </c>
      <c r="Z1371" s="2">
        <f>CEILING(INT(Y1371*1440)/1440*288,1)/288</f>
        <v/>
      </c>
      <c r="AA1371">
        <f>MROUND((Z1371-25569)*86400,300)</f>
        <v/>
      </c>
    </row>
    <row r="1372" ht="14.25" customHeight="1">
      <c r="O1372" t="n">
        <v>1777026602</v>
      </c>
      <c r="P1372" t="inlineStr">
        <is>
          <t>XAUUSD</t>
        </is>
      </c>
      <c r="Q1372" t="inlineStr">
        <is>
          <t>M15</t>
        </is>
      </c>
      <c r="R1372" t="n">
        <v>4679.01</v>
      </c>
      <c r="S1372" t="n">
        <v>4685.59735</v>
      </c>
      <c r="T1372" t="n">
        <v>4683.86108</v>
      </c>
      <c r="U1372" t="n">
        <v>4689.4614</v>
      </c>
      <c r="V1372" t="n">
        <v>4678.59995</v>
      </c>
      <c r="W1372" t="n">
        <v>0</v>
      </c>
      <c r="Y1372" s="1">
        <f>(O1372/86400)+25569</f>
        <v/>
      </c>
      <c r="Z1372" s="2">
        <f>CEILING(INT(Y1372*1440)/1440*288,1)/288</f>
        <v/>
      </c>
      <c r="AA1372">
        <f>MROUND((Z1372-25569)*86400,300)</f>
        <v/>
      </c>
    </row>
    <row r="1373" ht="14.25" customHeight="1">
      <c r="O1373" t="n">
        <v>1777027502</v>
      </c>
      <c r="P1373" t="inlineStr">
        <is>
          <t>XAUUSD</t>
        </is>
      </c>
      <c r="Q1373" t="inlineStr">
        <is>
          <t>M15</t>
        </is>
      </c>
      <c r="R1373" t="n">
        <v>4678.04</v>
      </c>
      <c r="S1373" t="n">
        <v>4690.44174</v>
      </c>
      <c r="T1373" t="n">
        <v>4687.15141</v>
      </c>
      <c r="U1373" t="n">
        <v>4694.41291</v>
      </c>
      <c r="V1373" t="n">
        <v>4682.23087</v>
      </c>
      <c r="W1373" t="n">
        <v>0</v>
      </c>
      <c r="Y1373" s="1">
        <f>(O1373/86400)+25569</f>
        <v/>
      </c>
      <c r="Z1373" s="2">
        <f>CEILING(INT(Y1373*1440)/1440*288,1)/288</f>
        <v/>
      </c>
      <c r="AA1373">
        <f>MROUND((Z1373-25569)*86400,300)</f>
        <v/>
      </c>
    </row>
    <row r="1374" ht="14.25" customHeight="1">
      <c r="O1374" t="n">
        <v>1777028402</v>
      </c>
      <c r="P1374" t="inlineStr">
        <is>
          <t>XAUUSD</t>
        </is>
      </c>
      <c r="Q1374" t="inlineStr">
        <is>
          <t>M15</t>
        </is>
      </c>
      <c r="R1374" t="n">
        <v>4696.78</v>
      </c>
      <c r="S1374" t="n">
        <v>4696.12978</v>
      </c>
      <c r="T1374" t="n">
        <v>4691.64059</v>
      </c>
      <c r="U1374" t="n">
        <v>4700.31412</v>
      </c>
      <c r="V1374" t="n">
        <v>4687.03339</v>
      </c>
      <c r="W1374" t="n">
        <v>0</v>
      </c>
      <c r="Y1374" s="1">
        <f>(O1374/86400)+25569</f>
        <v/>
      </c>
      <c r="Z1374" s="2">
        <f>CEILING(INT(Y1374*1440)/1440*288,1)/288</f>
        <v/>
      </c>
      <c r="AA1374">
        <f>MROUND((Z1374-25569)*86400,300)</f>
        <v/>
      </c>
    </row>
    <row r="1375" ht="14.25" customHeight="1">
      <c r="O1375" t="n">
        <v>1777029302</v>
      </c>
      <c r="P1375" t="inlineStr">
        <is>
          <t>XAUUSD</t>
        </is>
      </c>
      <c r="Q1375" t="inlineStr">
        <is>
          <t>M15</t>
        </is>
      </c>
      <c r="R1375" t="n">
        <v>4715.3</v>
      </c>
      <c r="S1375" t="n">
        <v>4701.29718</v>
      </c>
      <c r="T1375" t="n">
        <v>4696.46888</v>
      </c>
      <c r="U1375" t="n">
        <v>4705.65363</v>
      </c>
      <c r="V1375" t="n">
        <v>4692.22398</v>
      </c>
      <c r="W1375" t="n">
        <v>0</v>
      </c>
      <c r="Y1375" s="1">
        <f>(O1375/86400)+25569</f>
        <v/>
      </c>
      <c r="Z1375" s="2">
        <f>CEILING(INT(Y1375*1440)/1440*288,1)/288</f>
        <v/>
      </c>
      <c r="AA1375">
        <f>MROUND((Z1375-25569)*86400,300)</f>
        <v/>
      </c>
    </row>
    <row r="1376" ht="14.25" customHeight="1">
      <c r="O1376" t="n">
        <v>1777030202</v>
      </c>
      <c r="P1376" t="inlineStr">
        <is>
          <t>XAUUSD</t>
        </is>
      </c>
      <c r="Q1376" t="inlineStr">
        <is>
          <t>M15</t>
        </is>
      </c>
      <c r="R1376" t="n">
        <v>4705.4</v>
      </c>
      <c r="S1376" t="n">
        <v>4704.74396</v>
      </c>
      <c r="T1376" t="n">
        <v>4700.60642</v>
      </c>
      <c r="U1376" t="n">
        <v>4709.3087</v>
      </c>
      <c r="V1376" t="n">
        <v>4696.63441</v>
      </c>
      <c r="W1376" t="n">
        <v>0</v>
      </c>
      <c r="Y1376" s="1">
        <f>(O1376/86400)+25569</f>
        <v/>
      </c>
      <c r="Z1376" s="2">
        <f>CEILING(INT(Y1376*1440)/1440*288,1)/288</f>
        <v/>
      </c>
      <c r="AA1376">
        <f>MROUND((Z1376-25569)*86400,300)</f>
        <v/>
      </c>
    </row>
    <row r="1377" ht="14.25" customHeight="1">
      <c r="O1377" t="n">
        <v>1777031102</v>
      </c>
      <c r="P1377" t="inlineStr">
        <is>
          <t>XAUUSD</t>
        </is>
      </c>
      <c r="Q1377" t="inlineStr">
        <is>
          <t>M15</t>
        </is>
      </c>
      <c r="R1377" t="n">
        <v>4706.76</v>
      </c>
      <c r="S1377" t="n">
        <v>4706.47123</v>
      </c>
      <c r="T1377" t="n">
        <v>4703.53883</v>
      </c>
      <c r="U1377" t="n">
        <v>4710.95535</v>
      </c>
      <c r="V1377" t="n">
        <v>4699.3539</v>
      </c>
      <c r="W1377" t="n">
        <v>0</v>
      </c>
      <c r="Y1377" s="1">
        <f>(O1377/86400)+25569</f>
        <v/>
      </c>
      <c r="Z1377" s="2">
        <f>CEILING(INT(Y1377*1440)/1440*288,1)/288</f>
        <v/>
      </c>
      <c r="AA1377">
        <f>MROUND((Z1377-25569)*86400,300)</f>
        <v/>
      </c>
    </row>
    <row r="1378" ht="14.25" customHeight="1">
      <c r="O1378" t="n">
        <v>1777032002</v>
      </c>
      <c r="P1378" t="inlineStr">
        <is>
          <t>XAUUSD</t>
        </is>
      </c>
      <c r="Q1378" t="inlineStr">
        <is>
          <t>M15</t>
        </is>
      </c>
      <c r="R1378" t="n">
        <v>4708.7</v>
      </c>
      <c r="S1378" t="n">
        <v>4706.59577</v>
      </c>
      <c r="T1378" t="n">
        <v>4705.0673</v>
      </c>
      <c r="U1378" t="n">
        <v>4711.0046</v>
      </c>
      <c r="V1378" t="n">
        <v>4700.23801</v>
      </c>
      <c r="W1378" t="n">
        <v>0</v>
      </c>
      <c r="Y1378" s="1">
        <f>(O1378/86400)+25569</f>
        <v/>
      </c>
      <c r="Z1378" s="2">
        <f>CEILING(INT(Y1378*1440)/1440*288,1)/288</f>
        <v/>
      </c>
      <c r="AA1378">
        <f>MROUND((Z1378-25569)*86400,300)</f>
        <v/>
      </c>
    </row>
    <row r="1379" ht="14.25" customHeight="1">
      <c r="O1379" t="n">
        <v>1777032902</v>
      </c>
      <c r="P1379" t="inlineStr">
        <is>
          <t>XAUUSD</t>
        </is>
      </c>
      <c r="Q1379" t="inlineStr">
        <is>
          <t>M15</t>
        </is>
      </c>
      <c r="R1379" t="n">
        <v>4710.63</v>
      </c>
      <c r="S1379" t="n">
        <v>4705.56239</v>
      </c>
      <c r="T1379" t="n">
        <v>4705.31484</v>
      </c>
      <c r="U1379" t="n">
        <v>4709.95369</v>
      </c>
      <c r="V1379" t="n">
        <v>4699.51661</v>
      </c>
      <c r="W1379" t="n">
        <v>0</v>
      </c>
      <c r="Y1379" s="1">
        <f>(O1379/86400)+25569</f>
        <v/>
      </c>
      <c r="Z1379" s="2">
        <f>CEILING(INT(Y1379*1440)/1440*288,1)/288</f>
        <v/>
      </c>
      <c r="AA1379">
        <f>MROUND((Z1379-25569)*86400,300)</f>
        <v/>
      </c>
    </row>
    <row r="1380" ht="14.25" customHeight="1">
      <c r="O1380" t="n">
        <v>1777033802</v>
      </c>
      <c r="P1380" t="inlineStr">
        <is>
          <t>XAUUSD</t>
        </is>
      </c>
      <c r="Q1380" t="inlineStr">
        <is>
          <t>M15</t>
        </is>
      </c>
      <c r="R1380" t="n">
        <v>4698.83</v>
      </c>
      <c r="S1380" t="n">
        <v>4704.06391</v>
      </c>
      <c r="T1380" t="n">
        <v>4704.68938</v>
      </c>
      <c r="U1380" t="n">
        <v>4708.55079</v>
      </c>
      <c r="V1380" t="n">
        <v>4697.84651</v>
      </c>
      <c r="W1380" t="n">
        <v>1</v>
      </c>
      <c r="Y1380" s="1">
        <f>(O1380/86400)+25569</f>
        <v/>
      </c>
      <c r="Z1380" s="2">
        <f>CEILING(INT(Y1380*1440)/1440*288,1)/288</f>
        <v/>
      </c>
      <c r="AA1380">
        <f>MROUND((Z1380-25569)*86400,300)</f>
        <v/>
      </c>
    </row>
    <row r="1381" ht="14.25" customHeight="1">
      <c r="O1381" t="n">
        <v>1777034702</v>
      </c>
      <c r="P1381" t="inlineStr">
        <is>
          <t>XAUUSD</t>
        </is>
      </c>
      <c r="Q1381" t="inlineStr">
        <is>
          <t>M15</t>
        </is>
      </c>
      <c r="R1381" t="n">
        <v>4700.67</v>
      </c>
      <c r="S1381" t="n">
        <v>4703.25038</v>
      </c>
      <c r="T1381" t="n">
        <v>4703.96988</v>
      </c>
      <c r="U1381" t="n">
        <v>4707.65642</v>
      </c>
      <c r="V1381" t="n">
        <v>4696.13857</v>
      </c>
      <c r="W1381" t="n">
        <v>0</v>
      </c>
      <c r="Y1381" s="1">
        <f>(O1381/86400)+25569</f>
        <v/>
      </c>
      <c r="Z1381" s="2">
        <f>CEILING(INT(Y1381*1440)/1440*288,1)/288</f>
        <v/>
      </c>
      <c r="AA1381">
        <f>MROUND((Z1381-25569)*86400,300)</f>
        <v/>
      </c>
    </row>
    <row r="1382" ht="14.25" customHeight="1">
      <c r="O1382" t="n">
        <v>1777035602</v>
      </c>
      <c r="P1382" t="inlineStr">
        <is>
          <t>XAUUSD</t>
        </is>
      </c>
      <c r="Q1382" t="inlineStr">
        <is>
          <t>M15</t>
        </is>
      </c>
      <c r="R1382" t="n">
        <v>4702.99</v>
      </c>
      <c r="S1382" t="n">
        <v>4703.70286</v>
      </c>
      <c r="T1382" t="n">
        <v>4703.83637</v>
      </c>
      <c r="U1382" t="n">
        <v>4708.25659</v>
      </c>
      <c r="V1382" t="n">
        <v>4695.4343</v>
      </c>
      <c r="W1382" t="n">
        <v>0</v>
      </c>
      <c r="Y1382" s="1">
        <f>(O1382/86400)+25569</f>
        <v/>
      </c>
      <c r="Z1382" s="2">
        <f>CEILING(INT(Y1382*1440)/1440*288,1)/288</f>
        <v/>
      </c>
      <c r="AA1382">
        <f>MROUND((Z1382-25569)*86400,300)</f>
        <v/>
      </c>
    </row>
    <row r="1383" ht="14.25" customHeight="1">
      <c r="O1383" t="n">
        <v>1777036502</v>
      </c>
      <c r="P1383" t="inlineStr">
        <is>
          <t>XAUUSD</t>
        </is>
      </c>
      <c r="Q1383" t="inlineStr">
        <is>
          <t>M15</t>
        </is>
      </c>
      <c r="R1383" t="n">
        <v>4697.13</v>
      </c>
      <c r="S1383" t="n">
        <v>4705.67611</v>
      </c>
      <c r="T1383" t="n">
        <v>4704.75624</v>
      </c>
      <c r="U1383" t="n">
        <v>4710.55303</v>
      </c>
      <c r="V1383" t="n">
        <v>4696.19502</v>
      </c>
      <c r="W1383" t="n">
        <v>1</v>
      </c>
      <c r="Y1383" s="1">
        <f>(O1383/86400)+25569</f>
        <v/>
      </c>
      <c r="Z1383" s="2">
        <f>CEILING(INT(Y1383*1440)/1440*288,1)/288</f>
        <v/>
      </c>
      <c r="AA1383">
        <f>MROUND((Z1383-25569)*86400,300)</f>
        <v/>
      </c>
    </row>
    <row r="1384" ht="14.25" customHeight="1">
      <c r="O1384" t="n">
        <v>1777037402</v>
      </c>
      <c r="P1384" t="inlineStr">
        <is>
          <t>XAUUSD</t>
        </is>
      </c>
      <c r="Q1384" t="inlineStr">
        <is>
          <t>M15</t>
        </is>
      </c>
      <c r="R1384" t="n">
        <v>4708.23</v>
      </c>
      <c r="S1384" t="n">
        <v>4709.30173</v>
      </c>
      <c r="T1384" t="n">
        <v>4707.02898</v>
      </c>
      <c r="U1384" t="n">
        <v>4714.48457</v>
      </c>
      <c r="V1384" t="n">
        <v>4698.73859</v>
      </c>
      <c r="W1384" t="n">
        <v>0</v>
      </c>
      <c r="Y1384" s="1">
        <f>(O1384/86400)+25569</f>
        <v/>
      </c>
      <c r="Z1384" s="2">
        <f>CEILING(INT(Y1384*1440)/1440*288,1)/288</f>
        <v/>
      </c>
      <c r="AA1384">
        <f>MROUND((Z1384-25569)*86400,300)</f>
        <v/>
      </c>
    </row>
    <row r="1385" ht="14.25" customHeight="1">
      <c r="O1385" t="n">
        <v>1777038302</v>
      </c>
      <c r="P1385" t="inlineStr">
        <is>
          <t>XAUUSD</t>
        </is>
      </c>
      <c r="Q1385" t="inlineStr">
        <is>
          <t>M15</t>
        </is>
      </c>
      <c r="R1385" t="n">
        <v>4711.2</v>
      </c>
      <c r="S1385" t="n">
        <v>4713.92574</v>
      </c>
      <c r="T1385" t="n">
        <v>4710.47736</v>
      </c>
      <c r="U1385" t="n">
        <v>4719.48758</v>
      </c>
      <c r="V1385" t="n">
        <v>4703.01702</v>
      </c>
      <c r="W1385" t="n">
        <v>0</v>
      </c>
      <c r="Y1385" s="1">
        <f>(O1385/86400)+25569</f>
        <v/>
      </c>
      <c r="Z1385" s="2">
        <f>CEILING(INT(Y1385*1440)/1440*288,1)/288</f>
        <v/>
      </c>
      <c r="AA1385">
        <f>MROUND((Z1385-25569)*86400,300)</f>
        <v/>
      </c>
    </row>
    <row r="1386" ht="14.25" customHeight="1">
      <c r="O1386" t="n">
        <v>1777039202</v>
      </c>
      <c r="P1386" t="inlineStr">
        <is>
          <t>XAUUSD</t>
        </is>
      </c>
      <c r="Q1386" t="inlineStr">
        <is>
          <t>M15</t>
        </is>
      </c>
      <c r="R1386" t="n">
        <v>4731.95</v>
      </c>
      <c r="S1386" t="n">
        <v>4718.88755</v>
      </c>
      <c r="T1386" t="n">
        <v>4714.68246</v>
      </c>
      <c r="U1386" t="n">
        <v>4724.70954</v>
      </c>
      <c r="V1386" t="n">
        <v>4708.14728</v>
      </c>
      <c r="W1386" t="n">
        <v>0</v>
      </c>
      <c r="Y1386" s="1">
        <f>(O1386/86400)+25569</f>
        <v/>
      </c>
      <c r="Z1386" s="2">
        <f>CEILING(INT(Y1386*1440)/1440*288,1)/288</f>
        <v/>
      </c>
      <c r="AA1386">
        <f>MROUND((Z1386-25569)*86400,300)</f>
        <v/>
      </c>
    </row>
    <row r="1387" ht="14.25" customHeight="1">
      <c r="O1387" t="n">
        <v>1777040102</v>
      </c>
      <c r="P1387" t="inlineStr">
        <is>
          <t>XAUUSD</t>
        </is>
      </c>
      <c r="Q1387" t="inlineStr">
        <is>
          <t>M15</t>
        </is>
      </c>
      <c r="R1387" t="n">
        <v>4725.46</v>
      </c>
      <c r="S1387" t="n">
        <v>4722.98348</v>
      </c>
      <c r="T1387" t="n">
        <v>4718.83297</v>
      </c>
      <c r="U1387" t="n">
        <v>4728.83342</v>
      </c>
      <c r="V1387" t="n">
        <v>4713.38381</v>
      </c>
      <c r="W1387" t="n">
        <v>0</v>
      </c>
      <c r="Y1387" s="1">
        <f>(O1387/86400)+25569</f>
        <v/>
      </c>
      <c r="Z1387" s="2">
        <f>CEILING(INT(Y1387*1440)/1440*288,1)/288</f>
        <v/>
      </c>
      <c r="AA1387">
        <f>MROUND((Z1387-25569)*86400,300)</f>
        <v/>
      </c>
    </row>
    <row r="1388" ht="14.25" customHeight="1">
      <c r="O1388" t="n">
        <v>1777041002</v>
      </c>
      <c r="P1388" t="inlineStr">
        <is>
          <t>XAUUSD</t>
        </is>
      </c>
      <c r="Q1388" t="inlineStr">
        <is>
          <t>M15</t>
        </is>
      </c>
      <c r="R1388" t="n">
        <v>4730.38</v>
      </c>
      <c r="S1388" t="n">
        <v>4725.95058</v>
      </c>
      <c r="T1388" t="n">
        <v>4722.39177</v>
      </c>
      <c r="U1388" t="n">
        <v>4731.58044</v>
      </c>
      <c r="V1388" t="n">
        <v>4717.69155</v>
      </c>
      <c r="W1388" t="n">
        <v>0</v>
      </c>
      <c r="Y1388" s="1">
        <f>(O1388/86400)+25569</f>
        <v/>
      </c>
      <c r="Z1388" s="2">
        <f>CEILING(INT(Y1388*1440)/1440*288,1)/288</f>
        <v/>
      </c>
      <c r="AA1388">
        <f>MROUND((Z1388-25569)*86400,300)</f>
        <v/>
      </c>
    </row>
    <row r="1389" ht="14.25" customHeight="1">
      <c r="O1389" t="n">
        <v>1777041902</v>
      </c>
      <c r="P1389" t="inlineStr">
        <is>
          <t>XAUUSD</t>
        </is>
      </c>
      <c r="Q1389" t="inlineStr">
        <is>
          <t>M15</t>
        </is>
      </c>
      <c r="R1389" t="n">
        <v>4726.41</v>
      </c>
      <c r="S1389" t="n">
        <v>4727.45531</v>
      </c>
      <c r="T1389" t="n">
        <v>4724.92354</v>
      </c>
      <c r="U1389" t="n">
        <v>4732.8313</v>
      </c>
      <c r="V1389" t="n">
        <v>4720.58893</v>
      </c>
      <c r="W1389" t="n">
        <v>0</v>
      </c>
      <c r="Y1389" s="1">
        <f>(O1389/86400)+25569</f>
        <v/>
      </c>
      <c r="Z1389" s="2">
        <f>CEILING(INT(Y1389*1440)/1440*288,1)/288</f>
        <v/>
      </c>
      <c r="AA1389">
        <f>MROUND((Z1389-25569)*86400,300)</f>
        <v/>
      </c>
    </row>
    <row r="1390" ht="14.25" customHeight="1">
      <c r="O1390" t="n">
        <v>1777042802</v>
      </c>
      <c r="P1390" t="inlineStr">
        <is>
          <t>XAUUSD</t>
        </is>
      </c>
      <c r="Q1390" t="inlineStr">
        <is>
          <t>M15</t>
        </is>
      </c>
      <c r="R1390" t="n">
        <v>4721.97</v>
      </c>
      <c r="S1390" t="n">
        <v>4727.7006</v>
      </c>
      <c r="T1390" t="n">
        <v>4726.31207</v>
      </c>
      <c r="U1390" t="n">
        <v>4732.77196</v>
      </c>
      <c r="V1390" t="n">
        <v>4721.97148</v>
      </c>
      <c r="W1390" t="n">
        <v>0</v>
      </c>
      <c r="Y1390" s="1">
        <f>(O1390/86400)+25569</f>
        <v/>
      </c>
      <c r="Z1390" s="2">
        <f>CEILING(INT(Y1390*1440)/1440*288,1)/288</f>
        <v/>
      </c>
      <c r="AA1390">
        <f>MROUND((Z1390-25569)*86400,300)</f>
        <v/>
      </c>
    </row>
    <row r="1391" ht="14.25" customHeight="1">
      <c r="O1391" t="n">
        <v>1777043702</v>
      </c>
      <c r="P1391" t="inlineStr">
        <is>
          <t>XAUUSD</t>
        </is>
      </c>
      <c r="Q1391" t="inlineStr">
        <is>
          <t>M15</t>
        </is>
      </c>
      <c r="R1391" t="n">
        <v>4721.74</v>
      </c>
      <c r="S1391" t="n">
        <v>4727.11684</v>
      </c>
      <c r="T1391" t="n">
        <v>4726.71446</v>
      </c>
      <c r="U1391" t="n">
        <v>4731.8775</v>
      </c>
      <c r="V1391" t="n">
        <v>4722.19794</v>
      </c>
      <c r="W1391" t="n">
        <v>0</v>
      </c>
      <c r="Y1391" s="1">
        <f>(O1391/86400)+25569</f>
        <v/>
      </c>
      <c r="Z1391" s="2">
        <f>CEILING(INT(Y1391*1440)/1440*288,1)/288</f>
        <v/>
      </c>
      <c r="AA1391">
        <f>MROUND((Z1391-25569)*86400,300)</f>
        <v/>
      </c>
    </row>
    <row r="1392" ht="14.25" customHeight="1">
      <c r="O1392" t="n">
        <v>1777044602</v>
      </c>
      <c r="P1392" t="inlineStr">
        <is>
          <t>XAUUSD</t>
        </is>
      </c>
      <c r="Q1392" t="inlineStr">
        <is>
          <t>M15</t>
        </is>
      </c>
      <c r="R1392" t="n">
        <v>4728.12</v>
      </c>
      <c r="S1392" t="n">
        <v>4726.11366</v>
      </c>
      <c r="T1392" t="n">
        <v>4726.41406</v>
      </c>
      <c r="U1392" t="n">
        <v>4730.61384</v>
      </c>
      <c r="V1392" t="n">
        <v>4721.68858</v>
      </c>
      <c r="W1392" t="n">
        <v>1</v>
      </c>
      <c r="Y1392" s="1">
        <f>(O1392/86400)+25569</f>
        <v/>
      </c>
      <c r="Z1392" s="2">
        <f>CEILING(INT(Y1392*1440)/1440*288,1)/288</f>
        <v/>
      </c>
      <c r="AA1392">
        <f>MROUND((Z1392-25569)*86400,300)</f>
        <v/>
      </c>
    </row>
    <row r="1393" ht="14.25" customHeight="1">
      <c r="O1393" t="n">
        <v>1777045502</v>
      </c>
      <c r="P1393" t="inlineStr">
        <is>
          <t>XAUUSD</t>
        </is>
      </c>
      <c r="Q1393" t="inlineStr">
        <is>
          <t>M15</t>
        </is>
      </c>
      <c r="R1393" t="n">
        <v>4727.24</v>
      </c>
      <c r="S1393" t="n">
        <v>4724.92611</v>
      </c>
      <c r="T1393" t="n">
        <v>4725.67009</v>
      </c>
      <c r="U1393" t="n">
        <v>4729.32383</v>
      </c>
      <c r="V1393" t="n">
        <v>4721.01687</v>
      </c>
      <c r="W1393" t="n">
        <v>0</v>
      </c>
      <c r="Y1393" s="1">
        <f>(O1393/86400)+25569</f>
        <v/>
      </c>
      <c r="Z1393" s="2">
        <f>CEILING(INT(Y1393*1440)/1440*288,1)/288</f>
        <v/>
      </c>
      <c r="AA1393">
        <f>MROUND((Z1393-25569)*86400,300)</f>
        <v/>
      </c>
    </row>
    <row r="1394" ht="14.25" customHeight="1">
      <c r="O1394" t="n">
        <v>1777046402</v>
      </c>
      <c r="P1394" t="inlineStr">
        <is>
          <t>XAUUSD</t>
        </is>
      </c>
      <c r="Q1394" t="inlineStr">
        <is>
          <t>M15</t>
        </is>
      </c>
      <c r="R1394" t="n">
        <v>4720.65</v>
      </c>
      <c r="S1394" t="n">
        <v>4723.90678</v>
      </c>
      <c r="T1394" t="n">
        <v>4724.78843</v>
      </c>
      <c r="U1394" t="n">
        <v>4728.20622</v>
      </c>
      <c r="V1394" t="n">
        <v>4720.34492</v>
      </c>
      <c r="W1394" t="n">
        <v>0</v>
      </c>
      <c r="Y1394" s="1">
        <f>(O1394/86400)+25569</f>
        <v/>
      </c>
      <c r="Z1394" s="2">
        <f>CEILING(INT(Y1394*1440)/1440*288,1)/288</f>
        <v/>
      </c>
      <c r="AA1394">
        <f>MROUND((Z1394-25569)*86400,300)</f>
        <v/>
      </c>
    </row>
    <row r="1395" ht="14.25" customHeight="1">
      <c r="O1395" t="n">
        <v>1777047302</v>
      </c>
      <c r="P1395" t="inlineStr">
        <is>
          <t>XAUUSD</t>
        </is>
      </c>
      <c r="Q1395" t="inlineStr">
        <is>
          <t>M15</t>
        </is>
      </c>
      <c r="R1395" t="n">
        <v>4723.32</v>
      </c>
      <c r="S1395" t="n">
        <v>4723.42759</v>
      </c>
      <c r="T1395" t="n">
        <v>4724.10801</v>
      </c>
      <c r="U1395" t="n">
        <v>4727.53077</v>
      </c>
      <c r="V1395" t="n">
        <v>4720.00709</v>
      </c>
      <c r="W1395" t="n">
        <v>0</v>
      </c>
      <c r="Y1395" s="1">
        <f>(O1395/86400)+25569</f>
        <v/>
      </c>
      <c r="Z1395" s="2">
        <f>CEILING(INT(Y1395*1440)/1440*288,1)/288</f>
        <v/>
      </c>
      <c r="AA1395">
        <f>MROUND((Z1395-25569)*86400,300)</f>
        <v/>
      </c>
    </row>
    <row r="1396" ht="14.25" customHeight="1">
      <c r="O1396" t="n">
        <v>1777048202</v>
      </c>
      <c r="P1396" t="inlineStr">
        <is>
          <t>XAUUSD</t>
        </is>
      </c>
      <c r="Q1396" t="inlineStr">
        <is>
          <t>M15</t>
        </is>
      </c>
      <c r="R1396" t="n">
        <v>4722.58</v>
      </c>
      <c r="S1396" t="n">
        <v>4723.39593</v>
      </c>
      <c r="T1396" t="n">
        <v>4723.75197</v>
      </c>
      <c r="U1396" t="n">
        <v>4727.36696</v>
      </c>
      <c r="V1396" t="n">
        <v>4720.08781</v>
      </c>
      <c r="W1396" t="n">
        <v>0</v>
      </c>
      <c r="Y1396" s="1">
        <f>(O1396/86400)+25569</f>
        <v/>
      </c>
      <c r="Z1396" s="2">
        <f>CEILING(INT(Y1396*1440)/1440*288,1)/288</f>
        <v/>
      </c>
      <c r="AA1396">
        <f>MROUND((Z1396-25569)*86400,300)</f>
        <v/>
      </c>
    </row>
    <row r="1397" ht="14.25" customHeight="1">
      <c r="O1397" t="n">
        <v>1777049102</v>
      </c>
      <c r="P1397" t="inlineStr">
        <is>
          <t>XAUUSD</t>
        </is>
      </c>
      <c r="Q1397" t="inlineStr">
        <is>
          <t>M15</t>
        </is>
      </c>
      <c r="R1397" t="n">
        <v>4726.84</v>
      </c>
      <c r="S1397" t="n">
        <v>4723.67893</v>
      </c>
      <c r="T1397" t="n">
        <v>4723.71545</v>
      </c>
      <c r="U1397" t="n">
        <v>4727.49593</v>
      </c>
      <c r="V1397" t="n">
        <v>4720.46484</v>
      </c>
      <c r="W1397" t="n">
        <v>0</v>
      </c>
      <c r="Y1397" s="1">
        <f>(O1397/86400)+25569</f>
        <v/>
      </c>
      <c r="Z1397" s="2">
        <f>CEILING(INT(Y1397*1440)/1440*288,1)/288</f>
        <v/>
      </c>
      <c r="AA1397">
        <f>MROUND((Z1397-25569)*86400,300)</f>
        <v/>
      </c>
    </row>
    <row r="1398" ht="14.25" customHeight="1">
      <c r="O1398" t="n">
        <v>1777050002</v>
      </c>
      <c r="P1398" t="inlineStr">
        <is>
          <t>XAUUSD</t>
        </is>
      </c>
      <c r="Q1398" t="inlineStr">
        <is>
          <t>M15</t>
        </is>
      </c>
      <c r="R1398" t="n">
        <v>4727.78</v>
      </c>
      <c r="S1398" t="n">
        <v>4723.93683</v>
      </c>
      <c r="T1398" t="n">
        <v>4723.82614</v>
      </c>
      <c r="U1398" t="n">
        <v>4727.67447</v>
      </c>
      <c r="V1398" t="n">
        <v>4720.89685</v>
      </c>
      <c r="W1398" t="n">
        <v>1</v>
      </c>
      <c r="Y1398" s="1">
        <f>(O1398/86400)+25569</f>
        <v/>
      </c>
      <c r="Z1398" s="2">
        <f>CEILING(INT(Y1398*1440)/1440*288,1)/288</f>
        <v/>
      </c>
      <c r="AA1398">
        <f>MROUND((Z1398-25569)*86400,300)</f>
        <v/>
      </c>
    </row>
    <row r="1399" ht="14.25" customHeight="1">
      <c r="O1399" t="n">
        <v>1777050902</v>
      </c>
      <c r="P1399" t="inlineStr">
        <is>
          <t>XAUUSD</t>
        </is>
      </c>
      <c r="Q1399" t="inlineStr">
        <is>
          <t>M15</t>
        </is>
      </c>
      <c r="R1399" t="n">
        <v>4723.06</v>
      </c>
      <c r="S1399" t="n">
        <v>4723.94412</v>
      </c>
      <c r="T1399" t="n">
        <v>4723.88513</v>
      </c>
      <c r="U1399" t="n">
        <v>4727.63126</v>
      </c>
      <c r="V1399" t="n">
        <v>4721.04187</v>
      </c>
      <c r="W1399" t="n">
        <v>0</v>
      </c>
      <c r="Y1399" s="1">
        <f>(O1399/86400)+25569</f>
        <v/>
      </c>
      <c r="Z1399" s="2">
        <f>CEILING(INT(Y1399*1440)/1440*288,1)/288</f>
        <v/>
      </c>
      <c r="AA1399">
        <f>MROUND((Z1399-25569)*86400,300)</f>
        <v/>
      </c>
    </row>
    <row r="1400" ht="14.25" customHeight="1">
      <c r="O1400" t="n">
        <v>1777051802</v>
      </c>
      <c r="P1400" t="inlineStr">
        <is>
          <t>XAUUSD</t>
        </is>
      </c>
      <c r="Q1400" t="inlineStr">
        <is>
          <t>M15</t>
        </is>
      </c>
      <c r="R1400" t="n">
        <v>4722.48</v>
      </c>
      <c r="S1400" t="n">
        <v>4723.7251</v>
      </c>
      <c r="T1400" t="n">
        <v>4723.80512</v>
      </c>
      <c r="U1400" t="n">
        <v>4727.25796</v>
      </c>
      <c r="V1400" t="n">
        <v>4720.87777</v>
      </c>
      <c r="W1400" t="n">
        <v>1</v>
      </c>
      <c r="Y1400" s="1">
        <f>(O1400/86400)+25569</f>
        <v/>
      </c>
      <c r="Z1400" s="2">
        <f>CEILING(INT(Y1400*1440)/1440*288,1)/288</f>
        <v/>
      </c>
      <c r="AA1400">
        <f>MROUND((Z1400-25569)*86400,300)</f>
        <v/>
      </c>
    </row>
    <row r="1401" ht="14.25" customHeight="1">
      <c r="O1401" t="n">
        <v>1777052702</v>
      </c>
      <c r="P1401" t="inlineStr">
        <is>
          <t>XAUUSD</t>
        </is>
      </c>
      <c r="Q1401" t="inlineStr">
        <is>
          <t>M15</t>
        </is>
      </c>
      <c r="R1401" t="n">
        <v>4723.38</v>
      </c>
      <c r="S1401" t="n">
        <v>4723.2784</v>
      </c>
      <c r="T1401" t="n">
        <v>4723.54176</v>
      </c>
      <c r="U1401" t="n">
        <v>4726.64508</v>
      </c>
      <c r="V1401" t="n">
        <v>4720.50076</v>
      </c>
      <c r="W1401" t="n">
        <v>0</v>
      </c>
      <c r="Y1401" s="1">
        <f>(O1401/86400)+25569</f>
        <v/>
      </c>
      <c r="Z1401" s="2">
        <f>CEILING(INT(Y1401*1440)/1440*288,1)/288</f>
        <v/>
      </c>
      <c r="AA1401">
        <f>MROUND((Z1401-25569)*86400,300)</f>
        <v/>
      </c>
    </row>
    <row r="1402" ht="14.25" customHeight="1">
      <c r="O1402" t="n">
        <v>1777053602</v>
      </c>
      <c r="P1402" t="inlineStr">
        <is>
          <t>XAUUSD</t>
        </is>
      </c>
      <c r="Q1402" t="inlineStr">
        <is>
          <t>M15</t>
        </is>
      </c>
      <c r="R1402" t="n">
        <v>4723.94</v>
      </c>
      <c r="S1402" t="n">
        <v>4722.62295</v>
      </c>
      <c r="T1402" t="n">
        <v>4723.08236</v>
      </c>
      <c r="U1402" t="n">
        <v>4725.80691</v>
      </c>
      <c r="V1402" t="n">
        <v>4719.95874</v>
      </c>
      <c r="W1402" t="n">
        <v>0</v>
      </c>
      <c r="Y1402" s="1">
        <f>(O1402/86400)+25569</f>
        <v/>
      </c>
      <c r="Z1402" s="2">
        <f>CEILING(INT(Y1402*1440)/1440*288,1)/288</f>
        <v/>
      </c>
      <c r="AA1402">
        <f>MROUND((Z1402-25569)*86400,300)</f>
        <v/>
      </c>
    </row>
    <row r="1403" ht="14.25" customHeight="1">
      <c r="O1403" t="n">
        <v>1777054502</v>
      </c>
      <c r="P1403" t="inlineStr">
        <is>
          <t>XAUUSD</t>
        </is>
      </c>
      <c r="Q1403" t="inlineStr">
        <is>
          <t>M15</t>
        </is>
      </c>
      <c r="R1403" t="n">
        <v>4717.26</v>
      </c>
      <c r="S1403" t="n">
        <v>4721.8338</v>
      </c>
      <c r="T1403" t="n">
        <v>4722.45808</v>
      </c>
      <c r="U1403" t="n">
        <v>4724.93663</v>
      </c>
      <c r="V1403" t="n">
        <v>4719.37661</v>
      </c>
      <c r="W1403" t="n">
        <v>0</v>
      </c>
      <c r="Y1403" s="1">
        <f>(O1403/86400)+25569</f>
        <v/>
      </c>
      <c r="Z1403" s="2">
        <f>CEILING(INT(Y1403*1440)/1440*288,1)/288</f>
        <v/>
      </c>
      <c r="AA1403">
        <f>MROUND((Z1403-25569)*86400,300)</f>
        <v/>
      </c>
    </row>
    <row r="1404" ht="14.25" customHeight="1">
      <c r="O1404" t="n">
        <v>1777055402</v>
      </c>
      <c r="P1404" t="inlineStr">
        <is>
          <t>XAUUSD</t>
        </is>
      </c>
      <c r="Q1404" t="inlineStr">
        <is>
          <t>M15</t>
        </is>
      </c>
      <c r="R1404" t="n">
        <v>4718.98</v>
      </c>
      <c r="S1404" t="n">
        <v>4721.17453</v>
      </c>
      <c r="T1404" t="n">
        <v>4721.8163</v>
      </c>
      <c r="U1404" t="n">
        <v>4724.14035</v>
      </c>
      <c r="V1404" t="n">
        <v>4718.89198</v>
      </c>
      <c r="W1404" t="n">
        <v>0</v>
      </c>
      <c r="Y1404" s="1">
        <f>(O1404/86400)+25569</f>
        <v/>
      </c>
      <c r="Z1404" s="2">
        <f>CEILING(INT(Y1404*1440)/1440*288,1)/288</f>
        <v/>
      </c>
      <c r="AA1404">
        <f>MROUND((Z1404-25569)*86400,300)</f>
        <v/>
      </c>
    </row>
    <row r="1405" ht="14.25" customHeight="1">
      <c r="O1405" t="n">
        <v>1777056302</v>
      </c>
      <c r="P1405" t="inlineStr">
        <is>
          <t>XAUUSD</t>
        </is>
      </c>
      <c r="Q1405" t="inlineStr">
        <is>
          <t>M15</t>
        </is>
      </c>
      <c r="R1405" t="n">
        <v>4722.91</v>
      </c>
      <c r="S1405" t="n">
        <v>4720.57788</v>
      </c>
      <c r="T1405" t="n">
        <v>4721.19709</v>
      </c>
      <c r="U1405" t="n">
        <v>4723.53296</v>
      </c>
      <c r="V1405" t="n">
        <v>4718.46662</v>
      </c>
      <c r="W1405" t="n">
        <v>0</v>
      </c>
      <c r="Y1405" s="1">
        <f>(O1405/86400)+25569</f>
        <v/>
      </c>
      <c r="Z1405" s="2">
        <f>CEILING(INT(Y1405*1440)/1440*288,1)/288</f>
        <v/>
      </c>
      <c r="AA1405">
        <f>MROUND((Z1405-25569)*86400,300)</f>
        <v/>
      </c>
    </row>
    <row r="1406" ht="14.25" customHeight="1">
      <c r="O1406" t="n">
        <v>1777057202</v>
      </c>
      <c r="P1406" t="inlineStr">
        <is>
          <t>XAUUSD</t>
        </is>
      </c>
      <c r="Q1406" t="inlineStr">
        <is>
          <t>M15</t>
        </is>
      </c>
      <c r="R1406" t="n">
        <v>4722.47</v>
      </c>
      <c r="S1406" t="n">
        <v>4719.81991</v>
      </c>
      <c r="T1406" t="n">
        <v>4720.5085</v>
      </c>
      <c r="U1406" t="n">
        <v>4722.94357</v>
      </c>
      <c r="V1406" t="n">
        <v>4717.92356</v>
      </c>
      <c r="W1406" t="n">
        <v>0</v>
      </c>
      <c r="Y1406" s="1">
        <f>(O1406/86400)+25569</f>
        <v/>
      </c>
      <c r="Z1406" s="2">
        <f>CEILING(INT(Y1406*1440)/1440*288,1)/288</f>
        <v/>
      </c>
      <c r="AA1406">
        <f>MROUND((Z1406-25569)*86400,300)</f>
        <v/>
      </c>
    </row>
    <row r="1407" ht="14.25" customHeight="1">
      <c r="O1407" t="n">
        <v>1777058102</v>
      </c>
      <c r="P1407" t="inlineStr">
        <is>
          <t>XAUUSD</t>
        </is>
      </c>
      <c r="Q1407" t="inlineStr">
        <is>
          <t>M15</t>
        </is>
      </c>
      <c r="R1407" t="n">
        <v>4719.08</v>
      </c>
      <c r="S1407" t="n">
        <v>4718.73713</v>
      </c>
      <c r="T1407" t="n">
        <v>4719.62282</v>
      </c>
      <c r="U1407" t="n">
        <v>4722.10711</v>
      </c>
      <c r="V1407" t="n">
        <v>4716.9509</v>
      </c>
      <c r="W1407" t="n">
        <v>0</v>
      </c>
      <c r="Y1407" s="1">
        <f>(O1407/86400)+25569</f>
        <v/>
      </c>
      <c r="Z1407" s="2">
        <f>CEILING(INT(Y1407*1440)/1440*288,1)/288</f>
        <v/>
      </c>
      <c r="AA1407">
        <f>MROUND((Z1407-25569)*86400,300)</f>
        <v/>
      </c>
    </row>
    <row r="1408" ht="14.25" customHeight="1">
      <c r="O1408" t="n">
        <v>1777059002</v>
      </c>
      <c r="P1408" t="inlineStr">
        <is>
          <t>XAUUSD</t>
        </is>
      </c>
      <c r="Q1408" t="inlineStr">
        <is>
          <t>M15</t>
        </is>
      </c>
      <c r="R1408" t="n">
        <v>4716.82</v>
      </c>
      <c r="S1408" t="n">
        <v>4717.21232</v>
      </c>
      <c r="T1408" t="n">
        <v>4718.41757</v>
      </c>
      <c r="U1408" t="n">
        <v>4720.87685</v>
      </c>
      <c r="V1408" t="n">
        <v>4715.38499</v>
      </c>
      <c r="W1408" t="n">
        <v>0</v>
      </c>
      <c r="Y1408" s="1">
        <f>(O1408/86400)+25569</f>
        <v/>
      </c>
      <c r="Z1408" s="2">
        <f>CEILING(INT(Y1408*1440)/1440*288,1)/288</f>
        <v/>
      </c>
      <c r="AA1408">
        <f>MROUND((Z1408-25569)*86400,300)</f>
        <v/>
      </c>
    </row>
    <row r="1409" ht="14.25" customHeight="1">
      <c r="O1409" t="n">
        <v>1777059902</v>
      </c>
      <c r="P1409" t="inlineStr">
        <is>
          <t>XAUUSD</t>
        </is>
      </c>
      <c r="Q1409" t="inlineStr">
        <is>
          <t>M15</t>
        </is>
      </c>
      <c r="R1409" t="n">
        <v>4717.02</v>
      </c>
      <c r="S1409" t="n">
        <v>4715.08151</v>
      </c>
      <c r="T1409" t="n">
        <v>4716.74954</v>
      </c>
      <c r="U1409" t="n">
        <v>4719.06874</v>
      </c>
      <c r="V1409" t="n">
        <v>4713.04459</v>
      </c>
      <c r="W1409" t="n">
        <v>0</v>
      </c>
      <c r="Y1409" s="1">
        <f>(O1409/86400)+25569</f>
        <v/>
      </c>
      <c r="Z1409" s="2">
        <f>CEILING(INT(Y1409*1440)/1440*288,1)/288</f>
        <v/>
      </c>
      <c r="AA1409">
        <f>MROUND((Z1409-25569)*86400,300)</f>
        <v/>
      </c>
    </row>
    <row r="1410" ht="14.25" customHeight="1">
      <c r="O1410" t="n">
        <v>1777060802</v>
      </c>
      <c r="P1410" t="inlineStr">
        <is>
          <t>XAUUSD</t>
        </is>
      </c>
      <c r="Q1410" t="inlineStr">
        <is>
          <t>M15</t>
        </is>
      </c>
      <c r="R1410" t="n">
        <v>4706.56</v>
      </c>
      <c r="S1410" t="n">
        <v>4712.15295</v>
      </c>
      <c r="T1410" t="n">
        <v>4714.45125</v>
      </c>
      <c r="U1410" t="n">
        <v>4716.50907</v>
      </c>
      <c r="V1410" t="n">
        <v>4709.85113</v>
      </c>
      <c r="W1410" t="n">
        <v>0</v>
      </c>
      <c r="Y1410" s="1">
        <f>(O1410/86400)+25569</f>
        <v/>
      </c>
      <c r="Z1410" s="2">
        <f>CEILING(INT(Y1410*1440)/1440*288,1)/288</f>
        <v/>
      </c>
      <c r="AA1410">
        <f>MROUND((Z1410-25569)*86400,300)</f>
        <v/>
      </c>
    </row>
    <row r="1411" ht="14.25" customHeight="1">
      <c r="O1411" t="n">
        <v>1777061702</v>
      </c>
      <c r="P1411" t="inlineStr">
        <is>
          <t>XAUUSD</t>
        </is>
      </c>
      <c r="Q1411" t="inlineStr">
        <is>
          <t>M15</t>
        </is>
      </c>
      <c r="R1411" t="n">
        <v>4708.18</v>
      </c>
      <c r="S1411" t="n">
        <v>4708.61861</v>
      </c>
      <c r="T1411" t="n">
        <v>4711.53493</v>
      </c>
      <c r="U1411" t="n">
        <v>4713.08539</v>
      </c>
      <c r="V1411" t="n">
        <v>4705.98634</v>
      </c>
      <c r="W1411" t="n">
        <v>0</v>
      </c>
      <c r="Y1411" s="1">
        <f>(O1411/86400)+25569</f>
        <v/>
      </c>
      <c r="Z1411" s="2">
        <f>CEILING(INT(Y1411*1440)/1440*288,1)/288</f>
        <v/>
      </c>
      <c r="AA1411">
        <f>MROUND((Z1411-25569)*86400,300)</f>
        <v/>
      </c>
    </row>
    <row r="1412" ht="14.25" customHeight="1">
      <c r="O1412" t="n">
        <v>1777062602</v>
      </c>
      <c r="P1412" t="inlineStr">
        <is>
          <t>XAUUSD</t>
        </is>
      </c>
      <c r="Q1412" t="inlineStr">
        <is>
          <t>M15</t>
        </is>
      </c>
      <c r="R1412" t="n">
        <v>4707.61</v>
      </c>
      <c r="S1412" t="n">
        <v>4704.39659</v>
      </c>
      <c r="T1412" t="n">
        <v>4707.96576</v>
      </c>
      <c r="U1412" t="n">
        <v>4708.97802</v>
      </c>
      <c r="V1412" t="n">
        <v>4701.50026</v>
      </c>
      <c r="W1412" t="n">
        <v>0</v>
      </c>
      <c r="Y1412" s="1">
        <f>(O1412/86400)+25569</f>
        <v/>
      </c>
      <c r="Z1412" s="2">
        <f>CEILING(INT(Y1412*1440)/1440*288,1)/288</f>
        <v/>
      </c>
      <c r="AA1412">
        <f>MROUND((Z1412-25569)*86400,300)</f>
        <v/>
      </c>
    </row>
    <row r="1413" ht="14.25" customHeight="1">
      <c r="O1413" t="n">
        <v>1777063502</v>
      </c>
      <c r="P1413" t="inlineStr">
        <is>
          <t>XAUUSD</t>
        </is>
      </c>
      <c r="Q1413" t="inlineStr">
        <is>
          <t>M15</t>
        </is>
      </c>
      <c r="R1413" t="n">
        <v>4708.24</v>
      </c>
      <c r="S1413" t="n">
        <v>4699.5734</v>
      </c>
      <c r="T1413" t="n">
        <v>4703.76958</v>
      </c>
      <c r="U1413" t="n">
        <v>4704.26129</v>
      </c>
      <c r="V1413" t="n">
        <v>4696.52628</v>
      </c>
      <c r="W1413" t="n">
        <v>0</v>
      </c>
      <c r="Y1413" s="1">
        <f>(O1413/86400)+25569</f>
        <v/>
      </c>
      <c r="Z1413" s="2">
        <f>CEILING(INT(Y1413*1440)/1440*288,1)/288</f>
        <v/>
      </c>
      <c r="AA1413">
        <f>MROUND((Z1413-25569)*86400,300)</f>
        <v/>
      </c>
    </row>
    <row r="1414" ht="14.25" customHeight="1">
      <c r="O1414" t="n">
        <v>1777240802</v>
      </c>
      <c r="P1414" t="inlineStr">
        <is>
          <t>XAUUSD</t>
        </is>
      </c>
      <c r="Q1414" t="inlineStr">
        <is>
          <t>M15</t>
        </is>
      </c>
      <c r="R1414" t="n">
        <v>4685.5</v>
      </c>
      <c r="S1414" t="n">
        <v>4694.32218</v>
      </c>
      <c r="T1414" t="n">
        <v>4699.04588</v>
      </c>
      <c r="U1414" t="n">
        <v>4699.06031</v>
      </c>
      <c r="V1414" t="n">
        <v>4691.23264</v>
      </c>
      <c r="W1414" t="n">
        <v>0</v>
      </c>
      <c r="Y1414" s="1">
        <f>(O1414/86400)+25569</f>
        <v/>
      </c>
      <c r="Z1414" s="2">
        <f>CEILING(INT(Y1414*1440)/1440*288,1)/288</f>
        <v/>
      </c>
      <c r="AA1414">
        <f>MROUND((Z1414-25569)*86400,300)</f>
        <v/>
      </c>
    </row>
    <row r="1415" ht="14.25" customHeight="1">
      <c r="O1415" t="n">
        <v>1777241702</v>
      </c>
      <c r="P1415" t="inlineStr">
        <is>
          <t>XAUUSD</t>
        </is>
      </c>
      <c r="Q1415" t="inlineStr">
        <is>
          <t>M15</t>
        </is>
      </c>
      <c r="R1415" t="n">
        <v>4686.88</v>
      </c>
      <c r="S1415" t="n">
        <v>4689.53779</v>
      </c>
      <c r="T1415" t="n">
        <v>4694.29184</v>
      </c>
      <c r="U1415" t="n">
        <v>4693.86288</v>
      </c>
      <c r="V1415" t="n">
        <v>4686.53608</v>
      </c>
      <c r="W1415" t="n">
        <v>0</v>
      </c>
      <c r="Y1415" s="1">
        <f>(O1415/86400)+25569</f>
        <v/>
      </c>
      <c r="Z1415" s="2">
        <f>CEILING(INT(Y1415*1440)/1440*288,1)/288</f>
        <v/>
      </c>
      <c r="AA1415">
        <f>MROUND((Z1415-25569)*86400,300)</f>
        <v/>
      </c>
    </row>
    <row r="1416" ht="14.25" customHeight="1">
      <c r="O1416" t="n">
        <v>1777242602</v>
      </c>
      <c r="P1416" t="inlineStr">
        <is>
          <t>XAUUSD</t>
        </is>
      </c>
      <c r="Q1416" t="inlineStr">
        <is>
          <t>M15</t>
        </is>
      </c>
      <c r="R1416" t="n">
        <v>4684.48</v>
      </c>
      <c r="S1416" t="n">
        <v>4685.39848</v>
      </c>
      <c r="T1416" t="n">
        <v>4689.84516</v>
      </c>
      <c r="U1416" t="n">
        <v>4689.23794</v>
      </c>
      <c r="V1416" t="n">
        <v>4682.53007</v>
      </c>
      <c r="W1416" t="n">
        <v>0</v>
      </c>
      <c r="Y1416" s="1">
        <f>(O1416/86400)+25569</f>
        <v/>
      </c>
      <c r="Z1416" s="2">
        <f>CEILING(INT(Y1416*1440)/1440*288,1)/288</f>
        <v/>
      </c>
      <c r="AA1416">
        <f>MROUND((Z1416-25569)*86400,300)</f>
        <v/>
      </c>
    </row>
    <row r="1417" ht="14.25" customHeight="1">
      <c r="O1417" t="n">
        <v>1777243502</v>
      </c>
      <c r="P1417" t="inlineStr">
        <is>
          <t>XAUUSD</t>
        </is>
      </c>
      <c r="Q1417" t="inlineStr">
        <is>
          <t>M15</t>
        </is>
      </c>
      <c r="R1417" t="n">
        <v>4684.52</v>
      </c>
      <c r="S1417" t="n">
        <v>4682.09015</v>
      </c>
      <c r="T1417" t="n">
        <v>4685.96765</v>
      </c>
      <c r="U1417" t="n">
        <v>4685.42923</v>
      </c>
      <c r="V1417" t="n">
        <v>4679.30565</v>
      </c>
      <c r="W1417" t="n">
        <v>0</v>
      </c>
      <c r="Y1417" s="1">
        <f>(O1417/86400)+25569</f>
        <v/>
      </c>
      <c r="Z1417" s="2">
        <f>CEILING(INT(Y1417*1440)/1440*288,1)/288</f>
        <v/>
      </c>
      <c r="AA1417">
        <f>MROUND((Z1417-25569)*86400,300)</f>
        <v/>
      </c>
    </row>
    <row r="1418" ht="14.25" customHeight="1">
      <c r="O1418" t="n">
        <v>1777244402</v>
      </c>
      <c r="P1418" t="inlineStr">
        <is>
          <t>XAUUSD</t>
        </is>
      </c>
      <c r="Q1418" t="inlineStr">
        <is>
          <t>M15</t>
        </is>
      </c>
      <c r="R1418" t="n">
        <v>4683.71</v>
      </c>
      <c r="S1418" t="n">
        <v>4679.69697</v>
      </c>
      <c r="T1418" t="n">
        <v>4682.83231</v>
      </c>
      <c r="U1418" t="n">
        <v>4682.62203</v>
      </c>
      <c r="V1418" t="n">
        <v>4676.87235</v>
      </c>
      <c r="W1418" t="n">
        <v>0</v>
      </c>
      <c r="Y1418" s="1">
        <f>(O1418/86400)+25569</f>
        <v/>
      </c>
      <c r="Z1418" s="2">
        <f>CEILING(INT(Y1418*1440)/1440*288,1)/288</f>
        <v/>
      </c>
      <c r="AA1418">
        <f>MROUND((Z1418-25569)*86400,300)</f>
        <v/>
      </c>
    </row>
    <row r="1419" ht="14.25" customHeight="1">
      <c r="O1419" t="n">
        <v>1777245302</v>
      </c>
      <c r="P1419" t="inlineStr">
        <is>
          <t>XAUUSD</t>
        </is>
      </c>
      <c r="Q1419" t="inlineStr">
        <is>
          <t>M15</t>
        </is>
      </c>
      <c r="R1419" t="n">
        <v>4677.41</v>
      </c>
      <c r="S1419" t="n">
        <v>4678.28697</v>
      </c>
      <c r="T1419" t="n">
        <v>4680.55964</v>
      </c>
      <c r="U1419" t="n">
        <v>4680.93454</v>
      </c>
      <c r="V1419" t="n">
        <v>4675.31988</v>
      </c>
      <c r="W1419" t="n">
        <v>0</v>
      </c>
      <c r="Y1419" s="1">
        <f>(O1419/86400)+25569</f>
        <v/>
      </c>
      <c r="Z1419" s="2">
        <f>CEILING(INT(Y1419*1440)/1440*288,1)/288</f>
        <v/>
      </c>
      <c r="AA1419">
        <f>MROUND((Z1419-25569)*86400,300)</f>
        <v/>
      </c>
    </row>
    <row r="1420" ht="14.25" customHeight="1">
      <c r="O1420" t="n">
        <v>1777246202</v>
      </c>
      <c r="P1420" t="inlineStr">
        <is>
          <t>XAUUSD</t>
        </is>
      </c>
      <c r="Q1420" t="inlineStr">
        <is>
          <t>M15</t>
        </is>
      </c>
      <c r="R1420" t="n">
        <v>4676.93</v>
      </c>
      <c r="S1420" t="n">
        <v>4678.04588</v>
      </c>
      <c r="T1420" t="n">
        <v>4679.30276</v>
      </c>
      <c r="U1420" t="n">
        <v>4680.42741</v>
      </c>
      <c r="V1420" t="n">
        <v>4674.6381</v>
      </c>
      <c r="W1420" t="n">
        <v>0</v>
      </c>
      <c r="Y1420" s="1">
        <f>(O1420/86400)+25569</f>
        <v/>
      </c>
      <c r="Z1420" s="2">
        <f>CEILING(INT(Y1420*1440)/1440*288,1)/288</f>
        <v/>
      </c>
      <c r="AA1420">
        <f>MROUND((Z1420-25569)*86400,300)</f>
        <v/>
      </c>
    </row>
    <row r="1421" ht="14.25" customHeight="1">
      <c r="O1421" t="n">
        <v>1777247102</v>
      </c>
      <c r="P1421" t="inlineStr">
        <is>
          <t>XAUUSD</t>
        </is>
      </c>
      <c r="Q1421" t="inlineStr">
        <is>
          <t>M15</t>
        </is>
      </c>
      <c r="R1421" t="n">
        <v>4680.04</v>
      </c>
      <c r="S1421" t="n">
        <v>4678.92946</v>
      </c>
      <c r="T1421" t="n">
        <v>4679.11611</v>
      </c>
      <c r="U1421" t="n">
        <v>4681.21351</v>
      </c>
      <c r="V1421" t="n">
        <v>4674.86303</v>
      </c>
      <c r="W1421" t="n">
        <v>0</v>
      </c>
      <c r="Y1421" s="1">
        <f>(O1421/86400)+25569</f>
        <v/>
      </c>
      <c r="Z1421" s="2">
        <f>CEILING(INT(Y1421*1440)/1440*288,1)/288</f>
        <v/>
      </c>
      <c r="AA1421">
        <f>MROUND((Z1421-25569)*86400,300)</f>
        <v/>
      </c>
    </row>
    <row r="1422" ht="14.25" customHeight="1">
      <c r="O1422" t="n">
        <v>1777248002</v>
      </c>
      <c r="P1422" t="inlineStr">
        <is>
          <t>XAUUSD</t>
        </is>
      </c>
      <c r="Q1422" t="inlineStr">
        <is>
          <t>M15</t>
        </is>
      </c>
      <c r="R1422" t="n">
        <v>4679.86</v>
      </c>
      <c r="S1422" t="n">
        <v>4680.72639</v>
      </c>
      <c r="T1422" t="n">
        <v>4679.92125</v>
      </c>
      <c r="U1422" t="n">
        <v>4683.13693</v>
      </c>
      <c r="V1422" t="n">
        <v>4675.91187</v>
      </c>
      <c r="W1422" t="n">
        <v>1</v>
      </c>
      <c r="Y1422" s="1">
        <f>(O1422/86400)+25569</f>
        <v/>
      </c>
      <c r="Z1422" s="2">
        <f>CEILING(INT(Y1422*1440)/1440*288,1)/288</f>
        <v/>
      </c>
      <c r="AA1422">
        <f>MROUND((Z1422-25569)*86400,300)</f>
        <v/>
      </c>
    </row>
    <row r="1423" ht="14.25" customHeight="1">
      <c r="O1423" t="n">
        <v>1777248902</v>
      </c>
      <c r="P1423" t="inlineStr">
        <is>
          <t>XAUUSD</t>
        </is>
      </c>
      <c r="Q1423" t="inlineStr">
        <is>
          <t>M15</t>
        </is>
      </c>
      <c r="R1423" t="n">
        <v>4680.65</v>
      </c>
      <c r="S1423" t="n">
        <v>4683.27523</v>
      </c>
      <c r="T1423" t="n">
        <v>4681.59824</v>
      </c>
      <c r="U1423" t="n">
        <v>4686.05798</v>
      </c>
      <c r="V1423" t="n">
        <v>4677.84475</v>
      </c>
      <c r="W1423" t="n">
        <v>0</v>
      </c>
      <c r="Y1423" s="1">
        <f>(O1423/86400)+25569</f>
        <v/>
      </c>
      <c r="Z1423" s="2">
        <f>CEILING(INT(Y1423*1440)/1440*288,1)/288</f>
        <v/>
      </c>
      <c r="AA1423">
        <f>MROUND((Z1423-25569)*86400,300)</f>
        <v/>
      </c>
    </row>
    <row r="1424" ht="14.25" customHeight="1">
      <c r="O1424" t="n">
        <v>1777249802</v>
      </c>
      <c r="P1424" t="inlineStr">
        <is>
          <t>XAUUSD</t>
        </is>
      </c>
      <c r="Q1424" t="inlineStr">
        <is>
          <t>M15</t>
        </is>
      </c>
      <c r="R1424" t="n">
        <v>4680.47</v>
      </c>
      <c r="S1424" t="n">
        <v>4686.37124</v>
      </c>
      <c r="T1424" t="n">
        <v>4683.98474</v>
      </c>
      <c r="U1424" t="n">
        <v>4689.71012</v>
      </c>
      <c r="V1424" t="n">
        <v>4680.42199</v>
      </c>
      <c r="W1424" t="n">
        <v>0</v>
      </c>
      <c r="Y1424" s="1">
        <f>(O1424/86400)+25569</f>
        <v/>
      </c>
      <c r="Z1424" s="2">
        <f>CEILING(INT(Y1424*1440)/1440*288,1)/288</f>
        <v/>
      </c>
      <c r="AA1424">
        <f>MROUND((Z1424-25569)*86400,300)</f>
        <v/>
      </c>
    </row>
    <row r="1425" ht="14.25" customHeight="1">
      <c r="O1425" t="n">
        <v>1777250702</v>
      </c>
      <c r="P1425" t="inlineStr">
        <is>
          <t>XAUUSD</t>
        </is>
      </c>
      <c r="Q1425" t="inlineStr">
        <is>
          <t>M15</t>
        </is>
      </c>
      <c r="R1425" t="n">
        <v>4697.98</v>
      </c>
      <c r="S1425" t="n">
        <v>4689.8302</v>
      </c>
      <c r="T1425" t="n">
        <v>4686.90747</v>
      </c>
      <c r="U1425" t="n">
        <v>4693.84099</v>
      </c>
      <c r="V1425" t="n">
        <v>4683.53735</v>
      </c>
      <c r="W1425" t="n">
        <v>0</v>
      </c>
      <c r="Y1425" s="1">
        <f>(O1425/86400)+25569</f>
        <v/>
      </c>
      <c r="Z1425" s="2">
        <f>CEILING(INT(Y1425*1440)/1440*288,1)/288</f>
        <v/>
      </c>
      <c r="AA1425">
        <f>MROUND((Z1425-25569)*86400,300)</f>
        <v/>
      </c>
    </row>
    <row r="1426" ht="14.25" customHeight="1">
      <c r="O1426" t="n">
        <v>1777251602</v>
      </c>
      <c r="P1426" t="inlineStr">
        <is>
          <t>XAUUSD</t>
        </is>
      </c>
      <c r="Q1426" t="inlineStr">
        <is>
          <t>M15</t>
        </is>
      </c>
      <c r="R1426" t="n">
        <v>4692.94</v>
      </c>
      <c r="S1426" t="n">
        <v>4692.99972</v>
      </c>
      <c r="T1426" t="n">
        <v>4689.9536</v>
      </c>
      <c r="U1426" t="n">
        <v>4697.71585</v>
      </c>
      <c r="V1426" t="n">
        <v>4686.95106</v>
      </c>
      <c r="W1426" t="n">
        <v>0</v>
      </c>
      <c r="Y1426" s="1">
        <f>(O1426/86400)+25569</f>
        <v/>
      </c>
      <c r="Z1426" s="2">
        <f>CEILING(INT(Y1426*1440)/1440*288,1)/288</f>
        <v/>
      </c>
      <c r="AA1426">
        <f>MROUND((Z1426-25569)*86400,300)</f>
        <v/>
      </c>
    </row>
    <row r="1427" ht="14.25" customHeight="1">
      <c r="O1427" t="n">
        <v>1777252502</v>
      </c>
      <c r="P1427" t="inlineStr">
        <is>
          <t>XAUUSD</t>
        </is>
      </c>
      <c r="Q1427" t="inlineStr">
        <is>
          <t>M15</t>
        </is>
      </c>
      <c r="R1427" t="n">
        <v>4697.97</v>
      </c>
      <c r="S1427" t="n">
        <v>4695.98676</v>
      </c>
      <c r="T1427" t="n">
        <v>4692.97018</v>
      </c>
      <c r="U1427" t="n">
        <v>4700.88719</v>
      </c>
      <c r="V1427" t="n">
        <v>4690.23513</v>
      </c>
      <c r="W1427" t="n">
        <v>0</v>
      </c>
      <c r="Y1427" s="1">
        <f>(O1427/86400)+25569</f>
        <v/>
      </c>
      <c r="Z1427" s="2">
        <f>CEILING(INT(Y1427*1440)/1440*288,1)/288</f>
        <v/>
      </c>
      <c r="AA1427">
        <f>MROUND((Z1427-25569)*86400,300)</f>
        <v/>
      </c>
    </row>
    <row r="1428" ht="14.25" customHeight="1">
      <c r="O1428" t="n">
        <v>1777253402</v>
      </c>
      <c r="P1428" t="inlineStr">
        <is>
          <t>XAUUSD</t>
        </is>
      </c>
      <c r="Q1428" t="inlineStr">
        <is>
          <t>M15</t>
        </is>
      </c>
      <c r="R1428" t="n">
        <v>4697.87</v>
      </c>
      <c r="S1428" t="n">
        <v>4698.74652</v>
      </c>
      <c r="T1428" t="n">
        <v>4695.85835</v>
      </c>
      <c r="U1428" t="n">
        <v>4703.72462</v>
      </c>
      <c r="V1428" t="n">
        <v>4693.3855</v>
      </c>
      <c r="W1428" t="n">
        <v>0</v>
      </c>
      <c r="Y1428" s="1">
        <f>(O1428/86400)+25569</f>
        <v/>
      </c>
      <c r="Z1428" s="2">
        <f>CEILING(INT(Y1428*1440)/1440*288,1)/288</f>
        <v/>
      </c>
      <c r="AA1428">
        <f>MROUND((Z1428-25569)*86400,300)</f>
        <v/>
      </c>
    </row>
    <row r="1429" ht="14.25" customHeight="1">
      <c r="O1429" t="n">
        <v>1777254302</v>
      </c>
      <c r="P1429" t="inlineStr">
        <is>
          <t>XAUUSD</t>
        </is>
      </c>
      <c r="Q1429" t="inlineStr">
        <is>
          <t>M15</t>
        </is>
      </c>
      <c r="R1429" t="n">
        <v>4702.74</v>
      </c>
      <c r="S1429" t="n">
        <v>4701.48348</v>
      </c>
      <c r="T1429" t="n">
        <v>4698.67091</v>
      </c>
      <c r="U1429" t="n">
        <v>4706.37711</v>
      </c>
      <c r="V1429" t="n">
        <v>4696.35061</v>
      </c>
      <c r="W1429" t="n">
        <v>0</v>
      </c>
      <c r="Y1429" s="1">
        <f>(O1429/86400)+25569</f>
        <v/>
      </c>
      <c r="Z1429" s="2">
        <f>CEILING(INT(Y1429*1440)/1440*288,1)/288</f>
        <v/>
      </c>
      <c r="AA1429">
        <f>MROUND((Z1429-25569)*86400,300)</f>
        <v/>
      </c>
    </row>
    <row r="1430" ht="14.25" customHeight="1">
      <c r="O1430" t="n">
        <v>1777255202</v>
      </c>
      <c r="P1430" t="inlineStr">
        <is>
          <t>XAUUSD</t>
        </is>
      </c>
      <c r="Q1430" t="inlineStr">
        <is>
          <t>M15</t>
        </is>
      </c>
      <c r="R1430" t="n">
        <v>4699.73</v>
      </c>
      <c r="S1430" t="n">
        <v>4704.3103</v>
      </c>
      <c r="T1430" t="n">
        <v>4701.4906</v>
      </c>
      <c r="U1430" t="n">
        <v>4708.94189</v>
      </c>
      <c r="V1430" t="n">
        <v>4699.24355</v>
      </c>
      <c r="W1430" t="n">
        <v>0</v>
      </c>
      <c r="Y1430" s="1">
        <f>(O1430/86400)+25569</f>
        <v/>
      </c>
      <c r="Z1430" s="2">
        <f>CEILING(INT(Y1430*1440)/1440*288,1)/288</f>
        <v/>
      </c>
      <c r="AA1430">
        <f>MROUND((Z1430-25569)*86400,300)</f>
        <v/>
      </c>
    </row>
    <row r="1431" ht="14.25" customHeight="1">
      <c r="O1431" t="n">
        <v>1777256102</v>
      </c>
      <c r="P1431" t="inlineStr">
        <is>
          <t>XAUUSD</t>
        </is>
      </c>
      <c r="Q1431" t="inlineStr">
        <is>
          <t>M15</t>
        </is>
      </c>
      <c r="R1431" t="n">
        <v>4705.71</v>
      </c>
      <c r="S1431" t="n">
        <v>4707.52041</v>
      </c>
      <c r="T1431" t="n">
        <v>4704.50551</v>
      </c>
      <c r="U1431" t="n">
        <v>4711.67399</v>
      </c>
      <c r="V1431" t="n">
        <v>4702.30584</v>
      </c>
      <c r="W1431" t="n">
        <v>0</v>
      </c>
      <c r="Y1431" s="1">
        <f>(O1431/86400)+25569</f>
        <v/>
      </c>
      <c r="Z1431" s="2">
        <f>CEILING(INT(Y1431*1440)/1440*288,1)/288</f>
        <v/>
      </c>
      <c r="AA1431">
        <f>MROUND((Z1431-25569)*86400,300)</f>
        <v/>
      </c>
    </row>
    <row r="1432" ht="14.25" customHeight="1">
      <c r="O1432" t="n">
        <v>1777257002</v>
      </c>
      <c r="P1432" t="inlineStr">
        <is>
          <t>XAUUSD</t>
        </is>
      </c>
      <c r="Q1432" t="inlineStr">
        <is>
          <t>M15</t>
        </is>
      </c>
      <c r="R1432" t="n">
        <v>4713.51</v>
      </c>
      <c r="S1432" t="n">
        <v>4711.0492</v>
      </c>
      <c r="T1432" t="n">
        <v>4707.77736</v>
      </c>
      <c r="U1432" t="n">
        <v>4714.70445</v>
      </c>
      <c r="V1432" t="n">
        <v>4705.64738</v>
      </c>
      <c r="W1432" t="n">
        <v>0</v>
      </c>
      <c r="Y1432" s="1">
        <f>(O1432/86400)+25569</f>
        <v/>
      </c>
      <c r="Z1432" s="2">
        <f>CEILING(INT(Y1432*1440)/1440*288,1)/288</f>
        <v/>
      </c>
      <c r="AA1432">
        <f>MROUND((Z1432-25569)*86400,300)</f>
        <v/>
      </c>
    </row>
    <row r="1433" ht="14.25" customHeight="1">
      <c r="O1433" t="n">
        <v>1777257902</v>
      </c>
      <c r="P1433" t="inlineStr">
        <is>
          <t>XAUUSD</t>
        </is>
      </c>
      <c r="Q1433" t="inlineStr">
        <is>
          <t>M15</t>
        </is>
      </c>
      <c r="R1433" t="n">
        <v>4718.18</v>
      </c>
      <c r="S1433" t="n">
        <v>4714.66881</v>
      </c>
      <c r="T1433" t="n">
        <v>4711.22308</v>
      </c>
      <c r="U1433" t="n">
        <v>4717.90994</v>
      </c>
      <c r="V1433" t="n">
        <v>4709.21817</v>
      </c>
      <c r="W1433" t="n">
        <v>0</v>
      </c>
      <c r="Y1433" s="1">
        <f>(O1433/86400)+25569</f>
        <v/>
      </c>
      <c r="Z1433" s="2">
        <f>CEILING(INT(Y1433*1440)/1440*288,1)/288</f>
        <v/>
      </c>
      <c r="AA1433">
        <f>MROUND((Z1433-25569)*86400,300)</f>
        <v/>
      </c>
    </row>
    <row r="1434" ht="14.25" customHeight="1">
      <c r="O1434" t="n">
        <v>1777258802</v>
      </c>
      <c r="P1434" t="inlineStr">
        <is>
          <t>XAUUSD</t>
        </is>
      </c>
      <c r="Q1434" t="inlineStr">
        <is>
          <t>M15</t>
        </is>
      </c>
      <c r="R1434" t="n">
        <v>4717.72</v>
      </c>
      <c r="S1434" t="n">
        <v>4718.16091</v>
      </c>
      <c r="T1434" t="n">
        <v>4714.692</v>
      </c>
      <c r="U1434" t="n">
        <v>4720.99254</v>
      </c>
      <c r="V1434" t="n">
        <v>4712.81313</v>
      </c>
      <c r="W1434" t="n">
        <v>0</v>
      </c>
      <c r="Y1434" s="1">
        <f>(O1434/86400)+25569</f>
        <v/>
      </c>
      <c r="Z1434" s="2">
        <f>CEILING(INT(Y1434*1440)/1440*288,1)/288</f>
        <v/>
      </c>
      <c r="AA1434">
        <f>MROUND((Z1434-25569)*86400,300)</f>
        <v/>
      </c>
    </row>
    <row r="1435" ht="14.25" customHeight="1">
      <c r="O1435" t="n">
        <v>1777259702</v>
      </c>
      <c r="P1435" t="inlineStr">
        <is>
          <t>XAUUSD</t>
        </is>
      </c>
      <c r="Q1435" t="inlineStr">
        <is>
          <t>M15</t>
        </is>
      </c>
      <c r="R1435" t="n">
        <v>4715.68</v>
      </c>
      <c r="S1435" t="n">
        <v>4721.38449</v>
      </c>
      <c r="T1435" t="n">
        <v>4718.03824</v>
      </c>
      <c r="U1435" t="n">
        <v>4723.86746</v>
      </c>
      <c r="V1435" t="n">
        <v>4716.22836</v>
      </c>
      <c r="W1435" t="n">
        <v>0</v>
      </c>
      <c r="Y1435" s="1">
        <f>(O1435/86400)+25569</f>
        <v/>
      </c>
      <c r="Z1435" s="2">
        <f>CEILING(INT(Y1435*1440)/1440*288,1)/288</f>
        <v/>
      </c>
      <c r="AA1435">
        <f>MROUND((Z1435-25569)*86400,300)</f>
        <v/>
      </c>
    </row>
    <row r="1436" ht="14.25" customHeight="1">
      <c r="O1436" t="n">
        <v>1777260602</v>
      </c>
      <c r="P1436" t="inlineStr">
        <is>
          <t>XAUUSD</t>
        </is>
      </c>
      <c r="Q1436" t="inlineStr">
        <is>
          <t>M15</t>
        </is>
      </c>
      <c r="R1436" t="n">
        <v>4728.4</v>
      </c>
      <c r="S1436" t="n">
        <v>4724.19622</v>
      </c>
      <c r="T1436" t="n">
        <v>4721.11723</v>
      </c>
      <c r="U1436" t="n">
        <v>4726.47091</v>
      </c>
      <c r="V1436" t="n">
        <v>4719.34312</v>
      </c>
      <c r="W1436" t="n">
        <v>0</v>
      </c>
      <c r="Y1436" s="1">
        <f>(O1436/86400)+25569</f>
        <v/>
      </c>
      <c r="Z1436" s="2">
        <f>CEILING(INT(Y1436*1440)/1440*288,1)/288</f>
        <v/>
      </c>
      <c r="AA1436">
        <f>MROUND((Z1436-25569)*86400,300)</f>
        <v/>
      </c>
    </row>
    <row r="1437" ht="14.25" customHeight="1">
      <c r="O1437" t="n">
        <v>1777261502</v>
      </c>
      <c r="P1437" t="inlineStr">
        <is>
          <t>XAUUSD</t>
        </is>
      </c>
      <c r="Q1437" t="inlineStr">
        <is>
          <t>M15</t>
        </is>
      </c>
      <c r="R1437" t="n">
        <v>4724.1</v>
      </c>
      <c r="S1437" t="n">
        <v>4726.03057</v>
      </c>
      <c r="T1437" t="n">
        <v>4723.5739</v>
      </c>
      <c r="U1437" t="n">
        <v>4728.30836</v>
      </c>
      <c r="V1437" t="n">
        <v>4721.90723</v>
      </c>
      <c r="W1437" t="n">
        <v>0</v>
      </c>
      <c r="Y1437" s="1">
        <f>(O1437/86400)+25569</f>
        <v/>
      </c>
      <c r="Z1437" s="2">
        <f>CEILING(INT(Y1437*1440)/1440*288,1)/288</f>
        <v/>
      </c>
      <c r="AA1437">
        <f>MROUND((Z1437-25569)*86400,300)</f>
        <v/>
      </c>
    </row>
    <row r="1438" ht="14.25" customHeight="1">
      <c r="O1438" t="n">
        <v>1777262402</v>
      </c>
      <c r="P1438" t="inlineStr">
        <is>
          <t>XAUUSD</t>
        </is>
      </c>
      <c r="Q1438" t="inlineStr">
        <is>
          <t>M15</t>
        </is>
      </c>
      <c r="R1438" t="n">
        <v>4727.47</v>
      </c>
      <c r="S1438" t="n">
        <v>4726.85639</v>
      </c>
      <c r="T1438" t="n">
        <v>4725.21515</v>
      </c>
      <c r="U1438" t="n">
        <v>4729.24011</v>
      </c>
      <c r="V1438" t="n">
        <v>4723.50605</v>
      </c>
      <c r="W1438" t="n">
        <v>0</v>
      </c>
      <c r="Y1438" s="1">
        <f>(O1438/86400)+25569</f>
        <v/>
      </c>
      <c r="Z1438" s="2">
        <f>CEILING(INT(Y1438*1440)/1440*288,1)/288</f>
        <v/>
      </c>
      <c r="AA1438">
        <f>MROUND((Z1438-25569)*86400,300)</f>
        <v/>
      </c>
    </row>
    <row r="1439" ht="14.25" customHeight="1">
      <c r="O1439" t="n">
        <v>1777263302</v>
      </c>
      <c r="P1439" t="inlineStr">
        <is>
          <t>XAUUSD</t>
        </is>
      </c>
      <c r="Q1439" t="inlineStr">
        <is>
          <t>M15</t>
        </is>
      </c>
      <c r="R1439" t="n">
        <v>4726.85</v>
      </c>
      <c r="S1439" t="n">
        <v>4726.51884</v>
      </c>
      <c r="T1439" t="n">
        <v>4725.86699</v>
      </c>
      <c r="U1439" t="n">
        <v>4729.19251</v>
      </c>
      <c r="V1439" t="n">
        <v>4723.94123</v>
      </c>
      <c r="W1439" t="n">
        <v>0</v>
      </c>
      <c r="Y1439" s="1">
        <f>(O1439/86400)+25569</f>
        <v/>
      </c>
      <c r="Z1439" s="2">
        <f>CEILING(INT(Y1439*1440)/1440*288,1)/288</f>
        <v/>
      </c>
      <c r="AA1439">
        <f>MROUND((Z1439-25569)*86400,300)</f>
        <v/>
      </c>
    </row>
    <row r="1440" ht="14.25" customHeight="1">
      <c r="O1440" t="n">
        <v>1777264202</v>
      </c>
      <c r="P1440" t="inlineStr">
        <is>
          <t>XAUUSD</t>
        </is>
      </c>
      <c r="Q1440" t="inlineStr">
        <is>
          <t>M15</t>
        </is>
      </c>
      <c r="R1440" t="n">
        <v>4726.18</v>
      </c>
      <c r="S1440" t="n">
        <v>4725.08311</v>
      </c>
      <c r="T1440" t="n">
        <v>4725.47505</v>
      </c>
      <c r="U1440" t="n">
        <v>4728.16968</v>
      </c>
      <c r="V1440" t="n">
        <v>4723.13939</v>
      </c>
      <c r="W1440" t="n">
        <v>1</v>
      </c>
      <c r="Y1440" s="1">
        <f>(O1440/86400)+25569</f>
        <v/>
      </c>
      <c r="Z1440" s="2">
        <f>CEILING(INT(Y1440*1440)/1440*288,1)/288</f>
        <v/>
      </c>
      <c r="AA1440">
        <f>MROUND((Z1440-25569)*86400,300)</f>
        <v/>
      </c>
    </row>
    <row r="1441" ht="14.25" customHeight="1">
      <c r="O1441" t="n">
        <v>1777265102</v>
      </c>
      <c r="P1441" t="inlineStr">
        <is>
          <t>XAUUSD</t>
        </is>
      </c>
      <c r="Q1441" t="inlineStr">
        <is>
          <t>M15</t>
        </is>
      </c>
      <c r="R1441" t="n">
        <v>4724.74</v>
      </c>
      <c r="S1441" t="n">
        <v>4722.75175</v>
      </c>
      <c r="T1441" t="n">
        <v>4724.1134</v>
      </c>
      <c r="U1441" t="n">
        <v>4726.21907</v>
      </c>
      <c r="V1441" t="n">
        <v>4721.20617</v>
      </c>
      <c r="W1441" t="n">
        <v>0</v>
      </c>
      <c r="Y1441" s="1">
        <f>(O1441/86400)+25569</f>
        <v/>
      </c>
      <c r="Z1441" s="2">
        <f>CEILING(INT(Y1441*1440)/1440*288,1)/288</f>
        <v/>
      </c>
      <c r="AA1441">
        <f>MROUND((Z1441-25569)*86400,300)</f>
        <v/>
      </c>
    </row>
    <row r="1442" ht="14.25" customHeight="1">
      <c r="O1442" t="n">
        <v>1777266002</v>
      </c>
      <c r="P1442" t="inlineStr">
        <is>
          <t>XAUUSD</t>
        </is>
      </c>
      <c r="Q1442" t="inlineStr">
        <is>
          <t>M15</t>
        </is>
      </c>
      <c r="R1442" t="n">
        <v>4718.21</v>
      </c>
      <c r="S1442" t="n">
        <v>4719.86821</v>
      </c>
      <c r="T1442" t="n">
        <v>4721.9908</v>
      </c>
      <c r="U1442" t="n">
        <v>4723.65968</v>
      </c>
      <c r="V1442" t="n">
        <v>4718.48467</v>
      </c>
      <c r="W1442" t="n">
        <v>0</v>
      </c>
      <c r="Y1442" s="1">
        <f>(O1442/86400)+25569</f>
        <v/>
      </c>
      <c r="Z1442" s="2">
        <f>CEILING(INT(Y1442*1440)/1440*288,1)/288</f>
        <v/>
      </c>
      <c r="AA1442">
        <f>MROUND((Z1442-25569)*86400,300)</f>
        <v/>
      </c>
    </row>
    <row r="1443" ht="14.25" customHeight="1">
      <c r="O1443" t="n">
        <v>1777266902</v>
      </c>
      <c r="P1443" t="inlineStr">
        <is>
          <t>XAUUSD</t>
        </is>
      </c>
      <c r="Q1443" t="inlineStr">
        <is>
          <t>M15</t>
        </is>
      </c>
      <c r="R1443" t="n">
        <v>4718.25</v>
      </c>
      <c r="S1443" t="n">
        <v>4717.00062</v>
      </c>
      <c r="T1443" t="n">
        <v>4719.49571</v>
      </c>
      <c r="U1443" t="n">
        <v>4720.84394</v>
      </c>
      <c r="V1443" t="n">
        <v>4715.47988</v>
      </c>
      <c r="W1443" t="n">
        <v>0</v>
      </c>
      <c r="Y1443" s="1">
        <f>(O1443/86400)+25569</f>
        <v/>
      </c>
      <c r="Z1443" s="2">
        <f>CEILING(INT(Y1443*1440)/1440*288,1)/288</f>
        <v/>
      </c>
      <c r="AA1443">
        <f>MROUND((Z1443-25569)*86400,300)</f>
        <v/>
      </c>
    </row>
    <row r="1444" ht="14.25" customHeight="1">
      <c r="O1444" t="n">
        <v>1777267802</v>
      </c>
      <c r="P1444" t="inlineStr">
        <is>
          <t>XAUUSD</t>
        </is>
      </c>
      <c r="Q1444" t="inlineStr">
        <is>
          <t>M15</t>
        </is>
      </c>
      <c r="R1444" t="n">
        <v>4711.84</v>
      </c>
      <c r="S1444" t="n">
        <v>4714.51299</v>
      </c>
      <c r="T1444" t="n">
        <v>4717.00435</v>
      </c>
      <c r="U1444" t="n">
        <v>4718.26691</v>
      </c>
      <c r="V1444" t="n">
        <v>4712.66088</v>
      </c>
      <c r="W1444" t="n">
        <v>0</v>
      </c>
      <c r="Y1444" s="1">
        <f>(O1444/86400)+25569</f>
        <v/>
      </c>
      <c r="Z1444" s="2">
        <f>CEILING(INT(Y1444*1440)/1440*288,1)/288</f>
        <v/>
      </c>
      <c r="AA1444">
        <f>MROUND((Z1444-25569)*86400,300)</f>
        <v/>
      </c>
    </row>
    <row r="1445" ht="14.25" customHeight="1">
      <c r="O1445" t="n">
        <v>1777268702</v>
      </c>
      <c r="P1445" t="inlineStr">
        <is>
          <t>XAUUSD</t>
        </is>
      </c>
      <c r="Q1445" t="inlineStr">
        <is>
          <t>M15</t>
        </is>
      </c>
      <c r="R1445" t="n">
        <v>4710.13</v>
      </c>
      <c r="S1445" t="n">
        <v>4712.87148</v>
      </c>
      <c r="T1445" t="n">
        <v>4714.93791</v>
      </c>
      <c r="U1445" t="n">
        <v>4716.27532</v>
      </c>
      <c r="V1445" t="n">
        <v>4710.55765</v>
      </c>
      <c r="W1445" t="n">
        <v>0</v>
      </c>
      <c r="Y1445" s="1">
        <f>(O1445/86400)+25569</f>
        <v/>
      </c>
      <c r="Z1445" s="2">
        <f>CEILING(INT(Y1445*1440)/1440*288,1)/288</f>
        <v/>
      </c>
      <c r="AA1445">
        <f>MROUND((Z1445-25569)*86400,300)</f>
        <v/>
      </c>
    </row>
    <row r="1446" ht="14.25" customHeight="1">
      <c r="O1446" t="n">
        <v>1777269602</v>
      </c>
      <c r="P1446" t="inlineStr">
        <is>
          <t>XAUUSD</t>
        </is>
      </c>
      <c r="Q1446" t="inlineStr">
        <is>
          <t>M15</t>
        </is>
      </c>
      <c r="R1446" t="n">
        <v>4714.43</v>
      </c>
      <c r="S1446" t="n">
        <v>4712.2053</v>
      </c>
      <c r="T1446" t="n">
        <v>4713.57161</v>
      </c>
      <c r="U1446" t="n">
        <v>4715.16027</v>
      </c>
      <c r="V1446" t="n">
        <v>4709.36158</v>
      </c>
      <c r="W1446" t="n">
        <v>0</v>
      </c>
      <c r="Y1446" s="1">
        <f>(O1446/86400)+25569</f>
        <v/>
      </c>
      <c r="Z1446" s="2">
        <f>CEILING(INT(Y1446*1440)/1440*288,1)/288</f>
        <v/>
      </c>
      <c r="AA1446">
        <f>MROUND((Z1446-25569)*86400,300)</f>
        <v/>
      </c>
    </row>
    <row r="1447" ht="14.25" customHeight="1">
      <c r="O1447" t="n">
        <v>1777270502</v>
      </c>
      <c r="P1447" t="inlineStr">
        <is>
          <t>XAUUSD</t>
        </is>
      </c>
      <c r="Q1447" t="inlineStr">
        <is>
          <t>M15</t>
        </is>
      </c>
      <c r="R1447" t="n">
        <v>4714.53</v>
      </c>
      <c r="S1447" t="n">
        <v>4712.29846</v>
      </c>
      <c r="T1447" t="n">
        <v>4712.93503</v>
      </c>
      <c r="U1447" t="n">
        <v>4714.85645</v>
      </c>
      <c r="V1447" t="n">
        <v>4709.06806</v>
      </c>
      <c r="W1447" t="n">
        <v>0</v>
      </c>
      <c r="Y1447" s="1">
        <f>(O1447/86400)+25569</f>
        <v/>
      </c>
      <c r="Z1447" s="2">
        <f>CEILING(INT(Y1447*1440)/1440*288,1)/288</f>
        <v/>
      </c>
      <c r="AA1447">
        <f>MROUND((Z1447-25569)*86400,300)</f>
        <v/>
      </c>
    </row>
    <row r="1448" ht="14.25" customHeight="1">
      <c r="O1448" t="n">
        <v>1777271402</v>
      </c>
      <c r="P1448" t="inlineStr">
        <is>
          <t>XAUUSD</t>
        </is>
      </c>
      <c r="Q1448" t="inlineStr">
        <is>
          <t>M15</t>
        </is>
      </c>
      <c r="R1448" t="n">
        <v>4710.77</v>
      </c>
      <c r="S1448" t="n">
        <v>4712.90951</v>
      </c>
      <c r="T1448" t="n">
        <v>4712.92227</v>
      </c>
      <c r="U1448" t="n">
        <v>4715.20917</v>
      </c>
      <c r="V1448" t="n">
        <v>4709.46343</v>
      </c>
      <c r="W1448" t="n">
        <v>0</v>
      </c>
      <c r="Y1448" s="1">
        <f>(O1448/86400)+25569</f>
        <v/>
      </c>
      <c r="Z1448" s="2">
        <f>CEILING(INT(Y1448*1440)/1440*288,1)/288</f>
        <v/>
      </c>
      <c r="AA1448">
        <f>MROUND((Z1448-25569)*86400,300)</f>
        <v/>
      </c>
    </row>
    <row r="1449" ht="14.25" customHeight="1">
      <c r="O1449" t="n">
        <v>1777272302</v>
      </c>
      <c r="P1449" t="inlineStr">
        <is>
          <t>XAUUSD</t>
        </is>
      </c>
      <c r="Q1449" t="inlineStr">
        <is>
          <t>M15</t>
        </is>
      </c>
      <c r="R1449" t="n">
        <v>4712.84</v>
      </c>
      <c r="S1449" t="n">
        <v>4713.84501</v>
      </c>
      <c r="T1449" t="n">
        <v>4713.38364</v>
      </c>
      <c r="U1449" t="n">
        <v>4715.97539</v>
      </c>
      <c r="V1449" t="n">
        <v>4710.32185</v>
      </c>
      <c r="W1449" t="n">
        <v>1</v>
      </c>
      <c r="Y1449" s="1">
        <f>(O1449/86400)+25569</f>
        <v/>
      </c>
      <c r="Z1449" s="2">
        <f>CEILING(INT(Y1449*1440)/1440*288,1)/288</f>
        <v/>
      </c>
      <c r="AA1449">
        <f>MROUND((Z1449-25569)*86400,300)</f>
        <v/>
      </c>
    </row>
    <row r="1450" ht="14.25" customHeight="1">
      <c r="O1450" t="n">
        <v>1777273202</v>
      </c>
      <c r="P1450" t="inlineStr">
        <is>
          <t>XAUUSD</t>
        </is>
      </c>
      <c r="Q1450" t="inlineStr">
        <is>
          <t>M15</t>
        </is>
      </c>
      <c r="R1450" t="n">
        <v>4717.2</v>
      </c>
      <c r="S1450" t="n">
        <v>4714.72995</v>
      </c>
      <c r="T1450" t="n">
        <v>4714.05679</v>
      </c>
      <c r="U1450" t="n">
        <v>4716.81759</v>
      </c>
      <c r="V1450" t="n">
        <v>4711.27898</v>
      </c>
      <c r="W1450" t="n">
        <v>0</v>
      </c>
      <c r="Y1450" s="1">
        <f>(O1450/86400)+25569</f>
        <v/>
      </c>
      <c r="Z1450" s="2">
        <f>CEILING(INT(Y1450*1440)/1440*288,1)/288</f>
        <v/>
      </c>
      <c r="AA1450">
        <f>MROUND((Z1450-25569)*86400,300)</f>
        <v/>
      </c>
    </row>
    <row r="1451" ht="14.25" customHeight="1">
      <c r="O1451" t="n">
        <v>1777274102</v>
      </c>
      <c r="P1451" t="inlineStr">
        <is>
          <t>XAUUSD</t>
        </is>
      </c>
      <c r="Q1451" t="inlineStr">
        <is>
          <t>M15</t>
        </is>
      </c>
      <c r="R1451" t="n">
        <v>4716.12</v>
      </c>
      <c r="S1451" t="n">
        <v>4715.15491</v>
      </c>
      <c r="T1451" t="n">
        <v>4714.60585</v>
      </c>
      <c r="U1451" t="n">
        <v>4717.3806</v>
      </c>
      <c r="V1451" t="n">
        <v>4711.97993</v>
      </c>
      <c r="W1451" t="n">
        <v>0</v>
      </c>
      <c r="Y1451" s="1">
        <f>(O1451/86400)+25569</f>
        <v/>
      </c>
      <c r="Z1451" s="2">
        <f>CEILING(INT(Y1451*1440)/1440*288,1)/288</f>
        <v/>
      </c>
      <c r="AA1451">
        <f>MROUND((Z1451-25569)*86400,300)</f>
        <v/>
      </c>
    </row>
    <row r="1452" ht="14.25" customHeight="1">
      <c r="O1452" t="n">
        <v>1777275002</v>
      </c>
      <c r="P1452" t="inlineStr">
        <is>
          <t>XAUUSD</t>
        </is>
      </c>
      <c r="Q1452" t="inlineStr">
        <is>
          <t>M15</t>
        </is>
      </c>
      <c r="R1452" t="n">
        <v>4714.85</v>
      </c>
      <c r="S1452" t="n">
        <v>4714.9775</v>
      </c>
      <c r="T1452" t="n">
        <v>4714.79167</v>
      </c>
      <c r="U1452" t="n">
        <v>4717.45889</v>
      </c>
      <c r="V1452" t="n">
        <v>4712.12736</v>
      </c>
      <c r="W1452" t="n">
        <v>0</v>
      </c>
      <c r="Y1452" s="1">
        <f>(O1452/86400)+25569</f>
        <v/>
      </c>
      <c r="Z1452" s="2">
        <f>CEILING(INT(Y1452*1440)/1440*288,1)/288</f>
        <v/>
      </c>
      <c r="AA1452">
        <f>MROUND((Z1452-25569)*86400,300)</f>
        <v/>
      </c>
    </row>
    <row r="1453" ht="14.25" customHeight="1">
      <c r="O1453" t="n">
        <v>1777275902</v>
      </c>
      <c r="P1453" t="inlineStr">
        <is>
          <t>XAUUSD</t>
        </is>
      </c>
      <c r="Q1453" t="inlineStr">
        <is>
          <t>M15</t>
        </is>
      </c>
      <c r="R1453" t="n">
        <v>4713.36</v>
      </c>
      <c r="S1453" t="n">
        <v>4714.17103</v>
      </c>
      <c r="T1453" t="n">
        <v>4714.48135</v>
      </c>
      <c r="U1453" t="n">
        <v>4716.98355</v>
      </c>
      <c r="V1453" t="n">
        <v>4711.54908</v>
      </c>
      <c r="W1453" t="n">
        <v>1</v>
      </c>
      <c r="Y1453" s="1">
        <f>(O1453/86400)+25569</f>
        <v/>
      </c>
      <c r="Z1453" s="2">
        <f>CEILING(INT(Y1453*1440)/1440*288,1)/288</f>
        <v/>
      </c>
      <c r="AA1453">
        <f>MROUND((Z1453-25569)*86400,300)</f>
        <v/>
      </c>
    </row>
    <row r="1454" ht="14.25" customHeight="1">
      <c r="O1454" t="n">
        <v>1777276802</v>
      </c>
      <c r="P1454" t="inlineStr">
        <is>
          <t>XAUUSD</t>
        </is>
      </c>
      <c r="Q1454" t="inlineStr">
        <is>
          <t>M15</t>
        </is>
      </c>
      <c r="R1454" t="n">
        <v>4710.86</v>
      </c>
      <c r="S1454" t="n">
        <v>4712.801</v>
      </c>
      <c r="T1454" t="n">
        <v>4713.64117</v>
      </c>
      <c r="U1454" t="n">
        <v>4715.95191</v>
      </c>
      <c r="V1454" t="n">
        <v>4710.32374</v>
      </c>
      <c r="W1454" t="n">
        <v>0</v>
      </c>
      <c r="Y1454" s="1">
        <f>(O1454/86400)+25569</f>
        <v/>
      </c>
      <c r="Z1454" s="2">
        <f>CEILING(INT(Y1454*1440)/1440*288,1)/288</f>
        <v/>
      </c>
      <c r="AA1454">
        <f>MROUND((Z1454-25569)*86400,300)</f>
        <v/>
      </c>
    </row>
    <row r="1455" ht="14.25" customHeight="1">
      <c r="O1455" t="n">
        <v>1777277702</v>
      </c>
      <c r="P1455" t="inlineStr">
        <is>
          <t>XAUUSD</t>
        </is>
      </c>
      <c r="Q1455" t="inlineStr">
        <is>
          <t>M15</t>
        </is>
      </c>
      <c r="R1455" t="n">
        <v>4710.86</v>
      </c>
      <c r="S1455" t="n">
        <v>4711.04515</v>
      </c>
      <c r="T1455" t="n">
        <v>4712.34316</v>
      </c>
      <c r="U1455" t="n">
        <v>4714.48487</v>
      </c>
      <c r="V1455" t="n">
        <v>4708.55353</v>
      </c>
      <c r="W1455" t="n">
        <v>0</v>
      </c>
      <c r="Y1455" s="1">
        <f>(O1455/86400)+25569</f>
        <v/>
      </c>
      <c r="Z1455" s="2">
        <f>CEILING(INT(Y1455*1440)/1440*288,1)/288</f>
        <v/>
      </c>
      <c r="AA1455">
        <f>MROUND((Z1455-25569)*86400,300)</f>
        <v/>
      </c>
    </row>
    <row r="1456" ht="14.25" customHeight="1">
      <c r="O1456" t="n">
        <v>1777278602</v>
      </c>
      <c r="P1456" t="inlineStr">
        <is>
          <t>XAUUSD</t>
        </is>
      </c>
      <c r="Q1456" t="inlineStr">
        <is>
          <t>M15</t>
        </is>
      </c>
      <c r="R1456" t="n">
        <v>4711.89</v>
      </c>
      <c r="S1456" t="n">
        <v>4709.05864</v>
      </c>
      <c r="T1456" t="n">
        <v>4710.7009</v>
      </c>
      <c r="U1456" t="n">
        <v>4712.69301</v>
      </c>
      <c r="V1456" t="n">
        <v>4706.45236</v>
      </c>
      <c r="W1456" t="n">
        <v>0</v>
      </c>
      <c r="Y1456" s="1">
        <f>(O1456/86400)+25569</f>
        <v/>
      </c>
      <c r="Z1456" s="2">
        <f>CEILING(INT(Y1456*1440)/1440*288,1)/288</f>
        <v/>
      </c>
      <c r="AA1456">
        <f>MROUND((Z1456-25569)*86400,300)</f>
        <v/>
      </c>
    </row>
    <row r="1457" ht="14.25" customHeight="1">
      <c r="O1457" t="n">
        <v>1777279502</v>
      </c>
      <c r="P1457" t="inlineStr">
        <is>
          <t>XAUUSD</t>
        </is>
      </c>
      <c r="Q1457" t="inlineStr">
        <is>
          <t>M15</t>
        </is>
      </c>
      <c r="R1457" t="n">
        <v>4706.71</v>
      </c>
      <c r="S1457" t="n">
        <v>4707.01967</v>
      </c>
      <c r="T1457" t="n">
        <v>4708.86029</v>
      </c>
      <c r="U1457" t="n">
        <v>4710.79241</v>
      </c>
      <c r="V1457" t="n">
        <v>4704.37081</v>
      </c>
      <c r="W1457" t="n">
        <v>0</v>
      </c>
      <c r="Y1457" s="1">
        <f>(O1457/86400)+25569</f>
        <v/>
      </c>
      <c r="Z1457" s="2">
        <f>CEILING(INT(Y1457*1440)/1440*288,1)/288</f>
        <v/>
      </c>
      <c r="AA1457">
        <f>MROUND((Z1457-25569)*86400,300)</f>
        <v/>
      </c>
    </row>
    <row r="1458" ht="14.25" customHeight="1">
      <c r="O1458" t="n">
        <v>1777280402</v>
      </c>
      <c r="P1458" t="inlineStr">
        <is>
          <t>XAUUSD</t>
        </is>
      </c>
      <c r="Q1458" t="inlineStr">
        <is>
          <t>M15</t>
        </is>
      </c>
      <c r="R1458" t="n">
        <v>4705.12</v>
      </c>
      <c r="S1458" t="n">
        <v>4705.28904</v>
      </c>
      <c r="T1458" t="n">
        <v>4707.07466</v>
      </c>
      <c r="U1458" t="n">
        <v>4708.90278</v>
      </c>
      <c r="V1458" t="n">
        <v>4702.54365</v>
      </c>
      <c r="W1458" t="n">
        <v>0</v>
      </c>
      <c r="Y1458" s="1">
        <f>(O1458/86400)+25569</f>
        <v/>
      </c>
      <c r="Z1458" s="2">
        <f>CEILING(INT(Y1458*1440)/1440*288,1)/288</f>
        <v/>
      </c>
      <c r="AA1458">
        <f>MROUND((Z1458-25569)*86400,300)</f>
        <v/>
      </c>
    </row>
    <row r="1459" ht="14.25" customHeight="1">
      <c r="O1459" t="n">
        <v>1777281302</v>
      </c>
      <c r="P1459" t="inlineStr">
        <is>
          <t>XAUUSD</t>
        </is>
      </c>
      <c r="Q1459" t="inlineStr">
        <is>
          <t>M15</t>
        </is>
      </c>
      <c r="R1459" t="n">
        <v>4702.32</v>
      </c>
      <c r="S1459" t="n">
        <v>4704.08641</v>
      </c>
      <c r="T1459" t="n">
        <v>4705.58054</v>
      </c>
      <c r="U1459" t="n">
        <v>4707.39039</v>
      </c>
      <c r="V1459" t="n">
        <v>4701.22838</v>
      </c>
      <c r="W1459" t="n">
        <v>0</v>
      </c>
      <c r="Y1459" s="1">
        <f>(O1459/86400)+25569</f>
        <v/>
      </c>
      <c r="Z1459" s="2">
        <f>CEILING(INT(Y1459*1440)/1440*288,1)/288</f>
        <v/>
      </c>
      <c r="AA1459">
        <f>MROUND((Z1459-25569)*86400,300)</f>
        <v/>
      </c>
    </row>
    <row r="1460" ht="14.25" customHeight="1">
      <c r="O1460" t="n">
        <v>1777282202</v>
      </c>
      <c r="P1460" t="inlineStr">
        <is>
          <t>XAUUSD</t>
        </is>
      </c>
      <c r="Q1460" t="inlineStr">
        <is>
          <t>M15</t>
        </is>
      </c>
      <c r="R1460" t="n">
        <v>4704.64</v>
      </c>
      <c r="S1460" t="n">
        <v>4703.56582</v>
      </c>
      <c r="T1460" t="n">
        <v>4704.57318</v>
      </c>
      <c r="U1460" t="n">
        <v>4706.43592</v>
      </c>
      <c r="V1460" t="n">
        <v>4700.54321</v>
      </c>
      <c r="W1460" t="n">
        <v>0</v>
      </c>
      <c r="Y1460" s="1">
        <f>(O1460/86400)+25569</f>
        <v/>
      </c>
      <c r="Z1460" s="2">
        <f>CEILING(INT(Y1460*1440)/1440*288,1)/288</f>
        <v/>
      </c>
      <c r="AA1460">
        <f>MROUND((Z1460-25569)*86400,300)</f>
        <v/>
      </c>
    </row>
    <row r="1461" ht="14.25" customHeight="1">
      <c r="O1461" t="n">
        <v>1777283102</v>
      </c>
      <c r="P1461" t="inlineStr">
        <is>
          <t>XAUUSD</t>
        </is>
      </c>
      <c r="Q1461" t="inlineStr">
        <is>
          <t>M15</t>
        </is>
      </c>
      <c r="R1461" t="n">
        <v>4703.64</v>
      </c>
      <c r="S1461" t="n">
        <v>4703.62882</v>
      </c>
      <c r="T1461" t="n">
        <v>4704.101</v>
      </c>
      <c r="U1461" t="n">
        <v>4706.11814</v>
      </c>
      <c r="V1461" t="n">
        <v>4700.52111</v>
      </c>
      <c r="W1461" t="n">
        <v>0</v>
      </c>
      <c r="Y1461" s="1">
        <f>(O1461/86400)+25569</f>
        <v/>
      </c>
      <c r="Z1461" s="2">
        <f>CEILING(INT(Y1461*1440)/1440*288,1)/288</f>
        <v/>
      </c>
      <c r="AA1461">
        <f>MROUND((Z1461-25569)*86400,300)</f>
        <v/>
      </c>
    </row>
    <row r="1462" ht="14.25" customHeight="1">
      <c r="O1462" t="n">
        <v>1777284002</v>
      </c>
      <c r="P1462" t="inlineStr">
        <is>
          <t>XAUUSD</t>
        </is>
      </c>
      <c r="Q1462" t="inlineStr">
        <is>
          <t>M15</t>
        </is>
      </c>
      <c r="R1462" t="n">
        <v>4701.91</v>
      </c>
      <c r="S1462" t="n">
        <v>4704.15789</v>
      </c>
      <c r="T1462" t="n">
        <v>4704.12945</v>
      </c>
      <c r="U1462" t="n">
        <v>4706.3934</v>
      </c>
      <c r="V1462" t="n">
        <v>4701.02523</v>
      </c>
      <c r="W1462" t="n">
        <v>1</v>
      </c>
      <c r="Y1462" s="1">
        <f>(O1462/86400)+25569</f>
        <v/>
      </c>
      <c r="Z1462" s="2">
        <f>CEILING(INT(Y1462*1440)/1440*288,1)/288</f>
        <v/>
      </c>
      <c r="AA1462">
        <f>MROUND((Z1462-25569)*86400,300)</f>
        <v/>
      </c>
    </row>
    <row r="1463" ht="14.25" customHeight="1">
      <c r="O1463" t="n">
        <v>1777284902</v>
      </c>
      <c r="P1463" t="inlineStr">
        <is>
          <t>XAUUSD</t>
        </is>
      </c>
      <c r="Q1463" t="inlineStr">
        <is>
          <t>M15</t>
        </is>
      </c>
      <c r="R1463" t="n">
        <v>4705.08</v>
      </c>
      <c r="S1463" t="n">
        <v>4704.99405</v>
      </c>
      <c r="T1463" t="n">
        <v>4704.56175</v>
      </c>
      <c r="U1463" t="n">
        <v>4707.03438</v>
      </c>
      <c r="V1463" t="n">
        <v>4701.79464</v>
      </c>
      <c r="W1463" t="n">
        <v>0</v>
      </c>
      <c r="Y1463" s="1">
        <f>(O1463/86400)+25569</f>
        <v/>
      </c>
      <c r="Z1463" s="2">
        <f>CEILING(INT(Y1463*1440)/1440*288,1)/288</f>
        <v/>
      </c>
      <c r="AA1463">
        <f>MROUND((Z1463-25569)*86400,300)</f>
        <v/>
      </c>
    </row>
    <row r="1464" ht="14.25" customHeight="1">
      <c r="O1464" t="n">
        <v>1777285802</v>
      </c>
      <c r="P1464" t="inlineStr">
        <is>
          <t>XAUUSD</t>
        </is>
      </c>
      <c r="Q1464" t="inlineStr">
        <is>
          <t>M15</t>
        </is>
      </c>
      <c r="R1464" t="n">
        <v>4709.07</v>
      </c>
      <c r="S1464" t="n">
        <v>4705.82878</v>
      </c>
      <c r="T1464" t="n">
        <v>4705.19527</v>
      </c>
      <c r="U1464" t="n">
        <v>4707.87052</v>
      </c>
      <c r="V1464" t="n">
        <v>4702.64143</v>
      </c>
      <c r="W1464" t="n">
        <v>0</v>
      </c>
      <c r="Y1464" s="1">
        <f>(O1464/86400)+25569</f>
        <v/>
      </c>
      <c r="Z1464" s="2">
        <f>CEILING(INT(Y1464*1440)/1440*288,1)/288</f>
        <v/>
      </c>
      <c r="AA1464">
        <f>MROUND((Z1464-25569)*86400,300)</f>
        <v/>
      </c>
    </row>
    <row r="1465" ht="14.25" customHeight="1">
      <c r="O1465" t="n">
        <v>1777286702</v>
      </c>
      <c r="P1465" t="inlineStr">
        <is>
          <t>XAUUSD</t>
        </is>
      </c>
      <c r="Q1465" t="inlineStr">
        <is>
          <t>M15</t>
        </is>
      </c>
      <c r="R1465" t="n">
        <v>4708.79</v>
      </c>
      <c r="S1465" t="n">
        <v>4706.36926</v>
      </c>
      <c r="T1465" t="n">
        <v>4705.78226</v>
      </c>
      <c r="U1465" t="n">
        <v>4708.58229</v>
      </c>
      <c r="V1465" t="n">
        <v>4703.22656</v>
      </c>
      <c r="W1465" t="n">
        <v>0</v>
      </c>
      <c r="Y1465" s="1">
        <f>(O1465/86400)+25569</f>
        <v/>
      </c>
      <c r="Z1465" s="2">
        <f>CEILING(INT(Y1465*1440)/1440*288,1)/288</f>
        <v/>
      </c>
      <c r="AA1465">
        <f>MROUND((Z1465-25569)*86400,300)</f>
        <v/>
      </c>
    </row>
    <row r="1466" ht="14.25" customHeight="1">
      <c r="O1466" t="n">
        <v>1777287602</v>
      </c>
      <c r="P1466" t="inlineStr">
        <is>
          <t>XAUUSD</t>
        </is>
      </c>
      <c r="Q1466" t="inlineStr">
        <is>
          <t>M15</t>
        </is>
      </c>
      <c r="R1466" t="n">
        <v>4704.04</v>
      </c>
      <c r="S1466" t="n">
        <v>4706.52017</v>
      </c>
      <c r="T1466" t="n">
        <v>4706.15122</v>
      </c>
      <c r="U1466" t="n">
        <v>4709.03407</v>
      </c>
      <c r="V1466" t="n">
        <v>4703.35106</v>
      </c>
      <c r="W1466" t="n">
        <v>0</v>
      </c>
      <c r="Y1466" s="1">
        <f>(O1466/86400)+25569</f>
        <v/>
      </c>
      <c r="Z1466" s="2">
        <f>CEILING(INT(Y1466*1440)/1440*288,1)/288</f>
        <v/>
      </c>
      <c r="AA1466">
        <f>MROUND((Z1466-25569)*86400,300)</f>
        <v/>
      </c>
    </row>
    <row r="1467" ht="14.25" customHeight="1">
      <c r="O1467" t="n">
        <v>1777288502</v>
      </c>
      <c r="P1467" t="inlineStr">
        <is>
          <t>XAUUSD</t>
        </is>
      </c>
      <c r="Q1467" t="inlineStr">
        <is>
          <t>M15</t>
        </is>
      </c>
      <c r="R1467" t="n">
        <v>4705.21</v>
      </c>
      <c r="S1467" t="n">
        <v>4706.38385</v>
      </c>
      <c r="T1467" t="n">
        <v>4706.26753</v>
      </c>
      <c r="U1467" t="n">
        <v>4709.19775</v>
      </c>
      <c r="V1467" t="n">
        <v>4703.06131</v>
      </c>
      <c r="W1467" t="n">
        <v>0</v>
      </c>
      <c r="Y1467" s="1">
        <f>(O1467/86400)+25569</f>
        <v/>
      </c>
      <c r="Z1467" s="2">
        <f>CEILING(INT(Y1467*1440)/1440*288,1)/288</f>
        <v/>
      </c>
      <c r="AA1467">
        <f>MROUND((Z1467-25569)*86400,300)</f>
        <v/>
      </c>
    </row>
    <row r="1468" ht="14.25" customHeight="1">
      <c r="O1468" t="n">
        <v>1777289402</v>
      </c>
      <c r="P1468" t="inlineStr">
        <is>
          <t>XAUUSD</t>
        </is>
      </c>
      <c r="Q1468" t="inlineStr">
        <is>
          <t>M15</t>
        </is>
      </c>
      <c r="R1468" t="n">
        <v>4702.72</v>
      </c>
      <c r="S1468" t="n">
        <v>4705.94999</v>
      </c>
      <c r="T1468" t="n">
        <v>4706.10876</v>
      </c>
      <c r="U1468" t="n">
        <v>4709.12885</v>
      </c>
      <c r="V1468" t="n">
        <v>4702.48768</v>
      </c>
      <c r="W1468" t="n">
        <v>1</v>
      </c>
      <c r="Y1468" s="1">
        <f>(O1468/86400)+25569</f>
        <v/>
      </c>
      <c r="Z1468" s="2">
        <f>CEILING(INT(Y1468*1440)/1440*288,1)/288</f>
        <v/>
      </c>
      <c r="AA1468">
        <f>MROUND((Z1468-25569)*86400,300)</f>
        <v/>
      </c>
    </row>
    <row r="1469" ht="14.25" customHeight="1">
      <c r="O1469" t="n">
        <v>1777290302</v>
      </c>
      <c r="P1469" t="inlineStr">
        <is>
          <t>XAUUSD</t>
        </is>
      </c>
      <c r="Q1469" t="inlineStr">
        <is>
          <t>M15</t>
        </is>
      </c>
      <c r="R1469" t="n">
        <v>4704.89</v>
      </c>
      <c r="S1469" t="n">
        <v>4705.31149</v>
      </c>
      <c r="T1469" t="n">
        <v>4705.71013</v>
      </c>
      <c r="U1469" t="n">
        <v>4708.80205</v>
      </c>
      <c r="V1469" t="n">
        <v>4701.69894</v>
      </c>
      <c r="W1469" t="n">
        <v>0</v>
      </c>
      <c r="Y1469" s="1">
        <f>(O1469/86400)+25569</f>
        <v/>
      </c>
      <c r="Z1469" s="2">
        <f>CEILING(INT(Y1469*1440)/1440*288,1)/288</f>
        <v/>
      </c>
      <c r="AA1469">
        <f>MROUND((Z1469-25569)*86400,300)</f>
        <v/>
      </c>
    </row>
    <row r="1470" ht="14.25" customHeight="1">
      <c r="O1470" t="n">
        <v>1777291202</v>
      </c>
      <c r="P1470" t="inlineStr">
        <is>
          <t>XAUUSD</t>
        </is>
      </c>
      <c r="Q1470" t="inlineStr">
        <is>
          <t>M15</t>
        </is>
      </c>
      <c r="R1470" t="n">
        <v>4708.83</v>
      </c>
      <c r="S1470" t="n">
        <v>4704.42366</v>
      </c>
      <c r="T1470" t="n">
        <v>4705.0669</v>
      </c>
      <c r="U1470" t="n">
        <v>4708.32191</v>
      </c>
      <c r="V1470" t="n">
        <v>4700.73787</v>
      </c>
      <c r="W1470" t="n">
        <v>0</v>
      </c>
      <c r="Y1470" s="1">
        <f>(O1470/86400)+25569</f>
        <v/>
      </c>
      <c r="Z1470" s="2">
        <f>CEILING(INT(Y1470*1440)/1440*288,1)/288</f>
        <v/>
      </c>
      <c r="AA1470">
        <f>MROUND((Z1470-25569)*86400,300)</f>
        <v/>
      </c>
    </row>
    <row r="1471" ht="14.25" customHeight="1">
      <c r="O1471" t="n">
        <v>1777292102</v>
      </c>
      <c r="P1471" t="inlineStr">
        <is>
          <t>XAUUSD</t>
        </is>
      </c>
      <c r="Q1471" t="inlineStr">
        <is>
          <t>M15</t>
        </is>
      </c>
      <c r="R1471" t="n">
        <v>4707.09</v>
      </c>
      <c r="S1471" t="n">
        <v>4703.20135</v>
      </c>
      <c r="T1471" t="n">
        <v>4704.13412</v>
      </c>
      <c r="U1471" t="n">
        <v>4707.59115</v>
      </c>
      <c r="V1471" t="n">
        <v>4699.6026</v>
      </c>
      <c r="W1471" t="n">
        <v>0</v>
      </c>
      <c r="Y1471" s="1">
        <f>(O1471/86400)+25569</f>
        <v/>
      </c>
      <c r="Z1471" s="2">
        <f>CEILING(INT(Y1471*1440)/1440*288,1)/288</f>
        <v/>
      </c>
      <c r="AA1471">
        <f>MROUND((Z1471-25569)*86400,300)</f>
        <v/>
      </c>
    </row>
    <row r="1472" ht="14.25" customHeight="1">
      <c r="O1472" t="n">
        <v>1777293002</v>
      </c>
      <c r="P1472" t="inlineStr">
        <is>
          <t>XAUUSD</t>
        </is>
      </c>
      <c r="Q1472" t="inlineStr">
        <is>
          <t>M15</t>
        </is>
      </c>
      <c r="R1472" t="n">
        <v>4698.81</v>
      </c>
      <c r="S1472" t="n">
        <v>4701.7383</v>
      </c>
      <c r="T1472" t="n">
        <v>4702.93621</v>
      </c>
      <c r="U1472" t="n">
        <v>4706.53194</v>
      </c>
      <c r="V1472" t="n">
        <v>4698.31237</v>
      </c>
      <c r="W1472" t="n">
        <v>0</v>
      </c>
      <c r="Y1472" s="1">
        <f>(O1472/86400)+25569</f>
        <v/>
      </c>
      <c r="Z1472" s="2">
        <f>CEILING(INT(Y1472*1440)/1440*288,1)/288</f>
        <v/>
      </c>
      <c r="AA1472">
        <f>MROUND((Z1472-25569)*86400,300)</f>
        <v/>
      </c>
    </row>
    <row r="1473" ht="14.25" customHeight="1">
      <c r="O1473" t="n">
        <v>1777293902</v>
      </c>
      <c r="P1473" t="inlineStr">
        <is>
          <t>XAUUSD</t>
        </is>
      </c>
      <c r="Q1473" t="inlineStr">
        <is>
          <t>M15</t>
        </is>
      </c>
      <c r="R1473" t="n">
        <v>4699.24</v>
      </c>
      <c r="S1473" t="n">
        <v>4700.31928</v>
      </c>
      <c r="T1473" t="n">
        <v>4701.62774</v>
      </c>
      <c r="U1473" t="n">
        <v>4705.30725</v>
      </c>
      <c r="V1473" t="n">
        <v>4696.96073</v>
      </c>
      <c r="W1473" t="n">
        <v>0</v>
      </c>
      <c r="Y1473" s="1">
        <f>(O1473/86400)+25569</f>
        <v/>
      </c>
      <c r="Z1473" s="2">
        <f>CEILING(INT(Y1473*1440)/1440*288,1)/288</f>
        <v/>
      </c>
      <c r="AA1473">
        <f>MROUND((Z1473-25569)*86400,300)</f>
        <v/>
      </c>
    </row>
    <row r="1474" ht="14.25" customHeight="1">
      <c r="O1474" t="n">
        <v>1777294802</v>
      </c>
      <c r="P1474" t="inlineStr">
        <is>
          <t>XAUUSD</t>
        </is>
      </c>
      <c r="Q1474" t="inlineStr">
        <is>
          <t>M15</t>
        </is>
      </c>
      <c r="R1474" t="n">
        <v>4695.99</v>
      </c>
      <c r="S1474" t="n">
        <v>4698.92541</v>
      </c>
      <c r="T1474" t="n">
        <v>4700.27658</v>
      </c>
      <c r="U1474" t="n">
        <v>4704.03699</v>
      </c>
      <c r="V1474" t="n">
        <v>4695.46486</v>
      </c>
      <c r="W1474" t="n">
        <v>0</v>
      </c>
      <c r="Y1474" s="1">
        <f>(O1474/86400)+25569</f>
        <v/>
      </c>
      <c r="Z1474" s="2">
        <f>CEILING(INT(Y1474*1440)/1440*288,1)/288</f>
        <v/>
      </c>
      <c r="AA1474">
        <f>MROUND((Z1474-25569)*86400,300)</f>
        <v/>
      </c>
    </row>
    <row r="1475" ht="14.25" customHeight="1">
      <c r="O1475" t="n">
        <v>1777295702</v>
      </c>
      <c r="P1475" t="inlineStr">
        <is>
          <t>XAUUSD</t>
        </is>
      </c>
      <c r="Q1475" t="inlineStr">
        <is>
          <t>M15</t>
        </is>
      </c>
      <c r="R1475" t="n">
        <v>4699.95</v>
      </c>
      <c r="S1475" t="n">
        <v>4697.57322</v>
      </c>
      <c r="T1475" t="n">
        <v>4698.9249</v>
      </c>
      <c r="U1475" t="n">
        <v>4702.79399</v>
      </c>
      <c r="V1475" t="n">
        <v>4693.80267</v>
      </c>
      <c r="W1475" t="n">
        <v>0</v>
      </c>
      <c r="Y1475" s="1">
        <f>(O1475/86400)+25569</f>
        <v/>
      </c>
      <c r="Z1475" s="2">
        <f>CEILING(INT(Y1475*1440)/1440*288,1)/288</f>
        <v/>
      </c>
      <c r="AA1475">
        <f>MROUND((Z1475-25569)*86400,300)</f>
        <v/>
      </c>
    </row>
    <row r="1476" ht="14.25" customHeight="1">
      <c r="O1476" t="n">
        <v>1777296602</v>
      </c>
      <c r="P1476" t="inlineStr">
        <is>
          <t>XAUUSD</t>
        </is>
      </c>
      <c r="Q1476" t="inlineStr">
        <is>
          <t>M15</t>
        </is>
      </c>
      <c r="R1476" t="n">
        <v>4693.29</v>
      </c>
      <c r="S1476" t="n">
        <v>4696.00654</v>
      </c>
      <c r="T1476" t="n">
        <v>4697.46572</v>
      </c>
      <c r="U1476" t="n">
        <v>4701.40345</v>
      </c>
      <c r="V1476" t="n">
        <v>4691.78683</v>
      </c>
      <c r="W1476" t="n">
        <v>0</v>
      </c>
      <c r="Y1476" s="1">
        <f>(O1476/86400)+25569</f>
        <v/>
      </c>
      <c r="Z1476" s="2">
        <f>CEILING(INT(Y1476*1440)/1440*288,1)/288</f>
        <v/>
      </c>
      <c r="AA1476">
        <f>MROUND((Z1476-25569)*86400,300)</f>
        <v/>
      </c>
    </row>
    <row r="1477" ht="14.25" customHeight="1">
      <c r="O1477" t="n">
        <v>1777297502</v>
      </c>
      <c r="P1477" t="inlineStr">
        <is>
          <t>XAUUSD</t>
        </is>
      </c>
      <c r="Q1477" t="inlineStr">
        <is>
          <t>M15</t>
        </is>
      </c>
      <c r="R1477" t="n">
        <v>4696.1</v>
      </c>
      <c r="S1477" t="n">
        <v>4694.23484</v>
      </c>
      <c r="T1477" t="n">
        <v>4695.85028</v>
      </c>
      <c r="U1477" t="n">
        <v>4699.74136</v>
      </c>
      <c r="V1477" t="n">
        <v>4689.47452</v>
      </c>
      <c r="W1477" t="n">
        <v>0</v>
      </c>
      <c r="Y1477" s="1">
        <f>(O1477/86400)+25569</f>
        <v/>
      </c>
      <c r="Z1477" s="2">
        <f>CEILING(INT(Y1477*1440)/1440*288,1)/288</f>
        <v/>
      </c>
      <c r="AA1477">
        <f>MROUND((Z1477-25569)*86400,300)</f>
        <v/>
      </c>
    </row>
    <row r="1478" ht="14.25" customHeight="1">
      <c r="O1478" t="n">
        <v>1777298402</v>
      </c>
      <c r="P1478" t="inlineStr">
        <is>
          <t>XAUUSD</t>
        </is>
      </c>
      <c r="Q1478" t="inlineStr">
        <is>
          <t>M15</t>
        </is>
      </c>
      <c r="R1478" t="n">
        <v>4692.58</v>
      </c>
      <c r="S1478" t="n">
        <v>4692.02816</v>
      </c>
      <c r="T1478" t="n">
        <v>4693.93922</v>
      </c>
      <c r="U1478" t="n">
        <v>4697.80231</v>
      </c>
      <c r="V1478" t="n">
        <v>4686.80113</v>
      </c>
      <c r="W1478" t="n">
        <v>0</v>
      </c>
      <c r="Y1478" s="1">
        <f>(O1478/86400)+25569</f>
        <v/>
      </c>
      <c r="Z1478" s="2">
        <f>CEILING(INT(Y1478*1440)/1440*288,1)/288</f>
        <v/>
      </c>
      <c r="AA1478">
        <f>MROUND((Z1478-25569)*86400,300)</f>
        <v/>
      </c>
    </row>
    <row r="1479" ht="14.25" customHeight="1">
      <c r="O1479" t="n">
        <v>1777299302</v>
      </c>
      <c r="P1479" t="inlineStr">
        <is>
          <t>XAUUSD</t>
        </is>
      </c>
      <c r="Q1479" t="inlineStr">
        <is>
          <t>M15</t>
        </is>
      </c>
      <c r="R1479" t="n">
        <v>4689.03</v>
      </c>
      <c r="S1479" t="n">
        <v>4689.40486</v>
      </c>
      <c r="T1479" t="n">
        <v>4691.67204</v>
      </c>
      <c r="U1479" t="n">
        <v>4695.48853</v>
      </c>
      <c r="V1479" t="n">
        <v>4683.81105</v>
      </c>
      <c r="W1479" t="n">
        <v>0</v>
      </c>
      <c r="Y1479" s="1">
        <f>(O1479/86400)+25569</f>
        <v/>
      </c>
      <c r="Z1479" s="2">
        <f>CEILING(INT(Y1479*1440)/1440*288,1)/288</f>
        <v/>
      </c>
      <c r="AA1479">
        <f>MROUND((Z1479-25569)*86400,300)</f>
        <v/>
      </c>
    </row>
    <row r="1480" ht="14.25" customHeight="1">
      <c r="O1480" t="n">
        <v>1777300202</v>
      </c>
      <c r="P1480" t="inlineStr">
        <is>
          <t>XAUUSD</t>
        </is>
      </c>
      <c r="Q1480" t="inlineStr">
        <is>
          <t>M15</t>
        </is>
      </c>
      <c r="R1480" t="n">
        <v>4693.62</v>
      </c>
      <c r="S1480" t="n">
        <v>4686.46303</v>
      </c>
      <c r="T1480" t="n">
        <v>4689.06753</v>
      </c>
      <c r="U1480" t="n">
        <v>4692.71524</v>
      </c>
      <c r="V1480" t="n">
        <v>4680.63072</v>
      </c>
      <c r="W1480" t="n">
        <v>0</v>
      </c>
      <c r="Y1480" s="1">
        <f>(O1480/86400)+25569</f>
        <v/>
      </c>
      <c r="Z1480" s="2">
        <f>CEILING(INT(Y1480*1440)/1440*288,1)/288</f>
        <v/>
      </c>
      <c r="AA1480">
        <f>MROUND((Z1480-25569)*86400,300)</f>
        <v/>
      </c>
    </row>
    <row r="1481" ht="14.25" customHeight="1">
      <c r="O1481" t="n">
        <v>1777301102</v>
      </c>
      <c r="P1481" t="inlineStr">
        <is>
          <t>XAUUSD</t>
        </is>
      </c>
      <c r="Q1481" t="inlineStr">
        <is>
          <t>M15</t>
        </is>
      </c>
      <c r="R1481" t="n">
        <v>4678.21</v>
      </c>
      <c r="S1481" t="n">
        <v>4683.16575</v>
      </c>
      <c r="T1481" t="n">
        <v>4686.11664</v>
      </c>
      <c r="U1481" t="n">
        <v>4689.49588</v>
      </c>
      <c r="V1481" t="n">
        <v>4677.47613</v>
      </c>
      <c r="W1481" t="n">
        <v>0</v>
      </c>
      <c r="Y1481" s="1">
        <f>(O1481/86400)+25569</f>
        <v/>
      </c>
      <c r="Z1481" s="2">
        <f>CEILING(INT(Y1481*1440)/1440*288,1)/288</f>
        <v/>
      </c>
      <c r="AA1481">
        <f>MROUND((Z1481-25569)*86400,300)</f>
        <v/>
      </c>
    </row>
    <row r="1482" ht="14.25" customHeight="1">
      <c r="O1482" t="n">
        <v>1777302002</v>
      </c>
      <c r="P1482" t="inlineStr">
        <is>
          <t>XAUUSD</t>
        </is>
      </c>
      <c r="Q1482" t="inlineStr">
        <is>
          <t>M15</t>
        </is>
      </c>
      <c r="R1482" t="n">
        <v>4674.65</v>
      </c>
      <c r="S1482" t="n">
        <v>4680.12734</v>
      </c>
      <c r="T1482" t="n">
        <v>4683.12199</v>
      </c>
      <c r="U1482" t="n">
        <v>4686.03301</v>
      </c>
      <c r="V1482" t="n">
        <v>4674.69578</v>
      </c>
      <c r="W1482" t="n">
        <v>0</v>
      </c>
      <c r="Y1482" s="1">
        <f>(O1482/86400)+25569</f>
        <v/>
      </c>
      <c r="Z1482" s="2">
        <f>CEILING(INT(Y1482*1440)/1440*288,1)/288</f>
        <v/>
      </c>
      <c r="AA1482">
        <f>MROUND((Z1482-25569)*86400,300)</f>
        <v/>
      </c>
    </row>
    <row r="1483" ht="14.25" customHeight="1">
      <c r="O1483" t="n">
        <v>1777302902</v>
      </c>
      <c r="P1483" t="inlineStr">
        <is>
          <t>XAUUSD</t>
        </is>
      </c>
      <c r="Q1483" t="inlineStr">
        <is>
          <t>M15</t>
        </is>
      </c>
      <c r="R1483" t="n">
        <v>4681.21</v>
      </c>
      <c r="S1483" t="n">
        <v>4677.61899</v>
      </c>
      <c r="T1483" t="n">
        <v>4680.37049</v>
      </c>
      <c r="U1483" t="n">
        <v>4682.93484</v>
      </c>
      <c r="V1483" t="n">
        <v>4672.65651</v>
      </c>
      <c r="W1483" t="n">
        <v>0</v>
      </c>
      <c r="Y1483" s="1">
        <f>(O1483/86400)+25569</f>
        <v/>
      </c>
      <c r="Z1483" s="2">
        <f>CEILING(INT(Y1483*1440)/1440*288,1)/288</f>
        <v/>
      </c>
      <c r="AA1483">
        <f>MROUND((Z1483-25569)*86400,300)</f>
        <v/>
      </c>
    </row>
    <row r="1484" ht="14.25" customHeight="1">
      <c r="O1484" t="n">
        <v>1777303802</v>
      </c>
      <c r="P1484" t="inlineStr">
        <is>
          <t>XAUUSD</t>
        </is>
      </c>
      <c r="Q1484" t="inlineStr">
        <is>
          <t>M15</t>
        </is>
      </c>
      <c r="R1484" t="n">
        <v>4677.6</v>
      </c>
      <c r="S1484" t="n">
        <v>4675.5792</v>
      </c>
      <c r="T1484" t="n">
        <v>4677.97485</v>
      </c>
      <c r="U1484" t="n">
        <v>4680.33275</v>
      </c>
      <c r="V1484" t="n">
        <v>4671.27935</v>
      </c>
      <c r="W1484" t="n">
        <v>0</v>
      </c>
      <c r="Y1484" s="1">
        <f>(O1484/86400)+25569</f>
        <v/>
      </c>
      <c r="Z1484" s="2">
        <f>CEILING(INT(Y1484*1440)/1440*288,1)/288</f>
        <v/>
      </c>
      <c r="AA1484">
        <f>MROUND((Z1484-25569)*86400,300)</f>
        <v/>
      </c>
    </row>
    <row r="1485" ht="14.25" customHeight="1">
      <c r="O1485" t="n">
        <v>1777304702</v>
      </c>
      <c r="P1485" t="inlineStr">
        <is>
          <t>XAUUSD</t>
        </is>
      </c>
      <c r="Q1485" t="inlineStr">
        <is>
          <t>M15</t>
        </is>
      </c>
      <c r="R1485" t="n">
        <v>4670.04</v>
      </c>
      <c r="S1485" t="n">
        <v>4674.18745</v>
      </c>
      <c r="T1485" t="n">
        <v>4676.08115</v>
      </c>
      <c r="U1485" t="n">
        <v>4678.32732</v>
      </c>
      <c r="V1485" t="n">
        <v>4670.41837</v>
      </c>
      <c r="W1485" t="n">
        <v>0</v>
      </c>
      <c r="Y1485" s="1">
        <f>(O1485/86400)+25569</f>
        <v/>
      </c>
      <c r="Z1485" s="2">
        <f>CEILING(INT(Y1485*1440)/1440*288,1)/288</f>
        <v/>
      </c>
      <c r="AA1485">
        <f>MROUND((Z1485-25569)*86400,300)</f>
        <v/>
      </c>
    </row>
    <row r="1486" ht="14.25" customHeight="1">
      <c r="O1486" t="n">
        <v>1777305602</v>
      </c>
      <c r="P1486" t="inlineStr">
        <is>
          <t>XAUUSD</t>
        </is>
      </c>
      <c r="Q1486" t="inlineStr">
        <is>
          <t>M15</t>
        </is>
      </c>
      <c r="R1486" t="n">
        <v>4674.71</v>
      </c>
      <c r="S1486" t="n">
        <v>4673.69422</v>
      </c>
      <c r="T1486" t="n">
        <v>4674.88769</v>
      </c>
      <c r="U1486" t="n">
        <v>4677.13174</v>
      </c>
      <c r="V1486" t="n">
        <v>4670.25389</v>
      </c>
      <c r="W1486" t="n">
        <v>0</v>
      </c>
      <c r="Y1486" s="1">
        <f>(O1486/86400)+25569</f>
        <v/>
      </c>
      <c r="Z1486" s="2">
        <f>CEILING(INT(Y1486*1440)/1440*288,1)/288</f>
        <v/>
      </c>
      <c r="AA1486">
        <f>MROUND((Z1486-25569)*86400,300)</f>
        <v/>
      </c>
    </row>
    <row r="1487" ht="14.25" customHeight="1">
      <c r="O1487" t="n">
        <v>1777306502</v>
      </c>
      <c r="P1487" t="inlineStr">
        <is>
          <t>XAUUSD</t>
        </is>
      </c>
      <c r="Q1487" t="inlineStr">
        <is>
          <t>M15</t>
        </is>
      </c>
      <c r="R1487" t="n">
        <v>4676.38</v>
      </c>
      <c r="S1487" t="n">
        <v>4673.93292</v>
      </c>
      <c r="T1487" t="n">
        <v>4674.4103</v>
      </c>
      <c r="U1487" t="n">
        <v>4676.85434</v>
      </c>
      <c r="V1487" t="n">
        <v>4670.72261</v>
      </c>
      <c r="W1487" t="n">
        <v>0</v>
      </c>
      <c r="Y1487" s="1">
        <f>(O1487/86400)+25569</f>
        <v/>
      </c>
      <c r="Z1487" s="2">
        <f>CEILING(INT(Y1487*1440)/1440*288,1)/288</f>
        <v/>
      </c>
      <c r="AA1487">
        <f>MROUND((Z1487-25569)*86400,300)</f>
        <v/>
      </c>
    </row>
    <row r="1488" ht="14.25" customHeight="1">
      <c r="O1488" t="n">
        <v>1777307402</v>
      </c>
      <c r="P1488" t="inlineStr">
        <is>
          <t>XAUUSD</t>
        </is>
      </c>
      <c r="Q1488" t="inlineStr">
        <is>
          <t>M15</t>
        </is>
      </c>
      <c r="R1488" t="n">
        <v>4674.98</v>
      </c>
      <c r="S1488" t="n">
        <v>4674.77099</v>
      </c>
      <c r="T1488" t="n">
        <v>4674.59065</v>
      </c>
      <c r="U1488" t="n">
        <v>4677.34751</v>
      </c>
      <c r="V1488" t="n">
        <v>4671.56406</v>
      </c>
      <c r="W1488" t="n">
        <v>1</v>
      </c>
      <c r="Y1488" s="1">
        <f>(O1488/86400)+25569</f>
        <v/>
      </c>
      <c r="Z1488" s="2">
        <f>CEILING(INT(Y1488*1440)/1440*288,1)/288</f>
        <v/>
      </c>
      <c r="AA1488">
        <f>MROUND((Z1488-25569)*86400,300)</f>
        <v/>
      </c>
    </row>
    <row r="1489" ht="14.25" customHeight="1">
      <c r="O1489" t="n">
        <v>1777308302</v>
      </c>
      <c r="P1489" t="inlineStr">
        <is>
          <t>XAUUSD</t>
        </is>
      </c>
      <c r="Q1489" t="inlineStr">
        <is>
          <t>M15</t>
        </is>
      </c>
      <c r="R1489" t="n">
        <v>4676.82</v>
      </c>
      <c r="S1489" t="n">
        <v>4676.1161</v>
      </c>
      <c r="T1489" t="n">
        <v>4675.35337</v>
      </c>
      <c r="U1489" t="n">
        <v>4678.4257</v>
      </c>
      <c r="V1489" t="n">
        <v>4672.67304</v>
      </c>
      <c r="W1489" t="n">
        <v>0</v>
      </c>
      <c r="Y1489" s="1">
        <f>(O1489/86400)+25569</f>
        <v/>
      </c>
      <c r="Z1489" s="2">
        <f>CEILING(INT(Y1489*1440)/1440*288,1)/288</f>
        <v/>
      </c>
      <c r="AA1489">
        <f>MROUND((Z1489-25569)*86400,300)</f>
        <v/>
      </c>
    </row>
    <row r="1490" ht="14.25" customHeight="1">
      <c r="O1490" t="n">
        <v>1777309202</v>
      </c>
      <c r="P1490" t="inlineStr">
        <is>
          <t>XAUUSD</t>
        </is>
      </c>
      <c r="Q1490" t="inlineStr">
        <is>
          <t>M15</t>
        </is>
      </c>
      <c r="R1490" t="n">
        <v>4673.86</v>
      </c>
      <c r="S1490" t="n">
        <v>4677.74303</v>
      </c>
      <c r="T1490" t="n">
        <v>4676.5482</v>
      </c>
      <c r="U1490" t="n">
        <v>4679.93154</v>
      </c>
      <c r="V1490" t="n">
        <v>4673.97445</v>
      </c>
      <c r="W1490" t="n">
        <v>0</v>
      </c>
      <c r="Y1490" s="1">
        <f>(O1490/86400)+25569</f>
        <v/>
      </c>
      <c r="Z1490" s="2">
        <f>CEILING(INT(Y1490*1440)/1440*288,1)/288</f>
        <v/>
      </c>
      <c r="AA1490">
        <f>MROUND((Z1490-25569)*86400,300)</f>
        <v/>
      </c>
    </row>
    <row r="1491" ht="14.25" customHeight="1">
      <c r="O1491" t="n">
        <v>1777310102</v>
      </c>
      <c r="P1491" t="inlineStr">
        <is>
          <t>XAUUSD</t>
        </is>
      </c>
      <c r="Q1491" t="inlineStr">
        <is>
          <t>M15</t>
        </is>
      </c>
      <c r="R1491" t="n">
        <v>4679.82</v>
      </c>
      <c r="S1491" t="n">
        <v>4679.52793</v>
      </c>
      <c r="T1491" t="n">
        <v>4678.03807</v>
      </c>
      <c r="U1491" t="n">
        <v>4681.62034</v>
      </c>
      <c r="V1491" t="n">
        <v>4675.48323</v>
      </c>
      <c r="W1491" t="n">
        <v>0</v>
      </c>
      <c r="Y1491" s="1">
        <f>(O1491/86400)+25569</f>
        <v/>
      </c>
      <c r="Z1491" s="2">
        <f>CEILING(INT(Y1491*1440)/1440*288,1)/288</f>
        <v/>
      </c>
      <c r="AA1491">
        <f>MROUND((Z1491-25569)*86400,300)</f>
        <v/>
      </c>
    </row>
    <row r="1492" ht="14.25" customHeight="1">
      <c r="O1492" t="n">
        <v>1777311002</v>
      </c>
      <c r="P1492" t="inlineStr">
        <is>
          <t>XAUUSD</t>
        </is>
      </c>
      <c r="Q1492" t="inlineStr">
        <is>
          <t>M15</t>
        </is>
      </c>
      <c r="R1492" t="n">
        <v>4683.29</v>
      </c>
      <c r="S1492" t="n">
        <v>4681.1063</v>
      </c>
      <c r="T1492" t="n">
        <v>4679.57218</v>
      </c>
      <c r="U1492" t="n">
        <v>4683.21361</v>
      </c>
      <c r="V1492" t="n">
        <v>4677.19483</v>
      </c>
      <c r="W1492" t="n">
        <v>0</v>
      </c>
      <c r="Y1492" s="1">
        <f>(O1492/86400)+25569</f>
        <v/>
      </c>
      <c r="Z1492" s="2">
        <f>CEILING(INT(Y1492*1440)/1440*288,1)/288</f>
        <v/>
      </c>
      <c r="AA1492">
        <f>MROUND((Z1492-25569)*86400,300)</f>
        <v/>
      </c>
    </row>
    <row r="1493" ht="14.25" customHeight="1">
      <c r="O1493" t="n">
        <v>1777311902</v>
      </c>
      <c r="P1493" t="inlineStr">
        <is>
          <t>XAUUSD</t>
        </is>
      </c>
      <c r="Q1493" t="inlineStr">
        <is>
          <t>M15</t>
        </is>
      </c>
      <c r="R1493" t="n">
        <v>4682.1</v>
      </c>
      <c r="S1493" t="n">
        <v>4682.20914</v>
      </c>
      <c r="T1493" t="n">
        <v>4680.89066</v>
      </c>
      <c r="U1493" t="n">
        <v>4684.34566</v>
      </c>
      <c r="V1493" t="n">
        <v>4678.69375</v>
      </c>
      <c r="W1493" t="n">
        <v>0</v>
      </c>
      <c r="Y1493" s="1">
        <f>(O1493/86400)+25569</f>
        <v/>
      </c>
      <c r="Z1493" s="2">
        <f>CEILING(INT(Y1493*1440)/1440*288,1)/288</f>
        <v/>
      </c>
      <c r="AA1493">
        <f>MROUND((Z1493-25569)*86400,300)</f>
        <v/>
      </c>
    </row>
    <row r="1494" ht="14.25" customHeight="1">
      <c r="O1494" t="n">
        <v>1777312802</v>
      </c>
      <c r="P1494" t="inlineStr">
        <is>
          <t>XAUUSD</t>
        </is>
      </c>
      <c r="Q1494" t="inlineStr">
        <is>
          <t>M15</t>
        </is>
      </c>
      <c r="R1494" t="n">
        <v>4681.62</v>
      </c>
      <c r="S1494" t="n">
        <v>4682.78821</v>
      </c>
      <c r="T1494" t="n">
        <v>4681.83944</v>
      </c>
      <c r="U1494" t="n">
        <v>4684.94902</v>
      </c>
      <c r="V1494" t="n">
        <v>4679.80928</v>
      </c>
      <c r="W1494" t="n">
        <v>0</v>
      </c>
      <c r="Y1494" s="1">
        <f>(O1494/86400)+25569</f>
        <v/>
      </c>
      <c r="Z1494" s="2">
        <f>CEILING(INT(Y1494*1440)/1440*288,1)/288</f>
        <v/>
      </c>
      <c r="AA1494">
        <f>MROUND((Z1494-25569)*86400,300)</f>
        <v/>
      </c>
    </row>
    <row r="1495" ht="14.25" customHeight="1">
      <c r="O1495" t="n">
        <v>1777313702</v>
      </c>
      <c r="P1495" t="inlineStr">
        <is>
          <t>XAUUSD</t>
        </is>
      </c>
      <c r="Q1495" t="inlineStr">
        <is>
          <t>M15</t>
        </is>
      </c>
      <c r="R1495" t="n">
        <v>4684.05</v>
      </c>
      <c r="S1495" t="n">
        <v>4682.87027</v>
      </c>
      <c r="T1495" t="n">
        <v>4682.35486</v>
      </c>
      <c r="U1495" t="n">
        <v>4685.04931</v>
      </c>
      <c r="V1495" t="n">
        <v>4680.50298</v>
      </c>
      <c r="W1495" t="n">
        <v>0</v>
      </c>
      <c r="Y1495" s="1">
        <f>(O1495/86400)+25569</f>
        <v/>
      </c>
      <c r="Z1495" s="2">
        <f>CEILING(INT(Y1495*1440)/1440*288,1)/288</f>
        <v/>
      </c>
      <c r="AA1495">
        <f>MROUND((Z1495-25569)*86400,300)</f>
        <v/>
      </c>
    </row>
    <row r="1496" ht="14.25" customHeight="1">
      <c r="O1496" t="n">
        <v>1777314602</v>
      </c>
      <c r="P1496" t="inlineStr">
        <is>
          <t>XAUUSD</t>
        </is>
      </c>
      <c r="Q1496" t="inlineStr">
        <is>
          <t>M15</t>
        </is>
      </c>
      <c r="R1496" t="n">
        <v>4682.77</v>
      </c>
      <c r="S1496" t="n">
        <v>4682.48125</v>
      </c>
      <c r="T1496" t="n">
        <v>4682.41805</v>
      </c>
      <c r="U1496" t="n">
        <v>4684.65335</v>
      </c>
      <c r="V1496" t="n">
        <v>4680.70047</v>
      </c>
      <c r="W1496" t="n">
        <v>0</v>
      </c>
      <c r="Y1496" s="1">
        <f>(O1496/86400)+25569</f>
        <v/>
      </c>
      <c r="Z1496" s="2">
        <f>CEILING(INT(Y1496*1440)/1440*288,1)/288</f>
        <v/>
      </c>
      <c r="AA1496">
        <f>MROUND((Z1496-25569)*86400,300)</f>
        <v/>
      </c>
    </row>
    <row r="1497" ht="14.25" customHeight="1">
      <c r="O1497" t="n">
        <v>1777315502</v>
      </c>
      <c r="P1497" t="inlineStr">
        <is>
          <t>XAUUSD</t>
        </is>
      </c>
      <c r="Q1497" t="inlineStr">
        <is>
          <t>M15</t>
        </is>
      </c>
      <c r="R1497" t="n">
        <v>4680.74</v>
      </c>
      <c r="S1497" t="n">
        <v>4681.81107</v>
      </c>
      <c r="T1497" t="n">
        <v>4682.11456</v>
      </c>
      <c r="U1497" t="n">
        <v>4683.89541</v>
      </c>
      <c r="V1497" t="n">
        <v>4680.40186</v>
      </c>
      <c r="W1497" t="n">
        <v>1</v>
      </c>
      <c r="Y1497" s="1">
        <f>(O1497/86400)+25569</f>
        <v/>
      </c>
      <c r="Z1497" s="2">
        <f>CEILING(INT(Y1497*1440)/1440*288,1)/288</f>
        <v/>
      </c>
      <c r="AA1497">
        <f>MROUND((Z1497-25569)*86400,300)</f>
        <v/>
      </c>
    </row>
    <row r="1498" ht="14.25" customHeight="1">
      <c r="O1498" t="n">
        <v>1777316402</v>
      </c>
      <c r="P1498" t="inlineStr">
        <is>
          <t>XAUUSD</t>
        </is>
      </c>
      <c r="Q1498" t="inlineStr">
        <is>
          <t>M15</t>
        </is>
      </c>
      <c r="R1498" t="n">
        <v>4680.36</v>
      </c>
      <c r="S1498" t="n">
        <v>4681.08533</v>
      </c>
      <c r="T1498" t="n">
        <v>4681.59994</v>
      </c>
      <c r="U1498" t="n">
        <v>4682.9614</v>
      </c>
      <c r="V1498" t="n">
        <v>4679.76543</v>
      </c>
      <c r="W1498" t="n">
        <v>0</v>
      </c>
      <c r="Y1498" s="1">
        <f>(O1498/86400)+25569</f>
        <v/>
      </c>
      <c r="Z1498" s="2">
        <f>CEILING(INT(Y1498*1440)/1440*288,1)/288</f>
        <v/>
      </c>
      <c r="AA1498">
        <f>MROUND((Z1498-25569)*86400,300)</f>
        <v/>
      </c>
    </row>
    <row r="1499" ht="14.25" customHeight="1">
      <c r="O1499" t="n">
        <v>1777317302</v>
      </c>
      <c r="P1499" t="inlineStr">
        <is>
          <t>XAUUSD</t>
        </is>
      </c>
      <c r="Q1499" t="inlineStr">
        <is>
          <t>M15</t>
        </is>
      </c>
      <c r="R1499" t="n">
        <v>4682.18</v>
      </c>
      <c r="S1499" t="n">
        <v>4680.47171</v>
      </c>
      <c r="T1499" t="n">
        <v>4681.03583</v>
      </c>
      <c r="U1499" t="n">
        <v>4682.13069</v>
      </c>
      <c r="V1499" t="n">
        <v>4679.0099</v>
      </c>
      <c r="W1499" t="n">
        <v>0</v>
      </c>
      <c r="Y1499" s="1">
        <f>(O1499/86400)+25569</f>
        <v/>
      </c>
      <c r="Z1499" s="2">
        <f>CEILING(INT(Y1499*1440)/1440*288,1)/288</f>
        <v/>
      </c>
      <c r="AA1499">
        <f>MROUND((Z1499-25569)*86400,300)</f>
        <v/>
      </c>
    </row>
    <row r="1500" ht="14.25" customHeight="1">
      <c r="O1500" t="n">
        <v>1777318202</v>
      </c>
      <c r="P1500" t="inlineStr">
        <is>
          <t>XAUUSD</t>
        </is>
      </c>
      <c r="Q1500" t="inlineStr">
        <is>
          <t>M15</t>
        </is>
      </c>
      <c r="R1500" t="n">
        <v>4679.98</v>
      </c>
      <c r="S1500" t="n">
        <v>4680.03967</v>
      </c>
      <c r="T1500" t="n">
        <v>4680.53775</v>
      </c>
      <c r="U1500" t="n">
        <v>4681.51773</v>
      </c>
      <c r="V1500" t="n">
        <v>4678.28887</v>
      </c>
      <c r="W1500" t="n">
        <v>0</v>
      </c>
      <c r="Y1500" s="1">
        <f>(O1500/86400)+25569</f>
        <v/>
      </c>
      <c r="Z1500" s="2">
        <f>CEILING(INT(Y1500*1440)/1440*288,1)/288</f>
        <v/>
      </c>
      <c r="AA1500">
        <f>MROUND((Z1500-25569)*86400,300)</f>
        <v/>
      </c>
    </row>
    <row r="1501" ht="14.25" customHeight="1">
      <c r="O1501" t="n">
        <v>1777319102</v>
      </c>
      <c r="P1501" t="inlineStr">
        <is>
          <t>XAUUSD</t>
        </is>
      </c>
      <c r="Q1501" t="inlineStr">
        <is>
          <t>M15</t>
        </is>
      </c>
      <c r="R1501" t="n">
        <v>4680.71</v>
      </c>
      <c r="S1501" t="n">
        <v>4679.93923</v>
      </c>
      <c r="T1501" t="n">
        <v>4680.23849</v>
      </c>
      <c r="U1501" t="n">
        <v>4681.24032</v>
      </c>
      <c r="V1501" t="n">
        <v>4677.86104</v>
      </c>
      <c r="W1501" t="n">
        <v>0</v>
      </c>
      <c r="Y1501" s="1">
        <f>(O1501/86400)+25569</f>
        <v/>
      </c>
      <c r="Z1501" s="2">
        <f>CEILING(INT(Y1501*1440)/1440*288,1)/288</f>
        <v/>
      </c>
      <c r="AA1501">
        <f>MROUND((Z1501-25569)*86400,300)</f>
        <v/>
      </c>
    </row>
    <row r="1502" ht="14.25" customHeight="1">
      <c r="O1502" t="n">
        <v>1777320002</v>
      </c>
      <c r="P1502" t="inlineStr">
        <is>
          <t>XAUUSD</t>
        </is>
      </c>
      <c r="Q1502" t="inlineStr">
        <is>
          <t>M15</t>
        </is>
      </c>
      <c r="R1502" t="n">
        <v>4679.22</v>
      </c>
      <c r="S1502" t="n">
        <v>4680.20599</v>
      </c>
      <c r="T1502" t="n">
        <v>4680.22224</v>
      </c>
      <c r="U1502" t="n">
        <v>4681.38293</v>
      </c>
      <c r="V1502" t="n">
        <v>4677.81011</v>
      </c>
      <c r="W1502" t="n">
        <v>0</v>
      </c>
      <c r="Y1502" s="1">
        <f>(O1502/86400)+25569</f>
        <v/>
      </c>
      <c r="Z1502" s="2">
        <f>CEILING(INT(Y1502*1440)/1440*288,1)/288</f>
        <v/>
      </c>
      <c r="AA1502">
        <f>MROUND((Z1502-25569)*86400,300)</f>
        <v/>
      </c>
    </row>
    <row r="1503" ht="14.25" customHeight="1">
      <c r="O1503" t="n">
        <v>1777320902</v>
      </c>
      <c r="P1503" t="inlineStr">
        <is>
          <t>XAUUSD</t>
        </is>
      </c>
      <c r="Q1503" t="inlineStr">
        <is>
          <t>M15</t>
        </is>
      </c>
      <c r="R1503" t="n">
        <v>4679.83</v>
      </c>
      <c r="S1503" t="n">
        <v>4680.89693</v>
      </c>
      <c r="T1503" t="n">
        <v>4680.55959</v>
      </c>
      <c r="U1503" t="n">
        <v>4681.96111</v>
      </c>
      <c r="V1503" t="n">
        <v>4678.22596</v>
      </c>
      <c r="W1503" t="n">
        <v>1</v>
      </c>
      <c r="Y1503" s="1">
        <f>(O1503/86400)+25569</f>
        <v/>
      </c>
      <c r="Z1503" s="2">
        <f>CEILING(INT(Y1503*1440)/1440*288,1)/288</f>
        <v/>
      </c>
      <c r="AA1503">
        <f>MROUND((Z1503-25569)*86400,300)</f>
        <v/>
      </c>
    </row>
    <row r="1504" ht="14.25" customHeight="1">
      <c r="O1504" t="n">
        <v>1777321802</v>
      </c>
      <c r="P1504" t="inlineStr">
        <is>
          <t>XAUUSD</t>
        </is>
      </c>
      <c r="Q1504" t="inlineStr">
        <is>
          <t>M15</t>
        </is>
      </c>
      <c r="R1504" t="n">
        <v>4680.18</v>
      </c>
      <c r="S1504" t="n">
        <v>4681.96619</v>
      </c>
      <c r="T1504" t="n">
        <v>4681.26289</v>
      </c>
      <c r="U1504" t="n">
        <v>4682.95855</v>
      </c>
      <c r="V1504" t="n">
        <v>4679.08061</v>
      </c>
      <c r="W1504" t="n">
        <v>0</v>
      </c>
      <c r="Y1504" s="1">
        <f>(O1504/86400)+25569</f>
        <v/>
      </c>
      <c r="Z1504" s="2">
        <f>CEILING(INT(Y1504*1440)/1440*288,1)/288</f>
        <v/>
      </c>
      <c r="AA1504">
        <f>MROUND((Z1504-25569)*86400,300)</f>
        <v/>
      </c>
    </row>
    <row r="1505" ht="14.25" customHeight="1">
      <c r="O1505" t="n">
        <v>1777322702</v>
      </c>
      <c r="P1505" t="inlineStr">
        <is>
          <t>XAUUSD</t>
        </is>
      </c>
      <c r="Q1505" t="inlineStr">
        <is>
          <t>M15</t>
        </is>
      </c>
      <c r="R1505" t="n">
        <v>4681.84</v>
      </c>
      <c r="S1505" t="n">
        <v>4683.35862</v>
      </c>
      <c r="T1505" t="n">
        <v>4682.31076</v>
      </c>
      <c r="U1505" t="n">
        <v>4684.31502</v>
      </c>
      <c r="V1505" t="n">
        <v>4680.32718</v>
      </c>
      <c r="W1505" t="n">
        <v>0</v>
      </c>
      <c r="Y1505" s="1">
        <f>(O1505/86400)+25569</f>
        <v/>
      </c>
      <c r="Z1505" s="2">
        <f>CEILING(INT(Y1505*1440)/1440*288,1)/288</f>
        <v/>
      </c>
      <c r="AA1505">
        <f>MROUND((Z1505-25569)*86400,300)</f>
        <v/>
      </c>
    </row>
    <row r="1506" ht="14.25" customHeight="1">
      <c r="O1506" t="n">
        <v>1777327202</v>
      </c>
      <c r="P1506" t="inlineStr">
        <is>
          <t>XAUUSD</t>
        </is>
      </c>
      <c r="Q1506" t="inlineStr">
        <is>
          <t>M15</t>
        </is>
      </c>
      <c r="R1506" t="n">
        <v>4689.32</v>
      </c>
      <c r="S1506" t="n">
        <v>4684.94195</v>
      </c>
      <c r="T1506" t="n">
        <v>4683.62635</v>
      </c>
      <c r="U1506" t="n">
        <v>4685.90239</v>
      </c>
      <c r="V1506" t="n">
        <v>4681.89483</v>
      </c>
      <c r="W1506" t="n">
        <v>0</v>
      </c>
      <c r="Y1506" s="1">
        <f>(O1506/86400)+25569</f>
        <v/>
      </c>
      <c r="Z1506" s="2">
        <f>CEILING(INT(Y1506*1440)/1440*288,1)/288</f>
        <v/>
      </c>
      <c r="AA1506">
        <f>MROUND((Z1506-25569)*86400,300)</f>
        <v/>
      </c>
    </row>
    <row r="1507" ht="14.25" customHeight="1">
      <c r="O1507" t="n">
        <v>1777328102</v>
      </c>
      <c r="P1507" t="inlineStr">
        <is>
          <t>XAUUSD</t>
        </is>
      </c>
      <c r="Q1507" t="inlineStr">
        <is>
          <t>M15</t>
        </is>
      </c>
      <c r="R1507" t="n">
        <v>4689.07</v>
      </c>
      <c r="S1507" t="n">
        <v>4686.47272</v>
      </c>
      <c r="T1507" t="n">
        <v>4685.04953</v>
      </c>
      <c r="U1507" t="n">
        <v>4687.38998</v>
      </c>
      <c r="V1507" t="n">
        <v>4683.60819</v>
      </c>
      <c r="W1507" t="n">
        <v>0</v>
      </c>
      <c r="Y1507" s="1">
        <f>(O1507/86400)+25569</f>
        <v/>
      </c>
      <c r="Z1507" s="2">
        <f>CEILING(INT(Y1507*1440)/1440*288,1)/288</f>
        <v/>
      </c>
      <c r="AA1507">
        <f>MROUND((Z1507-25569)*86400,300)</f>
        <v/>
      </c>
    </row>
    <row r="1508" ht="14.25" customHeight="1">
      <c r="O1508" t="n">
        <v>1777329002</v>
      </c>
      <c r="P1508" t="inlineStr">
        <is>
          <t>XAUUSD</t>
        </is>
      </c>
      <c r="Q1508" t="inlineStr">
        <is>
          <t>M15</t>
        </is>
      </c>
      <c r="R1508" t="n">
        <v>4687.28</v>
      </c>
      <c r="S1508" t="n">
        <v>4687.92369</v>
      </c>
      <c r="T1508" t="n">
        <v>4686.48661</v>
      </c>
      <c r="U1508" t="n">
        <v>4688.82583</v>
      </c>
      <c r="V1508" t="n">
        <v>4685.27041</v>
      </c>
      <c r="W1508" t="n">
        <v>0</v>
      </c>
      <c r="Y1508" s="1">
        <f>(O1508/86400)+25569</f>
        <v/>
      </c>
      <c r="Z1508" s="2">
        <f>CEILING(INT(Y1508*1440)/1440*288,1)/288</f>
        <v/>
      </c>
      <c r="AA1508">
        <f>MROUND((Z1508-25569)*86400,300)</f>
        <v/>
      </c>
    </row>
    <row r="1509" ht="14.25" customHeight="1">
      <c r="O1509" t="n">
        <v>1777329902</v>
      </c>
      <c r="P1509" t="inlineStr">
        <is>
          <t>XAUUSD</t>
        </is>
      </c>
      <c r="Q1509" t="inlineStr">
        <is>
          <t>M15</t>
        </is>
      </c>
      <c r="R1509" t="n">
        <v>4687.93</v>
      </c>
      <c r="S1509" t="n">
        <v>4689.34907</v>
      </c>
      <c r="T1509" t="n">
        <v>4687.91784</v>
      </c>
      <c r="U1509" t="n">
        <v>4690.24602</v>
      </c>
      <c r="V1509" t="n">
        <v>4686.86672</v>
      </c>
      <c r="W1509" t="n">
        <v>0</v>
      </c>
      <c r="Y1509" s="1">
        <f>(O1509/86400)+25569</f>
        <v/>
      </c>
      <c r="Z1509" s="2">
        <f>CEILING(INT(Y1509*1440)/1440*288,1)/288</f>
        <v/>
      </c>
      <c r="AA1509">
        <f>MROUND((Z1509-25569)*86400,300)</f>
        <v/>
      </c>
    </row>
    <row r="1510" ht="14.25" customHeight="1">
      <c r="O1510" t="n">
        <v>1777330802</v>
      </c>
      <c r="P1510" t="inlineStr">
        <is>
          <t>XAUUSD</t>
        </is>
      </c>
      <c r="Q1510" t="inlineStr">
        <is>
          <t>M15</t>
        </is>
      </c>
      <c r="R1510" t="n">
        <v>4689.83</v>
      </c>
      <c r="S1510" t="n">
        <v>4690.7633</v>
      </c>
      <c r="T1510" t="n">
        <v>4689.34057</v>
      </c>
      <c r="U1510" t="n">
        <v>4691.73739</v>
      </c>
      <c r="V1510" t="n">
        <v>4688.3926</v>
      </c>
      <c r="W1510" t="n">
        <v>0</v>
      </c>
      <c r="Y1510" s="1">
        <f>(O1510/86400)+25569</f>
        <v/>
      </c>
      <c r="Z1510" s="2">
        <f>CEILING(INT(Y1510*1440)/1440*288,1)/288</f>
        <v/>
      </c>
      <c r="AA1510">
        <f>MROUND((Z1510-25569)*86400,300)</f>
        <v/>
      </c>
    </row>
    <row r="1511" ht="14.25" customHeight="1">
      <c r="O1511" t="n">
        <v>1777331702</v>
      </c>
      <c r="P1511" t="inlineStr">
        <is>
          <t>XAUUSD</t>
        </is>
      </c>
      <c r="Q1511" t="inlineStr">
        <is>
          <t>M15</t>
        </is>
      </c>
      <c r="R1511" t="n">
        <v>4690.82</v>
      </c>
      <c r="S1511" t="n">
        <v>4692.11669</v>
      </c>
      <c r="T1511" t="n">
        <v>4690.72863</v>
      </c>
      <c r="U1511" t="n">
        <v>4693.27032</v>
      </c>
      <c r="V1511" t="n">
        <v>4689.81475</v>
      </c>
      <c r="W1511" t="n">
        <v>0</v>
      </c>
      <c r="Y1511" s="1">
        <f>(O1511/86400)+25569</f>
        <v/>
      </c>
      <c r="Z1511" s="2">
        <f>CEILING(INT(Y1511*1440)/1440*288,1)/288</f>
        <v/>
      </c>
      <c r="AA1511">
        <f>MROUND((Z1511-25569)*86400,300)</f>
        <v/>
      </c>
    </row>
    <row r="1512" ht="14.25" customHeight="1">
      <c r="O1512" t="n">
        <v>1777332602</v>
      </c>
      <c r="P1512" t="inlineStr">
        <is>
          <t>XAUUSD</t>
        </is>
      </c>
      <c r="Q1512" t="inlineStr">
        <is>
          <t>M15</t>
        </is>
      </c>
      <c r="R1512" t="n">
        <v>4694.41</v>
      </c>
      <c r="S1512" t="n">
        <v>4693.35644</v>
      </c>
      <c r="T1512" t="n">
        <v>4692.04253</v>
      </c>
      <c r="U1512" t="n">
        <v>4694.76557</v>
      </c>
      <c r="V1512" t="n">
        <v>4691.04018</v>
      </c>
      <c r="W1512" t="n">
        <v>0</v>
      </c>
      <c r="Y1512" s="1">
        <f>(O1512/86400)+25569</f>
        <v/>
      </c>
      <c r="Z1512" s="2">
        <f>CEILING(INT(Y1512*1440)/1440*288,1)/288</f>
        <v/>
      </c>
      <c r="AA1512">
        <f>MROUND((Z1512-25569)*86400,300)</f>
        <v/>
      </c>
    </row>
    <row r="1513" ht="14.25" customHeight="1">
      <c r="O1513" t="n">
        <v>1777333502</v>
      </c>
      <c r="P1513" t="inlineStr">
        <is>
          <t>XAUUSD</t>
        </is>
      </c>
      <c r="Q1513" t="inlineStr">
        <is>
          <t>M15</t>
        </is>
      </c>
      <c r="R1513" t="n">
        <v>4691.85</v>
      </c>
      <c r="S1513" t="n">
        <v>4694.28644</v>
      </c>
      <c r="T1513" t="n">
        <v>4693.16449</v>
      </c>
      <c r="U1513" t="n">
        <v>4696.05447</v>
      </c>
      <c r="V1513" t="n">
        <v>4691.95503</v>
      </c>
      <c r="W1513" t="n">
        <v>0</v>
      </c>
      <c r="Y1513" s="1">
        <f>(O1513/86400)+25569</f>
        <v/>
      </c>
      <c r="Z1513" s="2">
        <f>CEILING(INT(Y1513*1440)/1440*288,1)/288</f>
        <v/>
      </c>
      <c r="AA1513">
        <f>MROUND((Z1513-25569)*86400,300)</f>
        <v/>
      </c>
    </row>
    <row r="1514" ht="14.25" customHeight="1">
      <c r="O1514" t="n">
        <v>1777334402</v>
      </c>
      <c r="P1514" t="inlineStr">
        <is>
          <t>XAUUSD</t>
        </is>
      </c>
      <c r="Q1514" t="inlineStr">
        <is>
          <t>M15</t>
        </is>
      </c>
      <c r="R1514" t="n">
        <v>4697.91</v>
      </c>
      <c r="S1514" t="n">
        <v>4694.83111</v>
      </c>
      <c r="T1514" t="n">
        <v>4693.9978</v>
      </c>
      <c r="U1514" t="n">
        <v>4696.98662</v>
      </c>
      <c r="V1514" t="n">
        <v>4692.39799</v>
      </c>
      <c r="W1514" t="n">
        <v>0</v>
      </c>
      <c r="Y1514" s="1">
        <f>(O1514/86400)+25569</f>
        <v/>
      </c>
      <c r="Z1514" s="2">
        <f>CEILING(INT(Y1514*1440)/1440*288,1)/288</f>
        <v/>
      </c>
      <c r="AA1514">
        <f>MROUND((Z1514-25569)*86400,300)</f>
        <v/>
      </c>
    </row>
    <row r="1515" ht="14.25" customHeight="1">
      <c r="O1515" t="n">
        <v>1777335302</v>
      </c>
      <c r="P1515" t="inlineStr">
        <is>
          <t>XAUUSD</t>
        </is>
      </c>
      <c r="Q1515" t="inlineStr">
        <is>
          <t>M15</t>
        </is>
      </c>
      <c r="R1515" t="n">
        <v>4695.01</v>
      </c>
      <c r="S1515" t="n">
        <v>4694.65352</v>
      </c>
      <c r="T1515" t="n">
        <v>4694.32566</v>
      </c>
      <c r="U1515" t="n">
        <v>4697.25291</v>
      </c>
      <c r="V1515" t="n">
        <v>4692.21778</v>
      </c>
      <c r="W1515" t="n">
        <v>0</v>
      </c>
      <c r="Y1515" s="1">
        <f>(O1515/86400)+25569</f>
        <v/>
      </c>
      <c r="Z1515" s="2">
        <f>CEILING(INT(Y1515*1440)/1440*288,1)/288</f>
        <v/>
      </c>
      <c r="AA1515">
        <f>MROUND((Z1515-25569)*86400,300)</f>
        <v/>
      </c>
    </row>
    <row r="1516" ht="14.25" customHeight="1">
      <c r="O1516" t="n">
        <v>1777336202</v>
      </c>
      <c r="P1516" t="inlineStr">
        <is>
          <t>XAUUSD</t>
        </is>
      </c>
      <c r="Q1516" t="inlineStr">
        <is>
          <t>M15</t>
        </is>
      </c>
      <c r="R1516" t="n">
        <v>4693.71</v>
      </c>
      <c r="S1516" t="n">
        <v>4693.68388</v>
      </c>
      <c r="T1516" t="n">
        <v>4694.00477</v>
      </c>
      <c r="U1516" t="n">
        <v>4696.79143</v>
      </c>
      <c r="V1516" t="n">
        <v>4691.24722</v>
      </c>
      <c r="W1516" t="n">
        <v>1</v>
      </c>
      <c r="Y1516" s="1">
        <f>(O1516/86400)+25569</f>
        <v/>
      </c>
      <c r="Z1516" s="2">
        <f>CEILING(INT(Y1516*1440)/1440*288,1)/288</f>
        <v/>
      </c>
      <c r="AA1516">
        <f>MROUND((Z1516-25569)*86400,300)</f>
        <v/>
      </c>
    </row>
    <row r="1517" ht="14.25" customHeight="1">
      <c r="O1517" t="n">
        <v>1777337102</v>
      </c>
      <c r="P1517" t="inlineStr">
        <is>
          <t>XAUUSD</t>
        </is>
      </c>
      <c r="Q1517" t="inlineStr">
        <is>
          <t>M15</t>
        </is>
      </c>
      <c r="R1517" t="n">
        <v>4690.53</v>
      </c>
      <c r="S1517" t="n">
        <v>4691.86566</v>
      </c>
      <c r="T1517" t="n">
        <v>4692.93521</v>
      </c>
      <c r="U1517" t="n">
        <v>4695.64973</v>
      </c>
      <c r="V1517" t="n">
        <v>4689.38042</v>
      </c>
      <c r="W1517" t="n">
        <v>0</v>
      </c>
      <c r="Y1517" s="1">
        <f>(O1517/86400)+25569</f>
        <v/>
      </c>
      <c r="Z1517" s="2">
        <f>CEILING(INT(Y1517*1440)/1440*288,1)/288</f>
        <v/>
      </c>
      <c r="AA1517">
        <f>MROUND((Z1517-25569)*86400,300)</f>
        <v/>
      </c>
    </row>
    <row r="1518" ht="14.25" customHeight="1">
      <c r="O1518" t="n">
        <v>1777338002</v>
      </c>
      <c r="P1518" t="inlineStr">
        <is>
          <t>XAUUSD</t>
        </is>
      </c>
      <c r="Q1518" t="inlineStr">
        <is>
          <t>M15</t>
        </is>
      </c>
      <c r="R1518" t="n">
        <v>4688.24</v>
      </c>
      <c r="S1518" t="n">
        <v>4689.2686</v>
      </c>
      <c r="T1518" t="n">
        <v>4691.10191</v>
      </c>
      <c r="U1518" t="n">
        <v>4693.80922</v>
      </c>
      <c r="V1518" t="n">
        <v>4686.62235</v>
      </c>
      <c r="W1518" t="n">
        <v>0</v>
      </c>
      <c r="Y1518" s="1">
        <f>(O1518/86400)+25569</f>
        <v/>
      </c>
      <c r="Z1518" s="2">
        <f>CEILING(INT(Y1518*1440)/1440*288,1)/288</f>
        <v/>
      </c>
      <c r="AA1518">
        <f>MROUND((Z1518-25569)*86400,300)</f>
        <v/>
      </c>
    </row>
    <row r="1519" ht="14.25" customHeight="1">
      <c r="O1519" t="n">
        <v>1777338902</v>
      </c>
      <c r="P1519" t="inlineStr">
        <is>
          <t>XAUUSD</t>
        </is>
      </c>
      <c r="Q1519" t="inlineStr">
        <is>
          <t>M15</t>
        </is>
      </c>
      <c r="R1519" t="n">
        <v>4687.7</v>
      </c>
      <c r="S1519" t="n">
        <v>4686.04164</v>
      </c>
      <c r="T1519" t="n">
        <v>4688.57177</v>
      </c>
      <c r="U1519" t="n">
        <v>4691.3661</v>
      </c>
      <c r="V1519" t="n">
        <v>4683.20476</v>
      </c>
      <c r="W1519" t="n">
        <v>0</v>
      </c>
      <c r="Y1519" s="1">
        <f>(O1519/86400)+25569</f>
        <v/>
      </c>
      <c r="Z1519" s="2">
        <f>CEILING(INT(Y1519*1440)/1440*288,1)/288</f>
        <v/>
      </c>
      <c r="AA1519">
        <f>MROUND((Z1519-25569)*86400,300)</f>
        <v/>
      </c>
    </row>
    <row r="1520" ht="14.25" customHeight="1">
      <c r="O1520" t="n">
        <v>1777339802</v>
      </c>
      <c r="P1520" t="inlineStr">
        <is>
          <t>XAUUSD</t>
        </is>
      </c>
      <c r="Q1520" t="inlineStr">
        <is>
          <t>M15</t>
        </is>
      </c>
      <c r="R1520" t="n">
        <v>4687.37</v>
      </c>
      <c r="S1520" t="n">
        <v>4682.39485</v>
      </c>
      <c r="T1520" t="n">
        <v>4685.48331</v>
      </c>
      <c r="U1520" t="n">
        <v>4688.38894</v>
      </c>
      <c r="V1520" t="n">
        <v>4679.31244</v>
      </c>
      <c r="W1520" t="n">
        <v>0</v>
      </c>
      <c r="Y1520" s="1">
        <f>(O1520/86400)+25569</f>
        <v/>
      </c>
      <c r="Z1520" s="2">
        <f>CEILING(INT(Y1520*1440)/1440*288,1)/288</f>
        <v/>
      </c>
      <c r="AA1520">
        <f>MROUND((Z1520-25569)*86400,300)</f>
        <v/>
      </c>
    </row>
    <row r="1521" ht="14.25" customHeight="1">
      <c r="O1521" t="n">
        <v>1777340702</v>
      </c>
      <c r="P1521" t="inlineStr">
        <is>
          <t>XAUUSD</t>
        </is>
      </c>
      <c r="Q1521" t="inlineStr">
        <is>
          <t>M15</t>
        </is>
      </c>
      <c r="R1521" t="n">
        <v>4670.88</v>
      </c>
      <c r="S1521" t="n">
        <v>4678.64023</v>
      </c>
      <c r="T1521" t="n">
        <v>4682.06177</v>
      </c>
      <c r="U1521" t="n">
        <v>4684.99603</v>
      </c>
      <c r="V1521" t="n">
        <v>4675.31834</v>
      </c>
      <c r="W1521" t="n">
        <v>0</v>
      </c>
      <c r="Y1521" s="1">
        <f>(O1521/86400)+25569</f>
        <v/>
      </c>
      <c r="Z1521" s="2">
        <f>CEILING(INT(Y1521*1440)/1440*288,1)/288</f>
        <v/>
      </c>
      <c r="AA1521">
        <f>MROUND((Z1521-25569)*86400,300)</f>
        <v/>
      </c>
    </row>
    <row r="1522" ht="14.25" customHeight="1">
      <c r="O1522" t="n">
        <v>1777341602</v>
      </c>
      <c r="P1522" t="inlineStr">
        <is>
          <t>XAUUSD</t>
        </is>
      </c>
      <c r="Q1522" t="inlineStr">
        <is>
          <t>M15</t>
        </is>
      </c>
      <c r="R1522" t="n">
        <v>4677.52</v>
      </c>
      <c r="S1522" t="n">
        <v>4675.57257</v>
      </c>
      <c r="T1522" t="n">
        <v>4678.81717</v>
      </c>
      <c r="U1522" t="n">
        <v>4681.50707</v>
      </c>
      <c r="V1522" t="n">
        <v>4671.97619</v>
      </c>
      <c r="W1522" t="n">
        <v>0</v>
      </c>
      <c r="Y1522" s="1">
        <f>(O1522/86400)+25569</f>
        <v/>
      </c>
      <c r="Z1522" s="2">
        <f>CEILING(INT(Y1522*1440)/1440*288,1)/288</f>
        <v/>
      </c>
      <c r="AA1522">
        <f>MROUND((Z1522-25569)*86400,300)</f>
        <v/>
      </c>
    </row>
    <row r="1523" ht="14.25" customHeight="1">
      <c r="O1523" t="n">
        <v>1777342502</v>
      </c>
      <c r="P1523" t="inlineStr">
        <is>
          <t>XAUUSD</t>
        </is>
      </c>
      <c r="Q1523" t="inlineStr">
        <is>
          <t>M15</t>
        </is>
      </c>
      <c r="R1523" t="n">
        <v>4675.58</v>
      </c>
      <c r="S1523" t="n">
        <v>4673.25002</v>
      </c>
      <c r="T1523" t="n">
        <v>4676.03359</v>
      </c>
      <c r="U1523" t="n">
        <v>4678.44507</v>
      </c>
      <c r="V1523" t="n">
        <v>4669.67693</v>
      </c>
      <c r="W1523" t="n">
        <v>0</v>
      </c>
      <c r="Y1523" s="1">
        <f>(O1523/86400)+25569</f>
        <v/>
      </c>
      <c r="Z1523" s="2">
        <f>CEILING(INT(Y1523*1440)/1440*288,1)/288</f>
        <v/>
      </c>
      <c r="AA1523">
        <f>MROUND((Z1523-25569)*86400,300)</f>
        <v/>
      </c>
    </row>
    <row r="1524" ht="14.25" customHeight="1">
      <c r="O1524" t="n">
        <v>1777343402</v>
      </c>
      <c r="P1524" t="inlineStr">
        <is>
          <t>XAUUSD</t>
        </is>
      </c>
      <c r="Q1524" t="inlineStr">
        <is>
          <t>M15</t>
        </is>
      </c>
      <c r="R1524" t="n">
        <v>4671.15</v>
      </c>
      <c r="S1524" t="n">
        <v>4671.84258</v>
      </c>
      <c r="T1524" t="n">
        <v>4673.93809</v>
      </c>
      <c r="U1524" t="n">
        <v>4675.9697</v>
      </c>
      <c r="V1524" t="n">
        <v>4668.37741</v>
      </c>
      <c r="W1524" t="n">
        <v>0</v>
      </c>
      <c r="Y1524" s="1">
        <f>(O1524/86400)+25569</f>
        <v/>
      </c>
      <c r="Z1524" s="2">
        <f>CEILING(INT(Y1524*1440)/1440*288,1)/288</f>
        <v/>
      </c>
      <c r="AA1524">
        <f>MROUND((Z1524-25569)*86400,300)</f>
        <v/>
      </c>
    </row>
    <row r="1525" ht="14.25" customHeight="1">
      <c r="O1525" t="n">
        <v>1777344302</v>
      </c>
      <c r="P1525" t="inlineStr">
        <is>
          <t>XAUUSD</t>
        </is>
      </c>
      <c r="Q1525" t="inlineStr">
        <is>
          <t>M15</t>
        </is>
      </c>
      <c r="R1525" t="n">
        <v>4669.14</v>
      </c>
      <c r="S1525" t="n">
        <v>4671.42145</v>
      </c>
      <c r="T1525" t="n">
        <v>4672.67977</v>
      </c>
      <c r="U1525" t="n">
        <v>4674.31372</v>
      </c>
      <c r="V1525" t="n">
        <v>4668.16509</v>
      </c>
      <c r="W1525" t="n">
        <v>0</v>
      </c>
      <c r="Y1525" s="1">
        <f>(O1525/86400)+25569</f>
        <v/>
      </c>
      <c r="Z1525" s="2">
        <f>CEILING(INT(Y1525*1440)/1440*288,1)/288</f>
        <v/>
      </c>
      <c r="AA1525">
        <f>MROUND((Z1525-25569)*86400,300)</f>
        <v/>
      </c>
    </row>
    <row r="1526" ht="14.25" customHeight="1">
      <c r="O1526" t="n">
        <v>1777345202</v>
      </c>
      <c r="P1526" t="inlineStr">
        <is>
          <t>XAUUSD</t>
        </is>
      </c>
      <c r="Q1526" t="inlineStr">
        <is>
          <t>M15</t>
        </is>
      </c>
      <c r="R1526" t="n">
        <v>4672.91</v>
      </c>
      <c r="S1526" t="n">
        <v>4671.81587</v>
      </c>
      <c r="T1526" t="n">
        <v>4672.24782</v>
      </c>
      <c r="U1526" t="n">
        <v>4673.55692</v>
      </c>
      <c r="V1526" t="n">
        <v>4668.92332</v>
      </c>
      <c r="W1526" t="n">
        <v>0</v>
      </c>
      <c r="Y1526" s="1">
        <f>(O1526/86400)+25569</f>
        <v/>
      </c>
      <c r="Z1526" s="2">
        <f>CEILING(INT(Y1526*1440)/1440*288,1)/288</f>
        <v/>
      </c>
      <c r="AA1526">
        <f>MROUND((Z1526-25569)*86400,300)</f>
        <v/>
      </c>
    </row>
    <row r="1527" ht="14.25" customHeight="1">
      <c r="O1527" t="n">
        <v>1777346102</v>
      </c>
      <c r="P1527" t="inlineStr">
        <is>
          <t>XAUUSD</t>
        </is>
      </c>
      <c r="Q1527" t="inlineStr">
        <is>
          <t>M15</t>
        </is>
      </c>
      <c r="R1527" t="n">
        <v>4674.86</v>
      </c>
      <c r="S1527" t="n">
        <v>4672.53544</v>
      </c>
      <c r="T1527" t="n">
        <v>4672.39163</v>
      </c>
      <c r="U1527" t="n">
        <v>4673.44385</v>
      </c>
      <c r="V1527" t="n">
        <v>4670.18214</v>
      </c>
      <c r="W1527" t="n">
        <v>1</v>
      </c>
      <c r="Y1527" s="1">
        <f>(O1527/86400)+25569</f>
        <v/>
      </c>
      <c r="Z1527" s="2">
        <f>CEILING(INT(Y1527*1440)/1440*288,1)/288</f>
        <v/>
      </c>
      <c r="AA1527">
        <f>MROUND((Z1527-25569)*86400,300)</f>
        <v/>
      </c>
    </row>
    <row r="1528" ht="14.25" customHeight="1">
      <c r="O1528" t="n">
        <v>1777347002</v>
      </c>
      <c r="P1528" t="inlineStr">
        <is>
          <t>XAUUSD</t>
        </is>
      </c>
      <c r="Q1528" t="inlineStr">
        <is>
          <t>M15</t>
        </is>
      </c>
      <c r="R1528" t="n">
        <v>4672.11</v>
      </c>
      <c r="S1528" t="n">
        <v>4673.07203</v>
      </c>
      <c r="T1528" t="n">
        <v>4672.73183</v>
      </c>
      <c r="U1528" t="n">
        <v>4673.61991</v>
      </c>
      <c r="V1528" t="n">
        <v>4671.30146</v>
      </c>
      <c r="W1528" t="n">
        <v>0</v>
      </c>
      <c r="Y1528" s="1">
        <f>(O1528/86400)+25569</f>
        <v/>
      </c>
      <c r="Z1528" s="2">
        <f>CEILING(INT(Y1528*1440)/1440*288,1)/288</f>
        <v/>
      </c>
      <c r="AA1528">
        <f>MROUND((Z1528-25569)*86400,300)</f>
        <v/>
      </c>
    </row>
    <row r="1529" ht="14.25" customHeight="1">
      <c r="O1529" t="n">
        <v>1777347902</v>
      </c>
      <c r="P1529" t="inlineStr">
        <is>
          <t>XAUUSD</t>
        </is>
      </c>
      <c r="Q1529" t="inlineStr">
        <is>
          <t>M15</t>
        </is>
      </c>
      <c r="R1529" t="n">
        <v>4671.02</v>
      </c>
      <c r="S1529" t="n">
        <v>4673.03486</v>
      </c>
      <c r="T1529" t="n">
        <v>4672.88335</v>
      </c>
      <c r="U1529" t="n">
        <v>4673.74987</v>
      </c>
      <c r="V1529" t="n">
        <v>4671.66554</v>
      </c>
      <c r="W1529" t="n">
        <v>0</v>
      </c>
      <c r="Y1529" s="1">
        <f>(O1529/86400)+25569</f>
        <v/>
      </c>
      <c r="Z1529" s="2">
        <f>CEILING(INT(Y1529*1440)/1440*288,1)/288</f>
        <v/>
      </c>
      <c r="AA1529">
        <f>MROUND((Z1529-25569)*86400,300)</f>
        <v/>
      </c>
    </row>
    <row r="1530" ht="14.25" customHeight="1">
      <c r="O1530" t="n">
        <v>1777348802</v>
      </c>
      <c r="P1530" t="inlineStr">
        <is>
          <t>XAUUSD</t>
        </is>
      </c>
      <c r="Q1530" t="inlineStr">
        <is>
          <t>M15</t>
        </is>
      </c>
      <c r="R1530" t="n">
        <v>4669.93</v>
      </c>
      <c r="S1530" t="n">
        <v>4672.02424</v>
      </c>
      <c r="T1530" t="n">
        <v>4672.45379</v>
      </c>
      <c r="U1530" t="n">
        <v>4673.53364</v>
      </c>
      <c r="V1530" t="n">
        <v>4670.78723</v>
      </c>
      <c r="W1530" t="n">
        <v>1</v>
      </c>
      <c r="Y1530" s="1">
        <f>(O1530/86400)+25569</f>
        <v/>
      </c>
      <c r="Z1530" s="2">
        <f>CEILING(INT(Y1530*1440)/1440*288,1)/288</f>
        <v/>
      </c>
      <c r="AA1530">
        <f>MROUND((Z1530-25569)*86400,300)</f>
        <v/>
      </c>
    </row>
    <row r="1531" ht="14.25" customHeight="1">
      <c r="O1531" t="n">
        <v>1777349702</v>
      </c>
      <c r="P1531" t="inlineStr">
        <is>
          <t>XAUUSD</t>
        </is>
      </c>
      <c r="Q1531" t="inlineStr">
        <is>
          <t>M15</t>
        </is>
      </c>
      <c r="R1531" t="n">
        <v>4667.66</v>
      </c>
      <c r="S1531" t="n">
        <v>4669.76653</v>
      </c>
      <c r="T1531" t="n">
        <v>4671.11016</v>
      </c>
      <c r="U1531" t="n">
        <v>4672.65305</v>
      </c>
      <c r="V1531" t="n">
        <v>4668.34015</v>
      </c>
      <c r="W1531" t="n">
        <v>0</v>
      </c>
      <c r="Y1531" s="1">
        <f>(O1531/86400)+25569</f>
        <v/>
      </c>
      <c r="Z1531" s="2">
        <f>CEILING(INT(Y1531*1440)/1440*288,1)/288</f>
        <v/>
      </c>
      <c r="AA1531">
        <f>MROUND((Z1531-25569)*86400,300)</f>
        <v/>
      </c>
    </row>
    <row r="1532" ht="14.25" customHeight="1">
      <c r="O1532" t="n">
        <v>1777350602</v>
      </c>
      <c r="P1532" t="inlineStr">
        <is>
          <t>XAUUSD</t>
        </is>
      </c>
      <c r="Q1532" t="inlineStr">
        <is>
          <t>M15</t>
        </is>
      </c>
      <c r="R1532" t="n">
        <v>4669.92</v>
      </c>
      <c r="S1532" t="n">
        <v>4666.14551</v>
      </c>
      <c r="T1532" t="n">
        <v>4668.62784</v>
      </c>
      <c r="U1532" t="n">
        <v>4670.85488</v>
      </c>
      <c r="V1532" t="n">
        <v>4664.13833</v>
      </c>
      <c r="W1532" t="n">
        <v>0</v>
      </c>
      <c r="Y1532" s="1">
        <f>(O1532/86400)+25569</f>
        <v/>
      </c>
      <c r="Z1532" s="2">
        <f>CEILING(INT(Y1532*1440)/1440*288,1)/288</f>
        <v/>
      </c>
      <c r="AA1532">
        <f>MROUND((Z1532-25569)*86400,300)</f>
        <v/>
      </c>
    </row>
    <row r="1533" ht="14.25" customHeight="1">
      <c r="O1533" t="n">
        <v>1777351502</v>
      </c>
      <c r="P1533" t="inlineStr">
        <is>
          <t>XAUUSD</t>
        </is>
      </c>
      <c r="Q1533" t="inlineStr">
        <is>
          <t>M15</t>
        </is>
      </c>
      <c r="R1533" t="n">
        <v>4667.71</v>
      </c>
      <c r="S1533" t="n">
        <v>4661.07583</v>
      </c>
      <c r="T1533" t="n">
        <v>4664.85184</v>
      </c>
      <c r="U1533" t="n">
        <v>4667.91225</v>
      </c>
      <c r="V1533" t="n">
        <v>4658.23468</v>
      </c>
      <c r="W1533" t="n">
        <v>0</v>
      </c>
      <c r="Y1533" s="1">
        <f>(O1533/86400)+25569</f>
        <v/>
      </c>
      <c r="Z1533" s="2">
        <f>CEILING(INT(Y1533*1440)/1440*288,1)/288</f>
        <v/>
      </c>
      <c r="AA1533">
        <f>MROUND((Z1533-25569)*86400,300)</f>
        <v/>
      </c>
    </row>
    <row r="1534" ht="14.25" customHeight="1">
      <c r="O1534" t="n">
        <v>1777352402</v>
      </c>
      <c r="P1534" t="inlineStr">
        <is>
          <t>XAUUSD</t>
        </is>
      </c>
      <c r="Q1534" t="inlineStr">
        <is>
          <t>M15</t>
        </is>
      </c>
      <c r="R1534" t="n">
        <v>4652.57</v>
      </c>
      <c r="S1534" t="n">
        <v>4654.83373</v>
      </c>
      <c r="T1534" t="n">
        <v>4659.84278</v>
      </c>
      <c r="U1534" t="n">
        <v>4663.73355</v>
      </c>
      <c r="V1534" t="n">
        <v>4650.94146</v>
      </c>
      <c r="W1534" t="n">
        <v>0</v>
      </c>
      <c r="Y1534" s="1">
        <f>(O1534/86400)+25569</f>
        <v/>
      </c>
      <c r="Z1534" s="2">
        <f>CEILING(INT(Y1534*1440)/1440*288,1)/288</f>
        <v/>
      </c>
      <c r="AA1534">
        <f>MROUND((Z1534-25569)*86400,300)</f>
        <v/>
      </c>
    </row>
    <row r="1535" ht="14.25" customHeight="1">
      <c r="O1535" t="n">
        <v>1777353302</v>
      </c>
      <c r="P1535" t="inlineStr">
        <is>
          <t>XAUUSD</t>
        </is>
      </c>
      <c r="Q1535" t="inlineStr">
        <is>
          <t>M15</t>
        </is>
      </c>
      <c r="R1535" t="n">
        <v>4658.38</v>
      </c>
      <c r="S1535" t="n">
        <v>4648.26102</v>
      </c>
      <c r="T1535" t="n">
        <v>4654.0519</v>
      </c>
      <c r="U1535" t="n">
        <v>4658.4925</v>
      </c>
      <c r="V1535" t="n">
        <v>4643.26405</v>
      </c>
      <c r="W1535" t="n">
        <v>0</v>
      </c>
      <c r="Y1535" s="1">
        <f>(O1535/86400)+25569</f>
        <v/>
      </c>
      <c r="Z1535" s="2">
        <f>CEILING(INT(Y1535*1440)/1440*288,1)/288</f>
        <v/>
      </c>
      <c r="AA1535">
        <f>MROUND((Z1535-25569)*86400,300)</f>
        <v/>
      </c>
    </row>
    <row r="1536" ht="14.25" customHeight="1">
      <c r="O1536" t="n">
        <v>1777354202</v>
      </c>
      <c r="P1536" t="inlineStr">
        <is>
          <t>XAUUSD</t>
        </is>
      </c>
      <c r="Q1536" t="inlineStr">
        <is>
          <t>M15</t>
        </is>
      </c>
      <c r="R1536" t="n">
        <v>4624.58</v>
      </c>
      <c r="S1536" t="n">
        <v>4641.72069</v>
      </c>
      <c r="T1536" t="n">
        <v>4647.8863</v>
      </c>
      <c r="U1536" t="n">
        <v>4652.7231</v>
      </c>
      <c r="V1536" t="n">
        <v>4635.77949</v>
      </c>
      <c r="W1536" t="n">
        <v>0</v>
      </c>
      <c r="Y1536" s="1">
        <f>(O1536/86400)+25569</f>
        <v/>
      </c>
      <c r="Z1536" s="2">
        <f>CEILING(INT(Y1536*1440)/1440*288,1)/288</f>
        <v/>
      </c>
      <c r="AA1536">
        <f>MROUND((Z1536-25569)*86400,300)</f>
        <v/>
      </c>
    </row>
    <row r="1537" ht="14.25" customHeight="1">
      <c r="O1537" t="n">
        <v>1777355102</v>
      </c>
      <c r="P1537" t="inlineStr">
        <is>
          <t>XAUUSD</t>
        </is>
      </c>
      <c r="Q1537" t="inlineStr">
        <is>
          <t>M15</t>
        </is>
      </c>
      <c r="R1537" t="n">
        <v>4632.23</v>
      </c>
      <c r="S1537" t="n">
        <v>4636.68041</v>
      </c>
      <c r="T1537" t="n">
        <v>4642.28335</v>
      </c>
      <c r="U1537" t="n">
        <v>4646.89796</v>
      </c>
      <c r="V1537" t="n">
        <v>4629.77339</v>
      </c>
      <c r="W1537" t="n">
        <v>0</v>
      </c>
      <c r="Y1537" s="1">
        <f>(O1537/86400)+25569</f>
        <v/>
      </c>
      <c r="Z1537" s="2">
        <f>CEILING(INT(Y1537*1440)/1440*288,1)/288</f>
        <v/>
      </c>
      <c r="AA1537">
        <f>MROUND((Z1537-25569)*86400,300)</f>
        <v/>
      </c>
    </row>
    <row r="1538" ht="14.25" customHeight="1">
      <c r="O1538" t="n">
        <v>1777356002</v>
      </c>
      <c r="P1538" t="inlineStr">
        <is>
          <t>XAUUSD</t>
        </is>
      </c>
      <c r="Q1538" t="inlineStr">
        <is>
          <t>M15</t>
        </is>
      </c>
      <c r="R1538" t="n">
        <v>4640.69</v>
      </c>
      <c r="S1538" t="n">
        <v>4633.1846</v>
      </c>
      <c r="T1538" t="n">
        <v>4637.73398</v>
      </c>
      <c r="U1538" t="n">
        <v>4642.14183</v>
      </c>
      <c r="V1538" t="n">
        <v>4625.61166</v>
      </c>
      <c r="W1538" t="n">
        <v>0</v>
      </c>
      <c r="Y1538" s="1">
        <f>(O1538/86400)+25569</f>
        <v/>
      </c>
      <c r="Z1538" s="2">
        <f>CEILING(INT(Y1538*1440)/1440*288,1)/288</f>
        <v/>
      </c>
      <c r="AA1538">
        <f>MROUND((Z1538-25569)*86400,300)</f>
        <v/>
      </c>
    </row>
    <row r="1539" ht="14.25" customHeight="1">
      <c r="O1539" t="n">
        <v>1777356902</v>
      </c>
      <c r="P1539" t="inlineStr">
        <is>
          <t>XAUUSD</t>
        </is>
      </c>
      <c r="Q1539" t="inlineStr">
        <is>
          <t>M15</t>
        </is>
      </c>
      <c r="R1539" t="n">
        <v>4631.64</v>
      </c>
      <c r="S1539" t="n">
        <v>4630.96395</v>
      </c>
      <c r="T1539" t="n">
        <v>4634.34896</v>
      </c>
      <c r="U1539" t="n">
        <v>4638.48798</v>
      </c>
      <c r="V1539" t="n">
        <v>4623.2773</v>
      </c>
      <c r="W1539" t="n">
        <v>0</v>
      </c>
      <c r="Y1539" s="1">
        <f>(O1539/86400)+25569</f>
        <v/>
      </c>
      <c r="Z1539" s="2">
        <f>CEILING(INT(Y1539*1440)/1440*288,1)/288</f>
        <v/>
      </c>
      <c r="AA1539">
        <f>MROUND((Z1539-25569)*86400,300)</f>
        <v/>
      </c>
    </row>
    <row r="1540" ht="14.25" customHeight="1">
      <c r="O1540" t="n">
        <v>1777357802</v>
      </c>
      <c r="P1540" t="inlineStr">
        <is>
          <t>XAUUSD</t>
        </is>
      </c>
      <c r="Q1540" t="inlineStr">
        <is>
          <t>M15</t>
        </is>
      </c>
      <c r="R1540" t="n">
        <v>4629.83</v>
      </c>
      <c r="S1540" t="n">
        <v>4630.01706</v>
      </c>
      <c r="T1540" t="n">
        <v>4632.18301</v>
      </c>
      <c r="U1540" t="n">
        <v>4636.04492</v>
      </c>
      <c r="V1540" t="n">
        <v>4622.57541</v>
      </c>
      <c r="W1540" t="n">
        <v>0</v>
      </c>
      <c r="Y1540" s="1">
        <f>(O1540/86400)+25569</f>
        <v/>
      </c>
      <c r="Z1540" s="2">
        <f>CEILING(INT(Y1540*1440)/1440*288,1)/288</f>
        <v/>
      </c>
      <c r="AA1540">
        <f>MROUND((Z1540-25569)*86400,300)</f>
        <v/>
      </c>
    </row>
    <row r="1541" ht="14.25" customHeight="1">
      <c r="O1541" t="n">
        <v>1777358702</v>
      </c>
      <c r="P1541" t="inlineStr">
        <is>
          <t>XAUUSD</t>
        </is>
      </c>
      <c r="Q1541" t="inlineStr">
        <is>
          <t>M15</t>
        </is>
      </c>
      <c r="R1541" t="n">
        <v>4628.99</v>
      </c>
      <c r="S1541" t="n">
        <v>4629.98</v>
      </c>
      <c r="T1541" t="n">
        <v>4631.08151</v>
      </c>
      <c r="U1541" t="n">
        <v>4634.8338</v>
      </c>
      <c r="V1541" t="n">
        <v>4622.96741</v>
      </c>
      <c r="W1541" t="n">
        <v>0</v>
      </c>
      <c r="Y1541" s="1">
        <f>(O1541/86400)+25569</f>
        <v/>
      </c>
      <c r="Z1541" s="2">
        <f>CEILING(INT(Y1541*1440)/1440*288,1)/288</f>
        <v/>
      </c>
      <c r="AA1541">
        <f>MROUND((Z1541-25569)*86400,300)</f>
        <v/>
      </c>
    </row>
    <row r="1542" ht="14.25" customHeight="1">
      <c r="O1542" t="n">
        <v>1777359602</v>
      </c>
      <c r="P1542" t="inlineStr">
        <is>
          <t>XAUUSD</t>
        </is>
      </c>
      <c r="Q1542" t="inlineStr">
        <is>
          <t>M15</t>
        </is>
      </c>
      <c r="R1542" t="n">
        <v>4634.3</v>
      </c>
      <c r="S1542" t="n">
        <v>4630.3698</v>
      </c>
      <c r="T1542" t="n">
        <v>4630.72565</v>
      </c>
      <c r="U1542" t="n">
        <v>4634.58565</v>
      </c>
      <c r="V1542" t="n">
        <v>4623.90709</v>
      </c>
      <c r="W1542" t="n">
        <v>0</v>
      </c>
      <c r="Y1542" s="1">
        <f>(O1542/86400)+25569</f>
        <v/>
      </c>
      <c r="Z1542" s="2">
        <f>CEILING(INT(Y1542*1440)/1440*288,1)/288</f>
        <v/>
      </c>
      <c r="AA1542">
        <f>MROUND((Z1542-25569)*86400,300)</f>
        <v/>
      </c>
    </row>
    <row r="1543" ht="14.25" customHeight="1">
      <c r="O1543" t="n">
        <v>1777360502</v>
      </c>
      <c r="P1543" t="inlineStr">
        <is>
          <t>XAUUSD</t>
        </is>
      </c>
      <c r="Q1543" t="inlineStr">
        <is>
          <t>M15</t>
        </is>
      </c>
      <c r="R1543" t="n">
        <v>4629.79</v>
      </c>
      <c r="S1543" t="n">
        <v>4630.585</v>
      </c>
      <c r="T1543" t="n">
        <v>4630.65533</v>
      </c>
      <c r="U1543" t="n">
        <v>4634.63519</v>
      </c>
      <c r="V1543" t="n">
        <v>4624.70301</v>
      </c>
      <c r="W1543" t="n">
        <v>0</v>
      </c>
      <c r="Y1543" s="1">
        <f>(O1543/86400)+25569</f>
        <v/>
      </c>
      <c r="Z1543" s="2">
        <f>CEILING(INT(Y1543*1440)/1440*288,1)/288</f>
        <v/>
      </c>
      <c r="AA1543">
        <f>MROUND((Z1543-25569)*86400,300)</f>
        <v/>
      </c>
    </row>
    <row r="1544" ht="14.25" customHeight="1">
      <c r="O1544" t="n">
        <v>1777361402</v>
      </c>
      <c r="P1544" t="inlineStr">
        <is>
          <t>XAUUSD</t>
        </is>
      </c>
      <c r="Q1544" t="inlineStr">
        <is>
          <t>M15</t>
        </is>
      </c>
      <c r="R1544" t="n">
        <v>4629.38</v>
      </c>
      <c r="S1544" t="n">
        <v>4630.43668</v>
      </c>
      <c r="T1544" t="n">
        <v>4630.546</v>
      </c>
      <c r="U1544" t="n">
        <v>4634.6805</v>
      </c>
      <c r="V1544" t="n">
        <v>4624.9125</v>
      </c>
      <c r="W1544" t="n">
        <v>0</v>
      </c>
      <c r="Y1544" s="1">
        <f>(O1544/86400)+25569</f>
        <v/>
      </c>
      <c r="Z1544" s="2">
        <f>CEILING(INT(Y1544*1440)/1440*288,1)/288</f>
        <v/>
      </c>
      <c r="AA1544">
        <f>MROUND((Z1544-25569)*86400,300)</f>
        <v/>
      </c>
    </row>
    <row r="1545" ht="14.25" customHeight="1">
      <c r="O1545" t="n">
        <v>1777362302</v>
      </c>
      <c r="P1545" t="inlineStr">
        <is>
          <t>XAUUSD</t>
        </is>
      </c>
      <c r="Q1545" t="inlineStr">
        <is>
          <t>M15</t>
        </is>
      </c>
      <c r="R1545" t="n">
        <v>4633.24</v>
      </c>
      <c r="S1545" t="n">
        <v>4629.79515</v>
      </c>
      <c r="T1545" t="n">
        <v>4630.17057</v>
      </c>
      <c r="U1545" t="n">
        <v>4634.38688</v>
      </c>
      <c r="V1545" t="n">
        <v>4624.34701</v>
      </c>
      <c r="W1545" t="n">
        <v>0</v>
      </c>
      <c r="Y1545" s="1">
        <f>(O1545/86400)+25569</f>
        <v/>
      </c>
      <c r="Z1545" s="2">
        <f>CEILING(INT(Y1545*1440)/1440*288,1)/288</f>
        <v/>
      </c>
      <c r="AA1545">
        <f>MROUND((Z1545-25569)*86400,300)</f>
        <v/>
      </c>
    </row>
    <row r="1546" ht="14.25" customHeight="1">
      <c r="O1546" t="n">
        <v>1777363202</v>
      </c>
      <c r="P1546" t="inlineStr">
        <is>
          <t>XAUUSD</t>
        </is>
      </c>
      <c r="Q1546" t="inlineStr">
        <is>
          <t>M15</t>
        </is>
      </c>
      <c r="R1546" t="n">
        <v>4620.29</v>
      </c>
      <c r="S1546" t="n">
        <v>4628.56872</v>
      </c>
      <c r="T1546" t="n">
        <v>4629.36965</v>
      </c>
      <c r="U1546" t="n">
        <v>4633.63575</v>
      </c>
      <c r="V1546" t="n">
        <v>4623.15614</v>
      </c>
      <c r="W1546" t="n">
        <v>0</v>
      </c>
      <c r="Y1546" s="1">
        <f>(O1546/86400)+25569</f>
        <v/>
      </c>
      <c r="Z1546" s="2">
        <f>CEILING(INT(Y1546*1440)/1440*288,1)/288</f>
        <v/>
      </c>
      <c r="AA1546">
        <f>MROUND((Z1546-25569)*86400,300)</f>
        <v/>
      </c>
    </row>
    <row r="1547" ht="14.25" customHeight="1">
      <c r="O1547" t="n">
        <v>1777364102</v>
      </c>
      <c r="P1547" t="inlineStr">
        <is>
          <t>XAUUSD</t>
        </is>
      </c>
      <c r="Q1547" t="inlineStr">
        <is>
          <t>M15</t>
        </is>
      </c>
      <c r="R1547" t="n">
        <v>4626.98</v>
      </c>
      <c r="S1547" t="n">
        <v>4627.22524</v>
      </c>
      <c r="T1547" t="n">
        <v>4628.29744</v>
      </c>
      <c r="U1547" t="n">
        <v>4632.39393</v>
      </c>
      <c r="V1547" t="n">
        <v>4621.67039</v>
      </c>
      <c r="W1547" t="n">
        <v>0</v>
      </c>
      <c r="Y1547" s="1">
        <f>(O1547/86400)+25569</f>
        <v/>
      </c>
      <c r="Z1547" s="2">
        <f>CEILING(INT(Y1547*1440)/1440*288,1)/288</f>
        <v/>
      </c>
      <c r="AA1547">
        <f>MROUND((Z1547-25569)*86400,300)</f>
        <v/>
      </c>
    </row>
    <row r="1548" ht="14.25" customHeight="1">
      <c r="O1548" t="n">
        <v>1777365002</v>
      </c>
      <c r="P1548" t="inlineStr">
        <is>
          <t>XAUUSD</t>
        </is>
      </c>
      <c r="Q1548" t="inlineStr">
        <is>
          <t>M15</t>
        </is>
      </c>
      <c r="R1548" t="n">
        <v>4628.21</v>
      </c>
      <c r="S1548" t="n">
        <v>4625.66099</v>
      </c>
      <c r="T1548" t="n">
        <v>4626.97922</v>
      </c>
      <c r="U1548" t="n">
        <v>4630.88403</v>
      </c>
      <c r="V1548" t="n">
        <v>4620.0162</v>
      </c>
      <c r="W1548" t="n">
        <v>0</v>
      </c>
      <c r="Y1548" s="1">
        <f>(O1548/86400)+25569</f>
        <v/>
      </c>
      <c r="Z1548" s="2">
        <f>CEILING(INT(Y1548*1440)/1440*288,1)/288</f>
        <v/>
      </c>
      <c r="AA1548">
        <f>MROUND((Z1548-25569)*86400,300)</f>
        <v/>
      </c>
    </row>
    <row r="1549" ht="14.25" customHeight="1">
      <c r="O1549" t="n">
        <v>1777365902</v>
      </c>
      <c r="P1549" t="inlineStr">
        <is>
          <t>XAUUSD</t>
        </is>
      </c>
      <c r="Q1549" t="inlineStr">
        <is>
          <t>M15</t>
        </is>
      </c>
      <c r="R1549" t="n">
        <v>4629.62</v>
      </c>
      <c r="S1549" t="n">
        <v>4623.89481</v>
      </c>
      <c r="T1549" t="n">
        <v>4625.43701</v>
      </c>
      <c r="U1549" t="n">
        <v>4628.95857</v>
      </c>
      <c r="V1549" t="n">
        <v>4618.23059</v>
      </c>
      <c r="W1549" t="n">
        <v>0</v>
      </c>
      <c r="Y1549" s="1">
        <f>(O1549/86400)+25569</f>
        <v/>
      </c>
      <c r="Z1549" s="2">
        <f>CEILING(INT(Y1549*1440)/1440*288,1)/288</f>
        <v/>
      </c>
      <c r="AA1549">
        <f>MROUND((Z1549-25569)*86400,300)</f>
        <v/>
      </c>
    </row>
    <row r="1550" ht="14.25" customHeight="1">
      <c r="O1550" t="n">
        <v>1777366802</v>
      </c>
      <c r="P1550" t="inlineStr">
        <is>
          <t>XAUUSD</t>
        </is>
      </c>
      <c r="Q1550" t="inlineStr">
        <is>
          <t>M15</t>
        </is>
      </c>
      <c r="R1550" t="n">
        <v>4625.52</v>
      </c>
      <c r="S1550" t="n">
        <v>4621.90642</v>
      </c>
      <c r="T1550" t="n">
        <v>4623.67172</v>
      </c>
      <c r="U1550" t="n">
        <v>4626.84927</v>
      </c>
      <c r="V1550" t="n">
        <v>4616.52464</v>
      </c>
      <c r="W1550" t="n">
        <v>0</v>
      </c>
      <c r="Y1550" s="1">
        <f>(O1550/86400)+25569</f>
        <v/>
      </c>
      <c r="Z1550" s="2">
        <f>CEILING(INT(Y1550*1440)/1440*288,1)/288</f>
        <v/>
      </c>
      <c r="AA1550">
        <f>MROUND((Z1550-25569)*86400,300)</f>
        <v/>
      </c>
    </row>
    <row r="1551" ht="14.25" customHeight="1">
      <c r="O1551" t="n">
        <v>1777367702</v>
      </c>
      <c r="P1551" t="inlineStr">
        <is>
          <t>XAUUSD</t>
        </is>
      </c>
      <c r="Q1551" t="inlineStr">
        <is>
          <t>M15</t>
        </is>
      </c>
      <c r="R1551" t="n">
        <v>4618.31</v>
      </c>
      <c r="S1551" t="n">
        <v>4619.78485</v>
      </c>
      <c r="T1551" t="n">
        <v>4621.72828</v>
      </c>
      <c r="U1551" t="n">
        <v>4624.6382</v>
      </c>
      <c r="V1551" t="n">
        <v>4615.03194</v>
      </c>
      <c r="W1551" t="n">
        <v>0</v>
      </c>
      <c r="Y1551" s="1">
        <f>(O1551/86400)+25569</f>
        <v/>
      </c>
      <c r="Z1551" s="2">
        <f>CEILING(INT(Y1551*1440)/1440*288,1)/288</f>
        <v/>
      </c>
      <c r="AA1551">
        <f>MROUND((Z1551-25569)*86400,300)</f>
        <v/>
      </c>
    </row>
    <row r="1552" ht="14.25" customHeight="1">
      <c r="O1552" t="n">
        <v>1777368602</v>
      </c>
      <c r="P1552" t="inlineStr">
        <is>
          <t>XAUUSD</t>
        </is>
      </c>
      <c r="Q1552" t="inlineStr">
        <is>
          <t>M15</t>
        </is>
      </c>
      <c r="R1552" t="n">
        <v>4613.05</v>
      </c>
      <c r="S1552" t="n">
        <v>4617.63079</v>
      </c>
      <c r="T1552" t="n">
        <v>4619.67954</v>
      </c>
      <c r="U1552" t="n">
        <v>4622.44752</v>
      </c>
      <c r="V1552" t="n">
        <v>4613.81714</v>
      </c>
      <c r="W1552" t="n">
        <v>0</v>
      </c>
      <c r="Y1552" s="1">
        <f>(O1552/86400)+25569</f>
        <v/>
      </c>
      <c r="Z1552" s="2">
        <f>CEILING(INT(Y1552*1440)/1440*288,1)/288</f>
        <v/>
      </c>
      <c r="AA1552">
        <f>MROUND((Z1552-25569)*86400,300)</f>
        <v/>
      </c>
    </row>
    <row r="1553" ht="14.25" customHeight="1">
      <c r="O1553" t="n">
        <v>1777369502</v>
      </c>
      <c r="P1553" t="inlineStr">
        <is>
          <t>XAUUSD</t>
        </is>
      </c>
      <c r="Q1553" t="inlineStr">
        <is>
          <t>M15</t>
        </is>
      </c>
      <c r="R1553" t="n">
        <v>4604.84</v>
      </c>
      <c r="S1553" t="n">
        <v>4615.35771</v>
      </c>
      <c r="T1553" t="n">
        <v>4617.51863</v>
      </c>
      <c r="U1553" t="n">
        <v>4620.36894</v>
      </c>
      <c r="V1553" t="n">
        <v>4612.62137</v>
      </c>
      <c r="W1553" t="n">
        <v>0</v>
      </c>
      <c r="Y1553" s="1">
        <f>(O1553/86400)+25569</f>
        <v/>
      </c>
      <c r="Z1553" s="2">
        <f>CEILING(INT(Y1553*1440)/1440*288,1)/288</f>
        <v/>
      </c>
      <c r="AA1553">
        <f>MROUND((Z1553-25569)*86400,300)</f>
        <v/>
      </c>
    </row>
    <row r="1554" ht="14.25" customHeight="1">
      <c r="O1554" t="n">
        <v>1777370402</v>
      </c>
      <c r="P1554" t="inlineStr">
        <is>
          <t>XAUUSD</t>
        </is>
      </c>
      <c r="Q1554" t="inlineStr">
        <is>
          <t>M15</t>
        </is>
      </c>
      <c r="R1554" t="n">
        <v>4612.7</v>
      </c>
      <c r="S1554" t="n">
        <v>4612.87132</v>
      </c>
      <c r="T1554" t="n">
        <v>4615.19497</v>
      </c>
      <c r="U1554" t="n">
        <v>4618.2899</v>
      </c>
      <c r="V1554" t="n">
        <v>4610.98676</v>
      </c>
      <c r="W1554" t="n">
        <v>0</v>
      </c>
      <c r="Y1554" s="1">
        <f>(O1554/86400)+25569</f>
        <v/>
      </c>
      <c r="Z1554" s="2">
        <f>CEILING(INT(Y1554*1440)/1440*288,1)/288</f>
        <v/>
      </c>
      <c r="AA1554">
        <f>MROUND((Z1554-25569)*86400,300)</f>
        <v/>
      </c>
    </row>
    <row r="1555" ht="14.25" customHeight="1">
      <c r="O1555" t="n">
        <v>1777371302</v>
      </c>
      <c r="P1555" t="inlineStr">
        <is>
          <t>XAUUSD</t>
        </is>
      </c>
      <c r="Q1555" t="inlineStr">
        <is>
          <t>M15</t>
        </is>
      </c>
      <c r="R1555" t="n">
        <v>4611.77</v>
      </c>
      <c r="S1555" t="n">
        <v>4609.60613</v>
      </c>
      <c r="T1555" t="n">
        <v>4612.40055</v>
      </c>
      <c r="U1555" t="n">
        <v>4615.95454</v>
      </c>
      <c r="V1555" t="n">
        <v>4608.33972</v>
      </c>
      <c r="W1555" t="n">
        <v>0</v>
      </c>
      <c r="Y1555" s="1">
        <f>(O1555/86400)+25569</f>
        <v/>
      </c>
      <c r="Z1555" s="2">
        <f>CEILING(INT(Y1555*1440)/1440*288,1)/288</f>
        <v/>
      </c>
      <c r="AA1555">
        <f>MROUND((Z1555-25569)*86400,300)</f>
        <v/>
      </c>
    </row>
    <row r="1556" ht="14.25" customHeight="1">
      <c r="O1556" t="n">
        <v>1777372202</v>
      </c>
      <c r="P1556" t="inlineStr">
        <is>
          <t>XAUUSD</t>
        </is>
      </c>
      <c r="Q1556" t="inlineStr">
        <is>
          <t>M15</t>
        </is>
      </c>
      <c r="R1556" t="n">
        <v>4613.29</v>
      </c>
      <c r="S1556" t="n">
        <v>4605.37629</v>
      </c>
      <c r="T1556" t="n">
        <v>4608.88842</v>
      </c>
      <c r="U1556" t="n">
        <v>4612.99627</v>
      </c>
      <c r="V1556" t="n">
        <v>4604.09577</v>
      </c>
      <c r="W1556" t="n">
        <v>0</v>
      </c>
      <c r="Y1556" s="1">
        <f>(O1556/86400)+25569</f>
        <v/>
      </c>
      <c r="Z1556" s="2">
        <f>CEILING(INT(Y1556*1440)/1440*288,1)/288</f>
        <v/>
      </c>
      <c r="AA1556">
        <f>MROUND((Z1556-25569)*86400,300)</f>
        <v/>
      </c>
    </row>
    <row r="1557" ht="14.25" customHeight="1">
      <c r="O1557" t="n">
        <v>1777373102</v>
      </c>
      <c r="P1557" t="inlineStr">
        <is>
          <t>XAUUSD</t>
        </is>
      </c>
      <c r="Q1557" t="inlineStr">
        <is>
          <t>M15</t>
        </is>
      </c>
      <c r="R1557" t="n">
        <v>4603.3</v>
      </c>
      <c r="S1557" t="n">
        <v>4600.15212</v>
      </c>
      <c r="T1557" t="n">
        <v>4604.52027</v>
      </c>
      <c r="U1557" t="n">
        <v>4609.28074</v>
      </c>
      <c r="V1557" t="n">
        <v>4598.15406</v>
      </c>
      <c r="W1557" t="n">
        <v>0</v>
      </c>
      <c r="Y1557" s="1">
        <f>(O1557/86400)+25569</f>
        <v/>
      </c>
      <c r="Z1557" s="2">
        <f>CEILING(INT(Y1557*1440)/1440*288,1)/288</f>
        <v/>
      </c>
      <c r="AA1557">
        <f>MROUND((Z1557-25569)*86400,300)</f>
        <v/>
      </c>
    </row>
    <row r="1558" ht="14.25" customHeight="1">
      <c r="O1558" t="n">
        <v>1777374002</v>
      </c>
      <c r="P1558" t="inlineStr">
        <is>
          <t>XAUUSD</t>
        </is>
      </c>
      <c r="Q1558" t="inlineStr">
        <is>
          <t>M15</t>
        </is>
      </c>
      <c r="R1558" t="n">
        <v>4598.69</v>
      </c>
      <c r="S1558" t="n">
        <v>4594.49194</v>
      </c>
      <c r="T1558" t="n">
        <v>4599.50611</v>
      </c>
      <c r="U1558" t="n">
        <v>4604.87384</v>
      </c>
      <c r="V1558" t="n">
        <v>4591.00858</v>
      </c>
      <c r="W1558" t="n">
        <v>0</v>
      </c>
      <c r="Y1558" s="1">
        <f>(O1558/86400)+25569</f>
        <v/>
      </c>
      <c r="Z1558" s="2">
        <f>CEILING(INT(Y1558*1440)/1440*288,1)/288</f>
        <v/>
      </c>
      <c r="AA1558">
        <f>MROUND((Z1558-25569)*86400,300)</f>
        <v/>
      </c>
    </row>
    <row r="1559" ht="14.25" customHeight="1">
      <c r="O1559" t="n">
        <v>1777374902</v>
      </c>
      <c r="P1559" t="inlineStr">
        <is>
          <t>XAUUSD</t>
        </is>
      </c>
      <c r="Q1559" t="inlineStr">
        <is>
          <t>M15</t>
        </is>
      </c>
      <c r="R1559" t="n">
        <v>4599.45</v>
      </c>
      <c r="S1559" t="n">
        <v>4588.99019</v>
      </c>
      <c r="T1559" t="n">
        <v>4594.24815</v>
      </c>
      <c r="U1559" t="n">
        <v>4600.23937</v>
      </c>
      <c r="V1559" t="n">
        <v>4583.42226</v>
      </c>
      <c r="W1559" t="n">
        <v>0</v>
      </c>
      <c r="Y1559" s="1">
        <f>(O1559/86400)+25569</f>
        <v/>
      </c>
      <c r="Z1559" s="2">
        <f>CEILING(INT(Y1559*1440)/1440*288,1)/288</f>
        <v/>
      </c>
      <c r="AA1559">
        <f>MROUND((Z1559-25569)*86400,300)</f>
        <v/>
      </c>
    </row>
    <row r="1560" ht="14.25" customHeight="1">
      <c r="O1560" t="n">
        <v>1777375802</v>
      </c>
      <c r="P1560" t="inlineStr">
        <is>
          <t>XAUUSD</t>
        </is>
      </c>
      <c r="Q1560" t="inlineStr">
        <is>
          <t>M15</t>
        </is>
      </c>
      <c r="R1560" t="n">
        <v>4572.22</v>
      </c>
      <c r="S1560" t="n">
        <v>4584.14203</v>
      </c>
      <c r="T1560" t="n">
        <v>4589.19509</v>
      </c>
      <c r="U1560" t="n">
        <v>4595.90822</v>
      </c>
      <c r="V1560" t="n">
        <v>4576.2887</v>
      </c>
      <c r="W1560" t="n">
        <v>0</v>
      </c>
      <c r="Y1560" s="1">
        <f>(O1560/86400)+25569</f>
        <v/>
      </c>
      <c r="Z1560" s="2">
        <f>CEILING(INT(Y1560*1440)/1440*288,1)/288</f>
        <v/>
      </c>
      <c r="AA1560">
        <f>MROUND((Z1560-25569)*86400,300)</f>
        <v/>
      </c>
    </row>
    <row r="1561" ht="14.25" customHeight="1">
      <c r="O1561" t="n">
        <v>1777376702</v>
      </c>
      <c r="P1561" t="inlineStr">
        <is>
          <t>XAUUSD</t>
        </is>
      </c>
      <c r="Q1561" t="inlineStr">
        <is>
          <t>M15</t>
        </is>
      </c>
      <c r="R1561" t="n">
        <v>4562.88</v>
      </c>
      <c r="S1561" t="n">
        <v>4581.10737</v>
      </c>
      <c r="T1561" t="n">
        <v>4585.15123</v>
      </c>
      <c r="U1561" t="n">
        <v>4592.39524</v>
      </c>
      <c r="V1561" t="n">
        <v>4571.00507</v>
      </c>
      <c r="W1561" t="n">
        <v>0</v>
      </c>
      <c r="Y1561" s="1">
        <f>(O1561/86400)+25569</f>
        <v/>
      </c>
      <c r="Z1561" s="2">
        <f>CEILING(INT(Y1561*1440)/1440*288,1)/288</f>
        <v/>
      </c>
      <c r="AA1561">
        <f>MROUND((Z1561-25569)*86400,300)</f>
        <v/>
      </c>
    </row>
    <row r="1562" ht="14.25" customHeight="1">
      <c r="O1562" t="n">
        <v>1777377602</v>
      </c>
      <c r="P1562" t="inlineStr">
        <is>
          <t>XAUUSD</t>
        </is>
      </c>
      <c r="Q1562" t="inlineStr">
        <is>
          <t>M15</t>
        </is>
      </c>
      <c r="R1562" t="n">
        <v>4581.73</v>
      </c>
      <c r="S1562" t="n">
        <v>4580.1927</v>
      </c>
      <c r="T1562" t="n">
        <v>4582.67196</v>
      </c>
      <c r="U1562" t="n">
        <v>4590.63554</v>
      </c>
      <c r="V1562" t="n">
        <v>4568.28236</v>
      </c>
      <c r="W1562" t="n">
        <v>0</v>
      </c>
      <c r="Y1562" s="1">
        <f>(O1562/86400)+25569</f>
        <v/>
      </c>
      <c r="Z1562" s="2">
        <f>CEILING(INT(Y1562*1440)/1440*288,1)/288</f>
        <v/>
      </c>
      <c r="AA1562">
        <f>MROUND((Z1562-25569)*86400,300)</f>
        <v/>
      </c>
    </row>
    <row r="1563" ht="14.25" customHeight="1">
      <c r="O1563" t="n">
        <v>1777378502</v>
      </c>
      <c r="P1563" t="inlineStr">
        <is>
          <t>XAUUSD</t>
        </is>
      </c>
      <c r="Q1563" t="inlineStr">
        <is>
          <t>M15</t>
        </is>
      </c>
      <c r="R1563" t="n">
        <v>4580.32</v>
      </c>
      <c r="S1563" t="n">
        <v>4580.49319</v>
      </c>
      <c r="T1563" t="n">
        <v>4581.58257</v>
      </c>
      <c r="U1563" t="n">
        <v>4590.30226</v>
      </c>
      <c r="V1563" t="n">
        <v>4568.01316</v>
      </c>
      <c r="W1563" t="n">
        <v>0</v>
      </c>
      <c r="Y1563" s="1">
        <f>(O1563/86400)+25569</f>
        <v/>
      </c>
      <c r="Z1563" s="2">
        <f>CEILING(INT(Y1563*1440)/1440*288,1)/288</f>
        <v/>
      </c>
      <c r="AA1563">
        <f>MROUND((Z1563-25569)*86400,300)</f>
        <v/>
      </c>
    </row>
    <row r="1564" ht="14.25" customHeight="1">
      <c r="O1564" t="n">
        <v>1777379402</v>
      </c>
      <c r="P1564" t="inlineStr">
        <is>
          <t>XAUUSD</t>
        </is>
      </c>
      <c r="Q1564" t="inlineStr">
        <is>
          <t>M15</t>
        </is>
      </c>
      <c r="R1564" t="n">
        <v>4586.96</v>
      </c>
      <c r="S1564" t="n">
        <v>4581.44124</v>
      </c>
      <c r="T1564" t="n">
        <v>4581.51191</v>
      </c>
      <c r="U1564" t="n">
        <v>4590.54613</v>
      </c>
      <c r="V1564" t="n">
        <v>4569.13936</v>
      </c>
      <c r="W1564" t="n">
        <v>0</v>
      </c>
      <c r="Y1564" s="1">
        <f>(O1564/86400)+25569</f>
        <v/>
      </c>
      <c r="Z1564" s="2">
        <f>CEILING(INT(Y1564*1440)/1440*288,1)/288</f>
        <v/>
      </c>
      <c r="AA1564">
        <f>MROUND((Z1564-25569)*86400,300)</f>
        <v/>
      </c>
    </row>
    <row r="1565" ht="14.25" customHeight="1">
      <c r="O1565" t="n">
        <v>1777380302</v>
      </c>
      <c r="P1565" t="inlineStr">
        <is>
          <t>XAUUSD</t>
        </is>
      </c>
      <c r="Q1565" t="inlineStr">
        <is>
          <t>M15</t>
        </is>
      </c>
      <c r="R1565" t="n">
        <v>4593.98</v>
      </c>
      <c r="S1565" t="n">
        <v>4582.19954</v>
      </c>
      <c r="T1565" t="n">
        <v>4581.85572</v>
      </c>
      <c r="U1565" t="n">
        <v>4591.10115</v>
      </c>
      <c r="V1565" t="n">
        <v>4570.92554</v>
      </c>
      <c r="W1565" t="n">
        <v>1</v>
      </c>
      <c r="Y1565" s="1">
        <f>(O1565/86400)+25569</f>
        <v/>
      </c>
      <c r="Z1565" s="2">
        <f>CEILING(INT(Y1565*1440)/1440*288,1)/288</f>
        <v/>
      </c>
      <c r="AA1565">
        <f>MROUND((Z1565-25569)*86400,300)</f>
        <v/>
      </c>
    </row>
    <row r="1566" ht="14.25" customHeight="1">
      <c r="O1566" t="n">
        <v>1777381202</v>
      </c>
      <c r="P1566" t="inlineStr">
        <is>
          <t>XAUUSD</t>
        </is>
      </c>
      <c r="Q1566" t="inlineStr">
        <is>
          <t>M15</t>
        </is>
      </c>
      <c r="R1566" t="n">
        <v>4576.38</v>
      </c>
      <c r="S1566" t="n">
        <v>4582.04785</v>
      </c>
      <c r="T1566" t="n">
        <v>4581.95179</v>
      </c>
      <c r="U1566" t="n">
        <v>4591.14563</v>
      </c>
      <c r="V1566" t="n">
        <v>4572.19604</v>
      </c>
      <c r="W1566" t="n">
        <v>0</v>
      </c>
      <c r="Y1566" s="1">
        <f>(O1566/86400)+25569</f>
        <v/>
      </c>
      <c r="Z1566" s="2">
        <f>CEILING(INT(Y1566*1440)/1440*288,1)/288</f>
        <v/>
      </c>
      <c r="AA1566">
        <f>MROUND((Z1566-25569)*86400,300)</f>
        <v/>
      </c>
    </row>
    <row r="1567" ht="14.25" customHeight="1">
      <c r="O1567" t="n">
        <v>1777382102</v>
      </c>
      <c r="P1567" t="inlineStr">
        <is>
          <t>XAUUSD</t>
        </is>
      </c>
      <c r="Q1567" t="inlineStr">
        <is>
          <t>M15</t>
        </is>
      </c>
      <c r="R1567" t="n">
        <v>4581.88</v>
      </c>
      <c r="S1567" t="n">
        <v>4581.23666</v>
      </c>
      <c r="T1567" t="n">
        <v>4581.59423</v>
      </c>
      <c r="U1567" t="n">
        <v>4590.46394</v>
      </c>
      <c r="V1567" t="n">
        <v>4572.67049</v>
      </c>
      <c r="W1567" t="n">
        <v>1</v>
      </c>
      <c r="Y1567" s="1">
        <f>(O1567/86400)+25569</f>
        <v/>
      </c>
      <c r="Z1567" s="2">
        <f>CEILING(INT(Y1567*1440)/1440*288,1)/288</f>
        <v/>
      </c>
      <c r="AA1567">
        <f>MROUND((Z1567-25569)*86400,300)</f>
        <v/>
      </c>
    </row>
    <row r="1568" ht="14.25" customHeight="1">
      <c r="O1568" t="n">
        <v>1777383002</v>
      </c>
      <c r="P1568" t="inlineStr">
        <is>
          <t>XAUUSD</t>
        </is>
      </c>
      <c r="Q1568" t="inlineStr">
        <is>
          <t>M15</t>
        </is>
      </c>
      <c r="R1568" t="n">
        <v>4581.73</v>
      </c>
      <c r="S1568" t="n">
        <v>4579.56043</v>
      </c>
      <c r="T1568" t="n">
        <v>4580.57733</v>
      </c>
      <c r="U1568" t="n">
        <v>4589.17833</v>
      </c>
      <c r="V1568" t="n">
        <v>4572.01443</v>
      </c>
      <c r="W1568" t="n">
        <v>0</v>
      </c>
      <c r="Y1568" s="1">
        <f>(O1568/86400)+25569</f>
        <v/>
      </c>
      <c r="Z1568" s="2">
        <f>CEILING(INT(Y1568*1440)/1440*288,1)/288</f>
        <v/>
      </c>
      <c r="AA1568">
        <f>MROUND((Z1568-25569)*86400,300)</f>
        <v/>
      </c>
    </row>
    <row r="1569" ht="14.25" customHeight="1">
      <c r="O1569" t="n">
        <v>1777383902</v>
      </c>
      <c r="P1569" t="inlineStr">
        <is>
          <t>XAUUSD</t>
        </is>
      </c>
      <c r="Q1569" t="inlineStr">
        <is>
          <t>M15</t>
        </is>
      </c>
      <c r="R1569" t="n">
        <v>4580.32</v>
      </c>
      <c r="S1569" t="n">
        <v>4577.20096</v>
      </c>
      <c r="T1569" t="n">
        <v>4578.88914</v>
      </c>
      <c r="U1569" t="n">
        <v>4587.09018</v>
      </c>
      <c r="V1569" t="n">
        <v>4570.30477</v>
      </c>
      <c r="W1569" t="n">
        <v>0</v>
      </c>
      <c r="Y1569" s="1">
        <f>(O1569/86400)+25569</f>
        <v/>
      </c>
      <c r="Z1569" s="2">
        <f>CEILING(INT(Y1569*1440)/1440*288,1)/288</f>
        <v/>
      </c>
      <c r="AA1569">
        <f>MROUND((Z1569-25569)*86400,300)</f>
        <v/>
      </c>
    </row>
    <row r="1570" ht="14.25" customHeight="1">
      <c r="O1570" t="n">
        <v>1777384802</v>
      </c>
      <c r="P1570" t="inlineStr">
        <is>
          <t>XAUUSD</t>
        </is>
      </c>
      <c r="Q1570" t="inlineStr">
        <is>
          <t>M15</t>
        </is>
      </c>
      <c r="R1570" t="n">
        <v>4568.29</v>
      </c>
      <c r="S1570" t="n">
        <v>4574.5765</v>
      </c>
      <c r="T1570" t="n">
        <v>4576.73282</v>
      </c>
      <c r="U1570" t="n">
        <v>4584.36719</v>
      </c>
      <c r="V1570" t="n">
        <v>4567.81106</v>
      </c>
      <c r="W1570" t="n">
        <v>0</v>
      </c>
      <c r="Y1570" s="1">
        <f>(O1570/86400)+25569</f>
        <v/>
      </c>
      <c r="Z1570" s="2">
        <f>CEILING(INT(Y1570*1440)/1440*288,1)/288</f>
        <v/>
      </c>
      <c r="AA1570">
        <f>MROUND((Z1570-25569)*86400,300)</f>
        <v/>
      </c>
    </row>
    <row r="1571" ht="14.25" customHeight="1">
      <c r="O1571" t="n">
        <v>1777385702</v>
      </c>
      <c r="P1571" t="inlineStr">
        <is>
          <t>XAUUSD</t>
        </is>
      </c>
      <c r="Q1571" t="inlineStr">
        <is>
          <t>M15</t>
        </is>
      </c>
      <c r="R1571" t="n">
        <v>4571.47</v>
      </c>
      <c r="S1571" t="n">
        <v>4572.48568</v>
      </c>
      <c r="T1571" t="n">
        <v>4574.60925</v>
      </c>
      <c r="U1571" t="n">
        <v>4581.68094</v>
      </c>
      <c r="V1571" t="n">
        <v>4565.35645</v>
      </c>
      <c r="W1571" t="n">
        <v>0</v>
      </c>
      <c r="Y1571" s="1">
        <f>(O1571/86400)+25569</f>
        <v/>
      </c>
      <c r="Z1571" s="2">
        <f>CEILING(INT(Y1571*1440)/1440*288,1)/288</f>
        <v/>
      </c>
      <c r="AA1571">
        <f>MROUND((Z1571-25569)*86400,300)</f>
        <v/>
      </c>
    </row>
    <row r="1572" ht="14.25" customHeight="1">
      <c r="O1572" t="n">
        <v>1777386602</v>
      </c>
      <c r="P1572" t="inlineStr">
        <is>
          <t>XAUUSD</t>
        </is>
      </c>
      <c r="Q1572" t="inlineStr">
        <is>
          <t>M15</t>
        </is>
      </c>
      <c r="R1572" t="n">
        <v>4564.18</v>
      </c>
      <c r="S1572" t="n">
        <v>4571.24154</v>
      </c>
      <c r="T1572" t="n">
        <v>4572.9254</v>
      </c>
      <c r="U1572" t="n">
        <v>4579.49052</v>
      </c>
      <c r="V1572" t="n">
        <v>4563.59599</v>
      </c>
      <c r="W1572" t="n">
        <v>0</v>
      </c>
      <c r="Y1572" s="1">
        <f>(O1572/86400)+25569</f>
        <v/>
      </c>
      <c r="Z1572" s="2">
        <f>CEILING(INT(Y1572*1440)/1440*288,1)/288</f>
        <v/>
      </c>
      <c r="AA1572">
        <f>MROUND((Z1572-25569)*86400,300)</f>
        <v/>
      </c>
    </row>
    <row r="1573" ht="14.25" customHeight="1">
      <c r="O1573" t="n">
        <v>1777387502</v>
      </c>
      <c r="P1573" t="inlineStr">
        <is>
          <t>XAUUSD</t>
        </is>
      </c>
      <c r="Q1573" t="inlineStr">
        <is>
          <t>M15</t>
        </is>
      </c>
      <c r="R1573" t="n">
        <v>4574.6</v>
      </c>
      <c r="S1573" t="n">
        <v>4571.31025</v>
      </c>
      <c r="T1573" t="n">
        <v>4572.11782</v>
      </c>
      <c r="U1573" t="n">
        <v>4578.10244</v>
      </c>
      <c r="V1573" t="n">
        <v>4563.19785</v>
      </c>
      <c r="W1573" t="n">
        <v>0</v>
      </c>
      <c r="Y1573" s="1">
        <f>(O1573/86400)+25569</f>
        <v/>
      </c>
      <c r="Z1573" s="2">
        <f>CEILING(INT(Y1573*1440)/1440*288,1)/288</f>
        <v/>
      </c>
      <c r="AA1573">
        <f>MROUND((Z1573-25569)*86400,300)</f>
        <v/>
      </c>
    </row>
    <row r="1574" ht="14.25" customHeight="1">
      <c r="O1574" t="n">
        <v>1777388402</v>
      </c>
      <c r="P1574" t="inlineStr">
        <is>
          <t>XAUUSD</t>
        </is>
      </c>
      <c r="Q1574" t="inlineStr">
        <is>
          <t>M15</t>
        </is>
      </c>
      <c r="R1574" t="n">
        <v>4572.73</v>
      </c>
      <c r="S1574" t="n">
        <v>4572.47188</v>
      </c>
      <c r="T1574" t="n">
        <v>4572.29485</v>
      </c>
      <c r="U1574" t="n">
        <v>4577.81293</v>
      </c>
      <c r="V1574" t="n">
        <v>4564.38122</v>
      </c>
      <c r="W1574" t="n">
        <v>1</v>
      </c>
      <c r="Y1574" s="1">
        <f>(O1574/86400)+25569</f>
        <v/>
      </c>
      <c r="Z1574" s="2">
        <f>CEILING(INT(Y1574*1440)/1440*288,1)/288</f>
        <v/>
      </c>
      <c r="AA1574">
        <f>MROUND((Z1574-25569)*86400,300)</f>
        <v/>
      </c>
    </row>
    <row r="1575" ht="14.25" customHeight="1">
      <c r="O1575" t="n">
        <v>1777389302</v>
      </c>
      <c r="P1575" t="inlineStr">
        <is>
          <t>XAUUSD</t>
        </is>
      </c>
      <c r="Q1575" t="inlineStr">
        <is>
          <t>M15</t>
        </is>
      </c>
      <c r="R1575" t="n">
        <v>4577.09</v>
      </c>
      <c r="S1575" t="n">
        <v>4574.68899</v>
      </c>
      <c r="T1575" t="n">
        <v>4573.49192</v>
      </c>
      <c r="U1575" t="n">
        <v>4578.48437</v>
      </c>
      <c r="V1575" t="n">
        <v>4566.73178</v>
      </c>
      <c r="W1575" t="n">
        <v>0</v>
      </c>
      <c r="Y1575" s="1">
        <f>(O1575/86400)+25569</f>
        <v/>
      </c>
      <c r="Z1575" s="2">
        <f>CEILING(INT(Y1575*1440)/1440*288,1)/288</f>
        <v/>
      </c>
      <c r="AA1575">
        <f>MROUND((Z1575-25569)*86400,300)</f>
        <v/>
      </c>
    </row>
    <row r="1576" ht="14.25" customHeight="1">
      <c r="O1576" t="n">
        <v>1777390202</v>
      </c>
      <c r="P1576" t="inlineStr">
        <is>
          <t>XAUUSD</t>
        </is>
      </c>
      <c r="Q1576" t="inlineStr">
        <is>
          <t>M15</t>
        </is>
      </c>
      <c r="R1576" t="n">
        <v>4577.82</v>
      </c>
      <c r="S1576" t="n">
        <v>4577.61027</v>
      </c>
      <c r="T1576" t="n">
        <v>4575.5511</v>
      </c>
      <c r="U1576" t="n">
        <v>4580.17019</v>
      </c>
      <c r="V1576" t="n">
        <v>4570.05239</v>
      </c>
      <c r="W1576" t="n">
        <v>0</v>
      </c>
      <c r="Y1576" s="1">
        <f>(O1576/86400)+25569</f>
        <v/>
      </c>
      <c r="Z1576" s="2">
        <f>CEILING(INT(Y1576*1440)/1440*288,1)/288</f>
        <v/>
      </c>
      <c r="AA1576">
        <f>MROUND((Z1576-25569)*86400,300)</f>
        <v/>
      </c>
    </row>
    <row r="1577" ht="14.25" customHeight="1">
      <c r="O1577" t="n">
        <v>1777391102</v>
      </c>
      <c r="P1577" t="inlineStr">
        <is>
          <t>XAUUSD</t>
        </is>
      </c>
      <c r="Q1577" t="inlineStr">
        <is>
          <t>M15</t>
        </is>
      </c>
      <c r="R1577" t="n">
        <v>4586.48</v>
      </c>
      <c r="S1577" t="n">
        <v>4580.91451</v>
      </c>
      <c r="T1577" t="n">
        <v>4578.2328</v>
      </c>
      <c r="U1577" t="n">
        <v>4582.56323</v>
      </c>
      <c r="V1577" t="n">
        <v>4573.82815</v>
      </c>
      <c r="W1577" t="n">
        <v>0</v>
      </c>
      <c r="Y1577" s="1">
        <f>(O1577/86400)+25569</f>
        <v/>
      </c>
      <c r="Z1577" s="2">
        <f>CEILING(INT(Y1577*1440)/1440*288,1)/288</f>
        <v/>
      </c>
      <c r="AA1577">
        <f>MROUND((Z1577-25569)*86400,300)</f>
        <v/>
      </c>
    </row>
    <row r="1578" ht="14.25" customHeight="1">
      <c r="O1578" t="n">
        <v>1777392002</v>
      </c>
      <c r="P1578" t="inlineStr">
        <is>
          <t>XAUUSD</t>
        </is>
      </c>
      <c r="Q1578" t="inlineStr">
        <is>
          <t>M15</t>
        </is>
      </c>
      <c r="R1578" t="n">
        <v>4585.4</v>
      </c>
      <c r="S1578" t="n">
        <v>4584.06249</v>
      </c>
      <c r="T1578" t="n">
        <v>4581.14765</v>
      </c>
      <c r="U1578" t="n">
        <v>4585.29052</v>
      </c>
      <c r="V1578" t="n">
        <v>4577.51864</v>
      </c>
      <c r="W1578" t="n">
        <v>0</v>
      </c>
      <c r="Y1578" s="1">
        <f>(O1578/86400)+25569</f>
        <v/>
      </c>
      <c r="Z1578" s="2">
        <f>CEILING(INT(Y1578*1440)/1440*288,1)/288</f>
        <v/>
      </c>
      <c r="AA1578">
        <f>MROUND((Z1578-25569)*86400,300)</f>
        <v/>
      </c>
    </row>
    <row r="1579" ht="14.25" customHeight="1">
      <c r="O1579" t="n">
        <v>1777392902</v>
      </c>
      <c r="P1579" t="inlineStr">
        <is>
          <t>XAUUSD</t>
        </is>
      </c>
      <c r="Q1579" t="inlineStr">
        <is>
          <t>M15</t>
        </is>
      </c>
      <c r="R1579" t="n">
        <v>4582.74</v>
      </c>
      <c r="S1579" t="n">
        <v>4586.88781</v>
      </c>
      <c r="T1579" t="n">
        <v>4584.01773</v>
      </c>
      <c r="U1579" t="n">
        <v>4588.12298</v>
      </c>
      <c r="V1579" t="n">
        <v>4580.71546</v>
      </c>
      <c r="W1579" t="n">
        <v>0</v>
      </c>
      <c r="Y1579" s="1">
        <f>(O1579/86400)+25569</f>
        <v/>
      </c>
      <c r="Z1579" s="2">
        <f>CEILING(INT(Y1579*1440)/1440*288,1)/288</f>
        <v/>
      </c>
      <c r="AA1579">
        <f>MROUND((Z1579-25569)*86400,300)</f>
        <v/>
      </c>
    </row>
    <row r="1580" ht="14.25" customHeight="1">
      <c r="O1580" t="n">
        <v>1777393802</v>
      </c>
      <c r="P1580" t="inlineStr">
        <is>
          <t>XAUUSD</t>
        </is>
      </c>
      <c r="Q1580" t="inlineStr">
        <is>
          <t>M15</t>
        </is>
      </c>
      <c r="R1580" t="n">
        <v>4585.06</v>
      </c>
      <c r="S1580" t="n">
        <v>4589.40109</v>
      </c>
      <c r="T1580" t="n">
        <v>4586.70941</v>
      </c>
      <c r="U1580" t="n">
        <v>4590.93632</v>
      </c>
      <c r="V1580" t="n">
        <v>4583.47817</v>
      </c>
      <c r="W1580" t="n">
        <v>0</v>
      </c>
      <c r="Y1580" s="1">
        <f>(O1580/86400)+25569</f>
        <v/>
      </c>
      <c r="Z1580" s="2">
        <f>CEILING(INT(Y1580*1440)/1440*288,1)/288</f>
        <v/>
      </c>
      <c r="AA1580">
        <f>MROUND((Z1580-25569)*86400,300)</f>
        <v/>
      </c>
    </row>
    <row r="1581" ht="14.25" customHeight="1">
      <c r="O1581" t="n">
        <v>1777394702</v>
      </c>
      <c r="P1581" t="inlineStr">
        <is>
          <t>XAUUSD</t>
        </is>
      </c>
      <c r="Q1581" t="inlineStr">
        <is>
          <t>M15</t>
        </is>
      </c>
      <c r="R1581" t="n">
        <v>4592.2</v>
      </c>
      <c r="S1581" t="n">
        <v>4591.57879</v>
      </c>
      <c r="T1581" t="n">
        <v>4589.1441</v>
      </c>
      <c r="U1581" t="n">
        <v>4593.59776</v>
      </c>
      <c r="V1581" t="n">
        <v>4585.82239</v>
      </c>
      <c r="W1581" t="n">
        <v>0</v>
      </c>
      <c r="Y1581" s="1">
        <f>(O1581/86400)+25569</f>
        <v/>
      </c>
      <c r="Z1581" s="2">
        <f>CEILING(INT(Y1581*1440)/1440*288,1)/288</f>
        <v/>
      </c>
      <c r="AA1581">
        <f>MROUND((Z1581-25569)*86400,300)</f>
        <v/>
      </c>
    </row>
    <row r="1582" ht="14.25" customHeight="1">
      <c r="O1582" t="n">
        <v>1777395602</v>
      </c>
      <c r="P1582" t="inlineStr">
        <is>
          <t>XAUUSD</t>
        </is>
      </c>
      <c r="Q1582" t="inlineStr">
        <is>
          <t>M15</t>
        </is>
      </c>
      <c r="R1582" t="n">
        <v>4593.67</v>
      </c>
      <c r="S1582" t="n">
        <v>4593.29561</v>
      </c>
      <c r="T1582" t="n">
        <v>4591.21985</v>
      </c>
      <c r="U1582" t="n">
        <v>4595.83111</v>
      </c>
      <c r="V1582" t="n">
        <v>4587.83145</v>
      </c>
      <c r="W1582" t="n">
        <v>0</v>
      </c>
      <c r="Y1582" s="1">
        <f>(O1582/86400)+25569</f>
        <v/>
      </c>
      <c r="Z1582" s="2">
        <f>CEILING(INT(Y1582*1440)/1440*288,1)/288</f>
        <v/>
      </c>
      <c r="AA1582">
        <f>MROUND((Z1582-25569)*86400,300)</f>
        <v/>
      </c>
    </row>
    <row r="1583" ht="14.25" customHeight="1">
      <c r="O1583" t="n">
        <v>1777396502</v>
      </c>
      <c r="P1583" t="inlineStr">
        <is>
          <t>XAUUSD</t>
        </is>
      </c>
      <c r="Q1583" t="inlineStr">
        <is>
          <t>M15</t>
        </is>
      </c>
      <c r="R1583" t="n">
        <v>4593.49</v>
      </c>
      <c r="S1583" t="n">
        <v>4594.59086</v>
      </c>
      <c r="T1583" t="n">
        <v>4592.90536</v>
      </c>
      <c r="U1583" t="n">
        <v>4597.61496</v>
      </c>
      <c r="V1583" t="n">
        <v>4589.54443</v>
      </c>
      <c r="W1583" t="n">
        <v>0</v>
      </c>
      <c r="Y1583" s="1">
        <f>(O1583/86400)+25569</f>
        <v/>
      </c>
      <c r="Z1583" s="2">
        <f>CEILING(INT(Y1583*1440)/1440*288,1)/288</f>
        <v/>
      </c>
      <c r="AA1583">
        <f>MROUND((Z1583-25569)*86400,300)</f>
        <v/>
      </c>
    </row>
    <row r="1584" ht="14.25" customHeight="1">
      <c r="O1584" t="n">
        <v>1777397402</v>
      </c>
      <c r="P1584" t="inlineStr">
        <is>
          <t>XAUUSD</t>
        </is>
      </c>
      <c r="Q1584" t="inlineStr">
        <is>
          <t>M15</t>
        </is>
      </c>
      <c r="R1584" t="n">
        <v>4599.02</v>
      </c>
      <c r="S1584" t="n">
        <v>4595.56177</v>
      </c>
      <c r="T1584" t="n">
        <v>4594.23357</v>
      </c>
      <c r="U1584" t="n">
        <v>4598.88872</v>
      </c>
      <c r="V1584" t="n">
        <v>4591.09048</v>
      </c>
      <c r="W1584" t="n">
        <v>0</v>
      </c>
      <c r="Y1584" s="1">
        <f>(O1584/86400)+25569</f>
        <v/>
      </c>
      <c r="Z1584" s="2">
        <f>CEILING(INT(Y1584*1440)/1440*288,1)/288</f>
        <v/>
      </c>
      <c r="AA1584">
        <f>MROUND((Z1584-25569)*86400,300)</f>
        <v/>
      </c>
    </row>
    <row r="1585" ht="14.25" customHeight="1">
      <c r="O1585" t="n">
        <v>1777398302</v>
      </c>
      <c r="P1585" t="inlineStr">
        <is>
          <t>XAUUSD</t>
        </is>
      </c>
      <c r="Q1585" t="inlineStr">
        <is>
          <t>M15</t>
        </is>
      </c>
      <c r="R1585" t="n">
        <v>4594.77</v>
      </c>
      <c r="S1585" t="n">
        <v>4596.10782</v>
      </c>
      <c r="T1585" t="n">
        <v>4595.17069</v>
      </c>
      <c r="U1585" t="n">
        <v>4599.56367</v>
      </c>
      <c r="V1585" t="n">
        <v>4592.337</v>
      </c>
      <c r="W1585" t="n">
        <v>0</v>
      </c>
      <c r="Y1585" s="1">
        <f>(O1585/86400)+25569</f>
        <v/>
      </c>
      <c r="Z1585" s="2">
        <f>CEILING(INT(Y1585*1440)/1440*288,1)/288</f>
        <v/>
      </c>
      <c r="AA1585">
        <f>MROUND((Z1585-25569)*86400,300)</f>
        <v/>
      </c>
    </row>
    <row r="1586" ht="14.25" customHeight="1">
      <c r="O1586" t="n">
        <v>1777399202</v>
      </c>
      <c r="P1586" t="inlineStr">
        <is>
          <t>XAUUSD</t>
        </is>
      </c>
      <c r="Q1586" t="inlineStr">
        <is>
          <t>M15</t>
        </is>
      </c>
      <c r="R1586" t="n">
        <v>4596.1</v>
      </c>
      <c r="S1586" t="n">
        <v>4596.43893</v>
      </c>
      <c r="T1586" t="n">
        <v>4595.80481</v>
      </c>
      <c r="U1586" t="n">
        <v>4599.7513</v>
      </c>
      <c r="V1586" t="n">
        <v>4593.24638</v>
      </c>
      <c r="W1586" t="n">
        <v>0</v>
      </c>
      <c r="Y1586" s="1">
        <f>(O1586/86400)+25569</f>
        <v/>
      </c>
      <c r="Z1586" s="2">
        <f>CEILING(INT(Y1586*1440)/1440*288,1)/288</f>
        <v/>
      </c>
      <c r="AA1586">
        <f>MROUND((Z1586-25569)*86400,300)</f>
        <v/>
      </c>
    </row>
    <row r="1587" ht="14.25" customHeight="1">
      <c r="O1587" t="n">
        <v>1777400102</v>
      </c>
      <c r="P1587" t="inlineStr">
        <is>
          <t>XAUUSD</t>
        </is>
      </c>
      <c r="Q1587" t="inlineStr">
        <is>
          <t>M15</t>
        </is>
      </c>
      <c r="R1587" t="n">
        <v>4598.91</v>
      </c>
      <c r="S1587" t="n">
        <v>4596.60571</v>
      </c>
      <c r="T1587" t="n">
        <v>4596.20526</v>
      </c>
      <c r="U1587" t="n">
        <v>4599.64905</v>
      </c>
      <c r="V1587" t="n">
        <v>4593.86559</v>
      </c>
      <c r="W1587" t="n">
        <v>0</v>
      </c>
      <c r="Y1587" s="1">
        <f>(O1587/86400)+25569</f>
        <v/>
      </c>
      <c r="Z1587" s="2">
        <f>CEILING(INT(Y1587*1440)/1440*288,1)/288</f>
        <v/>
      </c>
      <c r="AA1587">
        <f>MROUND((Z1587-25569)*86400,300)</f>
        <v/>
      </c>
    </row>
    <row r="1588" ht="14.25" customHeight="1">
      <c r="O1588" t="n">
        <v>1777401002</v>
      </c>
      <c r="P1588" t="inlineStr">
        <is>
          <t>XAUUSD</t>
        </is>
      </c>
      <c r="Q1588" t="inlineStr">
        <is>
          <t>M15</t>
        </is>
      </c>
      <c r="R1588" t="n">
        <v>4597.74</v>
      </c>
      <c r="S1588" t="n">
        <v>4596.61866</v>
      </c>
      <c r="T1588" t="n">
        <v>4596.41196</v>
      </c>
      <c r="U1588" t="n">
        <v>4599.36354</v>
      </c>
      <c r="V1588" t="n">
        <v>4594.11916</v>
      </c>
      <c r="W1588" t="n">
        <v>0</v>
      </c>
      <c r="Y1588" s="1">
        <f>(O1588/86400)+25569</f>
        <v/>
      </c>
      <c r="Z1588" s="2">
        <f>CEILING(INT(Y1588*1440)/1440*288,1)/288</f>
        <v/>
      </c>
      <c r="AA1588">
        <f>MROUND((Z1588-25569)*86400,300)</f>
        <v/>
      </c>
    </row>
    <row r="1589" ht="14.25" customHeight="1">
      <c r="O1589" t="n">
        <v>1777401902</v>
      </c>
      <c r="P1589" t="inlineStr">
        <is>
          <t>XAUUSD</t>
        </is>
      </c>
      <c r="Q1589" t="inlineStr">
        <is>
          <t>M15</t>
        </is>
      </c>
      <c r="R1589" t="n">
        <v>4594.2</v>
      </c>
      <c r="S1589" t="n">
        <v>4596.57321</v>
      </c>
      <c r="T1589" t="n">
        <v>4596.49259</v>
      </c>
      <c r="U1589" t="n">
        <v>4599.06511</v>
      </c>
      <c r="V1589" t="n">
        <v>4594.15199</v>
      </c>
      <c r="W1589" t="n">
        <v>0</v>
      </c>
      <c r="Y1589" s="1">
        <f>(O1589/86400)+25569</f>
        <v/>
      </c>
      <c r="Z1589" s="2">
        <f>CEILING(INT(Y1589*1440)/1440*288,1)/288</f>
        <v/>
      </c>
      <c r="AA1589">
        <f>MROUND((Z1589-25569)*86400,300)</f>
        <v/>
      </c>
    </row>
    <row r="1590" ht="14.25" customHeight="1">
      <c r="O1590" t="n">
        <v>1777402802</v>
      </c>
      <c r="P1590" t="inlineStr">
        <is>
          <t>XAUUSD</t>
        </is>
      </c>
      <c r="Q1590" t="inlineStr">
        <is>
          <t>M15</t>
        </is>
      </c>
      <c r="R1590" t="n">
        <v>4595.75</v>
      </c>
      <c r="S1590" t="n">
        <v>4596.60867</v>
      </c>
      <c r="T1590" t="n">
        <v>4596.55063</v>
      </c>
      <c r="U1590" t="n">
        <v>4598.87295</v>
      </c>
      <c r="V1590" t="n">
        <v>4594.08461</v>
      </c>
      <c r="W1590" t="n">
        <v>0</v>
      </c>
      <c r="Y1590" s="1">
        <f>(O1590/86400)+25569</f>
        <v/>
      </c>
      <c r="Z1590" s="2">
        <f>CEILING(INT(Y1590*1440)/1440*288,1)/288</f>
        <v/>
      </c>
      <c r="AA1590">
        <f>MROUND((Z1590-25569)*86400,300)</f>
        <v/>
      </c>
    </row>
    <row r="1591" ht="14.25" customHeight="1">
      <c r="O1591" t="n">
        <v>1777403702</v>
      </c>
      <c r="P1591" t="inlineStr">
        <is>
          <t>XAUUSD</t>
        </is>
      </c>
      <c r="Q1591" t="inlineStr">
        <is>
          <t>M15</t>
        </is>
      </c>
      <c r="R1591" t="n">
        <v>4596.22</v>
      </c>
      <c r="S1591" t="n">
        <v>4596.68993</v>
      </c>
      <c r="T1591" t="n">
        <v>4596.62028</v>
      </c>
      <c r="U1591" t="n">
        <v>4598.82206</v>
      </c>
      <c r="V1591" t="n">
        <v>4594.00018</v>
      </c>
      <c r="W1591" t="n">
        <v>0</v>
      </c>
      <c r="Y1591" s="1">
        <f>(O1591/86400)+25569</f>
        <v/>
      </c>
      <c r="Z1591" s="2">
        <f>CEILING(INT(Y1591*1440)/1440*288,1)/288</f>
        <v/>
      </c>
      <c r="AA1591">
        <f>MROUND((Z1591-25569)*86400,300)</f>
        <v/>
      </c>
    </row>
    <row r="1592" ht="14.25" customHeight="1">
      <c r="O1592" t="n">
        <v>1777404602</v>
      </c>
      <c r="P1592" t="inlineStr">
        <is>
          <t>XAUUSD</t>
        </is>
      </c>
      <c r="Q1592" t="inlineStr">
        <is>
          <t>M15</t>
        </is>
      </c>
      <c r="R1592" t="n">
        <v>4598.52</v>
      </c>
      <c r="S1592" t="n">
        <v>4596.73742</v>
      </c>
      <c r="T1592" t="n">
        <v>4596.67885</v>
      </c>
      <c r="U1592" t="n">
        <v>4598.91994</v>
      </c>
      <c r="V1592" t="n">
        <v>4593.94987</v>
      </c>
      <c r="W1592" t="n">
        <v>0</v>
      </c>
      <c r="Y1592" s="1">
        <f>(O1592/86400)+25569</f>
        <v/>
      </c>
      <c r="Z1592" s="2">
        <f>CEILING(INT(Y1592*1440)/1440*288,1)/288</f>
        <v/>
      </c>
      <c r="AA1592">
        <f>MROUND((Z1592-25569)*86400,300)</f>
        <v/>
      </c>
    </row>
    <row r="1593" ht="14.25" customHeight="1">
      <c r="O1593" t="n">
        <v>1777405502</v>
      </c>
      <c r="P1593" t="inlineStr">
        <is>
          <t>XAUUSD</t>
        </is>
      </c>
      <c r="Q1593" t="inlineStr">
        <is>
          <t>M15</t>
        </is>
      </c>
      <c r="R1593" t="n">
        <v>4595.7</v>
      </c>
      <c r="S1593" t="n">
        <v>4596.58106</v>
      </c>
      <c r="T1593" t="n">
        <v>4596.62995</v>
      </c>
      <c r="U1593" t="n">
        <v>4598.96216</v>
      </c>
      <c r="V1593" t="n">
        <v>4593.89219</v>
      </c>
      <c r="W1593" t="n">
        <v>1</v>
      </c>
      <c r="Y1593" s="1">
        <f>(O1593/86400)+25569</f>
        <v/>
      </c>
      <c r="Z1593" s="2">
        <f>CEILING(INT(Y1593*1440)/1440*288,1)/288</f>
        <v/>
      </c>
      <c r="AA1593">
        <f>MROUND((Z1593-25569)*86400,300)</f>
        <v/>
      </c>
    </row>
    <row r="1594" ht="14.25" customHeight="1">
      <c r="O1594" t="n">
        <v>1777406402</v>
      </c>
      <c r="P1594" t="inlineStr">
        <is>
          <t>XAUUSD</t>
        </is>
      </c>
      <c r="Q1594" t="inlineStr">
        <is>
          <t>M15</t>
        </is>
      </c>
      <c r="R1594" t="n">
        <v>4597.28</v>
      </c>
      <c r="S1594" t="n">
        <v>4596.25306</v>
      </c>
      <c r="T1594" t="n">
        <v>4596.44151</v>
      </c>
      <c r="U1594" t="n">
        <v>4598.83482</v>
      </c>
      <c r="V1594" t="n">
        <v>4593.8065</v>
      </c>
      <c r="W1594" t="n">
        <v>0</v>
      </c>
      <c r="Y1594" s="1">
        <f>(O1594/86400)+25569</f>
        <v/>
      </c>
      <c r="Z1594" s="2">
        <f>CEILING(INT(Y1594*1440)/1440*288,1)/288</f>
        <v/>
      </c>
      <c r="AA1594">
        <f>MROUND((Z1594-25569)*86400,300)</f>
        <v/>
      </c>
    </row>
    <row r="1595" ht="14.25" customHeight="1">
      <c r="O1595" t="n">
        <v>1777407302</v>
      </c>
      <c r="P1595" t="inlineStr">
        <is>
          <t>XAUUSD</t>
        </is>
      </c>
      <c r="Q1595" t="inlineStr">
        <is>
          <t>M15</t>
        </is>
      </c>
      <c r="R1595" t="n">
        <v>4592.85</v>
      </c>
      <c r="S1595" t="n">
        <v>4595.71056</v>
      </c>
      <c r="T1595" t="n">
        <v>4596.07603</v>
      </c>
      <c r="U1595" t="n">
        <v>4598.48271</v>
      </c>
      <c r="V1595" t="n">
        <v>4593.59198</v>
      </c>
      <c r="W1595" t="n">
        <v>0</v>
      </c>
      <c r="Y1595" s="1">
        <f>(O1595/86400)+25569</f>
        <v/>
      </c>
      <c r="Z1595" s="2">
        <f>CEILING(INT(Y1595*1440)/1440*288,1)/288</f>
        <v/>
      </c>
      <c r="AA1595">
        <f>MROUND((Z1595-25569)*86400,300)</f>
        <v/>
      </c>
    </row>
    <row r="1596" ht="14.25" customHeight="1">
      <c r="O1596" t="n">
        <v>1777408202</v>
      </c>
      <c r="P1596" t="inlineStr">
        <is>
          <t>XAUUSD</t>
        </is>
      </c>
      <c r="Q1596" t="inlineStr">
        <is>
          <t>M15</t>
        </is>
      </c>
      <c r="R1596" t="n">
        <v>4593.44</v>
      </c>
      <c r="S1596" t="n">
        <v>4595.12741</v>
      </c>
      <c r="T1596" t="n">
        <v>4595.60172</v>
      </c>
      <c r="U1596" t="n">
        <v>4597.90012</v>
      </c>
      <c r="V1596" t="n">
        <v>4593.30518</v>
      </c>
      <c r="W1596" t="n">
        <v>0</v>
      </c>
      <c r="Y1596" s="1">
        <f>(O1596/86400)+25569</f>
        <v/>
      </c>
      <c r="Z1596" s="2">
        <f>CEILING(INT(Y1596*1440)/1440*288,1)/288</f>
        <v/>
      </c>
      <c r="AA1596">
        <f>MROUND((Z1596-25569)*86400,300)</f>
        <v/>
      </c>
    </row>
    <row r="1597" ht="14.25" customHeight="1">
      <c r="O1597" t="n">
        <v>1777409102</v>
      </c>
      <c r="P1597" t="inlineStr">
        <is>
          <t>XAUUSD</t>
        </is>
      </c>
      <c r="Q1597" t="inlineStr">
        <is>
          <t>M15</t>
        </is>
      </c>
      <c r="R1597" t="n">
        <v>4597.18</v>
      </c>
      <c r="S1597" t="n">
        <v>4594.57825</v>
      </c>
      <c r="T1597" t="n">
        <v>4595.08999</v>
      </c>
      <c r="U1597" t="n">
        <v>4597.22019</v>
      </c>
      <c r="V1597" t="n">
        <v>4592.91576</v>
      </c>
      <c r="W1597" t="n">
        <v>0</v>
      </c>
      <c r="Y1597" s="1">
        <f>(O1597/86400)+25569</f>
        <v/>
      </c>
      <c r="Z1597" s="2">
        <f>CEILING(INT(Y1597*1440)/1440*288,1)/288</f>
        <v/>
      </c>
      <c r="AA1597">
        <f>MROUND((Z1597-25569)*86400,300)</f>
        <v/>
      </c>
    </row>
    <row r="1598" ht="14.25" customHeight="1">
      <c r="O1598" t="n">
        <v>1777413602</v>
      </c>
      <c r="P1598" t="inlineStr">
        <is>
          <t>XAUUSD</t>
        </is>
      </c>
      <c r="Q1598" t="inlineStr">
        <is>
          <t>M15</t>
        </is>
      </c>
      <c r="R1598" t="n">
        <v>4596.42</v>
      </c>
      <c r="S1598" t="n">
        <v>4594.02806</v>
      </c>
      <c r="T1598" t="n">
        <v>4594.55902</v>
      </c>
      <c r="U1598" t="n">
        <v>4596.501</v>
      </c>
      <c r="V1598" t="n">
        <v>4592.46272</v>
      </c>
      <c r="W1598" t="n">
        <v>0</v>
      </c>
      <c r="Y1598" s="1">
        <f>(O1598/86400)+25569</f>
        <v/>
      </c>
      <c r="Z1598" s="2">
        <f>CEILING(INT(Y1598*1440)/1440*288,1)/288</f>
        <v/>
      </c>
      <c r="AA1598">
        <f>MROUND((Z1598-25569)*86400,300)</f>
        <v/>
      </c>
    </row>
    <row r="1599" ht="14.25" customHeight="1">
      <c r="O1599" t="n">
        <v>1777414502</v>
      </c>
      <c r="P1599" t="inlineStr">
        <is>
          <t>XAUUSD</t>
        </is>
      </c>
      <c r="Q1599" t="inlineStr">
        <is>
          <t>M15</t>
        </is>
      </c>
      <c r="R1599" t="n">
        <v>4595.82</v>
      </c>
      <c r="S1599" t="n">
        <v>4593.59222</v>
      </c>
      <c r="T1599" t="n">
        <v>4594.07562</v>
      </c>
      <c r="U1599" t="n">
        <v>4595.80925</v>
      </c>
      <c r="V1599" t="n">
        <v>4592.01411</v>
      </c>
      <c r="W1599" t="n">
        <v>0</v>
      </c>
      <c r="Y1599" s="1">
        <f>(O1599/86400)+25569</f>
        <v/>
      </c>
      <c r="Z1599" s="2">
        <f>CEILING(INT(Y1599*1440)/1440*288,1)/288</f>
        <v/>
      </c>
      <c r="AA1599">
        <f>MROUND((Z1599-25569)*86400,300)</f>
        <v/>
      </c>
    </row>
    <row r="1600" ht="14.25" customHeight="1">
      <c r="O1600" t="n">
        <v>1777415402</v>
      </c>
      <c r="P1600" t="inlineStr">
        <is>
          <t>XAUUSD</t>
        </is>
      </c>
      <c r="Q1600" t="inlineStr">
        <is>
          <t>M15</t>
        </is>
      </c>
      <c r="R1600" t="n">
        <v>4593.71</v>
      </c>
      <c r="S1600" t="n">
        <v>4593.39842</v>
      </c>
      <c r="T1600" t="n">
        <v>4593.73702</v>
      </c>
      <c r="U1600" t="n">
        <v>4595.38875</v>
      </c>
      <c r="V1600" t="n">
        <v>4591.66195</v>
      </c>
      <c r="W1600" t="n">
        <v>0</v>
      </c>
      <c r="Y1600" s="1">
        <f>(O1600/86400)+25569</f>
        <v/>
      </c>
      <c r="Z1600" s="2">
        <f>CEILING(INT(Y1600*1440)/1440*288,1)/288</f>
        <v/>
      </c>
      <c r="AA1600">
        <f>MROUND((Z1600-25569)*86400,300)</f>
        <v/>
      </c>
    </row>
    <row r="1601" ht="14.25" customHeight="1">
      <c r="O1601" t="n">
        <v>1777416302</v>
      </c>
      <c r="P1601" t="inlineStr">
        <is>
          <t>XAUUSD</t>
        </is>
      </c>
      <c r="Q1601" t="inlineStr">
        <is>
          <t>M15</t>
        </is>
      </c>
      <c r="R1601" t="n">
        <v>4594.16</v>
      </c>
      <c r="S1601" t="n">
        <v>4593.59881</v>
      </c>
      <c r="T1601" t="n">
        <v>4593.66792</v>
      </c>
      <c r="U1601" t="n">
        <v>4595.40859</v>
      </c>
      <c r="V1601" t="n">
        <v>4591.5579</v>
      </c>
      <c r="W1601" t="n">
        <v>0</v>
      </c>
      <c r="Y1601" s="1">
        <f>(O1601/86400)+25569</f>
        <v/>
      </c>
      <c r="Z1601" s="2">
        <f>CEILING(INT(Y1601*1440)/1440*288,1)/288</f>
        <v/>
      </c>
      <c r="AA1601">
        <f>MROUND((Z1601-25569)*86400,300)</f>
        <v/>
      </c>
    </row>
    <row r="1602" ht="14.25" customHeight="1">
      <c r="O1602" t="n">
        <v>1777417202</v>
      </c>
      <c r="P1602" t="inlineStr">
        <is>
          <t>XAUUSD</t>
        </is>
      </c>
      <c r="Q1602" t="inlineStr">
        <is>
          <t>M15</t>
        </is>
      </c>
      <c r="R1602" t="n">
        <v>4590.84</v>
      </c>
      <c r="S1602" t="n">
        <v>4594.19582</v>
      </c>
      <c r="T1602" t="n">
        <v>4593.93187</v>
      </c>
      <c r="U1602" t="n">
        <v>4596.0104</v>
      </c>
      <c r="V1602" t="n">
        <v>4591.74974</v>
      </c>
      <c r="W1602" t="n">
        <v>1</v>
      </c>
      <c r="Y1602" s="1">
        <f>(O1602/86400)+25569</f>
        <v/>
      </c>
      <c r="Z1602" s="2">
        <f>CEILING(INT(Y1602*1440)/1440*288,1)/288</f>
        <v/>
      </c>
      <c r="AA1602">
        <f>MROUND((Z1602-25569)*86400,300)</f>
        <v/>
      </c>
    </row>
    <row r="1603" ht="14.25" customHeight="1">
      <c r="O1603" t="n">
        <v>1777418102</v>
      </c>
      <c r="P1603" t="inlineStr">
        <is>
          <t>XAUUSD</t>
        </is>
      </c>
      <c r="Q1603" t="inlineStr">
        <is>
          <t>M15</t>
        </is>
      </c>
      <c r="R1603" t="n">
        <v>4592.2</v>
      </c>
      <c r="S1603" t="n">
        <v>4595.20171</v>
      </c>
      <c r="T1603" t="n">
        <v>4594.56679</v>
      </c>
      <c r="U1603" t="n">
        <v>4597.18094</v>
      </c>
      <c r="V1603" t="n">
        <v>4592.23905</v>
      </c>
      <c r="W1603" t="n">
        <v>0</v>
      </c>
      <c r="Y1603" s="1">
        <f>(O1603/86400)+25569</f>
        <v/>
      </c>
      <c r="Z1603" s="2">
        <f>CEILING(INT(Y1603*1440)/1440*288,1)/288</f>
        <v/>
      </c>
      <c r="AA1603">
        <f>MROUND((Z1603-25569)*86400,300)</f>
        <v/>
      </c>
    </row>
    <row r="1604" ht="14.25" customHeight="1">
      <c r="O1604" t="n">
        <v>1777419002</v>
      </c>
      <c r="P1604" t="inlineStr">
        <is>
          <t>XAUUSD</t>
        </is>
      </c>
      <c r="Q1604" t="inlineStr">
        <is>
          <t>M15</t>
        </is>
      </c>
      <c r="R1604" t="n">
        <v>4589.91</v>
      </c>
      <c r="S1604" t="n">
        <v>4596.36935</v>
      </c>
      <c r="T1604" t="n">
        <v>4595.46807</v>
      </c>
      <c r="U1604" t="n">
        <v>4598.79177</v>
      </c>
      <c r="V1604" t="n">
        <v>4592.79888</v>
      </c>
      <c r="W1604" t="n">
        <v>0</v>
      </c>
      <c r="Y1604" s="1">
        <f>(O1604/86400)+25569</f>
        <v/>
      </c>
      <c r="Z1604" s="2">
        <f>CEILING(INT(Y1604*1440)/1440*288,1)/288</f>
        <v/>
      </c>
      <c r="AA1604">
        <f>MROUND((Z1604-25569)*86400,300)</f>
        <v/>
      </c>
    </row>
    <row r="1605" ht="14.25" customHeight="1">
      <c r="O1605" t="n">
        <v>1777419902</v>
      </c>
      <c r="P1605" t="inlineStr">
        <is>
          <t>XAUUSD</t>
        </is>
      </c>
      <c r="Q1605" t="inlineStr">
        <is>
          <t>M15</t>
        </is>
      </c>
      <c r="R1605" t="n">
        <v>4595.51</v>
      </c>
      <c r="S1605" t="n">
        <v>4597.49067</v>
      </c>
      <c r="T1605" t="n">
        <v>4596.47937</v>
      </c>
      <c r="U1605" t="n">
        <v>4600.51671</v>
      </c>
      <c r="V1605" t="n">
        <v>4593.21649</v>
      </c>
      <c r="W1605" t="n">
        <v>0</v>
      </c>
      <c r="Y1605" s="1">
        <f>(O1605/86400)+25569</f>
        <v/>
      </c>
      <c r="Z1605" s="2">
        <f>CEILING(INT(Y1605*1440)/1440*288,1)/288</f>
        <v/>
      </c>
      <c r="AA1605">
        <f>MROUND((Z1605-25569)*86400,300)</f>
        <v/>
      </c>
    </row>
    <row r="1606" ht="14.25" customHeight="1">
      <c r="O1606" t="n">
        <v>1777420802</v>
      </c>
      <c r="P1606" t="inlineStr">
        <is>
          <t>XAUUSD</t>
        </is>
      </c>
      <c r="Q1606" t="inlineStr">
        <is>
          <t>M15</t>
        </is>
      </c>
      <c r="R1606" t="n">
        <v>4607.37</v>
      </c>
      <c r="S1606" t="n">
        <v>4598.10952</v>
      </c>
      <c r="T1606" t="n">
        <v>4597.29444</v>
      </c>
      <c r="U1606" t="n">
        <v>4601.94293</v>
      </c>
      <c r="V1606" t="n">
        <v>4593.2026</v>
      </c>
      <c r="W1606" t="n">
        <v>0</v>
      </c>
      <c r="Y1606" s="1">
        <f>(O1606/86400)+25569</f>
        <v/>
      </c>
      <c r="Z1606" s="2">
        <f>CEILING(INT(Y1606*1440)/1440*288,1)/288</f>
        <v/>
      </c>
      <c r="AA1606">
        <f>MROUND((Z1606-25569)*86400,300)</f>
        <v/>
      </c>
    </row>
    <row r="1607" ht="14.25" customHeight="1">
      <c r="O1607" t="n">
        <v>1777421702</v>
      </c>
      <c r="P1607" t="inlineStr">
        <is>
          <t>XAUUSD</t>
        </is>
      </c>
      <c r="Q1607" t="inlineStr">
        <is>
          <t>M15</t>
        </is>
      </c>
      <c r="R1607" t="n">
        <v>4600.13</v>
      </c>
      <c r="S1607" t="n">
        <v>4597.69553</v>
      </c>
      <c r="T1607" t="n">
        <v>4597.49499</v>
      </c>
      <c r="U1607" t="n">
        <v>4602.40208</v>
      </c>
      <c r="V1607" t="n">
        <v>4592.42058</v>
      </c>
      <c r="W1607" t="n">
        <v>0</v>
      </c>
      <c r="Y1607" s="1">
        <f>(O1607/86400)+25569</f>
        <v/>
      </c>
      <c r="Z1607" s="2">
        <f>CEILING(INT(Y1607*1440)/1440*288,1)/288</f>
        <v/>
      </c>
      <c r="AA1607">
        <f>MROUND((Z1607-25569)*86400,300)</f>
        <v/>
      </c>
    </row>
    <row r="1608" ht="14.25" customHeight="1">
      <c r="O1608" t="n">
        <v>1777422602</v>
      </c>
      <c r="P1608" t="inlineStr">
        <is>
          <t>XAUUSD</t>
        </is>
      </c>
      <c r="Q1608" t="inlineStr">
        <is>
          <t>M15</t>
        </is>
      </c>
      <c r="R1608" t="n">
        <v>4603.88</v>
      </c>
      <c r="S1608" t="n">
        <v>4596.45674</v>
      </c>
      <c r="T1608" t="n">
        <v>4596.97587</v>
      </c>
      <c r="U1608" t="n">
        <v>4601.8844</v>
      </c>
      <c r="V1608" t="n">
        <v>4590.77554</v>
      </c>
      <c r="W1608" t="n">
        <v>1</v>
      </c>
      <c r="Y1608" s="1">
        <f>(O1608/86400)+25569</f>
        <v/>
      </c>
      <c r="Z1608" s="2">
        <f>CEILING(INT(Y1608*1440)/1440*288,1)/288</f>
        <v/>
      </c>
      <c r="AA1608">
        <f>MROUND((Z1608-25569)*86400,300)</f>
        <v/>
      </c>
    </row>
    <row r="1609" ht="14.25" customHeight="1">
      <c r="O1609" t="n">
        <v>1777423502</v>
      </c>
      <c r="P1609" t="inlineStr">
        <is>
          <t>XAUUSD</t>
        </is>
      </c>
      <c r="Q1609" t="inlineStr">
        <is>
          <t>M15</t>
        </is>
      </c>
      <c r="R1609" t="n">
        <v>4600.27</v>
      </c>
      <c r="S1609" t="n">
        <v>4594.51609</v>
      </c>
      <c r="T1609" t="n">
        <v>4595.74598</v>
      </c>
      <c r="U1609" t="n">
        <v>4600.61717</v>
      </c>
      <c r="V1609" t="n">
        <v>4588.47487</v>
      </c>
      <c r="W1609" t="n">
        <v>0</v>
      </c>
      <c r="Y1609" s="1">
        <f>(O1609/86400)+25569</f>
        <v/>
      </c>
      <c r="Z1609" s="2">
        <f>CEILING(INT(Y1609*1440)/1440*288,1)/288</f>
        <v/>
      </c>
      <c r="AA1609">
        <f>MROUND((Z1609-25569)*86400,300)</f>
        <v/>
      </c>
    </row>
    <row r="1610" ht="14.25" customHeight="1">
      <c r="O1610" t="n">
        <v>1777424402</v>
      </c>
      <c r="P1610" t="inlineStr">
        <is>
          <t>XAUUSD</t>
        </is>
      </c>
      <c r="Q1610" t="inlineStr">
        <is>
          <t>M15</t>
        </is>
      </c>
      <c r="R1610" t="n">
        <v>4582.65</v>
      </c>
      <c r="S1610" t="n">
        <v>4592.3698</v>
      </c>
      <c r="T1610" t="n">
        <v>4594.05789</v>
      </c>
      <c r="U1610" t="n">
        <v>4598.94562</v>
      </c>
      <c r="V1610" t="n">
        <v>4586.03479</v>
      </c>
      <c r="W1610" t="n">
        <v>0</v>
      </c>
      <c r="Y1610" s="1">
        <f>(O1610/86400)+25569</f>
        <v/>
      </c>
      <c r="Z1610" s="2">
        <f>CEILING(INT(Y1610*1440)/1440*288,1)/288</f>
        <v/>
      </c>
      <c r="AA1610">
        <f>MROUND((Z1610-25569)*86400,300)</f>
        <v/>
      </c>
    </row>
    <row r="1611" ht="14.25" customHeight="1">
      <c r="O1611" t="n">
        <v>1777425302</v>
      </c>
      <c r="P1611" t="inlineStr">
        <is>
          <t>XAUUSD</t>
        </is>
      </c>
      <c r="Q1611" t="inlineStr">
        <is>
          <t>M15</t>
        </is>
      </c>
      <c r="R1611" t="n">
        <v>4580.48</v>
      </c>
      <c r="S1611" t="n">
        <v>4590.93743</v>
      </c>
      <c r="T1611" t="n">
        <v>4592.49766</v>
      </c>
      <c r="U1611" t="n">
        <v>4597.37173</v>
      </c>
      <c r="V1611" t="n">
        <v>4584.43143</v>
      </c>
      <c r="W1611" t="n">
        <v>0</v>
      </c>
      <c r="Y1611" s="1">
        <f>(O1611/86400)+25569</f>
        <v/>
      </c>
      <c r="Z1611" s="2">
        <f>CEILING(INT(Y1611*1440)/1440*288,1)/288</f>
        <v/>
      </c>
      <c r="AA1611">
        <f>MROUND((Z1611-25569)*86400,300)</f>
        <v/>
      </c>
    </row>
    <row r="1612" ht="14.25" customHeight="1">
      <c r="O1612" t="n">
        <v>1777426202</v>
      </c>
      <c r="P1612" t="inlineStr">
        <is>
          <t>XAUUSD</t>
        </is>
      </c>
      <c r="Q1612" t="inlineStr">
        <is>
          <t>M15</t>
        </is>
      </c>
      <c r="R1612" t="n">
        <v>4590.56</v>
      </c>
      <c r="S1612" t="n">
        <v>4590.55252</v>
      </c>
      <c r="T1612" t="n">
        <v>4591.52509</v>
      </c>
      <c r="U1612" t="n">
        <v>4596.61088</v>
      </c>
      <c r="V1612" t="n">
        <v>4583.90508</v>
      </c>
      <c r="W1612" t="n">
        <v>0</v>
      </c>
      <c r="Y1612" s="1">
        <f>(O1612/86400)+25569</f>
        <v/>
      </c>
      <c r="Z1612" s="2">
        <f>CEILING(INT(Y1612*1440)/1440*288,1)/288</f>
        <v/>
      </c>
      <c r="AA1612">
        <f>MROUND((Z1612-25569)*86400,300)</f>
        <v/>
      </c>
    </row>
    <row r="1613" ht="14.25" customHeight="1">
      <c r="O1613" t="n">
        <v>1777427102</v>
      </c>
      <c r="P1613" t="inlineStr">
        <is>
          <t>XAUUSD</t>
        </is>
      </c>
      <c r="Q1613" t="inlineStr">
        <is>
          <t>M15</t>
        </is>
      </c>
      <c r="R1613" t="n">
        <v>4584.98</v>
      </c>
      <c r="S1613" t="n">
        <v>4590.99011</v>
      </c>
      <c r="T1613" t="n">
        <v>4591.2576</v>
      </c>
      <c r="U1613" t="n">
        <v>4596.67807</v>
      </c>
      <c r="V1613" t="n">
        <v>4584.55943</v>
      </c>
      <c r="W1613" t="n">
        <v>0</v>
      </c>
      <c r="Y1613" s="1">
        <f>(O1613/86400)+25569</f>
        <v/>
      </c>
      <c r="Z1613" s="2">
        <f>CEILING(INT(Y1613*1440)/1440*288,1)/288</f>
        <v/>
      </c>
      <c r="AA1613">
        <f>MROUND((Z1613-25569)*86400,300)</f>
        <v/>
      </c>
    </row>
    <row r="1614" ht="14.25" customHeight="1">
      <c r="O1614" t="n">
        <v>1777428002</v>
      </c>
      <c r="P1614" t="inlineStr">
        <is>
          <t>XAUUSD</t>
        </is>
      </c>
      <c r="Q1614" t="inlineStr">
        <is>
          <t>M15</t>
        </is>
      </c>
      <c r="R1614" t="n">
        <v>4600.87</v>
      </c>
      <c r="S1614" t="n">
        <v>4592.29052</v>
      </c>
      <c r="T1614" t="n">
        <v>4591.77406</v>
      </c>
      <c r="U1614" t="n">
        <v>4597.51586</v>
      </c>
      <c r="V1614" t="n">
        <v>4586.22845</v>
      </c>
      <c r="W1614" t="n">
        <v>1</v>
      </c>
      <c r="Y1614" s="1">
        <f>(O1614/86400)+25569</f>
        <v/>
      </c>
      <c r="Z1614" s="2">
        <f>CEILING(INT(Y1614*1440)/1440*288,1)/288</f>
        <v/>
      </c>
      <c r="AA1614">
        <f>MROUND((Z1614-25569)*86400,300)</f>
        <v/>
      </c>
    </row>
    <row r="1615" ht="14.25" customHeight="1">
      <c r="O1615" t="n">
        <v>1777428902</v>
      </c>
      <c r="P1615" t="inlineStr">
        <is>
          <t>XAUUSD</t>
        </is>
      </c>
      <c r="Q1615" t="inlineStr">
        <is>
          <t>M15</t>
        </is>
      </c>
      <c r="R1615" t="n">
        <v>4598.93</v>
      </c>
      <c r="S1615" t="n">
        <v>4593.76287</v>
      </c>
      <c r="T1615" t="n">
        <v>4592.76847</v>
      </c>
      <c r="U1615" t="n">
        <v>4598.62581</v>
      </c>
      <c r="V1615" t="n">
        <v>4588.49383</v>
      </c>
      <c r="W1615" t="n">
        <v>0</v>
      </c>
      <c r="Y1615" s="1">
        <f>(O1615/86400)+25569</f>
        <v/>
      </c>
      <c r="Z1615" s="2">
        <f>CEILING(INT(Y1615*1440)/1440*288,1)/288</f>
        <v/>
      </c>
      <c r="AA1615">
        <f>MROUND((Z1615-25569)*86400,300)</f>
        <v/>
      </c>
    </row>
    <row r="1616" ht="14.25" customHeight="1">
      <c r="O1616" t="n">
        <v>1777429802</v>
      </c>
      <c r="P1616" t="inlineStr">
        <is>
          <t>XAUUSD</t>
        </is>
      </c>
      <c r="Q1616" t="inlineStr">
        <is>
          <t>M15</t>
        </is>
      </c>
      <c r="R1616" t="n">
        <v>4596.92</v>
      </c>
      <c r="S1616" t="n">
        <v>4595.22018</v>
      </c>
      <c r="T1616" t="n">
        <v>4593.99432</v>
      </c>
      <c r="U1616" t="n">
        <v>4599.72301</v>
      </c>
      <c r="V1616" t="n">
        <v>4590.66557</v>
      </c>
      <c r="W1616" t="n">
        <v>0</v>
      </c>
      <c r="Y1616" s="1">
        <f>(O1616/86400)+25569</f>
        <v/>
      </c>
      <c r="Z1616" s="2">
        <f>CEILING(INT(Y1616*1440)/1440*288,1)/288</f>
        <v/>
      </c>
      <c r="AA1616">
        <f>MROUND((Z1616-25569)*86400,300)</f>
        <v/>
      </c>
    </row>
    <row r="1617" ht="14.25" customHeight="1">
      <c r="O1617" t="n">
        <v>1777430702</v>
      </c>
      <c r="P1617" t="inlineStr">
        <is>
          <t>XAUUSD</t>
        </is>
      </c>
      <c r="Q1617" t="inlineStr">
        <is>
          <t>M15</t>
        </is>
      </c>
      <c r="R1617" t="n">
        <v>4593.75</v>
      </c>
      <c r="S1617" t="n">
        <v>4596.52817</v>
      </c>
      <c r="T1617" t="n">
        <v>4595.26125</v>
      </c>
      <c r="U1617" t="n">
        <v>4600.67918</v>
      </c>
      <c r="V1617" t="n">
        <v>4592.53262</v>
      </c>
      <c r="W1617" t="n">
        <v>0</v>
      </c>
      <c r="Y1617" s="1">
        <f>(O1617/86400)+25569</f>
        <v/>
      </c>
      <c r="Z1617" s="2">
        <f>CEILING(INT(Y1617*1440)/1440*288,1)/288</f>
        <v/>
      </c>
      <c r="AA1617">
        <f>MROUND((Z1617-25569)*86400,300)</f>
        <v/>
      </c>
    </row>
    <row r="1618" ht="14.25" customHeight="1">
      <c r="O1618" t="n">
        <v>1777431602</v>
      </c>
      <c r="P1618" t="inlineStr">
        <is>
          <t>XAUUSD</t>
        </is>
      </c>
      <c r="Q1618" t="inlineStr">
        <is>
          <t>M15</t>
        </is>
      </c>
      <c r="R1618" t="n">
        <v>4601.89</v>
      </c>
      <c r="S1618" t="n">
        <v>4597.68078</v>
      </c>
      <c r="T1618" t="n">
        <v>4596.47101</v>
      </c>
      <c r="U1618" t="n">
        <v>4601.3864</v>
      </c>
      <c r="V1618" t="n">
        <v>4594.03837</v>
      </c>
      <c r="W1618" t="n">
        <v>0</v>
      </c>
      <c r="Y1618" s="1">
        <f>(O1618/86400)+25569</f>
        <v/>
      </c>
      <c r="Z1618" s="2">
        <f>CEILING(INT(Y1618*1440)/1440*288,1)/288</f>
        <v/>
      </c>
      <c r="AA1618">
        <f>MROUND((Z1618-25569)*86400,300)</f>
        <v/>
      </c>
    </row>
    <row r="1619" ht="14.25" customHeight="1">
      <c r="O1619" t="n">
        <v>1777432502</v>
      </c>
      <c r="P1619" t="inlineStr">
        <is>
          <t>XAUUSD</t>
        </is>
      </c>
      <c r="Q1619" t="inlineStr">
        <is>
          <t>M15</t>
        </is>
      </c>
      <c r="R1619" t="n">
        <v>4598.67</v>
      </c>
      <c r="S1619" t="n">
        <v>4598.45871</v>
      </c>
      <c r="T1619" t="n">
        <v>4597.46486</v>
      </c>
      <c r="U1619" t="n">
        <v>4601.78889</v>
      </c>
      <c r="V1619" t="n">
        <v>4595.17244</v>
      </c>
      <c r="W1619" t="n">
        <v>0</v>
      </c>
      <c r="Y1619" s="1">
        <f>(O1619/86400)+25569</f>
        <v/>
      </c>
      <c r="Z1619" s="2">
        <f>CEILING(INT(Y1619*1440)/1440*288,1)/288</f>
        <v/>
      </c>
      <c r="AA1619">
        <f>MROUND((Z1619-25569)*86400,300)</f>
        <v/>
      </c>
    </row>
    <row r="1620" ht="14.25" customHeight="1">
      <c r="O1620" t="n">
        <v>1777433402</v>
      </c>
      <c r="P1620" t="inlineStr">
        <is>
          <t>XAUUSD</t>
        </is>
      </c>
      <c r="Q1620" t="inlineStr">
        <is>
          <t>M15</t>
        </is>
      </c>
      <c r="R1620" t="n">
        <v>4593.91</v>
      </c>
      <c r="S1620" t="n">
        <v>4599.04745</v>
      </c>
      <c r="T1620" t="n">
        <v>4598.25616</v>
      </c>
      <c r="U1620" t="n">
        <v>4601.97384</v>
      </c>
      <c r="V1620" t="n">
        <v>4595.94826</v>
      </c>
      <c r="W1620" t="n">
        <v>0</v>
      </c>
      <c r="Y1620" s="1">
        <f>(O1620/86400)+25569</f>
        <v/>
      </c>
      <c r="Z1620" s="2">
        <f>CEILING(INT(Y1620*1440)/1440*288,1)/288</f>
        <v/>
      </c>
      <c r="AA1620">
        <f>MROUND((Z1620-25569)*86400,300)</f>
        <v/>
      </c>
    </row>
    <row r="1621" ht="14.25" customHeight="1">
      <c r="O1621" t="n">
        <v>1777434302</v>
      </c>
      <c r="P1621" t="inlineStr">
        <is>
          <t>XAUUSD</t>
        </is>
      </c>
      <c r="Q1621" t="inlineStr">
        <is>
          <t>M15</t>
        </is>
      </c>
      <c r="R1621" t="n">
        <v>4595.48</v>
      </c>
      <c r="S1621" t="n">
        <v>4599.69915</v>
      </c>
      <c r="T1621" t="n">
        <v>4598.97765</v>
      </c>
      <c r="U1621" t="n">
        <v>4602.2144</v>
      </c>
      <c r="V1621" t="n">
        <v>4596.6548</v>
      </c>
      <c r="W1621" t="n">
        <v>0</v>
      </c>
      <c r="Y1621" s="1">
        <f>(O1621/86400)+25569</f>
        <v/>
      </c>
      <c r="Z1621" s="2">
        <f>CEILING(INT(Y1621*1440)/1440*288,1)/288</f>
        <v/>
      </c>
      <c r="AA1621">
        <f>MROUND((Z1621-25569)*86400,300)</f>
        <v/>
      </c>
    </row>
    <row r="1622" ht="14.25" customHeight="1">
      <c r="O1622" t="n">
        <v>1777435202</v>
      </c>
      <c r="P1622" t="inlineStr">
        <is>
          <t>XAUUSD</t>
        </is>
      </c>
      <c r="Q1622" t="inlineStr">
        <is>
          <t>M15</t>
        </is>
      </c>
      <c r="R1622" t="n">
        <v>4600.68</v>
      </c>
      <c r="S1622" t="n">
        <v>4600.43338</v>
      </c>
      <c r="T1622" t="n">
        <v>4599.70552</v>
      </c>
      <c r="U1622" t="n">
        <v>4602.69457</v>
      </c>
      <c r="V1622" t="n">
        <v>4597.43242</v>
      </c>
      <c r="W1622" t="n">
        <v>0</v>
      </c>
      <c r="Y1622" s="1">
        <f>(O1622/86400)+25569</f>
        <v/>
      </c>
      <c r="Z1622" s="2">
        <f>CEILING(INT(Y1622*1440)/1440*288,1)/288</f>
        <v/>
      </c>
      <c r="AA1622">
        <f>MROUND((Z1622-25569)*86400,300)</f>
        <v/>
      </c>
    </row>
    <row r="1623" ht="14.25" customHeight="1">
      <c r="O1623" t="n">
        <v>1777436102</v>
      </c>
      <c r="P1623" t="inlineStr">
        <is>
          <t>XAUUSD</t>
        </is>
      </c>
      <c r="Q1623" t="inlineStr">
        <is>
          <t>M15</t>
        </is>
      </c>
      <c r="R1623" t="n">
        <v>4601.86</v>
      </c>
      <c r="S1623" t="n">
        <v>4601.07199</v>
      </c>
      <c r="T1623" t="n">
        <v>4600.38875</v>
      </c>
      <c r="U1623" t="n">
        <v>4603.25817</v>
      </c>
      <c r="V1623" t="n">
        <v>4598.2272</v>
      </c>
      <c r="W1623" t="n">
        <v>0</v>
      </c>
      <c r="Y1623" s="1">
        <f>(O1623/86400)+25569</f>
        <v/>
      </c>
      <c r="Z1623" s="2">
        <f>CEILING(INT(Y1623*1440)/1440*288,1)/288</f>
        <v/>
      </c>
      <c r="AA1623">
        <f>MROUND((Z1623-25569)*86400,300)</f>
        <v/>
      </c>
    </row>
    <row r="1624" ht="14.25" customHeight="1">
      <c r="O1624" t="n">
        <v>1777437002</v>
      </c>
      <c r="P1624" t="inlineStr">
        <is>
          <t>XAUUSD</t>
        </is>
      </c>
      <c r="Q1624" t="inlineStr">
        <is>
          <t>M15</t>
        </is>
      </c>
      <c r="R1624" t="n">
        <v>4602.15</v>
      </c>
      <c r="S1624" t="n">
        <v>4601.48251</v>
      </c>
      <c r="T1624" t="n">
        <v>4600.93563</v>
      </c>
      <c r="U1624" t="n">
        <v>4603.91002</v>
      </c>
      <c r="V1624" t="n">
        <v>4598.89083</v>
      </c>
      <c r="W1624" t="n">
        <v>0</v>
      </c>
      <c r="Y1624" s="1">
        <f>(O1624/86400)+25569</f>
        <v/>
      </c>
      <c r="Z1624" s="2">
        <f>CEILING(INT(Y1624*1440)/1440*288,1)/288</f>
        <v/>
      </c>
      <c r="AA1624">
        <f>MROUND((Z1624-25569)*86400,300)</f>
        <v/>
      </c>
    </row>
    <row r="1625" ht="14.25" customHeight="1">
      <c r="O1625" t="n">
        <v>1777437902</v>
      </c>
      <c r="P1625" t="inlineStr">
        <is>
          <t>XAUUSD</t>
        </is>
      </c>
      <c r="Q1625" t="inlineStr">
        <is>
          <t>M15</t>
        </is>
      </c>
      <c r="R1625" t="n">
        <v>4604.85</v>
      </c>
      <c r="S1625" t="n">
        <v>4601.49424</v>
      </c>
      <c r="T1625" t="n">
        <v>4601.21494</v>
      </c>
      <c r="U1625" t="n">
        <v>4604.40961</v>
      </c>
      <c r="V1625" t="n">
        <v>4599.11966</v>
      </c>
      <c r="W1625" t="n">
        <v>0</v>
      </c>
      <c r="Y1625" s="1">
        <f>(O1625/86400)+25569</f>
        <v/>
      </c>
      <c r="Z1625" s="2">
        <f>CEILING(INT(Y1625*1440)/1440*288,1)/288</f>
        <v/>
      </c>
      <c r="AA1625">
        <f>MROUND((Z1625-25569)*86400,300)</f>
        <v/>
      </c>
    </row>
    <row r="1626" ht="14.25" customHeight="1">
      <c r="O1626" t="n">
        <v>1777438802</v>
      </c>
      <c r="P1626" t="inlineStr">
        <is>
          <t>XAUUSD</t>
        </is>
      </c>
      <c r="Q1626" t="inlineStr">
        <is>
          <t>M15</t>
        </is>
      </c>
      <c r="R1626" t="n">
        <v>4601.15</v>
      </c>
      <c r="S1626" t="n">
        <v>4600.85612</v>
      </c>
      <c r="T1626" t="n">
        <v>4601.03553</v>
      </c>
      <c r="U1626" t="n">
        <v>4604.53881</v>
      </c>
      <c r="V1626" t="n">
        <v>4598.66703</v>
      </c>
      <c r="W1626" t="n">
        <v>1</v>
      </c>
      <c r="Y1626" s="1">
        <f>(O1626/86400)+25569</f>
        <v/>
      </c>
      <c r="Z1626" s="2">
        <f>CEILING(INT(Y1626*1440)/1440*288,1)/288</f>
        <v/>
      </c>
      <c r="AA1626">
        <f>MROUND((Z1626-25569)*86400,300)</f>
        <v/>
      </c>
    </row>
    <row r="1627" ht="14.25" customHeight="1">
      <c r="O1627" t="n">
        <v>1777439702</v>
      </c>
      <c r="P1627" t="inlineStr">
        <is>
          <t>XAUUSD</t>
        </is>
      </c>
      <c r="Q1627" t="inlineStr">
        <is>
          <t>M15</t>
        </is>
      </c>
      <c r="R1627" t="n">
        <v>4600.72</v>
      </c>
      <c r="S1627" t="n">
        <v>4599.51222</v>
      </c>
      <c r="T1627" t="n">
        <v>4600.27387</v>
      </c>
      <c r="U1627" t="n">
        <v>4604.01116</v>
      </c>
      <c r="V1627" t="n">
        <v>4597.36925</v>
      </c>
      <c r="W1627" t="n">
        <v>0</v>
      </c>
      <c r="Y1627" s="1">
        <f>(O1627/86400)+25569</f>
        <v/>
      </c>
      <c r="Z1627" s="2">
        <f>CEILING(INT(Y1627*1440)/1440*288,1)/288</f>
        <v/>
      </c>
      <c r="AA1627">
        <f>MROUND((Z1627-25569)*86400,300)</f>
        <v/>
      </c>
    </row>
    <row r="1628" ht="14.25" customHeight="1">
      <c r="O1628" t="n">
        <v>1777440602</v>
      </c>
      <c r="P1628" t="inlineStr">
        <is>
          <t>XAUUSD</t>
        </is>
      </c>
      <c r="Q1628" t="inlineStr">
        <is>
          <t>M15</t>
        </is>
      </c>
      <c r="R1628" t="n">
        <v>4599.05</v>
      </c>
      <c r="S1628" t="n">
        <v>4597.37735</v>
      </c>
      <c r="T1628" t="n">
        <v>4598.82561</v>
      </c>
      <c r="U1628" t="n">
        <v>4602.76353</v>
      </c>
      <c r="V1628" t="n">
        <v>4595.15592</v>
      </c>
      <c r="W1628" t="n">
        <v>0</v>
      </c>
      <c r="Y1628" s="1">
        <f>(O1628/86400)+25569</f>
        <v/>
      </c>
      <c r="Z1628" s="2">
        <f>CEILING(INT(Y1628*1440)/1440*288,1)/288</f>
        <v/>
      </c>
      <c r="AA1628">
        <f>MROUND((Z1628-25569)*86400,300)</f>
        <v/>
      </c>
    </row>
    <row r="1629" ht="14.25" customHeight="1">
      <c r="O1629" t="n">
        <v>1777441502</v>
      </c>
      <c r="P1629" t="inlineStr">
        <is>
          <t>XAUUSD</t>
        </is>
      </c>
      <c r="Q1629" t="inlineStr">
        <is>
          <t>M15</t>
        </is>
      </c>
      <c r="R1629" t="n">
        <v>4590.9</v>
      </c>
      <c r="S1629" t="n">
        <v>4594.4794</v>
      </c>
      <c r="T1629" t="n">
        <v>4596.65251</v>
      </c>
      <c r="U1629" t="n">
        <v>4600.70562</v>
      </c>
      <c r="V1629" t="n">
        <v>4592.14873</v>
      </c>
      <c r="W1629" t="n">
        <v>0</v>
      </c>
      <c r="Y1629" s="1">
        <f>(O1629/86400)+25569</f>
        <v/>
      </c>
      <c r="Z1629" s="2">
        <f>CEILING(INT(Y1629*1440)/1440*288,1)/288</f>
        <v/>
      </c>
      <c r="AA1629">
        <f>MROUND((Z1629-25569)*86400,300)</f>
        <v/>
      </c>
    </row>
    <row r="1630" ht="14.25" customHeight="1">
      <c r="O1630" t="n">
        <v>1777442402</v>
      </c>
      <c r="P1630" t="inlineStr">
        <is>
          <t>XAUUSD</t>
        </is>
      </c>
      <c r="Q1630" t="inlineStr">
        <is>
          <t>M15</t>
        </is>
      </c>
      <c r="R1630" t="n">
        <v>4588.73</v>
      </c>
      <c r="S1630" t="n">
        <v>4591.13054</v>
      </c>
      <c r="T1630" t="n">
        <v>4593.89152</v>
      </c>
      <c r="U1630" t="n">
        <v>4597.77641</v>
      </c>
      <c r="V1630" t="n">
        <v>4588.55781</v>
      </c>
      <c r="W1630" t="n">
        <v>0</v>
      </c>
      <c r="Y1630" s="1">
        <f>(O1630/86400)+25569</f>
        <v/>
      </c>
      <c r="Z1630" s="2">
        <f>CEILING(INT(Y1630*1440)/1440*288,1)/288</f>
        <v/>
      </c>
      <c r="AA1630">
        <f>MROUND((Z1630-25569)*86400,300)</f>
        <v/>
      </c>
    </row>
    <row r="1631" ht="14.25" customHeight="1">
      <c r="O1631" t="n">
        <v>1777443302</v>
      </c>
      <c r="P1631" t="inlineStr">
        <is>
          <t>XAUUSD</t>
        </is>
      </c>
      <c r="Q1631" t="inlineStr">
        <is>
          <t>M15</t>
        </is>
      </c>
      <c r="R1631" t="n">
        <v>4585.04</v>
      </c>
      <c r="S1631" t="n">
        <v>4587.53098</v>
      </c>
      <c r="T1631" t="n">
        <v>4590.71125</v>
      </c>
      <c r="U1631" t="n">
        <v>4594.21467</v>
      </c>
      <c r="V1631" t="n">
        <v>4584.67679</v>
      </c>
      <c r="W1631" t="n">
        <v>0</v>
      </c>
      <c r="Y1631" s="1">
        <f>(O1631/86400)+25569</f>
        <v/>
      </c>
      <c r="Z1631" s="2">
        <f>CEILING(INT(Y1631*1440)/1440*288,1)/288</f>
        <v/>
      </c>
      <c r="AA1631">
        <f>MROUND((Z1631-25569)*86400,300)</f>
        <v/>
      </c>
    </row>
    <row r="1632" ht="14.25" customHeight="1">
      <c r="O1632" t="n">
        <v>1777444202</v>
      </c>
      <c r="P1632" t="inlineStr">
        <is>
          <t>XAUUSD</t>
        </is>
      </c>
      <c r="Q1632" t="inlineStr">
        <is>
          <t>M15</t>
        </is>
      </c>
      <c r="R1632" t="n">
        <v>4585.03</v>
      </c>
      <c r="S1632" t="n">
        <v>4583.90259</v>
      </c>
      <c r="T1632" t="n">
        <v>4587.30692</v>
      </c>
      <c r="U1632" t="n">
        <v>4590.47312</v>
      </c>
      <c r="V1632" t="n">
        <v>4580.87527</v>
      </c>
      <c r="W1632" t="n">
        <v>0</v>
      </c>
      <c r="Y1632" s="1">
        <f>(O1632/86400)+25569</f>
        <v/>
      </c>
      <c r="Z1632" s="2">
        <f>CEILING(INT(Y1632*1440)/1440*288,1)/288</f>
        <v/>
      </c>
      <c r="AA1632">
        <f>MROUND((Z1632-25569)*86400,300)</f>
        <v/>
      </c>
    </row>
    <row r="1633" ht="14.25" customHeight="1">
      <c r="O1633" t="n">
        <v>1777445102</v>
      </c>
      <c r="P1633" t="inlineStr">
        <is>
          <t>XAUUSD</t>
        </is>
      </c>
      <c r="Q1633" t="inlineStr">
        <is>
          <t>M15</t>
        </is>
      </c>
      <c r="R1633" t="n">
        <v>4584.52</v>
      </c>
      <c r="S1633" t="n">
        <v>4580.35316</v>
      </c>
      <c r="T1633" t="n">
        <v>4583.83004</v>
      </c>
      <c r="U1633" t="n">
        <v>4586.79552</v>
      </c>
      <c r="V1633" t="n">
        <v>4577.33072</v>
      </c>
      <c r="W1633" t="n">
        <v>0</v>
      </c>
      <c r="Y1633" s="1">
        <f>(O1633/86400)+25569</f>
        <v/>
      </c>
      <c r="Z1633" s="2">
        <f>CEILING(INT(Y1633*1440)/1440*288,1)/288</f>
        <v/>
      </c>
      <c r="AA1633">
        <f>MROUND((Z1633-25569)*86400,300)</f>
        <v/>
      </c>
    </row>
    <row r="1634" ht="14.25" customHeight="1">
      <c r="O1634" t="n">
        <v>1777446002</v>
      </c>
      <c r="P1634" t="inlineStr">
        <is>
          <t>XAUUSD</t>
        </is>
      </c>
      <c r="Q1634" t="inlineStr">
        <is>
          <t>M15</t>
        </is>
      </c>
      <c r="R1634" t="n">
        <v>4578.72</v>
      </c>
      <c r="S1634" t="n">
        <v>4576.99285</v>
      </c>
      <c r="T1634" t="n">
        <v>4580.41144</v>
      </c>
      <c r="U1634" t="n">
        <v>4583.34297</v>
      </c>
      <c r="V1634" t="n">
        <v>4574.12103</v>
      </c>
      <c r="W1634" t="n">
        <v>0</v>
      </c>
      <c r="Y1634" s="1">
        <f>(O1634/86400)+25569</f>
        <v/>
      </c>
      <c r="Z1634" s="2">
        <f>CEILING(INT(Y1634*1440)/1440*288,1)/288</f>
        <v/>
      </c>
      <c r="AA1634">
        <f>MROUND((Z1634-25569)*86400,300)</f>
        <v/>
      </c>
    </row>
    <row r="1635" ht="14.25" customHeight="1">
      <c r="O1635" t="n">
        <v>1777446902</v>
      </c>
      <c r="P1635" t="inlineStr">
        <is>
          <t>XAUUSD</t>
        </is>
      </c>
      <c r="Q1635" t="inlineStr">
        <is>
          <t>M15</t>
        </is>
      </c>
      <c r="R1635" t="n">
        <v>4575.11</v>
      </c>
      <c r="S1635" t="n">
        <v>4574.0752</v>
      </c>
      <c r="T1635" t="n">
        <v>4577.24332</v>
      </c>
      <c r="U1635" t="n">
        <v>4580.1647</v>
      </c>
      <c r="V1635" t="n">
        <v>4571.38004</v>
      </c>
      <c r="W1635" t="n">
        <v>0</v>
      </c>
      <c r="Y1635" s="1">
        <f>(O1635/86400)+25569</f>
        <v/>
      </c>
      <c r="Z1635" s="2">
        <f>CEILING(INT(Y1635*1440)/1440*288,1)/288</f>
        <v/>
      </c>
      <c r="AA1635">
        <f>MROUND((Z1635-25569)*86400,300)</f>
        <v/>
      </c>
    </row>
    <row r="1636" ht="14.25" customHeight="1">
      <c r="O1636" t="n">
        <v>1777447802</v>
      </c>
      <c r="P1636" t="inlineStr">
        <is>
          <t>XAUUSD</t>
        </is>
      </c>
      <c r="Q1636" t="inlineStr">
        <is>
          <t>M15</t>
        </is>
      </c>
      <c r="R1636" t="n">
        <v>4570.56</v>
      </c>
      <c r="S1636" t="n">
        <v>4571.74786</v>
      </c>
      <c r="T1636" t="n">
        <v>4574.49559</v>
      </c>
      <c r="U1636" t="n">
        <v>4577.543</v>
      </c>
      <c r="V1636" t="n">
        <v>4569.23541</v>
      </c>
      <c r="W1636" t="n">
        <v>0</v>
      </c>
      <c r="Y1636" s="1">
        <f>(O1636/86400)+25569</f>
        <v/>
      </c>
      <c r="Z1636" s="2">
        <f>CEILING(INT(Y1636*1440)/1440*288,1)/288</f>
        <v/>
      </c>
      <c r="AA1636">
        <f>MROUND((Z1636-25569)*86400,300)</f>
        <v/>
      </c>
    </row>
    <row r="1637" ht="14.25" customHeight="1">
      <c r="O1637" t="n">
        <v>1777448702</v>
      </c>
      <c r="P1637" t="inlineStr">
        <is>
          <t>XAUUSD</t>
        </is>
      </c>
      <c r="Q1637" t="inlineStr">
        <is>
          <t>M15</t>
        </is>
      </c>
      <c r="R1637" t="n">
        <v>4567.92</v>
      </c>
      <c r="S1637" t="n">
        <v>4570.10295</v>
      </c>
      <c r="T1637" t="n">
        <v>4572.29927</v>
      </c>
      <c r="U1637" t="n">
        <v>4575.54603</v>
      </c>
      <c r="V1637" t="n">
        <v>4567.57685</v>
      </c>
      <c r="W1637" t="n">
        <v>0</v>
      </c>
      <c r="Y1637" s="1">
        <f>(O1637/86400)+25569</f>
        <v/>
      </c>
      <c r="Z1637" s="2">
        <f>CEILING(INT(Y1637*1440)/1440*288,1)/288</f>
        <v/>
      </c>
      <c r="AA1637">
        <f>MROUND((Z1637-25569)*86400,300)</f>
        <v/>
      </c>
    </row>
    <row r="1638" ht="14.25" customHeight="1">
      <c r="O1638" t="n">
        <v>1777449602</v>
      </c>
      <c r="P1638" t="inlineStr">
        <is>
          <t>XAUUSD</t>
        </is>
      </c>
      <c r="Q1638" t="inlineStr">
        <is>
          <t>M15</t>
        </is>
      </c>
      <c r="R1638" t="n">
        <v>4565.44</v>
      </c>
      <c r="S1638" t="n">
        <v>4569.09098</v>
      </c>
      <c r="T1638" t="n">
        <v>4570.69513</v>
      </c>
      <c r="U1638" t="n">
        <v>4574.2826</v>
      </c>
      <c r="V1638" t="n">
        <v>4566.30509</v>
      </c>
      <c r="W1638" t="n">
        <v>0</v>
      </c>
      <c r="Y1638" s="1">
        <f>(O1638/86400)+25569</f>
        <v/>
      </c>
      <c r="Z1638" s="2">
        <f>CEILING(INT(Y1638*1440)/1440*288,1)/288</f>
        <v/>
      </c>
      <c r="AA1638">
        <f>MROUND((Z1638-25569)*86400,300)</f>
        <v/>
      </c>
    </row>
    <row r="1639" ht="14.25" customHeight="1">
      <c r="O1639" t="n">
        <v>1777450502</v>
      </c>
      <c r="P1639" t="inlineStr">
        <is>
          <t>XAUUSD</t>
        </is>
      </c>
      <c r="Q1639" t="inlineStr">
        <is>
          <t>M15</t>
        </is>
      </c>
      <c r="R1639" t="n">
        <v>4566.65</v>
      </c>
      <c r="S1639" t="n">
        <v>4568.55799</v>
      </c>
      <c r="T1639" t="n">
        <v>4569.62656</v>
      </c>
      <c r="U1639" t="n">
        <v>4573.58413</v>
      </c>
      <c r="V1639" t="n">
        <v>4565.33294</v>
      </c>
      <c r="W1639" t="n">
        <v>0</v>
      </c>
      <c r="Y1639" s="1">
        <f>(O1639/86400)+25569</f>
        <v/>
      </c>
      <c r="Z1639" s="2">
        <f>CEILING(INT(Y1639*1440)/1440*288,1)/288</f>
        <v/>
      </c>
      <c r="AA1639">
        <f>MROUND((Z1639-25569)*86400,300)</f>
        <v/>
      </c>
    </row>
    <row r="1640" ht="14.25" customHeight="1">
      <c r="O1640" t="n">
        <v>1777451402</v>
      </c>
      <c r="P1640" t="inlineStr">
        <is>
          <t>XAUUSD</t>
        </is>
      </c>
      <c r="Q1640" t="inlineStr">
        <is>
          <t>M15</t>
        </is>
      </c>
      <c r="R1640" t="n">
        <v>4568.37</v>
      </c>
      <c r="S1640" t="n">
        <v>4568.22566</v>
      </c>
      <c r="T1640" t="n">
        <v>4568.92611</v>
      </c>
      <c r="U1640" t="n">
        <v>4573.30273</v>
      </c>
      <c r="V1640" t="n">
        <v>4564.49176</v>
      </c>
      <c r="W1640" t="n">
        <v>0</v>
      </c>
      <c r="Y1640" s="1">
        <f>(O1640/86400)+25569</f>
        <v/>
      </c>
      <c r="Z1640" s="2">
        <f>CEILING(INT(Y1640*1440)/1440*288,1)/288</f>
        <v/>
      </c>
      <c r="AA1640">
        <f>MROUND((Z1640-25569)*86400,300)</f>
        <v/>
      </c>
    </row>
    <row r="1641" ht="14.25" customHeight="1">
      <c r="O1641" t="n">
        <v>1777452302</v>
      </c>
      <c r="P1641" t="inlineStr">
        <is>
          <t>XAUUSD</t>
        </is>
      </c>
      <c r="Q1641" t="inlineStr">
        <is>
          <t>M15</t>
        </is>
      </c>
      <c r="R1641" t="n">
        <v>4573.2</v>
      </c>
      <c r="S1641" t="n">
        <v>4567.82707</v>
      </c>
      <c r="T1641" t="n">
        <v>4568.37659</v>
      </c>
      <c r="U1641" t="n">
        <v>4573.27903</v>
      </c>
      <c r="V1641" t="n">
        <v>4563.86037</v>
      </c>
      <c r="W1641" t="n">
        <v>0</v>
      </c>
      <c r="Y1641" s="1">
        <f>(O1641/86400)+25569</f>
        <v/>
      </c>
      <c r="Z1641" s="2">
        <f>CEILING(INT(Y1641*1440)/1440*288,1)/288</f>
        <v/>
      </c>
      <c r="AA1641">
        <f>MROUND((Z1641-25569)*86400,300)</f>
        <v/>
      </c>
    </row>
    <row r="1642" ht="14.25" customHeight="1">
      <c r="O1642" t="n">
        <v>1777453202</v>
      </c>
      <c r="P1642" t="inlineStr">
        <is>
          <t>XAUUSD</t>
        </is>
      </c>
      <c r="Q1642" t="inlineStr">
        <is>
          <t>M15</t>
        </is>
      </c>
      <c r="R1642" t="n">
        <v>4574.2</v>
      </c>
      <c r="S1642" t="n">
        <v>4567.1053</v>
      </c>
      <c r="T1642" t="n">
        <v>4567.74095</v>
      </c>
      <c r="U1642" t="n">
        <v>4573.1028</v>
      </c>
      <c r="V1642" t="n">
        <v>4563.06284</v>
      </c>
      <c r="W1642" t="n">
        <v>0</v>
      </c>
      <c r="Y1642" s="1">
        <f>(O1642/86400)+25569</f>
        <v/>
      </c>
      <c r="Z1642" s="2">
        <f>CEILING(INT(Y1642*1440)/1440*288,1)/288</f>
        <v/>
      </c>
      <c r="AA1642">
        <f>MROUND((Z1642-25569)*86400,300)</f>
        <v/>
      </c>
    </row>
    <row r="1643" ht="14.25" customHeight="1">
      <c r="O1643" t="n">
        <v>1777454102</v>
      </c>
      <c r="P1643" t="inlineStr">
        <is>
          <t>XAUUSD</t>
        </is>
      </c>
      <c r="Q1643" t="inlineStr">
        <is>
          <t>M15</t>
        </is>
      </c>
      <c r="R1643" t="n">
        <v>4565.69</v>
      </c>
      <c r="S1643" t="n">
        <v>4566.07242</v>
      </c>
      <c r="T1643" t="n">
        <v>4566.90668</v>
      </c>
      <c r="U1643" t="n">
        <v>4572.68962</v>
      </c>
      <c r="V1643" t="n">
        <v>4562.04636</v>
      </c>
      <c r="W1643" t="n">
        <v>0</v>
      </c>
      <c r="Y1643" s="1">
        <f>(O1643/86400)+25569</f>
        <v/>
      </c>
      <c r="Z1643" s="2">
        <f>CEILING(INT(Y1643*1440)/1440*288,1)/288</f>
        <v/>
      </c>
      <c r="AA1643">
        <f>MROUND((Z1643-25569)*86400,300)</f>
        <v/>
      </c>
    </row>
    <row r="1644" ht="14.25" customHeight="1">
      <c r="O1644" t="n">
        <v>1777455002</v>
      </c>
      <c r="P1644" t="inlineStr">
        <is>
          <t>XAUUSD</t>
        </is>
      </c>
      <c r="Q1644" t="inlineStr">
        <is>
          <t>M15</t>
        </is>
      </c>
      <c r="R1644" t="n">
        <v>4558.86</v>
      </c>
      <c r="S1644" t="n">
        <v>4565.1573</v>
      </c>
      <c r="T1644" t="n">
        <v>4566.03199</v>
      </c>
      <c r="U1644" t="n">
        <v>4571.91098</v>
      </c>
      <c r="V1644" t="n">
        <v>4561.04997</v>
      </c>
      <c r="W1644" t="n">
        <v>0</v>
      </c>
      <c r="Y1644" s="1">
        <f>(O1644/86400)+25569</f>
        <v/>
      </c>
      <c r="Z1644" s="2">
        <f>CEILING(INT(Y1644*1440)/1440*288,1)/288</f>
        <v/>
      </c>
      <c r="AA1644">
        <f>MROUND((Z1644-25569)*86400,300)</f>
        <v/>
      </c>
    </row>
    <row r="1645" ht="14.25" customHeight="1">
      <c r="O1645" t="n">
        <v>1777455902</v>
      </c>
      <c r="P1645" t="inlineStr">
        <is>
          <t>XAUUSD</t>
        </is>
      </c>
      <c r="Q1645" t="inlineStr">
        <is>
          <t>M15</t>
        </is>
      </c>
      <c r="R1645" t="n">
        <v>4555.94</v>
      </c>
      <c r="S1645" t="n">
        <v>4564.74809</v>
      </c>
      <c r="T1645" t="n">
        <v>4565.39004</v>
      </c>
      <c r="U1645" t="n">
        <v>4571.18272</v>
      </c>
      <c r="V1645" t="n">
        <v>4560.43398</v>
      </c>
      <c r="W1645" t="n">
        <v>0</v>
      </c>
      <c r="Y1645" s="1">
        <f>(O1645/86400)+25569</f>
        <v/>
      </c>
      <c r="Z1645" s="2">
        <f>CEILING(INT(Y1645*1440)/1440*288,1)/288</f>
        <v/>
      </c>
      <c r="AA1645">
        <f>MROUND((Z1645-25569)*86400,300)</f>
        <v/>
      </c>
    </row>
    <row r="1646" ht="14.25" customHeight="1">
      <c r="O1646" t="n">
        <v>1777456802</v>
      </c>
      <c r="P1646" t="inlineStr">
        <is>
          <t>XAUUSD</t>
        </is>
      </c>
      <c r="Q1646" t="inlineStr">
        <is>
          <t>M15</t>
        </is>
      </c>
      <c r="R1646" t="n">
        <v>4568.04</v>
      </c>
      <c r="S1646" t="n">
        <v>4565.05477</v>
      </c>
      <c r="T1646" t="n">
        <v>4565.22241</v>
      </c>
      <c r="U1646" t="n">
        <v>4570.84961</v>
      </c>
      <c r="V1646" t="n">
        <v>4560.53722</v>
      </c>
      <c r="W1646" t="n">
        <v>0</v>
      </c>
      <c r="Y1646" s="1">
        <f>(O1646/86400)+25569</f>
        <v/>
      </c>
      <c r="Z1646" s="2">
        <f>CEILING(INT(Y1646*1440)/1440*288,1)/288</f>
        <v/>
      </c>
      <c r="AA1646">
        <f>MROUND((Z1646-25569)*86400,300)</f>
        <v/>
      </c>
    </row>
    <row r="1647" ht="14.25" customHeight="1">
      <c r="O1647" t="n">
        <v>1777457702</v>
      </c>
      <c r="P1647" t="inlineStr">
        <is>
          <t>XAUUSD</t>
        </is>
      </c>
      <c r="Q1647" t="inlineStr">
        <is>
          <t>M15</t>
        </is>
      </c>
      <c r="R1647" t="n">
        <v>4571.78</v>
      </c>
      <c r="S1647" t="n">
        <v>4565.71422</v>
      </c>
      <c r="T1647" t="n">
        <v>4565.46832</v>
      </c>
      <c r="U1647" t="n">
        <v>4570.82086</v>
      </c>
      <c r="V1647" t="n">
        <v>4561.32298</v>
      </c>
      <c r="W1647" t="n">
        <v>1</v>
      </c>
      <c r="Y1647" s="1">
        <f>(O1647/86400)+25569</f>
        <v/>
      </c>
      <c r="Z1647" s="2">
        <f>CEILING(INT(Y1647*1440)/1440*288,1)/288</f>
        <v/>
      </c>
      <c r="AA1647">
        <f>MROUND((Z1647-25569)*86400,300)</f>
        <v/>
      </c>
    </row>
    <row r="1648" ht="14.25" customHeight="1">
      <c r="O1648" t="n">
        <v>1777458602</v>
      </c>
      <c r="P1648" t="inlineStr">
        <is>
          <t>XAUUSD</t>
        </is>
      </c>
      <c r="Q1648" t="inlineStr">
        <is>
          <t>M15</t>
        </is>
      </c>
      <c r="R1648" t="n">
        <v>4566.36</v>
      </c>
      <c r="S1648" t="n">
        <v>4566.48993</v>
      </c>
      <c r="T1648" t="n">
        <v>4565.97912</v>
      </c>
      <c r="U1648" t="n">
        <v>4570.96102</v>
      </c>
      <c r="V1648" t="n">
        <v>4562.3775</v>
      </c>
      <c r="W1648" t="n">
        <v>0</v>
      </c>
      <c r="Y1648" s="1">
        <f>(O1648/86400)+25569</f>
        <v/>
      </c>
      <c r="Z1648" s="2">
        <f>CEILING(INT(Y1648*1440)/1440*288,1)/288</f>
        <v/>
      </c>
      <c r="AA1648">
        <f>MROUND((Z1648-25569)*86400,300)</f>
        <v/>
      </c>
    </row>
    <row r="1649" ht="14.25" customHeight="1">
      <c r="O1649" t="n">
        <v>1777459502</v>
      </c>
      <c r="P1649" t="inlineStr">
        <is>
          <t>XAUUSD</t>
        </is>
      </c>
      <c r="Q1649" t="inlineStr">
        <is>
          <t>M15</t>
        </is>
      </c>
      <c r="R1649" t="n">
        <v>4569.98</v>
      </c>
      <c r="S1649" t="n">
        <v>4567.35882</v>
      </c>
      <c r="T1649" t="n">
        <v>4566.66897</v>
      </c>
      <c r="U1649" t="n">
        <v>4571.11875</v>
      </c>
      <c r="V1649" t="n">
        <v>4563.5739</v>
      </c>
      <c r="W1649" t="n">
        <v>0</v>
      </c>
      <c r="Y1649" s="1">
        <f>(O1649/86400)+25569</f>
        <v/>
      </c>
      <c r="Z1649" s="2">
        <f>CEILING(INT(Y1649*1440)/1440*288,1)/288</f>
        <v/>
      </c>
      <c r="AA1649">
        <f>MROUND((Z1649-25569)*86400,300)</f>
        <v/>
      </c>
    </row>
    <row r="1650" ht="14.25" customHeight="1">
      <c r="O1650" t="n">
        <v>1777460402</v>
      </c>
      <c r="P1650" t="inlineStr">
        <is>
          <t>XAUUSD</t>
        </is>
      </c>
      <c r="Q1650" t="inlineStr">
        <is>
          <t>M15</t>
        </is>
      </c>
      <c r="R1650" t="n">
        <v>4568.02</v>
      </c>
      <c r="S1650" t="n">
        <v>4567.97896</v>
      </c>
      <c r="T1650" t="n">
        <v>4567.32397</v>
      </c>
      <c r="U1650" t="n">
        <v>4571.37647</v>
      </c>
      <c r="V1650" t="n">
        <v>4564.69668</v>
      </c>
      <c r="W1650" t="n">
        <v>0</v>
      </c>
      <c r="Y1650" s="1">
        <f>(O1650/86400)+25569</f>
        <v/>
      </c>
      <c r="Z1650" s="2">
        <f>CEILING(INT(Y1650*1440)/1440*288,1)/288</f>
        <v/>
      </c>
      <c r="AA1650">
        <f>MROUND((Z1650-25569)*86400,300)</f>
        <v/>
      </c>
    </row>
    <row r="1651" ht="14.25" customHeight="1">
      <c r="O1651" t="n">
        <v>1777461302</v>
      </c>
      <c r="P1651" t="inlineStr">
        <is>
          <t>XAUUSD</t>
        </is>
      </c>
      <c r="Q1651" t="inlineStr">
        <is>
          <t>M15</t>
        </is>
      </c>
      <c r="R1651" t="n">
        <v>4564.76</v>
      </c>
      <c r="S1651" t="n">
        <v>4568.14161</v>
      </c>
      <c r="T1651" t="n">
        <v>4567.73279</v>
      </c>
      <c r="U1651" t="n">
        <v>4571.54122</v>
      </c>
      <c r="V1651" t="n">
        <v>4565.34801</v>
      </c>
      <c r="W1651" t="n">
        <v>0</v>
      </c>
      <c r="Y1651" s="1">
        <f>(O1651/86400)+25569</f>
        <v/>
      </c>
      <c r="Z1651" s="2">
        <f>CEILING(INT(Y1651*1440)/1440*288,1)/288</f>
        <v/>
      </c>
      <c r="AA1651">
        <f>MROUND((Z1651-25569)*86400,300)</f>
        <v/>
      </c>
    </row>
    <row r="1652" ht="14.25" customHeight="1">
      <c r="O1652" t="n">
        <v>1777462202</v>
      </c>
      <c r="P1652" t="inlineStr">
        <is>
          <t>XAUUSD</t>
        </is>
      </c>
      <c r="Q1652" t="inlineStr">
        <is>
          <t>M15</t>
        </is>
      </c>
      <c r="R1652" t="n">
        <v>4567.03</v>
      </c>
      <c r="S1652" t="n">
        <v>4567.61402</v>
      </c>
      <c r="T1652" t="n">
        <v>4567.6734</v>
      </c>
      <c r="U1652" t="n">
        <v>4571.42162</v>
      </c>
      <c r="V1652" t="n">
        <v>4565.14833</v>
      </c>
      <c r="W1652" t="n">
        <v>1</v>
      </c>
      <c r="Y1652" s="1">
        <f>(O1652/86400)+25569</f>
        <v/>
      </c>
      <c r="Z1652" s="2">
        <f>CEILING(INT(Y1652*1440)/1440*288,1)/288</f>
        <v/>
      </c>
      <c r="AA1652">
        <f>MROUND((Z1652-25569)*86400,300)</f>
        <v/>
      </c>
    </row>
    <row r="1653" ht="14.25" customHeight="1">
      <c r="O1653" t="n">
        <v>1777463102</v>
      </c>
      <c r="P1653" t="inlineStr">
        <is>
          <t>XAUUSD</t>
        </is>
      </c>
      <c r="Q1653" t="inlineStr">
        <is>
          <t>M15</t>
        </is>
      </c>
      <c r="R1653" t="n">
        <v>4561.87</v>
      </c>
      <c r="S1653" t="n">
        <v>4565.99813</v>
      </c>
      <c r="T1653" t="n">
        <v>4566.83577</v>
      </c>
      <c r="U1653" t="n">
        <v>4570.66916</v>
      </c>
      <c r="V1653" t="n">
        <v>4563.71477</v>
      </c>
      <c r="W1653" t="n">
        <v>0</v>
      </c>
      <c r="Y1653" s="1">
        <f>(O1653/86400)+25569</f>
        <v/>
      </c>
      <c r="Z1653" s="2">
        <f>CEILING(INT(Y1653*1440)/1440*288,1)/288</f>
        <v/>
      </c>
      <c r="AA1653">
        <f>MROUND((Z1653-25569)*86400,300)</f>
        <v/>
      </c>
    </row>
    <row r="1654" ht="14.25" customHeight="1">
      <c r="O1654" t="n">
        <v>1777464002</v>
      </c>
      <c r="P1654" t="inlineStr">
        <is>
          <t>XAUUSD</t>
        </is>
      </c>
      <c r="Q1654" t="inlineStr">
        <is>
          <t>M15</t>
        </is>
      </c>
      <c r="R1654" t="n">
        <v>4564.41</v>
      </c>
      <c r="S1654" t="n">
        <v>4563.17684</v>
      </c>
      <c r="T1654" t="n">
        <v>4565.0063</v>
      </c>
      <c r="U1654" t="n">
        <v>4569.10581</v>
      </c>
      <c r="V1654" t="n">
        <v>4560.82787</v>
      </c>
      <c r="W1654" t="n">
        <v>0</v>
      </c>
      <c r="Y1654" s="1">
        <f>(O1654/86400)+25569</f>
        <v/>
      </c>
      <c r="Z1654" s="2">
        <f>CEILING(INT(Y1654*1440)/1440*288,1)/288</f>
        <v/>
      </c>
      <c r="AA1654">
        <f>MROUND((Z1654-25569)*86400,300)</f>
        <v/>
      </c>
    </row>
    <row r="1655" ht="14.25" customHeight="1">
      <c r="O1655" t="n">
        <v>1777464902</v>
      </c>
      <c r="P1655" t="inlineStr">
        <is>
          <t>XAUUSD</t>
        </is>
      </c>
      <c r="Q1655" t="inlineStr">
        <is>
          <t>M15</t>
        </is>
      </c>
      <c r="R1655" t="n">
        <v>4559.4</v>
      </c>
      <c r="S1655" t="n">
        <v>4558.93362</v>
      </c>
      <c r="T1655" t="n">
        <v>4561.96996</v>
      </c>
      <c r="U1655" t="n">
        <v>4566.41902</v>
      </c>
      <c r="V1655" t="n">
        <v>4556.30102</v>
      </c>
      <c r="W1655" t="n">
        <v>0</v>
      </c>
      <c r="Y1655" s="1">
        <f>(O1655/86400)+25569</f>
        <v/>
      </c>
      <c r="Z1655" s="2">
        <f>CEILING(INT(Y1655*1440)/1440*288,1)/288</f>
        <v/>
      </c>
      <c r="AA1655">
        <f>MROUND((Z1655-25569)*86400,300)</f>
        <v/>
      </c>
    </row>
    <row r="1656" ht="14.25" customHeight="1">
      <c r="O1656" t="n">
        <v>1777465802</v>
      </c>
      <c r="P1656" t="inlineStr">
        <is>
          <t>XAUUSD</t>
        </is>
      </c>
      <c r="Q1656" t="inlineStr">
        <is>
          <t>M15</t>
        </is>
      </c>
      <c r="R1656" t="n">
        <v>4557.62</v>
      </c>
      <c r="S1656" t="n">
        <v>4553.43975</v>
      </c>
      <c r="T1656" t="n">
        <v>4557.70486</v>
      </c>
      <c r="U1656" t="n">
        <v>4562.43013</v>
      </c>
      <c r="V1656" t="n">
        <v>4550.25778</v>
      </c>
      <c r="W1656" t="n">
        <v>0</v>
      </c>
      <c r="Y1656" s="1">
        <f>(O1656/86400)+25569</f>
        <v/>
      </c>
      <c r="Z1656" s="2">
        <f>CEILING(INT(Y1656*1440)/1440*288,1)/288</f>
        <v/>
      </c>
      <c r="AA1656">
        <f>MROUND((Z1656-25569)*86400,300)</f>
        <v/>
      </c>
    </row>
    <row r="1657" ht="14.25" customHeight="1">
      <c r="O1657" t="n">
        <v>1777466702</v>
      </c>
      <c r="P1657" t="inlineStr">
        <is>
          <t>XAUUSD</t>
        </is>
      </c>
      <c r="Q1657" t="inlineStr">
        <is>
          <t>M15</t>
        </is>
      </c>
      <c r="R1657" t="n">
        <v>4544.9</v>
      </c>
      <c r="S1657" t="n">
        <v>4547.01844</v>
      </c>
      <c r="T1657" t="n">
        <v>4552.36165</v>
      </c>
      <c r="U1657" t="n">
        <v>4557.43298</v>
      </c>
      <c r="V1657" t="n">
        <v>4543.24899</v>
      </c>
      <c r="W1657" t="n">
        <v>0</v>
      </c>
      <c r="Y1657" s="1">
        <f>(O1657/86400)+25569</f>
        <v/>
      </c>
      <c r="Z1657" s="2">
        <f>CEILING(INT(Y1657*1440)/1440*288,1)/288</f>
        <v/>
      </c>
      <c r="AA1657">
        <f>MROUND((Z1657-25569)*86400,300)</f>
        <v/>
      </c>
    </row>
    <row r="1658" ht="14.25" customHeight="1">
      <c r="O1658" t="n">
        <v>1777467602</v>
      </c>
      <c r="P1658" t="inlineStr">
        <is>
          <t>XAUUSD</t>
        </is>
      </c>
      <c r="Q1658" t="inlineStr">
        <is>
          <t>M15</t>
        </is>
      </c>
      <c r="R1658" t="n">
        <v>4549.8</v>
      </c>
      <c r="S1658" t="n">
        <v>4540.50054</v>
      </c>
      <c r="T1658" t="n">
        <v>4546.43109</v>
      </c>
      <c r="U1658" t="n">
        <v>4551.68691</v>
      </c>
      <c r="V1658" t="n">
        <v>4536.0518</v>
      </c>
      <c r="W1658" t="n">
        <v>0</v>
      </c>
      <c r="Y1658" s="1">
        <f>(O1658/86400)+25569</f>
        <v/>
      </c>
      <c r="Z1658" s="2">
        <f>CEILING(INT(Y1658*1440)/1440*288,1)/288</f>
        <v/>
      </c>
      <c r="AA1658">
        <f>MROUND((Z1658-25569)*86400,300)</f>
        <v/>
      </c>
    </row>
    <row r="1659" ht="14.25" customHeight="1">
      <c r="O1659" t="n">
        <v>1777468502</v>
      </c>
      <c r="P1659" t="inlineStr">
        <is>
          <t>XAUUSD</t>
        </is>
      </c>
      <c r="Q1659" t="inlineStr">
        <is>
          <t>M15</t>
        </is>
      </c>
      <c r="R1659" t="n">
        <v>4537.82</v>
      </c>
      <c r="S1659" t="n">
        <v>4534.33222</v>
      </c>
      <c r="T1659" t="n">
        <v>4540.38166</v>
      </c>
      <c r="U1659" t="n">
        <v>4545.82784</v>
      </c>
      <c r="V1659" t="n">
        <v>4529.24603</v>
      </c>
      <c r="W1659" t="n">
        <v>0</v>
      </c>
      <c r="Y1659" s="1">
        <f>(O1659/86400)+25569</f>
        <v/>
      </c>
      <c r="Z1659" s="2">
        <f>CEILING(INT(Y1659*1440)/1440*288,1)/288</f>
        <v/>
      </c>
      <c r="AA1659">
        <f>MROUND((Z1659-25569)*86400,300)</f>
        <v/>
      </c>
    </row>
    <row r="1660" ht="14.25" customHeight="1">
      <c r="O1660" t="n">
        <v>1777469402</v>
      </c>
      <c r="P1660" t="inlineStr">
        <is>
          <t>XAUUSD</t>
        </is>
      </c>
      <c r="Q1660" t="inlineStr">
        <is>
          <t>M15</t>
        </is>
      </c>
      <c r="R1660" t="n">
        <v>4514.81</v>
      </c>
      <c r="S1660" t="n">
        <v>4529.45382</v>
      </c>
      <c r="T1660" t="n">
        <v>4534.91774</v>
      </c>
      <c r="U1660" t="n">
        <v>4540.46527</v>
      </c>
      <c r="V1660" t="n">
        <v>4523.7411</v>
      </c>
      <c r="W1660" t="n">
        <v>0</v>
      </c>
      <c r="Y1660" s="1">
        <f>(O1660/86400)+25569</f>
        <v/>
      </c>
      <c r="Z1660" s="2">
        <f>CEILING(INT(Y1660*1440)/1440*288,1)/288</f>
        <v/>
      </c>
      <c r="AA1660">
        <f>MROUND((Z1660-25569)*86400,300)</f>
        <v/>
      </c>
    </row>
    <row r="1661" ht="14.25" customHeight="1">
      <c r="O1661" t="n">
        <v>1777470302</v>
      </c>
      <c r="P1661" t="inlineStr">
        <is>
          <t>XAUUSD</t>
        </is>
      </c>
      <c r="Q1661" t="inlineStr">
        <is>
          <t>M15</t>
        </is>
      </c>
      <c r="R1661" t="n">
        <v>4521.71</v>
      </c>
      <c r="S1661" t="n">
        <v>4526.95819</v>
      </c>
      <c r="T1661" t="n">
        <v>4530.93797</v>
      </c>
      <c r="U1661" t="n">
        <v>4536.50154</v>
      </c>
      <c r="V1661" t="n">
        <v>4520.55171</v>
      </c>
      <c r="W1661" t="n">
        <v>0</v>
      </c>
      <c r="Y1661" s="1">
        <f>(O1661/86400)+25569</f>
        <v/>
      </c>
      <c r="Z1661" s="2">
        <f>CEILING(INT(Y1661*1440)/1440*288,1)/288</f>
        <v/>
      </c>
      <c r="AA1661">
        <f>MROUND((Z1661-25569)*86400,300)</f>
        <v/>
      </c>
    </row>
    <row r="1662" ht="14.25" customHeight="1">
      <c r="O1662" t="n">
        <v>1777471202</v>
      </c>
      <c r="P1662" t="inlineStr">
        <is>
          <t>XAUUSD</t>
        </is>
      </c>
      <c r="Q1662" t="inlineStr">
        <is>
          <t>M15</t>
        </is>
      </c>
      <c r="R1662" t="n">
        <v>4526.15</v>
      </c>
      <c r="S1662" t="n">
        <v>4526.7936</v>
      </c>
      <c r="T1662" t="n">
        <v>4528.86579</v>
      </c>
      <c r="U1662" t="n">
        <v>4534.61678</v>
      </c>
      <c r="V1662" t="n">
        <v>4519.93363</v>
      </c>
      <c r="W1662" t="n">
        <v>0</v>
      </c>
      <c r="Y1662" s="1">
        <f>(O1662/86400)+25569</f>
        <v/>
      </c>
      <c r="Z1662" s="2">
        <f>CEILING(INT(Y1662*1440)/1440*288,1)/288</f>
        <v/>
      </c>
      <c r="AA1662">
        <f>MROUND((Z1662-25569)*86400,300)</f>
        <v/>
      </c>
    </row>
    <row r="1663" ht="14.25" customHeight="1">
      <c r="O1663" t="n">
        <v>1777472102</v>
      </c>
      <c r="P1663" t="inlineStr">
        <is>
          <t>XAUUSD</t>
        </is>
      </c>
      <c r="Q1663" t="inlineStr">
        <is>
          <t>M15</t>
        </is>
      </c>
      <c r="R1663" t="n">
        <v>4533.2</v>
      </c>
      <c r="S1663" t="n">
        <v>4528.68816</v>
      </c>
      <c r="T1663" t="n">
        <v>4528.77697</v>
      </c>
      <c r="U1663" t="n">
        <v>4535.01182</v>
      </c>
      <c r="V1663" t="n">
        <v>4521.52428</v>
      </c>
      <c r="W1663" t="n">
        <v>0</v>
      </c>
      <c r="Y1663" s="1">
        <f>(O1663/86400)+25569</f>
        <v/>
      </c>
      <c r="Z1663" s="2">
        <f>CEILING(INT(Y1663*1440)/1440*288,1)/288</f>
        <v/>
      </c>
      <c r="AA1663">
        <f>MROUND((Z1663-25569)*86400,300)</f>
        <v/>
      </c>
    </row>
    <row r="1664" ht="14.25" customHeight="1">
      <c r="O1664" t="n">
        <v>1777473002</v>
      </c>
      <c r="P1664" t="inlineStr">
        <is>
          <t>XAUUSD</t>
        </is>
      </c>
      <c r="Q1664" t="inlineStr">
        <is>
          <t>M15</t>
        </is>
      </c>
      <c r="R1664" t="n">
        <v>4538.69</v>
      </c>
      <c r="S1664" t="n">
        <v>4532.10273</v>
      </c>
      <c r="T1664" t="n">
        <v>4530.43985</v>
      </c>
      <c r="U1664" t="n">
        <v>4537.29763</v>
      </c>
      <c r="V1664" t="n">
        <v>4524.75424</v>
      </c>
      <c r="W1664" t="n">
        <v>1</v>
      </c>
      <c r="Y1664" s="1">
        <f>(O1664/86400)+25569</f>
        <v/>
      </c>
      <c r="Z1664" s="2">
        <f>CEILING(INT(Y1664*1440)/1440*288,1)/288</f>
        <v/>
      </c>
      <c r="AA1664">
        <f>MROUND((Z1664-25569)*86400,300)</f>
        <v/>
      </c>
    </row>
    <row r="1665" ht="14.25" customHeight="1">
      <c r="O1665" t="n">
        <v>1777473902</v>
      </c>
      <c r="P1665" t="inlineStr">
        <is>
          <t>XAUUSD</t>
        </is>
      </c>
      <c r="Q1665" t="inlineStr">
        <is>
          <t>M15</t>
        </is>
      </c>
      <c r="R1665" t="n">
        <v>4539.25</v>
      </c>
      <c r="S1665" t="n">
        <v>4536.45708</v>
      </c>
      <c r="T1665" t="n">
        <v>4533.44847</v>
      </c>
      <c r="U1665" t="n">
        <v>4541.00603</v>
      </c>
      <c r="V1665" t="n">
        <v>4528.96445</v>
      </c>
      <c r="W1665" t="n">
        <v>0</v>
      </c>
      <c r="Y1665" s="1">
        <f>(O1665/86400)+25569</f>
        <v/>
      </c>
      <c r="Z1665" s="2">
        <f>CEILING(INT(Y1665*1440)/1440*288,1)/288</f>
        <v/>
      </c>
      <c r="AA1665">
        <f>MROUND((Z1665-25569)*86400,300)</f>
        <v/>
      </c>
    </row>
    <row r="1666" ht="14.25" customHeight="1">
      <c r="O1666" t="n">
        <v>1777474802</v>
      </c>
      <c r="P1666" t="inlineStr">
        <is>
          <t>XAUUSD</t>
        </is>
      </c>
      <c r="Q1666" t="inlineStr">
        <is>
          <t>M15</t>
        </is>
      </c>
      <c r="R1666" t="n">
        <v>4538.08</v>
      </c>
      <c r="S1666" t="n">
        <v>4541.28763</v>
      </c>
      <c r="T1666" t="n">
        <v>4537.36805</v>
      </c>
      <c r="U1666" t="n">
        <v>4545.72035</v>
      </c>
      <c r="V1666" t="n">
        <v>4533.64262</v>
      </c>
      <c r="W1666" t="n">
        <v>0</v>
      </c>
      <c r="Y1666" s="1">
        <f>(O1666/86400)+25569</f>
        <v/>
      </c>
      <c r="Z1666" s="2">
        <f>CEILING(INT(Y1666*1440)/1440*288,1)/288</f>
        <v/>
      </c>
      <c r="AA1666">
        <f>MROUND((Z1666-25569)*86400,300)</f>
        <v/>
      </c>
    </row>
    <row r="1667" ht="14.25" customHeight="1">
      <c r="O1667" t="n">
        <v>1777475702</v>
      </c>
      <c r="P1667" t="inlineStr">
        <is>
          <t>XAUUSD</t>
        </is>
      </c>
      <c r="Q1667" t="inlineStr">
        <is>
          <t>M15</t>
        </is>
      </c>
      <c r="R1667" t="n">
        <v>4543.61</v>
      </c>
      <c r="S1667" t="n">
        <v>4546.17703</v>
      </c>
      <c r="T1667" t="n">
        <v>4541.77254</v>
      </c>
      <c r="U1667" t="n">
        <v>4550.70318</v>
      </c>
      <c r="V1667" t="n">
        <v>4538.25213</v>
      </c>
      <c r="W1667" t="n">
        <v>0</v>
      </c>
      <c r="Y1667" s="1">
        <f>(O1667/86400)+25569</f>
        <v/>
      </c>
      <c r="Z1667" s="2">
        <f>CEILING(INT(Y1667*1440)/1440*288,1)/288</f>
        <v/>
      </c>
      <c r="AA1667">
        <f>MROUND((Z1667-25569)*86400,300)</f>
        <v/>
      </c>
    </row>
    <row r="1668" ht="14.25" customHeight="1">
      <c r="O1668" t="n">
        <v>1777476602</v>
      </c>
      <c r="P1668" t="inlineStr">
        <is>
          <t>XAUUSD</t>
        </is>
      </c>
      <c r="Q1668" t="inlineStr">
        <is>
          <t>M15</t>
        </is>
      </c>
      <c r="R1668" t="n">
        <v>4553.17</v>
      </c>
      <c r="S1668" t="n">
        <v>4550.52916</v>
      </c>
      <c r="T1668" t="n">
        <v>4546.15085</v>
      </c>
      <c r="U1668" t="n">
        <v>4555.39321</v>
      </c>
      <c r="V1668" t="n">
        <v>4542.46853</v>
      </c>
      <c r="W1668" t="n">
        <v>0</v>
      </c>
      <c r="Y1668" s="1">
        <f>(O1668/86400)+25569</f>
        <v/>
      </c>
      <c r="Z1668" s="2">
        <f>CEILING(INT(Y1668*1440)/1440*288,1)/288</f>
        <v/>
      </c>
      <c r="AA1668">
        <f>MROUND((Z1668-25569)*86400,300)</f>
        <v/>
      </c>
    </row>
    <row r="1669" ht="14.25" customHeight="1">
      <c r="O1669" t="n">
        <v>1777477502</v>
      </c>
      <c r="P1669" t="inlineStr">
        <is>
          <t>XAUUSD</t>
        </is>
      </c>
      <c r="Q1669" t="inlineStr">
        <is>
          <t>M15</t>
        </is>
      </c>
      <c r="R1669" t="n">
        <v>4547.48</v>
      </c>
      <c r="S1669" t="n">
        <v>4553.71052</v>
      </c>
      <c r="T1669" t="n">
        <v>4549.93069</v>
      </c>
      <c r="U1669" t="n">
        <v>4559.00886</v>
      </c>
      <c r="V1669" t="n">
        <v>4545.93143</v>
      </c>
      <c r="W1669" t="n">
        <v>0</v>
      </c>
      <c r="Y1669" s="1">
        <f>(O1669/86400)+25569</f>
        <v/>
      </c>
      <c r="Z1669" s="2">
        <f>CEILING(INT(Y1669*1440)/1440*288,1)/288</f>
        <v/>
      </c>
      <c r="AA1669">
        <f>MROUND((Z1669-25569)*86400,300)</f>
        <v/>
      </c>
    </row>
    <row r="1670" ht="14.25" customHeight="1">
      <c r="O1670" t="n">
        <v>1777478402</v>
      </c>
      <c r="P1670" t="inlineStr">
        <is>
          <t>XAUUSD</t>
        </is>
      </c>
      <c r="Q1670" t="inlineStr">
        <is>
          <t>M15</t>
        </is>
      </c>
      <c r="R1670" t="n">
        <v>4559.1</v>
      </c>
      <c r="S1670" t="n">
        <v>4555.62357</v>
      </c>
      <c r="T1670" t="n">
        <v>4552.77713</v>
      </c>
      <c r="U1670" t="n">
        <v>4561.13384</v>
      </c>
      <c r="V1670" t="n">
        <v>4548.41421</v>
      </c>
      <c r="W1670" t="n">
        <v>0</v>
      </c>
      <c r="Y1670" s="1">
        <f>(O1670/86400)+25569</f>
        <v/>
      </c>
      <c r="Z1670" s="2">
        <f>CEILING(INT(Y1670*1440)/1440*288,1)/288</f>
        <v/>
      </c>
      <c r="AA1670">
        <f>MROUND((Z1670-25569)*86400,300)</f>
        <v/>
      </c>
    </row>
    <row r="1671" ht="14.25" customHeight="1">
      <c r="O1671" t="n">
        <v>1777479302</v>
      </c>
      <c r="P1671" t="inlineStr">
        <is>
          <t>XAUUSD</t>
        </is>
      </c>
      <c r="Q1671" t="inlineStr">
        <is>
          <t>M15</t>
        </is>
      </c>
      <c r="R1671" t="n">
        <v>4560.23</v>
      </c>
      <c r="S1671" t="n">
        <v>4555.81532</v>
      </c>
      <c r="T1671" t="n">
        <v>4554.29622</v>
      </c>
      <c r="U1671" t="n">
        <v>4561.48306</v>
      </c>
      <c r="V1671" t="n">
        <v>4549.65654</v>
      </c>
      <c r="W1671" t="n">
        <v>0</v>
      </c>
      <c r="Y1671" s="1">
        <f>(O1671/86400)+25569</f>
        <v/>
      </c>
      <c r="Z1671" s="2">
        <f>CEILING(INT(Y1671*1440)/1440*288,1)/288</f>
        <v/>
      </c>
      <c r="AA1671">
        <f>MROUND((Z1671-25569)*86400,300)</f>
        <v/>
      </c>
    </row>
    <row r="1672" ht="14.25" customHeight="1">
      <c r="O1672" t="n">
        <v>1777480202</v>
      </c>
      <c r="P1672" t="inlineStr">
        <is>
          <t>XAUUSD</t>
        </is>
      </c>
      <c r="Q1672" t="inlineStr">
        <is>
          <t>M15</t>
        </is>
      </c>
      <c r="R1672" t="n">
        <v>4550.51</v>
      </c>
      <c r="S1672" t="n">
        <v>4554.31733</v>
      </c>
      <c r="T1672" t="n">
        <v>4554.30677</v>
      </c>
      <c r="U1672" t="n">
        <v>4560.18939</v>
      </c>
      <c r="V1672" t="n">
        <v>4549.33125</v>
      </c>
      <c r="W1672" t="n">
        <v>0</v>
      </c>
      <c r="Y1672" s="1">
        <f>(O1672/86400)+25569</f>
        <v/>
      </c>
      <c r="Z1672" s="2">
        <f>CEILING(INT(Y1672*1440)/1440*288,1)/288</f>
        <v/>
      </c>
      <c r="AA1672">
        <f>MROUND((Z1672-25569)*86400,300)</f>
        <v/>
      </c>
    </row>
    <row r="1673" ht="14.25" customHeight="1">
      <c r="O1673" t="n">
        <v>1777481102</v>
      </c>
      <c r="P1673" t="inlineStr">
        <is>
          <t>XAUUSD</t>
        </is>
      </c>
      <c r="Q1673" t="inlineStr">
        <is>
          <t>M15</t>
        </is>
      </c>
      <c r="R1673" t="n">
        <v>4545.36</v>
      </c>
      <c r="S1673" t="n">
        <v>4551.65947</v>
      </c>
      <c r="T1673" t="n">
        <v>4552.98312</v>
      </c>
      <c r="U1673" t="n">
        <v>4557.71028</v>
      </c>
      <c r="V1673" t="n">
        <v>4547.77722</v>
      </c>
      <c r="W1673" t="n">
        <v>1</v>
      </c>
      <c r="Y1673" s="1">
        <f>(O1673/86400)+25569</f>
        <v/>
      </c>
      <c r="Z1673" s="2">
        <f>CEILING(INT(Y1673*1440)/1440*288,1)/288</f>
        <v/>
      </c>
      <c r="AA1673">
        <f>MROUND((Z1673-25569)*86400,300)</f>
        <v/>
      </c>
    </row>
    <row r="1674" ht="14.25" customHeight="1">
      <c r="O1674" t="n">
        <v>1777482002</v>
      </c>
      <c r="P1674" t="inlineStr">
        <is>
          <t>XAUUSD</t>
        </is>
      </c>
      <c r="Q1674" t="inlineStr">
        <is>
          <t>M15</t>
        </is>
      </c>
      <c r="R1674" t="n">
        <v>4550.68</v>
      </c>
      <c r="S1674" t="n">
        <v>4548.337</v>
      </c>
      <c r="T1674" t="n">
        <v>4550.66006</v>
      </c>
      <c r="U1674" t="n">
        <v>4554.71672</v>
      </c>
      <c r="V1674" t="n">
        <v>4545.19328</v>
      </c>
      <c r="W1674" t="n">
        <v>0</v>
      </c>
      <c r="Y1674" s="1">
        <f>(O1674/86400)+25569</f>
        <v/>
      </c>
      <c r="Z1674" s="2">
        <f>CEILING(INT(Y1674*1440)/1440*288,1)/288</f>
        <v/>
      </c>
      <c r="AA1674">
        <f>MROUND((Z1674-25569)*86400,300)</f>
        <v/>
      </c>
    </row>
    <row r="1675" ht="14.25" customHeight="1">
      <c r="O1675" t="n">
        <v>1777482902</v>
      </c>
      <c r="P1675" t="inlineStr">
        <is>
          <t>XAUUSD</t>
        </is>
      </c>
      <c r="Q1675" t="inlineStr">
        <is>
          <t>M15</t>
        </is>
      </c>
      <c r="R1675" t="n">
        <v>4547.23</v>
      </c>
      <c r="S1675" t="n">
        <v>4544.58778</v>
      </c>
      <c r="T1675" t="n">
        <v>4547.62392</v>
      </c>
      <c r="U1675" t="n">
        <v>4551.63786</v>
      </c>
      <c r="V1675" t="n">
        <v>4541.803</v>
      </c>
      <c r="W1675" t="n">
        <v>0</v>
      </c>
      <c r="Y1675" s="1">
        <f>(O1675/86400)+25569</f>
        <v/>
      </c>
      <c r="Z1675" s="2">
        <f>CEILING(INT(Y1675*1440)/1440*288,1)/288</f>
        <v/>
      </c>
      <c r="AA1675">
        <f>MROUND((Z1675-25569)*86400,300)</f>
        <v/>
      </c>
    </row>
    <row r="1676" ht="14.25" customHeight="1">
      <c r="O1676" t="n">
        <v>1777483802</v>
      </c>
      <c r="P1676" t="inlineStr">
        <is>
          <t>XAUUSD</t>
        </is>
      </c>
      <c r="Q1676" t="inlineStr">
        <is>
          <t>M15</t>
        </is>
      </c>
      <c r="R1676" t="n">
        <v>4544.75</v>
      </c>
      <c r="S1676" t="n">
        <v>4540.88613</v>
      </c>
      <c r="T1676" t="n">
        <v>4544.25502</v>
      </c>
      <c r="U1676" t="n">
        <v>4548.77281</v>
      </c>
      <c r="V1676" t="n">
        <v>4537.82073</v>
      </c>
      <c r="W1676" t="n">
        <v>0</v>
      </c>
      <c r="Y1676" s="1">
        <f>(O1676/86400)+25569</f>
        <v/>
      </c>
      <c r="Z1676" s="2">
        <f>CEILING(INT(Y1676*1440)/1440*288,1)/288</f>
        <v/>
      </c>
      <c r="AA1676">
        <f>MROUND((Z1676-25569)*86400,300)</f>
        <v/>
      </c>
    </row>
    <row r="1677" ht="14.25" customHeight="1">
      <c r="O1677" t="n">
        <v>1777484702</v>
      </c>
      <c r="P1677" t="inlineStr">
        <is>
          <t>XAUUSD</t>
        </is>
      </c>
      <c r="Q1677" t="inlineStr">
        <is>
          <t>M15</t>
        </is>
      </c>
      <c r="R1677" t="n">
        <v>4547.33</v>
      </c>
      <c r="S1677" t="n">
        <v>4537.63615</v>
      </c>
      <c r="T1677" t="n">
        <v>4540.94559</v>
      </c>
      <c r="U1677" t="n">
        <v>4546.5292</v>
      </c>
      <c r="V1677" t="n">
        <v>4533.72556</v>
      </c>
      <c r="W1677" t="n">
        <v>0</v>
      </c>
      <c r="Y1677" s="1">
        <f>(O1677/86400)+25569</f>
        <v/>
      </c>
      <c r="Z1677" s="2">
        <f>CEILING(INT(Y1677*1440)/1440*288,1)/288</f>
        <v/>
      </c>
      <c r="AA1677">
        <f>MROUND((Z1677-25569)*86400,300)</f>
        <v/>
      </c>
    </row>
    <row r="1678" ht="14.25" customHeight="1">
      <c r="O1678" t="n">
        <v>1777485602</v>
      </c>
      <c r="P1678" t="inlineStr">
        <is>
          <t>XAUUSD</t>
        </is>
      </c>
      <c r="Q1678" t="inlineStr">
        <is>
          <t>M15</t>
        </is>
      </c>
      <c r="R1678" t="n">
        <v>4525.75</v>
      </c>
      <c r="S1678" t="n">
        <v>4535.06044</v>
      </c>
      <c r="T1678" t="n">
        <v>4538.00302</v>
      </c>
      <c r="U1678" t="n">
        <v>4545.04507</v>
      </c>
      <c r="V1678" t="n">
        <v>4530.01038</v>
      </c>
      <c r="W1678" t="n">
        <v>0</v>
      </c>
      <c r="Y1678" s="1">
        <f>(O1678/86400)+25569</f>
        <v/>
      </c>
      <c r="Z1678" s="2">
        <f>CEILING(INT(Y1678*1440)/1440*288,1)/288</f>
        <v/>
      </c>
      <c r="AA1678">
        <f>MROUND((Z1678-25569)*86400,300)</f>
        <v/>
      </c>
    </row>
    <row r="1679" ht="14.25" customHeight="1">
      <c r="O1679" t="n">
        <v>1777486502</v>
      </c>
      <c r="P1679" t="inlineStr">
        <is>
          <t>XAUUSD</t>
        </is>
      </c>
      <c r="Q1679" t="inlineStr">
        <is>
          <t>M15</t>
        </is>
      </c>
      <c r="R1679" t="n">
        <v>4532.95</v>
      </c>
      <c r="S1679" t="n">
        <v>4533.98041</v>
      </c>
      <c r="T1679" t="n">
        <v>4535.99171</v>
      </c>
      <c r="U1679" t="n">
        <v>4544.18695</v>
      </c>
      <c r="V1679" t="n">
        <v>4527.54529</v>
      </c>
      <c r="W1679" t="n">
        <v>0</v>
      </c>
      <c r="Y1679" s="1">
        <f>(O1679/86400)+25569</f>
        <v/>
      </c>
      <c r="Z1679" s="2">
        <f>CEILING(INT(Y1679*1440)/1440*288,1)/288</f>
        <v/>
      </c>
      <c r="AA1679">
        <f>MROUND((Z1679-25569)*86400,300)</f>
        <v/>
      </c>
    </row>
    <row r="1680" ht="14.25" customHeight="1">
      <c r="O1680" t="n">
        <v>1777487402</v>
      </c>
      <c r="P1680" t="inlineStr">
        <is>
          <t>XAUUSD</t>
        </is>
      </c>
      <c r="Q1680" t="inlineStr">
        <is>
          <t>M15</t>
        </is>
      </c>
      <c r="R1680" t="n">
        <v>4520.81</v>
      </c>
      <c r="S1680" t="n">
        <v>4534.20481</v>
      </c>
      <c r="T1680" t="n">
        <v>4535.09826</v>
      </c>
      <c r="U1680" t="n">
        <v>4544.24533</v>
      </c>
      <c r="V1680" t="n">
        <v>4526.63495</v>
      </c>
      <c r="W1680" t="n">
        <v>0</v>
      </c>
      <c r="Y1680" s="1">
        <f>(O1680/86400)+25569</f>
        <v/>
      </c>
      <c r="Z1680" s="2">
        <f>CEILING(INT(Y1680*1440)/1440*288,1)/288</f>
        <v/>
      </c>
      <c r="AA1680">
        <f>MROUND((Z1680-25569)*86400,300)</f>
        <v/>
      </c>
    </row>
    <row r="1681" ht="14.25" customHeight="1">
      <c r="O1681" t="n">
        <v>1777488302</v>
      </c>
      <c r="P1681" t="inlineStr">
        <is>
          <t>XAUUSD</t>
        </is>
      </c>
      <c r="Q1681" t="inlineStr">
        <is>
          <t>M15</t>
        </is>
      </c>
      <c r="R1681" t="n">
        <v>4538.19</v>
      </c>
      <c r="S1681" t="n">
        <v>4535.88683</v>
      </c>
      <c r="T1681" t="n">
        <v>4535.49255</v>
      </c>
      <c r="U1681" t="n">
        <v>4545.00509</v>
      </c>
      <c r="V1681" t="n">
        <v>4527.45007</v>
      </c>
      <c r="W1681" t="n">
        <v>1</v>
      </c>
      <c r="Y1681" s="1">
        <f>(O1681/86400)+25569</f>
        <v/>
      </c>
      <c r="Z1681" s="2">
        <f>CEILING(INT(Y1681*1440)/1440*288,1)/288</f>
        <v/>
      </c>
      <c r="AA1681">
        <f>MROUND((Z1681-25569)*86400,300)</f>
        <v/>
      </c>
    </row>
    <row r="1682" ht="14.25" customHeight="1">
      <c r="O1682" t="n">
        <v>1777489202</v>
      </c>
      <c r="P1682" t="inlineStr">
        <is>
          <t>XAUUSD</t>
        </is>
      </c>
      <c r="Q1682" t="inlineStr">
        <is>
          <t>M15</t>
        </is>
      </c>
      <c r="R1682" t="n">
        <v>4547.72</v>
      </c>
      <c r="S1682" t="n">
        <v>4538.17013</v>
      </c>
      <c r="T1682" t="n">
        <v>4536.83134</v>
      </c>
      <c r="U1682" t="n">
        <v>4546.19329</v>
      </c>
      <c r="V1682" t="n">
        <v>4529.82821</v>
      </c>
      <c r="W1682" t="n">
        <v>0</v>
      </c>
      <c r="Y1682" s="1">
        <f>(O1682/86400)+25569</f>
        <v/>
      </c>
      <c r="Z1682" s="2">
        <f>CEILING(INT(Y1682*1440)/1440*288,1)/288</f>
        <v/>
      </c>
      <c r="AA1682">
        <f>MROUND((Z1682-25569)*86400,300)</f>
        <v/>
      </c>
    </row>
    <row r="1683" ht="14.25" customHeight="1">
      <c r="O1683" t="n">
        <v>1777490102</v>
      </c>
      <c r="P1683" t="inlineStr">
        <is>
          <t>XAUUSD</t>
        </is>
      </c>
      <c r="Q1683" t="inlineStr">
        <is>
          <t>M15</t>
        </is>
      </c>
      <c r="R1683" t="n">
        <v>4542.84</v>
      </c>
      <c r="S1683" t="n">
        <v>4540.37996</v>
      </c>
      <c r="T1683" t="n">
        <v>4538.60565</v>
      </c>
      <c r="U1683" t="n">
        <v>4547.33019</v>
      </c>
      <c r="V1683" t="n">
        <v>4532.94415</v>
      </c>
      <c r="W1683" t="n">
        <v>0</v>
      </c>
      <c r="Y1683" s="1">
        <f>(O1683/86400)+25569</f>
        <v/>
      </c>
      <c r="Z1683" s="2">
        <f>CEILING(INT(Y1683*1440)/1440*288,1)/288</f>
        <v/>
      </c>
      <c r="AA1683">
        <f>MROUND((Z1683-25569)*86400,300)</f>
        <v/>
      </c>
    </row>
    <row r="1684" ht="14.25" customHeight="1">
      <c r="O1684" t="n">
        <v>1777491002</v>
      </c>
      <c r="P1684" t="inlineStr">
        <is>
          <t>XAUUSD</t>
        </is>
      </c>
      <c r="Q1684" t="inlineStr">
        <is>
          <t>M15</t>
        </is>
      </c>
      <c r="R1684" t="n">
        <v>4539.61</v>
      </c>
      <c r="S1684" t="n">
        <v>4542.3542</v>
      </c>
      <c r="T1684" t="n">
        <v>4540.47992</v>
      </c>
      <c r="U1684" t="n">
        <v>4548.16976</v>
      </c>
      <c r="V1684" t="n">
        <v>4536.08193</v>
      </c>
      <c r="W1684" t="n">
        <v>0</v>
      </c>
      <c r="Y1684" s="1">
        <f>(O1684/86400)+25569</f>
        <v/>
      </c>
      <c r="Z1684" s="2">
        <f>CEILING(INT(Y1684*1440)/1440*288,1)/288</f>
        <v/>
      </c>
      <c r="AA1684">
        <f>MROUND((Z1684-25569)*86400,300)</f>
        <v/>
      </c>
    </row>
    <row r="1685" ht="14.25" customHeight="1">
      <c r="O1685" t="n">
        <v>1777491902</v>
      </c>
      <c r="P1685" t="inlineStr">
        <is>
          <t>XAUUSD</t>
        </is>
      </c>
      <c r="Q1685" t="inlineStr">
        <is>
          <t>M15</t>
        </is>
      </c>
      <c r="R1685" t="n">
        <v>4547.05</v>
      </c>
      <c r="S1685" t="n">
        <v>4544.00402</v>
      </c>
      <c r="T1685" t="n">
        <v>4542.24197</v>
      </c>
      <c r="U1685" t="n">
        <v>4548.77454</v>
      </c>
      <c r="V1685" t="n">
        <v>4538.90618</v>
      </c>
      <c r="W1685" t="n">
        <v>0</v>
      </c>
      <c r="Y1685" s="1">
        <f>(O1685/86400)+25569</f>
        <v/>
      </c>
      <c r="Z1685" s="2">
        <f>CEILING(INT(Y1685*1440)/1440*288,1)/288</f>
        <v/>
      </c>
      <c r="AA1685">
        <f>MROUND((Z1685-25569)*86400,300)</f>
        <v/>
      </c>
    </row>
    <row r="1686" ht="14.25" customHeight="1">
      <c r="O1686" t="n">
        <v>1777492802</v>
      </c>
      <c r="P1686" t="inlineStr">
        <is>
          <t>XAUUSD</t>
        </is>
      </c>
      <c r="Q1686" t="inlineStr">
        <is>
          <t>M15</t>
        </is>
      </c>
      <c r="R1686" t="n">
        <v>4546.25</v>
      </c>
      <c r="S1686" t="n">
        <v>4545.07272</v>
      </c>
      <c r="T1686" t="n">
        <v>4543.65735</v>
      </c>
      <c r="U1686" t="n">
        <v>4549.00354</v>
      </c>
      <c r="V1686" t="n">
        <v>4541.10792</v>
      </c>
      <c r="W1686" t="n">
        <v>0</v>
      </c>
      <c r="Y1686" s="1">
        <f>(O1686/86400)+25569</f>
        <v/>
      </c>
      <c r="Z1686" s="2">
        <f>CEILING(INT(Y1686*1440)/1440*288,1)/288</f>
        <v/>
      </c>
      <c r="AA1686">
        <f>MROUND((Z1686-25569)*86400,300)</f>
        <v/>
      </c>
    </row>
    <row r="1687" ht="14.25" customHeight="1">
      <c r="O1687" t="n">
        <v>1777493702</v>
      </c>
      <c r="P1687" t="inlineStr">
        <is>
          <t>XAUUSD</t>
        </is>
      </c>
      <c r="Q1687" t="inlineStr">
        <is>
          <t>M15</t>
        </is>
      </c>
      <c r="R1687" t="n">
        <v>4543.25</v>
      </c>
      <c r="S1687" t="n">
        <v>4545.66388</v>
      </c>
      <c r="T1687" t="n">
        <v>4544.66061</v>
      </c>
      <c r="U1687" t="n">
        <v>4548.86128</v>
      </c>
      <c r="V1687" t="n">
        <v>4542.54382</v>
      </c>
      <c r="W1687" t="n">
        <v>0</v>
      </c>
      <c r="Y1687" s="1">
        <f>(O1687/86400)+25569</f>
        <v/>
      </c>
      <c r="Z1687" s="2">
        <f>CEILING(INT(Y1687*1440)/1440*288,1)/288</f>
        <v/>
      </c>
      <c r="AA1687">
        <f>MROUND((Z1687-25569)*86400,300)</f>
        <v/>
      </c>
    </row>
    <row r="1688" ht="14.25" customHeight="1">
      <c r="O1688" t="n">
        <v>1777494602</v>
      </c>
      <c r="P1688" t="inlineStr">
        <is>
          <t>XAUUSD</t>
        </is>
      </c>
      <c r="Q1688" t="inlineStr">
        <is>
          <t>M15</t>
        </is>
      </c>
      <c r="R1688" t="n">
        <v>4543.79</v>
      </c>
      <c r="S1688" t="n">
        <v>4546.04327</v>
      </c>
      <c r="T1688" t="n">
        <v>4545.35194</v>
      </c>
      <c r="U1688" t="n">
        <v>4548.67091</v>
      </c>
      <c r="V1688" t="n">
        <v>4543.37285</v>
      </c>
      <c r="W1688" t="n">
        <v>0</v>
      </c>
      <c r="Y1688" s="1">
        <f>(O1688/86400)+25569</f>
        <v/>
      </c>
      <c r="Z1688" s="2">
        <f>CEILING(INT(Y1688*1440)/1440*288,1)/288</f>
        <v/>
      </c>
      <c r="AA1688">
        <f>MROUND((Z1688-25569)*86400,300)</f>
        <v/>
      </c>
    </row>
    <row r="1689" ht="14.25" customHeight="1">
      <c r="O1689" t="n">
        <v>1777495502</v>
      </c>
      <c r="P1689" t="inlineStr">
        <is>
          <t>XAUUSD</t>
        </is>
      </c>
      <c r="Q1689" t="inlineStr">
        <is>
          <t>M15</t>
        </is>
      </c>
      <c r="R1689" t="n">
        <v>4543.57</v>
      </c>
      <c r="S1689" t="n">
        <v>4546.37152</v>
      </c>
      <c r="T1689" t="n">
        <v>4545.86173</v>
      </c>
      <c r="U1689" t="n">
        <v>4548.64421</v>
      </c>
      <c r="V1689" t="n">
        <v>4543.81988</v>
      </c>
      <c r="W1689" t="n">
        <v>0</v>
      </c>
      <c r="Y1689" s="1">
        <f>(O1689/86400)+25569</f>
        <v/>
      </c>
      <c r="Z1689" s="2">
        <f>CEILING(INT(Y1689*1440)/1440*288,1)/288</f>
        <v/>
      </c>
      <c r="AA1689">
        <f>MROUND((Z1689-25569)*86400,300)</f>
        <v/>
      </c>
    </row>
    <row r="1690" ht="14.25" customHeight="1">
      <c r="O1690" t="n">
        <v>1777500002</v>
      </c>
      <c r="P1690" t="inlineStr">
        <is>
          <t>XAUUSD</t>
        </is>
      </c>
      <c r="Q1690" t="inlineStr">
        <is>
          <t>M15</t>
        </is>
      </c>
      <c r="R1690" t="n">
        <v>4546.4</v>
      </c>
      <c r="S1690" t="n">
        <v>4546.83837</v>
      </c>
      <c r="T1690" t="n">
        <v>4546.35005</v>
      </c>
      <c r="U1690" t="n">
        <v>4548.96616</v>
      </c>
      <c r="V1690" t="n">
        <v>4544.20813</v>
      </c>
      <c r="W1690" t="n">
        <v>0</v>
      </c>
      <c r="Y1690" s="1">
        <f>(O1690/86400)+25569</f>
        <v/>
      </c>
      <c r="Z1690" s="2">
        <f>CEILING(INT(Y1690*1440)/1440*288,1)/288</f>
        <v/>
      </c>
      <c r="AA1690">
        <f>MROUND((Z1690-25569)*86400,300)</f>
        <v/>
      </c>
    </row>
    <row r="1691" ht="14.25" customHeight="1">
      <c r="O1691" t="n">
        <v>1777500902</v>
      </c>
      <c r="P1691" t="inlineStr">
        <is>
          <t>XAUUSD</t>
        </is>
      </c>
      <c r="Q1691" t="inlineStr">
        <is>
          <t>M15</t>
        </is>
      </c>
      <c r="R1691" t="n">
        <v>4549.14</v>
      </c>
      <c r="S1691" t="n">
        <v>4547.51648</v>
      </c>
      <c r="T1691" t="n">
        <v>4546.93327</v>
      </c>
      <c r="U1691" t="n">
        <v>4549.60505</v>
      </c>
      <c r="V1691" t="n">
        <v>4544.84088</v>
      </c>
      <c r="W1691" t="n">
        <v>0</v>
      </c>
      <c r="Y1691" s="1">
        <f>(O1691/86400)+25569</f>
        <v/>
      </c>
      <c r="Z1691" s="2">
        <f>CEILING(INT(Y1691*1440)/1440*288,1)/288</f>
        <v/>
      </c>
      <c r="AA1691">
        <f>MROUND((Z1691-25569)*86400,300)</f>
        <v/>
      </c>
    </row>
    <row r="1692" ht="14.25" customHeight="1">
      <c r="O1692" t="n">
        <v>1777501802</v>
      </c>
      <c r="P1692" t="inlineStr">
        <is>
          <t>XAUUSD</t>
        </is>
      </c>
      <c r="Q1692" t="inlineStr">
        <is>
          <t>M15</t>
        </is>
      </c>
      <c r="R1692" t="n">
        <v>4548.51</v>
      </c>
      <c r="S1692" t="n">
        <v>4548.43896</v>
      </c>
      <c r="T1692" t="n">
        <v>4547.68611</v>
      </c>
      <c r="U1692" t="n">
        <v>4550.55815</v>
      </c>
      <c r="V1692" t="n">
        <v>4545.69835</v>
      </c>
      <c r="W1692" t="n">
        <v>0</v>
      </c>
      <c r="Y1692" s="1">
        <f>(O1692/86400)+25569</f>
        <v/>
      </c>
      <c r="Z1692" s="2">
        <f>CEILING(INT(Y1692*1440)/1440*288,1)/288</f>
        <v/>
      </c>
      <c r="AA1692">
        <f>MROUND((Z1692-25569)*86400,300)</f>
        <v/>
      </c>
    </row>
    <row r="1693" ht="14.25" customHeight="1">
      <c r="O1693" t="n">
        <v>1777502702</v>
      </c>
      <c r="P1693" t="inlineStr">
        <is>
          <t>XAUUSD</t>
        </is>
      </c>
      <c r="Q1693" t="inlineStr">
        <is>
          <t>M15</t>
        </is>
      </c>
      <c r="R1693" t="n">
        <v>4552.08</v>
      </c>
      <c r="S1693" t="n">
        <v>4549.71603</v>
      </c>
      <c r="T1693" t="n">
        <v>4548.70107</v>
      </c>
      <c r="U1693" t="n">
        <v>4551.83793</v>
      </c>
      <c r="V1693" t="n">
        <v>4546.84299</v>
      </c>
      <c r="W1693" t="n">
        <v>0</v>
      </c>
      <c r="Y1693" s="1">
        <f>(O1693/86400)+25569</f>
        <v/>
      </c>
      <c r="Z1693" s="2">
        <f>CEILING(INT(Y1693*1440)/1440*288,1)/288</f>
        <v/>
      </c>
      <c r="AA1693">
        <f>MROUND((Z1693-25569)*86400,300)</f>
        <v/>
      </c>
    </row>
    <row r="1694" ht="14.25" customHeight="1">
      <c r="O1694" t="n">
        <v>1777503602</v>
      </c>
      <c r="P1694" t="inlineStr">
        <is>
          <t>XAUUSD</t>
        </is>
      </c>
      <c r="Q1694" t="inlineStr">
        <is>
          <t>M15</t>
        </is>
      </c>
      <c r="R1694" t="n">
        <v>4553.33</v>
      </c>
      <c r="S1694" t="n">
        <v>4551.31998</v>
      </c>
      <c r="T1694" t="n">
        <v>4550.01052</v>
      </c>
      <c r="U1694" t="n">
        <v>4553.48104</v>
      </c>
      <c r="V1694" t="n">
        <v>4548.31099</v>
      </c>
      <c r="W1694" t="n">
        <v>0</v>
      </c>
      <c r="Y1694" s="1">
        <f>(O1694/86400)+25569</f>
        <v/>
      </c>
      <c r="Z1694" s="2">
        <f>CEILING(INT(Y1694*1440)/1440*288,1)/288</f>
        <v/>
      </c>
      <c r="AA1694">
        <f>MROUND((Z1694-25569)*86400,300)</f>
        <v/>
      </c>
    </row>
    <row r="1695" ht="14.25" customHeight="1">
      <c r="O1695" t="n">
        <v>1777504502</v>
      </c>
      <c r="P1695" t="inlineStr">
        <is>
          <t>XAUUSD</t>
        </is>
      </c>
      <c r="Q1695" t="inlineStr">
        <is>
          <t>M15</t>
        </is>
      </c>
      <c r="R1695" t="n">
        <v>4551.63</v>
      </c>
      <c r="S1695" t="n">
        <v>4553.26561</v>
      </c>
      <c r="T1695" t="n">
        <v>4551.63807</v>
      </c>
      <c r="U1695" t="n">
        <v>4555.49614</v>
      </c>
      <c r="V1695" t="n">
        <v>4550.04477</v>
      </c>
      <c r="W1695" t="n">
        <v>0</v>
      </c>
      <c r="Y1695" s="1">
        <f>(O1695/86400)+25569</f>
        <v/>
      </c>
      <c r="Z1695" s="2">
        <f>CEILING(INT(Y1695*1440)/1440*288,1)/288</f>
        <v/>
      </c>
      <c r="AA1695">
        <f>MROUND((Z1695-25569)*86400,300)</f>
        <v/>
      </c>
    </row>
    <row r="1696" ht="14.25" customHeight="1">
      <c r="O1696" t="n">
        <v>1777505402</v>
      </c>
      <c r="P1696" t="inlineStr">
        <is>
          <t>XAUUSD</t>
        </is>
      </c>
      <c r="Q1696" t="inlineStr">
        <is>
          <t>M15</t>
        </is>
      </c>
      <c r="R1696" t="n">
        <v>4554.44</v>
      </c>
      <c r="S1696" t="n">
        <v>4555.62174</v>
      </c>
      <c r="T1696" t="n">
        <v>4553.62991</v>
      </c>
      <c r="U1696" t="n">
        <v>4557.892</v>
      </c>
      <c r="V1696" t="n">
        <v>4552.06746</v>
      </c>
      <c r="W1696" t="n">
        <v>0</v>
      </c>
      <c r="Y1696" s="1">
        <f>(O1696/86400)+25569</f>
        <v/>
      </c>
      <c r="Z1696" s="2">
        <f>CEILING(INT(Y1696*1440)/1440*288,1)/288</f>
        <v/>
      </c>
      <c r="AA1696">
        <f>MROUND((Z1696-25569)*86400,300)</f>
        <v/>
      </c>
    </row>
    <row r="1697" ht="14.25" customHeight="1">
      <c r="O1697" t="n">
        <v>1777506302</v>
      </c>
      <c r="P1697" t="inlineStr">
        <is>
          <t>XAUUSD</t>
        </is>
      </c>
      <c r="Q1697" t="inlineStr">
        <is>
          <t>M15</t>
        </is>
      </c>
      <c r="R1697" t="n">
        <v>4561.66</v>
      </c>
      <c r="S1697" t="n">
        <v>4558.30936</v>
      </c>
      <c r="T1697" t="n">
        <v>4555.96963</v>
      </c>
      <c r="U1697" t="n">
        <v>4560.70517</v>
      </c>
      <c r="V1697" t="n">
        <v>4554.32869</v>
      </c>
      <c r="W1697" t="n">
        <v>0</v>
      </c>
      <c r="Y1697" s="1">
        <f>(O1697/86400)+25569</f>
        <v/>
      </c>
      <c r="Z1697" s="2">
        <f>CEILING(INT(Y1697*1440)/1440*288,1)/288</f>
        <v/>
      </c>
      <c r="AA1697">
        <f>MROUND((Z1697-25569)*86400,300)</f>
        <v/>
      </c>
    </row>
    <row r="1698" ht="14.25" customHeight="1">
      <c r="O1698" t="n">
        <v>1777507202</v>
      </c>
      <c r="P1698" t="inlineStr">
        <is>
          <t>XAUUSD</t>
        </is>
      </c>
      <c r="Q1698" t="inlineStr">
        <is>
          <t>M15</t>
        </is>
      </c>
      <c r="R1698" t="n">
        <v>4557.93</v>
      </c>
      <c r="S1698" t="n">
        <v>4561.11687</v>
      </c>
      <c r="T1698" t="n">
        <v>4558.54325</v>
      </c>
      <c r="U1698" t="n">
        <v>4563.73506</v>
      </c>
      <c r="V1698" t="n">
        <v>4556.75856</v>
      </c>
      <c r="W1698" t="n">
        <v>0</v>
      </c>
      <c r="Y1698" s="1">
        <f>(O1698/86400)+25569</f>
        <v/>
      </c>
      <c r="Z1698" s="2">
        <f>CEILING(INT(Y1698*1440)/1440*288,1)/288</f>
        <v/>
      </c>
      <c r="AA1698">
        <f>MROUND((Z1698-25569)*86400,300)</f>
        <v/>
      </c>
    </row>
    <row r="1699" ht="14.25" customHeight="1">
      <c r="O1699" t="n">
        <v>1777508102</v>
      </c>
      <c r="P1699" t="inlineStr">
        <is>
          <t>XAUUSD</t>
        </is>
      </c>
      <c r="Q1699" t="inlineStr">
        <is>
          <t>M15</t>
        </is>
      </c>
      <c r="R1699" t="n">
        <v>4563.57</v>
      </c>
      <c r="S1699" t="n">
        <v>4564.14335</v>
      </c>
      <c r="T1699" t="n">
        <v>4561.3433</v>
      </c>
      <c r="U1699" t="n">
        <v>4566.77868</v>
      </c>
      <c r="V1699" t="n">
        <v>4559.26389</v>
      </c>
      <c r="W1699" t="n">
        <v>0</v>
      </c>
      <c r="Y1699" s="1">
        <f>(O1699/86400)+25569</f>
        <v/>
      </c>
      <c r="Z1699" s="2">
        <f>CEILING(INT(Y1699*1440)/1440*288,1)/288</f>
        <v/>
      </c>
      <c r="AA1699">
        <f>MROUND((Z1699-25569)*86400,300)</f>
        <v/>
      </c>
    </row>
    <row r="1700" ht="14.25" customHeight="1">
      <c r="O1700" t="n">
        <v>1777509002</v>
      </c>
      <c r="P1700" t="inlineStr">
        <is>
          <t>XAUUSD</t>
        </is>
      </c>
      <c r="Q1700" t="inlineStr">
        <is>
          <t>M15</t>
        </is>
      </c>
      <c r="R1700" t="n">
        <v>4567.11</v>
      </c>
      <c r="S1700" t="n">
        <v>4567.21464</v>
      </c>
      <c r="T1700" t="n">
        <v>4564.27897</v>
      </c>
      <c r="U1700" t="n">
        <v>4569.92796</v>
      </c>
      <c r="V1700" t="n">
        <v>4561.87725</v>
      </c>
      <c r="W1700" t="n">
        <v>0</v>
      </c>
      <c r="Y1700" s="1">
        <f>(O1700/86400)+25569</f>
        <v/>
      </c>
      <c r="Z1700" s="2">
        <f>CEILING(INT(Y1700*1440)/1440*288,1)/288</f>
        <v/>
      </c>
      <c r="AA1700">
        <f>MROUND((Z1700-25569)*86400,300)</f>
        <v/>
      </c>
    </row>
    <row r="1701" ht="14.25" customHeight="1">
      <c r="O1701" t="n">
        <v>1777509902</v>
      </c>
      <c r="P1701" t="inlineStr">
        <is>
          <t>XAUUSD</t>
        </is>
      </c>
      <c r="Q1701" t="inlineStr">
        <is>
          <t>M15</t>
        </is>
      </c>
      <c r="R1701" t="n">
        <v>4569.83</v>
      </c>
      <c r="S1701" t="n">
        <v>4570.1444</v>
      </c>
      <c r="T1701" t="n">
        <v>4567.21169</v>
      </c>
      <c r="U1701" t="n">
        <v>4573.04703</v>
      </c>
      <c r="V1701" t="n">
        <v>4564.40734</v>
      </c>
      <c r="W1701" t="n">
        <v>0</v>
      </c>
      <c r="Y1701" s="1">
        <f>(O1701/86400)+25569</f>
        <v/>
      </c>
      <c r="Z1701" s="2">
        <f>CEILING(INT(Y1701*1440)/1440*288,1)/288</f>
        <v/>
      </c>
      <c r="AA1701">
        <f>MROUND((Z1701-25569)*86400,300)</f>
        <v/>
      </c>
    </row>
    <row r="1702" ht="14.25" customHeight="1">
      <c r="O1702" t="n">
        <v>1777510802</v>
      </c>
      <c r="P1702" t="inlineStr">
        <is>
          <t>XAUUSD</t>
        </is>
      </c>
      <c r="Q1702" t="inlineStr">
        <is>
          <t>M15</t>
        </is>
      </c>
      <c r="R1702" t="n">
        <v>4568.52</v>
      </c>
      <c r="S1702" t="n">
        <v>4572.75477</v>
      </c>
      <c r="T1702" t="n">
        <v>4569.98323</v>
      </c>
      <c r="U1702" t="n">
        <v>4575.85595</v>
      </c>
      <c r="V1702" t="n">
        <v>4566.6736</v>
      </c>
      <c r="W1702" t="n">
        <v>0</v>
      </c>
      <c r="Y1702" s="1">
        <f>(O1702/86400)+25569</f>
        <v/>
      </c>
      <c r="Z1702" s="2">
        <f>CEILING(INT(Y1702*1440)/1440*288,1)/288</f>
        <v/>
      </c>
      <c r="AA1702">
        <f>MROUND((Z1702-25569)*86400,300)</f>
        <v/>
      </c>
    </row>
    <row r="1703" ht="14.25" customHeight="1">
      <c r="O1703" t="n">
        <v>1777511702</v>
      </c>
      <c r="P1703" t="inlineStr">
        <is>
          <t>XAUUSD</t>
        </is>
      </c>
      <c r="Q1703" t="inlineStr">
        <is>
          <t>M15</t>
        </is>
      </c>
      <c r="R1703" t="n">
        <v>4579.79</v>
      </c>
      <c r="S1703" t="n">
        <v>4574.94889</v>
      </c>
      <c r="T1703" t="n">
        <v>4572.46606</v>
      </c>
      <c r="U1703" t="n">
        <v>4578.30758</v>
      </c>
      <c r="V1703" t="n">
        <v>4568.63264</v>
      </c>
      <c r="W1703" t="n">
        <v>0</v>
      </c>
      <c r="Y1703" s="1">
        <f>(O1703/86400)+25569</f>
        <v/>
      </c>
      <c r="Z1703" s="2">
        <f>CEILING(INT(Y1703*1440)/1440*288,1)/288</f>
        <v/>
      </c>
      <c r="AA1703">
        <f>MROUND((Z1703-25569)*86400,300)</f>
        <v/>
      </c>
    </row>
    <row r="1704" ht="14.25" customHeight="1">
      <c r="O1704" t="n">
        <v>1777512602</v>
      </c>
      <c r="P1704" t="inlineStr">
        <is>
          <t>XAUUSD</t>
        </is>
      </c>
      <c r="Q1704" t="inlineStr">
        <is>
          <t>M15</t>
        </is>
      </c>
      <c r="R1704" t="n">
        <v>4576.31</v>
      </c>
      <c r="S1704" t="n">
        <v>4576.2252</v>
      </c>
      <c r="T1704" t="n">
        <v>4574.34563</v>
      </c>
      <c r="U1704" t="n">
        <v>4579.96138</v>
      </c>
      <c r="V1704" t="n">
        <v>4570.13211</v>
      </c>
      <c r="W1704" t="n">
        <v>0</v>
      </c>
      <c r="Y1704" s="1">
        <f>(O1704/86400)+25569</f>
        <v/>
      </c>
      <c r="Z1704" s="2">
        <f>CEILING(INT(Y1704*1440)/1440*288,1)/288</f>
        <v/>
      </c>
      <c r="AA1704">
        <f>MROUND((Z1704-25569)*86400,300)</f>
        <v/>
      </c>
    </row>
    <row r="1705" ht="14.25" customHeight="1">
      <c r="O1705" t="n">
        <v>1777513502</v>
      </c>
      <c r="P1705" t="inlineStr">
        <is>
          <t>XAUUSD</t>
        </is>
      </c>
      <c r="Q1705" t="inlineStr">
        <is>
          <t>M15</t>
        </is>
      </c>
      <c r="R1705" t="n">
        <v>4579.13</v>
      </c>
      <c r="S1705" t="n">
        <v>4576.51851</v>
      </c>
      <c r="T1705" t="n">
        <v>4575.43207</v>
      </c>
      <c r="U1705" t="n">
        <v>4580.63304</v>
      </c>
      <c r="V1705" t="n">
        <v>4570.91418</v>
      </c>
      <c r="W1705" t="n">
        <v>0</v>
      </c>
      <c r="Y1705" s="1">
        <f>(O1705/86400)+25569</f>
        <v/>
      </c>
      <c r="Z1705" s="2">
        <f>CEILING(INT(Y1705*1440)/1440*288,1)/288</f>
        <v/>
      </c>
      <c r="AA1705">
        <f>MROUND((Z1705-25569)*86400,300)</f>
        <v/>
      </c>
    </row>
    <row r="1706" ht="14.25" customHeight="1">
      <c r="O1706" t="n">
        <v>1777514402</v>
      </c>
      <c r="P1706" t="inlineStr">
        <is>
          <t>XAUUSD</t>
        </is>
      </c>
      <c r="Q1706" t="inlineStr">
        <is>
          <t>M15</t>
        </is>
      </c>
      <c r="R1706" t="n">
        <v>4579.74</v>
      </c>
      <c r="S1706" t="n">
        <v>4575.66747</v>
      </c>
      <c r="T1706" t="n">
        <v>4575.54977</v>
      </c>
      <c r="U1706" t="n">
        <v>4580.16199</v>
      </c>
      <c r="V1706" t="n">
        <v>4570.79616</v>
      </c>
      <c r="W1706" t="n">
        <v>0</v>
      </c>
      <c r="Y1706" s="1">
        <f>(O1706/86400)+25569</f>
        <v/>
      </c>
      <c r="Z1706" s="2">
        <f>CEILING(INT(Y1706*1440)/1440*288,1)/288</f>
        <v/>
      </c>
      <c r="AA1706">
        <f>MROUND((Z1706-25569)*86400,300)</f>
        <v/>
      </c>
    </row>
    <row r="1707" ht="14.25" customHeight="1">
      <c r="O1707" t="n">
        <v>1777515302</v>
      </c>
      <c r="P1707" t="inlineStr">
        <is>
          <t>XAUUSD</t>
        </is>
      </c>
      <c r="Q1707" t="inlineStr">
        <is>
          <t>M15</t>
        </is>
      </c>
      <c r="R1707" t="n">
        <v>4573.13</v>
      </c>
      <c r="S1707" t="n">
        <v>4573.69498</v>
      </c>
      <c r="T1707" t="n">
        <v>4574.62238</v>
      </c>
      <c r="U1707" t="n">
        <v>4578.53454</v>
      </c>
      <c r="V1707" t="n">
        <v>4569.72862</v>
      </c>
      <c r="W1707" t="n">
        <v>1</v>
      </c>
      <c r="Y1707" s="1">
        <f>(O1707/86400)+25569</f>
        <v/>
      </c>
      <c r="Z1707" s="2">
        <f>CEILING(INT(Y1707*1440)/1440*288,1)/288</f>
        <v/>
      </c>
      <c r="AA1707">
        <f>MROUND((Z1707-25569)*86400,300)</f>
        <v/>
      </c>
    </row>
    <row r="1708" ht="14.25" customHeight="1">
      <c r="O1708" t="n">
        <v>1777516202</v>
      </c>
      <c r="P1708" t="inlineStr">
        <is>
          <t>XAUUSD</t>
        </is>
      </c>
      <c r="Q1708" t="inlineStr">
        <is>
          <t>M15</t>
        </is>
      </c>
      <c r="R1708" t="n">
        <v>4562.53</v>
      </c>
      <c r="S1708" t="n">
        <v>4570.9254</v>
      </c>
      <c r="T1708" t="n">
        <v>4572.77389</v>
      </c>
      <c r="U1708" t="n">
        <v>4575.8687</v>
      </c>
      <c r="V1708" t="n">
        <v>4567.82103</v>
      </c>
      <c r="W1708" t="n">
        <v>0</v>
      </c>
      <c r="Y1708" s="1">
        <f>(O1708/86400)+25569</f>
        <v/>
      </c>
      <c r="Z1708" s="2">
        <f>CEILING(INT(Y1708*1440)/1440*288,1)/288</f>
        <v/>
      </c>
      <c r="AA1708">
        <f>MROUND((Z1708-25569)*86400,300)</f>
        <v/>
      </c>
    </row>
    <row r="1709" ht="14.25" customHeight="1">
      <c r="O1709" t="n">
        <v>1777517102</v>
      </c>
      <c r="P1709" t="inlineStr">
        <is>
          <t>XAUUSD</t>
        </is>
      </c>
      <c r="Q1709" t="inlineStr">
        <is>
          <t>M15</t>
        </is>
      </c>
      <c r="R1709" t="n">
        <v>4565.02</v>
      </c>
      <c r="S1709" t="n">
        <v>4567.85233</v>
      </c>
      <c r="T1709" t="n">
        <v>4570.31311</v>
      </c>
      <c r="U1709" t="n">
        <v>4572.53954</v>
      </c>
      <c r="V1709" t="n">
        <v>4565.44256</v>
      </c>
      <c r="W1709" t="n">
        <v>0</v>
      </c>
      <c r="Y1709" s="1">
        <f>(O1709/86400)+25569</f>
        <v/>
      </c>
      <c r="Z1709" s="2">
        <f>CEILING(INT(Y1709*1440)/1440*288,1)/288</f>
        <v/>
      </c>
      <c r="AA1709">
        <f>MROUND((Z1709-25569)*86400,300)</f>
        <v/>
      </c>
    </row>
    <row r="1710" ht="14.25" customHeight="1">
      <c r="O1710" t="n">
        <v>1777518002</v>
      </c>
      <c r="P1710" t="inlineStr">
        <is>
          <t>XAUUSD</t>
        </is>
      </c>
      <c r="Q1710" t="inlineStr">
        <is>
          <t>M15</t>
        </is>
      </c>
      <c r="R1710" t="n">
        <v>4564.98</v>
      </c>
      <c r="S1710" t="n">
        <v>4564.52596</v>
      </c>
      <c r="T1710" t="n">
        <v>4567.41953</v>
      </c>
      <c r="U1710" t="n">
        <v>4568.99515</v>
      </c>
      <c r="V1710" t="n">
        <v>4562.65344</v>
      </c>
      <c r="W1710" t="n">
        <v>0</v>
      </c>
      <c r="Y1710" s="1">
        <f>(O1710/86400)+25569</f>
        <v/>
      </c>
      <c r="Z1710" s="2">
        <f>CEILING(INT(Y1710*1440)/1440*288,1)/288</f>
        <v/>
      </c>
      <c r="AA1710">
        <f>MROUND((Z1710-25569)*86400,300)</f>
        <v/>
      </c>
    </row>
    <row r="1711" ht="14.25" customHeight="1">
      <c r="O1711" t="n">
        <v>1777518902</v>
      </c>
      <c r="P1711" t="inlineStr">
        <is>
          <t>XAUUSD</t>
        </is>
      </c>
      <c r="Q1711" t="inlineStr">
        <is>
          <t>M15</t>
        </is>
      </c>
      <c r="R1711" t="n">
        <v>4563.32</v>
      </c>
      <c r="S1711" t="n">
        <v>4561.06805</v>
      </c>
      <c r="T1711" t="n">
        <v>4564.24379</v>
      </c>
      <c r="U1711" t="n">
        <v>4565.32576</v>
      </c>
      <c r="V1711" t="n">
        <v>4559.43946</v>
      </c>
      <c r="W1711" t="n">
        <v>0</v>
      </c>
      <c r="Y1711" s="1">
        <f>(O1711/86400)+25569</f>
        <v/>
      </c>
      <c r="Z1711" s="2">
        <f>CEILING(INT(Y1711*1440)/1440*288,1)/288</f>
        <v/>
      </c>
      <c r="AA1711">
        <f>MROUND((Z1711-25569)*86400,300)</f>
        <v/>
      </c>
    </row>
    <row r="1712" ht="14.25" customHeight="1">
      <c r="O1712" t="n">
        <v>1777519802</v>
      </c>
      <c r="P1712" t="inlineStr">
        <is>
          <t>XAUUSD</t>
        </is>
      </c>
      <c r="Q1712" t="inlineStr">
        <is>
          <t>M15</t>
        </is>
      </c>
      <c r="R1712" t="n">
        <v>4561.66</v>
      </c>
      <c r="S1712" t="n">
        <v>4557.61708</v>
      </c>
      <c r="T1712" t="n">
        <v>4560.93044</v>
      </c>
      <c r="U1712" t="n">
        <v>4561.77799</v>
      </c>
      <c r="V1712" t="n">
        <v>4555.88876</v>
      </c>
      <c r="W1712" t="n">
        <v>0</v>
      </c>
      <c r="Y1712" s="1">
        <f>(O1712/86400)+25569</f>
        <v/>
      </c>
      <c r="Z1712" s="2">
        <f>CEILING(INT(Y1712*1440)/1440*288,1)/288</f>
        <v/>
      </c>
      <c r="AA1712">
        <f>MROUND((Z1712-25569)*86400,300)</f>
        <v/>
      </c>
    </row>
    <row r="1713" ht="14.25" customHeight="1">
      <c r="O1713" t="n">
        <v>1777520702</v>
      </c>
      <c r="P1713" t="inlineStr">
        <is>
          <t>XAUUSD</t>
        </is>
      </c>
      <c r="Q1713" t="inlineStr">
        <is>
          <t>M15</t>
        </is>
      </c>
      <c r="R1713" t="n">
        <v>4556.09</v>
      </c>
      <c r="S1713" t="n">
        <v>4554.35976</v>
      </c>
      <c r="T1713" t="n">
        <v>4557.6451</v>
      </c>
      <c r="U1713" t="n">
        <v>4558.58747</v>
      </c>
      <c r="V1713" t="n">
        <v>4552.30468</v>
      </c>
      <c r="W1713" t="n">
        <v>0</v>
      </c>
      <c r="Y1713" s="1">
        <f>(O1713/86400)+25569</f>
        <v/>
      </c>
      <c r="Z1713" s="2">
        <f>CEILING(INT(Y1713*1440)/1440*288,1)/288</f>
        <v/>
      </c>
      <c r="AA1713">
        <f>MROUND((Z1713-25569)*86400,300)</f>
        <v/>
      </c>
    </row>
    <row r="1714" ht="14.25" customHeight="1">
      <c r="O1714" t="n">
        <v>1777521602</v>
      </c>
      <c r="P1714" t="inlineStr">
        <is>
          <t>XAUUSD</t>
        </is>
      </c>
      <c r="Q1714" t="inlineStr">
        <is>
          <t>M15</t>
        </is>
      </c>
      <c r="R1714" t="n">
        <v>4555.41</v>
      </c>
      <c r="S1714" t="n">
        <v>4551.63752</v>
      </c>
      <c r="T1714" t="n">
        <v>4554.64131</v>
      </c>
      <c r="U1714" t="n">
        <v>4555.97128</v>
      </c>
      <c r="V1714" t="n">
        <v>4548.99867</v>
      </c>
      <c r="W1714" t="n">
        <v>0</v>
      </c>
      <c r="Y1714" s="1">
        <f>(O1714/86400)+25569</f>
        <v/>
      </c>
      <c r="Z1714" s="2">
        <f>CEILING(INT(Y1714*1440)/1440*288,1)/288</f>
        <v/>
      </c>
      <c r="AA1714">
        <f>MROUND((Z1714-25569)*86400,300)</f>
        <v/>
      </c>
    </row>
    <row r="1715" ht="14.25" customHeight="1">
      <c r="O1715" t="n">
        <v>1777522502</v>
      </c>
      <c r="P1715" t="inlineStr">
        <is>
          <t>XAUUSD</t>
        </is>
      </c>
      <c r="Q1715" t="inlineStr">
        <is>
          <t>M15</t>
        </is>
      </c>
      <c r="R1715" t="n">
        <v>4547.28</v>
      </c>
      <c r="S1715" t="n">
        <v>4549.66692</v>
      </c>
      <c r="T1715" t="n">
        <v>4552.15412</v>
      </c>
      <c r="U1715" t="n">
        <v>4554.21328</v>
      </c>
      <c r="V1715" t="n">
        <v>4546.39292</v>
      </c>
      <c r="W1715" t="n">
        <v>0</v>
      </c>
      <c r="Y1715" s="1">
        <f>(O1715/86400)+25569</f>
        <v/>
      </c>
      <c r="Z1715" s="2">
        <f>CEILING(INT(Y1715*1440)/1440*288,1)/288</f>
        <v/>
      </c>
      <c r="AA1715">
        <f>MROUND((Z1715-25569)*86400,300)</f>
        <v/>
      </c>
    </row>
    <row r="1716" ht="14.25" customHeight="1">
      <c r="O1716" t="n">
        <v>1777523402</v>
      </c>
      <c r="P1716" t="inlineStr">
        <is>
          <t>XAUUSD</t>
        </is>
      </c>
      <c r="Q1716" t="inlineStr">
        <is>
          <t>M15</t>
        </is>
      </c>
      <c r="R1716" t="n">
        <v>4544.74</v>
      </c>
      <c r="S1716" t="n">
        <v>4548.83624</v>
      </c>
      <c r="T1716" t="n">
        <v>4550.49518</v>
      </c>
      <c r="U1716" t="n">
        <v>4553.39437</v>
      </c>
      <c r="V1716" t="n">
        <v>4544.89775</v>
      </c>
      <c r="W1716" t="n">
        <v>0</v>
      </c>
      <c r="Y1716" s="1">
        <f>(O1716/86400)+25569</f>
        <v/>
      </c>
      <c r="Z1716" s="2">
        <f>CEILING(INT(Y1716*1440)/1440*288,1)/288</f>
        <v/>
      </c>
      <c r="AA1716">
        <f>MROUND((Z1716-25569)*86400,300)</f>
        <v/>
      </c>
    </row>
    <row r="1717" ht="14.25" customHeight="1">
      <c r="O1717" t="n">
        <v>1777524302</v>
      </c>
      <c r="P1717" t="inlineStr">
        <is>
          <t>XAUUSD</t>
        </is>
      </c>
      <c r="Q1717" t="inlineStr">
        <is>
          <t>M15</t>
        </is>
      </c>
      <c r="R1717" t="n">
        <v>4541.91</v>
      </c>
      <c r="S1717" t="n">
        <v>4549.31526</v>
      </c>
      <c r="T1717" t="n">
        <v>4549.90522</v>
      </c>
      <c r="U1717" t="n">
        <v>4553.81809</v>
      </c>
      <c r="V1717" t="n">
        <v>4544.81796</v>
      </c>
      <c r="W1717" t="n">
        <v>0</v>
      </c>
      <c r="Y1717" s="1">
        <f>(O1717/86400)+25569</f>
        <v/>
      </c>
      <c r="Z1717" s="2">
        <f>CEILING(INT(Y1717*1440)/1440*288,1)/288</f>
        <v/>
      </c>
      <c r="AA1717">
        <f>MROUND((Z1717-25569)*86400,300)</f>
        <v/>
      </c>
    </row>
    <row r="1718" ht="14.25" customHeight="1">
      <c r="O1718" t="n">
        <v>1777525202</v>
      </c>
      <c r="P1718" t="inlineStr">
        <is>
          <t>XAUUSD</t>
        </is>
      </c>
      <c r="Q1718" t="inlineStr">
        <is>
          <t>M15</t>
        </is>
      </c>
      <c r="R1718" t="n">
        <v>4553.22</v>
      </c>
      <c r="S1718" t="n">
        <v>4551.19959</v>
      </c>
      <c r="T1718" t="n">
        <v>4550.5524</v>
      </c>
      <c r="U1718" t="n">
        <v>4555.42277</v>
      </c>
      <c r="V1718" t="n">
        <v>4546.16819</v>
      </c>
      <c r="W1718" t="n">
        <v>1</v>
      </c>
      <c r="Y1718" s="1">
        <f>(O1718/86400)+25569</f>
        <v/>
      </c>
      <c r="Z1718" s="2">
        <f>CEILING(INT(Y1718*1440)/1440*288,1)/288</f>
        <v/>
      </c>
      <c r="AA1718">
        <f>MROUND((Z1718-25569)*86400,300)</f>
        <v/>
      </c>
    </row>
    <row r="1719" ht="14.25" customHeight="1">
      <c r="O1719" t="n">
        <v>1777526102</v>
      </c>
      <c r="P1719" t="inlineStr">
        <is>
          <t>XAUUSD</t>
        </is>
      </c>
      <c r="Q1719" t="inlineStr">
        <is>
          <t>M15</t>
        </is>
      </c>
      <c r="R1719" t="n">
        <v>4555.73</v>
      </c>
      <c r="S1719" t="n">
        <v>4554.09979</v>
      </c>
      <c r="T1719" t="n">
        <v>4552.3261</v>
      </c>
      <c r="U1719" t="n">
        <v>4558.02999</v>
      </c>
      <c r="V1719" t="n">
        <v>4548.85182</v>
      </c>
      <c r="W1719" t="n">
        <v>0</v>
      </c>
      <c r="Y1719" s="1">
        <f>(O1719/86400)+25569</f>
        <v/>
      </c>
      <c r="Z1719" s="2">
        <f>CEILING(INT(Y1719*1440)/1440*288,1)/288</f>
        <v/>
      </c>
      <c r="AA1719">
        <f>MROUND((Z1719-25569)*86400,300)</f>
        <v/>
      </c>
    </row>
    <row r="1720" ht="14.25" customHeight="1">
      <c r="O1720" t="n">
        <v>1777527002</v>
      </c>
      <c r="P1720" t="inlineStr">
        <is>
          <t>XAUUSD</t>
        </is>
      </c>
      <c r="Q1720" t="inlineStr">
        <is>
          <t>M15</t>
        </is>
      </c>
      <c r="R1720" t="n">
        <v>4564.04</v>
      </c>
      <c r="S1720" t="n">
        <v>4557.83903</v>
      </c>
      <c r="T1720" t="n">
        <v>4555.08256</v>
      </c>
      <c r="U1720" t="n">
        <v>4561.41968</v>
      </c>
      <c r="V1720" t="n">
        <v>4552.41805</v>
      </c>
      <c r="W1720" t="n">
        <v>0</v>
      </c>
      <c r="Y1720" s="1">
        <f>(O1720/86400)+25569</f>
        <v/>
      </c>
      <c r="Z1720" s="2">
        <f>CEILING(INT(Y1720*1440)/1440*288,1)/288</f>
        <v/>
      </c>
      <c r="AA1720">
        <f>MROUND((Z1720-25569)*86400,300)</f>
        <v/>
      </c>
    </row>
    <row r="1721" ht="14.25" customHeight="1">
      <c r="O1721" t="n">
        <v>1777527902</v>
      </c>
      <c r="P1721" t="inlineStr">
        <is>
          <t>XAUUSD</t>
        </is>
      </c>
      <c r="Q1721" t="inlineStr">
        <is>
          <t>M15</t>
        </is>
      </c>
      <c r="R1721" t="n">
        <v>4562.71</v>
      </c>
      <c r="S1721" t="n">
        <v>4562.1227</v>
      </c>
      <c r="T1721" t="n">
        <v>4558.60263</v>
      </c>
      <c r="U1721" t="n">
        <v>4565.3457</v>
      </c>
      <c r="V1721" t="n">
        <v>4556.61101</v>
      </c>
      <c r="W1721" t="n">
        <v>0</v>
      </c>
      <c r="Y1721" s="1">
        <f>(O1721/86400)+25569</f>
        <v/>
      </c>
      <c r="Z1721" s="2">
        <f>CEILING(INT(Y1721*1440)/1440*288,1)/288</f>
        <v/>
      </c>
      <c r="AA1721">
        <f>MROUND((Z1721-25569)*86400,300)</f>
        <v/>
      </c>
    </row>
    <row r="1722" ht="14.25" customHeight="1">
      <c r="O1722" t="n">
        <v>1777528802</v>
      </c>
      <c r="P1722" t="inlineStr">
        <is>
          <t>XAUUSD</t>
        </is>
      </c>
      <c r="Q1722" t="inlineStr">
        <is>
          <t>M15</t>
        </is>
      </c>
      <c r="R1722" t="n">
        <v>4566.21</v>
      </c>
      <c r="S1722" t="n">
        <v>4566.99767</v>
      </c>
      <c r="T1722" t="n">
        <v>4562.80015</v>
      </c>
      <c r="U1722" t="n">
        <v>4569.78008</v>
      </c>
      <c r="V1722" t="n">
        <v>4561.06946</v>
      </c>
      <c r="W1722" t="n">
        <v>0</v>
      </c>
      <c r="Y1722" s="1">
        <f>(O1722/86400)+25569</f>
        <v/>
      </c>
      <c r="Z1722" s="2">
        <f>CEILING(INT(Y1722*1440)/1440*288,1)/288</f>
        <v/>
      </c>
      <c r="AA1722">
        <f>MROUND((Z1722-25569)*86400,300)</f>
        <v/>
      </c>
    </row>
    <row r="1723" ht="14.25" customHeight="1">
      <c r="O1723" t="n">
        <v>1777529702</v>
      </c>
      <c r="P1723" t="inlineStr">
        <is>
          <t>XAUUSD</t>
        </is>
      </c>
      <c r="Q1723" t="inlineStr">
        <is>
          <t>M15</t>
        </is>
      </c>
      <c r="R1723" t="n">
        <v>4569.57</v>
      </c>
      <c r="S1723" t="n">
        <v>4572.39944</v>
      </c>
      <c r="T1723" t="n">
        <v>4567.5998</v>
      </c>
      <c r="U1723" t="n">
        <v>4574.87741</v>
      </c>
      <c r="V1723" t="n">
        <v>4565.80446</v>
      </c>
      <c r="W1723" t="n">
        <v>0</v>
      </c>
      <c r="Y1723" s="1">
        <f>(O1723/86400)+25569</f>
        <v/>
      </c>
      <c r="Z1723" s="2">
        <f>CEILING(INT(Y1723*1440)/1440*288,1)/288</f>
        <v/>
      </c>
      <c r="AA1723">
        <f>MROUND((Z1723-25569)*86400,300)</f>
        <v/>
      </c>
    </row>
    <row r="1724" ht="14.25" customHeight="1">
      <c r="O1724" t="n">
        <v>1777530602</v>
      </c>
      <c r="P1724" t="inlineStr">
        <is>
          <t>XAUUSD</t>
        </is>
      </c>
      <c r="Q1724" t="inlineStr">
        <is>
          <t>M15</t>
        </is>
      </c>
      <c r="R1724" t="n">
        <v>4575.23</v>
      </c>
      <c r="S1724" t="n">
        <v>4578.23467</v>
      </c>
      <c r="T1724" t="n">
        <v>4572.91723</v>
      </c>
      <c r="U1724" t="n">
        <v>4580.63671</v>
      </c>
      <c r="V1724" t="n">
        <v>4570.77308</v>
      </c>
      <c r="W1724" t="n">
        <v>0</v>
      </c>
      <c r="Y1724" s="1">
        <f>(O1724/86400)+25569</f>
        <v/>
      </c>
      <c r="Z1724" s="2">
        <f>CEILING(INT(Y1724*1440)/1440*288,1)/288</f>
        <v/>
      </c>
      <c r="AA1724">
        <f>MROUND((Z1724-25569)*86400,300)</f>
        <v/>
      </c>
    </row>
    <row r="1725" ht="14.25" customHeight="1">
      <c r="O1725" t="n">
        <v>1777531502</v>
      </c>
      <c r="P1725" t="inlineStr">
        <is>
          <t>XAUUSD</t>
        </is>
      </c>
      <c r="Q1725" t="inlineStr">
        <is>
          <t>M15</t>
        </is>
      </c>
      <c r="R1725" t="n">
        <v>4589.44</v>
      </c>
      <c r="S1725" t="n">
        <v>4584.26495</v>
      </c>
      <c r="T1725" t="n">
        <v>4578.59109</v>
      </c>
      <c r="U1725" t="n">
        <v>4586.83815</v>
      </c>
      <c r="V1725" t="n">
        <v>4575.89701</v>
      </c>
      <c r="W1725" t="n">
        <v>0</v>
      </c>
      <c r="Y1725" s="1">
        <f>(O1725/86400)+25569</f>
        <v/>
      </c>
      <c r="Z1725" s="2">
        <f>CEILING(INT(Y1725*1440)/1440*288,1)/288</f>
        <v/>
      </c>
      <c r="AA1725">
        <f>MROUND((Z1725-25569)*86400,300)</f>
        <v/>
      </c>
    </row>
    <row r="1726" ht="14.25" customHeight="1">
      <c r="O1726" t="n">
        <v>1777532402</v>
      </c>
      <c r="P1726" t="inlineStr">
        <is>
          <t>XAUUSD</t>
        </is>
      </c>
      <c r="Q1726" t="inlineStr">
        <is>
          <t>M15</t>
        </is>
      </c>
      <c r="R1726" t="n">
        <v>4591.59</v>
      </c>
      <c r="S1726" t="n">
        <v>4589.99441</v>
      </c>
      <c r="T1726" t="n">
        <v>4584.29275</v>
      </c>
      <c r="U1726" t="n">
        <v>4593.02815</v>
      </c>
      <c r="V1726" t="n">
        <v>4581.11848</v>
      </c>
      <c r="W1726" t="n">
        <v>0</v>
      </c>
      <c r="Y1726" s="1">
        <f>(O1726/86400)+25569</f>
        <v/>
      </c>
      <c r="Z1726" s="2">
        <f>CEILING(INT(Y1726*1440)/1440*288,1)/288</f>
        <v/>
      </c>
      <c r="AA1726">
        <f>MROUND((Z1726-25569)*86400,300)</f>
        <v/>
      </c>
    </row>
    <row r="1727" ht="14.25" customHeight="1">
      <c r="O1727" t="n">
        <v>1777533302</v>
      </c>
      <c r="P1727" t="inlineStr">
        <is>
          <t>XAUUSD</t>
        </is>
      </c>
      <c r="Q1727" t="inlineStr">
        <is>
          <t>M15</t>
        </is>
      </c>
      <c r="R1727" t="n">
        <v>4591.59</v>
      </c>
      <c r="S1727" t="n">
        <v>4595.32079</v>
      </c>
      <c r="T1727" t="n">
        <v>4589.80677</v>
      </c>
      <c r="U1727" t="n">
        <v>4598.98562</v>
      </c>
      <c r="V1727" t="n">
        <v>4586.21468</v>
      </c>
      <c r="W1727" t="n">
        <v>0</v>
      </c>
      <c r="Y1727" s="1">
        <f>(O1727/86400)+25569</f>
        <v/>
      </c>
      <c r="Z1727" s="2">
        <f>CEILING(INT(Y1727*1440)/1440*288,1)/288</f>
        <v/>
      </c>
      <c r="AA1727">
        <f>MROUND((Z1727-25569)*86400,300)</f>
        <v/>
      </c>
    </row>
    <row r="1728" ht="14.25" customHeight="1">
      <c r="O1728" t="n">
        <v>1777534202</v>
      </c>
      <c r="P1728" t="inlineStr">
        <is>
          <t>XAUUSD</t>
        </is>
      </c>
      <c r="Q1728" t="inlineStr">
        <is>
          <t>M15</t>
        </is>
      </c>
      <c r="R1728" t="n">
        <v>4596.69</v>
      </c>
      <c r="S1728" t="n">
        <v>4600.26682</v>
      </c>
      <c r="T1728" t="n">
        <v>4595.0368</v>
      </c>
      <c r="U1728" t="n">
        <v>4604.65253</v>
      </c>
      <c r="V1728" t="n">
        <v>4591.28078</v>
      </c>
      <c r="W1728" t="n">
        <v>0</v>
      </c>
      <c r="Y1728" s="1">
        <f>(O1728/86400)+25569</f>
        <v/>
      </c>
      <c r="Z1728" s="2">
        <f>CEILING(INT(Y1728*1440)/1440*288,1)/288</f>
        <v/>
      </c>
      <c r="AA1728">
        <f>MROUND((Z1728-25569)*86400,300)</f>
        <v/>
      </c>
    </row>
    <row r="1729" ht="14.25" customHeight="1">
      <c r="O1729" t="n">
        <v>1777535102</v>
      </c>
      <c r="P1729" t="inlineStr">
        <is>
          <t>XAUUSD</t>
        </is>
      </c>
      <c r="Q1729" t="inlineStr">
        <is>
          <t>M15</t>
        </is>
      </c>
      <c r="R1729" t="n">
        <v>4598.44</v>
      </c>
      <c r="S1729" t="n">
        <v>4604.77619</v>
      </c>
      <c r="T1729" t="n">
        <v>4599.9065</v>
      </c>
      <c r="U1729" t="n">
        <v>4609.82779</v>
      </c>
      <c r="V1729" t="n">
        <v>4596.26538</v>
      </c>
      <c r="W1729" t="n">
        <v>0</v>
      </c>
      <c r="Y1729" s="1">
        <f>(O1729/86400)+25569</f>
        <v/>
      </c>
      <c r="Z1729" s="2">
        <f>CEILING(INT(Y1729*1440)/1440*288,1)/288</f>
        <v/>
      </c>
      <c r="AA1729">
        <f>MROUND((Z1729-25569)*86400,300)</f>
        <v/>
      </c>
    </row>
    <row r="1730" ht="14.25" customHeight="1">
      <c r="O1730" t="n">
        <v>1777536002</v>
      </c>
      <c r="P1730" t="inlineStr">
        <is>
          <t>XAUUSD</t>
        </is>
      </c>
      <c r="Q1730" t="inlineStr">
        <is>
          <t>M15</t>
        </is>
      </c>
      <c r="R1730" t="n">
        <v>4618.7</v>
      </c>
      <c r="S1730" t="n">
        <v>4608.91124</v>
      </c>
      <c r="T1730" t="n">
        <v>4604.40887</v>
      </c>
      <c r="U1730" t="n">
        <v>4614.295</v>
      </c>
      <c r="V1730" t="n">
        <v>4601.03138</v>
      </c>
      <c r="W1730" t="n">
        <v>0</v>
      </c>
      <c r="Y1730" s="1">
        <f>(O1730/86400)+25569</f>
        <v/>
      </c>
      <c r="Z1730" s="2">
        <f>CEILING(INT(Y1730*1440)/1440*288,1)/288</f>
        <v/>
      </c>
      <c r="AA1730">
        <f>MROUND((Z1730-25569)*86400,300)</f>
        <v/>
      </c>
    </row>
    <row r="1731" ht="14.25" customHeight="1">
      <c r="O1731" t="n">
        <v>1777536902</v>
      </c>
      <c r="P1731" t="inlineStr">
        <is>
          <t>XAUUSD</t>
        </is>
      </c>
      <c r="Q1731" t="inlineStr">
        <is>
          <t>M15</t>
        </is>
      </c>
      <c r="R1731" t="n">
        <v>4617.35</v>
      </c>
      <c r="S1731" t="n">
        <v>4612.25843</v>
      </c>
      <c r="T1731" t="n">
        <v>4608.33365</v>
      </c>
      <c r="U1731" t="n">
        <v>4617.49592</v>
      </c>
      <c r="V1731" t="n">
        <v>4605.46352</v>
      </c>
      <c r="W1731" t="n">
        <v>0</v>
      </c>
      <c r="Y1731" s="1">
        <f>(O1731/86400)+25569</f>
        <v/>
      </c>
      <c r="Z1731" s="2">
        <f>CEILING(INT(Y1731*1440)/1440*288,1)/288</f>
        <v/>
      </c>
      <c r="AA1731">
        <f>MROUND((Z1731-25569)*86400,300)</f>
        <v/>
      </c>
    </row>
    <row r="1732" ht="14.25" customHeight="1">
      <c r="O1732" t="n">
        <v>1777537802</v>
      </c>
      <c r="P1732" t="inlineStr">
        <is>
          <t>XAUUSD</t>
        </is>
      </c>
      <c r="Q1732" t="inlineStr">
        <is>
          <t>M15</t>
        </is>
      </c>
      <c r="R1732" t="n">
        <v>4614.82</v>
      </c>
      <c r="S1732" t="n">
        <v>4615.08001</v>
      </c>
      <c r="T1732" t="n">
        <v>4611.70683</v>
      </c>
      <c r="U1732" t="n">
        <v>4619.96943</v>
      </c>
      <c r="V1732" t="n">
        <v>4609.21219</v>
      </c>
      <c r="W1732" t="n">
        <v>0</v>
      </c>
      <c r="Y1732" s="1">
        <f>(O1732/86400)+25569</f>
        <v/>
      </c>
      <c r="Z1732" s="2">
        <f>CEILING(INT(Y1732*1440)/1440*288,1)/288</f>
        <v/>
      </c>
      <c r="AA1732">
        <f>MROUND((Z1732-25569)*86400,300)</f>
        <v/>
      </c>
    </row>
    <row r="1733" ht="14.25" customHeight="1">
      <c r="O1733" t="n">
        <v>1777538702</v>
      </c>
      <c r="P1733" t="inlineStr">
        <is>
          <t>XAUUSD</t>
        </is>
      </c>
      <c r="Q1733" t="inlineStr">
        <is>
          <t>M15</t>
        </is>
      </c>
      <c r="R1733" t="n">
        <v>4616</v>
      </c>
      <c r="S1733" t="n">
        <v>4617.71021</v>
      </c>
      <c r="T1733" t="n">
        <v>4614.70852</v>
      </c>
      <c r="U1733" t="n">
        <v>4622.09372</v>
      </c>
      <c r="V1733" t="n">
        <v>4612.34694</v>
      </c>
      <c r="W1733" t="n">
        <v>0</v>
      </c>
      <c r="Y1733" s="1">
        <f>(O1733/86400)+25569</f>
        <v/>
      </c>
      <c r="Z1733" s="2">
        <f>CEILING(INT(Y1733*1440)/1440*288,1)/288</f>
        <v/>
      </c>
      <c r="AA1733">
        <f>MROUND((Z1733-25569)*86400,300)</f>
        <v/>
      </c>
    </row>
    <row r="1734" ht="14.25" customHeight="1">
      <c r="O1734" t="n">
        <v>1777539602</v>
      </c>
      <c r="P1734" t="inlineStr">
        <is>
          <t>XAUUSD</t>
        </is>
      </c>
      <c r="Q1734" t="inlineStr">
        <is>
          <t>M15</t>
        </is>
      </c>
      <c r="R1734" t="n">
        <v>4618.96</v>
      </c>
      <c r="S1734" t="n">
        <v>4620.33061</v>
      </c>
      <c r="T1734" t="n">
        <v>4617.51956</v>
      </c>
      <c r="U1734" t="n">
        <v>4624.27262</v>
      </c>
      <c r="V1734" t="n">
        <v>4615.04459</v>
      </c>
      <c r="W1734" t="n">
        <v>0</v>
      </c>
      <c r="Y1734" s="1">
        <f>(O1734/86400)+25569</f>
        <v/>
      </c>
      <c r="Z1734" s="2">
        <f>CEILING(INT(Y1734*1440)/1440*288,1)/288</f>
        <v/>
      </c>
      <c r="AA1734">
        <f>MROUND((Z1734-25569)*86400,300)</f>
        <v/>
      </c>
    </row>
    <row r="1735" ht="14.25" customHeight="1">
      <c r="O1735" t="n">
        <v>1777540502</v>
      </c>
      <c r="P1735" t="inlineStr">
        <is>
          <t>XAUUSD</t>
        </is>
      </c>
      <c r="Q1735" t="inlineStr">
        <is>
          <t>M15</t>
        </is>
      </c>
      <c r="R1735" t="n">
        <v>4625.41</v>
      </c>
      <c r="S1735" t="n">
        <v>4623.00661</v>
      </c>
      <c r="T1735" t="n">
        <v>4620.26309</v>
      </c>
      <c r="U1735" t="n">
        <v>4626.75516</v>
      </c>
      <c r="V1735" t="n">
        <v>4617.52882</v>
      </c>
      <c r="W1735" t="n">
        <v>0</v>
      </c>
      <c r="Y1735" s="1">
        <f>(O1735/86400)+25569</f>
        <v/>
      </c>
      <c r="Z1735" s="2">
        <f>CEILING(INT(Y1735*1440)/1440*288,1)/288</f>
        <v/>
      </c>
      <c r="AA1735">
        <f>MROUND((Z1735-25569)*86400,300)</f>
        <v/>
      </c>
    </row>
    <row r="1736" ht="14.25" customHeight="1">
      <c r="O1736" t="n">
        <v>1777541402</v>
      </c>
      <c r="P1736" t="inlineStr">
        <is>
          <t>XAUUSD</t>
        </is>
      </c>
      <c r="Q1736" t="inlineStr">
        <is>
          <t>M15</t>
        </is>
      </c>
      <c r="R1736" t="n">
        <v>4619.35</v>
      </c>
      <c r="S1736" t="n">
        <v>4625.6358</v>
      </c>
      <c r="T1736" t="n">
        <v>4622.94944</v>
      </c>
      <c r="U1736" t="n">
        <v>4629.47976</v>
      </c>
      <c r="V1736" t="n">
        <v>4619.96571</v>
      </c>
      <c r="W1736" t="n">
        <v>0</v>
      </c>
      <c r="Y1736" s="1">
        <f>(O1736/86400)+25569</f>
        <v/>
      </c>
      <c r="Z1736" s="2">
        <f>CEILING(INT(Y1736*1440)/1440*288,1)/288</f>
        <v/>
      </c>
      <c r="AA1736">
        <f>MROUND((Z1736-25569)*86400,300)</f>
        <v/>
      </c>
    </row>
    <row r="1737" ht="14.25" customHeight="1">
      <c r="O1737" t="n">
        <v>1777542302</v>
      </c>
      <c r="P1737" t="inlineStr">
        <is>
          <t>XAUUSD</t>
        </is>
      </c>
      <c r="Q1737" t="inlineStr">
        <is>
          <t>M15</t>
        </is>
      </c>
      <c r="R1737" t="n">
        <v>4624.91</v>
      </c>
      <c r="S1737" t="n">
        <v>4628.40817</v>
      </c>
      <c r="T1737" t="n">
        <v>4625.67881</v>
      </c>
      <c r="U1737" t="n">
        <v>4632.30393</v>
      </c>
      <c r="V1737" t="n">
        <v>4622.40515</v>
      </c>
      <c r="W1737" t="n">
        <v>0</v>
      </c>
      <c r="Y1737" s="1">
        <f>(O1737/86400)+25569</f>
        <v/>
      </c>
      <c r="Z1737" s="2">
        <f>CEILING(INT(Y1737*1440)/1440*288,1)/288</f>
        <v/>
      </c>
      <c r="AA1737">
        <f>MROUND((Z1737-25569)*86400,300)</f>
        <v/>
      </c>
    </row>
    <row r="1738" ht="14.25" customHeight="1">
      <c r="O1738" t="n">
        <v>1777543202</v>
      </c>
      <c r="P1738" t="inlineStr">
        <is>
          <t>XAUUSD</t>
        </is>
      </c>
      <c r="Q1738" t="inlineStr">
        <is>
          <t>M15</t>
        </is>
      </c>
      <c r="R1738" t="n">
        <v>4626.92</v>
      </c>
      <c r="S1738" t="n">
        <v>4631.11708</v>
      </c>
      <c r="T1738" t="n">
        <v>4628.39795</v>
      </c>
      <c r="U1738" t="n">
        <v>4635.25785</v>
      </c>
      <c r="V1738" t="n">
        <v>4624.89716</v>
      </c>
      <c r="W1738" t="n">
        <v>0</v>
      </c>
      <c r="Y1738" s="1">
        <f>(O1738/86400)+25569</f>
        <v/>
      </c>
      <c r="Z1738" s="2">
        <f>CEILING(INT(Y1738*1440)/1440*288,1)/288</f>
        <v/>
      </c>
      <c r="AA1738">
        <f>MROUND((Z1738-25569)*86400,300)</f>
        <v/>
      </c>
    </row>
    <row r="1739" ht="14.25" customHeight="1">
      <c r="O1739" t="n">
        <v>1777544102</v>
      </c>
      <c r="P1739" t="inlineStr">
        <is>
          <t>XAUUSD</t>
        </is>
      </c>
      <c r="Q1739" t="inlineStr">
        <is>
          <t>M15</t>
        </is>
      </c>
      <c r="R1739" t="n">
        <v>4643.78</v>
      </c>
      <c r="S1739" t="n">
        <v>4633.58781</v>
      </c>
      <c r="T1739" t="n">
        <v>4630.99288</v>
      </c>
      <c r="U1739" t="n">
        <v>4638.10997</v>
      </c>
      <c r="V1739" t="n">
        <v>4627.24537</v>
      </c>
      <c r="W1739" t="n">
        <v>0</v>
      </c>
      <c r="Y1739" s="1">
        <f>(O1739/86400)+25569</f>
        <v/>
      </c>
      <c r="Z1739" s="2">
        <f>CEILING(INT(Y1739*1440)/1440*288,1)/288</f>
        <v/>
      </c>
      <c r="AA1739">
        <f>MROUND((Z1739-25569)*86400,300)</f>
        <v/>
      </c>
    </row>
    <row r="1740" ht="14.25" customHeight="1">
      <c r="O1740" t="n">
        <v>1777545002</v>
      </c>
      <c r="P1740" t="inlineStr">
        <is>
          <t>XAUUSD</t>
        </is>
      </c>
      <c r="Q1740" t="inlineStr">
        <is>
          <t>M15</t>
        </is>
      </c>
      <c r="R1740" t="n">
        <v>4636.62</v>
      </c>
      <c r="S1740" t="n">
        <v>4635.20307</v>
      </c>
      <c r="T1740" t="n">
        <v>4633.09797</v>
      </c>
      <c r="U1740" t="n">
        <v>4640.2368</v>
      </c>
      <c r="V1740" t="n">
        <v>4629.26901</v>
      </c>
      <c r="W1740" t="n">
        <v>0</v>
      </c>
      <c r="Y1740" s="1">
        <f>(O1740/86400)+25569</f>
        <v/>
      </c>
      <c r="Z1740" s="2">
        <f>CEILING(INT(Y1740*1440)/1440*288,1)/288</f>
        <v/>
      </c>
      <c r="AA1740">
        <f>MROUND((Z1740-25569)*86400,300)</f>
        <v/>
      </c>
    </row>
    <row r="1741" ht="14.25" customHeight="1">
      <c r="O1741" t="n">
        <v>1777545902</v>
      </c>
      <c r="P1741" t="inlineStr">
        <is>
          <t>XAUUSD</t>
        </is>
      </c>
      <c r="Q1741" t="inlineStr">
        <is>
          <t>M15</t>
        </is>
      </c>
      <c r="R1741" t="n">
        <v>4639.68</v>
      </c>
      <c r="S1741" t="n">
        <v>4636.10744</v>
      </c>
      <c r="T1741" t="n">
        <v>4634.60271</v>
      </c>
      <c r="U1741" t="n">
        <v>4641.42367</v>
      </c>
      <c r="V1741" t="n">
        <v>4630.65563</v>
      </c>
      <c r="W1741" t="n">
        <v>0</v>
      </c>
      <c r="Y1741" s="1">
        <f>(O1741/86400)+25569</f>
        <v/>
      </c>
      <c r="Z1741" s="2">
        <f>CEILING(INT(Y1741*1440)/1440*288,1)/288</f>
        <v/>
      </c>
      <c r="AA1741">
        <f>MROUND((Z1741-25569)*86400,300)</f>
        <v/>
      </c>
    </row>
    <row r="1742" ht="14.25" customHeight="1">
      <c r="O1742" t="n">
        <v>1777546802</v>
      </c>
      <c r="P1742" t="inlineStr">
        <is>
          <t>XAUUSD</t>
        </is>
      </c>
      <c r="Q1742" t="inlineStr">
        <is>
          <t>M15</t>
        </is>
      </c>
      <c r="R1742" t="n">
        <v>4635.99</v>
      </c>
      <c r="S1742" t="n">
        <v>4636.26999</v>
      </c>
      <c r="T1742" t="n">
        <v>4635.43635</v>
      </c>
      <c r="U1742" t="n">
        <v>4641.88642</v>
      </c>
      <c r="V1742" t="n">
        <v>4631.39014</v>
      </c>
      <c r="W1742" t="n">
        <v>0</v>
      </c>
      <c r="Y1742" s="1">
        <f>(O1742/86400)+25569</f>
        <v/>
      </c>
      <c r="Z1742" s="2">
        <f>CEILING(INT(Y1742*1440)/1440*288,1)/288</f>
        <v/>
      </c>
      <c r="AA1742">
        <f>MROUND((Z1742-25569)*86400,300)</f>
        <v/>
      </c>
    </row>
    <row r="1743" ht="14.25" customHeight="1">
      <c r="O1743" t="n">
        <v>1777547702</v>
      </c>
      <c r="P1743" t="inlineStr">
        <is>
          <t>XAUUSD</t>
        </is>
      </c>
      <c r="Q1743" t="inlineStr">
        <is>
          <t>M15</t>
        </is>
      </c>
      <c r="R1743" t="n">
        <v>4637.7</v>
      </c>
      <c r="S1743" t="n">
        <v>4635.93809</v>
      </c>
      <c r="T1743" t="n">
        <v>4635.68722</v>
      </c>
      <c r="U1743" t="n">
        <v>4641.6066</v>
      </c>
      <c r="V1743" t="n">
        <v>4631.484</v>
      </c>
      <c r="W1743" t="n">
        <v>0</v>
      </c>
      <c r="Y1743" s="1">
        <f>(O1743/86400)+25569</f>
        <v/>
      </c>
      <c r="Z1743" s="2">
        <f>CEILING(INT(Y1743*1440)/1440*288,1)/288</f>
        <v/>
      </c>
      <c r="AA1743">
        <f>MROUND((Z1743-25569)*86400,300)</f>
        <v/>
      </c>
    </row>
    <row r="1744" ht="14.25" customHeight="1">
      <c r="O1744" t="n">
        <v>1777548602</v>
      </c>
      <c r="P1744" t="inlineStr">
        <is>
          <t>XAUUSD</t>
        </is>
      </c>
      <c r="Q1744" t="inlineStr">
        <is>
          <t>M15</t>
        </is>
      </c>
      <c r="R1744" t="n">
        <v>4629.82</v>
      </c>
      <c r="S1744" t="n">
        <v>4635.25034</v>
      </c>
      <c r="T1744" t="n">
        <v>4635.46878</v>
      </c>
      <c r="U1744" t="n">
        <v>4640.86566</v>
      </c>
      <c r="V1744" t="n">
        <v>4631.20507</v>
      </c>
      <c r="W1744" t="n">
        <v>1</v>
      </c>
      <c r="Y1744" s="1">
        <f>(O1744/86400)+25569</f>
        <v/>
      </c>
      <c r="Z1744" s="2">
        <f>CEILING(INT(Y1744*1440)/1440*288,1)/288</f>
        <v/>
      </c>
      <c r="AA1744">
        <f>MROUND((Z1744-25569)*86400,300)</f>
        <v/>
      </c>
    </row>
    <row r="1745" ht="14.25" customHeight="1">
      <c r="O1745" t="n">
        <v>1777549502</v>
      </c>
      <c r="P1745" t="inlineStr">
        <is>
          <t>XAUUSD</t>
        </is>
      </c>
      <c r="Q1745" t="inlineStr">
        <is>
          <t>M15</t>
        </is>
      </c>
      <c r="R1745" t="n">
        <v>4630.21</v>
      </c>
      <c r="S1745" t="n">
        <v>4634.59469</v>
      </c>
      <c r="T1745" t="n">
        <v>4635.03173</v>
      </c>
      <c r="U1745" t="n">
        <v>4640.07583</v>
      </c>
      <c r="V1745" t="n">
        <v>4630.77095</v>
      </c>
      <c r="W1745" t="n">
        <v>0</v>
      </c>
      <c r="Y1745" s="1">
        <f>(O1745/86400)+25569</f>
        <v/>
      </c>
      <c r="Z1745" s="2">
        <f>CEILING(INT(Y1745*1440)/1440*288,1)/288</f>
        <v/>
      </c>
      <c r="AA1745">
        <f>MROUND((Z1745-25569)*86400,300)</f>
        <v/>
      </c>
    </row>
    <row r="1746" ht="14.25" customHeight="1">
      <c r="O1746" t="n">
        <v>1777550402</v>
      </c>
      <c r="P1746" t="inlineStr">
        <is>
          <t>XAUUSD</t>
        </is>
      </c>
      <c r="Q1746" t="inlineStr">
        <is>
          <t>M15</t>
        </is>
      </c>
      <c r="R1746" t="n">
        <v>4635.81</v>
      </c>
      <c r="S1746" t="n">
        <v>4634.05115</v>
      </c>
      <c r="T1746" t="n">
        <v>4634.54144</v>
      </c>
      <c r="U1746" t="n">
        <v>4639.49827</v>
      </c>
      <c r="V1746" t="n">
        <v>4630.20996</v>
      </c>
      <c r="W1746" t="n">
        <v>0</v>
      </c>
      <c r="Y1746" s="1">
        <f>(O1746/86400)+25569</f>
        <v/>
      </c>
      <c r="Z1746" s="2">
        <f>CEILING(INT(Y1746*1440)/1440*288,1)/288</f>
        <v/>
      </c>
      <c r="AA1746">
        <f>MROUND((Z1746-25569)*86400,300)</f>
        <v/>
      </c>
    </row>
    <row r="1747" ht="14.25" customHeight="1">
      <c r="O1747" t="n">
        <v>1777551302</v>
      </c>
      <c r="P1747" t="inlineStr">
        <is>
          <t>XAUUSD</t>
        </is>
      </c>
      <c r="Q1747" t="inlineStr">
        <is>
          <t>M15</t>
        </is>
      </c>
      <c r="R1747" t="n">
        <v>4630.51</v>
      </c>
      <c r="S1747" t="n">
        <v>4633.43507</v>
      </c>
      <c r="T1747" t="n">
        <v>4633.98826</v>
      </c>
      <c r="U1747" t="n">
        <v>4639.13633</v>
      </c>
      <c r="V1747" t="n">
        <v>4629.46188</v>
      </c>
      <c r="W1747" t="n">
        <v>0</v>
      </c>
      <c r="Y1747" s="1">
        <f>(O1747/86400)+25569</f>
        <v/>
      </c>
      <c r="Z1747" s="2">
        <f>CEILING(INT(Y1747*1440)/1440*288,1)/288</f>
        <v/>
      </c>
      <c r="AA1747">
        <f>MROUND((Z1747-25569)*86400,300)</f>
        <v/>
      </c>
    </row>
    <row r="1748" ht="14.25" customHeight="1">
      <c r="O1748" t="n">
        <v>1777552202</v>
      </c>
      <c r="P1748" t="inlineStr">
        <is>
          <t>XAUUSD</t>
        </is>
      </c>
      <c r="Q1748" t="inlineStr">
        <is>
          <t>M15</t>
        </is>
      </c>
      <c r="R1748" t="n">
        <v>4625.92</v>
      </c>
      <c r="S1748" t="n">
        <v>4632.8014</v>
      </c>
      <c r="T1748" t="n">
        <v>4633.39483</v>
      </c>
      <c r="U1748" t="n">
        <v>4638.91632</v>
      </c>
      <c r="V1748" t="n">
        <v>4628.46841</v>
      </c>
      <c r="W1748" t="n">
        <v>0</v>
      </c>
      <c r="Y1748" s="1">
        <f>(O1748/86400)+25569</f>
        <v/>
      </c>
      <c r="Z1748" s="2">
        <f>CEILING(INT(Y1748*1440)/1440*288,1)/288</f>
        <v/>
      </c>
      <c r="AA1748">
        <f>MROUND((Z1748-25569)*86400,300)</f>
        <v/>
      </c>
    </row>
    <row r="1749" ht="14.25" customHeight="1">
      <c r="O1749" t="n">
        <v>1777553102</v>
      </c>
      <c r="P1749" t="inlineStr">
        <is>
          <t>XAUUSD</t>
        </is>
      </c>
      <c r="Q1749" t="inlineStr">
        <is>
          <t>M15</t>
        </is>
      </c>
      <c r="R1749" t="n">
        <v>4639.57</v>
      </c>
      <c r="S1749" t="n">
        <v>4632.11185</v>
      </c>
      <c r="T1749" t="n">
        <v>4632.75334</v>
      </c>
      <c r="U1749" t="n">
        <v>4638.66853</v>
      </c>
      <c r="V1749" t="n">
        <v>4627.19618</v>
      </c>
      <c r="W1749" t="n">
        <v>0</v>
      </c>
      <c r="Y1749" s="1">
        <f>(O1749/86400)+25569</f>
        <v/>
      </c>
      <c r="Z1749" s="2">
        <f>CEILING(INT(Y1749*1440)/1440*288,1)/288</f>
        <v/>
      </c>
      <c r="AA1749">
        <f>MROUND((Z1749-25569)*86400,300)</f>
        <v/>
      </c>
    </row>
    <row r="1750" ht="14.25" customHeight="1">
      <c r="O1750" t="n">
        <v>1777554002</v>
      </c>
      <c r="P1750" t="inlineStr">
        <is>
          <t>XAUUSD</t>
        </is>
      </c>
      <c r="Q1750" t="inlineStr">
        <is>
          <t>M15</t>
        </is>
      </c>
      <c r="R1750" t="n">
        <v>4641.5</v>
      </c>
      <c r="S1750" t="n">
        <v>4630.81542</v>
      </c>
      <c r="T1750" t="n">
        <v>4631.78438</v>
      </c>
      <c r="U1750" t="n">
        <v>4638.04303</v>
      </c>
      <c r="V1750" t="n">
        <v>4625.57853</v>
      </c>
      <c r="W1750" t="n">
        <v>0</v>
      </c>
      <c r="Y1750" s="1">
        <f>(O1750/86400)+25569</f>
        <v/>
      </c>
      <c r="Z1750" s="2">
        <f>CEILING(INT(Y1750*1440)/1440*288,1)/288</f>
        <v/>
      </c>
      <c r="AA1750">
        <f>MROUND((Z1750-25569)*86400,300)</f>
        <v/>
      </c>
    </row>
    <row r="1751" ht="14.25" customHeight="1">
      <c r="O1751" t="n">
        <v>1777554902</v>
      </c>
      <c r="P1751" t="inlineStr">
        <is>
          <t>XAUUSD</t>
        </is>
      </c>
      <c r="Q1751" t="inlineStr">
        <is>
          <t>M15</t>
        </is>
      </c>
      <c r="R1751" t="n">
        <v>4633.5</v>
      </c>
      <c r="S1751" t="n">
        <v>4628.7989</v>
      </c>
      <c r="T1751" t="n">
        <v>4630.29164</v>
      </c>
      <c r="U1751" t="n">
        <v>4636.7261</v>
      </c>
      <c r="V1751" t="n">
        <v>4623.34862</v>
      </c>
      <c r="W1751" t="n">
        <v>0</v>
      </c>
      <c r="Y1751" s="1">
        <f>(O1751/86400)+25569</f>
        <v/>
      </c>
      <c r="Z1751" s="2">
        <f>CEILING(INT(Y1751*1440)/1440*288,1)/288</f>
        <v/>
      </c>
      <c r="AA1751">
        <f>MROUND((Z1751-25569)*86400,300)</f>
        <v/>
      </c>
    </row>
    <row r="1752" ht="14.25" customHeight="1">
      <c r="O1752" t="n">
        <v>1777555802</v>
      </c>
      <c r="P1752" t="inlineStr">
        <is>
          <t>XAUUSD</t>
        </is>
      </c>
      <c r="Q1752" t="inlineStr">
        <is>
          <t>M15</t>
        </is>
      </c>
      <c r="R1752" t="n">
        <v>4625.44</v>
      </c>
      <c r="S1752" t="n">
        <v>4626.39851</v>
      </c>
      <c r="T1752" t="n">
        <v>4628.34508</v>
      </c>
      <c r="U1752" t="n">
        <v>4634.59242</v>
      </c>
      <c r="V1752" t="n">
        <v>4620.67536</v>
      </c>
      <c r="W1752" t="n">
        <v>0</v>
      </c>
      <c r="Y1752" s="1">
        <f>(O1752/86400)+25569</f>
        <v/>
      </c>
      <c r="Z1752" s="2">
        <f>CEILING(INT(Y1752*1440)/1440*288,1)/288</f>
        <v/>
      </c>
      <c r="AA1752">
        <f>MROUND((Z1752-25569)*86400,300)</f>
        <v/>
      </c>
    </row>
    <row r="1753" ht="14.25" customHeight="1">
      <c r="O1753" t="n">
        <v>1777556702</v>
      </c>
      <c r="P1753" t="inlineStr">
        <is>
          <t>XAUUSD</t>
        </is>
      </c>
      <c r="Q1753" t="inlineStr">
        <is>
          <t>M15</t>
        </is>
      </c>
      <c r="R1753" t="n">
        <v>4610.99</v>
      </c>
      <c r="S1753" t="n">
        <v>4624.03645</v>
      </c>
      <c r="T1753" t="n">
        <v>4626.19076</v>
      </c>
      <c r="U1753" t="n">
        <v>4632.05459</v>
      </c>
      <c r="V1753" t="n">
        <v>4618.11938</v>
      </c>
      <c r="W1753" t="n">
        <v>0</v>
      </c>
      <c r="Y1753" s="1">
        <f>(O1753/86400)+25569</f>
        <v/>
      </c>
      <c r="Z1753" s="2">
        <f>CEILING(INT(Y1753*1440)/1440*288,1)/288</f>
        <v/>
      </c>
      <c r="AA1753">
        <f>MROUND((Z1753-25569)*86400,300)</f>
        <v/>
      </c>
    </row>
    <row r="1754" ht="14.25" customHeight="1">
      <c r="O1754" t="n">
        <v>1777557602</v>
      </c>
      <c r="P1754" t="inlineStr">
        <is>
          <t>XAUUSD</t>
        </is>
      </c>
      <c r="Q1754" t="inlineStr">
        <is>
          <t>M15</t>
        </is>
      </c>
      <c r="R1754" t="n">
        <v>4620.39</v>
      </c>
      <c r="S1754" t="n">
        <v>4622.29657</v>
      </c>
      <c r="T1754" t="n">
        <v>4624.24367</v>
      </c>
      <c r="U1754" t="n">
        <v>4629.55753</v>
      </c>
      <c r="V1754" t="n">
        <v>4616.14721</v>
      </c>
      <c r="W1754" t="n">
        <v>0</v>
      </c>
      <c r="Y1754" s="1">
        <f>(O1754/86400)+25569</f>
        <v/>
      </c>
      <c r="Z1754" s="2">
        <f>CEILING(INT(Y1754*1440)/1440*288,1)/288</f>
        <v/>
      </c>
      <c r="AA1754">
        <f>MROUND((Z1754-25569)*86400,300)</f>
        <v/>
      </c>
    </row>
    <row r="1755" ht="14.25" customHeight="1">
      <c r="O1755" t="n">
        <v>1777558502</v>
      </c>
      <c r="P1755" t="inlineStr">
        <is>
          <t>XAUUSD</t>
        </is>
      </c>
      <c r="Q1755" t="inlineStr">
        <is>
          <t>M15</t>
        </is>
      </c>
      <c r="R1755" t="n">
        <v>4622.81</v>
      </c>
      <c r="S1755" t="n">
        <v>4620.95832</v>
      </c>
      <c r="T1755" t="n">
        <v>4622.601</v>
      </c>
      <c r="U1755" t="n">
        <v>4627.27408</v>
      </c>
      <c r="V1755" t="n">
        <v>4614.89421</v>
      </c>
      <c r="W1755" t="n">
        <v>0</v>
      </c>
      <c r="Y1755" s="1">
        <f>(O1755/86400)+25569</f>
        <v/>
      </c>
      <c r="Z1755" s="2">
        <f>CEILING(INT(Y1755*1440)/1440*288,1)/288</f>
        <v/>
      </c>
      <c r="AA1755">
        <f>MROUND((Z1755-25569)*86400,300)</f>
        <v/>
      </c>
    </row>
    <row r="1756" ht="14.25" customHeight="1">
      <c r="O1756" t="n">
        <v>1777559402</v>
      </c>
      <c r="P1756" t="inlineStr">
        <is>
          <t>XAUUSD</t>
        </is>
      </c>
      <c r="Q1756" t="inlineStr">
        <is>
          <t>M15</t>
        </is>
      </c>
      <c r="R1756" t="n">
        <v>4617.7</v>
      </c>
      <c r="S1756" t="n">
        <v>4619.87714</v>
      </c>
      <c r="T1756" t="n">
        <v>4621.23907</v>
      </c>
      <c r="U1756" t="n">
        <v>4625.28881</v>
      </c>
      <c r="V1756" t="n">
        <v>4614.14064</v>
      </c>
      <c r="W1756" t="n">
        <v>0</v>
      </c>
      <c r="Y1756" s="1">
        <f>(O1756/86400)+25569</f>
        <v/>
      </c>
      <c r="Z1756" s="2">
        <f>CEILING(INT(Y1756*1440)/1440*288,1)/288</f>
        <v/>
      </c>
      <c r="AA1756">
        <f>MROUND((Z1756-25569)*86400,300)</f>
        <v/>
      </c>
    </row>
    <row r="1757" ht="14.25" customHeight="1">
      <c r="O1757" t="n">
        <v>1777560302</v>
      </c>
      <c r="P1757" t="inlineStr">
        <is>
          <t>XAUUSD</t>
        </is>
      </c>
      <c r="Q1757" t="inlineStr">
        <is>
          <t>M15</t>
        </is>
      </c>
      <c r="R1757" t="n">
        <v>4619.59</v>
      </c>
      <c r="S1757" t="n">
        <v>4619.05285</v>
      </c>
      <c r="T1757" t="n">
        <v>4620.14596</v>
      </c>
      <c r="U1757" t="n">
        <v>4623.70483</v>
      </c>
      <c r="V1757" t="n">
        <v>4613.84644</v>
      </c>
      <c r="W1757" t="n">
        <v>0</v>
      </c>
      <c r="Y1757" s="1">
        <f>(O1757/86400)+25569</f>
        <v/>
      </c>
      <c r="Z1757" s="2">
        <f>CEILING(INT(Y1757*1440)/1440*288,1)/288</f>
        <v/>
      </c>
      <c r="AA1757">
        <f>MROUND((Z1757-25569)*86400,300)</f>
        <v/>
      </c>
    </row>
    <row r="1758" ht="14.25" customHeight="1">
      <c r="O1758" t="n">
        <v>1777561202</v>
      </c>
      <c r="P1758" t="inlineStr">
        <is>
          <t>XAUUSD</t>
        </is>
      </c>
      <c r="Q1758" t="inlineStr">
        <is>
          <t>M15</t>
        </is>
      </c>
      <c r="R1758" t="n">
        <v>4620.13</v>
      </c>
      <c r="S1758" t="n">
        <v>4618.23383</v>
      </c>
      <c r="T1758" t="n">
        <v>4619.1899</v>
      </c>
      <c r="U1758" t="n">
        <v>4622.41429</v>
      </c>
      <c r="V1758" t="n">
        <v>4613.58931</v>
      </c>
      <c r="W1758" t="n">
        <v>0</v>
      </c>
      <c r="Y1758" s="1">
        <f>(O1758/86400)+25569</f>
        <v/>
      </c>
      <c r="Z1758" s="2">
        <f>CEILING(INT(Y1758*1440)/1440*288,1)/288</f>
        <v/>
      </c>
      <c r="AA1758">
        <f>MROUND((Z1758-25569)*86400,300)</f>
        <v/>
      </c>
    </row>
    <row r="1759" ht="14.25" customHeight="1">
      <c r="O1759" t="n">
        <v>1777562102</v>
      </c>
      <c r="P1759" t="inlineStr">
        <is>
          <t>XAUUSD</t>
        </is>
      </c>
      <c r="Q1759" t="inlineStr">
        <is>
          <t>M15</t>
        </is>
      </c>
      <c r="R1759" t="n">
        <v>4623.09</v>
      </c>
      <c r="S1759" t="n">
        <v>4617.2105</v>
      </c>
      <c r="T1759" t="n">
        <v>4618.2002</v>
      </c>
      <c r="U1759" t="n">
        <v>4621.26219</v>
      </c>
      <c r="V1759" t="n">
        <v>4613.15532</v>
      </c>
      <c r="W1759" t="n">
        <v>0</v>
      </c>
      <c r="Y1759" s="1">
        <f>(O1759/86400)+25569</f>
        <v/>
      </c>
      <c r="Z1759" s="2">
        <f>CEILING(INT(Y1759*1440)/1440*288,1)/288</f>
        <v/>
      </c>
      <c r="AA1759">
        <f>MROUND((Z1759-25569)*86400,300)</f>
        <v/>
      </c>
    </row>
    <row r="1760" ht="14.25" customHeight="1">
      <c r="O1760" t="n">
        <v>1777563002</v>
      </c>
      <c r="P1760" t="inlineStr">
        <is>
          <t>XAUUSD</t>
        </is>
      </c>
      <c r="Q1760" t="inlineStr">
        <is>
          <t>M15</t>
        </is>
      </c>
      <c r="R1760" t="n">
        <v>4615.65</v>
      </c>
      <c r="S1760" t="n">
        <v>4615.80067</v>
      </c>
      <c r="T1760" t="n">
        <v>4617.00044</v>
      </c>
      <c r="U1760" t="n">
        <v>4620.09344</v>
      </c>
      <c r="V1760" t="n">
        <v>4612.3355</v>
      </c>
      <c r="W1760" t="n">
        <v>0</v>
      </c>
      <c r="Y1760" s="1">
        <f>(O1760/86400)+25569</f>
        <v/>
      </c>
      <c r="Z1760" s="2">
        <f>CEILING(INT(Y1760*1440)/1440*288,1)/288</f>
        <v/>
      </c>
      <c r="AA1760">
        <f>MROUND((Z1760-25569)*86400,300)</f>
        <v/>
      </c>
    </row>
    <row r="1761" ht="14.25" customHeight="1">
      <c r="O1761" t="n">
        <v>1777563902</v>
      </c>
      <c r="P1761" t="inlineStr">
        <is>
          <t>XAUUSD</t>
        </is>
      </c>
      <c r="Q1761" t="inlineStr">
        <is>
          <t>M15</t>
        </is>
      </c>
      <c r="R1761" t="n">
        <v>4615.35</v>
      </c>
      <c r="S1761" t="n">
        <v>4614.23834</v>
      </c>
      <c r="T1761" t="n">
        <v>4615.61939</v>
      </c>
      <c r="U1761" t="n">
        <v>4618.8071</v>
      </c>
      <c r="V1761" t="n">
        <v>4611.15246</v>
      </c>
      <c r="W1761" t="n">
        <v>0</v>
      </c>
      <c r="Y1761" s="1">
        <f>(O1761/86400)+25569</f>
        <v/>
      </c>
      <c r="Z1761" s="2">
        <f>CEILING(INT(Y1761*1440)/1440*288,1)/288</f>
        <v/>
      </c>
      <c r="AA1761">
        <f>MROUND((Z1761-25569)*86400,300)</f>
        <v/>
      </c>
    </row>
    <row r="1762" ht="14.25" customHeight="1">
      <c r="O1762" t="n">
        <v>1777564802</v>
      </c>
      <c r="P1762" t="inlineStr">
        <is>
          <t>XAUUSD</t>
        </is>
      </c>
      <c r="Q1762" t="inlineStr">
        <is>
          <t>M15</t>
        </is>
      </c>
      <c r="R1762" t="n">
        <v>4611.63</v>
      </c>
      <c r="S1762" t="n">
        <v>4612.69287</v>
      </c>
      <c r="T1762" t="n">
        <v>4614.15613</v>
      </c>
      <c r="U1762" t="n">
        <v>4617.68736</v>
      </c>
      <c r="V1762" t="n">
        <v>4609.7766</v>
      </c>
      <c r="W1762" t="n">
        <v>0</v>
      </c>
      <c r="Y1762" s="1">
        <f>(O1762/86400)+25569</f>
        <v/>
      </c>
      <c r="Z1762" s="2">
        <f>CEILING(INT(Y1762*1440)/1440*288,1)/288</f>
        <v/>
      </c>
      <c r="AA1762">
        <f>MROUND((Z1762-25569)*86400,300)</f>
        <v/>
      </c>
    </row>
    <row r="1763" ht="14.25" customHeight="1">
      <c r="O1763" t="n">
        <v>1777565702</v>
      </c>
      <c r="P1763" t="inlineStr">
        <is>
          <t>XAUUSD</t>
        </is>
      </c>
      <c r="Q1763" t="inlineStr">
        <is>
          <t>M15</t>
        </is>
      </c>
      <c r="R1763" t="n">
        <v>4608.08</v>
      </c>
      <c r="S1763" t="n">
        <v>4611.51185</v>
      </c>
      <c r="T1763" t="n">
        <v>4612.83399</v>
      </c>
      <c r="U1763" t="n">
        <v>4616.84586</v>
      </c>
      <c r="V1763" t="n">
        <v>4608.50862</v>
      </c>
      <c r="W1763" t="n">
        <v>0</v>
      </c>
      <c r="Y1763" s="1">
        <f>(O1763/86400)+25569</f>
        <v/>
      </c>
      <c r="Z1763" s="2">
        <f>CEILING(INT(Y1763*1440)/1440*288,1)/288</f>
        <v/>
      </c>
      <c r="AA1763">
        <f>MROUND((Z1763-25569)*86400,300)</f>
        <v/>
      </c>
    </row>
    <row r="1764" ht="14.25" customHeight="1">
      <c r="O1764" t="n">
        <v>1777566602</v>
      </c>
      <c r="P1764" t="inlineStr">
        <is>
          <t>XAUUSD</t>
        </is>
      </c>
      <c r="Q1764" t="inlineStr">
        <is>
          <t>M15</t>
        </is>
      </c>
      <c r="R1764" t="n">
        <v>4609.12</v>
      </c>
      <c r="S1764" t="n">
        <v>4611.0305</v>
      </c>
      <c r="T1764" t="n">
        <v>4611.93224</v>
      </c>
      <c r="U1764" t="n">
        <v>4616.57169</v>
      </c>
      <c r="V1764" t="n">
        <v>4607.77597</v>
      </c>
      <c r="W1764" t="n">
        <v>0</v>
      </c>
      <c r="Y1764" s="1">
        <f>(O1764/86400)+25569</f>
        <v/>
      </c>
      <c r="Z1764" s="2">
        <f>CEILING(INT(Y1764*1440)/1440*288,1)/288</f>
        <v/>
      </c>
      <c r="AA1764">
        <f>MROUND((Z1764-25569)*86400,300)</f>
        <v/>
      </c>
    </row>
    <row r="1765" ht="14.25" customHeight="1">
      <c r="O1765" t="n">
        <v>1777567502</v>
      </c>
      <c r="P1765" t="inlineStr">
        <is>
          <t>XAUUSD</t>
        </is>
      </c>
      <c r="Q1765" t="inlineStr">
        <is>
          <t>M15</t>
        </is>
      </c>
      <c r="R1765" t="n">
        <v>4607.62</v>
      </c>
      <c r="S1765" t="n">
        <v>4611.37626</v>
      </c>
      <c r="T1765" t="n">
        <v>4611.65425</v>
      </c>
      <c r="U1765" t="n">
        <v>4616.90058</v>
      </c>
      <c r="V1765" t="n">
        <v>4607.81087</v>
      </c>
      <c r="W1765" t="n">
        <v>0</v>
      </c>
      <c r="Y1765" s="1">
        <f>(O1765/86400)+25569</f>
        <v/>
      </c>
      <c r="Z1765" s="2">
        <f>CEILING(INT(Y1765*1440)/1440*288,1)/288</f>
        <v/>
      </c>
      <c r="AA1765">
        <f>MROUND((Z1765-25569)*86400,300)</f>
        <v/>
      </c>
    </row>
    <row r="1766" ht="14.25" customHeight="1">
      <c r="O1766" t="n">
        <v>1777568402</v>
      </c>
      <c r="P1766" t="inlineStr">
        <is>
          <t>XAUUSD</t>
        </is>
      </c>
      <c r="Q1766" t="inlineStr">
        <is>
          <t>M15</t>
        </is>
      </c>
      <c r="R1766" t="n">
        <v>4615.95</v>
      </c>
      <c r="S1766" t="n">
        <v>4612.62164</v>
      </c>
      <c r="T1766" t="n">
        <v>4612.13794</v>
      </c>
      <c r="U1766" t="n">
        <v>4617.74378</v>
      </c>
      <c r="V1766" t="n">
        <v>4608.79834</v>
      </c>
      <c r="W1766" t="n">
        <v>1</v>
      </c>
      <c r="Y1766" s="1">
        <f>(O1766/86400)+25569</f>
        <v/>
      </c>
      <c r="Z1766" s="2">
        <f>CEILING(INT(Y1766*1440)/1440*288,1)/288</f>
        <v/>
      </c>
      <c r="AA1766">
        <f>MROUND((Z1766-25569)*86400,300)</f>
        <v/>
      </c>
    </row>
    <row r="1767" ht="14.25" customHeight="1">
      <c r="O1767" t="n">
        <v>1777569302</v>
      </c>
      <c r="P1767" t="inlineStr">
        <is>
          <t>XAUUSD</t>
        </is>
      </c>
      <c r="Q1767" t="inlineStr">
        <is>
          <t>M15</t>
        </is>
      </c>
      <c r="R1767" t="n">
        <v>4618</v>
      </c>
      <c r="S1767" t="n">
        <v>4614.43268</v>
      </c>
      <c r="T1767" t="n">
        <v>4613.28531</v>
      </c>
      <c r="U1767" t="n">
        <v>4618.98481</v>
      </c>
      <c r="V1767" t="n">
        <v>4610.65162</v>
      </c>
      <c r="W1767" t="n">
        <v>0</v>
      </c>
      <c r="Y1767" s="1">
        <f>(O1767/86400)+25569</f>
        <v/>
      </c>
      <c r="Z1767" s="2">
        <f>CEILING(INT(Y1767*1440)/1440*288,1)/288</f>
        <v/>
      </c>
      <c r="AA1767">
        <f>MROUND((Z1767-25569)*86400,300)</f>
        <v/>
      </c>
    </row>
    <row r="1768" ht="14.25" customHeight="1">
      <c r="O1768" t="n">
        <v>1777570202</v>
      </c>
      <c r="P1768" t="inlineStr">
        <is>
          <t>XAUUSD</t>
        </is>
      </c>
      <c r="Q1768" t="inlineStr">
        <is>
          <t>M15</t>
        </is>
      </c>
      <c r="R1768" t="n">
        <v>4617.86</v>
      </c>
      <c r="S1768" t="n">
        <v>4616.542</v>
      </c>
      <c r="T1768" t="n">
        <v>4614.91366</v>
      </c>
      <c r="U1768" t="n">
        <v>4620.50912</v>
      </c>
      <c r="V1768" t="n">
        <v>4613.0287</v>
      </c>
      <c r="W1768" t="n">
        <v>0</v>
      </c>
      <c r="Y1768" s="1">
        <f>(O1768/86400)+25569</f>
        <v/>
      </c>
      <c r="Z1768" s="2">
        <f>CEILING(INT(Y1768*1440)/1440*288,1)/288</f>
        <v/>
      </c>
      <c r="AA1768">
        <f>MROUND((Z1768-25569)*86400,300)</f>
        <v/>
      </c>
    </row>
    <row r="1769" ht="14.25" customHeight="1">
      <c r="O1769" t="n">
        <v>1777571102</v>
      </c>
      <c r="P1769" t="inlineStr">
        <is>
          <t>XAUUSD</t>
        </is>
      </c>
      <c r="Q1769" t="inlineStr">
        <is>
          <t>M15</t>
        </is>
      </c>
      <c r="R1769" t="n">
        <v>4616.86</v>
      </c>
      <c r="S1769" t="n">
        <v>4618.67781</v>
      </c>
      <c r="T1769" t="n">
        <v>4616.79573</v>
      </c>
      <c r="U1769" t="n">
        <v>4622.13138</v>
      </c>
      <c r="V1769" t="n">
        <v>4615.54119</v>
      </c>
      <c r="W1769" t="n">
        <v>0</v>
      </c>
      <c r="Y1769" s="1">
        <f>(O1769/86400)+25569</f>
        <v/>
      </c>
      <c r="Z1769" s="2">
        <f>CEILING(INT(Y1769*1440)/1440*288,1)/288</f>
        <v/>
      </c>
      <c r="AA1769">
        <f>MROUND((Z1769-25569)*86400,300)</f>
        <v/>
      </c>
    </row>
    <row r="1770" ht="14.25" customHeight="1">
      <c r="O1770" t="n">
        <v>1777572002</v>
      </c>
      <c r="P1770" t="inlineStr">
        <is>
          <t>XAUUSD</t>
        </is>
      </c>
      <c r="Q1770" t="inlineStr">
        <is>
          <t>M15</t>
        </is>
      </c>
      <c r="R1770" t="n">
        <v>4620.57</v>
      </c>
      <c r="S1770" t="n">
        <v>4620.57193</v>
      </c>
      <c r="T1770" t="n">
        <v>4618.68383</v>
      </c>
      <c r="U1770" t="n">
        <v>4623.69221</v>
      </c>
      <c r="V1770" t="n">
        <v>4617.81694</v>
      </c>
      <c r="W1770" t="n">
        <v>0</v>
      </c>
      <c r="Y1770" s="1">
        <f>(O1770/86400)+25569</f>
        <v/>
      </c>
      <c r="Z1770" s="2">
        <f>CEILING(INT(Y1770*1440)/1440*288,1)/288</f>
        <v/>
      </c>
      <c r="AA1770">
        <f>MROUND((Z1770-25569)*86400,300)</f>
        <v/>
      </c>
    </row>
    <row r="1771" ht="14.25" customHeight="1">
      <c r="O1771" t="n">
        <v>1777572902</v>
      </c>
      <c r="P1771" t="inlineStr">
        <is>
          <t>XAUUSD</t>
        </is>
      </c>
      <c r="Q1771" t="inlineStr">
        <is>
          <t>M15</t>
        </is>
      </c>
      <c r="R1771" t="n">
        <v>4620.79</v>
      </c>
      <c r="S1771" t="n">
        <v>4621.8802</v>
      </c>
      <c r="T1771" t="n">
        <v>4620.28201</v>
      </c>
      <c r="U1771" t="n">
        <v>4624.87786</v>
      </c>
      <c r="V1771" t="n">
        <v>4619.48711</v>
      </c>
      <c r="W1771" t="n">
        <v>0</v>
      </c>
      <c r="Y1771" s="1">
        <f>(O1771/86400)+25569</f>
        <v/>
      </c>
      <c r="Z1771" s="2">
        <f>CEILING(INT(Y1771*1440)/1440*288,1)/288</f>
        <v/>
      </c>
      <c r="AA1771">
        <f>MROUND((Z1771-25569)*86400,300)</f>
        <v/>
      </c>
    </row>
    <row r="1772" ht="14.25" customHeight="1">
      <c r="O1772" t="n">
        <v>1777573802</v>
      </c>
      <c r="P1772" t="inlineStr">
        <is>
          <t>XAUUSD</t>
        </is>
      </c>
      <c r="Q1772" t="inlineStr">
        <is>
          <t>M15</t>
        </is>
      </c>
      <c r="R1772" t="n">
        <v>4620.7</v>
      </c>
      <c r="S1772" t="n">
        <v>4622.43967</v>
      </c>
      <c r="T1772" t="n">
        <v>4621.36084</v>
      </c>
      <c r="U1772" t="n">
        <v>4625.5292</v>
      </c>
      <c r="V1772" t="n">
        <v>4620.26585</v>
      </c>
      <c r="W1772" t="n">
        <v>0</v>
      </c>
      <c r="Y1772" s="1">
        <f>(O1772/86400)+25569</f>
        <v/>
      </c>
      <c r="Z1772" s="2">
        <f>CEILING(INT(Y1772*1440)/1440*288,1)/288</f>
        <v/>
      </c>
      <c r="AA1772">
        <f>MROUND((Z1772-25569)*86400,300)</f>
        <v/>
      </c>
    </row>
    <row r="1773" ht="14.25" customHeight="1">
      <c r="O1773" t="n">
        <v>1777574702</v>
      </c>
      <c r="P1773" t="inlineStr">
        <is>
          <t>XAUUSD</t>
        </is>
      </c>
      <c r="Q1773" t="inlineStr">
        <is>
          <t>M15</t>
        </is>
      </c>
      <c r="R1773" t="n">
        <v>4622.48</v>
      </c>
      <c r="S1773" t="n">
        <v>4622.22187</v>
      </c>
      <c r="T1773" t="n">
        <v>4621.79135</v>
      </c>
      <c r="U1773" t="n">
        <v>4625.62576</v>
      </c>
      <c r="V1773" t="n">
        <v>4620.14005</v>
      </c>
      <c r="W1773" t="n">
        <v>0</v>
      </c>
      <c r="Y1773" s="1">
        <f>(O1773/86400)+25569</f>
        <v/>
      </c>
      <c r="Z1773" s="2">
        <f>CEILING(INT(Y1773*1440)/1440*288,1)/288</f>
        <v/>
      </c>
      <c r="AA1773">
        <f>MROUND((Z1773-25569)*86400,300)</f>
        <v/>
      </c>
    </row>
    <row r="1774" ht="14.25" customHeight="1">
      <c r="O1774" t="n">
        <v>1777575602</v>
      </c>
      <c r="P1774" t="inlineStr">
        <is>
          <t>XAUUSD</t>
        </is>
      </c>
      <c r="Q1774" t="inlineStr">
        <is>
          <t>M15</t>
        </is>
      </c>
      <c r="R1774" t="n">
        <v>4624.33</v>
      </c>
      <c r="S1774" t="n">
        <v>4621.28661</v>
      </c>
      <c r="T1774" t="n">
        <v>4621.53898</v>
      </c>
      <c r="U1774" t="n">
        <v>4625.11583</v>
      </c>
      <c r="V1774" t="n">
        <v>4619.22721</v>
      </c>
      <c r="W1774" t="n">
        <v>1</v>
      </c>
      <c r="Y1774" s="1">
        <f>(O1774/86400)+25569</f>
        <v/>
      </c>
      <c r="Z1774" s="2">
        <f>CEILING(INT(Y1774*1440)/1440*288,1)/288</f>
        <v/>
      </c>
      <c r="AA1774">
        <f>MROUND((Z1774-25569)*86400,300)</f>
        <v/>
      </c>
    </row>
    <row r="1775" ht="14.25" customHeight="1">
      <c r="O1775" t="n">
        <v>1777576502</v>
      </c>
      <c r="P1775" t="inlineStr">
        <is>
          <t>XAUUSD</t>
        </is>
      </c>
      <c r="Q1775" t="inlineStr">
        <is>
          <t>M15</t>
        </is>
      </c>
      <c r="R1775" t="n">
        <v>4617.77</v>
      </c>
      <c r="S1775" t="n">
        <v>4619.8614</v>
      </c>
      <c r="T1775" t="n">
        <v>4620.70019</v>
      </c>
      <c r="U1775" t="n">
        <v>4624.0595</v>
      </c>
      <c r="V1775" t="n">
        <v>4617.76861</v>
      </c>
      <c r="W1775" t="n">
        <v>0</v>
      </c>
      <c r="Y1775" s="1">
        <f>(O1775/86400)+25569</f>
        <v/>
      </c>
      <c r="Z1775" s="2">
        <f>CEILING(INT(Y1775*1440)/1440*288,1)/288</f>
        <v/>
      </c>
      <c r="AA1775">
        <f>MROUND((Z1775-25569)*86400,300)</f>
        <v/>
      </c>
    </row>
    <row r="1776" ht="14.25" customHeight="1">
      <c r="O1776" t="n">
        <v>1777577402</v>
      </c>
      <c r="P1776" t="inlineStr">
        <is>
          <t>XAUUSD</t>
        </is>
      </c>
      <c r="Q1776" t="inlineStr">
        <is>
          <t>M15</t>
        </is>
      </c>
      <c r="R1776" t="n">
        <v>4622.49</v>
      </c>
      <c r="S1776" t="n">
        <v>4618.52046</v>
      </c>
      <c r="T1776" t="n">
        <v>4619.61032</v>
      </c>
      <c r="U1776" t="n">
        <v>4622.76668</v>
      </c>
      <c r="V1776" t="n">
        <v>4616.28378</v>
      </c>
      <c r="W1776" t="n">
        <v>0</v>
      </c>
      <c r="Y1776" s="1">
        <f>(O1776/86400)+25569</f>
        <v/>
      </c>
      <c r="Z1776" s="2">
        <f>CEILING(INT(Y1776*1440)/1440*288,1)/288</f>
        <v/>
      </c>
      <c r="AA1776">
        <f>MROUND((Z1776-25569)*86400,300)</f>
        <v/>
      </c>
    </row>
    <row r="1777" ht="14.25" customHeight="1">
      <c r="O1777" t="n">
        <v>1777578302</v>
      </c>
      <c r="P1777" t="inlineStr">
        <is>
          <t>XAUUSD</t>
        </is>
      </c>
      <c r="Q1777" t="inlineStr">
        <is>
          <t>M15</t>
        </is>
      </c>
      <c r="R1777" t="n">
        <v>4617.07</v>
      </c>
      <c r="S1777" t="n">
        <v>4617.54492</v>
      </c>
      <c r="T1777" t="n">
        <v>4618.57762</v>
      </c>
      <c r="U1777" t="n">
        <v>4621.63475</v>
      </c>
      <c r="V1777" t="n">
        <v>4615.22043</v>
      </c>
      <c r="W1777" t="n">
        <v>0</v>
      </c>
      <c r="Y1777" s="1">
        <f>(O1777/86400)+25569</f>
        <v/>
      </c>
      <c r="Z1777" s="2">
        <f>CEILING(INT(Y1777*1440)/1440*288,1)/288</f>
        <v/>
      </c>
      <c r="AA1777">
        <f>MROUND((Z1777-25569)*86400,300)</f>
        <v/>
      </c>
    </row>
    <row r="1778" ht="14.25" customHeight="1">
      <c r="O1778" t="n">
        <v>1777579202</v>
      </c>
      <c r="P1778" t="inlineStr">
        <is>
          <t>XAUUSD</t>
        </is>
      </c>
      <c r="Q1778" t="inlineStr">
        <is>
          <t>M15</t>
        </is>
      </c>
      <c r="R1778" t="n">
        <v>4616.16</v>
      </c>
      <c r="S1778" t="n">
        <v>4617.44952</v>
      </c>
      <c r="T1778" t="n">
        <v>4618.01357</v>
      </c>
      <c r="U1778" t="n">
        <v>4620.99044</v>
      </c>
      <c r="V1778" t="n">
        <v>4614.92689</v>
      </c>
      <c r="W1778" t="n">
        <v>0</v>
      </c>
      <c r="Y1778" s="1">
        <f>(O1778/86400)+25569</f>
        <v/>
      </c>
      <c r="Z1778" s="2">
        <f>CEILING(INT(Y1778*1440)/1440*288,1)/288</f>
        <v/>
      </c>
      <c r="AA1778">
        <f>MROUND((Z1778-25569)*86400,300)</f>
        <v/>
      </c>
    </row>
    <row r="1779" ht="14.25" customHeight="1">
      <c r="O1779" t="n">
        <v>1777580102</v>
      </c>
      <c r="P1779" t="inlineStr">
        <is>
          <t>XAUUSD</t>
        </is>
      </c>
      <c r="Q1779" t="inlineStr">
        <is>
          <t>M15</t>
        </is>
      </c>
      <c r="R1779" t="n">
        <v>4616.72</v>
      </c>
      <c r="S1779" t="n">
        <v>4618.45612</v>
      </c>
      <c r="T1779" t="n">
        <v>4618.23485</v>
      </c>
      <c r="U1779" t="n">
        <v>4621.17025</v>
      </c>
      <c r="V1779" t="n">
        <v>4615.56077</v>
      </c>
      <c r="W1779" t="n">
        <v>1</v>
      </c>
      <c r="Y1779" s="1">
        <f>(O1779/86400)+25569</f>
        <v/>
      </c>
      <c r="Z1779" s="2">
        <f>CEILING(INT(Y1779*1440)/1440*288,1)/288</f>
        <v/>
      </c>
      <c r="AA1779">
        <f>MROUND((Z1779-25569)*86400,300)</f>
        <v/>
      </c>
    </row>
    <row r="1780" ht="14.25" customHeight="1">
      <c r="O1780" t="n">
        <v>1777581002</v>
      </c>
      <c r="P1780" t="inlineStr">
        <is>
          <t>XAUUSD</t>
        </is>
      </c>
      <c r="Q1780" t="inlineStr">
        <is>
          <t>M15</t>
        </is>
      </c>
      <c r="R1780" t="n">
        <v>4617.33</v>
      </c>
      <c r="S1780" t="n">
        <v>4620.51077</v>
      </c>
      <c r="T1780" t="n">
        <v>4619.37281</v>
      </c>
      <c r="U1780" t="n">
        <v>4622.31012</v>
      </c>
      <c r="V1780" t="n">
        <v>4617.15038</v>
      </c>
      <c r="W1780" t="n">
        <v>0</v>
      </c>
      <c r="Y1780" s="1">
        <f>(O1780/86400)+25569</f>
        <v/>
      </c>
      <c r="Z1780" s="2">
        <f>CEILING(INT(Y1780*1440)/1440*288,1)/288</f>
        <v/>
      </c>
      <c r="AA1780">
        <f>MROUND((Z1780-25569)*86400,300)</f>
        <v/>
      </c>
    </row>
    <row r="1781" ht="14.25" customHeight="1">
      <c r="O1781" t="n">
        <v>1777581902</v>
      </c>
      <c r="P1781" t="inlineStr">
        <is>
          <t>XAUUSD</t>
        </is>
      </c>
      <c r="Q1781" t="inlineStr">
        <is>
          <t>M15</t>
        </is>
      </c>
      <c r="R1781" t="n">
        <v>4621.81</v>
      </c>
      <c r="S1781" t="n">
        <v>4623.34953</v>
      </c>
      <c r="T1781" t="n">
        <v>4621.36117</v>
      </c>
      <c r="U1781" t="n">
        <v>4624.35202</v>
      </c>
      <c r="V1781" t="n">
        <v>4619.56678</v>
      </c>
      <c r="W1781" t="n">
        <v>0</v>
      </c>
      <c r="Y1781" s="1">
        <f>(O1781/86400)+25569</f>
        <v/>
      </c>
      <c r="Z1781" s="2">
        <f>CEILING(INT(Y1781*1440)/1440*288,1)/288</f>
        <v/>
      </c>
      <c r="AA1781">
        <f>MROUND((Z1781-25569)*86400,300)</f>
        <v/>
      </c>
    </row>
    <row r="1782" ht="14.25" customHeight="1">
      <c r="O1782" t="n">
        <v>1777586402</v>
      </c>
      <c r="P1782" t="inlineStr">
        <is>
          <t>XAUUSD</t>
        </is>
      </c>
      <c r="Q1782" t="inlineStr">
        <is>
          <t>M15</t>
        </is>
      </c>
      <c r="R1782" t="n">
        <v>4631.38</v>
      </c>
      <c r="S1782" t="n">
        <v>4626.46221</v>
      </c>
      <c r="T1782" t="n">
        <v>4623.91169</v>
      </c>
      <c r="U1782" t="n">
        <v>4626.95666</v>
      </c>
      <c r="V1782" t="n">
        <v>4622.49346</v>
      </c>
      <c r="W1782" t="n">
        <v>0</v>
      </c>
      <c r="Y1782" s="1">
        <f>(O1782/86400)+25569</f>
        <v/>
      </c>
      <c r="Z1782" s="2">
        <f>CEILING(INT(Y1782*1440)/1440*288,1)/288</f>
        <v/>
      </c>
      <c r="AA1782">
        <f>MROUND((Z1782-25569)*86400,300)</f>
        <v/>
      </c>
    </row>
    <row r="1783" ht="14.25" customHeight="1">
      <c r="O1783" t="n">
        <v>1777587302</v>
      </c>
      <c r="P1783" t="inlineStr">
        <is>
          <t>XAUUSD</t>
        </is>
      </c>
      <c r="Q1783" t="inlineStr">
        <is>
          <t>M15</t>
        </is>
      </c>
      <c r="R1783" t="n">
        <v>4631.38</v>
      </c>
      <c r="S1783" t="n">
        <v>4629.16303</v>
      </c>
      <c r="T1783" t="n">
        <v>4626.53736</v>
      </c>
      <c r="U1783" t="n">
        <v>4629.50253</v>
      </c>
      <c r="V1783" t="n">
        <v>4625.37031</v>
      </c>
      <c r="W1783" t="n">
        <v>0</v>
      </c>
      <c r="Y1783" s="1">
        <f>(O1783/86400)+25569</f>
        <v/>
      </c>
      <c r="Z1783" s="2">
        <f>CEILING(INT(Y1783*1440)/1440*288,1)/288</f>
        <v/>
      </c>
      <c r="AA1783">
        <f>MROUND((Z1783-25569)*86400,300)</f>
        <v/>
      </c>
    </row>
    <row r="1784" ht="14.25" customHeight="1">
      <c r="O1784" t="n">
        <v>1777588202</v>
      </c>
      <c r="P1784" t="inlineStr">
        <is>
          <t>XAUUSD</t>
        </is>
      </c>
      <c r="Q1784" t="inlineStr">
        <is>
          <t>M15</t>
        </is>
      </c>
      <c r="R1784" t="n">
        <v>4631.75</v>
      </c>
      <c r="S1784" t="n">
        <v>4631.1172</v>
      </c>
      <c r="T1784" t="n">
        <v>4628.82728</v>
      </c>
      <c r="U1784" t="n">
        <v>4631.71548</v>
      </c>
      <c r="V1784" t="n">
        <v>4627.71786</v>
      </c>
      <c r="W1784" t="n">
        <v>0</v>
      </c>
      <c r="Y1784" s="1">
        <f>(O1784/86400)+25569</f>
        <v/>
      </c>
      <c r="Z1784" s="2">
        <f>CEILING(INT(Y1784*1440)/1440*288,1)/288</f>
        <v/>
      </c>
      <c r="AA1784">
        <f>MROUND((Z1784-25569)*86400,300)</f>
        <v/>
      </c>
    </row>
    <row r="1785" ht="14.25" customHeight="1">
      <c r="O1785" t="n">
        <v>1777589102</v>
      </c>
      <c r="P1785" t="inlineStr">
        <is>
          <t>XAUUSD</t>
        </is>
      </c>
      <c r="Q1785" t="inlineStr">
        <is>
          <t>M15</t>
        </is>
      </c>
      <c r="R1785" t="n">
        <v>4630.51</v>
      </c>
      <c r="S1785" t="n">
        <v>4632.09521</v>
      </c>
      <c r="T1785" t="n">
        <v>4630.46124</v>
      </c>
      <c r="U1785" t="n">
        <v>4633.33375</v>
      </c>
      <c r="V1785" t="n">
        <v>4629.28945</v>
      </c>
      <c r="W1785" t="n">
        <v>0</v>
      </c>
      <c r="Y1785" s="1">
        <f>(O1785/86400)+25569</f>
        <v/>
      </c>
      <c r="Z1785" s="2">
        <f>CEILING(INT(Y1785*1440)/1440*288,1)/288</f>
        <v/>
      </c>
      <c r="AA1785">
        <f>MROUND((Z1785-25569)*86400,300)</f>
        <v/>
      </c>
    </row>
    <row r="1786" ht="14.25" customHeight="1">
      <c r="O1786" t="n">
        <v>1777590002</v>
      </c>
      <c r="P1786" t="inlineStr">
        <is>
          <t>XAUUSD</t>
        </is>
      </c>
      <c r="Q1786" t="inlineStr">
        <is>
          <t>M15</t>
        </is>
      </c>
      <c r="R1786" t="n">
        <v>4630.26</v>
      </c>
      <c r="S1786" t="n">
        <v>4632.06953</v>
      </c>
      <c r="T1786" t="n">
        <v>4631.26539</v>
      </c>
      <c r="U1786" t="n">
        <v>4634.18974</v>
      </c>
      <c r="V1786" t="n">
        <v>4629.87852</v>
      </c>
      <c r="W1786" t="n">
        <v>0</v>
      </c>
      <c r="Y1786" s="1">
        <f>(O1786/86400)+25569</f>
        <v/>
      </c>
      <c r="Z1786" s="2">
        <f>CEILING(INT(Y1786*1440)/1440*288,1)/288</f>
        <v/>
      </c>
      <c r="AA1786">
        <f>MROUND((Z1786-25569)*86400,300)</f>
        <v/>
      </c>
    </row>
    <row r="1787" ht="14.25" customHeight="1">
      <c r="O1787" t="n">
        <v>1777590902</v>
      </c>
      <c r="P1787" t="inlineStr">
        <is>
          <t>XAUUSD</t>
        </is>
      </c>
      <c r="Q1787" t="inlineStr">
        <is>
          <t>M15</t>
        </is>
      </c>
      <c r="R1787" t="n">
        <v>4630.75</v>
      </c>
      <c r="S1787" t="n">
        <v>4631.10634</v>
      </c>
      <c r="T1787" t="n">
        <v>4631.18586</v>
      </c>
      <c r="U1787" t="n">
        <v>4634.23613</v>
      </c>
      <c r="V1787" t="n">
        <v>4629.45475</v>
      </c>
      <c r="W1787" t="n">
        <v>1</v>
      </c>
      <c r="Y1787" s="1">
        <f>(O1787/86400)+25569</f>
        <v/>
      </c>
      <c r="Z1787" s="2">
        <f>CEILING(INT(Y1787*1440)/1440*288,1)/288</f>
        <v/>
      </c>
      <c r="AA1787">
        <f>MROUND((Z1787-25569)*86400,300)</f>
        <v/>
      </c>
    </row>
    <row r="1788" ht="14.25" customHeight="1">
      <c r="O1788" t="n">
        <v>1777591802</v>
      </c>
      <c r="P1788" t="inlineStr">
        <is>
          <t>XAUUSD</t>
        </is>
      </c>
      <c r="Q1788" t="inlineStr">
        <is>
          <t>M15</t>
        </is>
      </c>
      <c r="R1788" t="n">
        <v>4631.31</v>
      </c>
      <c r="S1788" t="n">
        <v>4629.33482</v>
      </c>
      <c r="T1788" t="n">
        <v>4630.26034</v>
      </c>
      <c r="U1788" t="n">
        <v>4633.46957</v>
      </c>
      <c r="V1788" t="n">
        <v>4628.08749</v>
      </c>
      <c r="W1788" t="n">
        <v>0</v>
      </c>
      <c r="Y1788" s="1">
        <f>(O1788/86400)+25569</f>
        <v/>
      </c>
      <c r="Z1788" s="2">
        <f>CEILING(INT(Y1788*1440)/1440*288,1)/288</f>
        <v/>
      </c>
      <c r="AA1788">
        <f>MROUND((Z1788-25569)*86400,300)</f>
        <v/>
      </c>
    </row>
    <row r="1789" ht="14.25" customHeight="1">
      <c r="O1789" t="n">
        <v>1777592702</v>
      </c>
      <c r="P1789" t="inlineStr">
        <is>
          <t>XAUUSD</t>
        </is>
      </c>
      <c r="Q1789" t="inlineStr">
        <is>
          <t>M15</t>
        </is>
      </c>
      <c r="R1789" t="n">
        <v>4626.71</v>
      </c>
      <c r="S1789" t="n">
        <v>4626.963</v>
      </c>
      <c r="T1789" t="n">
        <v>4628.61167</v>
      </c>
      <c r="U1789" t="n">
        <v>4631.92596</v>
      </c>
      <c r="V1789" t="n">
        <v>4625.94146</v>
      </c>
      <c r="W1789" t="n">
        <v>0</v>
      </c>
      <c r="Y1789" s="1">
        <f>(O1789/86400)+25569</f>
        <v/>
      </c>
      <c r="Z1789" s="2">
        <f>CEILING(INT(Y1789*1440)/1440*288,1)/288</f>
        <v/>
      </c>
      <c r="AA1789">
        <f>MROUND((Z1789-25569)*86400,300)</f>
        <v/>
      </c>
    </row>
    <row r="1790" ht="14.25" customHeight="1">
      <c r="O1790" t="n">
        <v>1777593602</v>
      </c>
      <c r="P1790" t="inlineStr">
        <is>
          <t>XAUUSD</t>
        </is>
      </c>
      <c r="Q1790" t="inlineStr">
        <is>
          <t>M15</t>
        </is>
      </c>
      <c r="R1790" t="n">
        <v>4622.55</v>
      </c>
      <c r="S1790" t="n">
        <v>4624.41435</v>
      </c>
      <c r="T1790" t="n">
        <v>4626.51301</v>
      </c>
      <c r="U1790" t="n">
        <v>4629.81398</v>
      </c>
      <c r="V1790" t="n">
        <v>4623.41116</v>
      </c>
      <c r="W1790" t="n">
        <v>0</v>
      </c>
      <c r="Y1790" s="1">
        <f>(O1790/86400)+25569</f>
        <v/>
      </c>
      <c r="Z1790" s="2">
        <f>CEILING(INT(Y1790*1440)/1440*288,1)/288</f>
        <v/>
      </c>
      <c r="AA1790">
        <f>MROUND((Z1790-25569)*86400,300)</f>
        <v/>
      </c>
    </row>
    <row r="1791" ht="14.25" customHeight="1">
      <c r="O1791" t="n">
        <v>1777594502</v>
      </c>
      <c r="P1791" t="inlineStr">
        <is>
          <t>XAUUSD</t>
        </is>
      </c>
      <c r="Q1791" t="inlineStr">
        <is>
          <t>M15</t>
        </is>
      </c>
      <c r="R1791" t="n">
        <v>4623.65</v>
      </c>
      <c r="S1791" t="n">
        <v>4622.12987</v>
      </c>
      <c r="T1791" t="n">
        <v>4624.32144</v>
      </c>
      <c r="U1791" t="n">
        <v>4627.46479</v>
      </c>
      <c r="V1791" t="n">
        <v>4620.96101</v>
      </c>
      <c r="W1791" t="n">
        <v>0</v>
      </c>
      <c r="Y1791" s="1">
        <f>(O1791/86400)+25569</f>
        <v/>
      </c>
      <c r="Z1791" s="2">
        <f>CEILING(INT(Y1791*1440)/1440*288,1)/288</f>
        <v/>
      </c>
      <c r="AA1791">
        <f>MROUND((Z1791-25569)*86400,300)</f>
        <v/>
      </c>
    </row>
    <row r="1792" ht="14.25" customHeight="1">
      <c r="O1792" t="n">
        <v>1777595402</v>
      </c>
      <c r="P1792" t="inlineStr">
        <is>
          <t>XAUUSD</t>
        </is>
      </c>
      <c r="Q1792" t="inlineStr">
        <is>
          <t>M15</t>
        </is>
      </c>
      <c r="R1792" t="n">
        <v>4620.9</v>
      </c>
      <c r="S1792" t="n">
        <v>4620.35456</v>
      </c>
      <c r="T1792" t="n">
        <v>4622.338</v>
      </c>
      <c r="U1792" t="n">
        <v>4625.2892</v>
      </c>
      <c r="V1792" t="n">
        <v>4618.87356</v>
      </c>
      <c r="W1792" t="n">
        <v>0</v>
      </c>
      <c r="Y1792" s="1">
        <f>(O1792/86400)+25569</f>
        <v/>
      </c>
      <c r="Z1792" s="2">
        <f>CEILING(INT(Y1792*1440)/1440*288,1)/288</f>
        <v/>
      </c>
      <c r="AA1792">
        <f>MROUND((Z1792-25569)*86400,300)</f>
        <v/>
      </c>
    </row>
    <row r="1793" ht="14.25" customHeight="1">
      <c r="O1793" t="n">
        <v>1777596302</v>
      </c>
      <c r="P1793" t="inlineStr">
        <is>
          <t>XAUUSD</t>
        </is>
      </c>
      <c r="Q1793" t="inlineStr">
        <is>
          <t>M15</t>
        </is>
      </c>
      <c r="R1793" t="n">
        <v>4620.02</v>
      </c>
      <c r="S1793" t="n">
        <v>4619.35382</v>
      </c>
      <c r="T1793" t="n">
        <v>4620.84591</v>
      </c>
      <c r="U1793" t="n">
        <v>4623.6927</v>
      </c>
      <c r="V1793" t="n">
        <v>4617.41539</v>
      </c>
      <c r="W1793" t="n">
        <v>0</v>
      </c>
      <c r="Y1793" s="1">
        <f>(O1793/86400)+25569</f>
        <v/>
      </c>
      <c r="Z1793" s="2">
        <f>CEILING(INT(Y1793*1440)/1440*288,1)/288</f>
        <v/>
      </c>
      <c r="AA1793">
        <f>MROUND((Z1793-25569)*86400,300)</f>
        <v/>
      </c>
    </row>
    <row r="1794" ht="14.25" customHeight="1">
      <c r="O1794" t="n">
        <v>1777597202</v>
      </c>
      <c r="P1794" t="inlineStr">
        <is>
          <t>XAUUSD</t>
        </is>
      </c>
      <c r="Q1794" t="inlineStr">
        <is>
          <t>M15</t>
        </is>
      </c>
      <c r="R1794" t="n">
        <v>4618.7</v>
      </c>
      <c r="S1794" t="n">
        <v>4619.21245</v>
      </c>
      <c r="T1794" t="n">
        <v>4620.02918</v>
      </c>
      <c r="U1794" t="n">
        <v>4622.89048</v>
      </c>
      <c r="V1794" t="n">
        <v>4616.65679</v>
      </c>
      <c r="W1794" t="n">
        <v>0</v>
      </c>
      <c r="Y1794" s="1">
        <f>(O1794/86400)+25569</f>
        <v/>
      </c>
      <c r="Z1794" s="2">
        <f>CEILING(INT(Y1794*1440)/1440*288,1)/288</f>
        <v/>
      </c>
      <c r="AA1794">
        <f>MROUND((Z1794-25569)*86400,300)</f>
        <v/>
      </c>
    </row>
    <row r="1795" ht="14.25" customHeight="1">
      <c r="O1795" t="n">
        <v>1777598102</v>
      </c>
      <c r="P1795" t="inlineStr">
        <is>
          <t>XAUUSD</t>
        </is>
      </c>
      <c r="Q1795" t="inlineStr">
        <is>
          <t>M15</t>
        </is>
      </c>
      <c r="R1795" t="n">
        <v>4616.68</v>
      </c>
      <c r="S1795" t="n">
        <v>4619.86608</v>
      </c>
      <c r="T1795" t="n">
        <v>4619.94763</v>
      </c>
      <c r="U1795" t="n">
        <v>4623.05311</v>
      </c>
      <c r="V1795" t="n">
        <v>4616.69349</v>
      </c>
      <c r="W1795" t="n">
        <v>0</v>
      </c>
      <c r="Y1795" s="1">
        <f>(O1795/86400)+25569</f>
        <v/>
      </c>
      <c r="Z1795" s="2">
        <f>CEILING(INT(Y1795*1440)/1440*288,1)/288</f>
        <v/>
      </c>
      <c r="AA1795">
        <f>MROUND((Z1795-25569)*86400,300)</f>
        <v/>
      </c>
    </row>
    <row r="1796" ht="14.25" customHeight="1">
      <c r="O1796" t="n">
        <v>1777599002</v>
      </c>
      <c r="P1796" t="inlineStr">
        <is>
          <t>XAUUSD</t>
        </is>
      </c>
      <c r="Q1796" t="inlineStr">
        <is>
          <t>M15</t>
        </is>
      </c>
      <c r="R1796" t="n">
        <v>4620.2</v>
      </c>
      <c r="S1796" t="n">
        <v>4621.14923</v>
      </c>
      <c r="T1796" t="n">
        <v>4620.54843</v>
      </c>
      <c r="U1796" t="n">
        <v>4624.1047</v>
      </c>
      <c r="V1796" t="n">
        <v>4617.44784</v>
      </c>
      <c r="W1796" t="n">
        <v>1</v>
      </c>
      <c r="Y1796" s="1">
        <f>(O1796/86400)+25569</f>
        <v/>
      </c>
      <c r="Z1796" s="2">
        <f>CEILING(INT(Y1796*1440)/1440*288,1)/288</f>
        <v/>
      </c>
      <c r="AA1796">
        <f>MROUND((Z1796-25569)*86400,300)</f>
        <v/>
      </c>
    </row>
    <row r="1797" ht="14.25" customHeight="1">
      <c r="O1797" t="n">
        <v>1777599902</v>
      </c>
      <c r="P1797" t="inlineStr">
        <is>
          <t>XAUUSD</t>
        </is>
      </c>
      <c r="Q1797" t="inlineStr">
        <is>
          <t>M15</t>
        </is>
      </c>
      <c r="R1797" t="n">
        <v>4621.05</v>
      </c>
      <c r="S1797" t="n">
        <v>4622.66406</v>
      </c>
      <c r="T1797" t="n">
        <v>4621.60624</v>
      </c>
      <c r="U1797" t="n">
        <v>4625.69301</v>
      </c>
      <c r="V1797" t="n">
        <v>4618.66214</v>
      </c>
      <c r="W1797" t="n">
        <v>0</v>
      </c>
      <c r="Y1797" s="1">
        <f>(O1797/86400)+25569</f>
        <v/>
      </c>
      <c r="Z1797" s="2">
        <f>CEILING(INT(Y1797*1440)/1440*288,1)/288</f>
        <v/>
      </c>
      <c r="AA1797">
        <f>MROUND((Z1797-25569)*86400,300)</f>
        <v/>
      </c>
    </row>
    <row r="1798" ht="14.25" customHeight="1">
      <c r="O1798" t="n">
        <v>1777600802</v>
      </c>
      <c r="P1798" t="inlineStr">
        <is>
          <t>XAUUSD</t>
        </is>
      </c>
      <c r="Q1798" t="inlineStr">
        <is>
          <t>M15</t>
        </is>
      </c>
      <c r="R1798" t="n">
        <v>4630.89</v>
      </c>
      <c r="S1798" t="n">
        <v>4624.1034</v>
      </c>
      <c r="T1798" t="n">
        <v>4622.85482</v>
      </c>
      <c r="U1798" t="n">
        <v>4627.45843</v>
      </c>
      <c r="V1798" t="n">
        <v>4620.0285</v>
      </c>
      <c r="W1798" t="n">
        <v>0</v>
      </c>
      <c r="Y1798" s="1">
        <f>(O1798/86400)+25569</f>
        <v/>
      </c>
      <c r="Z1798" s="2">
        <f>CEILING(INT(Y1798*1440)/1440*288,1)/288</f>
        <v/>
      </c>
      <c r="AA1798">
        <f>MROUND((Z1798-25569)*86400,300)</f>
        <v/>
      </c>
    </row>
    <row r="1799" ht="14.25" customHeight="1">
      <c r="O1799" t="n">
        <v>1777601702</v>
      </c>
      <c r="P1799" t="inlineStr">
        <is>
          <t>XAUUSD</t>
        </is>
      </c>
      <c r="Q1799" t="inlineStr">
        <is>
          <t>M15</t>
        </is>
      </c>
      <c r="R1799" t="n">
        <v>4629.39</v>
      </c>
      <c r="S1799" t="n">
        <v>4624.99971</v>
      </c>
      <c r="T1799" t="n">
        <v>4623.92727</v>
      </c>
      <c r="U1799" t="n">
        <v>4628.74583</v>
      </c>
      <c r="V1799" t="n">
        <v>4621.30361</v>
      </c>
      <c r="W1799" t="n">
        <v>0</v>
      </c>
      <c r="Y1799" s="1">
        <f>(O1799/86400)+25569</f>
        <v/>
      </c>
      <c r="Z1799" s="2">
        <f>CEILING(INT(Y1799*1440)/1440*288,1)/288</f>
        <v/>
      </c>
      <c r="AA1799">
        <f>MROUND((Z1799-25569)*86400,300)</f>
        <v/>
      </c>
    </row>
    <row r="1800" ht="14.25" customHeight="1">
      <c r="O1800" t="n">
        <v>1777602602</v>
      </c>
      <c r="P1800" t="inlineStr">
        <is>
          <t>XAUUSD</t>
        </is>
      </c>
      <c r="Q1800" t="inlineStr">
        <is>
          <t>M15</t>
        </is>
      </c>
      <c r="R1800" t="n">
        <v>4624.38</v>
      </c>
      <c r="S1800" t="n">
        <v>4625.35131</v>
      </c>
      <c r="T1800" t="n">
        <v>4624.63929</v>
      </c>
      <c r="U1800" t="n">
        <v>4629.34696</v>
      </c>
      <c r="V1800" t="n">
        <v>4622.11044</v>
      </c>
      <c r="W1800" t="n">
        <v>0</v>
      </c>
      <c r="Y1800" s="1">
        <f>(O1800/86400)+25569</f>
        <v/>
      </c>
      <c r="Z1800" s="2">
        <f>CEILING(INT(Y1800*1440)/1440*288,1)/288</f>
        <v/>
      </c>
      <c r="AA1800">
        <f>MROUND((Z1800-25569)*86400,300)</f>
        <v/>
      </c>
    </row>
    <row r="1801" ht="14.25" customHeight="1">
      <c r="O1801" t="n">
        <v>1777603502</v>
      </c>
      <c r="P1801" t="inlineStr">
        <is>
          <t>XAUUSD</t>
        </is>
      </c>
      <c r="Q1801" t="inlineStr">
        <is>
          <t>M15</t>
        </is>
      </c>
      <c r="R1801" t="n">
        <v>4619.15</v>
      </c>
      <c r="S1801" t="n">
        <v>4625.34063</v>
      </c>
      <c r="T1801" t="n">
        <v>4624.98996</v>
      </c>
      <c r="U1801" t="n">
        <v>4629.37473</v>
      </c>
      <c r="V1801" t="n">
        <v>4622.50006</v>
      </c>
      <c r="W1801" t="n">
        <v>0</v>
      </c>
      <c r="Y1801" s="1">
        <f>(O1801/86400)+25569</f>
        <v/>
      </c>
      <c r="Z1801" s="2">
        <f>CEILING(INT(Y1801*1440)/1440*288,1)/288</f>
        <v/>
      </c>
      <c r="AA1801">
        <f>MROUND((Z1801-25569)*86400,300)</f>
        <v/>
      </c>
    </row>
    <row r="1802" ht="14.25" customHeight="1">
      <c r="O1802" t="n">
        <v>1777604402</v>
      </c>
      <c r="P1802" t="inlineStr">
        <is>
          <t>XAUUSD</t>
        </is>
      </c>
      <c r="Q1802" t="inlineStr">
        <is>
          <t>M15</t>
        </is>
      </c>
      <c r="R1802" t="n">
        <v>4620.85</v>
      </c>
      <c r="S1802" t="n">
        <v>4625.16463</v>
      </c>
      <c r="T1802" t="n">
        <v>4625.07729</v>
      </c>
      <c r="U1802" t="n">
        <v>4629.07319</v>
      </c>
      <c r="V1802" t="n">
        <v>4622.64642</v>
      </c>
      <c r="W1802" t="n">
        <v>0</v>
      </c>
      <c r="Y1802" s="1">
        <f>(O1802/86400)+25569</f>
        <v/>
      </c>
      <c r="Z1802" s="2">
        <f>CEILING(INT(Y1802*1440)/1440*288,1)/288</f>
        <v/>
      </c>
      <c r="AA1802">
        <f>MROUND((Z1802-25569)*86400,300)</f>
        <v/>
      </c>
    </row>
    <row r="1803" ht="14.25" customHeight="1">
      <c r="O1803" t="n">
        <v>1777605302</v>
      </c>
      <c r="P1803" t="inlineStr">
        <is>
          <t>XAUUSD</t>
        </is>
      </c>
      <c r="Q1803" t="inlineStr">
        <is>
          <t>M15</t>
        </is>
      </c>
      <c r="R1803" t="n">
        <v>4626.13</v>
      </c>
      <c r="S1803" t="n">
        <v>4624.77044</v>
      </c>
      <c r="T1803" t="n">
        <v>4624.92387</v>
      </c>
      <c r="U1803" t="n">
        <v>4628.59189</v>
      </c>
      <c r="V1803" t="n">
        <v>4622.49763</v>
      </c>
      <c r="W1803" t="n">
        <v>1</v>
      </c>
      <c r="Y1803" s="1">
        <f>(O1803/86400)+25569</f>
        <v/>
      </c>
      <c r="Z1803" s="2">
        <f>CEILING(INT(Y1803*1440)/1440*288,1)/288</f>
        <v/>
      </c>
      <c r="AA1803">
        <f>MROUND((Z1803-25569)*86400,300)</f>
        <v/>
      </c>
    </row>
    <row r="1804" ht="14.25" customHeight="1">
      <c r="O1804" t="n">
        <v>1777606202</v>
      </c>
      <c r="P1804" t="inlineStr">
        <is>
          <t>XAUUSD</t>
        </is>
      </c>
      <c r="Q1804" t="inlineStr">
        <is>
          <t>M15</t>
        </is>
      </c>
      <c r="R1804" t="n">
        <v>4626.21</v>
      </c>
      <c r="S1804" t="n">
        <v>4623.95427</v>
      </c>
      <c r="T1804" t="n">
        <v>4624.43907</v>
      </c>
      <c r="U1804" t="n">
        <v>4627.79549</v>
      </c>
      <c r="V1804" t="n">
        <v>4621.9438</v>
      </c>
      <c r="W1804" t="n">
        <v>0</v>
      </c>
      <c r="Y1804" s="1">
        <f>(O1804/86400)+25569</f>
        <v/>
      </c>
      <c r="Z1804" s="2">
        <f>CEILING(INT(Y1804*1440)/1440*288,1)/288</f>
        <v/>
      </c>
      <c r="AA1804">
        <f>MROUND((Z1804-25569)*86400,300)</f>
        <v/>
      </c>
    </row>
    <row r="1805" ht="14.25" customHeight="1">
      <c r="O1805" t="n">
        <v>1777607102</v>
      </c>
      <c r="P1805" t="inlineStr">
        <is>
          <t>XAUUSD</t>
        </is>
      </c>
      <c r="Q1805" t="inlineStr">
        <is>
          <t>M15</t>
        </is>
      </c>
      <c r="R1805" t="n">
        <v>4626.67</v>
      </c>
      <c r="S1805" t="n">
        <v>4622.65854</v>
      </c>
      <c r="T1805" t="n">
        <v>4623.5488</v>
      </c>
      <c r="U1805" t="n">
        <v>4626.51806</v>
      </c>
      <c r="V1805" t="n">
        <v>4620.83565</v>
      </c>
      <c r="W1805" t="n">
        <v>0</v>
      </c>
      <c r="Y1805" s="1">
        <f>(O1805/86400)+25569</f>
        <v/>
      </c>
      <c r="Z1805" s="2">
        <f>CEILING(INT(Y1805*1440)/1440*288,1)/288</f>
        <v/>
      </c>
      <c r="AA1805">
        <f>MROUND((Z1805-25569)*86400,300)</f>
        <v/>
      </c>
    </row>
    <row r="1806" ht="14.25" customHeight="1">
      <c r="O1806" t="n">
        <v>1777608002</v>
      </c>
      <c r="P1806" t="inlineStr">
        <is>
          <t>XAUUSD</t>
        </is>
      </c>
      <c r="Q1806" t="inlineStr">
        <is>
          <t>M15</t>
        </is>
      </c>
      <c r="R1806" t="n">
        <v>4621.93</v>
      </c>
      <c r="S1806" t="n">
        <v>4620.85554</v>
      </c>
      <c r="T1806" t="n">
        <v>4622.20217</v>
      </c>
      <c r="U1806" t="n">
        <v>4624.85975</v>
      </c>
      <c r="V1806" t="n">
        <v>4619.16644</v>
      </c>
      <c r="W1806" t="n">
        <v>0</v>
      </c>
      <c r="Y1806" s="1">
        <f>(O1806/86400)+25569</f>
        <v/>
      </c>
      <c r="Z1806" s="2">
        <f>CEILING(INT(Y1806*1440)/1440*288,1)/288</f>
        <v/>
      </c>
      <c r="AA1806">
        <f>MROUND((Z1806-25569)*86400,300)</f>
        <v/>
      </c>
    </row>
    <row r="1807" ht="14.25" customHeight="1">
      <c r="O1807" t="n">
        <v>1777608902</v>
      </c>
      <c r="P1807" t="inlineStr">
        <is>
          <t>XAUUSD</t>
        </is>
      </c>
      <c r="Q1807" t="inlineStr">
        <is>
          <t>M15</t>
        </is>
      </c>
      <c r="R1807" t="n">
        <v>4617.53</v>
      </c>
      <c r="S1807" t="n">
        <v>4618.70964</v>
      </c>
      <c r="T1807" t="n">
        <v>4620.4559</v>
      </c>
      <c r="U1807" t="n">
        <v>4622.83094</v>
      </c>
      <c r="V1807" t="n">
        <v>4617.12404</v>
      </c>
      <c r="W1807" t="n">
        <v>0</v>
      </c>
      <c r="Y1807" s="1">
        <f>(O1807/86400)+25569</f>
        <v/>
      </c>
      <c r="Z1807" s="2">
        <f>CEILING(INT(Y1807*1440)/1440*288,1)/288</f>
        <v/>
      </c>
      <c r="AA1807">
        <f>MROUND((Z1807-25569)*86400,300)</f>
        <v/>
      </c>
    </row>
    <row r="1808" ht="14.25" customHeight="1">
      <c r="O1808" t="n">
        <v>1777609802</v>
      </c>
      <c r="P1808" t="inlineStr">
        <is>
          <t>XAUUSD</t>
        </is>
      </c>
      <c r="Q1808" t="inlineStr">
        <is>
          <t>M15</t>
        </is>
      </c>
      <c r="R1808" t="n">
        <v>4613.51</v>
      </c>
      <c r="S1808" t="n">
        <v>4616.41641</v>
      </c>
      <c r="T1808" t="n">
        <v>4618.43616</v>
      </c>
      <c r="U1808" t="n">
        <v>4620.63215</v>
      </c>
      <c r="V1808" t="n">
        <v>4614.8374</v>
      </c>
      <c r="W1808" t="n">
        <v>0</v>
      </c>
      <c r="Y1808" s="1">
        <f>(O1808/86400)+25569</f>
        <v/>
      </c>
      <c r="Z1808" s="2">
        <f>CEILING(INT(Y1808*1440)/1440*288,1)/288</f>
        <v/>
      </c>
      <c r="AA1808">
        <f>MROUND((Z1808-25569)*86400,300)</f>
        <v/>
      </c>
    </row>
    <row r="1809" ht="14.25" customHeight="1">
      <c r="O1809" t="n">
        <v>1777610702</v>
      </c>
      <c r="P1809" t="inlineStr">
        <is>
          <t>XAUUSD</t>
        </is>
      </c>
      <c r="Q1809" t="inlineStr">
        <is>
          <t>M15</t>
        </is>
      </c>
      <c r="R1809" t="n">
        <v>4609.18</v>
      </c>
      <c r="S1809" t="n">
        <v>4614.14026</v>
      </c>
      <c r="T1809" t="n">
        <v>4616.28821</v>
      </c>
      <c r="U1809" t="n">
        <v>4618.45838</v>
      </c>
      <c r="V1809" t="n">
        <v>4612.48415</v>
      </c>
      <c r="W1809" t="n">
        <v>0</v>
      </c>
      <c r="Y1809" s="1">
        <f>(O1809/86400)+25569</f>
        <v/>
      </c>
      <c r="Z1809" s="2">
        <f>CEILING(INT(Y1809*1440)/1440*288,1)/288</f>
        <v/>
      </c>
      <c r="AA1809">
        <f>MROUND((Z1809-25569)*86400,300)</f>
        <v/>
      </c>
    </row>
    <row r="1810" ht="14.25" customHeight="1">
      <c r="O1810" t="n">
        <v>1777611602</v>
      </c>
      <c r="P1810" t="inlineStr">
        <is>
          <t>XAUUSD</t>
        </is>
      </c>
      <c r="Q1810" t="inlineStr">
        <is>
          <t>M15</t>
        </is>
      </c>
      <c r="R1810" t="n">
        <v>4614.29</v>
      </c>
      <c r="S1810" t="n">
        <v>4611.98746</v>
      </c>
      <c r="T1810" t="n">
        <v>4614.13783</v>
      </c>
      <c r="U1810" t="n">
        <v>4616.39571</v>
      </c>
      <c r="V1810" t="n">
        <v>4610.15604</v>
      </c>
      <c r="W1810" t="n">
        <v>0</v>
      </c>
      <c r="Y1810" s="1">
        <f>(O1810/86400)+25569</f>
        <v/>
      </c>
      <c r="Z1810" s="2">
        <f>CEILING(INT(Y1810*1440)/1440*288,1)/288</f>
        <v/>
      </c>
      <c r="AA1810">
        <f>MROUND((Z1810-25569)*86400,300)</f>
        <v/>
      </c>
    </row>
    <row r="1811" ht="14.25" customHeight="1">
      <c r="O1811" t="n">
        <v>1777612502</v>
      </c>
      <c r="P1811" t="inlineStr">
        <is>
          <t>XAUUSD</t>
        </is>
      </c>
      <c r="Q1811" t="inlineStr">
        <is>
          <t>M15</t>
        </is>
      </c>
      <c r="R1811" t="n">
        <v>4614.64</v>
      </c>
      <c r="S1811" t="n">
        <v>4609.76427</v>
      </c>
      <c r="T1811" t="n">
        <v>4611.95105</v>
      </c>
      <c r="U1811" t="n">
        <v>4614.38018</v>
      </c>
      <c r="V1811" t="n">
        <v>4607.85385</v>
      </c>
      <c r="W1811" t="n">
        <v>0</v>
      </c>
      <c r="Y1811" s="1">
        <f>(O1811/86400)+25569</f>
        <v/>
      </c>
      <c r="Z1811" s="2">
        <f>CEILING(INT(Y1811*1440)/1440*288,1)/288</f>
        <v/>
      </c>
      <c r="AA1811">
        <f>MROUND((Z1811-25569)*86400,300)</f>
        <v/>
      </c>
    </row>
    <row r="1812" ht="14.25" customHeight="1">
      <c r="O1812" t="n">
        <v>1777613402</v>
      </c>
      <c r="P1812" t="inlineStr">
        <is>
          <t>XAUUSD</t>
        </is>
      </c>
      <c r="Q1812" t="inlineStr">
        <is>
          <t>M15</t>
        </is>
      </c>
      <c r="R1812" t="n">
        <v>4610</v>
      </c>
      <c r="S1812" t="n">
        <v>4607.37886</v>
      </c>
      <c r="T1812" t="n">
        <v>4609.66495</v>
      </c>
      <c r="U1812" t="n">
        <v>4612.27398</v>
      </c>
      <c r="V1812" t="n">
        <v>4605.39491</v>
      </c>
      <c r="W1812" t="n">
        <v>0</v>
      </c>
      <c r="Y1812" s="1">
        <f>(O1812/86400)+25569</f>
        <v/>
      </c>
      <c r="Z1812" s="2">
        <f>CEILING(INT(Y1812*1440)/1440*288,1)/288</f>
        <v/>
      </c>
      <c r="AA1812">
        <f>MROUND((Z1812-25569)*86400,300)</f>
        <v/>
      </c>
    </row>
    <row r="1813" ht="14.25" customHeight="1">
      <c r="O1813" t="n">
        <v>1777614302</v>
      </c>
      <c r="P1813" t="inlineStr">
        <is>
          <t>XAUUSD</t>
        </is>
      </c>
      <c r="Q1813" t="inlineStr">
        <is>
          <t>M15</t>
        </is>
      </c>
      <c r="R1813" t="n">
        <v>4605.03</v>
      </c>
      <c r="S1813" t="n">
        <v>4604.87689</v>
      </c>
      <c r="T1813" t="n">
        <v>4607.27092</v>
      </c>
      <c r="U1813" t="n">
        <v>4609.97737</v>
      </c>
      <c r="V1813" t="n">
        <v>4602.7561</v>
      </c>
      <c r="W1813" t="n">
        <v>0</v>
      </c>
      <c r="Y1813" s="1">
        <f>(O1813/86400)+25569</f>
        <v/>
      </c>
      <c r="Z1813" s="2">
        <f>CEILING(INT(Y1813*1440)/1440*288,1)/288</f>
        <v/>
      </c>
      <c r="AA1813">
        <f>MROUND((Z1813-25569)*86400,300)</f>
        <v/>
      </c>
    </row>
    <row r="1814" ht="14.25" customHeight="1">
      <c r="O1814" t="n">
        <v>1777615202</v>
      </c>
      <c r="P1814" t="inlineStr">
        <is>
          <t>XAUUSD</t>
        </is>
      </c>
      <c r="Q1814" t="inlineStr">
        <is>
          <t>M15</t>
        </is>
      </c>
      <c r="R1814" t="n">
        <v>4601.49</v>
      </c>
      <c r="S1814" t="n">
        <v>4602.3207</v>
      </c>
      <c r="T1814" t="n">
        <v>4604.79581</v>
      </c>
      <c r="U1814" t="n">
        <v>4607.45044</v>
      </c>
      <c r="V1814" t="n">
        <v>4600.02642</v>
      </c>
      <c r="W1814" t="n">
        <v>0</v>
      </c>
      <c r="Y1814" s="1">
        <f>(O1814/86400)+25569</f>
        <v/>
      </c>
      <c r="Z1814" s="2">
        <f>CEILING(INT(Y1814*1440)/1440*288,1)/288</f>
        <v/>
      </c>
      <c r="AA1814">
        <f>MROUND((Z1814-25569)*86400,300)</f>
        <v/>
      </c>
    </row>
    <row r="1815" ht="14.25" customHeight="1">
      <c r="O1815" t="n">
        <v>1777616102</v>
      </c>
      <c r="P1815" t="inlineStr">
        <is>
          <t>XAUUSD</t>
        </is>
      </c>
      <c r="Q1815" t="inlineStr">
        <is>
          <t>M15</t>
        </is>
      </c>
      <c r="R1815" t="n">
        <v>4593.44</v>
      </c>
      <c r="S1815" t="n">
        <v>4599.69458</v>
      </c>
      <c r="T1815" t="n">
        <v>4602.24519</v>
      </c>
      <c r="U1815" t="n">
        <v>4604.75943</v>
      </c>
      <c r="V1815" t="n">
        <v>4597.16526</v>
      </c>
      <c r="W1815" t="n">
        <v>0</v>
      </c>
      <c r="Y1815" s="1">
        <f>(O1815/86400)+25569</f>
        <v/>
      </c>
      <c r="Z1815" s="2">
        <f>CEILING(INT(Y1815*1440)/1440*288,1)/288</f>
        <v/>
      </c>
      <c r="AA1815">
        <f>MROUND((Z1815-25569)*86400,300)</f>
        <v/>
      </c>
    </row>
    <row r="1816" ht="14.25" customHeight="1">
      <c r="O1816" t="n">
        <v>1777617002</v>
      </c>
      <c r="P1816" t="inlineStr">
        <is>
          <t>XAUUSD</t>
        </is>
      </c>
      <c r="Q1816" t="inlineStr">
        <is>
          <t>M15</t>
        </is>
      </c>
      <c r="R1816" t="n">
        <v>4593.36</v>
      </c>
      <c r="S1816" t="n">
        <v>4597.07627</v>
      </c>
      <c r="T1816" t="n">
        <v>4599.66073</v>
      </c>
      <c r="U1816" t="n">
        <v>4601.98595</v>
      </c>
      <c r="V1816" t="n">
        <v>4594.25334</v>
      </c>
      <c r="W1816" t="n">
        <v>0</v>
      </c>
      <c r="Y1816" s="1">
        <f>(O1816/86400)+25569</f>
        <v/>
      </c>
      <c r="Z1816" s="2">
        <f>CEILING(INT(Y1816*1440)/1440*288,1)/288</f>
        <v/>
      </c>
      <c r="AA1816">
        <f>MROUND((Z1816-25569)*86400,300)</f>
        <v/>
      </c>
    </row>
    <row r="1817" ht="14.25" customHeight="1">
      <c r="O1817" t="n">
        <v>1777617902</v>
      </c>
      <c r="P1817" t="inlineStr">
        <is>
          <t>XAUUSD</t>
        </is>
      </c>
      <c r="Q1817" t="inlineStr">
        <is>
          <t>M15</t>
        </is>
      </c>
      <c r="R1817" t="n">
        <v>4594.77</v>
      </c>
      <c r="S1817" t="n">
        <v>4594.27646</v>
      </c>
      <c r="T1817" t="n">
        <v>4596.96859</v>
      </c>
      <c r="U1817" t="n">
        <v>4599.14017</v>
      </c>
      <c r="V1817" t="n">
        <v>4591.21213</v>
      </c>
      <c r="W1817" t="n">
        <v>0</v>
      </c>
      <c r="Y1817" s="1">
        <f>(O1817/86400)+25569</f>
        <v/>
      </c>
      <c r="Z1817" s="2">
        <f>CEILING(INT(Y1817*1440)/1440*288,1)/288</f>
        <v/>
      </c>
      <c r="AA1817">
        <f>MROUND((Z1817-25569)*86400,300)</f>
        <v/>
      </c>
    </row>
    <row r="1818" ht="14.25" customHeight="1">
      <c r="O1818" t="n">
        <v>1777618802</v>
      </c>
      <c r="P1818" t="inlineStr">
        <is>
          <t>XAUUSD</t>
        </is>
      </c>
      <c r="Q1818" t="inlineStr">
        <is>
          <t>M15</t>
        </is>
      </c>
      <c r="R1818" t="n">
        <v>4595.97</v>
      </c>
      <c r="S1818" t="n">
        <v>4591.11624</v>
      </c>
      <c r="T1818" t="n">
        <v>4594.04242</v>
      </c>
      <c r="U1818" t="n">
        <v>4596.1683</v>
      </c>
      <c r="V1818" t="n">
        <v>4587.88406</v>
      </c>
      <c r="W1818" t="n">
        <v>0</v>
      </c>
      <c r="Y1818" s="1">
        <f>(O1818/86400)+25569</f>
        <v/>
      </c>
      <c r="Z1818" s="2">
        <f>CEILING(INT(Y1818*1440)/1440*288,1)/288</f>
        <v/>
      </c>
      <c r="AA1818">
        <f>MROUND((Z1818-25569)*86400,300)</f>
        <v/>
      </c>
    </row>
    <row r="1819" ht="14.25" customHeight="1">
      <c r="O1819" t="n">
        <v>1777619702</v>
      </c>
      <c r="P1819" t="inlineStr">
        <is>
          <t>XAUUSD</t>
        </is>
      </c>
      <c r="Q1819" t="inlineStr">
        <is>
          <t>M15</t>
        </is>
      </c>
      <c r="R1819" t="n">
        <v>4592.32</v>
      </c>
      <c r="S1819" t="n">
        <v>4587.50543</v>
      </c>
      <c r="T1819" t="n">
        <v>4590.77392</v>
      </c>
      <c r="U1819" t="n">
        <v>4592.98127</v>
      </c>
      <c r="V1819" t="n">
        <v>4584.22974</v>
      </c>
      <c r="W1819" t="n">
        <v>0</v>
      </c>
      <c r="Y1819" s="1">
        <f>(O1819/86400)+25569</f>
        <v/>
      </c>
      <c r="Z1819" s="2">
        <f>CEILING(INT(Y1819*1440)/1440*288,1)/288</f>
        <v/>
      </c>
      <c r="AA1819">
        <f>MROUND((Z1819-25569)*86400,300)</f>
        <v/>
      </c>
    </row>
    <row r="1820" ht="14.25" customHeight="1">
      <c r="O1820" t="n">
        <v>1777620602</v>
      </c>
      <c r="P1820" t="inlineStr">
        <is>
          <t>XAUUSD</t>
        </is>
      </c>
      <c r="Q1820" t="inlineStr">
        <is>
          <t>M15</t>
        </is>
      </c>
      <c r="R1820" t="n">
        <v>4585.41</v>
      </c>
      <c r="S1820" t="n">
        <v>4583.58249</v>
      </c>
      <c r="T1820" t="n">
        <v>4587.17821</v>
      </c>
      <c r="U1820" t="n">
        <v>4589.48858</v>
      </c>
      <c r="V1820" t="n">
        <v>4580.39447</v>
      </c>
      <c r="W1820" t="n">
        <v>0</v>
      </c>
      <c r="Y1820" s="1">
        <f>(O1820/86400)+25569</f>
        <v/>
      </c>
      <c r="Z1820" s="2">
        <f>CEILING(INT(Y1820*1440)/1440*288,1)/288</f>
        <v/>
      </c>
      <c r="AA1820">
        <f>MROUND((Z1820-25569)*86400,300)</f>
        <v/>
      </c>
    </row>
    <row r="1821" ht="14.25" customHeight="1">
      <c r="O1821" t="n">
        <v>1777621502</v>
      </c>
      <c r="P1821" t="inlineStr">
        <is>
          <t>XAUUSD</t>
        </is>
      </c>
      <c r="Q1821" t="inlineStr">
        <is>
          <t>M15</t>
        </is>
      </c>
      <c r="R1821" t="n">
        <v>4578.16</v>
      </c>
      <c r="S1821" t="n">
        <v>4579.63936</v>
      </c>
      <c r="T1821" t="n">
        <v>4583.40878</v>
      </c>
      <c r="U1821" t="n">
        <v>4585.84152</v>
      </c>
      <c r="V1821" t="n">
        <v>4576.5219</v>
      </c>
      <c r="W1821" t="n">
        <v>0</v>
      </c>
      <c r="Y1821" s="1">
        <f>(O1821/86400)+25569</f>
        <v/>
      </c>
      <c r="Z1821" s="2">
        <f>CEILING(INT(Y1821*1440)/1440*288,1)/288</f>
        <v/>
      </c>
      <c r="AA1821">
        <f>MROUND((Z1821-25569)*86400,300)</f>
        <v/>
      </c>
    </row>
    <row r="1822" ht="14.25" customHeight="1">
      <c r="O1822" t="n">
        <v>1777622402</v>
      </c>
      <c r="P1822" t="inlineStr">
        <is>
          <t>XAUUSD</t>
        </is>
      </c>
      <c r="Q1822" t="inlineStr">
        <is>
          <t>M15</t>
        </is>
      </c>
      <c r="R1822" t="n">
        <v>4574.06</v>
      </c>
      <c r="S1822" t="n">
        <v>4575.99633</v>
      </c>
      <c r="T1822" t="n">
        <v>4579.70256</v>
      </c>
      <c r="U1822" t="n">
        <v>4582.25082</v>
      </c>
      <c r="V1822" t="n">
        <v>4572.95989</v>
      </c>
      <c r="W1822" t="n">
        <v>0</v>
      </c>
      <c r="Y1822" s="1">
        <f>(O1822/86400)+25569</f>
        <v/>
      </c>
      <c r="Z1822" s="2">
        <f>CEILING(INT(Y1822*1440)/1440*288,1)/288</f>
        <v/>
      </c>
      <c r="AA1822">
        <f>MROUND((Z1822-25569)*86400,300)</f>
        <v/>
      </c>
    </row>
    <row r="1823" ht="14.25" customHeight="1">
      <c r="O1823" t="n">
        <v>1777623302</v>
      </c>
      <c r="P1823" t="inlineStr">
        <is>
          <t>XAUUSD</t>
        </is>
      </c>
      <c r="Q1823" t="inlineStr">
        <is>
          <t>M15</t>
        </is>
      </c>
      <c r="R1823" t="n">
        <v>4567.37</v>
      </c>
      <c r="S1823" t="n">
        <v>4572.84767</v>
      </c>
      <c r="T1823" t="n">
        <v>4576.27511</v>
      </c>
      <c r="U1823" t="n">
        <v>4578.85308</v>
      </c>
      <c r="V1823" t="n">
        <v>4569.88226</v>
      </c>
      <c r="W1823" t="n">
        <v>0</v>
      </c>
      <c r="Y1823" s="1">
        <f>(O1823/86400)+25569</f>
        <v/>
      </c>
      <c r="Z1823" s="2">
        <f>CEILING(INT(Y1823*1440)/1440*288,1)/288</f>
        <v/>
      </c>
      <c r="AA1823">
        <f>MROUND((Z1823-25569)*86400,300)</f>
        <v/>
      </c>
    </row>
    <row r="1824" ht="14.25" customHeight="1">
      <c r="O1824" t="n">
        <v>1777624202</v>
      </c>
      <c r="P1824" t="inlineStr">
        <is>
          <t>XAUUSD</t>
        </is>
      </c>
      <c r="Q1824" t="inlineStr">
        <is>
          <t>M15</t>
        </is>
      </c>
      <c r="R1824" t="n">
        <v>4571.29</v>
      </c>
      <c r="S1824" t="n">
        <v>4570.40587</v>
      </c>
      <c r="T1824" t="n">
        <v>4573.34049</v>
      </c>
      <c r="U1824" t="n">
        <v>4575.83306</v>
      </c>
      <c r="V1824" t="n">
        <v>4567.51368</v>
      </c>
      <c r="W1824" t="n">
        <v>0</v>
      </c>
      <c r="Y1824" s="1">
        <f>(O1824/86400)+25569</f>
        <v/>
      </c>
      <c r="Z1824" s="2">
        <f>CEILING(INT(Y1824*1440)/1440*288,1)/288</f>
        <v/>
      </c>
      <c r="AA1824">
        <f>MROUND((Z1824-25569)*86400,300)</f>
        <v/>
      </c>
    </row>
    <row r="1825" ht="14.25" customHeight="1">
      <c r="O1825" t="n">
        <v>1777625102</v>
      </c>
      <c r="P1825" t="inlineStr">
        <is>
          <t>XAUUSD</t>
        </is>
      </c>
      <c r="Q1825" t="inlineStr">
        <is>
          <t>M15</t>
        </is>
      </c>
      <c r="R1825" t="n">
        <v>4568.51</v>
      </c>
      <c r="S1825" t="n">
        <v>4568.52613</v>
      </c>
      <c r="T1825" t="n">
        <v>4570.93331</v>
      </c>
      <c r="U1825" t="n">
        <v>4573.36631</v>
      </c>
      <c r="V1825" t="n">
        <v>4565.81298</v>
      </c>
      <c r="W1825" t="n">
        <v>0</v>
      </c>
      <c r="Y1825" s="1">
        <f>(O1825/86400)+25569</f>
        <v/>
      </c>
      <c r="Z1825" s="2">
        <f>CEILING(INT(Y1825*1440)/1440*288,1)/288</f>
        <v/>
      </c>
      <c r="AA1825">
        <f>MROUND((Z1825-25569)*86400,300)</f>
        <v/>
      </c>
    </row>
    <row r="1826" ht="14.25" customHeight="1">
      <c r="O1826" t="n">
        <v>1777626002</v>
      </c>
      <c r="P1826" t="inlineStr">
        <is>
          <t>XAUUSD</t>
        </is>
      </c>
      <c r="Q1826" t="inlineStr">
        <is>
          <t>M15</t>
        </is>
      </c>
      <c r="R1826" t="n">
        <v>4565.87</v>
      </c>
      <c r="S1826" t="n">
        <v>4567.23884</v>
      </c>
      <c r="T1826" t="n">
        <v>4569.08607</v>
      </c>
      <c r="U1826" t="n">
        <v>4571.46068</v>
      </c>
      <c r="V1826" t="n">
        <v>4564.67915</v>
      </c>
      <c r="W1826" t="n">
        <v>0</v>
      </c>
      <c r="Y1826" s="1">
        <f>(O1826/86400)+25569</f>
        <v/>
      </c>
      <c r="Z1826" s="2">
        <f>CEILING(INT(Y1826*1440)/1440*288,1)/288</f>
        <v/>
      </c>
      <c r="AA1826">
        <f>MROUND((Z1826-25569)*86400,300)</f>
        <v/>
      </c>
    </row>
    <row r="1827" ht="14.25" customHeight="1">
      <c r="O1827" t="n">
        <v>1777626902</v>
      </c>
      <c r="P1827" t="inlineStr">
        <is>
          <t>XAUUSD</t>
        </is>
      </c>
      <c r="Q1827" t="inlineStr">
        <is>
          <t>M15</t>
        </is>
      </c>
      <c r="R1827" t="n">
        <v>4569.29</v>
      </c>
      <c r="S1827" t="n">
        <v>4566.55556</v>
      </c>
      <c r="T1827" t="n">
        <v>4567.82082</v>
      </c>
      <c r="U1827" t="n">
        <v>4570.2362</v>
      </c>
      <c r="V1827" t="n">
        <v>4563.97755</v>
      </c>
      <c r="W1827" t="n">
        <v>0</v>
      </c>
      <c r="Y1827" s="1">
        <f>(O1827/86400)+25569</f>
        <v/>
      </c>
      <c r="Z1827" s="2">
        <f>CEILING(INT(Y1827*1440)/1440*288,1)/288</f>
        <v/>
      </c>
      <c r="AA1827">
        <f>MROUND((Z1827-25569)*86400,300)</f>
        <v/>
      </c>
    </row>
    <row r="1828" ht="14.25" customHeight="1">
      <c r="O1828" t="n">
        <v>1777627802</v>
      </c>
      <c r="P1828" t="inlineStr">
        <is>
          <t>XAUUSD</t>
        </is>
      </c>
      <c r="Q1828" t="inlineStr">
        <is>
          <t>M15</t>
        </is>
      </c>
      <c r="R1828" t="n">
        <v>4570.62</v>
      </c>
      <c r="S1828" t="n">
        <v>4566.31091</v>
      </c>
      <c r="T1828" t="n">
        <v>4567.06586</v>
      </c>
      <c r="U1828" t="n">
        <v>4569.62249</v>
      </c>
      <c r="V1828" t="n">
        <v>4563.57286</v>
      </c>
      <c r="W1828" t="n">
        <v>0</v>
      </c>
      <c r="Y1828" s="1">
        <f>(O1828/86400)+25569</f>
        <v/>
      </c>
      <c r="Z1828" s="2">
        <f>CEILING(INT(Y1828*1440)/1440*288,1)/288</f>
        <v/>
      </c>
      <c r="AA1828">
        <f>MROUND((Z1828-25569)*86400,300)</f>
        <v/>
      </c>
    </row>
    <row r="1829" ht="14.25" customHeight="1">
      <c r="O1829" t="n">
        <v>1777628702</v>
      </c>
      <c r="P1829" t="inlineStr">
        <is>
          <t>XAUUSD</t>
        </is>
      </c>
      <c r="Q1829" t="inlineStr">
        <is>
          <t>M15</t>
        </is>
      </c>
      <c r="R1829" t="n">
        <v>4563.12</v>
      </c>
      <c r="S1829" t="n">
        <v>4566.40001</v>
      </c>
      <c r="T1829" t="n">
        <v>4566.73294</v>
      </c>
      <c r="U1829" t="n">
        <v>4569.53257</v>
      </c>
      <c r="V1829" t="n">
        <v>4563.3261</v>
      </c>
      <c r="W1829" t="n">
        <v>0</v>
      </c>
      <c r="Y1829" s="1">
        <f>(O1829/86400)+25569</f>
        <v/>
      </c>
      <c r="Z1829" s="2">
        <f>CEILING(INT(Y1829*1440)/1440*288,1)/288</f>
        <v/>
      </c>
      <c r="AA1829">
        <f>MROUND((Z1829-25569)*86400,300)</f>
        <v/>
      </c>
    </row>
    <row r="1830" ht="14.25" customHeight="1">
      <c r="O1830" t="n">
        <v>1777629602</v>
      </c>
      <c r="P1830" t="inlineStr">
        <is>
          <t>XAUUSD</t>
        </is>
      </c>
      <c r="Q1830" t="inlineStr">
        <is>
          <t>M15</t>
        </is>
      </c>
      <c r="R1830" t="n">
        <v>4566.78</v>
      </c>
      <c r="S1830" t="n">
        <v>4566.99317</v>
      </c>
      <c r="T1830" t="n">
        <v>4566.86305</v>
      </c>
      <c r="U1830" t="n">
        <v>4569.97862</v>
      </c>
      <c r="V1830" t="n">
        <v>4563.42874</v>
      </c>
      <c r="W1830" t="n">
        <v>1</v>
      </c>
      <c r="Y1830" s="1">
        <f>(O1830/86400)+25569</f>
        <v/>
      </c>
      <c r="Z1830" s="2">
        <f>CEILING(INT(Y1830*1440)/1440*288,1)/288</f>
        <v/>
      </c>
      <c r="AA1830">
        <f>MROUND((Z1830-25569)*86400,300)</f>
        <v/>
      </c>
    </row>
    <row r="1831" ht="14.25" customHeight="1">
      <c r="O1831" t="n">
        <v>1777630502</v>
      </c>
      <c r="P1831" t="inlineStr">
        <is>
          <t>XAUUSD</t>
        </is>
      </c>
      <c r="Q1831" t="inlineStr">
        <is>
          <t>M15</t>
        </is>
      </c>
      <c r="R1831" t="n">
        <v>4572.18</v>
      </c>
      <c r="S1831" t="n">
        <v>4567.92783</v>
      </c>
      <c r="T1831" t="n">
        <v>4567.39544</v>
      </c>
      <c r="U1831" t="n">
        <v>4570.97998</v>
      </c>
      <c r="V1831" t="n">
        <v>4563.88673</v>
      </c>
      <c r="W1831" t="n">
        <v>0</v>
      </c>
      <c r="Y1831" s="1">
        <f>(O1831/86400)+25569</f>
        <v/>
      </c>
      <c r="Z1831" s="2">
        <f>CEILING(INT(Y1831*1440)/1440*288,1)/288</f>
        <v/>
      </c>
      <c r="AA1831">
        <f>MROUND((Z1831-25569)*86400,300)</f>
        <v/>
      </c>
    </row>
    <row r="1832" ht="14.25" customHeight="1">
      <c r="O1832" t="n">
        <v>1777631402</v>
      </c>
      <c r="P1832" t="inlineStr">
        <is>
          <t>XAUUSD</t>
        </is>
      </c>
      <c r="Q1832" t="inlineStr">
        <is>
          <t>M15</t>
        </is>
      </c>
      <c r="R1832" t="n">
        <v>4570.49</v>
      </c>
      <c r="S1832" t="n">
        <v>4569.00106</v>
      </c>
      <c r="T1832" t="n">
        <v>4568.19825</v>
      </c>
      <c r="U1832" t="n">
        <v>4572.32538</v>
      </c>
      <c r="V1832" t="n">
        <v>4564.5966</v>
      </c>
      <c r="W1832" t="n">
        <v>0</v>
      </c>
      <c r="Y1832" s="1">
        <f>(O1832/86400)+25569</f>
        <v/>
      </c>
      <c r="Z1832" s="2">
        <f>CEILING(INT(Y1832*1440)/1440*288,1)/288</f>
        <v/>
      </c>
      <c r="AA1832">
        <f>MROUND((Z1832-25569)*86400,300)</f>
        <v/>
      </c>
    </row>
    <row r="1833" ht="14.25" customHeight="1">
      <c r="O1833" t="n">
        <v>1777632302</v>
      </c>
      <c r="P1833" t="inlineStr">
        <is>
          <t>XAUUSD</t>
        </is>
      </c>
      <c r="Q1833" t="inlineStr">
        <is>
          <t>M15</t>
        </is>
      </c>
      <c r="R1833" t="n">
        <v>4566.67</v>
      </c>
      <c r="S1833" t="n">
        <v>4570.28005</v>
      </c>
      <c r="T1833" t="n">
        <v>4569.23915</v>
      </c>
      <c r="U1833" t="n">
        <v>4573.87598</v>
      </c>
      <c r="V1833" t="n">
        <v>4565.5675</v>
      </c>
      <c r="W1833" t="n">
        <v>0</v>
      </c>
      <c r="Y1833" s="1">
        <f>(O1833/86400)+25569</f>
        <v/>
      </c>
      <c r="Z1833" s="2">
        <f>CEILING(INT(Y1833*1440)/1440*288,1)/288</f>
        <v/>
      </c>
      <c r="AA1833">
        <f>MROUND((Z1833-25569)*86400,300)</f>
        <v/>
      </c>
    </row>
    <row r="1834" ht="14.25" customHeight="1">
      <c r="O1834" t="n">
        <v>1777633202</v>
      </c>
      <c r="P1834" t="inlineStr">
        <is>
          <t>XAUUSD</t>
        </is>
      </c>
      <c r="Q1834" t="inlineStr">
        <is>
          <t>M15</t>
        </is>
      </c>
      <c r="R1834" t="n">
        <v>4565.94</v>
      </c>
      <c r="S1834" t="n">
        <v>4571.92658</v>
      </c>
      <c r="T1834" t="n">
        <v>4570.58287</v>
      </c>
      <c r="U1834" t="n">
        <v>4575.74135</v>
      </c>
      <c r="V1834" t="n">
        <v>4566.87328</v>
      </c>
      <c r="W1834" t="n">
        <v>0</v>
      </c>
      <c r="Y1834" s="1">
        <f>(O1834/86400)+25569</f>
        <v/>
      </c>
      <c r="Z1834" s="2">
        <f>CEILING(INT(Y1834*1440)/1440*288,1)/288</f>
        <v/>
      </c>
      <c r="AA1834">
        <f>MROUND((Z1834-25569)*86400,300)</f>
        <v/>
      </c>
    </row>
    <row r="1835" ht="14.25" customHeight="1">
      <c r="O1835" t="n">
        <v>1777634102</v>
      </c>
      <c r="P1835" t="inlineStr">
        <is>
          <t>XAUUSD</t>
        </is>
      </c>
      <c r="Q1835" t="inlineStr">
        <is>
          <t>M15</t>
        </is>
      </c>
      <c r="R1835" t="n">
        <v>4572.03</v>
      </c>
      <c r="S1835" t="n">
        <v>4574.03283</v>
      </c>
      <c r="T1835" t="n">
        <v>4572.30785</v>
      </c>
      <c r="U1835" t="n">
        <v>4578.04943</v>
      </c>
      <c r="V1835" t="n">
        <v>4568.63302</v>
      </c>
      <c r="W1835" t="n">
        <v>0</v>
      </c>
      <c r="Y1835" s="1">
        <f>(O1835/86400)+25569</f>
        <v/>
      </c>
      <c r="Z1835" s="2">
        <f>CEILING(INT(Y1835*1440)/1440*288,1)/288</f>
        <v/>
      </c>
      <c r="AA1835">
        <f>MROUND((Z1835-25569)*86400,300)</f>
        <v/>
      </c>
    </row>
    <row r="1836" ht="14.25" customHeight="1">
      <c r="O1836" t="n">
        <v>1777635002</v>
      </c>
      <c r="P1836" t="inlineStr">
        <is>
          <t>XAUUSD</t>
        </is>
      </c>
      <c r="Q1836" t="inlineStr">
        <is>
          <t>M15</t>
        </is>
      </c>
      <c r="R1836" t="n">
        <v>4575.75</v>
      </c>
      <c r="S1836" t="n">
        <v>4576.48533</v>
      </c>
      <c r="T1836" t="n">
        <v>4574.39659</v>
      </c>
      <c r="U1836" t="n">
        <v>4580.64779</v>
      </c>
      <c r="V1836" t="n">
        <v>4570.78186</v>
      </c>
      <c r="W1836" t="n">
        <v>0</v>
      </c>
      <c r="Y1836" s="1">
        <f>(O1836/86400)+25569</f>
        <v/>
      </c>
      <c r="Z1836" s="2">
        <f>CEILING(INT(Y1836*1440)/1440*288,1)/288</f>
        <v/>
      </c>
      <c r="AA1836">
        <f>MROUND((Z1836-25569)*86400,300)</f>
        <v/>
      </c>
    </row>
    <row r="1837" ht="14.25" customHeight="1">
      <c r="O1837" t="n">
        <v>1777635902</v>
      </c>
      <c r="P1837" t="inlineStr">
        <is>
          <t>XAUUSD</t>
        </is>
      </c>
      <c r="Q1837" t="inlineStr">
        <is>
          <t>M15</t>
        </is>
      </c>
      <c r="R1837" t="n">
        <v>4578.84</v>
      </c>
      <c r="S1837" t="n">
        <v>4579.26181</v>
      </c>
      <c r="T1837" t="n">
        <v>4576.8292</v>
      </c>
      <c r="U1837" t="n">
        <v>4583.58875</v>
      </c>
      <c r="V1837" t="n">
        <v>4573.15924</v>
      </c>
      <c r="W1837" t="n">
        <v>0</v>
      </c>
      <c r="Y1837" s="1">
        <f>(O1837/86400)+25569</f>
        <v/>
      </c>
      <c r="Z1837" s="2">
        <f>CEILING(INT(Y1837*1440)/1440*288,1)/288</f>
        <v/>
      </c>
      <c r="AA1837">
        <f>MROUND((Z1837-25569)*86400,300)</f>
        <v/>
      </c>
    </row>
    <row r="1838" ht="14.25" customHeight="1">
      <c r="O1838" t="n">
        <v>1777636802</v>
      </c>
      <c r="P1838" t="inlineStr">
        <is>
          <t>XAUUSD</t>
        </is>
      </c>
      <c r="Q1838" t="inlineStr">
        <is>
          <t>M15</t>
        </is>
      </c>
      <c r="R1838" t="n">
        <v>4584.86</v>
      </c>
      <c r="S1838" t="n">
        <v>4582.40525</v>
      </c>
      <c r="T1838" t="n">
        <v>4579.61723</v>
      </c>
      <c r="U1838" t="n">
        <v>4586.96499</v>
      </c>
      <c r="V1838" t="n">
        <v>4575.75283</v>
      </c>
      <c r="W1838" t="n">
        <v>0</v>
      </c>
      <c r="Y1838" s="1">
        <f>(O1838/86400)+25569</f>
        <v/>
      </c>
      <c r="Z1838" s="2">
        <f>CEILING(INT(Y1838*1440)/1440*288,1)/288</f>
        <v/>
      </c>
      <c r="AA1838">
        <f>MROUND((Z1838-25569)*86400,300)</f>
        <v/>
      </c>
    </row>
    <row r="1839" ht="14.25" customHeight="1">
      <c r="O1839" t="n">
        <v>1777637702</v>
      </c>
      <c r="P1839" t="inlineStr">
        <is>
          <t>XAUUSD</t>
        </is>
      </c>
      <c r="Q1839" t="inlineStr">
        <is>
          <t>M15</t>
        </is>
      </c>
      <c r="R1839" t="n">
        <v>4602.95</v>
      </c>
      <c r="S1839" t="n">
        <v>4585.94741</v>
      </c>
      <c r="T1839" t="n">
        <v>4582.78232</v>
      </c>
      <c r="U1839" t="n">
        <v>4590.6798</v>
      </c>
      <c r="V1839" t="n">
        <v>4578.6325</v>
      </c>
      <c r="W1839" t="n">
        <v>0</v>
      </c>
      <c r="Y1839" s="1">
        <f>(O1839/86400)+25569</f>
        <v/>
      </c>
      <c r="Z1839" s="2">
        <f>CEILING(INT(Y1839*1440)/1440*288,1)/288</f>
        <v/>
      </c>
      <c r="AA1839">
        <f>MROUND((Z1839-25569)*86400,300)</f>
        <v/>
      </c>
    </row>
    <row r="1840" ht="14.25" customHeight="1">
      <c r="O1840" t="n">
        <v>1777638602</v>
      </c>
      <c r="P1840" t="inlineStr">
        <is>
          <t>XAUUSD</t>
        </is>
      </c>
      <c r="Q1840" t="inlineStr">
        <is>
          <t>M15</t>
        </is>
      </c>
      <c r="R1840" t="n">
        <v>4591.95</v>
      </c>
      <c r="S1840" t="n">
        <v>4589.65475</v>
      </c>
      <c r="T1840" t="n">
        <v>4586.21853</v>
      </c>
      <c r="U1840" t="n">
        <v>4594.56473</v>
      </c>
      <c r="V1840" t="n">
        <v>4581.80767</v>
      </c>
      <c r="W1840" t="n">
        <v>0</v>
      </c>
      <c r="Y1840" s="1">
        <f>(O1840/86400)+25569</f>
        <v/>
      </c>
      <c r="Z1840" s="2">
        <f>CEILING(INT(Y1840*1440)/1440*288,1)/288</f>
        <v/>
      </c>
      <c r="AA1840">
        <f>MROUND((Z1840-25569)*86400,300)</f>
        <v/>
      </c>
    </row>
    <row r="1841" ht="14.25" customHeight="1">
      <c r="O1841" t="n">
        <v>1777639502</v>
      </c>
      <c r="P1841" t="inlineStr">
        <is>
          <t>XAUUSD</t>
        </is>
      </c>
      <c r="Q1841" t="inlineStr">
        <is>
          <t>M15</t>
        </is>
      </c>
      <c r="R1841" t="n">
        <v>4591.18</v>
      </c>
      <c r="S1841" t="n">
        <v>4594.18053</v>
      </c>
      <c r="T1841" t="n">
        <v>4590.19953</v>
      </c>
      <c r="U1841" t="n">
        <v>4599.13494</v>
      </c>
      <c r="V1841" t="n">
        <v>4585.40045</v>
      </c>
      <c r="W1841" t="n">
        <v>0</v>
      </c>
      <c r="Y1841" s="1">
        <f>(O1841/86400)+25569</f>
        <v/>
      </c>
      <c r="Z1841" s="2">
        <f>CEILING(INT(Y1841*1440)/1440*288,1)/288</f>
        <v/>
      </c>
      <c r="AA1841">
        <f>MROUND((Z1841-25569)*86400,300)</f>
        <v/>
      </c>
    </row>
    <row r="1842" ht="14.25" customHeight="1">
      <c r="O1842" t="n">
        <v>1777640402</v>
      </c>
      <c r="P1842" t="inlineStr">
        <is>
          <t>XAUUSD</t>
        </is>
      </c>
      <c r="Q1842" t="inlineStr">
        <is>
          <t>M15</t>
        </is>
      </c>
      <c r="R1842" t="n">
        <v>4591.32</v>
      </c>
      <c r="S1842" t="n">
        <v>4599.83718</v>
      </c>
      <c r="T1842" t="n">
        <v>4595.01835</v>
      </c>
      <c r="U1842" t="n">
        <v>4604.9381</v>
      </c>
      <c r="V1842" t="n">
        <v>4589.69155</v>
      </c>
      <c r="W1842" t="n">
        <v>0</v>
      </c>
      <c r="Y1842" s="1">
        <f>(O1842/86400)+25569</f>
        <v/>
      </c>
      <c r="Z1842" s="2">
        <f>CEILING(INT(Y1842*1440)/1440*288,1)/288</f>
        <v/>
      </c>
      <c r="AA1842">
        <f>MROUND((Z1842-25569)*86400,300)</f>
        <v/>
      </c>
    </row>
    <row r="1843" ht="14.25" customHeight="1">
      <c r="O1843" t="n">
        <v>1777641302</v>
      </c>
      <c r="P1843" t="inlineStr">
        <is>
          <t>XAUUSD</t>
        </is>
      </c>
      <c r="Q1843" t="inlineStr">
        <is>
          <t>M15</t>
        </is>
      </c>
      <c r="R1843" t="n">
        <v>4589.2</v>
      </c>
      <c r="S1843" t="n">
        <v>4606.7207</v>
      </c>
      <c r="T1843" t="n">
        <v>4600.86953</v>
      </c>
      <c r="U1843" t="n">
        <v>4612.0454</v>
      </c>
      <c r="V1843" t="n">
        <v>4594.92122</v>
      </c>
      <c r="W1843" t="n">
        <v>0</v>
      </c>
      <c r="Y1843" s="1">
        <f>(O1843/86400)+25569</f>
        <v/>
      </c>
      <c r="Z1843" s="2">
        <f>CEILING(INT(Y1843*1440)/1440*288,1)/288</f>
        <v/>
      </c>
      <c r="AA1843">
        <f>MROUND((Z1843-25569)*86400,300)</f>
        <v/>
      </c>
    </row>
    <row r="1844" ht="14.25" customHeight="1">
      <c r="O1844" t="n">
        <v>1777642202</v>
      </c>
      <c r="P1844" t="inlineStr">
        <is>
          <t>XAUUSD</t>
        </is>
      </c>
      <c r="Q1844" t="inlineStr">
        <is>
          <t>M15</t>
        </is>
      </c>
      <c r="R1844" t="n">
        <v>4608.07</v>
      </c>
      <c r="S1844" t="n">
        <v>4614.71731</v>
      </c>
      <c r="T1844" t="n">
        <v>4607.79342</v>
      </c>
      <c r="U1844" t="n">
        <v>4620.36707</v>
      </c>
      <c r="V1844" t="n">
        <v>4601.21453</v>
      </c>
      <c r="W1844" t="n">
        <v>0</v>
      </c>
      <c r="Y1844" s="1">
        <f>(O1844/86400)+25569</f>
        <v/>
      </c>
      <c r="Z1844" s="2">
        <f>CEILING(INT(Y1844*1440)/1440*288,1)/288</f>
        <v/>
      </c>
      <c r="AA1844">
        <f>MROUND((Z1844-25569)*86400,300)</f>
        <v/>
      </c>
    </row>
    <row r="1845" ht="14.25" customHeight="1">
      <c r="O1845" t="n">
        <v>1777643102</v>
      </c>
      <c r="P1845" t="inlineStr">
        <is>
          <t>XAUUSD</t>
        </is>
      </c>
      <c r="Q1845" t="inlineStr">
        <is>
          <t>M15</t>
        </is>
      </c>
      <c r="R1845" t="n">
        <v>4625.7</v>
      </c>
      <c r="S1845" t="n">
        <v>4622.85193</v>
      </c>
      <c r="T1845" t="n">
        <v>4615.32267</v>
      </c>
      <c r="U1845" t="n">
        <v>4628.94989</v>
      </c>
      <c r="V1845" t="n">
        <v>4608.39291</v>
      </c>
      <c r="W1845" t="n">
        <v>0</v>
      </c>
      <c r="Y1845" s="1">
        <f>(O1845/86400)+25569</f>
        <v/>
      </c>
      <c r="Z1845" s="2">
        <f>CEILING(INT(Y1845*1440)/1440*288,1)/288</f>
        <v/>
      </c>
      <c r="AA1845">
        <f>MROUND((Z1845-25569)*86400,300)</f>
        <v/>
      </c>
    </row>
    <row r="1846" ht="14.25" customHeight="1">
      <c r="O1846" t="n">
        <v>1777644002</v>
      </c>
      <c r="P1846" t="inlineStr">
        <is>
          <t>XAUUSD</t>
        </is>
      </c>
      <c r="Q1846" t="inlineStr">
        <is>
          <t>M15</t>
        </is>
      </c>
      <c r="R1846" t="n">
        <v>4656.06</v>
      </c>
      <c r="S1846" t="n">
        <v>4630.09535</v>
      </c>
      <c r="T1846" t="n">
        <v>4622.70901</v>
      </c>
      <c r="U1846" t="n">
        <v>4636.60412</v>
      </c>
      <c r="V1846" t="n">
        <v>4615.74416</v>
      </c>
      <c r="W1846" t="n">
        <v>0</v>
      </c>
      <c r="Y1846" s="1">
        <f>(O1846/86400)+25569</f>
        <v/>
      </c>
      <c r="Z1846" s="2">
        <f>CEILING(INT(Y1846*1440)/1440*288,1)/288</f>
        <v/>
      </c>
      <c r="AA1846">
        <f>MROUND((Z1846-25569)*86400,300)</f>
        <v/>
      </c>
    </row>
    <row r="1847" ht="14.25" customHeight="1">
      <c r="O1847" t="n">
        <v>1777644902</v>
      </c>
      <c r="P1847" t="inlineStr">
        <is>
          <t>XAUUSD</t>
        </is>
      </c>
      <c r="Q1847" t="inlineStr">
        <is>
          <t>M15</t>
        </is>
      </c>
      <c r="R1847" t="n">
        <v>4644.67</v>
      </c>
      <c r="S1847" t="n">
        <v>4635.19751</v>
      </c>
      <c r="T1847" t="n">
        <v>4628.95326</v>
      </c>
      <c r="U1847" t="n">
        <v>4641.95659</v>
      </c>
      <c r="V1847" t="n">
        <v>4622.12963</v>
      </c>
      <c r="W1847" t="n">
        <v>0</v>
      </c>
      <c r="Y1847" s="1">
        <f>(O1847/86400)+25569</f>
        <v/>
      </c>
      <c r="Z1847" s="2">
        <f>CEILING(INT(Y1847*1440)/1440*288,1)/288</f>
        <v/>
      </c>
      <c r="AA1847">
        <f>MROUND((Z1847-25569)*86400,300)</f>
        <v/>
      </c>
    </row>
    <row r="1848" ht="14.25" customHeight="1">
      <c r="O1848" t="n">
        <v>1777645802</v>
      </c>
      <c r="P1848" t="inlineStr">
        <is>
          <t>XAUUSD</t>
        </is>
      </c>
      <c r="Q1848" t="inlineStr">
        <is>
          <t>M15</t>
        </is>
      </c>
      <c r="R1848" t="n">
        <v>4633.23</v>
      </c>
      <c r="S1848" t="n">
        <v>4638.44721</v>
      </c>
      <c r="T1848" t="n">
        <v>4633.70024</v>
      </c>
      <c r="U1848" t="n">
        <v>4644.87489</v>
      </c>
      <c r="V1848" t="n">
        <v>4626.79859</v>
      </c>
      <c r="W1848" t="n">
        <v>0</v>
      </c>
      <c r="Y1848" s="1">
        <f>(O1848/86400)+25569</f>
        <v/>
      </c>
      <c r="Z1848" s="2">
        <f>CEILING(INT(Y1848*1440)/1440*288,1)/288</f>
        <v/>
      </c>
      <c r="AA1848">
        <f>MROUND((Z1848-25569)*86400,300)</f>
        <v/>
      </c>
    </row>
    <row r="1849" ht="14.25" customHeight="1">
      <c r="O1849" t="n">
        <v>1777646702</v>
      </c>
      <c r="P1849" t="inlineStr">
        <is>
          <t>XAUUSD</t>
        </is>
      </c>
      <c r="Q1849" t="inlineStr">
        <is>
          <t>M15</t>
        </is>
      </c>
      <c r="R1849" t="n">
        <v>4632.21</v>
      </c>
      <c r="S1849" t="n">
        <v>4640.4192</v>
      </c>
      <c r="T1849" t="n">
        <v>4637.05972</v>
      </c>
      <c r="U1849" t="n">
        <v>4646.05018</v>
      </c>
      <c r="V1849" t="n">
        <v>4630.11036</v>
      </c>
      <c r="W1849" t="n">
        <v>0</v>
      </c>
      <c r="Y1849" s="1">
        <f>(O1849/86400)+25569</f>
        <v/>
      </c>
      <c r="Z1849" s="2">
        <f>CEILING(INT(Y1849*1440)/1440*288,1)/288</f>
        <v/>
      </c>
      <c r="AA1849">
        <f>MROUND((Z1849-25569)*86400,300)</f>
        <v/>
      </c>
    </row>
    <row r="1850" ht="14.25" customHeight="1">
      <c r="O1850" t="n">
        <v>1777647602</v>
      </c>
      <c r="P1850" t="inlineStr">
        <is>
          <t>XAUUSD</t>
        </is>
      </c>
      <c r="Q1850" t="inlineStr">
        <is>
          <t>M15</t>
        </is>
      </c>
      <c r="R1850" t="n">
        <v>4636.58</v>
      </c>
      <c r="S1850" t="n">
        <v>4641.49991</v>
      </c>
      <c r="T1850" t="n">
        <v>4639.27982</v>
      </c>
      <c r="U1850" t="n">
        <v>4646.29267</v>
      </c>
      <c r="V1850" t="n">
        <v>4632.38032</v>
      </c>
      <c r="W1850" t="n">
        <v>0</v>
      </c>
      <c r="Y1850" s="1">
        <f>(O1850/86400)+25569</f>
        <v/>
      </c>
      <c r="Z1850" s="2">
        <f>CEILING(INT(Y1850*1440)/1440*288,1)/288</f>
        <v/>
      </c>
      <c r="AA1850">
        <f>MROUND((Z1850-25569)*86400,300)</f>
        <v/>
      </c>
    </row>
    <row r="1851" ht="14.25" customHeight="1">
      <c r="O1851" t="n">
        <v>1777648502</v>
      </c>
      <c r="P1851" t="inlineStr">
        <is>
          <t>XAUUSD</t>
        </is>
      </c>
      <c r="Q1851" t="inlineStr">
        <is>
          <t>M15</t>
        </is>
      </c>
      <c r="R1851" t="n">
        <v>4636.46</v>
      </c>
      <c r="S1851" t="n">
        <v>4641.90483</v>
      </c>
      <c r="T1851" t="n">
        <v>4640.59232</v>
      </c>
      <c r="U1851" t="n">
        <v>4646.08334</v>
      </c>
      <c r="V1851" t="n">
        <v>4634.14215</v>
      </c>
      <c r="W1851" t="n">
        <v>0</v>
      </c>
      <c r="Y1851" s="1">
        <f>(O1851/86400)+25569</f>
        <v/>
      </c>
      <c r="Z1851" s="2">
        <f>CEILING(INT(Y1851*1440)/1440*288,1)/288</f>
        <v/>
      </c>
      <c r="AA1851">
        <f>MROUND((Z1851-25569)*86400,300)</f>
        <v/>
      </c>
    </row>
    <row r="1852" ht="14.25" customHeight="1">
      <c r="O1852" t="n">
        <v>1777649402</v>
      </c>
      <c r="P1852" t="inlineStr">
        <is>
          <t>XAUUSD</t>
        </is>
      </c>
      <c r="Q1852" t="inlineStr">
        <is>
          <t>M15</t>
        </is>
      </c>
      <c r="R1852" t="n">
        <v>4643.6</v>
      </c>
      <c r="S1852" t="n">
        <v>4641.89157</v>
      </c>
      <c r="T1852" t="n">
        <v>4641.24194</v>
      </c>
      <c r="U1852" t="n">
        <v>4645.69208</v>
      </c>
      <c r="V1852" t="n">
        <v>4635.29442</v>
      </c>
      <c r="W1852" t="n">
        <v>0</v>
      </c>
      <c r="Y1852" s="1">
        <f>(O1852/86400)+25569</f>
        <v/>
      </c>
      <c r="Z1852" s="2">
        <f>CEILING(INT(Y1852*1440)/1440*288,1)/288</f>
        <v/>
      </c>
      <c r="AA1852">
        <f>MROUND((Z1852-25569)*86400,300)</f>
        <v/>
      </c>
    </row>
    <row r="1853" ht="14.25" customHeight="1">
      <c r="O1853" t="n">
        <v>1777650302</v>
      </c>
      <c r="P1853" t="inlineStr">
        <is>
          <t>XAUUSD</t>
        </is>
      </c>
      <c r="Q1853" t="inlineStr">
        <is>
          <t>M15</t>
        </is>
      </c>
      <c r="R1853" t="n">
        <v>4643.3</v>
      </c>
      <c r="S1853" t="n">
        <v>4641.40675</v>
      </c>
      <c r="T1853" t="n">
        <v>4641.32435</v>
      </c>
      <c r="U1853" t="n">
        <v>4645.2103</v>
      </c>
      <c r="V1853" t="n">
        <v>4635.99364</v>
      </c>
      <c r="W1853" t="n">
        <v>0</v>
      </c>
      <c r="Y1853" s="1">
        <f>(O1853/86400)+25569</f>
        <v/>
      </c>
      <c r="Z1853" s="2">
        <f>CEILING(INT(Y1853*1440)/1440*288,1)/288</f>
        <v/>
      </c>
      <c r="AA1853">
        <f>MROUND((Z1853-25569)*86400,300)</f>
        <v/>
      </c>
    </row>
    <row r="1854" ht="14.25" customHeight="1">
      <c r="O1854" t="n">
        <v>1777651202</v>
      </c>
      <c r="P1854" t="inlineStr">
        <is>
          <t>XAUUSD</t>
        </is>
      </c>
      <c r="Q1854" t="inlineStr">
        <is>
          <t>M15</t>
        </is>
      </c>
      <c r="R1854" t="n">
        <v>4642.75</v>
      </c>
      <c r="S1854" t="n">
        <v>4640.54452</v>
      </c>
      <c r="T1854" t="n">
        <v>4640.93444</v>
      </c>
      <c r="U1854" t="n">
        <v>4644.6024</v>
      </c>
      <c r="V1854" t="n">
        <v>4636.38287</v>
      </c>
      <c r="W1854" t="n">
        <v>1</v>
      </c>
      <c r="Y1854" s="1">
        <f>(O1854/86400)+25569</f>
        <v/>
      </c>
      <c r="Z1854" s="2">
        <f>CEILING(INT(Y1854*1440)/1440*288,1)/288</f>
        <v/>
      </c>
      <c r="AA1854">
        <f>MROUND((Z1854-25569)*86400,300)</f>
        <v/>
      </c>
    </row>
    <row r="1855" ht="14.25" customHeight="1">
      <c r="O1855" t="n">
        <v>1777652102</v>
      </c>
      <c r="P1855" t="inlineStr">
        <is>
          <t>XAUUSD</t>
        </is>
      </c>
      <c r="Q1855" t="inlineStr">
        <is>
          <t>M15</t>
        </is>
      </c>
      <c r="R1855" t="n">
        <v>4637.96</v>
      </c>
      <c r="S1855" t="n">
        <v>4639.35547</v>
      </c>
      <c r="T1855" t="n">
        <v>4640.14495</v>
      </c>
      <c r="U1855" t="n">
        <v>4643.90361</v>
      </c>
      <c r="V1855" t="n">
        <v>4636.31741</v>
      </c>
      <c r="W1855" t="n">
        <v>0</v>
      </c>
      <c r="Y1855" s="1">
        <f>(O1855/86400)+25569</f>
        <v/>
      </c>
      <c r="Z1855" s="2">
        <f>CEILING(INT(Y1855*1440)/1440*288,1)/288</f>
        <v/>
      </c>
      <c r="AA1855">
        <f>MROUND((Z1855-25569)*86400,300)</f>
        <v/>
      </c>
    </row>
    <row r="1856" ht="14.25" customHeight="1">
      <c r="O1856" t="n">
        <v>1777653002</v>
      </c>
      <c r="P1856" t="inlineStr">
        <is>
          <t>XAUUSD</t>
        </is>
      </c>
      <c r="Q1856" t="inlineStr">
        <is>
          <t>M15</t>
        </is>
      </c>
      <c r="R1856" t="n">
        <v>4638.86</v>
      </c>
      <c r="S1856" t="n">
        <v>4637.98814</v>
      </c>
      <c r="T1856" t="n">
        <v>4639.06655</v>
      </c>
      <c r="U1856" t="n">
        <v>4642.90322</v>
      </c>
      <c r="V1856" t="n">
        <v>4635.71878</v>
      </c>
      <c r="W1856" t="n">
        <v>0</v>
      </c>
      <c r="Y1856" s="1">
        <f>(O1856/86400)+25569</f>
        <v/>
      </c>
      <c r="Z1856" s="2">
        <f>CEILING(INT(Y1856*1440)/1440*288,1)/288</f>
        <v/>
      </c>
      <c r="AA1856">
        <f>MROUND((Z1856-25569)*86400,300)</f>
        <v/>
      </c>
    </row>
    <row r="1857" ht="14.25" customHeight="1">
      <c r="O1857" t="n">
        <v>1777653902</v>
      </c>
      <c r="P1857" t="inlineStr">
        <is>
          <t>XAUUSD</t>
        </is>
      </c>
      <c r="Q1857" t="inlineStr">
        <is>
          <t>M15</t>
        </is>
      </c>
      <c r="R1857" t="n">
        <v>4638.72</v>
      </c>
      <c r="S1857" t="n">
        <v>4636.42075</v>
      </c>
      <c r="T1857" t="n">
        <v>4637.74365</v>
      </c>
      <c r="U1857" t="n">
        <v>4641.75603</v>
      </c>
      <c r="V1857" t="n">
        <v>4634.58247</v>
      </c>
      <c r="W1857" t="n">
        <v>0</v>
      </c>
      <c r="Y1857" s="1">
        <f>(O1857/86400)+25569</f>
        <v/>
      </c>
      <c r="Z1857" s="2">
        <f>CEILING(INT(Y1857*1440)/1440*288,1)/288</f>
        <v/>
      </c>
      <c r="AA1857">
        <f>MROUND((Z1857-25569)*86400,300)</f>
        <v/>
      </c>
    </row>
    <row r="1858" ht="14.25" customHeight="1">
      <c r="O1858" t="n">
        <v>1777654802</v>
      </c>
      <c r="P1858" t="inlineStr">
        <is>
          <t>XAUUSD</t>
        </is>
      </c>
      <c r="Q1858" t="inlineStr">
        <is>
          <t>M15</t>
        </is>
      </c>
      <c r="R1858" t="n">
        <v>4639.73</v>
      </c>
      <c r="S1858" t="n">
        <v>4634.62763</v>
      </c>
      <c r="T1858" t="n">
        <v>4636.18564</v>
      </c>
      <c r="U1858" t="n">
        <v>4640.32311</v>
      </c>
      <c r="V1858" t="n">
        <v>4632.78695</v>
      </c>
      <c r="W1858" t="n">
        <v>0</v>
      </c>
      <c r="Y1858" s="1">
        <f>(O1858/86400)+25569</f>
        <v/>
      </c>
      <c r="Z1858" s="2">
        <f>CEILING(INT(Y1858*1440)/1440*288,1)/288</f>
        <v/>
      </c>
      <c r="AA1858">
        <f>MROUND((Z1858-25569)*86400,300)</f>
        <v/>
      </c>
    </row>
    <row r="1859" ht="14.25" customHeight="1">
      <c r="O1859" t="n">
        <v>1777655702</v>
      </c>
      <c r="P1859" t="inlineStr">
        <is>
          <t>XAUUSD</t>
        </is>
      </c>
      <c r="Q1859" t="inlineStr">
        <is>
          <t>M15</t>
        </is>
      </c>
      <c r="R1859" t="n">
        <v>4631.67</v>
      </c>
      <c r="S1859" t="n">
        <v>4632.53853</v>
      </c>
      <c r="T1859" t="n">
        <v>4634.36208</v>
      </c>
      <c r="U1859" t="n">
        <v>4638.51442</v>
      </c>
      <c r="V1859" t="n">
        <v>4630.34388</v>
      </c>
      <c r="W1859" t="n">
        <v>0</v>
      </c>
      <c r="Y1859" s="1">
        <f>(O1859/86400)+25569</f>
        <v/>
      </c>
      <c r="Z1859" s="2">
        <f>CEILING(INT(Y1859*1440)/1440*288,1)/288</f>
        <v/>
      </c>
      <c r="AA1859">
        <f>MROUND((Z1859-25569)*86400,300)</f>
        <v/>
      </c>
    </row>
    <row r="1860" ht="14.25" customHeight="1">
      <c r="O1860" t="n">
        <v>1777656602</v>
      </c>
      <c r="P1860" t="inlineStr">
        <is>
          <t>XAUUSD</t>
        </is>
      </c>
      <c r="Q1860" t="inlineStr">
        <is>
          <t>M15</t>
        </is>
      </c>
      <c r="R1860" t="n">
        <v>4628</v>
      </c>
      <c r="S1860" t="n">
        <v>4630.35345</v>
      </c>
      <c r="T1860" t="n">
        <v>4632.35777</v>
      </c>
      <c r="U1860" t="n">
        <v>4636.32777</v>
      </c>
      <c r="V1860" t="n">
        <v>4627.55474</v>
      </c>
      <c r="W1860" t="n">
        <v>0</v>
      </c>
      <c r="Y1860" s="1">
        <f>(O1860/86400)+25569</f>
        <v/>
      </c>
      <c r="Z1860" s="2">
        <f>CEILING(INT(Y1860*1440)/1440*288,1)/288</f>
        <v/>
      </c>
      <c r="AA1860">
        <f>MROUND((Z1860-25569)*86400,300)</f>
        <v/>
      </c>
    </row>
    <row r="1861" ht="14.25" customHeight="1">
      <c r="O1861" t="n">
        <v>1777657502</v>
      </c>
      <c r="P1861" t="inlineStr">
        <is>
          <t>XAUUSD</t>
        </is>
      </c>
      <c r="Q1861" t="inlineStr">
        <is>
          <t>M15</t>
        </is>
      </c>
      <c r="R1861" t="n">
        <v>4629.43</v>
      </c>
      <c r="S1861" t="n">
        <v>4628.16777</v>
      </c>
      <c r="T1861" t="n">
        <v>4630.26277</v>
      </c>
      <c r="U1861" t="n">
        <v>4633.96326</v>
      </c>
      <c r="V1861" t="n">
        <v>4624.70818</v>
      </c>
      <c r="W1861" t="n">
        <v>0</v>
      </c>
      <c r="Y1861" s="1">
        <f>(O1861/86400)+25569</f>
        <v/>
      </c>
      <c r="Z1861" s="2">
        <f>CEILING(INT(Y1861*1440)/1440*288,1)/288</f>
        <v/>
      </c>
      <c r="AA1861">
        <f>MROUND((Z1861-25569)*86400,300)</f>
        <v/>
      </c>
    </row>
    <row r="1862" ht="14.25" customHeight="1">
      <c r="O1862" t="n">
        <v>1777658402</v>
      </c>
      <c r="P1862" t="inlineStr">
        <is>
          <t>XAUUSD</t>
        </is>
      </c>
      <c r="Q1862" t="inlineStr">
        <is>
          <t>M15</t>
        </is>
      </c>
      <c r="R1862" t="n">
        <v>4615.72</v>
      </c>
      <c r="S1862" t="n">
        <v>4625.96908</v>
      </c>
      <c r="T1862" t="n">
        <v>4628.11593</v>
      </c>
      <c r="U1862" t="n">
        <v>4631.39026</v>
      </c>
      <c r="V1862" t="n">
        <v>4621.97654</v>
      </c>
      <c r="W1862" t="n">
        <v>0</v>
      </c>
      <c r="Y1862" s="1">
        <f>(O1862/86400)+25569</f>
        <v/>
      </c>
      <c r="Z1862" s="2">
        <f>CEILING(INT(Y1862*1440)/1440*288,1)/288</f>
        <v/>
      </c>
      <c r="AA1862">
        <f>MROUND((Z1862-25569)*86400,300)</f>
        <v/>
      </c>
    </row>
    <row r="1863" ht="14.25" customHeight="1">
      <c r="O1863" t="n">
        <v>1777659302</v>
      </c>
      <c r="P1863" t="inlineStr">
        <is>
          <t>XAUUSD</t>
        </is>
      </c>
      <c r="Q1863" t="inlineStr">
        <is>
          <t>M15</t>
        </is>
      </c>
      <c r="R1863" t="n">
        <v>4623.48</v>
      </c>
      <c r="S1863" t="n">
        <v>4624.1683</v>
      </c>
      <c r="T1863" t="n">
        <v>4626.14211</v>
      </c>
      <c r="U1863" t="n">
        <v>4628.82879</v>
      </c>
      <c r="V1863" t="n">
        <v>4619.78993</v>
      </c>
      <c r="W1863" t="n">
        <v>0</v>
      </c>
      <c r="Y1863" s="1">
        <f>(O1863/86400)+25569</f>
        <v/>
      </c>
      <c r="Z1863" s="2">
        <f>CEILING(INT(Y1863*1440)/1440*288,1)/288</f>
        <v/>
      </c>
      <c r="AA1863">
        <f>MROUND((Z1863-25569)*86400,300)</f>
        <v/>
      </c>
    </row>
    <row r="1864" ht="14.25" customHeight="1">
      <c r="O1864" t="n">
        <v>1777660202</v>
      </c>
      <c r="P1864" t="inlineStr">
        <is>
          <t>XAUUSD</t>
        </is>
      </c>
      <c r="Q1864" t="inlineStr">
        <is>
          <t>M15</t>
        </is>
      </c>
      <c r="R1864" t="n">
        <v>4622.32</v>
      </c>
      <c r="S1864" t="n">
        <v>4622.51999</v>
      </c>
      <c r="T1864" t="n">
        <v>4624.33105</v>
      </c>
      <c r="U1864" t="n">
        <v>4626.57183</v>
      </c>
      <c r="V1864" t="n">
        <v>4618.20687</v>
      </c>
      <c r="W1864" t="n">
        <v>0</v>
      </c>
      <c r="Y1864" s="1">
        <f>(O1864/86400)+25569</f>
        <v/>
      </c>
      <c r="Z1864" s="2">
        <f>CEILING(INT(Y1864*1440)/1440*288,1)/288</f>
        <v/>
      </c>
      <c r="AA1864">
        <f>MROUND((Z1864-25569)*86400,300)</f>
        <v/>
      </c>
    </row>
    <row r="1865" ht="14.25" customHeight="1">
      <c r="O1865" t="n">
        <v>1777661102</v>
      </c>
      <c r="P1865" t="inlineStr">
        <is>
          <t>XAUUSD</t>
        </is>
      </c>
      <c r="Q1865" t="inlineStr">
        <is>
          <t>M15</t>
        </is>
      </c>
      <c r="R1865" t="n">
        <v>4624.35</v>
      </c>
      <c r="S1865" t="n">
        <v>4620.97486</v>
      </c>
      <c r="T1865" t="n">
        <v>4622.65296</v>
      </c>
      <c r="U1865" t="n">
        <v>4624.63689</v>
      </c>
      <c r="V1865" t="n">
        <v>4617.03674</v>
      </c>
      <c r="W1865" t="n">
        <v>0</v>
      </c>
      <c r="Y1865" s="1">
        <f>(O1865/86400)+25569</f>
        <v/>
      </c>
      <c r="Z1865" s="2">
        <f>CEILING(INT(Y1865*1440)/1440*288,1)/288</f>
        <v/>
      </c>
      <c r="AA1865">
        <f>MROUND((Z1865-25569)*86400,300)</f>
        <v/>
      </c>
    </row>
    <row r="1866" ht="14.25" customHeight="1">
      <c r="O1866" t="n">
        <v>1777662002</v>
      </c>
      <c r="P1866" t="inlineStr">
        <is>
          <t>XAUUSD</t>
        </is>
      </c>
      <c r="Q1866" t="inlineStr">
        <is>
          <t>M15</t>
        </is>
      </c>
      <c r="R1866" t="n">
        <v>4626.3</v>
      </c>
      <c r="S1866" t="n">
        <v>4619.37915</v>
      </c>
      <c r="T1866" t="n">
        <v>4621.01605</v>
      </c>
      <c r="U1866" t="n">
        <v>4622.93617</v>
      </c>
      <c r="V1866" t="n">
        <v>4615.9756</v>
      </c>
      <c r="W1866" t="n">
        <v>0</v>
      </c>
      <c r="Y1866" s="1">
        <f>(O1866/86400)+25569</f>
        <v/>
      </c>
      <c r="Z1866" s="2">
        <f>CEILING(INT(Y1866*1440)/1440*288,1)/288</f>
        <v/>
      </c>
      <c r="AA1866">
        <f>MROUND((Z1866-25569)*86400,300)</f>
        <v/>
      </c>
    </row>
    <row r="1867" ht="14.25" customHeight="1">
      <c r="O1867" t="n">
        <v>1777662902</v>
      </c>
      <c r="P1867" t="inlineStr">
        <is>
          <t>XAUUSD</t>
        </is>
      </c>
      <c r="Q1867" t="inlineStr">
        <is>
          <t>M15</t>
        </is>
      </c>
      <c r="R1867" t="n">
        <v>4624.4</v>
      </c>
      <c r="S1867" t="n">
        <v>4617.64356</v>
      </c>
      <c r="T1867" t="n">
        <v>4619.3298</v>
      </c>
      <c r="U1867" t="n">
        <v>4621.38621</v>
      </c>
      <c r="V1867" t="n">
        <v>4614.83349</v>
      </c>
      <c r="W1867" t="n">
        <v>0</v>
      </c>
      <c r="Y1867" s="1">
        <f>(O1867/86400)+25569</f>
        <v/>
      </c>
      <c r="Z1867" s="2">
        <f>CEILING(INT(Y1867*1440)/1440*288,1)/288</f>
        <v/>
      </c>
      <c r="AA1867">
        <f>MROUND((Z1867-25569)*86400,300)</f>
        <v/>
      </c>
    </row>
    <row r="1868" ht="14.25" customHeight="1">
      <c r="O1868" t="n">
        <v>1777663802</v>
      </c>
      <c r="P1868" t="inlineStr">
        <is>
          <t>XAUUSD</t>
        </is>
      </c>
      <c r="Q1868" t="inlineStr">
        <is>
          <t>M15</t>
        </is>
      </c>
      <c r="R1868" t="n">
        <v>4611.78</v>
      </c>
      <c r="S1868" t="n">
        <v>4615.87995</v>
      </c>
      <c r="T1868" t="n">
        <v>4617.60488</v>
      </c>
      <c r="U1868" t="n">
        <v>4619.9227</v>
      </c>
      <c r="V1868" t="n">
        <v>4613.45482</v>
      </c>
      <c r="W1868" t="n">
        <v>0</v>
      </c>
      <c r="Y1868" s="1">
        <f>(O1868/86400)+25569</f>
        <v/>
      </c>
      <c r="Z1868" s="2">
        <f>CEILING(INT(Y1868*1440)/1440*288,1)/288</f>
        <v/>
      </c>
      <c r="AA1868">
        <f>MROUND((Z1868-25569)*86400,300)</f>
        <v/>
      </c>
    </row>
    <row r="1869" ht="14.25" customHeight="1">
      <c r="O1869" t="n">
        <v>1777664702</v>
      </c>
      <c r="P1869" t="inlineStr">
        <is>
          <t>XAUUSD</t>
        </is>
      </c>
      <c r="Q1869" t="inlineStr">
        <is>
          <t>M15</t>
        </is>
      </c>
      <c r="R1869" t="n">
        <v>4610.06</v>
      </c>
      <c r="S1869" t="n">
        <v>4614.6049</v>
      </c>
      <c r="T1869" t="n">
        <v>4616.10489</v>
      </c>
      <c r="U1869" t="n">
        <v>4618.68522</v>
      </c>
      <c r="V1869" t="n">
        <v>4612.25191</v>
      </c>
      <c r="W1869" t="n">
        <v>0</v>
      </c>
      <c r="Y1869" s="1">
        <f>(O1869/86400)+25569</f>
        <v/>
      </c>
      <c r="Z1869" s="2">
        <f>CEILING(INT(Y1869*1440)/1440*288,1)/288</f>
        <v/>
      </c>
      <c r="AA1869">
        <f>MROUND((Z1869-25569)*86400,300)</f>
        <v/>
      </c>
    </row>
    <row r="1870" ht="14.25" customHeight="1">
      <c r="O1870" t="n">
        <v>1777665602</v>
      </c>
      <c r="P1870" t="inlineStr">
        <is>
          <t>XAUUSD</t>
        </is>
      </c>
      <c r="Q1870" t="inlineStr">
        <is>
          <t>M15</t>
        </is>
      </c>
      <c r="R1870" t="n">
        <v>4611.41</v>
      </c>
      <c r="S1870" t="n">
        <v>4614.03502</v>
      </c>
      <c r="T1870" t="n">
        <v>4615.06995</v>
      </c>
      <c r="U1870" t="n">
        <v>4618.0667</v>
      </c>
      <c r="V1870" t="n">
        <v>4611.43822</v>
      </c>
      <c r="W1870" t="n">
        <v>0</v>
      </c>
      <c r="Y1870" s="1">
        <f>(O1870/86400)+25569</f>
        <v/>
      </c>
      <c r="Z1870" s="2">
        <f>CEILING(INT(Y1870*1440)/1440*288,1)/288</f>
        <v/>
      </c>
      <c r="AA1870">
        <f>MROUND((Z1870-25569)*86400,300)</f>
        <v/>
      </c>
    </row>
    <row r="1871" ht="14.25" customHeight="1">
      <c r="O1871" t="n">
        <v>1777666502</v>
      </c>
      <c r="P1871" t="inlineStr">
        <is>
          <t>XAUUSD</t>
        </is>
      </c>
      <c r="Q1871" t="inlineStr">
        <is>
          <t>M15</t>
        </is>
      </c>
      <c r="R1871" t="n">
        <v>4613.3</v>
      </c>
      <c r="S1871" t="n">
        <v>4614.25205</v>
      </c>
      <c r="T1871" t="n">
        <v>4614.661</v>
      </c>
      <c r="U1871" t="n">
        <v>4618.27702</v>
      </c>
      <c r="V1871" t="n">
        <v>4611.2153</v>
      </c>
      <c r="W1871" t="n">
        <v>0</v>
      </c>
      <c r="Y1871" s="1">
        <f>(O1871/86400)+25569</f>
        <v/>
      </c>
      <c r="Z1871" s="2">
        <f>CEILING(INT(Y1871*1440)/1440*288,1)/288</f>
        <v/>
      </c>
      <c r="AA1871">
        <f>MROUND((Z1871-25569)*86400,300)</f>
        <v/>
      </c>
    </row>
    <row r="1872" ht="14.25" customHeight="1">
      <c r="O1872" t="n">
        <v>1777667402</v>
      </c>
      <c r="P1872" t="inlineStr">
        <is>
          <t>XAUUSD</t>
        </is>
      </c>
      <c r="Q1872" t="inlineStr">
        <is>
          <t>M15</t>
        </is>
      </c>
      <c r="R1872" t="n">
        <v>4613.77</v>
      </c>
      <c r="S1872" t="n">
        <v>4615.20439</v>
      </c>
      <c r="T1872" t="n">
        <v>4614.93269</v>
      </c>
      <c r="U1872" t="n">
        <v>4619.2635</v>
      </c>
      <c r="V1872" t="n">
        <v>4611.59235</v>
      </c>
      <c r="W1872" t="n">
        <v>1</v>
      </c>
      <c r="Y1872" s="1">
        <f>(O1872/86400)+25569</f>
        <v/>
      </c>
      <c r="Z1872" s="2">
        <f>CEILING(INT(Y1872*1440)/1440*288,1)/288</f>
        <v/>
      </c>
      <c r="AA1872">
        <f>MROUND((Z1872-25569)*86400,300)</f>
        <v/>
      </c>
    </row>
    <row r="1873" ht="14.25" customHeight="1">
      <c r="O1873" t="n">
        <v>1777668302</v>
      </c>
      <c r="P1873" t="inlineStr">
        <is>
          <t>XAUUSD</t>
        </is>
      </c>
      <c r="Q1873" t="inlineStr">
        <is>
          <t>M15</t>
        </is>
      </c>
      <c r="R1873" t="n">
        <v>4613.98</v>
      </c>
      <c r="S1873" t="n">
        <v>4616.73243</v>
      </c>
      <c r="T1873" t="n">
        <v>4615.83256</v>
      </c>
      <c r="U1873" t="n">
        <v>4620.93113</v>
      </c>
      <c r="V1873" t="n">
        <v>4612.52489</v>
      </c>
      <c r="W1873" t="n">
        <v>0</v>
      </c>
      <c r="Y1873" s="1">
        <f>(O1873/86400)+25569</f>
        <v/>
      </c>
      <c r="Z1873" s="2">
        <f>CEILING(INT(Y1873*1440)/1440*288,1)/288</f>
        <v/>
      </c>
      <c r="AA1873">
        <f>MROUND((Z1873-25569)*86400,300)</f>
        <v/>
      </c>
    </row>
    <row r="1874" ht="14.25" customHeight="1">
      <c r="O1874" t="n">
        <v>1777845602</v>
      </c>
      <c r="P1874" t="inlineStr">
        <is>
          <t>XAUUSD</t>
        </is>
      </c>
      <c r="Q1874" t="inlineStr">
        <is>
          <t>M15</t>
        </is>
      </c>
      <c r="R1874" t="n">
        <v>4623.11</v>
      </c>
      <c r="S1874" t="n">
        <v>4618.54342</v>
      </c>
      <c r="T1874" t="n">
        <v>4617.18799</v>
      </c>
      <c r="U1874" t="n">
        <v>4622.92609</v>
      </c>
      <c r="V1874" t="n">
        <v>4613.78142</v>
      </c>
      <c r="W1874" t="n">
        <v>0</v>
      </c>
      <c r="Y1874" s="1">
        <f>(O1874/86400)+25569</f>
        <v/>
      </c>
      <c r="Z1874" s="2">
        <f>CEILING(INT(Y1874*1440)/1440*288,1)/288</f>
        <v/>
      </c>
      <c r="AA1874">
        <f>MROUND((Z1874-25569)*86400,300)</f>
        <v/>
      </c>
    </row>
    <row r="1875" ht="14.25" customHeight="1">
      <c r="O1875" t="n">
        <v>1777846502</v>
      </c>
      <c r="P1875" t="inlineStr">
        <is>
          <t>XAUUSD</t>
        </is>
      </c>
      <c r="Q1875" t="inlineStr">
        <is>
          <t>M15</t>
        </is>
      </c>
      <c r="R1875" t="n">
        <v>4620.91</v>
      </c>
      <c r="S1875" t="n">
        <v>4619.98901</v>
      </c>
      <c r="T1875" t="n">
        <v>4618.5885</v>
      </c>
      <c r="U1875" t="n">
        <v>4624.43357</v>
      </c>
      <c r="V1875" t="n">
        <v>4614.96692</v>
      </c>
      <c r="W1875" t="n">
        <v>0</v>
      </c>
      <c r="Y1875" s="1">
        <f>(O1875/86400)+25569</f>
        <v/>
      </c>
      <c r="Z1875" s="2">
        <f>CEILING(INT(Y1875*1440)/1440*288,1)/288</f>
        <v/>
      </c>
      <c r="AA1875">
        <f>MROUND((Z1875-25569)*86400,300)</f>
        <v/>
      </c>
    </row>
    <row r="1876" ht="14.25" customHeight="1">
      <c r="O1876" t="n">
        <v>1777847402</v>
      </c>
      <c r="P1876" t="inlineStr">
        <is>
          <t>XAUUSD</t>
        </is>
      </c>
      <c r="Q1876" t="inlineStr">
        <is>
          <t>M15</t>
        </is>
      </c>
      <c r="R1876" t="n">
        <v>4628.2</v>
      </c>
      <c r="S1876" t="n">
        <v>4620.78527</v>
      </c>
      <c r="T1876" t="n">
        <v>4619.68688</v>
      </c>
      <c r="U1876" t="n">
        <v>4625.32318</v>
      </c>
      <c r="V1876" t="n">
        <v>4615.89478</v>
      </c>
      <c r="W1876" t="n">
        <v>0</v>
      </c>
      <c r="Y1876" s="1">
        <f>(O1876/86400)+25569</f>
        <v/>
      </c>
      <c r="Z1876" s="2">
        <f>CEILING(INT(Y1876*1440)/1440*288,1)/288</f>
        <v/>
      </c>
      <c r="AA1876">
        <f>MROUND((Z1876-25569)*86400,300)</f>
        <v/>
      </c>
    </row>
    <row r="1877" ht="14.25" customHeight="1">
      <c r="O1877" t="n">
        <v>1777848302</v>
      </c>
      <c r="P1877" t="inlineStr">
        <is>
          <t>XAUUSD</t>
        </is>
      </c>
      <c r="Q1877" t="inlineStr">
        <is>
          <t>M15</t>
        </is>
      </c>
      <c r="R1877" t="n">
        <v>4618.95</v>
      </c>
      <c r="S1877" t="n">
        <v>4620.5135</v>
      </c>
      <c r="T1877" t="n">
        <v>4620.10019</v>
      </c>
      <c r="U1877" t="n">
        <v>4625.1748</v>
      </c>
      <c r="V1877" t="n">
        <v>4616.11909</v>
      </c>
      <c r="W1877" t="n">
        <v>0</v>
      </c>
      <c r="Y1877" s="1">
        <f>(O1877/86400)+25569</f>
        <v/>
      </c>
      <c r="Z1877" s="2">
        <f>CEILING(INT(Y1877*1440)/1440*288,1)/288</f>
        <v/>
      </c>
      <c r="AA1877">
        <f>MROUND((Z1877-25569)*86400,300)</f>
        <v/>
      </c>
    </row>
    <row r="1878" ht="14.25" customHeight="1">
      <c r="O1878" t="n">
        <v>1777849202</v>
      </c>
      <c r="P1878" t="inlineStr">
        <is>
          <t>XAUUSD</t>
        </is>
      </c>
      <c r="Q1878" t="inlineStr">
        <is>
          <t>M15</t>
        </is>
      </c>
      <c r="R1878" t="n">
        <v>4615.08</v>
      </c>
      <c r="S1878" t="n">
        <v>4619.43312</v>
      </c>
      <c r="T1878" t="n">
        <v>4619.76666</v>
      </c>
      <c r="U1878" t="n">
        <v>4623.96804</v>
      </c>
      <c r="V1878" t="n">
        <v>4615.52622</v>
      </c>
      <c r="W1878" t="n">
        <v>1</v>
      </c>
      <c r="Y1878" s="1">
        <f>(O1878/86400)+25569</f>
        <v/>
      </c>
      <c r="Z1878" s="2">
        <f>CEILING(INT(Y1878*1440)/1440*288,1)/288</f>
        <v/>
      </c>
      <c r="AA1878">
        <f>MROUND((Z1878-25569)*86400,300)</f>
        <v/>
      </c>
    </row>
    <row r="1879" ht="14.25" customHeight="1">
      <c r="O1879" t="n">
        <v>1777850102</v>
      </c>
      <c r="P1879" t="inlineStr">
        <is>
          <t>XAUUSD</t>
        </is>
      </c>
      <c r="Q1879" t="inlineStr">
        <is>
          <t>M15</t>
        </is>
      </c>
      <c r="R1879" t="n">
        <v>4617.09</v>
      </c>
      <c r="S1879" t="n">
        <v>4617.7679</v>
      </c>
      <c r="T1879" t="n">
        <v>4618.76728</v>
      </c>
      <c r="U1879" t="n">
        <v>4622.09218</v>
      </c>
      <c r="V1879" t="n">
        <v>4614.26464</v>
      </c>
      <c r="W1879" t="n">
        <v>0</v>
      </c>
      <c r="Y1879" s="1">
        <f>(O1879/86400)+25569</f>
        <v/>
      </c>
      <c r="Z1879" s="2">
        <f>CEILING(INT(Y1879*1440)/1440*288,1)/288</f>
        <v/>
      </c>
      <c r="AA1879">
        <f>MROUND((Z1879-25569)*86400,300)</f>
        <v/>
      </c>
    </row>
    <row r="1880" ht="14.25" customHeight="1">
      <c r="O1880" t="n">
        <v>1777851002</v>
      </c>
      <c r="P1880" t="inlineStr">
        <is>
          <t>XAUUSD</t>
        </is>
      </c>
      <c r="Q1880" t="inlineStr">
        <is>
          <t>M15</t>
        </is>
      </c>
      <c r="R1880" t="n">
        <v>4613.63</v>
      </c>
      <c r="S1880" t="n">
        <v>4615.60744</v>
      </c>
      <c r="T1880" t="n">
        <v>4617.18736</v>
      </c>
      <c r="U1880" t="n">
        <v>4619.88012</v>
      </c>
      <c r="V1880" t="n">
        <v>4612.36095</v>
      </c>
      <c r="W1880" t="n">
        <v>0</v>
      </c>
      <c r="Y1880" s="1">
        <f>(O1880/86400)+25569</f>
        <v/>
      </c>
      <c r="Z1880" s="2">
        <f>CEILING(INT(Y1880*1440)/1440*288,1)/288</f>
        <v/>
      </c>
      <c r="AA1880">
        <f>MROUND((Z1880-25569)*86400,300)</f>
        <v/>
      </c>
    </row>
    <row r="1881" ht="14.25" customHeight="1">
      <c r="O1881" t="n">
        <v>1777851902</v>
      </c>
      <c r="P1881" t="inlineStr">
        <is>
          <t>XAUUSD</t>
        </is>
      </c>
      <c r="Q1881" t="inlineStr">
        <is>
          <t>M15</t>
        </is>
      </c>
      <c r="R1881" t="n">
        <v>4613.86</v>
      </c>
      <c r="S1881" t="n">
        <v>4613.20643</v>
      </c>
      <c r="T1881" t="n">
        <v>4615.1969</v>
      </c>
      <c r="U1881" t="n">
        <v>4617.54574</v>
      </c>
      <c r="V1881" t="n">
        <v>4609.96409</v>
      </c>
      <c r="W1881" t="n">
        <v>0</v>
      </c>
      <c r="Y1881" s="1">
        <f>(O1881/86400)+25569</f>
        <v/>
      </c>
      <c r="Z1881" s="2">
        <f>CEILING(INT(Y1881*1440)/1440*288,1)/288</f>
        <v/>
      </c>
      <c r="AA1881">
        <f>MROUND((Z1881-25569)*86400,300)</f>
        <v/>
      </c>
    </row>
    <row r="1882" ht="14.25" customHeight="1">
      <c r="O1882" t="n">
        <v>1777852802</v>
      </c>
      <c r="P1882" t="inlineStr">
        <is>
          <t>XAUUSD</t>
        </is>
      </c>
      <c r="Q1882" t="inlineStr">
        <is>
          <t>M15</t>
        </is>
      </c>
      <c r="R1882" t="n">
        <v>4612.3</v>
      </c>
      <c r="S1882" t="n">
        <v>4610.72442</v>
      </c>
      <c r="T1882" t="n">
        <v>4612.96066</v>
      </c>
      <c r="U1882" t="n">
        <v>4615.31658</v>
      </c>
      <c r="V1882" t="n">
        <v>4607.28591</v>
      </c>
      <c r="W1882" t="n">
        <v>0</v>
      </c>
      <c r="Y1882" s="1">
        <f>(O1882/86400)+25569</f>
        <v/>
      </c>
      <c r="Z1882" s="2">
        <f>CEILING(INT(Y1882*1440)/1440*288,1)/288</f>
        <v/>
      </c>
      <c r="AA1882">
        <f>MROUND((Z1882-25569)*86400,300)</f>
        <v/>
      </c>
    </row>
    <row r="1883" ht="14.25" customHeight="1">
      <c r="O1883" t="n">
        <v>1777853702</v>
      </c>
      <c r="P1883" t="inlineStr">
        <is>
          <t>XAUUSD</t>
        </is>
      </c>
      <c r="Q1883" t="inlineStr">
        <is>
          <t>M15</t>
        </is>
      </c>
      <c r="R1883" t="n">
        <v>4606.13</v>
      </c>
      <c r="S1883" t="n">
        <v>4608.34304</v>
      </c>
      <c r="T1883" t="n">
        <v>4610.65185</v>
      </c>
      <c r="U1883" t="n">
        <v>4613.34541</v>
      </c>
      <c r="V1883" t="n">
        <v>4604.68517</v>
      </c>
      <c r="W1883" t="n">
        <v>0</v>
      </c>
      <c r="Y1883" s="1">
        <f>(O1883/86400)+25569</f>
        <v/>
      </c>
      <c r="Z1883" s="2">
        <f>CEILING(INT(Y1883*1440)/1440*288,1)/288</f>
        <v/>
      </c>
      <c r="AA1883">
        <f>MROUND((Z1883-25569)*86400,300)</f>
        <v/>
      </c>
    </row>
    <row r="1884" ht="14.25" customHeight="1">
      <c r="O1884" t="n">
        <v>1777854602</v>
      </c>
      <c r="P1884" t="inlineStr">
        <is>
          <t>XAUUSD</t>
        </is>
      </c>
      <c r="Q1884" t="inlineStr">
        <is>
          <t>M15</t>
        </is>
      </c>
      <c r="R1884" t="n">
        <v>4605.86</v>
      </c>
      <c r="S1884" t="n">
        <v>4606.35325</v>
      </c>
      <c r="T1884" t="n">
        <v>4608.50255</v>
      </c>
      <c r="U1884" t="n">
        <v>4611.74423</v>
      </c>
      <c r="V1884" t="n">
        <v>4602.35878</v>
      </c>
      <c r="W1884" t="n">
        <v>0</v>
      </c>
      <c r="Y1884" s="1">
        <f>(O1884/86400)+25569</f>
        <v/>
      </c>
      <c r="Z1884" s="2">
        <f>CEILING(INT(Y1884*1440)/1440*288,1)/288</f>
        <v/>
      </c>
      <c r="AA1884">
        <f>MROUND((Z1884-25569)*86400,300)</f>
        <v/>
      </c>
    </row>
    <row r="1885" ht="14.25" customHeight="1">
      <c r="O1885" t="n">
        <v>1777855502</v>
      </c>
      <c r="P1885" t="inlineStr">
        <is>
          <t>XAUUSD</t>
        </is>
      </c>
      <c r="Q1885" t="inlineStr">
        <is>
          <t>M15</t>
        </is>
      </c>
      <c r="R1885" t="n">
        <v>4613.01</v>
      </c>
      <c r="S1885" t="n">
        <v>4604.80567</v>
      </c>
      <c r="T1885" t="n">
        <v>4606.65411</v>
      </c>
      <c r="U1885" t="n">
        <v>4610.65126</v>
      </c>
      <c r="V1885" t="n">
        <v>4600.28472</v>
      </c>
      <c r="W1885" t="n">
        <v>0</v>
      </c>
      <c r="Y1885" s="1">
        <f>(O1885/86400)+25569</f>
        <v/>
      </c>
      <c r="Z1885" s="2">
        <f>CEILING(INT(Y1885*1440)/1440*288,1)/288</f>
        <v/>
      </c>
      <c r="AA1885">
        <f>MROUND((Z1885-25569)*86400,300)</f>
        <v/>
      </c>
    </row>
    <row r="1886" ht="14.25" customHeight="1">
      <c r="O1886" t="n">
        <v>1777856402</v>
      </c>
      <c r="P1886" t="inlineStr">
        <is>
          <t>XAUUSD</t>
        </is>
      </c>
      <c r="Q1886" t="inlineStr">
        <is>
          <t>M15</t>
        </is>
      </c>
      <c r="R1886" t="n">
        <v>4600.58</v>
      </c>
      <c r="S1886" t="n">
        <v>4603.4907</v>
      </c>
      <c r="T1886" t="n">
        <v>4605.07241</v>
      </c>
      <c r="U1886" t="n">
        <v>4609.89723</v>
      </c>
      <c r="V1886" t="n">
        <v>4598.49147</v>
      </c>
      <c r="W1886" t="n">
        <v>0</v>
      </c>
      <c r="Y1886" s="1">
        <f>(O1886/86400)+25569</f>
        <v/>
      </c>
      <c r="Z1886" s="2">
        <f>CEILING(INT(Y1886*1440)/1440*288,1)/288</f>
        <v/>
      </c>
      <c r="AA1886">
        <f>MROUND((Z1886-25569)*86400,300)</f>
        <v/>
      </c>
    </row>
    <row r="1887" ht="14.25" customHeight="1">
      <c r="O1887" t="n">
        <v>1777857302</v>
      </c>
      <c r="P1887" t="inlineStr">
        <is>
          <t>XAUUSD</t>
        </is>
      </c>
      <c r="Q1887" t="inlineStr">
        <is>
          <t>M15</t>
        </is>
      </c>
      <c r="R1887" t="n">
        <v>4594.65</v>
      </c>
      <c r="S1887" t="n">
        <v>4602.72737</v>
      </c>
      <c r="T1887" t="n">
        <v>4603.89989</v>
      </c>
      <c r="U1887" t="n">
        <v>4609.37139</v>
      </c>
      <c r="V1887" t="n">
        <v>4597.19995</v>
      </c>
      <c r="W1887" t="n">
        <v>0</v>
      </c>
      <c r="Y1887" s="1">
        <f>(O1887/86400)+25569</f>
        <v/>
      </c>
      <c r="Z1887" s="2">
        <f>CEILING(INT(Y1887*1440)/1440*288,1)/288</f>
        <v/>
      </c>
      <c r="AA1887">
        <f>MROUND((Z1887-25569)*86400,300)</f>
        <v/>
      </c>
    </row>
    <row r="1888" ht="14.25" customHeight="1">
      <c r="O1888" t="n">
        <v>1777858202</v>
      </c>
      <c r="P1888" t="inlineStr">
        <is>
          <t>XAUUSD</t>
        </is>
      </c>
      <c r="Q1888" t="inlineStr">
        <is>
          <t>M15</t>
        </is>
      </c>
      <c r="R1888" t="n">
        <v>4601.59</v>
      </c>
      <c r="S1888" t="n">
        <v>4602.62203</v>
      </c>
      <c r="T1888" t="n">
        <v>4603.26096</v>
      </c>
      <c r="U1888" t="n">
        <v>4609.23465</v>
      </c>
      <c r="V1888" t="n">
        <v>4596.43501</v>
      </c>
      <c r="W1888" t="n">
        <v>0</v>
      </c>
      <c r="Y1888" s="1">
        <f>(O1888/86400)+25569</f>
        <v/>
      </c>
      <c r="Z1888" s="2">
        <f>CEILING(INT(Y1888*1440)/1440*288,1)/288</f>
        <v/>
      </c>
      <c r="AA1888">
        <f>MROUND((Z1888-25569)*86400,300)</f>
        <v/>
      </c>
    </row>
    <row r="1889" ht="14.25" customHeight="1">
      <c r="O1889" t="n">
        <v>1777859102</v>
      </c>
      <c r="P1889" t="inlineStr">
        <is>
          <t>XAUUSD</t>
        </is>
      </c>
      <c r="Q1889" t="inlineStr">
        <is>
          <t>M15</t>
        </is>
      </c>
      <c r="R1889" t="n">
        <v>4613.14</v>
      </c>
      <c r="S1889" t="n">
        <v>4602.87278</v>
      </c>
      <c r="T1889" t="n">
        <v>4603.06687</v>
      </c>
      <c r="U1889" t="n">
        <v>4609.44516</v>
      </c>
      <c r="V1889" t="n">
        <v>4596.21121</v>
      </c>
      <c r="W1889" t="n">
        <v>0</v>
      </c>
      <c r="Y1889" s="1">
        <f>(O1889/86400)+25569</f>
        <v/>
      </c>
      <c r="Z1889" s="2">
        <f>CEILING(INT(Y1889*1440)/1440*288,1)/288</f>
        <v/>
      </c>
      <c r="AA1889">
        <f>MROUND((Z1889-25569)*86400,300)</f>
        <v/>
      </c>
    </row>
    <row r="1890" ht="14.25" customHeight="1">
      <c r="O1890" t="n">
        <v>1777860002</v>
      </c>
      <c r="P1890" t="inlineStr">
        <is>
          <t>XAUUSD</t>
        </is>
      </c>
      <c r="Q1890" t="inlineStr">
        <is>
          <t>M15</t>
        </is>
      </c>
      <c r="R1890" t="n">
        <v>4608.34</v>
      </c>
      <c r="S1890" t="n">
        <v>4603.10232</v>
      </c>
      <c r="T1890" t="n">
        <v>4603.0846</v>
      </c>
      <c r="U1890" t="n">
        <v>4609.57899</v>
      </c>
      <c r="V1890" t="n">
        <v>4596.31391</v>
      </c>
      <c r="W1890" t="n">
        <v>1</v>
      </c>
      <c r="Y1890" s="1">
        <f>(O1890/86400)+25569</f>
        <v/>
      </c>
      <c r="Z1890" s="2">
        <f>CEILING(INT(Y1890*1440)/1440*288,1)/288</f>
        <v/>
      </c>
      <c r="AA1890">
        <f>MROUND((Z1890-25569)*86400,300)</f>
        <v/>
      </c>
    </row>
    <row r="1891" ht="14.25" customHeight="1">
      <c r="O1891" t="n">
        <v>1777860902</v>
      </c>
      <c r="P1891" t="inlineStr">
        <is>
          <t>XAUUSD</t>
        </is>
      </c>
      <c r="Q1891" t="inlineStr">
        <is>
          <t>M15</t>
        </is>
      </c>
      <c r="R1891" t="n">
        <v>4593.09</v>
      </c>
      <c r="S1891" t="n">
        <v>4603.48749</v>
      </c>
      <c r="T1891" t="n">
        <v>4603.28604</v>
      </c>
      <c r="U1891" t="n">
        <v>4609.5188</v>
      </c>
      <c r="V1891" t="n">
        <v>4596.71422</v>
      </c>
      <c r="W1891" t="n">
        <v>0</v>
      </c>
      <c r="Y1891" s="1">
        <f>(O1891/86400)+25569</f>
        <v/>
      </c>
      <c r="Z1891" s="2">
        <f>CEILING(INT(Y1891*1440)/1440*288,1)/288</f>
        <v/>
      </c>
      <c r="AA1891">
        <f>MROUND((Z1891-25569)*86400,300)</f>
        <v/>
      </c>
    </row>
    <row r="1892" ht="14.25" customHeight="1">
      <c r="O1892" t="n">
        <v>1777861802</v>
      </c>
      <c r="P1892" t="inlineStr">
        <is>
          <t>XAUUSD</t>
        </is>
      </c>
      <c r="Q1892" t="inlineStr">
        <is>
          <t>M15</t>
        </is>
      </c>
      <c r="R1892" t="n">
        <v>4603.32</v>
      </c>
      <c r="S1892" t="n">
        <v>4604.53714</v>
      </c>
      <c r="T1892" t="n">
        <v>4603.91159</v>
      </c>
      <c r="U1892" t="n">
        <v>4609.66585</v>
      </c>
      <c r="V1892" t="n">
        <v>4597.77399</v>
      </c>
      <c r="W1892" t="n">
        <v>0</v>
      </c>
      <c r="Y1892" s="1">
        <f>(O1892/86400)+25569</f>
        <v/>
      </c>
      <c r="Z1892" s="2">
        <f>CEILING(INT(Y1892*1440)/1440*288,1)/288</f>
        <v/>
      </c>
      <c r="AA1892">
        <f>MROUND((Z1892-25569)*86400,300)</f>
        <v/>
      </c>
    </row>
    <row r="1893" ht="14.25" customHeight="1">
      <c r="O1893" t="n">
        <v>1777862702</v>
      </c>
      <c r="P1893" t="inlineStr">
        <is>
          <t>XAUUSD</t>
        </is>
      </c>
      <c r="Q1893" t="inlineStr">
        <is>
          <t>M15</t>
        </is>
      </c>
      <c r="R1893" t="n">
        <v>4605.77</v>
      </c>
      <c r="S1893" t="n">
        <v>4605.98946</v>
      </c>
      <c r="T1893" t="n">
        <v>4604.95053</v>
      </c>
      <c r="U1893" t="n">
        <v>4610.26751</v>
      </c>
      <c r="V1893" t="n">
        <v>4599.49596</v>
      </c>
      <c r="W1893" t="n">
        <v>0</v>
      </c>
      <c r="Y1893" s="1">
        <f>(O1893/86400)+25569</f>
        <v/>
      </c>
      <c r="Z1893" s="2">
        <f>CEILING(INT(Y1893*1440)/1440*288,1)/288</f>
        <v/>
      </c>
      <c r="AA1893">
        <f>MROUND((Z1893-25569)*86400,300)</f>
        <v/>
      </c>
    </row>
    <row r="1894" ht="14.25" customHeight="1">
      <c r="O1894" t="n">
        <v>1777863602</v>
      </c>
      <c r="P1894" t="inlineStr">
        <is>
          <t>XAUUSD</t>
        </is>
      </c>
      <c r="Q1894" t="inlineStr">
        <is>
          <t>M15</t>
        </is>
      </c>
      <c r="R1894" t="n">
        <v>4610.07</v>
      </c>
      <c r="S1894" t="n">
        <v>4607.62574</v>
      </c>
      <c r="T1894" t="n">
        <v>4606.28814</v>
      </c>
      <c r="U1894" t="n">
        <v>4611.15223</v>
      </c>
      <c r="V1894" t="n">
        <v>4601.49871</v>
      </c>
      <c r="W1894" t="n">
        <v>0</v>
      </c>
      <c r="Y1894" s="1">
        <f>(O1894/86400)+25569</f>
        <v/>
      </c>
      <c r="Z1894" s="2">
        <f>CEILING(INT(Y1894*1440)/1440*288,1)/288</f>
        <v/>
      </c>
      <c r="AA1894">
        <f>MROUND((Z1894-25569)*86400,300)</f>
        <v/>
      </c>
    </row>
    <row r="1895" ht="14.25" customHeight="1">
      <c r="O1895" t="n">
        <v>1777864502</v>
      </c>
      <c r="P1895" t="inlineStr">
        <is>
          <t>XAUUSD</t>
        </is>
      </c>
      <c r="Q1895" t="inlineStr">
        <is>
          <t>M15</t>
        </is>
      </c>
      <c r="R1895" t="n">
        <v>4610.27</v>
      </c>
      <c r="S1895" t="n">
        <v>4609.07937</v>
      </c>
      <c r="T1895" t="n">
        <v>4607.68375</v>
      </c>
      <c r="U1895" t="n">
        <v>4612.19201</v>
      </c>
      <c r="V1895" t="n">
        <v>4603.48768</v>
      </c>
      <c r="W1895" t="n">
        <v>0</v>
      </c>
      <c r="Y1895" s="1">
        <f>(O1895/86400)+25569</f>
        <v/>
      </c>
      <c r="Z1895" s="2">
        <f>CEILING(INT(Y1895*1440)/1440*288,1)/288</f>
        <v/>
      </c>
      <c r="AA1895">
        <f>MROUND((Z1895-25569)*86400,300)</f>
        <v/>
      </c>
    </row>
    <row r="1896" ht="14.25" customHeight="1">
      <c r="O1896" t="n">
        <v>1777865402</v>
      </c>
      <c r="P1896" t="inlineStr">
        <is>
          <t>XAUUSD</t>
        </is>
      </c>
      <c r="Q1896" t="inlineStr">
        <is>
          <t>M15</t>
        </is>
      </c>
      <c r="R1896" t="n">
        <v>4605.07</v>
      </c>
      <c r="S1896" t="n">
        <v>4610.08928</v>
      </c>
      <c r="T1896" t="n">
        <v>4608.88651</v>
      </c>
      <c r="U1896" t="n">
        <v>4613.21807</v>
      </c>
      <c r="V1896" t="n">
        <v>4605.11083</v>
      </c>
      <c r="W1896" t="n">
        <v>0</v>
      </c>
      <c r="Y1896" s="1">
        <f>(O1896/86400)+25569</f>
        <v/>
      </c>
      <c r="Z1896" s="2">
        <f>CEILING(INT(Y1896*1440)/1440*288,1)/288</f>
        <v/>
      </c>
      <c r="AA1896">
        <f>MROUND((Z1896-25569)*86400,300)</f>
        <v/>
      </c>
    </row>
    <row r="1897" ht="14.25" customHeight="1">
      <c r="O1897" t="n">
        <v>1777866302</v>
      </c>
      <c r="P1897" t="inlineStr">
        <is>
          <t>XAUUSD</t>
        </is>
      </c>
      <c r="Q1897" t="inlineStr">
        <is>
          <t>M15</t>
        </is>
      </c>
      <c r="R1897" t="n">
        <v>4615.09</v>
      </c>
      <c r="S1897" t="n">
        <v>4610.60008</v>
      </c>
      <c r="T1897" t="n">
        <v>4609.74329</v>
      </c>
      <c r="U1897" t="n">
        <v>4613.98822</v>
      </c>
      <c r="V1897" t="n">
        <v>4606.37499</v>
      </c>
      <c r="W1897" t="n">
        <v>0</v>
      </c>
      <c r="Y1897" s="1">
        <f>(O1897/86400)+25569</f>
        <v/>
      </c>
      <c r="Z1897" s="2">
        <f>CEILING(INT(Y1897*1440)/1440*288,1)/288</f>
        <v/>
      </c>
      <c r="AA1897">
        <f>MROUND((Z1897-25569)*86400,300)</f>
        <v/>
      </c>
    </row>
    <row r="1898" ht="14.25" customHeight="1">
      <c r="O1898" t="n">
        <v>1777867202</v>
      </c>
      <c r="P1898" t="inlineStr">
        <is>
          <t>XAUUSD</t>
        </is>
      </c>
      <c r="Q1898" t="inlineStr">
        <is>
          <t>M15</t>
        </is>
      </c>
      <c r="R1898" t="n">
        <v>4611.19</v>
      </c>
      <c r="S1898" t="n">
        <v>4610.23996</v>
      </c>
      <c r="T1898" t="n">
        <v>4609.99163</v>
      </c>
      <c r="U1898" t="n">
        <v>4614.13546</v>
      </c>
      <c r="V1898" t="n">
        <v>4606.92413</v>
      </c>
      <c r="W1898" t="n">
        <v>0</v>
      </c>
      <c r="Y1898" s="1">
        <f>(O1898/86400)+25569</f>
        <v/>
      </c>
      <c r="Z1898" s="2">
        <f>CEILING(INT(Y1898*1440)/1440*288,1)/288</f>
        <v/>
      </c>
      <c r="AA1898">
        <f>MROUND((Z1898-25569)*86400,300)</f>
        <v/>
      </c>
    </row>
    <row r="1899" ht="14.25" customHeight="1">
      <c r="O1899" t="n">
        <v>1777868102</v>
      </c>
      <c r="P1899" t="inlineStr">
        <is>
          <t>XAUUSD</t>
        </is>
      </c>
      <c r="Q1899" t="inlineStr">
        <is>
          <t>M15</t>
        </is>
      </c>
      <c r="R1899" t="n">
        <v>4608.12</v>
      </c>
      <c r="S1899" t="n">
        <v>4609.17661</v>
      </c>
      <c r="T1899" t="n">
        <v>4609.58412</v>
      </c>
      <c r="U1899" t="n">
        <v>4613.61751</v>
      </c>
      <c r="V1899" t="n">
        <v>4606.5864</v>
      </c>
      <c r="W1899" t="n">
        <v>1</v>
      </c>
      <c r="Y1899" s="1">
        <f>(O1899/86400)+25569</f>
        <v/>
      </c>
      <c r="Z1899" s="2">
        <f>CEILING(INT(Y1899*1440)/1440*288,1)/288</f>
        <v/>
      </c>
      <c r="AA1899">
        <f>MROUND((Z1899-25569)*86400,300)</f>
        <v/>
      </c>
    </row>
    <row r="1900" ht="14.25" customHeight="1">
      <c r="O1900" t="n">
        <v>1777869002</v>
      </c>
      <c r="P1900" t="inlineStr">
        <is>
          <t>XAUUSD</t>
        </is>
      </c>
      <c r="Q1900" t="inlineStr">
        <is>
          <t>M15</t>
        </is>
      </c>
      <c r="R1900" t="n">
        <v>4609.32</v>
      </c>
      <c r="S1900" t="n">
        <v>4607.62196</v>
      </c>
      <c r="T1900" t="n">
        <v>4608.60304</v>
      </c>
      <c r="U1900" t="n">
        <v>4612.51477</v>
      </c>
      <c r="V1900" t="n">
        <v>4605.38799</v>
      </c>
      <c r="W1900" t="n">
        <v>0</v>
      </c>
      <c r="Y1900" s="1">
        <f>(O1900/86400)+25569</f>
        <v/>
      </c>
      <c r="Z1900" s="2">
        <f>CEILING(INT(Y1900*1440)/1440*288,1)/288</f>
        <v/>
      </c>
      <c r="AA1900">
        <f>MROUND((Z1900-25569)*86400,300)</f>
        <v/>
      </c>
    </row>
    <row r="1901" ht="14.25" customHeight="1">
      <c r="O1901" t="n">
        <v>1777869902</v>
      </c>
      <c r="P1901" t="inlineStr">
        <is>
          <t>XAUUSD</t>
        </is>
      </c>
      <c r="Q1901" t="inlineStr">
        <is>
          <t>M15</t>
        </is>
      </c>
      <c r="R1901" t="n">
        <v>4606</v>
      </c>
      <c r="S1901" t="n">
        <v>4605.68592</v>
      </c>
      <c r="T1901" t="n">
        <v>4607.14448</v>
      </c>
      <c r="U1901" t="n">
        <v>4610.92304</v>
      </c>
      <c r="V1901" t="n">
        <v>4603.43474</v>
      </c>
      <c r="W1901" t="n">
        <v>0</v>
      </c>
      <c r="Y1901" s="1">
        <f>(O1901/86400)+25569</f>
        <v/>
      </c>
      <c r="Z1901" s="2">
        <f>CEILING(INT(Y1901*1440)/1440*288,1)/288</f>
        <v/>
      </c>
      <c r="AA1901">
        <f>MROUND((Z1901-25569)*86400,300)</f>
        <v/>
      </c>
    </row>
    <row r="1902" ht="14.25" customHeight="1">
      <c r="O1902" t="n">
        <v>1777870802</v>
      </c>
      <c r="P1902" t="inlineStr">
        <is>
          <t>XAUUSD</t>
        </is>
      </c>
      <c r="Q1902" t="inlineStr">
        <is>
          <t>M15</t>
        </is>
      </c>
      <c r="R1902" t="n">
        <v>4603.74</v>
      </c>
      <c r="S1902" t="n">
        <v>4603.57652</v>
      </c>
      <c r="T1902" t="n">
        <v>4605.3605</v>
      </c>
      <c r="U1902" t="n">
        <v>4608.99584</v>
      </c>
      <c r="V1902" t="n">
        <v>4600.94165</v>
      </c>
      <c r="W1902" t="n">
        <v>0</v>
      </c>
      <c r="Y1902" s="1">
        <f>(O1902/86400)+25569</f>
        <v/>
      </c>
      <c r="Z1902" s="2">
        <f>CEILING(INT(Y1902*1440)/1440*288,1)/288</f>
        <v/>
      </c>
      <c r="AA1902">
        <f>MROUND((Z1902-25569)*86400,300)</f>
        <v/>
      </c>
    </row>
    <row r="1903" ht="14.25" customHeight="1">
      <c r="O1903" t="n">
        <v>1777871702</v>
      </c>
      <c r="P1903" t="inlineStr">
        <is>
          <t>XAUUSD</t>
        </is>
      </c>
      <c r="Q1903" t="inlineStr">
        <is>
          <t>M15</t>
        </is>
      </c>
      <c r="R1903" t="n">
        <v>4596.32</v>
      </c>
      <c r="S1903" t="n">
        <v>4601.41555</v>
      </c>
      <c r="T1903" t="n">
        <v>4603.38802</v>
      </c>
      <c r="U1903" t="n">
        <v>4606.92391</v>
      </c>
      <c r="V1903" t="n">
        <v>4598.16674</v>
      </c>
      <c r="W1903" t="n">
        <v>0</v>
      </c>
      <c r="Y1903" s="1">
        <f>(O1903/86400)+25569</f>
        <v/>
      </c>
      <c r="Z1903" s="2">
        <f>CEILING(INT(Y1903*1440)/1440*288,1)/288</f>
        <v/>
      </c>
      <c r="AA1903">
        <f>MROUND((Z1903-25569)*86400,300)</f>
        <v/>
      </c>
    </row>
    <row r="1904" ht="14.25" customHeight="1">
      <c r="O1904" t="n">
        <v>1777872602</v>
      </c>
      <c r="P1904" t="inlineStr">
        <is>
          <t>XAUUSD</t>
        </is>
      </c>
      <c r="Q1904" t="inlineStr">
        <is>
          <t>M15</t>
        </is>
      </c>
      <c r="R1904" t="n">
        <v>4598.85</v>
      </c>
      <c r="S1904" t="n">
        <v>4599.39089</v>
      </c>
      <c r="T1904" t="n">
        <v>4601.38946</v>
      </c>
      <c r="U1904" t="n">
        <v>4604.57836</v>
      </c>
      <c r="V1904" t="n">
        <v>4595.39454</v>
      </c>
      <c r="W1904" t="n">
        <v>0</v>
      </c>
      <c r="Y1904" s="1">
        <f>(O1904/86400)+25569</f>
        <v/>
      </c>
      <c r="Z1904" s="2">
        <f>CEILING(INT(Y1904*1440)/1440*288,1)/288</f>
        <v/>
      </c>
      <c r="AA1904">
        <f>MROUND((Z1904-25569)*86400,300)</f>
        <v/>
      </c>
    </row>
    <row r="1905" ht="14.25" customHeight="1">
      <c r="O1905" t="n">
        <v>1777873502</v>
      </c>
      <c r="P1905" t="inlineStr">
        <is>
          <t>XAUUSD</t>
        </is>
      </c>
      <c r="Q1905" t="inlineStr">
        <is>
          <t>M15</t>
        </is>
      </c>
      <c r="R1905" t="n">
        <v>4599.12</v>
      </c>
      <c r="S1905" t="n">
        <v>4597.34381</v>
      </c>
      <c r="T1905" t="n">
        <v>4599.36663</v>
      </c>
      <c r="U1905" t="n">
        <v>4602.35162</v>
      </c>
      <c r="V1905" t="n">
        <v>4592.76083</v>
      </c>
      <c r="W1905" t="n">
        <v>0</v>
      </c>
      <c r="Y1905" s="1">
        <f>(O1905/86400)+25569</f>
        <v/>
      </c>
      <c r="Z1905" s="2">
        <f>CEILING(INT(Y1905*1440)/1440*288,1)/288</f>
        <v/>
      </c>
      <c r="AA1905">
        <f>MROUND((Z1905-25569)*86400,300)</f>
        <v/>
      </c>
    </row>
    <row r="1906" ht="14.25" customHeight="1">
      <c r="O1906" t="n">
        <v>1777874402</v>
      </c>
      <c r="P1906" t="inlineStr">
        <is>
          <t>XAUUSD</t>
        </is>
      </c>
      <c r="Q1906" t="inlineStr">
        <is>
          <t>M15</t>
        </is>
      </c>
      <c r="R1906" t="n">
        <v>4597.44</v>
      </c>
      <c r="S1906" t="n">
        <v>4595.19018</v>
      </c>
      <c r="T1906" t="n">
        <v>4597.27841</v>
      </c>
      <c r="U1906" t="n">
        <v>4600.15176</v>
      </c>
      <c r="V1906" t="n">
        <v>4590.19782</v>
      </c>
      <c r="W1906" t="n">
        <v>0</v>
      </c>
      <c r="Y1906" s="1">
        <f>(O1906/86400)+25569</f>
        <v/>
      </c>
      <c r="Z1906" s="2">
        <f>CEILING(INT(Y1906*1440)/1440*288,1)/288</f>
        <v/>
      </c>
      <c r="AA1906">
        <f>MROUND((Z1906-25569)*86400,300)</f>
        <v/>
      </c>
    </row>
    <row r="1907" ht="14.25" customHeight="1">
      <c r="O1907" t="n">
        <v>1777875302</v>
      </c>
      <c r="P1907" t="inlineStr">
        <is>
          <t>XAUUSD</t>
        </is>
      </c>
      <c r="Q1907" t="inlineStr">
        <is>
          <t>M15</t>
        </is>
      </c>
      <c r="R1907" t="n">
        <v>4594.08</v>
      </c>
      <c r="S1907" t="n">
        <v>4592.93188</v>
      </c>
      <c r="T1907" t="n">
        <v>4595.10514</v>
      </c>
      <c r="U1907" t="n">
        <v>4597.95485</v>
      </c>
      <c r="V1907" t="n">
        <v>4587.84446</v>
      </c>
      <c r="W1907" t="n">
        <v>0</v>
      </c>
      <c r="Y1907" s="1">
        <f>(O1907/86400)+25569</f>
        <v/>
      </c>
      <c r="Z1907" s="2">
        <f>CEILING(INT(Y1907*1440)/1440*288,1)/288</f>
        <v/>
      </c>
      <c r="AA1907">
        <f>MROUND((Z1907-25569)*86400,300)</f>
        <v/>
      </c>
    </row>
    <row r="1908" ht="14.25" customHeight="1">
      <c r="O1908" t="n">
        <v>1777876202</v>
      </c>
      <c r="P1908" t="inlineStr">
        <is>
          <t>XAUUSD</t>
        </is>
      </c>
      <c r="Q1908" t="inlineStr">
        <is>
          <t>M15</t>
        </is>
      </c>
      <c r="R1908" t="n">
        <v>4585.46</v>
      </c>
      <c r="S1908" t="n">
        <v>4590.68296</v>
      </c>
      <c r="T1908" t="n">
        <v>4592.89405</v>
      </c>
      <c r="U1908" t="n">
        <v>4595.8012</v>
      </c>
      <c r="V1908" t="n">
        <v>4585.64321</v>
      </c>
      <c r="W1908" t="n">
        <v>0</v>
      </c>
      <c r="Y1908" s="1">
        <f>(O1908/86400)+25569</f>
        <v/>
      </c>
      <c r="Z1908" s="2">
        <f>CEILING(INT(Y1908*1440)/1440*288,1)/288</f>
        <v/>
      </c>
      <c r="AA1908">
        <f>MROUND((Z1908-25569)*86400,300)</f>
        <v/>
      </c>
    </row>
    <row r="1909" ht="14.25" customHeight="1">
      <c r="O1909" t="n">
        <v>1777877102</v>
      </c>
      <c r="P1909" t="inlineStr">
        <is>
          <t>XAUUSD</t>
        </is>
      </c>
      <c r="Q1909" t="inlineStr">
        <is>
          <t>M15</t>
        </is>
      </c>
      <c r="R1909" t="n">
        <v>4588.54</v>
      </c>
      <c r="S1909" t="n">
        <v>4588.70934</v>
      </c>
      <c r="T1909" t="n">
        <v>4590.8017</v>
      </c>
      <c r="U1909" t="n">
        <v>4593.72058</v>
      </c>
      <c r="V1909" t="n">
        <v>4583.71289</v>
      </c>
      <c r="W1909" t="n">
        <v>0</v>
      </c>
      <c r="Y1909" s="1">
        <f>(O1909/86400)+25569</f>
        <v/>
      </c>
      <c r="Z1909" s="2">
        <f>CEILING(INT(Y1909*1440)/1440*288,1)/288</f>
        <v/>
      </c>
      <c r="AA1909">
        <f>MROUND((Z1909-25569)*86400,300)</f>
        <v/>
      </c>
    </row>
    <row r="1910" ht="14.25" customHeight="1">
      <c r="O1910" t="n">
        <v>1777878002</v>
      </c>
      <c r="P1910" t="inlineStr">
        <is>
          <t>XAUUSD</t>
        </is>
      </c>
      <c r="Q1910" t="inlineStr">
        <is>
          <t>M15</t>
        </is>
      </c>
      <c r="R1910" t="n">
        <v>4592.16</v>
      </c>
      <c r="S1910" t="n">
        <v>4586.90599</v>
      </c>
      <c r="T1910" t="n">
        <v>4588.85384</v>
      </c>
      <c r="U1910" t="n">
        <v>4591.75416</v>
      </c>
      <c r="V1910" t="n">
        <v>4582.08635</v>
      </c>
      <c r="W1910" t="n">
        <v>0</v>
      </c>
      <c r="Y1910" s="1">
        <f>(O1910/86400)+25569</f>
        <v/>
      </c>
      <c r="Z1910" s="2">
        <f>CEILING(INT(Y1910*1440)/1440*288,1)/288</f>
        <v/>
      </c>
      <c r="AA1910">
        <f>MROUND((Z1910-25569)*86400,300)</f>
        <v/>
      </c>
    </row>
    <row r="1911" ht="14.25" customHeight="1">
      <c r="O1911" t="n">
        <v>1777878902</v>
      </c>
      <c r="P1911" t="inlineStr">
        <is>
          <t>XAUUSD</t>
        </is>
      </c>
      <c r="Q1911" t="inlineStr">
        <is>
          <t>M15</t>
        </is>
      </c>
      <c r="R1911" t="n">
        <v>4585.82</v>
      </c>
      <c r="S1911" t="n">
        <v>4585.17142</v>
      </c>
      <c r="T1911" t="n">
        <v>4587.01263</v>
      </c>
      <c r="U1911" t="n">
        <v>4589.85918</v>
      </c>
      <c r="V1911" t="n">
        <v>4580.74931</v>
      </c>
      <c r="W1911" t="n">
        <v>0</v>
      </c>
      <c r="Y1911" s="1">
        <f>(O1911/86400)+25569</f>
        <v/>
      </c>
      <c r="Z1911" s="2">
        <f>CEILING(INT(Y1911*1440)/1440*288,1)/288</f>
        <v/>
      </c>
      <c r="AA1911">
        <f>MROUND((Z1911-25569)*86400,300)</f>
        <v/>
      </c>
    </row>
    <row r="1912" ht="14.25" customHeight="1">
      <c r="O1912" t="n">
        <v>1777879802</v>
      </c>
      <c r="P1912" t="inlineStr">
        <is>
          <t>XAUUSD</t>
        </is>
      </c>
      <c r="Q1912" t="inlineStr">
        <is>
          <t>M15</t>
        </is>
      </c>
      <c r="R1912" t="n">
        <v>4587.99</v>
      </c>
      <c r="S1912" t="n">
        <v>4583.72601</v>
      </c>
      <c r="T1912" t="n">
        <v>4585.36932</v>
      </c>
      <c r="U1912" t="n">
        <v>4588.08684</v>
      </c>
      <c r="V1912" t="n">
        <v>4579.78995</v>
      </c>
      <c r="W1912" t="n">
        <v>0</v>
      </c>
      <c r="Y1912" s="1">
        <f>(O1912/86400)+25569</f>
        <v/>
      </c>
      <c r="Z1912" s="2">
        <f>CEILING(INT(Y1912*1440)/1440*288,1)/288</f>
        <v/>
      </c>
      <c r="AA1912">
        <f>MROUND((Z1912-25569)*86400,300)</f>
        <v/>
      </c>
    </row>
    <row r="1913" ht="14.25" customHeight="1">
      <c r="O1913" t="n">
        <v>1777880702</v>
      </c>
      <c r="P1913" t="inlineStr">
        <is>
          <t>XAUUSD</t>
        </is>
      </c>
      <c r="Q1913" t="inlineStr">
        <is>
          <t>M15</t>
        </is>
      </c>
      <c r="R1913" t="n">
        <v>4579.06</v>
      </c>
      <c r="S1913" t="n">
        <v>4582.53984</v>
      </c>
      <c r="T1913" t="n">
        <v>4583.95458</v>
      </c>
      <c r="U1913" t="n">
        <v>4586.61765</v>
      </c>
      <c r="V1913" t="n">
        <v>4579.20661</v>
      </c>
      <c r="W1913" t="n">
        <v>0</v>
      </c>
      <c r="Y1913" s="1">
        <f>(O1913/86400)+25569</f>
        <v/>
      </c>
      <c r="Z1913" s="2">
        <f>CEILING(INT(Y1913*1440)/1440*288,1)/288</f>
        <v/>
      </c>
      <c r="AA1913">
        <f>MROUND((Z1913-25569)*86400,300)</f>
        <v/>
      </c>
    </row>
    <row r="1914" ht="14.25" customHeight="1">
      <c r="O1914" t="n">
        <v>1777881602</v>
      </c>
      <c r="P1914" t="inlineStr">
        <is>
          <t>XAUUSD</t>
        </is>
      </c>
      <c r="Q1914" t="inlineStr">
        <is>
          <t>M15</t>
        </is>
      </c>
      <c r="R1914" t="n">
        <v>4580.25</v>
      </c>
      <c r="S1914" t="n">
        <v>4581.82271</v>
      </c>
      <c r="T1914" t="n">
        <v>4582.88865</v>
      </c>
      <c r="U1914" t="n">
        <v>4585.41169</v>
      </c>
      <c r="V1914" t="n">
        <v>4578.98488</v>
      </c>
      <c r="W1914" t="n">
        <v>0</v>
      </c>
      <c r="Y1914" s="1">
        <f>(O1914/86400)+25569</f>
        <v/>
      </c>
      <c r="Z1914" s="2">
        <f>CEILING(INT(Y1914*1440)/1440*288,1)/288</f>
        <v/>
      </c>
      <c r="AA1914">
        <f>MROUND((Z1914-25569)*86400,300)</f>
        <v/>
      </c>
    </row>
    <row r="1915" ht="14.25" customHeight="1">
      <c r="O1915" t="n">
        <v>1777882502</v>
      </c>
      <c r="P1915" t="inlineStr">
        <is>
          <t>XAUUSD</t>
        </is>
      </c>
      <c r="Q1915" t="inlineStr">
        <is>
          <t>M15</t>
        </is>
      </c>
      <c r="R1915" t="n">
        <v>4575.07</v>
      </c>
      <c r="S1915" t="n">
        <v>4581.34064</v>
      </c>
      <c r="T1915" t="n">
        <v>4582.11464</v>
      </c>
      <c r="U1915" t="n">
        <v>4584.68864</v>
      </c>
      <c r="V1915" t="n">
        <v>4578.92726</v>
      </c>
      <c r="W1915" t="n">
        <v>0</v>
      </c>
      <c r="Y1915" s="1">
        <f>(O1915/86400)+25569</f>
        <v/>
      </c>
      <c r="Z1915" s="2">
        <f>CEILING(INT(Y1915*1440)/1440*288,1)/288</f>
        <v/>
      </c>
      <c r="AA1915">
        <f>MROUND((Z1915-25569)*86400,300)</f>
        <v/>
      </c>
    </row>
    <row r="1916" ht="14.25" customHeight="1">
      <c r="O1916" t="n">
        <v>1777883402</v>
      </c>
      <c r="P1916" t="inlineStr">
        <is>
          <t>XAUUSD</t>
        </is>
      </c>
      <c r="Q1916" t="inlineStr">
        <is>
          <t>M15</t>
        </is>
      </c>
      <c r="R1916" t="n">
        <v>4578.09</v>
      </c>
      <c r="S1916" t="n">
        <v>4580.89828</v>
      </c>
      <c r="T1916" t="n">
        <v>4581.50646</v>
      </c>
      <c r="U1916" t="n">
        <v>4584.24145</v>
      </c>
      <c r="V1916" t="n">
        <v>4578.58842</v>
      </c>
      <c r="W1916" t="n">
        <v>0</v>
      </c>
      <c r="Y1916" s="1">
        <f>(O1916/86400)+25569</f>
        <v/>
      </c>
      <c r="Z1916" s="2">
        <f>CEILING(INT(Y1916*1440)/1440*288,1)/288</f>
        <v/>
      </c>
      <c r="AA1916">
        <f>MROUND((Z1916-25569)*86400,300)</f>
        <v/>
      </c>
    </row>
    <row r="1917" ht="14.25" customHeight="1">
      <c r="O1917" t="n">
        <v>1777884302</v>
      </c>
      <c r="P1917" t="inlineStr">
        <is>
          <t>XAUUSD</t>
        </is>
      </c>
      <c r="Q1917" t="inlineStr">
        <is>
          <t>M15</t>
        </is>
      </c>
      <c r="R1917" t="n">
        <v>4577.11</v>
      </c>
      <c r="S1917" t="n">
        <v>4579.99652</v>
      </c>
      <c r="T1917" t="n">
        <v>4580.75149</v>
      </c>
      <c r="U1917" t="n">
        <v>4583.72665</v>
      </c>
      <c r="V1917" t="n">
        <v>4577.47974</v>
      </c>
      <c r="W1917" t="n">
        <v>0</v>
      </c>
      <c r="Y1917" s="1">
        <f>(O1917/86400)+25569</f>
        <v/>
      </c>
      <c r="Z1917" s="2">
        <f>CEILING(INT(Y1917*1440)/1440*288,1)/288</f>
        <v/>
      </c>
      <c r="AA1917">
        <f>MROUND((Z1917-25569)*86400,300)</f>
        <v/>
      </c>
    </row>
    <row r="1918" ht="14.25" customHeight="1">
      <c r="O1918" t="n">
        <v>1777885202</v>
      </c>
      <c r="P1918" t="inlineStr">
        <is>
          <t>XAUUSD</t>
        </is>
      </c>
      <c r="Q1918" t="inlineStr">
        <is>
          <t>M15</t>
        </is>
      </c>
      <c r="R1918" t="n">
        <v>4584.21</v>
      </c>
      <c r="S1918" t="n">
        <v>4578.25967</v>
      </c>
      <c r="T1918" t="n">
        <v>4579.50558</v>
      </c>
      <c r="U1918" t="n">
        <v>4582.82378</v>
      </c>
      <c r="V1918" t="n">
        <v>4575.12196</v>
      </c>
      <c r="W1918" t="n">
        <v>0</v>
      </c>
      <c r="Y1918" s="1">
        <f>(O1918/86400)+25569</f>
        <v/>
      </c>
      <c r="Z1918" s="2">
        <f>CEILING(INT(Y1918*1440)/1440*288,1)/288</f>
        <v/>
      </c>
      <c r="AA1918">
        <f>MROUND((Z1918-25569)*86400,300)</f>
        <v/>
      </c>
    </row>
    <row r="1919" ht="14.25" customHeight="1">
      <c r="O1919" t="n">
        <v>1777886102</v>
      </c>
      <c r="P1919" t="inlineStr">
        <is>
          <t>XAUUSD</t>
        </is>
      </c>
      <c r="Q1919" t="inlineStr">
        <is>
          <t>M15</t>
        </is>
      </c>
      <c r="R1919" t="n">
        <v>4581.15</v>
      </c>
      <c r="S1919" t="n">
        <v>4575.2566</v>
      </c>
      <c r="T1919" t="n">
        <v>4577.38109</v>
      </c>
      <c r="U1919" t="n">
        <v>4581.10006</v>
      </c>
      <c r="V1919" t="n">
        <v>4571.30757</v>
      </c>
      <c r="W1919" t="n">
        <v>0</v>
      </c>
      <c r="Y1919" s="1">
        <f>(O1919/86400)+25569</f>
        <v/>
      </c>
      <c r="Z1919" s="2">
        <f>CEILING(INT(Y1919*1440)/1440*288,1)/288</f>
        <v/>
      </c>
      <c r="AA1919">
        <f>MROUND((Z1919-25569)*86400,300)</f>
        <v/>
      </c>
    </row>
    <row r="1920" ht="14.25" customHeight="1">
      <c r="O1920" t="n">
        <v>1777887002</v>
      </c>
      <c r="P1920" t="inlineStr">
        <is>
          <t>XAUUSD</t>
        </is>
      </c>
      <c r="Q1920" t="inlineStr">
        <is>
          <t>M15</t>
        </is>
      </c>
      <c r="R1920" t="n">
        <v>4581.26</v>
      </c>
      <c r="S1920" t="n">
        <v>4571.13919</v>
      </c>
      <c r="T1920" t="n">
        <v>4574.26014</v>
      </c>
      <c r="U1920" t="n">
        <v>4578.42398</v>
      </c>
      <c r="V1920" t="n">
        <v>4566.08399</v>
      </c>
      <c r="W1920" t="n">
        <v>0</v>
      </c>
      <c r="Y1920" s="1">
        <f>(O1920/86400)+25569</f>
        <v/>
      </c>
      <c r="Z1920" s="2">
        <f>CEILING(INT(Y1920*1440)/1440*288,1)/288</f>
        <v/>
      </c>
      <c r="AA1920">
        <f>MROUND((Z1920-25569)*86400,300)</f>
        <v/>
      </c>
    </row>
    <row r="1921" ht="14.25" customHeight="1">
      <c r="O1921" t="n">
        <v>1777887902</v>
      </c>
      <c r="P1921" t="inlineStr">
        <is>
          <t>XAUUSD</t>
        </is>
      </c>
      <c r="Q1921" t="inlineStr">
        <is>
          <t>M15</t>
        </is>
      </c>
      <c r="R1921" t="n">
        <v>4575.47</v>
      </c>
      <c r="S1921" t="n">
        <v>4566.28713</v>
      </c>
      <c r="T1921" t="n">
        <v>4570.27363</v>
      </c>
      <c r="U1921" t="n">
        <v>4574.92677</v>
      </c>
      <c r="V1921" t="n">
        <v>4559.98391</v>
      </c>
      <c r="W1921" t="n">
        <v>0</v>
      </c>
      <c r="Y1921" s="1">
        <f>(O1921/86400)+25569</f>
        <v/>
      </c>
      <c r="Z1921" s="2">
        <f>CEILING(INT(Y1921*1440)/1440*288,1)/288</f>
        <v/>
      </c>
      <c r="AA1921">
        <f>MROUND((Z1921-25569)*86400,300)</f>
        <v/>
      </c>
    </row>
    <row r="1922" ht="14.25" customHeight="1">
      <c r="O1922" t="n">
        <v>1777888802</v>
      </c>
      <c r="P1922" t="inlineStr">
        <is>
          <t>XAUUSD</t>
        </is>
      </c>
      <c r="Q1922" t="inlineStr">
        <is>
          <t>M15</t>
        </is>
      </c>
      <c r="R1922" t="n">
        <v>4541.79</v>
      </c>
      <c r="S1922" t="n">
        <v>4561.48344</v>
      </c>
      <c r="T1922" t="n">
        <v>4565.87854</v>
      </c>
      <c r="U1922" t="n">
        <v>4571.04258</v>
      </c>
      <c r="V1922" t="n">
        <v>4554.02209</v>
      </c>
      <c r="W1922" t="n">
        <v>0</v>
      </c>
      <c r="Y1922" s="1">
        <f>(O1922/86400)+25569</f>
        <v/>
      </c>
      <c r="Z1922" s="2">
        <f>CEILING(INT(Y1922*1440)/1440*288,1)/288</f>
        <v/>
      </c>
      <c r="AA1922">
        <f>MROUND((Z1922-25569)*86400,300)</f>
        <v/>
      </c>
    </row>
    <row r="1923" ht="14.25" customHeight="1">
      <c r="O1923" t="n">
        <v>1777889702</v>
      </c>
      <c r="P1923" t="inlineStr">
        <is>
          <t>XAUUSD</t>
        </is>
      </c>
      <c r="Q1923" t="inlineStr">
        <is>
          <t>M15</t>
        </is>
      </c>
      <c r="R1923" t="n">
        <v>4545</v>
      </c>
      <c r="S1923" t="n">
        <v>4558.27397</v>
      </c>
      <c r="T1923" t="n">
        <v>4562.07625</v>
      </c>
      <c r="U1923" t="n">
        <v>4567.45148</v>
      </c>
      <c r="V1923" t="n">
        <v>4549.89428</v>
      </c>
      <c r="W1923" t="n">
        <v>0</v>
      </c>
      <c r="Y1923" s="1">
        <f>(O1923/86400)+25569</f>
        <v/>
      </c>
      <c r="Z1923" s="2">
        <f>CEILING(INT(Y1923*1440)/1440*288,1)/288</f>
        <v/>
      </c>
      <c r="AA1923">
        <f>MROUND((Z1923-25569)*86400,300)</f>
        <v/>
      </c>
    </row>
    <row r="1924" ht="14.25" customHeight="1">
      <c r="O1924" t="n">
        <v>1777890602</v>
      </c>
      <c r="P1924" t="inlineStr">
        <is>
          <t>XAUUSD</t>
        </is>
      </c>
      <c r="Q1924" t="inlineStr">
        <is>
          <t>M15</t>
        </is>
      </c>
      <c r="R1924" t="n">
        <v>4558.64</v>
      </c>
      <c r="S1924" t="n">
        <v>4556.88272</v>
      </c>
      <c r="T1924" t="n">
        <v>4559.47948</v>
      </c>
      <c r="U1924" t="n">
        <v>4565.41864</v>
      </c>
      <c r="V1924" t="n">
        <v>4548.38389</v>
      </c>
      <c r="W1924" t="n">
        <v>0</v>
      </c>
      <c r="Y1924" s="1">
        <f>(O1924/86400)+25569</f>
        <v/>
      </c>
      <c r="Z1924" s="2">
        <f>CEILING(INT(Y1924*1440)/1440*288,1)/288</f>
        <v/>
      </c>
      <c r="AA1924">
        <f>MROUND((Z1924-25569)*86400,300)</f>
        <v/>
      </c>
    </row>
    <row r="1925" ht="14.25" customHeight="1">
      <c r="O1925" t="n">
        <v>1777891502</v>
      </c>
      <c r="P1925" t="inlineStr">
        <is>
          <t>XAUUSD</t>
        </is>
      </c>
      <c r="Q1925" t="inlineStr">
        <is>
          <t>M15</t>
        </is>
      </c>
      <c r="R1925" t="n">
        <v>4562.67</v>
      </c>
      <c r="S1925" t="n">
        <v>4556.86476</v>
      </c>
      <c r="T1925" t="n">
        <v>4558.17212</v>
      </c>
      <c r="U1925" t="n">
        <v>4564.5738</v>
      </c>
      <c r="V1925" t="n">
        <v>4549.05551</v>
      </c>
      <c r="W1925" t="n">
        <v>0</v>
      </c>
      <c r="Y1925" s="1">
        <f>(O1925/86400)+25569</f>
        <v/>
      </c>
      <c r="Z1925" s="2">
        <f>CEILING(INT(Y1925*1440)/1440*288,1)/288</f>
        <v/>
      </c>
      <c r="AA1925">
        <f>MROUND((Z1925-25569)*86400,300)</f>
        <v/>
      </c>
    </row>
    <row r="1926" ht="14.25" customHeight="1">
      <c r="O1926" t="n">
        <v>1777892402</v>
      </c>
      <c r="P1926" t="inlineStr">
        <is>
          <t>XAUUSD</t>
        </is>
      </c>
      <c r="Q1926" t="inlineStr">
        <is>
          <t>M15</t>
        </is>
      </c>
      <c r="R1926" t="n">
        <v>4565.34</v>
      </c>
      <c r="S1926" t="n">
        <v>4557.80311</v>
      </c>
      <c r="T1926" t="n">
        <v>4557.98762</v>
      </c>
      <c r="U1926" t="n">
        <v>4564.7379</v>
      </c>
      <c r="V1926" t="n">
        <v>4551.08814</v>
      </c>
      <c r="W1926" t="n">
        <v>0</v>
      </c>
      <c r="Y1926" s="1">
        <f>(O1926/86400)+25569</f>
        <v/>
      </c>
      <c r="Z1926" s="2">
        <f>CEILING(INT(Y1926*1440)/1440*288,1)/288</f>
        <v/>
      </c>
      <c r="AA1926">
        <f>MROUND((Z1926-25569)*86400,300)</f>
        <v/>
      </c>
    </row>
    <row r="1927" ht="14.25" customHeight="1">
      <c r="O1927" t="n">
        <v>1777893302</v>
      </c>
      <c r="P1927" t="inlineStr">
        <is>
          <t>XAUUSD</t>
        </is>
      </c>
      <c r="Q1927" t="inlineStr">
        <is>
          <t>M15</t>
        </is>
      </c>
      <c r="R1927" t="n">
        <v>4562.26</v>
      </c>
      <c r="S1927" t="n">
        <v>4559.2212</v>
      </c>
      <c r="T1927" t="n">
        <v>4558.60441</v>
      </c>
      <c r="U1927" t="n">
        <v>4565.54639</v>
      </c>
      <c r="V1927" t="n">
        <v>4553.75069</v>
      </c>
      <c r="W1927" t="n">
        <v>1</v>
      </c>
      <c r="Y1927" s="1">
        <f>(O1927/86400)+25569</f>
        <v/>
      </c>
      <c r="Z1927" s="2">
        <f>CEILING(INT(Y1927*1440)/1440*288,1)/288</f>
        <v/>
      </c>
      <c r="AA1927">
        <f>MROUND((Z1927-25569)*86400,300)</f>
        <v/>
      </c>
    </row>
    <row r="1928" ht="14.25" customHeight="1">
      <c r="O1928" t="n">
        <v>1777894202</v>
      </c>
      <c r="P1928" t="inlineStr">
        <is>
          <t>XAUUSD</t>
        </is>
      </c>
      <c r="Q1928" t="inlineStr">
        <is>
          <t>M15</t>
        </is>
      </c>
      <c r="R1928" t="n">
        <v>4553.65</v>
      </c>
      <c r="S1928" t="n">
        <v>4560.81139</v>
      </c>
      <c r="T1928" t="n">
        <v>4559.7079</v>
      </c>
      <c r="U1928" t="n">
        <v>4566.69249</v>
      </c>
      <c r="V1928" t="n">
        <v>4556.36002</v>
      </c>
      <c r="W1928" t="n">
        <v>0</v>
      </c>
      <c r="Y1928" s="1">
        <f>(O1928/86400)+25569</f>
        <v/>
      </c>
      <c r="Z1928" s="2">
        <f>CEILING(INT(Y1928*1440)/1440*288,1)/288</f>
        <v/>
      </c>
      <c r="AA1928">
        <f>MROUND((Z1928-25569)*86400,300)</f>
        <v/>
      </c>
    </row>
    <row r="1929" ht="14.25" customHeight="1">
      <c r="O1929" t="n">
        <v>1777895102</v>
      </c>
      <c r="P1929" t="inlineStr">
        <is>
          <t>XAUUSD</t>
        </is>
      </c>
      <c r="Q1929" t="inlineStr">
        <is>
          <t>M15</t>
        </is>
      </c>
      <c r="R1929" t="n">
        <v>4559.94</v>
      </c>
      <c r="S1929" t="n">
        <v>4562.52311</v>
      </c>
      <c r="T1929" t="n">
        <v>4561.1155</v>
      </c>
      <c r="U1929" t="n">
        <v>4568.07176</v>
      </c>
      <c r="V1929" t="n">
        <v>4558.64037</v>
      </c>
      <c r="W1929" t="n">
        <v>0</v>
      </c>
      <c r="Y1929" s="1">
        <f>(O1929/86400)+25569</f>
        <v/>
      </c>
      <c r="Z1929" s="2">
        <f>CEILING(INT(Y1929*1440)/1440*288,1)/288</f>
        <v/>
      </c>
      <c r="AA1929">
        <f>MROUND((Z1929-25569)*86400,300)</f>
        <v/>
      </c>
    </row>
    <row r="1930" ht="14.25" customHeight="1">
      <c r="O1930" t="n">
        <v>1777896002</v>
      </c>
      <c r="P1930" t="inlineStr">
        <is>
          <t>XAUUSD</t>
        </is>
      </c>
      <c r="Q1930" t="inlineStr">
        <is>
          <t>M15</t>
        </is>
      </c>
      <c r="R1930" t="n">
        <v>4563.67</v>
      </c>
      <c r="S1930" t="n">
        <v>4563.99242</v>
      </c>
      <c r="T1930" t="n">
        <v>4562.55396</v>
      </c>
      <c r="U1930" t="n">
        <v>4569.43327</v>
      </c>
      <c r="V1930" t="n">
        <v>4560.2346</v>
      </c>
      <c r="W1930" t="n">
        <v>0</v>
      </c>
      <c r="Y1930" s="1">
        <f>(O1930/86400)+25569</f>
        <v/>
      </c>
      <c r="Z1930" s="2">
        <f>CEILING(INT(Y1930*1440)/1440*288,1)/288</f>
        <v/>
      </c>
      <c r="AA1930">
        <f>MROUND((Z1930-25569)*86400,300)</f>
        <v/>
      </c>
    </row>
    <row r="1931" ht="14.25" customHeight="1">
      <c r="O1931" t="n">
        <v>1777896902</v>
      </c>
      <c r="P1931" t="inlineStr">
        <is>
          <t>XAUUSD</t>
        </is>
      </c>
      <c r="Q1931" t="inlineStr">
        <is>
          <t>M15</t>
        </is>
      </c>
      <c r="R1931" t="n">
        <v>4568.68</v>
      </c>
      <c r="S1931" t="n">
        <v>4565.0648</v>
      </c>
      <c r="T1931" t="n">
        <v>4563.80938</v>
      </c>
      <c r="U1931" t="n">
        <v>4570.57781</v>
      </c>
      <c r="V1931" t="n">
        <v>4560.94203</v>
      </c>
      <c r="W1931" t="n">
        <v>0</v>
      </c>
      <c r="Y1931" s="1">
        <f>(O1931/86400)+25569</f>
        <v/>
      </c>
      <c r="Z1931" s="2">
        <f>CEILING(INT(Y1931*1440)/1440*288,1)/288</f>
        <v/>
      </c>
      <c r="AA1931">
        <f>MROUND((Z1931-25569)*86400,300)</f>
        <v/>
      </c>
    </row>
    <row r="1932" ht="14.25" customHeight="1">
      <c r="O1932" t="n">
        <v>1777897802</v>
      </c>
      <c r="P1932" t="inlineStr">
        <is>
          <t>XAUUSD</t>
        </is>
      </c>
      <c r="Q1932" t="inlineStr">
        <is>
          <t>M15</t>
        </is>
      </c>
      <c r="R1932" t="n">
        <v>4570.1</v>
      </c>
      <c r="S1932" t="n">
        <v>4565.69529</v>
      </c>
      <c r="T1932" t="n">
        <v>4564.75234</v>
      </c>
      <c r="U1932" t="n">
        <v>4571.1549</v>
      </c>
      <c r="V1932" t="n">
        <v>4560.89334</v>
      </c>
      <c r="W1932" t="n">
        <v>0</v>
      </c>
      <c r="Y1932" s="1">
        <f>(O1932/86400)+25569</f>
        <v/>
      </c>
      <c r="Z1932" s="2">
        <f>CEILING(INT(Y1932*1440)/1440*288,1)/288</f>
        <v/>
      </c>
      <c r="AA1932">
        <f>MROUND((Z1932-25569)*86400,300)</f>
        <v/>
      </c>
    </row>
    <row r="1933" ht="14.25" customHeight="1">
      <c r="O1933" t="n">
        <v>1777898702</v>
      </c>
      <c r="P1933" t="inlineStr">
        <is>
          <t>XAUUSD</t>
        </is>
      </c>
      <c r="Q1933" t="inlineStr">
        <is>
          <t>M15</t>
        </is>
      </c>
      <c r="R1933" t="n">
        <v>4568.79</v>
      </c>
      <c r="S1933" t="n">
        <v>4566.0361</v>
      </c>
      <c r="T1933" t="n">
        <v>4565.39422</v>
      </c>
      <c r="U1933" t="n">
        <v>4571.56257</v>
      </c>
      <c r="V1933" t="n">
        <v>4560.55033</v>
      </c>
      <c r="W1933" t="n">
        <v>0</v>
      </c>
      <c r="Y1933" s="1">
        <f>(O1933/86400)+25569</f>
        <v/>
      </c>
      <c r="Z1933" s="2">
        <f>CEILING(INT(Y1933*1440)/1440*288,1)/288</f>
        <v/>
      </c>
      <c r="AA1933">
        <f>MROUND((Z1933-25569)*86400,300)</f>
        <v/>
      </c>
    </row>
    <row r="1934" ht="14.25" customHeight="1">
      <c r="O1934" t="n">
        <v>1777899602</v>
      </c>
      <c r="P1934" t="inlineStr">
        <is>
          <t>XAUUSD</t>
        </is>
      </c>
      <c r="Q1934" t="inlineStr">
        <is>
          <t>M15</t>
        </is>
      </c>
      <c r="R1934" t="n">
        <v>4565.98</v>
      </c>
      <c r="S1934" t="n">
        <v>4566.33668</v>
      </c>
      <c r="T1934" t="n">
        <v>4565.86545</v>
      </c>
      <c r="U1934" t="n">
        <v>4571.91411</v>
      </c>
      <c r="V1934" t="n">
        <v>4560.20457</v>
      </c>
      <c r="W1934" t="n">
        <v>0</v>
      </c>
      <c r="Y1934" s="1">
        <f>(O1934/86400)+25569</f>
        <v/>
      </c>
      <c r="Z1934" s="2">
        <f>CEILING(INT(Y1934*1440)/1440*288,1)/288</f>
        <v/>
      </c>
      <c r="AA1934">
        <f>MROUND((Z1934-25569)*86400,300)</f>
        <v/>
      </c>
    </row>
    <row r="1935" ht="14.25" customHeight="1">
      <c r="O1935" t="n">
        <v>1777900502</v>
      </c>
      <c r="P1935" t="inlineStr">
        <is>
          <t>XAUUSD</t>
        </is>
      </c>
      <c r="Q1935" t="inlineStr">
        <is>
          <t>M15</t>
        </is>
      </c>
      <c r="R1935" t="n">
        <v>4561.09</v>
      </c>
      <c r="S1935" t="n">
        <v>4566.79074</v>
      </c>
      <c r="T1935" t="n">
        <v>4566.3281</v>
      </c>
      <c r="U1935" t="n">
        <v>4572.44503</v>
      </c>
      <c r="V1935" t="n">
        <v>4560.35207</v>
      </c>
      <c r="W1935" t="n">
        <v>0</v>
      </c>
      <c r="Y1935" s="1">
        <f>(O1935/86400)+25569</f>
        <v/>
      </c>
      <c r="Z1935" s="2">
        <f>CEILING(INT(Y1935*1440)/1440*288,1)/288</f>
        <v/>
      </c>
      <c r="AA1935">
        <f>MROUND((Z1935-25569)*86400,300)</f>
        <v/>
      </c>
    </row>
    <row r="1936" ht="14.25" customHeight="1">
      <c r="O1936" t="n">
        <v>1777901402</v>
      </c>
      <c r="P1936" t="inlineStr">
        <is>
          <t>XAUUSD</t>
        </is>
      </c>
      <c r="Q1936" t="inlineStr">
        <is>
          <t>M15</t>
        </is>
      </c>
      <c r="R1936" t="n">
        <v>4565.51</v>
      </c>
      <c r="S1936" t="n">
        <v>4567.46255</v>
      </c>
      <c r="T1936" t="n">
        <v>4566.89532</v>
      </c>
      <c r="U1936" t="n">
        <v>4573.43489</v>
      </c>
      <c r="V1936" t="n">
        <v>4560.86386</v>
      </c>
      <c r="W1936" t="n">
        <v>0</v>
      </c>
      <c r="Y1936" s="1">
        <f>(O1936/86400)+25569</f>
        <v/>
      </c>
      <c r="Z1936" s="2">
        <f>CEILING(INT(Y1936*1440)/1440*288,1)/288</f>
        <v/>
      </c>
      <c r="AA1936">
        <f>MROUND((Z1936-25569)*86400,300)</f>
        <v/>
      </c>
    </row>
    <row r="1937" ht="14.25" customHeight="1">
      <c r="O1937" t="n">
        <v>1777902302</v>
      </c>
      <c r="P1937" t="inlineStr">
        <is>
          <t>XAUUSD</t>
        </is>
      </c>
      <c r="Q1937" t="inlineStr">
        <is>
          <t>M15</t>
        </is>
      </c>
      <c r="R1937" t="n">
        <v>4563.85</v>
      </c>
      <c r="S1937" t="n">
        <v>4567.93059</v>
      </c>
      <c r="T1937" t="n">
        <v>4567.41295</v>
      </c>
      <c r="U1937" t="n">
        <v>4574.60557</v>
      </c>
      <c r="V1937" t="n">
        <v>4561.48683</v>
      </c>
      <c r="W1937" t="n">
        <v>0</v>
      </c>
      <c r="Y1937" s="1">
        <f>(O1937/86400)+25569</f>
        <v/>
      </c>
      <c r="Z1937" s="2">
        <f>CEILING(INT(Y1937*1440)/1440*288,1)/288</f>
        <v/>
      </c>
      <c r="AA1937">
        <f>MROUND((Z1937-25569)*86400,300)</f>
        <v/>
      </c>
    </row>
    <row r="1938" ht="14.25" customHeight="1">
      <c r="O1938" t="n">
        <v>1777903202</v>
      </c>
      <c r="P1938" t="inlineStr">
        <is>
          <t>XAUUSD</t>
        </is>
      </c>
      <c r="Q1938" t="inlineStr">
        <is>
          <t>M15</t>
        </is>
      </c>
      <c r="R1938" t="n">
        <v>4560.18</v>
      </c>
      <c r="S1938" t="n">
        <v>4567.74978</v>
      </c>
      <c r="T1938" t="n">
        <v>4567.58137</v>
      </c>
      <c r="U1938" t="n">
        <v>4575.62704</v>
      </c>
      <c r="V1938" t="n">
        <v>4561.49219</v>
      </c>
      <c r="W1938" t="n">
        <v>0</v>
      </c>
      <c r="Y1938" s="1">
        <f>(O1938/86400)+25569</f>
        <v/>
      </c>
      <c r="Z1938" s="2">
        <f>CEILING(INT(Y1938*1440)/1440*288,1)/288</f>
        <v/>
      </c>
      <c r="AA1938">
        <f>MROUND((Z1938-25569)*86400,300)</f>
        <v/>
      </c>
    </row>
    <row r="1939" ht="14.25" customHeight="1">
      <c r="O1939" t="n">
        <v>1777904102</v>
      </c>
      <c r="P1939" t="inlineStr">
        <is>
          <t>XAUUSD</t>
        </is>
      </c>
      <c r="Q1939" t="inlineStr">
        <is>
          <t>M15</t>
        </is>
      </c>
      <c r="R1939" t="n">
        <v>4571.2</v>
      </c>
      <c r="S1939" t="n">
        <v>4566.41368</v>
      </c>
      <c r="T1939" t="n">
        <v>4566.99752</v>
      </c>
      <c r="U1939" t="n">
        <v>4575.88574</v>
      </c>
      <c r="V1939" t="n">
        <v>4560.17661</v>
      </c>
      <c r="W1939" t="n">
        <v>1</v>
      </c>
      <c r="Y1939" s="1">
        <f>(O1939/86400)+25569</f>
        <v/>
      </c>
      <c r="Z1939" s="2">
        <f>CEILING(INT(Y1939*1440)/1440*288,1)/288</f>
        <v/>
      </c>
      <c r="AA1939">
        <f>MROUND((Z1939-25569)*86400,300)</f>
        <v/>
      </c>
    </row>
    <row r="1940" ht="14.25" customHeight="1">
      <c r="O1940" t="n">
        <v>1777905002</v>
      </c>
      <c r="P1940" t="inlineStr">
        <is>
          <t>XAUUSD</t>
        </is>
      </c>
      <c r="Q1940" t="inlineStr">
        <is>
          <t>M15</t>
        </is>
      </c>
      <c r="R1940" t="n">
        <v>4574.38</v>
      </c>
      <c r="S1940" t="n">
        <v>4563.03387</v>
      </c>
      <c r="T1940" t="n">
        <v>4565.0157</v>
      </c>
      <c r="U1940" t="n">
        <v>4574.22026</v>
      </c>
      <c r="V1940" t="n">
        <v>4556.69361</v>
      </c>
      <c r="W1940" t="n">
        <v>0</v>
      </c>
      <c r="Y1940" s="1">
        <f>(O1940/86400)+25569</f>
        <v/>
      </c>
      <c r="Z1940" s="2">
        <f>CEILING(INT(Y1940*1440)/1440*288,1)/288</f>
        <v/>
      </c>
      <c r="AA1940">
        <f>MROUND((Z1940-25569)*86400,300)</f>
        <v/>
      </c>
    </row>
    <row r="1941" ht="14.25" customHeight="1">
      <c r="O1941" t="n">
        <v>1777905902</v>
      </c>
      <c r="P1941" t="inlineStr">
        <is>
          <t>XAUUSD</t>
        </is>
      </c>
      <c r="Q1941" t="inlineStr">
        <is>
          <t>M15</t>
        </is>
      </c>
      <c r="R1941" t="n">
        <v>4561.26</v>
      </c>
      <c r="S1941" t="n">
        <v>4557.21819</v>
      </c>
      <c r="T1941" t="n">
        <v>4561.11694</v>
      </c>
      <c r="U1941" t="n">
        <v>4570.11179</v>
      </c>
      <c r="V1941" t="n">
        <v>4550.45342</v>
      </c>
      <c r="W1941" t="n">
        <v>0</v>
      </c>
      <c r="Y1941" s="1">
        <f>(O1941/86400)+25569</f>
        <v/>
      </c>
      <c r="Z1941" s="2">
        <f>CEILING(INT(Y1941*1440)/1440*288,1)/288</f>
        <v/>
      </c>
      <c r="AA1941">
        <f>MROUND((Z1941-25569)*86400,300)</f>
        <v/>
      </c>
    </row>
    <row r="1942" ht="14.25" customHeight="1">
      <c r="O1942" t="n">
        <v>1777906802</v>
      </c>
      <c r="P1942" t="inlineStr">
        <is>
          <t>XAUUSD</t>
        </is>
      </c>
      <c r="Q1942" t="inlineStr">
        <is>
          <t>M15</t>
        </is>
      </c>
      <c r="R1942" t="n">
        <v>4548.46</v>
      </c>
      <c r="S1942" t="n">
        <v>4549.47625</v>
      </c>
      <c r="T1942" t="n">
        <v>4555.2966</v>
      </c>
      <c r="U1942" t="n">
        <v>4563.63427</v>
      </c>
      <c r="V1942" t="n">
        <v>4541.94348</v>
      </c>
      <c r="W1942" t="n">
        <v>0</v>
      </c>
      <c r="Y1942" s="1">
        <f>(O1942/86400)+25569</f>
        <v/>
      </c>
      <c r="Z1942" s="2">
        <f>CEILING(INT(Y1942*1440)/1440*288,1)/288</f>
        <v/>
      </c>
      <c r="AA1942">
        <f>MROUND((Z1942-25569)*86400,300)</f>
        <v/>
      </c>
    </row>
    <row r="1943" ht="14.25" customHeight="1">
      <c r="O1943" t="n">
        <v>1777907702</v>
      </c>
      <c r="P1943" t="inlineStr">
        <is>
          <t>XAUUSD</t>
        </is>
      </c>
      <c r="Q1943" t="inlineStr">
        <is>
          <t>M15</t>
        </is>
      </c>
      <c r="R1943" t="n">
        <v>4537.95</v>
      </c>
      <c r="S1943" t="n">
        <v>4540.69733</v>
      </c>
      <c r="T1943" t="n">
        <v>4547.99697</v>
      </c>
      <c r="U1943" t="n">
        <v>4555.41942</v>
      </c>
      <c r="V1943" t="n">
        <v>4532.222</v>
      </c>
      <c r="W1943" t="n">
        <v>0</v>
      </c>
      <c r="Y1943" s="1">
        <f>(O1943/86400)+25569</f>
        <v/>
      </c>
      <c r="Z1943" s="2">
        <f>CEILING(INT(Y1943*1440)/1440*288,1)/288</f>
        <v/>
      </c>
      <c r="AA1943">
        <f>MROUND((Z1943-25569)*86400,300)</f>
        <v/>
      </c>
    </row>
    <row r="1944" ht="14.25" customHeight="1">
      <c r="O1944" t="n">
        <v>1777908602</v>
      </c>
      <c r="P1944" t="inlineStr">
        <is>
          <t>XAUUSD</t>
        </is>
      </c>
      <c r="Q1944" t="inlineStr">
        <is>
          <t>M15</t>
        </is>
      </c>
      <c r="R1944" t="n">
        <v>4535.1</v>
      </c>
      <c r="S1944" t="n">
        <v>4531.94279</v>
      </c>
      <c r="T1944" t="n">
        <v>4539.96988</v>
      </c>
      <c r="U1944" t="n">
        <v>4546.4198</v>
      </c>
      <c r="V1944" t="n">
        <v>4523.17335</v>
      </c>
      <c r="W1944" t="n">
        <v>0</v>
      </c>
      <c r="Y1944" s="1">
        <f>(O1944/86400)+25569</f>
        <v/>
      </c>
      <c r="Z1944" s="2">
        <f>CEILING(INT(Y1944*1440)/1440*288,1)/288</f>
        <v/>
      </c>
      <c r="AA1944">
        <f>MROUND((Z1944-25569)*86400,300)</f>
        <v/>
      </c>
    </row>
    <row r="1945" ht="14.25" customHeight="1">
      <c r="O1945" t="n">
        <v>1777909502</v>
      </c>
      <c r="P1945" t="inlineStr">
        <is>
          <t>XAUUSD</t>
        </is>
      </c>
      <c r="Q1945" t="inlineStr">
        <is>
          <t>M15</t>
        </is>
      </c>
      <c r="R1945" t="n">
        <v>4521.33</v>
      </c>
      <c r="S1945" t="n">
        <v>4524.08418</v>
      </c>
      <c r="T1945" t="n">
        <v>4532.02703</v>
      </c>
      <c r="U1945" t="n">
        <v>4537.79319</v>
      </c>
      <c r="V1945" t="n">
        <v>4515.42521</v>
      </c>
      <c r="W1945" t="n">
        <v>0</v>
      </c>
      <c r="Y1945" s="1">
        <f>(O1945/86400)+25569</f>
        <v/>
      </c>
      <c r="Z1945" s="2">
        <f>CEILING(INT(Y1945*1440)/1440*288,1)/288</f>
        <v/>
      </c>
      <c r="AA1945">
        <f>MROUND((Z1945-25569)*86400,300)</f>
        <v/>
      </c>
    </row>
    <row r="1946" ht="14.25" customHeight="1">
      <c r="O1946" t="n">
        <v>1777910402</v>
      </c>
      <c r="P1946" t="inlineStr">
        <is>
          <t>XAUUSD</t>
        </is>
      </c>
      <c r="Q1946" t="inlineStr">
        <is>
          <t>M15</t>
        </is>
      </c>
      <c r="R1946" t="n">
        <v>4509.88</v>
      </c>
      <c r="S1946" t="n">
        <v>4518.17417</v>
      </c>
      <c r="T1946" t="n">
        <v>4525.1006</v>
      </c>
      <c r="U1946" t="n">
        <v>4530.49681</v>
      </c>
      <c r="V1946" t="n">
        <v>4510.02636</v>
      </c>
      <c r="W1946" t="n">
        <v>0</v>
      </c>
      <c r="Y1946" s="1">
        <f>(O1946/86400)+25569</f>
        <v/>
      </c>
      <c r="Z1946" s="2">
        <f>CEILING(INT(Y1946*1440)/1440*288,1)/288</f>
        <v/>
      </c>
      <c r="AA1946">
        <f>MROUND((Z1946-25569)*86400,300)</f>
        <v/>
      </c>
    </row>
    <row r="1947" ht="14.25" customHeight="1">
      <c r="O1947" t="n">
        <v>1777911302</v>
      </c>
      <c r="P1947" t="inlineStr">
        <is>
          <t>XAUUSD</t>
        </is>
      </c>
      <c r="Q1947" t="inlineStr">
        <is>
          <t>M15</t>
        </is>
      </c>
      <c r="R1947" t="n">
        <v>4515.03</v>
      </c>
      <c r="S1947" t="n">
        <v>4514.84304</v>
      </c>
      <c r="T1947" t="n">
        <v>4519.97182</v>
      </c>
      <c r="U1947" t="n">
        <v>4525.27798</v>
      </c>
      <c r="V1947" t="n">
        <v>4507.57954</v>
      </c>
      <c r="W1947" t="n">
        <v>0</v>
      </c>
      <c r="Y1947" s="1">
        <f>(O1947/86400)+25569</f>
        <v/>
      </c>
      <c r="Z1947" s="2">
        <f>CEILING(INT(Y1947*1440)/1440*288,1)/288</f>
        <v/>
      </c>
      <c r="AA1947">
        <f>MROUND((Z1947-25569)*86400,300)</f>
        <v/>
      </c>
    </row>
    <row r="1948" ht="14.25" customHeight="1">
      <c r="O1948" t="n">
        <v>1777912202</v>
      </c>
      <c r="P1948" t="inlineStr">
        <is>
          <t>XAUUSD</t>
        </is>
      </c>
      <c r="Q1948" t="inlineStr">
        <is>
          <t>M15</t>
        </is>
      </c>
      <c r="R1948" t="n">
        <v>4512.59</v>
      </c>
      <c r="S1948" t="n">
        <v>4513.82142</v>
      </c>
      <c r="T1948" t="n">
        <v>4516.89662</v>
      </c>
      <c r="U1948" t="n">
        <v>4522.21677</v>
      </c>
      <c r="V1948" t="n">
        <v>4507.64295</v>
      </c>
      <c r="W1948" t="n">
        <v>0</v>
      </c>
      <c r="Y1948" s="1">
        <f>(O1948/86400)+25569</f>
        <v/>
      </c>
      <c r="Z1948" s="2">
        <f>CEILING(INT(Y1948*1440)/1440*288,1)/288</f>
        <v/>
      </c>
      <c r="AA1948">
        <f>MROUND((Z1948-25569)*86400,300)</f>
        <v/>
      </c>
    </row>
    <row r="1949" ht="14.25" customHeight="1">
      <c r="O1949" t="n">
        <v>1777913102</v>
      </c>
      <c r="P1949" t="inlineStr">
        <is>
          <t>XAUUSD</t>
        </is>
      </c>
      <c r="Q1949" t="inlineStr">
        <is>
          <t>M15</t>
        </is>
      </c>
      <c r="R1949" t="n">
        <v>4510.69</v>
      </c>
      <c r="S1949" t="n">
        <v>4514.67541</v>
      </c>
      <c r="T1949" t="n">
        <v>4515.78602</v>
      </c>
      <c r="U1949" t="n">
        <v>4521.27056</v>
      </c>
      <c r="V1949" t="n">
        <v>4509.51086</v>
      </c>
      <c r="W1949" t="n">
        <v>0</v>
      </c>
      <c r="Y1949" s="1">
        <f>(O1949/86400)+25569</f>
        <v/>
      </c>
      <c r="Z1949" s="2">
        <f>CEILING(INT(Y1949*1440)/1440*288,1)/288</f>
        <v/>
      </c>
      <c r="AA1949">
        <f>MROUND((Z1949-25569)*86400,300)</f>
        <v/>
      </c>
    </row>
    <row r="1950" ht="14.25" customHeight="1">
      <c r="O1950" t="n">
        <v>1777914002</v>
      </c>
      <c r="P1950" t="inlineStr">
        <is>
          <t>XAUUSD</t>
        </is>
      </c>
      <c r="Q1950" t="inlineStr">
        <is>
          <t>M15</t>
        </is>
      </c>
      <c r="R1950" t="n">
        <v>4522.39</v>
      </c>
      <c r="S1950" t="n">
        <v>4516.7405</v>
      </c>
      <c r="T1950" t="n">
        <v>4516.26326</v>
      </c>
      <c r="U1950" t="n">
        <v>4521.96396</v>
      </c>
      <c r="V1950" t="n">
        <v>4512.43458</v>
      </c>
      <c r="W1950" t="n">
        <v>1</v>
      </c>
      <c r="Y1950" s="1">
        <f>(O1950/86400)+25569</f>
        <v/>
      </c>
      <c r="Z1950" s="2">
        <f>CEILING(INT(Y1950*1440)/1440*288,1)/288</f>
        <v/>
      </c>
      <c r="AA1950">
        <f>MROUND((Z1950-25569)*86400,300)</f>
        <v/>
      </c>
    </row>
    <row r="1951" ht="14.25" customHeight="1">
      <c r="O1951" t="n">
        <v>1777914902</v>
      </c>
      <c r="P1951" t="inlineStr">
        <is>
          <t>XAUUSD</t>
        </is>
      </c>
      <c r="Q1951" t="inlineStr">
        <is>
          <t>M15</t>
        </is>
      </c>
      <c r="R1951" t="n">
        <v>4524.38</v>
      </c>
      <c r="S1951" t="n">
        <v>4518.90691</v>
      </c>
      <c r="T1951" t="n">
        <v>4517.58508</v>
      </c>
      <c r="U1951" t="n">
        <v>4523.29008</v>
      </c>
      <c r="V1951" t="n">
        <v>4515.45259</v>
      </c>
      <c r="W1951" t="n">
        <v>0</v>
      </c>
      <c r="Y1951" s="1">
        <f>(O1951/86400)+25569</f>
        <v/>
      </c>
      <c r="Z1951" s="2">
        <f>CEILING(INT(Y1951*1440)/1440*288,1)/288</f>
        <v/>
      </c>
      <c r="AA1951">
        <f>MROUND((Z1951-25569)*86400,300)</f>
        <v/>
      </c>
    </row>
    <row r="1952" ht="14.25" customHeight="1">
      <c r="O1952" t="n">
        <v>1777915802</v>
      </c>
      <c r="P1952" t="inlineStr">
        <is>
          <t>XAUUSD</t>
        </is>
      </c>
      <c r="Q1952" t="inlineStr">
        <is>
          <t>M15</t>
        </is>
      </c>
      <c r="R1952" t="n">
        <v>4526.1</v>
      </c>
      <c r="S1952" t="n">
        <v>4520.48764</v>
      </c>
      <c r="T1952" t="n">
        <v>4519.03636</v>
      </c>
      <c r="U1952" t="n">
        <v>4524.42361</v>
      </c>
      <c r="V1952" t="n">
        <v>4517.5899</v>
      </c>
      <c r="W1952" t="n">
        <v>0</v>
      </c>
      <c r="Y1952" s="1">
        <f>(O1952/86400)+25569</f>
        <v/>
      </c>
      <c r="Z1952" s="2">
        <f>CEILING(INT(Y1952*1440)/1440*288,1)/288</f>
        <v/>
      </c>
      <c r="AA1952">
        <f>MROUND((Z1952-25569)*86400,300)</f>
        <v/>
      </c>
    </row>
    <row r="1953" ht="14.25" customHeight="1">
      <c r="O1953" t="n">
        <v>1777916702</v>
      </c>
      <c r="P1953" t="inlineStr">
        <is>
          <t>XAUUSD</t>
        </is>
      </c>
      <c r="Q1953" t="inlineStr">
        <is>
          <t>M15</t>
        </is>
      </c>
      <c r="R1953" t="n">
        <v>4522.35</v>
      </c>
      <c r="S1953" t="n">
        <v>4521.10189</v>
      </c>
      <c r="T1953" t="n">
        <v>4520.06913</v>
      </c>
      <c r="U1953" t="n">
        <v>4525.00803</v>
      </c>
      <c r="V1953" t="n">
        <v>4518.47369</v>
      </c>
      <c r="W1953" t="n">
        <v>0</v>
      </c>
      <c r="Y1953" s="1">
        <f>(O1953/86400)+25569</f>
        <v/>
      </c>
      <c r="Z1953" s="2">
        <f>CEILING(INT(Y1953*1440)/1440*288,1)/288</f>
        <v/>
      </c>
      <c r="AA1953">
        <f>MROUND((Z1953-25569)*86400,300)</f>
        <v/>
      </c>
    </row>
    <row r="1954" ht="14.25" customHeight="1">
      <c r="O1954" t="n">
        <v>1777917602</v>
      </c>
      <c r="P1954" t="inlineStr">
        <is>
          <t>XAUUSD</t>
        </is>
      </c>
      <c r="Q1954" t="inlineStr">
        <is>
          <t>M15</t>
        </is>
      </c>
      <c r="R1954" t="n">
        <v>4520.01</v>
      </c>
      <c r="S1954" t="n">
        <v>4520.77836</v>
      </c>
      <c r="T1954" t="n">
        <v>4520.42375</v>
      </c>
      <c r="U1954" t="n">
        <v>4524.876</v>
      </c>
      <c r="V1954" t="n">
        <v>4518.0852</v>
      </c>
      <c r="W1954" t="n">
        <v>0</v>
      </c>
      <c r="Y1954" s="1">
        <f>(O1954/86400)+25569</f>
        <v/>
      </c>
      <c r="Z1954" s="2">
        <f>CEILING(INT(Y1954*1440)/1440*288,1)/288</f>
        <v/>
      </c>
      <c r="AA1954">
        <f>MROUND((Z1954-25569)*86400,300)</f>
        <v/>
      </c>
    </row>
    <row r="1955" ht="14.25" customHeight="1">
      <c r="O1955" t="n">
        <v>1777918502</v>
      </c>
      <c r="P1955" t="inlineStr">
        <is>
          <t>XAUUSD</t>
        </is>
      </c>
      <c r="Q1955" t="inlineStr">
        <is>
          <t>M15</t>
        </is>
      </c>
      <c r="R1955" t="n">
        <v>4511.95</v>
      </c>
      <c r="S1955" t="n">
        <v>4519.74198</v>
      </c>
      <c r="T1955" t="n">
        <v>4520.08286</v>
      </c>
      <c r="U1955" t="n">
        <v>4524.07743</v>
      </c>
      <c r="V1955" t="n">
        <v>4516.78005</v>
      </c>
      <c r="W1955" t="n">
        <v>1</v>
      </c>
      <c r="Y1955" s="1">
        <f>(O1955/86400)+25569</f>
        <v/>
      </c>
      <c r="Z1955" s="2">
        <f>CEILING(INT(Y1955*1440)/1440*288,1)/288</f>
        <v/>
      </c>
      <c r="AA1955">
        <f>MROUND((Z1955-25569)*86400,300)</f>
        <v/>
      </c>
    </row>
    <row r="1956" ht="14.25" customHeight="1">
      <c r="O1956" t="n">
        <v>1777919402</v>
      </c>
      <c r="P1956" t="inlineStr">
        <is>
          <t>XAUUSD</t>
        </is>
      </c>
      <c r="Q1956" t="inlineStr">
        <is>
          <t>M15</t>
        </is>
      </c>
      <c r="R1956" t="n">
        <v>4511.86</v>
      </c>
      <c r="S1956" t="n">
        <v>4518.54779</v>
      </c>
      <c r="T1956" t="n">
        <v>4519.31533</v>
      </c>
      <c r="U1956" t="n">
        <v>4522.96221</v>
      </c>
      <c r="V1956" t="n">
        <v>4515.23302</v>
      </c>
      <c r="W1956" t="n">
        <v>0</v>
      </c>
      <c r="Y1956" s="1">
        <f>(O1956/86400)+25569</f>
        <v/>
      </c>
      <c r="Z1956" s="2">
        <f>CEILING(INT(Y1956*1440)/1440*288,1)/288</f>
        <v/>
      </c>
      <c r="AA1956">
        <f>MROUND((Z1956-25569)*86400,300)</f>
        <v/>
      </c>
    </row>
    <row r="1957" ht="14.25" customHeight="1">
      <c r="O1957" t="n">
        <v>1777920302</v>
      </c>
      <c r="P1957" t="inlineStr">
        <is>
          <t>XAUUSD</t>
        </is>
      </c>
      <c r="Q1957" t="inlineStr">
        <is>
          <t>M15</t>
        </is>
      </c>
      <c r="R1957" t="n">
        <v>4516.4</v>
      </c>
      <c r="S1957" t="n">
        <v>4517.54331</v>
      </c>
      <c r="T1957" t="n">
        <v>4518.42932</v>
      </c>
      <c r="U1957" t="n">
        <v>4521.96457</v>
      </c>
      <c r="V1957" t="n">
        <v>4513.88541</v>
      </c>
      <c r="W1957" t="n">
        <v>0</v>
      </c>
      <c r="Y1957" s="1">
        <f>(O1957/86400)+25569</f>
        <v/>
      </c>
      <c r="Z1957" s="2">
        <f>CEILING(INT(Y1957*1440)/1440*288,1)/288</f>
        <v/>
      </c>
      <c r="AA1957">
        <f>MROUND((Z1957-25569)*86400,300)</f>
        <v/>
      </c>
    </row>
    <row r="1958" ht="14.25" customHeight="1">
      <c r="O1958" t="n">
        <v>1777921202</v>
      </c>
      <c r="P1958" t="inlineStr">
        <is>
          <t>XAUUSD</t>
        </is>
      </c>
      <c r="Q1958" t="inlineStr">
        <is>
          <t>M15</t>
        </is>
      </c>
      <c r="R1958" t="n">
        <v>4519.05</v>
      </c>
      <c r="S1958" t="n">
        <v>4516.87889</v>
      </c>
      <c r="T1958" t="n">
        <v>4517.6541</v>
      </c>
      <c r="U1958" t="n">
        <v>4521.29716</v>
      </c>
      <c r="V1958" t="n">
        <v>4513.06461</v>
      </c>
      <c r="W1958" t="n">
        <v>0</v>
      </c>
      <c r="Y1958" s="1">
        <f>(O1958/86400)+25569</f>
        <v/>
      </c>
      <c r="Z1958" s="2">
        <f>CEILING(INT(Y1958*1440)/1440*288,1)/288</f>
        <v/>
      </c>
      <c r="AA1958">
        <f>MROUND((Z1958-25569)*86400,300)</f>
        <v/>
      </c>
    </row>
    <row r="1959" ht="14.25" customHeight="1">
      <c r="O1959" t="n">
        <v>1777922102</v>
      </c>
      <c r="P1959" t="inlineStr">
        <is>
          <t>XAUUSD</t>
        </is>
      </c>
      <c r="Q1959" t="inlineStr">
        <is>
          <t>M15</t>
        </is>
      </c>
      <c r="R1959" t="n">
        <v>4522.42</v>
      </c>
      <c r="S1959" t="n">
        <v>4516.63699</v>
      </c>
      <c r="T1959" t="n">
        <v>4517.14555</v>
      </c>
      <c r="U1959" t="n">
        <v>4520.91079</v>
      </c>
      <c r="V1959" t="n">
        <v>4512.89744</v>
      </c>
      <c r="W1959" t="n">
        <v>0</v>
      </c>
      <c r="Y1959" s="1">
        <f>(O1959/86400)+25569</f>
        <v/>
      </c>
      <c r="Z1959" s="2">
        <f>CEILING(INT(Y1959*1440)/1440*288,1)/288</f>
        <v/>
      </c>
      <c r="AA1959">
        <f>MROUND((Z1959-25569)*86400,300)</f>
        <v/>
      </c>
    </row>
    <row r="1960" ht="14.25" customHeight="1">
      <c r="O1960" t="n">
        <v>1777923002</v>
      </c>
      <c r="P1960" t="inlineStr">
        <is>
          <t>XAUUSD</t>
        </is>
      </c>
      <c r="Q1960" t="inlineStr">
        <is>
          <t>M15</t>
        </is>
      </c>
      <c r="R1960" t="n">
        <v>4521.16</v>
      </c>
      <c r="S1960" t="n">
        <v>4516.74707</v>
      </c>
      <c r="T1960" t="n">
        <v>4516.94631</v>
      </c>
      <c r="U1960" t="n">
        <v>4520.76288</v>
      </c>
      <c r="V1960" t="n">
        <v>4513.18948</v>
      </c>
      <c r="W1960" t="n">
        <v>0</v>
      </c>
      <c r="Y1960" s="1">
        <f>(O1960/86400)+25569</f>
        <v/>
      </c>
      <c r="Z1960" s="2">
        <f>CEILING(INT(Y1960*1440)/1440*288,1)/288</f>
        <v/>
      </c>
      <c r="AA1960">
        <f>MROUND((Z1960-25569)*86400,300)</f>
        <v/>
      </c>
    </row>
    <row r="1961" ht="14.25" customHeight="1">
      <c r="O1961" t="n">
        <v>1777923902</v>
      </c>
      <c r="P1961" t="inlineStr">
        <is>
          <t>XAUUSD</t>
        </is>
      </c>
      <c r="Q1961" t="inlineStr">
        <is>
          <t>M15</t>
        </is>
      </c>
      <c r="R1961" t="n">
        <v>4517.46</v>
      </c>
      <c r="S1961" t="n">
        <v>4517.18476</v>
      </c>
      <c r="T1961" t="n">
        <v>4517.06553</v>
      </c>
      <c r="U1961" t="n">
        <v>4520.76881</v>
      </c>
      <c r="V1961" t="n">
        <v>4513.7304</v>
      </c>
      <c r="W1961" t="n">
        <v>1</v>
      </c>
      <c r="Y1961" s="1">
        <f>(O1961/86400)+25569</f>
        <v/>
      </c>
      <c r="Z1961" s="2">
        <f>CEILING(INT(Y1961*1440)/1440*288,1)/288</f>
        <v/>
      </c>
      <c r="AA1961">
        <f>MROUND((Z1961-25569)*86400,300)</f>
        <v/>
      </c>
    </row>
    <row r="1962" ht="14.25" customHeight="1">
      <c r="O1962" t="n">
        <v>1777924802</v>
      </c>
      <c r="P1962" t="inlineStr">
        <is>
          <t>XAUUSD</t>
        </is>
      </c>
      <c r="Q1962" t="inlineStr">
        <is>
          <t>M15</t>
        </is>
      </c>
      <c r="R1962" t="n">
        <v>4514.74</v>
      </c>
      <c r="S1962" t="n">
        <v>4517.92436</v>
      </c>
      <c r="T1962" t="n">
        <v>4517.49495</v>
      </c>
      <c r="U1962" t="n">
        <v>4520.93325</v>
      </c>
      <c r="V1962" t="n">
        <v>4514.49918</v>
      </c>
      <c r="W1962" t="n">
        <v>0</v>
      </c>
      <c r="Y1962" s="1">
        <f>(O1962/86400)+25569</f>
        <v/>
      </c>
      <c r="Z1962" s="2">
        <f>CEILING(INT(Y1962*1440)/1440*288,1)/288</f>
        <v/>
      </c>
      <c r="AA1962">
        <f>MROUND((Z1962-25569)*86400,300)</f>
        <v/>
      </c>
    </row>
    <row r="1963" ht="14.25" customHeight="1">
      <c r="O1963" t="n">
        <v>1777925702</v>
      </c>
      <c r="P1963" t="inlineStr">
        <is>
          <t>XAUUSD</t>
        </is>
      </c>
      <c r="Q1963" t="inlineStr">
        <is>
          <t>M15</t>
        </is>
      </c>
      <c r="R1963" t="n">
        <v>4515.21</v>
      </c>
      <c r="S1963" t="n">
        <v>4518.85776</v>
      </c>
      <c r="T1963" t="n">
        <v>4518.17635</v>
      </c>
      <c r="U1963" t="n">
        <v>4521.28949</v>
      </c>
      <c r="V1963" t="n">
        <v>4515.44495</v>
      </c>
      <c r="W1963" t="n">
        <v>0</v>
      </c>
      <c r="Y1963" s="1">
        <f>(O1963/86400)+25569</f>
        <v/>
      </c>
      <c r="Z1963" s="2">
        <f>CEILING(INT(Y1963*1440)/1440*288,1)/288</f>
        <v/>
      </c>
      <c r="AA1963">
        <f>MROUND((Z1963-25569)*86400,300)</f>
        <v/>
      </c>
    </row>
    <row r="1964" ht="14.25" customHeight="1">
      <c r="O1964" t="n">
        <v>1777926602</v>
      </c>
      <c r="P1964" t="inlineStr">
        <is>
          <t>XAUUSD</t>
        </is>
      </c>
      <c r="Q1964" t="inlineStr">
        <is>
          <t>M15</t>
        </is>
      </c>
      <c r="R1964" t="n">
        <v>4518.75</v>
      </c>
      <c r="S1964" t="n">
        <v>4519.7707</v>
      </c>
      <c r="T1964" t="n">
        <v>4518.97353</v>
      </c>
      <c r="U1964" t="n">
        <v>4521.76173</v>
      </c>
      <c r="V1964" t="n">
        <v>4516.44175</v>
      </c>
      <c r="W1964" t="n">
        <v>0</v>
      </c>
      <c r="Y1964" s="1">
        <f>(O1964/86400)+25569</f>
        <v/>
      </c>
      <c r="Z1964" s="2">
        <f>CEILING(INT(Y1964*1440)/1440*288,1)/288</f>
        <v/>
      </c>
      <c r="AA1964">
        <f>MROUND((Z1964-25569)*86400,300)</f>
        <v/>
      </c>
    </row>
    <row r="1965" ht="14.25" customHeight="1">
      <c r="O1965" t="n">
        <v>1777927502</v>
      </c>
      <c r="P1965" t="inlineStr">
        <is>
          <t>XAUUSD</t>
        </is>
      </c>
      <c r="Q1965" t="inlineStr">
        <is>
          <t>M15</t>
        </is>
      </c>
      <c r="R1965" t="n">
        <v>4523.84</v>
      </c>
      <c r="S1965" t="n">
        <v>4520.39375</v>
      </c>
      <c r="T1965" t="n">
        <v>4519.68364</v>
      </c>
      <c r="U1965" t="n">
        <v>4522.12752</v>
      </c>
      <c r="V1965" t="n">
        <v>4517.31648</v>
      </c>
      <c r="W1965" t="n">
        <v>0</v>
      </c>
      <c r="Y1965" s="1">
        <f>(O1965/86400)+25569</f>
        <v/>
      </c>
      <c r="Z1965" s="2">
        <f>CEILING(INT(Y1965*1440)/1440*288,1)/288</f>
        <v/>
      </c>
      <c r="AA1965">
        <f>MROUND((Z1965-25569)*86400,300)</f>
        <v/>
      </c>
    </row>
    <row r="1966" ht="14.25" customHeight="1">
      <c r="O1966" t="n">
        <v>1777932002</v>
      </c>
      <c r="P1966" t="inlineStr">
        <is>
          <t>XAUUSD</t>
        </is>
      </c>
      <c r="Q1966" t="inlineStr">
        <is>
          <t>M15</t>
        </is>
      </c>
      <c r="R1966" t="n">
        <v>4521.1</v>
      </c>
      <c r="S1966" t="n">
        <v>4520.51097</v>
      </c>
      <c r="T1966" t="n">
        <v>4520.09731</v>
      </c>
      <c r="U1966" t="n">
        <v>4522.18388</v>
      </c>
      <c r="V1966" t="n">
        <v>4517.89605</v>
      </c>
      <c r="W1966" t="n">
        <v>0</v>
      </c>
      <c r="Y1966" s="1">
        <f>(O1966/86400)+25569</f>
        <v/>
      </c>
      <c r="Z1966" s="2">
        <f>CEILING(INT(Y1966*1440)/1440*288,1)/288</f>
        <v/>
      </c>
      <c r="AA1966">
        <f>MROUND((Z1966-25569)*86400,300)</f>
        <v/>
      </c>
    </row>
    <row r="1967" ht="14.25" customHeight="1">
      <c r="O1967" t="n">
        <v>1777932902</v>
      </c>
      <c r="P1967" t="inlineStr">
        <is>
          <t>XAUUSD</t>
        </is>
      </c>
      <c r="Q1967" t="inlineStr">
        <is>
          <t>M15</t>
        </is>
      </c>
      <c r="R1967" t="n">
        <v>4519.66</v>
      </c>
      <c r="S1967" t="n">
        <v>4520.23844</v>
      </c>
      <c r="T1967" t="n">
        <v>4520.16787</v>
      </c>
      <c r="U1967" t="n">
        <v>4521.91538</v>
      </c>
      <c r="V1967" t="n">
        <v>4518.16779</v>
      </c>
      <c r="W1967" t="n">
        <v>0</v>
      </c>
      <c r="Y1967" s="1">
        <f>(O1967/86400)+25569</f>
        <v/>
      </c>
      <c r="Z1967" s="2">
        <f>CEILING(INT(Y1967*1440)/1440*288,1)/288</f>
        <v/>
      </c>
      <c r="AA1967">
        <f>MROUND((Z1967-25569)*86400,300)</f>
        <v/>
      </c>
    </row>
    <row r="1968" ht="14.25" customHeight="1">
      <c r="O1968" t="n">
        <v>1777933802</v>
      </c>
      <c r="P1968" t="inlineStr">
        <is>
          <t>XAUUSD</t>
        </is>
      </c>
      <c r="Q1968" t="inlineStr">
        <is>
          <t>M15</t>
        </is>
      </c>
      <c r="R1968" t="n">
        <v>4519.02</v>
      </c>
      <c r="S1968" t="n">
        <v>4519.7638</v>
      </c>
      <c r="T1968" t="n">
        <v>4519.96584</v>
      </c>
      <c r="U1968" t="n">
        <v>4521.49784</v>
      </c>
      <c r="V1968" t="n">
        <v>4518.10333</v>
      </c>
      <c r="W1968" t="n">
        <v>1</v>
      </c>
      <c r="Y1968" s="1">
        <f>(O1968/86400)+25569</f>
        <v/>
      </c>
      <c r="Z1968" s="2">
        <f>CEILING(INT(Y1968*1440)/1440*288,1)/288</f>
        <v/>
      </c>
      <c r="AA1968">
        <f>MROUND((Z1968-25569)*86400,300)</f>
        <v/>
      </c>
    </row>
    <row r="1969" ht="14.25" customHeight="1">
      <c r="O1969" t="n">
        <v>1777934702</v>
      </c>
      <c r="P1969" t="inlineStr">
        <is>
          <t>XAUUSD</t>
        </is>
      </c>
      <c r="Q1969" t="inlineStr">
        <is>
          <t>M15</t>
        </is>
      </c>
      <c r="R1969" t="n">
        <v>4517.52</v>
      </c>
      <c r="S1969" t="n">
        <v>4519.29608</v>
      </c>
      <c r="T1969" t="n">
        <v>4519.63096</v>
      </c>
      <c r="U1969" t="n">
        <v>4521.1122</v>
      </c>
      <c r="V1969" t="n">
        <v>4517.75757</v>
      </c>
      <c r="W1969" t="n">
        <v>0</v>
      </c>
      <c r="Y1969" s="1">
        <f>(O1969/86400)+25569</f>
        <v/>
      </c>
      <c r="Z1969" s="2">
        <f>CEILING(INT(Y1969*1440)/1440*288,1)/288</f>
        <v/>
      </c>
      <c r="AA1969">
        <f>MROUND((Z1969-25569)*86400,300)</f>
        <v/>
      </c>
    </row>
    <row r="1970" ht="14.25" customHeight="1">
      <c r="O1970" t="n">
        <v>1777935602</v>
      </c>
      <c r="P1970" t="inlineStr">
        <is>
          <t>XAUUSD</t>
        </is>
      </c>
      <c r="Q1970" t="inlineStr">
        <is>
          <t>M15</t>
        </is>
      </c>
      <c r="R1970" t="n">
        <v>4520.44</v>
      </c>
      <c r="S1970" t="n">
        <v>4519.04973</v>
      </c>
      <c r="T1970" t="n">
        <v>4519.34034</v>
      </c>
      <c r="U1970" t="n">
        <v>4520.99003</v>
      </c>
      <c r="V1970" t="n">
        <v>4517.29515</v>
      </c>
      <c r="W1970" t="n">
        <v>0</v>
      </c>
      <c r="Y1970" s="1">
        <f>(O1970/86400)+25569</f>
        <v/>
      </c>
      <c r="Z1970" s="2">
        <f>CEILING(INT(Y1970*1440)/1440*288,1)/288</f>
        <v/>
      </c>
      <c r="AA1970">
        <f>MROUND((Z1970-25569)*86400,300)</f>
        <v/>
      </c>
    </row>
    <row r="1971" ht="14.25" customHeight="1">
      <c r="O1971" t="n">
        <v>1777936502</v>
      </c>
      <c r="P1971" t="inlineStr">
        <is>
          <t>XAUUSD</t>
        </is>
      </c>
      <c r="Q1971" t="inlineStr">
        <is>
          <t>M15</t>
        </is>
      </c>
      <c r="R1971" t="n">
        <v>4521.13</v>
      </c>
      <c r="S1971" t="n">
        <v>4519.0723</v>
      </c>
      <c r="T1971" t="n">
        <v>4519.20632</v>
      </c>
      <c r="U1971" t="n">
        <v>4521.21035</v>
      </c>
      <c r="V1971" t="n">
        <v>4516.82358</v>
      </c>
      <c r="W1971" t="n">
        <v>0</v>
      </c>
      <c r="Y1971" s="1">
        <f>(O1971/86400)+25569</f>
        <v/>
      </c>
      <c r="Z1971" s="2">
        <f>CEILING(INT(Y1971*1440)/1440*288,1)/288</f>
        <v/>
      </c>
      <c r="AA1971">
        <f>MROUND((Z1971-25569)*86400,300)</f>
        <v/>
      </c>
    </row>
    <row r="1972" ht="14.25" customHeight="1">
      <c r="O1972" t="n">
        <v>1777937402</v>
      </c>
      <c r="P1972" t="inlineStr">
        <is>
          <t>XAUUSD</t>
        </is>
      </c>
      <c r="Q1972" t="inlineStr">
        <is>
          <t>M15</t>
        </is>
      </c>
      <c r="R1972" t="n">
        <v>4518.52</v>
      </c>
      <c r="S1972" t="n">
        <v>4519.46323</v>
      </c>
      <c r="T1972" t="n">
        <v>4519.33477</v>
      </c>
      <c r="U1972" t="n">
        <v>4521.84939</v>
      </c>
      <c r="V1972" t="n">
        <v>4516.42098</v>
      </c>
      <c r="W1972" t="n">
        <v>1</v>
      </c>
      <c r="Y1972" s="1">
        <f>(O1972/86400)+25569</f>
        <v/>
      </c>
      <c r="Z1972" s="2">
        <f>CEILING(INT(Y1972*1440)/1440*288,1)/288</f>
        <v/>
      </c>
      <c r="AA1972">
        <f>MROUND((Z1972-25569)*86400,300)</f>
        <v/>
      </c>
    </row>
    <row r="1973" ht="14.25" customHeight="1">
      <c r="O1973" t="n">
        <v>1777938302</v>
      </c>
      <c r="P1973" t="inlineStr">
        <is>
          <t>XAUUSD</t>
        </is>
      </c>
      <c r="Q1973" t="inlineStr">
        <is>
          <t>M15</t>
        </is>
      </c>
      <c r="R1973" t="n">
        <v>4519.04</v>
      </c>
      <c r="S1973" t="n">
        <v>4520.38837</v>
      </c>
      <c r="T1973" t="n">
        <v>4519.86157</v>
      </c>
      <c r="U1973" t="n">
        <v>4522.97627</v>
      </c>
      <c r="V1973" t="n">
        <v>4516.30793</v>
      </c>
      <c r="W1973" t="n">
        <v>0</v>
      </c>
      <c r="Y1973" s="1">
        <f>(O1973/86400)+25569</f>
        <v/>
      </c>
      <c r="Z1973" s="2">
        <f>CEILING(INT(Y1973*1440)/1440*288,1)/288</f>
        <v/>
      </c>
      <c r="AA1973">
        <f>MROUND((Z1973-25569)*86400,300)</f>
        <v/>
      </c>
    </row>
    <row r="1974" ht="14.25" customHeight="1">
      <c r="O1974" t="n">
        <v>1777939202</v>
      </c>
      <c r="P1974" t="inlineStr">
        <is>
          <t>XAUUSD</t>
        </is>
      </c>
      <c r="Q1974" t="inlineStr">
        <is>
          <t>M15</t>
        </is>
      </c>
      <c r="R1974" t="n">
        <v>4527.77</v>
      </c>
      <c r="S1974" t="n">
        <v>4521.91041</v>
      </c>
      <c r="T1974" t="n">
        <v>4520.88599</v>
      </c>
      <c r="U1974" t="n">
        <v>4524.64694</v>
      </c>
      <c r="V1974" t="n">
        <v>4516.71833</v>
      </c>
      <c r="W1974" t="n">
        <v>0</v>
      </c>
      <c r="Y1974" s="1">
        <f>(O1974/86400)+25569</f>
        <v/>
      </c>
      <c r="Z1974" s="2">
        <f>CEILING(INT(Y1974*1440)/1440*288,1)/288</f>
        <v/>
      </c>
      <c r="AA1974">
        <f>MROUND((Z1974-25569)*86400,300)</f>
        <v/>
      </c>
    </row>
    <row r="1975" ht="14.25" customHeight="1">
      <c r="O1975" t="n">
        <v>1777940102</v>
      </c>
      <c r="P1975" t="inlineStr">
        <is>
          <t>XAUUSD</t>
        </is>
      </c>
      <c r="Q1975" t="inlineStr">
        <is>
          <t>M15</t>
        </is>
      </c>
      <c r="R1975" t="n">
        <v>4517.12</v>
      </c>
      <c r="S1975" t="n">
        <v>4523.83504</v>
      </c>
      <c r="T1975" t="n">
        <v>4522.36051</v>
      </c>
      <c r="U1975" t="n">
        <v>4526.66801</v>
      </c>
      <c r="V1975" t="n">
        <v>4517.83164</v>
      </c>
      <c r="W1975" t="n">
        <v>0</v>
      </c>
      <c r="Y1975" s="1">
        <f>(O1975/86400)+25569</f>
        <v/>
      </c>
      <c r="Z1975" s="2">
        <f>CEILING(INT(Y1975*1440)/1440*288,1)/288</f>
        <v/>
      </c>
      <c r="AA1975">
        <f>MROUND((Z1975-25569)*86400,300)</f>
        <v/>
      </c>
    </row>
    <row r="1976" ht="14.25" customHeight="1">
      <c r="O1976" t="n">
        <v>1777941002</v>
      </c>
      <c r="P1976" t="inlineStr">
        <is>
          <t>XAUUSD</t>
        </is>
      </c>
      <c r="Q1976" t="inlineStr">
        <is>
          <t>M15</t>
        </is>
      </c>
      <c r="R1976" t="n">
        <v>4523.87</v>
      </c>
      <c r="S1976" t="n">
        <v>4526.51277</v>
      </c>
      <c r="T1976" t="n">
        <v>4524.43664</v>
      </c>
      <c r="U1976" t="n">
        <v>4529.10562</v>
      </c>
      <c r="V1976" t="n">
        <v>4519.88134</v>
      </c>
      <c r="W1976" t="n">
        <v>0</v>
      </c>
      <c r="Y1976" s="1">
        <f>(O1976/86400)+25569</f>
        <v/>
      </c>
      <c r="Z1976" s="2">
        <f>CEILING(INT(Y1976*1440)/1440*288,1)/288</f>
        <v/>
      </c>
      <c r="AA1976">
        <f>MROUND((Z1976-25569)*86400,300)</f>
        <v/>
      </c>
    </row>
    <row r="1977" ht="14.25" customHeight="1">
      <c r="O1977" t="n">
        <v>1777941902</v>
      </c>
      <c r="P1977" t="inlineStr">
        <is>
          <t>XAUUSD</t>
        </is>
      </c>
      <c r="Q1977" t="inlineStr">
        <is>
          <t>M15</t>
        </is>
      </c>
      <c r="R1977" t="n">
        <v>4530.12</v>
      </c>
      <c r="S1977" t="n">
        <v>4529.70461</v>
      </c>
      <c r="T1977" t="n">
        <v>4527.07063</v>
      </c>
      <c r="U1977" t="n">
        <v>4532.04101</v>
      </c>
      <c r="V1977" t="n">
        <v>4522.7953</v>
      </c>
      <c r="W1977" t="n">
        <v>0</v>
      </c>
      <c r="Y1977" s="1">
        <f>(O1977/86400)+25569</f>
        <v/>
      </c>
      <c r="Z1977" s="2">
        <f>CEILING(INT(Y1977*1440)/1440*288,1)/288</f>
        <v/>
      </c>
      <c r="AA1977">
        <f>MROUND((Z1977-25569)*86400,300)</f>
        <v/>
      </c>
    </row>
    <row r="1978" ht="14.25" customHeight="1">
      <c r="O1978" t="n">
        <v>1777942802</v>
      </c>
      <c r="P1978" t="inlineStr">
        <is>
          <t>XAUUSD</t>
        </is>
      </c>
      <c r="Q1978" t="inlineStr">
        <is>
          <t>M15</t>
        </is>
      </c>
      <c r="R1978" t="n">
        <v>4538.86</v>
      </c>
      <c r="S1978" t="n">
        <v>4533.07386</v>
      </c>
      <c r="T1978" t="n">
        <v>4530.07224</v>
      </c>
      <c r="U1978" t="n">
        <v>4535.21918</v>
      </c>
      <c r="V1978" t="n">
        <v>4526.2253</v>
      </c>
      <c r="W1978" t="n">
        <v>0</v>
      </c>
      <c r="Y1978" s="1">
        <f>(O1978/86400)+25569</f>
        <v/>
      </c>
      <c r="Z1978" s="2">
        <f>CEILING(INT(Y1978*1440)/1440*288,1)/288</f>
        <v/>
      </c>
      <c r="AA1978">
        <f>MROUND((Z1978-25569)*86400,300)</f>
        <v/>
      </c>
    </row>
    <row r="1979" ht="14.25" customHeight="1">
      <c r="O1979" t="n">
        <v>1777943702</v>
      </c>
      <c r="P1979" t="inlineStr">
        <is>
          <t>XAUUSD</t>
        </is>
      </c>
      <c r="Q1979" t="inlineStr">
        <is>
          <t>M15</t>
        </is>
      </c>
      <c r="R1979" t="n">
        <v>4537.8</v>
      </c>
      <c r="S1979" t="n">
        <v>4536.16766</v>
      </c>
      <c r="T1979" t="n">
        <v>4533.11995</v>
      </c>
      <c r="U1979" t="n">
        <v>4538.24231</v>
      </c>
      <c r="V1979" t="n">
        <v>4529.878</v>
      </c>
      <c r="W1979" t="n">
        <v>0</v>
      </c>
      <c r="Y1979" s="1">
        <f>(O1979/86400)+25569</f>
        <v/>
      </c>
      <c r="Z1979" s="2">
        <f>CEILING(INT(Y1979*1440)/1440*288,1)/288</f>
        <v/>
      </c>
      <c r="AA1979">
        <f>MROUND((Z1979-25569)*86400,300)</f>
        <v/>
      </c>
    </row>
    <row r="1980" ht="14.25" customHeight="1">
      <c r="O1980" t="n">
        <v>1777944602</v>
      </c>
      <c r="P1980" t="inlineStr">
        <is>
          <t>XAUUSD</t>
        </is>
      </c>
      <c r="Q1980" t="inlineStr">
        <is>
          <t>M15</t>
        </is>
      </c>
      <c r="R1980" t="n">
        <v>4536.92</v>
      </c>
      <c r="S1980" t="n">
        <v>4538.80791</v>
      </c>
      <c r="T1980" t="n">
        <v>4535.96393</v>
      </c>
      <c r="U1980" t="n">
        <v>4540.91823</v>
      </c>
      <c r="V1980" t="n">
        <v>4533.21481</v>
      </c>
      <c r="W1980" t="n">
        <v>0</v>
      </c>
      <c r="Y1980" s="1">
        <f>(O1980/86400)+25569</f>
        <v/>
      </c>
      <c r="Z1980" s="2">
        <f>CEILING(INT(Y1980*1440)/1440*288,1)/288</f>
        <v/>
      </c>
      <c r="AA1980">
        <f>MROUND((Z1980-25569)*86400,300)</f>
        <v/>
      </c>
    </row>
    <row r="1981" ht="14.25" customHeight="1">
      <c r="O1981" t="n">
        <v>1777945502</v>
      </c>
      <c r="P1981" t="inlineStr">
        <is>
          <t>XAUUSD</t>
        </is>
      </c>
      <c r="Q1981" t="inlineStr">
        <is>
          <t>M15</t>
        </is>
      </c>
      <c r="R1981" t="n">
        <v>4541.02</v>
      </c>
      <c r="S1981" t="n">
        <v>4540.84516</v>
      </c>
      <c r="T1981" t="n">
        <v>4538.40454</v>
      </c>
      <c r="U1981" t="n">
        <v>4543.01897</v>
      </c>
      <c r="V1981" t="n">
        <v>4536.00038</v>
      </c>
      <c r="W1981" t="n">
        <v>0</v>
      </c>
      <c r="Y1981" s="1">
        <f>(O1981/86400)+25569</f>
        <v/>
      </c>
      <c r="Z1981" s="2">
        <f>CEILING(INT(Y1981*1440)/1440*288,1)/288</f>
        <v/>
      </c>
      <c r="AA1981">
        <f>MROUND((Z1981-25569)*86400,300)</f>
        <v/>
      </c>
    </row>
    <row r="1982" ht="14.25" customHeight="1">
      <c r="O1982" t="n">
        <v>1777946402</v>
      </c>
      <c r="P1982" t="inlineStr">
        <is>
          <t>XAUUSD</t>
        </is>
      </c>
      <c r="Q1982" t="inlineStr">
        <is>
          <t>M15</t>
        </is>
      </c>
      <c r="R1982" t="n">
        <v>4538.55</v>
      </c>
      <c r="S1982" t="n">
        <v>4542.06541</v>
      </c>
      <c r="T1982" t="n">
        <v>4540.23498</v>
      </c>
      <c r="U1982" t="n">
        <v>4544.43517</v>
      </c>
      <c r="V1982" t="n">
        <v>4537.99148</v>
      </c>
      <c r="W1982" t="n">
        <v>0</v>
      </c>
      <c r="Y1982" s="1">
        <f>(O1982/86400)+25569</f>
        <v/>
      </c>
      <c r="Z1982" s="2">
        <f>CEILING(INT(Y1982*1440)/1440*288,1)/288</f>
        <v/>
      </c>
      <c r="AA1982">
        <f>MROUND((Z1982-25569)*86400,300)</f>
        <v/>
      </c>
    </row>
    <row r="1983" ht="14.25" customHeight="1">
      <c r="O1983" t="n">
        <v>1777947302</v>
      </c>
      <c r="P1983" t="inlineStr">
        <is>
          <t>XAUUSD</t>
        </is>
      </c>
      <c r="Q1983" t="inlineStr">
        <is>
          <t>M15</t>
        </is>
      </c>
      <c r="R1983" t="n">
        <v>4541.49</v>
      </c>
      <c r="S1983" t="n">
        <v>4542.50884</v>
      </c>
      <c r="T1983" t="n">
        <v>4541.37191</v>
      </c>
      <c r="U1983" t="n">
        <v>4545.07728</v>
      </c>
      <c r="V1983" t="n">
        <v>4539.07647</v>
      </c>
      <c r="W1983" t="n">
        <v>0</v>
      </c>
      <c r="Y1983" s="1">
        <f>(O1983/86400)+25569</f>
        <v/>
      </c>
      <c r="Z1983" s="2">
        <f>CEILING(INT(Y1983*1440)/1440*288,1)/288</f>
        <v/>
      </c>
      <c r="AA1983">
        <f>MROUND((Z1983-25569)*86400,300)</f>
        <v/>
      </c>
    </row>
    <row r="1984" ht="14.25" customHeight="1">
      <c r="O1984" t="n">
        <v>1777948202</v>
      </c>
      <c r="P1984" t="inlineStr">
        <is>
          <t>XAUUSD</t>
        </is>
      </c>
      <c r="Q1984" t="inlineStr">
        <is>
          <t>M15</t>
        </is>
      </c>
      <c r="R1984" t="n">
        <v>4544.58</v>
      </c>
      <c r="S1984" t="n">
        <v>4542.13928</v>
      </c>
      <c r="T1984" t="n">
        <v>4541.75559</v>
      </c>
      <c r="U1984" t="n">
        <v>4544.97122</v>
      </c>
      <c r="V1984" t="n">
        <v>4539.349</v>
      </c>
      <c r="W1984" t="n">
        <v>0</v>
      </c>
      <c r="Y1984" s="1">
        <f>(O1984/86400)+25569</f>
        <v/>
      </c>
      <c r="Z1984" s="2">
        <f>CEILING(INT(Y1984*1440)/1440*288,1)/288</f>
        <v/>
      </c>
      <c r="AA1984">
        <f>MROUND((Z1984-25569)*86400,300)</f>
        <v/>
      </c>
    </row>
    <row r="1985" ht="14.25" customHeight="1">
      <c r="O1985" t="n">
        <v>1777949102</v>
      </c>
      <c r="P1985" t="inlineStr">
        <is>
          <t>XAUUSD</t>
        </is>
      </c>
      <c r="Q1985" t="inlineStr">
        <is>
          <t>M15</t>
        </is>
      </c>
      <c r="R1985" t="n">
        <v>4539.17</v>
      </c>
      <c r="S1985" t="n">
        <v>4540.98588</v>
      </c>
      <c r="T1985" t="n">
        <v>4541.37074</v>
      </c>
      <c r="U1985" t="n">
        <v>4544.07577</v>
      </c>
      <c r="V1985" t="n">
        <v>4538.76998</v>
      </c>
      <c r="W1985" t="n">
        <v>1</v>
      </c>
      <c r="Y1985" s="1">
        <f>(O1985/86400)+25569</f>
        <v/>
      </c>
      <c r="Z1985" s="2">
        <f>CEILING(INT(Y1985*1440)/1440*288,1)/288</f>
        <v/>
      </c>
      <c r="AA1985">
        <f>MROUND((Z1985-25569)*86400,300)</f>
        <v/>
      </c>
    </row>
    <row r="1986" ht="14.25" customHeight="1">
      <c r="O1986" t="n">
        <v>1777950002</v>
      </c>
      <c r="P1986" t="inlineStr">
        <is>
          <t>XAUUSD</t>
        </is>
      </c>
      <c r="Q1986" t="inlineStr">
        <is>
          <t>M15</t>
        </is>
      </c>
      <c r="R1986" t="n">
        <v>4542.12</v>
      </c>
      <c r="S1986" t="n">
        <v>4539.38074</v>
      </c>
      <c r="T1986" t="n">
        <v>4540.37574</v>
      </c>
      <c r="U1986" t="n">
        <v>4542.51947</v>
      </c>
      <c r="V1986" t="n">
        <v>4537.54481</v>
      </c>
      <c r="W1986" t="n">
        <v>0</v>
      </c>
      <c r="Y1986" s="1">
        <f>(O1986/86400)+25569</f>
        <v/>
      </c>
      <c r="Z1986" s="2">
        <f>CEILING(INT(Y1986*1440)/1440*288,1)/288</f>
        <v/>
      </c>
      <c r="AA1986">
        <f>MROUND((Z1986-25569)*86400,300)</f>
        <v/>
      </c>
    </row>
    <row r="1987" ht="14.25" customHeight="1">
      <c r="O1987" t="n">
        <v>1777950902</v>
      </c>
      <c r="P1987" t="inlineStr">
        <is>
          <t>XAUUSD</t>
        </is>
      </c>
      <c r="Q1987" t="inlineStr">
        <is>
          <t>M15</t>
        </is>
      </c>
      <c r="R1987" t="n">
        <v>4538.07</v>
      </c>
      <c r="S1987" t="n">
        <v>4537.45143</v>
      </c>
      <c r="T1987" t="n">
        <v>4538.91358</v>
      </c>
      <c r="U1987" t="n">
        <v>4540.64557</v>
      </c>
      <c r="V1987" t="n">
        <v>4535.92597</v>
      </c>
      <c r="W1987" t="n">
        <v>0</v>
      </c>
      <c r="Y1987" s="1">
        <f>(O1987/86400)+25569</f>
        <v/>
      </c>
      <c r="Z1987" s="2">
        <f>CEILING(INT(Y1987*1440)/1440*288,1)/288</f>
        <v/>
      </c>
      <c r="AA1987">
        <f>MROUND((Z1987-25569)*86400,300)</f>
        <v/>
      </c>
    </row>
    <row r="1988" ht="14.25" customHeight="1">
      <c r="O1988" t="n">
        <v>1777951802</v>
      </c>
      <c r="P1988" t="inlineStr">
        <is>
          <t>XAUUSD</t>
        </is>
      </c>
      <c r="Q1988" t="inlineStr">
        <is>
          <t>M15</t>
        </is>
      </c>
      <c r="R1988" t="n">
        <v>4535.98</v>
      </c>
      <c r="S1988" t="n">
        <v>4535.54898</v>
      </c>
      <c r="T1988" t="n">
        <v>4537.23128</v>
      </c>
      <c r="U1988" t="n">
        <v>4538.7058</v>
      </c>
      <c r="V1988" t="n">
        <v>4534.16003</v>
      </c>
      <c r="W1988" t="n">
        <v>0</v>
      </c>
      <c r="Y1988" s="1">
        <f>(O1988/86400)+25569</f>
        <v/>
      </c>
      <c r="Z1988" s="2">
        <f>CEILING(INT(Y1988*1440)/1440*288,1)/288</f>
        <v/>
      </c>
      <c r="AA1988">
        <f>MROUND((Z1988-25569)*86400,300)</f>
        <v/>
      </c>
    </row>
    <row r="1989" ht="14.25" customHeight="1">
      <c r="O1989" t="n">
        <v>1777952702</v>
      </c>
      <c r="P1989" t="inlineStr">
        <is>
          <t>XAUUSD</t>
        </is>
      </c>
      <c r="Q1989" t="inlineStr">
        <is>
          <t>M15</t>
        </is>
      </c>
      <c r="R1989" t="n">
        <v>4534.67</v>
      </c>
      <c r="S1989" t="n">
        <v>4533.97344</v>
      </c>
      <c r="T1989" t="n">
        <v>4535.60236</v>
      </c>
      <c r="U1989" t="n">
        <v>4537.06622</v>
      </c>
      <c r="V1989" t="n">
        <v>4532.52823</v>
      </c>
      <c r="W1989" t="n">
        <v>0</v>
      </c>
      <c r="Y1989" s="1">
        <f>(O1989/86400)+25569</f>
        <v/>
      </c>
      <c r="Z1989" s="2">
        <f>CEILING(INT(Y1989*1440)/1440*288,1)/288</f>
        <v/>
      </c>
      <c r="AA1989">
        <f>MROUND((Z1989-25569)*86400,300)</f>
        <v/>
      </c>
    </row>
    <row r="1990" ht="14.25" customHeight="1">
      <c r="O1990" t="n">
        <v>1777953602</v>
      </c>
      <c r="P1990" t="inlineStr">
        <is>
          <t>XAUUSD</t>
        </is>
      </c>
      <c r="Q1990" t="inlineStr">
        <is>
          <t>M15</t>
        </is>
      </c>
      <c r="R1990" t="n">
        <v>4532.97</v>
      </c>
      <c r="S1990" t="n">
        <v>4532.98573</v>
      </c>
      <c r="T1990" t="n">
        <v>4534.29404</v>
      </c>
      <c r="U1990" t="n">
        <v>4536.03873</v>
      </c>
      <c r="V1990" t="n">
        <v>4531.31817</v>
      </c>
      <c r="W1990" t="n">
        <v>0</v>
      </c>
      <c r="Y1990" s="1">
        <f>(O1990/86400)+25569</f>
        <v/>
      </c>
      <c r="Z1990" s="2">
        <f>CEILING(INT(Y1990*1440)/1440*288,1)/288</f>
        <v/>
      </c>
      <c r="AA1990">
        <f>MROUND((Z1990-25569)*86400,300)</f>
        <v/>
      </c>
    </row>
    <row r="1991" ht="14.25" customHeight="1">
      <c r="O1991" t="n">
        <v>1777954502</v>
      </c>
      <c r="P1991" t="inlineStr">
        <is>
          <t>XAUUSD</t>
        </is>
      </c>
      <c r="Q1991" t="inlineStr">
        <is>
          <t>M15</t>
        </is>
      </c>
      <c r="R1991" t="n">
        <v>4529.71</v>
      </c>
      <c r="S1991" t="n">
        <v>4532.79988</v>
      </c>
      <c r="T1991" t="n">
        <v>4533.54696</v>
      </c>
      <c r="U1991" t="n">
        <v>4535.84679</v>
      </c>
      <c r="V1991" t="n">
        <v>4530.67207</v>
      </c>
      <c r="W1991" t="n">
        <v>0</v>
      </c>
      <c r="Y1991" s="1">
        <f>(O1991/86400)+25569</f>
        <v/>
      </c>
      <c r="Z1991" s="2">
        <f>CEILING(INT(Y1991*1440)/1440*288,1)/288</f>
        <v/>
      </c>
      <c r="AA1991">
        <f>MROUND((Z1991-25569)*86400,300)</f>
        <v/>
      </c>
    </row>
    <row r="1992" ht="14.25" customHeight="1">
      <c r="O1992" t="n">
        <v>1777955402</v>
      </c>
      <c r="P1992" t="inlineStr">
        <is>
          <t>XAUUSD</t>
        </is>
      </c>
      <c r="Q1992" t="inlineStr">
        <is>
          <t>M15</t>
        </is>
      </c>
      <c r="R1992" t="n">
        <v>4531.71</v>
      </c>
      <c r="S1992" t="n">
        <v>4533.57517</v>
      </c>
      <c r="T1992" t="n">
        <v>4533.56107</v>
      </c>
      <c r="U1992" t="n">
        <v>4536.64166</v>
      </c>
      <c r="V1992" t="n">
        <v>4530.7517</v>
      </c>
      <c r="W1992" t="n">
        <v>1</v>
      </c>
      <c r="Y1992" s="1">
        <f>(O1992/86400)+25569</f>
        <v/>
      </c>
      <c r="Z1992" s="2">
        <f>CEILING(INT(Y1992*1440)/1440*288,1)/288</f>
        <v/>
      </c>
      <c r="AA1992">
        <f>MROUND((Z1992-25569)*86400,300)</f>
        <v/>
      </c>
    </row>
    <row r="1993" ht="14.25" customHeight="1">
      <c r="O1993" t="n">
        <v>1777956302</v>
      </c>
      <c r="P1993" t="inlineStr">
        <is>
          <t>XAUUSD</t>
        </is>
      </c>
      <c r="Q1993" t="inlineStr">
        <is>
          <t>M15</t>
        </is>
      </c>
      <c r="R1993" t="n">
        <v>4533.58</v>
      </c>
      <c r="S1993" t="n">
        <v>4535.1781</v>
      </c>
      <c r="T1993" t="n">
        <v>4534.36958</v>
      </c>
      <c r="U1993" t="n">
        <v>4538.37882</v>
      </c>
      <c r="V1993" t="n">
        <v>4531.58783</v>
      </c>
      <c r="W1993" t="n">
        <v>0</v>
      </c>
      <c r="Y1993" s="1">
        <f>(O1993/86400)+25569</f>
        <v/>
      </c>
      <c r="Z1993" s="2">
        <f>CEILING(INT(Y1993*1440)/1440*288,1)/288</f>
        <v/>
      </c>
      <c r="AA1993">
        <f>MROUND((Z1993-25569)*86400,300)</f>
        <v/>
      </c>
    </row>
    <row r="1994" ht="14.25" customHeight="1">
      <c r="O1994" t="n">
        <v>1777957202</v>
      </c>
      <c r="P1994" t="inlineStr">
        <is>
          <t>XAUUSD</t>
        </is>
      </c>
      <c r="Q1994" t="inlineStr">
        <is>
          <t>M15</t>
        </is>
      </c>
      <c r="R1994" t="n">
        <v>4540.2</v>
      </c>
      <c r="S1994" t="n">
        <v>4537.34808</v>
      </c>
      <c r="T1994" t="n">
        <v>4535.85883</v>
      </c>
      <c r="U1994" t="n">
        <v>4540.79817</v>
      </c>
      <c r="V1994" t="n">
        <v>4533.00047</v>
      </c>
      <c r="W1994" t="n">
        <v>0</v>
      </c>
      <c r="Y1994" s="1">
        <f>(O1994/86400)+25569</f>
        <v/>
      </c>
      <c r="Z1994" s="2">
        <f>CEILING(INT(Y1994*1440)/1440*288,1)/288</f>
        <v/>
      </c>
      <c r="AA1994">
        <f>MROUND((Z1994-25569)*86400,300)</f>
        <v/>
      </c>
    </row>
    <row r="1995" ht="14.25" customHeight="1">
      <c r="O1995" t="n">
        <v>1777958102</v>
      </c>
      <c r="P1995" t="inlineStr">
        <is>
          <t>XAUUSD</t>
        </is>
      </c>
      <c r="Q1995" t="inlineStr">
        <is>
          <t>M15</t>
        </is>
      </c>
      <c r="R1995" t="n">
        <v>4540.11</v>
      </c>
      <c r="S1995" t="n">
        <v>4539.64323</v>
      </c>
      <c r="T1995" t="n">
        <v>4537.75103</v>
      </c>
      <c r="U1995" t="n">
        <v>4543.38995</v>
      </c>
      <c r="V1995" t="n">
        <v>4534.832</v>
      </c>
      <c r="W1995" t="n">
        <v>0</v>
      </c>
      <c r="Y1995" s="1">
        <f>(O1995/86400)+25569</f>
        <v/>
      </c>
      <c r="Z1995" s="2">
        <f>CEILING(INT(Y1995*1440)/1440*288,1)/288</f>
        <v/>
      </c>
      <c r="AA1995">
        <f>MROUND((Z1995-25569)*86400,300)</f>
        <v/>
      </c>
    </row>
    <row r="1996" ht="14.25" customHeight="1">
      <c r="O1996" t="n">
        <v>1777959002</v>
      </c>
      <c r="P1996" t="inlineStr">
        <is>
          <t>XAUUSD</t>
        </is>
      </c>
      <c r="Q1996" t="inlineStr">
        <is>
          <t>M15</t>
        </is>
      </c>
      <c r="R1996" t="n">
        <v>4545.86</v>
      </c>
      <c r="S1996" t="n">
        <v>4541.82647</v>
      </c>
      <c r="T1996" t="n">
        <v>4539.78875</v>
      </c>
      <c r="U1996" t="n">
        <v>4546.03356</v>
      </c>
      <c r="V1996" t="n">
        <v>4536.78967</v>
      </c>
      <c r="W1996" t="n">
        <v>0</v>
      </c>
      <c r="Y1996" s="1">
        <f>(O1996/86400)+25569</f>
        <v/>
      </c>
      <c r="Z1996" s="2">
        <f>CEILING(INT(Y1996*1440)/1440*288,1)/288</f>
        <v/>
      </c>
      <c r="AA1996">
        <f>MROUND((Z1996-25569)*86400,300)</f>
        <v/>
      </c>
    </row>
    <row r="1997" ht="14.25" customHeight="1">
      <c r="O1997" t="n">
        <v>1777959902</v>
      </c>
      <c r="P1997" t="inlineStr">
        <is>
          <t>XAUUSD</t>
        </is>
      </c>
      <c r="Q1997" t="inlineStr">
        <is>
          <t>M15</t>
        </is>
      </c>
      <c r="R1997" t="n">
        <v>4545.73</v>
      </c>
      <c r="S1997" t="n">
        <v>4543.56122</v>
      </c>
      <c r="T1997" t="n">
        <v>4541.67499</v>
      </c>
      <c r="U1997" t="n">
        <v>4548.19964</v>
      </c>
      <c r="V1997" t="n">
        <v>4538.61024</v>
      </c>
      <c r="W1997" t="n">
        <v>0</v>
      </c>
      <c r="Y1997" s="1">
        <f>(O1997/86400)+25569</f>
        <v/>
      </c>
      <c r="Z1997" s="2">
        <f>CEILING(INT(Y1997*1440)/1440*288,1)/288</f>
        <v/>
      </c>
      <c r="AA1997">
        <f>MROUND((Z1997-25569)*86400,300)</f>
        <v/>
      </c>
    </row>
    <row r="1998" ht="14.25" customHeight="1">
      <c r="O1998" t="n">
        <v>1777960802</v>
      </c>
      <c r="P1998" t="inlineStr">
        <is>
          <t>XAUUSD</t>
        </is>
      </c>
      <c r="Q1998" t="inlineStr">
        <is>
          <t>M15</t>
        </is>
      </c>
      <c r="R1998" t="n">
        <v>4543.66</v>
      </c>
      <c r="S1998" t="n">
        <v>4544.80568</v>
      </c>
      <c r="T1998" t="n">
        <v>4543.24033</v>
      </c>
      <c r="U1998" t="n">
        <v>4549.85484</v>
      </c>
      <c r="V1998" t="n">
        <v>4540.09906</v>
      </c>
      <c r="W1998" t="n">
        <v>0</v>
      </c>
      <c r="Y1998" s="1">
        <f>(O1998/86400)+25569</f>
        <v/>
      </c>
      <c r="Z1998" s="2">
        <f>CEILING(INT(Y1998*1440)/1440*288,1)/288</f>
        <v/>
      </c>
      <c r="AA1998">
        <f>MROUND((Z1998-25569)*86400,300)</f>
        <v/>
      </c>
    </row>
    <row r="1999" ht="14.25" customHeight="1">
      <c r="O1999" t="n">
        <v>1777961702</v>
      </c>
      <c r="P1999" t="inlineStr">
        <is>
          <t>XAUUSD</t>
        </is>
      </c>
      <c r="Q1999" t="inlineStr">
        <is>
          <t>M15</t>
        </is>
      </c>
      <c r="R1999" t="n">
        <v>4536.86</v>
      </c>
      <c r="S1999" t="n">
        <v>4545.68808</v>
      </c>
      <c r="T1999" t="n">
        <v>4544.46421</v>
      </c>
      <c r="U1999" t="n">
        <v>4550.93426</v>
      </c>
      <c r="V1999" t="n">
        <v>4541.29012</v>
      </c>
      <c r="W1999" t="n">
        <v>0</v>
      </c>
      <c r="Y1999" s="1">
        <f>(O1999/86400)+25569</f>
        <v/>
      </c>
      <c r="Z1999" s="2">
        <f>CEILING(INT(Y1999*1440)/1440*288,1)/288</f>
        <v/>
      </c>
      <c r="AA1999">
        <f>MROUND((Z1999-25569)*86400,300)</f>
        <v/>
      </c>
    </row>
    <row r="2000" ht="14.25" customHeight="1">
      <c r="O2000" t="n">
        <v>1777962602</v>
      </c>
      <c r="P2000" t="inlineStr">
        <is>
          <t>XAUUSD</t>
        </is>
      </c>
      <c r="Q2000" t="inlineStr">
        <is>
          <t>M15</t>
        </is>
      </c>
      <c r="R2000" t="n">
        <v>4546.17</v>
      </c>
      <c r="S2000" t="n">
        <v>4546.53044</v>
      </c>
      <c r="T2000" t="n">
        <v>4545.49732</v>
      </c>
      <c r="U2000" t="n">
        <v>4551.75467</v>
      </c>
      <c r="V2000" t="n">
        <v>4542.42883</v>
      </c>
      <c r="W2000" t="n">
        <v>0</v>
      </c>
      <c r="Y2000" s="1">
        <f>(O2000/86400)+25569</f>
        <v/>
      </c>
      <c r="Z2000" s="2">
        <f>CEILING(INT(Y2000*1440)/1440*288,1)/288</f>
        <v/>
      </c>
      <c r="AA2000">
        <f>MROUND((Z2000-25569)*86400,300)</f>
        <v/>
      </c>
    </row>
    <row r="2001" ht="14.25" customHeight="1">
      <c r="O2001" t="n">
        <v>1777963502</v>
      </c>
      <c r="P2001" t="inlineStr">
        <is>
          <t>XAUUSD</t>
        </is>
      </c>
      <c r="Q2001" t="inlineStr">
        <is>
          <t>M15</t>
        </is>
      </c>
      <c r="R2001" t="n">
        <v>4548.12</v>
      </c>
      <c r="S2001" t="n">
        <v>4547.21319</v>
      </c>
      <c r="T2001" t="n">
        <v>4546.35526</v>
      </c>
      <c r="U2001" t="n">
        <v>4552.33839</v>
      </c>
      <c r="V2001" t="n">
        <v>4543.51614</v>
      </c>
      <c r="W2001" t="n">
        <v>0</v>
      </c>
      <c r="Y2001" s="1">
        <f>(O2001/86400)+25569</f>
        <v/>
      </c>
      <c r="Z2001" s="2">
        <f>CEILING(INT(Y2001*1440)/1440*288,1)/288</f>
        <v/>
      </c>
      <c r="AA2001">
        <f>MROUND((Z2001-25569)*86400,300)</f>
        <v/>
      </c>
    </row>
    <row r="2002" ht="14.25" customHeight="1">
      <c r="O2002" t="n">
        <v>1777964402</v>
      </c>
      <c r="P2002" t="inlineStr">
        <is>
          <t>XAUUSD</t>
        </is>
      </c>
      <c r="Q2002" t="inlineStr">
        <is>
          <t>M15</t>
        </is>
      </c>
      <c r="R2002" t="n">
        <v>4554.04</v>
      </c>
      <c r="S2002" t="n">
        <v>4547.81793</v>
      </c>
      <c r="T2002" t="n">
        <v>4547.08659</v>
      </c>
      <c r="U2002" t="n">
        <v>4552.80712</v>
      </c>
      <c r="V2002" t="n">
        <v>4544.39083</v>
      </c>
      <c r="W2002" t="n">
        <v>0</v>
      </c>
      <c r="Y2002" s="1">
        <f>(O2002/86400)+25569</f>
        <v/>
      </c>
      <c r="Z2002" s="2">
        <f>CEILING(INT(Y2002*1440)/1440*288,1)/288</f>
        <v/>
      </c>
      <c r="AA2002">
        <f>MROUND((Z2002-25569)*86400,300)</f>
        <v/>
      </c>
    </row>
    <row r="2003" ht="14.25" customHeight="1">
      <c r="O2003" t="n">
        <v>1777965302</v>
      </c>
      <c r="P2003" t="inlineStr">
        <is>
          <t>XAUUSD</t>
        </is>
      </c>
      <c r="Q2003" t="inlineStr">
        <is>
          <t>M15</t>
        </is>
      </c>
      <c r="R2003" t="n">
        <v>4548.94</v>
      </c>
      <c r="S2003" t="n">
        <v>4548.33411</v>
      </c>
      <c r="T2003" t="n">
        <v>4547.71035</v>
      </c>
      <c r="U2003" t="n">
        <v>4553.20131</v>
      </c>
      <c r="V2003" t="n">
        <v>4545.10105</v>
      </c>
      <c r="W2003" t="n">
        <v>0</v>
      </c>
      <c r="Y2003" s="1">
        <f>(O2003/86400)+25569</f>
        <v/>
      </c>
      <c r="Z2003" s="2">
        <f>CEILING(INT(Y2003*1440)/1440*288,1)/288</f>
        <v/>
      </c>
      <c r="AA2003">
        <f>MROUND((Z2003-25569)*86400,300)</f>
        <v/>
      </c>
    </row>
    <row r="2004" ht="14.25" customHeight="1">
      <c r="O2004" t="n">
        <v>1777966202</v>
      </c>
      <c r="P2004" t="inlineStr">
        <is>
          <t>XAUUSD</t>
        </is>
      </c>
      <c r="Q2004" t="inlineStr">
        <is>
          <t>M15</t>
        </is>
      </c>
      <c r="R2004" t="n">
        <v>4551.29</v>
      </c>
      <c r="S2004" t="n">
        <v>4549.05239</v>
      </c>
      <c r="T2004" t="n">
        <v>4548.38137</v>
      </c>
      <c r="U2004" t="n">
        <v>4553.64862</v>
      </c>
      <c r="V2004" t="n">
        <v>4545.74754</v>
      </c>
      <c r="W2004" t="n">
        <v>0</v>
      </c>
      <c r="Y2004" s="1">
        <f>(O2004/86400)+25569</f>
        <v/>
      </c>
      <c r="Z2004" s="2">
        <f>CEILING(INT(Y2004*1440)/1440*288,1)/288</f>
        <v/>
      </c>
      <c r="AA2004">
        <f>MROUND((Z2004-25569)*86400,300)</f>
        <v/>
      </c>
    </row>
    <row r="2005" ht="14.25" customHeight="1">
      <c r="O2005" t="n">
        <v>1777967102</v>
      </c>
      <c r="P2005" t="inlineStr">
        <is>
          <t>XAUUSD</t>
        </is>
      </c>
      <c r="Q2005" t="inlineStr">
        <is>
          <t>M15</t>
        </is>
      </c>
      <c r="R2005" t="n">
        <v>4545.57</v>
      </c>
      <c r="S2005" t="n">
        <v>4549.99685</v>
      </c>
      <c r="T2005" t="n">
        <v>4549.18911</v>
      </c>
      <c r="U2005" t="n">
        <v>4554.17219</v>
      </c>
      <c r="V2005" t="n">
        <v>4546.44664</v>
      </c>
      <c r="W2005" t="n">
        <v>0</v>
      </c>
      <c r="Y2005" s="1">
        <f>(O2005/86400)+25569</f>
        <v/>
      </c>
      <c r="Z2005" s="2">
        <f>CEILING(INT(Y2005*1440)/1440*288,1)/288</f>
        <v/>
      </c>
      <c r="AA2005">
        <f>MROUND((Z2005-25569)*86400,300)</f>
        <v/>
      </c>
    </row>
    <row r="2006" ht="14.25" customHeight="1">
      <c r="O2006" t="n">
        <v>1777968002</v>
      </c>
      <c r="P2006" t="inlineStr">
        <is>
          <t>XAUUSD</t>
        </is>
      </c>
      <c r="Q2006" t="inlineStr">
        <is>
          <t>M15</t>
        </is>
      </c>
      <c r="R2006" t="n">
        <v>4551.12</v>
      </c>
      <c r="S2006" t="n">
        <v>4551.34161</v>
      </c>
      <c r="T2006" t="n">
        <v>4550.26536</v>
      </c>
      <c r="U2006" t="n">
        <v>4554.99303</v>
      </c>
      <c r="V2006" t="n">
        <v>4547.42351</v>
      </c>
      <c r="W2006" t="n">
        <v>0</v>
      </c>
      <c r="Y2006" s="1">
        <f>(O2006/86400)+25569</f>
        <v/>
      </c>
      <c r="Z2006" s="2">
        <f>CEILING(INT(Y2006*1440)/1440*288,1)/288</f>
        <v/>
      </c>
      <c r="AA2006">
        <f>MROUND((Z2006-25569)*86400,300)</f>
        <v/>
      </c>
    </row>
    <row r="2007" ht="14.25" customHeight="1">
      <c r="O2007" t="n">
        <v>1777968902</v>
      </c>
      <c r="P2007" t="inlineStr">
        <is>
          <t>XAUUSD</t>
        </is>
      </c>
      <c r="Q2007" t="inlineStr">
        <is>
          <t>M15</t>
        </is>
      </c>
      <c r="R2007" t="n">
        <v>4551.48</v>
      </c>
      <c r="S2007" t="n">
        <v>4552.80981</v>
      </c>
      <c r="T2007" t="n">
        <v>4551.53758</v>
      </c>
      <c r="U2007" t="n">
        <v>4556.02018</v>
      </c>
      <c r="V2007" t="n">
        <v>4548.61351</v>
      </c>
      <c r="W2007" t="n">
        <v>0</v>
      </c>
      <c r="Y2007" s="1">
        <f>(O2007/86400)+25569</f>
        <v/>
      </c>
      <c r="Z2007" s="2">
        <f>CEILING(INT(Y2007*1440)/1440*288,1)/288</f>
        <v/>
      </c>
      <c r="AA2007">
        <f>MROUND((Z2007-25569)*86400,300)</f>
        <v/>
      </c>
    </row>
    <row r="2008" ht="14.25" customHeight="1">
      <c r="O2008" t="n">
        <v>1777969802</v>
      </c>
      <c r="P2008" t="inlineStr">
        <is>
          <t>XAUUSD</t>
        </is>
      </c>
      <c r="Q2008" t="inlineStr">
        <is>
          <t>M15</t>
        </is>
      </c>
      <c r="R2008" t="n">
        <v>4550.32</v>
      </c>
      <c r="S2008" t="n">
        <v>4554.17377</v>
      </c>
      <c r="T2008" t="n">
        <v>4552.85568</v>
      </c>
      <c r="U2008" t="n">
        <v>4557.07788</v>
      </c>
      <c r="V2008" t="n">
        <v>4549.81726</v>
      </c>
      <c r="W2008" t="n">
        <v>0</v>
      </c>
      <c r="Y2008" s="1">
        <f>(O2008/86400)+25569</f>
        <v/>
      </c>
      <c r="Z2008" s="2">
        <f>CEILING(INT(Y2008*1440)/1440*288,1)/288</f>
        <v/>
      </c>
      <c r="AA2008">
        <f>MROUND((Z2008-25569)*86400,300)</f>
        <v/>
      </c>
    </row>
    <row r="2009" ht="14.25" customHeight="1">
      <c r="O2009" t="n">
        <v>1777970702</v>
      </c>
      <c r="P2009" t="inlineStr">
        <is>
          <t>XAUUSD</t>
        </is>
      </c>
      <c r="Q2009" t="inlineStr">
        <is>
          <t>M15</t>
        </is>
      </c>
      <c r="R2009" t="n">
        <v>4558.34</v>
      </c>
      <c r="S2009" t="n">
        <v>4555.20702</v>
      </c>
      <c r="T2009" t="n">
        <v>4554.03135</v>
      </c>
      <c r="U2009" t="n">
        <v>4558.01769</v>
      </c>
      <c r="V2009" t="n">
        <v>4550.88892</v>
      </c>
      <c r="W2009" t="n">
        <v>0</v>
      </c>
      <c r="Y2009" s="1">
        <f>(O2009/86400)+25569</f>
        <v/>
      </c>
      <c r="Z2009" s="2">
        <f>CEILING(INT(Y2009*1440)/1440*288,1)/288</f>
        <v/>
      </c>
      <c r="AA2009">
        <f>MROUND((Z2009-25569)*86400,300)</f>
        <v/>
      </c>
    </row>
    <row r="2010" ht="14.25" customHeight="1">
      <c r="O2010" t="n">
        <v>1777971602</v>
      </c>
      <c r="P2010" t="inlineStr">
        <is>
          <t>XAUUSD</t>
        </is>
      </c>
      <c r="Q2010" t="inlineStr">
        <is>
          <t>M15</t>
        </is>
      </c>
      <c r="R2010" t="n">
        <v>4557.61</v>
      </c>
      <c r="S2010" t="n">
        <v>4555.47598</v>
      </c>
      <c r="T2010" t="n">
        <v>4554.75366</v>
      </c>
      <c r="U2010" t="n">
        <v>4558.47141</v>
      </c>
      <c r="V2010" t="n">
        <v>4551.61615</v>
      </c>
      <c r="W2010" t="n">
        <v>0</v>
      </c>
      <c r="Y2010" s="1">
        <f>(O2010/86400)+25569</f>
        <v/>
      </c>
      <c r="Z2010" s="2">
        <f>CEILING(INT(Y2010*1440)/1440*288,1)/288</f>
        <v/>
      </c>
      <c r="AA2010">
        <f>MROUND((Z2010-25569)*86400,300)</f>
        <v/>
      </c>
    </row>
    <row r="2011" ht="14.25" customHeight="1">
      <c r="O2011" t="n">
        <v>1777972502</v>
      </c>
      <c r="P2011" t="inlineStr">
        <is>
          <t>XAUUSD</t>
        </is>
      </c>
      <c r="Q2011" t="inlineStr">
        <is>
          <t>M15</t>
        </is>
      </c>
      <c r="R2011" t="n">
        <v>4552.3</v>
      </c>
      <c r="S2011" t="n">
        <v>4554.922</v>
      </c>
      <c r="T2011" t="n">
        <v>4554.83783</v>
      </c>
      <c r="U2011" t="n">
        <v>4558.29691</v>
      </c>
      <c r="V2011" t="n">
        <v>4551.68773</v>
      </c>
      <c r="W2011" t="n">
        <v>0</v>
      </c>
      <c r="Y2011" s="1">
        <f>(O2011/86400)+25569</f>
        <v/>
      </c>
      <c r="Z2011" s="2">
        <f>CEILING(INT(Y2011*1440)/1440*288,1)/288</f>
        <v/>
      </c>
      <c r="AA2011">
        <f>MROUND((Z2011-25569)*86400,300)</f>
        <v/>
      </c>
    </row>
    <row r="2012" ht="14.25" customHeight="1">
      <c r="O2012" t="n">
        <v>1777973402</v>
      </c>
      <c r="P2012" t="inlineStr">
        <is>
          <t>XAUUSD</t>
        </is>
      </c>
      <c r="Q2012" t="inlineStr">
        <is>
          <t>M15</t>
        </is>
      </c>
      <c r="R2012" t="n">
        <v>4555.5</v>
      </c>
      <c r="S2012" t="n">
        <v>4553.77413</v>
      </c>
      <c r="T2012" t="n">
        <v>4554.30598</v>
      </c>
      <c r="U2012" t="n">
        <v>4557.56777</v>
      </c>
      <c r="V2012" t="n">
        <v>4551.06257</v>
      </c>
      <c r="W2012" t="n">
        <v>1</v>
      </c>
      <c r="Y2012" s="1">
        <f>(O2012/86400)+25569</f>
        <v/>
      </c>
      <c r="Z2012" s="2">
        <f>CEILING(INT(Y2012*1440)/1440*288,1)/288</f>
        <v/>
      </c>
      <c r="AA2012">
        <f>MROUND((Z2012-25569)*86400,300)</f>
        <v/>
      </c>
    </row>
    <row r="2013" ht="14.25" customHeight="1">
      <c r="O2013" t="n">
        <v>1777974302</v>
      </c>
      <c r="P2013" t="inlineStr">
        <is>
          <t>XAUUSD</t>
        </is>
      </c>
      <c r="Q2013" t="inlineStr">
        <is>
          <t>M15</t>
        </is>
      </c>
      <c r="R2013" t="n">
        <v>4556.21</v>
      </c>
      <c r="S2013" t="n">
        <v>4552.19328</v>
      </c>
      <c r="T2013" t="n">
        <v>4553.24963</v>
      </c>
      <c r="U2013" t="n">
        <v>4556.40307</v>
      </c>
      <c r="V2013" t="n">
        <v>4549.83434</v>
      </c>
      <c r="W2013" t="n">
        <v>0</v>
      </c>
      <c r="Y2013" s="1">
        <f>(O2013/86400)+25569</f>
        <v/>
      </c>
      <c r="Z2013" s="2">
        <f>CEILING(INT(Y2013*1440)/1440*288,1)/288</f>
        <v/>
      </c>
      <c r="AA2013">
        <f>MROUND((Z2013-25569)*86400,300)</f>
        <v/>
      </c>
    </row>
    <row r="2014" ht="14.25" customHeight="1">
      <c r="O2014" t="n">
        <v>1777975202</v>
      </c>
      <c r="P2014" t="inlineStr">
        <is>
          <t>XAUUSD</t>
        </is>
      </c>
      <c r="Q2014" t="inlineStr">
        <is>
          <t>M15</t>
        </is>
      </c>
      <c r="R2014" t="n">
        <v>4553.01</v>
      </c>
      <c r="S2014" t="n">
        <v>4550.52734</v>
      </c>
      <c r="T2014" t="n">
        <v>4551.88848</v>
      </c>
      <c r="U2014" t="n">
        <v>4555.07379</v>
      </c>
      <c r="V2014" t="n">
        <v>4548.17211</v>
      </c>
      <c r="W2014" t="n">
        <v>0</v>
      </c>
      <c r="Y2014" s="1">
        <f>(O2014/86400)+25569</f>
        <v/>
      </c>
      <c r="Z2014" s="2">
        <f>CEILING(INT(Y2014*1440)/1440*288,1)/288</f>
        <v/>
      </c>
      <c r="AA2014">
        <f>MROUND((Z2014-25569)*86400,300)</f>
        <v/>
      </c>
    </row>
    <row r="2015" ht="14.25" customHeight="1">
      <c r="O2015" t="n">
        <v>1777976102</v>
      </c>
      <c r="P2015" t="inlineStr">
        <is>
          <t>XAUUSD</t>
        </is>
      </c>
      <c r="Q2015" t="inlineStr">
        <is>
          <t>M15</t>
        </is>
      </c>
      <c r="R2015" t="n">
        <v>4547.92</v>
      </c>
      <c r="S2015" t="n">
        <v>4549.29078</v>
      </c>
      <c r="T2015" t="n">
        <v>4550.58963</v>
      </c>
      <c r="U2015" t="n">
        <v>4553.90291</v>
      </c>
      <c r="V2015" t="n">
        <v>4546.47646</v>
      </c>
      <c r="W2015" t="n">
        <v>0</v>
      </c>
      <c r="Y2015" s="1">
        <f>(O2015/86400)+25569</f>
        <v/>
      </c>
      <c r="Z2015" s="2">
        <f>CEILING(INT(Y2015*1440)/1440*288,1)/288</f>
        <v/>
      </c>
      <c r="AA2015">
        <f>MROUND((Z2015-25569)*86400,300)</f>
        <v/>
      </c>
    </row>
    <row r="2016" ht="14.25" customHeight="1">
      <c r="O2016" t="n">
        <v>1777977002</v>
      </c>
      <c r="P2016" t="inlineStr">
        <is>
          <t>XAUUSD</t>
        </is>
      </c>
      <c r="Q2016" t="inlineStr">
        <is>
          <t>M15</t>
        </is>
      </c>
      <c r="R2016" t="n">
        <v>4545.13</v>
      </c>
      <c r="S2016" t="n">
        <v>4549.00677</v>
      </c>
      <c r="T2016" t="n">
        <v>4549.7982</v>
      </c>
      <c r="U2016" t="n">
        <v>4553.27612</v>
      </c>
      <c r="V2016" t="n">
        <v>4545.24863</v>
      </c>
      <c r="W2016" t="n">
        <v>0</v>
      </c>
      <c r="Y2016" s="1">
        <f>(O2016/86400)+25569</f>
        <v/>
      </c>
      <c r="Z2016" s="2">
        <f>CEILING(INT(Y2016*1440)/1440*288,1)/288</f>
        <v/>
      </c>
      <c r="AA2016">
        <f>MROUND((Z2016-25569)*86400,300)</f>
        <v/>
      </c>
    </row>
    <row r="2017" ht="14.25" customHeight="1">
      <c r="O2017" t="n">
        <v>1777977902</v>
      </c>
      <c r="P2017" t="inlineStr">
        <is>
          <t>XAUUSD</t>
        </is>
      </c>
      <c r="Q2017" t="inlineStr">
        <is>
          <t>M15</t>
        </is>
      </c>
      <c r="R2017" t="n">
        <v>4543.73</v>
      </c>
      <c r="S2017" t="n">
        <v>4549.96422</v>
      </c>
      <c r="T2017" t="n">
        <v>4549.88121</v>
      </c>
      <c r="U2017" t="n">
        <v>4553.49416</v>
      </c>
      <c r="V2017" t="n">
        <v>4544.92163</v>
      </c>
      <c r="W2017" t="n">
        <v>1</v>
      </c>
      <c r="Y2017" s="1">
        <f>(O2017/86400)+25569</f>
        <v/>
      </c>
      <c r="Z2017" s="2">
        <f>CEILING(INT(Y2017*1440)/1440*288,1)/288</f>
        <v/>
      </c>
      <c r="AA2017">
        <f>MROUND((Z2017-25569)*86400,300)</f>
        <v/>
      </c>
    </row>
    <row r="2018" ht="14.25" customHeight="1">
      <c r="O2018" t="n">
        <v>1777978802</v>
      </c>
      <c r="P2018" t="inlineStr">
        <is>
          <t>XAUUSD</t>
        </is>
      </c>
      <c r="Q2018" t="inlineStr">
        <is>
          <t>M15</t>
        </is>
      </c>
      <c r="R2018" t="n">
        <v>4552.62</v>
      </c>
      <c r="S2018" t="n">
        <v>4552.21088</v>
      </c>
      <c r="T2018" t="n">
        <v>4551.04604</v>
      </c>
      <c r="U2018" t="n">
        <v>4554.93726</v>
      </c>
      <c r="V2018" t="n">
        <v>4545.82866</v>
      </c>
      <c r="W2018" t="n">
        <v>0</v>
      </c>
      <c r="Y2018" s="1">
        <f>(O2018/86400)+25569</f>
        <v/>
      </c>
      <c r="Z2018" s="2">
        <f>CEILING(INT(Y2018*1440)/1440*288,1)/288</f>
        <v/>
      </c>
      <c r="AA2018">
        <f>MROUND((Z2018-25569)*86400,300)</f>
        <v/>
      </c>
    </row>
    <row r="2019" ht="14.25" customHeight="1">
      <c r="O2019" t="n">
        <v>1777979702</v>
      </c>
      <c r="P2019" t="inlineStr">
        <is>
          <t>XAUUSD</t>
        </is>
      </c>
      <c r="Q2019" t="inlineStr">
        <is>
          <t>M15</t>
        </is>
      </c>
      <c r="R2019" t="n">
        <v>4556.17</v>
      </c>
      <c r="S2019" t="n">
        <v>4555.30278</v>
      </c>
      <c r="T2019" t="n">
        <v>4553.17441</v>
      </c>
      <c r="U2019" t="n">
        <v>4557.37865</v>
      </c>
      <c r="V2019" t="n">
        <v>4548.00364</v>
      </c>
      <c r="W2019" t="n">
        <v>0</v>
      </c>
      <c r="Y2019" s="1">
        <f>(O2019/86400)+25569</f>
        <v/>
      </c>
      <c r="Z2019" s="2">
        <f>CEILING(INT(Y2019*1440)/1440*288,1)/288</f>
        <v/>
      </c>
      <c r="AA2019">
        <f>MROUND((Z2019-25569)*86400,300)</f>
        <v/>
      </c>
    </row>
    <row r="2020" ht="14.25" customHeight="1">
      <c r="O2020" t="n">
        <v>1777980602</v>
      </c>
      <c r="P2020" t="inlineStr">
        <is>
          <t>XAUUSD</t>
        </is>
      </c>
      <c r="Q2020" t="inlineStr">
        <is>
          <t>M15</t>
        </is>
      </c>
      <c r="R2020" t="n">
        <v>4563.32</v>
      </c>
      <c r="S2020" t="n">
        <v>4558.83281</v>
      </c>
      <c r="T2020" t="n">
        <v>4556.00361</v>
      </c>
      <c r="U2020" t="n">
        <v>4560.52956</v>
      </c>
      <c r="V2020" t="n">
        <v>4551.02471</v>
      </c>
      <c r="W2020" t="n">
        <v>0</v>
      </c>
      <c r="Y2020" s="1">
        <f>(O2020/86400)+25569</f>
        <v/>
      </c>
      <c r="Z2020" s="2">
        <f>CEILING(INT(Y2020*1440)/1440*288,1)/288</f>
        <v/>
      </c>
      <c r="AA2020">
        <f>MROUND((Z2020-25569)*86400,300)</f>
        <v/>
      </c>
    </row>
    <row r="2021" ht="14.25" customHeight="1">
      <c r="O2021" t="n">
        <v>1777981502</v>
      </c>
      <c r="P2021" t="inlineStr">
        <is>
          <t>XAUUSD</t>
        </is>
      </c>
      <c r="Q2021" t="inlineStr">
        <is>
          <t>M15</t>
        </is>
      </c>
      <c r="R2021" t="n">
        <v>4562.6</v>
      </c>
      <c r="S2021" t="n">
        <v>4562.28941</v>
      </c>
      <c r="T2021" t="n">
        <v>4559.14651</v>
      </c>
      <c r="U2021" t="n">
        <v>4563.97658</v>
      </c>
      <c r="V2021" t="n">
        <v>4554.45894</v>
      </c>
      <c r="W2021" t="n">
        <v>0</v>
      </c>
      <c r="Y2021" s="1">
        <f>(O2021/86400)+25569</f>
        <v/>
      </c>
      <c r="Z2021" s="2">
        <f>CEILING(INT(Y2021*1440)/1440*288,1)/288</f>
        <v/>
      </c>
      <c r="AA2021">
        <f>MROUND((Z2021-25569)*86400,300)</f>
        <v/>
      </c>
    </row>
    <row r="2022" ht="14.25" customHeight="1">
      <c r="O2022" t="n">
        <v>1777982402</v>
      </c>
      <c r="P2022" t="inlineStr">
        <is>
          <t>XAUUSD</t>
        </is>
      </c>
      <c r="Q2022" t="inlineStr">
        <is>
          <t>M15</t>
        </is>
      </c>
      <c r="R2022" t="n">
        <v>4565</v>
      </c>
      <c r="S2022" t="n">
        <v>4565.46336</v>
      </c>
      <c r="T2022" t="n">
        <v>4562.30493</v>
      </c>
      <c r="U2022" t="n">
        <v>4567.51181</v>
      </c>
      <c r="V2022" t="n">
        <v>4557.88688</v>
      </c>
      <c r="W2022" t="n">
        <v>0</v>
      </c>
      <c r="Y2022" s="1">
        <f>(O2022/86400)+25569</f>
        <v/>
      </c>
      <c r="Z2022" s="2">
        <f>CEILING(INT(Y2022*1440)/1440*288,1)/288</f>
        <v/>
      </c>
      <c r="AA2022">
        <f>MROUND((Z2022-25569)*86400,300)</f>
        <v/>
      </c>
    </row>
    <row r="2023" ht="14.25" customHeight="1">
      <c r="O2023" t="n">
        <v>1777983302</v>
      </c>
      <c r="P2023" t="inlineStr">
        <is>
          <t>XAUUSD</t>
        </is>
      </c>
      <c r="Q2023" t="inlineStr">
        <is>
          <t>M15</t>
        </is>
      </c>
      <c r="R2023" t="n">
        <v>4573.81</v>
      </c>
      <c r="S2023" t="n">
        <v>4568.17165</v>
      </c>
      <c r="T2023" t="n">
        <v>4565.23829</v>
      </c>
      <c r="U2023" t="n">
        <v>4570.91765</v>
      </c>
      <c r="V2023" t="n">
        <v>4561.1708</v>
      </c>
      <c r="W2023" t="n">
        <v>0</v>
      </c>
      <c r="Y2023" s="1">
        <f>(O2023/86400)+25569</f>
        <v/>
      </c>
      <c r="Z2023" s="2">
        <f>CEILING(INT(Y2023*1440)/1440*288,1)/288</f>
        <v/>
      </c>
      <c r="AA2023">
        <f>MROUND((Z2023-25569)*86400,300)</f>
        <v/>
      </c>
    </row>
    <row r="2024" ht="14.25" customHeight="1">
      <c r="O2024" t="n">
        <v>1777984202</v>
      </c>
      <c r="P2024" t="inlineStr">
        <is>
          <t>XAUUSD</t>
        </is>
      </c>
      <c r="Q2024" t="inlineStr">
        <is>
          <t>M15</t>
        </is>
      </c>
      <c r="R2024" t="n">
        <v>4567.11</v>
      </c>
      <c r="S2024" t="n">
        <v>4570.19854</v>
      </c>
      <c r="T2024" t="n">
        <v>4567.71842</v>
      </c>
      <c r="U2024" t="n">
        <v>4573.90924</v>
      </c>
      <c r="V2024" t="n">
        <v>4563.97512</v>
      </c>
      <c r="W2024" t="n">
        <v>0</v>
      </c>
      <c r="Y2024" s="1">
        <f>(O2024/86400)+25569</f>
        <v/>
      </c>
      <c r="Z2024" s="2">
        <f>CEILING(INT(Y2024*1440)/1440*288,1)/288</f>
        <v/>
      </c>
      <c r="AA2024">
        <f>MROUND((Z2024-25569)*86400,300)</f>
        <v/>
      </c>
    </row>
    <row r="2025" ht="14.25" customHeight="1">
      <c r="O2025" t="n">
        <v>1777985102</v>
      </c>
      <c r="P2025" t="inlineStr">
        <is>
          <t>XAUUSD</t>
        </is>
      </c>
      <c r="Q2025" t="inlineStr">
        <is>
          <t>M15</t>
        </is>
      </c>
      <c r="R2025" t="n">
        <v>4564.68</v>
      </c>
      <c r="S2025" t="n">
        <v>4571.90019</v>
      </c>
      <c r="T2025" t="n">
        <v>4569.80931</v>
      </c>
      <c r="U2025" t="n">
        <v>4576.49346</v>
      </c>
      <c r="V2025" t="n">
        <v>4566.14089</v>
      </c>
      <c r="W2025" t="n">
        <v>0</v>
      </c>
      <c r="Y2025" s="1">
        <f>(O2025/86400)+25569</f>
        <v/>
      </c>
      <c r="Z2025" s="2">
        <f>CEILING(INT(Y2025*1440)/1440*288,1)/288</f>
        <v/>
      </c>
      <c r="AA2025">
        <f>MROUND((Z2025-25569)*86400,300)</f>
        <v/>
      </c>
    </row>
    <row r="2026" ht="14.25" customHeight="1">
      <c r="O2026" t="n">
        <v>1777986002</v>
      </c>
      <c r="P2026" t="inlineStr">
        <is>
          <t>XAUUSD</t>
        </is>
      </c>
      <c r="Q2026" t="inlineStr">
        <is>
          <t>M15</t>
        </is>
      </c>
      <c r="R2026" t="n">
        <v>4578.78</v>
      </c>
      <c r="S2026" t="n">
        <v>4573.5779</v>
      </c>
      <c r="T2026" t="n">
        <v>4571.6936</v>
      </c>
      <c r="U2026" t="n">
        <v>4578.93338</v>
      </c>
      <c r="V2026" t="n">
        <v>4567.91306</v>
      </c>
      <c r="W2026" t="n">
        <v>0</v>
      </c>
      <c r="Y2026" s="1">
        <f>(O2026/86400)+25569</f>
        <v/>
      </c>
      <c r="Z2026" s="2">
        <f>CEILING(INT(Y2026*1440)/1440*288,1)/288</f>
        <v/>
      </c>
      <c r="AA2026">
        <f>MROUND((Z2026-25569)*86400,300)</f>
        <v/>
      </c>
    </row>
    <row r="2027" ht="14.25" customHeight="1">
      <c r="O2027" t="n">
        <v>1777986902</v>
      </c>
      <c r="P2027" t="inlineStr">
        <is>
          <t>XAUUSD</t>
        </is>
      </c>
      <c r="Q2027" t="inlineStr">
        <is>
          <t>M15</t>
        </is>
      </c>
      <c r="R2027" t="n">
        <v>4576.85</v>
      </c>
      <c r="S2027" t="n">
        <v>4575.04838</v>
      </c>
      <c r="T2027" t="n">
        <v>4573.37099</v>
      </c>
      <c r="U2027" t="n">
        <v>4580.96018</v>
      </c>
      <c r="V2027" t="n">
        <v>4569.42381</v>
      </c>
      <c r="W2027" t="n">
        <v>0</v>
      </c>
      <c r="Y2027" s="1">
        <f>(O2027/86400)+25569</f>
        <v/>
      </c>
      <c r="Z2027" s="2">
        <f>CEILING(INT(Y2027*1440)/1440*288,1)/288</f>
        <v/>
      </c>
      <c r="AA2027">
        <f>MROUND((Z2027-25569)*86400,300)</f>
        <v/>
      </c>
    </row>
    <row r="2028" ht="14.25" customHeight="1">
      <c r="O2028" t="n">
        <v>1777987802</v>
      </c>
      <c r="P2028" t="inlineStr">
        <is>
          <t>XAUUSD</t>
        </is>
      </c>
      <c r="Q2028" t="inlineStr">
        <is>
          <t>M15</t>
        </is>
      </c>
      <c r="R2028" t="n">
        <v>4574.12</v>
      </c>
      <c r="S2028" t="n">
        <v>4576.53702</v>
      </c>
      <c r="T2028" t="n">
        <v>4574.95401</v>
      </c>
      <c r="U2028" t="n">
        <v>4582.56556</v>
      </c>
      <c r="V2028" t="n">
        <v>4570.59007</v>
      </c>
      <c r="W2028" t="n">
        <v>0</v>
      </c>
      <c r="Y2028" s="1">
        <f>(O2028/86400)+25569</f>
        <v/>
      </c>
      <c r="Z2028" s="2">
        <f>CEILING(INT(Y2028*1440)/1440*288,1)/288</f>
        <v/>
      </c>
      <c r="AA2028">
        <f>MROUND((Z2028-25569)*86400,300)</f>
        <v/>
      </c>
    </row>
    <row r="2029" ht="14.25" customHeight="1">
      <c r="O2029" t="n">
        <v>1777988702</v>
      </c>
      <c r="P2029" t="inlineStr">
        <is>
          <t>XAUUSD</t>
        </is>
      </c>
      <c r="Q2029" t="inlineStr">
        <is>
          <t>M15</t>
        </is>
      </c>
      <c r="R2029" t="n">
        <v>4579.4</v>
      </c>
      <c r="S2029" t="n">
        <v>4578.20128</v>
      </c>
      <c r="T2029" t="n">
        <v>4576.57764</v>
      </c>
      <c r="U2029" t="n">
        <v>4583.91345</v>
      </c>
      <c r="V2029" t="n">
        <v>4571.72643</v>
      </c>
      <c r="W2029" t="n">
        <v>0</v>
      </c>
      <c r="Y2029" s="1">
        <f>(O2029/86400)+25569</f>
        <v/>
      </c>
      <c r="Z2029" s="2">
        <f>CEILING(INT(Y2029*1440)/1440*288,1)/288</f>
        <v/>
      </c>
      <c r="AA2029">
        <f>MROUND((Z2029-25569)*86400,300)</f>
        <v/>
      </c>
    </row>
    <row r="2030" ht="14.25" customHeight="1">
      <c r="O2030" t="n">
        <v>1777989602</v>
      </c>
      <c r="P2030" t="inlineStr">
        <is>
          <t>XAUUSD</t>
        </is>
      </c>
      <c r="Q2030" t="inlineStr">
        <is>
          <t>M15</t>
        </is>
      </c>
      <c r="R2030" t="n">
        <v>4573.57</v>
      </c>
      <c r="S2030" t="n">
        <v>4579.81644</v>
      </c>
      <c r="T2030" t="n">
        <v>4578.19704</v>
      </c>
      <c r="U2030" t="n">
        <v>4584.98953</v>
      </c>
      <c r="V2030" t="n">
        <v>4572.89376</v>
      </c>
      <c r="W2030" t="n">
        <v>0</v>
      </c>
      <c r="Y2030" s="1">
        <f>(O2030/86400)+25569</f>
        <v/>
      </c>
      <c r="Z2030" s="2">
        <f>CEILING(INT(Y2030*1440)/1440*288,1)/288</f>
        <v/>
      </c>
      <c r="AA2030">
        <f>MROUND((Z2030-25569)*86400,300)</f>
        <v/>
      </c>
    </row>
    <row r="2031" ht="14.25" customHeight="1">
      <c r="O2031" t="n">
        <v>1777990502</v>
      </c>
      <c r="P2031" t="inlineStr">
        <is>
          <t>XAUUSD</t>
        </is>
      </c>
      <c r="Q2031" t="inlineStr">
        <is>
          <t>M15</t>
        </is>
      </c>
      <c r="R2031" t="n">
        <v>4584.37</v>
      </c>
      <c r="S2031" t="n">
        <v>4581.2968</v>
      </c>
      <c r="T2031" t="n">
        <v>4579.74692</v>
      </c>
      <c r="U2031" t="n">
        <v>4585.679</v>
      </c>
      <c r="V2031" t="n">
        <v>4574.09106</v>
      </c>
      <c r="W2031" t="n">
        <v>0</v>
      </c>
      <c r="Y2031" s="1">
        <f>(O2031/86400)+25569</f>
        <v/>
      </c>
      <c r="Z2031" s="2">
        <f>CEILING(INT(Y2031*1440)/1440*288,1)/288</f>
        <v/>
      </c>
      <c r="AA2031">
        <f>MROUND((Z2031-25569)*86400,300)</f>
        <v/>
      </c>
    </row>
    <row r="2032" ht="14.25" customHeight="1">
      <c r="O2032" t="n">
        <v>1777991402</v>
      </c>
      <c r="P2032" t="inlineStr">
        <is>
          <t>XAUUSD</t>
        </is>
      </c>
      <c r="Q2032" t="inlineStr">
        <is>
          <t>M15</t>
        </is>
      </c>
      <c r="R2032" t="n">
        <v>4582.96</v>
      </c>
      <c r="S2032" t="n">
        <v>4581.97564</v>
      </c>
      <c r="T2032" t="n">
        <v>4580.86128</v>
      </c>
      <c r="U2032" t="n">
        <v>4585.7353</v>
      </c>
      <c r="V2032" t="n">
        <v>4575.22029</v>
      </c>
      <c r="W2032" t="n">
        <v>0</v>
      </c>
      <c r="Y2032" s="1">
        <f>(O2032/86400)+25569</f>
        <v/>
      </c>
      <c r="Z2032" s="2">
        <f>CEILING(INT(Y2032*1440)/1440*288,1)/288</f>
        <v/>
      </c>
      <c r="AA2032">
        <f>MROUND((Z2032-25569)*86400,300)</f>
        <v/>
      </c>
    </row>
    <row r="2033" ht="14.25" customHeight="1">
      <c r="O2033" t="n">
        <v>1777992302</v>
      </c>
      <c r="P2033" t="inlineStr">
        <is>
          <t>XAUUSD</t>
        </is>
      </c>
      <c r="Q2033" t="inlineStr">
        <is>
          <t>M15</t>
        </is>
      </c>
      <c r="R2033" t="n">
        <v>4582.46</v>
      </c>
      <c r="S2033" t="n">
        <v>4581.5668</v>
      </c>
      <c r="T2033" t="n">
        <v>4581.21404</v>
      </c>
      <c r="U2033" t="n">
        <v>4584.99786</v>
      </c>
      <c r="V2033" t="n">
        <v>4575.65549</v>
      </c>
      <c r="W2033" t="n">
        <v>0</v>
      </c>
      <c r="Y2033" s="1">
        <f>(O2033/86400)+25569</f>
        <v/>
      </c>
      <c r="Z2033" s="2">
        <f>CEILING(INT(Y2033*1440)/1440*288,1)/288</f>
        <v/>
      </c>
      <c r="AA2033">
        <f>MROUND((Z2033-25569)*86400,300)</f>
        <v/>
      </c>
    </row>
    <row r="2034" ht="14.25" customHeight="1">
      <c r="O2034" t="n">
        <v>1777993202</v>
      </c>
      <c r="P2034" t="inlineStr">
        <is>
          <t>XAUUSD</t>
        </is>
      </c>
      <c r="Q2034" t="inlineStr">
        <is>
          <t>M15</t>
        </is>
      </c>
      <c r="R2034" t="n">
        <v>4580.89</v>
      </c>
      <c r="S2034" t="n">
        <v>4579.93002</v>
      </c>
      <c r="T2034" t="n">
        <v>4580.57203</v>
      </c>
      <c r="U2034" t="n">
        <v>4583.428</v>
      </c>
      <c r="V2034" t="n">
        <v>4575.12911</v>
      </c>
      <c r="W2034" t="n">
        <v>1</v>
      </c>
      <c r="Y2034" s="1">
        <f>(O2034/86400)+25569</f>
        <v/>
      </c>
      <c r="Z2034" s="2">
        <f>CEILING(INT(Y2034*1440)/1440*288,1)/288</f>
        <v/>
      </c>
      <c r="AA2034">
        <f>MROUND((Z2034-25569)*86400,300)</f>
        <v/>
      </c>
    </row>
    <row r="2035" ht="14.25" customHeight="1">
      <c r="O2035" t="n">
        <v>1777994102</v>
      </c>
      <c r="P2035" t="inlineStr">
        <is>
          <t>XAUUSD</t>
        </is>
      </c>
      <c r="Q2035" t="inlineStr">
        <is>
          <t>M15</t>
        </is>
      </c>
      <c r="R2035" t="n">
        <v>4578.99</v>
      </c>
      <c r="S2035" t="n">
        <v>4577.13577</v>
      </c>
      <c r="T2035" t="n">
        <v>4578.8539</v>
      </c>
      <c r="U2035" t="n">
        <v>4580.97633</v>
      </c>
      <c r="V2035" t="n">
        <v>4573.40791</v>
      </c>
      <c r="W2035" t="n">
        <v>0</v>
      </c>
      <c r="Y2035" s="1">
        <f>(O2035/86400)+25569</f>
        <v/>
      </c>
      <c r="Z2035" s="2">
        <f>CEILING(INT(Y2035*1440)/1440*288,1)/288</f>
        <v/>
      </c>
      <c r="AA2035">
        <f>MROUND((Z2035-25569)*86400,300)</f>
        <v/>
      </c>
    </row>
    <row r="2036" ht="14.25" customHeight="1">
      <c r="O2036" t="n">
        <v>1777995002</v>
      </c>
      <c r="P2036" t="inlineStr">
        <is>
          <t>XAUUSD</t>
        </is>
      </c>
      <c r="Q2036" t="inlineStr">
        <is>
          <t>M15</t>
        </is>
      </c>
      <c r="R2036" t="n">
        <v>4572.95</v>
      </c>
      <c r="S2036" t="n">
        <v>4573.45193</v>
      </c>
      <c r="T2036" t="n">
        <v>4576.15291</v>
      </c>
      <c r="U2036" t="n">
        <v>4577.80028</v>
      </c>
      <c r="V2036" t="n">
        <v>4570.57812</v>
      </c>
      <c r="W2036" t="n">
        <v>0</v>
      </c>
      <c r="Y2036" s="1">
        <f>(O2036/86400)+25569</f>
        <v/>
      </c>
      <c r="Z2036" s="2">
        <f>CEILING(INT(Y2036*1440)/1440*288,1)/288</f>
        <v/>
      </c>
      <c r="AA2036">
        <f>MROUND((Z2036-25569)*86400,300)</f>
        <v/>
      </c>
    </row>
    <row r="2037" ht="14.25" customHeight="1">
      <c r="O2037" t="n">
        <v>1777995902</v>
      </c>
      <c r="P2037" t="inlineStr">
        <is>
          <t>XAUUSD</t>
        </is>
      </c>
      <c r="Q2037" t="inlineStr">
        <is>
          <t>M15</t>
        </is>
      </c>
      <c r="R2037" t="n">
        <v>4568.49</v>
      </c>
      <c r="S2037" t="n">
        <v>4569.39972</v>
      </c>
      <c r="T2037" t="n">
        <v>4572.77631</v>
      </c>
      <c r="U2037" t="n">
        <v>4574.11738</v>
      </c>
      <c r="V2037" t="n">
        <v>4566.95836</v>
      </c>
      <c r="W2037" t="n">
        <v>0</v>
      </c>
      <c r="Y2037" s="1">
        <f>(O2037/86400)+25569</f>
        <v/>
      </c>
      <c r="Z2037" s="2">
        <f>CEILING(INT(Y2037*1440)/1440*288,1)/288</f>
        <v/>
      </c>
      <c r="AA2037">
        <f>MROUND((Z2037-25569)*86400,300)</f>
        <v/>
      </c>
    </row>
    <row r="2038" ht="14.25" customHeight="1">
      <c r="O2038" t="n">
        <v>1777996802</v>
      </c>
      <c r="P2038" t="inlineStr">
        <is>
          <t>XAUUSD</t>
        </is>
      </c>
      <c r="Q2038" t="inlineStr">
        <is>
          <t>M15</t>
        </is>
      </c>
      <c r="R2038" t="n">
        <v>4566.28</v>
      </c>
      <c r="S2038" t="n">
        <v>4565.48652</v>
      </c>
      <c r="T2038" t="n">
        <v>4569.13141</v>
      </c>
      <c r="U2038" t="n">
        <v>4570.34699</v>
      </c>
      <c r="V2038" t="n">
        <v>4563.05776</v>
      </c>
      <c r="W2038" t="n">
        <v>0</v>
      </c>
      <c r="Y2038" s="1">
        <f>(O2038/86400)+25569</f>
        <v/>
      </c>
      <c r="Z2038" s="2">
        <f>CEILING(INT(Y2038*1440)/1440*288,1)/288</f>
        <v/>
      </c>
      <c r="AA2038">
        <f>MROUND((Z2038-25569)*86400,300)</f>
        <v/>
      </c>
    </row>
    <row r="2039" ht="14.25" customHeight="1">
      <c r="O2039" t="n">
        <v>1777997702</v>
      </c>
      <c r="P2039" t="inlineStr">
        <is>
          <t>XAUUSD</t>
        </is>
      </c>
      <c r="Q2039" t="inlineStr">
        <is>
          <t>M15</t>
        </is>
      </c>
      <c r="R2039" t="n">
        <v>4559.7</v>
      </c>
      <c r="S2039" t="n">
        <v>4562.10977</v>
      </c>
      <c r="T2039" t="n">
        <v>4565.62059</v>
      </c>
      <c r="U2039" t="n">
        <v>4566.95955</v>
      </c>
      <c r="V2039" t="n">
        <v>4559.47406</v>
      </c>
      <c r="W2039" t="n">
        <v>0</v>
      </c>
      <c r="Y2039" s="1">
        <f>(O2039/86400)+25569</f>
        <v/>
      </c>
      <c r="Z2039" s="2">
        <f>CEILING(INT(Y2039*1440)/1440*288,1)/288</f>
        <v/>
      </c>
      <c r="AA2039">
        <f>MROUND((Z2039-25569)*86400,300)</f>
        <v/>
      </c>
    </row>
    <row r="2040" ht="14.25" customHeight="1">
      <c r="O2040" t="n">
        <v>1777998602</v>
      </c>
      <c r="P2040" t="inlineStr">
        <is>
          <t>XAUUSD</t>
        </is>
      </c>
      <c r="Q2040" t="inlineStr">
        <is>
          <t>M15</t>
        </is>
      </c>
      <c r="R2040" t="n">
        <v>4556.78</v>
      </c>
      <c r="S2040" t="n">
        <v>4559.67285</v>
      </c>
      <c r="T2040" t="n">
        <v>4562.64672</v>
      </c>
      <c r="U2040" t="n">
        <v>4564.24116</v>
      </c>
      <c r="V2040" t="n">
        <v>4556.72697</v>
      </c>
      <c r="W2040" t="n">
        <v>0</v>
      </c>
      <c r="Y2040" s="1">
        <f>(O2040/86400)+25569</f>
        <v/>
      </c>
      <c r="Z2040" s="2">
        <f>CEILING(INT(Y2040*1440)/1440*288,1)/288</f>
        <v/>
      </c>
      <c r="AA2040">
        <f>MROUND((Z2040-25569)*86400,300)</f>
        <v/>
      </c>
    </row>
    <row r="2041" ht="14.25" customHeight="1">
      <c r="O2041" t="n">
        <v>1777999502</v>
      </c>
      <c r="P2041" t="inlineStr">
        <is>
          <t>XAUUSD</t>
        </is>
      </c>
      <c r="Q2041" t="inlineStr">
        <is>
          <t>M15</t>
        </is>
      </c>
      <c r="R2041" t="n">
        <v>4561.35</v>
      </c>
      <c r="S2041" t="n">
        <v>4558.34035</v>
      </c>
      <c r="T2041" t="n">
        <v>4560.49354</v>
      </c>
      <c r="U2041" t="n">
        <v>4562.47998</v>
      </c>
      <c r="V2041" t="n">
        <v>4555.07989</v>
      </c>
      <c r="W2041" t="n">
        <v>0</v>
      </c>
      <c r="Y2041" s="1">
        <f>(O2041/86400)+25569</f>
        <v/>
      </c>
      <c r="Z2041" s="2">
        <f>CEILING(INT(Y2041*1440)/1440*288,1)/288</f>
        <v/>
      </c>
      <c r="AA2041">
        <f>MROUND((Z2041-25569)*86400,300)</f>
        <v/>
      </c>
    </row>
    <row r="2042" ht="14.25" customHeight="1">
      <c r="O2042" t="n">
        <v>1778000402</v>
      </c>
      <c r="P2042" t="inlineStr">
        <is>
          <t>XAUUSD</t>
        </is>
      </c>
      <c r="Q2042" t="inlineStr">
        <is>
          <t>M15</t>
        </is>
      </c>
      <c r="R2042" t="n">
        <v>4556.2</v>
      </c>
      <c r="S2042" t="n">
        <v>4557.89776</v>
      </c>
      <c r="T2042" t="n">
        <v>4559.19565</v>
      </c>
      <c r="U2042" t="n">
        <v>4561.59012</v>
      </c>
      <c r="V2042" t="n">
        <v>4554.47765</v>
      </c>
      <c r="W2042" t="n">
        <v>0</v>
      </c>
      <c r="Y2042" s="1">
        <f>(O2042/86400)+25569</f>
        <v/>
      </c>
      <c r="Z2042" s="2">
        <f>CEILING(INT(Y2042*1440)/1440*288,1)/288</f>
        <v/>
      </c>
      <c r="AA2042">
        <f>MROUND((Z2042-25569)*86400,300)</f>
        <v/>
      </c>
    </row>
    <row r="2043" ht="14.25" customHeight="1">
      <c r="O2043" t="n">
        <v>1778001302</v>
      </c>
      <c r="P2043" t="inlineStr">
        <is>
          <t>XAUUSD</t>
        </is>
      </c>
      <c r="Q2043" t="inlineStr">
        <is>
          <t>M15</t>
        </is>
      </c>
      <c r="R2043" t="n">
        <v>4558.57</v>
      </c>
      <c r="S2043" t="n">
        <v>4558.29678</v>
      </c>
      <c r="T2043" t="n">
        <v>4558.74621</v>
      </c>
      <c r="U2043" t="n">
        <v>4561.46173</v>
      </c>
      <c r="V2043" t="n">
        <v>4554.81081</v>
      </c>
      <c r="W2043" t="n">
        <v>0</v>
      </c>
      <c r="Y2043" s="1">
        <f>(O2043/86400)+25569</f>
        <v/>
      </c>
      <c r="Z2043" s="2">
        <f>CEILING(INT(Y2043*1440)/1440*288,1)/288</f>
        <v/>
      </c>
      <c r="AA2043">
        <f>MROUND((Z2043-25569)*86400,300)</f>
        <v/>
      </c>
    </row>
    <row r="2044" ht="14.25" customHeight="1">
      <c r="O2044" t="n">
        <v>1778002202</v>
      </c>
      <c r="P2044" t="inlineStr">
        <is>
          <t>XAUUSD</t>
        </is>
      </c>
      <c r="Q2044" t="inlineStr">
        <is>
          <t>M15</t>
        </is>
      </c>
      <c r="R2044" t="n">
        <v>4560.43</v>
      </c>
      <c r="S2044" t="n">
        <v>4559.20654</v>
      </c>
      <c r="T2044" t="n">
        <v>4558.97638</v>
      </c>
      <c r="U2044" t="n">
        <v>4561.93219</v>
      </c>
      <c r="V2044" t="n">
        <v>4555.7204</v>
      </c>
      <c r="W2044" t="n">
        <v>1</v>
      </c>
      <c r="Y2044" s="1">
        <f>(O2044/86400)+25569</f>
        <v/>
      </c>
      <c r="Z2044" s="2">
        <f>CEILING(INT(Y2044*1440)/1440*288,1)/288</f>
        <v/>
      </c>
      <c r="AA2044">
        <f>MROUND((Z2044-25569)*86400,300)</f>
        <v/>
      </c>
    </row>
    <row r="2045" ht="14.25" customHeight="1">
      <c r="O2045" t="n">
        <v>1778003102</v>
      </c>
      <c r="P2045" t="inlineStr">
        <is>
          <t>XAUUSD</t>
        </is>
      </c>
      <c r="Q2045" t="inlineStr">
        <is>
          <t>M15</t>
        </is>
      </c>
      <c r="R2045" t="n">
        <v>4559.93</v>
      </c>
      <c r="S2045" t="n">
        <v>4560.27674</v>
      </c>
      <c r="T2045" t="n">
        <v>4559.62656</v>
      </c>
      <c r="U2045" t="n">
        <v>4562.71713</v>
      </c>
      <c r="V2045" t="n">
        <v>4556.88833</v>
      </c>
      <c r="W2045" t="n">
        <v>0</v>
      </c>
      <c r="Y2045" s="1">
        <f>(O2045/86400)+25569</f>
        <v/>
      </c>
      <c r="Z2045" s="2">
        <f>CEILING(INT(Y2045*1440)/1440*288,1)/288</f>
        <v/>
      </c>
      <c r="AA2045">
        <f>MROUND((Z2045-25569)*86400,300)</f>
        <v/>
      </c>
    </row>
    <row r="2046" ht="14.25" customHeight="1">
      <c r="O2046" t="n">
        <v>1778004002</v>
      </c>
      <c r="P2046" t="inlineStr">
        <is>
          <t>XAUUSD</t>
        </is>
      </c>
      <c r="Q2046" t="inlineStr">
        <is>
          <t>M15</t>
        </is>
      </c>
      <c r="R2046" t="n">
        <v>4564.29</v>
      </c>
      <c r="S2046" t="n">
        <v>4561.24159</v>
      </c>
      <c r="T2046" t="n">
        <v>4560.43407</v>
      </c>
      <c r="U2046" t="n">
        <v>4563.55943</v>
      </c>
      <c r="V2046" t="n">
        <v>4557.97596</v>
      </c>
      <c r="W2046" t="n">
        <v>0</v>
      </c>
      <c r="Y2046" s="1">
        <f>(O2046/86400)+25569</f>
        <v/>
      </c>
      <c r="Z2046" s="2">
        <f>CEILING(INT(Y2046*1440)/1440*288,1)/288</f>
        <v/>
      </c>
      <c r="AA2046">
        <f>MROUND((Z2046-25569)*86400,300)</f>
        <v/>
      </c>
    </row>
    <row r="2047" ht="14.25" customHeight="1">
      <c r="O2047" t="n">
        <v>1778004902</v>
      </c>
      <c r="P2047" t="inlineStr">
        <is>
          <t>XAUUSD</t>
        </is>
      </c>
      <c r="Q2047" t="inlineStr">
        <is>
          <t>M15</t>
        </is>
      </c>
      <c r="R2047" t="n">
        <v>4562.18</v>
      </c>
      <c r="S2047" t="n">
        <v>4561.7424</v>
      </c>
      <c r="T2047" t="n">
        <v>4561.08823</v>
      </c>
      <c r="U2047" t="n">
        <v>4564.1412</v>
      </c>
      <c r="V2047" t="n">
        <v>4558.75766</v>
      </c>
      <c r="W2047" t="n">
        <v>0</v>
      </c>
      <c r="Y2047" s="1">
        <f>(O2047/86400)+25569</f>
        <v/>
      </c>
      <c r="Z2047" s="2">
        <f>CEILING(INT(Y2047*1440)/1440*288,1)/288</f>
        <v/>
      </c>
      <c r="AA2047">
        <f>MROUND((Z2047-25569)*86400,300)</f>
        <v/>
      </c>
    </row>
    <row r="2048" ht="14.25" customHeight="1">
      <c r="O2048" t="n">
        <v>1778005802</v>
      </c>
      <c r="P2048" t="inlineStr">
        <is>
          <t>XAUUSD</t>
        </is>
      </c>
      <c r="Q2048" t="inlineStr">
        <is>
          <t>M15</t>
        </is>
      </c>
      <c r="R2048" t="n">
        <v>4561.56</v>
      </c>
      <c r="S2048" t="n">
        <v>4561.69826</v>
      </c>
      <c r="T2048" t="n">
        <v>4561.39325</v>
      </c>
      <c r="U2048" t="n">
        <v>4564.25946</v>
      </c>
      <c r="V2048" t="n">
        <v>4559.05414</v>
      </c>
      <c r="W2048" t="n">
        <v>0</v>
      </c>
      <c r="Y2048" s="1">
        <f>(O2048/86400)+25569</f>
        <v/>
      </c>
      <c r="Z2048" s="2">
        <f>CEILING(INT(Y2048*1440)/1440*288,1)/288</f>
        <v/>
      </c>
      <c r="AA2048">
        <f>MROUND((Z2048-25569)*86400,300)</f>
        <v/>
      </c>
    </row>
    <row r="2049" ht="14.25" customHeight="1">
      <c r="O2049" t="n">
        <v>1778006702</v>
      </c>
      <c r="P2049" t="inlineStr">
        <is>
          <t>XAUUSD</t>
        </is>
      </c>
      <c r="Q2049" t="inlineStr">
        <is>
          <t>M15</t>
        </is>
      </c>
      <c r="R2049" t="n">
        <v>4561.04</v>
      </c>
      <c r="S2049" t="n">
        <v>4561.09324</v>
      </c>
      <c r="T2049" t="n">
        <v>4561.24324</v>
      </c>
      <c r="U2049" t="n">
        <v>4563.88054</v>
      </c>
      <c r="V2049" t="n">
        <v>4558.9191</v>
      </c>
      <c r="W2049" t="n">
        <v>1</v>
      </c>
      <c r="Y2049" s="1">
        <f>(O2049/86400)+25569</f>
        <v/>
      </c>
      <c r="Z2049" s="2">
        <f>CEILING(INT(Y2049*1440)/1440*288,1)/288</f>
        <v/>
      </c>
      <c r="AA2049">
        <f>MROUND((Z2049-25569)*86400,300)</f>
        <v/>
      </c>
    </row>
    <row r="2050" ht="14.25" customHeight="1">
      <c r="O2050" t="n">
        <v>1778007602</v>
      </c>
      <c r="P2050" t="inlineStr">
        <is>
          <t>XAUUSD</t>
        </is>
      </c>
      <c r="Q2050" t="inlineStr">
        <is>
          <t>M15</t>
        </is>
      </c>
      <c r="R2050" t="n">
        <v>4557.24</v>
      </c>
      <c r="S2050" t="n">
        <v>4560.01357</v>
      </c>
      <c r="T2050" t="n">
        <v>4560.62841</v>
      </c>
      <c r="U2050" t="n">
        <v>4562.90488</v>
      </c>
      <c r="V2050" t="n">
        <v>4558.32658</v>
      </c>
      <c r="W2050" t="n">
        <v>0</v>
      </c>
      <c r="Y2050" s="1">
        <f>(O2050/86400)+25569</f>
        <v/>
      </c>
      <c r="Z2050" s="2">
        <f>CEILING(INT(Y2050*1440)/1440*288,1)/288</f>
        <v/>
      </c>
      <c r="AA2050">
        <f>MROUND((Z2050-25569)*86400,300)</f>
        <v/>
      </c>
    </row>
    <row r="2051" ht="14.25" customHeight="1">
      <c r="O2051" t="n">
        <v>1778008502</v>
      </c>
      <c r="P2051" t="inlineStr">
        <is>
          <t>XAUUSD</t>
        </is>
      </c>
      <c r="Q2051" t="inlineStr">
        <is>
          <t>M15</t>
        </is>
      </c>
      <c r="R2051" t="n">
        <v>4556.32</v>
      </c>
      <c r="S2051" t="n">
        <v>4558.68154</v>
      </c>
      <c r="T2051" t="n">
        <v>4559.65498</v>
      </c>
      <c r="U2051" t="n">
        <v>4561.53757</v>
      </c>
      <c r="V2051" t="n">
        <v>4557.40291</v>
      </c>
      <c r="W2051" t="n">
        <v>0</v>
      </c>
      <c r="Y2051" s="1">
        <f>(O2051/86400)+25569</f>
        <v/>
      </c>
      <c r="Z2051" s="2">
        <f>CEILING(INT(Y2051*1440)/1440*288,1)/288</f>
        <v/>
      </c>
      <c r="AA2051">
        <f>MROUND((Z2051-25569)*86400,300)</f>
        <v/>
      </c>
    </row>
    <row r="2052" ht="14.25" customHeight="1">
      <c r="O2052" t="n">
        <v>1778009402</v>
      </c>
      <c r="P2052" t="inlineStr">
        <is>
          <t>XAUUSD</t>
        </is>
      </c>
      <c r="Q2052" t="inlineStr">
        <is>
          <t>M15</t>
        </is>
      </c>
      <c r="R2052" t="n">
        <v>4555.64</v>
      </c>
      <c r="S2052" t="n">
        <v>4557.25444</v>
      </c>
      <c r="T2052" t="n">
        <v>4558.45471</v>
      </c>
      <c r="U2052" t="n">
        <v>4559.99852</v>
      </c>
      <c r="V2052" t="n">
        <v>4556.24841</v>
      </c>
      <c r="W2052" t="n">
        <v>0</v>
      </c>
      <c r="Y2052" s="1">
        <f>(O2052/86400)+25569</f>
        <v/>
      </c>
      <c r="Z2052" s="2">
        <f>CEILING(INT(Y2052*1440)/1440*288,1)/288</f>
        <v/>
      </c>
      <c r="AA2052">
        <f>MROUND((Z2052-25569)*86400,300)</f>
        <v/>
      </c>
    </row>
    <row r="2053" ht="14.25" customHeight="1">
      <c r="O2053" t="n">
        <v>1778010302</v>
      </c>
      <c r="P2053" t="inlineStr">
        <is>
          <t>XAUUSD</t>
        </is>
      </c>
      <c r="Q2053" t="inlineStr">
        <is>
          <t>M15</t>
        </is>
      </c>
      <c r="R2053" t="n">
        <v>4554.64</v>
      </c>
      <c r="S2053" t="n">
        <v>4555.85067</v>
      </c>
      <c r="T2053" t="n">
        <v>4557.15269</v>
      </c>
      <c r="U2053" t="n">
        <v>4558.47421</v>
      </c>
      <c r="V2053" t="n">
        <v>4554.89006</v>
      </c>
      <c r="W2053" t="n">
        <v>0</v>
      </c>
      <c r="Y2053" s="1">
        <f>(O2053/86400)+25569</f>
        <v/>
      </c>
      <c r="Z2053" s="2">
        <f>CEILING(INT(Y2053*1440)/1440*288,1)/288</f>
        <v/>
      </c>
      <c r="AA2053">
        <f>MROUND((Z2053-25569)*86400,300)</f>
        <v/>
      </c>
    </row>
    <row r="2054" ht="14.25" customHeight="1">
      <c r="O2054" t="n">
        <v>1778011202</v>
      </c>
      <c r="P2054" t="inlineStr">
        <is>
          <t>XAUUSD</t>
        </is>
      </c>
      <c r="Q2054" t="inlineStr">
        <is>
          <t>M15</t>
        </is>
      </c>
      <c r="R2054" t="n">
        <v>4557.01</v>
      </c>
      <c r="S2054" t="n">
        <v>4554.58549</v>
      </c>
      <c r="T2054" t="n">
        <v>4555.86909</v>
      </c>
      <c r="U2054" t="n">
        <v>4557.11384</v>
      </c>
      <c r="V2054" t="n">
        <v>4553.47214</v>
      </c>
      <c r="W2054" t="n">
        <v>0</v>
      </c>
      <c r="Y2054" s="1">
        <f>(O2054/86400)+25569</f>
        <v/>
      </c>
      <c r="Z2054" s="2">
        <f>CEILING(INT(Y2054*1440)/1440*288,1)/288</f>
        <v/>
      </c>
      <c r="AA2054">
        <f>MROUND((Z2054-25569)*86400,300)</f>
        <v/>
      </c>
    </row>
    <row r="2055" ht="14.25" customHeight="1">
      <c r="O2055" t="n">
        <v>1778012102</v>
      </c>
      <c r="P2055" t="inlineStr">
        <is>
          <t>XAUUSD</t>
        </is>
      </c>
      <c r="Q2055" t="inlineStr">
        <is>
          <t>M15</t>
        </is>
      </c>
      <c r="R2055" t="n">
        <v>4559.18</v>
      </c>
      <c r="S2055" t="n">
        <v>4553.54194</v>
      </c>
      <c r="T2055" t="n">
        <v>4554.70551</v>
      </c>
      <c r="U2055" t="n">
        <v>4556.16181</v>
      </c>
      <c r="V2055" t="n">
        <v>4552.01638</v>
      </c>
      <c r="W2055" t="n">
        <v>0</v>
      </c>
      <c r="Y2055" s="1">
        <f>(O2055/86400)+25569</f>
        <v/>
      </c>
      <c r="Z2055" s="2">
        <f>CEILING(INT(Y2055*1440)/1440*288,1)/288</f>
        <v/>
      </c>
      <c r="AA2055">
        <f>MROUND((Z2055-25569)*86400,300)</f>
        <v/>
      </c>
    </row>
    <row r="2056" ht="14.25" customHeight="1">
      <c r="O2056" t="n">
        <v>1778013002</v>
      </c>
      <c r="P2056" t="inlineStr">
        <is>
          <t>XAUUSD</t>
        </is>
      </c>
      <c r="Q2056" t="inlineStr">
        <is>
          <t>M15</t>
        </is>
      </c>
      <c r="R2056" t="n">
        <v>4555.63</v>
      </c>
      <c r="S2056" t="n">
        <v>4552.87485</v>
      </c>
      <c r="T2056" t="n">
        <v>4553.79018</v>
      </c>
      <c r="U2056" t="n">
        <v>4555.78669</v>
      </c>
      <c r="V2056" t="n">
        <v>4550.65439</v>
      </c>
      <c r="W2056" t="n">
        <v>0</v>
      </c>
      <c r="Y2056" s="1">
        <f>(O2056/86400)+25569</f>
        <v/>
      </c>
      <c r="Z2056" s="2">
        <f>CEILING(INT(Y2056*1440)/1440*288,1)/288</f>
        <v/>
      </c>
      <c r="AA2056">
        <f>MROUND((Z2056-25569)*86400,300)</f>
        <v/>
      </c>
    </row>
    <row r="2057" ht="14.25" customHeight="1">
      <c r="O2057" t="n">
        <v>1778013902</v>
      </c>
      <c r="P2057" t="inlineStr">
        <is>
          <t>XAUUSD</t>
        </is>
      </c>
      <c r="Q2057" t="inlineStr">
        <is>
          <t>M15</t>
        </is>
      </c>
      <c r="R2057" t="n">
        <v>4557.58</v>
      </c>
      <c r="S2057" t="n">
        <v>4552.96685</v>
      </c>
      <c r="T2057" t="n">
        <v>4553.37852</v>
      </c>
      <c r="U2057" t="n">
        <v>4556.23401</v>
      </c>
      <c r="V2057" t="n">
        <v>4549.67653</v>
      </c>
      <c r="W2057" t="n">
        <v>0</v>
      </c>
      <c r="Y2057" s="1">
        <f>(O2057/86400)+25569</f>
        <v/>
      </c>
      <c r="Z2057" s="2">
        <f>CEILING(INT(Y2057*1440)/1440*288,1)/288</f>
        <v/>
      </c>
      <c r="AA2057">
        <f>MROUND((Z2057-25569)*86400,300)</f>
        <v/>
      </c>
    </row>
    <row r="2058" ht="14.25" customHeight="1">
      <c r="O2058" t="n">
        <v>1778018402</v>
      </c>
      <c r="P2058" t="inlineStr">
        <is>
          <t>XAUUSD</t>
        </is>
      </c>
      <c r="Q2058" t="inlineStr">
        <is>
          <t>M15</t>
        </is>
      </c>
      <c r="R2058" t="n">
        <v>4550.67</v>
      </c>
      <c r="S2058" t="n">
        <v>4554.10924</v>
      </c>
      <c r="T2058" t="n">
        <v>4553.74388</v>
      </c>
      <c r="U2058" t="n">
        <v>4557.83971</v>
      </c>
      <c r="V2058" t="n">
        <v>4549.46101</v>
      </c>
      <c r="W2058" t="n">
        <v>1</v>
      </c>
      <c r="Y2058" s="1">
        <f>(O2058/86400)+25569</f>
        <v/>
      </c>
      <c r="Z2058" s="2">
        <f>CEILING(INT(Y2058*1440)/1440*288,1)/288</f>
        <v/>
      </c>
      <c r="AA2058">
        <f>MROUND((Z2058-25569)*86400,300)</f>
        <v/>
      </c>
    </row>
    <row r="2059" ht="14.25" customHeight="1">
      <c r="O2059" t="n">
        <v>1778019302</v>
      </c>
      <c r="P2059" t="inlineStr">
        <is>
          <t>XAUUSD</t>
        </is>
      </c>
      <c r="Q2059" t="inlineStr">
        <is>
          <t>M15</t>
        </is>
      </c>
      <c r="R2059" t="n">
        <v>4546.68</v>
      </c>
      <c r="S2059" t="n">
        <v>4556.79606</v>
      </c>
      <c r="T2059" t="n">
        <v>4555.26997</v>
      </c>
      <c r="U2059" t="n">
        <v>4560.76882</v>
      </c>
      <c r="V2059" t="n">
        <v>4550.5358</v>
      </c>
      <c r="W2059" t="n">
        <v>0</v>
      </c>
      <c r="Y2059" s="1">
        <f>(O2059/86400)+25569</f>
        <v/>
      </c>
      <c r="Z2059" s="2">
        <f>CEILING(INT(Y2059*1440)/1440*288,1)/288</f>
        <v/>
      </c>
      <c r="AA2059">
        <f>MROUND((Z2059-25569)*86400,300)</f>
        <v/>
      </c>
    </row>
    <row r="2060" ht="14.25" customHeight="1">
      <c r="O2060" t="n">
        <v>1778020202</v>
      </c>
      <c r="P2060" t="inlineStr">
        <is>
          <t>XAUUSD</t>
        </is>
      </c>
      <c r="Q2060" t="inlineStr">
        <is>
          <t>M15</t>
        </is>
      </c>
      <c r="R2060" t="n">
        <v>4548.82</v>
      </c>
      <c r="S2060" t="n">
        <v>4561.26057</v>
      </c>
      <c r="T2060" t="n">
        <v>4558.26527</v>
      </c>
      <c r="U2060" t="n">
        <v>4565.34392</v>
      </c>
      <c r="V2060" t="n">
        <v>4553.27397</v>
      </c>
      <c r="W2060" t="n">
        <v>0</v>
      </c>
      <c r="Y2060" s="1">
        <f>(O2060/86400)+25569</f>
        <v/>
      </c>
      <c r="Z2060" s="2">
        <f>CEILING(INT(Y2060*1440)/1440*288,1)/288</f>
        <v/>
      </c>
      <c r="AA2060">
        <f>MROUND((Z2060-25569)*86400,300)</f>
        <v/>
      </c>
    </row>
    <row r="2061" ht="14.25" customHeight="1">
      <c r="O2061" t="n">
        <v>1778021102</v>
      </c>
      <c r="P2061" t="inlineStr">
        <is>
          <t>XAUUSD</t>
        </is>
      </c>
      <c r="Q2061" t="inlineStr">
        <is>
          <t>M15</t>
        </is>
      </c>
      <c r="R2061" t="n">
        <v>4573.43</v>
      </c>
      <c r="S2061" t="n">
        <v>4567.34287</v>
      </c>
      <c r="T2061" t="n">
        <v>4562.80407</v>
      </c>
      <c r="U2061" t="n">
        <v>4571.45967</v>
      </c>
      <c r="V2061" t="n">
        <v>4557.77988</v>
      </c>
      <c r="W2061" t="n">
        <v>0</v>
      </c>
      <c r="Y2061" s="1">
        <f>(O2061/86400)+25569</f>
        <v/>
      </c>
      <c r="Z2061" s="2">
        <f>CEILING(INT(Y2061*1440)/1440*288,1)/288</f>
        <v/>
      </c>
      <c r="AA2061">
        <f>MROUND((Z2061-25569)*86400,300)</f>
        <v/>
      </c>
    </row>
    <row r="2062" ht="14.25" customHeight="1">
      <c r="O2062" t="n">
        <v>1778022002</v>
      </c>
      <c r="P2062" t="inlineStr">
        <is>
          <t>XAUUSD</t>
        </is>
      </c>
      <c r="Q2062" t="inlineStr">
        <is>
          <t>M15</t>
        </is>
      </c>
      <c r="R2062" t="n">
        <v>4588.62</v>
      </c>
      <c r="S2062" t="n">
        <v>4574.03704</v>
      </c>
      <c r="T2062" t="n">
        <v>4568.42056</v>
      </c>
      <c r="U2062" t="n">
        <v>4578.10435</v>
      </c>
      <c r="V2062" t="n">
        <v>4563.89422</v>
      </c>
      <c r="W2062" t="n">
        <v>0</v>
      </c>
      <c r="Y2062" s="1">
        <f>(O2062/86400)+25569</f>
        <v/>
      </c>
      <c r="Z2062" s="2">
        <f>CEILING(INT(Y2062*1440)/1440*288,1)/288</f>
        <v/>
      </c>
      <c r="AA2062">
        <f>MROUND((Z2062-25569)*86400,300)</f>
        <v/>
      </c>
    </row>
    <row r="2063" ht="14.25" customHeight="1">
      <c r="O2063" t="n">
        <v>1778022902</v>
      </c>
      <c r="P2063" t="inlineStr">
        <is>
          <t>XAUUSD</t>
        </is>
      </c>
      <c r="Q2063" t="inlineStr">
        <is>
          <t>M15</t>
        </is>
      </c>
      <c r="R2063" t="n">
        <v>4582.1</v>
      </c>
      <c r="S2063" t="n">
        <v>4580.60862</v>
      </c>
      <c r="T2063" t="n">
        <v>4574.51459</v>
      </c>
      <c r="U2063" t="n">
        <v>4584.62439</v>
      </c>
      <c r="V2063" t="n">
        <v>4570.71705</v>
      </c>
      <c r="W2063" t="n">
        <v>0</v>
      </c>
      <c r="Y2063" s="1">
        <f>(O2063/86400)+25569</f>
        <v/>
      </c>
      <c r="Z2063" s="2">
        <f>CEILING(INT(Y2063*1440)/1440*288,1)/288</f>
        <v/>
      </c>
      <c r="AA2063">
        <f>MROUND((Z2063-25569)*86400,300)</f>
        <v/>
      </c>
    </row>
    <row r="2064" ht="14.25" customHeight="1">
      <c r="O2064" t="n">
        <v>1778023802</v>
      </c>
      <c r="P2064" t="inlineStr">
        <is>
          <t>XAUUSD</t>
        </is>
      </c>
      <c r="Q2064" t="inlineStr">
        <is>
          <t>M15</t>
        </is>
      </c>
      <c r="R2064" t="n">
        <v>4584.84</v>
      </c>
      <c r="S2064" t="n">
        <v>4587.0512</v>
      </c>
      <c r="T2064" t="n">
        <v>4580.78289</v>
      </c>
      <c r="U2064" t="n">
        <v>4590.87357</v>
      </c>
      <c r="V2064" t="n">
        <v>4577.56729</v>
      </c>
      <c r="W2064" t="n">
        <v>0</v>
      </c>
      <c r="Y2064" s="1">
        <f>(O2064/86400)+25569</f>
        <v/>
      </c>
      <c r="Z2064" s="2">
        <f>CEILING(INT(Y2064*1440)/1440*288,1)/288</f>
        <v/>
      </c>
      <c r="AA2064">
        <f>MROUND((Z2064-25569)*86400,300)</f>
        <v/>
      </c>
    </row>
    <row r="2065" ht="14.25" customHeight="1">
      <c r="O2065" t="n">
        <v>1778024702</v>
      </c>
      <c r="P2065" t="inlineStr">
        <is>
          <t>XAUUSD</t>
        </is>
      </c>
      <c r="Q2065" t="inlineStr">
        <is>
          <t>M15</t>
        </is>
      </c>
      <c r="R2065" t="n">
        <v>4593.92</v>
      </c>
      <c r="S2065" t="n">
        <v>4593.23163</v>
      </c>
      <c r="T2065" t="n">
        <v>4587.00726</v>
      </c>
      <c r="U2065" t="n">
        <v>4596.83074</v>
      </c>
      <c r="V2065" t="n">
        <v>4584.23879</v>
      </c>
      <c r="W2065" t="n">
        <v>0</v>
      </c>
      <c r="Y2065" s="1">
        <f>(O2065/86400)+25569</f>
        <v/>
      </c>
      <c r="Z2065" s="2">
        <f>CEILING(INT(Y2065*1440)/1440*288,1)/288</f>
        <v/>
      </c>
      <c r="AA2065">
        <f>MROUND((Z2065-25569)*86400,300)</f>
        <v/>
      </c>
    </row>
    <row r="2066" ht="14.25" customHeight="1">
      <c r="O2066" t="n">
        <v>1778025602</v>
      </c>
      <c r="P2066" t="inlineStr">
        <is>
          <t>XAUUSD</t>
        </is>
      </c>
      <c r="Q2066" t="inlineStr">
        <is>
          <t>M15</t>
        </is>
      </c>
      <c r="R2066" t="n">
        <v>4591.76</v>
      </c>
      <c r="S2066" t="n">
        <v>4598.91089</v>
      </c>
      <c r="T2066" t="n">
        <v>4592.95907</v>
      </c>
      <c r="U2066" t="n">
        <v>4602.34416</v>
      </c>
      <c r="V2066" t="n">
        <v>4590.46035</v>
      </c>
      <c r="W2066" t="n">
        <v>0</v>
      </c>
      <c r="Y2066" s="1">
        <f>(O2066/86400)+25569</f>
        <v/>
      </c>
      <c r="Z2066" s="2">
        <f>CEILING(INT(Y2066*1440)/1440*288,1)/288</f>
        <v/>
      </c>
      <c r="AA2066">
        <f>MROUND((Z2066-25569)*86400,300)</f>
        <v/>
      </c>
    </row>
    <row r="2067" ht="14.25" customHeight="1">
      <c r="O2067" t="n">
        <v>1778026502</v>
      </c>
      <c r="P2067" t="inlineStr">
        <is>
          <t>XAUUSD</t>
        </is>
      </c>
      <c r="Q2067" t="inlineStr">
        <is>
          <t>M15</t>
        </is>
      </c>
      <c r="R2067" t="n">
        <v>4602.23</v>
      </c>
      <c r="S2067" t="n">
        <v>4604.24631</v>
      </c>
      <c r="T2067" t="n">
        <v>4598.60269</v>
      </c>
      <c r="U2067" t="n">
        <v>4607.46768</v>
      </c>
      <c r="V2067" t="n">
        <v>4596.11042</v>
      </c>
      <c r="W2067" t="n">
        <v>0</v>
      </c>
      <c r="Y2067" s="1">
        <f>(O2067/86400)+25569</f>
        <v/>
      </c>
      <c r="Z2067" s="2">
        <f>CEILING(INT(Y2067*1440)/1440*288,1)/288</f>
        <v/>
      </c>
      <c r="AA2067">
        <f>MROUND((Z2067-25569)*86400,300)</f>
        <v/>
      </c>
    </row>
    <row r="2068" ht="14.25" customHeight="1">
      <c r="O2068" t="n">
        <v>1778027402</v>
      </c>
      <c r="P2068" t="inlineStr">
        <is>
          <t>XAUUSD</t>
        </is>
      </c>
      <c r="Q2068" t="inlineStr">
        <is>
          <t>M15</t>
        </is>
      </c>
      <c r="R2068" t="n">
        <v>4610.32</v>
      </c>
      <c r="S2068" t="n">
        <v>4609.0619</v>
      </c>
      <c r="T2068" t="n">
        <v>4603.8323</v>
      </c>
      <c r="U2068" t="n">
        <v>4612.16796</v>
      </c>
      <c r="V2068" t="n">
        <v>4601.32767</v>
      </c>
      <c r="W2068" t="n">
        <v>0</v>
      </c>
      <c r="Y2068" s="1">
        <f>(O2068/86400)+25569</f>
        <v/>
      </c>
      <c r="Z2068" s="2">
        <f>CEILING(INT(Y2068*1440)/1440*288,1)/288</f>
        <v/>
      </c>
      <c r="AA2068">
        <f>MROUND((Z2068-25569)*86400,300)</f>
        <v/>
      </c>
    </row>
    <row r="2069" ht="14.25" customHeight="1">
      <c r="O2069" t="n">
        <v>1778028302</v>
      </c>
      <c r="P2069" t="inlineStr">
        <is>
          <t>XAUUSD</t>
        </is>
      </c>
      <c r="Q2069" t="inlineStr">
        <is>
          <t>M15</t>
        </is>
      </c>
      <c r="R2069" t="n">
        <v>4618.87</v>
      </c>
      <c r="S2069" t="n">
        <v>4613.30139</v>
      </c>
      <c r="T2069" t="n">
        <v>4608.56684</v>
      </c>
      <c r="U2069" t="n">
        <v>4616.42678</v>
      </c>
      <c r="V2069" t="n">
        <v>4605.94266</v>
      </c>
      <c r="W2069" t="n">
        <v>0</v>
      </c>
      <c r="Y2069" s="1">
        <f>(O2069/86400)+25569</f>
        <v/>
      </c>
      <c r="Z2069" s="2">
        <f>CEILING(INT(Y2069*1440)/1440*288,1)/288</f>
        <v/>
      </c>
      <c r="AA2069">
        <f>MROUND((Z2069-25569)*86400,300)</f>
        <v/>
      </c>
    </row>
    <row r="2070" ht="14.25" customHeight="1">
      <c r="O2070" t="n">
        <v>1778029202</v>
      </c>
      <c r="P2070" t="inlineStr">
        <is>
          <t>XAUUSD</t>
        </is>
      </c>
      <c r="Q2070" t="inlineStr">
        <is>
          <t>M15</t>
        </is>
      </c>
      <c r="R2070" t="n">
        <v>4611.55</v>
      </c>
      <c r="S2070" t="n">
        <v>4616.96766</v>
      </c>
      <c r="T2070" t="n">
        <v>4612.76725</v>
      </c>
      <c r="U2070" t="n">
        <v>4620.19373</v>
      </c>
      <c r="V2070" t="n">
        <v>4610.01341</v>
      </c>
      <c r="W2070" t="n">
        <v>0</v>
      </c>
      <c r="Y2070" s="1">
        <f>(O2070/86400)+25569</f>
        <v/>
      </c>
      <c r="Z2070" s="2">
        <f>CEILING(INT(Y2070*1440)/1440*288,1)/288</f>
        <v/>
      </c>
      <c r="AA2070">
        <f>MROUND((Z2070-25569)*86400,300)</f>
        <v/>
      </c>
    </row>
    <row r="2071" ht="14.25" customHeight="1">
      <c r="O2071" t="n">
        <v>1778030102</v>
      </c>
      <c r="P2071" t="inlineStr">
        <is>
          <t>XAUUSD</t>
        </is>
      </c>
      <c r="Q2071" t="inlineStr">
        <is>
          <t>M15</t>
        </is>
      </c>
      <c r="R2071" t="n">
        <v>4625</v>
      </c>
      <c r="S2071" t="n">
        <v>4620.55055</v>
      </c>
      <c r="T2071" t="n">
        <v>4616.6589</v>
      </c>
      <c r="U2071" t="n">
        <v>4623.63093</v>
      </c>
      <c r="V2071" t="n">
        <v>4613.82368</v>
      </c>
      <c r="W2071" t="n">
        <v>0</v>
      </c>
      <c r="Y2071" s="1">
        <f>(O2071/86400)+25569</f>
        <v/>
      </c>
      <c r="Z2071" s="2">
        <f>CEILING(INT(Y2071*1440)/1440*288,1)/288</f>
        <v/>
      </c>
      <c r="AA2071">
        <f>MROUND((Z2071-25569)*86400,300)</f>
        <v/>
      </c>
    </row>
    <row r="2072" ht="14.25" customHeight="1">
      <c r="O2072" t="n">
        <v>1778031002</v>
      </c>
      <c r="P2072" t="inlineStr">
        <is>
          <t>XAUUSD</t>
        </is>
      </c>
      <c r="Q2072" t="inlineStr">
        <is>
          <t>M15</t>
        </is>
      </c>
      <c r="R2072" t="n">
        <v>4624.12</v>
      </c>
      <c r="S2072" t="n">
        <v>4623.91166</v>
      </c>
      <c r="T2072" t="n">
        <v>4620.28528</v>
      </c>
      <c r="U2072" t="n">
        <v>4626.89115</v>
      </c>
      <c r="V2072" t="n">
        <v>4617.62551</v>
      </c>
      <c r="W2072" t="n">
        <v>0</v>
      </c>
      <c r="Y2072" s="1">
        <f>(O2072/86400)+25569</f>
        <v/>
      </c>
      <c r="Z2072" s="2">
        <f>CEILING(INT(Y2072*1440)/1440*288,1)/288</f>
        <v/>
      </c>
      <c r="AA2072">
        <f>MROUND((Z2072-25569)*86400,300)</f>
        <v/>
      </c>
    </row>
    <row r="2073" ht="14.25" customHeight="1">
      <c r="O2073" t="n">
        <v>1778031902</v>
      </c>
      <c r="P2073" t="inlineStr">
        <is>
          <t>XAUUSD</t>
        </is>
      </c>
      <c r="Q2073" t="inlineStr">
        <is>
          <t>M15</t>
        </is>
      </c>
      <c r="R2073" t="n">
        <v>4626.18</v>
      </c>
      <c r="S2073" t="n">
        <v>4627.31171</v>
      </c>
      <c r="T2073" t="n">
        <v>4623.7985</v>
      </c>
      <c r="U2073" t="n">
        <v>4630.18541</v>
      </c>
      <c r="V2073" t="n">
        <v>4621.33629</v>
      </c>
      <c r="W2073" t="n">
        <v>0</v>
      </c>
      <c r="Y2073" s="1">
        <f>(O2073/86400)+25569</f>
        <v/>
      </c>
      <c r="Z2073" s="2">
        <f>CEILING(INT(Y2073*1440)/1440*288,1)/288</f>
        <v/>
      </c>
      <c r="AA2073">
        <f>MROUND((Z2073-25569)*86400,300)</f>
        <v/>
      </c>
    </row>
    <row r="2074" ht="14.25" customHeight="1">
      <c r="O2074" t="n">
        <v>1778032802</v>
      </c>
      <c r="P2074" t="inlineStr">
        <is>
          <t>XAUUSD</t>
        </is>
      </c>
      <c r="Q2074" t="inlineStr">
        <is>
          <t>M15</t>
        </is>
      </c>
      <c r="R2074" t="n">
        <v>4633.69</v>
      </c>
      <c r="S2074" t="n">
        <v>4630.83597</v>
      </c>
      <c r="T2074" t="n">
        <v>4627.31723</v>
      </c>
      <c r="U2074" t="n">
        <v>4633.60556</v>
      </c>
      <c r="V2074" t="n">
        <v>4624.98727</v>
      </c>
      <c r="W2074" t="n">
        <v>0</v>
      </c>
      <c r="Y2074" s="1">
        <f>(O2074/86400)+25569</f>
        <v/>
      </c>
      <c r="Z2074" s="2">
        <f>CEILING(INT(Y2074*1440)/1440*288,1)/288</f>
        <v/>
      </c>
      <c r="AA2074">
        <f>MROUND((Z2074-25569)*86400,300)</f>
        <v/>
      </c>
    </row>
    <row r="2075" ht="14.25" customHeight="1">
      <c r="O2075" t="n">
        <v>1778033702</v>
      </c>
      <c r="P2075" t="inlineStr">
        <is>
          <t>XAUUSD</t>
        </is>
      </c>
      <c r="Q2075" t="inlineStr">
        <is>
          <t>M15</t>
        </is>
      </c>
      <c r="R2075" t="n">
        <v>4630.22</v>
      </c>
      <c r="S2075" t="n">
        <v>4634.31349</v>
      </c>
      <c r="T2075" t="n">
        <v>4630.81536</v>
      </c>
      <c r="U2075" t="n">
        <v>4637.05494</v>
      </c>
      <c r="V2075" t="n">
        <v>4628.58821</v>
      </c>
      <c r="W2075" t="n">
        <v>0</v>
      </c>
      <c r="Y2075" s="1">
        <f>(O2075/86400)+25569</f>
        <v/>
      </c>
      <c r="Z2075" s="2">
        <f>CEILING(INT(Y2075*1440)/1440*288,1)/288</f>
        <v/>
      </c>
      <c r="AA2075">
        <f>MROUND((Z2075-25569)*86400,300)</f>
        <v/>
      </c>
    </row>
    <row r="2076" ht="14.25" customHeight="1">
      <c r="O2076" t="n">
        <v>1778034602</v>
      </c>
      <c r="P2076" t="inlineStr">
        <is>
          <t>XAUUSD</t>
        </is>
      </c>
      <c r="Q2076" t="inlineStr">
        <is>
          <t>M15</t>
        </is>
      </c>
      <c r="R2076" t="n">
        <v>4635.01</v>
      </c>
      <c r="S2076" t="n">
        <v>4637.77755</v>
      </c>
      <c r="T2076" t="n">
        <v>4634.29646</v>
      </c>
      <c r="U2076" t="n">
        <v>4640.44254</v>
      </c>
      <c r="V2076" t="n">
        <v>4632.02684</v>
      </c>
      <c r="W2076" t="n">
        <v>0</v>
      </c>
      <c r="Y2076" s="1">
        <f>(O2076/86400)+25569</f>
        <v/>
      </c>
      <c r="Z2076" s="2">
        <f>CEILING(INT(Y2076*1440)/1440*288,1)/288</f>
        <v/>
      </c>
      <c r="AA2076">
        <f>MROUND((Z2076-25569)*86400,300)</f>
        <v/>
      </c>
    </row>
    <row r="2077" ht="14.25" customHeight="1">
      <c r="O2077" t="n">
        <v>1778035502</v>
      </c>
      <c r="P2077" t="inlineStr">
        <is>
          <t>XAUUSD</t>
        </is>
      </c>
      <c r="Q2077" t="inlineStr">
        <is>
          <t>M15</t>
        </is>
      </c>
      <c r="R2077" t="n">
        <v>4640.94</v>
      </c>
      <c r="S2077" t="n">
        <v>4640.96397</v>
      </c>
      <c r="T2077" t="n">
        <v>4637.63022</v>
      </c>
      <c r="U2077" t="n">
        <v>4643.69584</v>
      </c>
      <c r="V2077" t="n">
        <v>4635.33728</v>
      </c>
      <c r="W2077" t="n">
        <v>0</v>
      </c>
      <c r="Y2077" s="1">
        <f>(O2077/86400)+25569</f>
        <v/>
      </c>
      <c r="Z2077" s="2">
        <f>CEILING(INT(Y2077*1440)/1440*288,1)/288</f>
        <v/>
      </c>
      <c r="AA2077">
        <f>MROUND((Z2077-25569)*86400,300)</f>
        <v/>
      </c>
    </row>
    <row r="2078" ht="14.25" customHeight="1">
      <c r="O2078" t="n">
        <v>1778036402</v>
      </c>
      <c r="P2078" t="inlineStr">
        <is>
          <t>XAUUSD</t>
        </is>
      </c>
      <c r="Q2078" t="inlineStr">
        <is>
          <t>M15</t>
        </is>
      </c>
      <c r="R2078" t="n">
        <v>4647.89</v>
      </c>
      <c r="S2078" t="n">
        <v>4643.58141</v>
      </c>
      <c r="T2078" t="n">
        <v>4640.60581</v>
      </c>
      <c r="U2078" t="n">
        <v>4646.48653</v>
      </c>
      <c r="V2078" t="n">
        <v>4638.26837</v>
      </c>
      <c r="W2078" t="n">
        <v>0</v>
      </c>
      <c r="Y2078" s="1">
        <f>(O2078/86400)+25569</f>
        <v/>
      </c>
      <c r="Z2078" s="2">
        <f>CEILING(INT(Y2078*1440)/1440*288,1)/288</f>
        <v/>
      </c>
      <c r="AA2078">
        <f>MROUND((Z2078-25569)*86400,300)</f>
        <v/>
      </c>
    </row>
    <row r="2079" ht="14.25" customHeight="1">
      <c r="O2079" t="n">
        <v>1778037302</v>
      </c>
      <c r="P2079" t="inlineStr">
        <is>
          <t>XAUUSD</t>
        </is>
      </c>
      <c r="Q2079" t="inlineStr">
        <is>
          <t>M15</t>
        </is>
      </c>
      <c r="R2079" t="n">
        <v>4645.81</v>
      </c>
      <c r="S2079" t="n">
        <v>4645.39975</v>
      </c>
      <c r="T2079" t="n">
        <v>4643.00278</v>
      </c>
      <c r="U2079" t="n">
        <v>4648.48328</v>
      </c>
      <c r="V2079" t="n">
        <v>4640.65885</v>
      </c>
      <c r="W2079" t="n">
        <v>0</v>
      </c>
      <c r="Y2079" s="1">
        <f>(O2079/86400)+25569</f>
        <v/>
      </c>
      <c r="Z2079" s="2">
        <f>CEILING(INT(Y2079*1440)/1440*288,1)/288</f>
        <v/>
      </c>
      <c r="AA2079">
        <f>MROUND((Z2079-25569)*86400,300)</f>
        <v/>
      </c>
    </row>
    <row r="2080" ht="14.25" customHeight="1">
      <c r="O2080" t="n">
        <v>1778038202</v>
      </c>
      <c r="P2080" t="inlineStr">
        <is>
          <t>XAUUSD</t>
        </is>
      </c>
      <c r="Q2080" t="inlineStr">
        <is>
          <t>M15</t>
        </is>
      </c>
      <c r="R2080" t="n">
        <v>4647.74</v>
      </c>
      <c r="S2080" t="n">
        <v>4646.58382</v>
      </c>
      <c r="T2080" t="n">
        <v>4644.7933</v>
      </c>
      <c r="U2080" t="n">
        <v>4649.7043</v>
      </c>
      <c r="V2080" t="n">
        <v>4642.38252</v>
      </c>
      <c r="W2080" t="n">
        <v>0</v>
      </c>
      <c r="Y2080" s="1">
        <f>(O2080/86400)+25569</f>
        <v/>
      </c>
      <c r="Z2080" s="2">
        <f>CEILING(INT(Y2080*1440)/1440*288,1)/288</f>
        <v/>
      </c>
      <c r="AA2080">
        <f>MROUND((Z2080-25569)*86400,300)</f>
        <v/>
      </c>
    </row>
    <row r="2081" ht="14.25" customHeight="1">
      <c r="O2081" t="n">
        <v>1778039102</v>
      </c>
      <c r="P2081" t="inlineStr">
        <is>
          <t>XAUUSD</t>
        </is>
      </c>
      <c r="Q2081" t="inlineStr">
        <is>
          <t>M15</t>
        </is>
      </c>
      <c r="R2081" t="n">
        <v>4643.84</v>
      </c>
      <c r="S2081" t="n">
        <v>4647.30454</v>
      </c>
      <c r="T2081" t="n">
        <v>4646.04892</v>
      </c>
      <c r="U2081" t="n">
        <v>4650.32504</v>
      </c>
      <c r="V2081" t="n">
        <v>4643.58456</v>
      </c>
      <c r="W2081" t="n">
        <v>0</v>
      </c>
      <c r="Y2081" s="1">
        <f>(O2081/86400)+25569</f>
        <v/>
      </c>
      <c r="Z2081" s="2">
        <f>CEILING(INT(Y2081*1440)/1440*288,1)/288</f>
        <v/>
      </c>
      <c r="AA2081">
        <f>MROUND((Z2081-25569)*86400,300)</f>
        <v/>
      </c>
    </row>
    <row r="2082" ht="14.25" customHeight="1">
      <c r="O2082" t="n">
        <v>1778040002</v>
      </c>
      <c r="P2082" t="inlineStr">
        <is>
          <t>XAUUSD</t>
        </is>
      </c>
      <c r="Q2082" t="inlineStr">
        <is>
          <t>M15</t>
        </is>
      </c>
      <c r="R2082" t="n">
        <v>4647.59</v>
      </c>
      <c r="S2082" t="n">
        <v>4647.93753</v>
      </c>
      <c r="T2082" t="n">
        <v>4646.99322</v>
      </c>
      <c r="U2082" t="n">
        <v>4650.72991</v>
      </c>
      <c r="V2082" t="n">
        <v>4644.41574</v>
      </c>
      <c r="W2082" t="n">
        <v>0</v>
      </c>
      <c r="Y2082" s="1">
        <f>(O2082/86400)+25569</f>
        <v/>
      </c>
      <c r="Z2082" s="2">
        <f>CEILING(INT(Y2082*1440)/1440*288,1)/288</f>
        <v/>
      </c>
      <c r="AA2082">
        <f>MROUND((Z2082-25569)*86400,300)</f>
        <v/>
      </c>
    </row>
    <row r="2083" ht="14.25" customHeight="1">
      <c r="O2083" t="n">
        <v>1778040902</v>
      </c>
      <c r="P2083" t="inlineStr">
        <is>
          <t>XAUUSD</t>
        </is>
      </c>
      <c r="Q2083" t="inlineStr">
        <is>
          <t>M15</t>
        </is>
      </c>
      <c r="R2083" t="n">
        <v>4653.19</v>
      </c>
      <c r="S2083" t="n">
        <v>4648.61388</v>
      </c>
      <c r="T2083" t="n">
        <v>4647.80355</v>
      </c>
      <c r="U2083" t="n">
        <v>4651.23146</v>
      </c>
      <c r="V2083" t="n">
        <v>4645.0592</v>
      </c>
      <c r="W2083" t="n">
        <v>0</v>
      </c>
      <c r="Y2083" s="1">
        <f>(O2083/86400)+25569</f>
        <v/>
      </c>
      <c r="Z2083" s="2">
        <f>CEILING(INT(Y2083*1440)/1440*288,1)/288</f>
        <v/>
      </c>
      <c r="AA2083">
        <f>MROUND((Z2083-25569)*86400,300)</f>
        <v/>
      </c>
    </row>
    <row r="2084" ht="14.25" customHeight="1">
      <c r="O2084" t="n">
        <v>1778041802</v>
      </c>
      <c r="P2084" t="inlineStr">
        <is>
          <t>XAUUSD</t>
        </is>
      </c>
      <c r="Q2084" t="inlineStr">
        <is>
          <t>M15</t>
        </is>
      </c>
      <c r="R2084" t="n">
        <v>4647.47</v>
      </c>
      <c r="S2084" t="n">
        <v>4649.36469</v>
      </c>
      <c r="T2084" t="n">
        <v>4648.58412</v>
      </c>
      <c r="U2084" t="n">
        <v>4651.92528</v>
      </c>
      <c r="V2084" t="n">
        <v>4645.65482</v>
      </c>
      <c r="W2084" t="n">
        <v>0</v>
      </c>
      <c r="Y2084" s="1">
        <f>(O2084/86400)+25569</f>
        <v/>
      </c>
      <c r="Z2084" s="2">
        <f>CEILING(INT(Y2084*1440)/1440*288,1)/288</f>
        <v/>
      </c>
      <c r="AA2084">
        <f>MROUND((Z2084-25569)*86400,300)</f>
        <v/>
      </c>
    </row>
    <row r="2085" ht="14.25" customHeight="1">
      <c r="O2085" t="n">
        <v>1778042702</v>
      </c>
      <c r="P2085" t="inlineStr">
        <is>
          <t>XAUUSD</t>
        </is>
      </c>
      <c r="Q2085" t="inlineStr">
        <is>
          <t>M15</t>
        </is>
      </c>
      <c r="R2085" t="n">
        <v>4648.72</v>
      </c>
      <c r="S2085" t="n">
        <v>4650.49357</v>
      </c>
      <c r="T2085" t="n">
        <v>4649.53885</v>
      </c>
      <c r="U2085" t="n">
        <v>4653.01598</v>
      </c>
      <c r="V2085" t="n">
        <v>4646.37429</v>
      </c>
      <c r="W2085" t="n">
        <v>0</v>
      </c>
      <c r="Y2085" s="1">
        <f>(O2085/86400)+25569</f>
        <v/>
      </c>
      <c r="Z2085" s="2">
        <f>CEILING(INT(Y2085*1440)/1440*288,1)/288</f>
        <v/>
      </c>
      <c r="AA2085">
        <f>MROUND((Z2085-25569)*86400,300)</f>
        <v/>
      </c>
    </row>
    <row r="2086" ht="14.25" customHeight="1">
      <c r="O2086" t="n">
        <v>1778043602</v>
      </c>
      <c r="P2086" t="inlineStr">
        <is>
          <t>XAUUSD</t>
        </is>
      </c>
      <c r="Q2086" t="inlineStr">
        <is>
          <t>M15</t>
        </is>
      </c>
      <c r="R2086" t="n">
        <v>4654.64</v>
      </c>
      <c r="S2086" t="n">
        <v>4652.00095</v>
      </c>
      <c r="T2086" t="n">
        <v>4650.7699</v>
      </c>
      <c r="U2086" t="n">
        <v>4654.58136</v>
      </c>
      <c r="V2086" t="n">
        <v>4647.329</v>
      </c>
      <c r="W2086" t="n">
        <v>0</v>
      </c>
      <c r="Y2086" s="1">
        <f>(O2086/86400)+25569</f>
        <v/>
      </c>
      <c r="Z2086" s="2">
        <f>CEILING(INT(Y2086*1440)/1440*288,1)/288</f>
        <v/>
      </c>
      <c r="AA2086">
        <f>MROUND((Z2086-25569)*86400,300)</f>
        <v/>
      </c>
    </row>
    <row r="2087" ht="14.25" customHeight="1">
      <c r="O2087" t="n">
        <v>1778044502</v>
      </c>
      <c r="P2087" t="inlineStr">
        <is>
          <t>XAUUSD</t>
        </is>
      </c>
      <c r="Q2087" t="inlineStr">
        <is>
          <t>M15</t>
        </is>
      </c>
      <c r="R2087" t="n">
        <v>4650.4</v>
      </c>
      <c r="S2087" t="n">
        <v>4653.7026</v>
      </c>
      <c r="T2087" t="n">
        <v>4652.23625</v>
      </c>
      <c r="U2087" t="n">
        <v>4656.48921</v>
      </c>
      <c r="V2087" t="n">
        <v>4648.55391</v>
      </c>
      <c r="W2087" t="n">
        <v>0</v>
      </c>
      <c r="Y2087" s="1">
        <f>(O2087/86400)+25569</f>
        <v/>
      </c>
      <c r="Z2087" s="2">
        <f>CEILING(INT(Y2087*1440)/1440*288,1)/288</f>
        <v/>
      </c>
      <c r="AA2087">
        <f>MROUND((Z2087-25569)*86400,300)</f>
        <v/>
      </c>
    </row>
    <row r="2088" ht="14.25" customHeight="1">
      <c r="O2088" t="n">
        <v>1778045402</v>
      </c>
      <c r="P2088" t="inlineStr">
        <is>
          <t>XAUUSD</t>
        </is>
      </c>
      <c r="Q2088" t="inlineStr">
        <is>
          <t>M15</t>
        </is>
      </c>
      <c r="R2088" t="n">
        <v>4650.19</v>
      </c>
      <c r="S2088" t="n">
        <v>4655.6862</v>
      </c>
      <c r="T2088" t="n">
        <v>4653.96123</v>
      </c>
      <c r="U2088" t="n">
        <v>4658.69236</v>
      </c>
      <c r="V2088" t="n">
        <v>4650.0468</v>
      </c>
      <c r="W2088" t="n">
        <v>0</v>
      </c>
      <c r="Y2088" s="1">
        <f>(O2088/86400)+25569</f>
        <v/>
      </c>
      <c r="Z2088" s="2">
        <f>CEILING(INT(Y2088*1440)/1440*288,1)/288</f>
        <v/>
      </c>
      <c r="AA2088">
        <f>MROUND((Z2088-25569)*86400,300)</f>
        <v/>
      </c>
    </row>
    <row r="2089" ht="14.25" customHeight="1">
      <c r="O2089" t="n">
        <v>1778046302</v>
      </c>
      <c r="P2089" t="inlineStr">
        <is>
          <t>XAUUSD</t>
        </is>
      </c>
      <c r="Q2089" t="inlineStr">
        <is>
          <t>M15</t>
        </is>
      </c>
      <c r="R2089" t="n">
        <v>4663.2</v>
      </c>
      <c r="S2089" t="n">
        <v>4657.92647</v>
      </c>
      <c r="T2089" t="n">
        <v>4655.94385</v>
      </c>
      <c r="U2089" t="n">
        <v>4661.16954</v>
      </c>
      <c r="V2089" t="n">
        <v>4651.90663</v>
      </c>
      <c r="W2089" t="n">
        <v>0</v>
      </c>
      <c r="Y2089" s="1">
        <f>(O2089/86400)+25569</f>
        <v/>
      </c>
      <c r="Z2089" s="2">
        <f>CEILING(INT(Y2089*1440)/1440*288,1)/288</f>
        <v/>
      </c>
      <c r="AA2089">
        <f>MROUND((Z2089-25569)*86400,300)</f>
        <v/>
      </c>
    </row>
    <row r="2090" ht="14.25" customHeight="1">
      <c r="O2090" t="n">
        <v>1778047202</v>
      </c>
      <c r="P2090" t="inlineStr">
        <is>
          <t>XAUUSD</t>
        </is>
      </c>
      <c r="Q2090" t="inlineStr">
        <is>
          <t>M15</t>
        </is>
      </c>
      <c r="R2090" t="n">
        <v>4660.55</v>
      </c>
      <c r="S2090" t="n">
        <v>4660.01936</v>
      </c>
      <c r="T2090" t="n">
        <v>4657.9816</v>
      </c>
      <c r="U2090" t="n">
        <v>4663.47955</v>
      </c>
      <c r="V2090" t="n">
        <v>4653.94615</v>
      </c>
      <c r="W2090" t="n">
        <v>0</v>
      </c>
      <c r="Y2090" s="1">
        <f>(O2090/86400)+25569</f>
        <v/>
      </c>
      <c r="Z2090" s="2">
        <f>CEILING(INT(Y2090*1440)/1440*288,1)/288</f>
        <v/>
      </c>
      <c r="AA2090">
        <f>MROUND((Z2090-25569)*86400,300)</f>
        <v/>
      </c>
    </row>
    <row r="2091" ht="14.25" customHeight="1">
      <c r="O2091" t="n">
        <v>1778048102</v>
      </c>
      <c r="P2091" t="inlineStr">
        <is>
          <t>XAUUSD</t>
        </is>
      </c>
      <c r="Q2091" t="inlineStr">
        <is>
          <t>M15</t>
        </is>
      </c>
      <c r="R2091" t="n">
        <v>4666.15</v>
      </c>
      <c r="S2091" t="n">
        <v>4662.03242</v>
      </c>
      <c r="T2091" t="n">
        <v>4660.00701</v>
      </c>
      <c r="U2091" t="n">
        <v>4665.50465</v>
      </c>
      <c r="V2091" t="n">
        <v>4655.907</v>
      </c>
      <c r="W2091" t="n">
        <v>0</v>
      </c>
      <c r="Y2091" s="1">
        <f>(O2091/86400)+25569</f>
        <v/>
      </c>
      <c r="Z2091" s="2">
        <f>CEILING(INT(Y2091*1440)/1440*288,1)/288</f>
        <v/>
      </c>
      <c r="AA2091">
        <f>MROUND((Z2091-25569)*86400,300)</f>
        <v/>
      </c>
    </row>
    <row r="2092" ht="14.25" customHeight="1">
      <c r="O2092" t="n">
        <v>1778049002</v>
      </c>
      <c r="P2092" t="inlineStr">
        <is>
          <t>XAUUSD</t>
        </is>
      </c>
      <c r="Q2092" t="inlineStr">
        <is>
          <t>M15</t>
        </is>
      </c>
      <c r="R2092" t="n">
        <v>4664.33</v>
      </c>
      <c r="S2092" t="n">
        <v>4663.84008</v>
      </c>
      <c r="T2092" t="n">
        <v>4661.92355</v>
      </c>
      <c r="U2092" t="n">
        <v>4667.25028</v>
      </c>
      <c r="V2092" t="n">
        <v>4657.75465</v>
      </c>
      <c r="W2092" t="n">
        <v>0</v>
      </c>
      <c r="Y2092" s="1">
        <f>(O2092/86400)+25569</f>
        <v/>
      </c>
      <c r="Z2092" s="2">
        <f>CEILING(INT(Y2092*1440)/1440*288,1)/288</f>
        <v/>
      </c>
      <c r="AA2092">
        <f>MROUND((Z2092-25569)*86400,300)</f>
        <v/>
      </c>
    </row>
    <row r="2093" ht="14.25" customHeight="1">
      <c r="O2093" t="n">
        <v>1778049902</v>
      </c>
      <c r="P2093" t="inlineStr">
        <is>
          <t>XAUUSD</t>
        </is>
      </c>
      <c r="Q2093" t="inlineStr">
        <is>
          <t>M15</t>
        </is>
      </c>
      <c r="R2093" t="n">
        <v>4669.38</v>
      </c>
      <c r="S2093" t="n">
        <v>4665.59958</v>
      </c>
      <c r="T2093" t="n">
        <v>4663.76157</v>
      </c>
      <c r="U2093" t="n">
        <v>4668.81456</v>
      </c>
      <c r="V2093" t="n">
        <v>4659.5011</v>
      </c>
      <c r="W2093" t="n">
        <v>0</v>
      </c>
      <c r="Y2093" s="1">
        <f>(O2093/86400)+25569</f>
        <v/>
      </c>
      <c r="Z2093" s="2">
        <f>CEILING(INT(Y2093*1440)/1440*288,1)/288</f>
        <v/>
      </c>
      <c r="AA2093">
        <f>MROUND((Z2093-25569)*86400,300)</f>
        <v/>
      </c>
    </row>
    <row r="2094" ht="14.25" customHeight="1">
      <c r="O2094" t="n">
        <v>1778050802</v>
      </c>
      <c r="P2094" t="inlineStr">
        <is>
          <t>XAUUSD</t>
        </is>
      </c>
      <c r="Q2094" t="inlineStr">
        <is>
          <t>M15</t>
        </is>
      </c>
      <c r="R2094" t="n">
        <v>4658.43</v>
      </c>
      <c r="S2094" t="n">
        <v>4667.35276</v>
      </c>
      <c r="T2094" t="n">
        <v>4665.55716</v>
      </c>
      <c r="U2094" t="n">
        <v>4670.40413</v>
      </c>
      <c r="V2094" t="n">
        <v>4661.21002</v>
      </c>
      <c r="W2094" t="n">
        <v>0</v>
      </c>
      <c r="Y2094" s="1">
        <f>(O2094/86400)+25569</f>
        <v/>
      </c>
      <c r="Z2094" s="2">
        <f>CEILING(INT(Y2094*1440)/1440*288,1)/288</f>
        <v/>
      </c>
      <c r="AA2094">
        <f>MROUND((Z2094-25569)*86400,300)</f>
        <v/>
      </c>
    </row>
    <row r="2095" ht="14.25" customHeight="1">
      <c r="O2095" t="n">
        <v>1778051702</v>
      </c>
      <c r="P2095" t="inlineStr">
        <is>
          <t>XAUUSD</t>
        </is>
      </c>
      <c r="Q2095" t="inlineStr">
        <is>
          <t>M15</t>
        </is>
      </c>
      <c r="R2095" t="n">
        <v>4667.5</v>
      </c>
      <c r="S2095" t="n">
        <v>4669.58751</v>
      </c>
      <c r="T2095" t="n">
        <v>4667.57233</v>
      </c>
      <c r="U2095" t="n">
        <v>4672.28012</v>
      </c>
      <c r="V2095" t="n">
        <v>4663.16266</v>
      </c>
      <c r="W2095" t="n">
        <v>0</v>
      </c>
      <c r="Y2095" s="1">
        <f>(O2095/86400)+25569</f>
        <v/>
      </c>
      <c r="Z2095" s="2">
        <f>CEILING(INT(Y2095*1440)/1440*288,1)/288</f>
        <v/>
      </c>
      <c r="AA2095">
        <f>MROUND((Z2095-25569)*86400,300)</f>
        <v/>
      </c>
    </row>
    <row r="2096" ht="14.25" customHeight="1">
      <c r="O2096" t="n">
        <v>1778052602</v>
      </c>
      <c r="P2096" t="inlineStr">
        <is>
          <t>XAUUSD</t>
        </is>
      </c>
      <c r="Q2096" t="inlineStr">
        <is>
          <t>M15</t>
        </is>
      </c>
      <c r="R2096" t="n">
        <v>4670.18</v>
      </c>
      <c r="S2096" t="n">
        <v>4672.18269</v>
      </c>
      <c r="T2096" t="n">
        <v>4669.87751</v>
      </c>
      <c r="U2096" t="n">
        <v>4674.69165</v>
      </c>
      <c r="V2096" t="n">
        <v>4665.52084</v>
      </c>
      <c r="W2096" t="n">
        <v>0</v>
      </c>
      <c r="Y2096" s="1">
        <f>(O2096/86400)+25569</f>
        <v/>
      </c>
      <c r="Z2096" s="2">
        <f>CEILING(INT(Y2096*1440)/1440*288,1)/288</f>
        <v/>
      </c>
      <c r="AA2096">
        <f>MROUND((Z2096-25569)*86400,300)</f>
        <v/>
      </c>
    </row>
    <row r="2097" ht="14.25" customHeight="1">
      <c r="O2097" t="n">
        <v>1778053502</v>
      </c>
      <c r="P2097" t="inlineStr">
        <is>
          <t>XAUUSD</t>
        </is>
      </c>
      <c r="Q2097" t="inlineStr">
        <is>
          <t>M15</t>
        </is>
      </c>
      <c r="R2097" t="n">
        <v>4681.72</v>
      </c>
      <c r="S2097" t="n">
        <v>4675.13991</v>
      </c>
      <c r="T2097" t="n">
        <v>4672.50871</v>
      </c>
      <c r="U2097" t="n">
        <v>4677.79343</v>
      </c>
      <c r="V2097" t="n">
        <v>4668.21263</v>
      </c>
      <c r="W2097" t="n">
        <v>0</v>
      </c>
      <c r="Y2097" s="1">
        <f>(O2097/86400)+25569</f>
        <v/>
      </c>
      <c r="Z2097" s="2">
        <f>CEILING(INT(Y2097*1440)/1440*288,1)/288</f>
        <v/>
      </c>
      <c r="AA2097">
        <f>MROUND((Z2097-25569)*86400,300)</f>
        <v/>
      </c>
    </row>
    <row r="2098" ht="14.25" customHeight="1">
      <c r="O2098" t="n">
        <v>1778054402</v>
      </c>
      <c r="P2098" t="inlineStr">
        <is>
          <t>XAUUSD</t>
        </is>
      </c>
      <c r="Q2098" t="inlineStr">
        <is>
          <t>M15</t>
        </is>
      </c>
      <c r="R2098" t="n">
        <v>4679.57</v>
      </c>
      <c r="S2098" t="n">
        <v>4678.16168</v>
      </c>
      <c r="T2098" t="n">
        <v>4675.33519</v>
      </c>
      <c r="U2098" t="n">
        <v>4681.29811</v>
      </c>
      <c r="V2098" t="n">
        <v>4671.07762</v>
      </c>
      <c r="W2098" t="n">
        <v>0</v>
      </c>
      <c r="Y2098" s="1">
        <f>(O2098/86400)+25569</f>
        <v/>
      </c>
      <c r="Z2098" s="2">
        <f>CEILING(INT(Y2098*1440)/1440*288,1)/288</f>
        <v/>
      </c>
      <c r="AA2098">
        <f>MROUND((Z2098-25569)*86400,300)</f>
        <v/>
      </c>
    </row>
    <row r="2099" ht="14.25" customHeight="1">
      <c r="O2099" t="n">
        <v>1778055302</v>
      </c>
      <c r="P2099" t="inlineStr">
        <is>
          <t>XAUUSD</t>
        </is>
      </c>
      <c r="Q2099" t="inlineStr">
        <is>
          <t>M15</t>
        </is>
      </c>
      <c r="R2099" t="n">
        <v>4677</v>
      </c>
      <c r="S2099" t="n">
        <v>4681.3644</v>
      </c>
      <c r="T2099" t="n">
        <v>4678.3498</v>
      </c>
      <c r="U2099" t="n">
        <v>4685.16292</v>
      </c>
      <c r="V2099" t="n">
        <v>4674.0206</v>
      </c>
      <c r="W2099" t="n">
        <v>0</v>
      </c>
      <c r="Y2099" s="1">
        <f>(O2099/86400)+25569</f>
        <v/>
      </c>
      <c r="Z2099" s="2">
        <f>CEILING(INT(Y2099*1440)/1440*288,1)/288</f>
        <v/>
      </c>
      <c r="AA2099">
        <f>MROUND((Z2099-25569)*86400,300)</f>
        <v/>
      </c>
    </row>
    <row r="2100" ht="14.25" customHeight="1">
      <c r="O2100" t="n">
        <v>1778056202</v>
      </c>
      <c r="P2100" t="inlineStr">
        <is>
          <t>XAUUSD</t>
        </is>
      </c>
      <c r="Q2100" t="inlineStr">
        <is>
          <t>M15</t>
        </is>
      </c>
      <c r="R2100" t="n">
        <v>4677.27</v>
      </c>
      <c r="S2100" t="n">
        <v>4684.9004</v>
      </c>
      <c r="T2100" t="n">
        <v>4681.6251</v>
      </c>
      <c r="U2100" t="n">
        <v>4689.38281</v>
      </c>
      <c r="V2100" t="n">
        <v>4677.08396</v>
      </c>
      <c r="W2100" t="n">
        <v>0</v>
      </c>
      <c r="Y2100" s="1">
        <f>(O2100/86400)+25569</f>
        <v/>
      </c>
      <c r="Z2100" s="2">
        <f>CEILING(INT(Y2100*1440)/1440*288,1)/288</f>
        <v/>
      </c>
      <c r="AA2100">
        <f>MROUND((Z2100-25569)*86400,300)</f>
        <v/>
      </c>
    </row>
    <row r="2101" ht="14.25" customHeight="1">
      <c r="O2101" t="n">
        <v>1778057102</v>
      </c>
      <c r="P2101" t="inlineStr">
        <is>
          <t>XAUUSD</t>
        </is>
      </c>
      <c r="Q2101" t="inlineStr">
        <is>
          <t>M15</t>
        </is>
      </c>
      <c r="R2101" t="n">
        <v>4700.09</v>
      </c>
      <c r="S2101" t="n">
        <v>4688.82861</v>
      </c>
      <c r="T2101" t="n">
        <v>4685.22685</v>
      </c>
      <c r="U2101" t="n">
        <v>4693.92503</v>
      </c>
      <c r="V2101" t="n">
        <v>4680.52233</v>
      </c>
      <c r="W2101" t="n">
        <v>0</v>
      </c>
      <c r="Y2101" s="1">
        <f>(O2101/86400)+25569</f>
        <v/>
      </c>
      <c r="Z2101" s="2">
        <f>CEILING(INT(Y2101*1440)/1440*288,1)/288</f>
        <v/>
      </c>
      <c r="AA2101">
        <f>MROUND((Z2101-25569)*86400,300)</f>
        <v/>
      </c>
    </row>
    <row r="2102" ht="14.25" customHeight="1">
      <c r="O2102" t="n">
        <v>1778058002</v>
      </c>
      <c r="P2102" t="inlineStr">
        <is>
          <t>XAUUSD</t>
        </is>
      </c>
      <c r="Q2102" t="inlineStr">
        <is>
          <t>M15</t>
        </is>
      </c>
      <c r="R2102" t="n">
        <v>4695.69</v>
      </c>
      <c r="S2102" t="n">
        <v>4692.5346</v>
      </c>
      <c r="T2102" t="n">
        <v>4688.88073</v>
      </c>
      <c r="U2102" t="n">
        <v>4698.06584</v>
      </c>
      <c r="V2102" t="n">
        <v>4684.30399</v>
      </c>
      <c r="W2102" t="n">
        <v>0</v>
      </c>
      <c r="Y2102" s="1">
        <f>(O2102/86400)+25569</f>
        <v/>
      </c>
      <c r="Z2102" s="2">
        <f>CEILING(INT(Y2102*1440)/1440*288,1)/288</f>
        <v/>
      </c>
      <c r="AA2102">
        <f>MROUND((Z2102-25569)*86400,300)</f>
        <v/>
      </c>
    </row>
    <row r="2103" ht="14.25" customHeight="1">
      <c r="O2103" t="n">
        <v>1778058902</v>
      </c>
      <c r="P2103" t="inlineStr">
        <is>
          <t>XAUUSD</t>
        </is>
      </c>
      <c r="Q2103" t="inlineStr">
        <is>
          <t>M15</t>
        </is>
      </c>
      <c r="R2103" t="n">
        <v>4700.12</v>
      </c>
      <c r="S2103" t="n">
        <v>4696.2292</v>
      </c>
      <c r="T2103" t="n">
        <v>4692.55496</v>
      </c>
      <c r="U2103" t="n">
        <v>4701.66776</v>
      </c>
      <c r="V2103" t="n">
        <v>4688.20916</v>
      </c>
      <c r="W2103" t="n">
        <v>0</v>
      </c>
      <c r="Y2103" s="1">
        <f>(O2103/86400)+25569</f>
        <v/>
      </c>
      <c r="Z2103" s="2">
        <f>CEILING(INT(Y2103*1440)/1440*288,1)/288</f>
        <v/>
      </c>
      <c r="AA2103">
        <f>MROUND((Z2103-25569)*86400,300)</f>
        <v/>
      </c>
    </row>
    <row r="2104" ht="14.25" customHeight="1">
      <c r="O2104" t="n">
        <v>1778059802</v>
      </c>
      <c r="P2104" t="inlineStr">
        <is>
          <t>XAUUSD</t>
        </is>
      </c>
      <c r="Q2104" t="inlineStr">
        <is>
          <t>M15</t>
        </is>
      </c>
      <c r="R2104" t="n">
        <v>4696.04</v>
      </c>
      <c r="S2104" t="n">
        <v>4699.87331</v>
      </c>
      <c r="T2104" t="n">
        <v>4696.21413</v>
      </c>
      <c r="U2104" t="n">
        <v>4704.96862</v>
      </c>
      <c r="V2104" t="n">
        <v>4692.24205</v>
      </c>
      <c r="W2104" t="n">
        <v>0</v>
      </c>
      <c r="Y2104" s="1">
        <f>(O2104/86400)+25569</f>
        <v/>
      </c>
      <c r="Z2104" s="2">
        <f>CEILING(INT(Y2104*1440)/1440*288,1)/288</f>
        <v/>
      </c>
      <c r="AA2104">
        <f>MROUND((Z2104-25569)*86400,300)</f>
        <v/>
      </c>
    </row>
    <row r="2105" ht="14.25" customHeight="1">
      <c r="O2105" t="n">
        <v>1778060702</v>
      </c>
      <c r="P2105" t="inlineStr">
        <is>
          <t>XAUUSD</t>
        </is>
      </c>
      <c r="Q2105" t="inlineStr">
        <is>
          <t>M15</t>
        </is>
      </c>
      <c r="R2105" t="n">
        <v>4701.75</v>
      </c>
      <c r="S2105" t="n">
        <v>4703.55767</v>
      </c>
      <c r="T2105" t="n">
        <v>4699.8859</v>
      </c>
      <c r="U2105" t="n">
        <v>4708.11765</v>
      </c>
      <c r="V2105" t="n">
        <v>4696.25112</v>
      </c>
      <c r="W2105" t="n">
        <v>0</v>
      </c>
      <c r="Y2105" s="1">
        <f>(O2105/86400)+25569</f>
        <v/>
      </c>
      <c r="Z2105" s="2">
        <f>CEILING(INT(Y2105*1440)/1440*288,1)/288</f>
        <v/>
      </c>
      <c r="AA2105">
        <f>MROUND((Z2105-25569)*86400,300)</f>
        <v/>
      </c>
    </row>
    <row r="2106" ht="14.25" customHeight="1">
      <c r="O2106" t="n">
        <v>1778061602</v>
      </c>
      <c r="P2106" t="inlineStr">
        <is>
          <t>XAUUSD</t>
        </is>
      </c>
      <c r="Q2106" t="inlineStr">
        <is>
          <t>M15</t>
        </is>
      </c>
      <c r="R2106" t="n">
        <v>4698.2</v>
      </c>
      <c r="S2106" t="n">
        <v>4706.94201</v>
      </c>
      <c r="T2106" t="n">
        <v>4703.41395</v>
      </c>
      <c r="U2106" t="n">
        <v>4711.25783</v>
      </c>
      <c r="V2106" t="n">
        <v>4700.09792</v>
      </c>
      <c r="W2106" t="n">
        <v>0</v>
      </c>
      <c r="Y2106" s="1">
        <f>(O2106/86400)+25569</f>
        <v/>
      </c>
      <c r="Z2106" s="2">
        <f>CEILING(INT(Y2106*1440)/1440*288,1)/288</f>
        <v/>
      </c>
      <c r="AA2106">
        <f>MROUND((Z2106-25569)*86400,300)</f>
        <v/>
      </c>
    </row>
    <row r="2107" ht="14.25" customHeight="1">
      <c r="O2107" t="n">
        <v>1778062502</v>
      </c>
      <c r="P2107" t="inlineStr">
        <is>
          <t>XAUUSD</t>
        </is>
      </c>
      <c r="Q2107" t="inlineStr">
        <is>
          <t>M15</t>
        </is>
      </c>
      <c r="R2107" t="n">
        <v>4704.64</v>
      </c>
      <c r="S2107" t="n">
        <v>4709.76477</v>
      </c>
      <c r="T2107" t="n">
        <v>4706.58936</v>
      </c>
      <c r="U2107" t="n">
        <v>4714.17048</v>
      </c>
      <c r="V2107" t="n">
        <v>4703.3914</v>
      </c>
      <c r="W2107" t="n">
        <v>0</v>
      </c>
      <c r="Y2107" s="1">
        <f>(O2107/86400)+25569</f>
        <v/>
      </c>
      <c r="Z2107" s="2">
        <f>CEILING(INT(Y2107*1440)/1440*288,1)/288</f>
        <v/>
      </c>
      <c r="AA2107">
        <f>MROUND((Z2107-25569)*86400,300)</f>
        <v/>
      </c>
    </row>
    <row r="2108" ht="14.25" customHeight="1">
      <c r="O2108" t="n">
        <v>1778063402</v>
      </c>
      <c r="P2108" t="inlineStr">
        <is>
          <t>XAUUSD</t>
        </is>
      </c>
      <c r="Q2108" t="inlineStr">
        <is>
          <t>M15</t>
        </is>
      </c>
      <c r="R2108" t="n">
        <v>4714.15</v>
      </c>
      <c r="S2108" t="n">
        <v>4711.35284</v>
      </c>
      <c r="T2108" t="n">
        <v>4708.9711</v>
      </c>
      <c r="U2108" t="n">
        <v>4716.51243</v>
      </c>
      <c r="V2108" t="n">
        <v>4705.64793</v>
      </c>
      <c r="W2108" t="n">
        <v>0</v>
      </c>
      <c r="Y2108" s="1">
        <f>(O2108/86400)+25569</f>
        <v/>
      </c>
      <c r="Z2108" s="2">
        <f>CEILING(INT(Y2108*1440)/1440*288,1)/288</f>
        <v/>
      </c>
      <c r="AA2108">
        <f>MROUND((Z2108-25569)*86400,300)</f>
        <v/>
      </c>
    </row>
    <row r="2109" ht="14.25" customHeight="1">
      <c r="O2109" t="n">
        <v>1778064302</v>
      </c>
      <c r="P2109" t="inlineStr">
        <is>
          <t>XAUUSD</t>
        </is>
      </c>
      <c r="Q2109" t="inlineStr">
        <is>
          <t>M15</t>
        </is>
      </c>
      <c r="R2109" t="n">
        <v>4718.25</v>
      </c>
      <c r="S2109" t="n">
        <v>4710.97667</v>
      </c>
      <c r="T2109" t="n">
        <v>4709.97388</v>
      </c>
      <c r="U2109" t="n">
        <v>4717.47861</v>
      </c>
      <c r="V2109" t="n">
        <v>4706.10738</v>
      </c>
      <c r="W2109" t="n">
        <v>0</v>
      </c>
      <c r="Y2109" s="1">
        <f>(O2109/86400)+25569</f>
        <v/>
      </c>
      <c r="Z2109" s="2">
        <f>CEILING(INT(Y2109*1440)/1440*288,1)/288</f>
        <v/>
      </c>
      <c r="AA2109">
        <f>MROUND((Z2109-25569)*86400,300)</f>
        <v/>
      </c>
    </row>
    <row r="2110" ht="14.25" customHeight="1">
      <c r="O2110" t="n">
        <v>1778065202</v>
      </c>
      <c r="P2110" t="inlineStr">
        <is>
          <t>XAUUSD</t>
        </is>
      </c>
      <c r="Q2110" t="inlineStr">
        <is>
          <t>M15</t>
        </is>
      </c>
      <c r="R2110" t="n">
        <v>4711.97</v>
      </c>
      <c r="S2110" t="n">
        <v>4708.29518</v>
      </c>
      <c r="T2110" t="n">
        <v>4709.13453</v>
      </c>
      <c r="U2110" t="n">
        <v>4716.45845</v>
      </c>
      <c r="V2110" t="n">
        <v>4704.30821</v>
      </c>
      <c r="W2110" t="n">
        <v>1</v>
      </c>
      <c r="Y2110" s="1">
        <f>(O2110/86400)+25569</f>
        <v/>
      </c>
      <c r="Z2110" s="2">
        <f>CEILING(INT(Y2110*1440)/1440*288,1)/288</f>
        <v/>
      </c>
      <c r="AA2110">
        <f>MROUND((Z2110-25569)*86400,300)</f>
        <v/>
      </c>
    </row>
    <row r="2111" ht="14.25" customHeight="1">
      <c r="O2111" t="n">
        <v>1778066102</v>
      </c>
      <c r="P2111" t="inlineStr">
        <is>
          <t>XAUUSD</t>
        </is>
      </c>
      <c r="Q2111" t="inlineStr">
        <is>
          <t>M15</t>
        </is>
      </c>
      <c r="R2111" t="n">
        <v>4705.6</v>
      </c>
      <c r="S2111" t="n">
        <v>4703.6154</v>
      </c>
      <c r="T2111" t="n">
        <v>4706.37496</v>
      </c>
      <c r="U2111" t="n">
        <v>4713.32314</v>
      </c>
      <c r="V2111" t="n">
        <v>4700.12884</v>
      </c>
      <c r="W2111" t="n">
        <v>0</v>
      </c>
      <c r="Y2111" s="1">
        <f>(O2111/86400)+25569</f>
        <v/>
      </c>
      <c r="Z2111" s="2">
        <f>CEILING(INT(Y2111*1440)/1440*288,1)/288</f>
        <v/>
      </c>
      <c r="AA2111">
        <f>MROUND((Z2111-25569)*86400,300)</f>
        <v/>
      </c>
    </row>
    <row r="2112" ht="14.25" customHeight="1">
      <c r="O2112" t="n">
        <v>1778067002</v>
      </c>
      <c r="P2112" t="inlineStr">
        <is>
          <t>XAUUSD</t>
        </is>
      </c>
      <c r="Q2112" t="inlineStr">
        <is>
          <t>M15</t>
        </is>
      </c>
      <c r="R2112" t="n">
        <v>4699.65</v>
      </c>
      <c r="S2112" t="n">
        <v>4697.60838</v>
      </c>
      <c r="T2112" t="n">
        <v>4701.99167</v>
      </c>
      <c r="U2112" t="n">
        <v>4708.47387</v>
      </c>
      <c r="V2112" t="n">
        <v>4693.9807</v>
      </c>
      <c r="W2112" t="n">
        <v>0</v>
      </c>
      <c r="Y2112" s="1">
        <f>(O2112/86400)+25569</f>
        <v/>
      </c>
      <c r="Z2112" s="2">
        <f>CEILING(INT(Y2112*1440)/1440*288,1)/288</f>
        <v/>
      </c>
      <c r="AA2112">
        <f>MROUND((Z2112-25569)*86400,300)</f>
        <v/>
      </c>
    </row>
    <row r="2113" ht="14.25" customHeight="1">
      <c r="O2113" t="n">
        <v>1778067902</v>
      </c>
      <c r="P2113" t="inlineStr">
        <is>
          <t>XAUUSD</t>
        </is>
      </c>
      <c r="Q2113" t="inlineStr">
        <is>
          <t>M15</t>
        </is>
      </c>
      <c r="R2113" t="n">
        <v>4692.11</v>
      </c>
      <c r="S2113" t="n">
        <v>4691.19181</v>
      </c>
      <c r="T2113" t="n">
        <v>4696.59174</v>
      </c>
      <c r="U2113" t="n">
        <v>4702.39</v>
      </c>
      <c r="V2113" t="n">
        <v>4686.75997</v>
      </c>
      <c r="W2113" t="n">
        <v>0</v>
      </c>
      <c r="Y2113" s="1">
        <f>(O2113/86400)+25569</f>
        <v/>
      </c>
      <c r="Z2113" s="2">
        <f>CEILING(INT(Y2113*1440)/1440*288,1)/288</f>
        <v/>
      </c>
      <c r="AA2113">
        <f>MROUND((Z2113-25569)*86400,300)</f>
        <v/>
      </c>
    </row>
    <row r="2114" ht="14.25" customHeight="1">
      <c r="O2114" t="n">
        <v>1778068802</v>
      </c>
      <c r="P2114" t="inlineStr">
        <is>
          <t>XAUUSD</t>
        </is>
      </c>
      <c r="Q2114" t="inlineStr">
        <is>
          <t>M15</t>
        </is>
      </c>
      <c r="R2114" t="n">
        <v>4672.94</v>
      </c>
      <c r="S2114" t="n">
        <v>4685.46574</v>
      </c>
      <c r="T2114" t="n">
        <v>4691.02874</v>
      </c>
      <c r="U2114" t="n">
        <v>4696.22726</v>
      </c>
      <c r="V2114" t="n">
        <v>4679.62818</v>
      </c>
      <c r="W2114" t="n">
        <v>0</v>
      </c>
      <c r="Y2114" s="1">
        <f>(O2114/86400)+25569</f>
        <v/>
      </c>
      <c r="Z2114" s="2">
        <f>CEILING(INT(Y2114*1440)/1440*288,1)/288</f>
        <v/>
      </c>
      <c r="AA2114">
        <f>MROUND((Z2114-25569)*86400,300)</f>
        <v/>
      </c>
    </row>
    <row r="2115" ht="14.25" customHeight="1">
      <c r="O2115" t="n">
        <v>1778069702</v>
      </c>
      <c r="P2115" t="inlineStr">
        <is>
          <t>XAUUSD</t>
        </is>
      </c>
      <c r="Q2115" t="inlineStr">
        <is>
          <t>M15</t>
        </is>
      </c>
      <c r="R2115" t="n">
        <v>4683.36</v>
      </c>
      <c r="S2115" t="n">
        <v>4681.7954</v>
      </c>
      <c r="T2115" t="n">
        <v>4686.41207</v>
      </c>
      <c r="U2115" t="n">
        <v>4691.16499</v>
      </c>
      <c r="V2115" t="n">
        <v>4674.11857</v>
      </c>
      <c r="W2115" t="n">
        <v>0</v>
      </c>
      <c r="Y2115" s="1">
        <f>(O2115/86400)+25569</f>
        <v/>
      </c>
      <c r="Z2115" s="2">
        <f>CEILING(INT(Y2115*1440)/1440*288,1)/288</f>
        <v/>
      </c>
      <c r="AA2115">
        <f>MROUND((Z2115-25569)*86400,300)</f>
        <v/>
      </c>
    </row>
    <row r="2116" ht="14.25" customHeight="1">
      <c r="O2116" t="n">
        <v>1778070602</v>
      </c>
      <c r="P2116" t="inlineStr">
        <is>
          <t>XAUUSD</t>
        </is>
      </c>
      <c r="Q2116" t="inlineStr">
        <is>
          <t>M15</t>
        </is>
      </c>
      <c r="R2116" t="n">
        <v>4682.83</v>
      </c>
      <c r="S2116" t="n">
        <v>4680.40639</v>
      </c>
      <c r="T2116" t="n">
        <v>4683.40923</v>
      </c>
      <c r="U2116" t="n">
        <v>4688.11365</v>
      </c>
      <c r="V2116" t="n">
        <v>4671.29784</v>
      </c>
      <c r="W2116" t="n">
        <v>0</v>
      </c>
      <c r="Y2116" s="1">
        <f>(O2116/86400)+25569</f>
        <v/>
      </c>
      <c r="Z2116" s="2">
        <f>CEILING(INT(Y2116*1440)/1440*288,1)/288</f>
        <v/>
      </c>
      <c r="AA2116">
        <f>MROUND((Z2116-25569)*86400,300)</f>
        <v/>
      </c>
    </row>
    <row r="2117" ht="14.25" customHeight="1">
      <c r="O2117" t="n">
        <v>1778071502</v>
      </c>
      <c r="P2117" t="inlineStr">
        <is>
          <t>XAUUSD</t>
        </is>
      </c>
      <c r="Q2117" t="inlineStr">
        <is>
          <t>M15</t>
        </is>
      </c>
      <c r="R2117" t="n">
        <v>4683.36</v>
      </c>
      <c r="S2117" t="n">
        <v>4681.45676</v>
      </c>
      <c r="T2117" t="n">
        <v>4682.433</v>
      </c>
      <c r="U2117" t="n">
        <v>4687.63094</v>
      </c>
      <c r="V2117" t="n">
        <v>4671.112</v>
      </c>
      <c r="W2117" t="n">
        <v>0</v>
      </c>
      <c r="Y2117" s="1">
        <f>(O2117/86400)+25569</f>
        <v/>
      </c>
      <c r="Z2117" s="2">
        <f>CEILING(INT(Y2117*1440)/1440*288,1)/288</f>
        <v/>
      </c>
      <c r="AA2117">
        <f>MROUND((Z2117-25569)*86400,300)</f>
        <v/>
      </c>
    </row>
    <row r="2118" ht="14.25" customHeight="1">
      <c r="O2118" t="n">
        <v>1778072402</v>
      </c>
      <c r="P2118" t="inlineStr">
        <is>
          <t>XAUUSD</t>
        </is>
      </c>
      <c r="Q2118" t="inlineStr">
        <is>
          <t>M15</t>
        </is>
      </c>
      <c r="R2118" t="n">
        <v>4683.63</v>
      </c>
      <c r="S2118" t="n">
        <v>4684.73561</v>
      </c>
      <c r="T2118" t="n">
        <v>4683.5843</v>
      </c>
      <c r="U2118" t="n">
        <v>4689.79966</v>
      </c>
      <c r="V2118" t="n">
        <v>4673.55847</v>
      </c>
      <c r="W2118" t="n">
        <v>1</v>
      </c>
      <c r="Y2118" s="1">
        <f>(O2118/86400)+25569</f>
        <v/>
      </c>
      <c r="Z2118" s="2">
        <f>CEILING(INT(Y2118*1440)/1440*288,1)/288</f>
        <v/>
      </c>
      <c r="AA2118">
        <f>MROUND((Z2118-25569)*86400,300)</f>
        <v/>
      </c>
    </row>
    <row r="2119" ht="14.25" customHeight="1">
      <c r="O2119" t="n">
        <v>1778073302</v>
      </c>
      <c r="P2119" t="inlineStr">
        <is>
          <t>XAUUSD</t>
        </is>
      </c>
      <c r="Q2119" t="inlineStr">
        <is>
          <t>M15</t>
        </is>
      </c>
      <c r="R2119" t="n">
        <v>4685.16</v>
      </c>
      <c r="S2119" t="n">
        <v>4689.70796</v>
      </c>
      <c r="T2119" t="n">
        <v>4686.64613</v>
      </c>
      <c r="U2119" t="n">
        <v>4694.04058</v>
      </c>
      <c r="V2119" t="n">
        <v>4678.38841</v>
      </c>
      <c r="W2119" t="n">
        <v>0</v>
      </c>
      <c r="Y2119" s="1">
        <f>(O2119/86400)+25569</f>
        <v/>
      </c>
      <c r="Z2119" s="2">
        <f>CEILING(INT(Y2119*1440)/1440*288,1)/288</f>
        <v/>
      </c>
      <c r="AA2119">
        <f>MROUND((Z2119-25569)*86400,300)</f>
        <v/>
      </c>
    </row>
    <row r="2120" ht="14.25" customHeight="1">
      <c r="O2120" t="n">
        <v>1778074202</v>
      </c>
      <c r="P2120" t="inlineStr">
        <is>
          <t>XAUUSD</t>
        </is>
      </c>
      <c r="Q2120" t="inlineStr">
        <is>
          <t>M15</t>
        </is>
      </c>
      <c r="R2120" t="n">
        <v>4695.33</v>
      </c>
      <c r="S2120" t="n">
        <v>4695.53561</v>
      </c>
      <c r="T2120" t="n">
        <v>4691.09087</v>
      </c>
      <c r="U2120" t="n">
        <v>4699.66383</v>
      </c>
      <c r="V2120" t="n">
        <v>4684.54182</v>
      </c>
      <c r="W2120" t="n">
        <v>0</v>
      </c>
      <c r="Y2120" s="1">
        <f>(O2120/86400)+25569</f>
        <v/>
      </c>
      <c r="Z2120" s="2">
        <f>CEILING(INT(Y2120*1440)/1440*288,1)/288</f>
        <v/>
      </c>
      <c r="AA2120">
        <f>MROUND((Z2120-25569)*86400,300)</f>
        <v/>
      </c>
    </row>
    <row r="2121" ht="14.25" customHeight="1">
      <c r="O2121" t="n">
        <v>1778075102</v>
      </c>
      <c r="P2121" t="inlineStr">
        <is>
          <t>XAUUSD</t>
        </is>
      </c>
      <c r="Q2121" t="inlineStr">
        <is>
          <t>M15</t>
        </is>
      </c>
      <c r="R2121" t="n">
        <v>4702.21</v>
      </c>
      <c r="S2121" t="n">
        <v>4701.03646</v>
      </c>
      <c r="T2121" t="n">
        <v>4696.06366</v>
      </c>
      <c r="U2121" t="n">
        <v>4705.51598</v>
      </c>
      <c r="V2121" t="n">
        <v>4691.03058</v>
      </c>
      <c r="W2121" t="n">
        <v>0</v>
      </c>
      <c r="Y2121" s="1">
        <f>(O2121/86400)+25569</f>
        <v/>
      </c>
      <c r="Z2121" s="2">
        <f>CEILING(INT(Y2121*1440)/1440*288,1)/288</f>
        <v/>
      </c>
      <c r="AA2121">
        <f>MROUND((Z2121-25569)*86400,300)</f>
        <v/>
      </c>
    </row>
    <row r="2122" ht="14.25" customHeight="1">
      <c r="O2122" t="n">
        <v>1778076002</v>
      </c>
      <c r="P2122" t="inlineStr">
        <is>
          <t>XAUUSD</t>
        </is>
      </c>
      <c r="Q2122" t="inlineStr">
        <is>
          <t>M15</t>
        </is>
      </c>
      <c r="R2122" t="n">
        <v>4711.04</v>
      </c>
      <c r="S2122" t="n">
        <v>4705.20722</v>
      </c>
      <c r="T2122" t="n">
        <v>4700.63544</v>
      </c>
      <c r="U2122" t="n">
        <v>4710.41312</v>
      </c>
      <c r="V2122" t="n">
        <v>4696.59002</v>
      </c>
      <c r="W2122" t="n">
        <v>0</v>
      </c>
      <c r="Y2122" s="1">
        <f>(O2122/86400)+25569</f>
        <v/>
      </c>
      <c r="Z2122" s="2">
        <f>CEILING(INT(Y2122*1440)/1440*288,1)/288</f>
        <v/>
      </c>
      <c r="AA2122">
        <f>MROUND((Z2122-25569)*86400,300)</f>
        <v/>
      </c>
    </row>
    <row r="2123" ht="14.25" customHeight="1">
      <c r="O2123" t="n">
        <v>1778076902</v>
      </c>
      <c r="P2123" t="inlineStr">
        <is>
          <t>XAUUSD</t>
        </is>
      </c>
      <c r="Q2123" t="inlineStr">
        <is>
          <t>M15</t>
        </is>
      </c>
      <c r="R2123" t="n">
        <v>4705.66</v>
      </c>
      <c r="S2123" t="n">
        <v>4707.25355</v>
      </c>
      <c r="T2123" t="n">
        <v>4703.94449</v>
      </c>
      <c r="U2123" t="n">
        <v>4713.48151</v>
      </c>
      <c r="V2123" t="n">
        <v>4700.35811</v>
      </c>
      <c r="W2123" t="n">
        <v>0</v>
      </c>
      <c r="Y2123" s="1">
        <f>(O2123/86400)+25569</f>
        <v/>
      </c>
      <c r="Z2123" s="2">
        <f>CEILING(INT(Y2123*1440)/1440*288,1)/288</f>
        <v/>
      </c>
      <c r="AA2123">
        <f>MROUND((Z2123-25569)*86400,300)</f>
        <v/>
      </c>
    </row>
    <row r="2124" ht="14.25" customHeight="1">
      <c r="O2124" t="n">
        <v>1778077802</v>
      </c>
      <c r="P2124" t="inlineStr">
        <is>
          <t>XAUUSD</t>
        </is>
      </c>
      <c r="Q2124" t="inlineStr">
        <is>
          <t>M15</t>
        </is>
      </c>
      <c r="R2124" t="n">
        <v>4713.4</v>
      </c>
      <c r="S2124" t="n">
        <v>4707.1521</v>
      </c>
      <c r="T2124" t="n">
        <v>4705.5483</v>
      </c>
      <c r="U2124" t="n">
        <v>4714.18067</v>
      </c>
      <c r="V2124" t="n">
        <v>4701.79899</v>
      </c>
      <c r="W2124" t="n">
        <v>0</v>
      </c>
      <c r="Y2124" s="1">
        <f>(O2124/86400)+25569</f>
        <v/>
      </c>
      <c r="Z2124" s="2">
        <f>CEILING(INT(Y2124*1440)/1440*288,1)/288</f>
        <v/>
      </c>
      <c r="AA2124">
        <f>MROUND((Z2124-25569)*86400,300)</f>
        <v/>
      </c>
    </row>
    <row r="2125" ht="14.25" customHeight="1">
      <c r="O2125" t="n">
        <v>1778078702</v>
      </c>
      <c r="P2125" t="inlineStr">
        <is>
          <t>XAUUSD</t>
        </is>
      </c>
      <c r="Q2125" t="inlineStr">
        <is>
          <t>M15</t>
        </is>
      </c>
      <c r="R2125" t="n">
        <v>4703.14</v>
      </c>
      <c r="S2125" t="n">
        <v>4704.89424</v>
      </c>
      <c r="T2125" t="n">
        <v>4705.22127</v>
      </c>
      <c r="U2125" t="n">
        <v>4712.59817</v>
      </c>
      <c r="V2125" t="n">
        <v>4700.9712</v>
      </c>
      <c r="W2125" t="n">
        <v>1</v>
      </c>
      <c r="Y2125" s="1">
        <f>(O2125/86400)+25569</f>
        <v/>
      </c>
      <c r="Z2125" s="2">
        <f>CEILING(INT(Y2125*1440)/1440*288,1)/288</f>
        <v/>
      </c>
      <c r="AA2125">
        <f>MROUND((Z2125-25569)*86400,300)</f>
        <v/>
      </c>
    </row>
    <row r="2126" ht="14.25" customHeight="1">
      <c r="O2126" t="n">
        <v>1778079602</v>
      </c>
      <c r="P2126" t="inlineStr">
        <is>
          <t>XAUUSD</t>
        </is>
      </c>
      <c r="Q2126" t="inlineStr">
        <is>
          <t>M15</t>
        </is>
      </c>
      <c r="R2126" t="n">
        <v>4696.47</v>
      </c>
      <c r="S2126" t="n">
        <v>4701.2651</v>
      </c>
      <c r="T2126" t="n">
        <v>4703.24319</v>
      </c>
      <c r="U2126" t="n">
        <v>4709.12508</v>
      </c>
      <c r="V2126" t="n">
        <v>4698.38092</v>
      </c>
      <c r="W2126" t="n">
        <v>0</v>
      </c>
      <c r="Y2126" s="1">
        <f>(O2126/86400)+25569</f>
        <v/>
      </c>
      <c r="Z2126" s="2">
        <f>CEILING(INT(Y2126*1440)/1440*288,1)/288</f>
        <v/>
      </c>
      <c r="AA2126">
        <f>MROUND((Z2126-25569)*86400,300)</f>
        <v/>
      </c>
    </row>
    <row r="2127" ht="14.25" customHeight="1">
      <c r="O2127" t="n">
        <v>1778080502</v>
      </c>
      <c r="P2127" t="inlineStr">
        <is>
          <t>XAUUSD</t>
        </is>
      </c>
      <c r="Q2127" t="inlineStr">
        <is>
          <t>M15</t>
        </is>
      </c>
      <c r="R2127" t="n">
        <v>4695.45</v>
      </c>
      <c r="S2127" t="n">
        <v>4697.08461</v>
      </c>
      <c r="T2127" t="n">
        <v>4700.1639</v>
      </c>
      <c r="U2127" t="n">
        <v>4704.60269</v>
      </c>
      <c r="V2127" t="n">
        <v>4694.81604</v>
      </c>
      <c r="W2127" t="n">
        <v>0</v>
      </c>
      <c r="Y2127" s="1">
        <f>(O2127/86400)+25569</f>
        <v/>
      </c>
      <c r="Z2127" s="2">
        <f>CEILING(INT(Y2127*1440)/1440*288,1)/288</f>
        <v/>
      </c>
      <c r="AA2127">
        <f>MROUND((Z2127-25569)*86400,300)</f>
        <v/>
      </c>
    </row>
    <row r="2128" ht="14.25" customHeight="1">
      <c r="O2128" t="n">
        <v>1778081402</v>
      </c>
      <c r="P2128" t="inlineStr">
        <is>
          <t>XAUUSD</t>
        </is>
      </c>
      <c r="Q2128" t="inlineStr">
        <is>
          <t>M15</t>
        </is>
      </c>
      <c r="R2128" t="n">
        <v>4692.77</v>
      </c>
      <c r="S2128" t="n">
        <v>4692.95415</v>
      </c>
      <c r="T2128" t="n">
        <v>4696.55902</v>
      </c>
      <c r="U2128" t="n">
        <v>4699.75828</v>
      </c>
      <c r="V2128" t="n">
        <v>4690.87554</v>
      </c>
      <c r="W2128" t="n">
        <v>0</v>
      </c>
      <c r="Y2128" s="1">
        <f>(O2128/86400)+25569</f>
        <v/>
      </c>
      <c r="Z2128" s="2">
        <f>CEILING(INT(Y2128*1440)/1440*288,1)/288</f>
        <v/>
      </c>
      <c r="AA2128">
        <f>MROUND((Z2128-25569)*86400,300)</f>
        <v/>
      </c>
    </row>
    <row r="2129" ht="14.25" customHeight="1">
      <c r="O2129" t="n">
        <v>1778082302</v>
      </c>
      <c r="P2129" t="inlineStr">
        <is>
          <t>XAUUSD</t>
        </is>
      </c>
      <c r="Q2129" t="inlineStr">
        <is>
          <t>M15</t>
        </is>
      </c>
      <c r="R2129" t="n">
        <v>4687.96</v>
      </c>
      <c r="S2129" t="n">
        <v>4689.38153</v>
      </c>
      <c r="T2129" t="n">
        <v>4692.97028</v>
      </c>
      <c r="U2129" t="n">
        <v>4695.30681</v>
      </c>
      <c r="V2129" t="n">
        <v>4687.20065</v>
      </c>
      <c r="W2129" t="n">
        <v>0</v>
      </c>
      <c r="Y2129" s="1">
        <f>(O2129/86400)+25569</f>
        <v/>
      </c>
      <c r="Z2129" s="2">
        <f>CEILING(INT(Y2129*1440)/1440*288,1)/288</f>
        <v/>
      </c>
      <c r="AA2129">
        <f>MROUND((Z2129-25569)*86400,300)</f>
        <v/>
      </c>
    </row>
    <row r="2130" ht="14.25" customHeight="1">
      <c r="O2130" t="n">
        <v>1778083202</v>
      </c>
      <c r="P2130" t="inlineStr">
        <is>
          <t>XAUUSD</t>
        </is>
      </c>
      <c r="Q2130" t="inlineStr">
        <is>
          <t>M15</t>
        </is>
      </c>
      <c r="R2130" t="n">
        <v>4683.69</v>
      </c>
      <c r="S2130" t="n">
        <v>4686.72511</v>
      </c>
      <c r="T2130" t="n">
        <v>4689.8477</v>
      </c>
      <c r="U2130" t="n">
        <v>4691.69135</v>
      </c>
      <c r="V2130" t="n">
        <v>4684.15172</v>
      </c>
      <c r="W2130" t="n">
        <v>0</v>
      </c>
      <c r="Y2130" s="1">
        <f>(O2130/86400)+25569</f>
        <v/>
      </c>
      <c r="Z2130" s="2">
        <f>CEILING(INT(Y2130*1440)/1440*288,1)/288</f>
        <v/>
      </c>
      <c r="AA2130">
        <f>MROUND((Z2130-25569)*86400,300)</f>
        <v/>
      </c>
    </row>
    <row r="2131" ht="14.25" customHeight="1">
      <c r="O2131" t="n">
        <v>1778084102</v>
      </c>
      <c r="P2131" t="inlineStr">
        <is>
          <t>XAUUSD</t>
        </is>
      </c>
      <c r="Q2131" t="inlineStr">
        <is>
          <t>M15</t>
        </is>
      </c>
      <c r="R2131" t="n">
        <v>4688.15</v>
      </c>
      <c r="S2131" t="n">
        <v>4685.08281</v>
      </c>
      <c r="T2131" t="n">
        <v>4687.46525</v>
      </c>
      <c r="U2131" t="n">
        <v>4689.19072</v>
      </c>
      <c r="V2131" t="n">
        <v>4682.00088</v>
      </c>
      <c r="W2131" t="n">
        <v>0</v>
      </c>
      <c r="Y2131" s="1">
        <f>(O2131/86400)+25569</f>
        <v/>
      </c>
      <c r="Z2131" s="2">
        <f>CEILING(INT(Y2131*1440)/1440*288,1)/288</f>
        <v/>
      </c>
      <c r="AA2131">
        <f>MROUND((Z2131-25569)*86400,300)</f>
        <v/>
      </c>
    </row>
    <row r="2132" ht="14.25" customHeight="1">
      <c r="O2132" t="n">
        <v>1778085002</v>
      </c>
      <c r="P2132" t="inlineStr">
        <is>
          <t>XAUUSD</t>
        </is>
      </c>
      <c r="Q2132" t="inlineStr">
        <is>
          <t>M15</t>
        </is>
      </c>
      <c r="R2132" t="n">
        <v>4688.73</v>
      </c>
      <c r="S2132" t="n">
        <v>4684.11422</v>
      </c>
      <c r="T2132" t="n">
        <v>4685.78973</v>
      </c>
      <c r="U2132" t="n">
        <v>4687.65359</v>
      </c>
      <c r="V2132" t="n">
        <v>4680.6315</v>
      </c>
      <c r="W2132" t="n">
        <v>0</v>
      </c>
      <c r="Y2132" s="1">
        <f>(O2132/86400)+25569</f>
        <v/>
      </c>
      <c r="Z2132" s="2">
        <f>CEILING(INT(Y2132*1440)/1440*288,1)/288</f>
        <v/>
      </c>
      <c r="AA2132">
        <f>MROUND((Z2132-25569)*86400,300)</f>
        <v/>
      </c>
    </row>
    <row r="2133" ht="14.25" customHeight="1">
      <c r="O2133" t="n">
        <v>1778085902</v>
      </c>
      <c r="P2133" t="inlineStr">
        <is>
          <t>XAUUSD</t>
        </is>
      </c>
      <c r="Q2133" t="inlineStr">
        <is>
          <t>M15</t>
        </is>
      </c>
      <c r="R2133" t="n">
        <v>4683.1</v>
      </c>
      <c r="S2133" t="n">
        <v>4683.55678</v>
      </c>
      <c r="T2133" t="n">
        <v>4684.67326</v>
      </c>
      <c r="U2133" t="n">
        <v>4686.71508</v>
      </c>
      <c r="V2133" t="n">
        <v>4679.80893</v>
      </c>
      <c r="W2133" t="n">
        <v>0</v>
      </c>
      <c r="Y2133" s="1">
        <f>(O2133/86400)+25569</f>
        <v/>
      </c>
      <c r="Z2133" s="2">
        <f>CEILING(INT(Y2133*1440)/1440*288,1)/288</f>
        <v/>
      </c>
      <c r="AA2133">
        <f>MROUND((Z2133-25569)*86400,300)</f>
        <v/>
      </c>
    </row>
    <row r="2134" ht="14.25" customHeight="1">
      <c r="O2134" t="n">
        <v>1778086802</v>
      </c>
      <c r="P2134" t="inlineStr">
        <is>
          <t>XAUUSD</t>
        </is>
      </c>
      <c r="Q2134" t="inlineStr">
        <is>
          <t>M15</t>
        </is>
      </c>
      <c r="R2134" t="n">
        <v>4685.62</v>
      </c>
      <c r="S2134" t="n">
        <v>4683.39739</v>
      </c>
      <c r="T2134" t="n">
        <v>4684.03532</v>
      </c>
      <c r="U2134" t="n">
        <v>4686.19312</v>
      </c>
      <c r="V2134" t="n">
        <v>4679.53183</v>
      </c>
      <c r="W2134" t="n">
        <v>0</v>
      </c>
      <c r="Y2134" s="1">
        <f>(O2134/86400)+25569</f>
        <v/>
      </c>
      <c r="Z2134" s="2">
        <f>CEILING(INT(Y2134*1440)/1440*288,1)/288</f>
        <v/>
      </c>
      <c r="AA2134">
        <f>MROUND((Z2134-25569)*86400,300)</f>
        <v/>
      </c>
    </row>
    <row r="2135" ht="14.25" customHeight="1">
      <c r="O2135" t="n">
        <v>1778087702</v>
      </c>
      <c r="P2135" t="inlineStr">
        <is>
          <t>XAUUSD</t>
        </is>
      </c>
      <c r="Q2135" t="inlineStr">
        <is>
          <t>M15</t>
        </is>
      </c>
      <c r="R2135" t="n">
        <v>4683.1</v>
      </c>
      <c r="S2135" t="n">
        <v>4683.47734</v>
      </c>
      <c r="T2135" t="n">
        <v>4683.75633</v>
      </c>
      <c r="U2135" t="n">
        <v>4685.99297</v>
      </c>
      <c r="V2135" t="n">
        <v>4679.69061</v>
      </c>
      <c r="W2135" t="n">
        <v>0</v>
      </c>
      <c r="Y2135" s="1">
        <f>(O2135/86400)+25569</f>
        <v/>
      </c>
      <c r="Z2135" s="2">
        <f>CEILING(INT(Y2135*1440)/1440*288,1)/288</f>
        <v/>
      </c>
      <c r="AA2135">
        <f>MROUND((Z2135-25569)*86400,300)</f>
        <v/>
      </c>
    </row>
    <row r="2136" ht="14.25" customHeight="1">
      <c r="O2136" t="n">
        <v>1778088602</v>
      </c>
      <c r="P2136" t="inlineStr">
        <is>
          <t>XAUUSD</t>
        </is>
      </c>
      <c r="Q2136" t="inlineStr">
        <is>
          <t>M15</t>
        </is>
      </c>
      <c r="R2136" t="n">
        <v>4680.64</v>
      </c>
      <c r="S2136" t="n">
        <v>4683.86222</v>
      </c>
      <c r="T2136" t="n">
        <v>4683.80927</v>
      </c>
      <c r="U2136" t="n">
        <v>4686.13294</v>
      </c>
      <c r="V2136" t="n">
        <v>4680.22954</v>
      </c>
      <c r="W2136" t="n">
        <v>1</v>
      </c>
      <c r="Y2136" s="1">
        <f>(O2136/86400)+25569</f>
        <v/>
      </c>
      <c r="Z2136" s="2">
        <f>CEILING(INT(Y2136*1440)/1440*288,1)/288</f>
        <v/>
      </c>
      <c r="AA2136">
        <f>MROUND((Z2136-25569)*86400,300)</f>
        <v/>
      </c>
    </row>
    <row r="2137" ht="14.25" customHeight="1">
      <c r="O2137" t="n">
        <v>1778089502</v>
      </c>
      <c r="P2137" t="inlineStr">
        <is>
          <t>XAUUSD</t>
        </is>
      </c>
      <c r="Q2137" t="inlineStr">
        <is>
          <t>M15</t>
        </is>
      </c>
      <c r="R2137" t="n">
        <v>4684.13</v>
      </c>
      <c r="S2137" t="n">
        <v>4684.68339</v>
      </c>
      <c r="T2137" t="n">
        <v>4684.24633</v>
      </c>
      <c r="U2137" t="n">
        <v>4686.72924</v>
      </c>
      <c r="V2137" t="n">
        <v>4681.18845</v>
      </c>
      <c r="W2137" t="n">
        <v>0</v>
      </c>
      <c r="Y2137" s="1">
        <f>(O2137/86400)+25569</f>
        <v/>
      </c>
      <c r="Z2137" s="2">
        <f>CEILING(INT(Y2137*1440)/1440*288,1)/288</f>
        <v/>
      </c>
      <c r="AA2137">
        <f>MROUND((Z2137-25569)*86400,300)</f>
        <v/>
      </c>
    </row>
    <row r="2138" ht="14.25" customHeight="1">
      <c r="O2138" t="n">
        <v>1778090402</v>
      </c>
      <c r="P2138" t="inlineStr">
        <is>
          <t>XAUUSD</t>
        </is>
      </c>
      <c r="Q2138" t="inlineStr">
        <is>
          <t>M15</t>
        </is>
      </c>
      <c r="R2138" t="n">
        <v>4686.79</v>
      </c>
      <c r="S2138" t="n">
        <v>4685.87077</v>
      </c>
      <c r="T2138" t="n">
        <v>4685.05855</v>
      </c>
      <c r="U2138" t="n">
        <v>4687.81244</v>
      </c>
      <c r="V2138" t="n">
        <v>4682.54048</v>
      </c>
      <c r="W2138" t="n">
        <v>0</v>
      </c>
      <c r="Y2138" s="1">
        <f>(O2138/86400)+25569</f>
        <v/>
      </c>
      <c r="Z2138" s="2">
        <f>CEILING(INT(Y2138*1440)/1440*288,1)/288</f>
        <v/>
      </c>
      <c r="AA2138">
        <f>MROUND((Z2138-25569)*86400,300)</f>
        <v/>
      </c>
    </row>
    <row r="2139" ht="14.25" customHeight="1">
      <c r="O2139" t="n">
        <v>1778091302</v>
      </c>
      <c r="P2139" t="inlineStr">
        <is>
          <t>XAUUSD</t>
        </is>
      </c>
      <c r="Q2139" t="inlineStr">
        <is>
          <t>M15</t>
        </is>
      </c>
      <c r="R2139" t="n">
        <v>4687.85</v>
      </c>
      <c r="S2139" t="n">
        <v>4687.32384</v>
      </c>
      <c r="T2139" t="n">
        <v>4686.1912</v>
      </c>
      <c r="U2139" t="n">
        <v>4689.2983</v>
      </c>
      <c r="V2139" t="n">
        <v>4684.22135</v>
      </c>
      <c r="W2139" t="n">
        <v>0</v>
      </c>
      <c r="Y2139" s="1">
        <f>(O2139/86400)+25569</f>
        <v/>
      </c>
      <c r="Z2139" s="2">
        <f>CEILING(INT(Y2139*1440)/1440*288,1)/288</f>
        <v/>
      </c>
      <c r="AA2139">
        <f>MROUND((Z2139-25569)*86400,300)</f>
        <v/>
      </c>
    </row>
    <row r="2140" ht="14.25" customHeight="1">
      <c r="O2140" t="n">
        <v>1778092202</v>
      </c>
      <c r="P2140" t="inlineStr">
        <is>
          <t>XAUUSD</t>
        </is>
      </c>
      <c r="Q2140" t="inlineStr">
        <is>
          <t>M15</t>
        </is>
      </c>
      <c r="R2140" t="n">
        <v>4686.27</v>
      </c>
      <c r="S2140" t="n">
        <v>4688.94195</v>
      </c>
      <c r="T2140" t="n">
        <v>4687.56657</v>
      </c>
      <c r="U2140" t="n">
        <v>4691.03306</v>
      </c>
      <c r="V2140" t="n">
        <v>4686.02587</v>
      </c>
      <c r="W2140" t="n">
        <v>0</v>
      </c>
      <c r="Y2140" s="1">
        <f>(O2140/86400)+25569</f>
        <v/>
      </c>
      <c r="Z2140" s="2">
        <f>CEILING(INT(Y2140*1440)/1440*288,1)/288</f>
        <v/>
      </c>
      <c r="AA2140">
        <f>MROUND((Z2140-25569)*86400,300)</f>
        <v/>
      </c>
    </row>
    <row r="2141" ht="14.25" customHeight="1">
      <c r="O2141" t="n">
        <v>1778093102</v>
      </c>
      <c r="P2141" t="inlineStr">
        <is>
          <t>XAUUSD</t>
        </is>
      </c>
      <c r="Q2141" t="inlineStr">
        <is>
          <t>M15</t>
        </is>
      </c>
      <c r="R2141" t="n">
        <v>4686.1</v>
      </c>
      <c r="S2141" t="n">
        <v>4690.66542</v>
      </c>
      <c r="T2141" t="n">
        <v>4689.116</v>
      </c>
      <c r="U2141" t="n">
        <v>4692.89787</v>
      </c>
      <c r="V2141" t="n">
        <v>4687.84779</v>
      </c>
      <c r="W2141" t="n">
        <v>0</v>
      </c>
      <c r="Y2141" s="1">
        <f>(O2141/86400)+25569</f>
        <v/>
      </c>
      <c r="Z2141" s="2">
        <f>CEILING(INT(Y2141*1440)/1440*288,1)/288</f>
        <v/>
      </c>
      <c r="AA2141">
        <f>MROUND((Z2141-25569)*86400,300)</f>
        <v/>
      </c>
    </row>
    <row r="2142" ht="14.25" customHeight="1">
      <c r="O2142" t="n">
        <v>1778094002</v>
      </c>
      <c r="P2142" t="inlineStr">
        <is>
          <t>XAUUSD</t>
        </is>
      </c>
      <c r="Q2142" t="inlineStr">
        <is>
          <t>M15</t>
        </is>
      </c>
      <c r="R2142" t="n">
        <v>4695.28</v>
      </c>
      <c r="S2142" t="n">
        <v>4692.35579</v>
      </c>
      <c r="T2142" t="n">
        <v>4690.73589</v>
      </c>
      <c r="U2142" t="n">
        <v>4694.79456</v>
      </c>
      <c r="V2142" t="n">
        <v>4689.52795</v>
      </c>
      <c r="W2142" t="n">
        <v>0</v>
      </c>
      <c r="Y2142" s="1">
        <f>(O2142/86400)+25569</f>
        <v/>
      </c>
      <c r="Z2142" s="2">
        <f>CEILING(INT(Y2142*1440)/1440*288,1)/288</f>
        <v/>
      </c>
      <c r="AA2142">
        <f>MROUND((Z2142-25569)*86400,300)</f>
        <v/>
      </c>
    </row>
    <row r="2143" ht="14.25" customHeight="1">
      <c r="O2143" t="n">
        <v>1778094902</v>
      </c>
      <c r="P2143" t="inlineStr">
        <is>
          <t>XAUUSD</t>
        </is>
      </c>
      <c r="Q2143" t="inlineStr">
        <is>
          <t>M15</t>
        </is>
      </c>
      <c r="R2143" t="n">
        <v>4698.51</v>
      </c>
      <c r="S2143" t="n">
        <v>4693.60993</v>
      </c>
      <c r="T2143" t="n">
        <v>4692.17291</v>
      </c>
      <c r="U2143" t="n">
        <v>4696.33689</v>
      </c>
      <c r="V2143" t="n">
        <v>4690.86983</v>
      </c>
      <c r="W2143" t="n">
        <v>0</v>
      </c>
      <c r="Y2143" s="1">
        <f>(O2143/86400)+25569</f>
        <v/>
      </c>
      <c r="Z2143" s="2">
        <f>CEILING(INT(Y2143*1440)/1440*288,1)/288</f>
        <v/>
      </c>
      <c r="AA2143">
        <f>MROUND((Z2143-25569)*86400,300)</f>
        <v/>
      </c>
    </row>
    <row r="2144" ht="14.25" customHeight="1">
      <c r="O2144" t="n">
        <v>1778095802</v>
      </c>
      <c r="P2144" t="inlineStr">
        <is>
          <t>XAUUSD</t>
        </is>
      </c>
      <c r="Q2144" t="inlineStr">
        <is>
          <t>M15</t>
        </is>
      </c>
      <c r="R2144" t="n">
        <v>4695.4</v>
      </c>
      <c r="S2144" t="n">
        <v>4694.28133</v>
      </c>
      <c r="T2144" t="n">
        <v>4693.22712</v>
      </c>
      <c r="U2144" t="n">
        <v>4697.31079</v>
      </c>
      <c r="V2144" t="n">
        <v>4691.54765</v>
      </c>
      <c r="W2144" t="n">
        <v>0</v>
      </c>
      <c r="Y2144" s="1">
        <f>(O2144/86400)+25569</f>
        <v/>
      </c>
      <c r="Z2144" s="2">
        <f>CEILING(INT(Y2144*1440)/1440*288,1)/288</f>
        <v/>
      </c>
      <c r="AA2144">
        <f>MROUND((Z2144-25569)*86400,300)</f>
        <v/>
      </c>
    </row>
    <row r="2145" ht="14.25" customHeight="1">
      <c r="O2145" t="n">
        <v>1778096702</v>
      </c>
      <c r="P2145" t="inlineStr">
        <is>
          <t>XAUUSD</t>
        </is>
      </c>
      <c r="Q2145" t="inlineStr">
        <is>
          <t>M15</t>
        </is>
      </c>
      <c r="R2145" t="n">
        <v>4692.6</v>
      </c>
      <c r="S2145" t="n">
        <v>4694.52577</v>
      </c>
      <c r="T2145" t="n">
        <v>4693.87644</v>
      </c>
      <c r="U2145" t="n">
        <v>4697.77431</v>
      </c>
      <c r="V2145" t="n">
        <v>4691.6236</v>
      </c>
      <c r="W2145" t="n">
        <v>0</v>
      </c>
      <c r="Y2145" s="1">
        <f>(O2145/86400)+25569</f>
        <v/>
      </c>
      <c r="Z2145" s="2">
        <f>CEILING(INT(Y2145*1440)/1440*288,1)/288</f>
        <v/>
      </c>
      <c r="AA2145">
        <f>MROUND((Z2145-25569)*86400,300)</f>
        <v/>
      </c>
    </row>
    <row r="2146" ht="14.25" customHeight="1">
      <c r="O2146" t="n">
        <v>1778097602</v>
      </c>
      <c r="P2146" t="inlineStr">
        <is>
          <t>XAUUSD</t>
        </is>
      </c>
      <c r="Q2146" t="inlineStr">
        <is>
          <t>M15</t>
        </is>
      </c>
      <c r="R2146" t="n">
        <v>4698.99</v>
      </c>
      <c r="S2146" t="n">
        <v>4694.53764</v>
      </c>
      <c r="T2146" t="n">
        <v>4694.20704</v>
      </c>
      <c r="U2146" t="n">
        <v>4697.86457</v>
      </c>
      <c r="V2146" t="n">
        <v>4691.28852</v>
      </c>
      <c r="W2146" t="n">
        <v>0</v>
      </c>
      <c r="Y2146" s="1">
        <f>(O2146/86400)+25569</f>
        <v/>
      </c>
      <c r="Z2146" s="2">
        <f>CEILING(INT(Y2146*1440)/1440*288,1)/288</f>
        <v/>
      </c>
      <c r="AA2146">
        <f>MROUND((Z2146-25569)*86400,300)</f>
        <v/>
      </c>
    </row>
    <row r="2147" ht="14.25" customHeight="1">
      <c r="O2147" t="n">
        <v>1778098502</v>
      </c>
      <c r="P2147" t="inlineStr">
        <is>
          <t>XAUUSD</t>
        </is>
      </c>
      <c r="Q2147" t="inlineStr">
        <is>
          <t>M15</t>
        </is>
      </c>
      <c r="R2147" t="n">
        <v>4692.65</v>
      </c>
      <c r="S2147" t="n">
        <v>4694.29032</v>
      </c>
      <c r="T2147" t="n">
        <v>4694.24868</v>
      </c>
      <c r="U2147" t="n">
        <v>4697.70717</v>
      </c>
      <c r="V2147" t="n">
        <v>4690.79659</v>
      </c>
      <c r="W2147" t="n">
        <v>0</v>
      </c>
      <c r="Y2147" s="1">
        <f>(O2147/86400)+25569</f>
        <v/>
      </c>
      <c r="Z2147" s="2">
        <f>CEILING(INT(Y2147*1440)/1440*288,1)/288</f>
        <v/>
      </c>
      <c r="AA2147">
        <f>MROUND((Z2147-25569)*86400,300)</f>
        <v/>
      </c>
    </row>
    <row r="2148" ht="14.25" customHeight="1">
      <c r="O2148" t="n">
        <v>1778099402</v>
      </c>
      <c r="P2148" t="inlineStr">
        <is>
          <t>XAUUSD</t>
        </is>
      </c>
      <c r="Q2148" t="inlineStr">
        <is>
          <t>M15</t>
        </is>
      </c>
      <c r="R2148" t="n">
        <v>4689.09</v>
      </c>
      <c r="S2148" t="n">
        <v>4694.12851</v>
      </c>
      <c r="T2148" t="n">
        <v>4694.1886</v>
      </c>
      <c r="U2148" t="n">
        <v>4697.47446</v>
      </c>
      <c r="V2148" t="n">
        <v>4690.4236</v>
      </c>
      <c r="W2148" t="n">
        <v>1</v>
      </c>
      <c r="Y2148" s="1">
        <f>(O2148/86400)+25569</f>
        <v/>
      </c>
      <c r="Z2148" s="2">
        <f>CEILING(INT(Y2148*1440)/1440*288,1)/288</f>
        <v/>
      </c>
      <c r="AA2148">
        <f>MROUND((Z2148-25569)*86400,300)</f>
        <v/>
      </c>
    </row>
    <row r="2149" ht="14.25" customHeight="1">
      <c r="O2149" t="n">
        <v>1778100302</v>
      </c>
      <c r="P2149" t="inlineStr">
        <is>
          <t>XAUUSD</t>
        </is>
      </c>
      <c r="Q2149" t="inlineStr">
        <is>
          <t>M15</t>
        </is>
      </c>
      <c r="R2149" t="n">
        <v>4690.95</v>
      </c>
      <c r="S2149" t="n">
        <v>4694.26204</v>
      </c>
      <c r="T2149" t="n">
        <v>4694.22532</v>
      </c>
      <c r="U2149" t="n">
        <v>4697.46013</v>
      </c>
      <c r="V2149" t="n">
        <v>4690.43668</v>
      </c>
      <c r="W2149" t="n">
        <v>1</v>
      </c>
      <c r="Y2149" s="1">
        <f>(O2149/86400)+25569</f>
        <v/>
      </c>
      <c r="Z2149" s="2">
        <f>CEILING(INT(Y2149*1440)/1440*288,1)/288</f>
        <v/>
      </c>
      <c r="AA2149">
        <f>MROUND((Z2149-25569)*86400,300)</f>
        <v/>
      </c>
    </row>
    <row r="2150" ht="14.25" customHeight="1">
      <c r="O2150" t="n">
        <v>1778104802</v>
      </c>
      <c r="P2150" t="inlineStr">
        <is>
          <t>XAUUSD</t>
        </is>
      </c>
      <c r="Q2150" t="inlineStr">
        <is>
          <t>M15</t>
        </is>
      </c>
      <c r="R2150" t="n">
        <v>4697.18</v>
      </c>
      <c r="S2150" t="n">
        <v>4694.6521</v>
      </c>
      <c r="T2150" t="n">
        <v>4694.43871</v>
      </c>
      <c r="U2150" t="n">
        <v>4697.72733</v>
      </c>
      <c r="V2150" t="n">
        <v>4690.98246</v>
      </c>
      <c r="W2150" t="n">
        <v>0</v>
      </c>
      <c r="Y2150" s="1">
        <f>(O2150/86400)+25569</f>
        <v/>
      </c>
      <c r="Z2150" s="2">
        <f>CEILING(INT(Y2150*1440)/1440*288,1)/288</f>
        <v/>
      </c>
      <c r="AA2150">
        <f>MROUND((Z2150-25569)*86400,300)</f>
        <v/>
      </c>
    </row>
    <row r="2151" ht="14.25" customHeight="1">
      <c r="O2151" t="n">
        <v>1778105702</v>
      </c>
      <c r="P2151" t="inlineStr">
        <is>
          <t>XAUUSD</t>
        </is>
      </c>
      <c r="Q2151" t="inlineStr">
        <is>
          <t>M15</t>
        </is>
      </c>
      <c r="R2151" t="n">
        <v>4695.42</v>
      </c>
      <c r="S2151" t="n">
        <v>4695.03246</v>
      </c>
      <c r="T2151" t="n">
        <v>4694.73558</v>
      </c>
      <c r="U2151" t="n">
        <v>4698.0104</v>
      </c>
      <c r="V2151" t="n">
        <v>4691.83692</v>
      </c>
      <c r="W2151" t="n">
        <v>0</v>
      </c>
      <c r="Y2151" s="1">
        <f>(O2151/86400)+25569</f>
        <v/>
      </c>
      <c r="Z2151" s="2">
        <f>CEILING(INT(Y2151*1440)/1440*288,1)/288</f>
        <v/>
      </c>
      <c r="AA2151">
        <f>MROUND((Z2151-25569)*86400,300)</f>
        <v/>
      </c>
    </row>
    <row r="2152" ht="14.25" customHeight="1">
      <c r="O2152" t="n">
        <v>1778106602</v>
      </c>
      <c r="P2152" t="inlineStr">
        <is>
          <t>XAUUSD</t>
        </is>
      </c>
      <c r="Q2152" t="inlineStr">
        <is>
          <t>M15</t>
        </is>
      </c>
      <c r="R2152" t="n">
        <v>4698.63</v>
      </c>
      <c r="S2152" t="n">
        <v>4695.34312</v>
      </c>
      <c r="T2152" t="n">
        <v>4695.03935</v>
      </c>
      <c r="U2152" t="n">
        <v>4698.15164</v>
      </c>
      <c r="V2152" t="n">
        <v>4692.66542</v>
      </c>
      <c r="W2152" t="n">
        <v>0</v>
      </c>
      <c r="Y2152" s="1">
        <f>(O2152/86400)+25569</f>
        <v/>
      </c>
      <c r="Z2152" s="2">
        <f>CEILING(INT(Y2152*1440)/1440*288,1)/288</f>
        <v/>
      </c>
      <c r="AA2152">
        <f>MROUND((Z2152-25569)*86400,300)</f>
        <v/>
      </c>
    </row>
    <row r="2153" ht="14.25" customHeight="1">
      <c r="O2153" t="n">
        <v>1778107502</v>
      </c>
      <c r="P2153" t="inlineStr">
        <is>
          <t>XAUUSD</t>
        </is>
      </c>
      <c r="Q2153" t="inlineStr">
        <is>
          <t>M15</t>
        </is>
      </c>
      <c r="R2153" t="n">
        <v>4694.94</v>
      </c>
      <c r="S2153" t="n">
        <v>4695.39011</v>
      </c>
      <c r="T2153" t="n">
        <v>4695.21473</v>
      </c>
      <c r="U2153" t="n">
        <v>4698.07229</v>
      </c>
      <c r="V2153" t="n">
        <v>4693.18025</v>
      </c>
      <c r="W2153" t="n">
        <v>0</v>
      </c>
      <c r="Y2153" s="1">
        <f>(O2153/86400)+25569</f>
        <v/>
      </c>
      <c r="Z2153" s="2">
        <f>CEILING(INT(Y2153*1440)/1440*288,1)/288</f>
        <v/>
      </c>
      <c r="AA2153">
        <f>MROUND((Z2153-25569)*86400,300)</f>
        <v/>
      </c>
    </row>
    <row r="2154" ht="14.25" customHeight="1">
      <c r="O2154" t="n">
        <v>1778108402</v>
      </c>
      <c r="P2154" t="inlineStr">
        <is>
          <t>XAUUSD</t>
        </is>
      </c>
      <c r="Q2154" t="inlineStr">
        <is>
          <t>M15</t>
        </is>
      </c>
      <c r="R2154" t="n">
        <v>4694.41</v>
      </c>
      <c r="S2154" t="n">
        <v>4695.23295</v>
      </c>
      <c r="T2154" t="n">
        <v>4695.22384</v>
      </c>
      <c r="U2154" t="n">
        <v>4697.77528</v>
      </c>
      <c r="V2154" t="n">
        <v>4693.18335</v>
      </c>
      <c r="W2154" t="n">
        <v>0</v>
      </c>
      <c r="Y2154" s="1">
        <f>(O2154/86400)+25569</f>
        <v/>
      </c>
      <c r="Z2154" s="2">
        <f>CEILING(INT(Y2154*1440)/1440*288,1)/288</f>
        <v/>
      </c>
      <c r="AA2154">
        <f>MROUND((Z2154-25569)*86400,300)</f>
        <v/>
      </c>
    </row>
    <row r="2155" ht="14.25" customHeight="1">
      <c r="O2155" t="n">
        <v>1778109302</v>
      </c>
      <c r="P2155" t="inlineStr">
        <is>
          <t>XAUUSD</t>
        </is>
      </c>
      <c r="Q2155" t="inlineStr">
        <is>
          <t>M15</t>
        </is>
      </c>
      <c r="R2155" t="n">
        <v>4693.6</v>
      </c>
      <c r="S2155" t="n">
        <v>4694.89526</v>
      </c>
      <c r="T2155" t="n">
        <v>4695.05955</v>
      </c>
      <c r="U2155" t="n">
        <v>4697.31373</v>
      </c>
      <c r="V2155" t="n">
        <v>4692.62536</v>
      </c>
      <c r="W2155" t="n">
        <v>1</v>
      </c>
      <c r="Y2155" s="1">
        <f>(O2155/86400)+25569</f>
        <v/>
      </c>
      <c r="Z2155" s="2">
        <f>CEILING(INT(Y2155*1440)/1440*288,1)/288</f>
        <v/>
      </c>
      <c r="AA2155">
        <f>MROUND((Z2155-25569)*86400,300)</f>
        <v/>
      </c>
    </row>
    <row r="2156" ht="14.25" customHeight="1">
      <c r="O2156" t="n">
        <v>1778110202</v>
      </c>
      <c r="P2156" t="inlineStr">
        <is>
          <t>XAUUSD</t>
        </is>
      </c>
      <c r="Q2156" t="inlineStr">
        <is>
          <t>M15</t>
        </is>
      </c>
      <c r="R2156" t="n">
        <v>4693.6</v>
      </c>
      <c r="S2156" t="n">
        <v>4694.54441</v>
      </c>
      <c r="T2156" t="n">
        <v>4694.80198</v>
      </c>
      <c r="U2156" t="n">
        <v>4696.89746</v>
      </c>
      <c r="V2156" t="n">
        <v>4691.69083</v>
      </c>
      <c r="W2156" t="n">
        <v>0</v>
      </c>
      <c r="Y2156" s="1">
        <f>(O2156/86400)+25569</f>
        <v/>
      </c>
      <c r="Z2156" s="2">
        <f>CEILING(INT(Y2156*1440)/1440*288,1)/288</f>
        <v/>
      </c>
      <c r="AA2156">
        <f>MROUND((Z2156-25569)*86400,300)</f>
        <v/>
      </c>
    </row>
    <row r="2157" ht="14.25" customHeight="1">
      <c r="O2157" t="n">
        <v>1778111102</v>
      </c>
      <c r="P2157" t="inlineStr">
        <is>
          <t>XAUUSD</t>
        </is>
      </c>
      <c r="Q2157" t="inlineStr">
        <is>
          <t>M15</t>
        </is>
      </c>
      <c r="R2157" t="n">
        <v>4699</v>
      </c>
      <c r="S2157" t="n">
        <v>4694.3737</v>
      </c>
      <c r="T2157" t="n">
        <v>4694.58784</v>
      </c>
      <c r="U2157" t="n">
        <v>4696.89181</v>
      </c>
      <c r="V2157" t="n">
        <v>4690.57887</v>
      </c>
      <c r="W2157" t="n">
        <v>0</v>
      </c>
      <c r="Y2157" s="1">
        <f>(O2157/86400)+25569</f>
        <v/>
      </c>
      <c r="Z2157" s="2">
        <f>CEILING(INT(Y2157*1440)/1440*288,1)/288</f>
        <v/>
      </c>
      <c r="AA2157">
        <f>MROUND((Z2157-25569)*86400,300)</f>
        <v/>
      </c>
    </row>
    <row r="2158" ht="14.25" customHeight="1">
      <c r="O2158" t="n">
        <v>1778112002</v>
      </c>
      <c r="P2158" t="inlineStr">
        <is>
          <t>XAUUSD</t>
        </is>
      </c>
      <c r="Q2158" t="inlineStr">
        <is>
          <t>M15</t>
        </is>
      </c>
      <c r="R2158" t="n">
        <v>4699.88</v>
      </c>
      <c r="S2158" t="n">
        <v>4694.46489</v>
      </c>
      <c r="T2158" t="n">
        <v>4694.52637</v>
      </c>
      <c r="U2158" t="n">
        <v>4697.43237</v>
      </c>
      <c r="V2158" t="n">
        <v>4689.58001</v>
      </c>
      <c r="W2158" t="n">
        <v>0</v>
      </c>
      <c r="Y2158" s="1">
        <f>(O2158/86400)+25569</f>
        <v/>
      </c>
      <c r="Z2158" s="2">
        <f>CEILING(INT(Y2158*1440)/1440*288,1)/288</f>
        <v/>
      </c>
      <c r="AA2158">
        <f>MROUND((Z2158-25569)*86400,300)</f>
        <v/>
      </c>
    </row>
    <row r="2159" ht="14.25" customHeight="1">
      <c r="O2159" t="n">
        <v>1778112902</v>
      </c>
      <c r="P2159" t="inlineStr">
        <is>
          <t>XAUUSD</t>
        </is>
      </c>
      <c r="Q2159" t="inlineStr">
        <is>
          <t>M15</t>
        </is>
      </c>
      <c r="R2159" t="n">
        <v>4692.51</v>
      </c>
      <c r="S2159" t="n">
        <v>4695.0106</v>
      </c>
      <c r="T2159" t="n">
        <v>4694.76849</v>
      </c>
      <c r="U2159" t="n">
        <v>4698.71061</v>
      </c>
      <c r="V2159" t="n">
        <v>4689.15118</v>
      </c>
      <c r="W2159" t="n">
        <v>1</v>
      </c>
      <c r="Y2159" s="1">
        <f>(O2159/86400)+25569</f>
        <v/>
      </c>
      <c r="Z2159" s="2">
        <f>CEILING(INT(Y2159*1440)/1440*288,1)/288</f>
        <v/>
      </c>
      <c r="AA2159">
        <f>MROUND((Z2159-25569)*86400,300)</f>
        <v/>
      </c>
    </row>
    <row r="2160" ht="14.25" customHeight="1">
      <c r="O2160" t="n">
        <v>1778113802</v>
      </c>
      <c r="P2160" t="inlineStr">
        <is>
          <t>XAUUSD</t>
        </is>
      </c>
      <c r="Q2160" t="inlineStr">
        <is>
          <t>M15</t>
        </is>
      </c>
      <c r="R2160" t="n">
        <v>4688.45</v>
      </c>
      <c r="S2160" t="n">
        <v>4696.36706</v>
      </c>
      <c r="T2160" t="n">
        <v>4695.56777</v>
      </c>
      <c r="U2160" t="n">
        <v>4700.82067</v>
      </c>
      <c r="V2160" t="n">
        <v>4689.53435</v>
      </c>
      <c r="W2160" t="n">
        <v>0</v>
      </c>
      <c r="Y2160" s="1">
        <f>(O2160/86400)+25569</f>
        <v/>
      </c>
      <c r="Z2160" s="2">
        <f>CEILING(INT(Y2160*1440)/1440*288,1)/288</f>
        <v/>
      </c>
      <c r="AA2160">
        <f>MROUND((Z2160-25569)*86400,300)</f>
        <v/>
      </c>
    </row>
    <row r="2161" ht="14.25" customHeight="1">
      <c r="O2161" t="n">
        <v>1778114702</v>
      </c>
      <c r="P2161" t="inlineStr">
        <is>
          <t>XAUUSD</t>
        </is>
      </c>
      <c r="Q2161" t="inlineStr">
        <is>
          <t>M15</t>
        </is>
      </c>
      <c r="R2161" t="n">
        <v>4688.57</v>
      </c>
      <c r="S2161" t="n">
        <v>4698.62639</v>
      </c>
      <c r="T2161" t="n">
        <v>4697.09708</v>
      </c>
      <c r="U2161" t="n">
        <v>4703.8922</v>
      </c>
      <c r="V2161" t="n">
        <v>4691.0301</v>
      </c>
      <c r="W2161" t="n">
        <v>0</v>
      </c>
      <c r="Y2161" s="1">
        <f>(O2161/86400)+25569</f>
        <v/>
      </c>
      <c r="Z2161" s="2">
        <f>CEILING(INT(Y2161*1440)/1440*288,1)/288</f>
        <v/>
      </c>
      <c r="AA2161">
        <f>MROUND((Z2161-25569)*86400,300)</f>
        <v/>
      </c>
    </row>
    <row r="2162" ht="14.25" customHeight="1">
      <c r="O2162" t="n">
        <v>1778115602</v>
      </c>
      <c r="P2162" t="inlineStr">
        <is>
          <t>XAUUSD</t>
        </is>
      </c>
      <c r="Q2162" t="inlineStr">
        <is>
          <t>M15</t>
        </is>
      </c>
      <c r="R2162" t="n">
        <v>4709.88</v>
      </c>
      <c r="S2162" t="n">
        <v>4701.55324</v>
      </c>
      <c r="T2162" t="n">
        <v>4699.32516</v>
      </c>
      <c r="U2162" t="n">
        <v>4707.67447</v>
      </c>
      <c r="V2162" t="n">
        <v>4693.58083</v>
      </c>
      <c r="W2162" t="n">
        <v>0</v>
      </c>
      <c r="Y2162" s="1">
        <f>(O2162/86400)+25569</f>
        <v/>
      </c>
      <c r="Z2162" s="2">
        <f>CEILING(INT(Y2162*1440)/1440*288,1)/288</f>
        <v/>
      </c>
      <c r="AA2162">
        <f>MROUND((Z2162-25569)*86400,300)</f>
        <v/>
      </c>
    </row>
    <row r="2163" ht="14.25" customHeight="1">
      <c r="O2163" t="n">
        <v>1778116502</v>
      </c>
      <c r="P2163" t="inlineStr">
        <is>
          <t>XAUUSD</t>
        </is>
      </c>
      <c r="Q2163" t="inlineStr">
        <is>
          <t>M15</t>
        </is>
      </c>
      <c r="R2163" t="n">
        <v>4704.22</v>
      </c>
      <c r="S2163" t="n">
        <v>4704.1988</v>
      </c>
      <c r="T2163" t="n">
        <v>4701.76198</v>
      </c>
      <c r="U2163" t="n">
        <v>4711.16243</v>
      </c>
      <c r="V2163" t="n">
        <v>4696.90582</v>
      </c>
      <c r="W2163" t="n">
        <v>0</v>
      </c>
      <c r="Y2163" s="1">
        <f>(O2163/86400)+25569</f>
        <v/>
      </c>
      <c r="Z2163" s="2">
        <f>CEILING(INT(Y2163*1440)/1440*288,1)/288</f>
        <v/>
      </c>
      <c r="AA2163">
        <f>MROUND((Z2163-25569)*86400,300)</f>
        <v/>
      </c>
    </row>
    <row r="2164" ht="14.25" customHeight="1">
      <c r="O2164" t="n">
        <v>1778117402</v>
      </c>
      <c r="P2164" t="inlineStr">
        <is>
          <t>XAUUSD</t>
        </is>
      </c>
      <c r="Q2164" t="inlineStr">
        <is>
          <t>M15</t>
        </is>
      </c>
      <c r="R2164" t="n">
        <v>4712.93</v>
      </c>
      <c r="S2164" t="n">
        <v>4706.41321</v>
      </c>
      <c r="T2164" t="n">
        <v>4704.08759</v>
      </c>
      <c r="U2164" t="n">
        <v>4713.77166</v>
      </c>
      <c r="V2164" t="n">
        <v>4700.11231</v>
      </c>
      <c r="W2164" t="n">
        <v>0</v>
      </c>
      <c r="Y2164" s="1">
        <f>(O2164/86400)+25569</f>
        <v/>
      </c>
      <c r="Z2164" s="2">
        <f>CEILING(INT(Y2164*1440)/1440*288,1)/288</f>
        <v/>
      </c>
      <c r="AA2164">
        <f>MROUND((Z2164-25569)*86400,300)</f>
        <v/>
      </c>
    </row>
    <row r="2165" ht="14.25" customHeight="1">
      <c r="O2165" t="n">
        <v>1778118302</v>
      </c>
      <c r="P2165" t="inlineStr">
        <is>
          <t>XAUUSD</t>
        </is>
      </c>
      <c r="Q2165" t="inlineStr">
        <is>
          <t>M15</t>
        </is>
      </c>
      <c r="R2165" t="n">
        <v>4714.86</v>
      </c>
      <c r="S2165" t="n">
        <v>4707.74209</v>
      </c>
      <c r="T2165" t="n">
        <v>4705.91484</v>
      </c>
      <c r="U2165" t="n">
        <v>4715.17864</v>
      </c>
      <c r="V2165" t="n">
        <v>4702.82731</v>
      </c>
      <c r="W2165" t="n">
        <v>0</v>
      </c>
      <c r="Y2165" s="1">
        <f>(O2165/86400)+25569</f>
        <v/>
      </c>
      <c r="Z2165" s="2">
        <f>CEILING(INT(Y2165*1440)/1440*288,1)/288</f>
        <v/>
      </c>
      <c r="AA2165">
        <f>MROUND((Z2165-25569)*86400,300)</f>
        <v/>
      </c>
    </row>
    <row r="2166" ht="14.25" customHeight="1">
      <c r="O2166" t="n">
        <v>1778119202</v>
      </c>
      <c r="P2166" t="inlineStr">
        <is>
          <t>XAUUSD</t>
        </is>
      </c>
      <c r="Q2166" t="inlineStr">
        <is>
          <t>M15</t>
        </is>
      </c>
      <c r="R2166" t="n">
        <v>4704.21</v>
      </c>
      <c r="S2166" t="n">
        <v>4708.09981</v>
      </c>
      <c r="T2166" t="n">
        <v>4707.00732</v>
      </c>
      <c r="U2166" t="n">
        <v>4715.24397</v>
      </c>
      <c r="V2166" t="n">
        <v>4704.51271</v>
      </c>
      <c r="W2166" t="n">
        <v>0</v>
      </c>
      <c r="Y2166" s="1">
        <f>(O2166/86400)+25569</f>
        <v/>
      </c>
      <c r="Z2166" s="2">
        <f>CEILING(INT(Y2166*1440)/1440*288,1)/288</f>
        <v/>
      </c>
      <c r="AA2166">
        <f>MROUND((Z2166-25569)*86400,300)</f>
        <v/>
      </c>
    </row>
    <row r="2167" ht="14.25" customHeight="1">
      <c r="O2167" t="n">
        <v>1778120102</v>
      </c>
      <c r="P2167" t="inlineStr">
        <is>
          <t>XAUUSD</t>
        </is>
      </c>
      <c r="Q2167" t="inlineStr">
        <is>
          <t>M15</t>
        </is>
      </c>
      <c r="R2167" t="n">
        <v>4702.84</v>
      </c>
      <c r="S2167" t="n">
        <v>4707.90707</v>
      </c>
      <c r="T2167" t="n">
        <v>4707.4572</v>
      </c>
      <c r="U2167" t="n">
        <v>4714.20725</v>
      </c>
      <c r="V2167" t="n">
        <v>4705.32137</v>
      </c>
      <c r="W2167" t="n">
        <v>0</v>
      </c>
      <c r="Y2167" s="1">
        <f>(O2167/86400)+25569</f>
        <v/>
      </c>
      <c r="Z2167" s="2">
        <f>CEILING(INT(Y2167*1440)/1440*288,1)/288</f>
        <v/>
      </c>
      <c r="AA2167">
        <f>MROUND((Z2167-25569)*86400,300)</f>
        <v/>
      </c>
    </row>
    <row r="2168" ht="14.25" customHeight="1">
      <c r="O2168" t="n">
        <v>1778121002</v>
      </c>
      <c r="P2168" t="inlineStr">
        <is>
          <t>XAUUSD</t>
        </is>
      </c>
      <c r="Q2168" t="inlineStr">
        <is>
          <t>M15</t>
        </is>
      </c>
      <c r="R2168" t="n">
        <v>4704.24</v>
      </c>
      <c r="S2168" t="n">
        <v>4707.37093</v>
      </c>
      <c r="T2168" t="n">
        <v>4707.41407</v>
      </c>
      <c r="U2168" t="n">
        <v>4712.66073</v>
      </c>
      <c r="V2168" t="n">
        <v>4705.38186</v>
      </c>
      <c r="W2168" t="n">
        <v>1</v>
      </c>
      <c r="Y2168" s="1">
        <f>(O2168/86400)+25569</f>
        <v/>
      </c>
      <c r="Z2168" s="2">
        <f>CEILING(INT(Y2168*1440)/1440*288,1)/288</f>
        <v/>
      </c>
      <c r="AA2168">
        <f>MROUND((Z2168-25569)*86400,300)</f>
        <v/>
      </c>
    </row>
    <row r="2169" ht="14.25" customHeight="1">
      <c r="O2169" t="n">
        <v>1778121902</v>
      </c>
      <c r="P2169" t="inlineStr">
        <is>
          <t>XAUUSD</t>
        </is>
      </c>
      <c r="Q2169" t="inlineStr">
        <is>
          <t>M15</t>
        </is>
      </c>
      <c r="R2169" t="n">
        <v>4707.22</v>
      </c>
      <c r="S2169" t="n">
        <v>4706.55858</v>
      </c>
      <c r="T2169" t="n">
        <v>4706.98632</v>
      </c>
      <c r="U2169" t="n">
        <v>4710.93947</v>
      </c>
      <c r="V2169" t="n">
        <v>4704.89694</v>
      </c>
      <c r="W2169" t="n">
        <v>0</v>
      </c>
      <c r="Y2169" s="1">
        <f>(O2169/86400)+25569</f>
        <v/>
      </c>
      <c r="Z2169" s="2">
        <f>CEILING(INT(Y2169*1440)/1440*288,1)/288</f>
        <v/>
      </c>
      <c r="AA2169">
        <f>MROUND((Z2169-25569)*86400,300)</f>
        <v/>
      </c>
    </row>
    <row r="2170" ht="14.25" customHeight="1">
      <c r="O2170" t="n">
        <v>1778122802</v>
      </c>
      <c r="P2170" t="inlineStr">
        <is>
          <t>XAUUSD</t>
        </is>
      </c>
      <c r="Q2170" t="inlineStr">
        <is>
          <t>M15</t>
        </is>
      </c>
      <c r="R2170" t="n">
        <v>4705.93</v>
      </c>
      <c r="S2170" t="n">
        <v>4705.42983</v>
      </c>
      <c r="T2170" t="n">
        <v>4706.20808</v>
      </c>
      <c r="U2170" t="n">
        <v>4709.07631</v>
      </c>
      <c r="V2170" t="n">
        <v>4703.92329</v>
      </c>
      <c r="W2170" t="n">
        <v>0</v>
      </c>
      <c r="Y2170" s="1">
        <f>(O2170/86400)+25569</f>
        <v/>
      </c>
      <c r="Z2170" s="2">
        <f>CEILING(INT(Y2170*1440)/1440*288,1)/288</f>
        <v/>
      </c>
      <c r="AA2170">
        <f>MROUND((Z2170-25569)*86400,300)</f>
        <v/>
      </c>
    </row>
    <row r="2171" ht="14.25" customHeight="1">
      <c r="O2171" t="n">
        <v>1778123702</v>
      </c>
      <c r="P2171" t="inlineStr">
        <is>
          <t>XAUUSD</t>
        </is>
      </c>
      <c r="Q2171" t="inlineStr">
        <is>
          <t>M15</t>
        </is>
      </c>
      <c r="R2171" t="n">
        <v>4704.6</v>
      </c>
      <c r="S2171" t="n">
        <v>4704.01606</v>
      </c>
      <c r="T2171" t="n">
        <v>4705.11207</v>
      </c>
      <c r="U2171" t="n">
        <v>4707.13477</v>
      </c>
      <c r="V2171" t="n">
        <v>4702.58941</v>
      </c>
      <c r="W2171" t="n">
        <v>0</v>
      </c>
      <c r="Y2171" s="1">
        <f>(O2171/86400)+25569</f>
        <v/>
      </c>
      <c r="Z2171" s="2">
        <f>CEILING(INT(Y2171*1440)/1440*288,1)/288</f>
        <v/>
      </c>
      <c r="AA2171">
        <f>MROUND((Z2171-25569)*86400,300)</f>
        <v/>
      </c>
    </row>
    <row r="2172" ht="14.25" customHeight="1">
      <c r="O2172" t="n">
        <v>1778124602</v>
      </c>
      <c r="P2172" t="inlineStr">
        <is>
          <t>XAUUSD</t>
        </is>
      </c>
      <c r="Q2172" t="inlineStr">
        <is>
          <t>M15</t>
        </is>
      </c>
      <c r="R2172" t="n">
        <v>4703.96</v>
      </c>
      <c r="S2172" t="n">
        <v>4702.34291</v>
      </c>
      <c r="T2172" t="n">
        <v>4703.72749</v>
      </c>
      <c r="U2172" t="n">
        <v>4705.13284</v>
      </c>
      <c r="V2172" t="n">
        <v>4700.98224</v>
      </c>
      <c r="W2172" t="n">
        <v>0</v>
      </c>
      <c r="Y2172" s="1">
        <f>(O2172/86400)+25569</f>
        <v/>
      </c>
      <c r="Z2172" s="2">
        <f>CEILING(INT(Y2172*1440)/1440*288,1)/288</f>
        <v/>
      </c>
      <c r="AA2172">
        <f>MROUND((Z2172-25569)*86400,300)</f>
        <v/>
      </c>
    </row>
    <row r="2173" ht="14.25" customHeight="1">
      <c r="O2173" t="n">
        <v>1778125502</v>
      </c>
      <c r="P2173" t="inlineStr">
        <is>
          <t>XAUUSD</t>
        </is>
      </c>
      <c r="Q2173" t="inlineStr">
        <is>
          <t>M15</t>
        </is>
      </c>
      <c r="R2173" t="n">
        <v>4699.11</v>
      </c>
      <c r="S2173" t="n">
        <v>4700.44332</v>
      </c>
      <c r="T2173" t="n">
        <v>4702.0854</v>
      </c>
      <c r="U2173" t="n">
        <v>4703.14186</v>
      </c>
      <c r="V2173" t="n">
        <v>4699.20231</v>
      </c>
      <c r="W2173" t="n">
        <v>0</v>
      </c>
      <c r="Y2173" s="1">
        <f>(O2173/86400)+25569</f>
        <v/>
      </c>
      <c r="Z2173" s="2">
        <f>CEILING(INT(Y2173*1440)/1440*288,1)/288</f>
        <v/>
      </c>
      <c r="AA2173">
        <f>MROUND((Z2173-25569)*86400,300)</f>
        <v/>
      </c>
    </row>
    <row r="2174" ht="14.25" customHeight="1">
      <c r="O2174" t="n">
        <v>1778126402</v>
      </c>
      <c r="P2174" t="inlineStr">
        <is>
          <t>XAUUSD</t>
        </is>
      </c>
      <c r="Q2174" t="inlineStr">
        <is>
          <t>M15</t>
        </is>
      </c>
      <c r="R2174" t="n">
        <v>4696.87</v>
      </c>
      <c r="S2174" t="n">
        <v>4698.53754</v>
      </c>
      <c r="T2174" t="n">
        <v>4700.31147</v>
      </c>
      <c r="U2174" t="n">
        <v>4701.17767</v>
      </c>
      <c r="V2174" t="n">
        <v>4697.37574</v>
      </c>
      <c r="W2174" t="n">
        <v>0</v>
      </c>
      <c r="Y2174" s="1">
        <f>(O2174/86400)+25569</f>
        <v/>
      </c>
      <c r="Z2174" s="2">
        <f>CEILING(INT(Y2174*1440)/1440*288,1)/288</f>
        <v/>
      </c>
      <c r="AA2174">
        <f>MROUND((Z2174-25569)*86400,300)</f>
        <v/>
      </c>
    </row>
    <row r="2175" ht="14.25" customHeight="1">
      <c r="O2175" t="n">
        <v>1778127302</v>
      </c>
      <c r="P2175" t="inlineStr">
        <is>
          <t>XAUUSD</t>
        </is>
      </c>
      <c r="Q2175" t="inlineStr">
        <is>
          <t>M15</t>
        </is>
      </c>
      <c r="R2175" t="n">
        <v>4696.79</v>
      </c>
      <c r="S2175" t="n">
        <v>4696.85752</v>
      </c>
      <c r="T2175" t="n">
        <v>4698.5845</v>
      </c>
      <c r="U2175" t="n">
        <v>4699.45506</v>
      </c>
      <c r="V2175" t="n">
        <v>4695.62445</v>
      </c>
      <c r="W2175" t="n">
        <v>0</v>
      </c>
      <c r="Y2175" s="1">
        <f>(O2175/86400)+25569</f>
        <v/>
      </c>
      <c r="Z2175" s="2">
        <f>CEILING(INT(Y2175*1440)/1440*288,1)/288</f>
        <v/>
      </c>
      <c r="AA2175">
        <f>MROUND((Z2175-25569)*86400,300)</f>
        <v/>
      </c>
    </row>
    <row r="2176" ht="14.25" customHeight="1">
      <c r="O2176" t="n">
        <v>1778128202</v>
      </c>
      <c r="P2176" t="inlineStr">
        <is>
          <t>XAUUSD</t>
        </is>
      </c>
      <c r="Q2176" t="inlineStr">
        <is>
          <t>M15</t>
        </is>
      </c>
      <c r="R2176" t="n">
        <v>4698.15</v>
      </c>
      <c r="S2176" t="n">
        <v>4695.65269</v>
      </c>
      <c r="T2176" t="n">
        <v>4697.11859</v>
      </c>
      <c r="U2176" t="n">
        <v>4698.24127</v>
      </c>
      <c r="V2176" t="n">
        <v>4694.11884</v>
      </c>
      <c r="W2176" t="n">
        <v>0</v>
      </c>
      <c r="Y2176" s="1">
        <f>(O2176/86400)+25569</f>
        <v/>
      </c>
      <c r="Z2176" s="2">
        <f>CEILING(INT(Y2176*1440)/1440*288,1)/288</f>
        <v/>
      </c>
      <c r="AA2176">
        <f>MROUND((Z2176-25569)*86400,300)</f>
        <v/>
      </c>
    </row>
    <row r="2177" ht="14.25" customHeight="1">
      <c r="O2177" t="n">
        <v>1778129102</v>
      </c>
      <c r="P2177" t="inlineStr">
        <is>
          <t>XAUUSD</t>
        </is>
      </c>
      <c r="Q2177" t="inlineStr">
        <is>
          <t>M15</t>
        </is>
      </c>
      <c r="R2177" t="n">
        <v>4696.48</v>
      </c>
      <c r="S2177" t="n">
        <v>4695.2049</v>
      </c>
      <c r="T2177" t="n">
        <v>4696.16174</v>
      </c>
      <c r="U2177" t="n">
        <v>4697.82695</v>
      </c>
      <c r="V2177" t="n">
        <v>4693.14204</v>
      </c>
      <c r="W2177" t="n">
        <v>0</v>
      </c>
      <c r="Y2177" s="1">
        <f>(O2177/86400)+25569</f>
        <v/>
      </c>
      <c r="Z2177" s="2">
        <f>CEILING(INT(Y2177*1440)/1440*288,1)/288</f>
        <v/>
      </c>
      <c r="AA2177">
        <f>MROUND((Z2177-25569)*86400,300)</f>
        <v/>
      </c>
    </row>
    <row r="2178" ht="14.25" customHeight="1">
      <c r="O2178" t="n">
        <v>1778130002</v>
      </c>
      <c r="P2178" t="inlineStr">
        <is>
          <t>XAUUSD</t>
        </is>
      </c>
      <c r="Q2178" t="inlineStr">
        <is>
          <t>M15</t>
        </is>
      </c>
      <c r="R2178" t="n">
        <v>4700.45</v>
      </c>
      <c r="S2178" t="n">
        <v>4695.95405</v>
      </c>
      <c r="T2178" t="n">
        <v>4696.0579</v>
      </c>
      <c r="U2178" t="n">
        <v>4698.59614</v>
      </c>
      <c r="V2178" t="n">
        <v>4692.943</v>
      </c>
      <c r="W2178" t="n">
        <v>0</v>
      </c>
      <c r="Y2178" s="1">
        <f>(O2178/86400)+25569</f>
        <v/>
      </c>
      <c r="Z2178" s="2">
        <f>CEILING(INT(Y2178*1440)/1440*288,1)/288</f>
        <v/>
      </c>
      <c r="AA2178">
        <f>MROUND((Z2178-25569)*86400,300)</f>
        <v/>
      </c>
    </row>
    <row r="2179" ht="14.25" customHeight="1">
      <c r="O2179" t="n">
        <v>1778130902</v>
      </c>
      <c r="P2179" t="inlineStr">
        <is>
          <t>XAUUSD</t>
        </is>
      </c>
      <c r="Q2179" t="inlineStr">
        <is>
          <t>M15</t>
        </is>
      </c>
      <c r="R2179" t="n">
        <v>4696.05</v>
      </c>
      <c r="S2179" t="n">
        <v>4698.14875</v>
      </c>
      <c r="T2179" t="n">
        <v>4697.10332</v>
      </c>
      <c r="U2179" t="n">
        <v>4700.88492</v>
      </c>
      <c r="V2179" t="n">
        <v>4693.79863</v>
      </c>
      <c r="W2179" t="n">
        <v>1</v>
      </c>
      <c r="Y2179" s="1">
        <f>(O2179/86400)+25569</f>
        <v/>
      </c>
      <c r="Z2179" s="2">
        <f>CEILING(INT(Y2179*1440)/1440*288,1)/288</f>
        <v/>
      </c>
      <c r="AA2179">
        <f>MROUND((Z2179-25569)*86400,300)</f>
        <v/>
      </c>
    </row>
    <row r="2180" ht="14.25" customHeight="1">
      <c r="O2180" t="n">
        <v>1778131802</v>
      </c>
      <c r="P2180" t="inlineStr">
        <is>
          <t>XAUUSD</t>
        </is>
      </c>
      <c r="Q2180" t="inlineStr">
        <is>
          <t>M15</t>
        </is>
      </c>
      <c r="R2180" t="n">
        <v>4703.63</v>
      </c>
      <c r="S2180" t="n">
        <v>4702.17583</v>
      </c>
      <c r="T2180" t="n">
        <v>4699.63958</v>
      </c>
      <c r="U2180" t="n">
        <v>4704.99015</v>
      </c>
      <c r="V2180" t="n">
        <v>4696.0633</v>
      </c>
      <c r="W2180" t="n">
        <v>0</v>
      </c>
      <c r="Y2180" s="1">
        <f>(O2180/86400)+25569</f>
        <v/>
      </c>
      <c r="Z2180" s="2">
        <f>CEILING(INT(Y2180*1440)/1440*288,1)/288</f>
        <v/>
      </c>
      <c r="AA2180">
        <f>MROUND((Z2180-25569)*86400,300)</f>
        <v/>
      </c>
    </row>
    <row r="2181" ht="14.25" customHeight="1">
      <c r="O2181" t="n">
        <v>1778132702</v>
      </c>
      <c r="P2181" t="inlineStr">
        <is>
          <t>XAUUSD</t>
        </is>
      </c>
      <c r="Q2181" t="inlineStr">
        <is>
          <t>M15</t>
        </is>
      </c>
      <c r="R2181" t="n">
        <v>4701.22</v>
      </c>
      <c r="S2181" t="n">
        <v>4707.89575</v>
      </c>
      <c r="T2181" t="n">
        <v>4703.76766</v>
      </c>
      <c r="U2181" t="n">
        <v>4710.8442</v>
      </c>
      <c r="V2181" t="n">
        <v>4699.93509</v>
      </c>
      <c r="W2181" t="n">
        <v>0</v>
      </c>
      <c r="Y2181" s="1">
        <f>(O2181/86400)+25569</f>
        <v/>
      </c>
      <c r="Z2181" s="2">
        <f>CEILING(INT(Y2181*1440)/1440*288,1)/288</f>
        <v/>
      </c>
      <c r="AA2181">
        <f>MROUND((Z2181-25569)*86400,300)</f>
        <v/>
      </c>
    </row>
    <row r="2182" ht="14.25" customHeight="1">
      <c r="O2182" t="n">
        <v>1778133602</v>
      </c>
      <c r="P2182" t="inlineStr">
        <is>
          <t>XAUUSD</t>
        </is>
      </c>
      <c r="Q2182" t="inlineStr">
        <is>
          <t>M15</t>
        </is>
      </c>
      <c r="R2182" t="n">
        <v>4708.23</v>
      </c>
      <c r="S2182" t="n">
        <v>4715.17194</v>
      </c>
      <c r="T2182" t="n">
        <v>4709.4698</v>
      </c>
      <c r="U2182" t="n">
        <v>4718.2662</v>
      </c>
      <c r="V2182" t="n">
        <v>4705.28154</v>
      </c>
      <c r="W2182" t="n">
        <v>0</v>
      </c>
      <c r="Y2182" s="1">
        <f>(O2182/86400)+25569</f>
        <v/>
      </c>
      <c r="Z2182" s="2">
        <f>CEILING(INT(Y2182*1440)/1440*288,1)/288</f>
        <v/>
      </c>
      <c r="AA2182">
        <f>MROUND((Z2182-25569)*86400,300)</f>
        <v/>
      </c>
    </row>
    <row r="2183" ht="14.25" customHeight="1">
      <c r="O2183" t="n">
        <v>1778134502</v>
      </c>
      <c r="P2183" t="inlineStr">
        <is>
          <t>XAUUSD</t>
        </is>
      </c>
      <c r="Q2183" t="inlineStr">
        <is>
          <t>M15</t>
        </is>
      </c>
      <c r="R2183" t="n">
        <v>4717.42</v>
      </c>
      <c r="S2183" t="n">
        <v>4723.31716</v>
      </c>
      <c r="T2183" t="n">
        <v>4716.39348</v>
      </c>
      <c r="U2183" t="n">
        <v>4726.68234</v>
      </c>
      <c r="V2183" t="n">
        <v>4711.88263</v>
      </c>
      <c r="W2183" t="n">
        <v>0</v>
      </c>
      <c r="Y2183" s="1">
        <f>(O2183/86400)+25569</f>
        <v/>
      </c>
      <c r="Z2183" s="2">
        <f>CEILING(INT(Y2183*1440)/1440*288,1)/288</f>
        <v/>
      </c>
      <c r="AA2183">
        <f>MROUND((Z2183-25569)*86400,300)</f>
        <v/>
      </c>
    </row>
    <row r="2184" ht="14.25" customHeight="1">
      <c r="O2184" t="n">
        <v>1778135402</v>
      </c>
      <c r="P2184" t="inlineStr">
        <is>
          <t>XAUUSD</t>
        </is>
      </c>
      <c r="Q2184" t="inlineStr">
        <is>
          <t>M15</t>
        </is>
      </c>
      <c r="R2184" t="n">
        <v>4746.02</v>
      </c>
      <c r="S2184" t="n">
        <v>4731.38474</v>
      </c>
      <c r="T2184" t="n">
        <v>4723.88911</v>
      </c>
      <c r="U2184" t="n">
        <v>4735.20678</v>
      </c>
      <c r="V2184" t="n">
        <v>4719.13792</v>
      </c>
      <c r="W2184" t="n">
        <v>0</v>
      </c>
      <c r="Y2184" s="1">
        <f>(O2184/86400)+25569</f>
        <v/>
      </c>
      <c r="Z2184" s="2">
        <f>CEILING(INT(Y2184*1440)/1440*288,1)/288</f>
        <v/>
      </c>
      <c r="AA2184">
        <f>MROUND((Z2184-25569)*86400,300)</f>
        <v/>
      </c>
    </row>
    <row r="2185" ht="14.25" customHeight="1">
      <c r="O2185" t="n">
        <v>1778136302</v>
      </c>
      <c r="P2185" t="inlineStr">
        <is>
          <t>XAUUSD</t>
        </is>
      </c>
      <c r="Q2185" t="inlineStr">
        <is>
          <t>M15</t>
        </is>
      </c>
      <c r="R2185" t="n">
        <v>4739.12</v>
      </c>
      <c r="S2185" t="n">
        <v>4737.85559</v>
      </c>
      <c r="T2185" t="n">
        <v>4730.87235</v>
      </c>
      <c r="U2185" t="n">
        <v>4742.20277</v>
      </c>
      <c r="V2185" t="n">
        <v>4726.23489</v>
      </c>
      <c r="W2185" t="n">
        <v>0</v>
      </c>
      <c r="Y2185" s="1">
        <f>(O2185/86400)+25569</f>
        <v/>
      </c>
      <c r="Z2185" s="2">
        <f>CEILING(INT(Y2185*1440)/1440*288,1)/288</f>
        <v/>
      </c>
      <c r="AA2185">
        <f>MROUND((Z2185-25569)*86400,300)</f>
        <v/>
      </c>
    </row>
    <row r="2186" ht="14.25" customHeight="1">
      <c r="O2186" t="n">
        <v>1778137202</v>
      </c>
      <c r="P2186" t="inlineStr">
        <is>
          <t>XAUUSD</t>
        </is>
      </c>
      <c r="Q2186" t="inlineStr">
        <is>
          <t>M15</t>
        </is>
      </c>
      <c r="R2186" t="n">
        <v>4749.05</v>
      </c>
      <c r="S2186" t="n">
        <v>4742.44311</v>
      </c>
      <c r="T2186" t="n">
        <v>4736.65773</v>
      </c>
      <c r="U2186" t="n">
        <v>4747.19416</v>
      </c>
      <c r="V2186" t="n">
        <v>4732.08423</v>
      </c>
      <c r="W2186" t="n">
        <v>0</v>
      </c>
      <c r="Y2186" s="1">
        <f>(O2186/86400)+25569</f>
        <v/>
      </c>
      <c r="Z2186" s="2">
        <f>CEILING(INT(Y2186*1440)/1440*288,1)/288</f>
        <v/>
      </c>
      <c r="AA2186">
        <f>MROUND((Z2186-25569)*86400,300)</f>
        <v/>
      </c>
    </row>
    <row r="2187" ht="14.25" customHeight="1">
      <c r="O2187" t="n">
        <v>1778138102</v>
      </c>
      <c r="P2187" t="inlineStr">
        <is>
          <t>XAUUSD</t>
        </is>
      </c>
      <c r="Q2187" t="inlineStr">
        <is>
          <t>M15</t>
        </is>
      </c>
      <c r="R2187" t="n">
        <v>4739.5</v>
      </c>
      <c r="S2187" t="n">
        <v>4744.72168</v>
      </c>
      <c r="T2187" t="n">
        <v>4740.68971</v>
      </c>
      <c r="U2187" t="n">
        <v>4749.88574</v>
      </c>
      <c r="V2187" t="n">
        <v>4736.36993</v>
      </c>
      <c r="W2187" t="n">
        <v>0</v>
      </c>
      <c r="Y2187" s="1">
        <f>(O2187/86400)+25569</f>
        <v/>
      </c>
      <c r="Z2187" s="2">
        <f>CEILING(INT(Y2187*1440)/1440*288,1)/288</f>
        <v/>
      </c>
      <c r="AA2187">
        <f>MROUND((Z2187-25569)*86400,300)</f>
        <v/>
      </c>
    </row>
    <row r="2188" ht="14.25" customHeight="1">
      <c r="O2188" t="n">
        <v>1778139002</v>
      </c>
      <c r="P2188" t="inlineStr">
        <is>
          <t>XAUUSD</t>
        </is>
      </c>
      <c r="Q2188" t="inlineStr">
        <is>
          <t>M15</t>
        </is>
      </c>
      <c r="R2188" t="n">
        <v>4742.88</v>
      </c>
      <c r="S2188" t="n">
        <v>4745.13142</v>
      </c>
      <c r="T2188" t="n">
        <v>4742.91056</v>
      </c>
      <c r="U2188" t="n">
        <v>4750.39633</v>
      </c>
      <c r="V2188" t="n">
        <v>4738.75095</v>
      </c>
      <c r="W2188" t="n">
        <v>0</v>
      </c>
      <c r="Y2188" s="1">
        <f>(O2188/86400)+25569</f>
        <v/>
      </c>
      <c r="Z2188" s="2">
        <f>CEILING(INT(Y2188*1440)/1440*288,1)/288</f>
        <v/>
      </c>
      <c r="AA2188">
        <f>MROUND((Z2188-25569)*86400,300)</f>
        <v/>
      </c>
    </row>
    <row r="2189" ht="14.25" customHeight="1">
      <c r="O2189" t="n">
        <v>1778139902</v>
      </c>
      <c r="P2189" t="inlineStr">
        <is>
          <t>XAUUSD</t>
        </is>
      </c>
      <c r="Q2189" t="inlineStr">
        <is>
          <t>M15</t>
        </is>
      </c>
      <c r="R2189" t="n">
        <v>4743.06</v>
      </c>
      <c r="S2189" t="n">
        <v>4744.00617</v>
      </c>
      <c r="T2189" t="n">
        <v>4743.45836</v>
      </c>
      <c r="U2189" t="n">
        <v>4749.32205</v>
      </c>
      <c r="V2189" t="n">
        <v>4739.30407</v>
      </c>
      <c r="W2189" t="n">
        <v>0</v>
      </c>
      <c r="Y2189" s="1">
        <f>(O2189/86400)+25569</f>
        <v/>
      </c>
      <c r="Z2189" s="2">
        <f>CEILING(INT(Y2189*1440)/1440*288,1)/288</f>
        <v/>
      </c>
      <c r="AA2189">
        <f>MROUND((Z2189-25569)*86400,300)</f>
        <v/>
      </c>
    </row>
    <row r="2190" ht="14.25" customHeight="1">
      <c r="O2190" t="n">
        <v>1778140802</v>
      </c>
      <c r="P2190" t="inlineStr">
        <is>
          <t>XAUUSD</t>
        </is>
      </c>
      <c r="Q2190" t="inlineStr">
        <is>
          <t>M15</t>
        </is>
      </c>
      <c r="R2190" t="n">
        <v>4742.66</v>
      </c>
      <c r="S2190" t="n">
        <v>4741.89792</v>
      </c>
      <c r="T2190" t="n">
        <v>4742.67814</v>
      </c>
      <c r="U2190" t="n">
        <v>4747.22721</v>
      </c>
      <c r="V2190" t="n">
        <v>4738.37831</v>
      </c>
      <c r="W2190" t="n">
        <v>1</v>
      </c>
      <c r="Y2190" s="1">
        <f>(O2190/86400)+25569</f>
        <v/>
      </c>
      <c r="Z2190" s="2">
        <f>CEILING(INT(Y2190*1440)/1440*288,1)/288</f>
        <v/>
      </c>
      <c r="AA2190">
        <f>MROUND((Z2190-25569)*86400,300)</f>
        <v/>
      </c>
    </row>
    <row r="2191" ht="14.25" customHeight="1">
      <c r="O2191" t="n">
        <v>1778141702</v>
      </c>
      <c r="P2191" t="inlineStr">
        <is>
          <t>XAUUSD</t>
        </is>
      </c>
      <c r="Q2191" t="inlineStr">
        <is>
          <t>M15</t>
        </is>
      </c>
      <c r="R2191" t="n">
        <v>4739.74</v>
      </c>
      <c r="S2191" t="n">
        <v>4739.35713</v>
      </c>
      <c r="T2191" t="n">
        <v>4741.01764</v>
      </c>
      <c r="U2191" t="n">
        <v>4744.45268</v>
      </c>
      <c r="V2191" t="n">
        <v>4736.30494</v>
      </c>
      <c r="W2191" t="n">
        <v>0</v>
      </c>
      <c r="Y2191" s="1">
        <f>(O2191/86400)+25569</f>
        <v/>
      </c>
      <c r="Z2191" s="2">
        <f>CEILING(INT(Y2191*1440)/1440*288,1)/288</f>
        <v/>
      </c>
      <c r="AA2191">
        <f>MROUND((Z2191-25569)*86400,300)</f>
        <v/>
      </c>
    </row>
    <row r="2192" ht="14.25" customHeight="1">
      <c r="O2192" t="n">
        <v>1778142602</v>
      </c>
      <c r="P2192" t="inlineStr">
        <is>
          <t>XAUUSD</t>
        </is>
      </c>
      <c r="Q2192" t="inlineStr">
        <is>
          <t>M15</t>
        </is>
      </c>
      <c r="R2192" t="n">
        <v>4735.34</v>
      </c>
      <c r="S2192" t="n">
        <v>4736.90937</v>
      </c>
      <c r="T2192" t="n">
        <v>4738.9635</v>
      </c>
      <c r="U2192" t="n">
        <v>4741.79027</v>
      </c>
      <c r="V2192" t="n">
        <v>4733.81888</v>
      </c>
      <c r="W2192" t="n">
        <v>0</v>
      </c>
      <c r="Y2192" s="1">
        <f>(O2192/86400)+25569</f>
        <v/>
      </c>
      <c r="Z2192" s="2">
        <f>CEILING(INT(Y2192*1440)/1440*288,1)/288</f>
        <v/>
      </c>
      <c r="AA2192">
        <f>MROUND((Z2192-25569)*86400,300)</f>
        <v/>
      </c>
    </row>
    <row r="2193" ht="14.25" customHeight="1">
      <c r="O2193" t="n">
        <v>1778143502</v>
      </c>
      <c r="P2193" t="inlineStr">
        <is>
          <t>XAUUSD</t>
        </is>
      </c>
      <c r="Q2193" t="inlineStr">
        <is>
          <t>M15</t>
        </is>
      </c>
      <c r="R2193" t="n">
        <v>4731.02</v>
      </c>
      <c r="S2193" t="n">
        <v>4734.95487</v>
      </c>
      <c r="T2193" t="n">
        <v>4736.95919</v>
      </c>
      <c r="U2193" t="n">
        <v>4739.58641</v>
      </c>
      <c r="V2193" t="n">
        <v>4731.36916</v>
      </c>
      <c r="W2193" t="n">
        <v>0</v>
      </c>
      <c r="Y2193" s="1">
        <f>(O2193/86400)+25569</f>
        <v/>
      </c>
      <c r="Z2193" s="2">
        <f>CEILING(INT(Y2193*1440)/1440*288,1)/288</f>
        <v/>
      </c>
      <c r="AA2193">
        <f>MROUND((Z2193-25569)*86400,300)</f>
        <v/>
      </c>
    </row>
    <row r="2194" ht="14.25" customHeight="1">
      <c r="O2194" t="n">
        <v>1778144402</v>
      </c>
      <c r="P2194" t="inlineStr">
        <is>
          <t>XAUUSD</t>
        </is>
      </c>
      <c r="Q2194" t="inlineStr">
        <is>
          <t>M15</t>
        </is>
      </c>
      <c r="R2194" t="n">
        <v>4734.22</v>
      </c>
      <c r="S2194" t="n">
        <v>4733.72109</v>
      </c>
      <c r="T2194" t="n">
        <v>4735.34014</v>
      </c>
      <c r="U2194" t="n">
        <v>4738.10087</v>
      </c>
      <c r="V2194" t="n">
        <v>4729.35441</v>
      </c>
      <c r="W2194" t="n">
        <v>0</v>
      </c>
      <c r="Y2194" s="1">
        <f>(O2194/86400)+25569</f>
        <v/>
      </c>
      <c r="Z2194" s="2">
        <f>CEILING(INT(Y2194*1440)/1440*288,1)/288</f>
        <v/>
      </c>
      <c r="AA2194">
        <f>MROUND((Z2194-25569)*86400,300)</f>
        <v/>
      </c>
    </row>
    <row r="2195" ht="14.25" customHeight="1">
      <c r="O2195" t="n">
        <v>1778145302</v>
      </c>
      <c r="P2195" t="inlineStr">
        <is>
          <t>XAUUSD</t>
        </is>
      </c>
      <c r="Q2195" t="inlineStr">
        <is>
          <t>M15</t>
        </is>
      </c>
      <c r="R2195" t="n">
        <v>4735.64</v>
      </c>
      <c r="S2195" t="n">
        <v>4733.07461</v>
      </c>
      <c r="T2195" t="n">
        <v>4734.20737</v>
      </c>
      <c r="U2195" t="n">
        <v>4737.30109</v>
      </c>
      <c r="V2195" t="n">
        <v>4728.15485</v>
      </c>
      <c r="W2195" t="n">
        <v>0</v>
      </c>
      <c r="Y2195" s="1">
        <f>(O2195/86400)+25569</f>
        <v/>
      </c>
      <c r="Z2195" s="2">
        <f>CEILING(INT(Y2195*1440)/1440*288,1)/288</f>
        <v/>
      </c>
      <c r="AA2195">
        <f>MROUND((Z2195-25569)*86400,300)</f>
        <v/>
      </c>
    </row>
    <row r="2196" ht="14.25" customHeight="1">
      <c r="O2196" t="n">
        <v>1778146202</v>
      </c>
      <c r="P2196" t="inlineStr">
        <is>
          <t>XAUUSD</t>
        </is>
      </c>
      <c r="Q2196" t="inlineStr">
        <is>
          <t>M15</t>
        </is>
      </c>
      <c r="R2196" t="n">
        <v>4737.77</v>
      </c>
      <c r="S2196" t="n">
        <v>4732.8529</v>
      </c>
      <c r="T2196" t="n">
        <v>4733.53014</v>
      </c>
      <c r="U2196" t="n">
        <v>4736.95865</v>
      </c>
      <c r="V2196" t="n">
        <v>4727.50282</v>
      </c>
      <c r="W2196" t="n">
        <v>0</v>
      </c>
      <c r="Y2196" s="1">
        <f>(O2196/86400)+25569</f>
        <v/>
      </c>
      <c r="Z2196" s="2">
        <f>CEILING(INT(Y2196*1440)/1440*288,1)/288</f>
        <v/>
      </c>
      <c r="AA2196">
        <f>MROUND((Z2196-25569)*86400,300)</f>
        <v/>
      </c>
    </row>
    <row r="2197" ht="14.25" customHeight="1">
      <c r="O2197" t="n">
        <v>1778147102</v>
      </c>
      <c r="P2197" t="inlineStr">
        <is>
          <t>XAUUSD</t>
        </is>
      </c>
      <c r="Q2197" t="inlineStr">
        <is>
          <t>M15</t>
        </is>
      </c>
      <c r="R2197" t="n">
        <v>4729.06</v>
      </c>
      <c r="S2197" t="n">
        <v>4732.87804</v>
      </c>
      <c r="T2197" t="n">
        <v>4733.20409</v>
      </c>
      <c r="U2197" t="n">
        <v>4736.87041</v>
      </c>
      <c r="V2197" t="n">
        <v>4727.2608</v>
      </c>
      <c r="W2197" t="n">
        <v>0</v>
      </c>
      <c r="Y2197" s="1">
        <f>(O2197/86400)+25569</f>
        <v/>
      </c>
      <c r="Z2197" s="2">
        <f>CEILING(INT(Y2197*1440)/1440*288,1)/288</f>
        <v/>
      </c>
      <c r="AA2197">
        <f>MROUND((Z2197-25569)*86400,300)</f>
        <v/>
      </c>
    </row>
    <row r="2198" ht="14.25" customHeight="1">
      <c r="O2198" t="n">
        <v>1778148002</v>
      </c>
      <c r="P2198" t="inlineStr">
        <is>
          <t>XAUUSD</t>
        </is>
      </c>
      <c r="Q2198" t="inlineStr">
        <is>
          <t>M15</t>
        </is>
      </c>
      <c r="R2198" t="n">
        <v>4734.98</v>
      </c>
      <c r="S2198" t="n">
        <v>4733.30351</v>
      </c>
      <c r="T2198" t="n">
        <v>4733.2538</v>
      </c>
      <c r="U2198" t="n">
        <v>4736.92047</v>
      </c>
      <c r="V2198" t="n">
        <v>4727.51062</v>
      </c>
      <c r="W2198" t="n">
        <v>1</v>
      </c>
      <c r="Y2198" s="1">
        <f>(O2198/86400)+25569</f>
        <v/>
      </c>
      <c r="Z2198" s="2">
        <f>CEILING(INT(Y2198*1440)/1440*288,1)/288</f>
        <v/>
      </c>
      <c r="AA2198">
        <f>MROUND((Z2198-25569)*86400,300)</f>
        <v/>
      </c>
    </row>
    <row r="2199" ht="14.25" customHeight="1">
      <c r="O2199" t="n">
        <v>1778148902</v>
      </c>
      <c r="P2199" t="inlineStr">
        <is>
          <t>XAUUSD</t>
        </is>
      </c>
      <c r="Q2199" t="inlineStr">
        <is>
          <t>M15</t>
        </is>
      </c>
      <c r="R2199" t="n">
        <v>4732.57</v>
      </c>
      <c r="S2199" t="n">
        <v>4733.87055</v>
      </c>
      <c r="T2199" t="n">
        <v>4733.56218</v>
      </c>
      <c r="U2199" t="n">
        <v>4737.17035</v>
      </c>
      <c r="V2199" t="n">
        <v>4728.13815</v>
      </c>
      <c r="W2199" t="n">
        <v>0</v>
      </c>
      <c r="Y2199" s="1">
        <f>(O2199/86400)+25569</f>
        <v/>
      </c>
      <c r="Z2199" s="2">
        <f>CEILING(INT(Y2199*1440)/1440*288,1)/288</f>
        <v/>
      </c>
      <c r="AA2199">
        <f>MROUND((Z2199-25569)*86400,300)</f>
        <v/>
      </c>
    </row>
    <row r="2200" ht="14.25" customHeight="1">
      <c r="O2200" t="n">
        <v>1778149802</v>
      </c>
      <c r="P2200" t="inlineStr">
        <is>
          <t>XAUUSD</t>
        </is>
      </c>
      <c r="Q2200" t="inlineStr">
        <is>
          <t>M15</t>
        </is>
      </c>
      <c r="R2200" t="n">
        <v>4739.17</v>
      </c>
      <c r="S2200" t="n">
        <v>4734.57632</v>
      </c>
      <c r="T2200" t="n">
        <v>4734.06925</v>
      </c>
      <c r="U2200" t="n">
        <v>4737.5877</v>
      </c>
      <c r="V2200" t="n">
        <v>4729.00773</v>
      </c>
      <c r="W2200" t="n">
        <v>0</v>
      </c>
      <c r="Y2200" s="1">
        <f>(O2200/86400)+25569</f>
        <v/>
      </c>
      <c r="Z2200" s="2">
        <f>CEILING(INT(Y2200*1440)/1440*288,1)/288</f>
        <v/>
      </c>
      <c r="AA2200">
        <f>MROUND((Z2200-25569)*86400,300)</f>
        <v/>
      </c>
    </row>
    <row r="2201" ht="14.25" customHeight="1">
      <c r="O2201" t="n">
        <v>1778150702</v>
      </c>
      <c r="P2201" t="inlineStr">
        <is>
          <t>XAUUSD</t>
        </is>
      </c>
      <c r="Q2201" t="inlineStr">
        <is>
          <t>M15</t>
        </is>
      </c>
      <c r="R2201" t="n">
        <v>4735.69</v>
      </c>
      <c r="S2201" t="n">
        <v>4735.23457</v>
      </c>
      <c r="T2201" t="n">
        <v>4734.65191</v>
      </c>
      <c r="U2201" t="n">
        <v>4738.12362</v>
      </c>
      <c r="V2201" t="n">
        <v>4730.06384</v>
      </c>
      <c r="W2201" t="n">
        <v>0</v>
      </c>
      <c r="Y2201" s="1">
        <f>(O2201/86400)+25569</f>
        <v/>
      </c>
      <c r="Z2201" s="2">
        <f>CEILING(INT(Y2201*1440)/1440*288,1)/288</f>
        <v/>
      </c>
      <c r="AA2201">
        <f>MROUND((Z2201-25569)*86400,300)</f>
        <v/>
      </c>
    </row>
    <row r="2202" ht="14.25" customHeight="1">
      <c r="O2202" t="n">
        <v>1778151602</v>
      </c>
      <c r="P2202" t="inlineStr">
        <is>
          <t>XAUUSD</t>
        </is>
      </c>
      <c r="Q2202" t="inlineStr">
        <is>
          <t>M15</t>
        </is>
      </c>
      <c r="R2202" t="n">
        <v>4730.38</v>
      </c>
      <c r="S2202" t="n">
        <v>4735.99132</v>
      </c>
      <c r="T2202" t="n">
        <v>4735.32161</v>
      </c>
      <c r="U2202" t="n">
        <v>4738.86493</v>
      </c>
      <c r="V2202" t="n">
        <v>4731.08325</v>
      </c>
      <c r="W2202" t="n">
        <v>0</v>
      </c>
      <c r="Y2202" s="1">
        <f>(O2202/86400)+25569</f>
        <v/>
      </c>
      <c r="Z2202" s="2">
        <f>CEILING(INT(Y2202*1440)/1440*288,1)/288</f>
        <v/>
      </c>
      <c r="AA2202">
        <f>MROUND((Z2202-25569)*86400,300)</f>
        <v/>
      </c>
    </row>
    <row r="2203" ht="14.25" customHeight="1">
      <c r="O2203" t="n">
        <v>1778152502</v>
      </c>
      <c r="P2203" t="inlineStr">
        <is>
          <t>XAUUSD</t>
        </is>
      </c>
      <c r="Q2203" t="inlineStr">
        <is>
          <t>M15</t>
        </is>
      </c>
      <c r="R2203" t="n">
        <v>4732.68</v>
      </c>
      <c r="S2203" t="n">
        <v>4737.05444</v>
      </c>
      <c r="T2203" t="n">
        <v>4736.18803</v>
      </c>
      <c r="U2203" t="n">
        <v>4739.96034</v>
      </c>
      <c r="V2203" t="n">
        <v>4732.21625</v>
      </c>
      <c r="W2203" t="n">
        <v>0</v>
      </c>
      <c r="Y2203" s="1">
        <f>(O2203/86400)+25569</f>
        <v/>
      </c>
      <c r="Z2203" s="2">
        <f>CEILING(INT(Y2203*1440)/1440*288,1)/288</f>
        <v/>
      </c>
      <c r="AA2203">
        <f>MROUND((Z2203-25569)*86400,300)</f>
        <v/>
      </c>
    </row>
    <row r="2204" ht="14.25" customHeight="1">
      <c r="O2204" t="n">
        <v>1778153402</v>
      </c>
      <c r="P2204" t="inlineStr">
        <is>
          <t>XAUUSD</t>
        </is>
      </c>
      <c r="Q2204" t="inlineStr">
        <is>
          <t>M15</t>
        </is>
      </c>
      <c r="R2204" t="n">
        <v>4736.98</v>
      </c>
      <c r="S2204" t="n">
        <v>4738.35638</v>
      </c>
      <c r="T2204" t="n">
        <v>4737.27221</v>
      </c>
      <c r="U2204" t="n">
        <v>4741.43745</v>
      </c>
      <c r="V2204" t="n">
        <v>4733.42247</v>
      </c>
      <c r="W2204" t="n">
        <v>0</v>
      </c>
      <c r="Y2204" s="1">
        <f>(O2204/86400)+25569</f>
        <v/>
      </c>
      <c r="Z2204" s="2">
        <f>CEILING(INT(Y2204*1440)/1440*288,1)/288</f>
        <v/>
      </c>
      <c r="AA2204">
        <f>MROUND((Z2204-25569)*86400,300)</f>
        <v/>
      </c>
    </row>
    <row r="2205" ht="14.25" customHeight="1">
      <c r="O2205" t="n">
        <v>1778154302</v>
      </c>
      <c r="P2205" t="inlineStr">
        <is>
          <t>XAUUSD</t>
        </is>
      </c>
      <c r="Q2205" t="inlineStr">
        <is>
          <t>M15</t>
        </is>
      </c>
      <c r="R2205" t="n">
        <v>4742.8</v>
      </c>
      <c r="S2205" t="n">
        <v>4739.71015</v>
      </c>
      <c r="T2205" t="n">
        <v>4738.49118</v>
      </c>
      <c r="U2205" t="n">
        <v>4743.18458</v>
      </c>
      <c r="V2205" t="n">
        <v>4734.48949</v>
      </c>
      <c r="W2205" t="n">
        <v>0</v>
      </c>
      <c r="Y2205" s="1">
        <f>(O2205/86400)+25569</f>
        <v/>
      </c>
      <c r="Z2205" s="2">
        <f>CEILING(INT(Y2205*1440)/1440*288,1)/288</f>
        <v/>
      </c>
      <c r="AA2205">
        <f>MROUND((Z2205-25569)*86400,300)</f>
        <v/>
      </c>
    </row>
    <row r="2206" ht="14.25" customHeight="1">
      <c r="O2206" t="n">
        <v>1778155202</v>
      </c>
      <c r="P2206" t="inlineStr">
        <is>
          <t>XAUUSD</t>
        </is>
      </c>
      <c r="Q2206" t="inlineStr">
        <is>
          <t>M15</t>
        </is>
      </c>
      <c r="R2206" t="n">
        <v>4744.19</v>
      </c>
      <c r="S2206" t="n">
        <v>4740.88403</v>
      </c>
      <c r="T2206" t="n">
        <v>4739.68761</v>
      </c>
      <c r="U2206" t="n">
        <v>4744.94211</v>
      </c>
      <c r="V2206" t="n">
        <v>4735.2803</v>
      </c>
      <c r="W2206" t="n">
        <v>0</v>
      </c>
      <c r="Y2206" s="1">
        <f>(O2206/86400)+25569</f>
        <v/>
      </c>
      <c r="Z2206" s="2">
        <f>CEILING(INT(Y2206*1440)/1440*288,1)/288</f>
        <v/>
      </c>
      <c r="AA2206">
        <f>MROUND((Z2206-25569)*86400,300)</f>
        <v/>
      </c>
    </row>
    <row r="2207" ht="14.25" customHeight="1">
      <c r="O2207" t="n">
        <v>1778156102</v>
      </c>
      <c r="P2207" t="inlineStr">
        <is>
          <t>XAUUSD</t>
        </is>
      </c>
      <c r="Q2207" t="inlineStr">
        <is>
          <t>M15</t>
        </is>
      </c>
      <c r="R2207" t="n">
        <v>4738.16</v>
      </c>
      <c r="S2207" t="n">
        <v>4741.82477</v>
      </c>
      <c r="T2207" t="n">
        <v>4740.75619</v>
      </c>
      <c r="U2207" t="n">
        <v>4746.54428</v>
      </c>
      <c r="V2207" t="n">
        <v>4735.6458</v>
      </c>
      <c r="W2207" t="n">
        <v>0</v>
      </c>
      <c r="Y2207" s="1">
        <f>(O2207/86400)+25569</f>
        <v/>
      </c>
      <c r="Z2207" s="2">
        <f>CEILING(INT(Y2207*1440)/1440*288,1)/288</f>
        <v/>
      </c>
      <c r="AA2207">
        <f>MROUND((Z2207-25569)*86400,300)</f>
        <v/>
      </c>
    </row>
    <row r="2208" ht="14.25" customHeight="1">
      <c r="O2208" t="n">
        <v>1778157002</v>
      </c>
      <c r="P2208" t="inlineStr">
        <is>
          <t>XAUUSD</t>
        </is>
      </c>
      <c r="Q2208" t="inlineStr">
        <is>
          <t>M15</t>
        </is>
      </c>
      <c r="R2208" t="n">
        <v>4751.15</v>
      </c>
      <c r="S2208" t="n">
        <v>4742.78647</v>
      </c>
      <c r="T2208" t="n">
        <v>4741.77133</v>
      </c>
      <c r="U2208" t="n">
        <v>4747.95314</v>
      </c>
      <c r="V2208" t="n">
        <v>4735.85396</v>
      </c>
      <c r="W2208" t="n">
        <v>0</v>
      </c>
      <c r="Y2208" s="1">
        <f>(O2208/86400)+25569</f>
        <v/>
      </c>
      <c r="Z2208" s="2">
        <f>CEILING(INT(Y2208*1440)/1440*288,1)/288</f>
        <v/>
      </c>
      <c r="AA2208">
        <f>MROUND((Z2208-25569)*86400,300)</f>
        <v/>
      </c>
    </row>
    <row r="2209" ht="14.25" customHeight="1">
      <c r="O2209" t="n">
        <v>1778157902</v>
      </c>
      <c r="P2209" t="inlineStr">
        <is>
          <t>XAUUSD</t>
        </is>
      </c>
      <c r="Q2209" t="inlineStr">
        <is>
          <t>M15</t>
        </is>
      </c>
      <c r="R2209" t="n">
        <v>4749.99</v>
      </c>
      <c r="S2209" t="n">
        <v>4743.54838</v>
      </c>
      <c r="T2209" t="n">
        <v>4742.65985</v>
      </c>
      <c r="U2209" t="n">
        <v>4749.11702</v>
      </c>
      <c r="V2209" t="n">
        <v>4736.01074</v>
      </c>
      <c r="W2209" t="n">
        <v>0</v>
      </c>
      <c r="Y2209" s="1">
        <f>(O2209/86400)+25569</f>
        <v/>
      </c>
      <c r="Z2209" s="2">
        <f>CEILING(INT(Y2209*1440)/1440*288,1)/288</f>
        <v/>
      </c>
      <c r="AA2209">
        <f>MROUND((Z2209-25569)*86400,300)</f>
        <v/>
      </c>
    </row>
    <row r="2210" ht="14.25" customHeight="1">
      <c r="O2210" t="n">
        <v>1778158802</v>
      </c>
      <c r="P2210" t="inlineStr">
        <is>
          <t>XAUUSD</t>
        </is>
      </c>
      <c r="Q2210" t="inlineStr">
        <is>
          <t>M15</t>
        </is>
      </c>
      <c r="R2210" t="n">
        <v>4733.46</v>
      </c>
      <c r="S2210" t="n">
        <v>4744.38417</v>
      </c>
      <c r="T2210" t="n">
        <v>4743.52201</v>
      </c>
      <c r="U2210" t="n">
        <v>4750.2066</v>
      </c>
      <c r="V2210" t="n">
        <v>4736.2058</v>
      </c>
      <c r="W2210" t="n">
        <v>0</v>
      </c>
      <c r="Y2210" s="1">
        <f>(O2210/86400)+25569</f>
        <v/>
      </c>
      <c r="Z2210" s="2">
        <f>CEILING(INT(Y2210*1440)/1440*288,1)/288</f>
        <v/>
      </c>
      <c r="AA2210">
        <f>MROUND((Z2210-25569)*86400,300)</f>
        <v/>
      </c>
    </row>
    <row r="2211" ht="14.25" customHeight="1">
      <c r="O2211" t="n">
        <v>1778159702</v>
      </c>
      <c r="P2211" t="inlineStr">
        <is>
          <t>XAUUSD</t>
        </is>
      </c>
      <c r="Q2211" t="inlineStr">
        <is>
          <t>M15</t>
        </is>
      </c>
      <c r="R2211" t="n">
        <v>4745.53</v>
      </c>
      <c r="S2211" t="n">
        <v>4745.99608</v>
      </c>
      <c r="T2211" t="n">
        <v>4744.75904</v>
      </c>
      <c r="U2211" t="n">
        <v>4751.51574</v>
      </c>
      <c r="V2211" t="n">
        <v>4737.07624</v>
      </c>
      <c r="W2211" t="n">
        <v>0</v>
      </c>
      <c r="Y2211" s="1">
        <f>(O2211/86400)+25569</f>
        <v/>
      </c>
      <c r="Z2211" s="2">
        <f>CEILING(INT(Y2211*1440)/1440*288,1)/288</f>
        <v/>
      </c>
      <c r="AA2211">
        <f>MROUND((Z2211-25569)*86400,300)</f>
        <v/>
      </c>
    </row>
    <row r="2212" ht="14.25" customHeight="1">
      <c r="O2212" t="n">
        <v>1778160602</v>
      </c>
      <c r="P2212" t="inlineStr">
        <is>
          <t>XAUUSD</t>
        </is>
      </c>
      <c r="Q2212" t="inlineStr">
        <is>
          <t>M15</t>
        </is>
      </c>
      <c r="R2212" t="n">
        <v>4748.49</v>
      </c>
      <c r="S2212" t="n">
        <v>4748.13555</v>
      </c>
      <c r="T2212" t="n">
        <v>4746.4473</v>
      </c>
      <c r="U2212" t="n">
        <v>4753.31822</v>
      </c>
      <c r="V2212" t="n">
        <v>4738.79125</v>
      </c>
      <c r="W2212" t="n">
        <v>0</v>
      </c>
      <c r="Y2212" s="1">
        <f>(O2212/86400)+25569</f>
        <v/>
      </c>
      <c r="Z2212" s="2">
        <f>CEILING(INT(Y2212*1440)/1440*288,1)/288</f>
        <v/>
      </c>
      <c r="AA2212">
        <f>MROUND((Z2212-25569)*86400,300)</f>
        <v/>
      </c>
    </row>
    <row r="2213" ht="14.25" customHeight="1">
      <c r="O2213" t="n">
        <v>1778161502</v>
      </c>
      <c r="P2213" t="inlineStr">
        <is>
          <t>XAUUSD</t>
        </is>
      </c>
      <c r="Q2213" t="inlineStr">
        <is>
          <t>M15</t>
        </is>
      </c>
      <c r="R2213" t="n">
        <v>4746.18</v>
      </c>
      <c r="S2213" t="n">
        <v>4750.56439</v>
      </c>
      <c r="T2213" t="n">
        <v>4748.50585</v>
      </c>
      <c r="U2213" t="n">
        <v>4755.31245</v>
      </c>
      <c r="V2213" t="n">
        <v>4740.99942</v>
      </c>
      <c r="W2213" t="n">
        <v>0</v>
      </c>
      <c r="Y2213" s="1">
        <f>(O2213/86400)+25569</f>
        <v/>
      </c>
      <c r="Z2213" s="2">
        <f>CEILING(INT(Y2213*1440)/1440*288,1)/288</f>
        <v/>
      </c>
      <c r="AA2213">
        <f>MROUND((Z2213-25569)*86400,300)</f>
        <v/>
      </c>
    </row>
    <row r="2214" ht="14.25" customHeight="1">
      <c r="O2214" t="n">
        <v>1778162402</v>
      </c>
      <c r="P2214" t="inlineStr">
        <is>
          <t>XAUUSD</t>
        </is>
      </c>
      <c r="Q2214" t="inlineStr">
        <is>
          <t>M15</t>
        </is>
      </c>
      <c r="R2214" t="n">
        <v>4752.05</v>
      </c>
      <c r="S2214" t="n">
        <v>4752.97302</v>
      </c>
      <c r="T2214" t="n">
        <v>4750.73943</v>
      </c>
      <c r="U2214" t="n">
        <v>4757.55122</v>
      </c>
      <c r="V2214" t="n">
        <v>4743.57397</v>
      </c>
      <c r="W2214" t="n">
        <v>0</v>
      </c>
      <c r="Y2214" s="1">
        <f>(O2214/86400)+25569</f>
        <v/>
      </c>
      <c r="Z2214" s="2">
        <f>CEILING(INT(Y2214*1440)/1440*288,1)/288</f>
        <v/>
      </c>
      <c r="AA2214">
        <f>MROUND((Z2214-25569)*86400,300)</f>
        <v/>
      </c>
    </row>
    <row r="2215" ht="14.25" customHeight="1">
      <c r="O2215" t="n">
        <v>1778163302</v>
      </c>
      <c r="P2215" t="inlineStr">
        <is>
          <t>XAUUSD</t>
        </is>
      </c>
      <c r="Q2215" t="inlineStr">
        <is>
          <t>M15</t>
        </is>
      </c>
      <c r="R2215" t="n">
        <v>4756.66</v>
      </c>
      <c r="S2215" t="n">
        <v>4754.65499</v>
      </c>
      <c r="T2215" t="n">
        <v>4752.69721</v>
      </c>
      <c r="U2215" t="n">
        <v>4759.51027</v>
      </c>
      <c r="V2215" t="n">
        <v>4745.89267</v>
      </c>
      <c r="W2215" t="n">
        <v>0</v>
      </c>
      <c r="Y2215" s="1">
        <f>(O2215/86400)+25569</f>
        <v/>
      </c>
      <c r="Z2215" s="2">
        <f>CEILING(INT(Y2215*1440)/1440*288,1)/288</f>
        <v/>
      </c>
      <c r="AA2215">
        <f>MROUND((Z2215-25569)*86400,300)</f>
        <v/>
      </c>
    </row>
    <row r="2216" ht="14.25" customHeight="1">
      <c r="O2216" t="n">
        <v>1778164202</v>
      </c>
      <c r="P2216" t="inlineStr">
        <is>
          <t>XAUUSD</t>
        </is>
      </c>
      <c r="Q2216" t="inlineStr">
        <is>
          <t>M15</t>
        </is>
      </c>
      <c r="R2216" t="n">
        <v>4751.91</v>
      </c>
      <c r="S2216" t="n">
        <v>4754.94438</v>
      </c>
      <c r="T2216" t="n">
        <v>4753.8208</v>
      </c>
      <c r="U2216" t="n">
        <v>4760.53732</v>
      </c>
      <c r="V2216" t="n">
        <v>4747.38497</v>
      </c>
      <c r="W2216" t="n">
        <v>0</v>
      </c>
      <c r="Y2216" s="1">
        <f>(O2216/86400)+25569</f>
        <v/>
      </c>
      <c r="Z2216" s="2">
        <f>CEILING(INT(Y2216*1440)/1440*288,1)/288</f>
        <v/>
      </c>
      <c r="AA2216">
        <f>MROUND((Z2216-25569)*86400,300)</f>
        <v/>
      </c>
    </row>
    <row r="2217" ht="14.25" customHeight="1">
      <c r="O2217" t="n">
        <v>1778165102</v>
      </c>
      <c r="P2217" t="inlineStr">
        <is>
          <t>XAUUSD</t>
        </is>
      </c>
      <c r="Q2217" t="inlineStr">
        <is>
          <t>M15</t>
        </is>
      </c>
      <c r="R2217" t="n">
        <v>4762.74</v>
      </c>
      <c r="S2217" t="n">
        <v>4753.53924</v>
      </c>
      <c r="T2217" t="n">
        <v>4753.68002</v>
      </c>
      <c r="U2217" t="n">
        <v>4760.15134</v>
      </c>
      <c r="V2217" t="n">
        <v>4747.30159</v>
      </c>
      <c r="W2217" t="n">
        <v>1</v>
      </c>
      <c r="Y2217" s="1">
        <f>(O2217/86400)+25569</f>
        <v/>
      </c>
      <c r="Z2217" s="2">
        <f>CEILING(INT(Y2217*1440)/1440*288,1)/288</f>
        <v/>
      </c>
      <c r="AA2217">
        <f>MROUND((Z2217-25569)*86400,300)</f>
        <v/>
      </c>
    </row>
    <row r="2218" ht="14.25" customHeight="1">
      <c r="O2218" t="n">
        <v>1778166002</v>
      </c>
      <c r="P2218" t="inlineStr">
        <is>
          <t>XAUUSD</t>
        </is>
      </c>
      <c r="Q2218" t="inlineStr">
        <is>
          <t>M15</t>
        </is>
      </c>
      <c r="R2218" t="n">
        <v>4754.77</v>
      </c>
      <c r="S2218" t="n">
        <v>4749.93835</v>
      </c>
      <c r="T2218" t="n">
        <v>4751.80919</v>
      </c>
      <c r="U2218" t="n">
        <v>4757.87112</v>
      </c>
      <c r="V2218" t="n">
        <v>4745.14668</v>
      </c>
      <c r="W2218" t="n">
        <v>0</v>
      </c>
      <c r="Y2218" s="1">
        <f>(O2218/86400)+25569</f>
        <v/>
      </c>
      <c r="Z2218" s="2">
        <f>CEILING(INT(Y2218*1440)/1440*288,1)/288</f>
        <v/>
      </c>
      <c r="AA2218">
        <f>MROUND((Z2218-25569)*86400,300)</f>
        <v/>
      </c>
    </row>
    <row r="2219" ht="14.25" customHeight="1">
      <c r="O2219" t="n">
        <v>1778166902</v>
      </c>
      <c r="P2219" t="inlineStr">
        <is>
          <t>XAUUSD</t>
        </is>
      </c>
      <c r="Q2219" t="inlineStr">
        <is>
          <t>M15</t>
        </is>
      </c>
      <c r="R2219" t="n">
        <v>4740.18</v>
      </c>
      <c r="S2219" t="n">
        <v>4744.4641</v>
      </c>
      <c r="T2219" t="n">
        <v>4748.13664</v>
      </c>
      <c r="U2219" t="n">
        <v>4753.57069</v>
      </c>
      <c r="V2219" t="n">
        <v>4740.72411</v>
      </c>
      <c r="W2219" t="n">
        <v>0</v>
      </c>
      <c r="Y2219" s="1">
        <f>(O2219/86400)+25569</f>
        <v/>
      </c>
      <c r="Z2219" s="2">
        <f>CEILING(INT(Y2219*1440)/1440*288,1)/288</f>
        <v/>
      </c>
      <c r="AA2219">
        <f>MROUND((Z2219-25569)*86400,300)</f>
        <v/>
      </c>
    </row>
    <row r="2220" ht="14.25" customHeight="1">
      <c r="O2220" t="n">
        <v>1778167802</v>
      </c>
      <c r="P2220" t="inlineStr">
        <is>
          <t>XAUUSD</t>
        </is>
      </c>
      <c r="Q2220" t="inlineStr">
        <is>
          <t>M15</t>
        </is>
      </c>
      <c r="R2220" t="n">
        <v>4738.92</v>
      </c>
      <c r="S2220" t="n">
        <v>4737.88152</v>
      </c>
      <c r="T2220" t="n">
        <v>4743.00908</v>
      </c>
      <c r="U2220" t="n">
        <v>4747.67495</v>
      </c>
      <c r="V2220" t="n">
        <v>4734.72197</v>
      </c>
      <c r="W2220" t="n">
        <v>0</v>
      </c>
      <c r="Y2220" s="1">
        <f>(O2220/86400)+25569</f>
        <v/>
      </c>
      <c r="Z2220" s="2">
        <f>CEILING(INT(Y2220*1440)/1440*288,1)/288</f>
        <v/>
      </c>
      <c r="AA2220">
        <f>MROUND((Z2220-25569)*86400,300)</f>
        <v/>
      </c>
    </row>
    <row r="2221" ht="14.25" customHeight="1">
      <c r="O2221" t="n">
        <v>1778168702</v>
      </c>
      <c r="P2221" t="inlineStr">
        <is>
          <t>XAUUSD</t>
        </is>
      </c>
      <c r="Q2221" t="inlineStr">
        <is>
          <t>M15</t>
        </is>
      </c>
      <c r="R2221" t="n">
        <v>4729.17</v>
      </c>
      <c r="S2221" t="n">
        <v>4730.72117</v>
      </c>
      <c r="T2221" t="n">
        <v>4736.86512</v>
      </c>
      <c r="U2221" t="n">
        <v>4740.85564</v>
      </c>
      <c r="V2221" t="n">
        <v>4727.55379</v>
      </c>
      <c r="W2221" t="n">
        <v>0</v>
      </c>
      <c r="Y2221" s="1">
        <f>(O2221/86400)+25569</f>
        <v/>
      </c>
      <c r="Z2221" s="2">
        <f>CEILING(INT(Y2221*1440)/1440*288,1)/288</f>
        <v/>
      </c>
      <c r="AA2221">
        <f>MROUND((Z2221-25569)*86400,300)</f>
        <v/>
      </c>
    </row>
    <row r="2222" ht="14.25" customHeight="1">
      <c r="O2222" t="n">
        <v>1778169602</v>
      </c>
      <c r="P2222" t="inlineStr">
        <is>
          <t>XAUUSD</t>
        </is>
      </c>
      <c r="Q2222" t="inlineStr">
        <is>
          <t>M15</t>
        </is>
      </c>
      <c r="R2222" t="n">
        <v>4714.99</v>
      </c>
      <c r="S2222" t="n">
        <v>4723.78119</v>
      </c>
      <c r="T2222" t="n">
        <v>4730.32315</v>
      </c>
      <c r="U2222" t="n">
        <v>4733.85942</v>
      </c>
      <c r="V2222" t="n">
        <v>4720.14773</v>
      </c>
      <c r="W2222" t="n">
        <v>0</v>
      </c>
      <c r="Y2222" s="1">
        <f>(O2222/86400)+25569</f>
        <v/>
      </c>
      <c r="Z2222" s="2">
        <f>CEILING(INT(Y2222*1440)/1440*288,1)/288</f>
        <v/>
      </c>
      <c r="AA2222">
        <f>MROUND((Z2222-25569)*86400,300)</f>
        <v/>
      </c>
    </row>
    <row r="2223" ht="14.25" customHeight="1">
      <c r="O2223" t="n">
        <v>1778170502</v>
      </c>
      <c r="P2223" t="inlineStr">
        <is>
          <t>XAUUSD</t>
        </is>
      </c>
      <c r="Q2223" t="inlineStr">
        <is>
          <t>M15</t>
        </is>
      </c>
      <c r="R2223" t="n">
        <v>4719.84</v>
      </c>
      <c r="S2223" t="n">
        <v>4717.86341</v>
      </c>
      <c r="T2223" t="n">
        <v>4724.09328</v>
      </c>
      <c r="U2223" t="n">
        <v>4727.45287</v>
      </c>
      <c r="V2223" t="n">
        <v>4713.41208</v>
      </c>
      <c r="W2223" t="n">
        <v>0</v>
      </c>
      <c r="Y2223" s="1">
        <f>(O2223/86400)+25569</f>
        <v/>
      </c>
      <c r="Z2223" s="2">
        <f>CEILING(INT(Y2223*1440)/1440*288,1)/288</f>
        <v/>
      </c>
      <c r="AA2223">
        <f>MROUND((Z2223-25569)*86400,300)</f>
        <v/>
      </c>
    </row>
    <row r="2224" ht="14.25" customHeight="1">
      <c r="O2224" t="n">
        <v>1778171402</v>
      </c>
      <c r="P2224" t="inlineStr">
        <is>
          <t>XAUUSD</t>
        </is>
      </c>
      <c r="Q2224" t="inlineStr">
        <is>
          <t>M15</t>
        </is>
      </c>
      <c r="R2224" t="n">
        <v>4711.23</v>
      </c>
      <c r="S2224" t="n">
        <v>4713.04409</v>
      </c>
      <c r="T2224" t="n">
        <v>4718.56868</v>
      </c>
      <c r="U2224" t="n">
        <v>4722.14534</v>
      </c>
      <c r="V2224" t="n">
        <v>4707.96383</v>
      </c>
      <c r="W2224" t="n">
        <v>0</v>
      </c>
      <c r="Y2224" s="1">
        <f>(O2224/86400)+25569</f>
        <v/>
      </c>
      <c r="Z2224" s="2">
        <f>CEILING(INT(Y2224*1440)/1440*288,1)/288</f>
        <v/>
      </c>
      <c r="AA2224">
        <f>MROUND((Z2224-25569)*86400,300)</f>
        <v/>
      </c>
    </row>
    <row r="2225" ht="14.25" customHeight="1">
      <c r="O2225" t="n">
        <v>1778172302</v>
      </c>
      <c r="P2225" t="inlineStr">
        <is>
          <t>XAUUSD</t>
        </is>
      </c>
      <c r="Q2225" t="inlineStr">
        <is>
          <t>M15</t>
        </is>
      </c>
      <c r="R2225" t="n">
        <v>4715</v>
      </c>
      <c r="S2225" t="n">
        <v>4709.5781</v>
      </c>
      <c r="T2225" t="n">
        <v>4714.07339</v>
      </c>
      <c r="U2225" t="n">
        <v>4718.08486</v>
      </c>
      <c r="V2225" t="n">
        <v>4703.79004</v>
      </c>
      <c r="W2225" t="n">
        <v>0</v>
      </c>
      <c r="Y2225" s="1">
        <f>(O2225/86400)+25569</f>
        <v/>
      </c>
      <c r="Z2225" s="2">
        <f>CEILING(INT(Y2225*1440)/1440*288,1)/288</f>
        <v/>
      </c>
      <c r="AA2225">
        <f>MROUND((Z2225-25569)*86400,300)</f>
        <v/>
      </c>
    </row>
    <row r="2226" ht="14.25" customHeight="1">
      <c r="O2226" t="n">
        <v>1778173202</v>
      </c>
      <c r="P2226" t="inlineStr">
        <is>
          <t>XAUUSD</t>
        </is>
      </c>
      <c r="Q2226" t="inlineStr">
        <is>
          <t>M15</t>
        </is>
      </c>
      <c r="R2226" t="n">
        <v>4714.61</v>
      </c>
      <c r="S2226" t="n">
        <v>4707.2494</v>
      </c>
      <c r="T2226" t="n">
        <v>4710.66139</v>
      </c>
      <c r="U2226" t="n">
        <v>4715.23857</v>
      </c>
      <c r="V2226" t="n">
        <v>4700.82613</v>
      </c>
      <c r="W2226" t="n">
        <v>0</v>
      </c>
      <c r="Y2226" s="1">
        <f>(O2226/86400)+25569</f>
        <v/>
      </c>
      <c r="Z2226" s="2">
        <f>CEILING(INT(Y2226*1440)/1440*288,1)/288</f>
        <v/>
      </c>
      <c r="AA2226">
        <f>MROUND((Z2226-25569)*86400,300)</f>
        <v/>
      </c>
    </row>
    <row r="2227" ht="14.25" customHeight="1">
      <c r="O2227" t="n">
        <v>1778174102</v>
      </c>
      <c r="P2227" t="inlineStr">
        <is>
          <t>XAUUSD</t>
        </is>
      </c>
      <c r="Q2227" t="inlineStr">
        <is>
          <t>M15</t>
        </is>
      </c>
      <c r="R2227" t="n">
        <v>4699.29</v>
      </c>
      <c r="S2227" t="n">
        <v>4705.89274</v>
      </c>
      <c r="T2227" t="n">
        <v>4708.27706</v>
      </c>
      <c r="U2227" t="n">
        <v>4713.34749</v>
      </c>
      <c r="V2227" t="n">
        <v>4698.87165</v>
      </c>
      <c r="W2227" t="n">
        <v>0</v>
      </c>
      <c r="Y2227" s="1">
        <f>(O2227/86400)+25569</f>
        <v/>
      </c>
      <c r="Z2227" s="2">
        <f>CEILING(INT(Y2227*1440)/1440*288,1)/288</f>
        <v/>
      </c>
      <c r="AA2227">
        <f>MROUND((Z2227-25569)*86400,300)</f>
        <v/>
      </c>
    </row>
    <row r="2228" ht="14.25" customHeight="1">
      <c r="O2228" t="n">
        <v>1778175002</v>
      </c>
      <c r="P2228" t="inlineStr">
        <is>
          <t>XAUUSD</t>
        </is>
      </c>
      <c r="Q2228" t="inlineStr">
        <is>
          <t>M15</t>
        </is>
      </c>
      <c r="R2228" t="n">
        <v>4699.72</v>
      </c>
      <c r="S2228" t="n">
        <v>4705.71477</v>
      </c>
      <c r="T2228" t="n">
        <v>4706.99592</v>
      </c>
      <c r="U2228" t="n">
        <v>4712.15626</v>
      </c>
      <c r="V2228" t="n">
        <v>4698.30913</v>
      </c>
      <c r="W2228" t="n">
        <v>0</v>
      </c>
      <c r="Y2228" s="1">
        <f>(O2228/86400)+25569</f>
        <v/>
      </c>
      <c r="Z2228" s="2">
        <f>CEILING(INT(Y2228*1440)/1440*288,1)/288</f>
        <v/>
      </c>
      <c r="AA2228">
        <f>MROUND((Z2228-25569)*86400,300)</f>
        <v/>
      </c>
    </row>
    <row r="2229" ht="14.25" customHeight="1">
      <c r="O2229" t="n">
        <v>1778175902</v>
      </c>
      <c r="P2229" t="inlineStr">
        <is>
          <t>XAUUSD</t>
        </is>
      </c>
      <c r="Q2229" t="inlineStr">
        <is>
          <t>M15</t>
        </is>
      </c>
      <c r="R2229" t="n">
        <v>4711.45</v>
      </c>
      <c r="S2229" t="n">
        <v>4706.41385</v>
      </c>
      <c r="T2229" t="n">
        <v>4706.70488</v>
      </c>
      <c r="U2229" t="n">
        <v>4711.78074</v>
      </c>
      <c r="V2229" t="n">
        <v>4698.71756</v>
      </c>
      <c r="W2229" t="n">
        <v>0</v>
      </c>
      <c r="Y2229" s="1">
        <f>(O2229/86400)+25569</f>
        <v/>
      </c>
      <c r="Z2229" s="2">
        <f>CEILING(INT(Y2229*1440)/1440*288,1)/288</f>
        <v/>
      </c>
      <c r="AA2229">
        <f>MROUND((Z2229-25569)*86400,300)</f>
        <v/>
      </c>
    </row>
    <row r="2230" ht="14.25" customHeight="1">
      <c r="O2230" t="n">
        <v>1778176802</v>
      </c>
      <c r="P2230" t="inlineStr">
        <is>
          <t>XAUUSD</t>
        </is>
      </c>
      <c r="Q2230" t="inlineStr">
        <is>
          <t>M15</t>
        </is>
      </c>
      <c r="R2230" t="n">
        <v>4708.08</v>
      </c>
      <c r="S2230" t="n">
        <v>4707.35704</v>
      </c>
      <c r="T2230" t="n">
        <v>4707.03096</v>
      </c>
      <c r="U2230" t="n">
        <v>4711.84294</v>
      </c>
      <c r="V2230" t="n">
        <v>4699.68256</v>
      </c>
      <c r="W2230" t="n">
        <v>1</v>
      </c>
      <c r="Y2230" s="1">
        <f>(O2230/86400)+25569</f>
        <v/>
      </c>
      <c r="Z2230" s="2">
        <f>CEILING(INT(Y2230*1440)/1440*288,1)/288</f>
        <v/>
      </c>
      <c r="AA2230">
        <f>MROUND((Z2230-25569)*86400,300)</f>
        <v/>
      </c>
    </row>
    <row r="2231" ht="14.25" customHeight="1">
      <c r="O2231" t="n">
        <v>1778177702</v>
      </c>
      <c r="P2231" t="inlineStr">
        <is>
          <t>XAUUSD</t>
        </is>
      </c>
      <c r="Q2231" t="inlineStr">
        <is>
          <t>M15</t>
        </is>
      </c>
      <c r="R2231" t="n">
        <v>4712.9</v>
      </c>
      <c r="S2231" t="n">
        <v>4708.38809</v>
      </c>
      <c r="T2231" t="n">
        <v>4707.70953</v>
      </c>
      <c r="U2231" t="n">
        <v>4712.17289</v>
      </c>
      <c r="V2231" t="n">
        <v>4700.77091</v>
      </c>
      <c r="W2231" t="n">
        <v>0</v>
      </c>
      <c r="Y2231" s="1">
        <f>(O2231/86400)+25569</f>
        <v/>
      </c>
      <c r="Z2231" s="2">
        <f>CEILING(INT(Y2231*1440)/1440*288,1)/288</f>
        <v/>
      </c>
      <c r="AA2231">
        <f>MROUND((Z2231-25569)*86400,300)</f>
        <v/>
      </c>
    </row>
    <row r="2232" ht="14.25" customHeight="1">
      <c r="O2232" t="n">
        <v>1778178602</v>
      </c>
      <c r="P2232" t="inlineStr">
        <is>
          <t>XAUUSD</t>
        </is>
      </c>
      <c r="Q2232" t="inlineStr">
        <is>
          <t>M15</t>
        </is>
      </c>
      <c r="R2232" t="n">
        <v>4705.96</v>
      </c>
      <c r="S2232" t="n">
        <v>4709.1907</v>
      </c>
      <c r="T2232" t="n">
        <v>4708.45011</v>
      </c>
      <c r="U2232" t="n">
        <v>4712.64719</v>
      </c>
      <c r="V2232" t="n">
        <v>4701.80841</v>
      </c>
      <c r="W2232" t="n">
        <v>0</v>
      </c>
      <c r="Y2232" s="1">
        <f>(O2232/86400)+25569</f>
        <v/>
      </c>
      <c r="Z2232" s="2">
        <f>CEILING(INT(Y2232*1440)/1440*288,1)/288</f>
        <v/>
      </c>
      <c r="AA2232">
        <f>MROUND((Z2232-25569)*86400,300)</f>
        <v/>
      </c>
    </row>
    <row r="2233" ht="14.25" customHeight="1">
      <c r="O2233" t="n">
        <v>1778179502</v>
      </c>
      <c r="P2233" t="inlineStr">
        <is>
          <t>XAUUSD</t>
        </is>
      </c>
      <c r="Q2233" t="inlineStr">
        <is>
          <t>M15</t>
        </is>
      </c>
      <c r="R2233" t="n">
        <v>4709.55</v>
      </c>
      <c r="S2233" t="n">
        <v>4709.8344</v>
      </c>
      <c r="T2233" t="n">
        <v>4709.14226</v>
      </c>
      <c r="U2233" t="n">
        <v>4713.12179</v>
      </c>
      <c r="V2233" t="n">
        <v>4702.7411</v>
      </c>
      <c r="W2233" t="n">
        <v>0</v>
      </c>
      <c r="Y2233" s="1">
        <f>(O2233/86400)+25569</f>
        <v/>
      </c>
      <c r="Z2233" s="2">
        <f>CEILING(INT(Y2233*1440)/1440*288,1)/288</f>
        <v/>
      </c>
      <c r="AA2233">
        <f>MROUND((Z2233-25569)*86400,300)</f>
        <v/>
      </c>
    </row>
    <row r="2234" ht="14.25" customHeight="1">
      <c r="O2234" t="n">
        <v>1778180402</v>
      </c>
      <c r="P2234" t="inlineStr">
        <is>
          <t>XAUUSD</t>
        </is>
      </c>
      <c r="Q2234" t="inlineStr">
        <is>
          <t>M15</t>
        </is>
      </c>
      <c r="R2234" t="n">
        <v>4710.04</v>
      </c>
      <c r="S2234" t="n">
        <v>4710.11614</v>
      </c>
      <c r="T2234" t="n">
        <v>4709.6292</v>
      </c>
      <c r="U2234" t="n">
        <v>4713.66554</v>
      </c>
      <c r="V2234" t="n">
        <v>4703.62721</v>
      </c>
      <c r="W2234" t="n">
        <v>0</v>
      </c>
      <c r="Y2234" s="1">
        <f>(O2234/86400)+25569</f>
        <v/>
      </c>
      <c r="Z2234" s="2">
        <f>CEILING(INT(Y2234*1440)/1440*288,1)/288</f>
        <v/>
      </c>
      <c r="AA2234">
        <f>MROUND((Z2234-25569)*86400,300)</f>
        <v/>
      </c>
    </row>
    <row r="2235" ht="14.25" customHeight="1">
      <c r="O2235" t="n">
        <v>1778181302</v>
      </c>
      <c r="P2235" t="inlineStr">
        <is>
          <t>XAUUSD</t>
        </is>
      </c>
      <c r="Q2235" t="inlineStr">
        <is>
          <t>M15</t>
        </is>
      </c>
      <c r="R2235" t="n">
        <v>4705.05</v>
      </c>
      <c r="S2235" t="n">
        <v>4709.92452</v>
      </c>
      <c r="T2235" t="n">
        <v>4709.77686</v>
      </c>
      <c r="U2235" t="n">
        <v>4714.13762</v>
      </c>
      <c r="V2235" t="n">
        <v>4704.03063</v>
      </c>
      <c r="W2235" t="n">
        <v>0</v>
      </c>
      <c r="Y2235" s="1">
        <f>(O2235/86400)+25569</f>
        <v/>
      </c>
      <c r="Z2235" s="2">
        <f>CEILING(INT(Y2235*1440)/1440*288,1)/288</f>
        <v/>
      </c>
      <c r="AA2235">
        <f>MROUND((Z2235-25569)*86400,300)</f>
        <v/>
      </c>
    </row>
    <row r="2236" ht="14.25" customHeight="1">
      <c r="O2236" t="n">
        <v>1778182202</v>
      </c>
      <c r="P2236" t="inlineStr">
        <is>
          <t>XAUUSD</t>
        </is>
      </c>
      <c r="Q2236" t="inlineStr">
        <is>
          <t>M15</t>
        </is>
      </c>
      <c r="R2236" t="n">
        <v>4709.69</v>
      </c>
      <c r="S2236" t="n">
        <v>4709.30533</v>
      </c>
      <c r="T2236" t="n">
        <v>4709.5411</v>
      </c>
      <c r="U2236" t="n">
        <v>4714.44275</v>
      </c>
      <c r="V2236" t="n">
        <v>4703.91376</v>
      </c>
      <c r="W2236" t="n">
        <v>1</v>
      </c>
      <c r="Y2236" s="1">
        <f>(O2236/86400)+25569</f>
        <v/>
      </c>
      <c r="Z2236" s="2">
        <f>CEILING(INT(Y2236*1440)/1440*288,1)/288</f>
        <v/>
      </c>
      <c r="AA2236">
        <f>MROUND((Z2236-25569)*86400,300)</f>
        <v/>
      </c>
    </row>
    <row r="2237" ht="14.25" customHeight="1">
      <c r="O2237" t="n">
        <v>1778183102</v>
      </c>
      <c r="P2237" t="inlineStr">
        <is>
          <t>XAUUSD</t>
        </is>
      </c>
      <c r="Q2237" t="inlineStr">
        <is>
          <t>M15</t>
        </is>
      </c>
      <c r="R2237" t="n">
        <v>4702.9</v>
      </c>
      <c r="S2237" t="n">
        <v>4708.03001</v>
      </c>
      <c r="T2237" t="n">
        <v>4708.78555</v>
      </c>
      <c r="U2237" t="n">
        <v>4714.33819</v>
      </c>
      <c r="V2237" t="n">
        <v>4702.93889</v>
      </c>
      <c r="W2237" t="n">
        <v>0</v>
      </c>
      <c r="Y2237" s="1">
        <f>(O2237/86400)+25569</f>
        <v/>
      </c>
      <c r="Z2237" s="2">
        <f>CEILING(INT(Y2237*1440)/1440*288,1)/288</f>
        <v/>
      </c>
      <c r="AA2237">
        <f>MROUND((Z2237-25569)*86400,300)</f>
        <v/>
      </c>
    </row>
    <row r="2238" ht="14.25" customHeight="1">
      <c r="O2238" t="n">
        <v>1778184002</v>
      </c>
      <c r="P2238" t="inlineStr">
        <is>
          <t>XAUUSD</t>
        </is>
      </c>
      <c r="Q2238" t="inlineStr">
        <is>
          <t>M15</t>
        </is>
      </c>
      <c r="R2238" t="n">
        <v>4711.55</v>
      </c>
      <c r="S2238" t="n">
        <v>4706.20226</v>
      </c>
      <c r="T2238" t="n">
        <v>4707.4939</v>
      </c>
      <c r="U2238" t="n">
        <v>4713.63044</v>
      </c>
      <c r="V2238" t="n">
        <v>4701.02257</v>
      </c>
      <c r="W2238" t="n">
        <v>0</v>
      </c>
      <c r="Y2238" s="1">
        <f>(O2238/86400)+25569</f>
        <v/>
      </c>
      <c r="Z2238" s="2">
        <f>CEILING(INT(Y2238*1440)/1440*288,1)/288</f>
        <v/>
      </c>
      <c r="AA2238">
        <f>MROUND((Z2238-25569)*86400,300)</f>
        <v/>
      </c>
    </row>
    <row r="2239" ht="14.25" customHeight="1">
      <c r="O2239" t="n">
        <v>1778184902</v>
      </c>
      <c r="P2239" t="inlineStr">
        <is>
          <t>XAUUSD</t>
        </is>
      </c>
      <c r="Q2239" t="inlineStr">
        <is>
          <t>M15</t>
        </is>
      </c>
      <c r="R2239" t="n">
        <v>4712.98</v>
      </c>
      <c r="S2239" t="n">
        <v>4703.53745</v>
      </c>
      <c r="T2239" t="n">
        <v>4705.51568</v>
      </c>
      <c r="U2239" t="n">
        <v>4711.89345</v>
      </c>
      <c r="V2239" t="n">
        <v>4698.2082</v>
      </c>
      <c r="W2239" t="n">
        <v>0</v>
      </c>
      <c r="Y2239" s="1">
        <f>(O2239/86400)+25569</f>
        <v/>
      </c>
      <c r="Z2239" s="2">
        <f>CEILING(INT(Y2239*1440)/1440*288,1)/288</f>
        <v/>
      </c>
      <c r="AA2239">
        <f>MROUND((Z2239-25569)*86400,300)</f>
        <v/>
      </c>
    </row>
    <row r="2240" ht="14.25" customHeight="1">
      <c r="O2240" t="n">
        <v>1778185802</v>
      </c>
      <c r="P2240" t="inlineStr">
        <is>
          <t>XAUUSD</t>
        </is>
      </c>
      <c r="Q2240" t="inlineStr">
        <is>
          <t>M15</t>
        </is>
      </c>
      <c r="R2240" t="n">
        <v>4703.9</v>
      </c>
      <c r="S2240" t="n">
        <v>4700.11029</v>
      </c>
      <c r="T2240" t="n">
        <v>4702.81299</v>
      </c>
      <c r="U2240" t="n">
        <v>4709.21088</v>
      </c>
      <c r="V2240" t="n">
        <v>4694.57536</v>
      </c>
      <c r="W2240" t="n">
        <v>0</v>
      </c>
      <c r="Y2240" s="1">
        <f>(O2240/86400)+25569</f>
        <v/>
      </c>
      <c r="Z2240" s="2">
        <f>CEILING(INT(Y2240*1440)/1440*288,1)/288</f>
        <v/>
      </c>
      <c r="AA2240">
        <f>MROUND((Z2240-25569)*86400,300)</f>
        <v/>
      </c>
    </row>
    <row r="2241" ht="14.25" customHeight="1">
      <c r="O2241" t="n">
        <v>1778186702</v>
      </c>
      <c r="P2241" t="inlineStr">
        <is>
          <t>XAUUSD</t>
        </is>
      </c>
      <c r="Q2241" t="inlineStr">
        <is>
          <t>M15</t>
        </is>
      </c>
      <c r="R2241" t="n">
        <v>4687.24</v>
      </c>
      <c r="S2241" t="n">
        <v>4696.47713</v>
      </c>
      <c r="T2241" t="n">
        <v>4699.64506</v>
      </c>
      <c r="U2241" t="n">
        <v>4705.685</v>
      </c>
      <c r="V2241" t="n">
        <v>4690.85572</v>
      </c>
      <c r="W2241" t="n">
        <v>0</v>
      </c>
      <c r="Y2241" s="1">
        <f>(O2241/86400)+25569</f>
        <v/>
      </c>
      <c r="Z2241" s="2">
        <f>CEILING(INT(Y2241*1440)/1440*288,1)/288</f>
        <v/>
      </c>
      <c r="AA2241">
        <f>MROUND((Z2241-25569)*86400,300)</f>
        <v/>
      </c>
    </row>
    <row r="2242" ht="14.25" customHeight="1">
      <c r="O2242" t="n">
        <v>1778191202</v>
      </c>
      <c r="P2242" t="inlineStr">
        <is>
          <t>XAUUSD</t>
        </is>
      </c>
      <c r="Q2242" t="inlineStr">
        <is>
          <t>M15</t>
        </is>
      </c>
      <c r="R2242" t="n">
        <v>4691.37</v>
      </c>
      <c r="S2242" t="n">
        <v>4693.46692</v>
      </c>
      <c r="T2242" t="n">
        <v>4696.55599</v>
      </c>
      <c r="U2242" t="n">
        <v>4701.96042</v>
      </c>
      <c r="V2242" t="n">
        <v>4687.78532</v>
      </c>
      <c r="W2242" t="n">
        <v>0</v>
      </c>
      <c r="Y2242" s="1">
        <f>(O2242/86400)+25569</f>
        <v/>
      </c>
      <c r="Z2242" s="2">
        <f>CEILING(INT(Y2242*1440)/1440*288,1)/288</f>
        <v/>
      </c>
      <c r="AA2242">
        <f>MROUND((Z2242-25569)*86400,300)</f>
        <v/>
      </c>
    </row>
    <row r="2243" ht="14.25" customHeight="1">
      <c r="O2243" t="n">
        <v>1778192102</v>
      </c>
      <c r="P2243" t="inlineStr">
        <is>
          <t>XAUUSD</t>
        </is>
      </c>
      <c r="Q2243" t="inlineStr">
        <is>
          <t>M15</t>
        </is>
      </c>
      <c r="R2243" t="n">
        <v>4693.91</v>
      </c>
      <c r="S2243" t="n">
        <v>4691.28421</v>
      </c>
      <c r="T2243" t="n">
        <v>4693.9201</v>
      </c>
      <c r="U2243" t="n">
        <v>4698.60444</v>
      </c>
      <c r="V2243" t="n">
        <v>4685.94159</v>
      </c>
      <c r="W2243" t="n">
        <v>0</v>
      </c>
      <c r="Y2243" s="1">
        <f>(O2243/86400)+25569</f>
        <v/>
      </c>
      <c r="Z2243" s="2">
        <f>CEILING(INT(Y2243*1440)/1440*288,1)/288</f>
        <v/>
      </c>
      <c r="AA2243">
        <f>MROUND((Z2243-25569)*86400,300)</f>
        <v/>
      </c>
    </row>
    <row r="2244" ht="14.25" customHeight="1">
      <c r="O2244" t="n">
        <v>1778193002</v>
      </c>
      <c r="P2244" t="inlineStr">
        <is>
          <t>XAUUSD</t>
        </is>
      </c>
      <c r="Q2244" t="inlineStr">
        <is>
          <t>M15</t>
        </is>
      </c>
      <c r="R2244" t="n">
        <v>4687.16</v>
      </c>
      <c r="S2244" t="n">
        <v>4690.08326</v>
      </c>
      <c r="T2244" t="n">
        <v>4692.00168</v>
      </c>
      <c r="U2244" t="n">
        <v>4696.00449</v>
      </c>
      <c r="V2244" t="n">
        <v>4685.20859</v>
      </c>
      <c r="W2244" t="n">
        <v>0</v>
      </c>
      <c r="Y2244" s="1">
        <f>(O2244/86400)+25569</f>
        <v/>
      </c>
      <c r="Z2244" s="2">
        <f>CEILING(INT(Y2244*1440)/1440*288,1)/288</f>
        <v/>
      </c>
      <c r="AA2244">
        <f>MROUND((Z2244-25569)*86400,300)</f>
        <v/>
      </c>
    </row>
    <row r="2245" ht="14.25" customHeight="1">
      <c r="O2245" t="n">
        <v>1778193902</v>
      </c>
      <c r="P2245" t="inlineStr">
        <is>
          <t>XAUUSD</t>
        </is>
      </c>
      <c r="Q2245" t="inlineStr">
        <is>
          <t>M15</t>
        </is>
      </c>
      <c r="R2245" t="n">
        <v>4686.04</v>
      </c>
      <c r="S2245" t="n">
        <v>4690.15222</v>
      </c>
      <c r="T2245" t="n">
        <v>4691.07695</v>
      </c>
      <c r="U2245" t="n">
        <v>4694.60576</v>
      </c>
      <c r="V2245" t="n">
        <v>4685.65437</v>
      </c>
      <c r="W2245" t="n">
        <v>0</v>
      </c>
      <c r="Y2245" s="1">
        <f>(O2245/86400)+25569</f>
        <v/>
      </c>
      <c r="Z2245" s="2">
        <f>CEILING(INT(Y2245*1440)/1440*288,1)/288</f>
        <v/>
      </c>
      <c r="AA2245">
        <f>MROUND((Z2245-25569)*86400,300)</f>
        <v/>
      </c>
    </row>
    <row r="2246" ht="14.25" customHeight="1">
      <c r="O2246" t="n">
        <v>1778194802</v>
      </c>
      <c r="P2246" t="inlineStr">
        <is>
          <t>XAUUSD</t>
        </is>
      </c>
      <c r="Q2246" t="inlineStr">
        <is>
          <t>M15</t>
        </is>
      </c>
      <c r="R2246" t="n">
        <v>4691.8</v>
      </c>
      <c r="S2246" t="n">
        <v>4691.43967</v>
      </c>
      <c r="T2246" t="n">
        <v>4691.25831</v>
      </c>
      <c r="U2246" t="n">
        <v>4694.72472</v>
      </c>
      <c r="V2246" t="n">
        <v>4687.21035</v>
      </c>
      <c r="W2246" t="n">
        <v>1</v>
      </c>
      <c r="Y2246" s="1">
        <f>(O2246/86400)+25569</f>
        <v/>
      </c>
      <c r="Z2246" s="2">
        <f>CEILING(INT(Y2246*1440)/1440*288,1)/288</f>
        <v/>
      </c>
      <c r="AA2246">
        <f>MROUND((Z2246-25569)*86400,300)</f>
        <v/>
      </c>
    </row>
    <row r="2247" ht="14.25" customHeight="1">
      <c r="O2247" t="n">
        <v>1778195702</v>
      </c>
      <c r="P2247" t="inlineStr">
        <is>
          <t>XAUUSD</t>
        </is>
      </c>
      <c r="Q2247" t="inlineStr">
        <is>
          <t>M15</t>
        </is>
      </c>
      <c r="R2247" t="n">
        <v>4696.57</v>
      </c>
      <c r="S2247" t="n">
        <v>4693.56557</v>
      </c>
      <c r="T2247" t="n">
        <v>4692.41194</v>
      </c>
      <c r="U2247" t="n">
        <v>4696.15505</v>
      </c>
      <c r="V2247" t="n">
        <v>4689.50408</v>
      </c>
      <c r="W2247" t="n">
        <v>0</v>
      </c>
      <c r="Y2247" s="1">
        <f>(O2247/86400)+25569</f>
        <v/>
      </c>
      <c r="Z2247" s="2">
        <f>CEILING(INT(Y2247*1440)/1440*288,1)/288</f>
        <v/>
      </c>
      <c r="AA2247">
        <f>MROUND((Z2247-25569)*86400,300)</f>
        <v/>
      </c>
    </row>
    <row r="2248" ht="14.25" customHeight="1">
      <c r="O2248" t="n">
        <v>1778196602</v>
      </c>
      <c r="P2248" t="inlineStr">
        <is>
          <t>XAUUSD</t>
        </is>
      </c>
      <c r="Q2248" t="inlineStr">
        <is>
          <t>M15</t>
        </is>
      </c>
      <c r="R2248" t="n">
        <v>4697.81</v>
      </c>
      <c r="S2248" t="n">
        <v>4696.09529</v>
      </c>
      <c r="T2248" t="n">
        <v>4694.25362</v>
      </c>
      <c r="U2248" t="n">
        <v>4698.53239</v>
      </c>
      <c r="V2248" t="n">
        <v>4692.01229</v>
      </c>
      <c r="W2248" t="n">
        <v>0</v>
      </c>
      <c r="Y2248" s="1">
        <f>(O2248/86400)+25569</f>
        <v/>
      </c>
      <c r="Z2248" s="2">
        <f>CEILING(INT(Y2248*1440)/1440*288,1)/288</f>
        <v/>
      </c>
      <c r="AA2248">
        <f>MROUND((Z2248-25569)*86400,300)</f>
        <v/>
      </c>
    </row>
    <row r="2249" ht="14.25" customHeight="1">
      <c r="O2249" t="n">
        <v>1778197502</v>
      </c>
      <c r="P2249" t="inlineStr">
        <is>
          <t>XAUUSD</t>
        </is>
      </c>
      <c r="Q2249" t="inlineStr">
        <is>
          <t>M15</t>
        </is>
      </c>
      <c r="R2249" t="n">
        <v>4704.54</v>
      </c>
      <c r="S2249" t="n">
        <v>4698.74798</v>
      </c>
      <c r="T2249" t="n">
        <v>4696.5008</v>
      </c>
      <c r="U2249" t="n">
        <v>4701.53116</v>
      </c>
      <c r="V2249" t="n">
        <v>4694.39618</v>
      </c>
      <c r="W2249" t="n">
        <v>0</v>
      </c>
      <c r="Y2249" s="1">
        <f>(O2249/86400)+25569</f>
        <v/>
      </c>
      <c r="Z2249" s="2">
        <f>CEILING(INT(Y2249*1440)/1440*288,1)/288</f>
        <v/>
      </c>
      <c r="AA2249">
        <f>MROUND((Z2249-25569)*86400,300)</f>
        <v/>
      </c>
    </row>
    <row r="2250" ht="14.25" customHeight="1">
      <c r="O2250" t="n">
        <v>1778198402</v>
      </c>
      <c r="P2250" t="inlineStr">
        <is>
          <t>XAUUSD</t>
        </is>
      </c>
      <c r="Q2250" t="inlineStr">
        <is>
          <t>M15</t>
        </is>
      </c>
      <c r="R2250" t="n">
        <v>4702.79</v>
      </c>
      <c r="S2250" t="n">
        <v>4701.19014</v>
      </c>
      <c r="T2250" t="n">
        <v>4698.84547</v>
      </c>
      <c r="U2250" t="n">
        <v>4704.68418</v>
      </c>
      <c r="V2250" t="n">
        <v>4696.46489</v>
      </c>
      <c r="W2250" t="n">
        <v>0</v>
      </c>
      <c r="Y2250" s="1">
        <f>(O2250/86400)+25569</f>
        <v/>
      </c>
      <c r="Z2250" s="2">
        <f>CEILING(INT(Y2250*1440)/1440*288,1)/288</f>
        <v/>
      </c>
      <c r="AA2250">
        <f>MROUND((Z2250-25569)*86400,300)</f>
        <v/>
      </c>
    </row>
    <row r="2251" ht="14.25" customHeight="1">
      <c r="O2251" t="n">
        <v>1778199302</v>
      </c>
      <c r="P2251" t="inlineStr">
        <is>
          <t>XAUUSD</t>
        </is>
      </c>
      <c r="Q2251" t="inlineStr">
        <is>
          <t>M15</t>
        </is>
      </c>
      <c r="R2251" t="n">
        <v>4697.35</v>
      </c>
      <c r="S2251" t="n">
        <v>4703.43654</v>
      </c>
      <c r="T2251" t="n">
        <v>4701.14101</v>
      </c>
      <c r="U2251" t="n">
        <v>4707.68689</v>
      </c>
      <c r="V2251" t="n">
        <v>4698.15918</v>
      </c>
      <c r="W2251" t="n">
        <v>0</v>
      </c>
      <c r="Y2251" s="1">
        <f>(O2251/86400)+25569</f>
        <v/>
      </c>
      <c r="Z2251" s="2">
        <f>CEILING(INT(Y2251*1440)/1440*288,1)/288</f>
        <v/>
      </c>
      <c r="AA2251">
        <f>MROUND((Z2251-25569)*86400,300)</f>
        <v/>
      </c>
    </row>
    <row r="2252" ht="14.25" customHeight="1">
      <c r="O2252" t="n">
        <v>1778200202</v>
      </c>
      <c r="P2252" t="inlineStr">
        <is>
          <t>XAUUSD</t>
        </is>
      </c>
      <c r="Q2252" t="inlineStr">
        <is>
          <t>M15</t>
        </is>
      </c>
      <c r="R2252" t="n">
        <v>4705.16</v>
      </c>
      <c r="S2252" t="n">
        <v>4705.71435</v>
      </c>
      <c r="T2252" t="n">
        <v>4703.42768</v>
      </c>
      <c r="U2252" t="n">
        <v>4710.56485</v>
      </c>
      <c r="V2252" t="n">
        <v>4699.83168</v>
      </c>
      <c r="W2252" t="n">
        <v>0</v>
      </c>
      <c r="Y2252" s="1">
        <f>(O2252/86400)+25569</f>
        <v/>
      </c>
      <c r="Z2252" s="2">
        <f>CEILING(INT(Y2252*1440)/1440*288,1)/288</f>
        <v/>
      </c>
      <c r="AA2252">
        <f>MROUND((Z2252-25569)*86400,300)</f>
        <v/>
      </c>
    </row>
    <row r="2253" ht="14.25" customHeight="1">
      <c r="O2253" t="n">
        <v>1778201102</v>
      </c>
      <c r="P2253" t="inlineStr">
        <is>
          <t>XAUUSD</t>
        </is>
      </c>
      <c r="Q2253" t="inlineStr">
        <is>
          <t>M15</t>
        </is>
      </c>
      <c r="R2253" t="n">
        <v>4701.44</v>
      </c>
      <c r="S2253" t="n">
        <v>4707.91057</v>
      </c>
      <c r="T2253" t="n">
        <v>4705.66913</v>
      </c>
      <c r="U2253" t="n">
        <v>4713.26073</v>
      </c>
      <c r="V2253" t="n">
        <v>4701.61124</v>
      </c>
      <c r="W2253" t="n">
        <v>0</v>
      </c>
      <c r="Y2253" s="1">
        <f>(O2253/86400)+25569</f>
        <v/>
      </c>
      <c r="Z2253" s="2">
        <f>CEILING(INT(Y2253*1440)/1440*288,1)/288</f>
        <v/>
      </c>
      <c r="AA2253">
        <f>MROUND((Z2253-25569)*86400,300)</f>
        <v/>
      </c>
    </row>
    <row r="2254" ht="14.25" customHeight="1">
      <c r="O2254" t="n">
        <v>1778202002</v>
      </c>
      <c r="P2254" t="inlineStr">
        <is>
          <t>XAUUSD</t>
        </is>
      </c>
      <c r="Q2254" t="inlineStr">
        <is>
          <t>M15</t>
        </is>
      </c>
      <c r="R2254" t="n">
        <v>4714.05</v>
      </c>
      <c r="S2254" t="n">
        <v>4710.21436</v>
      </c>
      <c r="T2254" t="n">
        <v>4707.94174</v>
      </c>
      <c r="U2254" t="n">
        <v>4715.89503</v>
      </c>
      <c r="V2254" t="n">
        <v>4703.62635</v>
      </c>
      <c r="W2254" t="n">
        <v>0</v>
      </c>
      <c r="Y2254" s="1">
        <f>(O2254/86400)+25569</f>
        <v/>
      </c>
      <c r="Z2254" s="2">
        <f>CEILING(INT(Y2254*1440)/1440*288,1)/288</f>
        <v/>
      </c>
      <c r="AA2254">
        <f>MROUND((Z2254-25569)*86400,300)</f>
        <v/>
      </c>
    </row>
    <row r="2255" ht="14.25" customHeight="1">
      <c r="O2255" t="n">
        <v>1778202902</v>
      </c>
      <c r="P2255" t="inlineStr">
        <is>
          <t>XAUUSD</t>
        </is>
      </c>
      <c r="Q2255" t="inlineStr">
        <is>
          <t>M15</t>
        </is>
      </c>
      <c r="R2255" t="n">
        <v>4712.82</v>
      </c>
      <c r="S2255" t="n">
        <v>4712.35191</v>
      </c>
      <c r="T2255" t="n">
        <v>4710.14683</v>
      </c>
      <c r="U2255" t="n">
        <v>4718.16005</v>
      </c>
      <c r="V2255" t="n">
        <v>4705.85632</v>
      </c>
      <c r="W2255" t="n">
        <v>0</v>
      </c>
      <c r="Y2255" s="1">
        <f>(O2255/86400)+25569</f>
        <v/>
      </c>
      <c r="Z2255" s="2">
        <f>CEILING(INT(Y2255*1440)/1440*288,1)/288</f>
        <v/>
      </c>
      <c r="AA2255">
        <f>MROUND((Z2255-25569)*86400,300)</f>
        <v/>
      </c>
    </row>
    <row r="2256" ht="14.25" customHeight="1">
      <c r="O2256" t="n">
        <v>1778203802</v>
      </c>
      <c r="P2256" t="inlineStr">
        <is>
          <t>XAUUSD</t>
        </is>
      </c>
      <c r="Q2256" t="inlineStr">
        <is>
          <t>M15</t>
        </is>
      </c>
      <c r="R2256" t="n">
        <v>4711.08</v>
      </c>
      <c r="S2256" t="n">
        <v>4714.41266</v>
      </c>
      <c r="T2256" t="n">
        <v>4712.27974</v>
      </c>
      <c r="U2256" t="n">
        <v>4720.15204</v>
      </c>
      <c r="V2256" t="n">
        <v>4708.02393</v>
      </c>
      <c r="W2256" t="n">
        <v>0</v>
      </c>
      <c r="Y2256" s="1">
        <f>(O2256/86400)+25569</f>
        <v/>
      </c>
      <c r="Z2256" s="2">
        <f>CEILING(INT(Y2256*1440)/1440*288,1)/288</f>
        <v/>
      </c>
      <c r="AA2256">
        <f>MROUND((Z2256-25569)*86400,300)</f>
        <v/>
      </c>
    </row>
    <row r="2257" ht="14.25" customHeight="1">
      <c r="O2257" t="n">
        <v>1778204702</v>
      </c>
      <c r="P2257" t="inlineStr">
        <is>
          <t>XAUUSD</t>
        </is>
      </c>
      <c r="Q2257" t="inlineStr">
        <is>
          <t>M15</t>
        </is>
      </c>
      <c r="R2257" t="n">
        <v>4722.98</v>
      </c>
      <c r="S2257" t="n">
        <v>4716.45586</v>
      </c>
      <c r="T2257" t="n">
        <v>4714.3678</v>
      </c>
      <c r="U2257" t="n">
        <v>4722.04206</v>
      </c>
      <c r="V2257" t="n">
        <v>4710.24754</v>
      </c>
      <c r="W2257" t="n">
        <v>0</v>
      </c>
      <c r="Y2257" s="1">
        <f>(O2257/86400)+25569</f>
        <v/>
      </c>
      <c r="Z2257" s="2">
        <f>CEILING(INT(Y2257*1440)/1440*288,1)/288</f>
        <v/>
      </c>
      <c r="AA2257">
        <f>MROUND((Z2257-25569)*86400,300)</f>
        <v/>
      </c>
    </row>
    <row r="2258" ht="14.25" customHeight="1">
      <c r="O2258" t="n">
        <v>1778205602</v>
      </c>
      <c r="P2258" t="inlineStr">
        <is>
          <t>XAUUSD</t>
        </is>
      </c>
      <c r="Q2258" t="inlineStr">
        <is>
          <t>M15</t>
        </is>
      </c>
      <c r="R2258" t="n">
        <v>4723.99</v>
      </c>
      <c r="S2258" t="n">
        <v>4718.10296</v>
      </c>
      <c r="T2258" t="n">
        <v>4716.23538</v>
      </c>
      <c r="U2258" t="n">
        <v>4723.54773</v>
      </c>
      <c r="V2258" t="n">
        <v>4712.27917</v>
      </c>
      <c r="W2258" t="n">
        <v>0</v>
      </c>
      <c r="Y2258" s="1">
        <f>(O2258/86400)+25569</f>
        <v/>
      </c>
      <c r="Z2258" s="2">
        <f>CEILING(INT(Y2258*1440)/1440*288,1)/288</f>
        <v/>
      </c>
      <c r="AA2258">
        <f>MROUND((Z2258-25569)*86400,300)</f>
        <v/>
      </c>
    </row>
    <row r="2259" ht="14.25" customHeight="1">
      <c r="O2259" t="n">
        <v>1778206502</v>
      </c>
      <c r="P2259" t="inlineStr">
        <is>
          <t>XAUUSD</t>
        </is>
      </c>
      <c r="Q2259" t="inlineStr">
        <is>
          <t>M15</t>
        </is>
      </c>
      <c r="R2259" t="n">
        <v>4721.39</v>
      </c>
      <c r="S2259" t="n">
        <v>4719.24762</v>
      </c>
      <c r="T2259" t="n">
        <v>4717.7415</v>
      </c>
      <c r="U2259" t="n">
        <v>4724.46117</v>
      </c>
      <c r="V2259" t="n">
        <v>4713.75166</v>
      </c>
      <c r="W2259" t="n">
        <v>0</v>
      </c>
      <c r="Y2259" s="1">
        <f>(O2259/86400)+25569</f>
        <v/>
      </c>
      <c r="Z2259" s="2">
        <f>CEILING(INT(Y2259*1440)/1440*288,1)/288</f>
        <v/>
      </c>
      <c r="AA2259">
        <f>MROUND((Z2259-25569)*86400,300)</f>
        <v/>
      </c>
    </row>
    <row r="2260" ht="14.25" customHeight="1">
      <c r="O2260" t="n">
        <v>1778207402</v>
      </c>
      <c r="P2260" t="inlineStr">
        <is>
          <t>XAUUSD</t>
        </is>
      </c>
      <c r="Q2260" t="inlineStr">
        <is>
          <t>M15</t>
        </is>
      </c>
      <c r="R2260" t="n">
        <v>4710.27</v>
      </c>
      <c r="S2260" t="n">
        <v>4719.89115</v>
      </c>
      <c r="T2260" t="n">
        <v>4718.81633</v>
      </c>
      <c r="U2260" t="n">
        <v>4724.99</v>
      </c>
      <c r="V2260" t="n">
        <v>4714.69769</v>
      </c>
      <c r="W2260" t="n">
        <v>0</v>
      </c>
      <c r="Y2260" s="1">
        <f>(O2260/86400)+25569</f>
        <v/>
      </c>
      <c r="Z2260" s="2">
        <f>CEILING(INT(Y2260*1440)/1440*288,1)/288</f>
        <v/>
      </c>
      <c r="AA2260">
        <f>MROUND((Z2260-25569)*86400,300)</f>
        <v/>
      </c>
    </row>
    <row r="2261" ht="14.25" customHeight="1">
      <c r="O2261" t="n">
        <v>1778208302</v>
      </c>
      <c r="P2261" t="inlineStr">
        <is>
          <t>XAUUSD</t>
        </is>
      </c>
      <c r="Q2261" t="inlineStr">
        <is>
          <t>M15</t>
        </is>
      </c>
      <c r="R2261" t="n">
        <v>4713.68</v>
      </c>
      <c r="S2261" t="n">
        <v>4720.27875</v>
      </c>
      <c r="T2261" t="n">
        <v>4719.54754</v>
      </c>
      <c r="U2261" t="n">
        <v>4725.11559</v>
      </c>
      <c r="V2261" t="n">
        <v>4715.38514</v>
      </c>
      <c r="W2261" t="n">
        <v>0</v>
      </c>
      <c r="Y2261" s="1">
        <f>(O2261/86400)+25569</f>
        <v/>
      </c>
      <c r="Z2261" s="2">
        <f>CEILING(INT(Y2261*1440)/1440*288,1)/288</f>
        <v/>
      </c>
      <c r="AA2261">
        <f>MROUND((Z2261-25569)*86400,300)</f>
        <v/>
      </c>
    </row>
    <row r="2262" ht="14.25" customHeight="1">
      <c r="O2262" t="n">
        <v>1778209202</v>
      </c>
      <c r="P2262" t="inlineStr">
        <is>
          <t>XAUUSD</t>
        </is>
      </c>
      <c r="Q2262" t="inlineStr">
        <is>
          <t>M15</t>
        </is>
      </c>
      <c r="R2262" t="n">
        <v>4720.15</v>
      </c>
      <c r="S2262" t="n">
        <v>4720.23492</v>
      </c>
      <c r="T2262" t="n">
        <v>4719.89123</v>
      </c>
      <c r="U2262" t="n">
        <v>4724.9389</v>
      </c>
      <c r="V2262" t="n">
        <v>4715.74904</v>
      </c>
      <c r="W2262" t="n">
        <v>0</v>
      </c>
      <c r="Y2262" s="1">
        <f>(O2262/86400)+25569</f>
        <v/>
      </c>
      <c r="Z2262" s="2">
        <f>CEILING(INT(Y2262*1440)/1440*288,1)/288</f>
        <v/>
      </c>
      <c r="AA2262">
        <f>MROUND((Z2262-25569)*86400,300)</f>
        <v/>
      </c>
    </row>
    <row r="2263" ht="14.25" customHeight="1">
      <c r="O2263" t="n">
        <v>1778210102</v>
      </c>
      <c r="P2263" t="inlineStr">
        <is>
          <t>XAUUSD</t>
        </is>
      </c>
      <c r="Q2263" t="inlineStr">
        <is>
          <t>M15</t>
        </is>
      </c>
      <c r="R2263" t="n">
        <v>4720.44</v>
      </c>
      <c r="S2263" t="n">
        <v>4719.55715</v>
      </c>
      <c r="T2263" t="n">
        <v>4719.72419</v>
      </c>
      <c r="U2263" t="n">
        <v>4724.3449</v>
      </c>
      <c r="V2263" t="n">
        <v>4715.70193</v>
      </c>
      <c r="W2263" t="n">
        <v>1</v>
      </c>
      <c r="Y2263" s="1">
        <f>(O2263/86400)+25569</f>
        <v/>
      </c>
      <c r="Z2263" s="2">
        <f>CEILING(INT(Y2263*1440)/1440*288,1)/288</f>
        <v/>
      </c>
      <c r="AA2263">
        <f>MROUND((Z2263-25569)*86400,300)</f>
        <v/>
      </c>
    </row>
    <row r="2264" ht="14.25" customHeight="1">
      <c r="O2264" t="n">
        <v>1778211002</v>
      </c>
      <c r="P2264" t="inlineStr">
        <is>
          <t>XAUUSD</t>
        </is>
      </c>
      <c r="Q2264" t="inlineStr">
        <is>
          <t>M15</t>
        </is>
      </c>
      <c r="R2264" t="n">
        <v>4724.99</v>
      </c>
      <c r="S2264" t="n">
        <v>4718.33932</v>
      </c>
      <c r="T2264" t="n">
        <v>4719.03176</v>
      </c>
      <c r="U2264" t="n">
        <v>4723.3065</v>
      </c>
      <c r="V2264" t="n">
        <v>4715.13072</v>
      </c>
      <c r="W2264" t="n">
        <v>0</v>
      </c>
      <c r="Y2264" s="1">
        <f>(O2264/86400)+25569</f>
        <v/>
      </c>
      <c r="Z2264" s="2">
        <f>CEILING(INT(Y2264*1440)/1440*288,1)/288</f>
        <v/>
      </c>
      <c r="AA2264">
        <f>MROUND((Z2264-25569)*86400,300)</f>
        <v/>
      </c>
    </row>
    <row r="2265" ht="14.25" customHeight="1">
      <c r="O2265" t="n">
        <v>1778211902</v>
      </c>
      <c r="P2265" t="inlineStr">
        <is>
          <t>XAUUSD</t>
        </is>
      </c>
      <c r="Q2265" t="inlineStr">
        <is>
          <t>M15</t>
        </is>
      </c>
      <c r="R2265" t="n">
        <v>4719.62</v>
      </c>
      <c r="S2265" t="n">
        <v>4716.70255</v>
      </c>
      <c r="T2265" t="n">
        <v>4717.86716</v>
      </c>
      <c r="U2265" t="n">
        <v>4721.75314</v>
      </c>
      <c r="V2265" t="n">
        <v>4714.09233</v>
      </c>
      <c r="W2265" t="n">
        <v>0</v>
      </c>
      <c r="Y2265" s="1">
        <f>(O2265/86400)+25569</f>
        <v/>
      </c>
      <c r="Z2265" s="2">
        <f>CEILING(INT(Y2265*1440)/1440*288,1)/288</f>
        <v/>
      </c>
      <c r="AA2265">
        <f>MROUND((Z2265-25569)*86400,300)</f>
        <v/>
      </c>
    </row>
    <row r="2266" ht="14.25" customHeight="1">
      <c r="O2266" t="n">
        <v>1778212802</v>
      </c>
      <c r="P2266" t="inlineStr">
        <is>
          <t>XAUUSD</t>
        </is>
      </c>
      <c r="Q2266" t="inlineStr">
        <is>
          <t>M15</t>
        </is>
      </c>
      <c r="R2266" t="n">
        <v>4715.08</v>
      </c>
      <c r="S2266" t="n">
        <v>4715.16928</v>
      </c>
      <c r="T2266" t="n">
        <v>4716.51822</v>
      </c>
      <c r="U2266" t="n">
        <v>4720.14928</v>
      </c>
      <c r="V2266" t="n">
        <v>4712.88171</v>
      </c>
      <c r="W2266" t="n">
        <v>0</v>
      </c>
      <c r="Y2266" s="1">
        <f>(O2266/86400)+25569</f>
        <v/>
      </c>
      <c r="Z2266" s="2">
        <f>CEILING(INT(Y2266*1440)/1440*288,1)/288</f>
        <v/>
      </c>
      <c r="AA2266">
        <f>MROUND((Z2266-25569)*86400,300)</f>
        <v/>
      </c>
    </row>
    <row r="2267" ht="14.25" customHeight="1">
      <c r="O2267" t="n">
        <v>1778213702</v>
      </c>
      <c r="P2267" t="inlineStr">
        <is>
          <t>XAUUSD</t>
        </is>
      </c>
      <c r="Q2267" t="inlineStr">
        <is>
          <t>M15</t>
        </is>
      </c>
      <c r="R2267" t="n">
        <v>4717.4</v>
      </c>
      <c r="S2267" t="n">
        <v>4714.25408</v>
      </c>
      <c r="T2267" t="n">
        <v>4715.38615</v>
      </c>
      <c r="U2267" t="n">
        <v>4718.92364</v>
      </c>
      <c r="V2267" t="n">
        <v>4711.88174</v>
      </c>
      <c r="W2267" t="n">
        <v>0</v>
      </c>
      <c r="Y2267" s="1">
        <f>(O2267/86400)+25569</f>
        <v/>
      </c>
      <c r="Z2267" s="2">
        <f>CEILING(INT(Y2267*1440)/1440*288,1)/288</f>
        <v/>
      </c>
      <c r="AA2267">
        <f>MROUND((Z2267-25569)*86400,300)</f>
        <v/>
      </c>
    </row>
    <row r="2268" ht="14.25" customHeight="1">
      <c r="O2268" t="n">
        <v>1778214602</v>
      </c>
      <c r="P2268" t="inlineStr">
        <is>
          <t>XAUUSD</t>
        </is>
      </c>
      <c r="Q2268" t="inlineStr">
        <is>
          <t>M15</t>
        </is>
      </c>
      <c r="R2268" t="n">
        <v>4712.14</v>
      </c>
      <c r="S2268" t="n">
        <v>4714.19552</v>
      </c>
      <c r="T2268" t="n">
        <v>4714.79084</v>
      </c>
      <c r="U2268" t="n">
        <v>4718.54662</v>
      </c>
      <c r="V2268" t="n">
        <v>4711.41921</v>
      </c>
      <c r="W2268" t="n">
        <v>0</v>
      </c>
      <c r="Y2268" s="1">
        <f>(O2268/86400)+25569</f>
        <v/>
      </c>
      <c r="Z2268" s="2">
        <f>CEILING(INT(Y2268*1440)/1440*288,1)/288</f>
        <v/>
      </c>
      <c r="AA2268">
        <f>MROUND((Z2268-25569)*86400,300)</f>
        <v/>
      </c>
    </row>
    <row r="2269" ht="14.25" customHeight="1">
      <c r="O2269" t="n">
        <v>1778215502</v>
      </c>
      <c r="P2269" t="inlineStr">
        <is>
          <t>XAUUSD</t>
        </is>
      </c>
      <c r="Q2269" t="inlineStr">
        <is>
          <t>M15</t>
        </is>
      </c>
      <c r="R2269" t="n">
        <v>4711.09</v>
      </c>
      <c r="S2269" t="n">
        <v>4715.26839</v>
      </c>
      <c r="T2269" t="n">
        <v>4715.02961</v>
      </c>
      <c r="U2269" t="n">
        <v>4719.20818</v>
      </c>
      <c r="V2269" t="n">
        <v>4711.80259</v>
      </c>
      <c r="W2269" t="n">
        <v>1</v>
      </c>
      <c r="Y2269" s="1">
        <f>(O2269/86400)+25569</f>
        <v/>
      </c>
      <c r="Z2269" s="2">
        <f>CEILING(INT(Y2269*1440)/1440*288,1)/288</f>
        <v/>
      </c>
      <c r="AA2269">
        <f>MROUND((Z2269-25569)*86400,300)</f>
        <v/>
      </c>
    </row>
    <row r="2270" ht="14.25" customHeight="1">
      <c r="O2270" t="n">
        <v>1778216402</v>
      </c>
      <c r="P2270" t="inlineStr">
        <is>
          <t>XAUUSD</t>
        </is>
      </c>
      <c r="Q2270" t="inlineStr">
        <is>
          <t>M15</t>
        </is>
      </c>
      <c r="R2270" t="n">
        <v>4712.09</v>
      </c>
      <c r="S2270" t="n">
        <v>4717.39601</v>
      </c>
      <c r="T2270" t="n">
        <v>4716.21281</v>
      </c>
      <c r="U2270" t="n">
        <v>4720.95465</v>
      </c>
      <c r="V2270" t="n">
        <v>4713.02876</v>
      </c>
      <c r="W2270" t="n">
        <v>0</v>
      </c>
      <c r="Y2270" s="1">
        <f>(O2270/86400)+25569</f>
        <v/>
      </c>
      <c r="Z2270" s="2">
        <f>CEILING(INT(Y2270*1440)/1440*288,1)/288</f>
        <v/>
      </c>
      <c r="AA2270">
        <f>MROUND((Z2270-25569)*86400,300)</f>
        <v/>
      </c>
    </row>
    <row r="2271" ht="14.25" customHeight="1">
      <c r="O2271" t="n">
        <v>1778217302</v>
      </c>
      <c r="P2271" t="inlineStr">
        <is>
          <t>XAUUSD</t>
        </is>
      </c>
      <c r="Q2271" t="inlineStr">
        <is>
          <t>M15</t>
        </is>
      </c>
      <c r="R2271" t="n">
        <v>4719.37</v>
      </c>
      <c r="S2271" t="n">
        <v>4720.21791</v>
      </c>
      <c r="T2271" t="n">
        <v>4718.21536</v>
      </c>
      <c r="U2271" t="n">
        <v>4723.53905</v>
      </c>
      <c r="V2271" t="n">
        <v>4714.9085</v>
      </c>
      <c r="W2271" t="n">
        <v>0</v>
      </c>
      <c r="Y2271" s="1">
        <f>(O2271/86400)+25569</f>
        <v/>
      </c>
      <c r="Z2271" s="2">
        <f>CEILING(INT(Y2271*1440)/1440*288,1)/288</f>
        <v/>
      </c>
      <c r="AA2271">
        <f>MROUND((Z2271-25569)*86400,300)</f>
        <v/>
      </c>
    </row>
    <row r="2272" ht="14.25" customHeight="1">
      <c r="O2272" t="n">
        <v>1778218202</v>
      </c>
      <c r="P2272" t="inlineStr">
        <is>
          <t>XAUUSD</t>
        </is>
      </c>
      <c r="Q2272" t="inlineStr">
        <is>
          <t>M15</t>
        </is>
      </c>
      <c r="R2272" t="n">
        <v>4724.62</v>
      </c>
      <c r="S2272" t="n">
        <v>4723.05342</v>
      </c>
      <c r="T2272" t="n">
        <v>4720.63439</v>
      </c>
      <c r="U2272" t="n">
        <v>4726.44456</v>
      </c>
      <c r="V2272" t="n">
        <v>4717.03948</v>
      </c>
      <c r="W2272" t="n">
        <v>0</v>
      </c>
      <c r="Y2272" s="1">
        <f>(O2272/86400)+25569</f>
        <v/>
      </c>
      <c r="Z2272" s="2">
        <f>CEILING(INT(Y2272*1440)/1440*288,1)/288</f>
        <v/>
      </c>
      <c r="AA2272">
        <f>MROUND((Z2272-25569)*86400,300)</f>
        <v/>
      </c>
    </row>
    <row r="2273" ht="14.25" customHeight="1">
      <c r="O2273" t="n">
        <v>1778219102</v>
      </c>
      <c r="P2273" t="inlineStr">
        <is>
          <t>XAUUSD</t>
        </is>
      </c>
      <c r="Q2273" t="inlineStr">
        <is>
          <t>M15</t>
        </is>
      </c>
      <c r="R2273" t="n">
        <v>4727.43</v>
      </c>
      <c r="S2273" t="n">
        <v>4725.24348</v>
      </c>
      <c r="T2273" t="n">
        <v>4722.93894</v>
      </c>
      <c r="U2273" t="n">
        <v>4728.98101</v>
      </c>
      <c r="V2273" t="n">
        <v>4718.71056</v>
      </c>
      <c r="W2273" t="n">
        <v>0</v>
      </c>
      <c r="Y2273" s="1">
        <f>(O2273/86400)+25569</f>
        <v/>
      </c>
      <c r="Z2273" s="2">
        <f>CEILING(INT(Y2273*1440)/1440*288,1)/288</f>
        <v/>
      </c>
      <c r="AA2273">
        <f>MROUND((Z2273-25569)*86400,300)</f>
        <v/>
      </c>
    </row>
    <row r="2274" ht="14.25" customHeight="1">
      <c r="O2274" t="n">
        <v>1778220002</v>
      </c>
      <c r="P2274" t="inlineStr">
        <is>
          <t>XAUUSD</t>
        </is>
      </c>
      <c r="Q2274" t="inlineStr">
        <is>
          <t>M15</t>
        </is>
      </c>
      <c r="R2274" t="n">
        <v>4723.03</v>
      </c>
      <c r="S2274" t="n">
        <v>4726.3006</v>
      </c>
      <c r="T2274" t="n">
        <v>4724.61977</v>
      </c>
      <c r="U2274" t="n">
        <v>4730.60493</v>
      </c>
      <c r="V2274" t="n">
        <v>4719.42406</v>
      </c>
      <c r="W2274" t="n">
        <v>0</v>
      </c>
      <c r="Y2274" s="1">
        <f>(O2274/86400)+25569</f>
        <v/>
      </c>
      <c r="Z2274" s="2">
        <f>CEILING(INT(Y2274*1440)/1440*288,1)/288</f>
        <v/>
      </c>
      <c r="AA2274">
        <f>MROUND((Z2274-25569)*86400,300)</f>
        <v/>
      </c>
    </row>
    <row r="2275" ht="14.25" customHeight="1">
      <c r="O2275" t="n">
        <v>1778220902</v>
      </c>
      <c r="P2275" t="inlineStr">
        <is>
          <t>XAUUSD</t>
        </is>
      </c>
      <c r="Q2275" t="inlineStr">
        <is>
          <t>M15</t>
        </is>
      </c>
      <c r="R2275" t="n">
        <v>4733.47</v>
      </c>
      <c r="S2275" t="n">
        <v>4726.13354</v>
      </c>
      <c r="T2275" t="n">
        <v>4725.37665</v>
      </c>
      <c r="U2275" t="n">
        <v>4731.03566</v>
      </c>
      <c r="V2275" t="n">
        <v>4719.22112</v>
      </c>
      <c r="W2275" t="n">
        <v>0</v>
      </c>
      <c r="Y2275" s="1">
        <f>(O2275/86400)+25569</f>
        <v/>
      </c>
      <c r="Z2275" s="2">
        <f>CEILING(INT(Y2275*1440)/1440*288,1)/288</f>
        <v/>
      </c>
      <c r="AA2275">
        <f>MROUND((Z2275-25569)*86400,300)</f>
        <v/>
      </c>
    </row>
    <row r="2276" ht="14.25" customHeight="1">
      <c r="O2276" t="n">
        <v>1778221802</v>
      </c>
      <c r="P2276" t="inlineStr">
        <is>
          <t>XAUUSD</t>
        </is>
      </c>
      <c r="Q2276" t="inlineStr">
        <is>
          <t>M15</t>
        </is>
      </c>
      <c r="R2276" t="n">
        <v>4728.52</v>
      </c>
      <c r="S2276" t="n">
        <v>4724.44453</v>
      </c>
      <c r="T2276" t="n">
        <v>4724.91059</v>
      </c>
      <c r="U2276" t="n">
        <v>4730.07679</v>
      </c>
      <c r="V2276" t="n">
        <v>4717.83835</v>
      </c>
      <c r="W2276" t="n">
        <v>1</v>
      </c>
      <c r="Y2276" s="1">
        <f>(O2276/86400)+25569</f>
        <v/>
      </c>
      <c r="Z2276" s="2">
        <f>CEILING(INT(Y2276*1440)/1440*288,1)/288</f>
        <v/>
      </c>
      <c r="AA2276">
        <f>MROUND((Z2276-25569)*86400,300)</f>
        <v/>
      </c>
    </row>
    <row r="2277" ht="14.25" customHeight="1">
      <c r="O2277" t="n">
        <v>1778222702</v>
      </c>
      <c r="P2277" t="inlineStr">
        <is>
          <t>XAUUSD</t>
        </is>
      </c>
      <c r="Q2277" t="inlineStr">
        <is>
          <t>M15</t>
        </is>
      </c>
      <c r="R2277" t="n">
        <v>4725.67</v>
      </c>
      <c r="S2277" t="n">
        <v>4721.62447</v>
      </c>
      <c r="T2277" t="n">
        <v>4723.26753</v>
      </c>
      <c r="U2277" t="n">
        <v>4727.88538</v>
      </c>
      <c r="V2277" t="n">
        <v>4715.38735</v>
      </c>
      <c r="W2277" t="n">
        <v>0</v>
      </c>
      <c r="Y2277" s="1">
        <f>(O2277/86400)+25569</f>
        <v/>
      </c>
      <c r="Z2277" s="2">
        <f>CEILING(INT(Y2277*1440)/1440*288,1)/288</f>
        <v/>
      </c>
      <c r="AA2277">
        <f>MROUND((Z2277-25569)*86400,300)</f>
        <v/>
      </c>
    </row>
    <row r="2278" ht="14.25" customHeight="1">
      <c r="O2278" t="n">
        <v>1778223602</v>
      </c>
      <c r="P2278" t="inlineStr">
        <is>
          <t>XAUUSD</t>
        </is>
      </c>
      <c r="Q2278" t="inlineStr">
        <is>
          <t>M15</t>
        </is>
      </c>
      <c r="R2278" t="n">
        <v>4715.31</v>
      </c>
      <c r="S2278" t="n">
        <v>4718.19277</v>
      </c>
      <c r="T2278" t="n">
        <v>4720.73015</v>
      </c>
      <c r="U2278" t="n">
        <v>4724.94974</v>
      </c>
      <c r="V2278" t="n">
        <v>4712.40811</v>
      </c>
      <c r="W2278" t="n">
        <v>0</v>
      </c>
      <c r="Y2278" s="1">
        <f>(O2278/86400)+25569</f>
        <v/>
      </c>
      <c r="Z2278" s="2">
        <f>CEILING(INT(Y2278*1440)/1440*288,1)/288</f>
        <v/>
      </c>
      <c r="AA2278">
        <f>MROUND((Z2278-25569)*86400,300)</f>
        <v/>
      </c>
    </row>
    <row r="2279" ht="14.25" customHeight="1">
      <c r="O2279" t="n">
        <v>1778224502</v>
      </c>
      <c r="P2279" t="inlineStr">
        <is>
          <t>XAUUSD</t>
        </is>
      </c>
      <c r="Q2279" t="inlineStr">
        <is>
          <t>M15</t>
        </is>
      </c>
      <c r="R2279" t="n">
        <v>4706.67</v>
      </c>
      <c r="S2279" t="n">
        <v>4714.93421</v>
      </c>
      <c r="T2279" t="n">
        <v>4717.83218</v>
      </c>
      <c r="U2279" t="n">
        <v>4721.80628</v>
      </c>
      <c r="V2279" t="n">
        <v>4709.58186</v>
      </c>
      <c r="W2279" t="n">
        <v>0</v>
      </c>
      <c r="Y2279" s="1">
        <f>(O2279/86400)+25569</f>
        <v/>
      </c>
      <c r="Z2279" s="2">
        <f>CEILING(INT(Y2279*1440)/1440*288,1)/288</f>
        <v/>
      </c>
      <c r="AA2279">
        <f>MROUND((Z2279-25569)*86400,300)</f>
        <v/>
      </c>
    </row>
    <row r="2280" ht="14.25" customHeight="1">
      <c r="O2280" t="n">
        <v>1778225402</v>
      </c>
      <c r="P2280" t="inlineStr">
        <is>
          <t>XAUUSD</t>
        </is>
      </c>
      <c r="Q2280" t="inlineStr">
        <is>
          <t>M15</t>
        </is>
      </c>
      <c r="R2280" t="n">
        <v>4708.14</v>
      </c>
      <c r="S2280" t="n">
        <v>4712.51132</v>
      </c>
      <c r="T2280" t="n">
        <v>4715.17175</v>
      </c>
      <c r="U2280" t="n">
        <v>4719.10348</v>
      </c>
      <c r="V2280" t="n">
        <v>4707.83168</v>
      </c>
      <c r="W2280" t="n">
        <v>0</v>
      </c>
      <c r="Y2280" s="1">
        <f>(O2280/86400)+25569</f>
        <v/>
      </c>
      <c r="Z2280" s="2">
        <f>CEILING(INT(Y2280*1440)/1440*288,1)/288</f>
        <v/>
      </c>
      <c r="AA2280">
        <f>MROUND((Z2280-25569)*86400,300)</f>
        <v/>
      </c>
    </row>
    <row r="2281" ht="14.25" customHeight="1">
      <c r="O2281" t="n">
        <v>1778226302</v>
      </c>
      <c r="P2281" t="inlineStr">
        <is>
          <t>XAUUSD</t>
        </is>
      </c>
      <c r="Q2281" t="inlineStr">
        <is>
          <t>M15</t>
        </is>
      </c>
      <c r="R2281" t="n">
        <v>4707.87</v>
      </c>
      <c r="S2281" t="n">
        <v>4711.13236</v>
      </c>
      <c r="T2281" t="n">
        <v>4713.15205</v>
      </c>
      <c r="U2281" t="n">
        <v>4717.3265</v>
      </c>
      <c r="V2281" t="n">
        <v>4707.26108</v>
      </c>
      <c r="W2281" t="n">
        <v>0</v>
      </c>
      <c r="Y2281" s="1">
        <f>(O2281/86400)+25569</f>
        <v/>
      </c>
      <c r="Z2281" s="2">
        <f>CEILING(INT(Y2281*1440)/1440*288,1)/288</f>
        <v/>
      </c>
      <c r="AA2281">
        <f>MROUND((Z2281-25569)*86400,300)</f>
        <v/>
      </c>
    </row>
    <row r="2282" ht="14.25" customHeight="1">
      <c r="O2282" t="n">
        <v>1778227202</v>
      </c>
      <c r="P2282" t="inlineStr">
        <is>
          <t>XAUUSD</t>
        </is>
      </c>
      <c r="Q2282" t="inlineStr">
        <is>
          <t>M15</t>
        </is>
      </c>
      <c r="R2282" t="n">
        <v>4711.45</v>
      </c>
      <c r="S2282" t="n">
        <v>4710.83933</v>
      </c>
      <c r="T2282" t="n">
        <v>4711.99569</v>
      </c>
      <c r="U2282" t="n">
        <v>4716.54471</v>
      </c>
      <c r="V2282" t="n">
        <v>4707.66921</v>
      </c>
      <c r="W2282" t="n">
        <v>0</v>
      </c>
      <c r="Y2282" s="1">
        <f>(O2282/86400)+25569</f>
        <v/>
      </c>
      <c r="Z2282" s="2">
        <f>CEILING(INT(Y2282*1440)/1440*288,1)/288</f>
        <v/>
      </c>
      <c r="AA2282">
        <f>MROUND((Z2282-25569)*86400,300)</f>
        <v/>
      </c>
    </row>
    <row r="2283" ht="14.25" customHeight="1">
      <c r="O2283" t="n">
        <v>1778228102</v>
      </c>
      <c r="P2283" t="inlineStr">
        <is>
          <t>XAUUSD</t>
        </is>
      </c>
      <c r="Q2283" t="inlineStr">
        <is>
          <t>M15</t>
        </is>
      </c>
      <c r="R2283" t="n">
        <v>4716.82</v>
      </c>
      <c r="S2283" t="n">
        <v>4711.40434</v>
      </c>
      <c r="T2283" t="n">
        <v>4711.70002</v>
      </c>
      <c r="U2283" t="n">
        <v>4716.67975</v>
      </c>
      <c r="V2283" t="n">
        <v>4708.80868</v>
      </c>
      <c r="W2283" t="n">
        <v>0</v>
      </c>
      <c r="Y2283" s="1">
        <f>(O2283/86400)+25569</f>
        <v/>
      </c>
      <c r="Z2283" s="2">
        <f>CEILING(INT(Y2283*1440)/1440*288,1)/288</f>
        <v/>
      </c>
      <c r="AA2283">
        <f>MROUND((Z2283-25569)*86400,300)</f>
        <v/>
      </c>
    </row>
    <row r="2284" ht="14.25" customHeight="1">
      <c r="O2284" t="n">
        <v>1778229002</v>
      </c>
      <c r="P2284" t="inlineStr">
        <is>
          <t>XAUUSD</t>
        </is>
      </c>
      <c r="Q2284" t="inlineStr">
        <is>
          <t>M15</t>
        </is>
      </c>
      <c r="R2284" t="n">
        <v>4716.85</v>
      </c>
      <c r="S2284" t="n">
        <v>4712.4648</v>
      </c>
      <c r="T2284" t="n">
        <v>4712.08241</v>
      </c>
      <c r="U2284" t="n">
        <v>4717.27364</v>
      </c>
      <c r="V2284" t="n">
        <v>4710.22004</v>
      </c>
      <c r="W2284" t="n">
        <v>1</v>
      </c>
      <c r="Y2284" s="1">
        <f>(O2284/86400)+25569</f>
        <v/>
      </c>
      <c r="Z2284" s="2">
        <f>CEILING(INT(Y2284*1440)/1440*288,1)/288</f>
        <v/>
      </c>
      <c r="AA2284">
        <f>MROUND((Z2284-25569)*86400,300)</f>
        <v/>
      </c>
    </row>
    <row r="2285" ht="14.25" customHeight="1">
      <c r="O2285" t="n">
        <v>1778229902</v>
      </c>
      <c r="P2285" t="inlineStr">
        <is>
          <t>XAUUSD</t>
        </is>
      </c>
      <c r="Q2285" t="inlineStr">
        <is>
          <t>M15</t>
        </is>
      </c>
      <c r="R2285" t="n">
        <v>4715.7</v>
      </c>
      <c r="S2285" t="n">
        <v>4713.7887</v>
      </c>
      <c r="T2285" t="n">
        <v>4712.93556</v>
      </c>
      <c r="U2285" t="n">
        <v>4718.06448</v>
      </c>
      <c r="V2285" t="n">
        <v>4711.47665</v>
      </c>
      <c r="W2285" t="n">
        <v>0</v>
      </c>
      <c r="Y2285" s="1">
        <f>(O2285/86400)+25569</f>
        <v/>
      </c>
      <c r="Z2285" s="2">
        <f>CEILING(INT(Y2285*1440)/1440*288,1)/288</f>
        <v/>
      </c>
      <c r="AA2285">
        <f>MROUND((Z2285-25569)*86400,300)</f>
        <v/>
      </c>
    </row>
    <row r="2286" ht="14.25" customHeight="1">
      <c r="O2286" t="n">
        <v>1778230802</v>
      </c>
      <c r="P2286" t="inlineStr">
        <is>
          <t>XAUUSD</t>
        </is>
      </c>
      <c r="Q2286" t="inlineStr">
        <is>
          <t>M15</t>
        </is>
      </c>
      <c r="R2286" t="n">
        <v>4718.38</v>
      </c>
      <c r="S2286" t="n">
        <v>4715.23439</v>
      </c>
      <c r="T2286" t="n">
        <v>4714.08497</v>
      </c>
      <c r="U2286" t="n">
        <v>4718.98628</v>
      </c>
      <c r="V2286" t="n">
        <v>4712.45878</v>
      </c>
      <c r="W2286" t="n">
        <v>0</v>
      </c>
      <c r="Y2286" s="1">
        <f>(O2286/86400)+25569</f>
        <v/>
      </c>
      <c r="Z2286" s="2">
        <f>CEILING(INT(Y2286*1440)/1440*288,1)/288</f>
        <v/>
      </c>
      <c r="AA2286">
        <f>MROUND((Z2286-25569)*86400,300)</f>
        <v/>
      </c>
    </row>
    <row r="2287" ht="14.25" customHeight="1">
      <c r="O2287" t="n">
        <v>1778231702</v>
      </c>
      <c r="P2287" t="inlineStr">
        <is>
          <t>XAUUSD</t>
        </is>
      </c>
      <c r="Q2287" t="inlineStr">
        <is>
          <t>M15</t>
        </is>
      </c>
      <c r="R2287" t="n">
        <v>4717.81</v>
      </c>
      <c r="S2287" t="n">
        <v>4716.62077</v>
      </c>
      <c r="T2287" t="n">
        <v>4715.35287</v>
      </c>
      <c r="U2287" t="n">
        <v>4719.95292</v>
      </c>
      <c r="V2287" t="n">
        <v>4713.21022</v>
      </c>
      <c r="W2287" t="n">
        <v>0</v>
      </c>
      <c r="Y2287" s="1">
        <f>(O2287/86400)+25569</f>
        <v/>
      </c>
      <c r="Z2287" s="2">
        <f>CEILING(INT(Y2287*1440)/1440*288,1)/288</f>
        <v/>
      </c>
      <c r="AA2287">
        <f>MROUND((Z2287-25569)*86400,300)</f>
        <v/>
      </c>
    </row>
    <row r="2288" ht="14.25" customHeight="1">
      <c r="O2288" t="n">
        <v>1778232602</v>
      </c>
      <c r="P2288" t="inlineStr">
        <is>
          <t>XAUUSD</t>
        </is>
      </c>
      <c r="Q2288" t="inlineStr">
        <is>
          <t>M15</t>
        </is>
      </c>
      <c r="R2288" t="n">
        <v>4713.35</v>
      </c>
      <c r="S2288" t="n">
        <v>4717.90475</v>
      </c>
      <c r="T2288" t="n">
        <v>4716.62881</v>
      </c>
      <c r="U2288" t="n">
        <v>4720.86513</v>
      </c>
      <c r="V2288" t="n">
        <v>4713.74841</v>
      </c>
      <c r="W2288" t="n">
        <v>0</v>
      </c>
      <c r="Y2288" s="1">
        <f>(O2288/86400)+25569</f>
        <v/>
      </c>
      <c r="Z2288" s="2">
        <f>CEILING(INT(Y2288*1440)/1440*288,1)/288</f>
        <v/>
      </c>
      <c r="AA2288">
        <f>MROUND((Z2288-25569)*86400,300)</f>
        <v/>
      </c>
    </row>
    <row r="2289" ht="14.25" customHeight="1">
      <c r="O2289" t="n">
        <v>1778233502</v>
      </c>
      <c r="P2289" t="inlineStr">
        <is>
          <t>XAUUSD</t>
        </is>
      </c>
      <c r="Q2289" t="inlineStr">
        <is>
          <t>M15</t>
        </is>
      </c>
      <c r="R2289" t="n">
        <v>4711.79</v>
      </c>
      <c r="S2289" t="n">
        <v>4719.17035</v>
      </c>
      <c r="T2289" t="n">
        <v>4717.89958</v>
      </c>
      <c r="U2289" t="n">
        <v>4721.83962</v>
      </c>
      <c r="V2289" t="n">
        <v>4714.45298</v>
      </c>
      <c r="W2289" t="n">
        <v>0</v>
      </c>
      <c r="Y2289" s="1">
        <f>(O2289/86400)+25569</f>
        <v/>
      </c>
      <c r="Z2289" s="2">
        <f>CEILING(INT(Y2289*1440)/1440*288,1)/288</f>
        <v/>
      </c>
      <c r="AA2289">
        <f>MROUND((Z2289-25569)*86400,300)</f>
        <v/>
      </c>
    </row>
    <row r="2290" ht="14.25" customHeight="1">
      <c r="O2290" t="n">
        <v>1778234402</v>
      </c>
      <c r="P2290" t="inlineStr">
        <is>
          <t>XAUUSD</t>
        </is>
      </c>
      <c r="Q2290" t="inlineStr">
        <is>
          <t>M15</t>
        </is>
      </c>
      <c r="R2290" t="n">
        <v>4718.94</v>
      </c>
      <c r="S2290" t="n">
        <v>4720.37316</v>
      </c>
      <c r="T2290" t="n">
        <v>4719.13637</v>
      </c>
      <c r="U2290" t="n">
        <v>4722.97492</v>
      </c>
      <c r="V2290" t="n">
        <v>4715.44516</v>
      </c>
      <c r="W2290" t="n">
        <v>0</v>
      </c>
      <c r="Y2290" s="1">
        <f>(O2290/86400)+25569</f>
        <v/>
      </c>
      <c r="Z2290" s="2">
        <f>CEILING(INT(Y2290*1440)/1440*288,1)/288</f>
        <v/>
      </c>
      <c r="AA2290">
        <f>MROUND((Z2290-25569)*86400,300)</f>
        <v/>
      </c>
    </row>
    <row r="2291" ht="14.25" customHeight="1">
      <c r="O2291" t="n">
        <v>1778235302</v>
      </c>
      <c r="P2291" t="inlineStr">
        <is>
          <t>XAUUSD</t>
        </is>
      </c>
      <c r="Q2291" t="inlineStr">
        <is>
          <t>M15</t>
        </is>
      </c>
      <c r="R2291" t="n">
        <v>4720.38</v>
      </c>
      <c r="S2291" t="n">
        <v>4721.18171</v>
      </c>
      <c r="T2291" t="n">
        <v>4720.15904</v>
      </c>
      <c r="U2291" t="n">
        <v>4724.01881</v>
      </c>
      <c r="V2291" t="n">
        <v>4716.54059</v>
      </c>
      <c r="W2291" t="n">
        <v>0</v>
      </c>
      <c r="Y2291" s="1">
        <f>(O2291/86400)+25569</f>
        <v/>
      </c>
      <c r="Z2291" s="2">
        <f>CEILING(INT(Y2291*1440)/1440*288,1)/288</f>
        <v/>
      </c>
      <c r="AA2291">
        <f>MROUND((Z2291-25569)*86400,300)</f>
        <v/>
      </c>
    </row>
    <row r="2292" ht="14.25" customHeight="1">
      <c r="O2292" t="n">
        <v>1778236202</v>
      </c>
      <c r="P2292" t="inlineStr">
        <is>
          <t>XAUUSD</t>
        </is>
      </c>
      <c r="Q2292" t="inlineStr">
        <is>
          <t>M15</t>
        </is>
      </c>
      <c r="R2292" t="n">
        <v>4724.48</v>
      </c>
      <c r="S2292" t="n">
        <v>4721.41964</v>
      </c>
      <c r="T2292" t="n">
        <v>4720.78934</v>
      </c>
      <c r="U2292" t="n">
        <v>4724.68638</v>
      </c>
      <c r="V2292" t="n">
        <v>4717.34131</v>
      </c>
      <c r="W2292" t="n">
        <v>0</v>
      </c>
      <c r="Y2292" s="1">
        <f>(O2292/86400)+25569</f>
        <v/>
      </c>
      <c r="Z2292" s="2">
        <f>CEILING(INT(Y2292*1440)/1440*288,1)/288</f>
        <v/>
      </c>
      <c r="AA2292">
        <f>MROUND((Z2292-25569)*86400,300)</f>
        <v/>
      </c>
    </row>
    <row r="2293" ht="14.25" customHeight="1">
      <c r="O2293" t="n">
        <v>1778237102</v>
      </c>
      <c r="P2293" t="inlineStr">
        <is>
          <t>XAUUSD</t>
        </is>
      </c>
      <c r="Q2293" t="inlineStr">
        <is>
          <t>M15</t>
        </is>
      </c>
      <c r="R2293" t="n">
        <v>4719.94</v>
      </c>
      <c r="S2293" t="n">
        <v>4720.90442</v>
      </c>
      <c r="T2293" t="n">
        <v>4720.84688</v>
      </c>
      <c r="U2293" t="n">
        <v>4724.73701</v>
      </c>
      <c r="V2293" t="n">
        <v>4717.50793</v>
      </c>
      <c r="W2293" t="n">
        <v>0</v>
      </c>
      <c r="Y2293" s="1">
        <f>(O2293/86400)+25569</f>
        <v/>
      </c>
      <c r="Z2293" s="2">
        <f>CEILING(INT(Y2293*1440)/1440*288,1)/288</f>
        <v/>
      </c>
      <c r="AA2293">
        <f>MROUND((Z2293-25569)*86400,300)</f>
        <v/>
      </c>
    </row>
    <row r="2294" ht="14.25" customHeight="1">
      <c r="O2294" t="n">
        <v>1778238002</v>
      </c>
      <c r="P2294" t="inlineStr">
        <is>
          <t>XAUUSD</t>
        </is>
      </c>
      <c r="Q2294" t="inlineStr">
        <is>
          <t>M15</t>
        </is>
      </c>
      <c r="R2294" t="n">
        <v>4722.05</v>
      </c>
      <c r="S2294" t="n">
        <v>4719.83378</v>
      </c>
      <c r="T2294" t="n">
        <v>4720.34033</v>
      </c>
      <c r="U2294" t="n">
        <v>4724.25162</v>
      </c>
      <c r="V2294" t="n">
        <v>4716.97597</v>
      </c>
      <c r="W2294" t="n">
        <v>1</v>
      </c>
      <c r="Y2294" s="1">
        <f>(O2294/86400)+25569</f>
        <v/>
      </c>
      <c r="Z2294" s="2">
        <f>CEILING(INT(Y2294*1440)/1440*288,1)/288</f>
        <v/>
      </c>
      <c r="AA2294">
        <f>MROUND((Z2294-25569)*86400,300)</f>
        <v/>
      </c>
    </row>
    <row r="2295" ht="14.25" customHeight="1">
      <c r="O2295" t="n">
        <v>1778238902</v>
      </c>
      <c r="P2295" t="inlineStr">
        <is>
          <t>XAUUSD</t>
        </is>
      </c>
      <c r="Q2295" t="inlineStr">
        <is>
          <t>M15</t>
        </is>
      </c>
      <c r="R2295" t="n">
        <v>4724.08</v>
      </c>
      <c r="S2295" t="n">
        <v>4718.35336</v>
      </c>
      <c r="T2295" t="n">
        <v>4719.34684</v>
      </c>
      <c r="U2295" t="n">
        <v>4723.28844</v>
      </c>
      <c r="V2295" t="n">
        <v>4715.6454</v>
      </c>
      <c r="W2295" t="n">
        <v>0</v>
      </c>
      <c r="Y2295" s="1">
        <f>(O2295/86400)+25569</f>
        <v/>
      </c>
      <c r="Z2295" s="2">
        <f>CEILING(INT(Y2295*1440)/1440*288,1)/288</f>
        <v/>
      </c>
      <c r="AA2295">
        <f>MROUND((Z2295-25569)*86400,300)</f>
        <v/>
      </c>
    </row>
    <row r="2296" ht="14.25" customHeight="1">
      <c r="O2296" t="n">
        <v>1778239802</v>
      </c>
      <c r="P2296" t="inlineStr">
        <is>
          <t>XAUUSD</t>
        </is>
      </c>
      <c r="Q2296" t="inlineStr">
        <is>
          <t>M15</t>
        </is>
      </c>
      <c r="R2296" t="n">
        <v>4721.18</v>
      </c>
      <c r="S2296" t="n">
        <v>4716.75376</v>
      </c>
      <c r="T2296" t="n">
        <v>4718.0503</v>
      </c>
      <c r="U2296" t="n">
        <v>4722.18948</v>
      </c>
      <c r="V2296" t="n">
        <v>4713.69587</v>
      </c>
      <c r="W2296" t="n">
        <v>0</v>
      </c>
      <c r="Y2296" s="1">
        <f>(O2296/86400)+25569</f>
        <v/>
      </c>
      <c r="Z2296" s="2">
        <f>CEILING(INT(Y2296*1440)/1440*288,1)/288</f>
        <v/>
      </c>
      <c r="AA2296">
        <f>MROUND((Z2296-25569)*86400,300)</f>
        <v/>
      </c>
    </row>
    <row r="2297" ht="14.25" customHeight="1">
      <c r="O2297" t="n">
        <v>1778240702</v>
      </c>
      <c r="P2297" t="inlineStr">
        <is>
          <t>XAUUSD</t>
        </is>
      </c>
      <c r="Q2297" t="inlineStr">
        <is>
          <t>M15</t>
        </is>
      </c>
      <c r="R2297" t="n">
        <v>4717.8</v>
      </c>
      <c r="S2297" t="n">
        <v>4715.55167</v>
      </c>
      <c r="T2297" t="n">
        <v>4716.80099</v>
      </c>
      <c r="U2297" t="n">
        <v>4721.35671</v>
      </c>
      <c r="V2297" t="n">
        <v>4711.54192</v>
      </c>
      <c r="W2297" t="n">
        <v>0</v>
      </c>
      <c r="Y2297" s="1">
        <f>(O2297/86400)+25569</f>
        <v/>
      </c>
      <c r="Z2297" s="2">
        <f>CEILING(INT(Y2297*1440)/1440*288,1)/288</f>
        <v/>
      </c>
      <c r="AA2297">
        <f>MROUND((Z2297-25569)*86400,300)</f>
        <v/>
      </c>
    </row>
    <row r="2298" ht="14.25" customHeight="1">
      <c r="O2298" t="n">
        <v>1778241602</v>
      </c>
      <c r="P2298" t="inlineStr">
        <is>
          <t>XAUUSD</t>
        </is>
      </c>
      <c r="Q2298" t="inlineStr">
        <is>
          <t>M15</t>
        </is>
      </c>
      <c r="R2298" t="n">
        <v>4704.7</v>
      </c>
      <c r="S2298" t="n">
        <v>4715.27563</v>
      </c>
      <c r="T2298" t="n">
        <v>4716.03831</v>
      </c>
      <c r="U2298" t="n">
        <v>4721.3447</v>
      </c>
      <c r="V2298" t="n">
        <v>4709.94132</v>
      </c>
      <c r="W2298" t="n">
        <v>0</v>
      </c>
      <c r="Y2298" s="1">
        <f>(O2298/86400)+25569</f>
        <v/>
      </c>
      <c r="Z2298" s="2">
        <f>CEILING(INT(Y2298*1440)/1440*288,1)/288</f>
        <v/>
      </c>
      <c r="AA2298">
        <f>MROUND((Z2298-25569)*86400,300)</f>
        <v/>
      </c>
    </row>
    <row r="2299" ht="14.25" customHeight="1">
      <c r="O2299" t="n">
        <v>1778242502</v>
      </c>
      <c r="P2299" t="inlineStr">
        <is>
          <t>XAUUSD</t>
        </is>
      </c>
      <c r="Q2299" t="inlineStr">
        <is>
          <t>M15</t>
        </is>
      </c>
      <c r="R2299" t="n">
        <v>4710.4</v>
      </c>
      <c r="S2299" t="n">
        <v>4716.59535</v>
      </c>
      <c r="T2299" t="n">
        <v>4716.31683</v>
      </c>
      <c r="U2299" t="n">
        <v>4722.52281</v>
      </c>
      <c r="V2299" t="n">
        <v>4709.65954</v>
      </c>
      <c r="W2299" t="n">
        <v>1</v>
      </c>
      <c r="Y2299" s="1">
        <f>(O2299/86400)+25569</f>
        <v/>
      </c>
      <c r="Z2299" s="2">
        <f>CEILING(INT(Y2299*1440)/1440*288,1)/288</f>
        <v/>
      </c>
      <c r="AA2299">
        <f>MROUND((Z2299-25569)*86400,300)</f>
        <v/>
      </c>
    </row>
    <row r="2300" ht="14.25" customHeight="1">
      <c r="O2300" t="n">
        <v>1778243402</v>
      </c>
      <c r="P2300" t="inlineStr">
        <is>
          <t>XAUUSD</t>
        </is>
      </c>
      <c r="Q2300" t="inlineStr">
        <is>
          <t>M15</t>
        </is>
      </c>
      <c r="R2300" t="n">
        <v>4723.84</v>
      </c>
      <c r="S2300" t="n">
        <v>4719.36434</v>
      </c>
      <c r="T2300" t="n">
        <v>4717.84059</v>
      </c>
      <c r="U2300" t="n">
        <v>4725.24575</v>
      </c>
      <c r="V2300" t="n">
        <v>4710.98084</v>
      </c>
      <c r="W2300" t="n">
        <v>0</v>
      </c>
      <c r="Y2300" s="1">
        <f>(O2300/86400)+25569</f>
        <v/>
      </c>
      <c r="Z2300" s="2">
        <f>CEILING(INT(Y2300*1440)/1440*288,1)/288</f>
        <v/>
      </c>
      <c r="AA2300">
        <f>MROUND((Z2300-25569)*86400,300)</f>
        <v/>
      </c>
    </row>
    <row r="2301" ht="14.25" customHeight="1">
      <c r="O2301" t="n">
        <v>1778244302</v>
      </c>
      <c r="P2301" t="inlineStr">
        <is>
          <t>XAUUSD</t>
        </is>
      </c>
      <c r="Q2301" t="inlineStr">
        <is>
          <t>M15</t>
        </is>
      </c>
      <c r="R2301" t="n">
        <v>4724.41</v>
      </c>
      <c r="S2301" t="n">
        <v>4722.92106</v>
      </c>
      <c r="T2301" t="n">
        <v>4720.38082</v>
      </c>
      <c r="U2301" t="n">
        <v>4728.78977</v>
      </c>
      <c r="V2301" t="n">
        <v>4713.7916</v>
      </c>
      <c r="W2301" t="n">
        <v>0</v>
      </c>
      <c r="Y2301" s="1">
        <f>(O2301/86400)+25569</f>
        <v/>
      </c>
      <c r="Z2301" s="2">
        <f>CEILING(INT(Y2301*1440)/1440*288,1)/288</f>
        <v/>
      </c>
      <c r="AA2301">
        <f>MROUND((Z2301-25569)*86400,300)</f>
        <v/>
      </c>
    </row>
    <row r="2302" ht="14.25" customHeight="1">
      <c r="O2302" t="n">
        <v>1778245202</v>
      </c>
      <c r="P2302" t="inlineStr">
        <is>
          <t>XAUUSD</t>
        </is>
      </c>
      <c r="Q2302" t="inlineStr">
        <is>
          <t>M15</t>
        </is>
      </c>
      <c r="R2302" t="n">
        <v>4720.41</v>
      </c>
      <c r="S2302" t="n">
        <v>4726.74645</v>
      </c>
      <c r="T2302" t="n">
        <v>4723.56364</v>
      </c>
      <c r="U2302" t="n">
        <v>4732.71404</v>
      </c>
      <c r="V2302" t="n">
        <v>4717.22282</v>
      </c>
      <c r="W2302" t="n">
        <v>0</v>
      </c>
      <c r="Y2302" s="1">
        <f>(O2302/86400)+25569</f>
        <v/>
      </c>
      <c r="Z2302" s="2">
        <f>CEILING(INT(Y2302*1440)/1440*288,1)/288</f>
        <v/>
      </c>
      <c r="AA2302">
        <f>MROUND((Z2302-25569)*86400,300)</f>
        <v/>
      </c>
    </row>
    <row r="2303" ht="14.25" customHeight="1">
      <c r="O2303" t="n">
        <v>1778246102</v>
      </c>
      <c r="P2303" t="inlineStr">
        <is>
          <t>XAUUSD</t>
        </is>
      </c>
      <c r="Q2303" t="inlineStr">
        <is>
          <t>M15</t>
        </is>
      </c>
      <c r="R2303" t="n">
        <v>4727.11</v>
      </c>
      <c r="S2303" t="n">
        <v>4730.32072</v>
      </c>
      <c r="T2303" t="n">
        <v>4726.94218</v>
      </c>
      <c r="U2303" t="n">
        <v>4736.52851</v>
      </c>
      <c r="V2303" t="n">
        <v>4720.66396</v>
      </c>
      <c r="W2303" t="n">
        <v>0</v>
      </c>
      <c r="Y2303" s="1">
        <f>(O2303/86400)+25569</f>
        <v/>
      </c>
      <c r="Z2303" s="2">
        <f>CEILING(INT(Y2303*1440)/1440*288,1)/288</f>
        <v/>
      </c>
      <c r="AA2303">
        <f>MROUND((Z2303-25569)*86400,300)</f>
        <v/>
      </c>
    </row>
    <row r="2304" ht="14.25" customHeight="1">
      <c r="O2304" t="n">
        <v>1778247002</v>
      </c>
      <c r="P2304" t="inlineStr">
        <is>
          <t>XAUUSD</t>
        </is>
      </c>
      <c r="Q2304" t="inlineStr">
        <is>
          <t>M15</t>
        </is>
      </c>
      <c r="R2304" t="n">
        <v>4738.02</v>
      </c>
      <c r="S2304" t="n">
        <v>4732.78335</v>
      </c>
      <c r="T2304" t="n">
        <v>4729.86276</v>
      </c>
      <c r="U2304" t="n">
        <v>4739.60979</v>
      </c>
      <c r="V2304" t="n">
        <v>4723.31246</v>
      </c>
      <c r="W2304" t="n">
        <v>0</v>
      </c>
      <c r="Y2304" s="1">
        <f>(O2304/86400)+25569</f>
        <v/>
      </c>
      <c r="Z2304" s="2">
        <f>CEILING(INT(Y2304*1440)/1440*288,1)/288</f>
        <v/>
      </c>
      <c r="AA2304">
        <f>MROUND((Z2304-25569)*86400,300)</f>
        <v/>
      </c>
    </row>
    <row r="2305" ht="14.25" customHeight="1">
      <c r="O2305" t="n">
        <v>1778247902</v>
      </c>
      <c r="P2305" t="inlineStr">
        <is>
          <t>XAUUSD</t>
        </is>
      </c>
      <c r="Q2305" t="inlineStr">
        <is>
          <t>M15</t>
        </is>
      </c>
      <c r="R2305" t="n">
        <v>4747.9</v>
      </c>
      <c r="S2305" t="n">
        <v>4733.30347</v>
      </c>
      <c r="T2305" t="n">
        <v>4731.58312</v>
      </c>
      <c r="U2305" t="n">
        <v>4740.90046</v>
      </c>
      <c r="V2305" t="n">
        <v>4724.37462</v>
      </c>
      <c r="W2305" t="n">
        <v>0</v>
      </c>
      <c r="Y2305" s="1">
        <f>(O2305/86400)+25569</f>
        <v/>
      </c>
      <c r="Z2305" s="2">
        <f>CEILING(INT(Y2305*1440)/1440*288,1)/288</f>
        <v/>
      </c>
      <c r="AA2305">
        <f>MROUND((Z2305-25569)*86400,300)</f>
        <v/>
      </c>
    </row>
    <row r="2306" ht="14.25" customHeight="1">
      <c r="O2306" t="n">
        <v>1778248802</v>
      </c>
      <c r="P2306" t="inlineStr">
        <is>
          <t>XAUUSD</t>
        </is>
      </c>
      <c r="Q2306" t="inlineStr">
        <is>
          <t>M15</t>
        </is>
      </c>
      <c r="R2306" t="n">
        <v>4731.78</v>
      </c>
      <c r="S2306" t="n">
        <v>4731.35448</v>
      </c>
      <c r="T2306" t="n">
        <v>4731.4688</v>
      </c>
      <c r="U2306" t="n">
        <v>4739.92663</v>
      </c>
      <c r="V2306" t="n">
        <v>4723.34236</v>
      </c>
      <c r="W2306" t="n">
        <v>1</v>
      </c>
      <c r="Y2306" s="1">
        <f>(O2306/86400)+25569</f>
        <v/>
      </c>
      <c r="Z2306" s="2">
        <f>CEILING(INT(Y2306*1440)/1440*288,1)/288</f>
        <v/>
      </c>
      <c r="AA2306">
        <f>MROUND((Z2306-25569)*86400,300)</f>
        <v/>
      </c>
    </row>
    <row r="2307" ht="14.25" customHeight="1">
      <c r="O2307" t="n">
        <v>1778249702</v>
      </c>
      <c r="P2307" t="inlineStr">
        <is>
          <t>XAUUSD</t>
        </is>
      </c>
      <c r="Q2307" t="inlineStr">
        <is>
          <t>M15</t>
        </is>
      </c>
      <c r="R2307" t="n">
        <v>4719.14</v>
      </c>
      <c r="S2307" t="n">
        <v>4727.57593</v>
      </c>
      <c r="T2307" t="n">
        <v>4729.52237</v>
      </c>
      <c r="U2307" t="n">
        <v>4736.64928</v>
      </c>
      <c r="V2307" t="n">
        <v>4720.70443</v>
      </c>
      <c r="W2307" t="n">
        <v>0</v>
      </c>
      <c r="Y2307" s="1">
        <f>(O2307/86400)+25569</f>
        <v/>
      </c>
      <c r="Z2307" s="2">
        <f>CEILING(INT(Y2307*1440)/1440*288,1)/288</f>
        <v/>
      </c>
      <c r="AA2307">
        <f>MROUND((Z2307-25569)*86400,300)</f>
        <v/>
      </c>
    </row>
    <row r="2308" ht="14.25" customHeight="1">
      <c r="O2308" t="n">
        <v>1778250602</v>
      </c>
      <c r="P2308" t="inlineStr">
        <is>
          <t>XAUUSD</t>
        </is>
      </c>
      <c r="Q2308" t="inlineStr">
        <is>
          <t>M15</t>
        </is>
      </c>
      <c r="R2308" t="n">
        <v>4722.71</v>
      </c>
      <c r="S2308" t="n">
        <v>4722.82949</v>
      </c>
      <c r="T2308" t="n">
        <v>4726.17593</v>
      </c>
      <c r="U2308" t="n">
        <v>4731.86989</v>
      </c>
      <c r="V2308" t="n">
        <v>4716.86676</v>
      </c>
      <c r="W2308" t="n">
        <v>0</v>
      </c>
      <c r="Y2308" s="1">
        <f>(O2308/86400)+25569</f>
        <v/>
      </c>
      <c r="Z2308" s="2">
        <f>CEILING(INT(Y2308*1440)/1440*288,1)/288</f>
        <v/>
      </c>
      <c r="AA2308">
        <f>MROUND((Z2308-25569)*86400,300)</f>
        <v/>
      </c>
    </row>
    <row r="2309" ht="14.25" customHeight="1">
      <c r="O2309" t="n">
        <v>1778251502</v>
      </c>
      <c r="P2309" t="inlineStr">
        <is>
          <t>XAUUSD</t>
        </is>
      </c>
      <c r="Q2309" t="inlineStr">
        <is>
          <t>M15</t>
        </is>
      </c>
      <c r="R2309" t="n">
        <v>4716.02</v>
      </c>
      <c r="S2309" t="n">
        <v>4717.69374</v>
      </c>
      <c r="T2309" t="n">
        <v>4721.93483</v>
      </c>
      <c r="U2309" t="n">
        <v>4726.43858</v>
      </c>
      <c r="V2309" t="n">
        <v>4712.56785</v>
      </c>
      <c r="W2309" t="n">
        <v>0</v>
      </c>
      <c r="Y2309" s="1">
        <f>(O2309/86400)+25569</f>
        <v/>
      </c>
      <c r="Z2309" s="2">
        <f>CEILING(INT(Y2309*1440)/1440*288,1)/288</f>
        <v/>
      </c>
      <c r="AA2309">
        <f>MROUND((Z2309-25569)*86400,300)</f>
        <v/>
      </c>
    </row>
    <row r="2310" ht="14.25" customHeight="1">
      <c r="O2310" t="n">
        <v>1778252402</v>
      </c>
      <c r="P2310" t="inlineStr">
        <is>
          <t>XAUUSD</t>
        </is>
      </c>
      <c r="Q2310" t="inlineStr">
        <is>
          <t>M15</t>
        </is>
      </c>
      <c r="R2310" t="n">
        <v>4707.62</v>
      </c>
      <c r="S2310" t="n">
        <v>4713.05801</v>
      </c>
      <c r="T2310" t="n">
        <v>4717.49642</v>
      </c>
      <c r="U2310" t="n">
        <v>4721.09846</v>
      </c>
      <c r="V2310" t="n">
        <v>4708.5151</v>
      </c>
      <c r="W2310" t="n">
        <v>0</v>
      </c>
      <c r="Y2310" s="1">
        <f>(O2310/86400)+25569</f>
        <v/>
      </c>
      <c r="Z2310" s="2">
        <f>CEILING(INT(Y2310*1440)/1440*288,1)/288</f>
        <v/>
      </c>
      <c r="AA2310">
        <f>MROUND((Z2310-25569)*86400,300)</f>
        <v/>
      </c>
    </row>
    <row r="2311" ht="14.25" customHeight="1">
      <c r="O2311" t="n">
        <v>1778253302</v>
      </c>
      <c r="P2311" t="inlineStr">
        <is>
          <t>XAUUSD</t>
        </is>
      </c>
      <c r="Q2311" t="inlineStr">
        <is>
          <t>M15</t>
        </is>
      </c>
      <c r="R2311" t="n">
        <v>4713.43</v>
      </c>
      <c r="S2311" t="n">
        <v>4709.72793</v>
      </c>
      <c r="T2311" t="n">
        <v>4713.61218</v>
      </c>
      <c r="U2311" t="n">
        <v>4716.60422</v>
      </c>
      <c r="V2311" t="n">
        <v>4705.48539</v>
      </c>
      <c r="W2311" t="n">
        <v>0</v>
      </c>
      <c r="Y2311" s="1">
        <f>(O2311/86400)+25569</f>
        <v/>
      </c>
      <c r="Z2311" s="2">
        <f>CEILING(INT(Y2311*1440)/1440*288,1)/288</f>
        <v/>
      </c>
      <c r="AA2311">
        <f>MROUND((Z2311-25569)*86400,300)</f>
        <v/>
      </c>
    </row>
    <row r="2312" ht="14.25" customHeight="1">
      <c r="O2312" t="n">
        <v>1778254202</v>
      </c>
      <c r="P2312" t="inlineStr">
        <is>
          <t>XAUUSD</t>
        </is>
      </c>
      <c r="Q2312" t="inlineStr">
        <is>
          <t>M15</t>
        </is>
      </c>
      <c r="R2312" t="n">
        <v>4705.96</v>
      </c>
      <c r="S2312" t="n">
        <v>4707.86665</v>
      </c>
      <c r="T2312" t="n">
        <v>4710.73941</v>
      </c>
      <c r="U2312" t="n">
        <v>4713.60935</v>
      </c>
      <c r="V2312" t="n">
        <v>4703.90211</v>
      </c>
      <c r="W2312" t="n">
        <v>0</v>
      </c>
      <c r="Y2312" s="1">
        <f>(O2312/86400)+25569</f>
        <v/>
      </c>
      <c r="Z2312" s="2">
        <f>CEILING(INT(Y2312*1440)/1440*288,1)/288</f>
        <v/>
      </c>
      <c r="AA2312">
        <f>MROUND((Z2312-25569)*86400,300)</f>
        <v/>
      </c>
    </row>
    <row r="2313" ht="14.25" customHeight="1">
      <c r="O2313" t="n">
        <v>1778255102</v>
      </c>
      <c r="P2313" t="inlineStr">
        <is>
          <t>XAUUSD</t>
        </is>
      </c>
      <c r="Q2313" t="inlineStr">
        <is>
          <t>M15</t>
        </is>
      </c>
      <c r="R2313" t="n">
        <v>4707.13</v>
      </c>
      <c r="S2313" t="n">
        <v>4707.73153</v>
      </c>
      <c r="T2313" t="n">
        <v>4709.23547</v>
      </c>
      <c r="U2313" t="n">
        <v>4712.24125</v>
      </c>
      <c r="V2313" t="n">
        <v>4703.86759</v>
      </c>
      <c r="W2313" t="n">
        <v>0</v>
      </c>
      <c r="Y2313" s="1">
        <f>(O2313/86400)+25569</f>
        <v/>
      </c>
      <c r="Z2313" s="2">
        <f>CEILING(INT(Y2313*1440)/1440*288,1)/288</f>
        <v/>
      </c>
      <c r="AA2313">
        <f>MROUND((Z2313-25569)*86400,300)</f>
        <v/>
      </c>
    </row>
    <row r="2314" ht="14.25" customHeight="1">
      <c r="O2314" t="n">
        <v>1778256002</v>
      </c>
      <c r="P2314" t="inlineStr">
        <is>
          <t>XAUUSD</t>
        </is>
      </c>
      <c r="Q2314" t="inlineStr">
        <is>
          <t>M15</t>
        </is>
      </c>
      <c r="R2314" t="n">
        <v>4711.49</v>
      </c>
      <c r="S2314" t="n">
        <v>4709.0465</v>
      </c>
      <c r="T2314" t="n">
        <v>4709.14098</v>
      </c>
      <c r="U2314" t="n">
        <v>4712.48214</v>
      </c>
      <c r="V2314" t="n">
        <v>4705.27454</v>
      </c>
      <c r="W2314" t="n">
        <v>0</v>
      </c>
      <c r="Y2314" s="1">
        <f>(O2314/86400)+25569</f>
        <v/>
      </c>
      <c r="Z2314" s="2">
        <f>CEILING(INT(Y2314*1440)/1440*288,1)/288</f>
        <v/>
      </c>
      <c r="AA2314">
        <f>MROUND((Z2314-25569)*86400,300)</f>
        <v/>
      </c>
    </row>
    <row r="2315" ht="14.25" customHeight="1">
      <c r="O2315" t="n">
        <v>1778256902</v>
      </c>
      <c r="P2315" t="inlineStr">
        <is>
          <t>XAUUSD</t>
        </is>
      </c>
      <c r="Q2315" t="inlineStr">
        <is>
          <t>M15</t>
        </is>
      </c>
      <c r="R2315" t="n">
        <v>4717.67</v>
      </c>
      <c r="S2315" t="n">
        <v>4711.24596</v>
      </c>
      <c r="T2315" t="n">
        <v>4710.19347</v>
      </c>
      <c r="U2315" t="n">
        <v>4713.93491</v>
      </c>
      <c r="V2315" t="n">
        <v>4707.64783</v>
      </c>
      <c r="W2315" t="n">
        <v>1</v>
      </c>
      <c r="Y2315" s="1">
        <f>(O2315/86400)+25569</f>
        <v/>
      </c>
      <c r="Z2315" s="2">
        <f>CEILING(INT(Y2315*1440)/1440*288,1)/288</f>
        <v/>
      </c>
      <c r="AA2315">
        <f>MROUND((Z2315-25569)*86400,300)</f>
        <v/>
      </c>
    </row>
    <row r="2316" ht="14.25" customHeight="1">
      <c r="O2316" t="n">
        <v>1778257802</v>
      </c>
      <c r="P2316" t="inlineStr">
        <is>
          <t>XAUUSD</t>
        </is>
      </c>
      <c r="Q2316" t="inlineStr">
        <is>
          <t>M15</t>
        </is>
      </c>
      <c r="R2316" t="n">
        <v>4713.4</v>
      </c>
      <c r="S2316" t="n">
        <v>4713.67934</v>
      </c>
      <c r="T2316" t="n">
        <v>4711.93641</v>
      </c>
      <c r="U2316" t="n">
        <v>4715.98692</v>
      </c>
      <c r="V2316" t="n">
        <v>4710.36033</v>
      </c>
      <c r="W2316" t="n">
        <v>0</v>
      </c>
      <c r="Y2316" s="1">
        <f>(O2316/86400)+25569</f>
        <v/>
      </c>
      <c r="Z2316" s="2">
        <f>CEILING(INT(Y2316*1440)/1440*288,1)/288</f>
        <v/>
      </c>
      <c r="AA2316">
        <f>MROUND((Z2316-25569)*86400,300)</f>
        <v/>
      </c>
    </row>
    <row r="2317" ht="14.25" customHeight="1">
      <c r="O2317" t="n">
        <v>1778258702</v>
      </c>
      <c r="P2317" t="inlineStr">
        <is>
          <t>XAUUSD</t>
        </is>
      </c>
      <c r="Q2317" t="inlineStr">
        <is>
          <t>M15</t>
        </is>
      </c>
      <c r="R2317" t="n">
        <v>4712.52</v>
      </c>
      <c r="S2317" t="n">
        <v>4716.07352</v>
      </c>
      <c r="T2317" t="n">
        <v>4714.00496</v>
      </c>
      <c r="U2317" t="n">
        <v>4718.11902</v>
      </c>
      <c r="V2317" t="n">
        <v>4712.94309</v>
      </c>
      <c r="W2317" t="n">
        <v>0</v>
      </c>
      <c r="Y2317" s="1">
        <f>(O2317/86400)+25569</f>
        <v/>
      </c>
      <c r="Z2317" s="2">
        <f>CEILING(INT(Y2317*1440)/1440*288,1)/288</f>
        <v/>
      </c>
      <c r="AA2317">
        <f>MROUND((Z2317-25569)*86400,300)</f>
        <v/>
      </c>
    </row>
    <row r="2318" ht="14.25" customHeight="1">
      <c r="O2318" t="n">
        <v>1778259602</v>
      </c>
      <c r="P2318" t="inlineStr">
        <is>
          <t>XAUUSD</t>
        </is>
      </c>
      <c r="Q2318" t="inlineStr">
        <is>
          <t>M15</t>
        </is>
      </c>
      <c r="R2318" t="n">
        <v>4715.4</v>
      </c>
      <c r="S2318" t="n">
        <v>4718.21955</v>
      </c>
      <c r="T2318" t="n">
        <v>4716.11225</v>
      </c>
      <c r="U2318" t="n">
        <v>4720.133</v>
      </c>
      <c r="V2318" t="n">
        <v>4715.17689</v>
      </c>
      <c r="W2318" t="n">
        <v>0</v>
      </c>
      <c r="Y2318" s="1">
        <f>(O2318/86400)+25569</f>
        <v/>
      </c>
      <c r="Z2318" s="2">
        <f>CEILING(INT(Y2318*1440)/1440*288,1)/288</f>
        <v/>
      </c>
      <c r="AA2318">
        <f>MROUND((Z2318-25569)*86400,300)</f>
        <v/>
      </c>
    </row>
    <row r="2319" ht="14.25" customHeight="1">
      <c r="O2319" t="n">
        <v>1778260502</v>
      </c>
      <c r="P2319" t="inlineStr">
        <is>
          <t>XAUUSD</t>
        </is>
      </c>
      <c r="Q2319" t="inlineStr">
        <is>
          <t>M15</t>
        </is>
      </c>
      <c r="R2319" t="n">
        <v>4720.64</v>
      </c>
      <c r="S2319" t="n">
        <v>4719.97696</v>
      </c>
      <c r="T2319" t="n">
        <v>4718.04461</v>
      </c>
      <c r="U2319" t="n">
        <v>4721.89227</v>
      </c>
      <c r="V2319" t="n">
        <v>4716.9592</v>
      </c>
      <c r="W2319" t="n">
        <v>0</v>
      </c>
      <c r="Y2319" s="1">
        <f>(O2319/86400)+25569</f>
        <v/>
      </c>
      <c r="Z2319" s="2">
        <f>CEILING(INT(Y2319*1440)/1440*288,1)/288</f>
        <v/>
      </c>
      <c r="AA2319">
        <f>MROUND((Z2319-25569)*86400,300)</f>
        <v/>
      </c>
    </row>
    <row r="2320" ht="14.25" customHeight="1">
      <c r="O2320" t="n">
        <v>1778261402</v>
      </c>
      <c r="P2320" t="inlineStr">
        <is>
          <t>XAUUSD</t>
        </is>
      </c>
      <c r="Q2320" t="inlineStr">
        <is>
          <t>M15</t>
        </is>
      </c>
      <c r="R2320" t="n">
        <v>4720.74</v>
      </c>
      <c r="S2320" t="n">
        <v>4721.28153</v>
      </c>
      <c r="T2320" t="n">
        <v>4719.66307</v>
      </c>
      <c r="U2320" t="n">
        <v>4723.25139</v>
      </c>
      <c r="V2320" t="n">
        <v>4718.30491</v>
      </c>
      <c r="W2320" t="n">
        <v>0</v>
      </c>
      <c r="Y2320" s="1">
        <f>(O2320/86400)+25569</f>
        <v/>
      </c>
      <c r="Z2320" s="2">
        <f>CEILING(INT(Y2320*1440)/1440*288,1)/288</f>
        <v/>
      </c>
      <c r="AA2320">
        <f>MROUND((Z2320-25569)*86400,300)</f>
        <v/>
      </c>
    </row>
    <row r="2321" ht="14.25" customHeight="1">
      <c r="O2321" t="n">
        <v>1778262302</v>
      </c>
      <c r="P2321" t="inlineStr">
        <is>
          <t>XAUUSD</t>
        </is>
      </c>
      <c r="Q2321" t="inlineStr">
        <is>
          <t>M15</t>
        </is>
      </c>
      <c r="R2321" t="n">
        <v>4720.99</v>
      </c>
      <c r="S2321" t="n">
        <v>4722.29236</v>
      </c>
      <c r="T2321" t="n">
        <v>4720.97771</v>
      </c>
      <c r="U2321" t="n">
        <v>4724.32195</v>
      </c>
      <c r="V2321" t="n">
        <v>4719.31289</v>
      </c>
      <c r="W2321" t="n">
        <v>0</v>
      </c>
      <c r="Y2321" s="1">
        <f>(O2321/86400)+25569</f>
        <v/>
      </c>
      <c r="Z2321" s="2">
        <f>CEILING(INT(Y2321*1440)/1440*288,1)/288</f>
        <v/>
      </c>
      <c r="AA2321">
        <f>MROUND((Z2321-25569)*86400,300)</f>
        <v/>
      </c>
    </row>
    <row r="2322" ht="14.25" customHeight="1">
      <c r="O2322" t="n">
        <v>1778263202</v>
      </c>
      <c r="P2322" t="inlineStr">
        <is>
          <t>XAUUSD</t>
        </is>
      </c>
      <c r="Q2322" t="inlineStr">
        <is>
          <t>M15</t>
        </is>
      </c>
      <c r="R2322" t="n">
        <v>4727.48</v>
      </c>
      <c r="S2322" t="n">
        <v>4723.18074</v>
      </c>
      <c r="T2322" t="n">
        <v>4722.07922</v>
      </c>
      <c r="U2322" t="n">
        <v>4725.22172</v>
      </c>
      <c r="V2322" t="n">
        <v>4720.23159</v>
      </c>
      <c r="W2322" t="n">
        <v>0</v>
      </c>
      <c r="Y2322" s="1">
        <f>(O2322/86400)+25569</f>
        <v/>
      </c>
      <c r="Z2322" s="2">
        <f>CEILING(INT(Y2322*1440)/1440*288,1)/288</f>
        <v/>
      </c>
      <c r="AA2322">
        <f>MROUND((Z2322-25569)*86400,300)</f>
        <v/>
      </c>
    </row>
    <row r="2323" ht="14.25" customHeight="1">
      <c r="O2323" t="n">
        <v>1778264102</v>
      </c>
      <c r="P2323" t="inlineStr">
        <is>
          <t>XAUUSD</t>
        </is>
      </c>
      <c r="Q2323" t="inlineStr">
        <is>
          <t>M15</t>
        </is>
      </c>
      <c r="R2323" t="n">
        <v>4725.66</v>
      </c>
      <c r="S2323" t="n">
        <v>4723.88631</v>
      </c>
      <c r="T2323" t="n">
        <v>4722.98277</v>
      </c>
      <c r="U2323" t="n">
        <v>4725.89749</v>
      </c>
      <c r="V2323" t="n">
        <v>4721.21301</v>
      </c>
      <c r="W2323" t="n">
        <v>0</v>
      </c>
      <c r="Y2323" s="1">
        <f>(O2323/86400)+25569</f>
        <v/>
      </c>
      <c r="Z2323" s="2">
        <f>CEILING(INT(Y2323*1440)/1440*288,1)/288</f>
        <v/>
      </c>
      <c r="AA2323">
        <f>MROUND((Z2323-25569)*86400,300)</f>
        <v/>
      </c>
    </row>
    <row r="2324" ht="14.25" customHeight="1">
      <c r="O2324" t="n">
        <v>1778265002</v>
      </c>
      <c r="P2324" t="inlineStr">
        <is>
          <t>XAUUSD</t>
        </is>
      </c>
      <c r="Q2324" t="inlineStr">
        <is>
          <t>M15</t>
        </is>
      </c>
      <c r="R2324" t="n">
        <v>4724.59</v>
      </c>
      <c r="S2324" t="n">
        <v>4724.51528</v>
      </c>
      <c r="T2324" t="n">
        <v>4723.74903</v>
      </c>
      <c r="U2324" t="n">
        <v>4726.4196</v>
      </c>
      <c r="V2324" t="n">
        <v>4722.2344</v>
      </c>
      <c r="W2324" t="n">
        <v>0</v>
      </c>
      <c r="Y2324" s="1">
        <f>(O2324/86400)+25569</f>
        <v/>
      </c>
      <c r="Z2324" s="2">
        <f>CEILING(INT(Y2324*1440)/1440*288,1)/288</f>
        <v/>
      </c>
      <c r="AA2324">
        <f>MROUND((Z2324-25569)*86400,300)</f>
        <v/>
      </c>
    </row>
    <row r="2325" ht="14.25" customHeight="1">
      <c r="O2325" t="n">
        <v>1778265902</v>
      </c>
      <c r="P2325" t="inlineStr">
        <is>
          <t>XAUUSD</t>
        </is>
      </c>
      <c r="Q2325" t="inlineStr">
        <is>
          <t>M15</t>
        </is>
      </c>
      <c r="R2325" t="n">
        <v>4721.83</v>
      </c>
      <c r="S2325" t="n">
        <v>4725.03449</v>
      </c>
      <c r="T2325" t="n">
        <v>4724.39176</v>
      </c>
      <c r="U2325" t="n">
        <v>4726.85758</v>
      </c>
      <c r="V2325" t="n">
        <v>4723.20141</v>
      </c>
      <c r="W2325" t="n">
        <v>0</v>
      </c>
      <c r="Y2325" s="1">
        <f>(O2325/86400)+25569</f>
        <v/>
      </c>
      <c r="Z2325" s="2">
        <f>CEILING(INT(Y2325*1440)/1440*288,1)/288</f>
        <v/>
      </c>
      <c r="AA2325">
        <f>MROUND((Z2325-25569)*86400,300)</f>
        <v/>
      </c>
    </row>
    <row r="2326" ht="14.25" customHeight="1">
      <c r="O2326" t="n">
        <v>1778266802</v>
      </c>
      <c r="P2326" t="inlineStr">
        <is>
          <t>XAUUSD</t>
        </is>
      </c>
      <c r="Q2326" t="inlineStr">
        <is>
          <t>M15</t>
        </is>
      </c>
      <c r="R2326" t="n">
        <v>4723.57</v>
      </c>
      <c r="S2326" t="n">
        <v>4725.36371</v>
      </c>
      <c r="T2326" t="n">
        <v>4724.87774</v>
      </c>
      <c r="U2326" t="n">
        <v>4727.17051</v>
      </c>
      <c r="V2326" t="n">
        <v>4723.96817</v>
      </c>
      <c r="W2326" t="n">
        <v>0</v>
      </c>
      <c r="Y2326" s="1">
        <f>(O2326/86400)+25569</f>
        <v/>
      </c>
      <c r="Z2326" s="2">
        <f>CEILING(INT(Y2326*1440)/1440*288,1)/288</f>
        <v/>
      </c>
      <c r="AA2326">
        <f>MROUND((Z2326-25569)*86400,300)</f>
        <v/>
      </c>
    </row>
    <row r="2327" ht="14.25" customHeight="1">
      <c r="O2327" t="n">
        <v>1778267702</v>
      </c>
      <c r="P2327" t="inlineStr">
        <is>
          <t>XAUUSD</t>
        </is>
      </c>
      <c r="Q2327" t="inlineStr">
        <is>
          <t>M15</t>
        </is>
      </c>
      <c r="R2327" t="n">
        <v>4723.71</v>
      </c>
      <c r="S2327" t="n">
        <v>4725.23208</v>
      </c>
      <c r="T2327" t="n">
        <v>4725.05491</v>
      </c>
      <c r="U2327" t="n">
        <v>4727.15182</v>
      </c>
      <c r="V2327" t="n">
        <v>4724.16073</v>
      </c>
      <c r="W2327" t="n">
        <v>0</v>
      </c>
      <c r="Y2327" s="1">
        <f>(O2327/86400)+25569</f>
        <v/>
      </c>
      <c r="Z2327" s="2">
        <f>CEILING(INT(Y2327*1440)/1440*288,1)/288</f>
        <v/>
      </c>
      <c r="AA2327">
        <f>MROUND((Z2327-25569)*86400,300)</f>
        <v/>
      </c>
    </row>
    <row r="2328" ht="14.25" customHeight="1">
      <c r="O2328" t="n">
        <v>1778268602</v>
      </c>
      <c r="P2328" t="inlineStr">
        <is>
          <t>XAUUSD</t>
        </is>
      </c>
      <c r="Q2328" t="inlineStr">
        <is>
          <t>M15</t>
        </is>
      </c>
      <c r="R2328" t="n">
        <v>4725.3</v>
      </c>
      <c r="S2328" t="n">
        <v>4724.3993</v>
      </c>
      <c r="T2328" t="n">
        <v>4724.7271</v>
      </c>
      <c r="U2328" t="n">
        <v>4726.59213</v>
      </c>
      <c r="V2328" t="n">
        <v>4723.34561</v>
      </c>
      <c r="W2328" t="n">
        <v>1</v>
      </c>
      <c r="Y2328" s="1">
        <f>(O2328/86400)+25569</f>
        <v/>
      </c>
      <c r="Z2328" s="2">
        <f>CEILING(INT(Y2328*1440)/1440*288,1)/288</f>
        <v/>
      </c>
      <c r="AA2328">
        <f>MROUND((Z2328-25569)*86400,300)</f>
        <v/>
      </c>
    </row>
    <row r="2329" ht="14.25" customHeight="1">
      <c r="O2329" t="n">
        <v>1778269502</v>
      </c>
      <c r="P2329" t="inlineStr">
        <is>
          <t>XAUUSD</t>
        </is>
      </c>
      <c r="Q2329" t="inlineStr">
        <is>
          <t>M15</t>
        </is>
      </c>
      <c r="R2329" t="n">
        <v>4724.02</v>
      </c>
      <c r="S2329" t="n">
        <v>4722.61077</v>
      </c>
      <c r="T2329" t="n">
        <v>4723.66894</v>
      </c>
      <c r="U2329" t="n">
        <v>4725.22372</v>
      </c>
      <c r="V2329" t="n">
        <v>4721.27478</v>
      </c>
      <c r="W2329" t="n">
        <v>0</v>
      </c>
      <c r="Y2329" s="1">
        <f>(O2329/86400)+25569</f>
        <v/>
      </c>
      <c r="Z2329" s="2">
        <f>CEILING(INT(Y2329*1440)/1440*288,1)/288</f>
        <v/>
      </c>
      <c r="AA2329">
        <f>MROUND((Z2329-25569)*86400,300)</f>
        <v/>
      </c>
    </row>
    <row r="2330" ht="14.25" customHeight="1">
      <c r="O2330" t="n">
        <v>1778270402</v>
      </c>
      <c r="P2330" t="inlineStr">
        <is>
          <t>XAUUSD</t>
        </is>
      </c>
      <c r="Q2330" t="inlineStr">
        <is>
          <t>M15</t>
        </is>
      </c>
      <c r="R2330" t="n">
        <v>4718.85</v>
      </c>
      <c r="S2330" t="n">
        <v>4719.76185</v>
      </c>
      <c r="T2330" t="n">
        <v>4721.71539</v>
      </c>
      <c r="U2330" t="n">
        <v>4722.90183</v>
      </c>
      <c r="V2330" t="n">
        <v>4717.79799</v>
      </c>
      <c r="W2330" t="n">
        <v>0</v>
      </c>
      <c r="Y2330" s="1">
        <f>(O2330/86400)+25569</f>
        <v/>
      </c>
      <c r="Z2330" s="2">
        <f>CEILING(INT(Y2330*1440)/1440*288,1)/288</f>
        <v/>
      </c>
      <c r="AA2330">
        <f>MROUND((Z2330-25569)*86400,300)</f>
        <v/>
      </c>
    </row>
    <row r="2331" ht="14.25" customHeight="1">
      <c r="O2331" t="n">
        <v>1778271302</v>
      </c>
      <c r="P2331" t="inlineStr">
        <is>
          <t>XAUUSD</t>
        </is>
      </c>
      <c r="Q2331" t="inlineStr">
        <is>
          <t>M15</t>
        </is>
      </c>
      <c r="R2331" t="n">
        <v>4717.38</v>
      </c>
      <c r="S2331" t="n">
        <v>4715.97651</v>
      </c>
      <c r="T2331" t="n">
        <v>4718.84595</v>
      </c>
      <c r="U2331" t="n">
        <v>4719.59386</v>
      </c>
      <c r="V2331" t="n">
        <v>4713.15626</v>
      </c>
      <c r="W2331" t="n">
        <v>0</v>
      </c>
      <c r="Y2331" s="1">
        <f>(O2331/86400)+25569</f>
        <v/>
      </c>
      <c r="Z2331" s="2">
        <f>CEILING(INT(Y2331*1440)/1440*288,1)/288</f>
        <v/>
      </c>
      <c r="AA2331">
        <f>MROUND((Z2331-25569)*86400,300)</f>
        <v/>
      </c>
    </row>
    <row r="2332" ht="14.25" customHeight="1">
      <c r="O2332" t="n">
        <v>1778272202</v>
      </c>
      <c r="P2332" t="inlineStr">
        <is>
          <t>XAUUSD</t>
        </is>
      </c>
      <c r="Q2332" t="inlineStr">
        <is>
          <t>M15</t>
        </is>
      </c>
      <c r="R2332" t="n">
        <v>4716.4</v>
      </c>
      <c r="S2332" t="n">
        <v>4711.42274</v>
      </c>
      <c r="T2332" t="n">
        <v>4715.13435</v>
      </c>
      <c r="U2332" t="n">
        <v>4715.50772</v>
      </c>
      <c r="V2332" t="n">
        <v>4707.69184</v>
      </c>
      <c r="W2332" t="n">
        <v>0</v>
      </c>
      <c r="Y2332" s="1">
        <f>(O2332/86400)+25569</f>
        <v/>
      </c>
      <c r="Z2332" s="2">
        <f>CEILING(INT(Y2332*1440)/1440*288,1)/288</f>
        <v/>
      </c>
      <c r="AA2332">
        <f>MROUND((Z2332-25569)*86400,300)</f>
        <v/>
      </c>
    </row>
    <row r="2333" ht="14.25" customHeight="1">
      <c r="O2333" t="n">
        <v>1778273102</v>
      </c>
      <c r="P2333" t="inlineStr">
        <is>
          <t>XAUUSD</t>
        </is>
      </c>
      <c r="Q2333" t="inlineStr">
        <is>
          <t>M15</t>
        </is>
      </c>
      <c r="R2333" t="n">
        <v>4715.36</v>
      </c>
      <c r="S2333" t="n">
        <v>4706.37924</v>
      </c>
      <c r="T2333" t="n">
        <v>4710.75679</v>
      </c>
      <c r="U2333" t="n">
        <v>4710.8453</v>
      </c>
      <c r="V2333" t="n">
        <v>4701.83181</v>
      </c>
      <c r="W2333" t="n">
        <v>0</v>
      </c>
      <c r="Y2333" s="1">
        <f>(O2333/86400)+25569</f>
        <v/>
      </c>
      <c r="Z2333" s="2">
        <f>CEILING(INT(Y2333*1440)/1440*288,1)/288</f>
        <v/>
      </c>
      <c r="AA2333">
        <f>MROUND((Z2333-25569)*86400,300)</f>
        <v/>
      </c>
    </row>
    <row r="2334" ht="14.25" customHeight="1">
      <c r="O2334" t="n">
        <v>1778450402</v>
      </c>
      <c r="P2334" t="inlineStr">
        <is>
          <t>XAUUSD</t>
        </is>
      </c>
      <c r="Q2334" t="inlineStr">
        <is>
          <t>M15</t>
        </is>
      </c>
      <c r="R2334" t="n">
        <v>4687.34</v>
      </c>
      <c r="S2334" t="n">
        <v>4701.21618</v>
      </c>
      <c r="T2334" t="n">
        <v>4705.98649</v>
      </c>
      <c r="U2334" t="n">
        <v>4705.97424</v>
      </c>
      <c r="V2334" t="n">
        <v>4696.11476</v>
      </c>
      <c r="W2334" t="n">
        <v>0</v>
      </c>
      <c r="Y2334" s="1">
        <f>(O2334/86400)+25569</f>
        <v/>
      </c>
      <c r="Z2334" s="2">
        <f>CEILING(INT(Y2334*1440)/1440*288,1)/288</f>
        <v/>
      </c>
      <c r="AA2334">
        <f>MROUND((Z2334-25569)*86400,300)</f>
        <v/>
      </c>
    </row>
    <row r="2335" ht="14.25" customHeight="1">
      <c r="O2335" t="n">
        <v>1778451302</v>
      </c>
      <c r="P2335" t="inlineStr">
        <is>
          <t>XAUUSD</t>
        </is>
      </c>
      <c r="Q2335" t="inlineStr">
        <is>
          <t>M15</t>
        </is>
      </c>
      <c r="R2335" t="n">
        <v>4694.41</v>
      </c>
      <c r="S2335" t="n">
        <v>4697.06258</v>
      </c>
      <c r="T2335" t="n">
        <v>4701.52454</v>
      </c>
      <c r="U2335" t="n">
        <v>4701.63549</v>
      </c>
      <c r="V2335" t="n">
        <v>4691.88671</v>
      </c>
      <c r="W2335" t="n">
        <v>0</v>
      </c>
      <c r="Y2335" s="1">
        <f>(O2335/86400)+25569</f>
        <v/>
      </c>
      <c r="Z2335" s="2">
        <f>CEILING(INT(Y2335*1440)/1440*288,1)/288</f>
        <v/>
      </c>
      <c r="AA2335">
        <f>MROUND((Z2335-25569)*86400,300)</f>
        <v/>
      </c>
    </row>
    <row r="2336" ht="14.25" customHeight="1">
      <c r="O2336" t="n">
        <v>1778452202</v>
      </c>
      <c r="P2336" t="inlineStr">
        <is>
          <t>XAUUSD</t>
        </is>
      </c>
      <c r="Q2336" t="inlineStr">
        <is>
          <t>M15</t>
        </is>
      </c>
      <c r="R2336" t="n">
        <v>4691.35</v>
      </c>
      <c r="S2336" t="n">
        <v>4693.89988</v>
      </c>
      <c r="T2336" t="n">
        <v>4697.71221</v>
      </c>
      <c r="U2336" t="n">
        <v>4698.22754</v>
      </c>
      <c r="V2336" t="n">
        <v>4689.22744</v>
      </c>
      <c r="W2336" t="n">
        <v>0</v>
      </c>
      <c r="Y2336" s="1">
        <f>(O2336/86400)+25569</f>
        <v/>
      </c>
      <c r="Z2336" s="2">
        <f>CEILING(INT(Y2336*1440)/1440*288,1)/288</f>
        <v/>
      </c>
      <c r="AA2336">
        <f>MROUND((Z2336-25569)*86400,300)</f>
        <v/>
      </c>
    </row>
    <row r="2337" ht="14.25" customHeight="1">
      <c r="O2337" t="n">
        <v>1778453102</v>
      </c>
      <c r="P2337" t="inlineStr">
        <is>
          <t>XAUUSD</t>
        </is>
      </c>
      <c r="Q2337" t="inlineStr">
        <is>
          <t>M15</t>
        </is>
      </c>
      <c r="R2337" t="n">
        <v>4691.91</v>
      </c>
      <c r="S2337" t="n">
        <v>4691.79428</v>
      </c>
      <c r="T2337" t="n">
        <v>4694.75324</v>
      </c>
      <c r="U2337" t="n">
        <v>4695.88858</v>
      </c>
      <c r="V2337" t="n">
        <v>4687.83107</v>
      </c>
      <c r="W2337" t="n">
        <v>0</v>
      </c>
      <c r="Y2337" s="1">
        <f>(O2337/86400)+25569</f>
        <v/>
      </c>
      <c r="Z2337" s="2">
        <f>CEILING(INT(Y2337*1440)/1440*288,1)/288</f>
        <v/>
      </c>
      <c r="AA2337">
        <f>MROUND((Z2337-25569)*86400,300)</f>
        <v/>
      </c>
    </row>
    <row r="2338" ht="14.25" customHeight="1">
      <c r="O2338" t="n">
        <v>1778454002</v>
      </c>
      <c r="P2338" t="inlineStr">
        <is>
          <t>XAUUSD</t>
        </is>
      </c>
      <c r="Q2338" t="inlineStr">
        <is>
          <t>M15</t>
        </is>
      </c>
      <c r="R2338" t="n">
        <v>4690.23</v>
      </c>
      <c r="S2338" t="n">
        <v>4690.5517</v>
      </c>
      <c r="T2338" t="n">
        <v>4692.65247</v>
      </c>
      <c r="U2338" t="n">
        <v>4694.53772</v>
      </c>
      <c r="V2338" t="n">
        <v>4687.20369</v>
      </c>
      <c r="W2338" t="n">
        <v>0</v>
      </c>
      <c r="Y2338" s="1">
        <f>(O2338/86400)+25569</f>
        <v/>
      </c>
      <c r="Z2338" s="2">
        <f>CEILING(INT(Y2338*1440)/1440*288,1)/288</f>
        <v/>
      </c>
      <c r="AA2338">
        <f>MROUND((Z2338-25569)*86400,300)</f>
        <v/>
      </c>
    </row>
    <row r="2339" ht="14.25" customHeight="1">
      <c r="O2339" t="n">
        <v>1778454902</v>
      </c>
      <c r="P2339" t="inlineStr">
        <is>
          <t>XAUUSD</t>
        </is>
      </c>
      <c r="Q2339" t="inlineStr">
        <is>
          <t>M15</t>
        </is>
      </c>
      <c r="R2339" t="n">
        <v>4694.69</v>
      </c>
      <c r="S2339" t="n">
        <v>4689.93938</v>
      </c>
      <c r="T2339" t="n">
        <v>4691.29593</v>
      </c>
      <c r="U2339" t="n">
        <v>4693.89781</v>
      </c>
      <c r="V2339" t="n">
        <v>4686.86454</v>
      </c>
      <c r="W2339" t="n">
        <v>0</v>
      </c>
      <c r="Y2339" s="1">
        <f>(O2339/86400)+25569</f>
        <v/>
      </c>
      <c r="Z2339" s="2">
        <f>CEILING(INT(Y2339*1440)/1440*288,1)/288</f>
        <v/>
      </c>
      <c r="AA2339">
        <f>MROUND((Z2339-25569)*86400,300)</f>
        <v/>
      </c>
    </row>
    <row r="2340" ht="14.25" customHeight="1">
      <c r="O2340" t="n">
        <v>1778455802</v>
      </c>
      <c r="P2340" t="inlineStr">
        <is>
          <t>XAUUSD</t>
        </is>
      </c>
      <c r="Q2340" t="inlineStr">
        <is>
          <t>M15</t>
        </is>
      </c>
      <c r="R2340" t="n">
        <v>4697.64</v>
      </c>
      <c r="S2340" t="n">
        <v>4689.56135</v>
      </c>
      <c r="T2340" t="n">
        <v>4690.42864</v>
      </c>
      <c r="U2340" t="n">
        <v>4693.72645</v>
      </c>
      <c r="V2340" t="n">
        <v>4686.35979</v>
      </c>
      <c r="W2340" t="n">
        <v>0</v>
      </c>
      <c r="Y2340" s="1">
        <f>(O2340/86400)+25569</f>
        <v/>
      </c>
      <c r="Z2340" s="2">
        <f>CEILING(INT(Y2340*1440)/1440*288,1)/288</f>
        <v/>
      </c>
      <c r="AA2340">
        <f>MROUND((Z2340-25569)*86400,300)</f>
        <v/>
      </c>
    </row>
    <row r="2341" ht="14.25" customHeight="1">
      <c r="O2341" t="n">
        <v>1778456702</v>
      </c>
      <c r="P2341" t="inlineStr">
        <is>
          <t>XAUUSD</t>
        </is>
      </c>
      <c r="Q2341" t="inlineStr">
        <is>
          <t>M15</t>
        </is>
      </c>
      <c r="R2341" t="n">
        <v>4691.88</v>
      </c>
      <c r="S2341" t="n">
        <v>4689.16324</v>
      </c>
      <c r="T2341" t="n">
        <v>4689.79594</v>
      </c>
      <c r="U2341" t="n">
        <v>4693.80301</v>
      </c>
      <c r="V2341" t="n">
        <v>4685.28028</v>
      </c>
      <c r="W2341" t="n">
        <v>0</v>
      </c>
      <c r="Y2341" s="1">
        <f>(O2341/86400)+25569</f>
        <v/>
      </c>
      <c r="Z2341" s="2">
        <f>CEILING(INT(Y2341*1440)/1440*288,1)/288</f>
        <v/>
      </c>
      <c r="AA2341">
        <f>MROUND((Z2341-25569)*86400,300)</f>
        <v/>
      </c>
    </row>
    <row r="2342" ht="14.25" customHeight="1">
      <c r="O2342" t="n">
        <v>1778457602</v>
      </c>
      <c r="P2342" t="inlineStr">
        <is>
          <t>XAUUSD</t>
        </is>
      </c>
      <c r="Q2342" t="inlineStr">
        <is>
          <t>M15</t>
        </is>
      </c>
      <c r="R2342" t="n">
        <v>4682.64</v>
      </c>
      <c r="S2342" t="n">
        <v>4688.85065</v>
      </c>
      <c r="T2342" t="n">
        <v>4689.3233</v>
      </c>
      <c r="U2342" t="n">
        <v>4694.02572</v>
      </c>
      <c r="V2342" t="n">
        <v>4683.7312</v>
      </c>
      <c r="W2342" t="n">
        <v>0</v>
      </c>
      <c r="Y2342" s="1">
        <f>(O2342/86400)+25569</f>
        <v/>
      </c>
      <c r="Z2342" s="2">
        <f>CEILING(INT(Y2342*1440)/1440*288,1)/288</f>
        <v/>
      </c>
      <c r="AA2342">
        <f>MROUND((Z2342-25569)*86400,300)</f>
        <v/>
      </c>
    </row>
    <row r="2343" ht="14.25" customHeight="1">
      <c r="O2343" t="n">
        <v>1778458502</v>
      </c>
      <c r="P2343" t="inlineStr">
        <is>
          <t>XAUUSD</t>
        </is>
      </c>
      <c r="Q2343" t="inlineStr">
        <is>
          <t>M15</t>
        </is>
      </c>
      <c r="R2343" t="n">
        <v>4683.36</v>
      </c>
      <c r="S2343" t="n">
        <v>4688.90339</v>
      </c>
      <c r="T2343" t="n">
        <v>4689.11334</v>
      </c>
      <c r="U2343" t="n">
        <v>4694.54285</v>
      </c>
      <c r="V2343" t="n">
        <v>4682.15787</v>
      </c>
      <c r="W2343" t="n">
        <v>0</v>
      </c>
      <c r="Y2343" s="1">
        <f>(O2343/86400)+25569</f>
        <v/>
      </c>
      <c r="Z2343" s="2">
        <f>CEILING(INT(Y2343*1440)/1440*288,1)/288</f>
        <v/>
      </c>
      <c r="AA2343">
        <f>MROUND((Z2343-25569)*86400,300)</f>
        <v/>
      </c>
    </row>
    <row r="2344" ht="14.25" customHeight="1">
      <c r="O2344" t="n">
        <v>1778459402</v>
      </c>
      <c r="P2344" t="inlineStr">
        <is>
          <t>XAUUSD</t>
        </is>
      </c>
      <c r="Q2344" t="inlineStr">
        <is>
          <t>M15</t>
        </is>
      </c>
      <c r="R2344" t="n">
        <v>4689.19</v>
      </c>
      <c r="S2344" t="n">
        <v>4689.2781</v>
      </c>
      <c r="T2344" t="n">
        <v>4689.19572</v>
      </c>
      <c r="U2344" t="n">
        <v>4695.45959</v>
      </c>
      <c r="V2344" t="n">
        <v>4680.95992</v>
      </c>
      <c r="W2344" t="n">
        <v>1</v>
      </c>
      <c r="Y2344" s="1">
        <f>(O2344/86400)+25569</f>
        <v/>
      </c>
      <c r="Z2344" s="2">
        <f>CEILING(INT(Y2344*1440)/1440*288,1)/288</f>
        <v/>
      </c>
      <c r="AA2344">
        <f>MROUND((Z2344-25569)*86400,300)</f>
        <v/>
      </c>
    </row>
    <row r="2345" ht="14.25" customHeight="1">
      <c r="O2345" t="n">
        <v>1778460302</v>
      </c>
      <c r="P2345" t="inlineStr">
        <is>
          <t>XAUUSD</t>
        </is>
      </c>
      <c r="Q2345" t="inlineStr">
        <is>
          <t>M15</t>
        </is>
      </c>
      <c r="R2345" t="n">
        <v>4683.57</v>
      </c>
      <c r="S2345" t="n">
        <v>4689.71125</v>
      </c>
      <c r="T2345" t="n">
        <v>4689.45349</v>
      </c>
      <c r="U2345" t="n">
        <v>4696.47563</v>
      </c>
      <c r="V2345" t="n">
        <v>4680.18174</v>
      </c>
      <c r="W2345" t="n">
        <v>0</v>
      </c>
      <c r="Y2345" s="1">
        <f>(O2345/86400)+25569</f>
        <v/>
      </c>
      <c r="Z2345" s="2">
        <f>CEILING(INT(Y2345*1440)/1440*288,1)/288</f>
        <v/>
      </c>
      <c r="AA2345">
        <f>MROUND((Z2345-25569)*86400,300)</f>
        <v/>
      </c>
    </row>
    <row r="2346" ht="14.25" customHeight="1">
      <c r="O2346" t="n">
        <v>1778461202</v>
      </c>
      <c r="P2346" t="inlineStr">
        <is>
          <t>XAUUSD</t>
        </is>
      </c>
      <c r="Q2346" t="inlineStr">
        <is>
          <t>M15</t>
        </is>
      </c>
      <c r="R2346" t="n">
        <v>4692.22</v>
      </c>
      <c r="S2346" t="n">
        <v>4690.2315</v>
      </c>
      <c r="T2346" t="n">
        <v>4689.84249</v>
      </c>
      <c r="U2346" t="n">
        <v>4697.44166</v>
      </c>
      <c r="V2346" t="n">
        <v>4680.25549</v>
      </c>
      <c r="W2346" t="n">
        <v>0</v>
      </c>
      <c r="Y2346" s="1">
        <f>(O2346/86400)+25569</f>
        <v/>
      </c>
      <c r="Z2346" s="2">
        <f>CEILING(INT(Y2346*1440)/1440*288,1)/288</f>
        <v/>
      </c>
      <c r="AA2346">
        <f>MROUND((Z2346-25569)*86400,300)</f>
        <v/>
      </c>
    </row>
    <row r="2347" ht="14.25" customHeight="1">
      <c r="O2347" t="n">
        <v>1778462102</v>
      </c>
      <c r="P2347" t="inlineStr">
        <is>
          <t>XAUUSD</t>
        </is>
      </c>
      <c r="Q2347" t="inlineStr">
        <is>
          <t>M15</t>
        </is>
      </c>
      <c r="R2347" t="n">
        <v>4699.01</v>
      </c>
      <c r="S2347" t="n">
        <v>4690.46984</v>
      </c>
      <c r="T2347" t="n">
        <v>4690.15617</v>
      </c>
      <c r="U2347" t="n">
        <v>4698.01473</v>
      </c>
      <c r="V2347" t="n">
        <v>4680.99058</v>
      </c>
      <c r="W2347" t="n">
        <v>0</v>
      </c>
      <c r="Y2347" s="1">
        <f>(O2347/86400)+25569</f>
        <v/>
      </c>
      <c r="Z2347" s="2">
        <f>CEILING(INT(Y2347*1440)/1440*288,1)/288</f>
        <v/>
      </c>
      <c r="AA2347">
        <f>MROUND((Z2347-25569)*86400,300)</f>
        <v/>
      </c>
    </row>
    <row r="2348" ht="14.25" customHeight="1">
      <c r="O2348" t="n">
        <v>1778463002</v>
      </c>
      <c r="P2348" t="inlineStr">
        <is>
          <t>XAUUSD</t>
        </is>
      </c>
      <c r="Q2348" t="inlineStr">
        <is>
          <t>M15</t>
        </is>
      </c>
      <c r="R2348" t="n">
        <v>4694.49</v>
      </c>
      <c r="S2348" t="n">
        <v>4690.17862</v>
      </c>
      <c r="T2348" t="n">
        <v>4690.1674</v>
      </c>
      <c r="U2348" t="n">
        <v>4697.96409</v>
      </c>
      <c r="V2348" t="n">
        <v>4681.762</v>
      </c>
      <c r="W2348" t="n">
        <v>0</v>
      </c>
      <c r="Y2348" s="1">
        <f>(O2348/86400)+25569</f>
        <v/>
      </c>
      <c r="Z2348" s="2">
        <f>CEILING(INT(Y2348*1440)/1440*288,1)/288</f>
        <v/>
      </c>
      <c r="AA2348">
        <f>MROUND((Z2348-25569)*86400,300)</f>
        <v/>
      </c>
    </row>
    <row r="2349" ht="14.25" customHeight="1">
      <c r="O2349" t="n">
        <v>1778463902</v>
      </c>
      <c r="P2349" t="inlineStr">
        <is>
          <t>XAUUSD</t>
        </is>
      </c>
      <c r="Q2349" t="inlineStr">
        <is>
          <t>M15</t>
        </is>
      </c>
      <c r="R2349" t="n">
        <v>4685.72</v>
      </c>
      <c r="S2349" t="n">
        <v>4689.54771</v>
      </c>
      <c r="T2349" t="n">
        <v>4689.85755</v>
      </c>
      <c r="U2349" t="n">
        <v>4697.40342</v>
      </c>
      <c r="V2349" t="n">
        <v>4682.28534</v>
      </c>
      <c r="W2349" t="n">
        <v>1</v>
      </c>
      <c r="Y2349" s="1">
        <f>(O2349/86400)+25569</f>
        <v/>
      </c>
      <c r="Z2349" s="2">
        <f>CEILING(INT(Y2349*1440)/1440*288,1)/288</f>
        <v/>
      </c>
      <c r="AA2349">
        <f>MROUND((Z2349-25569)*86400,300)</f>
        <v/>
      </c>
    </row>
    <row r="2350" ht="14.25" customHeight="1">
      <c r="O2350" t="n">
        <v>1778464802</v>
      </c>
      <c r="P2350" t="inlineStr">
        <is>
          <t>XAUUSD</t>
        </is>
      </c>
      <c r="Q2350" t="inlineStr">
        <is>
          <t>M15</t>
        </is>
      </c>
      <c r="R2350" t="n">
        <v>4686.53</v>
      </c>
      <c r="S2350" t="n">
        <v>4688.95849</v>
      </c>
      <c r="T2350" t="n">
        <v>4689.40802</v>
      </c>
      <c r="U2350" t="n">
        <v>4696.5742</v>
      </c>
      <c r="V2350" t="n">
        <v>4682.65901</v>
      </c>
      <c r="W2350" t="n">
        <v>0</v>
      </c>
      <c r="Y2350" s="1">
        <f>(O2350/86400)+25569</f>
        <v/>
      </c>
      <c r="Z2350" s="2">
        <f>CEILING(INT(Y2350*1440)/1440*288,1)/288</f>
        <v/>
      </c>
      <c r="AA2350">
        <f>MROUND((Z2350-25569)*86400,300)</f>
        <v/>
      </c>
    </row>
    <row r="2351" ht="14.25" customHeight="1">
      <c r="O2351" t="n">
        <v>1778465702</v>
      </c>
      <c r="P2351" t="inlineStr">
        <is>
          <t>XAUUSD</t>
        </is>
      </c>
      <c r="Q2351" t="inlineStr">
        <is>
          <t>M15</t>
        </is>
      </c>
      <c r="R2351" t="n">
        <v>4688.6</v>
      </c>
      <c r="S2351" t="n">
        <v>4688.46104</v>
      </c>
      <c r="T2351" t="n">
        <v>4688.93453</v>
      </c>
      <c r="U2351" t="n">
        <v>4695.63785</v>
      </c>
      <c r="V2351" t="n">
        <v>4682.8085</v>
      </c>
      <c r="W2351" t="n">
        <v>0</v>
      </c>
      <c r="Y2351" s="1">
        <f>(O2351/86400)+25569</f>
        <v/>
      </c>
      <c r="Z2351" s="2">
        <f>CEILING(INT(Y2351*1440)/1440*288,1)/288</f>
        <v/>
      </c>
      <c r="AA2351">
        <f>MROUND((Z2351-25569)*86400,300)</f>
        <v/>
      </c>
    </row>
    <row r="2352" ht="14.25" customHeight="1">
      <c r="O2352" t="n">
        <v>1778466602</v>
      </c>
      <c r="P2352" t="inlineStr">
        <is>
          <t>XAUUSD</t>
        </is>
      </c>
      <c r="Q2352" t="inlineStr">
        <is>
          <t>M15</t>
        </is>
      </c>
      <c r="R2352" t="n">
        <v>4688.67</v>
      </c>
      <c r="S2352" t="n">
        <v>4687.9756</v>
      </c>
      <c r="T2352" t="n">
        <v>4688.45506</v>
      </c>
      <c r="U2352" t="n">
        <v>4694.71199</v>
      </c>
      <c r="V2352" t="n">
        <v>4682.57022</v>
      </c>
      <c r="W2352" t="n">
        <v>0</v>
      </c>
      <c r="Y2352" s="1">
        <f>(O2352/86400)+25569</f>
        <v/>
      </c>
      <c r="Z2352" s="2">
        <f>CEILING(INT(Y2352*1440)/1440*288,1)/288</f>
        <v/>
      </c>
      <c r="AA2352">
        <f>MROUND((Z2352-25569)*86400,300)</f>
        <v/>
      </c>
    </row>
    <row r="2353" ht="14.25" customHeight="1">
      <c r="O2353" t="n">
        <v>1778467502</v>
      </c>
      <c r="P2353" t="inlineStr">
        <is>
          <t>XAUUSD</t>
        </is>
      </c>
      <c r="Q2353" t="inlineStr">
        <is>
          <t>M15</t>
        </is>
      </c>
      <c r="R2353" t="n">
        <v>4681.89</v>
      </c>
      <c r="S2353" t="n">
        <v>4687.379</v>
      </c>
      <c r="T2353" t="n">
        <v>4687.91703</v>
      </c>
      <c r="U2353" t="n">
        <v>4693.40291</v>
      </c>
      <c r="V2353" t="n">
        <v>4681.8415</v>
      </c>
      <c r="W2353" t="n">
        <v>0</v>
      </c>
      <c r="Y2353" s="1">
        <f>(O2353/86400)+25569</f>
        <v/>
      </c>
      <c r="Z2353" s="2">
        <f>CEILING(INT(Y2353*1440)/1440*288,1)/288</f>
        <v/>
      </c>
      <c r="AA2353">
        <f>MROUND((Z2353-25569)*86400,300)</f>
        <v/>
      </c>
    </row>
    <row r="2354" ht="14.25" customHeight="1">
      <c r="O2354" t="n">
        <v>1778468402</v>
      </c>
      <c r="P2354" t="inlineStr">
        <is>
          <t>XAUUSD</t>
        </is>
      </c>
      <c r="Q2354" t="inlineStr">
        <is>
          <t>M15</t>
        </is>
      </c>
      <c r="R2354" t="n">
        <v>4687.23</v>
      </c>
      <c r="S2354" t="n">
        <v>4686.6979</v>
      </c>
      <c r="T2354" t="n">
        <v>4687.30747</v>
      </c>
      <c r="U2354" t="n">
        <v>4691.80179</v>
      </c>
      <c r="V2354" t="n">
        <v>4680.98411</v>
      </c>
      <c r="W2354" t="n">
        <v>0</v>
      </c>
      <c r="Y2354" s="1">
        <f>(O2354/86400)+25569</f>
        <v/>
      </c>
      <c r="Z2354" s="2">
        <f>CEILING(INT(Y2354*1440)/1440*288,1)/288</f>
        <v/>
      </c>
      <c r="AA2354">
        <f>MROUND((Z2354-25569)*86400,300)</f>
        <v/>
      </c>
    </row>
    <row r="2355" ht="14.25" customHeight="1">
      <c r="O2355" t="n">
        <v>1778469302</v>
      </c>
      <c r="P2355" t="inlineStr">
        <is>
          <t>XAUUSD</t>
        </is>
      </c>
      <c r="Q2355" t="inlineStr">
        <is>
          <t>M15</t>
        </is>
      </c>
      <c r="R2355" t="n">
        <v>4689.69</v>
      </c>
      <c r="S2355" t="n">
        <v>4685.59554</v>
      </c>
      <c r="T2355" t="n">
        <v>4686.45151</v>
      </c>
      <c r="U2355" t="n">
        <v>4689.94911</v>
      </c>
      <c r="V2355" t="n">
        <v>4680.08457</v>
      </c>
      <c r="W2355" t="n">
        <v>0</v>
      </c>
      <c r="Y2355" s="1">
        <f>(O2355/86400)+25569</f>
        <v/>
      </c>
      <c r="Z2355" s="2">
        <f>CEILING(INT(Y2355*1440)/1440*288,1)/288</f>
        <v/>
      </c>
      <c r="AA2355">
        <f>MROUND((Z2355-25569)*86400,300)</f>
        <v/>
      </c>
    </row>
    <row r="2356" ht="14.25" customHeight="1">
      <c r="O2356" t="n">
        <v>1778470202</v>
      </c>
      <c r="P2356" t="inlineStr">
        <is>
          <t>XAUUSD</t>
        </is>
      </c>
      <c r="Q2356" t="inlineStr">
        <is>
          <t>M15</t>
        </is>
      </c>
      <c r="R2356" t="n">
        <v>4688.09</v>
      </c>
      <c r="S2356" t="n">
        <v>4683.86889</v>
      </c>
      <c r="T2356" t="n">
        <v>4685.1602</v>
      </c>
      <c r="U2356" t="n">
        <v>4687.78995</v>
      </c>
      <c r="V2356" t="n">
        <v>4678.90621</v>
      </c>
      <c r="W2356" t="n">
        <v>0</v>
      </c>
      <c r="Y2356" s="1">
        <f>(O2356/86400)+25569</f>
        <v/>
      </c>
      <c r="Z2356" s="2">
        <f>CEILING(INT(Y2356*1440)/1440*288,1)/288</f>
        <v/>
      </c>
      <c r="AA2356">
        <f>MROUND((Z2356-25569)*86400,300)</f>
        <v/>
      </c>
    </row>
    <row r="2357" ht="14.25" customHeight="1">
      <c r="O2357" t="n">
        <v>1778471102</v>
      </c>
      <c r="P2357" t="inlineStr">
        <is>
          <t>XAUUSD</t>
        </is>
      </c>
      <c r="Q2357" t="inlineStr">
        <is>
          <t>M15</t>
        </is>
      </c>
      <c r="R2357" t="n">
        <v>4678.85</v>
      </c>
      <c r="S2357" t="n">
        <v>4681.52796</v>
      </c>
      <c r="T2357" t="n">
        <v>4683.34408</v>
      </c>
      <c r="U2357" t="n">
        <v>4685.33667</v>
      </c>
      <c r="V2357" t="n">
        <v>4677.42377</v>
      </c>
      <c r="W2357" t="n">
        <v>0</v>
      </c>
      <c r="Y2357" s="1">
        <f>(O2357/86400)+25569</f>
        <v/>
      </c>
      <c r="Z2357" s="2">
        <f>CEILING(INT(Y2357*1440)/1440*288,1)/288</f>
        <v/>
      </c>
      <c r="AA2357">
        <f>MROUND((Z2357-25569)*86400,300)</f>
        <v/>
      </c>
    </row>
    <row r="2358" ht="14.25" customHeight="1">
      <c r="O2358" t="n">
        <v>1778472002</v>
      </c>
      <c r="P2358" t="inlineStr">
        <is>
          <t>XAUUSD</t>
        </is>
      </c>
      <c r="Q2358" t="inlineStr">
        <is>
          <t>M15</t>
        </is>
      </c>
      <c r="R2358" t="n">
        <v>4677.63</v>
      </c>
      <c r="S2358" t="n">
        <v>4678.88685</v>
      </c>
      <c r="T2358" t="n">
        <v>4681.11547</v>
      </c>
      <c r="U2358" t="n">
        <v>4682.71985</v>
      </c>
      <c r="V2358" t="n">
        <v>4675.6762</v>
      </c>
      <c r="W2358" t="n">
        <v>0</v>
      </c>
      <c r="Y2358" s="1">
        <f>(O2358/86400)+25569</f>
        <v/>
      </c>
      <c r="Z2358" s="2">
        <f>CEILING(INT(Y2358*1440)/1440*288,1)/288</f>
        <v/>
      </c>
      <c r="AA2358">
        <f>MROUND((Z2358-25569)*86400,300)</f>
        <v/>
      </c>
    </row>
    <row r="2359" ht="14.25" customHeight="1">
      <c r="O2359" t="n">
        <v>1778472902</v>
      </c>
      <c r="P2359" t="inlineStr">
        <is>
          <t>XAUUSD</t>
        </is>
      </c>
      <c r="Q2359" t="inlineStr">
        <is>
          <t>M15</t>
        </is>
      </c>
      <c r="R2359" t="n">
        <v>4671.98</v>
      </c>
      <c r="S2359" t="n">
        <v>4676.06096</v>
      </c>
      <c r="T2359" t="n">
        <v>4678.58821</v>
      </c>
      <c r="U2359" t="n">
        <v>4680.24195</v>
      </c>
      <c r="V2359" t="n">
        <v>4673.65076</v>
      </c>
      <c r="W2359" t="n">
        <v>0</v>
      </c>
      <c r="Y2359" s="1">
        <f>(O2359/86400)+25569</f>
        <v/>
      </c>
      <c r="Z2359" s="2">
        <f>CEILING(INT(Y2359*1440)/1440*288,1)/288</f>
        <v/>
      </c>
      <c r="AA2359">
        <f>MROUND((Z2359-25569)*86400,300)</f>
        <v/>
      </c>
    </row>
    <row r="2360" ht="14.25" customHeight="1">
      <c r="O2360" t="n">
        <v>1778473802</v>
      </c>
      <c r="P2360" t="inlineStr">
        <is>
          <t>XAUUSD</t>
        </is>
      </c>
      <c r="Q2360" t="inlineStr">
        <is>
          <t>M15</t>
        </is>
      </c>
      <c r="R2360" t="n">
        <v>4673.09</v>
      </c>
      <c r="S2360" t="n">
        <v>4673.29517</v>
      </c>
      <c r="T2360" t="n">
        <v>4675.94169</v>
      </c>
      <c r="U2360" t="n">
        <v>4677.983</v>
      </c>
      <c r="V2360" t="n">
        <v>4671.341</v>
      </c>
      <c r="W2360" t="n">
        <v>0</v>
      </c>
      <c r="Y2360" s="1">
        <f>(O2360/86400)+25569</f>
        <v/>
      </c>
      <c r="Z2360" s="2">
        <f>CEILING(INT(Y2360*1440)/1440*288,1)/288</f>
        <v/>
      </c>
      <c r="AA2360">
        <f>MROUND((Z2360-25569)*86400,300)</f>
        <v/>
      </c>
    </row>
    <row r="2361" ht="14.25" customHeight="1">
      <c r="O2361" t="n">
        <v>1778474702</v>
      </c>
      <c r="P2361" t="inlineStr">
        <is>
          <t>XAUUSD</t>
        </is>
      </c>
      <c r="Q2361" t="inlineStr">
        <is>
          <t>M15</t>
        </is>
      </c>
      <c r="R2361" t="n">
        <v>4672.21</v>
      </c>
      <c r="S2361" t="n">
        <v>4670.65236</v>
      </c>
      <c r="T2361" t="n">
        <v>4673.29703</v>
      </c>
      <c r="U2361" t="n">
        <v>4676.0631</v>
      </c>
      <c r="V2361" t="n">
        <v>4668.78747</v>
      </c>
      <c r="W2361" t="n">
        <v>0</v>
      </c>
      <c r="Y2361" s="1">
        <f>(O2361/86400)+25569</f>
        <v/>
      </c>
      <c r="Z2361" s="2">
        <f>CEILING(INT(Y2361*1440)/1440*288,1)/288</f>
        <v/>
      </c>
      <c r="AA2361">
        <f>MROUND((Z2361-25569)*86400,300)</f>
        <v/>
      </c>
    </row>
    <row r="2362" ht="14.25" customHeight="1">
      <c r="O2362" t="n">
        <v>1778475602</v>
      </c>
      <c r="P2362" t="inlineStr">
        <is>
          <t>XAUUSD</t>
        </is>
      </c>
      <c r="Q2362" t="inlineStr">
        <is>
          <t>M15</t>
        </is>
      </c>
      <c r="R2362" t="n">
        <v>4673.63</v>
      </c>
      <c r="S2362" t="n">
        <v>4668.25084</v>
      </c>
      <c r="T2362" t="n">
        <v>4670.77393</v>
      </c>
      <c r="U2362" t="n">
        <v>4674.42928</v>
      </c>
      <c r="V2362" t="n">
        <v>4666.00794</v>
      </c>
      <c r="W2362" t="n">
        <v>0</v>
      </c>
      <c r="Y2362" s="1">
        <f>(O2362/86400)+25569</f>
        <v/>
      </c>
      <c r="Z2362" s="2">
        <f>CEILING(INT(Y2362*1440)/1440*288,1)/288</f>
        <v/>
      </c>
      <c r="AA2362">
        <f>MROUND((Z2362-25569)*86400,300)</f>
        <v/>
      </c>
    </row>
    <row r="2363" ht="14.25" customHeight="1">
      <c r="O2363" t="n">
        <v>1778476502</v>
      </c>
      <c r="P2363" t="inlineStr">
        <is>
          <t>XAUUSD</t>
        </is>
      </c>
      <c r="Q2363" t="inlineStr">
        <is>
          <t>M15</t>
        </is>
      </c>
      <c r="R2363" t="n">
        <v>4670.91</v>
      </c>
      <c r="S2363" t="n">
        <v>4666.21857</v>
      </c>
      <c r="T2363" t="n">
        <v>4668.49625</v>
      </c>
      <c r="U2363" t="n">
        <v>4673.09366</v>
      </c>
      <c r="V2363" t="n">
        <v>4663.26239</v>
      </c>
      <c r="W2363" t="n">
        <v>0</v>
      </c>
      <c r="Y2363" s="1">
        <f>(O2363/86400)+25569</f>
        <v/>
      </c>
      <c r="Z2363" s="2">
        <f>CEILING(INT(Y2363*1440)/1440*288,1)/288</f>
        <v/>
      </c>
      <c r="AA2363">
        <f>MROUND((Z2363-25569)*86400,300)</f>
        <v/>
      </c>
    </row>
    <row r="2364" ht="14.25" customHeight="1">
      <c r="O2364" t="n">
        <v>1778477402</v>
      </c>
      <c r="P2364" t="inlineStr">
        <is>
          <t>XAUUSD</t>
        </is>
      </c>
      <c r="Q2364" t="inlineStr">
        <is>
          <t>M15</t>
        </is>
      </c>
      <c r="R2364" t="n">
        <v>4663.91</v>
      </c>
      <c r="S2364" t="n">
        <v>4664.86085</v>
      </c>
      <c r="T2364" t="n">
        <v>4666.67855</v>
      </c>
      <c r="U2364" t="n">
        <v>4672.14965</v>
      </c>
      <c r="V2364" t="n">
        <v>4660.90762</v>
      </c>
      <c r="W2364" t="n">
        <v>0</v>
      </c>
      <c r="Y2364" s="1">
        <f>(O2364/86400)+25569</f>
        <v/>
      </c>
      <c r="Z2364" s="2">
        <f>CEILING(INT(Y2364*1440)/1440*288,1)/288</f>
        <v/>
      </c>
      <c r="AA2364">
        <f>MROUND((Z2364-25569)*86400,300)</f>
        <v/>
      </c>
    </row>
    <row r="2365" ht="14.25" customHeight="1">
      <c r="O2365" t="n">
        <v>1778478302</v>
      </c>
      <c r="P2365" t="inlineStr">
        <is>
          <t>XAUUSD</t>
        </is>
      </c>
      <c r="Q2365" t="inlineStr">
        <is>
          <t>M15</t>
        </is>
      </c>
      <c r="R2365" t="n">
        <v>4652.3</v>
      </c>
      <c r="S2365" t="n">
        <v>4664.59172</v>
      </c>
      <c r="T2365" t="n">
        <v>4665.63513</v>
      </c>
      <c r="U2365" t="n">
        <v>4671.55064</v>
      </c>
      <c r="V2365" t="n">
        <v>4659.53564</v>
      </c>
      <c r="W2365" t="n">
        <v>0</v>
      </c>
      <c r="Y2365" s="1">
        <f>(O2365/86400)+25569</f>
        <v/>
      </c>
      <c r="Z2365" s="2">
        <f>CEILING(INT(Y2365*1440)/1440*288,1)/288</f>
        <v/>
      </c>
      <c r="AA2365">
        <f>MROUND((Z2365-25569)*86400,300)</f>
        <v/>
      </c>
    </row>
    <row r="2366" ht="14.25" customHeight="1">
      <c r="O2366" t="n">
        <v>1778479202</v>
      </c>
      <c r="P2366" t="inlineStr">
        <is>
          <t>XAUUSD</t>
        </is>
      </c>
      <c r="Q2366" t="inlineStr">
        <is>
          <t>M15</t>
        </is>
      </c>
      <c r="R2366" t="n">
        <v>4665.34</v>
      </c>
      <c r="S2366" t="n">
        <v>4665.77916</v>
      </c>
      <c r="T2366" t="n">
        <v>4665.70715</v>
      </c>
      <c r="U2366" t="n">
        <v>4671.83652</v>
      </c>
      <c r="V2366" t="n">
        <v>4659.74269</v>
      </c>
      <c r="W2366" t="n">
        <v>1</v>
      </c>
      <c r="Y2366" s="1">
        <f>(O2366/86400)+25569</f>
        <v/>
      </c>
      <c r="Z2366" s="2">
        <f>CEILING(INT(Y2366*1440)/1440*288,1)/288</f>
        <v/>
      </c>
      <c r="AA2366">
        <f>MROUND((Z2366-25569)*86400,300)</f>
        <v/>
      </c>
    </row>
    <row r="2367" ht="14.25" customHeight="1">
      <c r="O2367" t="n">
        <v>1778480102</v>
      </c>
      <c r="P2367" t="inlineStr">
        <is>
          <t>XAUUSD</t>
        </is>
      </c>
      <c r="Q2367" t="inlineStr">
        <is>
          <t>M15</t>
        </is>
      </c>
      <c r="R2367" t="n">
        <v>4667.37</v>
      </c>
      <c r="S2367" t="n">
        <v>4667.86209</v>
      </c>
      <c r="T2367" t="n">
        <v>4666.78462</v>
      </c>
      <c r="U2367" t="n">
        <v>4672.89655</v>
      </c>
      <c r="V2367" t="n">
        <v>4661.45159</v>
      </c>
      <c r="W2367" t="n">
        <v>0</v>
      </c>
      <c r="Y2367" s="1">
        <f>(O2367/86400)+25569</f>
        <v/>
      </c>
      <c r="Z2367" s="2">
        <f>CEILING(INT(Y2367*1440)/1440*288,1)/288</f>
        <v/>
      </c>
      <c r="AA2367">
        <f>MROUND((Z2367-25569)*86400,300)</f>
        <v/>
      </c>
    </row>
    <row r="2368" ht="14.25" customHeight="1">
      <c r="O2368" t="n">
        <v>1778481002</v>
      </c>
      <c r="P2368" t="inlineStr">
        <is>
          <t>XAUUSD</t>
        </is>
      </c>
      <c r="Q2368" t="inlineStr">
        <is>
          <t>M15</t>
        </is>
      </c>
      <c r="R2368" t="n">
        <v>4674.17</v>
      </c>
      <c r="S2368" t="n">
        <v>4670.42233</v>
      </c>
      <c r="T2368" t="n">
        <v>4668.60347</v>
      </c>
      <c r="U2368" t="n">
        <v>4674.45951</v>
      </c>
      <c r="V2368" t="n">
        <v>4663.97988</v>
      </c>
      <c r="W2368" t="n">
        <v>0</v>
      </c>
      <c r="Y2368" s="1">
        <f>(O2368/86400)+25569</f>
        <v/>
      </c>
      <c r="Z2368" s="2">
        <f>CEILING(INT(Y2368*1440)/1440*288,1)/288</f>
        <v/>
      </c>
      <c r="AA2368">
        <f>MROUND((Z2368-25569)*86400,300)</f>
        <v/>
      </c>
    </row>
    <row r="2369" ht="14.25" customHeight="1">
      <c r="O2369" t="n">
        <v>1778481902</v>
      </c>
      <c r="P2369" t="inlineStr">
        <is>
          <t>XAUUSD</t>
        </is>
      </c>
      <c r="Q2369" t="inlineStr">
        <is>
          <t>M15</t>
        </is>
      </c>
      <c r="R2369" t="n">
        <v>4678.41</v>
      </c>
      <c r="S2369" t="n">
        <v>4672.82382</v>
      </c>
      <c r="T2369" t="n">
        <v>4670.71365</v>
      </c>
      <c r="U2369" t="n">
        <v>4676.12335</v>
      </c>
      <c r="V2369" t="n">
        <v>4666.81685</v>
      </c>
      <c r="W2369" t="n">
        <v>0</v>
      </c>
      <c r="Y2369" s="1">
        <f>(O2369/86400)+25569</f>
        <v/>
      </c>
      <c r="Z2369" s="2">
        <f>CEILING(INT(Y2369*1440)/1440*288,1)/288</f>
        <v/>
      </c>
      <c r="AA2369">
        <f>MROUND((Z2369-25569)*86400,300)</f>
        <v/>
      </c>
    </row>
    <row r="2370" ht="14.25" customHeight="1">
      <c r="O2370" t="n">
        <v>1778482802</v>
      </c>
      <c r="P2370" t="inlineStr">
        <is>
          <t>XAUUSD</t>
        </is>
      </c>
      <c r="Q2370" t="inlineStr">
        <is>
          <t>M15</t>
        </is>
      </c>
      <c r="R2370" t="n">
        <v>4675.99</v>
      </c>
      <c r="S2370" t="n">
        <v>4674.52424</v>
      </c>
      <c r="T2370" t="n">
        <v>4672.61894</v>
      </c>
      <c r="U2370" t="n">
        <v>4677.46056</v>
      </c>
      <c r="V2370" t="n">
        <v>4669.38687</v>
      </c>
      <c r="W2370" t="n">
        <v>0</v>
      </c>
      <c r="Y2370" s="1">
        <f>(O2370/86400)+25569</f>
        <v/>
      </c>
      <c r="Z2370" s="2">
        <f>CEILING(INT(Y2370*1440)/1440*288,1)/288</f>
        <v/>
      </c>
      <c r="AA2370">
        <f>MROUND((Z2370-25569)*86400,300)</f>
        <v/>
      </c>
    </row>
    <row r="2371" ht="14.25" customHeight="1">
      <c r="O2371" t="n">
        <v>1778483702</v>
      </c>
      <c r="P2371" t="inlineStr">
        <is>
          <t>XAUUSD</t>
        </is>
      </c>
      <c r="Q2371" t="inlineStr">
        <is>
          <t>M15</t>
        </is>
      </c>
      <c r="R2371" t="n">
        <v>4675.8</v>
      </c>
      <c r="S2371" t="n">
        <v>4675.29124</v>
      </c>
      <c r="T2371" t="n">
        <v>4673.95509</v>
      </c>
      <c r="U2371" t="n">
        <v>4678.22266</v>
      </c>
      <c r="V2371" t="n">
        <v>4671.18631</v>
      </c>
      <c r="W2371" t="n">
        <v>0</v>
      </c>
      <c r="Y2371" s="1">
        <f>(O2371/86400)+25569</f>
        <v/>
      </c>
      <c r="Z2371" s="2">
        <f>CEILING(INT(Y2371*1440)/1440*288,1)/288</f>
        <v/>
      </c>
      <c r="AA2371">
        <f>MROUND((Z2371-25569)*86400,300)</f>
        <v/>
      </c>
    </row>
    <row r="2372" ht="14.25" customHeight="1">
      <c r="O2372" t="n">
        <v>1778484602</v>
      </c>
      <c r="P2372" t="inlineStr">
        <is>
          <t>XAUUSD</t>
        </is>
      </c>
      <c r="Q2372" t="inlineStr">
        <is>
          <t>M15</t>
        </is>
      </c>
      <c r="R2372" t="n">
        <v>4671.95</v>
      </c>
      <c r="S2372" t="n">
        <v>4675.02613</v>
      </c>
      <c r="T2372" t="n">
        <v>4674.49061</v>
      </c>
      <c r="U2372" t="n">
        <v>4678.31549</v>
      </c>
      <c r="V2372" t="n">
        <v>4671.9933</v>
      </c>
      <c r="W2372" t="n">
        <v>0</v>
      </c>
      <c r="Y2372" s="1">
        <f>(O2372/86400)+25569</f>
        <v/>
      </c>
      <c r="Z2372" s="2">
        <f>CEILING(INT(Y2372*1440)/1440*288,1)/288</f>
        <v/>
      </c>
      <c r="AA2372">
        <f>MROUND((Z2372-25569)*86400,300)</f>
        <v/>
      </c>
    </row>
    <row r="2373" ht="14.25" customHeight="1">
      <c r="O2373" t="n">
        <v>1778485502</v>
      </c>
      <c r="P2373" t="inlineStr">
        <is>
          <t>XAUUSD</t>
        </is>
      </c>
      <c r="Q2373" t="inlineStr">
        <is>
          <t>M15</t>
        </is>
      </c>
      <c r="R2373" t="n">
        <v>4667.73</v>
      </c>
      <c r="S2373" t="n">
        <v>4673.92839</v>
      </c>
      <c r="T2373" t="n">
        <v>4674.2095</v>
      </c>
      <c r="U2373" t="n">
        <v>4677.70454</v>
      </c>
      <c r="V2373" t="n">
        <v>4671.74188</v>
      </c>
      <c r="W2373" t="n">
        <v>1</v>
      </c>
      <c r="Y2373" s="1">
        <f>(O2373/86400)+25569</f>
        <v/>
      </c>
      <c r="Z2373" s="2">
        <f>CEILING(INT(Y2373*1440)/1440*288,1)/288</f>
        <v/>
      </c>
      <c r="AA2373">
        <f>MROUND((Z2373-25569)*86400,300)</f>
        <v/>
      </c>
    </row>
    <row r="2374" ht="14.25" customHeight="1">
      <c r="O2374" t="n">
        <v>1778486402</v>
      </c>
      <c r="P2374" t="inlineStr">
        <is>
          <t>XAUUSD</t>
        </is>
      </c>
      <c r="Q2374" t="inlineStr">
        <is>
          <t>M15</t>
        </is>
      </c>
      <c r="R2374" t="n">
        <v>4672.1</v>
      </c>
      <c r="S2374" t="n">
        <v>4672.20449</v>
      </c>
      <c r="T2374" t="n">
        <v>4673.207</v>
      </c>
      <c r="U2374" t="n">
        <v>4676.53499</v>
      </c>
      <c r="V2374" t="n">
        <v>4670.53214</v>
      </c>
      <c r="W2374" t="n">
        <v>0</v>
      </c>
      <c r="Y2374" s="1">
        <f>(O2374/86400)+25569</f>
        <v/>
      </c>
      <c r="Z2374" s="2">
        <f>CEILING(INT(Y2374*1440)/1440*288,1)/288</f>
        <v/>
      </c>
      <c r="AA2374">
        <f>MROUND((Z2374-25569)*86400,300)</f>
        <v/>
      </c>
    </row>
    <row r="2375" ht="14.25" customHeight="1">
      <c r="O2375" t="n">
        <v>1778487302</v>
      </c>
      <c r="P2375" t="inlineStr">
        <is>
          <t>XAUUSD</t>
        </is>
      </c>
      <c r="Q2375" t="inlineStr">
        <is>
          <t>M15</t>
        </is>
      </c>
      <c r="R2375" t="n">
        <v>4671.83</v>
      </c>
      <c r="S2375" t="n">
        <v>4670.0583</v>
      </c>
      <c r="T2375" t="n">
        <v>4671.63265</v>
      </c>
      <c r="U2375" t="n">
        <v>4674.93882</v>
      </c>
      <c r="V2375" t="n">
        <v>4668.55498</v>
      </c>
      <c r="W2375" t="n">
        <v>0</v>
      </c>
      <c r="Y2375" s="1">
        <f>(O2375/86400)+25569</f>
        <v/>
      </c>
      <c r="Z2375" s="2">
        <f>CEILING(INT(Y2375*1440)/1440*288,1)/288</f>
        <v/>
      </c>
      <c r="AA2375">
        <f>MROUND((Z2375-25569)*86400,300)</f>
        <v/>
      </c>
    </row>
    <row r="2376" ht="14.25" customHeight="1">
      <c r="O2376" t="n">
        <v>1778488202</v>
      </c>
      <c r="P2376" t="inlineStr">
        <is>
          <t>XAUUSD</t>
        </is>
      </c>
      <c r="Q2376" t="inlineStr">
        <is>
          <t>M15</t>
        </is>
      </c>
      <c r="R2376" t="n">
        <v>4670.4</v>
      </c>
      <c r="S2376" t="n">
        <v>4667.77395</v>
      </c>
      <c r="T2376" t="n">
        <v>4669.7033</v>
      </c>
      <c r="U2376" t="n">
        <v>4673.01171</v>
      </c>
      <c r="V2376" t="n">
        <v>4665.99295</v>
      </c>
      <c r="W2376" t="n">
        <v>0</v>
      </c>
      <c r="Y2376" s="1">
        <f>(O2376/86400)+25569</f>
        <v/>
      </c>
      <c r="Z2376" s="2">
        <f>CEILING(INT(Y2376*1440)/1440*288,1)/288</f>
        <v/>
      </c>
      <c r="AA2376">
        <f>MROUND((Z2376-25569)*86400,300)</f>
        <v/>
      </c>
    </row>
    <row r="2377" ht="14.25" customHeight="1">
      <c r="O2377" t="n">
        <v>1778489102</v>
      </c>
      <c r="P2377" t="inlineStr">
        <is>
          <t>XAUUSD</t>
        </is>
      </c>
      <c r="Q2377" t="inlineStr">
        <is>
          <t>M15</t>
        </is>
      </c>
      <c r="R2377" t="n">
        <v>4667.55</v>
      </c>
      <c r="S2377" t="n">
        <v>4665.60343</v>
      </c>
      <c r="T2377" t="n">
        <v>4667.65337</v>
      </c>
      <c r="U2377" t="n">
        <v>4670.98038</v>
      </c>
      <c r="V2377" t="n">
        <v>4663.22543</v>
      </c>
      <c r="W2377" t="n">
        <v>0</v>
      </c>
      <c r="Y2377" s="1">
        <f>(O2377/86400)+25569</f>
        <v/>
      </c>
      <c r="Z2377" s="2">
        <f>CEILING(INT(Y2377*1440)/1440*288,1)/288</f>
        <v/>
      </c>
      <c r="AA2377">
        <f>MROUND((Z2377-25569)*86400,300)</f>
        <v/>
      </c>
    </row>
    <row r="2378" ht="14.25" customHeight="1">
      <c r="O2378" t="n">
        <v>1778490002</v>
      </c>
      <c r="P2378" t="inlineStr">
        <is>
          <t>XAUUSD</t>
        </is>
      </c>
      <c r="Q2378" t="inlineStr">
        <is>
          <t>M15</t>
        </is>
      </c>
      <c r="R2378" t="n">
        <v>4667.48</v>
      </c>
      <c r="S2378" t="n">
        <v>4663.77099</v>
      </c>
      <c r="T2378" t="n">
        <v>4665.71218</v>
      </c>
      <c r="U2378" t="n">
        <v>4669.073</v>
      </c>
      <c r="V2378" t="n">
        <v>4660.64269</v>
      </c>
      <c r="W2378" t="n">
        <v>0</v>
      </c>
      <c r="Y2378" s="1">
        <f>(O2378/86400)+25569</f>
        <v/>
      </c>
      <c r="Z2378" s="2">
        <f>CEILING(INT(Y2378*1440)/1440*288,1)/288</f>
        <v/>
      </c>
      <c r="AA2378">
        <f>MROUND((Z2378-25569)*86400,300)</f>
        <v/>
      </c>
    </row>
    <row r="2379" ht="14.25" customHeight="1">
      <c r="O2379" t="n">
        <v>1778490902</v>
      </c>
      <c r="P2379" t="inlineStr">
        <is>
          <t>XAUUSD</t>
        </is>
      </c>
      <c r="Q2379" t="inlineStr">
        <is>
          <t>M15</t>
        </is>
      </c>
      <c r="R2379" t="n">
        <v>4657.5</v>
      </c>
      <c r="S2379" t="n">
        <v>4662.39727</v>
      </c>
      <c r="T2379" t="n">
        <v>4664.05472</v>
      </c>
      <c r="U2379" t="n">
        <v>4667.45066</v>
      </c>
      <c r="V2379" t="n">
        <v>4658.57289</v>
      </c>
      <c r="W2379" t="n">
        <v>0</v>
      </c>
      <c r="Y2379" s="1">
        <f>(O2379/86400)+25569</f>
        <v/>
      </c>
      <c r="Z2379" s="2">
        <f>CEILING(INT(Y2379*1440)/1440*288,1)/288</f>
        <v/>
      </c>
      <c r="AA2379">
        <f>MROUND((Z2379-25569)*86400,300)</f>
        <v/>
      </c>
    </row>
    <row r="2380" ht="14.25" customHeight="1">
      <c r="O2380" t="n">
        <v>1778491802</v>
      </c>
      <c r="P2380" t="inlineStr">
        <is>
          <t>XAUUSD</t>
        </is>
      </c>
      <c r="Q2380" t="inlineStr">
        <is>
          <t>M15</t>
        </is>
      </c>
      <c r="R2380" t="n">
        <v>4662.93</v>
      </c>
      <c r="S2380" t="n">
        <v>4661.72003</v>
      </c>
      <c r="T2380" t="n">
        <v>4662.88737</v>
      </c>
      <c r="U2380" t="n">
        <v>4666.24047</v>
      </c>
      <c r="V2380" t="n">
        <v>4657.35188</v>
      </c>
      <c r="W2380" t="n">
        <v>0</v>
      </c>
      <c r="Y2380" s="1">
        <f>(O2380/86400)+25569</f>
        <v/>
      </c>
      <c r="Z2380" s="2">
        <f>CEILING(INT(Y2380*1440)/1440*288,1)/288</f>
        <v/>
      </c>
      <c r="AA2380">
        <f>MROUND((Z2380-25569)*86400,300)</f>
        <v/>
      </c>
    </row>
    <row r="2381" ht="14.25" customHeight="1">
      <c r="O2381" t="n">
        <v>1778492702</v>
      </c>
      <c r="P2381" t="inlineStr">
        <is>
          <t>XAUUSD</t>
        </is>
      </c>
      <c r="Q2381" t="inlineStr">
        <is>
          <t>M15</t>
        </is>
      </c>
      <c r="R2381" t="n">
        <v>4656.81</v>
      </c>
      <c r="S2381" t="n">
        <v>4661.59306</v>
      </c>
      <c r="T2381" t="n">
        <v>4662.24022</v>
      </c>
      <c r="U2381" t="n">
        <v>4665.54967</v>
      </c>
      <c r="V2381" t="n">
        <v>4657.12955</v>
      </c>
      <c r="W2381" t="n">
        <v>0</v>
      </c>
      <c r="Y2381" s="1">
        <f>(O2381/86400)+25569</f>
        <v/>
      </c>
      <c r="Z2381" s="2">
        <f>CEILING(INT(Y2381*1440)/1440*288,1)/288</f>
        <v/>
      </c>
      <c r="AA2381">
        <f>MROUND((Z2381-25569)*86400,300)</f>
        <v/>
      </c>
    </row>
    <row r="2382" ht="14.25" customHeight="1">
      <c r="O2382" t="n">
        <v>1778493602</v>
      </c>
      <c r="P2382" t="inlineStr">
        <is>
          <t>XAUUSD</t>
        </is>
      </c>
      <c r="Q2382" t="inlineStr">
        <is>
          <t>M15</t>
        </is>
      </c>
      <c r="R2382" t="n">
        <v>4662.59</v>
      </c>
      <c r="S2382" t="n">
        <v>4662.0337</v>
      </c>
      <c r="T2382" t="n">
        <v>4662.13696</v>
      </c>
      <c r="U2382" t="n">
        <v>4665.34535</v>
      </c>
      <c r="V2382" t="n">
        <v>4657.68262</v>
      </c>
      <c r="W2382" t="n">
        <v>0</v>
      </c>
      <c r="Y2382" s="1">
        <f>(O2382/86400)+25569</f>
        <v/>
      </c>
      <c r="Z2382" s="2">
        <f>CEILING(INT(Y2382*1440)/1440*288,1)/288</f>
        <v/>
      </c>
      <c r="AA2382">
        <f>MROUND((Z2382-25569)*86400,300)</f>
        <v/>
      </c>
    </row>
    <row r="2383" ht="14.25" customHeight="1">
      <c r="O2383" t="n">
        <v>1778494502</v>
      </c>
      <c r="P2383" t="inlineStr">
        <is>
          <t>XAUUSD</t>
        </is>
      </c>
      <c r="Q2383" t="inlineStr">
        <is>
          <t>M15</t>
        </is>
      </c>
      <c r="R2383" t="n">
        <v>4663.37</v>
      </c>
      <c r="S2383" t="n">
        <v>4662.80145</v>
      </c>
      <c r="T2383" t="n">
        <v>4662.46921</v>
      </c>
      <c r="U2383" t="n">
        <v>4665.61513</v>
      </c>
      <c r="V2383" t="n">
        <v>4658.78559</v>
      </c>
      <c r="W2383" t="n">
        <v>1</v>
      </c>
      <c r="Y2383" s="1">
        <f>(O2383/86400)+25569</f>
        <v/>
      </c>
      <c r="Z2383" s="2">
        <f>CEILING(INT(Y2383*1440)/1440*288,1)/288</f>
        <v/>
      </c>
      <c r="AA2383">
        <f>MROUND((Z2383-25569)*86400,300)</f>
        <v/>
      </c>
    </row>
    <row r="2384" ht="14.25" customHeight="1">
      <c r="O2384" t="n">
        <v>1778495402</v>
      </c>
      <c r="P2384" t="inlineStr">
        <is>
          <t>XAUUSD</t>
        </is>
      </c>
      <c r="Q2384" t="inlineStr">
        <is>
          <t>M15</t>
        </is>
      </c>
      <c r="R2384" t="n">
        <v>4663.48</v>
      </c>
      <c r="S2384" t="n">
        <v>4663.7971</v>
      </c>
      <c r="T2384" t="n">
        <v>4663.13315</v>
      </c>
      <c r="U2384" t="n">
        <v>4666.2747</v>
      </c>
      <c r="V2384" t="n">
        <v>4660.12449</v>
      </c>
      <c r="W2384" t="n">
        <v>0</v>
      </c>
      <c r="Y2384" s="1">
        <f>(O2384/86400)+25569</f>
        <v/>
      </c>
      <c r="Z2384" s="2">
        <f>CEILING(INT(Y2384*1440)/1440*288,1)/288</f>
        <v/>
      </c>
      <c r="AA2384">
        <f>MROUND((Z2384-25569)*86400,300)</f>
        <v/>
      </c>
    </row>
    <row r="2385" ht="14.25" customHeight="1">
      <c r="O2385" t="n">
        <v>1778496302</v>
      </c>
      <c r="P2385" t="inlineStr">
        <is>
          <t>XAUUSD</t>
        </is>
      </c>
      <c r="Q2385" t="inlineStr">
        <is>
          <t>M15</t>
        </is>
      </c>
      <c r="R2385" t="n">
        <v>4664.14</v>
      </c>
      <c r="S2385" t="n">
        <v>4665.00889</v>
      </c>
      <c r="T2385" t="n">
        <v>4664.07102</v>
      </c>
      <c r="U2385" t="n">
        <v>4667.32845</v>
      </c>
      <c r="V2385" t="n">
        <v>4661.54038</v>
      </c>
      <c r="W2385" t="n">
        <v>0</v>
      </c>
      <c r="Y2385" s="1">
        <f>(O2385/86400)+25569</f>
        <v/>
      </c>
      <c r="Z2385" s="2">
        <f>CEILING(INT(Y2385*1440)/1440*288,1)/288</f>
        <v/>
      </c>
      <c r="AA2385">
        <f>MROUND((Z2385-25569)*86400,300)</f>
        <v/>
      </c>
    </row>
    <row r="2386" ht="14.25" customHeight="1">
      <c r="O2386" t="n">
        <v>1778497202</v>
      </c>
      <c r="P2386" t="inlineStr">
        <is>
          <t>XAUUSD</t>
        </is>
      </c>
      <c r="Q2386" t="inlineStr">
        <is>
          <t>M15</t>
        </is>
      </c>
      <c r="R2386" t="n">
        <v>4669.43</v>
      </c>
      <c r="S2386" t="n">
        <v>4666.52977</v>
      </c>
      <c r="T2386" t="n">
        <v>4665.3004</v>
      </c>
      <c r="U2386" t="n">
        <v>4668.85697</v>
      </c>
      <c r="V2386" t="n">
        <v>4662.99028</v>
      </c>
      <c r="W2386" t="n">
        <v>0</v>
      </c>
      <c r="Y2386" s="1">
        <f>(O2386/86400)+25569</f>
        <v/>
      </c>
      <c r="Z2386" s="2">
        <f>CEILING(INT(Y2386*1440)/1440*288,1)/288</f>
        <v/>
      </c>
      <c r="AA2386">
        <f>MROUND((Z2386-25569)*86400,300)</f>
        <v/>
      </c>
    </row>
    <row r="2387" ht="14.25" customHeight="1">
      <c r="O2387" t="n">
        <v>1778498102</v>
      </c>
      <c r="P2387" t="inlineStr">
        <is>
          <t>XAUUSD</t>
        </is>
      </c>
      <c r="Q2387" t="inlineStr">
        <is>
          <t>M15</t>
        </is>
      </c>
      <c r="R2387" t="n">
        <v>4671.99</v>
      </c>
      <c r="S2387" t="n">
        <v>4668.45372</v>
      </c>
      <c r="T2387" t="n">
        <v>4666.87706</v>
      </c>
      <c r="U2387" t="n">
        <v>4670.93238</v>
      </c>
      <c r="V2387" t="n">
        <v>4664.54922</v>
      </c>
      <c r="W2387" t="n">
        <v>0</v>
      </c>
      <c r="Y2387" s="1">
        <f>(O2387/86400)+25569</f>
        <v/>
      </c>
      <c r="Z2387" s="2">
        <f>CEILING(INT(Y2387*1440)/1440*288,1)/288</f>
        <v/>
      </c>
      <c r="AA2387">
        <f>MROUND((Z2387-25569)*86400,300)</f>
        <v/>
      </c>
    </row>
    <row r="2388" ht="14.25" customHeight="1">
      <c r="O2388" t="n">
        <v>1778499002</v>
      </c>
      <c r="P2388" t="inlineStr">
        <is>
          <t>XAUUSD</t>
        </is>
      </c>
      <c r="Q2388" t="inlineStr">
        <is>
          <t>M15</t>
        </is>
      </c>
      <c r="R2388" t="n">
        <v>4674.51</v>
      </c>
      <c r="S2388" t="n">
        <v>4671.06625</v>
      </c>
      <c r="T2388" t="n">
        <v>4668.97166</v>
      </c>
      <c r="U2388" t="n">
        <v>4673.86526</v>
      </c>
      <c r="V2388" t="n">
        <v>4666.40084</v>
      </c>
      <c r="W2388" t="n">
        <v>0</v>
      </c>
      <c r="Y2388" s="1">
        <f>(O2388/86400)+25569</f>
        <v/>
      </c>
      <c r="Z2388" s="2">
        <f>CEILING(INT(Y2388*1440)/1440*288,1)/288</f>
        <v/>
      </c>
      <c r="AA2388">
        <f>MROUND((Z2388-25569)*86400,300)</f>
        <v/>
      </c>
    </row>
    <row r="2389" ht="14.25" customHeight="1">
      <c r="O2389" t="n">
        <v>1778499902</v>
      </c>
      <c r="P2389" t="inlineStr">
        <is>
          <t>XAUUSD</t>
        </is>
      </c>
      <c r="Q2389" t="inlineStr">
        <is>
          <t>M15</t>
        </is>
      </c>
      <c r="R2389" t="n">
        <v>4674.52</v>
      </c>
      <c r="S2389" t="n">
        <v>4674.725</v>
      </c>
      <c r="T2389" t="n">
        <v>4671.84833</v>
      </c>
      <c r="U2389" t="n">
        <v>4677.89398</v>
      </c>
      <c r="V2389" t="n">
        <v>4668.86082</v>
      </c>
      <c r="W2389" t="n">
        <v>0</v>
      </c>
      <c r="Y2389" s="1">
        <f>(O2389/86400)+25569</f>
        <v/>
      </c>
      <c r="Z2389" s="2">
        <f>CEILING(INT(Y2389*1440)/1440*288,1)/288</f>
        <v/>
      </c>
      <c r="AA2389">
        <f>MROUND((Z2389-25569)*86400,300)</f>
        <v/>
      </c>
    </row>
    <row r="2390" ht="14.25" customHeight="1">
      <c r="O2390" t="n">
        <v>1778500802</v>
      </c>
      <c r="P2390" t="inlineStr">
        <is>
          <t>XAUUSD</t>
        </is>
      </c>
      <c r="Q2390" t="inlineStr">
        <is>
          <t>M15</t>
        </is>
      </c>
      <c r="R2390" t="n">
        <v>4668.47</v>
      </c>
      <c r="S2390" t="n">
        <v>4679.88365</v>
      </c>
      <c r="T2390" t="n">
        <v>4675.86599</v>
      </c>
      <c r="U2390" t="n">
        <v>4683.48959</v>
      </c>
      <c r="V2390" t="n">
        <v>4672.37116</v>
      </c>
      <c r="W2390" t="n">
        <v>0</v>
      </c>
      <c r="Y2390" s="1">
        <f>(O2390/86400)+25569</f>
        <v/>
      </c>
      <c r="Z2390" s="2">
        <f>CEILING(INT(Y2390*1440)/1440*288,1)/288</f>
        <v/>
      </c>
      <c r="AA2390">
        <f>MROUND((Z2390-25569)*86400,300)</f>
        <v/>
      </c>
    </row>
    <row r="2391" ht="14.25" customHeight="1">
      <c r="O2391" t="n">
        <v>1778501702</v>
      </c>
      <c r="P2391" t="inlineStr">
        <is>
          <t>XAUUSD</t>
        </is>
      </c>
      <c r="Q2391" t="inlineStr">
        <is>
          <t>M15</t>
        </is>
      </c>
      <c r="R2391" t="n">
        <v>4690.51</v>
      </c>
      <c r="S2391" t="n">
        <v>4687.10398</v>
      </c>
      <c r="T2391" t="n">
        <v>4681.48498</v>
      </c>
      <c r="U2391" t="n">
        <v>4690.95271</v>
      </c>
      <c r="V2391" t="n">
        <v>4677.43188</v>
      </c>
      <c r="W2391" t="n">
        <v>0</v>
      </c>
      <c r="Y2391" s="1">
        <f>(O2391/86400)+25569</f>
        <v/>
      </c>
      <c r="Z2391" s="2">
        <f>CEILING(INT(Y2391*1440)/1440*288,1)/288</f>
        <v/>
      </c>
      <c r="AA2391">
        <f>MROUND((Z2391-25569)*86400,300)</f>
        <v/>
      </c>
    </row>
    <row r="2392" ht="14.25" customHeight="1">
      <c r="O2392" t="n">
        <v>1778502602</v>
      </c>
      <c r="P2392" t="inlineStr">
        <is>
          <t>XAUUSD</t>
        </is>
      </c>
      <c r="Q2392" t="inlineStr">
        <is>
          <t>M15</t>
        </is>
      </c>
      <c r="R2392" t="n">
        <v>4692.02</v>
      </c>
      <c r="S2392" t="n">
        <v>4695.6697</v>
      </c>
      <c r="T2392" t="n">
        <v>4688.57734</v>
      </c>
      <c r="U2392" t="n">
        <v>4699.67629</v>
      </c>
      <c r="V2392" t="n">
        <v>4684.36172</v>
      </c>
      <c r="W2392" t="n">
        <v>0</v>
      </c>
      <c r="Y2392" s="1">
        <f>(O2392/86400)+25569</f>
        <v/>
      </c>
      <c r="Z2392" s="2">
        <f>CEILING(INT(Y2392*1440)/1440*288,1)/288</f>
        <v/>
      </c>
      <c r="AA2392">
        <f>MROUND((Z2392-25569)*86400,300)</f>
        <v/>
      </c>
    </row>
    <row r="2393" ht="14.25" customHeight="1">
      <c r="O2393" t="n">
        <v>1778503502</v>
      </c>
      <c r="P2393" t="inlineStr">
        <is>
          <t>XAUUSD</t>
        </is>
      </c>
      <c r="Q2393" t="inlineStr">
        <is>
          <t>M15</t>
        </is>
      </c>
      <c r="R2393" t="n">
        <v>4699.98</v>
      </c>
      <c r="S2393" t="n">
        <v>4705.35902</v>
      </c>
      <c r="T2393" t="n">
        <v>4696.96818</v>
      </c>
      <c r="U2393" t="n">
        <v>4709.41852</v>
      </c>
      <c r="V2393" t="n">
        <v>4692.43509</v>
      </c>
      <c r="W2393" t="n">
        <v>0</v>
      </c>
      <c r="Y2393" s="1">
        <f>(O2393/86400)+25569</f>
        <v/>
      </c>
      <c r="Z2393" s="2">
        <f>CEILING(INT(Y2393*1440)/1440*288,1)/288</f>
        <v/>
      </c>
      <c r="AA2393">
        <f>MROUND((Z2393-25569)*86400,300)</f>
        <v/>
      </c>
    </row>
    <row r="2394" ht="14.25" customHeight="1">
      <c r="O2394" t="n">
        <v>1778504402</v>
      </c>
      <c r="P2394" t="inlineStr">
        <is>
          <t>XAUUSD</t>
        </is>
      </c>
      <c r="Q2394" t="inlineStr">
        <is>
          <t>M15</t>
        </is>
      </c>
      <c r="R2394" t="n">
        <v>4721.02</v>
      </c>
      <c r="S2394" t="n">
        <v>4715.53559</v>
      </c>
      <c r="T2394" t="n">
        <v>4706.25189</v>
      </c>
      <c r="U2394" t="n">
        <v>4719.8456</v>
      </c>
      <c r="V2394" t="n">
        <v>4701.64146</v>
      </c>
      <c r="W2394" t="n">
        <v>0</v>
      </c>
      <c r="Y2394" s="1">
        <f>(O2394/86400)+25569</f>
        <v/>
      </c>
      <c r="Z2394" s="2">
        <f>CEILING(INT(Y2394*1440)/1440*288,1)/288</f>
        <v/>
      </c>
      <c r="AA2394">
        <f>MROUND((Z2394-25569)*86400,300)</f>
        <v/>
      </c>
    </row>
    <row r="2395" ht="14.25" customHeight="1">
      <c r="O2395" t="n">
        <v>1778505302</v>
      </c>
      <c r="P2395" t="inlineStr">
        <is>
          <t>XAUUSD</t>
        </is>
      </c>
      <c r="Q2395" t="inlineStr">
        <is>
          <t>M15</t>
        </is>
      </c>
      <c r="R2395" t="n">
        <v>4728.44</v>
      </c>
      <c r="S2395" t="n">
        <v>4724.70733</v>
      </c>
      <c r="T2395" t="n">
        <v>4715.47961</v>
      </c>
      <c r="U2395" t="n">
        <v>4729.57044</v>
      </c>
      <c r="V2395" t="n">
        <v>4711.17486</v>
      </c>
      <c r="W2395" t="n">
        <v>0</v>
      </c>
      <c r="Y2395" s="1">
        <f>(O2395/86400)+25569</f>
        <v/>
      </c>
      <c r="Z2395" s="2">
        <f>CEILING(INT(Y2395*1440)/1440*288,1)/288</f>
        <v/>
      </c>
      <c r="AA2395">
        <f>MROUND((Z2395-25569)*86400,300)</f>
        <v/>
      </c>
    </row>
    <row r="2396" ht="14.25" customHeight="1">
      <c r="O2396" t="n">
        <v>1778506202</v>
      </c>
      <c r="P2396" t="inlineStr">
        <is>
          <t>XAUUSD</t>
        </is>
      </c>
      <c r="Q2396" t="inlineStr">
        <is>
          <t>M15</t>
        </is>
      </c>
      <c r="R2396" t="n">
        <v>4743.98</v>
      </c>
      <c r="S2396" t="n">
        <v>4731.97053</v>
      </c>
      <c r="T2396" t="n">
        <v>4723.72507</v>
      </c>
      <c r="U2396" t="n">
        <v>4737.36418</v>
      </c>
      <c r="V2396" t="n">
        <v>4719.44243</v>
      </c>
      <c r="W2396" t="n">
        <v>0</v>
      </c>
      <c r="Y2396" s="1">
        <f>(O2396/86400)+25569</f>
        <v/>
      </c>
      <c r="Z2396" s="2">
        <f>CEILING(INT(Y2396*1440)/1440*288,1)/288</f>
        <v/>
      </c>
      <c r="AA2396">
        <f>MROUND((Z2396-25569)*86400,300)</f>
        <v/>
      </c>
    </row>
    <row r="2397" ht="14.25" customHeight="1">
      <c r="O2397" t="n">
        <v>1778507102</v>
      </c>
      <c r="P2397" t="inlineStr">
        <is>
          <t>XAUUSD</t>
        </is>
      </c>
      <c r="Q2397" t="inlineStr">
        <is>
          <t>M15</t>
        </is>
      </c>
      <c r="R2397" t="n">
        <v>4736</v>
      </c>
      <c r="S2397" t="n">
        <v>4735.73843</v>
      </c>
      <c r="T2397" t="n">
        <v>4729.73175</v>
      </c>
      <c r="U2397" t="n">
        <v>4742.11266</v>
      </c>
      <c r="V2397" t="n">
        <v>4725.32232</v>
      </c>
      <c r="W2397" t="n">
        <v>0</v>
      </c>
      <c r="Y2397" s="1">
        <f>(O2397/86400)+25569</f>
        <v/>
      </c>
      <c r="Z2397" s="2">
        <f>CEILING(INT(Y2397*1440)/1440*288,1)/288</f>
        <v/>
      </c>
      <c r="AA2397">
        <f>MROUND((Z2397-25569)*86400,300)</f>
        <v/>
      </c>
    </row>
    <row r="2398" ht="14.25" customHeight="1">
      <c r="O2398" t="n">
        <v>1778508002</v>
      </c>
      <c r="P2398" t="inlineStr">
        <is>
          <t>XAUUSD</t>
        </is>
      </c>
      <c r="Q2398" t="inlineStr">
        <is>
          <t>M15</t>
        </is>
      </c>
      <c r="R2398" t="n">
        <v>4730.83</v>
      </c>
      <c r="S2398" t="n">
        <v>4736.35752</v>
      </c>
      <c r="T2398" t="n">
        <v>4733.04464</v>
      </c>
      <c r="U2398" t="n">
        <v>4743.19981</v>
      </c>
      <c r="V2398" t="n">
        <v>4727.77547</v>
      </c>
      <c r="W2398" t="n">
        <v>0</v>
      </c>
      <c r="Y2398" s="1">
        <f>(O2398/86400)+25569</f>
        <v/>
      </c>
      <c r="Z2398" s="2">
        <f>CEILING(INT(Y2398*1440)/1440*288,1)/288</f>
        <v/>
      </c>
      <c r="AA2398">
        <f>MROUND((Z2398-25569)*86400,300)</f>
        <v/>
      </c>
    </row>
    <row r="2399" ht="14.25" customHeight="1">
      <c r="O2399" t="n">
        <v>1778508902</v>
      </c>
      <c r="P2399" t="inlineStr">
        <is>
          <t>XAUUSD</t>
        </is>
      </c>
      <c r="Q2399" t="inlineStr">
        <is>
          <t>M15</t>
        </is>
      </c>
      <c r="R2399" t="n">
        <v>4725.06</v>
      </c>
      <c r="S2399" t="n">
        <v>4734.63967</v>
      </c>
      <c r="T2399" t="n">
        <v>4733.84215</v>
      </c>
      <c r="U2399" t="n">
        <v>4741.58529</v>
      </c>
      <c r="V2399" t="n">
        <v>4728.15327</v>
      </c>
      <c r="W2399" t="n">
        <v>0</v>
      </c>
      <c r="Y2399" s="1">
        <f>(O2399/86400)+25569</f>
        <v/>
      </c>
      <c r="Z2399" s="2">
        <f>CEILING(INT(Y2399*1440)/1440*288,1)/288</f>
        <v/>
      </c>
      <c r="AA2399">
        <f>MROUND((Z2399-25569)*86400,300)</f>
        <v/>
      </c>
    </row>
    <row r="2400" ht="14.25" customHeight="1">
      <c r="O2400" t="n">
        <v>1778509802</v>
      </c>
      <c r="P2400" t="inlineStr">
        <is>
          <t>XAUUSD</t>
        </is>
      </c>
      <c r="Q2400" t="inlineStr">
        <is>
          <t>M15</t>
        </is>
      </c>
      <c r="R2400" t="n">
        <v>4732.48</v>
      </c>
      <c r="S2400" t="n">
        <v>4732.36246</v>
      </c>
      <c r="T2400" t="n">
        <v>4733.10231</v>
      </c>
      <c r="U2400" t="n">
        <v>4738.46203</v>
      </c>
      <c r="V2400" t="n">
        <v>4726.30724</v>
      </c>
      <c r="W2400" t="n">
        <v>1</v>
      </c>
      <c r="Y2400" s="1">
        <f>(O2400/86400)+25569</f>
        <v/>
      </c>
      <c r="Z2400" s="2">
        <f>CEILING(INT(Y2400*1440)/1440*288,1)/288</f>
        <v/>
      </c>
      <c r="AA2400">
        <f>MROUND((Z2400-25569)*86400,300)</f>
        <v/>
      </c>
    </row>
    <row r="2401" ht="14.25" customHeight="1">
      <c r="O2401" t="n">
        <v>1778510702</v>
      </c>
      <c r="P2401" t="inlineStr">
        <is>
          <t>XAUUSD</t>
        </is>
      </c>
      <c r="Q2401" t="inlineStr">
        <is>
          <t>M15</t>
        </is>
      </c>
      <c r="R2401" t="n">
        <v>4729.58</v>
      </c>
      <c r="S2401" t="n">
        <v>4729.33322</v>
      </c>
      <c r="T2401" t="n">
        <v>4731.21776</v>
      </c>
      <c r="U2401" t="n">
        <v>4734.91053</v>
      </c>
      <c r="V2401" t="n">
        <v>4725.11063</v>
      </c>
      <c r="W2401" t="n">
        <v>0</v>
      </c>
      <c r="Y2401" s="1">
        <f>(O2401/86400)+25569</f>
        <v/>
      </c>
      <c r="Z2401" s="2">
        <f>CEILING(INT(Y2401*1440)/1440*288,1)/288</f>
        <v/>
      </c>
      <c r="AA2401">
        <f>MROUND((Z2401-25569)*86400,300)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411"/>
  <sheetViews>
    <sheetView tabSelected="1" topLeftCell="AC1" zoomScale="40" zoomScaleNormal="40" workbookViewId="0">
      <pane ySplit="1" topLeftCell="A2328" activePane="bottomLeft" state="frozen"/>
      <selection activeCell="BC1" sqref="BC1"/>
      <selection pane="bottomLeft" activeCell="N2382" sqref="N2382"/>
    </sheetView>
  </sheetViews>
  <sheetFormatPr baseColWidth="8" defaultColWidth="8.68359375" defaultRowHeight="14.4"/>
  <cols>
    <col width="13.89453125" customWidth="1" min="1" max="1"/>
    <col width="9.3125" customWidth="1" min="2" max="2"/>
    <col width="11.9453125" customWidth="1" min="3" max="4"/>
    <col width="11.68359375" customWidth="1" style="14" min="5" max="6"/>
    <col width="8.68359375" customWidth="1" style="14" min="7" max="9"/>
    <col width="9.41796875" bestFit="1" customWidth="1" min="12" max="12"/>
    <col width="10.68359375" customWidth="1" min="19" max="19"/>
    <col width="14.89453125" customWidth="1" min="22" max="22"/>
    <col width="8.68359375" customWidth="1" style="14" min="24" max="25"/>
    <col width="8.68359375" customWidth="1" style="14" min="28" max="28"/>
    <col width="8.68359375" customWidth="1" style="14" min="30" max="30"/>
    <col width="16.47265625" customWidth="1" min="34" max="34"/>
    <col width="10.68359375" bestFit="1" customWidth="1" min="35" max="35"/>
    <col width="8.734375" bestFit="1" customWidth="1" min="37" max="37"/>
    <col width="8.734375" bestFit="1" customWidth="1" style="14" min="38" max="40"/>
    <col width="8.734375" bestFit="1" customWidth="1" style="14" min="43" max="44"/>
    <col width="21" customWidth="1" min="51" max="51"/>
    <col width="8.68359375" customWidth="1" style="14" min="53" max="53"/>
    <col width="12.41796875" bestFit="1" customWidth="1" style="14" min="54" max="54"/>
    <col width="17.3125" customWidth="1" min="56" max="56"/>
    <col width="14.26171875" customWidth="1" min="57" max="57"/>
    <col width="17.15625" customWidth="1" min="58" max="58"/>
    <col width="9.41796875" bestFit="1" customWidth="1" min="59" max="59"/>
    <col width="18.89453125" customWidth="1" style="14" min="60" max="60"/>
    <col width="23.3671875" customWidth="1" style="14" min="61" max="61"/>
    <col width="10.68359375" customWidth="1" min="62" max="62"/>
    <col width="12.05078125" customWidth="1" min="63" max="63"/>
    <col width="21.1015625" customWidth="1" min="64" max="64"/>
    <col width="20.578125" customWidth="1" min="65" max="65"/>
  </cols>
  <sheetData>
    <row r="1" ht="14.25" customHeight="1">
      <c r="A1" t="inlineStr">
        <is>
          <t>timestamp_m15</t>
        </is>
      </c>
      <c r="B1" t="inlineStr">
        <is>
          <t>symbol_h3</t>
        </is>
      </c>
      <c r="C1" t="inlineStr">
        <is>
          <t>timeframe_h3</t>
        </is>
      </c>
      <c r="D1" s="14" t="inlineStr">
        <is>
          <t>block_index_h3</t>
        </is>
      </c>
      <c r="E1" s="14" t="inlineStr">
        <is>
          <t>close_h3</t>
        </is>
      </c>
      <c r="F1" s="14" t="inlineStr">
        <is>
          <t>ssa_h3</t>
        </is>
      </c>
      <c r="G1" s="14" t="inlineStr">
        <is>
          <t>ema_ssa_h3</t>
        </is>
      </c>
      <c r="H1" s="14" t="inlineStr">
        <is>
          <t>ssa_high_h3</t>
        </is>
      </c>
      <c r="I1" s="14" t="inlineStr">
        <is>
          <t>ssa_low_h3</t>
        </is>
      </c>
      <c r="J1" t="inlineStr">
        <is>
          <t>symbol_m15</t>
        </is>
      </c>
      <c r="K1" t="inlineStr">
        <is>
          <t>timeframe_m15</t>
        </is>
      </c>
      <c r="L1" t="inlineStr">
        <is>
          <t>close_m15</t>
        </is>
      </c>
      <c r="M1" t="inlineStr">
        <is>
          <t>ssa_m15</t>
        </is>
      </c>
      <c r="N1" t="inlineStr">
        <is>
          <t>ema_ssa_m15</t>
        </is>
      </c>
      <c r="O1" t="inlineStr">
        <is>
          <t>ssa_high_m15</t>
        </is>
      </c>
      <c r="P1" t="inlineStr">
        <is>
          <t>ssa_low_m15</t>
        </is>
      </c>
      <c r="S1" t="inlineStr">
        <is>
          <t>timestamp</t>
        </is>
      </c>
      <c r="T1" t="inlineStr">
        <is>
          <t>symbol</t>
        </is>
      </c>
      <c r="U1" t="inlineStr">
        <is>
          <t>timeframe</t>
        </is>
      </c>
      <c r="V1" s="14" t="inlineStr">
        <is>
          <t>block_index_m15</t>
        </is>
      </c>
      <c r="W1" t="inlineStr">
        <is>
          <t>close</t>
        </is>
      </c>
      <c r="X1" s="14" t="inlineStr">
        <is>
          <t>ssa_m15_interpolation</t>
        </is>
      </c>
      <c r="Y1" s="14" t="inlineStr">
        <is>
          <t>ema_ssa_m15_interpolation</t>
        </is>
      </c>
      <c r="Z1" t="inlineStr">
        <is>
          <t>ssa_m15</t>
        </is>
      </c>
      <c r="AA1" t="inlineStr">
        <is>
          <t>ema_ssa_m15</t>
        </is>
      </c>
      <c r="AB1" s="14" t="inlineStr">
        <is>
          <t>ssa_high_m15_interpolation</t>
        </is>
      </c>
      <c r="AC1" t="inlineStr">
        <is>
          <t>ssa_high_m15</t>
        </is>
      </c>
      <c r="AD1" s="14" t="inlineStr">
        <is>
          <t>ssa_low_m15_interpolation</t>
        </is>
      </c>
      <c r="AE1" t="inlineStr">
        <is>
          <t>ssa_low_m15</t>
        </is>
      </c>
      <c r="AH1" t="inlineStr">
        <is>
          <t>timestamp_forward</t>
        </is>
      </c>
      <c r="AI1" t="inlineStr">
        <is>
          <t>symbol_forward</t>
        </is>
      </c>
      <c r="AJ1" t="inlineStr">
        <is>
          <t>timeframe_forward</t>
        </is>
      </c>
      <c r="AK1" t="inlineStr">
        <is>
          <t>close</t>
        </is>
      </c>
      <c r="AL1" s="14">
        <f>X1</f>
        <v/>
      </c>
      <c r="AM1" s="14">
        <f>Y1</f>
        <v/>
      </c>
      <c r="AN1" s="14" t="inlineStr">
        <is>
          <t>ssa_emassa_m15_interpolation_diff</t>
        </is>
      </c>
      <c r="AO1" t="inlineStr">
        <is>
          <t>ssa_m15_interpolation_trend</t>
        </is>
      </c>
      <c r="AP1" t="inlineStr">
        <is>
          <t>ssa_m15_interpolation_trend_projection</t>
        </is>
      </c>
      <c r="AQ1" s="14">
        <f>AB1</f>
        <v/>
      </c>
      <c r="AR1" s="14">
        <f>AD1</f>
        <v/>
      </c>
      <c r="AS1" t="inlineStr">
        <is>
          <t>x_count_regression</t>
        </is>
      </c>
      <c r="AT1" t="inlineStr">
        <is>
          <t>slope_12_ssa_high_m15_interpolation</t>
        </is>
      </c>
      <c r="AU1" t="inlineStr">
        <is>
          <t>slope_12_ssa_low_m15_interpolation</t>
        </is>
      </c>
      <c r="AV1" t="inlineStr">
        <is>
          <t>ssa_high_m15_regression</t>
        </is>
      </c>
      <c r="AW1" t="inlineStr">
        <is>
          <t>ssa_low_m15_regression</t>
        </is>
      </c>
      <c r="AX1" t="inlineStr">
        <is>
          <t>ssa_high_m15_projection</t>
        </is>
      </c>
      <c r="AY1" t="inlineStr">
        <is>
          <t>ssa_low_m15_projection</t>
        </is>
      </c>
      <c r="BA1" s="14" t="inlineStr">
        <is>
          <t>ssa_high_error</t>
        </is>
      </c>
      <c r="BB1" s="14" t="inlineStr">
        <is>
          <t>ssa_low_error</t>
        </is>
      </c>
      <c r="BD1" s="11">
        <f>AH1</f>
        <v/>
      </c>
      <c r="BE1" s="11">
        <f>AI1</f>
        <v/>
      </c>
      <c r="BF1" s="11">
        <f>AJ1</f>
        <v/>
      </c>
      <c r="BG1" s="16">
        <f>L1</f>
        <v/>
      </c>
      <c r="BH1" s="12">
        <f>X1</f>
        <v/>
      </c>
      <c r="BI1" s="12">
        <f>Y1</f>
        <v/>
      </c>
      <c r="BJ1" s="11">
        <f>Z1</f>
        <v/>
      </c>
      <c r="BK1" s="11">
        <f>AA1</f>
        <v/>
      </c>
      <c r="BL1" s="11">
        <f>AX1</f>
        <v/>
      </c>
      <c r="BM1" s="11">
        <f>AY1</f>
        <v/>
      </c>
    </row>
    <row r="2" ht="13.5" customFormat="1" customHeight="1" s="4">
      <c r="A2" s="4">
        <f>ALGLIB_SSA_XAUUSD!AA2</f>
        <v/>
      </c>
      <c r="B2" s="4">
        <f>IF($A2="","",INDEX(ALGLIB_SSA_XAUUSD!$B$2:$B$2401,MATCH($A2,ALGLIB_SSA_XAUUSD!$A$2:$A$2401,1)))</f>
        <v/>
      </c>
      <c r="C2" s="4">
        <f>IF($A2="","",INDEX(ALGLIB_SSA_XAUUSD!$C$2:$C$2401,MATCH($A2,ALGLIB_SSA_XAUUSD!$A$2:$A$2401,1)))</f>
        <v/>
      </c>
      <c r="D2" s="13">
        <f>IF($A2="","",INT((ROW()-2)/12)+1)</f>
        <v/>
      </c>
      <c r="E2" s="7">
        <f>IF($A2="","",INDEX(ALGLIB_SSA_XAUUSD!$D$2:$D$2401,MATCH($A2,ALGLIB_SSA_XAUUSD!$A$2:$A$2401,1)))</f>
        <v/>
      </c>
      <c r="F2" s="7">
        <f>IF($A2="","",INDEX(ALGLIB_SSA_XAUUSD!$E$2:$E$2401,MATCH($A2,ALGLIB_SSA_XAUUSD!$A$2:$A$2401,1)))</f>
        <v/>
      </c>
      <c r="G2" s="7">
        <f>IF($A2="","",INDEX(ALGLIB_SSA_XAUUSD!$F$2:$F$2401,MATCH($A2,ALGLIB_SSA_XAUUSD!$A$2:$A$2401,1)))</f>
        <v/>
      </c>
      <c r="H2" s="7">
        <f>IF($A2="","",INDEX(ALGLIB_SSA_XAUUSD!$G$2:$G$2401,MATCH($A2,ALGLIB_SSA_XAUUSD!$A$2:$A$2401,1)))</f>
        <v/>
      </c>
      <c r="I2" s="7">
        <f>IF($A2="","",INDEX(ALGLIB_SSA_XAUUSD!$H$2:$H$2401,MATCH($A2,ALGLIB_SSA_XAUUSD!$A$2:$A$2401,1)))</f>
        <v/>
      </c>
      <c r="J2" s="4">
        <f>_xlfn.XLOOKUP($A2,ALGLIB_SSA_XAUUSD!$AA$2:$AA$2401,ALGLIB_SSA_XAUUSD!$P$2:$P$2401,"",0)</f>
        <v/>
      </c>
      <c r="K2" s="4">
        <f>_xlfn.XLOOKUP($A2,ALGLIB_SSA_XAUUSD!$AA$2:$AA$2401,ALGLIB_SSA_XAUUSD!$Q$2:$Q$2401,"",0)</f>
        <v/>
      </c>
      <c r="L2" s="4">
        <f>_xlfn.XLOOKUP($A2,ALGLIB_SSA_XAUUSD!$AA$2:$AA$2401,ALGLIB_SSA_XAUUSD!$R$2:$R$2401,"",0)</f>
        <v/>
      </c>
      <c r="M2" s="4">
        <f>_xlfn.XLOOKUP($A2,ALGLIB_SSA_XAUUSD!$AA$2:$AA$2401,ALGLIB_SSA_XAUUSD!$S$2:$S$2401,"",0)</f>
        <v/>
      </c>
      <c r="N2" s="4">
        <f>_xlfn.XLOOKUP($A2,ALGLIB_SSA_XAUUSD!$AA$2:$AA$2401,ALGLIB_SSA_XAUUSD!$T$2:$T$2401,"",0)</f>
        <v/>
      </c>
      <c r="O2" s="4">
        <f>_xlfn.XLOOKUP($A2,ALGLIB_SSA_XAUUSD!$AA$2:$AA$2401,ALGLIB_SSA_XAUUSD!$U$2:$U$2401,"",0)</f>
        <v/>
      </c>
      <c r="P2" s="4">
        <f>_xlfn.XLOOKUP($A2,ALGLIB_SSA_XAUUSD!$AA$2:$AA$2401,ALGLIB_SSA_XAUUSD!$V$2:$V$2401,"",0)</f>
        <v/>
      </c>
      <c r="S2" s="4">
        <f>A2</f>
        <v/>
      </c>
      <c r="T2" s="4">
        <f>J2</f>
        <v/>
      </c>
      <c r="U2" s="4">
        <f>K2</f>
        <v/>
      </c>
      <c r="V2" s="6">
        <f>IF($A2="","",MOD(ROW()-2,12)+1)</f>
        <v/>
      </c>
      <c r="W2" s="4">
        <f>L2</f>
        <v/>
      </c>
      <c r="X2" s="7">
        <f>IF(F2="","",F2)</f>
        <v/>
      </c>
      <c r="Y2" s="7">
        <f>IF(G2="","",G2)</f>
        <v/>
      </c>
      <c r="Z2" s="7">
        <f>M2</f>
        <v/>
      </c>
      <c r="AA2" s="7">
        <f>N2</f>
        <v/>
      </c>
      <c r="AB2" s="7">
        <f>IF(H2="","",H2)</f>
        <v/>
      </c>
      <c r="AC2" s="7">
        <f>O2</f>
        <v/>
      </c>
      <c r="AD2" s="7">
        <f>IF(I2="","",I2)</f>
        <v/>
      </c>
      <c r="AE2" s="7">
        <f>P2</f>
        <v/>
      </c>
      <c r="AH2" s="7">
        <f>IF(S2&lt;&gt;"",S2,"")</f>
        <v/>
      </c>
      <c r="AI2" s="4">
        <f>IF(T2&lt;&gt;"",T2,AI1)</f>
        <v/>
      </c>
      <c r="AJ2" s="4">
        <f>IF(U2&lt;&gt;"",U2,AJ1)</f>
        <v/>
      </c>
      <c r="AK2" s="7">
        <f>IF(W2&lt;&gt;"",W2,"")</f>
        <v/>
      </c>
      <c r="AL2" s="7">
        <f>IF(X2&lt;&gt;"",X2,"")</f>
        <v/>
      </c>
      <c r="AM2" s="7">
        <f>IF(Y2&lt;&gt;"",Y2,"")</f>
        <v/>
      </c>
      <c r="AN2" s="7">
        <f>IF(OR(AL2="",AM2=""),"",AL2-AM2)</f>
        <v/>
      </c>
      <c r="AO2" s="7">
        <f>IF(AN2="","",IF(AN2&gt;0,"Bullish","Bearish"))</f>
        <v/>
      </c>
      <c r="AP2" s="7">
        <f>AO2</f>
        <v/>
      </c>
      <c r="AQ2" s="7">
        <f>IF(AB2&lt;&gt;"",AB2,"")</f>
        <v/>
      </c>
      <c r="AR2" s="7">
        <f>IF(AD2&lt;&gt;"",AD2,"")</f>
        <v/>
      </c>
      <c r="AS2" s="4">
        <f>IF(C2="","",1)</f>
        <v/>
      </c>
      <c r="BA2" s="6" t="n"/>
      <c r="BB2" s="6" t="n"/>
      <c r="BD2" s="4">
        <f>AH2</f>
        <v/>
      </c>
      <c r="BE2" s="4">
        <f>AI2</f>
        <v/>
      </c>
      <c r="BF2" s="4">
        <f>AJ2</f>
        <v/>
      </c>
      <c r="BG2" s="15">
        <f>L2</f>
        <v/>
      </c>
      <c r="BH2" s="7">
        <f>IF(X2="","",X2)</f>
        <v/>
      </c>
      <c r="BI2" s="7">
        <f>IF(Y2="","",Y2)</f>
        <v/>
      </c>
      <c r="BJ2" s="4">
        <f>Z2</f>
        <v/>
      </c>
      <c r="BK2" s="4">
        <f>AA2</f>
        <v/>
      </c>
    </row>
    <row r="3" ht="14.25" customHeight="1">
      <c r="A3">
        <f>ALGLIB_SSA_XAUUSD!AA3</f>
        <v/>
      </c>
      <c r="B3">
        <f>IF($A3="","",INDEX(ALGLIB_SSA_XAUUSD!$B$2:$B$2401,MATCH($A3,ALGLIB_SSA_XAUUSD!$A$2:$A$2401,1)))</f>
        <v/>
      </c>
      <c r="C3">
        <f>IF($A3="","",INDEX(ALGLIB_SSA_XAUUSD!$C$2:$C$2401,MATCH($A3,ALGLIB_SSA_XAUUSD!$A$2:$A$2401,1)))</f>
        <v/>
      </c>
      <c r="D3" s="14">
        <f>IF($A3="","",INT((ROW()-2)/12)+1)</f>
        <v/>
      </c>
      <c r="E3" s="14">
        <f>IF(AND(E14&lt;&gt;"",D14=D2+1),E2+(E14-E2)*1/12,"")</f>
        <v/>
      </c>
      <c r="F3" s="14">
        <f>IF(AND(F14&lt;&gt;"",D14=D2+1),F2+(F14-F2)*1/12,"")</f>
        <v/>
      </c>
      <c r="G3" s="14">
        <f>IF(AND(G14&lt;&gt;"",D14=D2+1),G2+(G14-G2)*1/12,"")</f>
        <v/>
      </c>
      <c r="H3" s="14">
        <f>IF(AND(H14&lt;&gt;"",D14=D2+1),H2+(H14-H2)*1/12,"")</f>
        <v/>
      </c>
      <c r="I3" s="14">
        <f>IF(AND(L14&lt;&gt;"",D14=D2+1),I2+(I14-I2)*1/12,"")</f>
        <v/>
      </c>
      <c r="J3">
        <f>_xlfn.XLOOKUP($A3,ALGLIB_SSA_XAUUSD!$AA$2:$AA$2401,ALGLIB_SSA_XAUUSD!$P$2:$P$2401,"",0)</f>
        <v/>
      </c>
      <c r="K3">
        <f>_xlfn.XLOOKUP($A3,ALGLIB_SSA_XAUUSD!$AA$2:$AA$2401,ALGLIB_SSA_XAUUSD!$Q$2:$Q$2401,"",0)</f>
        <v/>
      </c>
      <c r="L3">
        <f>_xlfn.XLOOKUP($A3,ALGLIB_SSA_XAUUSD!$AA$2:$AA$2401,ALGLIB_SSA_XAUUSD!$R$2:$R$2401,"",0)</f>
        <v/>
      </c>
      <c r="M3">
        <f>_xlfn.XLOOKUP($A3,ALGLIB_SSA_XAUUSD!$AA$2:$AA$2401,ALGLIB_SSA_XAUUSD!$S$2:$S$2401,"",0)</f>
        <v/>
      </c>
      <c r="N3">
        <f>_xlfn.XLOOKUP($A3,ALGLIB_SSA_XAUUSD!$AA$2:$AA$2401,ALGLIB_SSA_XAUUSD!$T$2:$T$2401,"",0)</f>
        <v/>
      </c>
      <c r="O3">
        <f>_xlfn.XLOOKUP($A3,ALGLIB_SSA_XAUUSD!$AA$2:$AA$2401,ALGLIB_SSA_XAUUSD!$U$2:$U$2401,"",0)</f>
        <v/>
      </c>
      <c r="P3">
        <f>_xlfn.XLOOKUP($A3,ALGLIB_SSA_XAUUSD!$AA$2:$AA$2401,ALGLIB_SSA_XAUUSD!$V$2:$V$2401,"",0)</f>
        <v/>
      </c>
      <c r="S3">
        <f>A3</f>
        <v/>
      </c>
      <c r="T3">
        <f>J3</f>
        <v/>
      </c>
      <c r="U3">
        <f>K3</f>
        <v/>
      </c>
      <c r="V3" s="14">
        <f>IF($A3="","",MOD(ROW()-2,12)+1)</f>
        <v/>
      </c>
      <c r="W3">
        <f>L3</f>
        <v/>
      </c>
      <c r="X3" s="14">
        <f>IF(F3="","",F3)</f>
        <v/>
      </c>
      <c r="Y3" s="14">
        <f>IF(G3="","",G3)</f>
        <v/>
      </c>
      <c r="Z3">
        <f>M3</f>
        <v/>
      </c>
      <c r="AA3">
        <f>N3</f>
        <v/>
      </c>
      <c r="AB3" s="14">
        <f>IF(H3="","",H3)</f>
        <v/>
      </c>
      <c r="AC3">
        <f>O3</f>
        <v/>
      </c>
      <c r="AD3" s="14">
        <f>IF(I3="","",I3)</f>
        <v/>
      </c>
      <c r="AE3">
        <f>P3</f>
        <v/>
      </c>
      <c r="AH3">
        <f>IF(S3&lt;&gt;"",S3,AH2+900)</f>
        <v/>
      </c>
      <c r="AI3">
        <f>IF(T3&lt;&gt;"",T3,AI2)</f>
        <v/>
      </c>
      <c r="AJ3">
        <f>IF(U3&lt;&gt;"",U3,AJ2)</f>
        <v/>
      </c>
      <c r="AK3">
        <f>IF(W3&lt;&gt;"",W3,"")</f>
        <v/>
      </c>
      <c r="AL3" s="14">
        <f>IF(X3&lt;&gt;"",X3,"")</f>
        <v/>
      </c>
      <c r="AM3" s="14">
        <f>IF(Y3&lt;&gt;"",Y3,"")</f>
        <v/>
      </c>
      <c r="AN3" s="14">
        <f>IF(OR(AL3="",AM3=""),"",AL3-AM3)</f>
        <v/>
      </c>
      <c r="AO3">
        <f>IF(AN3="","",IF(AN3&gt;0,"Bullish","Bearish"))</f>
        <v/>
      </c>
      <c r="AP3">
        <f>IF(AO3="",AP2,AO3)</f>
        <v/>
      </c>
      <c r="AQ3" s="14">
        <f>IF(AB3&lt;&gt;"",AB3,"")</f>
        <v/>
      </c>
      <c r="AR3" s="14">
        <f>IF(AD3&lt;&gt;"",AD3,"")</f>
        <v/>
      </c>
      <c r="AS3">
        <f>IF(AS2+1=13,1,AS2+1)</f>
        <v/>
      </c>
      <c r="BD3">
        <f>AH3</f>
        <v/>
      </c>
      <c r="BE3">
        <f>AI3</f>
        <v/>
      </c>
      <c r="BF3">
        <f>AJ3</f>
        <v/>
      </c>
      <c r="BG3" s="14">
        <f>L3</f>
        <v/>
      </c>
      <c r="BH3" s="14">
        <f>IF(X3="","",X3)</f>
        <v/>
      </c>
      <c r="BI3" s="14">
        <f>IF(Y3="","",Y3)</f>
        <v/>
      </c>
      <c r="BJ3">
        <f>Z3</f>
        <v/>
      </c>
      <c r="BK3">
        <f>AA3</f>
        <v/>
      </c>
    </row>
    <row r="4" ht="14.25" customHeight="1">
      <c r="A4">
        <f>ALGLIB_SSA_XAUUSD!AA4</f>
        <v/>
      </c>
      <c r="B4">
        <f>IF($A4="","",INDEX(ALGLIB_SSA_XAUUSD!$B$2:$B$2401,MATCH($A4,ALGLIB_SSA_XAUUSD!$A$2:$A$2401,1)))</f>
        <v/>
      </c>
      <c r="C4">
        <f>IF($A4="","",INDEX(ALGLIB_SSA_XAUUSD!$C$2:$C$2401,MATCH($A4,ALGLIB_SSA_XAUUSD!$A$2:$A$2401,1)))</f>
        <v/>
      </c>
      <c r="D4" s="14">
        <f>IF($A4="","",INT((ROW()-2)/12)+1)</f>
        <v/>
      </c>
      <c r="E4" s="14">
        <f>IF(AND(E14&lt;&gt;"",D14=D2+1),E2+(E14-E2)*2/12,"")</f>
        <v/>
      </c>
      <c r="F4" s="14">
        <f>IF(AND(F14&lt;&gt;"",D14=D2+1),F2+(F14-F2)*2/12,"")</f>
        <v/>
      </c>
      <c r="G4" s="14">
        <f>IF(AND(G14&lt;&gt;"",D14=D2+1),G2+(G14-G2)*2/12,"")</f>
        <v/>
      </c>
      <c r="H4" s="14">
        <f>IF(AND(H14&lt;&gt;"",D14=D2+1),H2+(H14-H2)*2/12,"")</f>
        <v/>
      </c>
      <c r="I4" s="14">
        <f>IF(AND(L14&lt;&gt;"",D14=D2+1),I2+(I14-I2)*2/12,"")</f>
        <v/>
      </c>
      <c r="J4">
        <f>_xlfn.XLOOKUP($A4,ALGLIB_SSA_XAUUSD!$AA$2:$AA$2401,ALGLIB_SSA_XAUUSD!$P$2:$P$2401,"",0)</f>
        <v/>
      </c>
      <c r="K4">
        <f>_xlfn.XLOOKUP($A4,ALGLIB_SSA_XAUUSD!$AA$2:$AA$2401,ALGLIB_SSA_XAUUSD!$Q$2:$Q$2401,"",0)</f>
        <v/>
      </c>
      <c r="L4">
        <f>_xlfn.XLOOKUP($A4,ALGLIB_SSA_XAUUSD!$AA$2:$AA$2401,ALGLIB_SSA_XAUUSD!$R$2:$R$2401,"",0)</f>
        <v/>
      </c>
      <c r="M4">
        <f>_xlfn.XLOOKUP($A4,ALGLIB_SSA_XAUUSD!$AA$2:$AA$2401,ALGLIB_SSA_XAUUSD!$S$2:$S$2401,"",0)</f>
        <v/>
      </c>
      <c r="N4">
        <f>_xlfn.XLOOKUP($A4,ALGLIB_SSA_XAUUSD!$AA$2:$AA$2401,ALGLIB_SSA_XAUUSD!$T$2:$T$2401,"",0)</f>
        <v/>
      </c>
      <c r="O4">
        <f>_xlfn.XLOOKUP($A4,ALGLIB_SSA_XAUUSD!$AA$2:$AA$2401,ALGLIB_SSA_XAUUSD!$U$2:$U$2401,"",0)</f>
        <v/>
      </c>
      <c r="P4">
        <f>_xlfn.XLOOKUP($A4,ALGLIB_SSA_XAUUSD!$AA$2:$AA$2401,ALGLIB_SSA_XAUUSD!$V$2:$V$2401,"",0)</f>
        <v/>
      </c>
      <c r="S4">
        <f>A4</f>
        <v/>
      </c>
      <c r="T4">
        <f>J4</f>
        <v/>
      </c>
      <c r="U4">
        <f>K4</f>
        <v/>
      </c>
      <c r="V4" s="14">
        <f>IF($A4="","",MOD(ROW()-2,12)+1)</f>
        <v/>
      </c>
      <c r="W4">
        <f>L4</f>
        <v/>
      </c>
      <c r="X4" s="14">
        <f>IF(F4="","",F4)</f>
        <v/>
      </c>
      <c r="Y4" s="14">
        <f>IF(G4="","",G4)</f>
        <v/>
      </c>
      <c r="Z4">
        <f>M4</f>
        <v/>
      </c>
      <c r="AA4">
        <f>N4</f>
        <v/>
      </c>
      <c r="AB4" s="14">
        <f>IF(H4="","",H4)</f>
        <v/>
      </c>
      <c r="AC4">
        <f>O4</f>
        <v/>
      </c>
      <c r="AD4" s="14">
        <f>IF(I4="","",I4)</f>
        <v/>
      </c>
      <c r="AE4">
        <f>P4</f>
        <v/>
      </c>
      <c r="AH4">
        <f>IF(S4&lt;&gt;"",S4,AH3+900)</f>
        <v/>
      </c>
      <c r="AI4">
        <f>IF(T4&lt;&gt;"",T4,AI3)</f>
        <v/>
      </c>
      <c r="AJ4">
        <f>IF(U4&lt;&gt;"",U4,AJ3)</f>
        <v/>
      </c>
      <c r="AK4">
        <f>IF(W4&lt;&gt;"",W4,"")</f>
        <v/>
      </c>
      <c r="AL4" s="14">
        <f>IF(X4&lt;&gt;"",X4,"")</f>
        <v/>
      </c>
      <c r="AM4" s="14">
        <f>IF(Y4&lt;&gt;"",Y4,"")</f>
        <v/>
      </c>
      <c r="AN4" s="14">
        <f>IF(OR(AL4="",AM4=""),"",AL4-AM4)</f>
        <v/>
      </c>
      <c r="AO4">
        <f>IF(AN4="","",IF(AN4&gt;0,"Bullish","Bearish"))</f>
        <v/>
      </c>
      <c r="AP4">
        <f>IF(AO4="",AP3,AO4)</f>
        <v/>
      </c>
      <c r="AQ4" s="14">
        <f>IF(AB4&lt;&gt;"",AB4,"")</f>
        <v/>
      </c>
      <c r="AR4" s="14">
        <f>IF(AD4&lt;&gt;"",AD4,"")</f>
        <v/>
      </c>
      <c r="AS4">
        <f>IF(AS3+1=13,1,AS3+1)</f>
        <v/>
      </c>
      <c r="BD4">
        <f>AH4</f>
        <v/>
      </c>
      <c r="BE4">
        <f>AI4</f>
        <v/>
      </c>
      <c r="BF4">
        <f>AJ4</f>
        <v/>
      </c>
      <c r="BG4" s="14">
        <f>L4</f>
        <v/>
      </c>
      <c r="BH4" s="14">
        <f>IF(X4="","",X4)</f>
        <v/>
      </c>
      <c r="BI4" s="14">
        <f>IF(Y4="","",Y4)</f>
        <v/>
      </c>
      <c r="BJ4">
        <f>Z4</f>
        <v/>
      </c>
      <c r="BK4">
        <f>AA4</f>
        <v/>
      </c>
    </row>
    <row r="5" ht="14.25" customHeight="1">
      <c r="A5">
        <f>ALGLIB_SSA_XAUUSD!AA5</f>
        <v/>
      </c>
      <c r="B5">
        <f>IF($A5="","",INDEX(ALGLIB_SSA_XAUUSD!$B$2:$B$2401,MATCH($A5,ALGLIB_SSA_XAUUSD!$A$2:$A$2401,1)))</f>
        <v/>
      </c>
      <c r="C5">
        <f>IF($A5="","",INDEX(ALGLIB_SSA_XAUUSD!$C$2:$C$2401,MATCH($A5,ALGLIB_SSA_XAUUSD!$A$2:$A$2401,1)))</f>
        <v/>
      </c>
      <c r="D5" s="14">
        <f>IF($A5="","",INT((ROW()-2)/12)+1)</f>
        <v/>
      </c>
      <c r="E5" s="14">
        <f>IF(AND(E14&lt;&gt;"",D14=D2+1),E2+(E14-E2)*3/12,"")</f>
        <v/>
      </c>
      <c r="F5" s="14">
        <f>IF(AND(F14&lt;&gt;"",D14=D2+1),F2+(F14-F2)*3/12,"")</f>
        <v/>
      </c>
      <c r="G5" s="14">
        <f>IF(AND(G14&lt;&gt;"",D14=D2+1),G2+(G14-G2)*3/12,"")</f>
        <v/>
      </c>
      <c r="H5" s="14">
        <f>IF(AND(H14&lt;&gt;"",D14=D2+1),H2+(H14-H2)*3/12,"")</f>
        <v/>
      </c>
      <c r="I5" s="14">
        <f>IF(AND(L14&lt;&gt;"",D14=D2+1),I2+(I14-I2)*3/12,"")</f>
        <v/>
      </c>
      <c r="J5">
        <f>_xlfn.XLOOKUP($A5,ALGLIB_SSA_XAUUSD!$AA$2:$AA$2401,ALGLIB_SSA_XAUUSD!$P$2:$P$2401,"",0)</f>
        <v/>
      </c>
      <c r="K5">
        <f>_xlfn.XLOOKUP($A5,ALGLIB_SSA_XAUUSD!$AA$2:$AA$2401,ALGLIB_SSA_XAUUSD!$Q$2:$Q$2401,"",0)</f>
        <v/>
      </c>
      <c r="L5">
        <f>_xlfn.XLOOKUP($A5,ALGLIB_SSA_XAUUSD!$AA$2:$AA$2401,ALGLIB_SSA_XAUUSD!$R$2:$R$2401,"",0)</f>
        <v/>
      </c>
      <c r="M5">
        <f>_xlfn.XLOOKUP($A5,ALGLIB_SSA_XAUUSD!$AA$2:$AA$2401,ALGLIB_SSA_XAUUSD!$S$2:$S$2401,"",0)</f>
        <v/>
      </c>
      <c r="N5">
        <f>_xlfn.XLOOKUP($A5,ALGLIB_SSA_XAUUSD!$AA$2:$AA$2401,ALGLIB_SSA_XAUUSD!$T$2:$T$2401,"",0)</f>
        <v/>
      </c>
      <c r="O5">
        <f>_xlfn.XLOOKUP($A5,ALGLIB_SSA_XAUUSD!$AA$2:$AA$2401,ALGLIB_SSA_XAUUSD!$U$2:$U$2401,"",0)</f>
        <v/>
      </c>
      <c r="P5">
        <f>_xlfn.XLOOKUP($A5,ALGLIB_SSA_XAUUSD!$AA$2:$AA$2401,ALGLIB_SSA_XAUUSD!$V$2:$V$2401,"",0)</f>
        <v/>
      </c>
      <c r="S5">
        <f>A5</f>
        <v/>
      </c>
      <c r="T5">
        <f>J5</f>
        <v/>
      </c>
      <c r="U5">
        <f>K5</f>
        <v/>
      </c>
      <c r="V5" s="14">
        <f>IF($A5="","",MOD(ROW()-2,12)+1)</f>
        <v/>
      </c>
      <c r="W5">
        <f>L5</f>
        <v/>
      </c>
      <c r="X5" s="14">
        <f>IF(F5="","",F5)</f>
        <v/>
      </c>
      <c r="Y5" s="14">
        <f>IF(G5="","",G5)</f>
        <v/>
      </c>
      <c r="Z5">
        <f>M5</f>
        <v/>
      </c>
      <c r="AA5">
        <f>N5</f>
        <v/>
      </c>
      <c r="AB5" s="14">
        <f>IF(H5="","",H5)</f>
        <v/>
      </c>
      <c r="AC5">
        <f>O5</f>
        <v/>
      </c>
      <c r="AD5" s="14">
        <f>IF(I5="","",I5)</f>
        <v/>
      </c>
      <c r="AE5">
        <f>P5</f>
        <v/>
      </c>
      <c r="AH5">
        <f>IF(S5&lt;&gt;"",S5,AH4+900)</f>
        <v/>
      </c>
      <c r="AI5">
        <f>IF(T5&lt;&gt;"",T5,AI4)</f>
        <v/>
      </c>
      <c r="AJ5">
        <f>IF(U5&lt;&gt;"",U5,AJ4)</f>
        <v/>
      </c>
      <c r="AK5">
        <f>IF(W5&lt;&gt;"",W5,"")</f>
        <v/>
      </c>
      <c r="AL5" s="14">
        <f>IF(X5&lt;&gt;"",X5,"")</f>
        <v/>
      </c>
      <c r="AM5" s="14">
        <f>IF(Y5&lt;&gt;"",Y5,"")</f>
        <v/>
      </c>
      <c r="AN5" s="14">
        <f>IF(OR(AL5="",AM5=""),"",AL5-AM5)</f>
        <v/>
      </c>
      <c r="AO5">
        <f>IF(AN5="","",IF(AN5&gt;0,"Bullish","Bearish"))</f>
        <v/>
      </c>
      <c r="AP5">
        <f>IF(AO5="",AP4,AO5)</f>
        <v/>
      </c>
      <c r="AQ5" s="14">
        <f>IF(AB5&lt;&gt;"",AB5,"")</f>
        <v/>
      </c>
      <c r="AR5" s="14">
        <f>IF(AD5&lt;&gt;"",AD5,"")</f>
        <v/>
      </c>
      <c r="AS5">
        <f>IF(AS4+1=13,1,AS4+1)</f>
        <v/>
      </c>
      <c r="BD5">
        <f>AH5</f>
        <v/>
      </c>
      <c r="BE5">
        <f>AI5</f>
        <v/>
      </c>
      <c r="BF5">
        <f>AJ5</f>
        <v/>
      </c>
      <c r="BG5" s="14">
        <f>L5</f>
        <v/>
      </c>
      <c r="BH5" s="14">
        <f>IF(X5="","",X5)</f>
        <v/>
      </c>
      <c r="BI5" s="14">
        <f>IF(Y5="","",Y5)</f>
        <v/>
      </c>
      <c r="BJ5">
        <f>Z5</f>
        <v/>
      </c>
      <c r="BK5">
        <f>AA5</f>
        <v/>
      </c>
    </row>
    <row r="6" ht="14.25" customHeight="1">
      <c r="A6">
        <f>ALGLIB_SSA_XAUUSD!AA6</f>
        <v/>
      </c>
      <c r="B6">
        <f>IF($A6="","",INDEX(ALGLIB_SSA_XAUUSD!$B$2:$B$2401,MATCH($A6,ALGLIB_SSA_XAUUSD!$A$2:$A$2401,1)))</f>
        <v/>
      </c>
      <c r="C6">
        <f>IF($A6="","",INDEX(ALGLIB_SSA_XAUUSD!$C$2:$C$2401,MATCH($A6,ALGLIB_SSA_XAUUSD!$A$2:$A$2401,1)))</f>
        <v/>
      </c>
      <c r="D6" s="14">
        <f>IF($A6="","",INT((ROW()-2)/12)+1)</f>
        <v/>
      </c>
      <c r="E6" s="14">
        <f>IF(AND(E14&lt;&gt;"",D14=D2+1),E2+(E14-E2)*4/12,"")</f>
        <v/>
      </c>
      <c r="F6" s="14">
        <f>IF(AND(F14&lt;&gt;"",D14=D2+1),F2+(F14-F2)*4/12,"")</f>
        <v/>
      </c>
      <c r="G6" s="14">
        <f>IF(AND(G14&lt;&gt;"",D14=D2+1),G2+(G14-G2)*4/12,"")</f>
        <v/>
      </c>
      <c r="H6" s="14">
        <f>IF(AND(H14&lt;&gt;"",D14=D2+1),H2+(H14-H2)*4/12,"")</f>
        <v/>
      </c>
      <c r="I6" s="14">
        <f>IF(AND(L14&lt;&gt;"",D14=D2+1),I2+(I14-I2)*4/12,"")</f>
        <v/>
      </c>
      <c r="J6">
        <f>_xlfn.XLOOKUP($A6,ALGLIB_SSA_XAUUSD!$AA$2:$AA$2401,ALGLIB_SSA_XAUUSD!$P$2:$P$2401,"",0)</f>
        <v/>
      </c>
      <c r="K6">
        <f>_xlfn.XLOOKUP($A6,ALGLIB_SSA_XAUUSD!$AA$2:$AA$2401,ALGLIB_SSA_XAUUSD!$Q$2:$Q$2401,"",0)</f>
        <v/>
      </c>
      <c r="L6">
        <f>_xlfn.XLOOKUP($A6,ALGLIB_SSA_XAUUSD!$AA$2:$AA$2401,ALGLIB_SSA_XAUUSD!$R$2:$R$2401,"",0)</f>
        <v/>
      </c>
      <c r="M6">
        <f>_xlfn.XLOOKUP($A6,ALGLIB_SSA_XAUUSD!$AA$2:$AA$2401,ALGLIB_SSA_XAUUSD!$S$2:$S$2401,"",0)</f>
        <v/>
      </c>
      <c r="N6">
        <f>_xlfn.XLOOKUP($A6,ALGLIB_SSA_XAUUSD!$AA$2:$AA$2401,ALGLIB_SSA_XAUUSD!$T$2:$T$2401,"",0)</f>
        <v/>
      </c>
      <c r="O6">
        <f>_xlfn.XLOOKUP($A6,ALGLIB_SSA_XAUUSD!$AA$2:$AA$2401,ALGLIB_SSA_XAUUSD!$U$2:$U$2401,"",0)</f>
        <v/>
      </c>
      <c r="P6">
        <f>_xlfn.XLOOKUP($A6,ALGLIB_SSA_XAUUSD!$AA$2:$AA$2401,ALGLIB_SSA_XAUUSD!$V$2:$V$2401,"",0)</f>
        <v/>
      </c>
      <c r="S6">
        <f>A6</f>
        <v/>
      </c>
      <c r="T6">
        <f>J6</f>
        <v/>
      </c>
      <c r="U6">
        <f>K6</f>
        <v/>
      </c>
      <c r="V6" s="14">
        <f>IF($A6="","",MOD(ROW()-2,12)+1)</f>
        <v/>
      </c>
      <c r="W6">
        <f>L6</f>
        <v/>
      </c>
      <c r="X6" s="14">
        <f>IF(F6="","",F6)</f>
        <v/>
      </c>
      <c r="Y6" s="14">
        <f>IF(G6="","",G6)</f>
        <v/>
      </c>
      <c r="Z6">
        <f>M6</f>
        <v/>
      </c>
      <c r="AA6">
        <f>N6</f>
        <v/>
      </c>
      <c r="AB6" s="14">
        <f>IF(H6="","",H6)</f>
        <v/>
      </c>
      <c r="AC6">
        <f>O6</f>
        <v/>
      </c>
      <c r="AD6" s="14">
        <f>IF(I6="","",I6)</f>
        <v/>
      </c>
      <c r="AE6">
        <f>P6</f>
        <v/>
      </c>
      <c r="AH6">
        <f>IF(S6&lt;&gt;"",S6,AH5+900)</f>
        <v/>
      </c>
      <c r="AI6">
        <f>IF(T6&lt;&gt;"",T6,AI5)</f>
        <v/>
      </c>
      <c r="AJ6">
        <f>IF(U6&lt;&gt;"",U6,AJ5)</f>
        <v/>
      </c>
      <c r="AK6">
        <f>IF(W6&lt;&gt;"",W6,"")</f>
        <v/>
      </c>
      <c r="AL6" s="14">
        <f>IF(X6&lt;&gt;"",X6,"")</f>
        <v/>
      </c>
      <c r="AM6" s="14">
        <f>IF(Y6&lt;&gt;"",Y6,"")</f>
        <v/>
      </c>
      <c r="AN6" s="14">
        <f>IF(OR(AL6="",AM6=""),"",AL6-AM6)</f>
        <v/>
      </c>
      <c r="AO6">
        <f>IF(AN6="","",IF(AN6&gt;0,"Bullish","Bearish"))</f>
        <v/>
      </c>
      <c r="AP6">
        <f>IF(AO6="",AP5,AO6)</f>
        <v/>
      </c>
      <c r="AQ6" s="14">
        <f>IF(AB6&lt;&gt;"",AB6,"")</f>
        <v/>
      </c>
      <c r="AR6" s="14">
        <f>IF(AD6&lt;&gt;"",AD6,"")</f>
        <v/>
      </c>
      <c r="AS6">
        <f>IF(AS5+1=13,1,AS5+1)</f>
        <v/>
      </c>
      <c r="BD6">
        <f>AH6</f>
        <v/>
      </c>
      <c r="BE6">
        <f>AI6</f>
        <v/>
      </c>
      <c r="BF6">
        <f>AJ6</f>
        <v/>
      </c>
      <c r="BG6" s="14">
        <f>L6</f>
        <v/>
      </c>
      <c r="BH6" s="14">
        <f>IF(X6="","",X6)</f>
        <v/>
      </c>
      <c r="BI6" s="14">
        <f>IF(Y6="","",Y6)</f>
        <v/>
      </c>
      <c r="BJ6">
        <f>Z6</f>
        <v/>
      </c>
      <c r="BK6">
        <f>AA6</f>
        <v/>
      </c>
    </row>
    <row r="7" ht="14.25" customHeight="1">
      <c r="A7">
        <f>ALGLIB_SSA_XAUUSD!AA7</f>
        <v/>
      </c>
      <c r="B7">
        <f>IF($A7="","",INDEX(ALGLIB_SSA_XAUUSD!$B$2:$B$2401,MATCH($A7,ALGLIB_SSA_XAUUSD!$A$2:$A$2401,1)))</f>
        <v/>
      </c>
      <c r="C7">
        <f>IF($A7="","",INDEX(ALGLIB_SSA_XAUUSD!$C$2:$C$2401,MATCH($A7,ALGLIB_SSA_XAUUSD!$A$2:$A$2401,1)))</f>
        <v/>
      </c>
      <c r="D7" s="14">
        <f>IF($A7="","",INT((ROW()-2)/12)+1)</f>
        <v/>
      </c>
      <c r="E7" s="14">
        <f>IF(AND(E14&lt;&gt;"",D14=D2+1),E2+(E14-E2)*5/12,"")</f>
        <v/>
      </c>
      <c r="F7" s="14">
        <f>IF(AND(F14&lt;&gt;"",D14=D2+1),F2+(F14-F2)*5/12,"")</f>
        <v/>
      </c>
      <c r="G7" s="14">
        <f>IF(AND(G14&lt;&gt;"",D14=D2+1),G2+(G14-G2)*5/12,"")</f>
        <v/>
      </c>
      <c r="H7" s="14">
        <f>IF(AND(H14&lt;&gt;"",D14=D2+1),H2+(H14-H2)*5/12,"")</f>
        <v/>
      </c>
      <c r="I7" s="14">
        <f>IF(AND(L14&lt;&gt;"",D14=D2+1),I2+(I14-I2)*5/12,"")</f>
        <v/>
      </c>
      <c r="J7">
        <f>_xlfn.XLOOKUP($A7,ALGLIB_SSA_XAUUSD!$AA$2:$AA$2401,ALGLIB_SSA_XAUUSD!$P$2:$P$2401,"",0)</f>
        <v/>
      </c>
      <c r="K7">
        <f>_xlfn.XLOOKUP($A7,ALGLIB_SSA_XAUUSD!$AA$2:$AA$2401,ALGLIB_SSA_XAUUSD!$Q$2:$Q$2401,"",0)</f>
        <v/>
      </c>
      <c r="L7">
        <f>_xlfn.XLOOKUP($A7,ALGLIB_SSA_XAUUSD!$AA$2:$AA$2401,ALGLIB_SSA_XAUUSD!$R$2:$R$2401,"",0)</f>
        <v/>
      </c>
      <c r="M7">
        <f>_xlfn.XLOOKUP($A7,ALGLIB_SSA_XAUUSD!$AA$2:$AA$2401,ALGLIB_SSA_XAUUSD!$S$2:$S$2401,"",0)</f>
        <v/>
      </c>
      <c r="N7">
        <f>_xlfn.XLOOKUP($A7,ALGLIB_SSA_XAUUSD!$AA$2:$AA$2401,ALGLIB_SSA_XAUUSD!$T$2:$T$2401,"",0)</f>
        <v/>
      </c>
      <c r="O7">
        <f>_xlfn.XLOOKUP($A7,ALGLIB_SSA_XAUUSD!$AA$2:$AA$2401,ALGLIB_SSA_XAUUSD!$U$2:$U$2401,"",0)</f>
        <v/>
      </c>
      <c r="P7">
        <f>_xlfn.XLOOKUP($A7,ALGLIB_SSA_XAUUSD!$AA$2:$AA$2401,ALGLIB_SSA_XAUUSD!$V$2:$V$2401,"",0)</f>
        <v/>
      </c>
      <c r="S7">
        <f>A7</f>
        <v/>
      </c>
      <c r="T7">
        <f>J7</f>
        <v/>
      </c>
      <c r="U7">
        <f>K7</f>
        <v/>
      </c>
      <c r="V7" s="14">
        <f>IF($A7="","",MOD(ROW()-2,12)+1)</f>
        <v/>
      </c>
      <c r="W7">
        <f>L7</f>
        <v/>
      </c>
      <c r="X7" s="14">
        <f>IF(F7="","",F7)</f>
        <v/>
      </c>
      <c r="Y7" s="14">
        <f>IF(G7="","",G7)</f>
        <v/>
      </c>
      <c r="Z7">
        <f>M7</f>
        <v/>
      </c>
      <c r="AA7">
        <f>N7</f>
        <v/>
      </c>
      <c r="AB7" s="14">
        <f>IF(H7="","",H7)</f>
        <v/>
      </c>
      <c r="AC7">
        <f>O7</f>
        <v/>
      </c>
      <c r="AD7" s="14">
        <f>IF(I7="","",I7)</f>
        <v/>
      </c>
      <c r="AE7">
        <f>P7</f>
        <v/>
      </c>
      <c r="AH7">
        <f>IF(S7&lt;&gt;"",S7,AH6+900)</f>
        <v/>
      </c>
      <c r="AI7">
        <f>IF(T7&lt;&gt;"",T7,AI6)</f>
        <v/>
      </c>
      <c r="AJ7">
        <f>IF(U7&lt;&gt;"",U7,AJ6)</f>
        <v/>
      </c>
      <c r="AK7">
        <f>IF(W7&lt;&gt;"",W7,"")</f>
        <v/>
      </c>
      <c r="AL7" s="14">
        <f>IF(X7&lt;&gt;"",X7,"")</f>
        <v/>
      </c>
      <c r="AM7" s="14">
        <f>IF(Y7&lt;&gt;"",Y7,"")</f>
        <v/>
      </c>
      <c r="AN7" s="14">
        <f>IF(OR(AL7="",AM7=""),"",AL7-AM7)</f>
        <v/>
      </c>
      <c r="AO7">
        <f>IF(AN7="","",IF(AN7&gt;0,"Bullish","Bearish"))</f>
        <v/>
      </c>
      <c r="AP7">
        <f>IF(AO7="",AP6,AO7)</f>
        <v/>
      </c>
      <c r="AQ7" s="14">
        <f>IF(AB7&lt;&gt;"",AB7,"")</f>
        <v/>
      </c>
      <c r="AR7" s="14">
        <f>IF(AD7&lt;&gt;"",AD7,"")</f>
        <v/>
      </c>
      <c r="AS7">
        <f>IF(AS6+1=13,1,AS6+1)</f>
        <v/>
      </c>
      <c r="BD7">
        <f>AH7</f>
        <v/>
      </c>
      <c r="BE7">
        <f>AI7</f>
        <v/>
      </c>
      <c r="BF7">
        <f>AJ7</f>
        <v/>
      </c>
      <c r="BG7" s="14">
        <f>L7</f>
        <v/>
      </c>
      <c r="BH7" s="14">
        <f>IF(X7="","",X7)</f>
        <v/>
      </c>
      <c r="BI7" s="14">
        <f>IF(Y7="","",Y7)</f>
        <v/>
      </c>
      <c r="BJ7">
        <f>Z7</f>
        <v/>
      </c>
      <c r="BK7">
        <f>AA7</f>
        <v/>
      </c>
    </row>
    <row r="8" ht="14.25" customHeight="1">
      <c r="A8">
        <f>ALGLIB_SSA_XAUUSD!AA8</f>
        <v/>
      </c>
      <c r="B8">
        <f>IF($A8="","",INDEX(ALGLIB_SSA_XAUUSD!$B$2:$B$2401,MATCH($A8,ALGLIB_SSA_XAUUSD!$A$2:$A$2401,1)))</f>
        <v/>
      </c>
      <c r="C8">
        <f>IF($A8="","",INDEX(ALGLIB_SSA_XAUUSD!$C$2:$C$2401,MATCH($A8,ALGLIB_SSA_XAUUSD!$A$2:$A$2401,1)))</f>
        <v/>
      </c>
      <c r="D8" s="14">
        <f>IF($A8="","",INT((ROW()-2)/12)+1)</f>
        <v/>
      </c>
      <c r="E8" s="14">
        <f>IF(AND(E14&lt;&gt;"",D14=D2+1),E2+(E14-E2)*6/12,"")</f>
        <v/>
      </c>
      <c r="F8" s="14">
        <f>IF(AND(F14&lt;&gt;"",D14=D2+1),F2+(F14-F2)*6/12,"")</f>
        <v/>
      </c>
      <c r="G8" s="14">
        <f>IF(AND(G14&lt;&gt;"",D14=D2+1),G2+(G14-G2)*6/12,"")</f>
        <v/>
      </c>
      <c r="H8" s="14">
        <f>IF(AND(H14&lt;&gt;"",D14=D2+1),H2+(H14-H2)*6/12,"")</f>
        <v/>
      </c>
      <c r="I8" s="14">
        <f>IF(AND(L14&lt;&gt;"",D14=D2+1),I2+(I14-I2)*6/12,"")</f>
        <v/>
      </c>
      <c r="J8">
        <f>_xlfn.XLOOKUP($A8,ALGLIB_SSA_XAUUSD!$AA$2:$AA$2401,ALGLIB_SSA_XAUUSD!$P$2:$P$2401,"",0)</f>
        <v/>
      </c>
      <c r="K8">
        <f>_xlfn.XLOOKUP($A8,ALGLIB_SSA_XAUUSD!$AA$2:$AA$2401,ALGLIB_SSA_XAUUSD!$Q$2:$Q$2401,"",0)</f>
        <v/>
      </c>
      <c r="L8">
        <f>_xlfn.XLOOKUP($A8,ALGLIB_SSA_XAUUSD!$AA$2:$AA$2401,ALGLIB_SSA_XAUUSD!$R$2:$R$2401,"",0)</f>
        <v/>
      </c>
      <c r="M8">
        <f>_xlfn.XLOOKUP($A8,ALGLIB_SSA_XAUUSD!$AA$2:$AA$2401,ALGLIB_SSA_XAUUSD!$S$2:$S$2401,"",0)</f>
        <v/>
      </c>
      <c r="N8">
        <f>_xlfn.XLOOKUP($A8,ALGLIB_SSA_XAUUSD!$AA$2:$AA$2401,ALGLIB_SSA_XAUUSD!$T$2:$T$2401,"",0)</f>
        <v/>
      </c>
      <c r="O8">
        <f>_xlfn.XLOOKUP($A8,ALGLIB_SSA_XAUUSD!$AA$2:$AA$2401,ALGLIB_SSA_XAUUSD!$U$2:$U$2401,"",0)</f>
        <v/>
      </c>
      <c r="P8">
        <f>_xlfn.XLOOKUP($A8,ALGLIB_SSA_XAUUSD!$AA$2:$AA$2401,ALGLIB_SSA_XAUUSD!$V$2:$V$2401,"",0)</f>
        <v/>
      </c>
      <c r="S8">
        <f>A8</f>
        <v/>
      </c>
      <c r="T8">
        <f>J8</f>
        <v/>
      </c>
      <c r="U8">
        <f>K8</f>
        <v/>
      </c>
      <c r="V8" s="14">
        <f>IF($A8="","",MOD(ROW()-2,12)+1)</f>
        <v/>
      </c>
      <c r="W8">
        <f>L8</f>
        <v/>
      </c>
      <c r="X8" s="14">
        <f>IF(F8="","",F8)</f>
        <v/>
      </c>
      <c r="Y8" s="14">
        <f>IF(G8="","",G8)</f>
        <v/>
      </c>
      <c r="Z8">
        <f>M8</f>
        <v/>
      </c>
      <c r="AA8">
        <f>N8</f>
        <v/>
      </c>
      <c r="AB8" s="14">
        <f>IF(H8="","",H8)</f>
        <v/>
      </c>
      <c r="AC8">
        <f>O8</f>
        <v/>
      </c>
      <c r="AD8" s="14">
        <f>IF(I8="","",I8)</f>
        <v/>
      </c>
      <c r="AE8">
        <f>P8</f>
        <v/>
      </c>
      <c r="AH8">
        <f>IF(S8&lt;&gt;"",S8,AH7+900)</f>
        <v/>
      </c>
      <c r="AI8">
        <f>IF(T8&lt;&gt;"",T8,AI7)</f>
        <v/>
      </c>
      <c r="AJ8">
        <f>IF(U8&lt;&gt;"",U8,AJ7)</f>
        <v/>
      </c>
      <c r="AK8">
        <f>IF(W8&lt;&gt;"",W8,"")</f>
        <v/>
      </c>
      <c r="AL8" s="14">
        <f>IF(X8&lt;&gt;"",X8,"")</f>
        <v/>
      </c>
      <c r="AM8" s="14">
        <f>IF(Y8&lt;&gt;"",Y8,"")</f>
        <v/>
      </c>
      <c r="AN8" s="14">
        <f>IF(OR(AL8="",AM8=""),"",AL8-AM8)</f>
        <v/>
      </c>
      <c r="AO8">
        <f>IF(AN8="","",IF(AN8&gt;0,"Bullish","Bearish"))</f>
        <v/>
      </c>
      <c r="AP8">
        <f>IF(AO8="",AP7,AO8)</f>
        <v/>
      </c>
      <c r="AQ8" s="14">
        <f>IF(AB8&lt;&gt;"",AB8,"")</f>
        <v/>
      </c>
      <c r="AR8" s="14">
        <f>IF(AD8&lt;&gt;"",AD8,"")</f>
        <v/>
      </c>
      <c r="AS8">
        <f>IF(AS7+1=13,1,AS7+1)</f>
        <v/>
      </c>
      <c r="BD8">
        <f>AH8</f>
        <v/>
      </c>
      <c r="BE8">
        <f>AI8</f>
        <v/>
      </c>
      <c r="BF8">
        <f>AJ8</f>
        <v/>
      </c>
      <c r="BG8" s="14">
        <f>L8</f>
        <v/>
      </c>
      <c r="BH8" s="14">
        <f>IF(X8="","",X8)</f>
        <v/>
      </c>
      <c r="BI8" s="14">
        <f>IF(Y8="","",Y8)</f>
        <v/>
      </c>
      <c r="BJ8">
        <f>Z8</f>
        <v/>
      </c>
      <c r="BK8">
        <f>AA8</f>
        <v/>
      </c>
    </row>
    <row r="9" ht="14.25" customHeight="1">
      <c r="A9">
        <f>ALGLIB_SSA_XAUUSD!AA9</f>
        <v/>
      </c>
      <c r="B9">
        <f>IF($A9="","",INDEX(ALGLIB_SSA_XAUUSD!$B$2:$B$2401,MATCH($A9,ALGLIB_SSA_XAUUSD!$A$2:$A$2401,1)))</f>
        <v/>
      </c>
      <c r="C9">
        <f>IF($A9="","",INDEX(ALGLIB_SSA_XAUUSD!$C$2:$C$2401,MATCH($A9,ALGLIB_SSA_XAUUSD!$A$2:$A$2401,1)))</f>
        <v/>
      </c>
      <c r="D9" s="14">
        <f>IF($A9="","",INT((ROW()-2)/12)+1)</f>
        <v/>
      </c>
      <c r="E9" s="14">
        <f>IF(AND(E14&lt;&gt;"",D14=D2+1),E2+(E14-E2)*7/12,"")</f>
        <v/>
      </c>
      <c r="F9" s="14">
        <f>IF(AND(F14&lt;&gt;"",D14=D2+1),F2+(F14-F2)*7/12,"")</f>
        <v/>
      </c>
      <c r="G9" s="14">
        <f>IF(AND(G14&lt;&gt;"",D14=D2+1),G2+(G14-G2)*7/12,"")</f>
        <v/>
      </c>
      <c r="H9" s="14">
        <f>IF(AND(H14&lt;&gt;"",D14=D2+1),H2+(H14-H2)*7/12,"")</f>
        <v/>
      </c>
      <c r="I9" s="14">
        <f>IF(AND(L14&lt;&gt;"",D14=D2+1),I2+(I14-I2)*7/12,"")</f>
        <v/>
      </c>
      <c r="J9">
        <f>_xlfn.XLOOKUP($A9,ALGLIB_SSA_XAUUSD!$AA$2:$AA$2401,ALGLIB_SSA_XAUUSD!$P$2:$P$2401,"",0)</f>
        <v/>
      </c>
      <c r="K9">
        <f>_xlfn.XLOOKUP($A9,ALGLIB_SSA_XAUUSD!$AA$2:$AA$2401,ALGLIB_SSA_XAUUSD!$Q$2:$Q$2401,"",0)</f>
        <v/>
      </c>
      <c r="L9">
        <f>_xlfn.XLOOKUP($A9,ALGLIB_SSA_XAUUSD!$AA$2:$AA$2401,ALGLIB_SSA_XAUUSD!$R$2:$R$2401,"",0)</f>
        <v/>
      </c>
      <c r="M9">
        <f>_xlfn.XLOOKUP($A9,ALGLIB_SSA_XAUUSD!$AA$2:$AA$2401,ALGLIB_SSA_XAUUSD!$S$2:$S$2401,"",0)</f>
        <v/>
      </c>
      <c r="N9">
        <f>_xlfn.XLOOKUP($A9,ALGLIB_SSA_XAUUSD!$AA$2:$AA$2401,ALGLIB_SSA_XAUUSD!$T$2:$T$2401,"",0)</f>
        <v/>
      </c>
      <c r="O9">
        <f>_xlfn.XLOOKUP($A9,ALGLIB_SSA_XAUUSD!$AA$2:$AA$2401,ALGLIB_SSA_XAUUSD!$U$2:$U$2401,"",0)</f>
        <v/>
      </c>
      <c r="P9">
        <f>_xlfn.XLOOKUP($A9,ALGLIB_SSA_XAUUSD!$AA$2:$AA$2401,ALGLIB_SSA_XAUUSD!$V$2:$V$2401,"",0)</f>
        <v/>
      </c>
      <c r="S9">
        <f>A9</f>
        <v/>
      </c>
      <c r="T9">
        <f>J9</f>
        <v/>
      </c>
      <c r="U9">
        <f>K9</f>
        <v/>
      </c>
      <c r="V9" s="14">
        <f>IF($A9="","",MOD(ROW()-2,12)+1)</f>
        <v/>
      </c>
      <c r="W9">
        <f>L9</f>
        <v/>
      </c>
      <c r="X9" s="14">
        <f>IF(F9="","",F9)</f>
        <v/>
      </c>
      <c r="Y9" s="14">
        <f>IF(G9="","",G9)</f>
        <v/>
      </c>
      <c r="Z9">
        <f>M9</f>
        <v/>
      </c>
      <c r="AA9">
        <f>N9</f>
        <v/>
      </c>
      <c r="AB9" s="14">
        <f>IF(H9="","",H9)</f>
        <v/>
      </c>
      <c r="AC9">
        <f>O9</f>
        <v/>
      </c>
      <c r="AD9" s="14">
        <f>IF(I9="","",I9)</f>
        <v/>
      </c>
      <c r="AE9">
        <f>P9</f>
        <v/>
      </c>
      <c r="AH9">
        <f>IF(S9&lt;&gt;"",S9,AH8+900)</f>
        <v/>
      </c>
      <c r="AI9">
        <f>IF(T9&lt;&gt;"",T9,AI8)</f>
        <v/>
      </c>
      <c r="AJ9">
        <f>IF(U9&lt;&gt;"",U9,AJ8)</f>
        <v/>
      </c>
      <c r="AK9">
        <f>IF(W9&lt;&gt;"",W9,"")</f>
        <v/>
      </c>
      <c r="AL9" s="14">
        <f>IF(X9&lt;&gt;"",X9,"")</f>
        <v/>
      </c>
      <c r="AM9" s="14">
        <f>IF(Y9&lt;&gt;"",Y9,"")</f>
        <v/>
      </c>
      <c r="AN9" s="14">
        <f>IF(OR(AL9="",AM9=""),"",AL9-AM9)</f>
        <v/>
      </c>
      <c r="AO9">
        <f>IF(AN9="","",IF(AN9&gt;0,"Bullish","Bearish"))</f>
        <v/>
      </c>
      <c r="AP9">
        <f>IF(AO9="",AP8,AO9)</f>
        <v/>
      </c>
      <c r="AQ9" s="14">
        <f>IF(AB9&lt;&gt;"",AB9,"")</f>
        <v/>
      </c>
      <c r="AR9" s="14">
        <f>IF(AD9&lt;&gt;"",AD9,"")</f>
        <v/>
      </c>
      <c r="AS9">
        <f>IF(AS8+1=13,1,AS8+1)</f>
        <v/>
      </c>
      <c r="BD9">
        <f>AH9</f>
        <v/>
      </c>
      <c r="BE9">
        <f>AI9</f>
        <v/>
      </c>
      <c r="BF9">
        <f>AJ9</f>
        <v/>
      </c>
      <c r="BG9" s="14">
        <f>L9</f>
        <v/>
      </c>
      <c r="BH9" s="14">
        <f>IF(X9="","",X9)</f>
        <v/>
      </c>
      <c r="BI9" s="14">
        <f>IF(Y9="","",Y9)</f>
        <v/>
      </c>
      <c r="BJ9">
        <f>Z9</f>
        <v/>
      </c>
      <c r="BK9">
        <f>AA9</f>
        <v/>
      </c>
    </row>
    <row r="10" ht="14.25" customHeight="1">
      <c r="A10">
        <f>ALGLIB_SSA_XAUUSD!AA10</f>
        <v/>
      </c>
      <c r="B10">
        <f>IF($A10="","",INDEX(ALGLIB_SSA_XAUUSD!$B$2:$B$2401,MATCH($A10,ALGLIB_SSA_XAUUSD!$A$2:$A$2401,1)))</f>
        <v/>
      </c>
      <c r="C10">
        <f>IF($A10="","",INDEX(ALGLIB_SSA_XAUUSD!$C$2:$C$2401,MATCH($A10,ALGLIB_SSA_XAUUSD!$A$2:$A$2401,1)))</f>
        <v/>
      </c>
      <c r="D10" s="14">
        <f>IF($A10="","",INT((ROW()-2)/12)+1)</f>
        <v/>
      </c>
      <c r="E10" s="14">
        <f>IF(AND(E14&lt;&gt;"",D14=D2+1),E2+(E14-E2)*8/12,"")</f>
        <v/>
      </c>
      <c r="F10" s="14">
        <f>IF(AND(F14&lt;&gt;"",D14=D2+1),F2+(F14-F2)*8/12,"")</f>
        <v/>
      </c>
      <c r="G10" s="14">
        <f>IF(AND(G14&lt;&gt;"",D14=D2+1),G2+(G14-G2)*8/12,"")</f>
        <v/>
      </c>
      <c r="H10" s="14">
        <f>IF(AND(H14&lt;&gt;"",D14=D2+1),H2+(H14-H2)*8/12,"")</f>
        <v/>
      </c>
      <c r="I10" s="14">
        <f>IF(AND(L14&lt;&gt;"",D14=D2+1),I2+(I14-I2)*8/12,"")</f>
        <v/>
      </c>
      <c r="J10">
        <f>_xlfn.XLOOKUP($A10,ALGLIB_SSA_XAUUSD!$AA$2:$AA$2401,ALGLIB_SSA_XAUUSD!$P$2:$P$2401,"",0)</f>
        <v/>
      </c>
      <c r="K10">
        <f>_xlfn.XLOOKUP($A10,ALGLIB_SSA_XAUUSD!$AA$2:$AA$2401,ALGLIB_SSA_XAUUSD!$Q$2:$Q$2401,"",0)</f>
        <v/>
      </c>
      <c r="L10">
        <f>_xlfn.XLOOKUP($A10,ALGLIB_SSA_XAUUSD!$AA$2:$AA$2401,ALGLIB_SSA_XAUUSD!$R$2:$R$2401,"",0)</f>
        <v/>
      </c>
      <c r="M10">
        <f>_xlfn.XLOOKUP($A10,ALGLIB_SSA_XAUUSD!$AA$2:$AA$2401,ALGLIB_SSA_XAUUSD!$S$2:$S$2401,"",0)</f>
        <v/>
      </c>
      <c r="N10">
        <f>_xlfn.XLOOKUP($A10,ALGLIB_SSA_XAUUSD!$AA$2:$AA$2401,ALGLIB_SSA_XAUUSD!$T$2:$T$2401,"",0)</f>
        <v/>
      </c>
      <c r="O10">
        <f>_xlfn.XLOOKUP($A10,ALGLIB_SSA_XAUUSD!$AA$2:$AA$2401,ALGLIB_SSA_XAUUSD!$U$2:$U$2401,"",0)</f>
        <v/>
      </c>
      <c r="P10">
        <f>_xlfn.XLOOKUP($A10,ALGLIB_SSA_XAUUSD!$AA$2:$AA$2401,ALGLIB_SSA_XAUUSD!$V$2:$V$2401,"",0)</f>
        <v/>
      </c>
      <c r="S10">
        <f>A10</f>
        <v/>
      </c>
      <c r="T10">
        <f>J10</f>
        <v/>
      </c>
      <c r="U10">
        <f>K10</f>
        <v/>
      </c>
      <c r="V10" s="14">
        <f>IF($A10="","",MOD(ROW()-2,12)+1)</f>
        <v/>
      </c>
      <c r="W10">
        <f>L10</f>
        <v/>
      </c>
      <c r="X10" s="14">
        <f>IF(F10="","",F10)</f>
        <v/>
      </c>
      <c r="Y10" s="14">
        <f>IF(G10="","",G10)</f>
        <v/>
      </c>
      <c r="Z10">
        <f>M10</f>
        <v/>
      </c>
      <c r="AA10">
        <f>N10</f>
        <v/>
      </c>
      <c r="AB10" s="14">
        <f>IF(H10="","",H10)</f>
        <v/>
      </c>
      <c r="AC10">
        <f>O10</f>
        <v/>
      </c>
      <c r="AD10" s="14">
        <f>IF(I10="","",I10)</f>
        <v/>
      </c>
      <c r="AE10">
        <f>P10</f>
        <v/>
      </c>
      <c r="AH10">
        <f>IF(S10&lt;&gt;"",S10,AH9+900)</f>
        <v/>
      </c>
      <c r="AI10">
        <f>IF(T10&lt;&gt;"",T10,AI9)</f>
        <v/>
      </c>
      <c r="AJ10">
        <f>IF(U10&lt;&gt;"",U10,AJ9)</f>
        <v/>
      </c>
      <c r="AK10">
        <f>IF(W10&lt;&gt;"",W10,"")</f>
        <v/>
      </c>
      <c r="AL10" s="14">
        <f>IF(X10&lt;&gt;"",X10,"")</f>
        <v/>
      </c>
      <c r="AM10" s="14">
        <f>IF(Y10&lt;&gt;"",Y10,"")</f>
        <v/>
      </c>
      <c r="AN10" s="14">
        <f>IF(OR(AL10="",AM10=""),"",AL10-AM10)</f>
        <v/>
      </c>
      <c r="AO10">
        <f>IF(AN10="","",IF(AN10&gt;0,"Bullish","Bearish"))</f>
        <v/>
      </c>
      <c r="AP10">
        <f>IF(AO10="",AP9,AO10)</f>
        <v/>
      </c>
      <c r="AQ10" s="14">
        <f>IF(AB10&lt;&gt;"",AB10,"")</f>
        <v/>
      </c>
      <c r="AR10" s="14">
        <f>IF(AD10&lt;&gt;"",AD10,"")</f>
        <v/>
      </c>
      <c r="AS10">
        <f>IF(AS9+1=13,1,AS9+1)</f>
        <v/>
      </c>
      <c r="BD10">
        <f>AH10</f>
        <v/>
      </c>
      <c r="BE10">
        <f>AI10</f>
        <v/>
      </c>
      <c r="BF10">
        <f>AJ10</f>
        <v/>
      </c>
      <c r="BG10" s="14">
        <f>L10</f>
        <v/>
      </c>
      <c r="BH10" s="14">
        <f>IF(X10="","",X10)</f>
        <v/>
      </c>
      <c r="BI10" s="14">
        <f>IF(Y10="","",Y10)</f>
        <v/>
      </c>
      <c r="BJ10">
        <f>Z10</f>
        <v/>
      </c>
      <c r="BK10">
        <f>AA10</f>
        <v/>
      </c>
    </row>
    <row r="11" ht="14.25" customHeight="1">
      <c r="A11">
        <f>ALGLIB_SSA_XAUUSD!AA11</f>
        <v/>
      </c>
      <c r="B11">
        <f>IF($A11="","",INDEX(ALGLIB_SSA_XAUUSD!$B$2:$B$2401,MATCH($A11,ALGLIB_SSA_XAUUSD!$A$2:$A$2401,1)))</f>
        <v/>
      </c>
      <c r="C11">
        <f>IF($A11="","",INDEX(ALGLIB_SSA_XAUUSD!$C$2:$C$2401,MATCH($A11,ALGLIB_SSA_XAUUSD!$A$2:$A$2401,1)))</f>
        <v/>
      </c>
      <c r="D11" s="14">
        <f>IF($A11="","",INT((ROW()-2)/12)+1)</f>
        <v/>
      </c>
      <c r="E11" s="14">
        <f>IF(AND(E14&lt;&gt;"",D14=D2+1),E2+(E14-E2)*9/12,"")</f>
        <v/>
      </c>
      <c r="F11" s="14">
        <f>IF(AND(F14&lt;&gt;"",D14=D2+1),F2+(F14-F2)*9/12,"")</f>
        <v/>
      </c>
      <c r="G11" s="14">
        <f>IF(AND(G14&lt;&gt;"",D14=D2+1),G2+(G14-G2)*9/12,"")</f>
        <v/>
      </c>
      <c r="H11" s="14">
        <f>IF(AND(H14&lt;&gt;"",D14=D2+1),H2+(H14-H2)*9/12,"")</f>
        <v/>
      </c>
      <c r="I11" s="14">
        <f>IF(AND(L14&lt;&gt;"",D14=D2+1),I2+(I14-I2)*9/12,"")</f>
        <v/>
      </c>
      <c r="J11">
        <f>_xlfn.XLOOKUP($A11,ALGLIB_SSA_XAUUSD!$AA$2:$AA$2401,ALGLIB_SSA_XAUUSD!$P$2:$P$2401,"",0)</f>
        <v/>
      </c>
      <c r="K11">
        <f>_xlfn.XLOOKUP($A11,ALGLIB_SSA_XAUUSD!$AA$2:$AA$2401,ALGLIB_SSA_XAUUSD!$Q$2:$Q$2401,"",0)</f>
        <v/>
      </c>
      <c r="L11">
        <f>_xlfn.XLOOKUP($A11,ALGLIB_SSA_XAUUSD!$AA$2:$AA$2401,ALGLIB_SSA_XAUUSD!$R$2:$R$2401,"",0)</f>
        <v/>
      </c>
      <c r="M11">
        <f>_xlfn.XLOOKUP($A11,ALGLIB_SSA_XAUUSD!$AA$2:$AA$2401,ALGLIB_SSA_XAUUSD!$S$2:$S$2401,"",0)</f>
        <v/>
      </c>
      <c r="N11">
        <f>_xlfn.XLOOKUP($A11,ALGLIB_SSA_XAUUSD!$AA$2:$AA$2401,ALGLIB_SSA_XAUUSD!$T$2:$T$2401,"",0)</f>
        <v/>
      </c>
      <c r="O11">
        <f>_xlfn.XLOOKUP($A11,ALGLIB_SSA_XAUUSD!$AA$2:$AA$2401,ALGLIB_SSA_XAUUSD!$U$2:$U$2401,"",0)</f>
        <v/>
      </c>
      <c r="P11">
        <f>_xlfn.XLOOKUP($A11,ALGLIB_SSA_XAUUSD!$AA$2:$AA$2401,ALGLIB_SSA_XAUUSD!$V$2:$V$2401,"",0)</f>
        <v/>
      </c>
      <c r="S11">
        <f>A11</f>
        <v/>
      </c>
      <c r="T11">
        <f>J11</f>
        <v/>
      </c>
      <c r="U11">
        <f>K11</f>
        <v/>
      </c>
      <c r="V11" s="14">
        <f>IF($A11="","",MOD(ROW()-2,12)+1)</f>
        <v/>
      </c>
      <c r="W11">
        <f>L11</f>
        <v/>
      </c>
      <c r="X11" s="14">
        <f>IF(F11="","",F11)</f>
        <v/>
      </c>
      <c r="Y11" s="14">
        <f>IF(G11="","",G11)</f>
        <v/>
      </c>
      <c r="Z11">
        <f>M11</f>
        <v/>
      </c>
      <c r="AA11">
        <f>N11</f>
        <v/>
      </c>
      <c r="AB11" s="14">
        <f>IF(H11="","",H11)</f>
        <v/>
      </c>
      <c r="AC11">
        <f>O11</f>
        <v/>
      </c>
      <c r="AD11" s="14">
        <f>IF(I11="","",I11)</f>
        <v/>
      </c>
      <c r="AE11">
        <f>P11</f>
        <v/>
      </c>
      <c r="AH11">
        <f>IF(S11&lt;&gt;"",S11,AH10+900)</f>
        <v/>
      </c>
      <c r="AI11">
        <f>IF(T11&lt;&gt;"",T11,AI10)</f>
        <v/>
      </c>
      <c r="AJ11">
        <f>IF(U11&lt;&gt;"",U11,AJ10)</f>
        <v/>
      </c>
      <c r="AK11">
        <f>IF(W11&lt;&gt;"",W11,"")</f>
        <v/>
      </c>
      <c r="AL11" s="14">
        <f>IF(X11&lt;&gt;"",X11,"")</f>
        <v/>
      </c>
      <c r="AM11" s="14">
        <f>IF(Y11&lt;&gt;"",Y11,"")</f>
        <v/>
      </c>
      <c r="AN11" s="14">
        <f>IF(OR(AL11="",AM11=""),"",AL11-AM11)</f>
        <v/>
      </c>
      <c r="AO11">
        <f>IF(AN11="","",IF(AN11&gt;0,"Bullish","Bearish"))</f>
        <v/>
      </c>
      <c r="AP11">
        <f>IF(AO11="",AP10,AO11)</f>
        <v/>
      </c>
      <c r="AQ11" s="14">
        <f>IF(AB11&lt;&gt;"",AB11,"")</f>
        <v/>
      </c>
      <c r="AR11" s="14">
        <f>IF(AD11&lt;&gt;"",AD11,"")</f>
        <v/>
      </c>
      <c r="AS11">
        <f>IF(AS10+1=13,1,AS10+1)</f>
        <v/>
      </c>
      <c r="BD11">
        <f>AH11</f>
        <v/>
      </c>
      <c r="BE11">
        <f>AI11</f>
        <v/>
      </c>
      <c r="BF11">
        <f>AJ11</f>
        <v/>
      </c>
      <c r="BG11" s="14">
        <f>L11</f>
        <v/>
      </c>
      <c r="BH11" s="14">
        <f>IF(X11="","",X11)</f>
        <v/>
      </c>
      <c r="BI11" s="14">
        <f>IF(Y11="","",Y11)</f>
        <v/>
      </c>
      <c r="BJ11">
        <f>Z11</f>
        <v/>
      </c>
      <c r="BK11">
        <f>AA11</f>
        <v/>
      </c>
    </row>
    <row r="12" ht="14.25" customHeight="1">
      <c r="A12">
        <f>ALGLIB_SSA_XAUUSD!AA12</f>
        <v/>
      </c>
      <c r="B12">
        <f>IF($A12="","",INDEX(ALGLIB_SSA_XAUUSD!$B$2:$B$2401,MATCH($A12,ALGLIB_SSA_XAUUSD!$A$2:$A$2401,1)))</f>
        <v/>
      </c>
      <c r="C12">
        <f>IF($A12="","",INDEX(ALGLIB_SSA_XAUUSD!$C$2:$C$2401,MATCH($A12,ALGLIB_SSA_XAUUSD!$A$2:$A$2401,1)))</f>
        <v/>
      </c>
      <c r="D12" s="14">
        <f>IF($A12="","",INT((ROW()-2)/12)+1)</f>
        <v/>
      </c>
      <c r="E12" s="14">
        <f>IF(AND(E14&lt;&gt;"",D14=D2+1),E2+(E14-E2)*10/12,"")</f>
        <v/>
      </c>
      <c r="F12" s="14">
        <f>IF(AND(F14&lt;&gt;"",D14=D2+1),F2+(F14-F2)*10/12,"")</f>
        <v/>
      </c>
      <c r="G12" s="14">
        <f>IF(AND(G14&lt;&gt;"",D14=D2+1),G2+(G14-G2)*10/12,"")</f>
        <v/>
      </c>
      <c r="H12" s="14">
        <f>IF(AND(H14&lt;&gt;"",D14=D2+1),H2+(H14-H2)*10/12,"")</f>
        <v/>
      </c>
      <c r="I12" s="14">
        <f>IF(AND(L14&lt;&gt;"",D14=D2+1),I2+(I14-I2)*10/12,"")</f>
        <v/>
      </c>
      <c r="J12">
        <f>_xlfn.XLOOKUP($A12,ALGLIB_SSA_XAUUSD!$AA$2:$AA$2401,ALGLIB_SSA_XAUUSD!$P$2:$P$2401,"",0)</f>
        <v/>
      </c>
      <c r="K12">
        <f>_xlfn.XLOOKUP($A12,ALGLIB_SSA_XAUUSD!$AA$2:$AA$2401,ALGLIB_SSA_XAUUSD!$Q$2:$Q$2401,"",0)</f>
        <v/>
      </c>
      <c r="L12">
        <f>_xlfn.XLOOKUP($A12,ALGLIB_SSA_XAUUSD!$AA$2:$AA$2401,ALGLIB_SSA_XAUUSD!$R$2:$R$2401,"",0)</f>
        <v/>
      </c>
      <c r="M12">
        <f>_xlfn.XLOOKUP($A12,ALGLIB_SSA_XAUUSD!$AA$2:$AA$2401,ALGLIB_SSA_XAUUSD!$S$2:$S$2401,"",0)</f>
        <v/>
      </c>
      <c r="N12">
        <f>_xlfn.XLOOKUP($A12,ALGLIB_SSA_XAUUSD!$AA$2:$AA$2401,ALGLIB_SSA_XAUUSD!$T$2:$T$2401,"",0)</f>
        <v/>
      </c>
      <c r="O12">
        <f>_xlfn.XLOOKUP($A12,ALGLIB_SSA_XAUUSD!$AA$2:$AA$2401,ALGLIB_SSA_XAUUSD!$U$2:$U$2401,"",0)</f>
        <v/>
      </c>
      <c r="P12">
        <f>_xlfn.XLOOKUP($A12,ALGLIB_SSA_XAUUSD!$AA$2:$AA$2401,ALGLIB_SSA_XAUUSD!$V$2:$V$2401,"",0)</f>
        <v/>
      </c>
      <c r="S12">
        <f>A12</f>
        <v/>
      </c>
      <c r="T12">
        <f>J12</f>
        <v/>
      </c>
      <c r="U12">
        <f>K12</f>
        <v/>
      </c>
      <c r="V12" s="14">
        <f>IF($A12="","",MOD(ROW()-2,12)+1)</f>
        <v/>
      </c>
      <c r="W12">
        <f>L12</f>
        <v/>
      </c>
      <c r="X12" s="14">
        <f>IF(F12="","",F12)</f>
        <v/>
      </c>
      <c r="Y12" s="14">
        <f>IF(G12="","",G12)</f>
        <v/>
      </c>
      <c r="Z12">
        <f>M12</f>
        <v/>
      </c>
      <c r="AA12">
        <f>N12</f>
        <v/>
      </c>
      <c r="AB12" s="14">
        <f>IF(H12="","",H12)</f>
        <v/>
      </c>
      <c r="AC12">
        <f>O12</f>
        <v/>
      </c>
      <c r="AD12" s="14">
        <f>IF(I12="","",I12)</f>
        <v/>
      </c>
      <c r="AE12">
        <f>P12</f>
        <v/>
      </c>
      <c r="AH12">
        <f>IF(S12&lt;&gt;"",S12,AH11+900)</f>
        <v/>
      </c>
      <c r="AI12">
        <f>IF(T12&lt;&gt;"",T12,AI11)</f>
        <v/>
      </c>
      <c r="AJ12">
        <f>IF(U12&lt;&gt;"",U12,AJ11)</f>
        <v/>
      </c>
      <c r="AK12">
        <f>IF(W12&lt;&gt;"",W12,"")</f>
        <v/>
      </c>
      <c r="AL12" s="14">
        <f>IF(X12&lt;&gt;"",X12,"")</f>
        <v/>
      </c>
      <c r="AM12" s="14">
        <f>IF(Y12&lt;&gt;"",Y12,"")</f>
        <v/>
      </c>
      <c r="AN12" s="14">
        <f>IF(OR(AL12="",AM12=""),"",AL12-AM12)</f>
        <v/>
      </c>
      <c r="AO12">
        <f>IF(AN12="","",IF(AN12&gt;0,"Bullish","Bearish"))</f>
        <v/>
      </c>
      <c r="AP12">
        <f>IF(AO12="",AP11,AO12)</f>
        <v/>
      </c>
      <c r="AQ12" s="14">
        <f>IF(AB12&lt;&gt;"",AB12,"")</f>
        <v/>
      </c>
      <c r="AR12" s="14">
        <f>IF(AD12&lt;&gt;"",AD12,"")</f>
        <v/>
      </c>
      <c r="AS12">
        <f>IF(AS11+1=13,1,AS11+1)</f>
        <v/>
      </c>
      <c r="BD12">
        <f>AH12</f>
        <v/>
      </c>
      <c r="BE12">
        <f>AI12</f>
        <v/>
      </c>
      <c r="BF12">
        <f>AJ12</f>
        <v/>
      </c>
      <c r="BG12" s="14">
        <f>L12</f>
        <v/>
      </c>
      <c r="BH12" s="14">
        <f>IF(X12="","",X12)</f>
        <v/>
      </c>
      <c r="BI12" s="14">
        <f>IF(Y12="","",Y12)</f>
        <v/>
      </c>
      <c r="BJ12">
        <f>Z12</f>
        <v/>
      </c>
      <c r="BK12">
        <f>AA12</f>
        <v/>
      </c>
    </row>
    <row r="13" ht="14.25" customHeight="1">
      <c r="A13">
        <f>ALGLIB_SSA_XAUUSD!AA13</f>
        <v/>
      </c>
      <c r="B13">
        <f>IF($A13="","",INDEX(ALGLIB_SSA_XAUUSD!$B$2:$B$2401,MATCH($A13,ALGLIB_SSA_XAUUSD!$A$2:$A$2401,1)))</f>
        <v/>
      </c>
      <c r="C13">
        <f>IF($A13="","",INDEX(ALGLIB_SSA_XAUUSD!$C$2:$C$2401,MATCH($A13,ALGLIB_SSA_XAUUSD!$A$2:$A$2401,1)))</f>
        <v/>
      </c>
      <c r="D13" s="14">
        <f>IF($A13="","",INT((ROW()-2)/12)+1)</f>
        <v/>
      </c>
      <c r="E13" s="14">
        <f>IF(AND(E14&lt;&gt;"",D14=D2+1),E2+(E14-E2)*11/12,"")</f>
        <v/>
      </c>
      <c r="F13" s="14">
        <f>IF(AND(F14&lt;&gt;"",D14=D2+1),F2+(F14-F2)*11/12,"")</f>
        <v/>
      </c>
      <c r="G13" s="14">
        <f>IF(AND(G14&lt;&gt;"",D14=D2+1),G2+(G14-G2)*11/12,"")</f>
        <v/>
      </c>
      <c r="H13" s="14">
        <f>IF(AND(H14&lt;&gt;"",D14=D2+1),H2+(H14-H2)*11/12,"")</f>
        <v/>
      </c>
      <c r="I13" s="14">
        <f>IF(AND(L14&lt;&gt;"",D14=D2+1),I2+(I14-I2)*11/12,"")</f>
        <v/>
      </c>
      <c r="J13">
        <f>_xlfn.XLOOKUP($A13,ALGLIB_SSA_XAUUSD!$AA$2:$AA$2401,ALGLIB_SSA_XAUUSD!$P$2:$P$2401,"",0)</f>
        <v/>
      </c>
      <c r="K13">
        <f>_xlfn.XLOOKUP($A13,ALGLIB_SSA_XAUUSD!$AA$2:$AA$2401,ALGLIB_SSA_XAUUSD!$Q$2:$Q$2401,"",0)</f>
        <v/>
      </c>
      <c r="L13">
        <f>_xlfn.XLOOKUP($A13,ALGLIB_SSA_XAUUSD!$AA$2:$AA$2401,ALGLIB_SSA_XAUUSD!$R$2:$R$2401,"",0)</f>
        <v/>
      </c>
      <c r="M13">
        <f>_xlfn.XLOOKUP($A13,ALGLIB_SSA_XAUUSD!$AA$2:$AA$2401,ALGLIB_SSA_XAUUSD!$S$2:$S$2401,"",0)</f>
        <v/>
      </c>
      <c r="N13">
        <f>_xlfn.XLOOKUP($A13,ALGLIB_SSA_XAUUSD!$AA$2:$AA$2401,ALGLIB_SSA_XAUUSD!$T$2:$T$2401,"",0)</f>
        <v/>
      </c>
      <c r="O13">
        <f>_xlfn.XLOOKUP($A13,ALGLIB_SSA_XAUUSD!$AA$2:$AA$2401,ALGLIB_SSA_XAUUSD!$U$2:$U$2401,"",0)</f>
        <v/>
      </c>
      <c r="P13">
        <f>_xlfn.XLOOKUP($A13,ALGLIB_SSA_XAUUSD!$AA$2:$AA$2401,ALGLIB_SSA_XAUUSD!$V$2:$V$2401,"",0)</f>
        <v/>
      </c>
      <c r="S13">
        <f>A13</f>
        <v/>
      </c>
      <c r="T13">
        <f>J13</f>
        <v/>
      </c>
      <c r="U13">
        <f>K13</f>
        <v/>
      </c>
      <c r="V13" s="14">
        <f>IF($A13="","",MOD(ROW()-2,12)+1)</f>
        <v/>
      </c>
      <c r="W13">
        <f>L13</f>
        <v/>
      </c>
      <c r="X13" s="14">
        <f>IF(F13="","",F13)</f>
        <v/>
      </c>
      <c r="Y13" s="14">
        <f>IF(G13="","",G13)</f>
        <v/>
      </c>
      <c r="Z13">
        <f>M13</f>
        <v/>
      </c>
      <c r="AA13">
        <f>N13</f>
        <v/>
      </c>
      <c r="AB13" s="14">
        <f>IF(H13="","",H13)</f>
        <v/>
      </c>
      <c r="AC13">
        <f>O13</f>
        <v/>
      </c>
      <c r="AD13" s="14">
        <f>IF(I13="","",I13)</f>
        <v/>
      </c>
      <c r="AE13">
        <f>P13</f>
        <v/>
      </c>
      <c r="AH13">
        <f>IF(S13&lt;&gt;"",S13,AH12+900)</f>
        <v/>
      </c>
      <c r="AI13">
        <f>IF(T13&lt;&gt;"",T13,AI12)</f>
        <v/>
      </c>
      <c r="AJ13">
        <f>IF(U13&lt;&gt;"",U13,AJ12)</f>
        <v/>
      </c>
      <c r="AK13">
        <f>IF(W13&lt;&gt;"",W13,"")</f>
        <v/>
      </c>
      <c r="AL13" s="14">
        <f>IF(X13&lt;&gt;"",X13,"")</f>
        <v/>
      </c>
      <c r="AM13" s="14">
        <f>IF(Y13&lt;&gt;"",Y13,"")</f>
        <v/>
      </c>
      <c r="AN13" s="14">
        <f>IF(OR(AL13="",AM13=""),"",AL13-AM13)</f>
        <v/>
      </c>
      <c r="AO13">
        <f>IF(AN13="","",IF(AN13&gt;0,"Bullish","Bearish"))</f>
        <v/>
      </c>
      <c r="AP13">
        <f>IF(AO13="",AP12,AO13)</f>
        <v/>
      </c>
      <c r="AQ13" s="14">
        <f>IF(AB13&lt;&gt;"",AB13,"")</f>
        <v/>
      </c>
      <c r="AR13" s="14">
        <f>IF(AD13&lt;&gt;"",AD13,"")</f>
        <v/>
      </c>
      <c r="AS13">
        <f>IF(AS12+1=13,1,AS12+1)</f>
        <v/>
      </c>
      <c r="BD13">
        <f>AH13</f>
        <v/>
      </c>
      <c r="BE13">
        <f>AI13</f>
        <v/>
      </c>
      <c r="BF13">
        <f>AJ13</f>
        <v/>
      </c>
      <c r="BG13" s="14">
        <f>L13</f>
        <v/>
      </c>
      <c r="BH13" s="14">
        <f>IF(X13="","",X13)</f>
        <v/>
      </c>
      <c r="BI13" s="14">
        <f>IF(Y13="","",Y13)</f>
        <v/>
      </c>
      <c r="BJ13">
        <f>Z13</f>
        <v/>
      </c>
      <c r="BK13">
        <f>AA13</f>
        <v/>
      </c>
    </row>
    <row r="14" ht="14.25" customFormat="1" customHeight="1" s="4">
      <c r="A14" s="4">
        <f>ALGLIB_SSA_XAUUSD!AA14</f>
        <v/>
      </c>
      <c r="B14" s="4">
        <f>IF($A14="","",INDEX(ALGLIB_SSA_XAUUSD!$B$2:$B$2401,MATCH($A14,ALGLIB_SSA_XAUUSD!$A$2:$A$2401,1)))</f>
        <v/>
      </c>
      <c r="C14" s="4">
        <f>IF($A14="","",INDEX(ALGLIB_SSA_XAUUSD!$C$2:$C$2401,MATCH($A14,ALGLIB_SSA_XAUUSD!$A$2:$A$2401,1)))</f>
        <v/>
      </c>
      <c r="D14" s="5">
        <f>IF($A14="","",INT((ROW()-2)/12)+1)</f>
        <v/>
      </c>
      <c r="E14" s="6">
        <f>IF($A14="","",INDEX(ALGLIB_SSA_XAUUSD!$D$2:$D$2401,MATCH($A14,ALGLIB_SSA_XAUUSD!$A$2:$A$2401,1)))</f>
        <v/>
      </c>
      <c r="F14" s="6">
        <f>IF($A14="","",INDEX(ALGLIB_SSA_XAUUSD!$E$2:$E$2401,MATCH($A14,ALGLIB_SSA_XAUUSD!$A$2:$A$2401,1)))</f>
        <v/>
      </c>
      <c r="G14" s="6">
        <f>IF($A14="","",INDEX(ALGLIB_SSA_XAUUSD!$F$2:$F$2401,MATCH($A14,ALGLIB_SSA_XAUUSD!$A$2:$A$2401,1)))</f>
        <v/>
      </c>
      <c r="H14" s="6">
        <f>IF($A14="","",INDEX(ALGLIB_SSA_XAUUSD!$G$2:$G$2401,MATCH($A14,ALGLIB_SSA_XAUUSD!$A$2:$A$2401,1)))</f>
        <v/>
      </c>
      <c r="I14" s="6">
        <f>IF($A14="","",INDEX(ALGLIB_SSA_XAUUSD!$H$2:$H$2401,MATCH($A14,ALGLIB_SSA_XAUUSD!$A$2:$A$2401,1)))</f>
        <v/>
      </c>
      <c r="J14" s="4">
        <f>_xlfn.XLOOKUP($A14,ALGLIB_SSA_XAUUSD!$AA$2:$AA$2401,ALGLIB_SSA_XAUUSD!$P$2:$P$2401,"",0)</f>
        <v/>
      </c>
      <c r="K14" s="4">
        <f>_xlfn.XLOOKUP($A14,ALGLIB_SSA_XAUUSD!$AA$2:$AA$2401,ALGLIB_SSA_XAUUSD!$Q$2:$Q$2401,"",0)</f>
        <v/>
      </c>
      <c r="L14" s="4">
        <f>_xlfn.XLOOKUP($A14,ALGLIB_SSA_XAUUSD!$AA$2:$AA$2401,ALGLIB_SSA_XAUUSD!$R$2:$R$2401,"",0)</f>
        <v/>
      </c>
      <c r="M14" s="4">
        <f>_xlfn.XLOOKUP($A14,ALGLIB_SSA_XAUUSD!$AA$2:$AA$2401,ALGLIB_SSA_XAUUSD!$S$2:$S$2401,"",0)</f>
        <v/>
      </c>
      <c r="N14" s="4">
        <f>_xlfn.XLOOKUP($A14,ALGLIB_SSA_XAUUSD!$AA$2:$AA$2401,ALGLIB_SSA_XAUUSD!$T$2:$T$2401,"",0)</f>
        <v/>
      </c>
      <c r="O14" s="4">
        <f>_xlfn.XLOOKUP($A14,ALGLIB_SSA_XAUUSD!$AA$2:$AA$2401,ALGLIB_SSA_XAUUSD!$U$2:$U$2401,"",0)</f>
        <v/>
      </c>
      <c r="P14" s="4">
        <f>_xlfn.XLOOKUP($A14,ALGLIB_SSA_XAUUSD!$AA$2:$AA$2401,ALGLIB_SSA_XAUUSD!$V$2:$V$2401,"",0)</f>
        <v/>
      </c>
      <c r="S14" s="4">
        <f>A14</f>
        <v/>
      </c>
      <c r="T14" s="4">
        <f>J14</f>
        <v/>
      </c>
      <c r="U14" s="4">
        <f>K14</f>
        <v/>
      </c>
      <c r="V14" s="6">
        <f>IF($A14="","",MOD(ROW()-2,12)+1)</f>
        <v/>
      </c>
      <c r="W14" s="4">
        <f>L14</f>
        <v/>
      </c>
      <c r="X14" s="6">
        <f>IF(F14="","",F14)</f>
        <v/>
      </c>
      <c r="Y14" s="6">
        <f>IF(G14="","",G14)</f>
        <v/>
      </c>
      <c r="Z14" s="4">
        <f>M14</f>
        <v/>
      </c>
      <c r="AA14" s="4">
        <f>N14</f>
        <v/>
      </c>
      <c r="AB14" s="6">
        <f>IF(H14="","",H14)</f>
        <v/>
      </c>
      <c r="AC14" s="4">
        <f>O14</f>
        <v/>
      </c>
      <c r="AD14" s="6">
        <f>IF(I14="","",I14)</f>
        <v/>
      </c>
      <c r="AE14" s="4">
        <f>P14</f>
        <v/>
      </c>
      <c r="AH14" s="4">
        <f>IF(S14&lt;&gt;"",S14,AH13+900)</f>
        <v/>
      </c>
      <c r="AI14" s="4">
        <f>IF(T14&lt;&gt;"",T14,AI13)</f>
        <v/>
      </c>
      <c r="AJ14" s="4">
        <f>IF(U14&lt;&gt;"",U14,AJ13)</f>
        <v/>
      </c>
      <c r="AK14" s="4">
        <f>IF(W14&lt;&gt;"",W14,"")</f>
        <v/>
      </c>
      <c r="AL14" s="6">
        <f>IF(X14&lt;&gt;"",X14,"")</f>
        <v/>
      </c>
      <c r="AM14" s="6">
        <f>IF(Y14&lt;&gt;"",Y14,"")</f>
        <v/>
      </c>
      <c r="AN14" s="6">
        <f>IF(OR(AL14="",AM14=""),"",AL14-AM14)</f>
        <v/>
      </c>
      <c r="AO14" s="4">
        <f>IF(AN14="","",IF(AN14&gt;0,"Bullish","Bearish"))</f>
        <v/>
      </c>
      <c r="AP14" s="4">
        <f>IF(AO14="",AP13,AO14)</f>
        <v/>
      </c>
      <c r="AQ14" s="6">
        <f>IF(AB14&lt;&gt;"",AB14,"")</f>
        <v/>
      </c>
      <c r="AR14" s="6">
        <f>IF(AD14&lt;&gt;"",AD14,"")</f>
        <v/>
      </c>
      <c r="AS14" s="4">
        <f>IF(AS13+1=13,1,AS13+1)</f>
        <v/>
      </c>
      <c r="AT14" s="4">
        <f>IFERROR(IF(SLOPE($AQ$2:$AQ$13,$AS$2:$AS$13)&gt;0,MIN(3,ABS(SLOPE($AQ$2:$AQ$13,$AS$2:$AS$13))),IF(SLOPE($AQ$2:$AQ$13,$AS$2:$AS$13)&lt;-0.5,-0.5,0)),0)</f>
        <v/>
      </c>
      <c r="AU14" s="4">
        <f>IFERROR(IF(SLOPE($AR$2:$AR$13,$AS$2:$AS$13)&lt;0,MAX(-3,-ABS(SLOPE($AR$2:$AR$13,$AS$2:$AS$13))),IF(SLOPE($AR$2:$AR$13,$AS$2:$AS$13)&gt;0.5,0.5,0)),0)</f>
        <v/>
      </c>
      <c r="AV14" s="4">
        <f>($AQ$14+(AT14*(AS14-1)))</f>
        <v/>
      </c>
      <c r="AW14" s="4">
        <f>($AR$14+(AU14*(AS14-1)))</f>
        <v/>
      </c>
      <c r="AX14" s="4">
        <f>IF(AT14&gt;0,AV14+AT14,AV14)</f>
        <v/>
      </c>
      <c r="AY14" s="4">
        <f>IF(AU14&lt;0,AW14+AU14,AW14)</f>
        <v/>
      </c>
      <c r="BA14" s="6">
        <f>IFERROR(AX14-AQ14,"")</f>
        <v/>
      </c>
      <c r="BB14" s="6">
        <f>IFERROR(AY14-AR14,"")</f>
        <v/>
      </c>
      <c r="BD14" s="4">
        <f>AH14</f>
        <v/>
      </c>
      <c r="BE14" s="4">
        <f>AI14</f>
        <v/>
      </c>
      <c r="BF14" s="4">
        <f>AJ14</f>
        <v/>
      </c>
      <c r="BG14" s="14">
        <f>L14</f>
        <v/>
      </c>
      <c r="BH14" s="6">
        <f>IF(X14="","",X14)</f>
        <v/>
      </c>
      <c r="BI14" s="6">
        <f>IF(Y14="","",Y14)</f>
        <v/>
      </c>
      <c r="BJ14" s="4">
        <f>Z14</f>
        <v/>
      </c>
      <c r="BK14" s="4">
        <f>AA14</f>
        <v/>
      </c>
      <c r="BL14" s="4">
        <f>IFERROR(AX14,"")</f>
        <v/>
      </c>
      <c r="BM14" s="4">
        <f>IFERROR(AY14,"")</f>
        <v/>
      </c>
    </row>
    <row r="15" ht="14.25" customHeight="1">
      <c r="A15">
        <f>ALGLIB_SSA_XAUUSD!AA15</f>
        <v/>
      </c>
      <c r="B15">
        <f>IF($A15="","",INDEX(ALGLIB_SSA_XAUUSD!$B$2:$B$2401,MATCH($A15,ALGLIB_SSA_XAUUSD!$A$2:$A$2401,1)))</f>
        <v/>
      </c>
      <c r="C15">
        <f>IF($A15="","",INDEX(ALGLIB_SSA_XAUUSD!$C$2:$C$2401,MATCH($A15,ALGLIB_SSA_XAUUSD!$A$2:$A$2401,1)))</f>
        <v/>
      </c>
      <c r="D15" s="14">
        <f>IF($A15="","",INT((ROW()-2)/12)+1)</f>
        <v/>
      </c>
      <c r="E15" s="14">
        <f>IF(AND(E26&lt;&gt;"",D26=D14+1),E14+(E26-E14)*1/12,"")</f>
        <v/>
      </c>
      <c r="F15" s="14">
        <f>IF(AND(F26&lt;&gt;"",D26=D14+1),F14+(F26-F14)*1/12,"")</f>
        <v/>
      </c>
      <c r="G15" s="14">
        <f>IF(AND(G26&lt;&gt;"",D26=D14+1),G14+(G26-G14)*1/12,"")</f>
        <v/>
      </c>
      <c r="H15" s="14">
        <f>IF(AND(H26&lt;&gt;"",D26=D14+1),H14+(H26-H14)*1/12,"")</f>
        <v/>
      </c>
      <c r="I15" s="14">
        <f>IF(AND(L26&lt;&gt;"",D26=D14+1),I14+(I26-I14)*1/12,"")</f>
        <v/>
      </c>
      <c r="J15">
        <f>_xlfn.XLOOKUP($A15,ALGLIB_SSA_XAUUSD!$AA$2:$AA$2401,ALGLIB_SSA_XAUUSD!$P$2:$P$2401,"",0)</f>
        <v/>
      </c>
      <c r="K15">
        <f>_xlfn.XLOOKUP($A15,ALGLIB_SSA_XAUUSD!$AA$2:$AA$2401,ALGLIB_SSA_XAUUSD!$Q$2:$Q$2401,"",0)</f>
        <v/>
      </c>
      <c r="L15">
        <f>_xlfn.XLOOKUP($A15,ALGLIB_SSA_XAUUSD!$AA$2:$AA$2401,ALGLIB_SSA_XAUUSD!$R$2:$R$2401,"",0)</f>
        <v/>
      </c>
      <c r="M15">
        <f>_xlfn.XLOOKUP($A15,ALGLIB_SSA_XAUUSD!$AA$2:$AA$2401,ALGLIB_SSA_XAUUSD!$S$2:$S$2401,"",0)</f>
        <v/>
      </c>
      <c r="N15">
        <f>_xlfn.XLOOKUP($A15,ALGLIB_SSA_XAUUSD!$AA$2:$AA$2401,ALGLIB_SSA_XAUUSD!$T$2:$T$2401,"",0)</f>
        <v/>
      </c>
      <c r="O15">
        <f>_xlfn.XLOOKUP($A15,ALGLIB_SSA_XAUUSD!$AA$2:$AA$2401,ALGLIB_SSA_XAUUSD!$U$2:$U$2401,"",0)</f>
        <v/>
      </c>
      <c r="P15">
        <f>_xlfn.XLOOKUP($A15,ALGLIB_SSA_XAUUSD!$AA$2:$AA$2401,ALGLIB_SSA_XAUUSD!$V$2:$V$2401,"",0)</f>
        <v/>
      </c>
      <c r="S15">
        <f>A15</f>
        <v/>
      </c>
      <c r="T15">
        <f>J15</f>
        <v/>
      </c>
      <c r="U15">
        <f>K15</f>
        <v/>
      </c>
      <c r="V15" s="14">
        <f>IF($A15="","",MOD(ROW()-2,12)+1)</f>
        <v/>
      </c>
      <c r="W15">
        <f>L15</f>
        <v/>
      </c>
      <c r="X15" s="14">
        <f>IF(F15="","",F15)</f>
        <v/>
      </c>
      <c r="Y15" s="14">
        <f>IF(G15="","",G15)</f>
        <v/>
      </c>
      <c r="Z15">
        <f>M15</f>
        <v/>
      </c>
      <c r="AA15">
        <f>N15</f>
        <v/>
      </c>
      <c r="AB15" s="14">
        <f>IF(H15="","",H15)</f>
        <v/>
      </c>
      <c r="AC15">
        <f>O15</f>
        <v/>
      </c>
      <c r="AD15" s="14">
        <f>IF(I15="","",I15)</f>
        <v/>
      </c>
      <c r="AE15">
        <f>P15</f>
        <v/>
      </c>
      <c r="AH15">
        <f>IF(S15&lt;&gt;"",S15,AH14+900)</f>
        <v/>
      </c>
      <c r="AI15">
        <f>IF(T15&lt;&gt;"",T15,AI14)</f>
        <v/>
      </c>
      <c r="AJ15">
        <f>IF(U15&lt;&gt;"",U15,AJ14)</f>
        <v/>
      </c>
      <c r="AK15">
        <f>IF(W15&lt;&gt;"",W15,"")</f>
        <v/>
      </c>
      <c r="AL15" s="14">
        <f>IF(X15&lt;&gt;"",X15,"")</f>
        <v/>
      </c>
      <c r="AM15" s="14">
        <f>IF(Y15&lt;&gt;"",Y15,"")</f>
        <v/>
      </c>
      <c r="AN15" s="14">
        <f>IF(OR(AL15="",AM15=""),"",AL15-AM15)</f>
        <v/>
      </c>
      <c r="AO15">
        <f>IF(AN15="","",IF(AN15&gt;0,"Bullish","Bearish"))</f>
        <v/>
      </c>
      <c r="AP15">
        <f>IF(AO15="",AP14,AO15)</f>
        <v/>
      </c>
      <c r="AQ15" s="14">
        <f>IF(AB15&lt;&gt;"",AB15,"")</f>
        <v/>
      </c>
      <c r="AR15" s="14">
        <f>IF(AD15&lt;&gt;"",AD15,"")</f>
        <v/>
      </c>
      <c r="AS15">
        <f>IF(AS14+1=13,1,AS14+1)</f>
        <v/>
      </c>
      <c r="AT15">
        <f>IFERROR(IF(SLOPE($AQ$2:$AQ$13,$AS$2:$AS$13)&gt;0,MIN(3,ABS(SLOPE($AQ$2:$AQ$13,$AS$2:$AS$13))),IF(SLOPE($AQ$2:$AQ$13,$AS$2:$AS$13)&lt;-0.5,-0.5,0)),0)</f>
        <v/>
      </c>
      <c r="AU15">
        <f>IFERROR(IF(SLOPE($AR$2:$AR$13,$AS$2:$AS$13)&lt;0,MAX(-3,-ABS(SLOPE($AR$2:$AR$13,$AS$2:$AS$13))),IF(SLOPE($AR$2:$AR$13,$AS$2:$AS$13)&gt;0.5,0.5,0)),0)</f>
        <v/>
      </c>
      <c r="AV15">
        <f>($AQ$14+(AT15*(AS15-1)))</f>
        <v/>
      </c>
      <c r="AW15">
        <f>($AR$14+(AU15*(AS15-1)))</f>
        <v/>
      </c>
      <c r="AX15">
        <f>IF(AT15&gt;0,AV15+AT15,AV15)</f>
        <v/>
      </c>
      <c r="AY15">
        <f>IF(AU15&lt;0,AW15+AU15,AW15)</f>
        <v/>
      </c>
      <c r="BA15" s="14">
        <f>IFERROR(AX15-AQ15,"")</f>
        <v/>
      </c>
      <c r="BB15" s="14">
        <f>IFERROR(AY15-AR15,"")</f>
        <v/>
      </c>
      <c r="BD15">
        <f>AH15</f>
        <v/>
      </c>
      <c r="BE15">
        <f>AI15</f>
        <v/>
      </c>
      <c r="BF15">
        <f>AJ15</f>
        <v/>
      </c>
      <c r="BG15" s="14">
        <f>L15</f>
        <v/>
      </c>
      <c r="BH15" s="14">
        <f>IF(X15="","",X15)</f>
        <v/>
      </c>
      <c r="BI15" s="14">
        <f>IF(Y15="","",Y15)</f>
        <v/>
      </c>
      <c r="BJ15">
        <f>Z15</f>
        <v/>
      </c>
      <c r="BK15">
        <f>AA15</f>
        <v/>
      </c>
      <c r="BL15">
        <f>IFERROR(AX15,"")</f>
        <v/>
      </c>
      <c r="BM15">
        <f>IFERROR(AY15,"")</f>
        <v/>
      </c>
    </row>
    <row r="16" ht="14.25" customHeight="1">
      <c r="A16">
        <f>ALGLIB_SSA_XAUUSD!AA16</f>
        <v/>
      </c>
      <c r="B16">
        <f>IF($A16="","",INDEX(ALGLIB_SSA_XAUUSD!$B$2:$B$2401,MATCH($A16,ALGLIB_SSA_XAUUSD!$A$2:$A$2401,1)))</f>
        <v/>
      </c>
      <c r="C16">
        <f>IF($A16="","",INDEX(ALGLIB_SSA_XAUUSD!$C$2:$C$2401,MATCH($A16,ALGLIB_SSA_XAUUSD!$A$2:$A$2401,1)))</f>
        <v/>
      </c>
      <c r="D16" s="14">
        <f>IF($A16="","",INT((ROW()-2)/12)+1)</f>
        <v/>
      </c>
      <c r="E16" s="14">
        <f>IF(AND(E26&lt;&gt;"",D26=D14+1),E14+(E26-E14)*2/12,"")</f>
        <v/>
      </c>
      <c r="F16" s="14">
        <f>IF(AND(F26&lt;&gt;"",D26=D14+1),F14+(F26-F14)*2/12,"")</f>
        <v/>
      </c>
      <c r="G16" s="14">
        <f>IF(AND(G26&lt;&gt;"",D26=D14+1),G14+(G26-G14)*2/12,"")</f>
        <v/>
      </c>
      <c r="H16" s="14">
        <f>IF(AND(H26&lt;&gt;"",D26=D14+1),H14+(H26-H14)*2/12,"")</f>
        <v/>
      </c>
      <c r="I16" s="14">
        <f>IF(AND(L26&lt;&gt;"",D26=D14+1),I14+(I26-I14)*2/12,"")</f>
        <v/>
      </c>
      <c r="J16">
        <f>_xlfn.XLOOKUP($A16,ALGLIB_SSA_XAUUSD!$AA$2:$AA$2401,ALGLIB_SSA_XAUUSD!$P$2:$P$2401,"",0)</f>
        <v/>
      </c>
      <c r="K16">
        <f>_xlfn.XLOOKUP($A16,ALGLIB_SSA_XAUUSD!$AA$2:$AA$2401,ALGLIB_SSA_XAUUSD!$Q$2:$Q$2401,"",0)</f>
        <v/>
      </c>
      <c r="L16">
        <f>_xlfn.XLOOKUP($A16,ALGLIB_SSA_XAUUSD!$AA$2:$AA$2401,ALGLIB_SSA_XAUUSD!$R$2:$R$2401,"",0)</f>
        <v/>
      </c>
      <c r="M16">
        <f>_xlfn.XLOOKUP($A16,ALGLIB_SSA_XAUUSD!$AA$2:$AA$2401,ALGLIB_SSA_XAUUSD!$S$2:$S$2401,"",0)</f>
        <v/>
      </c>
      <c r="N16">
        <f>_xlfn.XLOOKUP($A16,ALGLIB_SSA_XAUUSD!$AA$2:$AA$2401,ALGLIB_SSA_XAUUSD!$T$2:$T$2401,"",0)</f>
        <v/>
      </c>
      <c r="O16">
        <f>_xlfn.XLOOKUP($A16,ALGLIB_SSA_XAUUSD!$AA$2:$AA$2401,ALGLIB_SSA_XAUUSD!$U$2:$U$2401,"",0)</f>
        <v/>
      </c>
      <c r="P16">
        <f>_xlfn.XLOOKUP($A16,ALGLIB_SSA_XAUUSD!$AA$2:$AA$2401,ALGLIB_SSA_XAUUSD!$V$2:$V$2401,"",0)</f>
        <v/>
      </c>
      <c r="S16">
        <f>A16</f>
        <v/>
      </c>
      <c r="T16">
        <f>J16</f>
        <v/>
      </c>
      <c r="U16">
        <f>K16</f>
        <v/>
      </c>
      <c r="V16" s="14">
        <f>IF($A16="","",MOD(ROW()-2,12)+1)</f>
        <v/>
      </c>
      <c r="W16">
        <f>L16</f>
        <v/>
      </c>
      <c r="X16" s="14">
        <f>IF(F16="","",F16)</f>
        <v/>
      </c>
      <c r="Y16" s="14">
        <f>IF(G16="","",G16)</f>
        <v/>
      </c>
      <c r="Z16">
        <f>M16</f>
        <v/>
      </c>
      <c r="AA16">
        <f>N16</f>
        <v/>
      </c>
      <c r="AB16" s="14">
        <f>IF(H16="","",H16)</f>
        <v/>
      </c>
      <c r="AC16">
        <f>O16</f>
        <v/>
      </c>
      <c r="AD16" s="14">
        <f>IF(I16="","",I16)</f>
        <v/>
      </c>
      <c r="AE16">
        <f>P16</f>
        <v/>
      </c>
      <c r="AH16">
        <f>IF(S16&lt;&gt;"",S16,AH15+900)</f>
        <v/>
      </c>
      <c r="AI16">
        <f>IF(T16&lt;&gt;"",T16,AI15)</f>
        <v/>
      </c>
      <c r="AJ16">
        <f>IF(U16&lt;&gt;"",U16,AJ15)</f>
        <v/>
      </c>
      <c r="AK16">
        <f>IF(W16&lt;&gt;"",W16,"")</f>
        <v/>
      </c>
      <c r="AL16" s="14">
        <f>IF(X16&lt;&gt;"",X16,"")</f>
        <v/>
      </c>
      <c r="AM16" s="14">
        <f>IF(Y16&lt;&gt;"",Y16,"")</f>
        <v/>
      </c>
      <c r="AN16" s="14">
        <f>IF(OR(AL16="",AM16=""),"",AL16-AM16)</f>
        <v/>
      </c>
      <c r="AO16">
        <f>IF(AN16="","",IF(AN16&gt;0,"Bullish","Bearish"))</f>
        <v/>
      </c>
      <c r="AP16">
        <f>IF(AO16="",AP15,AO16)</f>
        <v/>
      </c>
      <c r="AQ16" s="14">
        <f>IF(AB16&lt;&gt;"",AB16,"")</f>
        <v/>
      </c>
      <c r="AR16" s="14">
        <f>IF(AD16&lt;&gt;"",AD16,"")</f>
        <v/>
      </c>
      <c r="AS16">
        <f>IF(AS15+1=13,1,AS15+1)</f>
        <v/>
      </c>
      <c r="AT16">
        <f>IFERROR(IF(SLOPE($AQ$2:$AQ$13,$AS$2:$AS$13)&gt;0,MIN(3,ABS(SLOPE($AQ$2:$AQ$13,$AS$2:$AS$13))),IF(SLOPE($AQ$2:$AQ$13,$AS$2:$AS$13)&lt;-0.5,-0.5,0)),0)</f>
        <v/>
      </c>
      <c r="AU16">
        <f>IFERROR(IF(SLOPE($AR$2:$AR$13,$AS$2:$AS$13)&lt;0,MAX(-3,-ABS(SLOPE($AR$2:$AR$13,$AS$2:$AS$13))),IF(SLOPE($AR$2:$AR$13,$AS$2:$AS$13)&gt;0.5,0.5,0)),0)</f>
        <v/>
      </c>
      <c r="AV16">
        <f>($AQ$14+(AT16*(AS16-1)))</f>
        <v/>
      </c>
      <c r="AW16">
        <f>($AR$14+(AU16*(AS16-1)))</f>
        <v/>
      </c>
      <c r="AX16">
        <f>IF(AT16&gt;0,AV16+AT16,AV16)</f>
        <v/>
      </c>
      <c r="AY16">
        <f>IF(AU16&lt;0,AW16+AU16,AW16)</f>
        <v/>
      </c>
      <c r="BA16" s="14">
        <f>IFERROR(AX16-AQ16,"")</f>
        <v/>
      </c>
      <c r="BB16" s="14">
        <f>IFERROR(AY16-AR16,"")</f>
        <v/>
      </c>
      <c r="BD16">
        <f>AH16</f>
        <v/>
      </c>
      <c r="BE16">
        <f>AI16</f>
        <v/>
      </c>
      <c r="BF16">
        <f>AJ16</f>
        <v/>
      </c>
      <c r="BG16" s="14">
        <f>L16</f>
        <v/>
      </c>
      <c r="BH16" s="14">
        <f>IF(X16="","",X16)</f>
        <v/>
      </c>
      <c r="BI16" s="14">
        <f>IF(Y16="","",Y16)</f>
        <v/>
      </c>
      <c r="BJ16">
        <f>Z16</f>
        <v/>
      </c>
      <c r="BK16">
        <f>AA16</f>
        <v/>
      </c>
      <c r="BL16">
        <f>IFERROR(AX16,"")</f>
        <v/>
      </c>
      <c r="BM16">
        <f>IFERROR(AY16,"")</f>
        <v/>
      </c>
    </row>
    <row r="17" ht="14.25" customHeight="1">
      <c r="A17">
        <f>ALGLIB_SSA_XAUUSD!AA17</f>
        <v/>
      </c>
      <c r="B17">
        <f>IF($A17="","",INDEX(ALGLIB_SSA_XAUUSD!$B$2:$B$2401,MATCH($A17,ALGLIB_SSA_XAUUSD!$A$2:$A$2401,1)))</f>
        <v/>
      </c>
      <c r="C17">
        <f>IF($A17="","",INDEX(ALGLIB_SSA_XAUUSD!$C$2:$C$2401,MATCH($A17,ALGLIB_SSA_XAUUSD!$A$2:$A$2401,1)))</f>
        <v/>
      </c>
      <c r="D17" s="14">
        <f>IF($A17="","",INT((ROW()-2)/12)+1)</f>
        <v/>
      </c>
      <c r="E17" s="14">
        <f>IF(AND(E26&lt;&gt;"",D26=D14+1),E14+(E26-E14)*3/12,"")</f>
        <v/>
      </c>
      <c r="F17" s="14">
        <f>IF(AND(F26&lt;&gt;"",D26=D14+1),F14+(F26-F14)*3/12,"")</f>
        <v/>
      </c>
      <c r="G17" s="14">
        <f>IF(AND(G26&lt;&gt;"",D26=D14+1),G14+(G26-G14)*3/12,"")</f>
        <v/>
      </c>
      <c r="H17" s="14">
        <f>IF(AND(H26&lt;&gt;"",D26=D14+1),H14+(H26-H14)*3/12,"")</f>
        <v/>
      </c>
      <c r="I17" s="14">
        <f>IF(AND(L26&lt;&gt;"",D26=D14+1),I14+(I26-I14)*3/12,"")</f>
        <v/>
      </c>
      <c r="J17">
        <f>_xlfn.XLOOKUP($A17,ALGLIB_SSA_XAUUSD!$AA$2:$AA$2401,ALGLIB_SSA_XAUUSD!$P$2:$P$2401,"",0)</f>
        <v/>
      </c>
      <c r="K17">
        <f>_xlfn.XLOOKUP($A17,ALGLIB_SSA_XAUUSD!$AA$2:$AA$2401,ALGLIB_SSA_XAUUSD!$Q$2:$Q$2401,"",0)</f>
        <v/>
      </c>
      <c r="L17">
        <f>_xlfn.XLOOKUP($A17,ALGLIB_SSA_XAUUSD!$AA$2:$AA$2401,ALGLIB_SSA_XAUUSD!$R$2:$R$2401,"",0)</f>
        <v/>
      </c>
      <c r="M17">
        <f>_xlfn.XLOOKUP($A17,ALGLIB_SSA_XAUUSD!$AA$2:$AA$2401,ALGLIB_SSA_XAUUSD!$S$2:$S$2401,"",0)</f>
        <v/>
      </c>
      <c r="N17">
        <f>_xlfn.XLOOKUP($A17,ALGLIB_SSA_XAUUSD!$AA$2:$AA$2401,ALGLIB_SSA_XAUUSD!$T$2:$T$2401,"",0)</f>
        <v/>
      </c>
      <c r="O17">
        <f>_xlfn.XLOOKUP($A17,ALGLIB_SSA_XAUUSD!$AA$2:$AA$2401,ALGLIB_SSA_XAUUSD!$U$2:$U$2401,"",0)</f>
        <v/>
      </c>
      <c r="P17">
        <f>_xlfn.XLOOKUP($A17,ALGLIB_SSA_XAUUSD!$AA$2:$AA$2401,ALGLIB_SSA_XAUUSD!$V$2:$V$2401,"",0)</f>
        <v/>
      </c>
      <c r="S17">
        <f>A17</f>
        <v/>
      </c>
      <c r="T17">
        <f>J17</f>
        <v/>
      </c>
      <c r="U17">
        <f>K17</f>
        <v/>
      </c>
      <c r="V17" s="14">
        <f>IF($A17="","",MOD(ROW()-2,12)+1)</f>
        <v/>
      </c>
      <c r="W17">
        <f>L17</f>
        <v/>
      </c>
      <c r="X17" s="14">
        <f>IF(F17="","",F17)</f>
        <v/>
      </c>
      <c r="Y17" s="14">
        <f>IF(G17="","",G17)</f>
        <v/>
      </c>
      <c r="Z17">
        <f>M17</f>
        <v/>
      </c>
      <c r="AA17">
        <f>N17</f>
        <v/>
      </c>
      <c r="AB17" s="14">
        <f>IF(H17="","",H17)</f>
        <v/>
      </c>
      <c r="AC17">
        <f>O17</f>
        <v/>
      </c>
      <c r="AD17" s="14">
        <f>IF(I17="","",I17)</f>
        <v/>
      </c>
      <c r="AE17">
        <f>P17</f>
        <v/>
      </c>
      <c r="AH17">
        <f>IF(S17&lt;&gt;"",S17,AH16+900)</f>
        <v/>
      </c>
      <c r="AI17">
        <f>IF(T17&lt;&gt;"",T17,AI16)</f>
        <v/>
      </c>
      <c r="AJ17">
        <f>IF(U17&lt;&gt;"",U17,AJ16)</f>
        <v/>
      </c>
      <c r="AK17">
        <f>IF(W17&lt;&gt;"",W17,"")</f>
        <v/>
      </c>
      <c r="AL17" s="14">
        <f>IF(X17&lt;&gt;"",X17,"")</f>
        <v/>
      </c>
      <c r="AM17" s="14">
        <f>IF(Y17&lt;&gt;"",Y17,"")</f>
        <v/>
      </c>
      <c r="AN17" s="14">
        <f>IF(OR(AL17="",AM17=""),"",AL17-AM17)</f>
        <v/>
      </c>
      <c r="AO17">
        <f>IF(AN17="","",IF(AN17&gt;0,"Bullish","Bearish"))</f>
        <v/>
      </c>
      <c r="AP17">
        <f>IF(AO17="",AP16,AO17)</f>
        <v/>
      </c>
      <c r="AQ17" s="14">
        <f>IF(AB17&lt;&gt;"",AB17,"")</f>
        <v/>
      </c>
      <c r="AR17" s="14">
        <f>IF(AD17&lt;&gt;"",AD17,"")</f>
        <v/>
      </c>
      <c r="AS17">
        <f>IF(AS16+1=13,1,AS16+1)</f>
        <v/>
      </c>
      <c r="AT17">
        <f>IFERROR(IF(SLOPE($AQ$2:$AQ$13,$AS$2:$AS$13)&gt;0,MIN(3,ABS(SLOPE($AQ$2:$AQ$13,$AS$2:$AS$13))),IF(SLOPE($AQ$2:$AQ$13,$AS$2:$AS$13)&lt;-0.5,-0.5,0)),0)</f>
        <v/>
      </c>
      <c r="AU17">
        <f>IFERROR(IF(SLOPE($AR$2:$AR$13,$AS$2:$AS$13)&lt;0,MAX(-3,-ABS(SLOPE($AR$2:$AR$13,$AS$2:$AS$13))),IF(SLOPE($AR$2:$AR$13,$AS$2:$AS$13)&gt;0.5,0.5,0)),0)</f>
        <v/>
      </c>
      <c r="AV17">
        <f>($AQ$14+(AT17*(AS17-1)))</f>
        <v/>
      </c>
      <c r="AW17">
        <f>($AR$14+(AU17*(AS17-1)))</f>
        <v/>
      </c>
      <c r="AX17">
        <f>IF(AT17&gt;0,AV17+AT17,AV17)</f>
        <v/>
      </c>
      <c r="AY17">
        <f>IF(AU17&lt;0,AW17+AU17,AW17)</f>
        <v/>
      </c>
      <c r="BA17" s="14">
        <f>IFERROR(AX17-AQ17,"")</f>
        <v/>
      </c>
      <c r="BB17" s="14">
        <f>IFERROR(AY17-AR17,"")</f>
        <v/>
      </c>
      <c r="BD17">
        <f>AH17</f>
        <v/>
      </c>
      <c r="BE17">
        <f>AI17</f>
        <v/>
      </c>
      <c r="BF17">
        <f>AJ17</f>
        <v/>
      </c>
      <c r="BG17" s="14">
        <f>L17</f>
        <v/>
      </c>
      <c r="BH17" s="14">
        <f>IF(X17="","",X17)</f>
        <v/>
      </c>
      <c r="BI17" s="14">
        <f>IF(Y17="","",Y17)</f>
        <v/>
      </c>
      <c r="BJ17">
        <f>Z17</f>
        <v/>
      </c>
      <c r="BK17">
        <f>AA17</f>
        <v/>
      </c>
      <c r="BL17">
        <f>IFERROR(AX17,"")</f>
        <v/>
      </c>
      <c r="BM17">
        <f>IFERROR(AY17,"")</f>
        <v/>
      </c>
    </row>
    <row r="18" ht="14.25" customHeight="1">
      <c r="A18">
        <f>ALGLIB_SSA_XAUUSD!AA18</f>
        <v/>
      </c>
      <c r="B18">
        <f>IF($A18="","",INDEX(ALGLIB_SSA_XAUUSD!$B$2:$B$2401,MATCH($A18,ALGLIB_SSA_XAUUSD!$A$2:$A$2401,1)))</f>
        <v/>
      </c>
      <c r="C18">
        <f>IF($A18="","",INDEX(ALGLIB_SSA_XAUUSD!$C$2:$C$2401,MATCH($A18,ALGLIB_SSA_XAUUSD!$A$2:$A$2401,1)))</f>
        <v/>
      </c>
      <c r="D18" s="14">
        <f>IF($A18="","",INT((ROW()-2)/12)+1)</f>
        <v/>
      </c>
      <c r="E18" s="14">
        <f>IF(AND(E26&lt;&gt;"",D26=D14+1),E14+(E26-E14)*4/12,"")</f>
        <v/>
      </c>
      <c r="F18" s="14">
        <f>IF(AND(F26&lt;&gt;"",D26=D14+1),F14+(F26-F14)*4/12,"")</f>
        <v/>
      </c>
      <c r="G18" s="14">
        <f>IF(AND(G26&lt;&gt;"",D26=D14+1),G14+(G26-G14)*4/12,"")</f>
        <v/>
      </c>
      <c r="H18" s="14">
        <f>IF(AND(H26&lt;&gt;"",D26=D14+1),H14+(H26-H14)*4/12,"")</f>
        <v/>
      </c>
      <c r="I18" s="14">
        <f>IF(AND(L26&lt;&gt;"",D26=D14+1),I14+(I26-I14)*4/12,"")</f>
        <v/>
      </c>
      <c r="J18">
        <f>_xlfn.XLOOKUP($A18,ALGLIB_SSA_XAUUSD!$AA$2:$AA$2401,ALGLIB_SSA_XAUUSD!$P$2:$P$2401,"",0)</f>
        <v/>
      </c>
      <c r="K18">
        <f>_xlfn.XLOOKUP($A18,ALGLIB_SSA_XAUUSD!$AA$2:$AA$2401,ALGLIB_SSA_XAUUSD!$Q$2:$Q$2401,"",0)</f>
        <v/>
      </c>
      <c r="L18">
        <f>_xlfn.XLOOKUP($A18,ALGLIB_SSA_XAUUSD!$AA$2:$AA$2401,ALGLIB_SSA_XAUUSD!$R$2:$R$2401,"",0)</f>
        <v/>
      </c>
      <c r="M18">
        <f>_xlfn.XLOOKUP($A18,ALGLIB_SSA_XAUUSD!$AA$2:$AA$2401,ALGLIB_SSA_XAUUSD!$S$2:$S$2401,"",0)</f>
        <v/>
      </c>
      <c r="N18">
        <f>_xlfn.XLOOKUP($A18,ALGLIB_SSA_XAUUSD!$AA$2:$AA$2401,ALGLIB_SSA_XAUUSD!$T$2:$T$2401,"",0)</f>
        <v/>
      </c>
      <c r="O18">
        <f>_xlfn.XLOOKUP($A18,ALGLIB_SSA_XAUUSD!$AA$2:$AA$2401,ALGLIB_SSA_XAUUSD!$U$2:$U$2401,"",0)</f>
        <v/>
      </c>
      <c r="P18">
        <f>_xlfn.XLOOKUP($A18,ALGLIB_SSA_XAUUSD!$AA$2:$AA$2401,ALGLIB_SSA_XAUUSD!$V$2:$V$2401,"",0)</f>
        <v/>
      </c>
      <c r="S18">
        <f>A18</f>
        <v/>
      </c>
      <c r="T18">
        <f>J18</f>
        <v/>
      </c>
      <c r="U18">
        <f>K18</f>
        <v/>
      </c>
      <c r="V18" s="14">
        <f>IF($A18="","",MOD(ROW()-2,12)+1)</f>
        <v/>
      </c>
      <c r="W18">
        <f>L18</f>
        <v/>
      </c>
      <c r="X18" s="14">
        <f>IF(F18="","",F18)</f>
        <v/>
      </c>
      <c r="Y18" s="14">
        <f>IF(G18="","",G18)</f>
        <v/>
      </c>
      <c r="Z18">
        <f>M18</f>
        <v/>
      </c>
      <c r="AA18">
        <f>N18</f>
        <v/>
      </c>
      <c r="AB18" s="14">
        <f>IF(H18="","",H18)</f>
        <v/>
      </c>
      <c r="AC18">
        <f>O18</f>
        <v/>
      </c>
      <c r="AD18" s="14">
        <f>IF(I18="","",I18)</f>
        <v/>
      </c>
      <c r="AE18">
        <f>P18</f>
        <v/>
      </c>
      <c r="AH18">
        <f>IF(S18&lt;&gt;"",S18,AH17+900)</f>
        <v/>
      </c>
      <c r="AI18">
        <f>IF(T18&lt;&gt;"",T18,AI17)</f>
        <v/>
      </c>
      <c r="AJ18">
        <f>IF(U18&lt;&gt;"",U18,AJ17)</f>
        <v/>
      </c>
      <c r="AK18">
        <f>IF(W18&lt;&gt;"",W18,"")</f>
        <v/>
      </c>
      <c r="AL18" s="14">
        <f>IF(X18&lt;&gt;"",X18,"")</f>
        <v/>
      </c>
      <c r="AM18" s="14">
        <f>IF(Y18&lt;&gt;"",Y18,"")</f>
        <v/>
      </c>
      <c r="AN18" s="14">
        <f>IF(OR(AL18="",AM18=""),"",AL18-AM18)</f>
        <v/>
      </c>
      <c r="AO18">
        <f>IF(AN18="","",IF(AN18&gt;0,"Bullish","Bearish"))</f>
        <v/>
      </c>
      <c r="AP18">
        <f>IF(AO18="",AP17,AO18)</f>
        <v/>
      </c>
      <c r="AQ18" s="14">
        <f>IF(AB18&lt;&gt;"",AB18,"")</f>
        <v/>
      </c>
      <c r="AR18" s="14">
        <f>IF(AD18&lt;&gt;"",AD18,"")</f>
        <v/>
      </c>
      <c r="AS18">
        <f>IF(AS17+1=13,1,AS17+1)</f>
        <v/>
      </c>
      <c r="AT18">
        <f>IFERROR(IF(SLOPE($AQ$2:$AQ$13,$AS$2:$AS$13)&gt;0,MIN(3,ABS(SLOPE($AQ$2:$AQ$13,$AS$2:$AS$13))),IF(SLOPE($AQ$2:$AQ$13,$AS$2:$AS$13)&lt;-0.5,-0.5,0)),0)</f>
        <v/>
      </c>
      <c r="AU18">
        <f>IFERROR(IF(SLOPE($AR$2:$AR$13,$AS$2:$AS$13)&lt;0,MAX(-3,-ABS(SLOPE($AR$2:$AR$13,$AS$2:$AS$13))),IF(SLOPE($AR$2:$AR$13,$AS$2:$AS$13)&gt;0.5,0.5,0)),0)</f>
        <v/>
      </c>
      <c r="AV18">
        <f>($AQ$14+(AT18*(AS18-1)))</f>
        <v/>
      </c>
      <c r="AW18">
        <f>($AR$14+(AU18*(AS18-1)))</f>
        <v/>
      </c>
      <c r="AX18">
        <f>IF(AT18&gt;0,AV18+AT18,AV18)</f>
        <v/>
      </c>
      <c r="AY18">
        <f>IF(AU18&lt;0,AW18+AU18,AW18)</f>
        <v/>
      </c>
      <c r="BA18" s="14">
        <f>IFERROR(AX18-AQ18,"")</f>
        <v/>
      </c>
      <c r="BB18" s="14">
        <f>IFERROR(AY18-AR18,"")</f>
        <v/>
      </c>
      <c r="BD18">
        <f>AH18</f>
        <v/>
      </c>
      <c r="BE18">
        <f>AI18</f>
        <v/>
      </c>
      <c r="BF18">
        <f>AJ18</f>
        <v/>
      </c>
      <c r="BG18" s="14">
        <f>L18</f>
        <v/>
      </c>
      <c r="BH18" s="14">
        <f>IF(X18="","",X18)</f>
        <v/>
      </c>
      <c r="BI18" s="14">
        <f>IF(Y18="","",Y18)</f>
        <v/>
      </c>
      <c r="BJ18">
        <f>Z18</f>
        <v/>
      </c>
      <c r="BK18">
        <f>AA18</f>
        <v/>
      </c>
      <c r="BL18">
        <f>IFERROR(AX18,"")</f>
        <v/>
      </c>
      <c r="BM18">
        <f>IFERROR(AY18,"")</f>
        <v/>
      </c>
    </row>
    <row r="19" ht="14.25" customHeight="1">
      <c r="A19">
        <f>ALGLIB_SSA_XAUUSD!AA19</f>
        <v/>
      </c>
      <c r="B19">
        <f>IF($A19="","",INDEX(ALGLIB_SSA_XAUUSD!$B$2:$B$2401,MATCH($A19,ALGLIB_SSA_XAUUSD!$A$2:$A$2401,1)))</f>
        <v/>
      </c>
      <c r="C19">
        <f>IF($A19="","",INDEX(ALGLIB_SSA_XAUUSD!$C$2:$C$2401,MATCH($A19,ALGLIB_SSA_XAUUSD!$A$2:$A$2401,1)))</f>
        <v/>
      </c>
      <c r="D19" s="14">
        <f>IF($A19="","",INT((ROW()-2)/12)+1)</f>
        <v/>
      </c>
      <c r="E19" s="14">
        <f>IF(AND(E26&lt;&gt;"",D26=D14+1),E14+(E26-E14)*5/12,"")</f>
        <v/>
      </c>
      <c r="F19" s="14">
        <f>IF(AND(F26&lt;&gt;"",D26=D14+1),F14+(F26-F14)*5/12,"")</f>
        <v/>
      </c>
      <c r="G19" s="14">
        <f>IF(AND(G26&lt;&gt;"",D26=D14+1),G14+(G26-G14)*5/12,"")</f>
        <v/>
      </c>
      <c r="H19" s="14">
        <f>IF(AND(H26&lt;&gt;"",D26=D14+1),H14+(H26-H14)*5/12,"")</f>
        <v/>
      </c>
      <c r="I19" s="14">
        <f>IF(AND(L26&lt;&gt;"",D26=D14+1),I14+(I26-I14)*5/12,"")</f>
        <v/>
      </c>
      <c r="J19">
        <f>_xlfn.XLOOKUP($A19,ALGLIB_SSA_XAUUSD!$AA$2:$AA$2401,ALGLIB_SSA_XAUUSD!$P$2:$P$2401,"",0)</f>
        <v/>
      </c>
      <c r="K19">
        <f>_xlfn.XLOOKUP($A19,ALGLIB_SSA_XAUUSD!$AA$2:$AA$2401,ALGLIB_SSA_XAUUSD!$Q$2:$Q$2401,"",0)</f>
        <v/>
      </c>
      <c r="L19">
        <f>_xlfn.XLOOKUP($A19,ALGLIB_SSA_XAUUSD!$AA$2:$AA$2401,ALGLIB_SSA_XAUUSD!$R$2:$R$2401,"",0)</f>
        <v/>
      </c>
      <c r="M19">
        <f>_xlfn.XLOOKUP($A19,ALGLIB_SSA_XAUUSD!$AA$2:$AA$2401,ALGLIB_SSA_XAUUSD!$S$2:$S$2401,"",0)</f>
        <v/>
      </c>
      <c r="N19">
        <f>_xlfn.XLOOKUP($A19,ALGLIB_SSA_XAUUSD!$AA$2:$AA$2401,ALGLIB_SSA_XAUUSD!$T$2:$T$2401,"",0)</f>
        <v/>
      </c>
      <c r="O19">
        <f>_xlfn.XLOOKUP($A19,ALGLIB_SSA_XAUUSD!$AA$2:$AA$2401,ALGLIB_SSA_XAUUSD!$U$2:$U$2401,"",0)</f>
        <v/>
      </c>
      <c r="P19">
        <f>_xlfn.XLOOKUP($A19,ALGLIB_SSA_XAUUSD!$AA$2:$AA$2401,ALGLIB_SSA_XAUUSD!$V$2:$V$2401,"",0)</f>
        <v/>
      </c>
      <c r="S19">
        <f>A19</f>
        <v/>
      </c>
      <c r="T19">
        <f>J19</f>
        <v/>
      </c>
      <c r="U19">
        <f>K19</f>
        <v/>
      </c>
      <c r="V19" s="14">
        <f>IF($A19="","",MOD(ROW()-2,12)+1)</f>
        <v/>
      </c>
      <c r="W19">
        <f>L19</f>
        <v/>
      </c>
      <c r="X19" s="14">
        <f>IF(F19="","",F19)</f>
        <v/>
      </c>
      <c r="Y19" s="14">
        <f>IF(G19="","",G19)</f>
        <v/>
      </c>
      <c r="Z19">
        <f>M19</f>
        <v/>
      </c>
      <c r="AA19">
        <f>N19</f>
        <v/>
      </c>
      <c r="AB19" s="14">
        <f>IF(H19="","",H19)</f>
        <v/>
      </c>
      <c r="AC19">
        <f>O19</f>
        <v/>
      </c>
      <c r="AD19" s="14">
        <f>IF(I19="","",I19)</f>
        <v/>
      </c>
      <c r="AE19">
        <f>P19</f>
        <v/>
      </c>
      <c r="AH19">
        <f>IF(S19&lt;&gt;"",S19,AH18+900)</f>
        <v/>
      </c>
      <c r="AI19">
        <f>IF(T19&lt;&gt;"",T19,AI18)</f>
        <v/>
      </c>
      <c r="AJ19">
        <f>IF(U19&lt;&gt;"",U19,AJ18)</f>
        <v/>
      </c>
      <c r="AK19">
        <f>IF(W19&lt;&gt;"",W19,"")</f>
        <v/>
      </c>
      <c r="AL19" s="14">
        <f>IF(X19&lt;&gt;"",X19,"")</f>
        <v/>
      </c>
      <c r="AM19" s="14">
        <f>IF(Y19&lt;&gt;"",Y19,"")</f>
        <v/>
      </c>
      <c r="AN19" s="14">
        <f>IF(OR(AL19="",AM19=""),"",AL19-AM19)</f>
        <v/>
      </c>
      <c r="AO19">
        <f>IF(AN19="","",IF(AN19&gt;0,"Bullish","Bearish"))</f>
        <v/>
      </c>
      <c r="AP19">
        <f>IF(AO19="",AP18,AO19)</f>
        <v/>
      </c>
      <c r="AQ19" s="14">
        <f>IF(AB19&lt;&gt;"",AB19,"")</f>
        <v/>
      </c>
      <c r="AR19" s="14">
        <f>IF(AD19&lt;&gt;"",AD19,"")</f>
        <v/>
      </c>
      <c r="AS19">
        <f>IF(AS18+1=13,1,AS18+1)</f>
        <v/>
      </c>
      <c r="AT19">
        <f>IFERROR(IF(SLOPE($AQ$2:$AQ$13,$AS$2:$AS$13)&gt;0,MIN(3,ABS(SLOPE($AQ$2:$AQ$13,$AS$2:$AS$13))),IF(SLOPE($AQ$2:$AQ$13,$AS$2:$AS$13)&lt;-0.5,-0.5,0)),0)</f>
        <v/>
      </c>
      <c r="AU19">
        <f>IFERROR(IF(SLOPE($AR$2:$AR$13,$AS$2:$AS$13)&lt;0,MAX(-3,-ABS(SLOPE($AR$2:$AR$13,$AS$2:$AS$13))),IF(SLOPE($AR$2:$AR$13,$AS$2:$AS$13)&gt;0.5,0.5,0)),0)</f>
        <v/>
      </c>
      <c r="AV19">
        <f>($AQ$14+(AT19*(AS19-1)))</f>
        <v/>
      </c>
      <c r="AW19">
        <f>($AR$14+(AU19*(AS19-1)))</f>
        <v/>
      </c>
      <c r="AX19">
        <f>IF(AT19&gt;0,AV19+AT19,AV19)</f>
        <v/>
      </c>
      <c r="AY19">
        <f>IF(AU19&lt;0,AW19+AU19,AW19)</f>
        <v/>
      </c>
      <c r="BA19" s="14">
        <f>IFERROR(AX19-AQ19,"")</f>
        <v/>
      </c>
      <c r="BB19" s="14">
        <f>IFERROR(AY19-AR19,"")</f>
        <v/>
      </c>
      <c r="BD19">
        <f>AH19</f>
        <v/>
      </c>
      <c r="BE19">
        <f>AI19</f>
        <v/>
      </c>
      <c r="BF19">
        <f>AJ19</f>
        <v/>
      </c>
      <c r="BG19" s="14">
        <f>L19</f>
        <v/>
      </c>
      <c r="BH19" s="14">
        <f>IF(X19="","",X19)</f>
        <v/>
      </c>
      <c r="BI19" s="14">
        <f>IF(Y19="","",Y19)</f>
        <v/>
      </c>
      <c r="BJ19">
        <f>Z19</f>
        <v/>
      </c>
      <c r="BK19">
        <f>AA19</f>
        <v/>
      </c>
      <c r="BL19">
        <f>IFERROR(AX19,"")</f>
        <v/>
      </c>
      <c r="BM19">
        <f>IFERROR(AY19,"")</f>
        <v/>
      </c>
    </row>
    <row r="20" ht="14.25" customHeight="1">
      <c r="A20">
        <f>ALGLIB_SSA_XAUUSD!AA20</f>
        <v/>
      </c>
      <c r="B20">
        <f>IF($A20="","",INDEX(ALGLIB_SSA_XAUUSD!$B$2:$B$2401,MATCH($A20,ALGLIB_SSA_XAUUSD!$A$2:$A$2401,1)))</f>
        <v/>
      </c>
      <c r="C20">
        <f>IF($A20="","",INDEX(ALGLIB_SSA_XAUUSD!$C$2:$C$2401,MATCH($A20,ALGLIB_SSA_XAUUSD!$A$2:$A$2401,1)))</f>
        <v/>
      </c>
      <c r="D20" s="14">
        <f>IF($A20="","",INT((ROW()-2)/12)+1)</f>
        <v/>
      </c>
      <c r="E20" s="14">
        <f>IF(AND(E26&lt;&gt;"",D26=D14+1),E14+(E26-E14)*6/12,"")</f>
        <v/>
      </c>
      <c r="F20" s="14">
        <f>IF(AND(F26&lt;&gt;"",D26=D14+1),F14+(F26-F14)*6/12,"")</f>
        <v/>
      </c>
      <c r="G20" s="14">
        <f>IF(AND(G26&lt;&gt;"",D26=D14+1),G14+(G26-G14)*6/12,"")</f>
        <v/>
      </c>
      <c r="H20" s="14">
        <f>IF(AND(H26&lt;&gt;"",D26=D14+1),H14+(H26-H14)*6/12,"")</f>
        <v/>
      </c>
      <c r="I20" s="14">
        <f>IF(AND(L26&lt;&gt;"",D26=D14+1),I14+(I26-I14)*6/12,"")</f>
        <v/>
      </c>
      <c r="J20">
        <f>_xlfn.XLOOKUP($A20,ALGLIB_SSA_XAUUSD!$AA$2:$AA$2401,ALGLIB_SSA_XAUUSD!$P$2:$P$2401,"",0)</f>
        <v/>
      </c>
      <c r="K20">
        <f>_xlfn.XLOOKUP($A20,ALGLIB_SSA_XAUUSD!$AA$2:$AA$2401,ALGLIB_SSA_XAUUSD!$Q$2:$Q$2401,"",0)</f>
        <v/>
      </c>
      <c r="L20">
        <f>_xlfn.XLOOKUP($A20,ALGLIB_SSA_XAUUSD!$AA$2:$AA$2401,ALGLIB_SSA_XAUUSD!$R$2:$R$2401,"",0)</f>
        <v/>
      </c>
      <c r="M20">
        <f>_xlfn.XLOOKUP($A20,ALGLIB_SSA_XAUUSD!$AA$2:$AA$2401,ALGLIB_SSA_XAUUSD!$S$2:$S$2401,"",0)</f>
        <v/>
      </c>
      <c r="N20">
        <f>_xlfn.XLOOKUP($A20,ALGLIB_SSA_XAUUSD!$AA$2:$AA$2401,ALGLIB_SSA_XAUUSD!$T$2:$T$2401,"",0)</f>
        <v/>
      </c>
      <c r="O20">
        <f>_xlfn.XLOOKUP($A20,ALGLIB_SSA_XAUUSD!$AA$2:$AA$2401,ALGLIB_SSA_XAUUSD!$U$2:$U$2401,"",0)</f>
        <v/>
      </c>
      <c r="P20">
        <f>_xlfn.XLOOKUP($A20,ALGLIB_SSA_XAUUSD!$AA$2:$AA$2401,ALGLIB_SSA_XAUUSD!$V$2:$V$2401,"",0)</f>
        <v/>
      </c>
      <c r="S20">
        <f>A20</f>
        <v/>
      </c>
      <c r="T20">
        <f>J20</f>
        <v/>
      </c>
      <c r="U20">
        <f>K20</f>
        <v/>
      </c>
      <c r="V20" s="14">
        <f>IF($A20="","",MOD(ROW()-2,12)+1)</f>
        <v/>
      </c>
      <c r="W20">
        <f>L20</f>
        <v/>
      </c>
      <c r="X20" s="14">
        <f>IF(F20="","",F20)</f>
        <v/>
      </c>
      <c r="Y20" s="14">
        <f>IF(G20="","",G20)</f>
        <v/>
      </c>
      <c r="Z20">
        <f>M20</f>
        <v/>
      </c>
      <c r="AA20">
        <f>N20</f>
        <v/>
      </c>
      <c r="AB20" s="14">
        <f>IF(H20="","",H20)</f>
        <v/>
      </c>
      <c r="AC20">
        <f>O20</f>
        <v/>
      </c>
      <c r="AD20" s="14">
        <f>IF(I20="","",I20)</f>
        <v/>
      </c>
      <c r="AE20">
        <f>P20</f>
        <v/>
      </c>
      <c r="AH20">
        <f>IF(S20&lt;&gt;"",S20,AH19+900)</f>
        <v/>
      </c>
      <c r="AI20">
        <f>IF(T20&lt;&gt;"",T20,AI19)</f>
        <v/>
      </c>
      <c r="AJ20">
        <f>IF(U20&lt;&gt;"",U20,AJ19)</f>
        <v/>
      </c>
      <c r="AK20">
        <f>IF(W20&lt;&gt;"",W20,"")</f>
        <v/>
      </c>
      <c r="AL20" s="14">
        <f>IF(X20&lt;&gt;"",X20,"")</f>
        <v/>
      </c>
      <c r="AM20" s="14">
        <f>IF(Y20&lt;&gt;"",Y20,"")</f>
        <v/>
      </c>
      <c r="AN20" s="14">
        <f>IF(OR(AL20="",AM20=""),"",AL20-AM20)</f>
        <v/>
      </c>
      <c r="AO20">
        <f>IF(AN20="","",IF(AN20&gt;0,"Bullish","Bearish"))</f>
        <v/>
      </c>
      <c r="AP20">
        <f>IF(AO20="",AP19,AO20)</f>
        <v/>
      </c>
      <c r="AQ20" s="14">
        <f>IF(AB20&lt;&gt;"",AB20,"")</f>
        <v/>
      </c>
      <c r="AR20" s="14">
        <f>IF(AD20&lt;&gt;"",AD20,"")</f>
        <v/>
      </c>
      <c r="AS20">
        <f>IF(AS19+1=13,1,AS19+1)</f>
        <v/>
      </c>
      <c r="AT20">
        <f>IFERROR(IF(SLOPE($AQ$2:$AQ$13,$AS$2:$AS$13)&gt;0,MIN(3,ABS(SLOPE($AQ$2:$AQ$13,$AS$2:$AS$13))),IF(SLOPE($AQ$2:$AQ$13,$AS$2:$AS$13)&lt;-0.5,-0.5,0)),0)</f>
        <v/>
      </c>
      <c r="AU20">
        <f>IFERROR(IF(SLOPE($AR$2:$AR$13,$AS$2:$AS$13)&lt;0,MAX(-3,-ABS(SLOPE($AR$2:$AR$13,$AS$2:$AS$13))),IF(SLOPE($AR$2:$AR$13,$AS$2:$AS$13)&gt;0.5,0.5,0)),0)</f>
        <v/>
      </c>
      <c r="AV20">
        <f>($AQ$14+(AT20*(AS20-1)))</f>
        <v/>
      </c>
      <c r="AW20">
        <f>($AR$14+(AU20*(AS20-1)))</f>
        <v/>
      </c>
      <c r="AX20">
        <f>IF(AT20&gt;0,AV20+AT20,AV20)</f>
        <v/>
      </c>
      <c r="AY20">
        <f>IF(AU20&lt;0,AW20+AU20,AW20)</f>
        <v/>
      </c>
      <c r="BA20" s="14">
        <f>IFERROR(AX20-AQ20,"")</f>
        <v/>
      </c>
      <c r="BB20" s="14">
        <f>IFERROR(AY20-AR20,"")</f>
        <v/>
      </c>
      <c r="BD20">
        <f>AH20</f>
        <v/>
      </c>
      <c r="BE20">
        <f>AI20</f>
        <v/>
      </c>
      <c r="BF20">
        <f>AJ20</f>
        <v/>
      </c>
      <c r="BG20" s="14">
        <f>L20</f>
        <v/>
      </c>
      <c r="BH20" s="14">
        <f>IF(X20="","",X20)</f>
        <v/>
      </c>
      <c r="BI20" s="14">
        <f>IF(Y20="","",Y20)</f>
        <v/>
      </c>
      <c r="BJ20">
        <f>Z20</f>
        <v/>
      </c>
      <c r="BK20">
        <f>AA20</f>
        <v/>
      </c>
      <c r="BL20">
        <f>IFERROR(AX20,"")</f>
        <v/>
      </c>
      <c r="BM20">
        <f>IFERROR(AY20,"")</f>
        <v/>
      </c>
    </row>
    <row r="21" ht="14.25" customHeight="1">
      <c r="A21">
        <f>ALGLIB_SSA_XAUUSD!AA21</f>
        <v/>
      </c>
      <c r="B21">
        <f>IF($A21="","",INDEX(ALGLIB_SSA_XAUUSD!$B$2:$B$2401,MATCH($A21,ALGLIB_SSA_XAUUSD!$A$2:$A$2401,1)))</f>
        <v/>
      </c>
      <c r="C21">
        <f>IF($A21="","",INDEX(ALGLIB_SSA_XAUUSD!$C$2:$C$2401,MATCH($A21,ALGLIB_SSA_XAUUSD!$A$2:$A$2401,1)))</f>
        <v/>
      </c>
      <c r="D21" s="14">
        <f>IF($A21="","",INT((ROW()-2)/12)+1)</f>
        <v/>
      </c>
      <c r="E21" s="14">
        <f>IF(AND(E26&lt;&gt;"",D26=D14+1),E14+(E26-E14)*7/12,"")</f>
        <v/>
      </c>
      <c r="F21" s="14">
        <f>IF(AND(F26&lt;&gt;"",D26=D14+1),F14+(F26-F14)*7/12,"")</f>
        <v/>
      </c>
      <c r="G21" s="14">
        <f>IF(AND(G26&lt;&gt;"",D26=D14+1),G14+(G26-G14)*7/12,"")</f>
        <v/>
      </c>
      <c r="H21" s="14">
        <f>IF(AND(H26&lt;&gt;"",D26=D14+1),H14+(H26-H14)*7/12,"")</f>
        <v/>
      </c>
      <c r="I21" s="14">
        <f>IF(AND(L26&lt;&gt;"",D26=D14+1),I14+(I26-I14)*7/12,"")</f>
        <v/>
      </c>
      <c r="J21">
        <f>_xlfn.XLOOKUP($A21,ALGLIB_SSA_XAUUSD!$AA$2:$AA$2401,ALGLIB_SSA_XAUUSD!$P$2:$P$2401,"",0)</f>
        <v/>
      </c>
      <c r="K21">
        <f>_xlfn.XLOOKUP($A21,ALGLIB_SSA_XAUUSD!$AA$2:$AA$2401,ALGLIB_SSA_XAUUSD!$Q$2:$Q$2401,"",0)</f>
        <v/>
      </c>
      <c r="L21">
        <f>_xlfn.XLOOKUP($A21,ALGLIB_SSA_XAUUSD!$AA$2:$AA$2401,ALGLIB_SSA_XAUUSD!$R$2:$R$2401,"",0)</f>
        <v/>
      </c>
      <c r="M21">
        <f>_xlfn.XLOOKUP($A21,ALGLIB_SSA_XAUUSD!$AA$2:$AA$2401,ALGLIB_SSA_XAUUSD!$S$2:$S$2401,"",0)</f>
        <v/>
      </c>
      <c r="N21">
        <f>_xlfn.XLOOKUP($A21,ALGLIB_SSA_XAUUSD!$AA$2:$AA$2401,ALGLIB_SSA_XAUUSD!$T$2:$T$2401,"",0)</f>
        <v/>
      </c>
      <c r="O21">
        <f>_xlfn.XLOOKUP($A21,ALGLIB_SSA_XAUUSD!$AA$2:$AA$2401,ALGLIB_SSA_XAUUSD!$U$2:$U$2401,"",0)</f>
        <v/>
      </c>
      <c r="P21">
        <f>_xlfn.XLOOKUP($A21,ALGLIB_SSA_XAUUSD!$AA$2:$AA$2401,ALGLIB_SSA_XAUUSD!$V$2:$V$2401,"",0)</f>
        <v/>
      </c>
      <c r="S21">
        <f>A21</f>
        <v/>
      </c>
      <c r="T21">
        <f>J21</f>
        <v/>
      </c>
      <c r="U21">
        <f>K21</f>
        <v/>
      </c>
      <c r="V21" s="14">
        <f>IF($A21="","",MOD(ROW()-2,12)+1)</f>
        <v/>
      </c>
      <c r="W21">
        <f>L21</f>
        <v/>
      </c>
      <c r="X21" s="14">
        <f>IF(F21="","",F21)</f>
        <v/>
      </c>
      <c r="Y21" s="14">
        <f>IF(G21="","",G21)</f>
        <v/>
      </c>
      <c r="Z21">
        <f>M21</f>
        <v/>
      </c>
      <c r="AA21">
        <f>N21</f>
        <v/>
      </c>
      <c r="AB21" s="14">
        <f>IF(H21="","",H21)</f>
        <v/>
      </c>
      <c r="AC21">
        <f>O21</f>
        <v/>
      </c>
      <c r="AD21" s="14">
        <f>IF(I21="","",I21)</f>
        <v/>
      </c>
      <c r="AE21">
        <f>P21</f>
        <v/>
      </c>
      <c r="AH21">
        <f>IF(S21&lt;&gt;"",S21,AH20+900)</f>
        <v/>
      </c>
      <c r="AI21">
        <f>IF(T21&lt;&gt;"",T21,AI20)</f>
        <v/>
      </c>
      <c r="AJ21">
        <f>IF(U21&lt;&gt;"",U21,AJ20)</f>
        <v/>
      </c>
      <c r="AK21">
        <f>IF(W21&lt;&gt;"",W21,"")</f>
        <v/>
      </c>
      <c r="AL21" s="14">
        <f>IF(X21&lt;&gt;"",X21,"")</f>
        <v/>
      </c>
      <c r="AM21" s="14">
        <f>IF(Y21&lt;&gt;"",Y21,"")</f>
        <v/>
      </c>
      <c r="AN21" s="14">
        <f>IF(OR(AL21="",AM21=""),"",AL21-AM21)</f>
        <v/>
      </c>
      <c r="AO21">
        <f>IF(AN21="","",IF(AN21&gt;0,"Bullish","Bearish"))</f>
        <v/>
      </c>
      <c r="AP21">
        <f>IF(AO21="",AP20,AO21)</f>
        <v/>
      </c>
      <c r="AQ21" s="14">
        <f>IF(AB21&lt;&gt;"",AB21,"")</f>
        <v/>
      </c>
      <c r="AR21" s="14">
        <f>IF(AD21&lt;&gt;"",AD21,"")</f>
        <v/>
      </c>
      <c r="AS21">
        <f>IF(AS20+1=13,1,AS20+1)</f>
        <v/>
      </c>
      <c r="AT21">
        <f>IFERROR(IF(SLOPE($AQ$2:$AQ$13,$AS$2:$AS$13)&gt;0,MIN(3,ABS(SLOPE($AQ$2:$AQ$13,$AS$2:$AS$13))),IF(SLOPE($AQ$2:$AQ$13,$AS$2:$AS$13)&lt;-0.5,-0.5,0)),0)</f>
        <v/>
      </c>
      <c r="AU21">
        <f>IFERROR(IF(SLOPE($AR$2:$AR$13,$AS$2:$AS$13)&lt;0,MAX(-3,-ABS(SLOPE($AR$2:$AR$13,$AS$2:$AS$13))),IF(SLOPE($AR$2:$AR$13,$AS$2:$AS$13)&gt;0.5,0.5,0)),0)</f>
        <v/>
      </c>
      <c r="AV21">
        <f>($AQ$14+(AT21*(AS21-1)))</f>
        <v/>
      </c>
      <c r="AW21">
        <f>($AR$14+(AU21*(AS21-1)))</f>
        <v/>
      </c>
      <c r="AX21">
        <f>IF(AT21&gt;0,AV21+AT21,AV21)</f>
        <v/>
      </c>
      <c r="AY21">
        <f>IF(AU21&lt;0,AW21+AU21,AW21)</f>
        <v/>
      </c>
      <c r="BA21" s="14">
        <f>IFERROR(AX21-AQ21,"")</f>
        <v/>
      </c>
      <c r="BB21" s="14">
        <f>IFERROR(AY21-AR21,"")</f>
        <v/>
      </c>
      <c r="BD21">
        <f>AH21</f>
        <v/>
      </c>
      <c r="BE21">
        <f>AI21</f>
        <v/>
      </c>
      <c r="BF21">
        <f>AJ21</f>
        <v/>
      </c>
      <c r="BG21" s="14">
        <f>L21</f>
        <v/>
      </c>
      <c r="BH21" s="14">
        <f>IF(X21="","",X21)</f>
        <v/>
      </c>
      <c r="BI21" s="14">
        <f>IF(Y21="","",Y21)</f>
        <v/>
      </c>
      <c r="BJ21">
        <f>Z21</f>
        <v/>
      </c>
      <c r="BK21">
        <f>AA21</f>
        <v/>
      </c>
      <c r="BL21">
        <f>IFERROR(AX21,"")</f>
        <v/>
      </c>
      <c r="BM21">
        <f>IFERROR(AY21,"")</f>
        <v/>
      </c>
    </row>
    <row r="22" ht="14.25" customHeight="1">
      <c r="A22">
        <f>ALGLIB_SSA_XAUUSD!AA22</f>
        <v/>
      </c>
      <c r="B22">
        <f>IF($A22="","",INDEX(ALGLIB_SSA_XAUUSD!$B$2:$B$2401,MATCH($A22,ALGLIB_SSA_XAUUSD!$A$2:$A$2401,1)))</f>
        <v/>
      </c>
      <c r="C22">
        <f>IF($A22="","",INDEX(ALGLIB_SSA_XAUUSD!$C$2:$C$2401,MATCH($A22,ALGLIB_SSA_XAUUSD!$A$2:$A$2401,1)))</f>
        <v/>
      </c>
      <c r="D22" s="14">
        <f>IF($A22="","",INT((ROW()-2)/12)+1)</f>
        <v/>
      </c>
      <c r="E22" s="14">
        <f>IF(AND(E26&lt;&gt;"",D26=D14+1),E14+(E26-E14)*8/12,"")</f>
        <v/>
      </c>
      <c r="F22" s="14">
        <f>IF(AND(F26&lt;&gt;"",D26=D14+1),F14+(F26-F14)*8/12,"")</f>
        <v/>
      </c>
      <c r="G22" s="14">
        <f>IF(AND(G26&lt;&gt;"",D26=D14+1),G14+(G26-G14)*8/12,"")</f>
        <v/>
      </c>
      <c r="H22" s="14">
        <f>IF(AND(H26&lt;&gt;"",D26=D14+1),H14+(H26-H14)*8/12,"")</f>
        <v/>
      </c>
      <c r="I22" s="14">
        <f>IF(AND(L26&lt;&gt;"",D26=D14+1),I14+(I26-I14)*8/12,"")</f>
        <v/>
      </c>
      <c r="J22">
        <f>_xlfn.XLOOKUP($A22,ALGLIB_SSA_XAUUSD!$AA$2:$AA$2401,ALGLIB_SSA_XAUUSD!$P$2:$P$2401,"",0)</f>
        <v/>
      </c>
      <c r="K22">
        <f>_xlfn.XLOOKUP($A22,ALGLIB_SSA_XAUUSD!$AA$2:$AA$2401,ALGLIB_SSA_XAUUSD!$Q$2:$Q$2401,"",0)</f>
        <v/>
      </c>
      <c r="L22">
        <f>_xlfn.XLOOKUP($A22,ALGLIB_SSA_XAUUSD!$AA$2:$AA$2401,ALGLIB_SSA_XAUUSD!$R$2:$R$2401,"",0)</f>
        <v/>
      </c>
      <c r="M22">
        <f>_xlfn.XLOOKUP($A22,ALGLIB_SSA_XAUUSD!$AA$2:$AA$2401,ALGLIB_SSA_XAUUSD!$S$2:$S$2401,"",0)</f>
        <v/>
      </c>
      <c r="N22">
        <f>_xlfn.XLOOKUP($A22,ALGLIB_SSA_XAUUSD!$AA$2:$AA$2401,ALGLIB_SSA_XAUUSD!$T$2:$T$2401,"",0)</f>
        <v/>
      </c>
      <c r="O22">
        <f>_xlfn.XLOOKUP($A22,ALGLIB_SSA_XAUUSD!$AA$2:$AA$2401,ALGLIB_SSA_XAUUSD!$U$2:$U$2401,"",0)</f>
        <v/>
      </c>
      <c r="P22">
        <f>_xlfn.XLOOKUP($A22,ALGLIB_SSA_XAUUSD!$AA$2:$AA$2401,ALGLIB_SSA_XAUUSD!$V$2:$V$2401,"",0)</f>
        <v/>
      </c>
      <c r="S22">
        <f>A22</f>
        <v/>
      </c>
      <c r="T22">
        <f>J22</f>
        <v/>
      </c>
      <c r="U22">
        <f>K22</f>
        <v/>
      </c>
      <c r="V22" s="14">
        <f>IF($A22="","",MOD(ROW()-2,12)+1)</f>
        <v/>
      </c>
      <c r="W22">
        <f>L22</f>
        <v/>
      </c>
      <c r="X22" s="14">
        <f>IF(F22="","",F22)</f>
        <v/>
      </c>
      <c r="Y22" s="14">
        <f>IF(G22="","",G22)</f>
        <v/>
      </c>
      <c r="Z22">
        <f>M22</f>
        <v/>
      </c>
      <c r="AA22">
        <f>N22</f>
        <v/>
      </c>
      <c r="AB22" s="14">
        <f>IF(H22="","",H22)</f>
        <v/>
      </c>
      <c r="AC22">
        <f>O22</f>
        <v/>
      </c>
      <c r="AD22" s="14">
        <f>IF(I22="","",I22)</f>
        <v/>
      </c>
      <c r="AE22">
        <f>P22</f>
        <v/>
      </c>
      <c r="AH22">
        <f>IF(S22&lt;&gt;"",S22,AH21+900)</f>
        <v/>
      </c>
      <c r="AI22">
        <f>IF(T22&lt;&gt;"",T22,AI21)</f>
        <v/>
      </c>
      <c r="AJ22">
        <f>IF(U22&lt;&gt;"",U22,AJ21)</f>
        <v/>
      </c>
      <c r="AK22">
        <f>IF(W22&lt;&gt;"",W22,"")</f>
        <v/>
      </c>
      <c r="AL22" s="14">
        <f>IF(X22&lt;&gt;"",X22,"")</f>
        <v/>
      </c>
      <c r="AM22" s="14">
        <f>IF(Y22&lt;&gt;"",Y22,"")</f>
        <v/>
      </c>
      <c r="AN22" s="14">
        <f>IF(OR(AL22="",AM22=""),"",AL22-AM22)</f>
        <v/>
      </c>
      <c r="AO22">
        <f>IF(AN22="","",IF(AN22&gt;0,"Bullish","Bearish"))</f>
        <v/>
      </c>
      <c r="AP22">
        <f>IF(AO22="",AP21,AO22)</f>
        <v/>
      </c>
      <c r="AQ22" s="14">
        <f>IF(AB22&lt;&gt;"",AB22,"")</f>
        <v/>
      </c>
      <c r="AR22" s="14">
        <f>IF(AD22&lt;&gt;"",AD22,"")</f>
        <v/>
      </c>
      <c r="AS22">
        <f>IF(AS21+1=13,1,AS21+1)</f>
        <v/>
      </c>
      <c r="AT22">
        <f>IFERROR(IF(SLOPE($AQ$2:$AQ$13,$AS$2:$AS$13)&gt;0,MIN(3,ABS(SLOPE($AQ$2:$AQ$13,$AS$2:$AS$13))),IF(SLOPE($AQ$2:$AQ$13,$AS$2:$AS$13)&lt;-0.5,-0.5,0)),0)</f>
        <v/>
      </c>
      <c r="AU22">
        <f>IFERROR(IF(SLOPE($AR$2:$AR$13,$AS$2:$AS$13)&lt;0,MAX(-3,-ABS(SLOPE($AR$2:$AR$13,$AS$2:$AS$13))),IF(SLOPE($AR$2:$AR$13,$AS$2:$AS$13)&gt;0.5,0.5,0)),0)</f>
        <v/>
      </c>
      <c r="AV22">
        <f>($AQ$14+(AT22*(AS22-1)))</f>
        <v/>
      </c>
      <c r="AW22">
        <f>($AR$14+(AU22*(AS22-1)))</f>
        <v/>
      </c>
      <c r="AX22">
        <f>IF(AT22&gt;0,AV22+AT22,AV22)</f>
        <v/>
      </c>
      <c r="AY22">
        <f>IF(AU22&lt;0,AW22+AU22,AW22)</f>
        <v/>
      </c>
      <c r="BA22" s="14">
        <f>IFERROR(AX22-AQ22,"")</f>
        <v/>
      </c>
      <c r="BB22" s="14">
        <f>IFERROR(AY22-AR22,"")</f>
        <v/>
      </c>
      <c r="BD22">
        <f>AH22</f>
        <v/>
      </c>
      <c r="BE22">
        <f>AI22</f>
        <v/>
      </c>
      <c r="BF22">
        <f>AJ22</f>
        <v/>
      </c>
      <c r="BG22" s="14">
        <f>L22</f>
        <v/>
      </c>
      <c r="BH22" s="14">
        <f>IF(X22="","",X22)</f>
        <v/>
      </c>
      <c r="BI22" s="14">
        <f>IF(Y22="","",Y22)</f>
        <v/>
      </c>
      <c r="BJ22">
        <f>Z22</f>
        <v/>
      </c>
      <c r="BK22">
        <f>AA22</f>
        <v/>
      </c>
      <c r="BL22">
        <f>IFERROR(AX22,"")</f>
        <v/>
      </c>
      <c r="BM22">
        <f>IFERROR(AY22,"")</f>
        <v/>
      </c>
    </row>
    <row r="23" ht="14.25" customHeight="1">
      <c r="A23">
        <f>ALGLIB_SSA_XAUUSD!AA23</f>
        <v/>
      </c>
      <c r="B23">
        <f>IF($A23="","",INDEX(ALGLIB_SSA_XAUUSD!$B$2:$B$2401,MATCH($A23,ALGLIB_SSA_XAUUSD!$A$2:$A$2401,1)))</f>
        <v/>
      </c>
      <c r="C23">
        <f>IF($A23="","",INDEX(ALGLIB_SSA_XAUUSD!$C$2:$C$2401,MATCH($A23,ALGLIB_SSA_XAUUSD!$A$2:$A$2401,1)))</f>
        <v/>
      </c>
      <c r="D23" s="14">
        <f>IF($A23="","",INT((ROW()-2)/12)+1)</f>
        <v/>
      </c>
      <c r="E23" s="14">
        <f>IF(AND(E26&lt;&gt;"",D26=D14+1),E14+(E26-E14)*9/12,"")</f>
        <v/>
      </c>
      <c r="F23" s="14">
        <f>IF(AND(F26&lt;&gt;"",D26=D14+1),F14+(F26-F14)*9/12,"")</f>
        <v/>
      </c>
      <c r="G23" s="14">
        <f>IF(AND(G26&lt;&gt;"",D26=D14+1),G14+(G26-G14)*9/12,"")</f>
        <v/>
      </c>
      <c r="H23" s="14">
        <f>IF(AND(H26&lt;&gt;"",D26=D14+1),H14+(H26-H14)*9/12,"")</f>
        <v/>
      </c>
      <c r="I23" s="14">
        <f>IF(AND(L26&lt;&gt;"",D26=D14+1),I14+(I26-I14)*9/12,"")</f>
        <v/>
      </c>
      <c r="J23">
        <f>_xlfn.XLOOKUP($A23,ALGLIB_SSA_XAUUSD!$AA$2:$AA$2401,ALGLIB_SSA_XAUUSD!$P$2:$P$2401,"",0)</f>
        <v/>
      </c>
      <c r="K23">
        <f>_xlfn.XLOOKUP($A23,ALGLIB_SSA_XAUUSD!$AA$2:$AA$2401,ALGLIB_SSA_XAUUSD!$Q$2:$Q$2401,"",0)</f>
        <v/>
      </c>
      <c r="L23">
        <f>_xlfn.XLOOKUP($A23,ALGLIB_SSA_XAUUSD!$AA$2:$AA$2401,ALGLIB_SSA_XAUUSD!$R$2:$R$2401,"",0)</f>
        <v/>
      </c>
      <c r="M23">
        <f>_xlfn.XLOOKUP($A23,ALGLIB_SSA_XAUUSD!$AA$2:$AA$2401,ALGLIB_SSA_XAUUSD!$S$2:$S$2401,"",0)</f>
        <v/>
      </c>
      <c r="N23">
        <f>_xlfn.XLOOKUP($A23,ALGLIB_SSA_XAUUSD!$AA$2:$AA$2401,ALGLIB_SSA_XAUUSD!$T$2:$T$2401,"",0)</f>
        <v/>
      </c>
      <c r="O23">
        <f>_xlfn.XLOOKUP($A23,ALGLIB_SSA_XAUUSD!$AA$2:$AA$2401,ALGLIB_SSA_XAUUSD!$U$2:$U$2401,"",0)</f>
        <v/>
      </c>
      <c r="P23">
        <f>_xlfn.XLOOKUP($A23,ALGLIB_SSA_XAUUSD!$AA$2:$AA$2401,ALGLIB_SSA_XAUUSD!$V$2:$V$2401,"",0)</f>
        <v/>
      </c>
      <c r="S23">
        <f>A23</f>
        <v/>
      </c>
      <c r="T23">
        <f>J23</f>
        <v/>
      </c>
      <c r="U23">
        <f>K23</f>
        <v/>
      </c>
      <c r="V23" s="14">
        <f>IF($A23="","",MOD(ROW()-2,12)+1)</f>
        <v/>
      </c>
      <c r="W23">
        <f>L23</f>
        <v/>
      </c>
      <c r="X23" s="14">
        <f>IF(F23="","",F23)</f>
        <v/>
      </c>
      <c r="Y23" s="14">
        <f>IF(G23="","",G23)</f>
        <v/>
      </c>
      <c r="Z23">
        <f>M23</f>
        <v/>
      </c>
      <c r="AA23">
        <f>N23</f>
        <v/>
      </c>
      <c r="AB23" s="14">
        <f>IF(H23="","",H23)</f>
        <v/>
      </c>
      <c r="AC23">
        <f>O23</f>
        <v/>
      </c>
      <c r="AD23" s="14">
        <f>IF(I23="","",I23)</f>
        <v/>
      </c>
      <c r="AE23">
        <f>P23</f>
        <v/>
      </c>
      <c r="AH23">
        <f>IF(S23&lt;&gt;"",S23,AH22+900)</f>
        <v/>
      </c>
      <c r="AI23">
        <f>IF(T23&lt;&gt;"",T23,AI22)</f>
        <v/>
      </c>
      <c r="AJ23">
        <f>IF(U23&lt;&gt;"",U23,AJ22)</f>
        <v/>
      </c>
      <c r="AK23">
        <f>IF(W23&lt;&gt;"",W23,"")</f>
        <v/>
      </c>
      <c r="AL23" s="14">
        <f>IF(X23&lt;&gt;"",X23,"")</f>
        <v/>
      </c>
      <c r="AM23" s="14">
        <f>IF(Y23&lt;&gt;"",Y23,"")</f>
        <v/>
      </c>
      <c r="AN23" s="14">
        <f>IF(OR(AL23="",AM23=""),"",AL23-AM23)</f>
        <v/>
      </c>
      <c r="AO23">
        <f>IF(AN23="","",IF(AN23&gt;0,"Bullish","Bearish"))</f>
        <v/>
      </c>
      <c r="AP23">
        <f>IF(AO23="",AP22,AO23)</f>
        <v/>
      </c>
      <c r="AQ23" s="14">
        <f>IF(AB23&lt;&gt;"",AB23,"")</f>
        <v/>
      </c>
      <c r="AR23" s="14">
        <f>IF(AD23&lt;&gt;"",AD23,"")</f>
        <v/>
      </c>
      <c r="AS23">
        <f>IF(AS22+1=13,1,AS22+1)</f>
        <v/>
      </c>
      <c r="AT23">
        <f>IFERROR(IF(SLOPE($AQ$2:$AQ$13,$AS$2:$AS$13)&gt;0,MIN(3,ABS(SLOPE($AQ$2:$AQ$13,$AS$2:$AS$13))),IF(SLOPE($AQ$2:$AQ$13,$AS$2:$AS$13)&lt;-0.5,-0.5,0)),0)</f>
        <v/>
      </c>
      <c r="AU23">
        <f>IFERROR(IF(SLOPE($AR$2:$AR$13,$AS$2:$AS$13)&lt;0,MAX(-3,-ABS(SLOPE($AR$2:$AR$13,$AS$2:$AS$13))),IF(SLOPE($AR$2:$AR$13,$AS$2:$AS$13)&gt;0.5,0.5,0)),0)</f>
        <v/>
      </c>
      <c r="AV23">
        <f>($AQ$14+(AT23*(AS23-1)))</f>
        <v/>
      </c>
      <c r="AW23">
        <f>($AR$14+(AU23*(AS23-1)))</f>
        <v/>
      </c>
      <c r="AX23">
        <f>IF(AT23&gt;0,AV23+AT23,AV23)</f>
        <v/>
      </c>
      <c r="AY23">
        <f>IF(AU23&lt;0,AW23+AU23,AW23)</f>
        <v/>
      </c>
      <c r="BA23" s="14">
        <f>IFERROR(AX23-AQ23,"")</f>
        <v/>
      </c>
      <c r="BB23" s="14">
        <f>IFERROR(AY23-AR23,"")</f>
        <v/>
      </c>
      <c r="BD23">
        <f>AH23</f>
        <v/>
      </c>
      <c r="BE23">
        <f>AI23</f>
        <v/>
      </c>
      <c r="BF23">
        <f>AJ23</f>
        <v/>
      </c>
      <c r="BG23" s="14">
        <f>L23</f>
        <v/>
      </c>
      <c r="BH23" s="14">
        <f>IF(X23="","",X23)</f>
        <v/>
      </c>
      <c r="BI23" s="14">
        <f>IF(Y23="","",Y23)</f>
        <v/>
      </c>
      <c r="BJ23">
        <f>Z23</f>
        <v/>
      </c>
      <c r="BK23">
        <f>AA23</f>
        <v/>
      </c>
      <c r="BL23">
        <f>IFERROR(AX23,"")</f>
        <v/>
      </c>
      <c r="BM23">
        <f>IFERROR(AY23,"")</f>
        <v/>
      </c>
    </row>
    <row r="24" ht="14.25" customHeight="1">
      <c r="A24">
        <f>ALGLIB_SSA_XAUUSD!AA24</f>
        <v/>
      </c>
      <c r="B24">
        <f>IF($A24="","",INDEX(ALGLIB_SSA_XAUUSD!$B$2:$B$2401,MATCH($A24,ALGLIB_SSA_XAUUSD!$A$2:$A$2401,1)))</f>
        <v/>
      </c>
      <c r="C24">
        <f>IF($A24="","",INDEX(ALGLIB_SSA_XAUUSD!$C$2:$C$2401,MATCH($A24,ALGLIB_SSA_XAUUSD!$A$2:$A$2401,1)))</f>
        <v/>
      </c>
      <c r="D24" s="14">
        <f>IF($A24="","",INT((ROW()-2)/12)+1)</f>
        <v/>
      </c>
      <c r="E24" s="14">
        <f>IF(AND(E26&lt;&gt;"",D26=D14+1),E14+(E26-E14)*10/12,"")</f>
        <v/>
      </c>
      <c r="F24" s="14">
        <f>IF(AND(F26&lt;&gt;"",D26=D14+1),F14+(F26-F14)*10/12,"")</f>
        <v/>
      </c>
      <c r="G24" s="14">
        <f>IF(AND(G26&lt;&gt;"",D26=D14+1),G14+(G26-G14)*10/12,"")</f>
        <v/>
      </c>
      <c r="H24" s="14">
        <f>IF(AND(H26&lt;&gt;"",D26=D14+1),H14+(H26-H14)*10/12,"")</f>
        <v/>
      </c>
      <c r="I24" s="14">
        <f>IF(AND(L26&lt;&gt;"",D26=D14+1),I14+(I26-I14)*10/12,"")</f>
        <v/>
      </c>
      <c r="J24">
        <f>_xlfn.XLOOKUP($A24,ALGLIB_SSA_XAUUSD!$AA$2:$AA$2401,ALGLIB_SSA_XAUUSD!$P$2:$P$2401,"",0)</f>
        <v/>
      </c>
      <c r="K24">
        <f>_xlfn.XLOOKUP($A24,ALGLIB_SSA_XAUUSD!$AA$2:$AA$2401,ALGLIB_SSA_XAUUSD!$Q$2:$Q$2401,"",0)</f>
        <v/>
      </c>
      <c r="L24">
        <f>_xlfn.XLOOKUP($A24,ALGLIB_SSA_XAUUSD!$AA$2:$AA$2401,ALGLIB_SSA_XAUUSD!$R$2:$R$2401,"",0)</f>
        <v/>
      </c>
      <c r="M24">
        <f>_xlfn.XLOOKUP($A24,ALGLIB_SSA_XAUUSD!$AA$2:$AA$2401,ALGLIB_SSA_XAUUSD!$S$2:$S$2401,"",0)</f>
        <v/>
      </c>
      <c r="N24">
        <f>_xlfn.XLOOKUP($A24,ALGLIB_SSA_XAUUSD!$AA$2:$AA$2401,ALGLIB_SSA_XAUUSD!$T$2:$T$2401,"",0)</f>
        <v/>
      </c>
      <c r="O24">
        <f>_xlfn.XLOOKUP($A24,ALGLIB_SSA_XAUUSD!$AA$2:$AA$2401,ALGLIB_SSA_XAUUSD!$U$2:$U$2401,"",0)</f>
        <v/>
      </c>
      <c r="P24">
        <f>_xlfn.XLOOKUP($A24,ALGLIB_SSA_XAUUSD!$AA$2:$AA$2401,ALGLIB_SSA_XAUUSD!$V$2:$V$2401,"",0)</f>
        <v/>
      </c>
      <c r="S24">
        <f>A24</f>
        <v/>
      </c>
      <c r="T24">
        <f>J24</f>
        <v/>
      </c>
      <c r="U24">
        <f>K24</f>
        <v/>
      </c>
      <c r="V24" s="14">
        <f>IF($A24="","",MOD(ROW()-2,12)+1)</f>
        <v/>
      </c>
      <c r="W24">
        <f>L24</f>
        <v/>
      </c>
      <c r="X24" s="14">
        <f>IF(F24="","",F24)</f>
        <v/>
      </c>
      <c r="Y24" s="14">
        <f>IF(G24="","",G24)</f>
        <v/>
      </c>
      <c r="Z24">
        <f>M24</f>
        <v/>
      </c>
      <c r="AA24">
        <f>N24</f>
        <v/>
      </c>
      <c r="AB24" s="14">
        <f>IF(H24="","",H24)</f>
        <v/>
      </c>
      <c r="AC24">
        <f>O24</f>
        <v/>
      </c>
      <c r="AD24" s="14">
        <f>IF(I24="","",I24)</f>
        <v/>
      </c>
      <c r="AE24">
        <f>P24</f>
        <v/>
      </c>
      <c r="AH24">
        <f>IF(S24&lt;&gt;"",S24,AH23+900)</f>
        <v/>
      </c>
      <c r="AI24">
        <f>IF(T24&lt;&gt;"",T24,AI23)</f>
        <v/>
      </c>
      <c r="AJ24">
        <f>IF(U24&lt;&gt;"",U24,AJ23)</f>
        <v/>
      </c>
      <c r="AK24">
        <f>IF(W24&lt;&gt;"",W24,"")</f>
        <v/>
      </c>
      <c r="AL24" s="14">
        <f>IF(X24&lt;&gt;"",X24,"")</f>
        <v/>
      </c>
      <c r="AM24" s="14">
        <f>IF(Y24&lt;&gt;"",Y24,"")</f>
        <v/>
      </c>
      <c r="AN24" s="14">
        <f>IF(OR(AL24="",AM24=""),"",AL24-AM24)</f>
        <v/>
      </c>
      <c r="AO24">
        <f>IF(AN24="","",IF(AN24&gt;0,"Bullish","Bearish"))</f>
        <v/>
      </c>
      <c r="AP24">
        <f>IF(AO24="",AP23,AO24)</f>
        <v/>
      </c>
      <c r="AQ24" s="14">
        <f>IF(AB24&lt;&gt;"",AB24,"")</f>
        <v/>
      </c>
      <c r="AR24" s="14">
        <f>IF(AD24&lt;&gt;"",AD24,"")</f>
        <v/>
      </c>
      <c r="AS24">
        <f>IF(AS23+1=13,1,AS23+1)</f>
        <v/>
      </c>
      <c r="AT24">
        <f>IFERROR(IF(SLOPE($AQ$2:$AQ$13,$AS$2:$AS$13)&gt;0,MIN(3,ABS(SLOPE($AQ$2:$AQ$13,$AS$2:$AS$13))),IF(SLOPE($AQ$2:$AQ$13,$AS$2:$AS$13)&lt;-0.5,-0.5,0)),0)</f>
        <v/>
      </c>
      <c r="AU24">
        <f>IFERROR(IF(SLOPE($AR$2:$AR$13,$AS$2:$AS$13)&lt;0,MAX(-3,-ABS(SLOPE($AR$2:$AR$13,$AS$2:$AS$13))),IF(SLOPE($AR$2:$AR$13,$AS$2:$AS$13)&gt;0.5,0.5,0)),0)</f>
        <v/>
      </c>
      <c r="AV24">
        <f>($AQ$14+(AT24*(AS24-1)))</f>
        <v/>
      </c>
      <c r="AW24">
        <f>($AR$14+(AU24*(AS24-1)))</f>
        <v/>
      </c>
      <c r="AX24">
        <f>IF(AT24&gt;0,AV24+AT24,AV24)</f>
        <v/>
      </c>
      <c r="AY24">
        <f>IF(AU24&lt;0,AW24+AU24,AW24)</f>
        <v/>
      </c>
      <c r="BA24" s="14">
        <f>IFERROR(AX24-AQ24,"")</f>
        <v/>
      </c>
      <c r="BB24" s="14">
        <f>IFERROR(AY24-AR24,"")</f>
        <v/>
      </c>
      <c r="BD24">
        <f>AH24</f>
        <v/>
      </c>
      <c r="BE24">
        <f>AI24</f>
        <v/>
      </c>
      <c r="BF24">
        <f>AJ24</f>
        <v/>
      </c>
      <c r="BG24" s="14">
        <f>L24</f>
        <v/>
      </c>
      <c r="BH24" s="14">
        <f>IF(X24="","",X24)</f>
        <v/>
      </c>
      <c r="BI24" s="14">
        <f>IF(Y24="","",Y24)</f>
        <v/>
      </c>
      <c r="BJ24">
        <f>Z24</f>
        <v/>
      </c>
      <c r="BK24">
        <f>AA24</f>
        <v/>
      </c>
      <c r="BL24">
        <f>IFERROR(AX24,"")</f>
        <v/>
      </c>
      <c r="BM24">
        <f>IFERROR(AY24,"")</f>
        <v/>
      </c>
    </row>
    <row r="25" ht="14.25" customHeight="1">
      <c r="A25">
        <f>ALGLIB_SSA_XAUUSD!AA25</f>
        <v/>
      </c>
      <c r="B25">
        <f>IF($A25="","",INDEX(ALGLIB_SSA_XAUUSD!$B$2:$B$2401,MATCH($A25,ALGLIB_SSA_XAUUSD!$A$2:$A$2401,1)))</f>
        <v/>
      </c>
      <c r="C25">
        <f>IF($A25="","",INDEX(ALGLIB_SSA_XAUUSD!$C$2:$C$2401,MATCH($A25,ALGLIB_SSA_XAUUSD!$A$2:$A$2401,1)))</f>
        <v/>
      </c>
      <c r="D25" s="14">
        <f>IF($A25="","",INT((ROW()-2)/12)+1)</f>
        <v/>
      </c>
      <c r="E25" s="14">
        <f>IF(AND(E26&lt;&gt;"",D26=D14+1),E14+(E26-E14)*11/12,"")</f>
        <v/>
      </c>
      <c r="F25" s="14">
        <f>IF(AND(F26&lt;&gt;"",D26=D14+1),F14+(F26-F14)*11/12,"")</f>
        <v/>
      </c>
      <c r="G25" s="14">
        <f>IF(AND(G26&lt;&gt;"",D26=D14+1),G14+(G26-G14)*11/12,"")</f>
        <v/>
      </c>
      <c r="H25" s="14">
        <f>IF(AND(H26&lt;&gt;"",D26=D14+1),H14+(H26-H14)*11/12,"")</f>
        <v/>
      </c>
      <c r="I25" s="14">
        <f>IF(AND(L26&lt;&gt;"",D26=D14+1),I14+(I26-I14)*11/12,"")</f>
        <v/>
      </c>
      <c r="J25">
        <f>_xlfn.XLOOKUP($A25,ALGLIB_SSA_XAUUSD!$AA$2:$AA$2401,ALGLIB_SSA_XAUUSD!$P$2:$P$2401,"",0)</f>
        <v/>
      </c>
      <c r="K25">
        <f>_xlfn.XLOOKUP($A25,ALGLIB_SSA_XAUUSD!$AA$2:$AA$2401,ALGLIB_SSA_XAUUSD!$Q$2:$Q$2401,"",0)</f>
        <v/>
      </c>
      <c r="L25">
        <f>_xlfn.XLOOKUP($A25,ALGLIB_SSA_XAUUSD!$AA$2:$AA$2401,ALGLIB_SSA_XAUUSD!$R$2:$R$2401,"",0)</f>
        <v/>
      </c>
      <c r="M25">
        <f>_xlfn.XLOOKUP($A25,ALGLIB_SSA_XAUUSD!$AA$2:$AA$2401,ALGLIB_SSA_XAUUSD!$S$2:$S$2401,"",0)</f>
        <v/>
      </c>
      <c r="N25">
        <f>_xlfn.XLOOKUP($A25,ALGLIB_SSA_XAUUSD!$AA$2:$AA$2401,ALGLIB_SSA_XAUUSD!$T$2:$T$2401,"",0)</f>
        <v/>
      </c>
      <c r="O25">
        <f>_xlfn.XLOOKUP($A25,ALGLIB_SSA_XAUUSD!$AA$2:$AA$2401,ALGLIB_SSA_XAUUSD!$U$2:$U$2401,"",0)</f>
        <v/>
      </c>
      <c r="P25">
        <f>_xlfn.XLOOKUP($A25,ALGLIB_SSA_XAUUSD!$AA$2:$AA$2401,ALGLIB_SSA_XAUUSD!$V$2:$V$2401,"",0)</f>
        <v/>
      </c>
      <c r="S25">
        <f>A25</f>
        <v/>
      </c>
      <c r="T25">
        <f>J25</f>
        <v/>
      </c>
      <c r="U25">
        <f>K25</f>
        <v/>
      </c>
      <c r="V25" s="14">
        <f>IF($A25="","",MOD(ROW()-2,12)+1)</f>
        <v/>
      </c>
      <c r="W25">
        <f>L25</f>
        <v/>
      </c>
      <c r="X25" s="14">
        <f>IF(F25="","",F25)</f>
        <v/>
      </c>
      <c r="Y25" s="14">
        <f>IF(G25="","",G25)</f>
        <v/>
      </c>
      <c r="Z25">
        <f>M25</f>
        <v/>
      </c>
      <c r="AA25">
        <f>N25</f>
        <v/>
      </c>
      <c r="AB25" s="14">
        <f>IF(H25="","",H25)</f>
        <v/>
      </c>
      <c r="AC25">
        <f>O25</f>
        <v/>
      </c>
      <c r="AD25" s="14">
        <f>IF(I25="","",I25)</f>
        <v/>
      </c>
      <c r="AE25">
        <f>P25</f>
        <v/>
      </c>
      <c r="AH25">
        <f>IF(S25&lt;&gt;"",S25,AH24+900)</f>
        <v/>
      </c>
      <c r="AI25">
        <f>IF(T25&lt;&gt;"",T25,AI24)</f>
        <v/>
      </c>
      <c r="AJ25">
        <f>IF(U25&lt;&gt;"",U25,AJ24)</f>
        <v/>
      </c>
      <c r="AK25">
        <f>IF(W25&lt;&gt;"",W25,"")</f>
        <v/>
      </c>
      <c r="AL25" s="14">
        <f>IF(X25&lt;&gt;"",X25,"")</f>
        <v/>
      </c>
      <c r="AM25" s="14">
        <f>IF(Y25&lt;&gt;"",Y25,"")</f>
        <v/>
      </c>
      <c r="AN25" s="14">
        <f>IF(OR(AL25="",AM25=""),"",AL25-AM25)</f>
        <v/>
      </c>
      <c r="AO25">
        <f>IF(AN25="","",IF(AN25&gt;0,"Bullish","Bearish"))</f>
        <v/>
      </c>
      <c r="AP25">
        <f>IF(AO25="",AP24,AO25)</f>
        <v/>
      </c>
      <c r="AQ25" s="14">
        <f>IF(AB25&lt;&gt;"",AB25,"")</f>
        <v/>
      </c>
      <c r="AR25" s="14">
        <f>IF(AD25&lt;&gt;"",AD25,"")</f>
        <v/>
      </c>
      <c r="AS25">
        <f>IF(AS24+1=13,1,AS24+1)</f>
        <v/>
      </c>
      <c r="AT25">
        <f>IFERROR(IF(SLOPE($AQ$2:$AQ$13,$AS$2:$AS$13)&gt;0,MIN(3,ABS(SLOPE($AQ$2:$AQ$13,$AS$2:$AS$13))),IF(SLOPE($AQ$2:$AQ$13,$AS$2:$AS$13)&lt;-0.5,-0.5,0)),0)</f>
        <v/>
      </c>
      <c r="AU25">
        <f>IFERROR(IF(SLOPE($AR$2:$AR$13,$AS$2:$AS$13)&lt;0,MAX(-3,-ABS(SLOPE($AR$2:$AR$13,$AS$2:$AS$13))),IF(SLOPE($AR$2:$AR$13,$AS$2:$AS$13)&gt;0.5,0.5,0)),0)</f>
        <v/>
      </c>
      <c r="AV25">
        <f>($AQ$14+(AT25*(AS25-1)))</f>
        <v/>
      </c>
      <c r="AW25">
        <f>($AR$14+(AU25*(AS25-1)))</f>
        <v/>
      </c>
      <c r="AX25">
        <f>IF(AT25&gt;0,AV25+AT25,AV25)</f>
        <v/>
      </c>
      <c r="AY25">
        <f>IF(AU25&lt;0,AW25+AU25,AW25)</f>
        <v/>
      </c>
      <c r="BA25" s="14">
        <f>IFERROR(AX25-AQ25,"")</f>
        <v/>
      </c>
      <c r="BB25" s="14">
        <f>IFERROR(AY25-AR25,"")</f>
        <v/>
      </c>
      <c r="BD25">
        <f>AH25</f>
        <v/>
      </c>
      <c r="BE25">
        <f>AI25</f>
        <v/>
      </c>
      <c r="BF25">
        <f>AJ25</f>
        <v/>
      </c>
      <c r="BG25" s="14">
        <f>L25</f>
        <v/>
      </c>
      <c r="BH25" s="14">
        <f>IF(X25="","",X25)</f>
        <v/>
      </c>
      <c r="BI25" s="14">
        <f>IF(Y25="","",Y25)</f>
        <v/>
      </c>
      <c r="BJ25">
        <f>Z25</f>
        <v/>
      </c>
      <c r="BK25">
        <f>AA25</f>
        <v/>
      </c>
      <c r="BL25">
        <f>IFERROR(AX25,"")</f>
        <v/>
      </c>
      <c r="BM25">
        <f>IFERROR(AY25,"")</f>
        <v/>
      </c>
    </row>
    <row r="26" ht="14.25" customFormat="1" customHeight="1" s="4">
      <c r="A26" s="4">
        <f>ALGLIB_SSA_XAUUSD!AA26</f>
        <v/>
      </c>
      <c r="B26" s="4">
        <f>IF($A26="","",INDEX(ALGLIB_SSA_XAUUSD!$B$2:$B$2401,MATCH($A26,ALGLIB_SSA_XAUUSD!$A$2:$A$2401,1)))</f>
        <v/>
      </c>
      <c r="C26" s="4">
        <f>IF($A26="","",INDEX(ALGLIB_SSA_XAUUSD!$C$2:$C$2401,MATCH($A26,ALGLIB_SSA_XAUUSD!$A$2:$A$2401,1)))</f>
        <v/>
      </c>
      <c r="D26" s="5">
        <f>IF($A26="","",INT((ROW()-2)/12)+1)</f>
        <v/>
      </c>
      <c r="E26" s="6">
        <f>IF($A26="","",INDEX(ALGLIB_SSA_XAUUSD!$D$2:$D$2401,MATCH($A26,ALGLIB_SSA_XAUUSD!$A$2:$A$2401,1)))</f>
        <v/>
      </c>
      <c r="F26" s="6">
        <f>IF($A26="","",INDEX(ALGLIB_SSA_XAUUSD!$E$2:$E$2401,MATCH($A26,ALGLIB_SSA_XAUUSD!$A$2:$A$2401,1)))</f>
        <v/>
      </c>
      <c r="G26" s="6">
        <f>IF($A26="","",INDEX(ALGLIB_SSA_XAUUSD!$F$2:$F$2401,MATCH($A26,ALGLIB_SSA_XAUUSD!$A$2:$A$2401,1)))</f>
        <v/>
      </c>
      <c r="H26" s="6">
        <f>IF($A26="","",INDEX(ALGLIB_SSA_XAUUSD!$G$2:$G$2401,MATCH($A26,ALGLIB_SSA_XAUUSD!$A$2:$A$2401,1)))</f>
        <v/>
      </c>
      <c r="I26" s="6">
        <f>IF($A26="","",INDEX(ALGLIB_SSA_XAUUSD!$H$2:$H$2401,MATCH($A26,ALGLIB_SSA_XAUUSD!$A$2:$A$2401,1)))</f>
        <v/>
      </c>
      <c r="J26" s="4">
        <f>_xlfn.XLOOKUP($A26,ALGLIB_SSA_XAUUSD!$AA$2:$AA$2401,ALGLIB_SSA_XAUUSD!$P$2:$P$2401,"",0)</f>
        <v/>
      </c>
      <c r="K26" s="4">
        <f>_xlfn.XLOOKUP($A26,ALGLIB_SSA_XAUUSD!$AA$2:$AA$2401,ALGLIB_SSA_XAUUSD!$Q$2:$Q$2401,"",0)</f>
        <v/>
      </c>
      <c r="L26" s="4">
        <f>_xlfn.XLOOKUP($A26,ALGLIB_SSA_XAUUSD!$AA$2:$AA$2401,ALGLIB_SSA_XAUUSD!$R$2:$R$2401,"",0)</f>
        <v/>
      </c>
      <c r="M26" s="4">
        <f>_xlfn.XLOOKUP($A26,ALGLIB_SSA_XAUUSD!$AA$2:$AA$2401,ALGLIB_SSA_XAUUSD!$S$2:$S$2401,"",0)</f>
        <v/>
      </c>
      <c r="N26" s="4">
        <f>_xlfn.XLOOKUP($A26,ALGLIB_SSA_XAUUSD!$AA$2:$AA$2401,ALGLIB_SSA_XAUUSD!$T$2:$T$2401,"",0)</f>
        <v/>
      </c>
      <c r="O26" s="4">
        <f>_xlfn.XLOOKUP($A26,ALGLIB_SSA_XAUUSD!$AA$2:$AA$2401,ALGLIB_SSA_XAUUSD!$U$2:$U$2401,"",0)</f>
        <v/>
      </c>
      <c r="P26" s="4">
        <f>_xlfn.XLOOKUP($A26,ALGLIB_SSA_XAUUSD!$AA$2:$AA$2401,ALGLIB_SSA_XAUUSD!$V$2:$V$2401,"",0)</f>
        <v/>
      </c>
      <c r="S26" s="4">
        <f>A26</f>
        <v/>
      </c>
      <c r="T26" s="4">
        <f>J26</f>
        <v/>
      </c>
      <c r="U26" s="4">
        <f>K26</f>
        <v/>
      </c>
      <c r="V26" s="6">
        <f>IF($A26="","",MOD(ROW()-2,12)+1)</f>
        <v/>
      </c>
      <c r="W26" s="4">
        <f>L26</f>
        <v/>
      </c>
      <c r="X26" s="6">
        <f>IF(F26="","",F26)</f>
        <v/>
      </c>
      <c r="Y26" s="6">
        <f>IF(G26="","",G26)</f>
        <v/>
      </c>
      <c r="Z26" s="4">
        <f>M26</f>
        <v/>
      </c>
      <c r="AA26" s="4">
        <f>N26</f>
        <v/>
      </c>
      <c r="AB26" s="6">
        <f>IF(H26="","",H26)</f>
        <v/>
      </c>
      <c r="AC26" s="4">
        <f>O26</f>
        <v/>
      </c>
      <c r="AD26" s="6">
        <f>IF(I26="","",I26)</f>
        <v/>
      </c>
      <c r="AE26" s="4">
        <f>P26</f>
        <v/>
      </c>
      <c r="AH26" s="4">
        <f>IF(S26&lt;&gt;"",S26,AH25+900)</f>
        <v/>
      </c>
      <c r="AI26" s="4">
        <f>IF(T26&lt;&gt;"",T26,AI25)</f>
        <v/>
      </c>
      <c r="AJ26" s="4">
        <f>IF(U26&lt;&gt;"",U26,AJ25)</f>
        <v/>
      </c>
      <c r="AK26" s="4">
        <f>IF(W26&lt;&gt;"",W26,"")</f>
        <v/>
      </c>
      <c r="AL26" s="6">
        <f>IF(X26&lt;&gt;"",X26,"")</f>
        <v/>
      </c>
      <c r="AM26" s="6">
        <f>IF(Y26&lt;&gt;"",Y26,"")</f>
        <v/>
      </c>
      <c r="AN26" s="6">
        <f>IF(OR(AL26="",AM26=""),"",AL26-AM26)</f>
        <v/>
      </c>
      <c r="AO26" s="4">
        <f>IF(AN26="","",IF(AN26&gt;0,"Bullish","Bearish"))</f>
        <v/>
      </c>
      <c r="AP26" s="4">
        <f>IF(AO26="",AP25,AO26)</f>
        <v/>
      </c>
      <c r="AQ26" s="6">
        <f>IF(AB26&lt;&gt;"",AB26,"")</f>
        <v/>
      </c>
      <c r="AR26" s="6">
        <f>IF(AD26&lt;&gt;"",AD26,"")</f>
        <v/>
      </c>
      <c r="AS26" s="4">
        <f>IF(AS25+1=13,1,AS25+1)</f>
        <v/>
      </c>
      <c r="AT26" s="4">
        <f>IFERROR(IF(SLOPE($AQ$14:$AQ$25,$AS$14:$AS$25)&gt;0,MIN(3,ABS(SLOPE($AQ$14:$AQ$25,$AS$14:$AS$25))),IF(SLOPE($AQ$14:$AQ$25,$AS$14:$AS$25)&lt;-0.5,-0.5,0)),0)</f>
        <v/>
      </c>
      <c r="AU26" s="4">
        <f>IFERROR(IF(SLOPE($AR$14:$AR$25,$AS$14:$AS$25)&lt;0,MAX(-3,-ABS(SLOPE($AR$14:$AR$25,$AS$14:$AS$25))),IF(SLOPE($AR$14:$AR$25,$AS$14:$AS$25)&gt;0.5,0.5,0)),0)</f>
        <v/>
      </c>
      <c r="AV26" s="4">
        <f>($AQ$26+(AT26*(AS26-1)))</f>
        <v/>
      </c>
      <c r="AW26" s="4">
        <f>($AR$26+(AU26*(AS26-1)))</f>
        <v/>
      </c>
      <c r="AX26" s="4">
        <f>IF(AT26&gt;0,AV26+AT26,AV26)</f>
        <v/>
      </c>
      <c r="AY26" s="4">
        <f>IF(AU26&lt;0,AW26+AU26,AW26)</f>
        <v/>
      </c>
      <c r="BA26" s="6">
        <f>IFERROR(AX26-AQ26,"")</f>
        <v/>
      </c>
      <c r="BB26" s="6">
        <f>IFERROR(AY26-AR26,"")</f>
        <v/>
      </c>
      <c r="BD26" s="4">
        <f>AH26</f>
        <v/>
      </c>
      <c r="BE26" s="4">
        <f>AI26</f>
        <v/>
      </c>
      <c r="BF26" s="4">
        <f>AJ26</f>
        <v/>
      </c>
      <c r="BG26" s="14">
        <f>L26</f>
        <v/>
      </c>
      <c r="BH26" s="6">
        <f>IF(X26="","",X26)</f>
        <v/>
      </c>
      <c r="BI26" s="6">
        <f>IF(Y26="","",Y26)</f>
        <v/>
      </c>
      <c r="BJ26" s="4">
        <f>Z26</f>
        <v/>
      </c>
      <c r="BK26" s="4">
        <f>AA26</f>
        <v/>
      </c>
      <c r="BL26" s="4">
        <f>IFERROR(AX26,"")</f>
        <v/>
      </c>
      <c r="BM26" s="4">
        <f>IFERROR(AY26,"")</f>
        <v/>
      </c>
    </row>
    <row r="27" ht="14.25" customHeight="1">
      <c r="A27">
        <f>ALGLIB_SSA_XAUUSD!AA27</f>
        <v/>
      </c>
      <c r="B27">
        <f>IF($A27="","",INDEX(ALGLIB_SSA_XAUUSD!$B$2:$B$2401,MATCH($A27,ALGLIB_SSA_XAUUSD!$A$2:$A$2401,1)))</f>
        <v/>
      </c>
      <c r="C27">
        <f>IF($A27="","",INDEX(ALGLIB_SSA_XAUUSD!$C$2:$C$2401,MATCH($A27,ALGLIB_SSA_XAUUSD!$A$2:$A$2401,1)))</f>
        <v/>
      </c>
      <c r="D27" s="14">
        <f>IF($A27="","",INT((ROW()-2)/12)+1)</f>
        <v/>
      </c>
      <c r="E27" s="14">
        <f>IF(AND(E38&lt;&gt;"",D38=D26+1),E26+(E38-E26)*1/12,"")</f>
        <v/>
      </c>
      <c r="F27" s="14">
        <f>IF(AND(F38&lt;&gt;"",D38=D26+1),F26+(F38-F26)*1/12,"")</f>
        <v/>
      </c>
      <c r="G27" s="14">
        <f>IF(AND(G38&lt;&gt;"",D38=D26+1),G26+(G38-G26)*1/12,"")</f>
        <v/>
      </c>
      <c r="H27" s="14">
        <f>IF(AND(H38&lt;&gt;"",D38=D26+1),H26+(H38-H26)*1/12,"")</f>
        <v/>
      </c>
      <c r="I27" s="14">
        <f>IF(AND(L38&lt;&gt;"",D38=D26+1),I26+(I38-I26)*1/12,"")</f>
        <v/>
      </c>
      <c r="J27">
        <f>_xlfn.XLOOKUP($A27,ALGLIB_SSA_XAUUSD!$AA$2:$AA$2401,ALGLIB_SSA_XAUUSD!$P$2:$P$2401,"",0)</f>
        <v/>
      </c>
      <c r="K27">
        <f>_xlfn.XLOOKUP($A27,ALGLIB_SSA_XAUUSD!$AA$2:$AA$2401,ALGLIB_SSA_XAUUSD!$Q$2:$Q$2401,"",0)</f>
        <v/>
      </c>
      <c r="L27">
        <f>_xlfn.XLOOKUP($A27,ALGLIB_SSA_XAUUSD!$AA$2:$AA$2401,ALGLIB_SSA_XAUUSD!$R$2:$R$2401,"",0)</f>
        <v/>
      </c>
      <c r="M27">
        <f>_xlfn.XLOOKUP($A27,ALGLIB_SSA_XAUUSD!$AA$2:$AA$2401,ALGLIB_SSA_XAUUSD!$S$2:$S$2401,"",0)</f>
        <v/>
      </c>
      <c r="N27">
        <f>_xlfn.XLOOKUP($A27,ALGLIB_SSA_XAUUSD!$AA$2:$AA$2401,ALGLIB_SSA_XAUUSD!$T$2:$T$2401,"",0)</f>
        <v/>
      </c>
      <c r="O27">
        <f>_xlfn.XLOOKUP($A27,ALGLIB_SSA_XAUUSD!$AA$2:$AA$2401,ALGLIB_SSA_XAUUSD!$U$2:$U$2401,"",0)</f>
        <v/>
      </c>
      <c r="P27">
        <f>_xlfn.XLOOKUP($A27,ALGLIB_SSA_XAUUSD!$AA$2:$AA$2401,ALGLIB_SSA_XAUUSD!$V$2:$V$2401,"",0)</f>
        <v/>
      </c>
      <c r="S27">
        <f>A27</f>
        <v/>
      </c>
      <c r="T27">
        <f>J27</f>
        <v/>
      </c>
      <c r="U27">
        <f>K27</f>
        <v/>
      </c>
      <c r="V27" s="14">
        <f>IF($A27="","",MOD(ROW()-2,12)+1)</f>
        <v/>
      </c>
      <c r="W27">
        <f>L27</f>
        <v/>
      </c>
      <c r="X27" s="14">
        <f>IF(F27="","",F27)</f>
        <v/>
      </c>
      <c r="Y27" s="14">
        <f>IF(G27="","",G27)</f>
        <v/>
      </c>
      <c r="Z27">
        <f>M27</f>
        <v/>
      </c>
      <c r="AA27">
        <f>N27</f>
        <v/>
      </c>
      <c r="AB27" s="14">
        <f>IF(H27="","",H27)</f>
        <v/>
      </c>
      <c r="AC27">
        <f>O27</f>
        <v/>
      </c>
      <c r="AD27" s="14">
        <f>IF(I27="","",I27)</f>
        <v/>
      </c>
      <c r="AE27">
        <f>P27</f>
        <v/>
      </c>
      <c r="AH27">
        <f>IF(S27&lt;&gt;"",S27,AH26+900)</f>
        <v/>
      </c>
      <c r="AI27">
        <f>IF(T27&lt;&gt;"",T27,AI26)</f>
        <v/>
      </c>
      <c r="AJ27">
        <f>IF(U27&lt;&gt;"",U27,AJ26)</f>
        <v/>
      </c>
      <c r="AK27">
        <f>IF(W27&lt;&gt;"",W27,"")</f>
        <v/>
      </c>
      <c r="AL27" s="14">
        <f>IF(X27&lt;&gt;"",X27,"")</f>
        <v/>
      </c>
      <c r="AM27" s="14">
        <f>IF(Y27&lt;&gt;"",Y27,"")</f>
        <v/>
      </c>
      <c r="AN27" s="14">
        <f>IF(OR(AL27="",AM27=""),"",AL27-AM27)</f>
        <v/>
      </c>
      <c r="AO27">
        <f>IF(AN27="","",IF(AN27&gt;0,"Bullish","Bearish"))</f>
        <v/>
      </c>
      <c r="AP27">
        <f>IF(AO27="",AP26,AO27)</f>
        <v/>
      </c>
      <c r="AQ27" s="14">
        <f>IF(AB27&lt;&gt;"",AB27,"")</f>
        <v/>
      </c>
      <c r="AR27" s="14">
        <f>IF(AD27&lt;&gt;"",AD27,"")</f>
        <v/>
      </c>
      <c r="AS27">
        <f>IF(AS26+1=13,1,AS26+1)</f>
        <v/>
      </c>
      <c r="AT27">
        <f>IFERROR(IF(SLOPE($AQ$14:$AQ$25,$AS$14:$AS$25)&gt;0,MIN(3,ABS(SLOPE($AQ$14:$AQ$25,$AS$14:$AS$25))),IF(SLOPE($AQ$14:$AQ$25,$AS$14:$AS$25)&lt;-0.5,-0.5,0)),0)</f>
        <v/>
      </c>
      <c r="AU27">
        <f>IFERROR(IF(SLOPE($AR$14:$AR$25,$AS$14:$AS$25)&lt;0,MAX(-3,-ABS(SLOPE($AR$14:$AR$25,$AS$14:$AS$25))),IF(SLOPE($AR$14:$AR$25,$AS$14:$AS$25)&gt;0.5,0.5,0)),0)</f>
        <v/>
      </c>
      <c r="AV27">
        <f>($AQ$26+(AT27*(AS27-1)))</f>
        <v/>
      </c>
      <c r="AW27">
        <f>($AR$26+(AU27*(AS27-1)))</f>
        <v/>
      </c>
      <c r="AX27">
        <f>IF(AT27&gt;0,AV27+AT27,AV27)</f>
        <v/>
      </c>
      <c r="AY27">
        <f>IF(AU27&lt;0,AW27+AU27,AW27)</f>
        <v/>
      </c>
      <c r="BA27" s="14">
        <f>IFERROR(AX27-AQ27,"")</f>
        <v/>
      </c>
      <c r="BB27" s="14">
        <f>IFERROR(AY27-AR27,"")</f>
        <v/>
      </c>
      <c r="BD27">
        <f>AH27</f>
        <v/>
      </c>
      <c r="BE27">
        <f>AI27</f>
        <v/>
      </c>
      <c r="BF27">
        <f>AJ27</f>
        <v/>
      </c>
      <c r="BG27" s="14">
        <f>L27</f>
        <v/>
      </c>
      <c r="BH27" s="14">
        <f>IF(X27="","",X27)</f>
        <v/>
      </c>
      <c r="BI27" s="14">
        <f>IF(Y27="","",Y27)</f>
        <v/>
      </c>
      <c r="BJ27">
        <f>Z27</f>
        <v/>
      </c>
      <c r="BK27">
        <f>AA27</f>
        <v/>
      </c>
      <c r="BL27">
        <f>IFERROR(AX27,"")</f>
        <v/>
      </c>
      <c r="BM27">
        <f>IFERROR(AY27,"")</f>
        <v/>
      </c>
    </row>
    <row r="28" ht="14.25" customHeight="1">
      <c r="A28">
        <f>ALGLIB_SSA_XAUUSD!AA28</f>
        <v/>
      </c>
      <c r="B28">
        <f>IF($A28="","",INDEX(ALGLIB_SSA_XAUUSD!$B$2:$B$2401,MATCH($A28,ALGLIB_SSA_XAUUSD!$A$2:$A$2401,1)))</f>
        <v/>
      </c>
      <c r="C28">
        <f>IF($A28="","",INDEX(ALGLIB_SSA_XAUUSD!$C$2:$C$2401,MATCH($A28,ALGLIB_SSA_XAUUSD!$A$2:$A$2401,1)))</f>
        <v/>
      </c>
      <c r="D28" s="14">
        <f>IF($A28="","",INT((ROW()-2)/12)+1)</f>
        <v/>
      </c>
      <c r="E28" s="14">
        <f>IF(AND(E38&lt;&gt;"",D38=D26+1),E26+(E38-E26)*2/12,"")</f>
        <v/>
      </c>
      <c r="F28" s="14">
        <f>IF(AND(F38&lt;&gt;"",D38=D26+1),F26+(F38-F26)*2/12,"")</f>
        <v/>
      </c>
      <c r="G28" s="14">
        <f>IF(AND(G38&lt;&gt;"",D38=D26+1),G26+(G38-G26)*2/12,"")</f>
        <v/>
      </c>
      <c r="H28" s="14">
        <f>IF(AND(H38&lt;&gt;"",D38=D26+1),H26+(H38-H26)*2/12,"")</f>
        <v/>
      </c>
      <c r="I28" s="14">
        <f>IF(AND(L38&lt;&gt;"",D38=D26+1),I26+(I38-I26)*2/12,"")</f>
        <v/>
      </c>
      <c r="J28">
        <f>_xlfn.XLOOKUP($A28,ALGLIB_SSA_XAUUSD!$AA$2:$AA$2401,ALGLIB_SSA_XAUUSD!$P$2:$P$2401,"",0)</f>
        <v/>
      </c>
      <c r="K28">
        <f>_xlfn.XLOOKUP($A28,ALGLIB_SSA_XAUUSD!$AA$2:$AA$2401,ALGLIB_SSA_XAUUSD!$Q$2:$Q$2401,"",0)</f>
        <v/>
      </c>
      <c r="L28">
        <f>_xlfn.XLOOKUP($A28,ALGLIB_SSA_XAUUSD!$AA$2:$AA$2401,ALGLIB_SSA_XAUUSD!$R$2:$R$2401,"",0)</f>
        <v/>
      </c>
      <c r="M28">
        <f>_xlfn.XLOOKUP($A28,ALGLIB_SSA_XAUUSD!$AA$2:$AA$2401,ALGLIB_SSA_XAUUSD!$S$2:$S$2401,"",0)</f>
        <v/>
      </c>
      <c r="N28">
        <f>_xlfn.XLOOKUP($A28,ALGLIB_SSA_XAUUSD!$AA$2:$AA$2401,ALGLIB_SSA_XAUUSD!$T$2:$T$2401,"",0)</f>
        <v/>
      </c>
      <c r="O28">
        <f>_xlfn.XLOOKUP($A28,ALGLIB_SSA_XAUUSD!$AA$2:$AA$2401,ALGLIB_SSA_XAUUSD!$U$2:$U$2401,"",0)</f>
        <v/>
      </c>
      <c r="P28">
        <f>_xlfn.XLOOKUP($A28,ALGLIB_SSA_XAUUSD!$AA$2:$AA$2401,ALGLIB_SSA_XAUUSD!$V$2:$V$2401,"",0)</f>
        <v/>
      </c>
      <c r="S28">
        <f>A28</f>
        <v/>
      </c>
      <c r="T28">
        <f>J28</f>
        <v/>
      </c>
      <c r="U28">
        <f>K28</f>
        <v/>
      </c>
      <c r="V28" s="14">
        <f>IF($A28="","",MOD(ROW()-2,12)+1)</f>
        <v/>
      </c>
      <c r="W28">
        <f>L28</f>
        <v/>
      </c>
      <c r="X28" s="14">
        <f>IF(F28="","",F28)</f>
        <v/>
      </c>
      <c r="Y28" s="14">
        <f>IF(G28="","",G28)</f>
        <v/>
      </c>
      <c r="Z28">
        <f>M28</f>
        <v/>
      </c>
      <c r="AA28">
        <f>N28</f>
        <v/>
      </c>
      <c r="AB28" s="14">
        <f>IF(H28="","",H28)</f>
        <v/>
      </c>
      <c r="AC28">
        <f>O28</f>
        <v/>
      </c>
      <c r="AD28" s="14">
        <f>IF(I28="","",I28)</f>
        <v/>
      </c>
      <c r="AE28">
        <f>P28</f>
        <v/>
      </c>
      <c r="AH28">
        <f>IF(S28&lt;&gt;"",S28,AH27+900)</f>
        <v/>
      </c>
      <c r="AI28">
        <f>IF(T28&lt;&gt;"",T28,AI27)</f>
        <v/>
      </c>
      <c r="AJ28">
        <f>IF(U28&lt;&gt;"",U28,AJ27)</f>
        <v/>
      </c>
      <c r="AK28">
        <f>IF(W28&lt;&gt;"",W28,"")</f>
        <v/>
      </c>
      <c r="AL28" s="14">
        <f>IF(X28&lt;&gt;"",X28,"")</f>
        <v/>
      </c>
      <c r="AM28" s="14">
        <f>IF(Y28&lt;&gt;"",Y28,"")</f>
        <v/>
      </c>
      <c r="AN28" s="14">
        <f>IF(OR(AL28="",AM28=""),"",AL28-AM28)</f>
        <v/>
      </c>
      <c r="AO28">
        <f>IF(AN28="","",IF(AN28&gt;0,"Bullish","Bearish"))</f>
        <v/>
      </c>
      <c r="AP28">
        <f>IF(AO28="",AP27,AO28)</f>
        <v/>
      </c>
      <c r="AQ28" s="14">
        <f>IF(AB28&lt;&gt;"",AB28,"")</f>
        <v/>
      </c>
      <c r="AR28" s="14">
        <f>IF(AD28&lt;&gt;"",AD28,"")</f>
        <v/>
      </c>
      <c r="AS28">
        <f>IF(AS27+1=13,1,AS27+1)</f>
        <v/>
      </c>
      <c r="AT28">
        <f>IFERROR(IF(SLOPE($AQ$14:$AQ$25,$AS$14:$AS$25)&gt;0,MIN(3,ABS(SLOPE($AQ$14:$AQ$25,$AS$14:$AS$25))),IF(SLOPE($AQ$14:$AQ$25,$AS$14:$AS$25)&lt;-0.5,-0.5,0)),0)</f>
        <v/>
      </c>
      <c r="AU28">
        <f>IFERROR(IF(SLOPE($AR$14:$AR$25,$AS$14:$AS$25)&lt;0,MAX(-3,-ABS(SLOPE($AR$14:$AR$25,$AS$14:$AS$25))),IF(SLOPE($AR$14:$AR$25,$AS$14:$AS$25)&gt;0.5,0.5,0)),0)</f>
        <v/>
      </c>
      <c r="AV28">
        <f>($AQ$26+(AT28*(AS28-1)))</f>
        <v/>
      </c>
      <c r="AW28">
        <f>($AR$26+(AU28*(AS28-1)))</f>
        <v/>
      </c>
      <c r="AX28">
        <f>IF(AT28&gt;0,AV28+AT28,AV28)</f>
        <v/>
      </c>
      <c r="AY28">
        <f>IF(AU28&lt;0,AW28+AU28,AW28)</f>
        <v/>
      </c>
      <c r="BA28" s="14">
        <f>IFERROR(AX28-AQ28,"")</f>
        <v/>
      </c>
      <c r="BB28" s="14">
        <f>IFERROR(AY28-AR28,"")</f>
        <v/>
      </c>
      <c r="BD28">
        <f>AH28</f>
        <v/>
      </c>
      <c r="BE28">
        <f>AI28</f>
        <v/>
      </c>
      <c r="BF28">
        <f>AJ28</f>
        <v/>
      </c>
      <c r="BG28" s="14">
        <f>L28</f>
        <v/>
      </c>
      <c r="BH28" s="14">
        <f>IF(X28="","",X28)</f>
        <v/>
      </c>
      <c r="BI28" s="14">
        <f>IF(Y28="","",Y28)</f>
        <v/>
      </c>
      <c r="BJ28">
        <f>Z28</f>
        <v/>
      </c>
      <c r="BK28">
        <f>AA28</f>
        <v/>
      </c>
      <c r="BL28">
        <f>IFERROR(AX28,"")</f>
        <v/>
      </c>
      <c r="BM28">
        <f>IFERROR(AY28,"")</f>
        <v/>
      </c>
    </row>
    <row r="29" ht="14.25" customHeight="1">
      <c r="A29">
        <f>ALGLIB_SSA_XAUUSD!AA29</f>
        <v/>
      </c>
      <c r="B29">
        <f>IF($A29="","",INDEX(ALGLIB_SSA_XAUUSD!$B$2:$B$2401,MATCH($A29,ALGLIB_SSA_XAUUSD!$A$2:$A$2401,1)))</f>
        <v/>
      </c>
      <c r="C29">
        <f>IF($A29="","",INDEX(ALGLIB_SSA_XAUUSD!$C$2:$C$2401,MATCH($A29,ALGLIB_SSA_XAUUSD!$A$2:$A$2401,1)))</f>
        <v/>
      </c>
      <c r="D29" s="14">
        <f>IF($A29="","",INT((ROW()-2)/12)+1)</f>
        <v/>
      </c>
      <c r="E29" s="14">
        <f>IF(AND(E38&lt;&gt;"",D38=D26+1),E26+(E38-E26)*3/12,"")</f>
        <v/>
      </c>
      <c r="F29" s="14">
        <f>IF(AND(F38&lt;&gt;"",D38=D26+1),F26+(F38-F26)*3/12,"")</f>
        <v/>
      </c>
      <c r="G29" s="14">
        <f>IF(AND(G38&lt;&gt;"",D38=D26+1),G26+(G38-G26)*3/12,"")</f>
        <v/>
      </c>
      <c r="H29" s="14">
        <f>IF(AND(H38&lt;&gt;"",D38=D26+1),H26+(H38-H26)*3/12,"")</f>
        <v/>
      </c>
      <c r="I29" s="14">
        <f>IF(AND(L38&lt;&gt;"",D38=D26+1),I26+(I38-I26)*3/12,"")</f>
        <v/>
      </c>
      <c r="J29">
        <f>_xlfn.XLOOKUP($A29,ALGLIB_SSA_XAUUSD!$AA$2:$AA$2401,ALGLIB_SSA_XAUUSD!$P$2:$P$2401,"",0)</f>
        <v/>
      </c>
      <c r="K29">
        <f>_xlfn.XLOOKUP($A29,ALGLIB_SSA_XAUUSD!$AA$2:$AA$2401,ALGLIB_SSA_XAUUSD!$Q$2:$Q$2401,"",0)</f>
        <v/>
      </c>
      <c r="L29">
        <f>_xlfn.XLOOKUP($A29,ALGLIB_SSA_XAUUSD!$AA$2:$AA$2401,ALGLIB_SSA_XAUUSD!$R$2:$R$2401,"",0)</f>
        <v/>
      </c>
      <c r="M29">
        <f>_xlfn.XLOOKUP($A29,ALGLIB_SSA_XAUUSD!$AA$2:$AA$2401,ALGLIB_SSA_XAUUSD!$S$2:$S$2401,"",0)</f>
        <v/>
      </c>
      <c r="N29">
        <f>_xlfn.XLOOKUP($A29,ALGLIB_SSA_XAUUSD!$AA$2:$AA$2401,ALGLIB_SSA_XAUUSD!$T$2:$T$2401,"",0)</f>
        <v/>
      </c>
      <c r="O29">
        <f>_xlfn.XLOOKUP($A29,ALGLIB_SSA_XAUUSD!$AA$2:$AA$2401,ALGLIB_SSA_XAUUSD!$U$2:$U$2401,"",0)</f>
        <v/>
      </c>
      <c r="P29">
        <f>_xlfn.XLOOKUP($A29,ALGLIB_SSA_XAUUSD!$AA$2:$AA$2401,ALGLIB_SSA_XAUUSD!$V$2:$V$2401,"",0)</f>
        <v/>
      </c>
      <c r="S29">
        <f>A29</f>
        <v/>
      </c>
      <c r="T29">
        <f>J29</f>
        <v/>
      </c>
      <c r="U29">
        <f>K29</f>
        <v/>
      </c>
      <c r="V29" s="14">
        <f>IF($A29="","",MOD(ROW()-2,12)+1)</f>
        <v/>
      </c>
      <c r="W29">
        <f>L29</f>
        <v/>
      </c>
      <c r="X29" s="14">
        <f>IF(F29="","",F29)</f>
        <v/>
      </c>
      <c r="Y29" s="14">
        <f>IF(G29="","",G29)</f>
        <v/>
      </c>
      <c r="Z29">
        <f>M29</f>
        <v/>
      </c>
      <c r="AA29">
        <f>N29</f>
        <v/>
      </c>
      <c r="AB29" s="14">
        <f>IF(H29="","",H29)</f>
        <v/>
      </c>
      <c r="AC29">
        <f>O29</f>
        <v/>
      </c>
      <c r="AD29" s="14">
        <f>IF(I29="","",I29)</f>
        <v/>
      </c>
      <c r="AE29">
        <f>P29</f>
        <v/>
      </c>
      <c r="AH29">
        <f>IF(S29&lt;&gt;"",S29,AH28+900)</f>
        <v/>
      </c>
      <c r="AI29">
        <f>IF(T29&lt;&gt;"",T29,AI28)</f>
        <v/>
      </c>
      <c r="AJ29">
        <f>IF(U29&lt;&gt;"",U29,AJ28)</f>
        <v/>
      </c>
      <c r="AK29">
        <f>IF(W29&lt;&gt;"",W29,"")</f>
        <v/>
      </c>
      <c r="AL29" s="14">
        <f>IF(X29&lt;&gt;"",X29,"")</f>
        <v/>
      </c>
      <c r="AM29" s="14">
        <f>IF(Y29&lt;&gt;"",Y29,"")</f>
        <v/>
      </c>
      <c r="AN29" s="14">
        <f>IF(OR(AL29="",AM29=""),"",AL29-AM29)</f>
        <v/>
      </c>
      <c r="AO29">
        <f>IF(AN29="","",IF(AN29&gt;0,"Bullish","Bearish"))</f>
        <v/>
      </c>
      <c r="AP29">
        <f>IF(AO29="",AP28,AO29)</f>
        <v/>
      </c>
      <c r="AQ29" s="14">
        <f>IF(AB29&lt;&gt;"",AB29,"")</f>
        <v/>
      </c>
      <c r="AR29" s="14">
        <f>IF(AD29&lt;&gt;"",AD29,"")</f>
        <v/>
      </c>
      <c r="AS29">
        <f>IF(AS28+1=13,1,AS28+1)</f>
        <v/>
      </c>
      <c r="AT29">
        <f>IFERROR(IF(SLOPE($AQ$14:$AQ$25,$AS$14:$AS$25)&gt;0,MIN(3,ABS(SLOPE($AQ$14:$AQ$25,$AS$14:$AS$25))),IF(SLOPE($AQ$14:$AQ$25,$AS$14:$AS$25)&lt;-0.5,-0.5,0)),0)</f>
        <v/>
      </c>
      <c r="AU29">
        <f>IFERROR(IF(SLOPE($AR$14:$AR$25,$AS$14:$AS$25)&lt;0,MAX(-3,-ABS(SLOPE($AR$14:$AR$25,$AS$14:$AS$25))),IF(SLOPE($AR$14:$AR$25,$AS$14:$AS$25)&gt;0.5,0.5,0)),0)</f>
        <v/>
      </c>
      <c r="AV29">
        <f>($AQ$26+(AT29*(AS29-1)))</f>
        <v/>
      </c>
      <c r="AW29">
        <f>($AR$26+(AU29*(AS29-1)))</f>
        <v/>
      </c>
      <c r="AX29">
        <f>IF(AT29&gt;0,AV29+AT29,AV29)</f>
        <v/>
      </c>
      <c r="AY29">
        <f>IF(AU29&lt;0,AW29+AU29,AW29)</f>
        <v/>
      </c>
      <c r="BA29" s="14">
        <f>IFERROR(AX29-AQ29,"")</f>
        <v/>
      </c>
      <c r="BB29" s="14">
        <f>IFERROR(AY29-AR29,"")</f>
        <v/>
      </c>
      <c r="BD29">
        <f>AH29</f>
        <v/>
      </c>
      <c r="BE29">
        <f>AI29</f>
        <v/>
      </c>
      <c r="BF29">
        <f>AJ29</f>
        <v/>
      </c>
      <c r="BG29" s="14">
        <f>L29</f>
        <v/>
      </c>
      <c r="BH29" s="14">
        <f>IF(X29="","",X29)</f>
        <v/>
      </c>
      <c r="BI29" s="14">
        <f>IF(Y29="","",Y29)</f>
        <v/>
      </c>
      <c r="BJ29">
        <f>Z29</f>
        <v/>
      </c>
      <c r="BK29">
        <f>AA29</f>
        <v/>
      </c>
      <c r="BL29">
        <f>IFERROR(AX29,"")</f>
        <v/>
      </c>
      <c r="BM29">
        <f>IFERROR(AY29,"")</f>
        <v/>
      </c>
    </row>
    <row r="30" ht="14.25" customHeight="1">
      <c r="A30">
        <f>ALGLIB_SSA_XAUUSD!AA30</f>
        <v/>
      </c>
      <c r="B30">
        <f>IF($A30="","",INDEX(ALGLIB_SSA_XAUUSD!$B$2:$B$2401,MATCH($A30,ALGLIB_SSA_XAUUSD!$A$2:$A$2401,1)))</f>
        <v/>
      </c>
      <c r="C30">
        <f>IF($A30="","",INDEX(ALGLIB_SSA_XAUUSD!$C$2:$C$2401,MATCH($A30,ALGLIB_SSA_XAUUSD!$A$2:$A$2401,1)))</f>
        <v/>
      </c>
      <c r="D30" s="14">
        <f>IF($A30="","",INT((ROW()-2)/12)+1)</f>
        <v/>
      </c>
      <c r="E30" s="14">
        <f>IF(AND(E38&lt;&gt;"",D38=D26+1),E26+(E38-E26)*4/12,"")</f>
        <v/>
      </c>
      <c r="F30" s="14">
        <f>IF(AND(F38&lt;&gt;"",D38=D26+1),F26+(F38-F26)*4/12,"")</f>
        <v/>
      </c>
      <c r="G30" s="14">
        <f>IF(AND(G38&lt;&gt;"",D38=D26+1),G26+(G38-G26)*4/12,"")</f>
        <v/>
      </c>
      <c r="H30" s="14">
        <f>IF(AND(H38&lt;&gt;"",D38=D26+1),H26+(H38-H26)*4/12,"")</f>
        <v/>
      </c>
      <c r="I30" s="14">
        <f>IF(AND(L38&lt;&gt;"",D38=D26+1),I26+(I38-I26)*4/12,"")</f>
        <v/>
      </c>
      <c r="J30">
        <f>_xlfn.XLOOKUP($A30,ALGLIB_SSA_XAUUSD!$AA$2:$AA$2401,ALGLIB_SSA_XAUUSD!$P$2:$P$2401,"",0)</f>
        <v/>
      </c>
      <c r="K30">
        <f>_xlfn.XLOOKUP($A30,ALGLIB_SSA_XAUUSD!$AA$2:$AA$2401,ALGLIB_SSA_XAUUSD!$Q$2:$Q$2401,"",0)</f>
        <v/>
      </c>
      <c r="L30">
        <f>_xlfn.XLOOKUP($A30,ALGLIB_SSA_XAUUSD!$AA$2:$AA$2401,ALGLIB_SSA_XAUUSD!$R$2:$R$2401,"",0)</f>
        <v/>
      </c>
      <c r="M30">
        <f>_xlfn.XLOOKUP($A30,ALGLIB_SSA_XAUUSD!$AA$2:$AA$2401,ALGLIB_SSA_XAUUSD!$S$2:$S$2401,"",0)</f>
        <v/>
      </c>
      <c r="N30">
        <f>_xlfn.XLOOKUP($A30,ALGLIB_SSA_XAUUSD!$AA$2:$AA$2401,ALGLIB_SSA_XAUUSD!$T$2:$T$2401,"",0)</f>
        <v/>
      </c>
      <c r="O30">
        <f>_xlfn.XLOOKUP($A30,ALGLIB_SSA_XAUUSD!$AA$2:$AA$2401,ALGLIB_SSA_XAUUSD!$U$2:$U$2401,"",0)</f>
        <v/>
      </c>
      <c r="P30">
        <f>_xlfn.XLOOKUP($A30,ALGLIB_SSA_XAUUSD!$AA$2:$AA$2401,ALGLIB_SSA_XAUUSD!$V$2:$V$2401,"",0)</f>
        <v/>
      </c>
      <c r="S30">
        <f>A30</f>
        <v/>
      </c>
      <c r="T30">
        <f>J30</f>
        <v/>
      </c>
      <c r="U30">
        <f>K30</f>
        <v/>
      </c>
      <c r="V30" s="14">
        <f>IF($A30="","",MOD(ROW()-2,12)+1)</f>
        <v/>
      </c>
      <c r="W30">
        <f>L30</f>
        <v/>
      </c>
      <c r="X30" s="14">
        <f>IF(F30="","",F30)</f>
        <v/>
      </c>
      <c r="Y30" s="14">
        <f>IF(G30="","",G30)</f>
        <v/>
      </c>
      <c r="Z30">
        <f>M30</f>
        <v/>
      </c>
      <c r="AA30">
        <f>N30</f>
        <v/>
      </c>
      <c r="AB30" s="14">
        <f>IF(H30="","",H30)</f>
        <v/>
      </c>
      <c r="AC30">
        <f>O30</f>
        <v/>
      </c>
      <c r="AD30" s="14">
        <f>IF(I30="","",I30)</f>
        <v/>
      </c>
      <c r="AE30">
        <f>P30</f>
        <v/>
      </c>
      <c r="AH30">
        <f>IF(S30&lt;&gt;"",S30,AH29+900)</f>
        <v/>
      </c>
      <c r="AI30">
        <f>IF(T30&lt;&gt;"",T30,AI29)</f>
        <v/>
      </c>
      <c r="AJ30">
        <f>IF(U30&lt;&gt;"",U30,AJ29)</f>
        <v/>
      </c>
      <c r="AK30">
        <f>IF(W30&lt;&gt;"",W30,"")</f>
        <v/>
      </c>
      <c r="AL30" s="14">
        <f>IF(X30&lt;&gt;"",X30,"")</f>
        <v/>
      </c>
      <c r="AM30" s="14">
        <f>IF(Y30&lt;&gt;"",Y30,"")</f>
        <v/>
      </c>
      <c r="AN30" s="14">
        <f>IF(OR(AL30="",AM30=""),"",AL30-AM30)</f>
        <v/>
      </c>
      <c r="AO30">
        <f>IF(AN30="","",IF(AN30&gt;0,"Bullish","Bearish"))</f>
        <v/>
      </c>
      <c r="AP30">
        <f>IF(AO30="",AP29,AO30)</f>
        <v/>
      </c>
      <c r="AQ30" s="14">
        <f>IF(AB30&lt;&gt;"",AB30,"")</f>
        <v/>
      </c>
      <c r="AR30" s="14">
        <f>IF(AD30&lt;&gt;"",AD30,"")</f>
        <v/>
      </c>
      <c r="AS30">
        <f>IF(AS29+1=13,1,AS29+1)</f>
        <v/>
      </c>
      <c r="AT30">
        <f>IFERROR(IF(SLOPE($AQ$14:$AQ$25,$AS$14:$AS$25)&gt;0,MIN(3,ABS(SLOPE($AQ$14:$AQ$25,$AS$14:$AS$25))),IF(SLOPE($AQ$14:$AQ$25,$AS$14:$AS$25)&lt;-0.5,-0.5,0)),0)</f>
        <v/>
      </c>
      <c r="AU30">
        <f>IFERROR(IF(SLOPE($AR$14:$AR$25,$AS$14:$AS$25)&lt;0,MAX(-3,-ABS(SLOPE($AR$14:$AR$25,$AS$14:$AS$25))),IF(SLOPE($AR$14:$AR$25,$AS$14:$AS$25)&gt;0.5,0.5,0)),0)</f>
        <v/>
      </c>
      <c r="AV30">
        <f>($AQ$26+(AT30*(AS30-1)))</f>
        <v/>
      </c>
      <c r="AW30">
        <f>($AR$26+(AU30*(AS30-1)))</f>
        <v/>
      </c>
      <c r="AX30">
        <f>IF(AT30&gt;0,AV30+AT30,AV30)</f>
        <v/>
      </c>
      <c r="AY30">
        <f>IF(AU30&lt;0,AW30+AU30,AW30)</f>
        <v/>
      </c>
      <c r="BA30" s="14">
        <f>IFERROR(AX30-AQ30,"")</f>
        <v/>
      </c>
      <c r="BB30" s="14">
        <f>IFERROR(AY30-AR30,"")</f>
        <v/>
      </c>
      <c r="BD30">
        <f>AH30</f>
        <v/>
      </c>
      <c r="BE30">
        <f>AI30</f>
        <v/>
      </c>
      <c r="BF30">
        <f>AJ30</f>
        <v/>
      </c>
      <c r="BG30" s="14">
        <f>L30</f>
        <v/>
      </c>
      <c r="BH30" s="14">
        <f>IF(X30="","",X30)</f>
        <v/>
      </c>
      <c r="BI30" s="14">
        <f>IF(Y30="","",Y30)</f>
        <v/>
      </c>
      <c r="BJ30">
        <f>Z30</f>
        <v/>
      </c>
      <c r="BK30">
        <f>AA30</f>
        <v/>
      </c>
      <c r="BL30">
        <f>IFERROR(AX30,"")</f>
        <v/>
      </c>
      <c r="BM30">
        <f>IFERROR(AY30,"")</f>
        <v/>
      </c>
    </row>
    <row r="31" ht="14.25" customHeight="1">
      <c r="A31">
        <f>ALGLIB_SSA_XAUUSD!AA31</f>
        <v/>
      </c>
      <c r="B31">
        <f>IF($A31="","",INDEX(ALGLIB_SSA_XAUUSD!$B$2:$B$2401,MATCH($A31,ALGLIB_SSA_XAUUSD!$A$2:$A$2401,1)))</f>
        <v/>
      </c>
      <c r="C31">
        <f>IF($A31="","",INDEX(ALGLIB_SSA_XAUUSD!$C$2:$C$2401,MATCH($A31,ALGLIB_SSA_XAUUSD!$A$2:$A$2401,1)))</f>
        <v/>
      </c>
      <c r="D31" s="14">
        <f>IF($A31="","",INT((ROW()-2)/12)+1)</f>
        <v/>
      </c>
      <c r="E31" s="14">
        <f>IF(AND(E38&lt;&gt;"",D38=D26+1),E26+(E38-E26)*5/12,"")</f>
        <v/>
      </c>
      <c r="F31" s="14">
        <f>IF(AND(F38&lt;&gt;"",D38=D26+1),F26+(F38-F26)*5/12,"")</f>
        <v/>
      </c>
      <c r="G31" s="14">
        <f>IF(AND(G38&lt;&gt;"",D38=D26+1),G26+(G38-G26)*5/12,"")</f>
        <v/>
      </c>
      <c r="H31" s="14">
        <f>IF(AND(H38&lt;&gt;"",D38=D26+1),H26+(H38-H26)*5/12,"")</f>
        <v/>
      </c>
      <c r="I31" s="14">
        <f>IF(AND(L38&lt;&gt;"",D38=D26+1),I26+(I38-I26)*5/12,"")</f>
        <v/>
      </c>
      <c r="J31">
        <f>_xlfn.XLOOKUP($A31,ALGLIB_SSA_XAUUSD!$AA$2:$AA$2401,ALGLIB_SSA_XAUUSD!$P$2:$P$2401,"",0)</f>
        <v/>
      </c>
      <c r="K31">
        <f>_xlfn.XLOOKUP($A31,ALGLIB_SSA_XAUUSD!$AA$2:$AA$2401,ALGLIB_SSA_XAUUSD!$Q$2:$Q$2401,"",0)</f>
        <v/>
      </c>
      <c r="L31">
        <f>_xlfn.XLOOKUP($A31,ALGLIB_SSA_XAUUSD!$AA$2:$AA$2401,ALGLIB_SSA_XAUUSD!$R$2:$R$2401,"",0)</f>
        <v/>
      </c>
      <c r="M31">
        <f>_xlfn.XLOOKUP($A31,ALGLIB_SSA_XAUUSD!$AA$2:$AA$2401,ALGLIB_SSA_XAUUSD!$S$2:$S$2401,"",0)</f>
        <v/>
      </c>
      <c r="N31">
        <f>_xlfn.XLOOKUP($A31,ALGLIB_SSA_XAUUSD!$AA$2:$AA$2401,ALGLIB_SSA_XAUUSD!$T$2:$T$2401,"",0)</f>
        <v/>
      </c>
      <c r="O31">
        <f>_xlfn.XLOOKUP($A31,ALGLIB_SSA_XAUUSD!$AA$2:$AA$2401,ALGLIB_SSA_XAUUSD!$U$2:$U$2401,"",0)</f>
        <v/>
      </c>
      <c r="P31">
        <f>_xlfn.XLOOKUP($A31,ALGLIB_SSA_XAUUSD!$AA$2:$AA$2401,ALGLIB_SSA_XAUUSD!$V$2:$V$2401,"",0)</f>
        <v/>
      </c>
      <c r="S31">
        <f>A31</f>
        <v/>
      </c>
      <c r="T31">
        <f>J31</f>
        <v/>
      </c>
      <c r="U31">
        <f>K31</f>
        <v/>
      </c>
      <c r="V31" s="14">
        <f>IF($A31="","",MOD(ROW()-2,12)+1)</f>
        <v/>
      </c>
      <c r="W31">
        <f>L31</f>
        <v/>
      </c>
      <c r="X31" s="14">
        <f>IF(F31="","",F31)</f>
        <v/>
      </c>
      <c r="Y31" s="14">
        <f>IF(G31="","",G31)</f>
        <v/>
      </c>
      <c r="Z31">
        <f>M31</f>
        <v/>
      </c>
      <c r="AA31">
        <f>N31</f>
        <v/>
      </c>
      <c r="AB31" s="14">
        <f>IF(H31="","",H31)</f>
        <v/>
      </c>
      <c r="AC31">
        <f>O31</f>
        <v/>
      </c>
      <c r="AD31" s="14">
        <f>IF(I31="","",I31)</f>
        <v/>
      </c>
      <c r="AE31">
        <f>P31</f>
        <v/>
      </c>
      <c r="AH31">
        <f>IF(S31&lt;&gt;"",S31,AH30+900)</f>
        <v/>
      </c>
      <c r="AI31">
        <f>IF(T31&lt;&gt;"",T31,AI30)</f>
        <v/>
      </c>
      <c r="AJ31">
        <f>IF(U31&lt;&gt;"",U31,AJ30)</f>
        <v/>
      </c>
      <c r="AK31">
        <f>IF(W31&lt;&gt;"",W31,"")</f>
        <v/>
      </c>
      <c r="AL31" s="14">
        <f>IF(X31&lt;&gt;"",X31,"")</f>
        <v/>
      </c>
      <c r="AM31" s="14">
        <f>IF(Y31&lt;&gt;"",Y31,"")</f>
        <v/>
      </c>
      <c r="AN31" s="14">
        <f>IF(OR(AL31="",AM31=""),"",AL31-AM31)</f>
        <v/>
      </c>
      <c r="AO31">
        <f>IF(AN31="","",IF(AN31&gt;0,"Bullish","Bearish"))</f>
        <v/>
      </c>
      <c r="AP31">
        <f>IF(AO31="",AP30,AO31)</f>
        <v/>
      </c>
      <c r="AQ31" s="14">
        <f>IF(AB31&lt;&gt;"",AB31,"")</f>
        <v/>
      </c>
      <c r="AR31" s="14">
        <f>IF(AD31&lt;&gt;"",AD31,"")</f>
        <v/>
      </c>
      <c r="AS31">
        <f>IF(AS30+1=13,1,AS30+1)</f>
        <v/>
      </c>
      <c r="AT31">
        <f>IFERROR(IF(SLOPE($AQ$14:$AQ$25,$AS$14:$AS$25)&gt;0,MIN(3,ABS(SLOPE($AQ$14:$AQ$25,$AS$14:$AS$25))),IF(SLOPE($AQ$14:$AQ$25,$AS$14:$AS$25)&lt;-0.5,-0.5,0)),0)</f>
        <v/>
      </c>
      <c r="AU31">
        <f>IFERROR(IF(SLOPE($AR$14:$AR$25,$AS$14:$AS$25)&lt;0,MAX(-3,-ABS(SLOPE($AR$14:$AR$25,$AS$14:$AS$25))),IF(SLOPE($AR$14:$AR$25,$AS$14:$AS$25)&gt;0.5,0.5,0)),0)</f>
        <v/>
      </c>
      <c r="AV31">
        <f>($AQ$26+(AT31*(AS31-1)))</f>
        <v/>
      </c>
      <c r="AW31">
        <f>($AR$26+(AU31*(AS31-1)))</f>
        <v/>
      </c>
      <c r="AX31">
        <f>IF(AT31&gt;0,AV31+AT31,AV31)</f>
        <v/>
      </c>
      <c r="AY31">
        <f>IF(AU31&lt;0,AW31+AU31,AW31)</f>
        <v/>
      </c>
      <c r="BA31" s="14">
        <f>IFERROR(AX31-AQ31,"")</f>
        <v/>
      </c>
      <c r="BB31" s="14">
        <f>IFERROR(AY31-AR31,"")</f>
        <v/>
      </c>
      <c r="BD31">
        <f>AH31</f>
        <v/>
      </c>
      <c r="BE31">
        <f>AI31</f>
        <v/>
      </c>
      <c r="BF31">
        <f>AJ31</f>
        <v/>
      </c>
      <c r="BG31" s="14">
        <f>L31</f>
        <v/>
      </c>
      <c r="BH31" s="14">
        <f>IF(X31="","",X31)</f>
        <v/>
      </c>
      <c r="BI31" s="14">
        <f>IF(Y31="","",Y31)</f>
        <v/>
      </c>
      <c r="BJ31">
        <f>Z31</f>
        <v/>
      </c>
      <c r="BK31">
        <f>AA31</f>
        <v/>
      </c>
      <c r="BL31">
        <f>IFERROR(AX31,"")</f>
        <v/>
      </c>
      <c r="BM31">
        <f>IFERROR(AY31,"")</f>
        <v/>
      </c>
    </row>
    <row r="32" ht="14.25" customHeight="1">
      <c r="A32">
        <f>ALGLIB_SSA_XAUUSD!AA32</f>
        <v/>
      </c>
      <c r="B32">
        <f>IF($A32="","",INDEX(ALGLIB_SSA_XAUUSD!$B$2:$B$2401,MATCH($A32,ALGLIB_SSA_XAUUSD!$A$2:$A$2401,1)))</f>
        <v/>
      </c>
      <c r="C32">
        <f>IF($A32="","",INDEX(ALGLIB_SSA_XAUUSD!$C$2:$C$2401,MATCH($A32,ALGLIB_SSA_XAUUSD!$A$2:$A$2401,1)))</f>
        <v/>
      </c>
      <c r="D32" s="14">
        <f>IF($A32="","",INT((ROW()-2)/12)+1)</f>
        <v/>
      </c>
      <c r="E32" s="14">
        <f>IF(AND(E38&lt;&gt;"",D38=D26+1),E26+(E38-E26)*6/12,"")</f>
        <v/>
      </c>
      <c r="F32" s="14">
        <f>IF(AND(F38&lt;&gt;"",D38=D26+1),F26+(F38-F26)*6/12,"")</f>
        <v/>
      </c>
      <c r="G32" s="14">
        <f>IF(AND(G38&lt;&gt;"",D38=D26+1),G26+(G38-G26)*6/12,"")</f>
        <v/>
      </c>
      <c r="H32" s="14">
        <f>IF(AND(H38&lt;&gt;"",D38=D26+1),H26+(H38-H26)*6/12,"")</f>
        <v/>
      </c>
      <c r="I32" s="14">
        <f>IF(AND(L38&lt;&gt;"",D38=D26+1),I26+(I38-I26)*6/12,"")</f>
        <v/>
      </c>
      <c r="J32">
        <f>_xlfn.XLOOKUP($A32,ALGLIB_SSA_XAUUSD!$AA$2:$AA$2401,ALGLIB_SSA_XAUUSD!$P$2:$P$2401,"",0)</f>
        <v/>
      </c>
      <c r="K32">
        <f>_xlfn.XLOOKUP($A32,ALGLIB_SSA_XAUUSD!$AA$2:$AA$2401,ALGLIB_SSA_XAUUSD!$Q$2:$Q$2401,"",0)</f>
        <v/>
      </c>
      <c r="L32">
        <f>_xlfn.XLOOKUP($A32,ALGLIB_SSA_XAUUSD!$AA$2:$AA$2401,ALGLIB_SSA_XAUUSD!$R$2:$R$2401,"",0)</f>
        <v/>
      </c>
      <c r="M32">
        <f>_xlfn.XLOOKUP($A32,ALGLIB_SSA_XAUUSD!$AA$2:$AA$2401,ALGLIB_SSA_XAUUSD!$S$2:$S$2401,"",0)</f>
        <v/>
      </c>
      <c r="N32">
        <f>_xlfn.XLOOKUP($A32,ALGLIB_SSA_XAUUSD!$AA$2:$AA$2401,ALGLIB_SSA_XAUUSD!$T$2:$T$2401,"",0)</f>
        <v/>
      </c>
      <c r="O32">
        <f>_xlfn.XLOOKUP($A32,ALGLIB_SSA_XAUUSD!$AA$2:$AA$2401,ALGLIB_SSA_XAUUSD!$U$2:$U$2401,"",0)</f>
        <v/>
      </c>
      <c r="P32">
        <f>_xlfn.XLOOKUP($A32,ALGLIB_SSA_XAUUSD!$AA$2:$AA$2401,ALGLIB_SSA_XAUUSD!$V$2:$V$2401,"",0)</f>
        <v/>
      </c>
      <c r="S32">
        <f>A32</f>
        <v/>
      </c>
      <c r="T32">
        <f>J32</f>
        <v/>
      </c>
      <c r="U32">
        <f>K32</f>
        <v/>
      </c>
      <c r="V32" s="14">
        <f>IF($A32="","",MOD(ROW()-2,12)+1)</f>
        <v/>
      </c>
      <c r="W32">
        <f>L32</f>
        <v/>
      </c>
      <c r="X32" s="14">
        <f>IF(F32="","",F32)</f>
        <v/>
      </c>
      <c r="Y32" s="14">
        <f>IF(G32="","",G32)</f>
        <v/>
      </c>
      <c r="Z32">
        <f>M32</f>
        <v/>
      </c>
      <c r="AA32">
        <f>N32</f>
        <v/>
      </c>
      <c r="AB32" s="14">
        <f>IF(H32="","",H32)</f>
        <v/>
      </c>
      <c r="AC32">
        <f>O32</f>
        <v/>
      </c>
      <c r="AD32" s="14">
        <f>IF(I32="","",I32)</f>
        <v/>
      </c>
      <c r="AE32">
        <f>P32</f>
        <v/>
      </c>
      <c r="AH32">
        <f>IF(S32&lt;&gt;"",S32,AH31+900)</f>
        <v/>
      </c>
      <c r="AI32">
        <f>IF(T32&lt;&gt;"",T32,AI31)</f>
        <v/>
      </c>
      <c r="AJ32">
        <f>IF(U32&lt;&gt;"",U32,AJ31)</f>
        <v/>
      </c>
      <c r="AK32">
        <f>IF(W32&lt;&gt;"",W32,"")</f>
        <v/>
      </c>
      <c r="AL32" s="14">
        <f>IF(X32&lt;&gt;"",X32,"")</f>
        <v/>
      </c>
      <c r="AM32" s="14">
        <f>IF(Y32&lt;&gt;"",Y32,"")</f>
        <v/>
      </c>
      <c r="AN32" s="14">
        <f>IF(OR(AL32="",AM32=""),"",AL32-AM32)</f>
        <v/>
      </c>
      <c r="AO32">
        <f>IF(AN32="","",IF(AN32&gt;0,"Bullish","Bearish"))</f>
        <v/>
      </c>
      <c r="AP32">
        <f>IF(AO32="",AP31,AO32)</f>
        <v/>
      </c>
      <c r="AQ32" s="14">
        <f>IF(AB32&lt;&gt;"",AB32,"")</f>
        <v/>
      </c>
      <c r="AR32" s="14">
        <f>IF(AD32&lt;&gt;"",AD32,"")</f>
        <v/>
      </c>
      <c r="AS32">
        <f>IF(AS31+1=13,1,AS31+1)</f>
        <v/>
      </c>
      <c r="AT32">
        <f>IFERROR(IF(SLOPE($AQ$14:$AQ$25,$AS$14:$AS$25)&gt;0,MIN(3,ABS(SLOPE($AQ$14:$AQ$25,$AS$14:$AS$25))),IF(SLOPE($AQ$14:$AQ$25,$AS$14:$AS$25)&lt;-0.5,-0.5,0)),0)</f>
        <v/>
      </c>
      <c r="AU32">
        <f>IFERROR(IF(SLOPE($AR$14:$AR$25,$AS$14:$AS$25)&lt;0,MAX(-3,-ABS(SLOPE($AR$14:$AR$25,$AS$14:$AS$25))),IF(SLOPE($AR$14:$AR$25,$AS$14:$AS$25)&gt;0.5,0.5,0)),0)</f>
        <v/>
      </c>
      <c r="AV32">
        <f>($AQ$26+(AT32*(AS32-1)))</f>
        <v/>
      </c>
      <c r="AW32">
        <f>($AR$26+(AU32*(AS32-1)))</f>
        <v/>
      </c>
      <c r="AX32">
        <f>IF(AT32&gt;0,AV32+AT32,AV32)</f>
        <v/>
      </c>
      <c r="AY32">
        <f>IF(AU32&lt;0,AW32+AU32,AW32)</f>
        <v/>
      </c>
      <c r="BA32" s="14">
        <f>IFERROR(AX32-AQ32,"")</f>
        <v/>
      </c>
      <c r="BB32" s="14">
        <f>IFERROR(AY32-AR32,"")</f>
        <v/>
      </c>
      <c r="BD32">
        <f>AH32</f>
        <v/>
      </c>
      <c r="BE32">
        <f>AI32</f>
        <v/>
      </c>
      <c r="BF32">
        <f>AJ32</f>
        <v/>
      </c>
      <c r="BG32" s="14">
        <f>L32</f>
        <v/>
      </c>
      <c r="BH32" s="14">
        <f>IF(X32="","",X32)</f>
        <v/>
      </c>
      <c r="BI32" s="14">
        <f>IF(Y32="","",Y32)</f>
        <v/>
      </c>
      <c r="BJ32">
        <f>Z32</f>
        <v/>
      </c>
      <c r="BK32">
        <f>AA32</f>
        <v/>
      </c>
      <c r="BL32">
        <f>IFERROR(AX32,"")</f>
        <v/>
      </c>
      <c r="BM32">
        <f>IFERROR(AY32,"")</f>
        <v/>
      </c>
    </row>
    <row r="33" ht="14.25" customHeight="1">
      <c r="A33">
        <f>ALGLIB_SSA_XAUUSD!AA33</f>
        <v/>
      </c>
      <c r="B33">
        <f>IF($A33="","",INDEX(ALGLIB_SSA_XAUUSD!$B$2:$B$2401,MATCH($A33,ALGLIB_SSA_XAUUSD!$A$2:$A$2401,1)))</f>
        <v/>
      </c>
      <c r="C33">
        <f>IF($A33="","",INDEX(ALGLIB_SSA_XAUUSD!$C$2:$C$2401,MATCH($A33,ALGLIB_SSA_XAUUSD!$A$2:$A$2401,1)))</f>
        <v/>
      </c>
      <c r="D33" s="14">
        <f>IF($A33="","",INT((ROW()-2)/12)+1)</f>
        <v/>
      </c>
      <c r="E33" s="14">
        <f>IF(AND(E38&lt;&gt;"",D38=D26+1),E26+(E38-E26)*7/12,"")</f>
        <v/>
      </c>
      <c r="F33" s="14">
        <f>IF(AND(F38&lt;&gt;"",D38=D26+1),F26+(F38-F26)*7/12,"")</f>
        <v/>
      </c>
      <c r="G33" s="14">
        <f>IF(AND(G38&lt;&gt;"",D38=D26+1),G26+(G38-G26)*7/12,"")</f>
        <v/>
      </c>
      <c r="H33" s="14">
        <f>IF(AND(H38&lt;&gt;"",D38=D26+1),H26+(H38-H26)*7/12,"")</f>
        <v/>
      </c>
      <c r="I33" s="14">
        <f>IF(AND(L38&lt;&gt;"",D38=D26+1),I26+(I38-I26)*7/12,"")</f>
        <v/>
      </c>
      <c r="J33">
        <f>_xlfn.XLOOKUP($A33,ALGLIB_SSA_XAUUSD!$AA$2:$AA$2401,ALGLIB_SSA_XAUUSD!$P$2:$P$2401,"",0)</f>
        <v/>
      </c>
      <c r="K33">
        <f>_xlfn.XLOOKUP($A33,ALGLIB_SSA_XAUUSD!$AA$2:$AA$2401,ALGLIB_SSA_XAUUSD!$Q$2:$Q$2401,"",0)</f>
        <v/>
      </c>
      <c r="L33">
        <f>_xlfn.XLOOKUP($A33,ALGLIB_SSA_XAUUSD!$AA$2:$AA$2401,ALGLIB_SSA_XAUUSD!$R$2:$R$2401,"",0)</f>
        <v/>
      </c>
      <c r="M33">
        <f>_xlfn.XLOOKUP($A33,ALGLIB_SSA_XAUUSD!$AA$2:$AA$2401,ALGLIB_SSA_XAUUSD!$S$2:$S$2401,"",0)</f>
        <v/>
      </c>
      <c r="N33">
        <f>_xlfn.XLOOKUP($A33,ALGLIB_SSA_XAUUSD!$AA$2:$AA$2401,ALGLIB_SSA_XAUUSD!$T$2:$T$2401,"",0)</f>
        <v/>
      </c>
      <c r="O33">
        <f>_xlfn.XLOOKUP($A33,ALGLIB_SSA_XAUUSD!$AA$2:$AA$2401,ALGLIB_SSA_XAUUSD!$U$2:$U$2401,"",0)</f>
        <v/>
      </c>
      <c r="P33">
        <f>_xlfn.XLOOKUP($A33,ALGLIB_SSA_XAUUSD!$AA$2:$AA$2401,ALGLIB_SSA_XAUUSD!$V$2:$V$2401,"",0)</f>
        <v/>
      </c>
      <c r="S33">
        <f>A33</f>
        <v/>
      </c>
      <c r="T33">
        <f>J33</f>
        <v/>
      </c>
      <c r="U33">
        <f>K33</f>
        <v/>
      </c>
      <c r="V33" s="14">
        <f>IF($A33="","",MOD(ROW()-2,12)+1)</f>
        <v/>
      </c>
      <c r="W33">
        <f>L33</f>
        <v/>
      </c>
      <c r="X33" s="14">
        <f>IF(F33="","",F33)</f>
        <v/>
      </c>
      <c r="Y33" s="14">
        <f>IF(G33="","",G33)</f>
        <v/>
      </c>
      <c r="Z33">
        <f>M33</f>
        <v/>
      </c>
      <c r="AA33">
        <f>N33</f>
        <v/>
      </c>
      <c r="AB33" s="14">
        <f>IF(H33="","",H33)</f>
        <v/>
      </c>
      <c r="AC33">
        <f>O33</f>
        <v/>
      </c>
      <c r="AD33" s="14">
        <f>IF(I33="","",I33)</f>
        <v/>
      </c>
      <c r="AE33">
        <f>P33</f>
        <v/>
      </c>
      <c r="AH33">
        <f>IF(S33&lt;&gt;"",S33,AH32+900)</f>
        <v/>
      </c>
      <c r="AI33">
        <f>IF(T33&lt;&gt;"",T33,AI32)</f>
        <v/>
      </c>
      <c r="AJ33">
        <f>IF(U33&lt;&gt;"",U33,AJ32)</f>
        <v/>
      </c>
      <c r="AK33">
        <f>IF(W33&lt;&gt;"",W33,"")</f>
        <v/>
      </c>
      <c r="AL33" s="14">
        <f>IF(X33&lt;&gt;"",X33,"")</f>
        <v/>
      </c>
      <c r="AM33" s="14">
        <f>IF(Y33&lt;&gt;"",Y33,"")</f>
        <v/>
      </c>
      <c r="AN33" s="14">
        <f>IF(OR(AL33="",AM33=""),"",AL33-AM33)</f>
        <v/>
      </c>
      <c r="AO33">
        <f>IF(AN33="","",IF(AN33&gt;0,"Bullish","Bearish"))</f>
        <v/>
      </c>
      <c r="AP33">
        <f>IF(AO33="",AP32,AO33)</f>
        <v/>
      </c>
      <c r="AQ33" s="14">
        <f>IF(AB33&lt;&gt;"",AB33,"")</f>
        <v/>
      </c>
      <c r="AR33" s="14">
        <f>IF(AD33&lt;&gt;"",AD33,"")</f>
        <v/>
      </c>
      <c r="AS33">
        <f>IF(AS32+1=13,1,AS32+1)</f>
        <v/>
      </c>
      <c r="AT33">
        <f>IFERROR(IF(SLOPE($AQ$14:$AQ$25,$AS$14:$AS$25)&gt;0,MIN(3,ABS(SLOPE($AQ$14:$AQ$25,$AS$14:$AS$25))),IF(SLOPE($AQ$14:$AQ$25,$AS$14:$AS$25)&lt;-0.5,-0.5,0)),0)</f>
        <v/>
      </c>
      <c r="AU33">
        <f>IFERROR(IF(SLOPE($AR$14:$AR$25,$AS$14:$AS$25)&lt;0,MAX(-3,-ABS(SLOPE($AR$14:$AR$25,$AS$14:$AS$25))),IF(SLOPE($AR$14:$AR$25,$AS$14:$AS$25)&gt;0.5,0.5,0)),0)</f>
        <v/>
      </c>
      <c r="AV33">
        <f>($AQ$26+(AT33*(AS33-1)))</f>
        <v/>
      </c>
      <c r="AW33">
        <f>($AR$26+(AU33*(AS33-1)))</f>
        <v/>
      </c>
      <c r="AX33">
        <f>IF(AT33&gt;0,AV33+AT33,AV33)</f>
        <v/>
      </c>
      <c r="AY33">
        <f>IF(AU33&lt;0,AW33+AU33,AW33)</f>
        <v/>
      </c>
      <c r="BA33" s="14">
        <f>IFERROR(AX33-AQ33,"")</f>
        <v/>
      </c>
      <c r="BB33" s="14">
        <f>IFERROR(AY33-AR33,"")</f>
        <v/>
      </c>
      <c r="BD33">
        <f>AH33</f>
        <v/>
      </c>
      <c r="BE33">
        <f>AI33</f>
        <v/>
      </c>
      <c r="BF33">
        <f>AJ33</f>
        <v/>
      </c>
      <c r="BG33" s="14">
        <f>L33</f>
        <v/>
      </c>
      <c r="BH33" s="14">
        <f>IF(X33="","",X33)</f>
        <v/>
      </c>
      <c r="BI33" s="14">
        <f>IF(Y33="","",Y33)</f>
        <v/>
      </c>
      <c r="BJ33">
        <f>Z33</f>
        <v/>
      </c>
      <c r="BK33">
        <f>AA33</f>
        <v/>
      </c>
      <c r="BL33">
        <f>IFERROR(AX33,"")</f>
        <v/>
      </c>
      <c r="BM33">
        <f>IFERROR(AY33,"")</f>
        <v/>
      </c>
    </row>
    <row r="34" ht="14.25" customHeight="1">
      <c r="A34">
        <f>ALGLIB_SSA_XAUUSD!AA34</f>
        <v/>
      </c>
      <c r="B34">
        <f>IF($A34="","",INDEX(ALGLIB_SSA_XAUUSD!$B$2:$B$2401,MATCH($A34,ALGLIB_SSA_XAUUSD!$A$2:$A$2401,1)))</f>
        <v/>
      </c>
      <c r="C34">
        <f>IF($A34="","",INDEX(ALGLIB_SSA_XAUUSD!$C$2:$C$2401,MATCH($A34,ALGLIB_SSA_XAUUSD!$A$2:$A$2401,1)))</f>
        <v/>
      </c>
      <c r="D34" s="14">
        <f>IF($A34="","",INT((ROW()-2)/12)+1)</f>
        <v/>
      </c>
      <c r="E34" s="14">
        <f>IF(AND(E38&lt;&gt;"",D38=D26+1),E26+(E38-E26)*8/12,"")</f>
        <v/>
      </c>
      <c r="F34" s="14">
        <f>IF(AND(F38&lt;&gt;"",D38=D26+1),F26+(F38-F26)*8/12,"")</f>
        <v/>
      </c>
      <c r="G34" s="14">
        <f>IF(AND(G38&lt;&gt;"",D38=D26+1),G26+(G38-G26)*8/12,"")</f>
        <v/>
      </c>
      <c r="H34" s="14">
        <f>IF(AND(H38&lt;&gt;"",D38=D26+1),H26+(H38-H26)*8/12,"")</f>
        <v/>
      </c>
      <c r="I34" s="14">
        <f>IF(AND(L38&lt;&gt;"",D38=D26+1),I26+(I38-I26)*8/12,"")</f>
        <v/>
      </c>
      <c r="J34">
        <f>_xlfn.XLOOKUP($A34,ALGLIB_SSA_XAUUSD!$AA$2:$AA$2401,ALGLIB_SSA_XAUUSD!$P$2:$P$2401,"",0)</f>
        <v/>
      </c>
      <c r="K34">
        <f>_xlfn.XLOOKUP($A34,ALGLIB_SSA_XAUUSD!$AA$2:$AA$2401,ALGLIB_SSA_XAUUSD!$Q$2:$Q$2401,"",0)</f>
        <v/>
      </c>
      <c r="L34">
        <f>_xlfn.XLOOKUP($A34,ALGLIB_SSA_XAUUSD!$AA$2:$AA$2401,ALGLIB_SSA_XAUUSD!$R$2:$R$2401,"",0)</f>
        <v/>
      </c>
      <c r="M34">
        <f>_xlfn.XLOOKUP($A34,ALGLIB_SSA_XAUUSD!$AA$2:$AA$2401,ALGLIB_SSA_XAUUSD!$S$2:$S$2401,"",0)</f>
        <v/>
      </c>
      <c r="N34">
        <f>_xlfn.XLOOKUP($A34,ALGLIB_SSA_XAUUSD!$AA$2:$AA$2401,ALGLIB_SSA_XAUUSD!$T$2:$T$2401,"",0)</f>
        <v/>
      </c>
      <c r="O34">
        <f>_xlfn.XLOOKUP($A34,ALGLIB_SSA_XAUUSD!$AA$2:$AA$2401,ALGLIB_SSA_XAUUSD!$U$2:$U$2401,"",0)</f>
        <v/>
      </c>
      <c r="P34">
        <f>_xlfn.XLOOKUP($A34,ALGLIB_SSA_XAUUSD!$AA$2:$AA$2401,ALGLIB_SSA_XAUUSD!$V$2:$V$2401,"",0)</f>
        <v/>
      </c>
      <c r="S34">
        <f>A34</f>
        <v/>
      </c>
      <c r="T34">
        <f>J34</f>
        <v/>
      </c>
      <c r="U34">
        <f>K34</f>
        <v/>
      </c>
      <c r="V34" s="14">
        <f>IF($A34="","",MOD(ROW()-2,12)+1)</f>
        <v/>
      </c>
      <c r="W34">
        <f>L34</f>
        <v/>
      </c>
      <c r="X34" s="14">
        <f>IF(F34="","",F34)</f>
        <v/>
      </c>
      <c r="Y34" s="14">
        <f>IF(G34="","",G34)</f>
        <v/>
      </c>
      <c r="Z34">
        <f>M34</f>
        <v/>
      </c>
      <c r="AA34">
        <f>N34</f>
        <v/>
      </c>
      <c r="AB34" s="14">
        <f>IF(H34="","",H34)</f>
        <v/>
      </c>
      <c r="AC34">
        <f>O34</f>
        <v/>
      </c>
      <c r="AD34" s="14">
        <f>IF(I34="","",I34)</f>
        <v/>
      </c>
      <c r="AE34">
        <f>P34</f>
        <v/>
      </c>
      <c r="AH34">
        <f>IF(S34&lt;&gt;"",S34,AH33+900)</f>
        <v/>
      </c>
      <c r="AI34">
        <f>IF(T34&lt;&gt;"",T34,AI33)</f>
        <v/>
      </c>
      <c r="AJ34">
        <f>IF(U34&lt;&gt;"",U34,AJ33)</f>
        <v/>
      </c>
      <c r="AK34">
        <f>IF(W34&lt;&gt;"",W34,"")</f>
        <v/>
      </c>
      <c r="AL34" s="14">
        <f>IF(X34&lt;&gt;"",X34,"")</f>
        <v/>
      </c>
      <c r="AM34" s="14">
        <f>IF(Y34&lt;&gt;"",Y34,"")</f>
        <v/>
      </c>
      <c r="AN34" s="14">
        <f>IF(OR(AL34="",AM34=""),"",AL34-AM34)</f>
        <v/>
      </c>
      <c r="AO34">
        <f>IF(AN34="","",IF(AN34&gt;0,"Bullish","Bearish"))</f>
        <v/>
      </c>
      <c r="AP34">
        <f>IF(AO34="",AP33,AO34)</f>
        <v/>
      </c>
      <c r="AQ34" s="14">
        <f>IF(AB34&lt;&gt;"",AB34,"")</f>
        <v/>
      </c>
      <c r="AR34" s="14">
        <f>IF(AD34&lt;&gt;"",AD34,"")</f>
        <v/>
      </c>
      <c r="AS34">
        <f>IF(AS33+1=13,1,AS33+1)</f>
        <v/>
      </c>
      <c r="AT34">
        <f>IFERROR(IF(SLOPE($AQ$14:$AQ$25,$AS$14:$AS$25)&gt;0,MIN(3,ABS(SLOPE($AQ$14:$AQ$25,$AS$14:$AS$25))),IF(SLOPE($AQ$14:$AQ$25,$AS$14:$AS$25)&lt;-0.5,-0.5,0)),0)</f>
        <v/>
      </c>
      <c r="AU34">
        <f>IFERROR(IF(SLOPE($AR$14:$AR$25,$AS$14:$AS$25)&lt;0,MAX(-3,-ABS(SLOPE($AR$14:$AR$25,$AS$14:$AS$25))),IF(SLOPE($AR$14:$AR$25,$AS$14:$AS$25)&gt;0.5,0.5,0)),0)</f>
        <v/>
      </c>
      <c r="AV34">
        <f>($AQ$26+(AT34*(AS34-1)))</f>
        <v/>
      </c>
      <c r="AW34">
        <f>($AR$26+(AU34*(AS34-1)))</f>
        <v/>
      </c>
      <c r="AX34">
        <f>IF(AT34&gt;0,AV34+AT34,AV34)</f>
        <v/>
      </c>
      <c r="AY34">
        <f>IF(AU34&lt;0,AW34+AU34,AW34)</f>
        <v/>
      </c>
      <c r="BA34" s="14">
        <f>IFERROR(AX34-AQ34,"")</f>
        <v/>
      </c>
      <c r="BB34" s="14">
        <f>IFERROR(AY34-AR34,"")</f>
        <v/>
      </c>
      <c r="BD34">
        <f>AH34</f>
        <v/>
      </c>
      <c r="BE34">
        <f>AI34</f>
        <v/>
      </c>
      <c r="BF34">
        <f>AJ34</f>
        <v/>
      </c>
      <c r="BG34" s="14">
        <f>L34</f>
        <v/>
      </c>
      <c r="BH34" s="14">
        <f>IF(X34="","",X34)</f>
        <v/>
      </c>
      <c r="BI34" s="14">
        <f>IF(Y34="","",Y34)</f>
        <v/>
      </c>
      <c r="BJ34">
        <f>Z34</f>
        <v/>
      </c>
      <c r="BK34">
        <f>AA34</f>
        <v/>
      </c>
      <c r="BL34">
        <f>IFERROR(AX34,"")</f>
        <v/>
      </c>
      <c r="BM34">
        <f>IFERROR(AY34,"")</f>
        <v/>
      </c>
    </row>
    <row r="35" ht="14.25" customHeight="1">
      <c r="A35">
        <f>ALGLIB_SSA_XAUUSD!AA35</f>
        <v/>
      </c>
      <c r="B35">
        <f>IF($A35="","",INDEX(ALGLIB_SSA_XAUUSD!$B$2:$B$2401,MATCH($A35,ALGLIB_SSA_XAUUSD!$A$2:$A$2401,1)))</f>
        <v/>
      </c>
      <c r="C35">
        <f>IF($A35="","",INDEX(ALGLIB_SSA_XAUUSD!$C$2:$C$2401,MATCH($A35,ALGLIB_SSA_XAUUSD!$A$2:$A$2401,1)))</f>
        <v/>
      </c>
      <c r="D35" s="14">
        <f>IF($A35="","",INT((ROW()-2)/12)+1)</f>
        <v/>
      </c>
      <c r="E35" s="14">
        <f>IF(AND(E38&lt;&gt;"",D38=D26+1),E26+(E38-E26)*9/12,"")</f>
        <v/>
      </c>
      <c r="F35" s="14">
        <f>IF(AND(F38&lt;&gt;"",D38=D26+1),F26+(F38-F26)*9/12,"")</f>
        <v/>
      </c>
      <c r="G35" s="14">
        <f>IF(AND(G38&lt;&gt;"",D38=D26+1),G26+(G38-G26)*9/12,"")</f>
        <v/>
      </c>
      <c r="H35" s="14">
        <f>IF(AND(H38&lt;&gt;"",D38=D26+1),H26+(H38-H26)*9/12,"")</f>
        <v/>
      </c>
      <c r="I35" s="14">
        <f>IF(AND(L38&lt;&gt;"",D38=D26+1),I26+(I38-I26)*9/12,"")</f>
        <v/>
      </c>
      <c r="J35">
        <f>_xlfn.XLOOKUP($A35,ALGLIB_SSA_XAUUSD!$AA$2:$AA$2401,ALGLIB_SSA_XAUUSD!$P$2:$P$2401,"",0)</f>
        <v/>
      </c>
      <c r="K35">
        <f>_xlfn.XLOOKUP($A35,ALGLIB_SSA_XAUUSD!$AA$2:$AA$2401,ALGLIB_SSA_XAUUSD!$Q$2:$Q$2401,"",0)</f>
        <v/>
      </c>
      <c r="L35">
        <f>_xlfn.XLOOKUP($A35,ALGLIB_SSA_XAUUSD!$AA$2:$AA$2401,ALGLIB_SSA_XAUUSD!$R$2:$R$2401,"",0)</f>
        <v/>
      </c>
      <c r="M35">
        <f>_xlfn.XLOOKUP($A35,ALGLIB_SSA_XAUUSD!$AA$2:$AA$2401,ALGLIB_SSA_XAUUSD!$S$2:$S$2401,"",0)</f>
        <v/>
      </c>
      <c r="N35">
        <f>_xlfn.XLOOKUP($A35,ALGLIB_SSA_XAUUSD!$AA$2:$AA$2401,ALGLIB_SSA_XAUUSD!$T$2:$T$2401,"",0)</f>
        <v/>
      </c>
      <c r="O35">
        <f>_xlfn.XLOOKUP($A35,ALGLIB_SSA_XAUUSD!$AA$2:$AA$2401,ALGLIB_SSA_XAUUSD!$U$2:$U$2401,"",0)</f>
        <v/>
      </c>
      <c r="P35">
        <f>_xlfn.XLOOKUP($A35,ALGLIB_SSA_XAUUSD!$AA$2:$AA$2401,ALGLIB_SSA_XAUUSD!$V$2:$V$2401,"",0)</f>
        <v/>
      </c>
      <c r="S35">
        <f>A35</f>
        <v/>
      </c>
      <c r="T35">
        <f>J35</f>
        <v/>
      </c>
      <c r="U35">
        <f>K35</f>
        <v/>
      </c>
      <c r="V35" s="14">
        <f>IF($A35="","",MOD(ROW()-2,12)+1)</f>
        <v/>
      </c>
      <c r="W35">
        <f>L35</f>
        <v/>
      </c>
      <c r="X35" s="14">
        <f>IF(F35="","",F35)</f>
        <v/>
      </c>
      <c r="Y35" s="14">
        <f>IF(G35="","",G35)</f>
        <v/>
      </c>
      <c r="Z35">
        <f>M35</f>
        <v/>
      </c>
      <c r="AA35">
        <f>N35</f>
        <v/>
      </c>
      <c r="AB35" s="14">
        <f>IF(H35="","",H35)</f>
        <v/>
      </c>
      <c r="AC35">
        <f>O35</f>
        <v/>
      </c>
      <c r="AD35" s="14">
        <f>IF(I35="","",I35)</f>
        <v/>
      </c>
      <c r="AE35">
        <f>P35</f>
        <v/>
      </c>
      <c r="AH35">
        <f>IF(S35&lt;&gt;"",S35,AH34+900)</f>
        <v/>
      </c>
      <c r="AI35">
        <f>IF(T35&lt;&gt;"",T35,AI34)</f>
        <v/>
      </c>
      <c r="AJ35">
        <f>IF(U35&lt;&gt;"",U35,AJ34)</f>
        <v/>
      </c>
      <c r="AK35">
        <f>IF(W35&lt;&gt;"",W35,"")</f>
        <v/>
      </c>
      <c r="AL35" s="14">
        <f>IF(X35&lt;&gt;"",X35,"")</f>
        <v/>
      </c>
      <c r="AM35" s="14">
        <f>IF(Y35&lt;&gt;"",Y35,"")</f>
        <v/>
      </c>
      <c r="AN35" s="14">
        <f>IF(OR(AL35="",AM35=""),"",AL35-AM35)</f>
        <v/>
      </c>
      <c r="AO35">
        <f>IF(AN35="","",IF(AN35&gt;0,"Bullish","Bearish"))</f>
        <v/>
      </c>
      <c r="AP35">
        <f>IF(AO35="",AP34,AO35)</f>
        <v/>
      </c>
      <c r="AQ35" s="14">
        <f>IF(AB35&lt;&gt;"",AB35,"")</f>
        <v/>
      </c>
      <c r="AR35" s="14">
        <f>IF(AD35&lt;&gt;"",AD35,"")</f>
        <v/>
      </c>
      <c r="AS35">
        <f>IF(AS34+1=13,1,AS34+1)</f>
        <v/>
      </c>
      <c r="AT35">
        <f>IFERROR(IF(SLOPE($AQ$14:$AQ$25,$AS$14:$AS$25)&gt;0,MIN(3,ABS(SLOPE($AQ$14:$AQ$25,$AS$14:$AS$25))),IF(SLOPE($AQ$14:$AQ$25,$AS$14:$AS$25)&lt;-0.5,-0.5,0)),0)</f>
        <v/>
      </c>
      <c r="AU35">
        <f>IFERROR(IF(SLOPE($AR$14:$AR$25,$AS$14:$AS$25)&lt;0,MAX(-3,-ABS(SLOPE($AR$14:$AR$25,$AS$14:$AS$25))),IF(SLOPE($AR$14:$AR$25,$AS$14:$AS$25)&gt;0.5,0.5,0)),0)</f>
        <v/>
      </c>
      <c r="AV35">
        <f>($AQ$26+(AT35*(AS35-1)))</f>
        <v/>
      </c>
      <c r="AW35">
        <f>($AR$26+(AU35*(AS35-1)))</f>
        <v/>
      </c>
      <c r="AX35">
        <f>IF(AT35&gt;0,AV35+AT35,AV35)</f>
        <v/>
      </c>
      <c r="AY35">
        <f>IF(AU35&lt;0,AW35+AU35,AW35)</f>
        <v/>
      </c>
      <c r="BA35" s="14">
        <f>IFERROR(AX35-AQ35,"")</f>
        <v/>
      </c>
      <c r="BB35" s="14">
        <f>IFERROR(AY35-AR35,"")</f>
        <v/>
      </c>
      <c r="BD35">
        <f>AH35</f>
        <v/>
      </c>
      <c r="BE35">
        <f>AI35</f>
        <v/>
      </c>
      <c r="BF35">
        <f>AJ35</f>
        <v/>
      </c>
      <c r="BG35" s="14">
        <f>L35</f>
        <v/>
      </c>
      <c r="BH35" s="14">
        <f>IF(X35="","",X35)</f>
        <v/>
      </c>
      <c r="BI35" s="14">
        <f>IF(Y35="","",Y35)</f>
        <v/>
      </c>
      <c r="BJ35">
        <f>Z35</f>
        <v/>
      </c>
      <c r="BK35">
        <f>AA35</f>
        <v/>
      </c>
      <c r="BL35">
        <f>IFERROR(AX35,"")</f>
        <v/>
      </c>
      <c r="BM35">
        <f>IFERROR(AY35,"")</f>
        <v/>
      </c>
    </row>
    <row r="36" ht="14.25" customHeight="1">
      <c r="A36">
        <f>ALGLIB_SSA_XAUUSD!AA36</f>
        <v/>
      </c>
      <c r="B36">
        <f>IF($A36="","",INDEX(ALGLIB_SSA_XAUUSD!$B$2:$B$2401,MATCH($A36,ALGLIB_SSA_XAUUSD!$A$2:$A$2401,1)))</f>
        <v/>
      </c>
      <c r="C36">
        <f>IF($A36="","",INDEX(ALGLIB_SSA_XAUUSD!$C$2:$C$2401,MATCH($A36,ALGLIB_SSA_XAUUSD!$A$2:$A$2401,1)))</f>
        <v/>
      </c>
      <c r="D36" s="14">
        <f>IF($A36="","",INT((ROW()-2)/12)+1)</f>
        <v/>
      </c>
      <c r="E36" s="14">
        <f>IF(AND(E38&lt;&gt;"",D38=D26+1),E26+(E38-E26)*10/12,"")</f>
        <v/>
      </c>
      <c r="F36" s="14">
        <f>IF(AND(F38&lt;&gt;"",D38=D26+1),F26+(F38-F26)*10/12,"")</f>
        <v/>
      </c>
      <c r="G36" s="14">
        <f>IF(AND(G38&lt;&gt;"",D38=D26+1),G26+(G38-G26)*10/12,"")</f>
        <v/>
      </c>
      <c r="H36" s="14">
        <f>IF(AND(H38&lt;&gt;"",D38=D26+1),H26+(H38-H26)*10/12,"")</f>
        <v/>
      </c>
      <c r="I36" s="14">
        <f>IF(AND(L38&lt;&gt;"",D38=D26+1),I26+(I38-I26)*10/12,"")</f>
        <v/>
      </c>
      <c r="J36">
        <f>_xlfn.XLOOKUP($A36,ALGLIB_SSA_XAUUSD!$AA$2:$AA$2401,ALGLIB_SSA_XAUUSD!$P$2:$P$2401,"",0)</f>
        <v/>
      </c>
      <c r="K36">
        <f>_xlfn.XLOOKUP($A36,ALGLIB_SSA_XAUUSD!$AA$2:$AA$2401,ALGLIB_SSA_XAUUSD!$Q$2:$Q$2401,"",0)</f>
        <v/>
      </c>
      <c r="L36">
        <f>_xlfn.XLOOKUP($A36,ALGLIB_SSA_XAUUSD!$AA$2:$AA$2401,ALGLIB_SSA_XAUUSD!$R$2:$R$2401,"",0)</f>
        <v/>
      </c>
      <c r="M36">
        <f>_xlfn.XLOOKUP($A36,ALGLIB_SSA_XAUUSD!$AA$2:$AA$2401,ALGLIB_SSA_XAUUSD!$S$2:$S$2401,"",0)</f>
        <v/>
      </c>
      <c r="N36">
        <f>_xlfn.XLOOKUP($A36,ALGLIB_SSA_XAUUSD!$AA$2:$AA$2401,ALGLIB_SSA_XAUUSD!$T$2:$T$2401,"",0)</f>
        <v/>
      </c>
      <c r="O36">
        <f>_xlfn.XLOOKUP($A36,ALGLIB_SSA_XAUUSD!$AA$2:$AA$2401,ALGLIB_SSA_XAUUSD!$U$2:$U$2401,"",0)</f>
        <v/>
      </c>
      <c r="P36">
        <f>_xlfn.XLOOKUP($A36,ALGLIB_SSA_XAUUSD!$AA$2:$AA$2401,ALGLIB_SSA_XAUUSD!$V$2:$V$2401,"",0)</f>
        <v/>
      </c>
      <c r="S36">
        <f>A36</f>
        <v/>
      </c>
      <c r="T36">
        <f>J36</f>
        <v/>
      </c>
      <c r="U36">
        <f>K36</f>
        <v/>
      </c>
      <c r="V36" s="14">
        <f>IF($A36="","",MOD(ROW()-2,12)+1)</f>
        <v/>
      </c>
      <c r="W36">
        <f>L36</f>
        <v/>
      </c>
      <c r="X36" s="14">
        <f>IF(F36="","",F36)</f>
        <v/>
      </c>
      <c r="Y36" s="14">
        <f>IF(G36="","",G36)</f>
        <v/>
      </c>
      <c r="Z36">
        <f>M36</f>
        <v/>
      </c>
      <c r="AA36">
        <f>N36</f>
        <v/>
      </c>
      <c r="AB36" s="14">
        <f>IF(H36="","",H36)</f>
        <v/>
      </c>
      <c r="AC36">
        <f>O36</f>
        <v/>
      </c>
      <c r="AD36" s="14">
        <f>IF(I36="","",I36)</f>
        <v/>
      </c>
      <c r="AE36">
        <f>P36</f>
        <v/>
      </c>
      <c r="AH36">
        <f>IF(S36&lt;&gt;"",S36,AH35+900)</f>
        <v/>
      </c>
      <c r="AI36">
        <f>IF(T36&lt;&gt;"",T36,AI35)</f>
        <v/>
      </c>
      <c r="AJ36">
        <f>IF(U36&lt;&gt;"",U36,AJ35)</f>
        <v/>
      </c>
      <c r="AK36">
        <f>IF(W36&lt;&gt;"",W36,"")</f>
        <v/>
      </c>
      <c r="AL36" s="14">
        <f>IF(X36&lt;&gt;"",X36,"")</f>
        <v/>
      </c>
      <c r="AM36" s="14">
        <f>IF(Y36&lt;&gt;"",Y36,"")</f>
        <v/>
      </c>
      <c r="AN36" s="14">
        <f>IF(OR(AL36="",AM36=""),"",AL36-AM36)</f>
        <v/>
      </c>
      <c r="AO36">
        <f>IF(AN36="","",IF(AN36&gt;0,"Bullish","Bearish"))</f>
        <v/>
      </c>
      <c r="AP36">
        <f>IF(AO36="",AP35,AO36)</f>
        <v/>
      </c>
      <c r="AQ36" s="14">
        <f>IF(AB36&lt;&gt;"",AB36,"")</f>
        <v/>
      </c>
      <c r="AR36" s="14">
        <f>IF(AD36&lt;&gt;"",AD36,"")</f>
        <v/>
      </c>
      <c r="AS36">
        <f>IF(AS35+1=13,1,AS35+1)</f>
        <v/>
      </c>
      <c r="AT36">
        <f>IFERROR(IF(SLOPE($AQ$14:$AQ$25,$AS$14:$AS$25)&gt;0,MIN(3,ABS(SLOPE($AQ$14:$AQ$25,$AS$14:$AS$25))),IF(SLOPE($AQ$14:$AQ$25,$AS$14:$AS$25)&lt;-0.5,-0.5,0)),0)</f>
        <v/>
      </c>
      <c r="AU36">
        <f>IFERROR(IF(SLOPE($AR$14:$AR$25,$AS$14:$AS$25)&lt;0,MAX(-3,-ABS(SLOPE($AR$14:$AR$25,$AS$14:$AS$25))),IF(SLOPE($AR$14:$AR$25,$AS$14:$AS$25)&gt;0.5,0.5,0)),0)</f>
        <v/>
      </c>
      <c r="AV36">
        <f>($AQ$26+(AT36*(AS36-1)))</f>
        <v/>
      </c>
      <c r="AW36">
        <f>($AR$26+(AU36*(AS36-1)))</f>
        <v/>
      </c>
      <c r="AX36">
        <f>IF(AT36&gt;0,AV36+AT36,AV36)</f>
        <v/>
      </c>
      <c r="AY36">
        <f>IF(AU36&lt;0,AW36+AU36,AW36)</f>
        <v/>
      </c>
      <c r="BA36" s="14">
        <f>IFERROR(AX36-AQ36,"")</f>
        <v/>
      </c>
      <c r="BB36" s="14">
        <f>IFERROR(AY36-AR36,"")</f>
        <v/>
      </c>
      <c r="BD36">
        <f>AH36</f>
        <v/>
      </c>
      <c r="BE36">
        <f>AI36</f>
        <v/>
      </c>
      <c r="BF36">
        <f>AJ36</f>
        <v/>
      </c>
      <c r="BG36" s="14">
        <f>L36</f>
        <v/>
      </c>
      <c r="BH36" s="14">
        <f>IF(X36="","",X36)</f>
        <v/>
      </c>
      <c r="BI36" s="14">
        <f>IF(Y36="","",Y36)</f>
        <v/>
      </c>
      <c r="BJ36">
        <f>Z36</f>
        <v/>
      </c>
      <c r="BK36">
        <f>AA36</f>
        <v/>
      </c>
      <c r="BL36">
        <f>IFERROR(AX36,"")</f>
        <v/>
      </c>
      <c r="BM36">
        <f>IFERROR(AY36,"")</f>
        <v/>
      </c>
    </row>
    <row r="37" ht="14.25" customHeight="1">
      <c r="A37">
        <f>ALGLIB_SSA_XAUUSD!AA37</f>
        <v/>
      </c>
      <c r="B37">
        <f>IF($A37="","",INDEX(ALGLIB_SSA_XAUUSD!$B$2:$B$2401,MATCH($A37,ALGLIB_SSA_XAUUSD!$A$2:$A$2401,1)))</f>
        <v/>
      </c>
      <c r="C37">
        <f>IF($A37="","",INDEX(ALGLIB_SSA_XAUUSD!$C$2:$C$2401,MATCH($A37,ALGLIB_SSA_XAUUSD!$A$2:$A$2401,1)))</f>
        <v/>
      </c>
      <c r="D37" s="14">
        <f>IF($A37="","",INT((ROW()-2)/12)+1)</f>
        <v/>
      </c>
      <c r="E37" s="14">
        <f>IF(AND(E38&lt;&gt;"",D38=D26+1),E26+(E38-E26)*11/12,"")</f>
        <v/>
      </c>
      <c r="F37" s="14">
        <f>IF(AND(F38&lt;&gt;"",D38=D26+1),F26+(F38-F26)*11/12,"")</f>
        <v/>
      </c>
      <c r="G37" s="14">
        <f>IF(AND(G38&lt;&gt;"",D38=D26+1),G26+(G38-G26)*11/12,"")</f>
        <v/>
      </c>
      <c r="H37" s="14">
        <f>IF(AND(H38&lt;&gt;"",D38=D26+1),H26+(H38-H26)*11/12,"")</f>
        <v/>
      </c>
      <c r="I37" s="14">
        <f>IF(AND(L38&lt;&gt;"",D38=D26+1),I26+(I38-I26)*11/12,"")</f>
        <v/>
      </c>
      <c r="J37">
        <f>_xlfn.XLOOKUP($A37,ALGLIB_SSA_XAUUSD!$AA$2:$AA$2401,ALGLIB_SSA_XAUUSD!$P$2:$P$2401,"",0)</f>
        <v/>
      </c>
      <c r="K37">
        <f>_xlfn.XLOOKUP($A37,ALGLIB_SSA_XAUUSD!$AA$2:$AA$2401,ALGLIB_SSA_XAUUSD!$Q$2:$Q$2401,"",0)</f>
        <v/>
      </c>
      <c r="L37">
        <f>_xlfn.XLOOKUP($A37,ALGLIB_SSA_XAUUSD!$AA$2:$AA$2401,ALGLIB_SSA_XAUUSD!$R$2:$R$2401,"",0)</f>
        <v/>
      </c>
      <c r="M37">
        <f>_xlfn.XLOOKUP($A37,ALGLIB_SSA_XAUUSD!$AA$2:$AA$2401,ALGLIB_SSA_XAUUSD!$S$2:$S$2401,"",0)</f>
        <v/>
      </c>
      <c r="N37">
        <f>_xlfn.XLOOKUP($A37,ALGLIB_SSA_XAUUSD!$AA$2:$AA$2401,ALGLIB_SSA_XAUUSD!$T$2:$T$2401,"",0)</f>
        <v/>
      </c>
      <c r="O37">
        <f>_xlfn.XLOOKUP($A37,ALGLIB_SSA_XAUUSD!$AA$2:$AA$2401,ALGLIB_SSA_XAUUSD!$U$2:$U$2401,"",0)</f>
        <v/>
      </c>
      <c r="P37">
        <f>_xlfn.XLOOKUP($A37,ALGLIB_SSA_XAUUSD!$AA$2:$AA$2401,ALGLIB_SSA_XAUUSD!$V$2:$V$2401,"",0)</f>
        <v/>
      </c>
      <c r="S37">
        <f>A37</f>
        <v/>
      </c>
      <c r="T37">
        <f>J37</f>
        <v/>
      </c>
      <c r="U37">
        <f>K37</f>
        <v/>
      </c>
      <c r="V37" s="14">
        <f>IF($A37="","",MOD(ROW()-2,12)+1)</f>
        <v/>
      </c>
      <c r="W37">
        <f>L37</f>
        <v/>
      </c>
      <c r="X37" s="14">
        <f>IF(F37="","",F37)</f>
        <v/>
      </c>
      <c r="Y37" s="14">
        <f>IF(G37="","",G37)</f>
        <v/>
      </c>
      <c r="Z37">
        <f>M37</f>
        <v/>
      </c>
      <c r="AA37">
        <f>N37</f>
        <v/>
      </c>
      <c r="AB37" s="14">
        <f>IF(H37="","",H37)</f>
        <v/>
      </c>
      <c r="AC37">
        <f>O37</f>
        <v/>
      </c>
      <c r="AD37" s="14">
        <f>IF(I37="","",I37)</f>
        <v/>
      </c>
      <c r="AE37">
        <f>P37</f>
        <v/>
      </c>
      <c r="AH37">
        <f>IF(S37&lt;&gt;"",S37,AH36+900)</f>
        <v/>
      </c>
      <c r="AI37">
        <f>IF(T37&lt;&gt;"",T37,AI36)</f>
        <v/>
      </c>
      <c r="AJ37">
        <f>IF(U37&lt;&gt;"",U37,AJ36)</f>
        <v/>
      </c>
      <c r="AK37">
        <f>IF(W37&lt;&gt;"",W37,"")</f>
        <v/>
      </c>
      <c r="AL37" s="14">
        <f>IF(X37&lt;&gt;"",X37,"")</f>
        <v/>
      </c>
      <c r="AM37" s="14">
        <f>IF(Y37&lt;&gt;"",Y37,"")</f>
        <v/>
      </c>
      <c r="AN37" s="14">
        <f>IF(OR(AL37="",AM37=""),"",AL37-AM37)</f>
        <v/>
      </c>
      <c r="AO37">
        <f>IF(AN37="","",IF(AN37&gt;0,"Bullish","Bearish"))</f>
        <v/>
      </c>
      <c r="AP37">
        <f>IF(AO37="",AP36,AO37)</f>
        <v/>
      </c>
      <c r="AQ37" s="14">
        <f>IF(AB37&lt;&gt;"",AB37,"")</f>
        <v/>
      </c>
      <c r="AR37" s="14">
        <f>IF(AD37&lt;&gt;"",AD37,"")</f>
        <v/>
      </c>
      <c r="AS37">
        <f>IF(AS36+1=13,1,AS36+1)</f>
        <v/>
      </c>
      <c r="AT37">
        <f>IFERROR(IF(SLOPE($AQ$14:$AQ$25,$AS$14:$AS$25)&gt;0,MIN(3,ABS(SLOPE($AQ$14:$AQ$25,$AS$14:$AS$25))),IF(SLOPE($AQ$14:$AQ$25,$AS$14:$AS$25)&lt;-0.5,-0.5,0)),0)</f>
        <v/>
      </c>
      <c r="AU37">
        <f>IFERROR(IF(SLOPE($AR$14:$AR$25,$AS$14:$AS$25)&lt;0,MAX(-3,-ABS(SLOPE($AR$14:$AR$25,$AS$14:$AS$25))),IF(SLOPE($AR$14:$AR$25,$AS$14:$AS$25)&gt;0.5,0.5,0)),0)</f>
        <v/>
      </c>
      <c r="AV37">
        <f>($AQ$26+(AT37*(AS37-1)))</f>
        <v/>
      </c>
      <c r="AW37">
        <f>($AR$26+(AU37*(AS37-1)))</f>
        <v/>
      </c>
      <c r="AX37">
        <f>IF(AT37&gt;0,AV37+AT37,AV37)</f>
        <v/>
      </c>
      <c r="AY37">
        <f>IF(AU37&lt;0,AW37+AU37,AW37)</f>
        <v/>
      </c>
      <c r="BA37" s="14">
        <f>IFERROR(AX37-AQ37,"")</f>
        <v/>
      </c>
      <c r="BB37" s="14">
        <f>IFERROR(AY37-AR37,"")</f>
        <v/>
      </c>
      <c r="BD37">
        <f>AH37</f>
        <v/>
      </c>
      <c r="BE37">
        <f>AI37</f>
        <v/>
      </c>
      <c r="BF37">
        <f>AJ37</f>
        <v/>
      </c>
      <c r="BG37" s="14">
        <f>L37</f>
        <v/>
      </c>
      <c r="BH37" s="14">
        <f>IF(X37="","",X37)</f>
        <v/>
      </c>
      <c r="BI37" s="14">
        <f>IF(Y37="","",Y37)</f>
        <v/>
      </c>
      <c r="BJ37">
        <f>Z37</f>
        <v/>
      </c>
      <c r="BK37">
        <f>AA37</f>
        <v/>
      </c>
      <c r="BL37">
        <f>IFERROR(AX37,"")</f>
        <v/>
      </c>
      <c r="BM37">
        <f>IFERROR(AY37,"")</f>
        <v/>
      </c>
    </row>
    <row r="38" ht="14.25" customFormat="1" customHeight="1" s="4">
      <c r="A38" s="4">
        <f>ALGLIB_SSA_XAUUSD!AA38</f>
        <v/>
      </c>
      <c r="B38" s="4">
        <f>IF($A38="","",INDEX(ALGLIB_SSA_XAUUSD!$B$2:$B$2401,MATCH($A38,ALGLIB_SSA_XAUUSD!$A$2:$A$2401,1)))</f>
        <v/>
      </c>
      <c r="C38" s="4">
        <f>IF($A38="","",INDEX(ALGLIB_SSA_XAUUSD!$C$2:$C$2401,MATCH($A38,ALGLIB_SSA_XAUUSD!$A$2:$A$2401,1)))</f>
        <v/>
      </c>
      <c r="D38" s="5">
        <f>IF($A38="","",INT((ROW()-2)/12)+1)</f>
        <v/>
      </c>
      <c r="E38" s="6">
        <f>IF($A38="","",INDEX(ALGLIB_SSA_XAUUSD!$D$2:$D$2401,MATCH($A38,ALGLIB_SSA_XAUUSD!$A$2:$A$2401,1)))</f>
        <v/>
      </c>
      <c r="F38" s="6">
        <f>IF($A38="","",INDEX(ALGLIB_SSA_XAUUSD!$E$2:$E$2401,MATCH($A38,ALGLIB_SSA_XAUUSD!$A$2:$A$2401,1)))</f>
        <v/>
      </c>
      <c r="G38" s="6">
        <f>IF($A38="","",INDEX(ALGLIB_SSA_XAUUSD!$F$2:$F$2401,MATCH($A38,ALGLIB_SSA_XAUUSD!$A$2:$A$2401,1)))</f>
        <v/>
      </c>
      <c r="H38" s="6">
        <f>IF($A38="","",INDEX(ALGLIB_SSA_XAUUSD!$G$2:$G$2401,MATCH($A38,ALGLIB_SSA_XAUUSD!$A$2:$A$2401,1)))</f>
        <v/>
      </c>
      <c r="I38" s="6">
        <f>IF($A38="","",INDEX(ALGLIB_SSA_XAUUSD!$H$2:$H$2401,MATCH($A38,ALGLIB_SSA_XAUUSD!$A$2:$A$2401,1)))</f>
        <v/>
      </c>
      <c r="J38" s="4">
        <f>_xlfn.XLOOKUP($A38,ALGLIB_SSA_XAUUSD!$AA$2:$AA$2401,ALGLIB_SSA_XAUUSD!$P$2:$P$2401,"",0)</f>
        <v/>
      </c>
      <c r="K38" s="4">
        <f>_xlfn.XLOOKUP($A38,ALGLIB_SSA_XAUUSD!$AA$2:$AA$2401,ALGLIB_SSA_XAUUSD!$Q$2:$Q$2401,"",0)</f>
        <v/>
      </c>
      <c r="L38" s="4">
        <f>_xlfn.XLOOKUP($A38,ALGLIB_SSA_XAUUSD!$AA$2:$AA$2401,ALGLIB_SSA_XAUUSD!$R$2:$R$2401,"",0)</f>
        <v/>
      </c>
      <c r="M38" s="4">
        <f>_xlfn.XLOOKUP($A38,ALGLIB_SSA_XAUUSD!$AA$2:$AA$2401,ALGLIB_SSA_XAUUSD!$S$2:$S$2401,"",0)</f>
        <v/>
      </c>
      <c r="N38" s="4">
        <f>_xlfn.XLOOKUP($A38,ALGLIB_SSA_XAUUSD!$AA$2:$AA$2401,ALGLIB_SSA_XAUUSD!$T$2:$T$2401,"",0)</f>
        <v/>
      </c>
      <c r="O38" s="4">
        <f>_xlfn.XLOOKUP($A38,ALGLIB_SSA_XAUUSD!$AA$2:$AA$2401,ALGLIB_SSA_XAUUSD!$U$2:$U$2401,"",0)</f>
        <v/>
      </c>
      <c r="P38" s="4">
        <f>_xlfn.XLOOKUP($A38,ALGLIB_SSA_XAUUSD!$AA$2:$AA$2401,ALGLIB_SSA_XAUUSD!$V$2:$V$2401,"",0)</f>
        <v/>
      </c>
      <c r="S38" s="4">
        <f>A38</f>
        <v/>
      </c>
      <c r="T38" s="4">
        <f>J38</f>
        <v/>
      </c>
      <c r="U38" s="4">
        <f>K38</f>
        <v/>
      </c>
      <c r="V38" s="6">
        <f>IF($A38="","",MOD(ROW()-2,12)+1)</f>
        <v/>
      </c>
      <c r="W38" s="4">
        <f>L38</f>
        <v/>
      </c>
      <c r="X38" s="6">
        <f>IF(F38="","",F38)</f>
        <v/>
      </c>
      <c r="Y38" s="6">
        <f>IF(G38="","",G38)</f>
        <v/>
      </c>
      <c r="Z38" s="4">
        <f>M38</f>
        <v/>
      </c>
      <c r="AA38" s="4">
        <f>N38</f>
        <v/>
      </c>
      <c r="AB38" s="6">
        <f>IF(H38="","",H38)</f>
        <v/>
      </c>
      <c r="AC38" s="4">
        <f>O38</f>
        <v/>
      </c>
      <c r="AD38" s="6">
        <f>IF(I38="","",I38)</f>
        <v/>
      </c>
      <c r="AE38" s="4">
        <f>P38</f>
        <v/>
      </c>
      <c r="AH38" s="4">
        <f>IF(S38&lt;&gt;"",S38,AH37+900)</f>
        <v/>
      </c>
      <c r="AI38" s="4">
        <f>IF(T38&lt;&gt;"",T38,AI37)</f>
        <v/>
      </c>
      <c r="AJ38" s="4">
        <f>IF(U38&lt;&gt;"",U38,AJ37)</f>
        <v/>
      </c>
      <c r="AK38" s="4">
        <f>IF(W38&lt;&gt;"",W38,"")</f>
        <v/>
      </c>
      <c r="AL38" s="6">
        <f>IF(X38&lt;&gt;"",X38,"")</f>
        <v/>
      </c>
      <c r="AM38" s="6">
        <f>IF(Y38&lt;&gt;"",Y38,"")</f>
        <v/>
      </c>
      <c r="AN38" s="6">
        <f>IF(OR(AL38="",AM38=""),"",AL38-AM38)</f>
        <v/>
      </c>
      <c r="AO38" s="4">
        <f>IF(AN38="","",IF(AN38&gt;0,"Bullish","Bearish"))</f>
        <v/>
      </c>
      <c r="AP38" s="4">
        <f>IF(AO38="",AP37,AO38)</f>
        <v/>
      </c>
      <c r="AQ38" s="6">
        <f>IF(AB38&lt;&gt;"",AB38,"")</f>
        <v/>
      </c>
      <c r="AR38" s="6">
        <f>IF(AD38&lt;&gt;"",AD38,"")</f>
        <v/>
      </c>
      <c r="AS38" s="4">
        <f>IF(AS37+1=13,1,AS37+1)</f>
        <v/>
      </c>
      <c r="AT38" s="4">
        <f>IFERROR(IF(SLOPE($AQ$26:$AQ$37,$AS$26:$AS$37)&gt;0,MIN(3,ABS(SLOPE($AQ$26:$AQ$37,$AS$26:$AS$37))),IF(SLOPE($AQ$26:$AQ$37,$AS$26:$AS$37)&lt;-0.5,-0.5,0)),0)</f>
        <v/>
      </c>
      <c r="AU38" s="4">
        <f>IFERROR(IF(SLOPE($AR$26:$AR$37,$AS$26:$AS$37)&lt;0,MAX(-3,-ABS(SLOPE($AR$26:$AR$37,$AS$26:$AS$37))),IF(SLOPE($AR$26:$AR$37,$AS$26:$AS$37)&gt;0.5,0.5,0)),0)</f>
        <v/>
      </c>
      <c r="AV38" s="4">
        <f>($AQ$38+(AT38*(AS38-1)))</f>
        <v/>
      </c>
      <c r="AW38" s="4">
        <f>($AR$38+(AU38*(AS38-1)))</f>
        <v/>
      </c>
      <c r="AX38" s="4">
        <f>IF(AT38&gt;0,AV38+AT38,AV38)</f>
        <v/>
      </c>
      <c r="AY38" s="4">
        <f>IF(AU38&lt;0,AW38+AU38,AW38)</f>
        <v/>
      </c>
      <c r="BA38" s="6">
        <f>IFERROR(AX38-AQ38,"")</f>
        <v/>
      </c>
      <c r="BB38" s="6">
        <f>IFERROR(AY38-AR38,"")</f>
        <v/>
      </c>
      <c r="BD38" s="4">
        <f>AH38</f>
        <v/>
      </c>
      <c r="BE38" s="4">
        <f>AI38</f>
        <v/>
      </c>
      <c r="BF38" s="4">
        <f>AJ38</f>
        <v/>
      </c>
      <c r="BG38" s="14">
        <f>L38</f>
        <v/>
      </c>
      <c r="BH38" s="6">
        <f>IF(X38="","",X38)</f>
        <v/>
      </c>
      <c r="BI38" s="6">
        <f>IF(Y38="","",Y38)</f>
        <v/>
      </c>
      <c r="BJ38" s="4">
        <f>Z38</f>
        <v/>
      </c>
      <c r="BK38" s="4">
        <f>AA38</f>
        <v/>
      </c>
      <c r="BL38" s="4">
        <f>IFERROR(AX38,"")</f>
        <v/>
      </c>
      <c r="BM38" s="4">
        <f>IFERROR(AY38,"")</f>
        <v/>
      </c>
    </row>
    <row r="39" ht="14.25" customHeight="1">
      <c r="A39">
        <f>ALGLIB_SSA_XAUUSD!AA39</f>
        <v/>
      </c>
      <c r="B39">
        <f>IF($A39="","",INDEX(ALGLIB_SSA_XAUUSD!$B$2:$B$2401,MATCH($A39,ALGLIB_SSA_XAUUSD!$A$2:$A$2401,1)))</f>
        <v/>
      </c>
      <c r="C39">
        <f>IF($A39="","",INDEX(ALGLIB_SSA_XAUUSD!$C$2:$C$2401,MATCH($A39,ALGLIB_SSA_XAUUSD!$A$2:$A$2401,1)))</f>
        <v/>
      </c>
      <c r="D39" s="14">
        <f>IF($A39="","",INT((ROW()-2)/12)+1)</f>
        <v/>
      </c>
      <c r="E39" s="14">
        <f>IF(AND(E50&lt;&gt;"",D50=D38+1),E38+(E50-E38)*1/12,"")</f>
        <v/>
      </c>
      <c r="F39" s="14">
        <f>IF(AND(F50&lt;&gt;"",D50=D38+1),F38+(F50-F38)*1/12,"")</f>
        <v/>
      </c>
      <c r="G39" s="14">
        <f>IF(AND(G50&lt;&gt;"",D50=D38+1),G38+(G50-G38)*1/12,"")</f>
        <v/>
      </c>
      <c r="H39" s="14">
        <f>IF(AND(H50&lt;&gt;"",D50=D38+1),H38+(H50-H38)*1/12,"")</f>
        <v/>
      </c>
      <c r="I39" s="14">
        <f>IF(AND(L50&lt;&gt;"",D50=D38+1),I38+(I50-I38)*1/12,"")</f>
        <v/>
      </c>
      <c r="J39">
        <f>_xlfn.XLOOKUP($A39,ALGLIB_SSA_XAUUSD!$AA$2:$AA$2401,ALGLIB_SSA_XAUUSD!$P$2:$P$2401,"",0)</f>
        <v/>
      </c>
      <c r="K39">
        <f>_xlfn.XLOOKUP($A39,ALGLIB_SSA_XAUUSD!$AA$2:$AA$2401,ALGLIB_SSA_XAUUSD!$Q$2:$Q$2401,"",0)</f>
        <v/>
      </c>
      <c r="L39">
        <f>_xlfn.XLOOKUP($A39,ALGLIB_SSA_XAUUSD!$AA$2:$AA$2401,ALGLIB_SSA_XAUUSD!$R$2:$R$2401,"",0)</f>
        <v/>
      </c>
      <c r="M39">
        <f>_xlfn.XLOOKUP($A39,ALGLIB_SSA_XAUUSD!$AA$2:$AA$2401,ALGLIB_SSA_XAUUSD!$S$2:$S$2401,"",0)</f>
        <v/>
      </c>
      <c r="N39">
        <f>_xlfn.XLOOKUP($A39,ALGLIB_SSA_XAUUSD!$AA$2:$AA$2401,ALGLIB_SSA_XAUUSD!$T$2:$T$2401,"",0)</f>
        <v/>
      </c>
      <c r="O39">
        <f>_xlfn.XLOOKUP($A39,ALGLIB_SSA_XAUUSD!$AA$2:$AA$2401,ALGLIB_SSA_XAUUSD!$U$2:$U$2401,"",0)</f>
        <v/>
      </c>
      <c r="P39">
        <f>_xlfn.XLOOKUP($A39,ALGLIB_SSA_XAUUSD!$AA$2:$AA$2401,ALGLIB_SSA_XAUUSD!$V$2:$V$2401,"",0)</f>
        <v/>
      </c>
      <c r="S39">
        <f>A39</f>
        <v/>
      </c>
      <c r="T39">
        <f>J39</f>
        <v/>
      </c>
      <c r="U39">
        <f>K39</f>
        <v/>
      </c>
      <c r="V39" s="14">
        <f>IF($A39="","",MOD(ROW()-2,12)+1)</f>
        <v/>
      </c>
      <c r="W39">
        <f>L39</f>
        <v/>
      </c>
      <c r="X39" s="14">
        <f>IF(F39="","",F39)</f>
        <v/>
      </c>
      <c r="Y39" s="14">
        <f>IF(G39="","",G39)</f>
        <v/>
      </c>
      <c r="Z39">
        <f>M39</f>
        <v/>
      </c>
      <c r="AA39">
        <f>N39</f>
        <v/>
      </c>
      <c r="AB39" s="14">
        <f>IF(H39="","",H39)</f>
        <v/>
      </c>
      <c r="AC39">
        <f>O39</f>
        <v/>
      </c>
      <c r="AD39" s="14">
        <f>IF(I39="","",I39)</f>
        <v/>
      </c>
      <c r="AE39">
        <f>P39</f>
        <v/>
      </c>
      <c r="AH39">
        <f>IF(S39&lt;&gt;"",S39,AH38+900)</f>
        <v/>
      </c>
      <c r="AI39">
        <f>IF(T39&lt;&gt;"",T39,AI38)</f>
        <v/>
      </c>
      <c r="AJ39">
        <f>IF(U39&lt;&gt;"",U39,AJ38)</f>
        <v/>
      </c>
      <c r="AK39">
        <f>IF(W39&lt;&gt;"",W39,"")</f>
        <v/>
      </c>
      <c r="AL39" s="14">
        <f>IF(X39&lt;&gt;"",X39,"")</f>
        <v/>
      </c>
      <c r="AM39" s="14">
        <f>IF(Y39&lt;&gt;"",Y39,"")</f>
        <v/>
      </c>
      <c r="AN39" s="14">
        <f>IF(OR(AL39="",AM39=""),"",AL39-AM39)</f>
        <v/>
      </c>
      <c r="AO39">
        <f>IF(AN39="","",IF(AN39&gt;0,"Bullish","Bearish"))</f>
        <v/>
      </c>
      <c r="AP39">
        <f>IF(AO39="",AP38,AO39)</f>
        <v/>
      </c>
      <c r="AQ39" s="14">
        <f>IF(AB39&lt;&gt;"",AB39,"")</f>
        <v/>
      </c>
      <c r="AR39" s="14">
        <f>IF(AD39&lt;&gt;"",AD39,"")</f>
        <v/>
      </c>
      <c r="AS39">
        <f>IF(AS38+1=13,1,AS38+1)</f>
        <v/>
      </c>
      <c r="AT39">
        <f>IFERROR(IF(SLOPE($AQ$26:$AQ$37,$AS$26:$AS$37)&gt;0,MIN(3,ABS(SLOPE($AQ$26:$AQ$37,$AS$26:$AS$37))),IF(SLOPE($AQ$26:$AQ$37,$AS$26:$AS$37)&lt;-0.5,-0.5,0)),0)</f>
        <v/>
      </c>
      <c r="AU39">
        <f>IFERROR(IF(SLOPE($AR$26:$AR$37,$AS$26:$AS$37)&lt;0,MAX(-3,-ABS(SLOPE($AR$26:$AR$37,$AS$26:$AS$37))),IF(SLOPE($AR$26:$AR$37,$AS$26:$AS$37)&gt;0.5,0.5,0)),0)</f>
        <v/>
      </c>
      <c r="AV39">
        <f>($AQ$38+(AT39*(AS39-1)))</f>
        <v/>
      </c>
      <c r="AW39">
        <f>($AR$38+(AU39*(AS39-1)))</f>
        <v/>
      </c>
      <c r="AX39">
        <f>IF(AT39&gt;0,AV39+AT39,AV39)</f>
        <v/>
      </c>
      <c r="AY39">
        <f>IF(AU39&lt;0,AW39+AU39,AW39)</f>
        <v/>
      </c>
      <c r="BA39" s="14">
        <f>IFERROR(AX39-AQ39,"")</f>
        <v/>
      </c>
      <c r="BB39" s="14">
        <f>IFERROR(AY39-AR39,"")</f>
        <v/>
      </c>
      <c r="BD39">
        <f>AH39</f>
        <v/>
      </c>
      <c r="BE39">
        <f>AI39</f>
        <v/>
      </c>
      <c r="BF39">
        <f>AJ39</f>
        <v/>
      </c>
      <c r="BG39" s="14">
        <f>L39</f>
        <v/>
      </c>
      <c r="BH39" s="14">
        <f>IF(X39="","",X39)</f>
        <v/>
      </c>
      <c r="BI39" s="14">
        <f>IF(Y39="","",Y39)</f>
        <v/>
      </c>
      <c r="BJ39">
        <f>Z39</f>
        <v/>
      </c>
      <c r="BK39">
        <f>AA39</f>
        <v/>
      </c>
      <c r="BL39">
        <f>IFERROR(AX39,"")</f>
        <v/>
      </c>
      <c r="BM39">
        <f>IFERROR(AY39,"")</f>
        <v/>
      </c>
    </row>
    <row r="40" ht="14.25" customHeight="1">
      <c r="A40">
        <f>ALGLIB_SSA_XAUUSD!AA40</f>
        <v/>
      </c>
      <c r="B40">
        <f>IF($A40="","",INDEX(ALGLIB_SSA_XAUUSD!$B$2:$B$2401,MATCH($A40,ALGLIB_SSA_XAUUSD!$A$2:$A$2401,1)))</f>
        <v/>
      </c>
      <c r="C40">
        <f>IF($A40="","",INDEX(ALGLIB_SSA_XAUUSD!$C$2:$C$2401,MATCH($A40,ALGLIB_SSA_XAUUSD!$A$2:$A$2401,1)))</f>
        <v/>
      </c>
      <c r="D40" s="14">
        <f>IF($A40="","",INT((ROW()-2)/12)+1)</f>
        <v/>
      </c>
      <c r="E40" s="14">
        <f>IF(AND(E50&lt;&gt;"",D50=D38+1),E38+(E50-E38)*2/12,"")</f>
        <v/>
      </c>
      <c r="F40" s="14">
        <f>IF(AND(F50&lt;&gt;"",D50=D38+1),F38+(F50-F38)*2/12,"")</f>
        <v/>
      </c>
      <c r="G40" s="14">
        <f>IF(AND(G50&lt;&gt;"",D50=D38+1),G38+(G50-G38)*2/12,"")</f>
        <v/>
      </c>
      <c r="H40" s="14">
        <f>IF(AND(H50&lt;&gt;"",D50=D38+1),H38+(H50-H38)*2/12,"")</f>
        <v/>
      </c>
      <c r="I40" s="14">
        <f>IF(AND(L50&lt;&gt;"",D50=D38+1),I38+(I50-I38)*2/12,"")</f>
        <v/>
      </c>
      <c r="J40">
        <f>_xlfn.XLOOKUP($A40,ALGLIB_SSA_XAUUSD!$AA$2:$AA$2401,ALGLIB_SSA_XAUUSD!$P$2:$P$2401,"",0)</f>
        <v/>
      </c>
      <c r="K40">
        <f>_xlfn.XLOOKUP($A40,ALGLIB_SSA_XAUUSD!$AA$2:$AA$2401,ALGLIB_SSA_XAUUSD!$Q$2:$Q$2401,"",0)</f>
        <v/>
      </c>
      <c r="L40">
        <f>_xlfn.XLOOKUP($A40,ALGLIB_SSA_XAUUSD!$AA$2:$AA$2401,ALGLIB_SSA_XAUUSD!$R$2:$R$2401,"",0)</f>
        <v/>
      </c>
      <c r="M40">
        <f>_xlfn.XLOOKUP($A40,ALGLIB_SSA_XAUUSD!$AA$2:$AA$2401,ALGLIB_SSA_XAUUSD!$S$2:$S$2401,"",0)</f>
        <v/>
      </c>
      <c r="N40">
        <f>_xlfn.XLOOKUP($A40,ALGLIB_SSA_XAUUSD!$AA$2:$AA$2401,ALGLIB_SSA_XAUUSD!$T$2:$T$2401,"",0)</f>
        <v/>
      </c>
      <c r="O40">
        <f>_xlfn.XLOOKUP($A40,ALGLIB_SSA_XAUUSD!$AA$2:$AA$2401,ALGLIB_SSA_XAUUSD!$U$2:$U$2401,"",0)</f>
        <v/>
      </c>
      <c r="P40">
        <f>_xlfn.XLOOKUP($A40,ALGLIB_SSA_XAUUSD!$AA$2:$AA$2401,ALGLIB_SSA_XAUUSD!$V$2:$V$2401,"",0)</f>
        <v/>
      </c>
      <c r="S40">
        <f>A40</f>
        <v/>
      </c>
      <c r="T40">
        <f>J40</f>
        <v/>
      </c>
      <c r="U40">
        <f>K40</f>
        <v/>
      </c>
      <c r="V40" s="14">
        <f>IF($A40="","",MOD(ROW()-2,12)+1)</f>
        <v/>
      </c>
      <c r="W40">
        <f>L40</f>
        <v/>
      </c>
      <c r="X40" s="14">
        <f>IF(F40="","",F40)</f>
        <v/>
      </c>
      <c r="Y40" s="14">
        <f>IF(G40="","",G40)</f>
        <v/>
      </c>
      <c r="Z40">
        <f>M40</f>
        <v/>
      </c>
      <c r="AA40">
        <f>N40</f>
        <v/>
      </c>
      <c r="AB40" s="14">
        <f>IF(H40="","",H40)</f>
        <v/>
      </c>
      <c r="AC40">
        <f>O40</f>
        <v/>
      </c>
      <c r="AD40" s="14">
        <f>IF(I40="","",I40)</f>
        <v/>
      </c>
      <c r="AE40">
        <f>P40</f>
        <v/>
      </c>
      <c r="AH40">
        <f>IF(S40&lt;&gt;"",S40,AH39+900)</f>
        <v/>
      </c>
      <c r="AI40">
        <f>IF(T40&lt;&gt;"",T40,AI39)</f>
        <v/>
      </c>
      <c r="AJ40">
        <f>IF(U40&lt;&gt;"",U40,AJ39)</f>
        <v/>
      </c>
      <c r="AK40">
        <f>IF(W40&lt;&gt;"",W40,"")</f>
        <v/>
      </c>
      <c r="AL40" s="14">
        <f>IF(X40&lt;&gt;"",X40,"")</f>
        <v/>
      </c>
      <c r="AM40" s="14">
        <f>IF(Y40&lt;&gt;"",Y40,"")</f>
        <v/>
      </c>
      <c r="AN40" s="14">
        <f>IF(OR(AL40="",AM40=""),"",AL40-AM40)</f>
        <v/>
      </c>
      <c r="AO40">
        <f>IF(AN40="","",IF(AN40&gt;0,"Bullish","Bearish"))</f>
        <v/>
      </c>
      <c r="AP40">
        <f>IF(AO40="",AP39,AO40)</f>
        <v/>
      </c>
      <c r="AQ40" s="14">
        <f>IF(AB40&lt;&gt;"",AB40,"")</f>
        <v/>
      </c>
      <c r="AR40" s="14">
        <f>IF(AD40&lt;&gt;"",AD40,"")</f>
        <v/>
      </c>
      <c r="AS40">
        <f>IF(AS39+1=13,1,AS39+1)</f>
        <v/>
      </c>
      <c r="AT40">
        <f>IFERROR(IF(SLOPE($AQ$26:$AQ$37,$AS$26:$AS$37)&gt;0,MIN(3,ABS(SLOPE($AQ$26:$AQ$37,$AS$26:$AS$37))),IF(SLOPE($AQ$26:$AQ$37,$AS$26:$AS$37)&lt;-0.5,-0.5,0)),0)</f>
        <v/>
      </c>
      <c r="AU40">
        <f>IFERROR(IF(SLOPE($AR$26:$AR$37,$AS$26:$AS$37)&lt;0,MAX(-3,-ABS(SLOPE($AR$26:$AR$37,$AS$26:$AS$37))),IF(SLOPE($AR$26:$AR$37,$AS$26:$AS$37)&gt;0.5,0.5,0)),0)</f>
        <v/>
      </c>
      <c r="AV40">
        <f>($AQ$38+(AT40*(AS40-1)))</f>
        <v/>
      </c>
      <c r="AW40">
        <f>($AR$38+(AU40*(AS40-1)))</f>
        <v/>
      </c>
      <c r="AX40">
        <f>IF(AT40&gt;0,AV40+AT40,AV40)</f>
        <v/>
      </c>
      <c r="AY40">
        <f>IF(AU40&lt;0,AW40+AU40,AW40)</f>
        <v/>
      </c>
      <c r="BA40" s="14">
        <f>IFERROR(AX40-AQ40,"")</f>
        <v/>
      </c>
      <c r="BB40" s="14">
        <f>IFERROR(AY40-AR40,"")</f>
        <v/>
      </c>
      <c r="BD40">
        <f>AH40</f>
        <v/>
      </c>
      <c r="BE40">
        <f>AI40</f>
        <v/>
      </c>
      <c r="BF40">
        <f>AJ40</f>
        <v/>
      </c>
      <c r="BG40" s="14">
        <f>L40</f>
        <v/>
      </c>
      <c r="BH40" s="14">
        <f>IF(X40="","",X40)</f>
        <v/>
      </c>
      <c r="BI40" s="14">
        <f>IF(Y40="","",Y40)</f>
        <v/>
      </c>
      <c r="BJ40">
        <f>Z40</f>
        <v/>
      </c>
      <c r="BK40">
        <f>AA40</f>
        <v/>
      </c>
      <c r="BL40">
        <f>IFERROR(AX40,"")</f>
        <v/>
      </c>
      <c r="BM40">
        <f>IFERROR(AY40,"")</f>
        <v/>
      </c>
    </row>
    <row r="41" ht="14.25" customHeight="1">
      <c r="A41">
        <f>ALGLIB_SSA_XAUUSD!AA41</f>
        <v/>
      </c>
      <c r="B41">
        <f>IF($A41="","",INDEX(ALGLIB_SSA_XAUUSD!$B$2:$B$2401,MATCH($A41,ALGLIB_SSA_XAUUSD!$A$2:$A$2401,1)))</f>
        <v/>
      </c>
      <c r="C41">
        <f>IF($A41="","",INDEX(ALGLIB_SSA_XAUUSD!$C$2:$C$2401,MATCH($A41,ALGLIB_SSA_XAUUSD!$A$2:$A$2401,1)))</f>
        <v/>
      </c>
      <c r="D41" s="14">
        <f>IF($A41="","",INT((ROW()-2)/12)+1)</f>
        <v/>
      </c>
      <c r="E41" s="14">
        <f>IF(AND(E50&lt;&gt;"",D50=D38+1),E38+(E50-E38)*3/12,"")</f>
        <v/>
      </c>
      <c r="F41" s="14">
        <f>IF(AND(F50&lt;&gt;"",D50=D38+1),F38+(F50-F38)*3/12,"")</f>
        <v/>
      </c>
      <c r="G41" s="14">
        <f>IF(AND(G50&lt;&gt;"",D50=D38+1),G38+(G50-G38)*3/12,"")</f>
        <v/>
      </c>
      <c r="H41" s="14">
        <f>IF(AND(H50&lt;&gt;"",D50=D38+1),H38+(H50-H38)*3/12,"")</f>
        <v/>
      </c>
      <c r="I41" s="14">
        <f>IF(AND(L50&lt;&gt;"",D50=D38+1),I38+(I50-I38)*3/12,"")</f>
        <v/>
      </c>
      <c r="J41">
        <f>_xlfn.XLOOKUP($A41,ALGLIB_SSA_XAUUSD!$AA$2:$AA$2401,ALGLIB_SSA_XAUUSD!$P$2:$P$2401,"",0)</f>
        <v/>
      </c>
      <c r="K41">
        <f>_xlfn.XLOOKUP($A41,ALGLIB_SSA_XAUUSD!$AA$2:$AA$2401,ALGLIB_SSA_XAUUSD!$Q$2:$Q$2401,"",0)</f>
        <v/>
      </c>
      <c r="L41">
        <f>_xlfn.XLOOKUP($A41,ALGLIB_SSA_XAUUSD!$AA$2:$AA$2401,ALGLIB_SSA_XAUUSD!$R$2:$R$2401,"",0)</f>
        <v/>
      </c>
      <c r="M41">
        <f>_xlfn.XLOOKUP($A41,ALGLIB_SSA_XAUUSD!$AA$2:$AA$2401,ALGLIB_SSA_XAUUSD!$S$2:$S$2401,"",0)</f>
        <v/>
      </c>
      <c r="N41">
        <f>_xlfn.XLOOKUP($A41,ALGLIB_SSA_XAUUSD!$AA$2:$AA$2401,ALGLIB_SSA_XAUUSD!$T$2:$T$2401,"",0)</f>
        <v/>
      </c>
      <c r="O41">
        <f>_xlfn.XLOOKUP($A41,ALGLIB_SSA_XAUUSD!$AA$2:$AA$2401,ALGLIB_SSA_XAUUSD!$U$2:$U$2401,"",0)</f>
        <v/>
      </c>
      <c r="P41">
        <f>_xlfn.XLOOKUP($A41,ALGLIB_SSA_XAUUSD!$AA$2:$AA$2401,ALGLIB_SSA_XAUUSD!$V$2:$V$2401,"",0)</f>
        <v/>
      </c>
      <c r="S41">
        <f>A41</f>
        <v/>
      </c>
      <c r="T41">
        <f>J41</f>
        <v/>
      </c>
      <c r="U41">
        <f>K41</f>
        <v/>
      </c>
      <c r="V41" s="14">
        <f>IF($A41="","",MOD(ROW()-2,12)+1)</f>
        <v/>
      </c>
      <c r="W41">
        <f>L41</f>
        <v/>
      </c>
      <c r="X41" s="14">
        <f>IF(F41="","",F41)</f>
        <v/>
      </c>
      <c r="Y41" s="14">
        <f>IF(G41="","",G41)</f>
        <v/>
      </c>
      <c r="Z41">
        <f>M41</f>
        <v/>
      </c>
      <c r="AA41">
        <f>N41</f>
        <v/>
      </c>
      <c r="AB41" s="14">
        <f>IF(H41="","",H41)</f>
        <v/>
      </c>
      <c r="AC41">
        <f>O41</f>
        <v/>
      </c>
      <c r="AD41" s="14">
        <f>IF(I41="","",I41)</f>
        <v/>
      </c>
      <c r="AE41">
        <f>P41</f>
        <v/>
      </c>
      <c r="AH41">
        <f>IF(S41&lt;&gt;"",S41,AH40+900)</f>
        <v/>
      </c>
      <c r="AI41">
        <f>IF(T41&lt;&gt;"",T41,AI40)</f>
        <v/>
      </c>
      <c r="AJ41">
        <f>IF(U41&lt;&gt;"",U41,AJ40)</f>
        <v/>
      </c>
      <c r="AK41">
        <f>IF(W41&lt;&gt;"",W41,"")</f>
        <v/>
      </c>
      <c r="AL41" s="14">
        <f>IF(X41&lt;&gt;"",X41,"")</f>
        <v/>
      </c>
      <c r="AM41" s="14">
        <f>IF(Y41&lt;&gt;"",Y41,"")</f>
        <v/>
      </c>
      <c r="AN41" s="14">
        <f>IF(OR(AL41="",AM41=""),"",AL41-AM41)</f>
        <v/>
      </c>
      <c r="AO41">
        <f>IF(AN41="","",IF(AN41&gt;0,"Bullish","Bearish"))</f>
        <v/>
      </c>
      <c r="AP41">
        <f>IF(AO41="",AP40,AO41)</f>
        <v/>
      </c>
      <c r="AQ41" s="14">
        <f>IF(AB41&lt;&gt;"",AB41,"")</f>
        <v/>
      </c>
      <c r="AR41" s="14">
        <f>IF(AD41&lt;&gt;"",AD41,"")</f>
        <v/>
      </c>
      <c r="AS41">
        <f>IF(AS40+1=13,1,AS40+1)</f>
        <v/>
      </c>
      <c r="AT41">
        <f>IFERROR(IF(SLOPE($AQ$26:$AQ$37,$AS$26:$AS$37)&gt;0,MIN(3,ABS(SLOPE($AQ$26:$AQ$37,$AS$26:$AS$37))),IF(SLOPE($AQ$26:$AQ$37,$AS$26:$AS$37)&lt;-0.5,-0.5,0)),0)</f>
        <v/>
      </c>
      <c r="AU41">
        <f>IFERROR(IF(SLOPE($AR$26:$AR$37,$AS$26:$AS$37)&lt;0,MAX(-3,-ABS(SLOPE($AR$26:$AR$37,$AS$26:$AS$37))),IF(SLOPE($AR$26:$AR$37,$AS$26:$AS$37)&gt;0.5,0.5,0)),0)</f>
        <v/>
      </c>
      <c r="AV41">
        <f>($AQ$38+(AT41*(AS41-1)))</f>
        <v/>
      </c>
      <c r="AW41">
        <f>($AR$38+(AU41*(AS41-1)))</f>
        <v/>
      </c>
      <c r="AX41">
        <f>IF(AT41&gt;0,AV41+AT41,AV41)</f>
        <v/>
      </c>
      <c r="AY41">
        <f>IF(AU41&lt;0,AW41+AU41,AW41)</f>
        <v/>
      </c>
      <c r="BA41" s="14">
        <f>IFERROR(AX41-AQ41,"")</f>
        <v/>
      </c>
      <c r="BB41" s="14">
        <f>IFERROR(AY41-AR41,"")</f>
        <v/>
      </c>
      <c r="BD41">
        <f>AH41</f>
        <v/>
      </c>
      <c r="BE41">
        <f>AI41</f>
        <v/>
      </c>
      <c r="BF41">
        <f>AJ41</f>
        <v/>
      </c>
      <c r="BG41" s="14">
        <f>L41</f>
        <v/>
      </c>
      <c r="BH41" s="14">
        <f>IF(X41="","",X41)</f>
        <v/>
      </c>
      <c r="BI41" s="14">
        <f>IF(Y41="","",Y41)</f>
        <v/>
      </c>
      <c r="BJ41">
        <f>Z41</f>
        <v/>
      </c>
      <c r="BK41">
        <f>AA41</f>
        <v/>
      </c>
      <c r="BL41">
        <f>IFERROR(AX41,"")</f>
        <v/>
      </c>
      <c r="BM41">
        <f>IFERROR(AY41,"")</f>
        <v/>
      </c>
    </row>
    <row r="42" ht="14.25" customHeight="1">
      <c r="A42">
        <f>ALGLIB_SSA_XAUUSD!AA42</f>
        <v/>
      </c>
      <c r="B42">
        <f>IF($A42="","",INDEX(ALGLIB_SSA_XAUUSD!$B$2:$B$2401,MATCH($A42,ALGLIB_SSA_XAUUSD!$A$2:$A$2401,1)))</f>
        <v/>
      </c>
      <c r="C42">
        <f>IF($A42="","",INDEX(ALGLIB_SSA_XAUUSD!$C$2:$C$2401,MATCH($A42,ALGLIB_SSA_XAUUSD!$A$2:$A$2401,1)))</f>
        <v/>
      </c>
      <c r="D42" s="14">
        <f>IF($A42="","",INT((ROW()-2)/12)+1)</f>
        <v/>
      </c>
      <c r="E42" s="14">
        <f>IF(AND(E50&lt;&gt;"",D50=D38+1),E38+(E50-E38)*4/12,"")</f>
        <v/>
      </c>
      <c r="F42" s="14">
        <f>IF(AND(F50&lt;&gt;"",D50=D38+1),F38+(F50-F38)*4/12,"")</f>
        <v/>
      </c>
      <c r="G42" s="14">
        <f>IF(AND(G50&lt;&gt;"",D50=D38+1),G38+(G50-G38)*4/12,"")</f>
        <v/>
      </c>
      <c r="H42" s="14">
        <f>IF(AND(H50&lt;&gt;"",D50=D38+1),H38+(H50-H38)*4/12,"")</f>
        <v/>
      </c>
      <c r="I42" s="14">
        <f>IF(AND(L50&lt;&gt;"",D50=D38+1),I38+(I50-I38)*4/12,"")</f>
        <v/>
      </c>
      <c r="J42">
        <f>_xlfn.XLOOKUP($A42,ALGLIB_SSA_XAUUSD!$AA$2:$AA$2401,ALGLIB_SSA_XAUUSD!$P$2:$P$2401,"",0)</f>
        <v/>
      </c>
      <c r="K42">
        <f>_xlfn.XLOOKUP($A42,ALGLIB_SSA_XAUUSD!$AA$2:$AA$2401,ALGLIB_SSA_XAUUSD!$Q$2:$Q$2401,"",0)</f>
        <v/>
      </c>
      <c r="L42">
        <f>_xlfn.XLOOKUP($A42,ALGLIB_SSA_XAUUSD!$AA$2:$AA$2401,ALGLIB_SSA_XAUUSD!$R$2:$R$2401,"",0)</f>
        <v/>
      </c>
      <c r="M42">
        <f>_xlfn.XLOOKUP($A42,ALGLIB_SSA_XAUUSD!$AA$2:$AA$2401,ALGLIB_SSA_XAUUSD!$S$2:$S$2401,"",0)</f>
        <v/>
      </c>
      <c r="N42">
        <f>_xlfn.XLOOKUP($A42,ALGLIB_SSA_XAUUSD!$AA$2:$AA$2401,ALGLIB_SSA_XAUUSD!$T$2:$T$2401,"",0)</f>
        <v/>
      </c>
      <c r="O42">
        <f>_xlfn.XLOOKUP($A42,ALGLIB_SSA_XAUUSD!$AA$2:$AA$2401,ALGLIB_SSA_XAUUSD!$U$2:$U$2401,"",0)</f>
        <v/>
      </c>
      <c r="P42">
        <f>_xlfn.XLOOKUP($A42,ALGLIB_SSA_XAUUSD!$AA$2:$AA$2401,ALGLIB_SSA_XAUUSD!$V$2:$V$2401,"",0)</f>
        <v/>
      </c>
      <c r="S42">
        <f>A42</f>
        <v/>
      </c>
      <c r="T42">
        <f>J42</f>
        <v/>
      </c>
      <c r="U42">
        <f>K42</f>
        <v/>
      </c>
      <c r="V42" s="14">
        <f>IF($A42="","",MOD(ROW()-2,12)+1)</f>
        <v/>
      </c>
      <c r="W42">
        <f>L42</f>
        <v/>
      </c>
      <c r="X42" s="14">
        <f>IF(F42="","",F42)</f>
        <v/>
      </c>
      <c r="Y42" s="14">
        <f>IF(G42="","",G42)</f>
        <v/>
      </c>
      <c r="Z42">
        <f>M42</f>
        <v/>
      </c>
      <c r="AA42">
        <f>N42</f>
        <v/>
      </c>
      <c r="AB42" s="14">
        <f>IF(H42="","",H42)</f>
        <v/>
      </c>
      <c r="AC42">
        <f>O42</f>
        <v/>
      </c>
      <c r="AD42" s="14">
        <f>IF(I42="","",I42)</f>
        <v/>
      </c>
      <c r="AE42">
        <f>P42</f>
        <v/>
      </c>
      <c r="AH42">
        <f>IF(S42&lt;&gt;"",S42,AH41+900)</f>
        <v/>
      </c>
      <c r="AI42">
        <f>IF(T42&lt;&gt;"",T42,AI41)</f>
        <v/>
      </c>
      <c r="AJ42">
        <f>IF(U42&lt;&gt;"",U42,AJ41)</f>
        <v/>
      </c>
      <c r="AK42">
        <f>IF(W42&lt;&gt;"",W42,"")</f>
        <v/>
      </c>
      <c r="AL42" s="14">
        <f>IF(X42&lt;&gt;"",X42,"")</f>
        <v/>
      </c>
      <c r="AM42" s="14">
        <f>IF(Y42&lt;&gt;"",Y42,"")</f>
        <v/>
      </c>
      <c r="AN42" s="14">
        <f>IF(OR(AL42="",AM42=""),"",AL42-AM42)</f>
        <v/>
      </c>
      <c r="AO42">
        <f>IF(AN42="","",IF(AN42&gt;0,"Bullish","Bearish"))</f>
        <v/>
      </c>
      <c r="AP42">
        <f>IF(AO42="",AP41,AO42)</f>
        <v/>
      </c>
      <c r="AQ42" s="14">
        <f>IF(AB42&lt;&gt;"",AB42,"")</f>
        <v/>
      </c>
      <c r="AR42" s="14">
        <f>IF(AD42&lt;&gt;"",AD42,"")</f>
        <v/>
      </c>
      <c r="AS42">
        <f>IF(AS41+1=13,1,AS41+1)</f>
        <v/>
      </c>
      <c r="AT42">
        <f>IFERROR(IF(SLOPE($AQ$26:$AQ$37,$AS$26:$AS$37)&gt;0,MIN(3,ABS(SLOPE($AQ$26:$AQ$37,$AS$26:$AS$37))),IF(SLOPE($AQ$26:$AQ$37,$AS$26:$AS$37)&lt;-0.5,-0.5,0)),0)</f>
        <v/>
      </c>
      <c r="AU42">
        <f>IFERROR(IF(SLOPE($AR$26:$AR$37,$AS$26:$AS$37)&lt;0,MAX(-3,-ABS(SLOPE($AR$26:$AR$37,$AS$26:$AS$37))),IF(SLOPE($AR$26:$AR$37,$AS$26:$AS$37)&gt;0.5,0.5,0)),0)</f>
        <v/>
      </c>
      <c r="AV42">
        <f>($AQ$38+(AT42*(AS42-1)))</f>
        <v/>
      </c>
      <c r="AW42">
        <f>($AR$38+(AU42*(AS42-1)))</f>
        <v/>
      </c>
      <c r="AX42">
        <f>IF(AT42&gt;0,AV42+AT42,AV42)</f>
        <v/>
      </c>
      <c r="AY42">
        <f>IF(AU42&lt;0,AW42+AU42,AW42)</f>
        <v/>
      </c>
      <c r="BA42" s="14">
        <f>IFERROR(AX42-AQ42,"")</f>
        <v/>
      </c>
      <c r="BB42" s="14">
        <f>IFERROR(AY42-AR42,"")</f>
        <v/>
      </c>
      <c r="BD42">
        <f>AH42</f>
        <v/>
      </c>
      <c r="BE42">
        <f>AI42</f>
        <v/>
      </c>
      <c r="BF42">
        <f>AJ42</f>
        <v/>
      </c>
      <c r="BG42" s="14">
        <f>L42</f>
        <v/>
      </c>
      <c r="BH42" s="14">
        <f>IF(X42="","",X42)</f>
        <v/>
      </c>
      <c r="BI42" s="14">
        <f>IF(Y42="","",Y42)</f>
        <v/>
      </c>
      <c r="BJ42">
        <f>Z42</f>
        <v/>
      </c>
      <c r="BK42">
        <f>AA42</f>
        <v/>
      </c>
      <c r="BL42">
        <f>IFERROR(AX42,"")</f>
        <v/>
      </c>
      <c r="BM42">
        <f>IFERROR(AY42,"")</f>
        <v/>
      </c>
    </row>
    <row r="43" ht="14.25" customHeight="1">
      <c r="A43">
        <f>ALGLIB_SSA_XAUUSD!AA43</f>
        <v/>
      </c>
      <c r="B43">
        <f>IF($A43="","",INDEX(ALGLIB_SSA_XAUUSD!$B$2:$B$2401,MATCH($A43,ALGLIB_SSA_XAUUSD!$A$2:$A$2401,1)))</f>
        <v/>
      </c>
      <c r="C43">
        <f>IF($A43="","",INDEX(ALGLIB_SSA_XAUUSD!$C$2:$C$2401,MATCH($A43,ALGLIB_SSA_XAUUSD!$A$2:$A$2401,1)))</f>
        <v/>
      </c>
      <c r="D43" s="14">
        <f>IF($A43="","",INT((ROW()-2)/12)+1)</f>
        <v/>
      </c>
      <c r="E43" s="14">
        <f>IF(AND(E50&lt;&gt;"",D50=D38+1),E38+(E50-E38)*5/12,"")</f>
        <v/>
      </c>
      <c r="F43" s="14">
        <f>IF(AND(F50&lt;&gt;"",D50=D38+1),F38+(F50-F38)*5/12,"")</f>
        <v/>
      </c>
      <c r="G43" s="14">
        <f>IF(AND(G50&lt;&gt;"",D50=D38+1),G38+(G50-G38)*5/12,"")</f>
        <v/>
      </c>
      <c r="H43" s="14">
        <f>IF(AND(H50&lt;&gt;"",D50=D38+1),H38+(H50-H38)*5/12,"")</f>
        <v/>
      </c>
      <c r="I43" s="14">
        <f>IF(AND(L50&lt;&gt;"",D50=D38+1),I38+(I50-I38)*5/12,"")</f>
        <v/>
      </c>
      <c r="J43">
        <f>_xlfn.XLOOKUP($A43,ALGLIB_SSA_XAUUSD!$AA$2:$AA$2401,ALGLIB_SSA_XAUUSD!$P$2:$P$2401,"",0)</f>
        <v/>
      </c>
      <c r="K43">
        <f>_xlfn.XLOOKUP($A43,ALGLIB_SSA_XAUUSD!$AA$2:$AA$2401,ALGLIB_SSA_XAUUSD!$Q$2:$Q$2401,"",0)</f>
        <v/>
      </c>
      <c r="L43">
        <f>_xlfn.XLOOKUP($A43,ALGLIB_SSA_XAUUSD!$AA$2:$AA$2401,ALGLIB_SSA_XAUUSD!$R$2:$R$2401,"",0)</f>
        <v/>
      </c>
      <c r="M43">
        <f>_xlfn.XLOOKUP($A43,ALGLIB_SSA_XAUUSD!$AA$2:$AA$2401,ALGLIB_SSA_XAUUSD!$S$2:$S$2401,"",0)</f>
        <v/>
      </c>
      <c r="N43">
        <f>_xlfn.XLOOKUP($A43,ALGLIB_SSA_XAUUSD!$AA$2:$AA$2401,ALGLIB_SSA_XAUUSD!$T$2:$T$2401,"",0)</f>
        <v/>
      </c>
      <c r="O43">
        <f>_xlfn.XLOOKUP($A43,ALGLIB_SSA_XAUUSD!$AA$2:$AA$2401,ALGLIB_SSA_XAUUSD!$U$2:$U$2401,"",0)</f>
        <v/>
      </c>
      <c r="P43">
        <f>_xlfn.XLOOKUP($A43,ALGLIB_SSA_XAUUSD!$AA$2:$AA$2401,ALGLIB_SSA_XAUUSD!$V$2:$V$2401,"",0)</f>
        <v/>
      </c>
      <c r="S43">
        <f>A43</f>
        <v/>
      </c>
      <c r="T43">
        <f>J43</f>
        <v/>
      </c>
      <c r="U43">
        <f>K43</f>
        <v/>
      </c>
      <c r="V43" s="14">
        <f>IF($A43="","",MOD(ROW()-2,12)+1)</f>
        <v/>
      </c>
      <c r="W43">
        <f>L43</f>
        <v/>
      </c>
      <c r="X43" s="14">
        <f>IF(F43="","",F43)</f>
        <v/>
      </c>
      <c r="Y43" s="14">
        <f>IF(G43="","",G43)</f>
        <v/>
      </c>
      <c r="Z43">
        <f>M43</f>
        <v/>
      </c>
      <c r="AA43">
        <f>N43</f>
        <v/>
      </c>
      <c r="AB43" s="14">
        <f>IF(H43="","",H43)</f>
        <v/>
      </c>
      <c r="AC43">
        <f>O43</f>
        <v/>
      </c>
      <c r="AD43" s="14">
        <f>IF(I43="","",I43)</f>
        <v/>
      </c>
      <c r="AE43">
        <f>P43</f>
        <v/>
      </c>
      <c r="AH43">
        <f>IF(S43&lt;&gt;"",S43,AH42+900)</f>
        <v/>
      </c>
      <c r="AI43">
        <f>IF(T43&lt;&gt;"",T43,AI42)</f>
        <v/>
      </c>
      <c r="AJ43">
        <f>IF(U43&lt;&gt;"",U43,AJ42)</f>
        <v/>
      </c>
      <c r="AK43">
        <f>IF(W43&lt;&gt;"",W43,"")</f>
        <v/>
      </c>
      <c r="AL43" s="14">
        <f>IF(X43&lt;&gt;"",X43,"")</f>
        <v/>
      </c>
      <c r="AM43" s="14">
        <f>IF(Y43&lt;&gt;"",Y43,"")</f>
        <v/>
      </c>
      <c r="AN43" s="14">
        <f>IF(OR(AL43="",AM43=""),"",AL43-AM43)</f>
        <v/>
      </c>
      <c r="AO43">
        <f>IF(AN43="","",IF(AN43&gt;0,"Bullish","Bearish"))</f>
        <v/>
      </c>
      <c r="AP43">
        <f>IF(AO43="",AP42,AO43)</f>
        <v/>
      </c>
      <c r="AQ43" s="14">
        <f>IF(AB43&lt;&gt;"",AB43,"")</f>
        <v/>
      </c>
      <c r="AR43" s="14">
        <f>IF(AD43&lt;&gt;"",AD43,"")</f>
        <v/>
      </c>
      <c r="AS43">
        <f>IF(AS42+1=13,1,AS42+1)</f>
        <v/>
      </c>
      <c r="AT43">
        <f>IFERROR(IF(SLOPE($AQ$26:$AQ$37,$AS$26:$AS$37)&gt;0,MIN(3,ABS(SLOPE($AQ$26:$AQ$37,$AS$26:$AS$37))),IF(SLOPE($AQ$26:$AQ$37,$AS$26:$AS$37)&lt;-0.5,-0.5,0)),0)</f>
        <v/>
      </c>
      <c r="AU43">
        <f>IFERROR(IF(SLOPE($AR$26:$AR$37,$AS$26:$AS$37)&lt;0,MAX(-3,-ABS(SLOPE($AR$26:$AR$37,$AS$26:$AS$37))),IF(SLOPE($AR$26:$AR$37,$AS$26:$AS$37)&gt;0.5,0.5,0)),0)</f>
        <v/>
      </c>
      <c r="AV43">
        <f>($AQ$38+(AT43*(AS43-1)))</f>
        <v/>
      </c>
      <c r="AW43">
        <f>($AR$38+(AU43*(AS43-1)))</f>
        <v/>
      </c>
      <c r="AX43">
        <f>IF(AT43&gt;0,AV43+AT43,AV43)</f>
        <v/>
      </c>
      <c r="AY43">
        <f>IF(AU43&lt;0,AW43+AU43,AW43)</f>
        <v/>
      </c>
      <c r="BA43" s="14">
        <f>IFERROR(AX43-AQ43,"")</f>
        <v/>
      </c>
      <c r="BB43" s="14">
        <f>IFERROR(AY43-AR43,"")</f>
        <v/>
      </c>
      <c r="BD43">
        <f>AH43</f>
        <v/>
      </c>
      <c r="BE43">
        <f>AI43</f>
        <v/>
      </c>
      <c r="BF43">
        <f>AJ43</f>
        <v/>
      </c>
      <c r="BG43" s="14">
        <f>L43</f>
        <v/>
      </c>
      <c r="BH43" s="14">
        <f>IF(X43="","",X43)</f>
        <v/>
      </c>
      <c r="BI43" s="14">
        <f>IF(Y43="","",Y43)</f>
        <v/>
      </c>
      <c r="BJ43">
        <f>Z43</f>
        <v/>
      </c>
      <c r="BK43">
        <f>AA43</f>
        <v/>
      </c>
      <c r="BL43">
        <f>IFERROR(AX43,"")</f>
        <v/>
      </c>
      <c r="BM43">
        <f>IFERROR(AY43,"")</f>
        <v/>
      </c>
    </row>
    <row r="44" ht="14.25" customHeight="1">
      <c r="A44">
        <f>ALGLIB_SSA_XAUUSD!AA44</f>
        <v/>
      </c>
      <c r="B44">
        <f>IF($A44="","",INDEX(ALGLIB_SSA_XAUUSD!$B$2:$B$2401,MATCH($A44,ALGLIB_SSA_XAUUSD!$A$2:$A$2401,1)))</f>
        <v/>
      </c>
      <c r="C44">
        <f>IF($A44="","",INDEX(ALGLIB_SSA_XAUUSD!$C$2:$C$2401,MATCH($A44,ALGLIB_SSA_XAUUSD!$A$2:$A$2401,1)))</f>
        <v/>
      </c>
      <c r="D44" s="14">
        <f>IF($A44="","",INT((ROW()-2)/12)+1)</f>
        <v/>
      </c>
      <c r="E44" s="14">
        <f>IF(AND(E50&lt;&gt;"",D50=D38+1),E38+(E50-E38)*6/12,"")</f>
        <v/>
      </c>
      <c r="F44" s="14">
        <f>IF(AND(F50&lt;&gt;"",D50=D38+1),F38+(F50-F38)*6/12,"")</f>
        <v/>
      </c>
      <c r="G44" s="14">
        <f>IF(AND(G50&lt;&gt;"",D50=D38+1),G38+(G50-G38)*6/12,"")</f>
        <v/>
      </c>
      <c r="H44" s="14">
        <f>IF(AND(H50&lt;&gt;"",D50=D38+1),H38+(H50-H38)*6/12,"")</f>
        <v/>
      </c>
      <c r="I44" s="14">
        <f>IF(AND(L50&lt;&gt;"",D50=D38+1),I38+(I50-I38)*6/12,"")</f>
        <v/>
      </c>
      <c r="J44">
        <f>_xlfn.XLOOKUP($A44,ALGLIB_SSA_XAUUSD!$AA$2:$AA$2401,ALGLIB_SSA_XAUUSD!$P$2:$P$2401,"",0)</f>
        <v/>
      </c>
      <c r="K44">
        <f>_xlfn.XLOOKUP($A44,ALGLIB_SSA_XAUUSD!$AA$2:$AA$2401,ALGLIB_SSA_XAUUSD!$Q$2:$Q$2401,"",0)</f>
        <v/>
      </c>
      <c r="L44">
        <f>_xlfn.XLOOKUP($A44,ALGLIB_SSA_XAUUSD!$AA$2:$AA$2401,ALGLIB_SSA_XAUUSD!$R$2:$R$2401,"",0)</f>
        <v/>
      </c>
      <c r="M44">
        <f>_xlfn.XLOOKUP($A44,ALGLIB_SSA_XAUUSD!$AA$2:$AA$2401,ALGLIB_SSA_XAUUSD!$S$2:$S$2401,"",0)</f>
        <v/>
      </c>
      <c r="N44">
        <f>_xlfn.XLOOKUP($A44,ALGLIB_SSA_XAUUSD!$AA$2:$AA$2401,ALGLIB_SSA_XAUUSD!$T$2:$T$2401,"",0)</f>
        <v/>
      </c>
      <c r="O44">
        <f>_xlfn.XLOOKUP($A44,ALGLIB_SSA_XAUUSD!$AA$2:$AA$2401,ALGLIB_SSA_XAUUSD!$U$2:$U$2401,"",0)</f>
        <v/>
      </c>
      <c r="P44">
        <f>_xlfn.XLOOKUP($A44,ALGLIB_SSA_XAUUSD!$AA$2:$AA$2401,ALGLIB_SSA_XAUUSD!$V$2:$V$2401,"",0)</f>
        <v/>
      </c>
      <c r="S44">
        <f>A44</f>
        <v/>
      </c>
      <c r="T44">
        <f>J44</f>
        <v/>
      </c>
      <c r="U44">
        <f>K44</f>
        <v/>
      </c>
      <c r="V44" s="14">
        <f>IF($A44="","",MOD(ROW()-2,12)+1)</f>
        <v/>
      </c>
      <c r="W44">
        <f>L44</f>
        <v/>
      </c>
      <c r="X44" s="14">
        <f>IF(F44="","",F44)</f>
        <v/>
      </c>
      <c r="Y44" s="14">
        <f>IF(G44="","",G44)</f>
        <v/>
      </c>
      <c r="Z44">
        <f>M44</f>
        <v/>
      </c>
      <c r="AA44">
        <f>N44</f>
        <v/>
      </c>
      <c r="AB44" s="14">
        <f>IF(H44="","",H44)</f>
        <v/>
      </c>
      <c r="AC44">
        <f>O44</f>
        <v/>
      </c>
      <c r="AD44" s="14">
        <f>IF(I44="","",I44)</f>
        <v/>
      </c>
      <c r="AE44">
        <f>P44</f>
        <v/>
      </c>
      <c r="AH44">
        <f>IF(S44&lt;&gt;"",S44,AH43+900)</f>
        <v/>
      </c>
      <c r="AI44">
        <f>IF(T44&lt;&gt;"",T44,AI43)</f>
        <v/>
      </c>
      <c r="AJ44">
        <f>IF(U44&lt;&gt;"",U44,AJ43)</f>
        <v/>
      </c>
      <c r="AK44">
        <f>IF(W44&lt;&gt;"",W44,"")</f>
        <v/>
      </c>
      <c r="AL44" s="14">
        <f>IF(X44&lt;&gt;"",X44,"")</f>
        <v/>
      </c>
      <c r="AM44" s="14">
        <f>IF(Y44&lt;&gt;"",Y44,"")</f>
        <v/>
      </c>
      <c r="AN44" s="14">
        <f>IF(OR(AL44="",AM44=""),"",AL44-AM44)</f>
        <v/>
      </c>
      <c r="AO44">
        <f>IF(AN44="","",IF(AN44&gt;0,"Bullish","Bearish"))</f>
        <v/>
      </c>
      <c r="AP44">
        <f>IF(AO44="",AP43,AO44)</f>
        <v/>
      </c>
      <c r="AQ44" s="14">
        <f>IF(AB44&lt;&gt;"",AB44,"")</f>
        <v/>
      </c>
      <c r="AR44" s="14">
        <f>IF(AD44&lt;&gt;"",AD44,"")</f>
        <v/>
      </c>
      <c r="AS44">
        <f>IF(AS43+1=13,1,AS43+1)</f>
        <v/>
      </c>
      <c r="AT44">
        <f>IFERROR(IF(SLOPE($AQ$26:$AQ$37,$AS$26:$AS$37)&gt;0,MIN(3,ABS(SLOPE($AQ$26:$AQ$37,$AS$26:$AS$37))),IF(SLOPE($AQ$26:$AQ$37,$AS$26:$AS$37)&lt;-0.5,-0.5,0)),0)</f>
        <v/>
      </c>
      <c r="AU44">
        <f>IFERROR(IF(SLOPE($AR$26:$AR$37,$AS$26:$AS$37)&lt;0,MAX(-3,-ABS(SLOPE($AR$26:$AR$37,$AS$26:$AS$37))),IF(SLOPE($AR$26:$AR$37,$AS$26:$AS$37)&gt;0.5,0.5,0)),0)</f>
        <v/>
      </c>
      <c r="AV44">
        <f>($AQ$38+(AT44*(AS44-1)))</f>
        <v/>
      </c>
      <c r="AW44">
        <f>($AR$38+(AU44*(AS44-1)))</f>
        <v/>
      </c>
      <c r="AX44">
        <f>IF(AT44&gt;0,AV44+AT44,AV44)</f>
        <v/>
      </c>
      <c r="AY44">
        <f>IF(AU44&lt;0,AW44+AU44,AW44)</f>
        <v/>
      </c>
      <c r="BA44" s="14">
        <f>IFERROR(AX44-AQ44,"")</f>
        <v/>
      </c>
      <c r="BB44" s="14">
        <f>IFERROR(AY44-AR44,"")</f>
        <v/>
      </c>
      <c r="BD44">
        <f>AH44</f>
        <v/>
      </c>
      <c r="BE44">
        <f>AI44</f>
        <v/>
      </c>
      <c r="BF44">
        <f>AJ44</f>
        <v/>
      </c>
      <c r="BG44" s="14">
        <f>L44</f>
        <v/>
      </c>
      <c r="BH44" s="14">
        <f>IF(X44="","",X44)</f>
        <v/>
      </c>
      <c r="BI44" s="14">
        <f>IF(Y44="","",Y44)</f>
        <v/>
      </c>
      <c r="BJ44">
        <f>Z44</f>
        <v/>
      </c>
      <c r="BK44">
        <f>AA44</f>
        <v/>
      </c>
      <c r="BL44">
        <f>IFERROR(AX44,"")</f>
        <v/>
      </c>
      <c r="BM44">
        <f>IFERROR(AY44,"")</f>
        <v/>
      </c>
    </row>
    <row r="45" ht="14.25" customHeight="1">
      <c r="A45">
        <f>ALGLIB_SSA_XAUUSD!AA45</f>
        <v/>
      </c>
      <c r="B45">
        <f>IF($A45="","",INDEX(ALGLIB_SSA_XAUUSD!$B$2:$B$2401,MATCH($A45,ALGLIB_SSA_XAUUSD!$A$2:$A$2401,1)))</f>
        <v/>
      </c>
      <c r="C45">
        <f>IF($A45="","",INDEX(ALGLIB_SSA_XAUUSD!$C$2:$C$2401,MATCH($A45,ALGLIB_SSA_XAUUSD!$A$2:$A$2401,1)))</f>
        <v/>
      </c>
      <c r="D45" s="14">
        <f>IF($A45="","",INT((ROW()-2)/12)+1)</f>
        <v/>
      </c>
      <c r="E45" s="14">
        <f>IF(AND(E50&lt;&gt;"",D50=D38+1),E38+(E50-E38)*7/12,"")</f>
        <v/>
      </c>
      <c r="F45" s="14">
        <f>IF(AND(F50&lt;&gt;"",D50=D38+1),F38+(F50-F38)*7/12,"")</f>
        <v/>
      </c>
      <c r="G45" s="14">
        <f>IF(AND(G50&lt;&gt;"",D50=D38+1),G38+(G50-G38)*7/12,"")</f>
        <v/>
      </c>
      <c r="H45" s="14">
        <f>IF(AND(H50&lt;&gt;"",D50=D38+1),H38+(H50-H38)*7/12,"")</f>
        <v/>
      </c>
      <c r="I45" s="14">
        <f>IF(AND(L50&lt;&gt;"",D50=D38+1),I38+(I50-I38)*7/12,"")</f>
        <v/>
      </c>
      <c r="J45">
        <f>_xlfn.XLOOKUP($A45,ALGLIB_SSA_XAUUSD!$AA$2:$AA$2401,ALGLIB_SSA_XAUUSD!$P$2:$P$2401,"",0)</f>
        <v/>
      </c>
      <c r="K45">
        <f>_xlfn.XLOOKUP($A45,ALGLIB_SSA_XAUUSD!$AA$2:$AA$2401,ALGLIB_SSA_XAUUSD!$Q$2:$Q$2401,"",0)</f>
        <v/>
      </c>
      <c r="L45">
        <f>_xlfn.XLOOKUP($A45,ALGLIB_SSA_XAUUSD!$AA$2:$AA$2401,ALGLIB_SSA_XAUUSD!$R$2:$R$2401,"",0)</f>
        <v/>
      </c>
      <c r="M45">
        <f>_xlfn.XLOOKUP($A45,ALGLIB_SSA_XAUUSD!$AA$2:$AA$2401,ALGLIB_SSA_XAUUSD!$S$2:$S$2401,"",0)</f>
        <v/>
      </c>
      <c r="N45">
        <f>_xlfn.XLOOKUP($A45,ALGLIB_SSA_XAUUSD!$AA$2:$AA$2401,ALGLIB_SSA_XAUUSD!$T$2:$T$2401,"",0)</f>
        <v/>
      </c>
      <c r="O45">
        <f>_xlfn.XLOOKUP($A45,ALGLIB_SSA_XAUUSD!$AA$2:$AA$2401,ALGLIB_SSA_XAUUSD!$U$2:$U$2401,"",0)</f>
        <v/>
      </c>
      <c r="P45">
        <f>_xlfn.XLOOKUP($A45,ALGLIB_SSA_XAUUSD!$AA$2:$AA$2401,ALGLIB_SSA_XAUUSD!$V$2:$V$2401,"",0)</f>
        <v/>
      </c>
      <c r="S45">
        <f>A45</f>
        <v/>
      </c>
      <c r="T45">
        <f>J45</f>
        <v/>
      </c>
      <c r="U45">
        <f>K45</f>
        <v/>
      </c>
      <c r="V45" s="14">
        <f>IF($A45="","",MOD(ROW()-2,12)+1)</f>
        <v/>
      </c>
      <c r="W45">
        <f>L45</f>
        <v/>
      </c>
      <c r="X45" s="14">
        <f>IF(F45="","",F45)</f>
        <v/>
      </c>
      <c r="Y45" s="14">
        <f>IF(G45="","",G45)</f>
        <v/>
      </c>
      <c r="Z45">
        <f>M45</f>
        <v/>
      </c>
      <c r="AA45">
        <f>N45</f>
        <v/>
      </c>
      <c r="AB45" s="14">
        <f>IF(H45="","",H45)</f>
        <v/>
      </c>
      <c r="AC45">
        <f>O45</f>
        <v/>
      </c>
      <c r="AD45" s="14">
        <f>IF(I45="","",I45)</f>
        <v/>
      </c>
      <c r="AE45">
        <f>P45</f>
        <v/>
      </c>
      <c r="AH45">
        <f>IF(S45&lt;&gt;"",S45,AH44+900)</f>
        <v/>
      </c>
      <c r="AI45">
        <f>IF(T45&lt;&gt;"",T45,AI44)</f>
        <v/>
      </c>
      <c r="AJ45">
        <f>IF(U45&lt;&gt;"",U45,AJ44)</f>
        <v/>
      </c>
      <c r="AK45">
        <f>IF(W45&lt;&gt;"",W45,"")</f>
        <v/>
      </c>
      <c r="AL45" s="14">
        <f>IF(X45&lt;&gt;"",X45,"")</f>
        <v/>
      </c>
      <c r="AM45" s="14">
        <f>IF(Y45&lt;&gt;"",Y45,"")</f>
        <v/>
      </c>
      <c r="AN45" s="14">
        <f>IF(OR(AL45="",AM45=""),"",AL45-AM45)</f>
        <v/>
      </c>
      <c r="AO45">
        <f>IF(AN45="","",IF(AN45&gt;0,"Bullish","Bearish"))</f>
        <v/>
      </c>
      <c r="AP45">
        <f>IF(AO45="",AP44,AO45)</f>
        <v/>
      </c>
      <c r="AQ45" s="14">
        <f>IF(AB45&lt;&gt;"",AB45,"")</f>
        <v/>
      </c>
      <c r="AR45" s="14">
        <f>IF(AD45&lt;&gt;"",AD45,"")</f>
        <v/>
      </c>
      <c r="AS45">
        <f>IF(AS44+1=13,1,AS44+1)</f>
        <v/>
      </c>
      <c r="AT45">
        <f>IFERROR(IF(SLOPE($AQ$26:$AQ$37,$AS$26:$AS$37)&gt;0,MIN(3,ABS(SLOPE($AQ$26:$AQ$37,$AS$26:$AS$37))),IF(SLOPE($AQ$26:$AQ$37,$AS$26:$AS$37)&lt;-0.5,-0.5,0)),0)</f>
        <v/>
      </c>
      <c r="AU45">
        <f>IFERROR(IF(SLOPE($AR$26:$AR$37,$AS$26:$AS$37)&lt;0,MAX(-3,-ABS(SLOPE($AR$26:$AR$37,$AS$26:$AS$37))),IF(SLOPE($AR$26:$AR$37,$AS$26:$AS$37)&gt;0.5,0.5,0)),0)</f>
        <v/>
      </c>
      <c r="AV45">
        <f>($AQ$38+(AT45*(AS45-1)))</f>
        <v/>
      </c>
      <c r="AW45">
        <f>($AR$38+(AU45*(AS45-1)))</f>
        <v/>
      </c>
      <c r="AX45">
        <f>IF(AT45&gt;0,AV45+AT45,AV45)</f>
        <v/>
      </c>
      <c r="AY45">
        <f>IF(AU45&lt;0,AW45+AU45,AW45)</f>
        <v/>
      </c>
      <c r="BA45" s="14">
        <f>IFERROR(AX45-AQ45,"")</f>
        <v/>
      </c>
      <c r="BB45" s="14">
        <f>IFERROR(AY45-AR45,"")</f>
        <v/>
      </c>
      <c r="BD45">
        <f>AH45</f>
        <v/>
      </c>
      <c r="BE45">
        <f>AI45</f>
        <v/>
      </c>
      <c r="BF45">
        <f>AJ45</f>
        <v/>
      </c>
      <c r="BG45" s="14">
        <f>L45</f>
        <v/>
      </c>
      <c r="BH45" s="14">
        <f>IF(X45="","",X45)</f>
        <v/>
      </c>
      <c r="BI45" s="14">
        <f>IF(Y45="","",Y45)</f>
        <v/>
      </c>
      <c r="BJ45">
        <f>Z45</f>
        <v/>
      </c>
      <c r="BK45">
        <f>AA45</f>
        <v/>
      </c>
      <c r="BL45">
        <f>IFERROR(AX45,"")</f>
        <v/>
      </c>
      <c r="BM45">
        <f>IFERROR(AY45,"")</f>
        <v/>
      </c>
    </row>
    <row r="46" ht="14.25" customHeight="1">
      <c r="A46">
        <f>ALGLIB_SSA_XAUUSD!AA46</f>
        <v/>
      </c>
      <c r="B46">
        <f>IF($A46="","",INDEX(ALGLIB_SSA_XAUUSD!$B$2:$B$2401,MATCH($A46,ALGLIB_SSA_XAUUSD!$A$2:$A$2401,1)))</f>
        <v/>
      </c>
      <c r="C46">
        <f>IF($A46="","",INDEX(ALGLIB_SSA_XAUUSD!$C$2:$C$2401,MATCH($A46,ALGLIB_SSA_XAUUSD!$A$2:$A$2401,1)))</f>
        <v/>
      </c>
      <c r="D46" s="14">
        <f>IF($A46="","",INT((ROW()-2)/12)+1)</f>
        <v/>
      </c>
      <c r="E46" s="14">
        <f>IF(AND(E50&lt;&gt;"",D50=D38+1),E38+(E50-E38)*8/12,"")</f>
        <v/>
      </c>
      <c r="F46" s="14">
        <f>IF(AND(F50&lt;&gt;"",D50=D38+1),F38+(F50-F38)*8/12,"")</f>
        <v/>
      </c>
      <c r="G46" s="14">
        <f>IF(AND(G50&lt;&gt;"",D50=D38+1),G38+(G50-G38)*8/12,"")</f>
        <v/>
      </c>
      <c r="H46" s="14">
        <f>IF(AND(H50&lt;&gt;"",D50=D38+1),H38+(H50-H38)*8/12,"")</f>
        <v/>
      </c>
      <c r="I46" s="14">
        <f>IF(AND(L50&lt;&gt;"",D50=D38+1),I38+(I50-I38)*8/12,"")</f>
        <v/>
      </c>
      <c r="J46">
        <f>_xlfn.XLOOKUP($A46,ALGLIB_SSA_XAUUSD!$AA$2:$AA$2401,ALGLIB_SSA_XAUUSD!$P$2:$P$2401,"",0)</f>
        <v/>
      </c>
      <c r="K46">
        <f>_xlfn.XLOOKUP($A46,ALGLIB_SSA_XAUUSD!$AA$2:$AA$2401,ALGLIB_SSA_XAUUSD!$Q$2:$Q$2401,"",0)</f>
        <v/>
      </c>
      <c r="L46">
        <f>_xlfn.XLOOKUP($A46,ALGLIB_SSA_XAUUSD!$AA$2:$AA$2401,ALGLIB_SSA_XAUUSD!$R$2:$R$2401,"",0)</f>
        <v/>
      </c>
      <c r="M46">
        <f>_xlfn.XLOOKUP($A46,ALGLIB_SSA_XAUUSD!$AA$2:$AA$2401,ALGLIB_SSA_XAUUSD!$S$2:$S$2401,"",0)</f>
        <v/>
      </c>
      <c r="N46">
        <f>_xlfn.XLOOKUP($A46,ALGLIB_SSA_XAUUSD!$AA$2:$AA$2401,ALGLIB_SSA_XAUUSD!$T$2:$T$2401,"",0)</f>
        <v/>
      </c>
      <c r="O46">
        <f>_xlfn.XLOOKUP($A46,ALGLIB_SSA_XAUUSD!$AA$2:$AA$2401,ALGLIB_SSA_XAUUSD!$U$2:$U$2401,"",0)</f>
        <v/>
      </c>
      <c r="P46">
        <f>_xlfn.XLOOKUP($A46,ALGLIB_SSA_XAUUSD!$AA$2:$AA$2401,ALGLIB_SSA_XAUUSD!$V$2:$V$2401,"",0)</f>
        <v/>
      </c>
      <c r="S46">
        <f>A46</f>
        <v/>
      </c>
      <c r="T46">
        <f>J46</f>
        <v/>
      </c>
      <c r="U46">
        <f>K46</f>
        <v/>
      </c>
      <c r="V46" s="14">
        <f>IF($A46="","",MOD(ROW()-2,12)+1)</f>
        <v/>
      </c>
      <c r="W46">
        <f>L46</f>
        <v/>
      </c>
      <c r="X46" s="14">
        <f>IF(F46="","",F46)</f>
        <v/>
      </c>
      <c r="Y46" s="14">
        <f>IF(G46="","",G46)</f>
        <v/>
      </c>
      <c r="Z46">
        <f>M46</f>
        <v/>
      </c>
      <c r="AA46">
        <f>N46</f>
        <v/>
      </c>
      <c r="AB46" s="14">
        <f>IF(H46="","",H46)</f>
        <v/>
      </c>
      <c r="AC46">
        <f>O46</f>
        <v/>
      </c>
      <c r="AD46" s="14">
        <f>IF(I46="","",I46)</f>
        <v/>
      </c>
      <c r="AE46">
        <f>P46</f>
        <v/>
      </c>
      <c r="AH46">
        <f>IF(S46&lt;&gt;"",S46,AH45+900)</f>
        <v/>
      </c>
      <c r="AI46">
        <f>IF(T46&lt;&gt;"",T46,AI45)</f>
        <v/>
      </c>
      <c r="AJ46">
        <f>IF(U46&lt;&gt;"",U46,AJ45)</f>
        <v/>
      </c>
      <c r="AK46">
        <f>IF(W46&lt;&gt;"",W46,"")</f>
        <v/>
      </c>
      <c r="AL46" s="14">
        <f>IF(X46&lt;&gt;"",X46,"")</f>
        <v/>
      </c>
      <c r="AM46" s="14">
        <f>IF(Y46&lt;&gt;"",Y46,"")</f>
        <v/>
      </c>
      <c r="AN46" s="14">
        <f>IF(OR(AL46="",AM46=""),"",AL46-AM46)</f>
        <v/>
      </c>
      <c r="AO46">
        <f>IF(AN46="","",IF(AN46&gt;0,"Bullish","Bearish"))</f>
        <v/>
      </c>
      <c r="AP46">
        <f>IF(AO46="",AP45,AO46)</f>
        <v/>
      </c>
      <c r="AQ46" s="14">
        <f>IF(AB46&lt;&gt;"",AB46,"")</f>
        <v/>
      </c>
      <c r="AR46" s="14">
        <f>IF(AD46&lt;&gt;"",AD46,"")</f>
        <v/>
      </c>
      <c r="AS46">
        <f>IF(AS45+1=13,1,AS45+1)</f>
        <v/>
      </c>
      <c r="AT46">
        <f>IFERROR(IF(SLOPE($AQ$26:$AQ$37,$AS$26:$AS$37)&gt;0,MIN(3,ABS(SLOPE($AQ$26:$AQ$37,$AS$26:$AS$37))),IF(SLOPE($AQ$26:$AQ$37,$AS$26:$AS$37)&lt;-0.5,-0.5,0)),0)</f>
        <v/>
      </c>
      <c r="AU46">
        <f>IFERROR(IF(SLOPE($AR$26:$AR$37,$AS$26:$AS$37)&lt;0,MAX(-3,-ABS(SLOPE($AR$26:$AR$37,$AS$26:$AS$37))),IF(SLOPE($AR$26:$AR$37,$AS$26:$AS$37)&gt;0.5,0.5,0)),0)</f>
        <v/>
      </c>
      <c r="AV46">
        <f>($AQ$38+(AT46*(AS46-1)))</f>
        <v/>
      </c>
      <c r="AW46">
        <f>($AR$38+(AU46*(AS46-1)))</f>
        <v/>
      </c>
      <c r="AX46">
        <f>IF(AT46&gt;0,AV46+AT46,AV46)</f>
        <v/>
      </c>
      <c r="AY46">
        <f>IF(AU46&lt;0,AW46+AU46,AW46)</f>
        <v/>
      </c>
      <c r="BA46" s="14">
        <f>IFERROR(AX46-AQ46,"")</f>
        <v/>
      </c>
      <c r="BB46" s="14">
        <f>IFERROR(AY46-AR46,"")</f>
        <v/>
      </c>
      <c r="BD46">
        <f>AH46</f>
        <v/>
      </c>
      <c r="BE46">
        <f>AI46</f>
        <v/>
      </c>
      <c r="BF46">
        <f>AJ46</f>
        <v/>
      </c>
      <c r="BG46" s="14">
        <f>L46</f>
        <v/>
      </c>
      <c r="BH46" s="14">
        <f>IF(X46="","",X46)</f>
        <v/>
      </c>
      <c r="BI46" s="14">
        <f>IF(Y46="","",Y46)</f>
        <v/>
      </c>
      <c r="BJ46">
        <f>Z46</f>
        <v/>
      </c>
      <c r="BK46">
        <f>AA46</f>
        <v/>
      </c>
      <c r="BL46">
        <f>IFERROR(AX46,"")</f>
        <v/>
      </c>
      <c r="BM46">
        <f>IFERROR(AY46,"")</f>
        <v/>
      </c>
    </row>
    <row r="47" ht="14.25" customHeight="1">
      <c r="A47">
        <f>ALGLIB_SSA_XAUUSD!AA47</f>
        <v/>
      </c>
      <c r="B47">
        <f>IF($A47="","",INDEX(ALGLIB_SSA_XAUUSD!$B$2:$B$2401,MATCH($A47,ALGLIB_SSA_XAUUSD!$A$2:$A$2401,1)))</f>
        <v/>
      </c>
      <c r="C47">
        <f>IF($A47="","",INDEX(ALGLIB_SSA_XAUUSD!$C$2:$C$2401,MATCH($A47,ALGLIB_SSA_XAUUSD!$A$2:$A$2401,1)))</f>
        <v/>
      </c>
      <c r="D47" s="14">
        <f>IF($A47="","",INT((ROW()-2)/12)+1)</f>
        <v/>
      </c>
      <c r="E47" s="14">
        <f>IF(AND(E50&lt;&gt;"",D50=D38+1),E38+(E50-E38)*9/12,"")</f>
        <v/>
      </c>
      <c r="F47" s="14">
        <f>IF(AND(F50&lt;&gt;"",D50=D38+1),F38+(F50-F38)*9/12,"")</f>
        <v/>
      </c>
      <c r="G47" s="14">
        <f>IF(AND(G50&lt;&gt;"",D50=D38+1),G38+(G50-G38)*9/12,"")</f>
        <v/>
      </c>
      <c r="H47" s="14">
        <f>IF(AND(H50&lt;&gt;"",D50=D38+1),H38+(H50-H38)*9/12,"")</f>
        <v/>
      </c>
      <c r="I47" s="14">
        <f>IF(AND(L50&lt;&gt;"",D50=D38+1),I38+(I50-I38)*9/12,"")</f>
        <v/>
      </c>
      <c r="J47">
        <f>_xlfn.XLOOKUP($A47,ALGLIB_SSA_XAUUSD!$AA$2:$AA$2401,ALGLIB_SSA_XAUUSD!$P$2:$P$2401,"",0)</f>
        <v/>
      </c>
      <c r="K47">
        <f>_xlfn.XLOOKUP($A47,ALGLIB_SSA_XAUUSD!$AA$2:$AA$2401,ALGLIB_SSA_XAUUSD!$Q$2:$Q$2401,"",0)</f>
        <v/>
      </c>
      <c r="L47">
        <f>_xlfn.XLOOKUP($A47,ALGLIB_SSA_XAUUSD!$AA$2:$AA$2401,ALGLIB_SSA_XAUUSD!$R$2:$R$2401,"",0)</f>
        <v/>
      </c>
      <c r="M47">
        <f>_xlfn.XLOOKUP($A47,ALGLIB_SSA_XAUUSD!$AA$2:$AA$2401,ALGLIB_SSA_XAUUSD!$S$2:$S$2401,"",0)</f>
        <v/>
      </c>
      <c r="N47">
        <f>_xlfn.XLOOKUP($A47,ALGLIB_SSA_XAUUSD!$AA$2:$AA$2401,ALGLIB_SSA_XAUUSD!$T$2:$T$2401,"",0)</f>
        <v/>
      </c>
      <c r="O47">
        <f>_xlfn.XLOOKUP($A47,ALGLIB_SSA_XAUUSD!$AA$2:$AA$2401,ALGLIB_SSA_XAUUSD!$U$2:$U$2401,"",0)</f>
        <v/>
      </c>
      <c r="P47">
        <f>_xlfn.XLOOKUP($A47,ALGLIB_SSA_XAUUSD!$AA$2:$AA$2401,ALGLIB_SSA_XAUUSD!$V$2:$V$2401,"",0)</f>
        <v/>
      </c>
      <c r="S47">
        <f>A47</f>
        <v/>
      </c>
      <c r="T47">
        <f>J47</f>
        <v/>
      </c>
      <c r="U47">
        <f>K47</f>
        <v/>
      </c>
      <c r="V47" s="14">
        <f>IF($A47="","",MOD(ROW()-2,12)+1)</f>
        <v/>
      </c>
      <c r="W47">
        <f>L47</f>
        <v/>
      </c>
      <c r="X47" s="14">
        <f>IF(F47="","",F47)</f>
        <v/>
      </c>
      <c r="Y47" s="14">
        <f>IF(G47="","",G47)</f>
        <v/>
      </c>
      <c r="Z47">
        <f>M47</f>
        <v/>
      </c>
      <c r="AA47">
        <f>N47</f>
        <v/>
      </c>
      <c r="AB47" s="14">
        <f>IF(H47="","",H47)</f>
        <v/>
      </c>
      <c r="AC47">
        <f>O47</f>
        <v/>
      </c>
      <c r="AD47" s="14">
        <f>IF(I47="","",I47)</f>
        <v/>
      </c>
      <c r="AE47">
        <f>P47</f>
        <v/>
      </c>
      <c r="AH47">
        <f>IF(S47&lt;&gt;"",S47,AH46+900)</f>
        <v/>
      </c>
      <c r="AI47">
        <f>IF(T47&lt;&gt;"",T47,AI46)</f>
        <v/>
      </c>
      <c r="AJ47">
        <f>IF(U47&lt;&gt;"",U47,AJ46)</f>
        <v/>
      </c>
      <c r="AK47">
        <f>IF(W47&lt;&gt;"",W47,"")</f>
        <v/>
      </c>
      <c r="AL47" s="14">
        <f>IF(X47&lt;&gt;"",X47,"")</f>
        <v/>
      </c>
      <c r="AM47" s="14">
        <f>IF(Y47&lt;&gt;"",Y47,"")</f>
        <v/>
      </c>
      <c r="AN47" s="14">
        <f>IF(OR(AL47="",AM47=""),"",AL47-AM47)</f>
        <v/>
      </c>
      <c r="AO47">
        <f>IF(AN47="","",IF(AN47&gt;0,"Bullish","Bearish"))</f>
        <v/>
      </c>
      <c r="AP47">
        <f>IF(AO47="",AP46,AO47)</f>
        <v/>
      </c>
      <c r="AQ47" s="14">
        <f>IF(AB47&lt;&gt;"",AB47,"")</f>
        <v/>
      </c>
      <c r="AR47" s="14">
        <f>IF(AD47&lt;&gt;"",AD47,"")</f>
        <v/>
      </c>
      <c r="AS47">
        <f>IF(AS46+1=13,1,AS46+1)</f>
        <v/>
      </c>
      <c r="AT47">
        <f>IFERROR(IF(SLOPE($AQ$26:$AQ$37,$AS$26:$AS$37)&gt;0,MIN(3,ABS(SLOPE($AQ$26:$AQ$37,$AS$26:$AS$37))),IF(SLOPE($AQ$26:$AQ$37,$AS$26:$AS$37)&lt;-0.5,-0.5,0)),0)</f>
        <v/>
      </c>
      <c r="AU47">
        <f>IFERROR(IF(SLOPE($AR$26:$AR$37,$AS$26:$AS$37)&lt;0,MAX(-3,-ABS(SLOPE($AR$26:$AR$37,$AS$26:$AS$37))),IF(SLOPE($AR$26:$AR$37,$AS$26:$AS$37)&gt;0.5,0.5,0)),0)</f>
        <v/>
      </c>
      <c r="AV47">
        <f>($AQ$38+(AT47*(AS47-1)))</f>
        <v/>
      </c>
      <c r="AW47">
        <f>($AR$38+(AU47*(AS47-1)))</f>
        <v/>
      </c>
      <c r="AX47">
        <f>IF(AT47&gt;0,AV47+AT47,AV47)</f>
        <v/>
      </c>
      <c r="AY47">
        <f>IF(AU47&lt;0,AW47+AU47,AW47)</f>
        <v/>
      </c>
      <c r="BA47" s="14">
        <f>IFERROR(AX47-AQ47,"")</f>
        <v/>
      </c>
      <c r="BB47" s="14">
        <f>IFERROR(AY47-AR47,"")</f>
        <v/>
      </c>
      <c r="BD47">
        <f>AH47</f>
        <v/>
      </c>
      <c r="BE47">
        <f>AI47</f>
        <v/>
      </c>
      <c r="BF47">
        <f>AJ47</f>
        <v/>
      </c>
      <c r="BG47" s="14">
        <f>L47</f>
        <v/>
      </c>
      <c r="BH47" s="14">
        <f>IF(X47="","",X47)</f>
        <v/>
      </c>
      <c r="BI47" s="14">
        <f>IF(Y47="","",Y47)</f>
        <v/>
      </c>
      <c r="BJ47">
        <f>Z47</f>
        <v/>
      </c>
      <c r="BK47">
        <f>AA47</f>
        <v/>
      </c>
      <c r="BL47">
        <f>IFERROR(AX47,"")</f>
        <v/>
      </c>
      <c r="BM47">
        <f>IFERROR(AY47,"")</f>
        <v/>
      </c>
    </row>
    <row r="48" ht="14.25" customHeight="1">
      <c r="A48">
        <f>ALGLIB_SSA_XAUUSD!AA48</f>
        <v/>
      </c>
      <c r="B48">
        <f>IF($A48="","",INDEX(ALGLIB_SSA_XAUUSD!$B$2:$B$2401,MATCH($A48,ALGLIB_SSA_XAUUSD!$A$2:$A$2401,1)))</f>
        <v/>
      </c>
      <c r="C48">
        <f>IF($A48="","",INDEX(ALGLIB_SSA_XAUUSD!$C$2:$C$2401,MATCH($A48,ALGLIB_SSA_XAUUSD!$A$2:$A$2401,1)))</f>
        <v/>
      </c>
      <c r="D48" s="14">
        <f>IF($A48="","",INT((ROW()-2)/12)+1)</f>
        <v/>
      </c>
      <c r="E48" s="14">
        <f>IF(AND(E50&lt;&gt;"",D50=D38+1),E38+(E50-E38)*10/12,"")</f>
        <v/>
      </c>
      <c r="F48" s="14">
        <f>IF(AND(F50&lt;&gt;"",D50=D38+1),F38+(F50-F38)*10/12,"")</f>
        <v/>
      </c>
      <c r="G48" s="14">
        <f>IF(AND(G50&lt;&gt;"",D50=D38+1),G38+(G50-G38)*10/12,"")</f>
        <v/>
      </c>
      <c r="H48" s="14">
        <f>IF(AND(H50&lt;&gt;"",D50=D38+1),H38+(H50-H38)*10/12,"")</f>
        <v/>
      </c>
      <c r="I48" s="14">
        <f>IF(AND(L50&lt;&gt;"",D50=D38+1),I38+(I50-I38)*10/12,"")</f>
        <v/>
      </c>
      <c r="J48">
        <f>_xlfn.XLOOKUP($A48,ALGLIB_SSA_XAUUSD!$AA$2:$AA$2401,ALGLIB_SSA_XAUUSD!$P$2:$P$2401,"",0)</f>
        <v/>
      </c>
      <c r="K48">
        <f>_xlfn.XLOOKUP($A48,ALGLIB_SSA_XAUUSD!$AA$2:$AA$2401,ALGLIB_SSA_XAUUSD!$Q$2:$Q$2401,"",0)</f>
        <v/>
      </c>
      <c r="L48">
        <f>_xlfn.XLOOKUP($A48,ALGLIB_SSA_XAUUSD!$AA$2:$AA$2401,ALGLIB_SSA_XAUUSD!$R$2:$R$2401,"",0)</f>
        <v/>
      </c>
      <c r="M48">
        <f>_xlfn.XLOOKUP($A48,ALGLIB_SSA_XAUUSD!$AA$2:$AA$2401,ALGLIB_SSA_XAUUSD!$S$2:$S$2401,"",0)</f>
        <v/>
      </c>
      <c r="N48">
        <f>_xlfn.XLOOKUP($A48,ALGLIB_SSA_XAUUSD!$AA$2:$AA$2401,ALGLIB_SSA_XAUUSD!$T$2:$T$2401,"",0)</f>
        <v/>
      </c>
      <c r="O48">
        <f>_xlfn.XLOOKUP($A48,ALGLIB_SSA_XAUUSD!$AA$2:$AA$2401,ALGLIB_SSA_XAUUSD!$U$2:$U$2401,"",0)</f>
        <v/>
      </c>
      <c r="P48">
        <f>_xlfn.XLOOKUP($A48,ALGLIB_SSA_XAUUSD!$AA$2:$AA$2401,ALGLIB_SSA_XAUUSD!$V$2:$V$2401,"",0)</f>
        <v/>
      </c>
      <c r="S48">
        <f>A48</f>
        <v/>
      </c>
      <c r="T48">
        <f>J48</f>
        <v/>
      </c>
      <c r="U48">
        <f>K48</f>
        <v/>
      </c>
      <c r="V48" s="14">
        <f>IF($A48="","",MOD(ROW()-2,12)+1)</f>
        <v/>
      </c>
      <c r="W48">
        <f>L48</f>
        <v/>
      </c>
      <c r="X48" s="14">
        <f>IF(F48="","",F48)</f>
        <v/>
      </c>
      <c r="Y48" s="14">
        <f>IF(G48="","",G48)</f>
        <v/>
      </c>
      <c r="Z48">
        <f>M48</f>
        <v/>
      </c>
      <c r="AA48">
        <f>N48</f>
        <v/>
      </c>
      <c r="AB48" s="14">
        <f>IF(H48="","",H48)</f>
        <v/>
      </c>
      <c r="AC48">
        <f>O48</f>
        <v/>
      </c>
      <c r="AD48" s="14">
        <f>IF(I48="","",I48)</f>
        <v/>
      </c>
      <c r="AE48">
        <f>P48</f>
        <v/>
      </c>
      <c r="AH48">
        <f>IF(S48&lt;&gt;"",S48,AH47+900)</f>
        <v/>
      </c>
      <c r="AI48">
        <f>IF(T48&lt;&gt;"",T48,AI47)</f>
        <v/>
      </c>
      <c r="AJ48">
        <f>IF(U48&lt;&gt;"",U48,AJ47)</f>
        <v/>
      </c>
      <c r="AK48">
        <f>IF(W48&lt;&gt;"",W48,"")</f>
        <v/>
      </c>
      <c r="AL48" s="14">
        <f>IF(X48&lt;&gt;"",X48,"")</f>
        <v/>
      </c>
      <c r="AM48" s="14">
        <f>IF(Y48&lt;&gt;"",Y48,"")</f>
        <v/>
      </c>
      <c r="AN48" s="14">
        <f>IF(OR(AL48="",AM48=""),"",AL48-AM48)</f>
        <v/>
      </c>
      <c r="AO48">
        <f>IF(AN48="","",IF(AN48&gt;0,"Bullish","Bearish"))</f>
        <v/>
      </c>
      <c r="AP48">
        <f>IF(AO48="",AP47,AO48)</f>
        <v/>
      </c>
      <c r="AQ48" s="14">
        <f>IF(AB48&lt;&gt;"",AB48,"")</f>
        <v/>
      </c>
      <c r="AR48" s="14">
        <f>IF(AD48&lt;&gt;"",AD48,"")</f>
        <v/>
      </c>
      <c r="AS48">
        <f>IF(AS47+1=13,1,AS47+1)</f>
        <v/>
      </c>
      <c r="AT48">
        <f>IFERROR(IF(SLOPE($AQ$26:$AQ$37,$AS$26:$AS$37)&gt;0,MIN(3,ABS(SLOPE($AQ$26:$AQ$37,$AS$26:$AS$37))),IF(SLOPE($AQ$26:$AQ$37,$AS$26:$AS$37)&lt;-0.5,-0.5,0)),0)</f>
        <v/>
      </c>
      <c r="AU48">
        <f>IFERROR(IF(SLOPE($AR$26:$AR$37,$AS$26:$AS$37)&lt;0,MAX(-3,-ABS(SLOPE($AR$26:$AR$37,$AS$26:$AS$37))),IF(SLOPE($AR$26:$AR$37,$AS$26:$AS$37)&gt;0.5,0.5,0)),0)</f>
        <v/>
      </c>
      <c r="AV48">
        <f>($AQ$38+(AT48*(AS48-1)))</f>
        <v/>
      </c>
      <c r="AW48">
        <f>($AR$38+(AU48*(AS48-1)))</f>
        <v/>
      </c>
      <c r="AX48">
        <f>IF(AT48&gt;0,AV48+AT48,AV48)</f>
        <v/>
      </c>
      <c r="AY48">
        <f>IF(AU48&lt;0,AW48+AU48,AW48)</f>
        <v/>
      </c>
      <c r="BA48" s="14">
        <f>IFERROR(AX48-AQ48,"")</f>
        <v/>
      </c>
      <c r="BB48" s="14">
        <f>IFERROR(AY48-AR48,"")</f>
        <v/>
      </c>
      <c r="BD48">
        <f>AH48</f>
        <v/>
      </c>
      <c r="BE48">
        <f>AI48</f>
        <v/>
      </c>
      <c r="BF48">
        <f>AJ48</f>
        <v/>
      </c>
      <c r="BG48" s="14">
        <f>L48</f>
        <v/>
      </c>
      <c r="BH48" s="14">
        <f>IF(X48="","",X48)</f>
        <v/>
      </c>
      <c r="BI48" s="14">
        <f>IF(Y48="","",Y48)</f>
        <v/>
      </c>
      <c r="BJ48">
        <f>Z48</f>
        <v/>
      </c>
      <c r="BK48">
        <f>AA48</f>
        <v/>
      </c>
      <c r="BL48">
        <f>IFERROR(AX48,"")</f>
        <v/>
      </c>
      <c r="BM48">
        <f>IFERROR(AY48,"")</f>
        <v/>
      </c>
    </row>
    <row r="49" ht="14.25" customHeight="1">
      <c r="A49">
        <f>ALGLIB_SSA_XAUUSD!AA49</f>
        <v/>
      </c>
      <c r="B49">
        <f>IF($A49="","",INDEX(ALGLIB_SSA_XAUUSD!$B$2:$B$2401,MATCH($A49,ALGLIB_SSA_XAUUSD!$A$2:$A$2401,1)))</f>
        <v/>
      </c>
      <c r="C49">
        <f>IF($A49="","",INDEX(ALGLIB_SSA_XAUUSD!$C$2:$C$2401,MATCH($A49,ALGLIB_SSA_XAUUSD!$A$2:$A$2401,1)))</f>
        <v/>
      </c>
      <c r="D49" s="14">
        <f>IF($A49="","",INT((ROW()-2)/12)+1)</f>
        <v/>
      </c>
      <c r="E49" s="14">
        <f>IF(AND(E50&lt;&gt;"",D50=D38+1),E38+(E50-E38)*11/12,"")</f>
        <v/>
      </c>
      <c r="F49" s="14">
        <f>IF(AND(F50&lt;&gt;"",D50=D38+1),F38+(F50-F38)*11/12,"")</f>
        <v/>
      </c>
      <c r="G49" s="14">
        <f>IF(AND(G50&lt;&gt;"",D50=D38+1),G38+(G50-G38)*11/12,"")</f>
        <v/>
      </c>
      <c r="H49" s="14">
        <f>IF(AND(H50&lt;&gt;"",D50=D38+1),H38+(H50-H38)*11/12,"")</f>
        <v/>
      </c>
      <c r="I49" s="14">
        <f>IF(AND(L50&lt;&gt;"",D50=D38+1),I38+(I50-I38)*11/12,"")</f>
        <v/>
      </c>
      <c r="J49">
        <f>_xlfn.XLOOKUP($A49,ALGLIB_SSA_XAUUSD!$AA$2:$AA$2401,ALGLIB_SSA_XAUUSD!$P$2:$P$2401,"",0)</f>
        <v/>
      </c>
      <c r="K49">
        <f>_xlfn.XLOOKUP($A49,ALGLIB_SSA_XAUUSD!$AA$2:$AA$2401,ALGLIB_SSA_XAUUSD!$Q$2:$Q$2401,"",0)</f>
        <v/>
      </c>
      <c r="L49">
        <f>_xlfn.XLOOKUP($A49,ALGLIB_SSA_XAUUSD!$AA$2:$AA$2401,ALGLIB_SSA_XAUUSD!$R$2:$R$2401,"",0)</f>
        <v/>
      </c>
      <c r="M49">
        <f>_xlfn.XLOOKUP($A49,ALGLIB_SSA_XAUUSD!$AA$2:$AA$2401,ALGLIB_SSA_XAUUSD!$S$2:$S$2401,"",0)</f>
        <v/>
      </c>
      <c r="N49">
        <f>_xlfn.XLOOKUP($A49,ALGLIB_SSA_XAUUSD!$AA$2:$AA$2401,ALGLIB_SSA_XAUUSD!$T$2:$T$2401,"",0)</f>
        <v/>
      </c>
      <c r="O49">
        <f>_xlfn.XLOOKUP($A49,ALGLIB_SSA_XAUUSD!$AA$2:$AA$2401,ALGLIB_SSA_XAUUSD!$U$2:$U$2401,"",0)</f>
        <v/>
      </c>
      <c r="P49">
        <f>_xlfn.XLOOKUP($A49,ALGLIB_SSA_XAUUSD!$AA$2:$AA$2401,ALGLIB_SSA_XAUUSD!$V$2:$V$2401,"",0)</f>
        <v/>
      </c>
      <c r="S49">
        <f>A49</f>
        <v/>
      </c>
      <c r="T49">
        <f>J49</f>
        <v/>
      </c>
      <c r="U49">
        <f>K49</f>
        <v/>
      </c>
      <c r="V49" s="14">
        <f>IF($A49="","",MOD(ROW()-2,12)+1)</f>
        <v/>
      </c>
      <c r="W49">
        <f>L49</f>
        <v/>
      </c>
      <c r="X49" s="14">
        <f>IF(F49="","",F49)</f>
        <v/>
      </c>
      <c r="Y49" s="14">
        <f>IF(G49="","",G49)</f>
        <v/>
      </c>
      <c r="Z49">
        <f>M49</f>
        <v/>
      </c>
      <c r="AA49">
        <f>N49</f>
        <v/>
      </c>
      <c r="AB49" s="14">
        <f>IF(H49="","",H49)</f>
        <v/>
      </c>
      <c r="AC49">
        <f>O49</f>
        <v/>
      </c>
      <c r="AD49" s="14">
        <f>IF(I49="","",I49)</f>
        <v/>
      </c>
      <c r="AE49">
        <f>P49</f>
        <v/>
      </c>
      <c r="AH49">
        <f>IF(S49&lt;&gt;"",S49,AH48+900)</f>
        <v/>
      </c>
      <c r="AI49">
        <f>IF(T49&lt;&gt;"",T49,AI48)</f>
        <v/>
      </c>
      <c r="AJ49">
        <f>IF(U49&lt;&gt;"",U49,AJ48)</f>
        <v/>
      </c>
      <c r="AK49">
        <f>IF(W49&lt;&gt;"",W49,"")</f>
        <v/>
      </c>
      <c r="AL49" s="14">
        <f>IF(X49&lt;&gt;"",X49,"")</f>
        <v/>
      </c>
      <c r="AM49" s="14">
        <f>IF(Y49&lt;&gt;"",Y49,"")</f>
        <v/>
      </c>
      <c r="AN49" s="14">
        <f>IF(OR(AL49="",AM49=""),"",AL49-AM49)</f>
        <v/>
      </c>
      <c r="AO49">
        <f>IF(AN49="","",IF(AN49&gt;0,"Bullish","Bearish"))</f>
        <v/>
      </c>
      <c r="AP49">
        <f>IF(AO49="",AP48,AO49)</f>
        <v/>
      </c>
      <c r="AQ49" s="14">
        <f>IF(AB49&lt;&gt;"",AB49,"")</f>
        <v/>
      </c>
      <c r="AR49" s="14">
        <f>IF(AD49&lt;&gt;"",AD49,"")</f>
        <v/>
      </c>
      <c r="AS49">
        <f>IF(AS48+1=13,1,AS48+1)</f>
        <v/>
      </c>
      <c r="AT49">
        <f>IFERROR(IF(SLOPE($AQ$26:$AQ$37,$AS$26:$AS$37)&gt;0,MIN(3,ABS(SLOPE($AQ$26:$AQ$37,$AS$26:$AS$37))),IF(SLOPE($AQ$26:$AQ$37,$AS$26:$AS$37)&lt;-0.5,-0.5,0)),0)</f>
        <v/>
      </c>
      <c r="AU49">
        <f>IFERROR(IF(SLOPE($AR$26:$AR$37,$AS$26:$AS$37)&lt;0,MAX(-3,-ABS(SLOPE($AR$26:$AR$37,$AS$26:$AS$37))),IF(SLOPE($AR$26:$AR$37,$AS$26:$AS$37)&gt;0.5,0.5,0)),0)</f>
        <v/>
      </c>
      <c r="AV49">
        <f>($AQ$38+(AT49*(AS49-1)))</f>
        <v/>
      </c>
      <c r="AW49">
        <f>($AR$38+(AU49*(AS49-1)))</f>
        <v/>
      </c>
      <c r="AX49">
        <f>IF(AT49&gt;0,AV49+AT49,AV49)</f>
        <v/>
      </c>
      <c r="AY49">
        <f>IF(AU49&lt;0,AW49+AU49,AW49)</f>
        <v/>
      </c>
      <c r="BA49" s="14">
        <f>IFERROR(AX49-AQ49,"")</f>
        <v/>
      </c>
      <c r="BB49" s="14">
        <f>IFERROR(AY49-AR49,"")</f>
        <v/>
      </c>
      <c r="BD49">
        <f>AH49</f>
        <v/>
      </c>
      <c r="BE49">
        <f>AI49</f>
        <v/>
      </c>
      <c r="BF49">
        <f>AJ49</f>
        <v/>
      </c>
      <c r="BG49" s="14">
        <f>L49</f>
        <v/>
      </c>
      <c r="BH49" s="14">
        <f>IF(X49="","",X49)</f>
        <v/>
      </c>
      <c r="BI49" s="14">
        <f>IF(Y49="","",Y49)</f>
        <v/>
      </c>
      <c r="BJ49">
        <f>Z49</f>
        <v/>
      </c>
      <c r="BK49">
        <f>AA49</f>
        <v/>
      </c>
      <c r="BL49">
        <f>IFERROR(AX49,"")</f>
        <v/>
      </c>
      <c r="BM49">
        <f>IFERROR(AY49,"")</f>
        <v/>
      </c>
    </row>
    <row r="50" ht="14.25" customHeight="1">
      <c r="A50">
        <f>ALGLIB_SSA_XAUUSD!AA50</f>
        <v/>
      </c>
      <c r="B50">
        <f>IF($A50="","",INDEX(ALGLIB_SSA_XAUUSD!$B$2:$B$2401,MATCH($A50,ALGLIB_SSA_XAUUSD!$A$2:$A$2401,1)))</f>
        <v/>
      </c>
      <c r="C50">
        <f>IF($A50="","",INDEX(ALGLIB_SSA_XAUUSD!$C$2:$C$2401,MATCH($A50,ALGLIB_SSA_XAUUSD!$A$2:$A$2401,1)))</f>
        <v/>
      </c>
      <c r="D50" s="14">
        <f>IF($A50="","",INT((ROW()-2)/12)+1)</f>
        <v/>
      </c>
      <c r="E50" s="14">
        <f>IF($A50="","",INDEX(ALGLIB_SSA_XAUUSD!$D$2:$D$2401,MATCH($A50,ALGLIB_SSA_XAUUSD!$A$2:$A$2401,1)))</f>
        <v/>
      </c>
      <c r="F50" s="14">
        <f>IF($A50="","",INDEX(ALGLIB_SSA_XAUUSD!$E$2:$E$2401,MATCH($A50,ALGLIB_SSA_XAUUSD!$A$2:$A$2401,1)))</f>
        <v/>
      </c>
      <c r="G50" s="14">
        <f>IF($A50="","",INDEX(ALGLIB_SSA_XAUUSD!$F$2:$F$2401,MATCH($A50,ALGLIB_SSA_XAUUSD!$A$2:$A$2401,1)))</f>
        <v/>
      </c>
      <c r="H50" s="14">
        <f>IF($A50="","",INDEX(ALGLIB_SSA_XAUUSD!$G$2:$G$2401,MATCH($A50,ALGLIB_SSA_XAUUSD!$A$2:$A$2401,1)))</f>
        <v/>
      </c>
      <c r="I50" s="14">
        <f>IF($A50="","",INDEX(ALGLIB_SSA_XAUUSD!$H$2:$H$2401,MATCH($A50,ALGLIB_SSA_XAUUSD!$A$2:$A$2401,1)))</f>
        <v/>
      </c>
      <c r="J50">
        <f>_xlfn.XLOOKUP($A50,ALGLIB_SSA_XAUUSD!$AA$2:$AA$2401,ALGLIB_SSA_XAUUSD!$P$2:$P$2401,"",0)</f>
        <v/>
      </c>
      <c r="K50">
        <f>_xlfn.XLOOKUP($A50,ALGLIB_SSA_XAUUSD!$AA$2:$AA$2401,ALGLIB_SSA_XAUUSD!$Q$2:$Q$2401,"",0)</f>
        <v/>
      </c>
      <c r="L50">
        <f>_xlfn.XLOOKUP($A50,ALGLIB_SSA_XAUUSD!$AA$2:$AA$2401,ALGLIB_SSA_XAUUSD!$R$2:$R$2401,"",0)</f>
        <v/>
      </c>
      <c r="M50">
        <f>_xlfn.XLOOKUP($A50,ALGLIB_SSA_XAUUSD!$AA$2:$AA$2401,ALGLIB_SSA_XAUUSD!$S$2:$S$2401,"",0)</f>
        <v/>
      </c>
      <c r="N50">
        <f>_xlfn.XLOOKUP($A50,ALGLIB_SSA_XAUUSD!$AA$2:$AA$2401,ALGLIB_SSA_XAUUSD!$T$2:$T$2401,"",0)</f>
        <v/>
      </c>
      <c r="O50">
        <f>_xlfn.XLOOKUP($A50,ALGLIB_SSA_XAUUSD!$AA$2:$AA$2401,ALGLIB_SSA_XAUUSD!$U$2:$U$2401,"",0)</f>
        <v/>
      </c>
      <c r="P50">
        <f>_xlfn.XLOOKUP($A50,ALGLIB_SSA_XAUUSD!$AA$2:$AA$2401,ALGLIB_SSA_XAUUSD!$V$2:$V$2401,"",0)</f>
        <v/>
      </c>
      <c r="S50">
        <f>A50</f>
        <v/>
      </c>
      <c r="T50">
        <f>J50</f>
        <v/>
      </c>
      <c r="U50">
        <f>K50</f>
        <v/>
      </c>
      <c r="V50" s="14">
        <f>IF($A50="","",MOD(ROW()-2,12)+1)</f>
        <v/>
      </c>
      <c r="W50">
        <f>L50</f>
        <v/>
      </c>
      <c r="X50" s="14">
        <f>IF(F50="","",F50)</f>
        <v/>
      </c>
      <c r="Y50" s="14">
        <f>IF(G50="","",G50)</f>
        <v/>
      </c>
      <c r="Z50">
        <f>M50</f>
        <v/>
      </c>
      <c r="AA50">
        <f>N50</f>
        <v/>
      </c>
      <c r="AB50" s="14">
        <f>IF(H50="","",H50)</f>
        <v/>
      </c>
      <c r="AC50">
        <f>O50</f>
        <v/>
      </c>
      <c r="AD50" s="14">
        <f>IF(I50="","",I50)</f>
        <v/>
      </c>
      <c r="AE50">
        <f>P50</f>
        <v/>
      </c>
      <c r="AH50">
        <f>IF(S50&lt;&gt;"",S50,AH49+900)</f>
        <v/>
      </c>
      <c r="AI50">
        <f>IF(T50&lt;&gt;"",T50,AI49)</f>
        <v/>
      </c>
      <c r="AJ50">
        <f>IF(U50&lt;&gt;"",U50,AJ49)</f>
        <v/>
      </c>
      <c r="AK50">
        <f>IF(W50&lt;&gt;"",W50,"")</f>
        <v/>
      </c>
      <c r="AL50" s="14">
        <f>IF(X50&lt;&gt;"",X50,"")</f>
        <v/>
      </c>
      <c r="AM50" s="14">
        <f>IF(Y50&lt;&gt;"",Y50,"")</f>
        <v/>
      </c>
      <c r="AN50" s="14">
        <f>IF(OR(AL50="",AM50=""),"",AL50-AM50)</f>
        <v/>
      </c>
      <c r="AO50">
        <f>IF(AN50="","",IF(AN50&gt;0,"Bullish","Bearish"))</f>
        <v/>
      </c>
      <c r="AP50">
        <f>IF(AO50="",AP49,AO50)</f>
        <v/>
      </c>
      <c r="AQ50" s="14">
        <f>IF(AB50&lt;&gt;"",AB50,"")</f>
        <v/>
      </c>
      <c r="AR50" s="14">
        <f>IF(AD50&lt;&gt;"",AD50,"")</f>
        <v/>
      </c>
      <c r="AS50">
        <f>IF(AS49+1=13,1,AS49+1)</f>
        <v/>
      </c>
      <c r="AT50">
        <f>IFERROR(IF(SLOPE($AQ$38:$AQ$49,$AS$38:$AS$49)&gt;0,MIN(3,ABS(SLOPE($AQ$38:$AQ$49,$AS$38:$AS$49))),IF(SLOPE($AQ$38:$AQ$49,$AS$38:$AS$49)&lt;-0.5,-0.5,0)),0)</f>
        <v/>
      </c>
      <c r="AU50">
        <f>IFERROR(IF(SLOPE($AR$38:$AR$49,$AS$38:$AS$49)&lt;0,MAX(-3,-ABS(SLOPE($AR$38:$AR$49,$AS$38:$AS$49))),IF(SLOPE($AR$38:$AR$49,$AS$38:$AS$49)&gt;0.5,0.5,0)),0)</f>
        <v/>
      </c>
      <c r="AV50">
        <f>($AQ$50+(AT50*(AS50-1)))</f>
        <v/>
      </c>
      <c r="AW50">
        <f>($AR$50+(AU50*(AS50-1)))</f>
        <v/>
      </c>
      <c r="AX50">
        <f>IF(AT50&gt;0,AV50+AT50,AV50)</f>
        <v/>
      </c>
      <c r="AY50">
        <f>IF(AU50&lt;0,AW50+AU50,AW50)</f>
        <v/>
      </c>
      <c r="BA50" s="14">
        <f>IFERROR(AX50-AQ50,"")</f>
        <v/>
      </c>
      <c r="BB50" s="14">
        <f>IFERROR(AY50-AR50,"")</f>
        <v/>
      </c>
      <c r="BD50">
        <f>AH50</f>
        <v/>
      </c>
      <c r="BE50">
        <f>AI50</f>
        <v/>
      </c>
      <c r="BF50">
        <f>AJ50</f>
        <v/>
      </c>
      <c r="BG50" s="14">
        <f>L50</f>
        <v/>
      </c>
      <c r="BH50" s="14">
        <f>IF(X50="","",X50)</f>
        <v/>
      </c>
      <c r="BI50" s="14">
        <f>IF(Y50="","",Y50)</f>
        <v/>
      </c>
      <c r="BJ50">
        <f>Z50</f>
        <v/>
      </c>
      <c r="BK50">
        <f>AA50</f>
        <v/>
      </c>
      <c r="BL50">
        <f>IFERROR(AX50,"")</f>
        <v/>
      </c>
      <c r="BM50">
        <f>IFERROR(AY50,"")</f>
        <v/>
      </c>
    </row>
    <row r="51" ht="14.25" customHeight="1">
      <c r="A51">
        <f>ALGLIB_SSA_XAUUSD!AA51</f>
        <v/>
      </c>
      <c r="B51">
        <f>IF($A51="","",INDEX(ALGLIB_SSA_XAUUSD!$B$2:$B$2401,MATCH($A51,ALGLIB_SSA_XAUUSD!$A$2:$A$2401,1)))</f>
        <v/>
      </c>
      <c r="C51">
        <f>IF($A51="","",INDEX(ALGLIB_SSA_XAUUSD!$C$2:$C$2401,MATCH($A51,ALGLIB_SSA_XAUUSD!$A$2:$A$2401,1)))</f>
        <v/>
      </c>
      <c r="D51" s="14">
        <f>IF($A51="","",INT((ROW()-2)/12)+1)</f>
        <v/>
      </c>
      <c r="E51" s="14">
        <f>IF(AND(E62&lt;&gt;"",D62=D50+1),E50+(E62-E50)*1/12,"")</f>
        <v/>
      </c>
      <c r="F51" s="14">
        <f>IF(AND(F62&lt;&gt;"",D62=D50+1),F50+(F62-F50)*1/12,"")</f>
        <v/>
      </c>
      <c r="G51" s="14">
        <f>IF(AND(G62&lt;&gt;"",D62=D50+1),G50+(G62-G50)*1/12,"")</f>
        <v/>
      </c>
      <c r="H51" s="14">
        <f>IF(AND(H62&lt;&gt;"",D62=D50+1),H50+(H62-H50)*1/12,"")</f>
        <v/>
      </c>
      <c r="I51" s="14">
        <f>IF(AND(L62&lt;&gt;"",D62=D50+1),I50+(I62-I50)*1/12,"")</f>
        <v/>
      </c>
      <c r="J51">
        <f>_xlfn.XLOOKUP($A51,ALGLIB_SSA_XAUUSD!$AA$2:$AA$2401,ALGLIB_SSA_XAUUSD!$P$2:$P$2401,"",0)</f>
        <v/>
      </c>
      <c r="K51">
        <f>_xlfn.XLOOKUP($A51,ALGLIB_SSA_XAUUSD!$AA$2:$AA$2401,ALGLIB_SSA_XAUUSD!$Q$2:$Q$2401,"",0)</f>
        <v/>
      </c>
      <c r="L51">
        <f>_xlfn.XLOOKUP($A51,ALGLIB_SSA_XAUUSD!$AA$2:$AA$2401,ALGLIB_SSA_XAUUSD!$R$2:$R$2401,"",0)</f>
        <v/>
      </c>
      <c r="M51">
        <f>_xlfn.XLOOKUP($A51,ALGLIB_SSA_XAUUSD!$AA$2:$AA$2401,ALGLIB_SSA_XAUUSD!$S$2:$S$2401,"",0)</f>
        <v/>
      </c>
      <c r="N51">
        <f>_xlfn.XLOOKUP($A51,ALGLIB_SSA_XAUUSD!$AA$2:$AA$2401,ALGLIB_SSA_XAUUSD!$T$2:$T$2401,"",0)</f>
        <v/>
      </c>
      <c r="O51">
        <f>_xlfn.XLOOKUP($A51,ALGLIB_SSA_XAUUSD!$AA$2:$AA$2401,ALGLIB_SSA_XAUUSD!$U$2:$U$2401,"",0)</f>
        <v/>
      </c>
      <c r="P51">
        <f>_xlfn.XLOOKUP($A51,ALGLIB_SSA_XAUUSD!$AA$2:$AA$2401,ALGLIB_SSA_XAUUSD!$V$2:$V$2401,"",0)</f>
        <v/>
      </c>
      <c r="S51">
        <f>A51</f>
        <v/>
      </c>
      <c r="T51">
        <f>J51</f>
        <v/>
      </c>
      <c r="U51">
        <f>K51</f>
        <v/>
      </c>
      <c r="V51" s="14">
        <f>IF($A51="","",MOD(ROW()-2,12)+1)</f>
        <v/>
      </c>
      <c r="W51">
        <f>L51</f>
        <v/>
      </c>
      <c r="X51" s="14">
        <f>IF(F51="","",F51)</f>
        <v/>
      </c>
      <c r="Y51" s="14">
        <f>IF(G51="","",G51)</f>
        <v/>
      </c>
      <c r="Z51">
        <f>M51</f>
        <v/>
      </c>
      <c r="AA51">
        <f>N51</f>
        <v/>
      </c>
      <c r="AB51" s="14">
        <f>IF(H51="","",H51)</f>
        <v/>
      </c>
      <c r="AC51">
        <f>O51</f>
        <v/>
      </c>
      <c r="AD51" s="14">
        <f>IF(I51="","",I51)</f>
        <v/>
      </c>
      <c r="AE51">
        <f>P51</f>
        <v/>
      </c>
      <c r="AH51">
        <f>IF(S51&lt;&gt;"",S51,AH50+900)</f>
        <v/>
      </c>
      <c r="AI51">
        <f>IF(T51&lt;&gt;"",T51,AI50)</f>
        <v/>
      </c>
      <c r="AJ51">
        <f>IF(U51&lt;&gt;"",U51,AJ50)</f>
        <v/>
      </c>
      <c r="AK51">
        <f>IF(W51&lt;&gt;"",W51,"")</f>
        <v/>
      </c>
      <c r="AL51" s="14">
        <f>IF(X51&lt;&gt;"",X51,"")</f>
        <v/>
      </c>
      <c r="AM51" s="14">
        <f>IF(Y51&lt;&gt;"",Y51,"")</f>
        <v/>
      </c>
      <c r="AN51" s="14">
        <f>IF(OR(AL51="",AM51=""),"",AL51-AM51)</f>
        <v/>
      </c>
      <c r="AO51">
        <f>IF(AN51="","",IF(AN51&gt;0,"Bullish","Bearish"))</f>
        <v/>
      </c>
      <c r="AP51">
        <f>IF(AO51="",AP50,AO51)</f>
        <v/>
      </c>
      <c r="AQ51" s="14">
        <f>IF(AB51&lt;&gt;"",AB51,"")</f>
        <v/>
      </c>
      <c r="AR51" s="14">
        <f>IF(AD51&lt;&gt;"",AD51,"")</f>
        <v/>
      </c>
      <c r="AS51">
        <f>IF(AS50+1=13,1,AS50+1)</f>
        <v/>
      </c>
      <c r="AT51">
        <f>IFERROR(IF(SLOPE($AQ$38:$AQ$49,$AS$38:$AS$49)&gt;0,MIN(3,ABS(SLOPE($AQ$38:$AQ$49,$AS$38:$AS$49))),IF(SLOPE($AQ$38:$AQ$49,$AS$38:$AS$49)&lt;-0.5,-0.5,0)),0)</f>
        <v/>
      </c>
      <c r="AU51">
        <f>IFERROR(IF(SLOPE($AR$38:$AR$49,$AS$38:$AS$49)&lt;0,MAX(-3,-ABS(SLOPE($AR$38:$AR$49,$AS$38:$AS$49))),IF(SLOPE($AR$38:$AR$49,$AS$38:$AS$49)&gt;0.5,0.5,0)),0)</f>
        <v/>
      </c>
      <c r="AV51">
        <f>($AQ$50+(AT51*(AS51-1)))</f>
        <v/>
      </c>
      <c r="AW51">
        <f>($AR$50+(AU51*(AS51-1)))</f>
        <v/>
      </c>
      <c r="AX51">
        <f>IF(AT51&gt;0,AV51+AT51,AV51)</f>
        <v/>
      </c>
      <c r="AY51">
        <f>IF(AU51&lt;0,AW51+AU51,AW51)</f>
        <v/>
      </c>
      <c r="BA51" s="14">
        <f>IFERROR(AX51-AQ51,"")</f>
        <v/>
      </c>
      <c r="BB51" s="14">
        <f>IFERROR(AY51-AR51,"")</f>
        <v/>
      </c>
      <c r="BD51">
        <f>AH51</f>
        <v/>
      </c>
      <c r="BE51">
        <f>AI51</f>
        <v/>
      </c>
      <c r="BF51">
        <f>AJ51</f>
        <v/>
      </c>
      <c r="BG51" s="14">
        <f>L51</f>
        <v/>
      </c>
      <c r="BH51" s="14">
        <f>IF(X51="","",X51)</f>
        <v/>
      </c>
      <c r="BI51" s="14">
        <f>IF(Y51="","",Y51)</f>
        <v/>
      </c>
      <c r="BJ51">
        <f>Z51</f>
        <v/>
      </c>
      <c r="BK51">
        <f>AA51</f>
        <v/>
      </c>
      <c r="BL51">
        <f>IFERROR(AX51,"")</f>
        <v/>
      </c>
      <c r="BM51">
        <f>IFERROR(AY51,"")</f>
        <v/>
      </c>
    </row>
    <row r="52" ht="14.25" customHeight="1">
      <c r="A52">
        <f>ALGLIB_SSA_XAUUSD!AA52</f>
        <v/>
      </c>
      <c r="B52">
        <f>IF($A52="","",INDEX(ALGLIB_SSA_XAUUSD!$B$2:$B$2401,MATCH($A52,ALGLIB_SSA_XAUUSD!$A$2:$A$2401,1)))</f>
        <v/>
      </c>
      <c r="C52">
        <f>IF($A52="","",INDEX(ALGLIB_SSA_XAUUSD!$C$2:$C$2401,MATCH($A52,ALGLIB_SSA_XAUUSD!$A$2:$A$2401,1)))</f>
        <v/>
      </c>
      <c r="D52" s="14">
        <f>IF($A52="","",INT((ROW()-2)/12)+1)</f>
        <v/>
      </c>
      <c r="E52" s="14">
        <f>IF(AND(E62&lt;&gt;"",D62=D50+1),E50+(E62-E50)*2/12,"")</f>
        <v/>
      </c>
      <c r="F52" s="14">
        <f>IF(AND(F62&lt;&gt;"",D62=D50+1),F50+(F62-F50)*2/12,"")</f>
        <v/>
      </c>
      <c r="G52" s="14">
        <f>IF(AND(G62&lt;&gt;"",D62=D50+1),G50+(G62-G50)*2/12,"")</f>
        <v/>
      </c>
      <c r="H52" s="14">
        <f>IF(AND(H62&lt;&gt;"",D62=D50+1),H50+(H62-H50)*2/12,"")</f>
        <v/>
      </c>
      <c r="I52" s="14">
        <f>IF(AND(L62&lt;&gt;"",D62=D50+1),I50+(I62-I50)*2/12,"")</f>
        <v/>
      </c>
      <c r="J52">
        <f>_xlfn.XLOOKUP($A52,ALGLIB_SSA_XAUUSD!$AA$2:$AA$2401,ALGLIB_SSA_XAUUSD!$P$2:$P$2401,"",0)</f>
        <v/>
      </c>
      <c r="K52">
        <f>_xlfn.XLOOKUP($A52,ALGLIB_SSA_XAUUSD!$AA$2:$AA$2401,ALGLIB_SSA_XAUUSD!$Q$2:$Q$2401,"",0)</f>
        <v/>
      </c>
      <c r="L52">
        <f>_xlfn.XLOOKUP($A52,ALGLIB_SSA_XAUUSD!$AA$2:$AA$2401,ALGLIB_SSA_XAUUSD!$R$2:$R$2401,"",0)</f>
        <v/>
      </c>
      <c r="M52">
        <f>_xlfn.XLOOKUP($A52,ALGLIB_SSA_XAUUSD!$AA$2:$AA$2401,ALGLIB_SSA_XAUUSD!$S$2:$S$2401,"",0)</f>
        <v/>
      </c>
      <c r="N52">
        <f>_xlfn.XLOOKUP($A52,ALGLIB_SSA_XAUUSD!$AA$2:$AA$2401,ALGLIB_SSA_XAUUSD!$T$2:$T$2401,"",0)</f>
        <v/>
      </c>
      <c r="O52">
        <f>_xlfn.XLOOKUP($A52,ALGLIB_SSA_XAUUSD!$AA$2:$AA$2401,ALGLIB_SSA_XAUUSD!$U$2:$U$2401,"",0)</f>
        <v/>
      </c>
      <c r="P52">
        <f>_xlfn.XLOOKUP($A52,ALGLIB_SSA_XAUUSD!$AA$2:$AA$2401,ALGLIB_SSA_XAUUSD!$V$2:$V$2401,"",0)</f>
        <v/>
      </c>
      <c r="S52">
        <f>A52</f>
        <v/>
      </c>
      <c r="T52">
        <f>J52</f>
        <v/>
      </c>
      <c r="U52">
        <f>K52</f>
        <v/>
      </c>
      <c r="V52" s="14">
        <f>IF($A52="","",MOD(ROW()-2,12)+1)</f>
        <v/>
      </c>
      <c r="W52">
        <f>L52</f>
        <v/>
      </c>
      <c r="X52" s="14">
        <f>IF(F52="","",F52)</f>
        <v/>
      </c>
      <c r="Y52" s="14">
        <f>IF(G52="","",G52)</f>
        <v/>
      </c>
      <c r="Z52">
        <f>M52</f>
        <v/>
      </c>
      <c r="AA52">
        <f>N52</f>
        <v/>
      </c>
      <c r="AB52" s="14">
        <f>IF(H52="","",H52)</f>
        <v/>
      </c>
      <c r="AC52">
        <f>O52</f>
        <v/>
      </c>
      <c r="AD52" s="14">
        <f>IF(I52="","",I52)</f>
        <v/>
      </c>
      <c r="AE52">
        <f>P52</f>
        <v/>
      </c>
      <c r="AH52">
        <f>IF(S52&lt;&gt;"",S52,AH51+900)</f>
        <v/>
      </c>
      <c r="AI52">
        <f>IF(T52&lt;&gt;"",T52,AI51)</f>
        <v/>
      </c>
      <c r="AJ52">
        <f>IF(U52&lt;&gt;"",U52,AJ51)</f>
        <v/>
      </c>
      <c r="AK52">
        <f>IF(W52&lt;&gt;"",W52,"")</f>
        <v/>
      </c>
      <c r="AL52" s="14">
        <f>IF(X52&lt;&gt;"",X52,"")</f>
        <v/>
      </c>
      <c r="AM52" s="14">
        <f>IF(Y52&lt;&gt;"",Y52,"")</f>
        <v/>
      </c>
      <c r="AN52" s="14">
        <f>IF(OR(AL52="",AM52=""),"",AL52-AM52)</f>
        <v/>
      </c>
      <c r="AO52">
        <f>IF(AN52="","",IF(AN52&gt;0,"Bullish","Bearish"))</f>
        <v/>
      </c>
      <c r="AP52">
        <f>IF(AO52="",AP51,AO52)</f>
        <v/>
      </c>
      <c r="AQ52" s="14">
        <f>IF(AB52&lt;&gt;"",AB52,"")</f>
        <v/>
      </c>
      <c r="AR52" s="14">
        <f>IF(AD52&lt;&gt;"",AD52,"")</f>
        <v/>
      </c>
      <c r="AS52">
        <f>IF(AS51+1=13,1,AS51+1)</f>
        <v/>
      </c>
      <c r="AT52">
        <f>IFERROR(IF(SLOPE($AQ$38:$AQ$49,$AS$38:$AS$49)&gt;0,MIN(3,ABS(SLOPE($AQ$38:$AQ$49,$AS$38:$AS$49))),IF(SLOPE($AQ$38:$AQ$49,$AS$38:$AS$49)&lt;-0.5,-0.5,0)),0)</f>
        <v/>
      </c>
      <c r="AU52">
        <f>IFERROR(IF(SLOPE($AR$38:$AR$49,$AS$38:$AS$49)&lt;0,MAX(-3,-ABS(SLOPE($AR$38:$AR$49,$AS$38:$AS$49))),IF(SLOPE($AR$38:$AR$49,$AS$38:$AS$49)&gt;0.5,0.5,0)),0)</f>
        <v/>
      </c>
      <c r="AV52">
        <f>($AQ$50+(AT52*(AS52-1)))</f>
        <v/>
      </c>
      <c r="AW52">
        <f>($AR$50+(AU52*(AS52-1)))</f>
        <v/>
      </c>
      <c r="AX52">
        <f>IF(AT52&gt;0,AV52+AT52,AV52)</f>
        <v/>
      </c>
      <c r="AY52">
        <f>IF(AU52&lt;0,AW52+AU52,AW52)</f>
        <v/>
      </c>
      <c r="BA52" s="14">
        <f>IFERROR(AX52-AQ52,"")</f>
        <v/>
      </c>
      <c r="BB52" s="14">
        <f>IFERROR(AY52-AR52,"")</f>
        <v/>
      </c>
      <c r="BD52">
        <f>AH52</f>
        <v/>
      </c>
      <c r="BE52">
        <f>AI52</f>
        <v/>
      </c>
      <c r="BF52">
        <f>AJ52</f>
        <v/>
      </c>
      <c r="BG52" s="14">
        <f>L52</f>
        <v/>
      </c>
      <c r="BH52" s="14">
        <f>IF(X52="","",X52)</f>
        <v/>
      </c>
      <c r="BI52" s="14">
        <f>IF(Y52="","",Y52)</f>
        <v/>
      </c>
      <c r="BJ52">
        <f>Z52</f>
        <v/>
      </c>
      <c r="BK52">
        <f>AA52</f>
        <v/>
      </c>
      <c r="BL52">
        <f>IFERROR(AX52,"")</f>
        <v/>
      </c>
      <c r="BM52">
        <f>IFERROR(AY52,"")</f>
        <v/>
      </c>
    </row>
    <row r="53" ht="14.25" customHeight="1">
      <c r="A53">
        <f>ALGLIB_SSA_XAUUSD!AA53</f>
        <v/>
      </c>
      <c r="B53">
        <f>IF($A53="","",INDEX(ALGLIB_SSA_XAUUSD!$B$2:$B$2401,MATCH($A53,ALGLIB_SSA_XAUUSD!$A$2:$A$2401,1)))</f>
        <v/>
      </c>
      <c r="C53">
        <f>IF($A53="","",INDEX(ALGLIB_SSA_XAUUSD!$C$2:$C$2401,MATCH($A53,ALGLIB_SSA_XAUUSD!$A$2:$A$2401,1)))</f>
        <v/>
      </c>
      <c r="D53" s="14">
        <f>IF($A53="","",INT((ROW()-2)/12)+1)</f>
        <v/>
      </c>
      <c r="E53" s="14">
        <f>IF(AND(E62&lt;&gt;"",D62=D50+1),E50+(E62-E50)*3/12,"")</f>
        <v/>
      </c>
      <c r="F53" s="14">
        <f>IF(AND(F62&lt;&gt;"",D62=D50+1),F50+(F62-F50)*3/12,"")</f>
        <v/>
      </c>
      <c r="G53" s="14">
        <f>IF(AND(G62&lt;&gt;"",D62=D50+1),G50+(G62-G50)*3/12,"")</f>
        <v/>
      </c>
      <c r="H53" s="14">
        <f>IF(AND(H62&lt;&gt;"",D62=D50+1),H50+(H62-H50)*3/12,"")</f>
        <v/>
      </c>
      <c r="I53" s="14">
        <f>IF(AND(L62&lt;&gt;"",D62=D50+1),I50+(I62-I50)*3/12,"")</f>
        <v/>
      </c>
      <c r="J53">
        <f>_xlfn.XLOOKUP($A53,ALGLIB_SSA_XAUUSD!$AA$2:$AA$2401,ALGLIB_SSA_XAUUSD!$P$2:$P$2401,"",0)</f>
        <v/>
      </c>
      <c r="K53">
        <f>_xlfn.XLOOKUP($A53,ALGLIB_SSA_XAUUSD!$AA$2:$AA$2401,ALGLIB_SSA_XAUUSD!$Q$2:$Q$2401,"",0)</f>
        <v/>
      </c>
      <c r="L53">
        <f>_xlfn.XLOOKUP($A53,ALGLIB_SSA_XAUUSD!$AA$2:$AA$2401,ALGLIB_SSA_XAUUSD!$R$2:$R$2401,"",0)</f>
        <v/>
      </c>
      <c r="M53">
        <f>_xlfn.XLOOKUP($A53,ALGLIB_SSA_XAUUSD!$AA$2:$AA$2401,ALGLIB_SSA_XAUUSD!$S$2:$S$2401,"",0)</f>
        <v/>
      </c>
      <c r="N53">
        <f>_xlfn.XLOOKUP($A53,ALGLIB_SSA_XAUUSD!$AA$2:$AA$2401,ALGLIB_SSA_XAUUSD!$T$2:$T$2401,"",0)</f>
        <v/>
      </c>
      <c r="O53">
        <f>_xlfn.XLOOKUP($A53,ALGLIB_SSA_XAUUSD!$AA$2:$AA$2401,ALGLIB_SSA_XAUUSD!$U$2:$U$2401,"",0)</f>
        <v/>
      </c>
      <c r="P53">
        <f>_xlfn.XLOOKUP($A53,ALGLIB_SSA_XAUUSD!$AA$2:$AA$2401,ALGLIB_SSA_XAUUSD!$V$2:$V$2401,"",0)</f>
        <v/>
      </c>
      <c r="S53">
        <f>A53</f>
        <v/>
      </c>
      <c r="T53">
        <f>J53</f>
        <v/>
      </c>
      <c r="U53">
        <f>K53</f>
        <v/>
      </c>
      <c r="V53" s="14">
        <f>IF($A53="","",MOD(ROW()-2,12)+1)</f>
        <v/>
      </c>
      <c r="W53">
        <f>L53</f>
        <v/>
      </c>
      <c r="X53" s="14">
        <f>IF(F53="","",F53)</f>
        <v/>
      </c>
      <c r="Y53" s="14">
        <f>IF(G53="","",G53)</f>
        <v/>
      </c>
      <c r="Z53">
        <f>M53</f>
        <v/>
      </c>
      <c r="AA53">
        <f>N53</f>
        <v/>
      </c>
      <c r="AB53" s="14">
        <f>IF(H53="","",H53)</f>
        <v/>
      </c>
      <c r="AC53">
        <f>O53</f>
        <v/>
      </c>
      <c r="AD53" s="14">
        <f>IF(I53="","",I53)</f>
        <v/>
      </c>
      <c r="AE53">
        <f>P53</f>
        <v/>
      </c>
      <c r="AH53">
        <f>IF(S53&lt;&gt;"",S53,AH52+900)</f>
        <v/>
      </c>
      <c r="AI53">
        <f>IF(T53&lt;&gt;"",T53,AI52)</f>
        <v/>
      </c>
      <c r="AJ53">
        <f>IF(U53&lt;&gt;"",U53,AJ52)</f>
        <v/>
      </c>
      <c r="AK53">
        <f>IF(W53&lt;&gt;"",W53,"")</f>
        <v/>
      </c>
      <c r="AL53" s="14">
        <f>IF(X53&lt;&gt;"",X53,"")</f>
        <v/>
      </c>
      <c r="AM53" s="14">
        <f>IF(Y53&lt;&gt;"",Y53,"")</f>
        <v/>
      </c>
      <c r="AN53" s="14">
        <f>IF(OR(AL53="",AM53=""),"",AL53-AM53)</f>
        <v/>
      </c>
      <c r="AO53">
        <f>IF(AN53="","",IF(AN53&gt;0,"Bullish","Bearish"))</f>
        <v/>
      </c>
      <c r="AP53">
        <f>IF(AO53="",AP52,AO53)</f>
        <v/>
      </c>
      <c r="AQ53" s="14">
        <f>IF(AB53&lt;&gt;"",AB53,"")</f>
        <v/>
      </c>
      <c r="AR53" s="14">
        <f>IF(AD53&lt;&gt;"",AD53,"")</f>
        <v/>
      </c>
      <c r="AS53">
        <f>IF(AS52+1=13,1,AS52+1)</f>
        <v/>
      </c>
      <c r="AT53">
        <f>IFERROR(IF(SLOPE($AQ$38:$AQ$49,$AS$38:$AS$49)&gt;0,MIN(3,ABS(SLOPE($AQ$38:$AQ$49,$AS$38:$AS$49))),IF(SLOPE($AQ$38:$AQ$49,$AS$38:$AS$49)&lt;-0.5,-0.5,0)),0)</f>
        <v/>
      </c>
      <c r="AU53">
        <f>IFERROR(IF(SLOPE($AR$38:$AR$49,$AS$38:$AS$49)&lt;0,MAX(-3,-ABS(SLOPE($AR$38:$AR$49,$AS$38:$AS$49))),IF(SLOPE($AR$38:$AR$49,$AS$38:$AS$49)&gt;0.5,0.5,0)),0)</f>
        <v/>
      </c>
      <c r="AV53">
        <f>($AQ$50+(AT53*(AS53-1)))</f>
        <v/>
      </c>
      <c r="AW53">
        <f>($AR$50+(AU53*(AS53-1)))</f>
        <v/>
      </c>
      <c r="AX53">
        <f>IF(AT53&gt;0,AV53+AT53,AV53)</f>
        <v/>
      </c>
      <c r="AY53">
        <f>IF(AU53&lt;0,AW53+AU53,AW53)</f>
        <v/>
      </c>
      <c r="BA53" s="14">
        <f>IFERROR(AX53-AQ53,"")</f>
        <v/>
      </c>
      <c r="BB53" s="14">
        <f>IFERROR(AY53-AR53,"")</f>
        <v/>
      </c>
      <c r="BD53">
        <f>AH53</f>
        <v/>
      </c>
      <c r="BE53">
        <f>AI53</f>
        <v/>
      </c>
      <c r="BF53">
        <f>AJ53</f>
        <v/>
      </c>
      <c r="BG53" s="14">
        <f>L53</f>
        <v/>
      </c>
      <c r="BH53" s="14">
        <f>IF(X53="","",X53)</f>
        <v/>
      </c>
      <c r="BI53" s="14">
        <f>IF(Y53="","",Y53)</f>
        <v/>
      </c>
      <c r="BJ53">
        <f>Z53</f>
        <v/>
      </c>
      <c r="BK53">
        <f>AA53</f>
        <v/>
      </c>
      <c r="BL53">
        <f>IFERROR(AX53,"")</f>
        <v/>
      </c>
      <c r="BM53">
        <f>IFERROR(AY53,"")</f>
        <v/>
      </c>
    </row>
    <row r="54" ht="14.25" customHeight="1">
      <c r="A54">
        <f>ALGLIB_SSA_XAUUSD!AA54</f>
        <v/>
      </c>
      <c r="B54">
        <f>IF($A54="","",INDEX(ALGLIB_SSA_XAUUSD!$B$2:$B$2401,MATCH($A54,ALGLIB_SSA_XAUUSD!$A$2:$A$2401,1)))</f>
        <v/>
      </c>
      <c r="C54">
        <f>IF($A54="","",INDEX(ALGLIB_SSA_XAUUSD!$C$2:$C$2401,MATCH($A54,ALGLIB_SSA_XAUUSD!$A$2:$A$2401,1)))</f>
        <v/>
      </c>
      <c r="D54" s="14">
        <f>IF($A54="","",INT((ROW()-2)/12)+1)</f>
        <v/>
      </c>
      <c r="E54" s="14">
        <f>IF(AND(E62&lt;&gt;"",D62=D50+1),E50+(E62-E50)*4/12,"")</f>
        <v/>
      </c>
      <c r="F54" s="14">
        <f>IF(AND(F62&lt;&gt;"",D62=D50+1),F50+(F62-F50)*4/12,"")</f>
        <v/>
      </c>
      <c r="G54" s="14">
        <f>IF(AND(G62&lt;&gt;"",D62=D50+1),G50+(G62-G50)*4/12,"")</f>
        <v/>
      </c>
      <c r="H54" s="14">
        <f>IF(AND(H62&lt;&gt;"",D62=D50+1),H50+(H62-H50)*4/12,"")</f>
        <v/>
      </c>
      <c r="I54" s="14">
        <f>IF(AND(L62&lt;&gt;"",D62=D50+1),I50+(I62-I50)*4/12,"")</f>
        <v/>
      </c>
      <c r="J54">
        <f>_xlfn.XLOOKUP($A54,ALGLIB_SSA_XAUUSD!$AA$2:$AA$2401,ALGLIB_SSA_XAUUSD!$P$2:$P$2401,"",0)</f>
        <v/>
      </c>
      <c r="K54">
        <f>_xlfn.XLOOKUP($A54,ALGLIB_SSA_XAUUSD!$AA$2:$AA$2401,ALGLIB_SSA_XAUUSD!$Q$2:$Q$2401,"",0)</f>
        <v/>
      </c>
      <c r="L54">
        <f>_xlfn.XLOOKUP($A54,ALGLIB_SSA_XAUUSD!$AA$2:$AA$2401,ALGLIB_SSA_XAUUSD!$R$2:$R$2401,"",0)</f>
        <v/>
      </c>
      <c r="M54">
        <f>_xlfn.XLOOKUP($A54,ALGLIB_SSA_XAUUSD!$AA$2:$AA$2401,ALGLIB_SSA_XAUUSD!$S$2:$S$2401,"",0)</f>
        <v/>
      </c>
      <c r="N54">
        <f>_xlfn.XLOOKUP($A54,ALGLIB_SSA_XAUUSD!$AA$2:$AA$2401,ALGLIB_SSA_XAUUSD!$T$2:$T$2401,"",0)</f>
        <v/>
      </c>
      <c r="O54">
        <f>_xlfn.XLOOKUP($A54,ALGLIB_SSA_XAUUSD!$AA$2:$AA$2401,ALGLIB_SSA_XAUUSD!$U$2:$U$2401,"",0)</f>
        <v/>
      </c>
      <c r="P54">
        <f>_xlfn.XLOOKUP($A54,ALGLIB_SSA_XAUUSD!$AA$2:$AA$2401,ALGLIB_SSA_XAUUSD!$V$2:$V$2401,"",0)</f>
        <v/>
      </c>
      <c r="S54">
        <f>A54</f>
        <v/>
      </c>
      <c r="T54">
        <f>J54</f>
        <v/>
      </c>
      <c r="U54">
        <f>K54</f>
        <v/>
      </c>
      <c r="V54" s="14">
        <f>IF($A54="","",MOD(ROW()-2,12)+1)</f>
        <v/>
      </c>
      <c r="W54">
        <f>L54</f>
        <v/>
      </c>
      <c r="X54" s="14">
        <f>IF(F54="","",F54)</f>
        <v/>
      </c>
      <c r="Y54" s="14">
        <f>IF(G54="","",G54)</f>
        <v/>
      </c>
      <c r="Z54">
        <f>M54</f>
        <v/>
      </c>
      <c r="AA54">
        <f>N54</f>
        <v/>
      </c>
      <c r="AB54" s="14">
        <f>IF(H54="","",H54)</f>
        <v/>
      </c>
      <c r="AC54">
        <f>O54</f>
        <v/>
      </c>
      <c r="AD54" s="14">
        <f>IF(I54="","",I54)</f>
        <v/>
      </c>
      <c r="AE54">
        <f>P54</f>
        <v/>
      </c>
      <c r="AH54">
        <f>IF(S54&lt;&gt;"",S54,AH53+900)</f>
        <v/>
      </c>
      <c r="AI54">
        <f>IF(T54&lt;&gt;"",T54,AI53)</f>
        <v/>
      </c>
      <c r="AJ54">
        <f>IF(U54&lt;&gt;"",U54,AJ53)</f>
        <v/>
      </c>
      <c r="AK54">
        <f>IF(W54&lt;&gt;"",W54,"")</f>
        <v/>
      </c>
      <c r="AL54" s="14">
        <f>IF(X54&lt;&gt;"",X54,"")</f>
        <v/>
      </c>
      <c r="AM54" s="14">
        <f>IF(Y54&lt;&gt;"",Y54,"")</f>
        <v/>
      </c>
      <c r="AN54" s="14">
        <f>IF(OR(AL54="",AM54=""),"",AL54-AM54)</f>
        <v/>
      </c>
      <c r="AO54">
        <f>IF(AN54="","",IF(AN54&gt;0,"Bullish","Bearish"))</f>
        <v/>
      </c>
      <c r="AP54">
        <f>IF(AO54="",AP53,AO54)</f>
        <v/>
      </c>
      <c r="AQ54" s="14">
        <f>IF(AB54&lt;&gt;"",AB54,"")</f>
        <v/>
      </c>
      <c r="AR54" s="14">
        <f>IF(AD54&lt;&gt;"",AD54,"")</f>
        <v/>
      </c>
      <c r="AS54">
        <f>IF(AS53+1=13,1,AS53+1)</f>
        <v/>
      </c>
      <c r="AT54">
        <f>IFERROR(IF(SLOPE($AQ$38:$AQ$49,$AS$38:$AS$49)&gt;0,MIN(3,ABS(SLOPE($AQ$38:$AQ$49,$AS$38:$AS$49))),IF(SLOPE($AQ$38:$AQ$49,$AS$38:$AS$49)&lt;-0.5,-0.5,0)),0)</f>
        <v/>
      </c>
      <c r="AU54">
        <f>IFERROR(IF(SLOPE($AR$38:$AR$49,$AS$38:$AS$49)&lt;0,MAX(-3,-ABS(SLOPE($AR$38:$AR$49,$AS$38:$AS$49))),IF(SLOPE($AR$38:$AR$49,$AS$38:$AS$49)&gt;0.5,0.5,0)),0)</f>
        <v/>
      </c>
      <c r="AV54">
        <f>($AQ$50+(AT54*(AS54-1)))</f>
        <v/>
      </c>
      <c r="AW54">
        <f>($AR$50+(AU54*(AS54-1)))</f>
        <v/>
      </c>
      <c r="AX54">
        <f>IF(AT54&gt;0,AV54+AT54,AV54)</f>
        <v/>
      </c>
      <c r="AY54">
        <f>IF(AU54&lt;0,AW54+AU54,AW54)</f>
        <v/>
      </c>
      <c r="BA54" s="14">
        <f>IFERROR(AX54-AQ54,"")</f>
        <v/>
      </c>
      <c r="BB54" s="14">
        <f>IFERROR(AY54-AR54,"")</f>
        <v/>
      </c>
      <c r="BD54">
        <f>AH54</f>
        <v/>
      </c>
      <c r="BE54">
        <f>AI54</f>
        <v/>
      </c>
      <c r="BF54">
        <f>AJ54</f>
        <v/>
      </c>
      <c r="BG54" s="14">
        <f>L54</f>
        <v/>
      </c>
      <c r="BH54" s="14">
        <f>IF(X54="","",X54)</f>
        <v/>
      </c>
      <c r="BI54" s="14">
        <f>IF(Y54="","",Y54)</f>
        <v/>
      </c>
      <c r="BJ54">
        <f>Z54</f>
        <v/>
      </c>
      <c r="BK54">
        <f>AA54</f>
        <v/>
      </c>
      <c r="BL54">
        <f>IFERROR(AX54,"")</f>
        <v/>
      </c>
      <c r="BM54">
        <f>IFERROR(AY54,"")</f>
        <v/>
      </c>
    </row>
    <row r="55" ht="14.25" customHeight="1">
      <c r="A55">
        <f>ALGLIB_SSA_XAUUSD!AA55</f>
        <v/>
      </c>
      <c r="B55">
        <f>IF($A55="","",INDEX(ALGLIB_SSA_XAUUSD!$B$2:$B$2401,MATCH($A55,ALGLIB_SSA_XAUUSD!$A$2:$A$2401,1)))</f>
        <v/>
      </c>
      <c r="C55">
        <f>IF($A55="","",INDEX(ALGLIB_SSA_XAUUSD!$C$2:$C$2401,MATCH($A55,ALGLIB_SSA_XAUUSD!$A$2:$A$2401,1)))</f>
        <v/>
      </c>
      <c r="D55" s="14">
        <f>IF($A55="","",INT((ROW()-2)/12)+1)</f>
        <v/>
      </c>
      <c r="E55" s="14">
        <f>IF(AND(E62&lt;&gt;"",D62=D50+1),E50+(E62-E50)*5/12,"")</f>
        <v/>
      </c>
      <c r="F55" s="14">
        <f>IF(AND(F62&lt;&gt;"",D62=D50+1),F50+(F62-F50)*5/12,"")</f>
        <v/>
      </c>
      <c r="G55" s="14">
        <f>IF(AND(G62&lt;&gt;"",D62=D50+1),G50+(G62-G50)*5/12,"")</f>
        <v/>
      </c>
      <c r="H55" s="14">
        <f>IF(AND(H62&lt;&gt;"",D62=D50+1),H50+(H62-H50)*5/12,"")</f>
        <v/>
      </c>
      <c r="I55" s="14">
        <f>IF(AND(L62&lt;&gt;"",D62=D50+1),I50+(I62-I50)*5/12,"")</f>
        <v/>
      </c>
      <c r="J55">
        <f>_xlfn.XLOOKUP($A55,ALGLIB_SSA_XAUUSD!$AA$2:$AA$2401,ALGLIB_SSA_XAUUSD!$P$2:$P$2401,"",0)</f>
        <v/>
      </c>
      <c r="K55">
        <f>_xlfn.XLOOKUP($A55,ALGLIB_SSA_XAUUSD!$AA$2:$AA$2401,ALGLIB_SSA_XAUUSD!$Q$2:$Q$2401,"",0)</f>
        <v/>
      </c>
      <c r="L55">
        <f>_xlfn.XLOOKUP($A55,ALGLIB_SSA_XAUUSD!$AA$2:$AA$2401,ALGLIB_SSA_XAUUSD!$R$2:$R$2401,"",0)</f>
        <v/>
      </c>
      <c r="M55">
        <f>_xlfn.XLOOKUP($A55,ALGLIB_SSA_XAUUSD!$AA$2:$AA$2401,ALGLIB_SSA_XAUUSD!$S$2:$S$2401,"",0)</f>
        <v/>
      </c>
      <c r="N55">
        <f>_xlfn.XLOOKUP($A55,ALGLIB_SSA_XAUUSD!$AA$2:$AA$2401,ALGLIB_SSA_XAUUSD!$T$2:$T$2401,"",0)</f>
        <v/>
      </c>
      <c r="O55">
        <f>_xlfn.XLOOKUP($A55,ALGLIB_SSA_XAUUSD!$AA$2:$AA$2401,ALGLIB_SSA_XAUUSD!$U$2:$U$2401,"",0)</f>
        <v/>
      </c>
      <c r="P55">
        <f>_xlfn.XLOOKUP($A55,ALGLIB_SSA_XAUUSD!$AA$2:$AA$2401,ALGLIB_SSA_XAUUSD!$V$2:$V$2401,"",0)</f>
        <v/>
      </c>
      <c r="S55">
        <f>A55</f>
        <v/>
      </c>
      <c r="T55">
        <f>J55</f>
        <v/>
      </c>
      <c r="U55">
        <f>K55</f>
        <v/>
      </c>
      <c r="V55" s="14">
        <f>IF($A55="","",MOD(ROW()-2,12)+1)</f>
        <v/>
      </c>
      <c r="W55">
        <f>L55</f>
        <v/>
      </c>
      <c r="X55" s="14">
        <f>IF(F55="","",F55)</f>
        <v/>
      </c>
      <c r="Y55" s="14">
        <f>IF(G55="","",G55)</f>
        <v/>
      </c>
      <c r="Z55">
        <f>M55</f>
        <v/>
      </c>
      <c r="AA55">
        <f>N55</f>
        <v/>
      </c>
      <c r="AB55" s="14">
        <f>IF(H55="","",H55)</f>
        <v/>
      </c>
      <c r="AC55">
        <f>O55</f>
        <v/>
      </c>
      <c r="AD55" s="14">
        <f>IF(I55="","",I55)</f>
        <v/>
      </c>
      <c r="AE55">
        <f>P55</f>
        <v/>
      </c>
      <c r="AH55">
        <f>IF(S55&lt;&gt;"",S55,AH54+900)</f>
        <v/>
      </c>
      <c r="AI55">
        <f>IF(T55&lt;&gt;"",T55,AI54)</f>
        <v/>
      </c>
      <c r="AJ55">
        <f>IF(U55&lt;&gt;"",U55,AJ54)</f>
        <v/>
      </c>
      <c r="AK55">
        <f>IF(W55&lt;&gt;"",W55,"")</f>
        <v/>
      </c>
      <c r="AL55" s="14">
        <f>IF(X55&lt;&gt;"",X55,"")</f>
        <v/>
      </c>
      <c r="AM55" s="14">
        <f>IF(Y55&lt;&gt;"",Y55,"")</f>
        <v/>
      </c>
      <c r="AN55" s="14">
        <f>IF(OR(AL55="",AM55=""),"",AL55-AM55)</f>
        <v/>
      </c>
      <c r="AO55">
        <f>IF(AN55="","",IF(AN55&gt;0,"Bullish","Bearish"))</f>
        <v/>
      </c>
      <c r="AP55">
        <f>IF(AO55="",AP54,AO55)</f>
        <v/>
      </c>
      <c r="AQ55" s="14">
        <f>IF(AB55&lt;&gt;"",AB55,"")</f>
        <v/>
      </c>
      <c r="AR55" s="14">
        <f>IF(AD55&lt;&gt;"",AD55,"")</f>
        <v/>
      </c>
      <c r="AS55">
        <f>IF(AS54+1=13,1,AS54+1)</f>
        <v/>
      </c>
      <c r="AT55">
        <f>IFERROR(IF(SLOPE($AQ$38:$AQ$49,$AS$38:$AS$49)&gt;0,MIN(3,ABS(SLOPE($AQ$38:$AQ$49,$AS$38:$AS$49))),IF(SLOPE($AQ$38:$AQ$49,$AS$38:$AS$49)&lt;-0.5,-0.5,0)),0)</f>
        <v/>
      </c>
      <c r="AU55">
        <f>IFERROR(IF(SLOPE($AR$38:$AR$49,$AS$38:$AS$49)&lt;0,MAX(-3,-ABS(SLOPE($AR$38:$AR$49,$AS$38:$AS$49))),IF(SLOPE($AR$38:$AR$49,$AS$38:$AS$49)&gt;0.5,0.5,0)),0)</f>
        <v/>
      </c>
      <c r="AV55">
        <f>($AQ$50+(AT55*(AS55-1)))</f>
        <v/>
      </c>
      <c r="AW55">
        <f>($AR$50+(AU55*(AS55-1)))</f>
        <v/>
      </c>
      <c r="AX55">
        <f>IF(AT55&gt;0,AV55+AT55,AV55)</f>
        <v/>
      </c>
      <c r="AY55">
        <f>IF(AU55&lt;0,AW55+AU55,AW55)</f>
        <v/>
      </c>
      <c r="BA55" s="14">
        <f>IFERROR(AX55-AQ55,"")</f>
        <v/>
      </c>
      <c r="BB55" s="14">
        <f>IFERROR(AY55-AR55,"")</f>
        <v/>
      </c>
      <c r="BD55">
        <f>AH55</f>
        <v/>
      </c>
      <c r="BE55">
        <f>AI55</f>
        <v/>
      </c>
      <c r="BF55">
        <f>AJ55</f>
        <v/>
      </c>
      <c r="BG55" s="14">
        <f>L55</f>
        <v/>
      </c>
      <c r="BH55" s="14">
        <f>IF(X55="","",X55)</f>
        <v/>
      </c>
      <c r="BI55" s="14">
        <f>IF(Y55="","",Y55)</f>
        <v/>
      </c>
      <c r="BJ55">
        <f>Z55</f>
        <v/>
      </c>
      <c r="BK55">
        <f>AA55</f>
        <v/>
      </c>
      <c r="BL55">
        <f>IFERROR(AX55,"")</f>
        <v/>
      </c>
      <c r="BM55">
        <f>IFERROR(AY55,"")</f>
        <v/>
      </c>
    </row>
    <row r="56" ht="14.25" customHeight="1">
      <c r="A56">
        <f>ALGLIB_SSA_XAUUSD!AA56</f>
        <v/>
      </c>
      <c r="B56">
        <f>IF($A56="","",INDEX(ALGLIB_SSA_XAUUSD!$B$2:$B$2401,MATCH($A56,ALGLIB_SSA_XAUUSD!$A$2:$A$2401,1)))</f>
        <v/>
      </c>
      <c r="C56">
        <f>IF($A56="","",INDEX(ALGLIB_SSA_XAUUSD!$C$2:$C$2401,MATCH($A56,ALGLIB_SSA_XAUUSD!$A$2:$A$2401,1)))</f>
        <v/>
      </c>
      <c r="D56" s="14">
        <f>IF($A56="","",INT((ROW()-2)/12)+1)</f>
        <v/>
      </c>
      <c r="E56" s="14">
        <f>IF(AND(E62&lt;&gt;"",D62=D50+1),E50+(E62-E50)*6/12,"")</f>
        <v/>
      </c>
      <c r="F56" s="14">
        <f>IF(AND(F62&lt;&gt;"",D62=D50+1),F50+(F62-F50)*6/12,"")</f>
        <v/>
      </c>
      <c r="G56" s="14">
        <f>IF(AND(G62&lt;&gt;"",D62=D50+1),G50+(G62-G50)*6/12,"")</f>
        <v/>
      </c>
      <c r="H56" s="14">
        <f>IF(AND(H62&lt;&gt;"",D62=D50+1),H50+(H62-H50)*6/12,"")</f>
        <v/>
      </c>
      <c r="I56" s="14">
        <f>IF(AND(L62&lt;&gt;"",D62=D50+1),I50+(I62-I50)*6/12,"")</f>
        <v/>
      </c>
      <c r="J56">
        <f>_xlfn.XLOOKUP($A56,ALGLIB_SSA_XAUUSD!$AA$2:$AA$2401,ALGLIB_SSA_XAUUSD!$P$2:$P$2401,"",0)</f>
        <v/>
      </c>
      <c r="K56">
        <f>_xlfn.XLOOKUP($A56,ALGLIB_SSA_XAUUSD!$AA$2:$AA$2401,ALGLIB_SSA_XAUUSD!$Q$2:$Q$2401,"",0)</f>
        <v/>
      </c>
      <c r="L56">
        <f>_xlfn.XLOOKUP($A56,ALGLIB_SSA_XAUUSD!$AA$2:$AA$2401,ALGLIB_SSA_XAUUSD!$R$2:$R$2401,"",0)</f>
        <v/>
      </c>
      <c r="M56">
        <f>_xlfn.XLOOKUP($A56,ALGLIB_SSA_XAUUSD!$AA$2:$AA$2401,ALGLIB_SSA_XAUUSD!$S$2:$S$2401,"",0)</f>
        <v/>
      </c>
      <c r="N56">
        <f>_xlfn.XLOOKUP($A56,ALGLIB_SSA_XAUUSD!$AA$2:$AA$2401,ALGLIB_SSA_XAUUSD!$T$2:$T$2401,"",0)</f>
        <v/>
      </c>
      <c r="O56">
        <f>_xlfn.XLOOKUP($A56,ALGLIB_SSA_XAUUSD!$AA$2:$AA$2401,ALGLIB_SSA_XAUUSD!$U$2:$U$2401,"",0)</f>
        <v/>
      </c>
      <c r="P56">
        <f>_xlfn.XLOOKUP($A56,ALGLIB_SSA_XAUUSD!$AA$2:$AA$2401,ALGLIB_SSA_XAUUSD!$V$2:$V$2401,"",0)</f>
        <v/>
      </c>
      <c r="S56">
        <f>A56</f>
        <v/>
      </c>
      <c r="T56">
        <f>J56</f>
        <v/>
      </c>
      <c r="U56">
        <f>K56</f>
        <v/>
      </c>
      <c r="V56" s="14">
        <f>IF($A56="","",MOD(ROW()-2,12)+1)</f>
        <v/>
      </c>
      <c r="W56">
        <f>L56</f>
        <v/>
      </c>
      <c r="X56" s="14">
        <f>IF(F56="","",F56)</f>
        <v/>
      </c>
      <c r="Y56" s="14">
        <f>IF(G56="","",G56)</f>
        <v/>
      </c>
      <c r="Z56">
        <f>M56</f>
        <v/>
      </c>
      <c r="AA56">
        <f>N56</f>
        <v/>
      </c>
      <c r="AB56" s="14">
        <f>IF(H56="","",H56)</f>
        <v/>
      </c>
      <c r="AC56">
        <f>O56</f>
        <v/>
      </c>
      <c r="AD56" s="14">
        <f>IF(I56="","",I56)</f>
        <v/>
      </c>
      <c r="AE56">
        <f>P56</f>
        <v/>
      </c>
      <c r="AH56">
        <f>IF(S56&lt;&gt;"",S56,AH55+900)</f>
        <v/>
      </c>
      <c r="AI56">
        <f>IF(T56&lt;&gt;"",T56,AI55)</f>
        <v/>
      </c>
      <c r="AJ56">
        <f>IF(U56&lt;&gt;"",U56,AJ55)</f>
        <v/>
      </c>
      <c r="AK56">
        <f>IF(W56&lt;&gt;"",W56,"")</f>
        <v/>
      </c>
      <c r="AL56" s="14">
        <f>IF(X56&lt;&gt;"",X56,"")</f>
        <v/>
      </c>
      <c r="AM56" s="14">
        <f>IF(Y56&lt;&gt;"",Y56,"")</f>
        <v/>
      </c>
      <c r="AN56" s="14">
        <f>IF(OR(AL56="",AM56=""),"",AL56-AM56)</f>
        <v/>
      </c>
      <c r="AO56">
        <f>IF(AN56="","",IF(AN56&gt;0,"Bullish","Bearish"))</f>
        <v/>
      </c>
      <c r="AP56">
        <f>IF(AO56="",AP55,AO56)</f>
        <v/>
      </c>
      <c r="AQ56" s="14">
        <f>IF(AB56&lt;&gt;"",AB56,"")</f>
        <v/>
      </c>
      <c r="AR56" s="14">
        <f>IF(AD56&lt;&gt;"",AD56,"")</f>
        <v/>
      </c>
      <c r="AS56">
        <f>IF(AS55+1=13,1,AS55+1)</f>
        <v/>
      </c>
      <c r="AT56">
        <f>IFERROR(IF(SLOPE($AQ$38:$AQ$49,$AS$38:$AS$49)&gt;0,MIN(3,ABS(SLOPE($AQ$38:$AQ$49,$AS$38:$AS$49))),IF(SLOPE($AQ$38:$AQ$49,$AS$38:$AS$49)&lt;-0.5,-0.5,0)),0)</f>
        <v/>
      </c>
      <c r="AU56">
        <f>IFERROR(IF(SLOPE($AR$38:$AR$49,$AS$38:$AS$49)&lt;0,MAX(-3,-ABS(SLOPE($AR$38:$AR$49,$AS$38:$AS$49))),IF(SLOPE($AR$38:$AR$49,$AS$38:$AS$49)&gt;0.5,0.5,0)),0)</f>
        <v/>
      </c>
      <c r="AV56">
        <f>($AQ$50+(AT56*(AS56-1)))</f>
        <v/>
      </c>
      <c r="AW56">
        <f>($AR$50+(AU56*(AS56-1)))</f>
        <v/>
      </c>
      <c r="AX56">
        <f>IF(AT56&gt;0,AV56+AT56,AV56)</f>
        <v/>
      </c>
      <c r="AY56">
        <f>IF(AU56&lt;0,AW56+AU56,AW56)</f>
        <v/>
      </c>
      <c r="BA56" s="14">
        <f>IFERROR(AX56-AQ56,"")</f>
        <v/>
      </c>
      <c r="BB56" s="14">
        <f>IFERROR(AY56-AR56,"")</f>
        <v/>
      </c>
      <c r="BD56">
        <f>AH56</f>
        <v/>
      </c>
      <c r="BE56">
        <f>AI56</f>
        <v/>
      </c>
      <c r="BF56">
        <f>AJ56</f>
        <v/>
      </c>
      <c r="BG56" s="14">
        <f>L56</f>
        <v/>
      </c>
      <c r="BH56" s="14">
        <f>IF(X56="","",X56)</f>
        <v/>
      </c>
      <c r="BI56" s="14">
        <f>IF(Y56="","",Y56)</f>
        <v/>
      </c>
      <c r="BJ56">
        <f>Z56</f>
        <v/>
      </c>
      <c r="BK56">
        <f>AA56</f>
        <v/>
      </c>
      <c r="BL56">
        <f>IFERROR(AX56,"")</f>
        <v/>
      </c>
      <c r="BM56">
        <f>IFERROR(AY56,"")</f>
        <v/>
      </c>
    </row>
    <row r="57" ht="14.25" customHeight="1">
      <c r="A57">
        <f>ALGLIB_SSA_XAUUSD!AA57</f>
        <v/>
      </c>
      <c r="B57">
        <f>IF($A57="","",INDEX(ALGLIB_SSA_XAUUSD!$B$2:$B$2401,MATCH($A57,ALGLIB_SSA_XAUUSD!$A$2:$A$2401,1)))</f>
        <v/>
      </c>
      <c r="C57">
        <f>IF($A57="","",INDEX(ALGLIB_SSA_XAUUSD!$C$2:$C$2401,MATCH($A57,ALGLIB_SSA_XAUUSD!$A$2:$A$2401,1)))</f>
        <v/>
      </c>
      <c r="D57" s="14">
        <f>IF($A57="","",INT((ROW()-2)/12)+1)</f>
        <v/>
      </c>
      <c r="E57" s="14">
        <f>IF(AND(E62&lt;&gt;"",D62=D50+1),E50+(E62-E50)*7/12,"")</f>
        <v/>
      </c>
      <c r="F57" s="14">
        <f>IF(AND(F62&lt;&gt;"",D62=D50+1),F50+(F62-F50)*7/12,"")</f>
        <v/>
      </c>
      <c r="G57" s="14">
        <f>IF(AND(G62&lt;&gt;"",D62=D50+1),G50+(G62-G50)*7/12,"")</f>
        <v/>
      </c>
      <c r="H57" s="14">
        <f>IF(AND(H62&lt;&gt;"",D62=D50+1),H50+(H62-H50)*7/12,"")</f>
        <v/>
      </c>
      <c r="I57" s="14">
        <f>IF(AND(L62&lt;&gt;"",D62=D50+1),I50+(I62-I50)*7/12,"")</f>
        <v/>
      </c>
      <c r="J57">
        <f>_xlfn.XLOOKUP($A57,ALGLIB_SSA_XAUUSD!$AA$2:$AA$2401,ALGLIB_SSA_XAUUSD!$P$2:$P$2401,"",0)</f>
        <v/>
      </c>
      <c r="K57">
        <f>_xlfn.XLOOKUP($A57,ALGLIB_SSA_XAUUSD!$AA$2:$AA$2401,ALGLIB_SSA_XAUUSD!$Q$2:$Q$2401,"",0)</f>
        <v/>
      </c>
      <c r="L57">
        <f>_xlfn.XLOOKUP($A57,ALGLIB_SSA_XAUUSD!$AA$2:$AA$2401,ALGLIB_SSA_XAUUSD!$R$2:$R$2401,"",0)</f>
        <v/>
      </c>
      <c r="M57">
        <f>_xlfn.XLOOKUP($A57,ALGLIB_SSA_XAUUSD!$AA$2:$AA$2401,ALGLIB_SSA_XAUUSD!$S$2:$S$2401,"",0)</f>
        <v/>
      </c>
      <c r="N57">
        <f>_xlfn.XLOOKUP($A57,ALGLIB_SSA_XAUUSD!$AA$2:$AA$2401,ALGLIB_SSA_XAUUSD!$T$2:$T$2401,"",0)</f>
        <v/>
      </c>
      <c r="O57">
        <f>_xlfn.XLOOKUP($A57,ALGLIB_SSA_XAUUSD!$AA$2:$AA$2401,ALGLIB_SSA_XAUUSD!$U$2:$U$2401,"",0)</f>
        <v/>
      </c>
      <c r="P57">
        <f>_xlfn.XLOOKUP($A57,ALGLIB_SSA_XAUUSD!$AA$2:$AA$2401,ALGLIB_SSA_XAUUSD!$V$2:$V$2401,"",0)</f>
        <v/>
      </c>
      <c r="S57">
        <f>A57</f>
        <v/>
      </c>
      <c r="T57">
        <f>J57</f>
        <v/>
      </c>
      <c r="U57">
        <f>K57</f>
        <v/>
      </c>
      <c r="V57" s="14">
        <f>IF($A57="","",MOD(ROW()-2,12)+1)</f>
        <v/>
      </c>
      <c r="W57">
        <f>L57</f>
        <v/>
      </c>
      <c r="X57" s="14">
        <f>IF(F57="","",F57)</f>
        <v/>
      </c>
      <c r="Y57" s="14">
        <f>IF(G57="","",G57)</f>
        <v/>
      </c>
      <c r="Z57">
        <f>M57</f>
        <v/>
      </c>
      <c r="AA57">
        <f>N57</f>
        <v/>
      </c>
      <c r="AB57" s="14">
        <f>IF(H57="","",H57)</f>
        <v/>
      </c>
      <c r="AC57">
        <f>O57</f>
        <v/>
      </c>
      <c r="AD57" s="14">
        <f>IF(I57="","",I57)</f>
        <v/>
      </c>
      <c r="AE57">
        <f>P57</f>
        <v/>
      </c>
      <c r="AH57">
        <f>IF(S57&lt;&gt;"",S57,AH56+900)</f>
        <v/>
      </c>
      <c r="AI57">
        <f>IF(T57&lt;&gt;"",T57,AI56)</f>
        <v/>
      </c>
      <c r="AJ57">
        <f>IF(U57&lt;&gt;"",U57,AJ56)</f>
        <v/>
      </c>
      <c r="AK57">
        <f>IF(W57&lt;&gt;"",W57,"")</f>
        <v/>
      </c>
      <c r="AL57" s="14">
        <f>IF(X57&lt;&gt;"",X57,"")</f>
        <v/>
      </c>
      <c r="AM57" s="14">
        <f>IF(Y57&lt;&gt;"",Y57,"")</f>
        <v/>
      </c>
      <c r="AN57" s="14">
        <f>IF(OR(AL57="",AM57=""),"",AL57-AM57)</f>
        <v/>
      </c>
      <c r="AO57">
        <f>IF(AN57="","",IF(AN57&gt;0,"Bullish","Bearish"))</f>
        <v/>
      </c>
      <c r="AP57">
        <f>IF(AO57="",AP56,AO57)</f>
        <v/>
      </c>
      <c r="AQ57" s="14">
        <f>IF(AB57&lt;&gt;"",AB57,"")</f>
        <v/>
      </c>
      <c r="AR57" s="14">
        <f>IF(AD57&lt;&gt;"",AD57,"")</f>
        <v/>
      </c>
      <c r="AS57">
        <f>IF(AS56+1=13,1,AS56+1)</f>
        <v/>
      </c>
      <c r="AT57">
        <f>IFERROR(IF(SLOPE($AQ$38:$AQ$49,$AS$38:$AS$49)&gt;0,MIN(3,ABS(SLOPE($AQ$38:$AQ$49,$AS$38:$AS$49))),IF(SLOPE($AQ$38:$AQ$49,$AS$38:$AS$49)&lt;-0.5,-0.5,0)),0)</f>
        <v/>
      </c>
      <c r="AU57">
        <f>IFERROR(IF(SLOPE($AR$38:$AR$49,$AS$38:$AS$49)&lt;0,MAX(-3,-ABS(SLOPE($AR$38:$AR$49,$AS$38:$AS$49))),IF(SLOPE($AR$38:$AR$49,$AS$38:$AS$49)&gt;0.5,0.5,0)),0)</f>
        <v/>
      </c>
      <c r="AV57">
        <f>($AQ$50+(AT57*(AS57-1)))</f>
        <v/>
      </c>
      <c r="AW57">
        <f>($AR$50+(AU57*(AS57-1)))</f>
        <v/>
      </c>
      <c r="AX57">
        <f>IF(AT57&gt;0,AV57+AT57,AV57)</f>
        <v/>
      </c>
      <c r="AY57">
        <f>IF(AU57&lt;0,AW57+AU57,AW57)</f>
        <v/>
      </c>
      <c r="BA57" s="14">
        <f>IFERROR(AX57-AQ57,"")</f>
        <v/>
      </c>
      <c r="BB57" s="14">
        <f>IFERROR(AY57-AR57,"")</f>
        <v/>
      </c>
      <c r="BD57">
        <f>AH57</f>
        <v/>
      </c>
      <c r="BE57">
        <f>AI57</f>
        <v/>
      </c>
      <c r="BF57">
        <f>AJ57</f>
        <v/>
      </c>
      <c r="BG57" s="14">
        <f>L57</f>
        <v/>
      </c>
      <c r="BH57" s="14">
        <f>IF(X57="","",X57)</f>
        <v/>
      </c>
      <c r="BI57" s="14">
        <f>IF(Y57="","",Y57)</f>
        <v/>
      </c>
      <c r="BJ57">
        <f>Z57</f>
        <v/>
      </c>
      <c r="BK57">
        <f>AA57</f>
        <v/>
      </c>
      <c r="BL57">
        <f>IFERROR(AX57,"")</f>
        <v/>
      </c>
      <c r="BM57">
        <f>IFERROR(AY57,"")</f>
        <v/>
      </c>
    </row>
    <row r="58" ht="14.25" customHeight="1">
      <c r="A58">
        <f>ALGLIB_SSA_XAUUSD!AA58</f>
        <v/>
      </c>
      <c r="B58">
        <f>IF($A58="","",INDEX(ALGLIB_SSA_XAUUSD!$B$2:$B$2401,MATCH($A58,ALGLIB_SSA_XAUUSD!$A$2:$A$2401,1)))</f>
        <v/>
      </c>
      <c r="C58">
        <f>IF($A58="","",INDEX(ALGLIB_SSA_XAUUSD!$C$2:$C$2401,MATCH($A58,ALGLIB_SSA_XAUUSD!$A$2:$A$2401,1)))</f>
        <v/>
      </c>
      <c r="D58" s="14">
        <f>IF($A58="","",INT((ROW()-2)/12)+1)</f>
        <v/>
      </c>
      <c r="E58" s="14">
        <f>IF(AND(E62&lt;&gt;"",D62=D50+1),E50+(E62-E50)*8/12,"")</f>
        <v/>
      </c>
      <c r="F58" s="14">
        <f>IF(AND(F62&lt;&gt;"",D62=D50+1),F50+(F62-F50)*8/12,"")</f>
        <v/>
      </c>
      <c r="G58" s="14">
        <f>IF(AND(G62&lt;&gt;"",D62=D50+1),G50+(G62-G50)*8/12,"")</f>
        <v/>
      </c>
      <c r="H58" s="14">
        <f>IF(AND(H62&lt;&gt;"",D62=D50+1),H50+(H62-H50)*8/12,"")</f>
        <v/>
      </c>
      <c r="I58" s="14">
        <f>IF(AND(L62&lt;&gt;"",D62=D50+1),I50+(I62-I50)*8/12,"")</f>
        <v/>
      </c>
      <c r="J58">
        <f>_xlfn.XLOOKUP($A58,ALGLIB_SSA_XAUUSD!$AA$2:$AA$2401,ALGLIB_SSA_XAUUSD!$P$2:$P$2401,"",0)</f>
        <v/>
      </c>
      <c r="K58">
        <f>_xlfn.XLOOKUP($A58,ALGLIB_SSA_XAUUSD!$AA$2:$AA$2401,ALGLIB_SSA_XAUUSD!$Q$2:$Q$2401,"",0)</f>
        <v/>
      </c>
      <c r="L58">
        <f>_xlfn.XLOOKUP($A58,ALGLIB_SSA_XAUUSD!$AA$2:$AA$2401,ALGLIB_SSA_XAUUSD!$R$2:$R$2401,"",0)</f>
        <v/>
      </c>
      <c r="M58">
        <f>_xlfn.XLOOKUP($A58,ALGLIB_SSA_XAUUSD!$AA$2:$AA$2401,ALGLIB_SSA_XAUUSD!$S$2:$S$2401,"",0)</f>
        <v/>
      </c>
      <c r="N58">
        <f>_xlfn.XLOOKUP($A58,ALGLIB_SSA_XAUUSD!$AA$2:$AA$2401,ALGLIB_SSA_XAUUSD!$T$2:$T$2401,"",0)</f>
        <v/>
      </c>
      <c r="O58">
        <f>_xlfn.XLOOKUP($A58,ALGLIB_SSA_XAUUSD!$AA$2:$AA$2401,ALGLIB_SSA_XAUUSD!$U$2:$U$2401,"",0)</f>
        <v/>
      </c>
      <c r="P58">
        <f>_xlfn.XLOOKUP($A58,ALGLIB_SSA_XAUUSD!$AA$2:$AA$2401,ALGLIB_SSA_XAUUSD!$V$2:$V$2401,"",0)</f>
        <v/>
      </c>
      <c r="S58">
        <f>A58</f>
        <v/>
      </c>
      <c r="T58">
        <f>J58</f>
        <v/>
      </c>
      <c r="U58">
        <f>K58</f>
        <v/>
      </c>
      <c r="V58" s="14">
        <f>IF($A58="","",MOD(ROW()-2,12)+1)</f>
        <v/>
      </c>
      <c r="W58">
        <f>L58</f>
        <v/>
      </c>
      <c r="X58" s="14">
        <f>IF(F58="","",F58)</f>
        <v/>
      </c>
      <c r="Y58" s="14">
        <f>IF(G58="","",G58)</f>
        <v/>
      </c>
      <c r="Z58">
        <f>M58</f>
        <v/>
      </c>
      <c r="AA58">
        <f>N58</f>
        <v/>
      </c>
      <c r="AB58" s="14">
        <f>IF(H58="","",H58)</f>
        <v/>
      </c>
      <c r="AC58">
        <f>O58</f>
        <v/>
      </c>
      <c r="AD58" s="14">
        <f>IF(I58="","",I58)</f>
        <v/>
      </c>
      <c r="AE58">
        <f>P58</f>
        <v/>
      </c>
      <c r="AH58">
        <f>IF(S58&lt;&gt;"",S58,AH57+900)</f>
        <v/>
      </c>
      <c r="AI58">
        <f>IF(T58&lt;&gt;"",T58,AI57)</f>
        <v/>
      </c>
      <c r="AJ58">
        <f>IF(U58&lt;&gt;"",U58,AJ57)</f>
        <v/>
      </c>
      <c r="AK58">
        <f>IF(W58&lt;&gt;"",W58,"")</f>
        <v/>
      </c>
      <c r="AL58" s="14">
        <f>IF(X58&lt;&gt;"",X58,"")</f>
        <v/>
      </c>
      <c r="AM58" s="14">
        <f>IF(Y58&lt;&gt;"",Y58,"")</f>
        <v/>
      </c>
      <c r="AN58" s="14">
        <f>IF(OR(AL58="",AM58=""),"",AL58-AM58)</f>
        <v/>
      </c>
      <c r="AO58">
        <f>IF(AN58="","",IF(AN58&gt;0,"Bullish","Bearish"))</f>
        <v/>
      </c>
      <c r="AP58">
        <f>IF(AO58="",AP57,AO58)</f>
        <v/>
      </c>
      <c r="AQ58" s="14">
        <f>IF(AB58&lt;&gt;"",AB58,"")</f>
        <v/>
      </c>
      <c r="AR58" s="14">
        <f>IF(AD58&lt;&gt;"",AD58,"")</f>
        <v/>
      </c>
      <c r="AS58">
        <f>IF(AS57+1=13,1,AS57+1)</f>
        <v/>
      </c>
      <c r="AT58">
        <f>IFERROR(IF(SLOPE($AQ$38:$AQ$49,$AS$38:$AS$49)&gt;0,MIN(3,ABS(SLOPE($AQ$38:$AQ$49,$AS$38:$AS$49))),IF(SLOPE($AQ$38:$AQ$49,$AS$38:$AS$49)&lt;-0.5,-0.5,0)),0)</f>
        <v/>
      </c>
      <c r="AU58">
        <f>IFERROR(IF(SLOPE($AR$38:$AR$49,$AS$38:$AS$49)&lt;0,MAX(-3,-ABS(SLOPE($AR$38:$AR$49,$AS$38:$AS$49))),IF(SLOPE($AR$38:$AR$49,$AS$38:$AS$49)&gt;0.5,0.5,0)),0)</f>
        <v/>
      </c>
      <c r="AV58">
        <f>($AQ$50+(AT58*(AS58-1)))</f>
        <v/>
      </c>
      <c r="AW58">
        <f>($AR$50+(AU58*(AS58-1)))</f>
        <v/>
      </c>
      <c r="AX58">
        <f>IF(AT58&gt;0,AV58+AT58,AV58)</f>
        <v/>
      </c>
      <c r="AY58">
        <f>IF(AU58&lt;0,AW58+AU58,AW58)</f>
        <v/>
      </c>
      <c r="BA58" s="14">
        <f>IFERROR(AX58-AQ58,"")</f>
        <v/>
      </c>
      <c r="BB58" s="14">
        <f>IFERROR(AY58-AR58,"")</f>
        <v/>
      </c>
      <c r="BD58">
        <f>AH58</f>
        <v/>
      </c>
      <c r="BE58">
        <f>AI58</f>
        <v/>
      </c>
      <c r="BF58">
        <f>AJ58</f>
        <v/>
      </c>
      <c r="BG58" s="14">
        <f>L58</f>
        <v/>
      </c>
      <c r="BH58" s="14">
        <f>IF(X58="","",X58)</f>
        <v/>
      </c>
      <c r="BI58" s="14">
        <f>IF(Y58="","",Y58)</f>
        <v/>
      </c>
      <c r="BJ58">
        <f>Z58</f>
        <v/>
      </c>
      <c r="BK58">
        <f>AA58</f>
        <v/>
      </c>
      <c r="BL58">
        <f>IFERROR(AX58,"")</f>
        <v/>
      </c>
      <c r="BM58">
        <f>IFERROR(AY58,"")</f>
        <v/>
      </c>
    </row>
    <row r="59" ht="14.25" customHeight="1">
      <c r="A59">
        <f>ALGLIB_SSA_XAUUSD!AA59</f>
        <v/>
      </c>
      <c r="B59">
        <f>IF($A59="","",INDEX(ALGLIB_SSA_XAUUSD!$B$2:$B$2401,MATCH($A59,ALGLIB_SSA_XAUUSD!$A$2:$A$2401,1)))</f>
        <v/>
      </c>
      <c r="C59">
        <f>IF($A59="","",INDEX(ALGLIB_SSA_XAUUSD!$C$2:$C$2401,MATCH($A59,ALGLIB_SSA_XAUUSD!$A$2:$A$2401,1)))</f>
        <v/>
      </c>
      <c r="D59" s="14">
        <f>IF($A59="","",INT((ROW()-2)/12)+1)</f>
        <v/>
      </c>
      <c r="E59" s="14">
        <f>IF(AND(E62&lt;&gt;"",D62=D50+1),E50+(E62-E50)*9/12,"")</f>
        <v/>
      </c>
      <c r="F59" s="14">
        <f>IF(AND(F62&lt;&gt;"",D62=D50+1),F50+(F62-F50)*9/12,"")</f>
        <v/>
      </c>
      <c r="G59" s="14">
        <f>IF(AND(G62&lt;&gt;"",D62=D50+1),G50+(G62-G50)*9/12,"")</f>
        <v/>
      </c>
      <c r="H59" s="14">
        <f>IF(AND(H62&lt;&gt;"",D62=D50+1),H50+(H62-H50)*9/12,"")</f>
        <v/>
      </c>
      <c r="I59" s="14">
        <f>IF(AND(L62&lt;&gt;"",D62=D50+1),I50+(I62-I50)*9/12,"")</f>
        <v/>
      </c>
      <c r="J59">
        <f>_xlfn.XLOOKUP($A59,ALGLIB_SSA_XAUUSD!$AA$2:$AA$2401,ALGLIB_SSA_XAUUSD!$P$2:$P$2401,"",0)</f>
        <v/>
      </c>
      <c r="K59">
        <f>_xlfn.XLOOKUP($A59,ALGLIB_SSA_XAUUSD!$AA$2:$AA$2401,ALGLIB_SSA_XAUUSD!$Q$2:$Q$2401,"",0)</f>
        <v/>
      </c>
      <c r="L59">
        <f>_xlfn.XLOOKUP($A59,ALGLIB_SSA_XAUUSD!$AA$2:$AA$2401,ALGLIB_SSA_XAUUSD!$R$2:$R$2401,"",0)</f>
        <v/>
      </c>
      <c r="M59">
        <f>_xlfn.XLOOKUP($A59,ALGLIB_SSA_XAUUSD!$AA$2:$AA$2401,ALGLIB_SSA_XAUUSD!$S$2:$S$2401,"",0)</f>
        <v/>
      </c>
      <c r="N59">
        <f>_xlfn.XLOOKUP($A59,ALGLIB_SSA_XAUUSD!$AA$2:$AA$2401,ALGLIB_SSA_XAUUSD!$T$2:$T$2401,"",0)</f>
        <v/>
      </c>
      <c r="O59">
        <f>_xlfn.XLOOKUP($A59,ALGLIB_SSA_XAUUSD!$AA$2:$AA$2401,ALGLIB_SSA_XAUUSD!$U$2:$U$2401,"",0)</f>
        <v/>
      </c>
      <c r="P59">
        <f>_xlfn.XLOOKUP($A59,ALGLIB_SSA_XAUUSD!$AA$2:$AA$2401,ALGLIB_SSA_XAUUSD!$V$2:$V$2401,"",0)</f>
        <v/>
      </c>
      <c r="S59">
        <f>A59</f>
        <v/>
      </c>
      <c r="T59">
        <f>J59</f>
        <v/>
      </c>
      <c r="U59">
        <f>K59</f>
        <v/>
      </c>
      <c r="V59" s="14">
        <f>IF($A59="","",MOD(ROW()-2,12)+1)</f>
        <v/>
      </c>
      <c r="W59">
        <f>L59</f>
        <v/>
      </c>
      <c r="X59" s="14">
        <f>IF(F59="","",F59)</f>
        <v/>
      </c>
      <c r="Y59" s="14">
        <f>IF(G59="","",G59)</f>
        <v/>
      </c>
      <c r="Z59">
        <f>M59</f>
        <v/>
      </c>
      <c r="AA59">
        <f>N59</f>
        <v/>
      </c>
      <c r="AB59" s="14">
        <f>IF(H59="","",H59)</f>
        <v/>
      </c>
      <c r="AC59">
        <f>O59</f>
        <v/>
      </c>
      <c r="AD59" s="14">
        <f>IF(I59="","",I59)</f>
        <v/>
      </c>
      <c r="AE59">
        <f>P59</f>
        <v/>
      </c>
      <c r="AH59">
        <f>IF(S59&lt;&gt;"",S59,AH58+900)</f>
        <v/>
      </c>
      <c r="AI59">
        <f>IF(T59&lt;&gt;"",T59,AI58)</f>
        <v/>
      </c>
      <c r="AJ59">
        <f>IF(U59&lt;&gt;"",U59,AJ58)</f>
        <v/>
      </c>
      <c r="AK59">
        <f>IF(W59&lt;&gt;"",W59,"")</f>
        <v/>
      </c>
      <c r="AL59" s="14">
        <f>IF(X59&lt;&gt;"",X59,"")</f>
        <v/>
      </c>
      <c r="AM59" s="14">
        <f>IF(Y59&lt;&gt;"",Y59,"")</f>
        <v/>
      </c>
      <c r="AN59" s="14">
        <f>IF(OR(AL59="",AM59=""),"",AL59-AM59)</f>
        <v/>
      </c>
      <c r="AO59">
        <f>IF(AN59="","",IF(AN59&gt;0,"Bullish","Bearish"))</f>
        <v/>
      </c>
      <c r="AP59">
        <f>IF(AO59="",AP58,AO59)</f>
        <v/>
      </c>
      <c r="AQ59" s="14">
        <f>IF(AB59&lt;&gt;"",AB59,"")</f>
        <v/>
      </c>
      <c r="AR59" s="14">
        <f>IF(AD59&lt;&gt;"",AD59,"")</f>
        <v/>
      </c>
      <c r="AS59">
        <f>IF(AS58+1=13,1,AS58+1)</f>
        <v/>
      </c>
      <c r="AT59">
        <f>IFERROR(IF(SLOPE($AQ$38:$AQ$49,$AS$38:$AS$49)&gt;0,MIN(3,ABS(SLOPE($AQ$38:$AQ$49,$AS$38:$AS$49))),IF(SLOPE($AQ$38:$AQ$49,$AS$38:$AS$49)&lt;-0.5,-0.5,0)),0)</f>
        <v/>
      </c>
      <c r="AU59">
        <f>IFERROR(IF(SLOPE($AR$38:$AR$49,$AS$38:$AS$49)&lt;0,MAX(-3,-ABS(SLOPE($AR$38:$AR$49,$AS$38:$AS$49))),IF(SLOPE($AR$38:$AR$49,$AS$38:$AS$49)&gt;0.5,0.5,0)),0)</f>
        <v/>
      </c>
      <c r="AV59">
        <f>($AQ$50+(AT59*(AS59-1)))</f>
        <v/>
      </c>
      <c r="AW59">
        <f>($AR$50+(AU59*(AS59-1)))</f>
        <v/>
      </c>
      <c r="AX59">
        <f>IF(AT59&gt;0,AV59+AT59,AV59)</f>
        <v/>
      </c>
      <c r="AY59">
        <f>IF(AU59&lt;0,AW59+AU59,AW59)</f>
        <v/>
      </c>
      <c r="BA59" s="14">
        <f>IFERROR(AX59-AQ59,"")</f>
        <v/>
      </c>
      <c r="BB59" s="14">
        <f>IFERROR(AY59-AR59,"")</f>
        <v/>
      </c>
      <c r="BD59">
        <f>AH59</f>
        <v/>
      </c>
      <c r="BE59">
        <f>AI59</f>
        <v/>
      </c>
      <c r="BF59">
        <f>AJ59</f>
        <v/>
      </c>
      <c r="BG59" s="14">
        <f>L59</f>
        <v/>
      </c>
      <c r="BH59" s="14">
        <f>IF(X59="","",X59)</f>
        <v/>
      </c>
      <c r="BI59" s="14">
        <f>IF(Y59="","",Y59)</f>
        <v/>
      </c>
      <c r="BJ59">
        <f>Z59</f>
        <v/>
      </c>
      <c r="BK59">
        <f>AA59</f>
        <v/>
      </c>
      <c r="BL59">
        <f>IFERROR(AX59,"")</f>
        <v/>
      </c>
      <c r="BM59">
        <f>IFERROR(AY59,"")</f>
        <v/>
      </c>
    </row>
    <row r="60" ht="14.25" customHeight="1">
      <c r="A60">
        <f>ALGLIB_SSA_XAUUSD!AA60</f>
        <v/>
      </c>
      <c r="B60">
        <f>IF($A60="","",INDEX(ALGLIB_SSA_XAUUSD!$B$2:$B$2401,MATCH($A60,ALGLIB_SSA_XAUUSD!$A$2:$A$2401,1)))</f>
        <v/>
      </c>
      <c r="C60">
        <f>IF($A60="","",INDEX(ALGLIB_SSA_XAUUSD!$C$2:$C$2401,MATCH($A60,ALGLIB_SSA_XAUUSD!$A$2:$A$2401,1)))</f>
        <v/>
      </c>
      <c r="D60" s="14">
        <f>IF($A60="","",INT((ROW()-2)/12)+1)</f>
        <v/>
      </c>
      <c r="E60" s="14">
        <f>IF(AND(E62&lt;&gt;"",D62=D50+1),E50+(E62-E50)*10/12,"")</f>
        <v/>
      </c>
      <c r="F60" s="14">
        <f>IF(AND(F62&lt;&gt;"",D62=D50+1),F50+(F62-F50)*10/12,"")</f>
        <v/>
      </c>
      <c r="G60" s="14">
        <f>IF(AND(G62&lt;&gt;"",D62=D50+1),G50+(G62-G50)*10/12,"")</f>
        <v/>
      </c>
      <c r="H60" s="14">
        <f>IF(AND(H62&lt;&gt;"",D62=D50+1),H50+(H62-H50)*10/12,"")</f>
        <v/>
      </c>
      <c r="I60" s="14">
        <f>IF(AND(L62&lt;&gt;"",D62=D50+1),I50+(I62-I50)*10/12,"")</f>
        <v/>
      </c>
      <c r="J60">
        <f>_xlfn.XLOOKUP($A60,ALGLIB_SSA_XAUUSD!$AA$2:$AA$2401,ALGLIB_SSA_XAUUSD!$P$2:$P$2401,"",0)</f>
        <v/>
      </c>
      <c r="K60">
        <f>_xlfn.XLOOKUP($A60,ALGLIB_SSA_XAUUSD!$AA$2:$AA$2401,ALGLIB_SSA_XAUUSD!$Q$2:$Q$2401,"",0)</f>
        <v/>
      </c>
      <c r="L60">
        <f>_xlfn.XLOOKUP($A60,ALGLIB_SSA_XAUUSD!$AA$2:$AA$2401,ALGLIB_SSA_XAUUSD!$R$2:$R$2401,"",0)</f>
        <v/>
      </c>
      <c r="M60">
        <f>_xlfn.XLOOKUP($A60,ALGLIB_SSA_XAUUSD!$AA$2:$AA$2401,ALGLIB_SSA_XAUUSD!$S$2:$S$2401,"",0)</f>
        <v/>
      </c>
      <c r="N60">
        <f>_xlfn.XLOOKUP($A60,ALGLIB_SSA_XAUUSD!$AA$2:$AA$2401,ALGLIB_SSA_XAUUSD!$T$2:$T$2401,"",0)</f>
        <v/>
      </c>
      <c r="O60">
        <f>_xlfn.XLOOKUP($A60,ALGLIB_SSA_XAUUSD!$AA$2:$AA$2401,ALGLIB_SSA_XAUUSD!$U$2:$U$2401,"",0)</f>
        <v/>
      </c>
      <c r="P60">
        <f>_xlfn.XLOOKUP($A60,ALGLIB_SSA_XAUUSD!$AA$2:$AA$2401,ALGLIB_SSA_XAUUSD!$V$2:$V$2401,"",0)</f>
        <v/>
      </c>
      <c r="S60">
        <f>A60</f>
        <v/>
      </c>
      <c r="T60">
        <f>J60</f>
        <v/>
      </c>
      <c r="U60">
        <f>K60</f>
        <v/>
      </c>
      <c r="V60" s="14">
        <f>IF($A60="","",MOD(ROW()-2,12)+1)</f>
        <v/>
      </c>
      <c r="W60">
        <f>L60</f>
        <v/>
      </c>
      <c r="X60" s="14">
        <f>IF(F60="","",F60)</f>
        <v/>
      </c>
      <c r="Y60" s="14">
        <f>IF(G60="","",G60)</f>
        <v/>
      </c>
      <c r="Z60">
        <f>M60</f>
        <v/>
      </c>
      <c r="AA60">
        <f>N60</f>
        <v/>
      </c>
      <c r="AB60" s="14">
        <f>IF(H60="","",H60)</f>
        <v/>
      </c>
      <c r="AC60">
        <f>O60</f>
        <v/>
      </c>
      <c r="AD60" s="14">
        <f>IF(I60="","",I60)</f>
        <v/>
      </c>
      <c r="AE60">
        <f>P60</f>
        <v/>
      </c>
      <c r="AH60">
        <f>IF(S60&lt;&gt;"",S60,AH59+900)</f>
        <v/>
      </c>
      <c r="AI60">
        <f>IF(T60&lt;&gt;"",T60,AI59)</f>
        <v/>
      </c>
      <c r="AJ60">
        <f>IF(U60&lt;&gt;"",U60,AJ59)</f>
        <v/>
      </c>
      <c r="AK60">
        <f>IF(W60&lt;&gt;"",W60,"")</f>
        <v/>
      </c>
      <c r="AL60" s="14">
        <f>IF(X60&lt;&gt;"",X60,"")</f>
        <v/>
      </c>
      <c r="AM60" s="14">
        <f>IF(Y60&lt;&gt;"",Y60,"")</f>
        <v/>
      </c>
      <c r="AN60" s="14">
        <f>IF(OR(AL60="",AM60=""),"",AL60-AM60)</f>
        <v/>
      </c>
      <c r="AO60">
        <f>IF(AN60="","",IF(AN60&gt;0,"Bullish","Bearish"))</f>
        <v/>
      </c>
      <c r="AP60">
        <f>IF(AO60="",AP59,AO60)</f>
        <v/>
      </c>
      <c r="AQ60" s="14">
        <f>IF(AB60&lt;&gt;"",AB60,"")</f>
        <v/>
      </c>
      <c r="AR60" s="14">
        <f>IF(AD60&lt;&gt;"",AD60,"")</f>
        <v/>
      </c>
      <c r="AS60">
        <f>IF(AS59+1=13,1,AS59+1)</f>
        <v/>
      </c>
      <c r="AT60">
        <f>IFERROR(IF(SLOPE($AQ$38:$AQ$49,$AS$38:$AS$49)&gt;0,MIN(3,ABS(SLOPE($AQ$38:$AQ$49,$AS$38:$AS$49))),IF(SLOPE($AQ$38:$AQ$49,$AS$38:$AS$49)&lt;-0.5,-0.5,0)),0)</f>
        <v/>
      </c>
      <c r="AU60">
        <f>IFERROR(IF(SLOPE($AR$38:$AR$49,$AS$38:$AS$49)&lt;0,MAX(-3,-ABS(SLOPE($AR$38:$AR$49,$AS$38:$AS$49))),IF(SLOPE($AR$38:$AR$49,$AS$38:$AS$49)&gt;0.5,0.5,0)),0)</f>
        <v/>
      </c>
      <c r="AV60">
        <f>($AQ$50+(AT60*(AS60-1)))</f>
        <v/>
      </c>
      <c r="AW60">
        <f>($AR$50+(AU60*(AS60-1)))</f>
        <v/>
      </c>
      <c r="AX60">
        <f>IF(AT60&gt;0,AV60+AT60,AV60)</f>
        <v/>
      </c>
      <c r="AY60">
        <f>IF(AU60&lt;0,AW60+AU60,AW60)</f>
        <v/>
      </c>
      <c r="BA60" s="14">
        <f>IFERROR(AX60-AQ60,"")</f>
        <v/>
      </c>
      <c r="BB60" s="14">
        <f>IFERROR(AY60-AR60,"")</f>
        <v/>
      </c>
      <c r="BD60">
        <f>AH60</f>
        <v/>
      </c>
      <c r="BE60">
        <f>AI60</f>
        <v/>
      </c>
      <c r="BF60">
        <f>AJ60</f>
        <v/>
      </c>
      <c r="BG60" s="14">
        <f>L60</f>
        <v/>
      </c>
      <c r="BH60" s="14">
        <f>IF(X60="","",X60)</f>
        <v/>
      </c>
      <c r="BI60" s="14">
        <f>IF(Y60="","",Y60)</f>
        <v/>
      </c>
      <c r="BJ60">
        <f>Z60</f>
        <v/>
      </c>
      <c r="BK60">
        <f>AA60</f>
        <v/>
      </c>
      <c r="BL60">
        <f>IFERROR(AX60,"")</f>
        <v/>
      </c>
      <c r="BM60">
        <f>IFERROR(AY60,"")</f>
        <v/>
      </c>
    </row>
    <row r="61" ht="14.25" customHeight="1">
      <c r="A61">
        <f>ALGLIB_SSA_XAUUSD!AA61</f>
        <v/>
      </c>
      <c r="B61">
        <f>IF($A61="","",INDEX(ALGLIB_SSA_XAUUSD!$B$2:$B$2401,MATCH($A61,ALGLIB_SSA_XAUUSD!$A$2:$A$2401,1)))</f>
        <v/>
      </c>
      <c r="C61">
        <f>IF($A61="","",INDEX(ALGLIB_SSA_XAUUSD!$C$2:$C$2401,MATCH($A61,ALGLIB_SSA_XAUUSD!$A$2:$A$2401,1)))</f>
        <v/>
      </c>
      <c r="D61" s="14">
        <f>IF($A61="","",INT((ROW()-2)/12)+1)</f>
        <v/>
      </c>
      <c r="E61" s="14">
        <f>IF(AND(E62&lt;&gt;"",D62=D50+1),E50+(E62-E50)*11/12,"")</f>
        <v/>
      </c>
      <c r="F61" s="14">
        <f>IF(AND(F62&lt;&gt;"",D62=D50+1),F50+(F62-F50)*11/12,"")</f>
        <v/>
      </c>
      <c r="G61" s="14">
        <f>IF(AND(G62&lt;&gt;"",D62=D50+1),G50+(G62-G50)*11/12,"")</f>
        <v/>
      </c>
      <c r="H61" s="14">
        <f>IF(AND(H62&lt;&gt;"",D62=D50+1),H50+(H62-H50)*11/12,"")</f>
        <v/>
      </c>
      <c r="I61" s="14">
        <f>IF(AND(L62&lt;&gt;"",D62=D50+1),I50+(I62-I50)*11/12,"")</f>
        <v/>
      </c>
      <c r="J61">
        <f>_xlfn.XLOOKUP($A61,ALGLIB_SSA_XAUUSD!$AA$2:$AA$2401,ALGLIB_SSA_XAUUSD!$P$2:$P$2401,"",0)</f>
        <v/>
      </c>
      <c r="K61">
        <f>_xlfn.XLOOKUP($A61,ALGLIB_SSA_XAUUSD!$AA$2:$AA$2401,ALGLIB_SSA_XAUUSD!$Q$2:$Q$2401,"",0)</f>
        <v/>
      </c>
      <c r="L61">
        <f>_xlfn.XLOOKUP($A61,ALGLIB_SSA_XAUUSD!$AA$2:$AA$2401,ALGLIB_SSA_XAUUSD!$R$2:$R$2401,"",0)</f>
        <v/>
      </c>
      <c r="M61">
        <f>_xlfn.XLOOKUP($A61,ALGLIB_SSA_XAUUSD!$AA$2:$AA$2401,ALGLIB_SSA_XAUUSD!$S$2:$S$2401,"",0)</f>
        <v/>
      </c>
      <c r="N61">
        <f>_xlfn.XLOOKUP($A61,ALGLIB_SSA_XAUUSD!$AA$2:$AA$2401,ALGLIB_SSA_XAUUSD!$T$2:$T$2401,"",0)</f>
        <v/>
      </c>
      <c r="O61">
        <f>_xlfn.XLOOKUP($A61,ALGLIB_SSA_XAUUSD!$AA$2:$AA$2401,ALGLIB_SSA_XAUUSD!$U$2:$U$2401,"",0)</f>
        <v/>
      </c>
      <c r="P61">
        <f>_xlfn.XLOOKUP($A61,ALGLIB_SSA_XAUUSD!$AA$2:$AA$2401,ALGLIB_SSA_XAUUSD!$V$2:$V$2401,"",0)</f>
        <v/>
      </c>
      <c r="S61">
        <f>A61</f>
        <v/>
      </c>
      <c r="T61">
        <f>J61</f>
        <v/>
      </c>
      <c r="U61">
        <f>K61</f>
        <v/>
      </c>
      <c r="V61" s="14">
        <f>IF($A61="","",MOD(ROW()-2,12)+1)</f>
        <v/>
      </c>
      <c r="W61">
        <f>L61</f>
        <v/>
      </c>
      <c r="X61" s="14">
        <f>IF(F61="","",F61)</f>
        <v/>
      </c>
      <c r="Y61" s="14">
        <f>IF(G61="","",G61)</f>
        <v/>
      </c>
      <c r="Z61">
        <f>M61</f>
        <v/>
      </c>
      <c r="AA61">
        <f>N61</f>
        <v/>
      </c>
      <c r="AB61" s="14">
        <f>IF(H61="","",H61)</f>
        <v/>
      </c>
      <c r="AC61">
        <f>O61</f>
        <v/>
      </c>
      <c r="AD61" s="14">
        <f>IF(I61="","",I61)</f>
        <v/>
      </c>
      <c r="AE61">
        <f>P61</f>
        <v/>
      </c>
      <c r="AH61">
        <f>IF(S61&lt;&gt;"",S61,AH60+900)</f>
        <v/>
      </c>
      <c r="AI61">
        <f>IF(T61&lt;&gt;"",T61,AI60)</f>
        <v/>
      </c>
      <c r="AJ61">
        <f>IF(U61&lt;&gt;"",U61,AJ60)</f>
        <v/>
      </c>
      <c r="AK61">
        <f>IF(W61&lt;&gt;"",W61,"")</f>
        <v/>
      </c>
      <c r="AL61" s="14">
        <f>IF(X61&lt;&gt;"",X61,"")</f>
        <v/>
      </c>
      <c r="AM61" s="14">
        <f>IF(Y61&lt;&gt;"",Y61,"")</f>
        <v/>
      </c>
      <c r="AN61" s="14">
        <f>IF(OR(AL61="",AM61=""),"",AL61-AM61)</f>
        <v/>
      </c>
      <c r="AO61">
        <f>IF(AN61="","",IF(AN61&gt;0,"Bullish","Bearish"))</f>
        <v/>
      </c>
      <c r="AP61">
        <f>IF(AO61="",AP60,AO61)</f>
        <v/>
      </c>
      <c r="AQ61" s="14">
        <f>IF(AB61&lt;&gt;"",AB61,"")</f>
        <v/>
      </c>
      <c r="AR61" s="14">
        <f>IF(AD61&lt;&gt;"",AD61,"")</f>
        <v/>
      </c>
      <c r="AS61">
        <f>IF(AS60+1=13,1,AS60+1)</f>
        <v/>
      </c>
      <c r="AT61">
        <f>IFERROR(IF(SLOPE($AQ$38:$AQ$49,$AS$38:$AS$49)&gt;0,MIN(3,ABS(SLOPE($AQ$38:$AQ$49,$AS$38:$AS$49))),IF(SLOPE($AQ$38:$AQ$49,$AS$38:$AS$49)&lt;-0.5,-0.5,0)),0)</f>
        <v/>
      </c>
      <c r="AU61">
        <f>IFERROR(IF(SLOPE($AR$38:$AR$49,$AS$38:$AS$49)&lt;0,MAX(-3,-ABS(SLOPE($AR$38:$AR$49,$AS$38:$AS$49))),IF(SLOPE($AR$38:$AR$49,$AS$38:$AS$49)&gt;0.5,0.5,0)),0)</f>
        <v/>
      </c>
      <c r="AV61">
        <f>($AQ$50+(AT61*(AS61-1)))</f>
        <v/>
      </c>
      <c r="AW61">
        <f>($AR$50+(AU61*(AS61-1)))</f>
        <v/>
      </c>
      <c r="AX61">
        <f>IF(AT61&gt;0,AV61+AT61,AV61)</f>
        <v/>
      </c>
      <c r="AY61">
        <f>IF(AU61&lt;0,AW61+AU61,AW61)</f>
        <v/>
      </c>
      <c r="BA61" s="14">
        <f>IFERROR(AX61-AQ61,"")</f>
        <v/>
      </c>
      <c r="BB61" s="14">
        <f>IFERROR(AY61-AR61,"")</f>
        <v/>
      </c>
      <c r="BD61">
        <f>AH61</f>
        <v/>
      </c>
      <c r="BE61">
        <f>AI61</f>
        <v/>
      </c>
      <c r="BF61">
        <f>AJ61</f>
        <v/>
      </c>
      <c r="BG61" s="14">
        <f>L61</f>
        <v/>
      </c>
      <c r="BH61" s="14">
        <f>IF(X61="","",X61)</f>
        <v/>
      </c>
      <c r="BI61" s="14">
        <f>IF(Y61="","",Y61)</f>
        <v/>
      </c>
      <c r="BJ61">
        <f>Z61</f>
        <v/>
      </c>
      <c r="BK61">
        <f>AA61</f>
        <v/>
      </c>
      <c r="BL61">
        <f>IFERROR(AX61,"")</f>
        <v/>
      </c>
      <c r="BM61">
        <f>IFERROR(AY61,"")</f>
        <v/>
      </c>
    </row>
    <row r="62" ht="14.25" customHeight="1">
      <c r="A62">
        <f>ALGLIB_SSA_XAUUSD!AA62</f>
        <v/>
      </c>
      <c r="B62">
        <f>IF($A62="","",INDEX(ALGLIB_SSA_XAUUSD!$B$2:$B$2401,MATCH($A62,ALGLIB_SSA_XAUUSD!$A$2:$A$2401,1)))</f>
        <v/>
      </c>
      <c r="C62">
        <f>IF($A62="","",INDEX(ALGLIB_SSA_XAUUSD!$C$2:$C$2401,MATCH($A62,ALGLIB_SSA_XAUUSD!$A$2:$A$2401,1)))</f>
        <v/>
      </c>
      <c r="D62" s="14">
        <f>IF($A62="","",INT((ROW()-2)/12)+1)</f>
        <v/>
      </c>
      <c r="E62" s="14">
        <f>IF($A62="","",INDEX(ALGLIB_SSA_XAUUSD!$D$2:$D$2401,MATCH($A62,ALGLIB_SSA_XAUUSD!$A$2:$A$2401,1)))</f>
        <v/>
      </c>
      <c r="F62" s="14">
        <f>IF($A62="","",INDEX(ALGLIB_SSA_XAUUSD!$E$2:$E$2401,MATCH($A62,ALGLIB_SSA_XAUUSD!$A$2:$A$2401,1)))</f>
        <v/>
      </c>
      <c r="G62" s="14">
        <f>IF($A62="","",INDEX(ALGLIB_SSA_XAUUSD!$F$2:$F$2401,MATCH($A62,ALGLIB_SSA_XAUUSD!$A$2:$A$2401,1)))</f>
        <v/>
      </c>
      <c r="H62" s="14">
        <f>IF($A62="","",INDEX(ALGLIB_SSA_XAUUSD!$G$2:$G$2401,MATCH($A62,ALGLIB_SSA_XAUUSD!$A$2:$A$2401,1)))</f>
        <v/>
      </c>
      <c r="I62" s="14">
        <f>IF($A62="","",INDEX(ALGLIB_SSA_XAUUSD!$H$2:$H$2401,MATCH($A62,ALGLIB_SSA_XAUUSD!$A$2:$A$2401,1)))</f>
        <v/>
      </c>
      <c r="J62">
        <f>_xlfn.XLOOKUP($A62,ALGLIB_SSA_XAUUSD!$AA$2:$AA$2401,ALGLIB_SSA_XAUUSD!$P$2:$P$2401,"",0)</f>
        <v/>
      </c>
      <c r="K62">
        <f>_xlfn.XLOOKUP($A62,ALGLIB_SSA_XAUUSD!$AA$2:$AA$2401,ALGLIB_SSA_XAUUSD!$Q$2:$Q$2401,"",0)</f>
        <v/>
      </c>
      <c r="L62">
        <f>_xlfn.XLOOKUP($A62,ALGLIB_SSA_XAUUSD!$AA$2:$AA$2401,ALGLIB_SSA_XAUUSD!$R$2:$R$2401,"",0)</f>
        <v/>
      </c>
      <c r="M62">
        <f>_xlfn.XLOOKUP($A62,ALGLIB_SSA_XAUUSD!$AA$2:$AA$2401,ALGLIB_SSA_XAUUSD!$S$2:$S$2401,"",0)</f>
        <v/>
      </c>
      <c r="N62">
        <f>_xlfn.XLOOKUP($A62,ALGLIB_SSA_XAUUSD!$AA$2:$AA$2401,ALGLIB_SSA_XAUUSD!$T$2:$T$2401,"",0)</f>
        <v/>
      </c>
      <c r="O62">
        <f>_xlfn.XLOOKUP($A62,ALGLIB_SSA_XAUUSD!$AA$2:$AA$2401,ALGLIB_SSA_XAUUSD!$U$2:$U$2401,"",0)</f>
        <v/>
      </c>
      <c r="P62">
        <f>_xlfn.XLOOKUP($A62,ALGLIB_SSA_XAUUSD!$AA$2:$AA$2401,ALGLIB_SSA_XAUUSD!$V$2:$V$2401,"",0)</f>
        <v/>
      </c>
      <c r="S62">
        <f>A62</f>
        <v/>
      </c>
      <c r="T62">
        <f>J62</f>
        <v/>
      </c>
      <c r="U62">
        <f>K62</f>
        <v/>
      </c>
      <c r="V62" s="14">
        <f>IF($A62="","",MOD(ROW()-2,12)+1)</f>
        <v/>
      </c>
      <c r="W62">
        <f>L62</f>
        <v/>
      </c>
      <c r="X62" s="14">
        <f>IF(F62="","",F62)</f>
        <v/>
      </c>
      <c r="Y62" s="14">
        <f>IF(G62="","",G62)</f>
        <v/>
      </c>
      <c r="Z62">
        <f>M62</f>
        <v/>
      </c>
      <c r="AA62">
        <f>N62</f>
        <v/>
      </c>
      <c r="AB62" s="14">
        <f>IF(H62="","",H62)</f>
        <v/>
      </c>
      <c r="AC62">
        <f>O62</f>
        <v/>
      </c>
      <c r="AD62" s="14">
        <f>IF(I62="","",I62)</f>
        <v/>
      </c>
      <c r="AE62">
        <f>P62</f>
        <v/>
      </c>
      <c r="AH62">
        <f>IF(S62&lt;&gt;"",S62,AH61+900)</f>
        <v/>
      </c>
      <c r="AI62">
        <f>IF(T62&lt;&gt;"",T62,AI61)</f>
        <v/>
      </c>
      <c r="AJ62">
        <f>IF(U62&lt;&gt;"",U62,AJ61)</f>
        <v/>
      </c>
      <c r="AK62">
        <f>IF(W62&lt;&gt;"",W62,"")</f>
        <v/>
      </c>
      <c r="AL62" s="14">
        <f>IF(X62&lt;&gt;"",X62,"")</f>
        <v/>
      </c>
      <c r="AM62" s="14">
        <f>IF(Y62&lt;&gt;"",Y62,"")</f>
        <v/>
      </c>
      <c r="AN62" s="14">
        <f>IF(OR(AL62="",AM62=""),"",AL62-AM62)</f>
        <v/>
      </c>
      <c r="AO62">
        <f>IF(AN62="","",IF(AN62&gt;0,"Bullish","Bearish"))</f>
        <v/>
      </c>
      <c r="AP62">
        <f>IF(AO62="",AP61,AO62)</f>
        <v/>
      </c>
      <c r="AQ62" s="14">
        <f>IF(AB62&lt;&gt;"",AB62,"")</f>
        <v/>
      </c>
      <c r="AR62" s="14">
        <f>IF(AD62&lt;&gt;"",AD62,"")</f>
        <v/>
      </c>
      <c r="AS62">
        <f>IF(AS61+1=13,1,AS61+1)</f>
        <v/>
      </c>
      <c r="AT62">
        <f>IFERROR(IF(SLOPE($AQ$50:$AQ$61,$AS$50:$AS$61)&gt;0,MIN(3,ABS(SLOPE($AQ$50:$AQ$61,$AS$50:$AS$61))),IF(SLOPE($AQ$50:$AQ$61,$AS$50:$AS$61)&lt;-0.5,-0.5,0)),0)</f>
        <v/>
      </c>
      <c r="AU62">
        <f>IFERROR(IF(SLOPE($AR$50:$AR$61,$AS$50:$AS$61)&lt;0,MAX(-3,-ABS(SLOPE($AR$50:$AR$61,$AS$50:$AS$61))),IF(SLOPE($AR$50:$AR$61,$AS$50:$AS$61)&gt;0.5,0.5,0)),0)</f>
        <v/>
      </c>
      <c r="AV62">
        <f>($AQ$62+(AT62*(AS62-1)))</f>
        <v/>
      </c>
      <c r="AW62">
        <f>($AR$62+(AU62*(AS62-1)))</f>
        <v/>
      </c>
      <c r="AX62">
        <f>IF(AT62&gt;0,AV62+AT62,AV62)</f>
        <v/>
      </c>
      <c r="AY62">
        <f>IF(AU62&lt;0,AW62+AU62,AW62)</f>
        <v/>
      </c>
      <c r="BA62" s="14">
        <f>IFERROR(AX62-AQ62,"")</f>
        <v/>
      </c>
      <c r="BB62" s="14">
        <f>IFERROR(AY62-AR62,"")</f>
        <v/>
      </c>
      <c r="BD62">
        <f>AH62</f>
        <v/>
      </c>
      <c r="BE62">
        <f>AI62</f>
        <v/>
      </c>
      <c r="BF62">
        <f>AJ62</f>
        <v/>
      </c>
      <c r="BG62" s="14">
        <f>L62</f>
        <v/>
      </c>
      <c r="BH62" s="14">
        <f>IF(X62="","",X62)</f>
        <v/>
      </c>
      <c r="BI62" s="14">
        <f>IF(Y62="","",Y62)</f>
        <v/>
      </c>
      <c r="BJ62">
        <f>Z62</f>
        <v/>
      </c>
      <c r="BK62">
        <f>AA62</f>
        <v/>
      </c>
      <c r="BL62">
        <f>IFERROR(AX62,"")</f>
        <v/>
      </c>
      <c r="BM62">
        <f>IFERROR(AY62,"")</f>
        <v/>
      </c>
    </row>
    <row r="63" ht="14.25" customHeight="1">
      <c r="A63">
        <f>ALGLIB_SSA_XAUUSD!AA63</f>
        <v/>
      </c>
      <c r="B63">
        <f>IF($A63="","",INDEX(ALGLIB_SSA_XAUUSD!$B$2:$B$2401,MATCH($A63,ALGLIB_SSA_XAUUSD!$A$2:$A$2401,1)))</f>
        <v/>
      </c>
      <c r="C63">
        <f>IF($A63="","",INDEX(ALGLIB_SSA_XAUUSD!$C$2:$C$2401,MATCH($A63,ALGLIB_SSA_XAUUSD!$A$2:$A$2401,1)))</f>
        <v/>
      </c>
      <c r="D63" s="14">
        <f>IF($A63="","",INT((ROW()-2)/12)+1)</f>
        <v/>
      </c>
      <c r="E63" s="14">
        <f>IF(AND(E74&lt;&gt;"",D74=D62+1),E62+(E74-E62)*1/12,"")</f>
        <v/>
      </c>
      <c r="F63" s="14">
        <f>IF(AND(F74&lt;&gt;"",D74=D62+1),F62+(F74-F62)*1/12,"")</f>
        <v/>
      </c>
      <c r="G63" s="14">
        <f>IF(AND(G74&lt;&gt;"",D74=D62+1),G62+(G74-G62)*1/12,"")</f>
        <v/>
      </c>
      <c r="H63" s="14">
        <f>IF(AND(H74&lt;&gt;"",D74=D62+1),H62+(H74-H62)*1/12,"")</f>
        <v/>
      </c>
      <c r="I63" s="14">
        <f>IF(AND(L74&lt;&gt;"",D74=D62+1),I62+(I74-I62)*1/12,"")</f>
        <v/>
      </c>
      <c r="J63">
        <f>_xlfn.XLOOKUP($A63,ALGLIB_SSA_XAUUSD!$AA$2:$AA$2401,ALGLIB_SSA_XAUUSD!$P$2:$P$2401,"",0)</f>
        <v/>
      </c>
      <c r="K63">
        <f>_xlfn.XLOOKUP($A63,ALGLIB_SSA_XAUUSD!$AA$2:$AA$2401,ALGLIB_SSA_XAUUSD!$Q$2:$Q$2401,"",0)</f>
        <v/>
      </c>
      <c r="L63">
        <f>_xlfn.XLOOKUP($A63,ALGLIB_SSA_XAUUSD!$AA$2:$AA$2401,ALGLIB_SSA_XAUUSD!$R$2:$R$2401,"",0)</f>
        <v/>
      </c>
      <c r="M63">
        <f>_xlfn.XLOOKUP($A63,ALGLIB_SSA_XAUUSD!$AA$2:$AA$2401,ALGLIB_SSA_XAUUSD!$S$2:$S$2401,"",0)</f>
        <v/>
      </c>
      <c r="N63">
        <f>_xlfn.XLOOKUP($A63,ALGLIB_SSA_XAUUSD!$AA$2:$AA$2401,ALGLIB_SSA_XAUUSD!$T$2:$T$2401,"",0)</f>
        <v/>
      </c>
      <c r="O63">
        <f>_xlfn.XLOOKUP($A63,ALGLIB_SSA_XAUUSD!$AA$2:$AA$2401,ALGLIB_SSA_XAUUSD!$U$2:$U$2401,"",0)</f>
        <v/>
      </c>
      <c r="P63">
        <f>_xlfn.XLOOKUP($A63,ALGLIB_SSA_XAUUSD!$AA$2:$AA$2401,ALGLIB_SSA_XAUUSD!$V$2:$V$2401,"",0)</f>
        <v/>
      </c>
      <c r="S63">
        <f>A63</f>
        <v/>
      </c>
      <c r="T63">
        <f>J63</f>
        <v/>
      </c>
      <c r="U63">
        <f>K63</f>
        <v/>
      </c>
      <c r="V63" s="14">
        <f>IF($A63="","",MOD(ROW()-2,12)+1)</f>
        <v/>
      </c>
      <c r="W63">
        <f>L63</f>
        <v/>
      </c>
      <c r="X63" s="14">
        <f>IF(F63="","",F63)</f>
        <v/>
      </c>
      <c r="Y63" s="14">
        <f>IF(G63="","",G63)</f>
        <v/>
      </c>
      <c r="Z63">
        <f>M63</f>
        <v/>
      </c>
      <c r="AA63">
        <f>N63</f>
        <v/>
      </c>
      <c r="AB63" s="14">
        <f>IF(H63="","",H63)</f>
        <v/>
      </c>
      <c r="AC63">
        <f>O63</f>
        <v/>
      </c>
      <c r="AD63" s="14">
        <f>IF(I63="","",I63)</f>
        <v/>
      </c>
      <c r="AE63">
        <f>P63</f>
        <v/>
      </c>
      <c r="AH63">
        <f>IF(S63&lt;&gt;"",S63,AH62+900)</f>
        <v/>
      </c>
      <c r="AI63">
        <f>IF(T63&lt;&gt;"",T63,AI62)</f>
        <v/>
      </c>
      <c r="AJ63">
        <f>IF(U63&lt;&gt;"",U63,AJ62)</f>
        <v/>
      </c>
      <c r="AK63">
        <f>IF(W63&lt;&gt;"",W63,"")</f>
        <v/>
      </c>
      <c r="AL63" s="14">
        <f>IF(X63&lt;&gt;"",X63,"")</f>
        <v/>
      </c>
      <c r="AM63" s="14">
        <f>IF(Y63&lt;&gt;"",Y63,"")</f>
        <v/>
      </c>
      <c r="AN63" s="14">
        <f>IF(OR(AL63="",AM63=""),"",AL63-AM63)</f>
        <v/>
      </c>
      <c r="AO63">
        <f>IF(AN63="","",IF(AN63&gt;0,"Bullish","Bearish"))</f>
        <v/>
      </c>
      <c r="AP63">
        <f>IF(AO63="",AP62,AO63)</f>
        <v/>
      </c>
      <c r="AQ63" s="14">
        <f>IF(AB63&lt;&gt;"",AB63,"")</f>
        <v/>
      </c>
      <c r="AR63" s="14">
        <f>IF(AD63&lt;&gt;"",AD63,"")</f>
        <v/>
      </c>
      <c r="AS63">
        <f>IF(AS62+1=13,1,AS62+1)</f>
        <v/>
      </c>
      <c r="AT63">
        <f>IFERROR(IF(SLOPE($AQ$50:$AQ$61,$AS$50:$AS$61)&gt;0,MIN(3,ABS(SLOPE($AQ$50:$AQ$61,$AS$50:$AS$61))),IF(SLOPE($AQ$50:$AQ$61,$AS$50:$AS$61)&lt;-0.5,-0.5,0)),0)</f>
        <v/>
      </c>
      <c r="AU63">
        <f>IFERROR(IF(SLOPE($AR$50:$AR$61,$AS$50:$AS$61)&lt;0,MAX(-3,-ABS(SLOPE($AR$50:$AR$61,$AS$50:$AS$61))),IF(SLOPE($AR$50:$AR$61,$AS$50:$AS$61)&gt;0.5,0.5,0)),0)</f>
        <v/>
      </c>
      <c r="AV63">
        <f>($AQ$62+(AT63*(AS63-1)))</f>
        <v/>
      </c>
      <c r="AW63">
        <f>($AR$62+(AU63*(AS63-1)))</f>
        <v/>
      </c>
      <c r="AX63">
        <f>IF(AT63&gt;0,AV63+AT63,AV63)</f>
        <v/>
      </c>
      <c r="AY63">
        <f>IF(AU63&lt;0,AW63+AU63,AW63)</f>
        <v/>
      </c>
      <c r="BA63" s="14">
        <f>IFERROR(AX63-AQ63,"")</f>
        <v/>
      </c>
      <c r="BB63" s="14">
        <f>IFERROR(AY63-AR63,"")</f>
        <v/>
      </c>
      <c r="BD63">
        <f>AH63</f>
        <v/>
      </c>
      <c r="BE63">
        <f>AI63</f>
        <v/>
      </c>
      <c r="BF63">
        <f>AJ63</f>
        <v/>
      </c>
      <c r="BG63" s="14">
        <f>L63</f>
        <v/>
      </c>
      <c r="BH63" s="14">
        <f>IF(X63="","",X63)</f>
        <v/>
      </c>
      <c r="BI63" s="14">
        <f>IF(Y63="","",Y63)</f>
        <v/>
      </c>
      <c r="BJ63">
        <f>Z63</f>
        <v/>
      </c>
      <c r="BK63">
        <f>AA63</f>
        <v/>
      </c>
      <c r="BL63">
        <f>IFERROR(AX63,"")</f>
        <v/>
      </c>
      <c r="BM63">
        <f>IFERROR(AY63,"")</f>
        <v/>
      </c>
    </row>
    <row r="64" ht="14.25" customHeight="1">
      <c r="A64">
        <f>ALGLIB_SSA_XAUUSD!AA64</f>
        <v/>
      </c>
      <c r="B64">
        <f>IF($A64="","",INDEX(ALGLIB_SSA_XAUUSD!$B$2:$B$2401,MATCH($A64,ALGLIB_SSA_XAUUSD!$A$2:$A$2401,1)))</f>
        <v/>
      </c>
      <c r="C64">
        <f>IF($A64="","",INDEX(ALGLIB_SSA_XAUUSD!$C$2:$C$2401,MATCH($A64,ALGLIB_SSA_XAUUSD!$A$2:$A$2401,1)))</f>
        <v/>
      </c>
      <c r="D64" s="14">
        <f>IF($A64="","",INT((ROW()-2)/12)+1)</f>
        <v/>
      </c>
      <c r="E64" s="14">
        <f>IF(AND(E74&lt;&gt;"",D74=D62+1),E62+(E74-E62)*2/12,"")</f>
        <v/>
      </c>
      <c r="F64" s="14">
        <f>IF(AND(F74&lt;&gt;"",D74=D62+1),F62+(F74-F62)*2/12,"")</f>
        <v/>
      </c>
      <c r="G64" s="14">
        <f>IF(AND(G74&lt;&gt;"",D74=D62+1),G62+(G74-G62)*2/12,"")</f>
        <v/>
      </c>
      <c r="H64" s="14">
        <f>IF(AND(H74&lt;&gt;"",D74=D62+1),H62+(H74-H62)*2/12,"")</f>
        <v/>
      </c>
      <c r="I64" s="14">
        <f>IF(AND(L74&lt;&gt;"",D74=D62+1),I62+(I74-I62)*2/12,"")</f>
        <v/>
      </c>
      <c r="J64">
        <f>_xlfn.XLOOKUP($A64,ALGLIB_SSA_XAUUSD!$AA$2:$AA$2401,ALGLIB_SSA_XAUUSD!$P$2:$P$2401,"",0)</f>
        <v/>
      </c>
      <c r="K64">
        <f>_xlfn.XLOOKUP($A64,ALGLIB_SSA_XAUUSD!$AA$2:$AA$2401,ALGLIB_SSA_XAUUSD!$Q$2:$Q$2401,"",0)</f>
        <v/>
      </c>
      <c r="L64">
        <f>_xlfn.XLOOKUP($A64,ALGLIB_SSA_XAUUSD!$AA$2:$AA$2401,ALGLIB_SSA_XAUUSD!$R$2:$R$2401,"",0)</f>
        <v/>
      </c>
      <c r="M64">
        <f>_xlfn.XLOOKUP($A64,ALGLIB_SSA_XAUUSD!$AA$2:$AA$2401,ALGLIB_SSA_XAUUSD!$S$2:$S$2401,"",0)</f>
        <v/>
      </c>
      <c r="N64">
        <f>_xlfn.XLOOKUP($A64,ALGLIB_SSA_XAUUSD!$AA$2:$AA$2401,ALGLIB_SSA_XAUUSD!$T$2:$T$2401,"",0)</f>
        <v/>
      </c>
      <c r="O64">
        <f>_xlfn.XLOOKUP($A64,ALGLIB_SSA_XAUUSD!$AA$2:$AA$2401,ALGLIB_SSA_XAUUSD!$U$2:$U$2401,"",0)</f>
        <v/>
      </c>
      <c r="P64">
        <f>_xlfn.XLOOKUP($A64,ALGLIB_SSA_XAUUSD!$AA$2:$AA$2401,ALGLIB_SSA_XAUUSD!$V$2:$V$2401,"",0)</f>
        <v/>
      </c>
      <c r="S64">
        <f>A64</f>
        <v/>
      </c>
      <c r="T64">
        <f>J64</f>
        <v/>
      </c>
      <c r="U64">
        <f>K64</f>
        <v/>
      </c>
      <c r="V64" s="14">
        <f>IF($A64="","",MOD(ROW()-2,12)+1)</f>
        <v/>
      </c>
      <c r="W64">
        <f>L64</f>
        <v/>
      </c>
      <c r="X64" s="14">
        <f>IF(F64="","",F64)</f>
        <v/>
      </c>
      <c r="Y64" s="14">
        <f>IF(G64="","",G64)</f>
        <v/>
      </c>
      <c r="Z64">
        <f>M64</f>
        <v/>
      </c>
      <c r="AA64">
        <f>N64</f>
        <v/>
      </c>
      <c r="AB64" s="14">
        <f>IF(H64="","",H64)</f>
        <v/>
      </c>
      <c r="AC64">
        <f>O64</f>
        <v/>
      </c>
      <c r="AD64" s="14">
        <f>IF(I64="","",I64)</f>
        <v/>
      </c>
      <c r="AE64">
        <f>P64</f>
        <v/>
      </c>
      <c r="AH64">
        <f>IF(S64&lt;&gt;"",S64,AH63+900)</f>
        <v/>
      </c>
      <c r="AI64">
        <f>IF(T64&lt;&gt;"",T64,AI63)</f>
        <v/>
      </c>
      <c r="AJ64">
        <f>IF(U64&lt;&gt;"",U64,AJ63)</f>
        <v/>
      </c>
      <c r="AK64">
        <f>IF(W64&lt;&gt;"",W64,"")</f>
        <v/>
      </c>
      <c r="AL64" s="14">
        <f>IF(X64&lt;&gt;"",X64,"")</f>
        <v/>
      </c>
      <c r="AM64" s="14">
        <f>IF(Y64&lt;&gt;"",Y64,"")</f>
        <v/>
      </c>
      <c r="AN64" s="14">
        <f>IF(OR(AL64="",AM64=""),"",AL64-AM64)</f>
        <v/>
      </c>
      <c r="AO64">
        <f>IF(AN64="","",IF(AN64&gt;0,"Bullish","Bearish"))</f>
        <v/>
      </c>
      <c r="AP64">
        <f>IF(AO64="",AP63,AO64)</f>
        <v/>
      </c>
      <c r="AQ64" s="14">
        <f>IF(AB64&lt;&gt;"",AB64,"")</f>
        <v/>
      </c>
      <c r="AR64" s="14">
        <f>IF(AD64&lt;&gt;"",AD64,"")</f>
        <v/>
      </c>
      <c r="AS64">
        <f>IF(AS63+1=13,1,AS63+1)</f>
        <v/>
      </c>
      <c r="AT64">
        <f>IFERROR(IF(SLOPE($AQ$50:$AQ$61,$AS$50:$AS$61)&gt;0,MIN(3,ABS(SLOPE($AQ$50:$AQ$61,$AS$50:$AS$61))),IF(SLOPE($AQ$50:$AQ$61,$AS$50:$AS$61)&lt;-0.5,-0.5,0)),0)</f>
        <v/>
      </c>
      <c r="AU64">
        <f>IFERROR(IF(SLOPE($AR$50:$AR$61,$AS$50:$AS$61)&lt;0,MAX(-3,-ABS(SLOPE($AR$50:$AR$61,$AS$50:$AS$61))),IF(SLOPE($AR$50:$AR$61,$AS$50:$AS$61)&gt;0.5,0.5,0)),0)</f>
        <v/>
      </c>
      <c r="AV64">
        <f>($AQ$62+(AT64*(AS64-1)))</f>
        <v/>
      </c>
      <c r="AW64">
        <f>($AR$62+(AU64*(AS64-1)))</f>
        <v/>
      </c>
      <c r="AX64">
        <f>IF(AT64&gt;0,AV64+AT64,AV64)</f>
        <v/>
      </c>
      <c r="AY64">
        <f>IF(AU64&lt;0,AW64+AU64,AW64)</f>
        <v/>
      </c>
      <c r="BA64" s="14">
        <f>IFERROR(AX64-AQ64,"")</f>
        <v/>
      </c>
      <c r="BB64" s="14">
        <f>IFERROR(AY64-AR64,"")</f>
        <v/>
      </c>
      <c r="BD64">
        <f>AH64</f>
        <v/>
      </c>
      <c r="BE64">
        <f>AI64</f>
        <v/>
      </c>
      <c r="BF64">
        <f>AJ64</f>
        <v/>
      </c>
      <c r="BG64" s="14">
        <f>L64</f>
        <v/>
      </c>
      <c r="BH64" s="14">
        <f>IF(X64="","",X64)</f>
        <v/>
      </c>
      <c r="BI64" s="14">
        <f>IF(Y64="","",Y64)</f>
        <v/>
      </c>
      <c r="BJ64">
        <f>Z64</f>
        <v/>
      </c>
      <c r="BK64">
        <f>AA64</f>
        <v/>
      </c>
      <c r="BL64">
        <f>IFERROR(AX64,"")</f>
        <v/>
      </c>
      <c r="BM64">
        <f>IFERROR(AY64,"")</f>
        <v/>
      </c>
    </row>
    <row r="65" ht="14.25" customHeight="1">
      <c r="A65">
        <f>ALGLIB_SSA_XAUUSD!AA65</f>
        <v/>
      </c>
      <c r="B65">
        <f>IF($A65="","",INDEX(ALGLIB_SSA_XAUUSD!$B$2:$B$2401,MATCH($A65,ALGLIB_SSA_XAUUSD!$A$2:$A$2401,1)))</f>
        <v/>
      </c>
      <c r="C65">
        <f>IF($A65="","",INDEX(ALGLIB_SSA_XAUUSD!$C$2:$C$2401,MATCH($A65,ALGLIB_SSA_XAUUSD!$A$2:$A$2401,1)))</f>
        <v/>
      </c>
      <c r="D65" s="14">
        <f>IF($A65="","",INT((ROW()-2)/12)+1)</f>
        <v/>
      </c>
      <c r="E65" s="14">
        <f>IF(AND(E74&lt;&gt;"",D74=D62+1),E62+(E74-E62)*3/12,"")</f>
        <v/>
      </c>
      <c r="F65" s="14">
        <f>IF(AND(F74&lt;&gt;"",D74=D62+1),F62+(F74-F62)*3/12,"")</f>
        <v/>
      </c>
      <c r="G65" s="14">
        <f>IF(AND(G74&lt;&gt;"",D74=D62+1),G62+(G74-G62)*3/12,"")</f>
        <v/>
      </c>
      <c r="H65" s="14">
        <f>IF(AND(H74&lt;&gt;"",D74=D62+1),H62+(H74-H62)*3/12,"")</f>
        <v/>
      </c>
      <c r="I65" s="14">
        <f>IF(AND(L74&lt;&gt;"",D74=D62+1),I62+(I74-I62)*3/12,"")</f>
        <v/>
      </c>
      <c r="J65">
        <f>_xlfn.XLOOKUP($A65,ALGLIB_SSA_XAUUSD!$AA$2:$AA$2401,ALGLIB_SSA_XAUUSD!$P$2:$P$2401,"",0)</f>
        <v/>
      </c>
      <c r="K65">
        <f>_xlfn.XLOOKUP($A65,ALGLIB_SSA_XAUUSD!$AA$2:$AA$2401,ALGLIB_SSA_XAUUSD!$Q$2:$Q$2401,"",0)</f>
        <v/>
      </c>
      <c r="L65">
        <f>_xlfn.XLOOKUP($A65,ALGLIB_SSA_XAUUSD!$AA$2:$AA$2401,ALGLIB_SSA_XAUUSD!$R$2:$R$2401,"",0)</f>
        <v/>
      </c>
      <c r="M65">
        <f>_xlfn.XLOOKUP($A65,ALGLIB_SSA_XAUUSD!$AA$2:$AA$2401,ALGLIB_SSA_XAUUSD!$S$2:$S$2401,"",0)</f>
        <v/>
      </c>
      <c r="N65">
        <f>_xlfn.XLOOKUP($A65,ALGLIB_SSA_XAUUSD!$AA$2:$AA$2401,ALGLIB_SSA_XAUUSD!$T$2:$T$2401,"",0)</f>
        <v/>
      </c>
      <c r="O65">
        <f>_xlfn.XLOOKUP($A65,ALGLIB_SSA_XAUUSD!$AA$2:$AA$2401,ALGLIB_SSA_XAUUSD!$U$2:$U$2401,"",0)</f>
        <v/>
      </c>
      <c r="P65">
        <f>_xlfn.XLOOKUP($A65,ALGLIB_SSA_XAUUSD!$AA$2:$AA$2401,ALGLIB_SSA_XAUUSD!$V$2:$V$2401,"",0)</f>
        <v/>
      </c>
      <c r="S65">
        <f>A65</f>
        <v/>
      </c>
      <c r="T65">
        <f>J65</f>
        <v/>
      </c>
      <c r="U65">
        <f>K65</f>
        <v/>
      </c>
      <c r="V65" s="14">
        <f>IF($A65="","",MOD(ROW()-2,12)+1)</f>
        <v/>
      </c>
      <c r="W65">
        <f>L65</f>
        <v/>
      </c>
      <c r="X65" s="14">
        <f>IF(F65="","",F65)</f>
        <v/>
      </c>
      <c r="Y65" s="14">
        <f>IF(G65="","",G65)</f>
        <v/>
      </c>
      <c r="Z65">
        <f>M65</f>
        <v/>
      </c>
      <c r="AA65">
        <f>N65</f>
        <v/>
      </c>
      <c r="AB65" s="14">
        <f>IF(H65="","",H65)</f>
        <v/>
      </c>
      <c r="AC65">
        <f>O65</f>
        <v/>
      </c>
      <c r="AD65" s="14">
        <f>IF(I65="","",I65)</f>
        <v/>
      </c>
      <c r="AE65">
        <f>P65</f>
        <v/>
      </c>
      <c r="AH65">
        <f>IF(S65&lt;&gt;"",S65,AH64+900)</f>
        <v/>
      </c>
      <c r="AI65">
        <f>IF(T65&lt;&gt;"",T65,AI64)</f>
        <v/>
      </c>
      <c r="AJ65">
        <f>IF(U65&lt;&gt;"",U65,AJ64)</f>
        <v/>
      </c>
      <c r="AK65">
        <f>IF(W65&lt;&gt;"",W65,"")</f>
        <v/>
      </c>
      <c r="AL65" s="14">
        <f>IF(X65&lt;&gt;"",X65,"")</f>
        <v/>
      </c>
      <c r="AM65" s="14">
        <f>IF(Y65&lt;&gt;"",Y65,"")</f>
        <v/>
      </c>
      <c r="AN65" s="14">
        <f>IF(OR(AL65="",AM65=""),"",AL65-AM65)</f>
        <v/>
      </c>
      <c r="AO65">
        <f>IF(AN65="","",IF(AN65&gt;0,"Bullish","Bearish"))</f>
        <v/>
      </c>
      <c r="AP65">
        <f>IF(AO65="",AP64,AO65)</f>
        <v/>
      </c>
      <c r="AQ65" s="14">
        <f>IF(AB65&lt;&gt;"",AB65,"")</f>
        <v/>
      </c>
      <c r="AR65" s="14">
        <f>IF(AD65&lt;&gt;"",AD65,"")</f>
        <v/>
      </c>
      <c r="AS65">
        <f>IF(AS64+1=13,1,AS64+1)</f>
        <v/>
      </c>
      <c r="AT65">
        <f>IFERROR(IF(SLOPE($AQ$50:$AQ$61,$AS$50:$AS$61)&gt;0,MIN(3,ABS(SLOPE($AQ$50:$AQ$61,$AS$50:$AS$61))),IF(SLOPE($AQ$50:$AQ$61,$AS$50:$AS$61)&lt;-0.5,-0.5,0)),0)</f>
        <v/>
      </c>
      <c r="AU65">
        <f>IFERROR(IF(SLOPE($AR$50:$AR$61,$AS$50:$AS$61)&lt;0,MAX(-3,-ABS(SLOPE($AR$50:$AR$61,$AS$50:$AS$61))),IF(SLOPE($AR$50:$AR$61,$AS$50:$AS$61)&gt;0.5,0.5,0)),0)</f>
        <v/>
      </c>
      <c r="AV65">
        <f>($AQ$62+(AT65*(AS65-1)))</f>
        <v/>
      </c>
      <c r="AW65">
        <f>($AR$62+(AU65*(AS65-1)))</f>
        <v/>
      </c>
      <c r="AX65">
        <f>IF(AT65&gt;0,AV65+AT65,AV65)</f>
        <v/>
      </c>
      <c r="AY65">
        <f>IF(AU65&lt;0,AW65+AU65,AW65)</f>
        <v/>
      </c>
      <c r="BA65" s="14">
        <f>IFERROR(AX65-AQ65,"")</f>
        <v/>
      </c>
      <c r="BB65" s="14">
        <f>IFERROR(AY65-AR65,"")</f>
        <v/>
      </c>
      <c r="BD65">
        <f>AH65</f>
        <v/>
      </c>
      <c r="BE65">
        <f>AI65</f>
        <v/>
      </c>
      <c r="BF65">
        <f>AJ65</f>
        <v/>
      </c>
      <c r="BG65" s="14">
        <f>L65</f>
        <v/>
      </c>
      <c r="BH65" s="14">
        <f>IF(X65="","",X65)</f>
        <v/>
      </c>
      <c r="BI65" s="14">
        <f>IF(Y65="","",Y65)</f>
        <v/>
      </c>
      <c r="BJ65">
        <f>Z65</f>
        <v/>
      </c>
      <c r="BK65">
        <f>AA65</f>
        <v/>
      </c>
      <c r="BL65">
        <f>IFERROR(AX65,"")</f>
        <v/>
      </c>
      <c r="BM65">
        <f>IFERROR(AY65,"")</f>
        <v/>
      </c>
    </row>
    <row r="66" ht="14.25" customHeight="1">
      <c r="A66">
        <f>ALGLIB_SSA_XAUUSD!AA66</f>
        <v/>
      </c>
      <c r="B66">
        <f>IF($A66="","",INDEX(ALGLIB_SSA_XAUUSD!$B$2:$B$2401,MATCH($A66,ALGLIB_SSA_XAUUSD!$A$2:$A$2401,1)))</f>
        <v/>
      </c>
      <c r="C66">
        <f>IF($A66="","",INDEX(ALGLIB_SSA_XAUUSD!$C$2:$C$2401,MATCH($A66,ALGLIB_SSA_XAUUSD!$A$2:$A$2401,1)))</f>
        <v/>
      </c>
      <c r="D66" s="14">
        <f>IF($A66="","",INT((ROW()-2)/12)+1)</f>
        <v/>
      </c>
      <c r="E66" s="14">
        <f>IF(AND(E74&lt;&gt;"",D74=D62+1),E62+(E74-E62)*4/12,"")</f>
        <v/>
      </c>
      <c r="F66" s="14">
        <f>IF(AND(F74&lt;&gt;"",D74=D62+1),F62+(F74-F62)*4/12,"")</f>
        <v/>
      </c>
      <c r="G66" s="14">
        <f>IF(AND(G74&lt;&gt;"",D74=D62+1),G62+(G74-G62)*4/12,"")</f>
        <v/>
      </c>
      <c r="H66" s="14">
        <f>IF(AND(H74&lt;&gt;"",D74=D62+1),H62+(H74-H62)*4/12,"")</f>
        <v/>
      </c>
      <c r="I66" s="14">
        <f>IF(AND(L74&lt;&gt;"",D74=D62+1),I62+(I74-I62)*4/12,"")</f>
        <v/>
      </c>
      <c r="J66">
        <f>_xlfn.XLOOKUP($A66,ALGLIB_SSA_XAUUSD!$AA$2:$AA$2401,ALGLIB_SSA_XAUUSD!$P$2:$P$2401,"",0)</f>
        <v/>
      </c>
      <c r="K66">
        <f>_xlfn.XLOOKUP($A66,ALGLIB_SSA_XAUUSD!$AA$2:$AA$2401,ALGLIB_SSA_XAUUSD!$Q$2:$Q$2401,"",0)</f>
        <v/>
      </c>
      <c r="L66">
        <f>_xlfn.XLOOKUP($A66,ALGLIB_SSA_XAUUSD!$AA$2:$AA$2401,ALGLIB_SSA_XAUUSD!$R$2:$R$2401,"",0)</f>
        <v/>
      </c>
      <c r="M66">
        <f>_xlfn.XLOOKUP($A66,ALGLIB_SSA_XAUUSD!$AA$2:$AA$2401,ALGLIB_SSA_XAUUSD!$S$2:$S$2401,"",0)</f>
        <v/>
      </c>
      <c r="N66">
        <f>_xlfn.XLOOKUP($A66,ALGLIB_SSA_XAUUSD!$AA$2:$AA$2401,ALGLIB_SSA_XAUUSD!$T$2:$T$2401,"",0)</f>
        <v/>
      </c>
      <c r="O66">
        <f>_xlfn.XLOOKUP($A66,ALGLIB_SSA_XAUUSD!$AA$2:$AA$2401,ALGLIB_SSA_XAUUSD!$U$2:$U$2401,"",0)</f>
        <v/>
      </c>
      <c r="P66">
        <f>_xlfn.XLOOKUP($A66,ALGLIB_SSA_XAUUSD!$AA$2:$AA$2401,ALGLIB_SSA_XAUUSD!$V$2:$V$2401,"",0)</f>
        <v/>
      </c>
      <c r="S66">
        <f>A66</f>
        <v/>
      </c>
      <c r="T66">
        <f>J66</f>
        <v/>
      </c>
      <c r="U66">
        <f>K66</f>
        <v/>
      </c>
      <c r="V66" s="14">
        <f>IF($A66="","",MOD(ROW()-2,12)+1)</f>
        <v/>
      </c>
      <c r="W66">
        <f>L66</f>
        <v/>
      </c>
      <c r="X66" s="14">
        <f>IF(F66="","",F66)</f>
        <v/>
      </c>
      <c r="Y66" s="14">
        <f>IF(G66="","",G66)</f>
        <v/>
      </c>
      <c r="Z66">
        <f>M66</f>
        <v/>
      </c>
      <c r="AA66">
        <f>N66</f>
        <v/>
      </c>
      <c r="AB66" s="14">
        <f>IF(H66="","",H66)</f>
        <v/>
      </c>
      <c r="AC66">
        <f>O66</f>
        <v/>
      </c>
      <c r="AD66" s="14">
        <f>IF(I66="","",I66)</f>
        <v/>
      </c>
      <c r="AE66">
        <f>P66</f>
        <v/>
      </c>
      <c r="AH66">
        <f>IF(S66&lt;&gt;"",S66,AH65+900)</f>
        <v/>
      </c>
      <c r="AI66">
        <f>IF(T66&lt;&gt;"",T66,AI65)</f>
        <v/>
      </c>
      <c r="AJ66">
        <f>IF(U66&lt;&gt;"",U66,AJ65)</f>
        <v/>
      </c>
      <c r="AK66">
        <f>IF(W66&lt;&gt;"",W66,"")</f>
        <v/>
      </c>
      <c r="AL66" s="14">
        <f>IF(X66&lt;&gt;"",X66,"")</f>
        <v/>
      </c>
      <c r="AM66" s="14">
        <f>IF(Y66&lt;&gt;"",Y66,"")</f>
        <v/>
      </c>
      <c r="AN66" s="14">
        <f>IF(OR(AL66="",AM66=""),"",AL66-AM66)</f>
        <v/>
      </c>
      <c r="AO66">
        <f>IF(AN66="","",IF(AN66&gt;0,"Bullish","Bearish"))</f>
        <v/>
      </c>
      <c r="AP66">
        <f>IF(AO66="",AP65,AO66)</f>
        <v/>
      </c>
      <c r="AQ66" s="14">
        <f>IF(AB66&lt;&gt;"",AB66,"")</f>
        <v/>
      </c>
      <c r="AR66" s="14">
        <f>IF(AD66&lt;&gt;"",AD66,"")</f>
        <v/>
      </c>
      <c r="AS66">
        <f>IF(AS65+1=13,1,AS65+1)</f>
        <v/>
      </c>
      <c r="AT66">
        <f>IFERROR(IF(SLOPE($AQ$50:$AQ$61,$AS$50:$AS$61)&gt;0,MIN(3,ABS(SLOPE($AQ$50:$AQ$61,$AS$50:$AS$61))),IF(SLOPE($AQ$50:$AQ$61,$AS$50:$AS$61)&lt;-0.5,-0.5,0)),0)</f>
        <v/>
      </c>
      <c r="AU66">
        <f>IFERROR(IF(SLOPE($AR$50:$AR$61,$AS$50:$AS$61)&lt;0,MAX(-3,-ABS(SLOPE($AR$50:$AR$61,$AS$50:$AS$61))),IF(SLOPE($AR$50:$AR$61,$AS$50:$AS$61)&gt;0.5,0.5,0)),0)</f>
        <v/>
      </c>
      <c r="AV66">
        <f>($AQ$62+(AT66*(AS66-1)))</f>
        <v/>
      </c>
      <c r="AW66">
        <f>($AR$62+(AU66*(AS66-1)))</f>
        <v/>
      </c>
      <c r="AX66">
        <f>IF(AT66&gt;0,AV66+AT66,AV66)</f>
        <v/>
      </c>
      <c r="AY66">
        <f>IF(AU66&lt;0,AW66+AU66,AW66)</f>
        <v/>
      </c>
      <c r="BA66" s="14">
        <f>IFERROR(AX66-AQ66,"")</f>
        <v/>
      </c>
      <c r="BB66" s="14">
        <f>IFERROR(AY66-AR66,"")</f>
        <v/>
      </c>
      <c r="BD66">
        <f>AH66</f>
        <v/>
      </c>
      <c r="BE66">
        <f>AI66</f>
        <v/>
      </c>
      <c r="BF66">
        <f>AJ66</f>
        <v/>
      </c>
      <c r="BG66" s="14">
        <f>L66</f>
        <v/>
      </c>
      <c r="BH66" s="14">
        <f>IF(X66="","",X66)</f>
        <v/>
      </c>
      <c r="BI66" s="14">
        <f>IF(Y66="","",Y66)</f>
        <v/>
      </c>
      <c r="BJ66">
        <f>Z66</f>
        <v/>
      </c>
      <c r="BK66">
        <f>AA66</f>
        <v/>
      </c>
      <c r="BL66">
        <f>IFERROR(AX66,"")</f>
        <v/>
      </c>
      <c r="BM66">
        <f>IFERROR(AY66,"")</f>
        <v/>
      </c>
    </row>
    <row r="67" ht="14.25" customHeight="1">
      <c r="A67">
        <f>ALGLIB_SSA_XAUUSD!AA67</f>
        <v/>
      </c>
      <c r="B67">
        <f>IF($A67="","",INDEX(ALGLIB_SSA_XAUUSD!$B$2:$B$2401,MATCH($A67,ALGLIB_SSA_XAUUSD!$A$2:$A$2401,1)))</f>
        <v/>
      </c>
      <c r="C67">
        <f>IF($A67="","",INDEX(ALGLIB_SSA_XAUUSD!$C$2:$C$2401,MATCH($A67,ALGLIB_SSA_XAUUSD!$A$2:$A$2401,1)))</f>
        <v/>
      </c>
      <c r="D67" s="14">
        <f>IF($A67="","",INT((ROW()-2)/12)+1)</f>
        <v/>
      </c>
      <c r="E67" s="14">
        <f>IF(AND(E74&lt;&gt;"",D74=D62+1),E62+(E74-E62)*5/12,"")</f>
        <v/>
      </c>
      <c r="F67" s="14">
        <f>IF(AND(F74&lt;&gt;"",D74=D62+1),F62+(F74-F62)*5/12,"")</f>
        <v/>
      </c>
      <c r="G67" s="14">
        <f>IF(AND(G74&lt;&gt;"",D74=D62+1),G62+(G74-G62)*5/12,"")</f>
        <v/>
      </c>
      <c r="H67" s="14">
        <f>IF(AND(H74&lt;&gt;"",D74=D62+1),H62+(H74-H62)*5/12,"")</f>
        <v/>
      </c>
      <c r="I67" s="14">
        <f>IF(AND(L74&lt;&gt;"",D74=D62+1),I62+(I74-I62)*5/12,"")</f>
        <v/>
      </c>
      <c r="J67">
        <f>_xlfn.XLOOKUP($A67,ALGLIB_SSA_XAUUSD!$AA$2:$AA$2401,ALGLIB_SSA_XAUUSD!$P$2:$P$2401,"",0)</f>
        <v/>
      </c>
      <c r="K67">
        <f>_xlfn.XLOOKUP($A67,ALGLIB_SSA_XAUUSD!$AA$2:$AA$2401,ALGLIB_SSA_XAUUSD!$Q$2:$Q$2401,"",0)</f>
        <v/>
      </c>
      <c r="L67">
        <f>_xlfn.XLOOKUP($A67,ALGLIB_SSA_XAUUSD!$AA$2:$AA$2401,ALGLIB_SSA_XAUUSD!$R$2:$R$2401,"",0)</f>
        <v/>
      </c>
      <c r="M67">
        <f>_xlfn.XLOOKUP($A67,ALGLIB_SSA_XAUUSD!$AA$2:$AA$2401,ALGLIB_SSA_XAUUSD!$S$2:$S$2401,"",0)</f>
        <v/>
      </c>
      <c r="N67">
        <f>_xlfn.XLOOKUP($A67,ALGLIB_SSA_XAUUSD!$AA$2:$AA$2401,ALGLIB_SSA_XAUUSD!$T$2:$T$2401,"",0)</f>
        <v/>
      </c>
      <c r="O67">
        <f>_xlfn.XLOOKUP($A67,ALGLIB_SSA_XAUUSD!$AA$2:$AA$2401,ALGLIB_SSA_XAUUSD!$U$2:$U$2401,"",0)</f>
        <v/>
      </c>
      <c r="P67">
        <f>_xlfn.XLOOKUP($A67,ALGLIB_SSA_XAUUSD!$AA$2:$AA$2401,ALGLIB_SSA_XAUUSD!$V$2:$V$2401,"",0)</f>
        <v/>
      </c>
      <c r="S67">
        <f>A67</f>
        <v/>
      </c>
      <c r="T67">
        <f>J67</f>
        <v/>
      </c>
      <c r="U67">
        <f>K67</f>
        <v/>
      </c>
      <c r="V67" s="14">
        <f>IF($A67="","",MOD(ROW()-2,12)+1)</f>
        <v/>
      </c>
      <c r="W67">
        <f>L67</f>
        <v/>
      </c>
      <c r="X67" s="14">
        <f>IF(F67="","",F67)</f>
        <v/>
      </c>
      <c r="Y67" s="14">
        <f>IF(G67="","",G67)</f>
        <v/>
      </c>
      <c r="Z67">
        <f>M67</f>
        <v/>
      </c>
      <c r="AA67">
        <f>N67</f>
        <v/>
      </c>
      <c r="AB67" s="14">
        <f>IF(H67="","",H67)</f>
        <v/>
      </c>
      <c r="AC67">
        <f>O67</f>
        <v/>
      </c>
      <c r="AD67" s="14">
        <f>IF(I67="","",I67)</f>
        <v/>
      </c>
      <c r="AE67">
        <f>P67</f>
        <v/>
      </c>
      <c r="AH67">
        <f>IF(S67&lt;&gt;"",S67,AH66+900)</f>
        <v/>
      </c>
      <c r="AI67">
        <f>IF(T67&lt;&gt;"",T67,AI66)</f>
        <v/>
      </c>
      <c r="AJ67">
        <f>IF(U67&lt;&gt;"",U67,AJ66)</f>
        <v/>
      </c>
      <c r="AK67">
        <f>IF(W67&lt;&gt;"",W67,"")</f>
        <v/>
      </c>
      <c r="AL67" s="14">
        <f>IF(X67&lt;&gt;"",X67,"")</f>
        <v/>
      </c>
      <c r="AM67" s="14">
        <f>IF(Y67&lt;&gt;"",Y67,"")</f>
        <v/>
      </c>
      <c r="AN67" s="14">
        <f>IF(OR(AL67="",AM67=""),"",AL67-AM67)</f>
        <v/>
      </c>
      <c r="AO67">
        <f>IF(AN67="","",IF(AN67&gt;0,"Bullish","Bearish"))</f>
        <v/>
      </c>
      <c r="AP67">
        <f>IF(AO67="",AP66,AO67)</f>
        <v/>
      </c>
      <c r="AQ67" s="14">
        <f>IF(AB67&lt;&gt;"",AB67,"")</f>
        <v/>
      </c>
      <c r="AR67" s="14">
        <f>IF(AD67&lt;&gt;"",AD67,"")</f>
        <v/>
      </c>
      <c r="AS67">
        <f>IF(AS66+1=13,1,AS66+1)</f>
        <v/>
      </c>
      <c r="AT67">
        <f>IFERROR(IF(SLOPE($AQ$50:$AQ$61,$AS$50:$AS$61)&gt;0,MIN(3,ABS(SLOPE($AQ$50:$AQ$61,$AS$50:$AS$61))),IF(SLOPE($AQ$50:$AQ$61,$AS$50:$AS$61)&lt;-0.5,-0.5,0)),0)</f>
        <v/>
      </c>
      <c r="AU67">
        <f>IFERROR(IF(SLOPE($AR$50:$AR$61,$AS$50:$AS$61)&lt;0,MAX(-3,-ABS(SLOPE($AR$50:$AR$61,$AS$50:$AS$61))),IF(SLOPE($AR$50:$AR$61,$AS$50:$AS$61)&gt;0.5,0.5,0)),0)</f>
        <v/>
      </c>
      <c r="AV67">
        <f>($AQ$62+(AT67*(AS67-1)))</f>
        <v/>
      </c>
      <c r="AW67">
        <f>($AR$62+(AU67*(AS67-1)))</f>
        <v/>
      </c>
      <c r="AX67">
        <f>IF(AT67&gt;0,AV67+AT67,AV67)</f>
        <v/>
      </c>
      <c r="AY67">
        <f>IF(AU67&lt;0,AW67+AU67,AW67)</f>
        <v/>
      </c>
      <c r="BA67" s="14">
        <f>IFERROR(AX67-AQ67,"")</f>
        <v/>
      </c>
      <c r="BB67" s="14">
        <f>IFERROR(AY67-AR67,"")</f>
        <v/>
      </c>
      <c r="BD67">
        <f>AH67</f>
        <v/>
      </c>
      <c r="BE67">
        <f>AI67</f>
        <v/>
      </c>
      <c r="BF67">
        <f>AJ67</f>
        <v/>
      </c>
      <c r="BG67" s="14">
        <f>L67</f>
        <v/>
      </c>
      <c r="BH67" s="14">
        <f>IF(X67="","",X67)</f>
        <v/>
      </c>
      <c r="BI67" s="14">
        <f>IF(Y67="","",Y67)</f>
        <v/>
      </c>
      <c r="BJ67">
        <f>Z67</f>
        <v/>
      </c>
      <c r="BK67">
        <f>AA67</f>
        <v/>
      </c>
      <c r="BL67">
        <f>IFERROR(AX67,"")</f>
        <v/>
      </c>
      <c r="BM67">
        <f>IFERROR(AY67,"")</f>
        <v/>
      </c>
    </row>
    <row r="68" ht="14.25" customHeight="1">
      <c r="A68">
        <f>ALGLIB_SSA_XAUUSD!AA68</f>
        <v/>
      </c>
      <c r="B68">
        <f>IF($A68="","",INDEX(ALGLIB_SSA_XAUUSD!$B$2:$B$2401,MATCH($A68,ALGLIB_SSA_XAUUSD!$A$2:$A$2401,1)))</f>
        <v/>
      </c>
      <c r="C68">
        <f>IF($A68="","",INDEX(ALGLIB_SSA_XAUUSD!$C$2:$C$2401,MATCH($A68,ALGLIB_SSA_XAUUSD!$A$2:$A$2401,1)))</f>
        <v/>
      </c>
      <c r="D68" s="14">
        <f>IF($A68="","",INT((ROW()-2)/12)+1)</f>
        <v/>
      </c>
      <c r="E68" s="14">
        <f>IF(AND(E74&lt;&gt;"",D74=D62+1),E62+(E74-E62)*6/12,"")</f>
        <v/>
      </c>
      <c r="F68" s="14">
        <f>IF(AND(F74&lt;&gt;"",D74=D62+1),F62+(F74-F62)*6/12,"")</f>
        <v/>
      </c>
      <c r="G68" s="14">
        <f>IF(AND(G74&lt;&gt;"",D74=D62+1),G62+(G74-G62)*6/12,"")</f>
        <v/>
      </c>
      <c r="H68" s="14">
        <f>IF(AND(H74&lt;&gt;"",D74=D62+1),H62+(H74-H62)*6/12,"")</f>
        <v/>
      </c>
      <c r="I68" s="14">
        <f>IF(AND(L74&lt;&gt;"",D74=D62+1),I62+(I74-I62)*6/12,"")</f>
        <v/>
      </c>
      <c r="J68">
        <f>_xlfn.XLOOKUP($A68,ALGLIB_SSA_XAUUSD!$AA$2:$AA$2401,ALGLIB_SSA_XAUUSD!$P$2:$P$2401,"",0)</f>
        <v/>
      </c>
      <c r="K68">
        <f>_xlfn.XLOOKUP($A68,ALGLIB_SSA_XAUUSD!$AA$2:$AA$2401,ALGLIB_SSA_XAUUSD!$Q$2:$Q$2401,"",0)</f>
        <v/>
      </c>
      <c r="L68">
        <f>_xlfn.XLOOKUP($A68,ALGLIB_SSA_XAUUSD!$AA$2:$AA$2401,ALGLIB_SSA_XAUUSD!$R$2:$R$2401,"",0)</f>
        <v/>
      </c>
      <c r="M68">
        <f>_xlfn.XLOOKUP($A68,ALGLIB_SSA_XAUUSD!$AA$2:$AA$2401,ALGLIB_SSA_XAUUSD!$S$2:$S$2401,"",0)</f>
        <v/>
      </c>
      <c r="N68">
        <f>_xlfn.XLOOKUP($A68,ALGLIB_SSA_XAUUSD!$AA$2:$AA$2401,ALGLIB_SSA_XAUUSD!$T$2:$T$2401,"",0)</f>
        <v/>
      </c>
      <c r="O68">
        <f>_xlfn.XLOOKUP($A68,ALGLIB_SSA_XAUUSD!$AA$2:$AA$2401,ALGLIB_SSA_XAUUSD!$U$2:$U$2401,"",0)</f>
        <v/>
      </c>
      <c r="P68">
        <f>_xlfn.XLOOKUP($A68,ALGLIB_SSA_XAUUSD!$AA$2:$AA$2401,ALGLIB_SSA_XAUUSD!$V$2:$V$2401,"",0)</f>
        <v/>
      </c>
      <c r="S68">
        <f>A68</f>
        <v/>
      </c>
      <c r="T68">
        <f>J68</f>
        <v/>
      </c>
      <c r="U68">
        <f>K68</f>
        <v/>
      </c>
      <c r="V68" s="14">
        <f>IF($A68="","",MOD(ROW()-2,12)+1)</f>
        <v/>
      </c>
      <c r="W68">
        <f>L68</f>
        <v/>
      </c>
      <c r="X68" s="14">
        <f>IF(F68="","",F68)</f>
        <v/>
      </c>
      <c r="Y68" s="14">
        <f>IF(G68="","",G68)</f>
        <v/>
      </c>
      <c r="Z68">
        <f>M68</f>
        <v/>
      </c>
      <c r="AA68">
        <f>N68</f>
        <v/>
      </c>
      <c r="AB68" s="14">
        <f>IF(H68="","",H68)</f>
        <v/>
      </c>
      <c r="AC68">
        <f>O68</f>
        <v/>
      </c>
      <c r="AD68" s="14">
        <f>IF(I68="","",I68)</f>
        <v/>
      </c>
      <c r="AE68">
        <f>P68</f>
        <v/>
      </c>
      <c r="AH68">
        <f>IF(S68&lt;&gt;"",S68,AH67+900)</f>
        <v/>
      </c>
      <c r="AI68">
        <f>IF(T68&lt;&gt;"",T68,AI67)</f>
        <v/>
      </c>
      <c r="AJ68">
        <f>IF(U68&lt;&gt;"",U68,AJ67)</f>
        <v/>
      </c>
      <c r="AK68">
        <f>IF(W68&lt;&gt;"",W68,"")</f>
        <v/>
      </c>
      <c r="AL68" s="14">
        <f>IF(X68&lt;&gt;"",X68,"")</f>
        <v/>
      </c>
      <c r="AM68" s="14">
        <f>IF(Y68&lt;&gt;"",Y68,"")</f>
        <v/>
      </c>
      <c r="AN68" s="14">
        <f>IF(OR(AL68="",AM68=""),"",AL68-AM68)</f>
        <v/>
      </c>
      <c r="AO68">
        <f>IF(AN68="","",IF(AN68&gt;0,"Bullish","Bearish"))</f>
        <v/>
      </c>
      <c r="AP68">
        <f>IF(AO68="",AP67,AO68)</f>
        <v/>
      </c>
      <c r="AQ68" s="14">
        <f>IF(AB68&lt;&gt;"",AB68,"")</f>
        <v/>
      </c>
      <c r="AR68" s="14">
        <f>IF(AD68&lt;&gt;"",AD68,"")</f>
        <v/>
      </c>
      <c r="AS68">
        <f>IF(AS67+1=13,1,AS67+1)</f>
        <v/>
      </c>
      <c r="AT68">
        <f>IFERROR(IF(SLOPE($AQ$50:$AQ$61,$AS$50:$AS$61)&gt;0,MIN(3,ABS(SLOPE($AQ$50:$AQ$61,$AS$50:$AS$61))),IF(SLOPE($AQ$50:$AQ$61,$AS$50:$AS$61)&lt;-0.5,-0.5,0)),0)</f>
        <v/>
      </c>
      <c r="AU68">
        <f>IFERROR(IF(SLOPE($AR$50:$AR$61,$AS$50:$AS$61)&lt;0,MAX(-3,-ABS(SLOPE($AR$50:$AR$61,$AS$50:$AS$61))),IF(SLOPE($AR$50:$AR$61,$AS$50:$AS$61)&gt;0.5,0.5,0)),0)</f>
        <v/>
      </c>
      <c r="AV68">
        <f>($AQ$62+(AT68*(AS68-1)))</f>
        <v/>
      </c>
      <c r="AW68">
        <f>($AR$62+(AU68*(AS68-1)))</f>
        <v/>
      </c>
      <c r="AX68">
        <f>IF(AT68&gt;0,AV68+AT68,AV68)</f>
        <v/>
      </c>
      <c r="AY68">
        <f>IF(AU68&lt;0,AW68+AU68,AW68)</f>
        <v/>
      </c>
      <c r="BA68" s="14">
        <f>IFERROR(AX68-AQ68,"")</f>
        <v/>
      </c>
      <c r="BB68" s="14">
        <f>IFERROR(AY68-AR68,"")</f>
        <v/>
      </c>
      <c r="BD68">
        <f>AH68</f>
        <v/>
      </c>
      <c r="BE68">
        <f>AI68</f>
        <v/>
      </c>
      <c r="BF68">
        <f>AJ68</f>
        <v/>
      </c>
      <c r="BG68" s="14">
        <f>L68</f>
        <v/>
      </c>
      <c r="BH68" s="14">
        <f>IF(X68="","",X68)</f>
        <v/>
      </c>
      <c r="BI68" s="14">
        <f>IF(Y68="","",Y68)</f>
        <v/>
      </c>
      <c r="BJ68">
        <f>Z68</f>
        <v/>
      </c>
      <c r="BK68">
        <f>AA68</f>
        <v/>
      </c>
      <c r="BL68">
        <f>IFERROR(AX68,"")</f>
        <v/>
      </c>
      <c r="BM68">
        <f>IFERROR(AY68,"")</f>
        <v/>
      </c>
    </row>
    <row r="69" ht="14.25" customHeight="1">
      <c r="A69">
        <f>ALGLIB_SSA_XAUUSD!AA69</f>
        <v/>
      </c>
      <c r="B69">
        <f>IF($A69="","",INDEX(ALGLIB_SSA_XAUUSD!$B$2:$B$2401,MATCH($A69,ALGLIB_SSA_XAUUSD!$A$2:$A$2401,1)))</f>
        <v/>
      </c>
      <c r="C69">
        <f>IF($A69="","",INDEX(ALGLIB_SSA_XAUUSD!$C$2:$C$2401,MATCH($A69,ALGLIB_SSA_XAUUSD!$A$2:$A$2401,1)))</f>
        <v/>
      </c>
      <c r="D69" s="14">
        <f>IF($A69="","",INT((ROW()-2)/12)+1)</f>
        <v/>
      </c>
      <c r="E69" s="14">
        <f>IF(AND(E74&lt;&gt;"",D74=D62+1),E62+(E74-E62)*7/12,"")</f>
        <v/>
      </c>
      <c r="F69" s="14">
        <f>IF(AND(F74&lt;&gt;"",D74=D62+1),F62+(F74-F62)*7/12,"")</f>
        <v/>
      </c>
      <c r="G69" s="14">
        <f>IF(AND(G74&lt;&gt;"",D74=D62+1),G62+(G74-G62)*7/12,"")</f>
        <v/>
      </c>
      <c r="H69" s="14">
        <f>IF(AND(H74&lt;&gt;"",D74=D62+1),H62+(H74-H62)*7/12,"")</f>
        <v/>
      </c>
      <c r="I69" s="14">
        <f>IF(AND(L74&lt;&gt;"",D74=D62+1),I62+(I74-I62)*7/12,"")</f>
        <v/>
      </c>
      <c r="J69">
        <f>_xlfn.XLOOKUP($A69,ALGLIB_SSA_XAUUSD!$AA$2:$AA$2401,ALGLIB_SSA_XAUUSD!$P$2:$P$2401,"",0)</f>
        <v/>
      </c>
      <c r="K69">
        <f>_xlfn.XLOOKUP($A69,ALGLIB_SSA_XAUUSD!$AA$2:$AA$2401,ALGLIB_SSA_XAUUSD!$Q$2:$Q$2401,"",0)</f>
        <v/>
      </c>
      <c r="L69">
        <f>_xlfn.XLOOKUP($A69,ALGLIB_SSA_XAUUSD!$AA$2:$AA$2401,ALGLIB_SSA_XAUUSD!$R$2:$R$2401,"",0)</f>
        <v/>
      </c>
      <c r="M69">
        <f>_xlfn.XLOOKUP($A69,ALGLIB_SSA_XAUUSD!$AA$2:$AA$2401,ALGLIB_SSA_XAUUSD!$S$2:$S$2401,"",0)</f>
        <v/>
      </c>
      <c r="N69">
        <f>_xlfn.XLOOKUP($A69,ALGLIB_SSA_XAUUSD!$AA$2:$AA$2401,ALGLIB_SSA_XAUUSD!$T$2:$T$2401,"",0)</f>
        <v/>
      </c>
      <c r="O69">
        <f>_xlfn.XLOOKUP($A69,ALGLIB_SSA_XAUUSD!$AA$2:$AA$2401,ALGLIB_SSA_XAUUSD!$U$2:$U$2401,"",0)</f>
        <v/>
      </c>
      <c r="P69">
        <f>_xlfn.XLOOKUP($A69,ALGLIB_SSA_XAUUSD!$AA$2:$AA$2401,ALGLIB_SSA_XAUUSD!$V$2:$V$2401,"",0)</f>
        <v/>
      </c>
      <c r="S69">
        <f>A69</f>
        <v/>
      </c>
      <c r="T69">
        <f>J69</f>
        <v/>
      </c>
      <c r="U69">
        <f>K69</f>
        <v/>
      </c>
      <c r="V69" s="14">
        <f>IF($A69="","",MOD(ROW()-2,12)+1)</f>
        <v/>
      </c>
      <c r="W69">
        <f>L69</f>
        <v/>
      </c>
      <c r="X69" s="14">
        <f>IF(F69="","",F69)</f>
        <v/>
      </c>
      <c r="Y69" s="14">
        <f>IF(G69="","",G69)</f>
        <v/>
      </c>
      <c r="Z69">
        <f>M69</f>
        <v/>
      </c>
      <c r="AA69">
        <f>N69</f>
        <v/>
      </c>
      <c r="AB69" s="14">
        <f>IF(H69="","",H69)</f>
        <v/>
      </c>
      <c r="AC69">
        <f>O69</f>
        <v/>
      </c>
      <c r="AD69" s="14">
        <f>IF(I69="","",I69)</f>
        <v/>
      </c>
      <c r="AE69">
        <f>P69</f>
        <v/>
      </c>
      <c r="AH69">
        <f>IF(S69&lt;&gt;"",S69,AH68+900)</f>
        <v/>
      </c>
      <c r="AI69">
        <f>IF(T69&lt;&gt;"",T69,AI68)</f>
        <v/>
      </c>
      <c r="AJ69">
        <f>IF(U69&lt;&gt;"",U69,AJ68)</f>
        <v/>
      </c>
      <c r="AK69">
        <f>IF(W69&lt;&gt;"",W69,"")</f>
        <v/>
      </c>
      <c r="AL69" s="14">
        <f>IF(X69&lt;&gt;"",X69,"")</f>
        <v/>
      </c>
      <c r="AM69" s="14">
        <f>IF(Y69&lt;&gt;"",Y69,"")</f>
        <v/>
      </c>
      <c r="AN69" s="14">
        <f>IF(OR(AL69="",AM69=""),"",AL69-AM69)</f>
        <v/>
      </c>
      <c r="AO69">
        <f>IF(AN69="","",IF(AN69&gt;0,"Bullish","Bearish"))</f>
        <v/>
      </c>
      <c r="AP69">
        <f>IF(AO69="",AP68,AO69)</f>
        <v/>
      </c>
      <c r="AQ69" s="14">
        <f>IF(AB69&lt;&gt;"",AB69,"")</f>
        <v/>
      </c>
      <c r="AR69" s="14">
        <f>IF(AD69&lt;&gt;"",AD69,"")</f>
        <v/>
      </c>
      <c r="AS69">
        <f>IF(AS68+1=13,1,AS68+1)</f>
        <v/>
      </c>
      <c r="AT69">
        <f>IFERROR(IF(SLOPE($AQ$50:$AQ$61,$AS$50:$AS$61)&gt;0,MIN(3,ABS(SLOPE($AQ$50:$AQ$61,$AS$50:$AS$61))),IF(SLOPE($AQ$50:$AQ$61,$AS$50:$AS$61)&lt;-0.5,-0.5,0)),0)</f>
        <v/>
      </c>
      <c r="AU69">
        <f>IFERROR(IF(SLOPE($AR$50:$AR$61,$AS$50:$AS$61)&lt;0,MAX(-3,-ABS(SLOPE($AR$50:$AR$61,$AS$50:$AS$61))),IF(SLOPE($AR$50:$AR$61,$AS$50:$AS$61)&gt;0.5,0.5,0)),0)</f>
        <v/>
      </c>
      <c r="AV69">
        <f>($AQ$62+(AT69*(AS69-1)))</f>
        <v/>
      </c>
      <c r="AW69">
        <f>($AR$62+(AU69*(AS69-1)))</f>
        <v/>
      </c>
      <c r="AX69">
        <f>IF(AT69&gt;0,AV69+AT69,AV69)</f>
        <v/>
      </c>
      <c r="AY69">
        <f>IF(AU69&lt;0,AW69+AU69,AW69)</f>
        <v/>
      </c>
      <c r="BA69" s="14">
        <f>IFERROR(AX69-AQ69,"")</f>
        <v/>
      </c>
      <c r="BB69" s="14">
        <f>IFERROR(AY69-AR69,"")</f>
        <v/>
      </c>
      <c r="BD69">
        <f>AH69</f>
        <v/>
      </c>
      <c r="BE69">
        <f>AI69</f>
        <v/>
      </c>
      <c r="BF69">
        <f>AJ69</f>
        <v/>
      </c>
      <c r="BG69" s="14">
        <f>L69</f>
        <v/>
      </c>
      <c r="BH69" s="14">
        <f>IF(X69="","",X69)</f>
        <v/>
      </c>
      <c r="BI69" s="14">
        <f>IF(Y69="","",Y69)</f>
        <v/>
      </c>
      <c r="BJ69">
        <f>Z69</f>
        <v/>
      </c>
      <c r="BK69">
        <f>AA69</f>
        <v/>
      </c>
      <c r="BL69">
        <f>IFERROR(AX69,"")</f>
        <v/>
      </c>
      <c r="BM69">
        <f>IFERROR(AY69,"")</f>
        <v/>
      </c>
    </row>
    <row r="70" ht="14.25" customHeight="1">
      <c r="A70">
        <f>ALGLIB_SSA_XAUUSD!AA70</f>
        <v/>
      </c>
      <c r="B70">
        <f>IF($A70="","",INDEX(ALGLIB_SSA_XAUUSD!$B$2:$B$2401,MATCH($A70,ALGLIB_SSA_XAUUSD!$A$2:$A$2401,1)))</f>
        <v/>
      </c>
      <c r="C70">
        <f>IF($A70="","",INDEX(ALGLIB_SSA_XAUUSD!$C$2:$C$2401,MATCH($A70,ALGLIB_SSA_XAUUSD!$A$2:$A$2401,1)))</f>
        <v/>
      </c>
      <c r="D70" s="14">
        <f>IF($A70="","",INT((ROW()-2)/12)+1)</f>
        <v/>
      </c>
      <c r="E70" s="14">
        <f>IF(AND(E74&lt;&gt;"",D74=D62+1),E62+(E74-E62)*8/12,"")</f>
        <v/>
      </c>
      <c r="F70" s="14">
        <f>IF(AND(F74&lt;&gt;"",D74=D62+1),F62+(F74-F62)*8/12,"")</f>
        <v/>
      </c>
      <c r="G70" s="14">
        <f>IF(AND(G74&lt;&gt;"",D74=D62+1),G62+(G74-G62)*8/12,"")</f>
        <v/>
      </c>
      <c r="H70" s="14">
        <f>IF(AND(H74&lt;&gt;"",D74=D62+1),H62+(H74-H62)*8/12,"")</f>
        <v/>
      </c>
      <c r="I70" s="14">
        <f>IF(AND(L74&lt;&gt;"",D74=D62+1),I62+(I74-I62)*8/12,"")</f>
        <v/>
      </c>
      <c r="J70">
        <f>_xlfn.XLOOKUP($A70,ALGLIB_SSA_XAUUSD!$AA$2:$AA$2401,ALGLIB_SSA_XAUUSD!$P$2:$P$2401,"",0)</f>
        <v/>
      </c>
      <c r="K70">
        <f>_xlfn.XLOOKUP($A70,ALGLIB_SSA_XAUUSD!$AA$2:$AA$2401,ALGLIB_SSA_XAUUSD!$Q$2:$Q$2401,"",0)</f>
        <v/>
      </c>
      <c r="L70">
        <f>_xlfn.XLOOKUP($A70,ALGLIB_SSA_XAUUSD!$AA$2:$AA$2401,ALGLIB_SSA_XAUUSD!$R$2:$R$2401,"",0)</f>
        <v/>
      </c>
      <c r="M70">
        <f>_xlfn.XLOOKUP($A70,ALGLIB_SSA_XAUUSD!$AA$2:$AA$2401,ALGLIB_SSA_XAUUSD!$S$2:$S$2401,"",0)</f>
        <v/>
      </c>
      <c r="N70">
        <f>_xlfn.XLOOKUP($A70,ALGLIB_SSA_XAUUSD!$AA$2:$AA$2401,ALGLIB_SSA_XAUUSD!$T$2:$T$2401,"",0)</f>
        <v/>
      </c>
      <c r="O70">
        <f>_xlfn.XLOOKUP($A70,ALGLIB_SSA_XAUUSD!$AA$2:$AA$2401,ALGLIB_SSA_XAUUSD!$U$2:$U$2401,"",0)</f>
        <v/>
      </c>
      <c r="P70">
        <f>_xlfn.XLOOKUP($A70,ALGLIB_SSA_XAUUSD!$AA$2:$AA$2401,ALGLIB_SSA_XAUUSD!$V$2:$V$2401,"",0)</f>
        <v/>
      </c>
      <c r="S70">
        <f>A70</f>
        <v/>
      </c>
      <c r="T70">
        <f>J70</f>
        <v/>
      </c>
      <c r="U70">
        <f>K70</f>
        <v/>
      </c>
      <c r="V70" s="14">
        <f>IF($A70="","",MOD(ROW()-2,12)+1)</f>
        <v/>
      </c>
      <c r="W70">
        <f>L70</f>
        <v/>
      </c>
      <c r="X70" s="14">
        <f>IF(F70="","",F70)</f>
        <v/>
      </c>
      <c r="Y70" s="14">
        <f>IF(G70="","",G70)</f>
        <v/>
      </c>
      <c r="Z70">
        <f>M70</f>
        <v/>
      </c>
      <c r="AA70">
        <f>N70</f>
        <v/>
      </c>
      <c r="AB70" s="14">
        <f>IF(H70="","",H70)</f>
        <v/>
      </c>
      <c r="AC70">
        <f>O70</f>
        <v/>
      </c>
      <c r="AD70" s="14">
        <f>IF(I70="","",I70)</f>
        <v/>
      </c>
      <c r="AE70">
        <f>P70</f>
        <v/>
      </c>
      <c r="AH70">
        <f>IF(S70&lt;&gt;"",S70,AH69+900)</f>
        <v/>
      </c>
      <c r="AI70">
        <f>IF(T70&lt;&gt;"",T70,AI69)</f>
        <v/>
      </c>
      <c r="AJ70">
        <f>IF(U70&lt;&gt;"",U70,AJ69)</f>
        <v/>
      </c>
      <c r="AK70">
        <f>IF(W70&lt;&gt;"",W70,"")</f>
        <v/>
      </c>
      <c r="AL70" s="14">
        <f>IF(X70&lt;&gt;"",X70,"")</f>
        <v/>
      </c>
      <c r="AM70" s="14">
        <f>IF(Y70&lt;&gt;"",Y70,"")</f>
        <v/>
      </c>
      <c r="AN70" s="14">
        <f>IF(OR(AL70="",AM70=""),"",AL70-AM70)</f>
        <v/>
      </c>
      <c r="AO70">
        <f>IF(AN70="","",IF(AN70&gt;0,"Bullish","Bearish"))</f>
        <v/>
      </c>
      <c r="AP70">
        <f>IF(AO70="",AP69,AO70)</f>
        <v/>
      </c>
      <c r="AQ70" s="14">
        <f>IF(AB70&lt;&gt;"",AB70,"")</f>
        <v/>
      </c>
      <c r="AR70" s="14">
        <f>IF(AD70&lt;&gt;"",AD70,"")</f>
        <v/>
      </c>
      <c r="AS70">
        <f>IF(AS69+1=13,1,AS69+1)</f>
        <v/>
      </c>
      <c r="AT70">
        <f>IFERROR(IF(SLOPE($AQ$50:$AQ$61,$AS$50:$AS$61)&gt;0,MIN(3,ABS(SLOPE($AQ$50:$AQ$61,$AS$50:$AS$61))),IF(SLOPE($AQ$50:$AQ$61,$AS$50:$AS$61)&lt;-0.5,-0.5,0)),0)</f>
        <v/>
      </c>
      <c r="AU70">
        <f>IFERROR(IF(SLOPE($AR$50:$AR$61,$AS$50:$AS$61)&lt;0,MAX(-3,-ABS(SLOPE($AR$50:$AR$61,$AS$50:$AS$61))),IF(SLOPE($AR$50:$AR$61,$AS$50:$AS$61)&gt;0.5,0.5,0)),0)</f>
        <v/>
      </c>
      <c r="AV70">
        <f>($AQ$62+(AT70*(AS70-1)))</f>
        <v/>
      </c>
      <c r="AW70">
        <f>($AR$62+(AU70*(AS70-1)))</f>
        <v/>
      </c>
      <c r="AX70">
        <f>IF(AT70&gt;0,AV70+AT70,AV70)</f>
        <v/>
      </c>
      <c r="AY70">
        <f>IF(AU70&lt;0,AW70+AU70,AW70)</f>
        <v/>
      </c>
      <c r="BA70" s="14">
        <f>IFERROR(AX70-AQ70,"")</f>
        <v/>
      </c>
      <c r="BB70" s="14">
        <f>IFERROR(AY70-AR70,"")</f>
        <v/>
      </c>
      <c r="BD70">
        <f>AH70</f>
        <v/>
      </c>
      <c r="BE70">
        <f>AI70</f>
        <v/>
      </c>
      <c r="BF70">
        <f>AJ70</f>
        <v/>
      </c>
      <c r="BG70" s="14">
        <f>L70</f>
        <v/>
      </c>
      <c r="BH70" s="14">
        <f>IF(X70="","",X70)</f>
        <v/>
      </c>
      <c r="BI70" s="14">
        <f>IF(Y70="","",Y70)</f>
        <v/>
      </c>
      <c r="BJ70">
        <f>Z70</f>
        <v/>
      </c>
      <c r="BK70">
        <f>AA70</f>
        <v/>
      </c>
      <c r="BL70">
        <f>IFERROR(AX70,"")</f>
        <v/>
      </c>
      <c r="BM70">
        <f>IFERROR(AY70,"")</f>
        <v/>
      </c>
    </row>
    <row r="71" ht="14.25" customHeight="1">
      <c r="A71">
        <f>ALGLIB_SSA_XAUUSD!AA71</f>
        <v/>
      </c>
      <c r="B71">
        <f>IF($A71="","",INDEX(ALGLIB_SSA_XAUUSD!$B$2:$B$2401,MATCH($A71,ALGLIB_SSA_XAUUSD!$A$2:$A$2401,1)))</f>
        <v/>
      </c>
      <c r="C71">
        <f>IF($A71="","",INDEX(ALGLIB_SSA_XAUUSD!$C$2:$C$2401,MATCH($A71,ALGLIB_SSA_XAUUSD!$A$2:$A$2401,1)))</f>
        <v/>
      </c>
      <c r="D71" s="14">
        <f>IF($A71="","",INT((ROW()-2)/12)+1)</f>
        <v/>
      </c>
      <c r="E71" s="14">
        <f>IF(AND(E74&lt;&gt;"",D74=D62+1),E62+(E74-E62)*9/12,"")</f>
        <v/>
      </c>
      <c r="F71" s="14">
        <f>IF(AND(F74&lt;&gt;"",D74=D62+1),F62+(F74-F62)*9/12,"")</f>
        <v/>
      </c>
      <c r="G71" s="14">
        <f>IF(AND(G74&lt;&gt;"",D74=D62+1),G62+(G74-G62)*9/12,"")</f>
        <v/>
      </c>
      <c r="H71" s="14">
        <f>IF(AND(H74&lt;&gt;"",D74=D62+1),H62+(H74-H62)*9/12,"")</f>
        <v/>
      </c>
      <c r="I71" s="14">
        <f>IF(AND(L74&lt;&gt;"",D74=D62+1),I62+(I74-I62)*9/12,"")</f>
        <v/>
      </c>
      <c r="J71">
        <f>_xlfn.XLOOKUP($A71,ALGLIB_SSA_XAUUSD!$AA$2:$AA$2401,ALGLIB_SSA_XAUUSD!$P$2:$P$2401,"",0)</f>
        <v/>
      </c>
      <c r="K71">
        <f>_xlfn.XLOOKUP($A71,ALGLIB_SSA_XAUUSD!$AA$2:$AA$2401,ALGLIB_SSA_XAUUSD!$Q$2:$Q$2401,"",0)</f>
        <v/>
      </c>
      <c r="L71">
        <f>_xlfn.XLOOKUP($A71,ALGLIB_SSA_XAUUSD!$AA$2:$AA$2401,ALGLIB_SSA_XAUUSD!$R$2:$R$2401,"",0)</f>
        <v/>
      </c>
      <c r="M71">
        <f>_xlfn.XLOOKUP($A71,ALGLIB_SSA_XAUUSD!$AA$2:$AA$2401,ALGLIB_SSA_XAUUSD!$S$2:$S$2401,"",0)</f>
        <v/>
      </c>
      <c r="N71">
        <f>_xlfn.XLOOKUP($A71,ALGLIB_SSA_XAUUSD!$AA$2:$AA$2401,ALGLIB_SSA_XAUUSD!$T$2:$T$2401,"",0)</f>
        <v/>
      </c>
      <c r="O71">
        <f>_xlfn.XLOOKUP($A71,ALGLIB_SSA_XAUUSD!$AA$2:$AA$2401,ALGLIB_SSA_XAUUSD!$U$2:$U$2401,"",0)</f>
        <v/>
      </c>
      <c r="P71">
        <f>_xlfn.XLOOKUP($A71,ALGLIB_SSA_XAUUSD!$AA$2:$AA$2401,ALGLIB_SSA_XAUUSD!$V$2:$V$2401,"",0)</f>
        <v/>
      </c>
      <c r="S71">
        <f>A71</f>
        <v/>
      </c>
      <c r="T71">
        <f>J71</f>
        <v/>
      </c>
      <c r="U71">
        <f>K71</f>
        <v/>
      </c>
      <c r="V71" s="14">
        <f>IF($A71="","",MOD(ROW()-2,12)+1)</f>
        <v/>
      </c>
      <c r="W71">
        <f>L71</f>
        <v/>
      </c>
      <c r="X71" s="14">
        <f>IF(F71="","",F71)</f>
        <v/>
      </c>
      <c r="Y71" s="14">
        <f>IF(G71="","",G71)</f>
        <v/>
      </c>
      <c r="Z71">
        <f>M71</f>
        <v/>
      </c>
      <c r="AA71">
        <f>N71</f>
        <v/>
      </c>
      <c r="AB71" s="14">
        <f>IF(H71="","",H71)</f>
        <v/>
      </c>
      <c r="AC71">
        <f>O71</f>
        <v/>
      </c>
      <c r="AD71" s="14">
        <f>IF(I71="","",I71)</f>
        <v/>
      </c>
      <c r="AE71">
        <f>P71</f>
        <v/>
      </c>
      <c r="AH71">
        <f>IF(S71&lt;&gt;"",S71,AH70+900)</f>
        <v/>
      </c>
      <c r="AI71">
        <f>IF(T71&lt;&gt;"",T71,AI70)</f>
        <v/>
      </c>
      <c r="AJ71">
        <f>IF(U71&lt;&gt;"",U71,AJ70)</f>
        <v/>
      </c>
      <c r="AK71">
        <f>IF(W71&lt;&gt;"",W71,"")</f>
        <v/>
      </c>
      <c r="AL71" s="14">
        <f>IF(X71&lt;&gt;"",X71,"")</f>
        <v/>
      </c>
      <c r="AM71" s="14">
        <f>IF(Y71&lt;&gt;"",Y71,"")</f>
        <v/>
      </c>
      <c r="AN71" s="14">
        <f>IF(OR(AL71="",AM71=""),"",AL71-AM71)</f>
        <v/>
      </c>
      <c r="AO71">
        <f>IF(AN71="","",IF(AN71&gt;0,"Bullish","Bearish"))</f>
        <v/>
      </c>
      <c r="AP71">
        <f>IF(AO71="",AP70,AO71)</f>
        <v/>
      </c>
      <c r="AQ71" s="14">
        <f>IF(AB71&lt;&gt;"",AB71,"")</f>
        <v/>
      </c>
      <c r="AR71" s="14">
        <f>IF(AD71&lt;&gt;"",AD71,"")</f>
        <v/>
      </c>
      <c r="AS71">
        <f>IF(AS70+1=13,1,AS70+1)</f>
        <v/>
      </c>
      <c r="AT71">
        <f>IFERROR(IF(SLOPE($AQ$50:$AQ$61,$AS$50:$AS$61)&gt;0,MIN(3,ABS(SLOPE($AQ$50:$AQ$61,$AS$50:$AS$61))),IF(SLOPE($AQ$50:$AQ$61,$AS$50:$AS$61)&lt;-0.5,-0.5,0)),0)</f>
        <v/>
      </c>
      <c r="AU71">
        <f>IFERROR(IF(SLOPE($AR$50:$AR$61,$AS$50:$AS$61)&lt;0,MAX(-3,-ABS(SLOPE($AR$50:$AR$61,$AS$50:$AS$61))),IF(SLOPE($AR$50:$AR$61,$AS$50:$AS$61)&gt;0.5,0.5,0)),0)</f>
        <v/>
      </c>
      <c r="AV71">
        <f>($AQ$62+(AT71*(AS71-1)))</f>
        <v/>
      </c>
      <c r="AW71">
        <f>($AR$62+(AU71*(AS71-1)))</f>
        <v/>
      </c>
      <c r="AX71">
        <f>IF(AT71&gt;0,AV71+AT71,AV71)</f>
        <v/>
      </c>
      <c r="AY71">
        <f>IF(AU71&lt;0,AW71+AU71,AW71)</f>
        <v/>
      </c>
      <c r="BA71" s="14">
        <f>IFERROR(AX71-AQ71,"")</f>
        <v/>
      </c>
      <c r="BB71" s="14">
        <f>IFERROR(AY71-AR71,"")</f>
        <v/>
      </c>
      <c r="BD71">
        <f>AH71</f>
        <v/>
      </c>
      <c r="BE71">
        <f>AI71</f>
        <v/>
      </c>
      <c r="BF71">
        <f>AJ71</f>
        <v/>
      </c>
      <c r="BG71" s="14">
        <f>L71</f>
        <v/>
      </c>
      <c r="BH71" s="14">
        <f>IF(X71="","",X71)</f>
        <v/>
      </c>
      <c r="BI71" s="14">
        <f>IF(Y71="","",Y71)</f>
        <v/>
      </c>
      <c r="BJ71">
        <f>Z71</f>
        <v/>
      </c>
      <c r="BK71">
        <f>AA71</f>
        <v/>
      </c>
      <c r="BL71">
        <f>IFERROR(AX71,"")</f>
        <v/>
      </c>
      <c r="BM71">
        <f>IFERROR(AY71,"")</f>
        <v/>
      </c>
    </row>
    <row r="72" ht="14.25" customHeight="1">
      <c r="A72">
        <f>ALGLIB_SSA_XAUUSD!AA72</f>
        <v/>
      </c>
      <c r="B72">
        <f>IF($A72="","",INDEX(ALGLIB_SSA_XAUUSD!$B$2:$B$2401,MATCH($A72,ALGLIB_SSA_XAUUSD!$A$2:$A$2401,1)))</f>
        <v/>
      </c>
      <c r="C72">
        <f>IF($A72="","",INDEX(ALGLIB_SSA_XAUUSD!$C$2:$C$2401,MATCH($A72,ALGLIB_SSA_XAUUSD!$A$2:$A$2401,1)))</f>
        <v/>
      </c>
      <c r="D72" s="14">
        <f>IF($A72="","",INT((ROW()-2)/12)+1)</f>
        <v/>
      </c>
      <c r="E72" s="14">
        <f>IF(AND(E74&lt;&gt;"",D74=D62+1),E62+(E74-E62)*10/12,"")</f>
        <v/>
      </c>
      <c r="F72" s="14">
        <f>IF(AND(F74&lt;&gt;"",D74=D62+1),F62+(F74-F62)*10/12,"")</f>
        <v/>
      </c>
      <c r="G72" s="14">
        <f>IF(AND(G74&lt;&gt;"",D74=D62+1),G62+(G74-G62)*10/12,"")</f>
        <v/>
      </c>
      <c r="H72" s="14">
        <f>IF(AND(H74&lt;&gt;"",D74=D62+1),H62+(H74-H62)*10/12,"")</f>
        <v/>
      </c>
      <c r="I72" s="14">
        <f>IF(AND(L74&lt;&gt;"",D74=D62+1),I62+(I74-I62)*10/12,"")</f>
        <v/>
      </c>
      <c r="J72">
        <f>_xlfn.XLOOKUP($A72,ALGLIB_SSA_XAUUSD!$AA$2:$AA$2401,ALGLIB_SSA_XAUUSD!$P$2:$P$2401,"",0)</f>
        <v/>
      </c>
      <c r="K72">
        <f>_xlfn.XLOOKUP($A72,ALGLIB_SSA_XAUUSD!$AA$2:$AA$2401,ALGLIB_SSA_XAUUSD!$Q$2:$Q$2401,"",0)</f>
        <v/>
      </c>
      <c r="L72">
        <f>_xlfn.XLOOKUP($A72,ALGLIB_SSA_XAUUSD!$AA$2:$AA$2401,ALGLIB_SSA_XAUUSD!$R$2:$R$2401,"",0)</f>
        <v/>
      </c>
      <c r="M72">
        <f>_xlfn.XLOOKUP($A72,ALGLIB_SSA_XAUUSD!$AA$2:$AA$2401,ALGLIB_SSA_XAUUSD!$S$2:$S$2401,"",0)</f>
        <v/>
      </c>
      <c r="N72">
        <f>_xlfn.XLOOKUP($A72,ALGLIB_SSA_XAUUSD!$AA$2:$AA$2401,ALGLIB_SSA_XAUUSD!$T$2:$T$2401,"",0)</f>
        <v/>
      </c>
      <c r="O72">
        <f>_xlfn.XLOOKUP($A72,ALGLIB_SSA_XAUUSD!$AA$2:$AA$2401,ALGLIB_SSA_XAUUSD!$U$2:$U$2401,"",0)</f>
        <v/>
      </c>
      <c r="P72">
        <f>_xlfn.XLOOKUP($A72,ALGLIB_SSA_XAUUSD!$AA$2:$AA$2401,ALGLIB_SSA_XAUUSD!$V$2:$V$2401,"",0)</f>
        <v/>
      </c>
      <c r="S72">
        <f>A72</f>
        <v/>
      </c>
      <c r="T72">
        <f>J72</f>
        <v/>
      </c>
      <c r="U72">
        <f>K72</f>
        <v/>
      </c>
      <c r="V72" s="14">
        <f>IF($A72="","",MOD(ROW()-2,12)+1)</f>
        <v/>
      </c>
      <c r="W72">
        <f>L72</f>
        <v/>
      </c>
      <c r="X72" s="14">
        <f>IF(F72="","",F72)</f>
        <v/>
      </c>
      <c r="Y72" s="14">
        <f>IF(G72="","",G72)</f>
        <v/>
      </c>
      <c r="Z72">
        <f>M72</f>
        <v/>
      </c>
      <c r="AA72">
        <f>N72</f>
        <v/>
      </c>
      <c r="AB72" s="14">
        <f>IF(H72="","",H72)</f>
        <v/>
      </c>
      <c r="AC72">
        <f>O72</f>
        <v/>
      </c>
      <c r="AD72" s="14">
        <f>IF(I72="","",I72)</f>
        <v/>
      </c>
      <c r="AE72">
        <f>P72</f>
        <v/>
      </c>
      <c r="AH72">
        <f>IF(S72&lt;&gt;"",S72,AH71+900)</f>
        <v/>
      </c>
      <c r="AI72">
        <f>IF(T72&lt;&gt;"",T72,AI71)</f>
        <v/>
      </c>
      <c r="AJ72">
        <f>IF(U72&lt;&gt;"",U72,AJ71)</f>
        <v/>
      </c>
      <c r="AK72">
        <f>IF(W72&lt;&gt;"",W72,"")</f>
        <v/>
      </c>
      <c r="AL72" s="14">
        <f>IF(X72&lt;&gt;"",X72,"")</f>
        <v/>
      </c>
      <c r="AM72" s="14">
        <f>IF(Y72&lt;&gt;"",Y72,"")</f>
        <v/>
      </c>
      <c r="AN72" s="14">
        <f>IF(OR(AL72="",AM72=""),"",AL72-AM72)</f>
        <v/>
      </c>
      <c r="AO72">
        <f>IF(AN72="","",IF(AN72&gt;0,"Bullish","Bearish"))</f>
        <v/>
      </c>
      <c r="AP72">
        <f>IF(AO72="",AP71,AO72)</f>
        <v/>
      </c>
      <c r="AQ72" s="14">
        <f>IF(AB72&lt;&gt;"",AB72,"")</f>
        <v/>
      </c>
      <c r="AR72" s="14">
        <f>IF(AD72&lt;&gt;"",AD72,"")</f>
        <v/>
      </c>
      <c r="AS72">
        <f>IF(AS71+1=13,1,AS71+1)</f>
        <v/>
      </c>
      <c r="AT72">
        <f>IFERROR(IF(SLOPE($AQ$50:$AQ$61,$AS$50:$AS$61)&gt;0,MIN(3,ABS(SLOPE($AQ$50:$AQ$61,$AS$50:$AS$61))),IF(SLOPE($AQ$50:$AQ$61,$AS$50:$AS$61)&lt;-0.5,-0.5,0)),0)</f>
        <v/>
      </c>
      <c r="AU72">
        <f>IFERROR(IF(SLOPE($AR$50:$AR$61,$AS$50:$AS$61)&lt;0,MAX(-3,-ABS(SLOPE($AR$50:$AR$61,$AS$50:$AS$61))),IF(SLOPE($AR$50:$AR$61,$AS$50:$AS$61)&gt;0.5,0.5,0)),0)</f>
        <v/>
      </c>
      <c r="AV72">
        <f>($AQ$62+(AT72*(AS72-1)))</f>
        <v/>
      </c>
      <c r="AW72">
        <f>($AR$62+(AU72*(AS72-1)))</f>
        <v/>
      </c>
      <c r="AX72">
        <f>IF(AT72&gt;0,AV72+AT72,AV72)</f>
        <v/>
      </c>
      <c r="AY72">
        <f>IF(AU72&lt;0,AW72+AU72,AW72)</f>
        <v/>
      </c>
      <c r="BA72" s="14">
        <f>IFERROR(AX72-AQ72,"")</f>
        <v/>
      </c>
      <c r="BB72" s="14">
        <f>IFERROR(AY72-AR72,"")</f>
        <v/>
      </c>
      <c r="BD72">
        <f>AH72</f>
        <v/>
      </c>
      <c r="BE72">
        <f>AI72</f>
        <v/>
      </c>
      <c r="BF72">
        <f>AJ72</f>
        <v/>
      </c>
      <c r="BG72" s="14">
        <f>L72</f>
        <v/>
      </c>
      <c r="BH72" s="14">
        <f>IF(X72="","",X72)</f>
        <v/>
      </c>
      <c r="BI72" s="14">
        <f>IF(Y72="","",Y72)</f>
        <v/>
      </c>
      <c r="BJ72">
        <f>Z72</f>
        <v/>
      </c>
      <c r="BK72">
        <f>AA72</f>
        <v/>
      </c>
      <c r="BL72">
        <f>IFERROR(AX72,"")</f>
        <v/>
      </c>
      <c r="BM72">
        <f>IFERROR(AY72,"")</f>
        <v/>
      </c>
    </row>
    <row r="73" ht="14.25" customHeight="1">
      <c r="A73">
        <f>ALGLIB_SSA_XAUUSD!AA73</f>
        <v/>
      </c>
      <c r="B73">
        <f>IF($A73="","",INDEX(ALGLIB_SSA_XAUUSD!$B$2:$B$2401,MATCH($A73,ALGLIB_SSA_XAUUSD!$A$2:$A$2401,1)))</f>
        <v/>
      </c>
      <c r="C73">
        <f>IF($A73="","",INDEX(ALGLIB_SSA_XAUUSD!$C$2:$C$2401,MATCH($A73,ALGLIB_SSA_XAUUSD!$A$2:$A$2401,1)))</f>
        <v/>
      </c>
      <c r="D73" s="14">
        <f>IF($A73="","",INT((ROW()-2)/12)+1)</f>
        <v/>
      </c>
      <c r="E73" s="14">
        <f>IF(AND(E74&lt;&gt;"",D74=D62+1),E62+(E74-E62)*11/12,"")</f>
        <v/>
      </c>
      <c r="F73" s="14">
        <f>IF(AND(F74&lt;&gt;"",D74=D62+1),F62+(F74-F62)*11/12,"")</f>
        <v/>
      </c>
      <c r="G73" s="14">
        <f>IF(AND(G74&lt;&gt;"",D74=D62+1),G62+(G74-G62)*11/12,"")</f>
        <v/>
      </c>
      <c r="H73" s="14">
        <f>IF(AND(H74&lt;&gt;"",D74=D62+1),H62+(H74-H62)*11/12,"")</f>
        <v/>
      </c>
      <c r="I73" s="14">
        <f>IF(AND(L74&lt;&gt;"",D74=D62+1),I62+(I74-I62)*11/12,"")</f>
        <v/>
      </c>
      <c r="J73">
        <f>_xlfn.XLOOKUP($A73,ALGLIB_SSA_XAUUSD!$AA$2:$AA$2401,ALGLIB_SSA_XAUUSD!$P$2:$P$2401,"",0)</f>
        <v/>
      </c>
      <c r="K73">
        <f>_xlfn.XLOOKUP($A73,ALGLIB_SSA_XAUUSD!$AA$2:$AA$2401,ALGLIB_SSA_XAUUSD!$Q$2:$Q$2401,"",0)</f>
        <v/>
      </c>
      <c r="L73">
        <f>_xlfn.XLOOKUP($A73,ALGLIB_SSA_XAUUSD!$AA$2:$AA$2401,ALGLIB_SSA_XAUUSD!$R$2:$R$2401,"",0)</f>
        <v/>
      </c>
      <c r="M73">
        <f>_xlfn.XLOOKUP($A73,ALGLIB_SSA_XAUUSD!$AA$2:$AA$2401,ALGLIB_SSA_XAUUSD!$S$2:$S$2401,"",0)</f>
        <v/>
      </c>
      <c r="N73">
        <f>_xlfn.XLOOKUP($A73,ALGLIB_SSA_XAUUSD!$AA$2:$AA$2401,ALGLIB_SSA_XAUUSD!$T$2:$T$2401,"",0)</f>
        <v/>
      </c>
      <c r="O73">
        <f>_xlfn.XLOOKUP($A73,ALGLIB_SSA_XAUUSD!$AA$2:$AA$2401,ALGLIB_SSA_XAUUSD!$U$2:$U$2401,"",0)</f>
        <v/>
      </c>
      <c r="P73">
        <f>_xlfn.XLOOKUP($A73,ALGLIB_SSA_XAUUSD!$AA$2:$AA$2401,ALGLIB_SSA_XAUUSD!$V$2:$V$2401,"",0)</f>
        <v/>
      </c>
      <c r="S73">
        <f>A73</f>
        <v/>
      </c>
      <c r="T73">
        <f>J73</f>
        <v/>
      </c>
      <c r="U73">
        <f>K73</f>
        <v/>
      </c>
      <c r="V73" s="14">
        <f>IF($A73="","",MOD(ROW()-2,12)+1)</f>
        <v/>
      </c>
      <c r="W73">
        <f>L73</f>
        <v/>
      </c>
      <c r="X73" s="14">
        <f>IF(F73="","",F73)</f>
        <v/>
      </c>
      <c r="Y73" s="14">
        <f>IF(G73="","",G73)</f>
        <v/>
      </c>
      <c r="Z73">
        <f>M73</f>
        <v/>
      </c>
      <c r="AA73">
        <f>N73</f>
        <v/>
      </c>
      <c r="AB73" s="14">
        <f>IF(H73="","",H73)</f>
        <v/>
      </c>
      <c r="AC73">
        <f>O73</f>
        <v/>
      </c>
      <c r="AD73" s="14">
        <f>IF(I73="","",I73)</f>
        <v/>
      </c>
      <c r="AE73">
        <f>P73</f>
        <v/>
      </c>
      <c r="AH73">
        <f>IF(S73&lt;&gt;"",S73,AH72+900)</f>
        <v/>
      </c>
      <c r="AI73">
        <f>IF(T73&lt;&gt;"",T73,AI72)</f>
        <v/>
      </c>
      <c r="AJ73">
        <f>IF(U73&lt;&gt;"",U73,AJ72)</f>
        <v/>
      </c>
      <c r="AK73">
        <f>IF(W73&lt;&gt;"",W73,"")</f>
        <v/>
      </c>
      <c r="AL73" s="14">
        <f>IF(X73&lt;&gt;"",X73,"")</f>
        <v/>
      </c>
      <c r="AM73" s="14">
        <f>IF(Y73&lt;&gt;"",Y73,"")</f>
        <v/>
      </c>
      <c r="AN73" s="14">
        <f>IF(OR(AL73="",AM73=""),"",AL73-AM73)</f>
        <v/>
      </c>
      <c r="AO73">
        <f>IF(AN73="","",IF(AN73&gt;0,"Bullish","Bearish"))</f>
        <v/>
      </c>
      <c r="AP73">
        <f>IF(AO73="",AP72,AO73)</f>
        <v/>
      </c>
      <c r="AQ73" s="14">
        <f>IF(AB73&lt;&gt;"",AB73,"")</f>
        <v/>
      </c>
      <c r="AR73" s="14">
        <f>IF(AD73&lt;&gt;"",AD73,"")</f>
        <v/>
      </c>
      <c r="AS73">
        <f>IF(AS72+1=13,1,AS72+1)</f>
        <v/>
      </c>
      <c r="AT73">
        <f>IFERROR(IF(SLOPE($AQ$50:$AQ$61,$AS$50:$AS$61)&gt;0,MIN(3,ABS(SLOPE($AQ$50:$AQ$61,$AS$50:$AS$61))),IF(SLOPE($AQ$50:$AQ$61,$AS$50:$AS$61)&lt;-0.5,-0.5,0)),0)</f>
        <v/>
      </c>
      <c r="AU73">
        <f>IFERROR(IF(SLOPE($AR$50:$AR$61,$AS$50:$AS$61)&lt;0,MAX(-3,-ABS(SLOPE($AR$50:$AR$61,$AS$50:$AS$61))),IF(SLOPE($AR$50:$AR$61,$AS$50:$AS$61)&gt;0.5,0.5,0)),0)</f>
        <v/>
      </c>
      <c r="AV73">
        <f>($AQ$62+(AT73*(AS73-1)))</f>
        <v/>
      </c>
      <c r="AW73">
        <f>($AR$62+(AU73*(AS73-1)))</f>
        <v/>
      </c>
      <c r="AX73">
        <f>IF(AT73&gt;0,AV73+AT73,AV73)</f>
        <v/>
      </c>
      <c r="AY73">
        <f>IF(AU73&lt;0,AW73+AU73,AW73)</f>
        <v/>
      </c>
      <c r="BA73" s="14">
        <f>IFERROR(AX73-AQ73,"")</f>
        <v/>
      </c>
      <c r="BB73" s="14">
        <f>IFERROR(AY73-AR73,"")</f>
        <v/>
      </c>
      <c r="BD73">
        <f>AH73</f>
        <v/>
      </c>
      <c r="BE73">
        <f>AI73</f>
        <v/>
      </c>
      <c r="BF73">
        <f>AJ73</f>
        <v/>
      </c>
      <c r="BG73" s="14">
        <f>L73</f>
        <v/>
      </c>
      <c r="BH73" s="14">
        <f>IF(X73="","",X73)</f>
        <v/>
      </c>
      <c r="BI73" s="14">
        <f>IF(Y73="","",Y73)</f>
        <v/>
      </c>
      <c r="BJ73">
        <f>Z73</f>
        <v/>
      </c>
      <c r="BK73">
        <f>AA73</f>
        <v/>
      </c>
      <c r="BL73">
        <f>IFERROR(AX73,"")</f>
        <v/>
      </c>
      <c r="BM73">
        <f>IFERROR(AY73,"")</f>
        <v/>
      </c>
    </row>
    <row r="74" ht="14.25" customHeight="1">
      <c r="A74">
        <f>ALGLIB_SSA_XAUUSD!AA74</f>
        <v/>
      </c>
      <c r="B74">
        <f>IF($A74="","",INDEX(ALGLIB_SSA_XAUUSD!$B$2:$B$2401,MATCH($A74,ALGLIB_SSA_XAUUSD!$A$2:$A$2401,1)))</f>
        <v/>
      </c>
      <c r="C74">
        <f>IF($A74="","",INDEX(ALGLIB_SSA_XAUUSD!$C$2:$C$2401,MATCH($A74,ALGLIB_SSA_XAUUSD!$A$2:$A$2401,1)))</f>
        <v/>
      </c>
      <c r="D74" s="14">
        <f>IF($A74="","",INT((ROW()-2)/12)+1)</f>
        <v/>
      </c>
      <c r="E74" s="14">
        <f>IF($A74="","",INDEX(ALGLIB_SSA_XAUUSD!$D$2:$D$2401,MATCH($A74,ALGLIB_SSA_XAUUSD!$A$2:$A$2401,1)))</f>
        <v/>
      </c>
      <c r="F74" s="14">
        <f>IF($A74="","",INDEX(ALGLIB_SSA_XAUUSD!$E$2:$E$2401,MATCH($A74,ALGLIB_SSA_XAUUSD!$A$2:$A$2401,1)))</f>
        <v/>
      </c>
      <c r="G74" s="14">
        <f>IF($A74="","",INDEX(ALGLIB_SSA_XAUUSD!$F$2:$F$2401,MATCH($A74,ALGLIB_SSA_XAUUSD!$A$2:$A$2401,1)))</f>
        <v/>
      </c>
      <c r="H74" s="14">
        <f>IF($A74="","",INDEX(ALGLIB_SSA_XAUUSD!$G$2:$G$2401,MATCH($A74,ALGLIB_SSA_XAUUSD!$A$2:$A$2401,1)))</f>
        <v/>
      </c>
      <c r="I74" s="14">
        <f>IF($A74="","",INDEX(ALGLIB_SSA_XAUUSD!$H$2:$H$2401,MATCH($A74,ALGLIB_SSA_XAUUSD!$A$2:$A$2401,1)))</f>
        <v/>
      </c>
      <c r="J74">
        <f>_xlfn.XLOOKUP($A74,ALGLIB_SSA_XAUUSD!$AA$2:$AA$2401,ALGLIB_SSA_XAUUSD!$P$2:$P$2401,"",0)</f>
        <v/>
      </c>
      <c r="K74">
        <f>_xlfn.XLOOKUP($A74,ALGLIB_SSA_XAUUSD!$AA$2:$AA$2401,ALGLIB_SSA_XAUUSD!$Q$2:$Q$2401,"",0)</f>
        <v/>
      </c>
      <c r="L74">
        <f>_xlfn.XLOOKUP($A74,ALGLIB_SSA_XAUUSD!$AA$2:$AA$2401,ALGLIB_SSA_XAUUSD!$R$2:$R$2401,"",0)</f>
        <v/>
      </c>
      <c r="M74">
        <f>_xlfn.XLOOKUP($A74,ALGLIB_SSA_XAUUSD!$AA$2:$AA$2401,ALGLIB_SSA_XAUUSD!$S$2:$S$2401,"",0)</f>
        <v/>
      </c>
      <c r="N74">
        <f>_xlfn.XLOOKUP($A74,ALGLIB_SSA_XAUUSD!$AA$2:$AA$2401,ALGLIB_SSA_XAUUSD!$T$2:$T$2401,"",0)</f>
        <v/>
      </c>
      <c r="O74">
        <f>_xlfn.XLOOKUP($A74,ALGLIB_SSA_XAUUSD!$AA$2:$AA$2401,ALGLIB_SSA_XAUUSD!$U$2:$U$2401,"",0)</f>
        <v/>
      </c>
      <c r="P74">
        <f>_xlfn.XLOOKUP($A74,ALGLIB_SSA_XAUUSD!$AA$2:$AA$2401,ALGLIB_SSA_XAUUSD!$V$2:$V$2401,"",0)</f>
        <v/>
      </c>
      <c r="S74">
        <f>A74</f>
        <v/>
      </c>
      <c r="T74">
        <f>J74</f>
        <v/>
      </c>
      <c r="U74">
        <f>K74</f>
        <v/>
      </c>
      <c r="V74" s="14">
        <f>IF($A74="","",MOD(ROW()-2,12)+1)</f>
        <v/>
      </c>
      <c r="W74">
        <f>L74</f>
        <v/>
      </c>
      <c r="X74" s="14">
        <f>IF(F74="","",F74)</f>
        <v/>
      </c>
      <c r="Y74" s="14">
        <f>IF(G74="","",G74)</f>
        <v/>
      </c>
      <c r="Z74">
        <f>M74</f>
        <v/>
      </c>
      <c r="AA74">
        <f>N74</f>
        <v/>
      </c>
      <c r="AB74" s="14">
        <f>IF(H74="","",H74)</f>
        <v/>
      </c>
      <c r="AC74">
        <f>O74</f>
        <v/>
      </c>
      <c r="AD74" s="14">
        <f>IF(I74="","",I74)</f>
        <v/>
      </c>
      <c r="AE74">
        <f>P74</f>
        <v/>
      </c>
      <c r="AH74">
        <f>IF(S74&lt;&gt;"",S74,AH73+900)</f>
        <v/>
      </c>
      <c r="AI74">
        <f>IF(T74&lt;&gt;"",T74,AI73)</f>
        <v/>
      </c>
      <c r="AJ74">
        <f>IF(U74&lt;&gt;"",U74,AJ73)</f>
        <v/>
      </c>
      <c r="AK74">
        <f>IF(W74&lt;&gt;"",W74,"")</f>
        <v/>
      </c>
      <c r="AL74" s="14">
        <f>IF(X74&lt;&gt;"",X74,"")</f>
        <v/>
      </c>
      <c r="AM74" s="14">
        <f>IF(Y74&lt;&gt;"",Y74,"")</f>
        <v/>
      </c>
      <c r="AN74" s="14">
        <f>IF(OR(AL74="",AM74=""),"",AL74-AM74)</f>
        <v/>
      </c>
      <c r="AO74">
        <f>IF(AN74="","",IF(AN74&gt;0,"Bullish","Bearish"))</f>
        <v/>
      </c>
      <c r="AP74">
        <f>IF(AO74="",AP73,AO74)</f>
        <v/>
      </c>
      <c r="AQ74" s="14">
        <f>IF(AB74&lt;&gt;"",AB74,"")</f>
        <v/>
      </c>
      <c r="AR74" s="14">
        <f>IF(AD74&lt;&gt;"",AD74,"")</f>
        <v/>
      </c>
      <c r="AS74">
        <f>IF(AS73+1=13,1,AS73+1)</f>
        <v/>
      </c>
      <c r="AT74">
        <f>IFERROR(IF(SLOPE($AQ$62:$AQ$73,$AS$62:$AS$73)&gt;0,MIN(3,ABS(SLOPE($AQ$62:$AQ$73,$AS$62:$AS$73))),IF(SLOPE($AQ$62:$AQ$73,$AS$62:$AS$73)&lt;-0.5,-0.5,0)),0)</f>
        <v/>
      </c>
      <c r="AU74">
        <f>IFERROR(IF(SLOPE($AR$62:$AR$73,$AS$62:$AS$73)&lt;0,MAX(-3,-ABS(SLOPE($AR$62:$AR$73,$AS$62:$AS$73))),IF(SLOPE($AR$62:$AR$73,$AS$62:$AS$73)&gt;0.5,0.5,0)),0)</f>
        <v/>
      </c>
      <c r="AV74">
        <f>($AQ$74+(AT74*(AS74-1)))</f>
        <v/>
      </c>
      <c r="AW74">
        <f>($AR$74+(AU74*(AS74-1)))</f>
        <v/>
      </c>
      <c r="AX74">
        <f>IF(AT74&gt;0,AV74+AT74,AV74)</f>
        <v/>
      </c>
      <c r="AY74">
        <f>IF(AU74&lt;0,AW74+AU74,AW74)</f>
        <v/>
      </c>
      <c r="BA74" s="14">
        <f>IFERROR(AX74-AQ74,"")</f>
        <v/>
      </c>
      <c r="BB74" s="14">
        <f>IFERROR(AY74-AR74,"")</f>
        <v/>
      </c>
      <c r="BD74">
        <f>AH74</f>
        <v/>
      </c>
      <c r="BE74">
        <f>AI74</f>
        <v/>
      </c>
      <c r="BF74">
        <f>AJ74</f>
        <v/>
      </c>
      <c r="BG74" s="14">
        <f>L74</f>
        <v/>
      </c>
      <c r="BH74" s="14">
        <f>IF(X74="","",X74)</f>
        <v/>
      </c>
      <c r="BI74" s="14">
        <f>IF(Y74="","",Y74)</f>
        <v/>
      </c>
      <c r="BJ74">
        <f>Z74</f>
        <v/>
      </c>
      <c r="BK74">
        <f>AA74</f>
        <v/>
      </c>
      <c r="BL74">
        <f>IFERROR(AX74,"")</f>
        <v/>
      </c>
      <c r="BM74">
        <f>IFERROR(AY74,"")</f>
        <v/>
      </c>
    </row>
    <row r="75" ht="14.25" customHeight="1">
      <c r="A75">
        <f>ALGLIB_SSA_XAUUSD!AA75</f>
        <v/>
      </c>
      <c r="B75">
        <f>IF($A75="","",INDEX(ALGLIB_SSA_XAUUSD!$B$2:$B$2401,MATCH($A75,ALGLIB_SSA_XAUUSD!$A$2:$A$2401,1)))</f>
        <v/>
      </c>
      <c r="C75">
        <f>IF($A75="","",INDEX(ALGLIB_SSA_XAUUSD!$C$2:$C$2401,MATCH($A75,ALGLIB_SSA_XAUUSD!$A$2:$A$2401,1)))</f>
        <v/>
      </c>
      <c r="D75" s="14">
        <f>IF($A75="","",INT((ROW()-2)/12)+1)</f>
        <v/>
      </c>
      <c r="E75" s="14">
        <f>IF(AND(E86&lt;&gt;"",D86=D74+1),E74+(E86-E74)*1/12,"")</f>
        <v/>
      </c>
      <c r="F75" s="14">
        <f>IF(AND(F86&lt;&gt;"",D86=D74+1),F74+(F86-F74)*1/12,"")</f>
        <v/>
      </c>
      <c r="G75" s="14">
        <f>IF(AND(G86&lt;&gt;"",D86=D74+1),G74+(G86-G74)*1/12,"")</f>
        <v/>
      </c>
      <c r="H75" s="14">
        <f>IF(AND(H86&lt;&gt;"",D86=D74+1),H74+(H86-H74)*1/12,"")</f>
        <v/>
      </c>
      <c r="I75" s="14">
        <f>IF(AND(L86&lt;&gt;"",D86=D74+1),I74+(I86-I74)*1/12,"")</f>
        <v/>
      </c>
      <c r="J75">
        <f>_xlfn.XLOOKUP($A75,ALGLIB_SSA_XAUUSD!$AA$2:$AA$2401,ALGLIB_SSA_XAUUSD!$P$2:$P$2401,"",0)</f>
        <v/>
      </c>
      <c r="K75">
        <f>_xlfn.XLOOKUP($A75,ALGLIB_SSA_XAUUSD!$AA$2:$AA$2401,ALGLIB_SSA_XAUUSD!$Q$2:$Q$2401,"",0)</f>
        <v/>
      </c>
      <c r="L75">
        <f>_xlfn.XLOOKUP($A75,ALGLIB_SSA_XAUUSD!$AA$2:$AA$2401,ALGLIB_SSA_XAUUSD!$R$2:$R$2401,"",0)</f>
        <v/>
      </c>
      <c r="M75">
        <f>_xlfn.XLOOKUP($A75,ALGLIB_SSA_XAUUSD!$AA$2:$AA$2401,ALGLIB_SSA_XAUUSD!$S$2:$S$2401,"",0)</f>
        <v/>
      </c>
      <c r="N75">
        <f>_xlfn.XLOOKUP($A75,ALGLIB_SSA_XAUUSD!$AA$2:$AA$2401,ALGLIB_SSA_XAUUSD!$T$2:$T$2401,"",0)</f>
        <v/>
      </c>
      <c r="O75">
        <f>_xlfn.XLOOKUP($A75,ALGLIB_SSA_XAUUSD!$AA$2:$AA$2401,ALGLIB_SSA_XAUUSD!$U$2:$U$2401,"",0)</f>
        <v/>
      </c>
      <c r="P75">
        <f>_xlfn.XLOOKUP($A75,ALGLIB_SSA_XAUUSD!$AA$2:$AA$2401,ALGLIB_SSA_XAUUSD!$V$2:$V$2401,"",0)</f>
        <v/>
      </c>
      <c r="S75">
        <f>A75</f>
        <v/>
      </c>
      <c r="T75">
        <f>J75</f>
        <v/>
      </c>
      <c r="U75">
        <f>K75</f>
        <v/>
      </c>
      <c r="V75" s="14">
        <f>IF($A75="","",MOD(ROW()-2,12)+1)</f>
        <v/>
      </c>
      <c r="W75">
        <f>L75</f>
        <v/>
      </c>
      <c r="X75" s="14">
        <f>IF(F75="","",F75)</f>
        <v/>
      </c>
      <c r="Y75" s="14">
        <f>IF(G75="","",G75)</f>
        <v/>
      </c>
      <c r="Z75">
        <f>M75</f>
        <v/>
      </c>
      <c r="AA75">
        <f>N75</f>
        <v/>
      </c>
      <c r="AB75" s="14">
        <f>IF(H75="","",H75)</f>
        <v/>
      </c>
      <c r="AC75">
        <f>O75</f>
        <v/>
      </c>
      <c r="AD75" s="14">
        <f>IF(I75="","",I75)</f>
        <v/>
      </c>
      <c r="AE75">
        <f>P75</f>
        <v/>
      </c>
      <c r="AH75">
        <f>IF(S75&lt;&gt;"",S75,AH74+900)</f>
        <v/>
      </c>
      <c r="AI75">
        <f>IF(T75&lt;&gt;"",T75,AI74)</f>
        <v/>
      </c>
      <c r="AJ75">
        <f>IF(U75&lt;&gt;"",U75,AJ74)</f>
        <v/>
      </c>
      <c r="AK75">
        <f>IF(W75&lt;&gt;"",W75,"")</f>
        <v/>
      </c>
      <c r="AL75" s="14">
        <f>IF(X75&lt;&gt;"",X75,"")</f>
        <v/>
      </c>
      <c r="AM75" s="14">
        <f>IF(Y75&lt;&gt;"",Y75,"")</f>
        <v/>
      </c>
      <c r="AN75" s="14">
        <f>IF(OR(AL75="",AM75=""),"",AL75-AM75)</f>
        <v/>
      </c>
      <c r="AO75">
        <f>IF(AN75="","",IF(AN75&gt;0,"Bullish","Bearish"))</f>
        <v/>
      </c>
      <c r="AP75">
        <f>IF(AO75="",AP74,AO75)</f>
        <v/>
      </c>
      <c r="AQ75" s="14">
        <f>IF(AB75&lt;&gt;"",AB75,"")</f>
        <v/>
      </c>
      <c r="AR75" s="14">
        <f>IF(AD75&lt;&gt;"",AD75,"")</f>
        <v/>
      </c>
      <c r="AS75">
        <f>IF(AS74+1=13,1,AS74+1)</f>
        <v/>
      </c>
      <c r="AT75">
        <f>IFERROR(IF(SLOPE($AQ$62:$AQ$73,$AS$62:$AS$73)&gt;0,MIN(3,ABS(SLOPE($AQ$62:$AQ$73,$AS$62:$AS$73))),IF(SLOPE($AQ$62:$AQ$73,$AS$62:$AS$73)&lt;-0.5,-0.5,0)),0)</f>
        <v/>
      </c>
      <c r="AU75">
        <f>IFERROR(IF(SLOPE($AR$62:$AR$73,$AS$62:$AS$73)&lt;0,MAX(-3,-ABS(SLOPE($AR$62:$AR$73,$AS$62:$AS$73))),IF(SLOPE($AR$62:$AR$73,$AS$62:$AS$73)&gt;0.5,0.5,0)),0)</f>
        <v/>
      </c>
      <c r="AV75">
        <f>($AQ$74+(AT75*(AS75-1)))</f>
        <v/>
      </c>
      <c r="AW75">
        <f>($AR$74+(AU75*(AS75-1)))</f>
        <v/>
      </c>
      <c r="AX75">
        <f>IF(AT75&gt;0,AV75+AT75,AV75)</f>
        <v/>
      </c>
      <c r="AY75">
        <f>IF(AU75&lt;0,AW75+AU75,AW75)</f>
        <v/>
      </c>
      <c r="BA75" s="14">
        <f>IFERROR(AX75-AQ75,"")</f>
        <v/>
      </c>
      <c r="BB75" s="14">
        <f>IFERROR(AY75-AR75,"")</f>
        <v/>
      </c>
      <c r="BD75">
        <f>AH75</f>
        <v/>
      </c>
      <c r="BE75">
        <f>AI75</f>
        <v/>
      </c>
      <c r="BF75">
        <f>AJ75</f>
        <v/>
      </c>
      <c r="BG75" s="14">
        <f>L75</f>
        <v/>
      </c>
      <c r="BH75" s="14">
        <f>IF(X75="","",X75)</f>
        <v/>
      </c>
      <c r="BI75" s="14">
        <f>IF(Y75="","",Y75)</f>
        <v/>
      </c>
      <c r="BJ75">
        <f>Z75</f>
        <v/>
      </c>
      <c r="BK75">
        <f>AA75</f>
        <v/>
      </c>
      <c r="BL75">
        <f>IFERROR(AX75,"")</f>
        <v/>
      </c>
      <c r="BM75">
        <f>IFERROR(AY75,"")</f>
        <v/>
      </c>
    </row>
    <row r="76" ht="14.25" customHeight="1">
      <c r="A76">
        <f>ALGLIB_SSA_XAUUSD!AA76</f>
        <v/>
      </c>
      <c r="B76">
        <f>IF($A76="","",INDEX(ALGLIB_SSA_XAUUSD!$B$2:$B$2401,MATCH($A76,ALGLIB_SSA_XAUUSD!$A$2:$A$2401,1)))</f>
        <v/>
      </c>
      <c r="C76">
        <f>IF($A76="","",INDEX(ALGLIB_SSA_XAUUSD!$C$2:$C$2401,MATCH($A76,ALGLIB_SSA_XAUUSD!$A$2:$A$2401,1)))</f>
        <v/>
      </c>
      <c r="D76" s="14">
        <f>IF($A76="","",INT((ROW()-2)/12)+1)</f>
        <v/>
      </c>
      <c r="E76" s="14">
        <f>IF(AND(E86&lt;&gt;"",D86=D74+1),E74+(E86-E74)*2/12,"")</f>
        <v/>
      </c>
      <c r="F76" s="14">
        <f>IF(AND(F86&lt;&gt;"",D86=D74+1),F74+(F86-F74)*2/12,"")</f>
        <v/>
      </c>
      <c r="G76" s="14">
        <f>IF(AND(G86&lt;&gt;"",D86=D74+1),G74+(G86-G74)*2/12,"")</f>
        <v/>
      </c>
      <c r="H76" s="14">
        <f>IF(AND(H86&lt;&gt;"",D86=D74+1),H74+(H86-H74)*2/12,"")</f>
        <v/>
      </c>
      <c r="I76" s="14">
        <f>IF(AND(L86&lt;&gt;"",D86=D74+1),I74+(I86-I74)*2/12,"")</f>
        <v/>
      </c>
      <c r="J76">
        <f>_xlfn.XLOOKUP($A76,ALGLIB_SSA_XAUUSD!$AA$2:$AA$2401,ALGLIB_SSA_XAUUSD!$P$2:$P$2401,"",0)</f>
        <v/>
      </c>
      <c r="K76">
        <f>_xlfn.XLOOKUP($A76,ALGLIB_SSA_XAUUSD!$AA$2:$AA$2401,ALGLIB_SSA_XAUUSD!$Q$2:$Q$2401,"",0)</f>
        <v/>
      </c>
      <c r="L76">
        <f>_xlfn.XLOOKUP($A76,ALGLIB_SSA_XAUUSD!$AA$2:$AA$2401,ALGLIB_SSA_XAUUSD!$R$2:$R$2401,"",0)</f>
        <v/>
      </c>
      <c r="M76">
        <f>_xlfn.XLOOKUP($A76,ALGLIB_SSA_XAUUSD!$AA$2:$AA$2401,ALGLIB_SSA_XAUUSD!$S$2:$S$2401,"",0)</f>
        <v/>
      </c>
      <c r="N76">
        <f>_xlfn.XLOOKUP($A76,ALGLIB_SSA_XAUUSD!$AA$2:$AA$2401,ALGLIB_SSA_XAUUSD!$T$2:$T$2401,"",0)</f>
        <v/>
      </c>
      <c r="O76">
        <f>_xlfn.XLOOKUP($A76,ALGLIB_SSA_XAUUSD!$AA$2:$AA$2401,ALGLIB_SSA_XAUUSD!$U$2:$U$2401,"",0)</f>
        <v/>
      </c>
      <c r="P76">
        <f>_xlfn.XLOOKUP($A76,ALGLIB_SSA_XAUUSD!$AA$2:$AA$2401,ALGLIB_SSA_XAUUSD!$V$2:$V$2401,"",0)</f>
        <v/>
      </c>
      <c r="S76">
        <f>A76</f>
        <v/>
      </c>
      <c r="T76">
        <f>J76</f>
        <v/>
      </c>
      <c r="U76">
        <f>K76</f>
        <v/>
      </c>
      <c r="V76" s="14">
        <f>IF($A76="","",MOD(ROW()-2,12)+1)</f>
        <v/>
      </c>
      <c r="W76">
        <f>L76</f>
        <v/>
      </c>
      <c r="X76" s="14">
        <f>IF(F76="","",F76)</f>
        <v/>
      </c>
      <c r="Y76" s="14">
        <f>IF(G76="","",G76)</f>
        <v/>
      </c>
      <c r="Z76">
        <f>M76</f>
        <v/>
      </c>
      <c r="AA76">
        <f>N76</f>
        <v/>
      </c>
      <c r="AB76" s="14">
        <f>IF(H76="","",H76)</f>
        <v/>
      </c>
      <c r="AC76">
        <f>O76</f>
        <v/>
      </c>
      <c r="AD76" s="14">
        <f>IF(I76="","",I76)</f>
        <v/>
      </c>
      <c r="AE76">
        <f>P76</f>
        <v/>
      </c>
      <c r="AH76">
        <f>IF(S76&lt;&gt;"",S76,AH75+900)</f>
        <v/>
      </c>
      <c r="AI76">
        <f>IF(T76&lt;&gt;"",T76,AI75)</f>
        <v/>
      </c>
      <c r="AJ76">
        <f>IF(U76&lt;&gt;"",U76,AJ75)</f>
        <v/>
      </c>
      <c r="AK76">
        <f>IF(W76&lt;&gt;"",W76,"")</f>
        <v/>
      </c>
      <c r="AL76" s="14">
        <f>IF(X76&lt;&gt;"",X76,"")</f>
        <v/>
      </c>
      <c r="AM76" s="14">
        <f>IF(Y76&lt;&gt;"",Y76,"")</f>
        <v/>
      </c>
      <c r="AN76" s="14">
        <f>IF(OR(AL76="",AM76=""),"",AL76-AM76)</f>
        <v/>
      </c>
      <c r="AO76">
        <f>IF(AN76="","",IF(AN76&gt;0,"Bullish","Bearish"))</f>
        <v/>
      </c>
      <c r="AP76">
        <f>IF(AO76="",AP75,AO76)</f>
        <v/>
      </c>
      <c r="AQ76" s="14">
        <f>IF(AB76&lt;&gt;"",AB76,"")</f>
        <v/>
      </c>
      <c r="AR76" s="14">
        <f>IF(AD76&lt;&gt;"",AD76,"")</f>
        <v/>
      </c>
      <c r="AS76">
        <f>IF(AS75+1=13,1,AS75+1)</f>
        <v/>
      </c>
      <c r="AT76">
        <f>IFERROR(IF(SLOPE($AQ$62:$AQ$73,$AS$62:$AS$73)&gt;0,MIN(3,ABS(SLOPE($AQ$62:$AQ$73,$AS$62:$AS$73))),IF(SLOPE($AQ$62:$AQ$73,$AS$62:$AS$73)&lt;-0.5,-0.5,0)),0)</f>
        <v/>
      </c>
      <c r="AU76">
        <f>IFERROR(IF(SLOPE($AR$62:$AR$73,$AS$62:$AS$73)&lt;0,MAX(-3,-ABS(SLOPE($AR$62:$AR$73,$AS$62:$AS$73))),IF(SLOPE($AR$62:$AR$73,$AS$62:$AS$73)&gt;0.5,0.5,0)),0)</f>
        <v/>
      </c>
      <c r="AV76">
        <f>($AQ$74+(AT76*(AS76-1)))</f>
        <v/>
      </c>
      <c r="AW76">
        <f>($AR$74+(AU76*(AS76-1)))</f>
        <v/>
      </c>
      <c r="AX76">
        <f>IF(AT76&gt;0,AV76+AT76,AV76)</f>
        <v/>
      </c>
      <c r="AY76">
        <f>IF(AU76&lt;0,AW76+AU76,AW76)</f>
        <v/>
      </c>
      <c r="BA76" s="14">
        <f>IFERROR(AX76-AQ76,"")</f>
        <v/>
      </c>
      <c r="BB76" s="14">
        <f>IFERROR(AY76-AR76,"")</f>
        <v/>
      </c>
      <c r="BD76">
        <f>AH76</f>
        <v/>
      </c>
      <c r="BE76">
        <f>AI76</f>
        <v/>
      </c>
      <c r="BF76">
        <f>AJ76</f>
        <v/>
      </c>
      <c r="BG76" s="14">
        <f>L76</f>
        <v/>
      </c>
      <c r="BH76" s="14">
        <f>IF(X76="","",X76)</f>
        <v/>
      </c>
      <c r="BI76" s="14">
        <f>IF(Y76="","",Y76)</f>
        <v/>
      </c>
      <c r="BJ76">
        <f>Z76</f>
        <v/>
      </c>
      <c r="BK76">
        <f>AA76</f>
        <v/>
      </c>
      <c r="BL76">
        <f>IFERROR(AX76,"")</f>
        <v/>
      </c>
      <c r="BM76">
        <f>IFERROR(AY76,"")</f>
        <v/>
      </c>
    </row>
    <row r="77" ht="14.25" customHeight="1">
      <c r="A77">
        <f>ALGLIB_SSA_XAUUSD!AA77</f>
        <v/>
      </c>
      <c r="B77">
        <f>IF($A77="","",INDEX(ALGLIB_SSA_XAUUSD!$B$2:$B$2401,MATCH($A77,ALGLIB_SSA_XAUUSD!$A$2:$A$2401,1)))</f>
        <v/>
      </c>
      <c r="C77">
        <f>IF($A77="","",INDEX(ALGLIB_SSA_XAUUSD!$C$2:$C$2401,MATCH($A77,ALGLIB_SSA_XAUUSD!$A$2:$A$2401,1)))</f>
        <v/>
      </c>
      <c r="D77" s="14">
        <f>IF($A77="","",INT((ROW()-2)/12)+1)</f>
        <v/>
      </c>
      <c r="E77" s="14">
        <f>IF(AND(E86&lt;&gt;"",D86=D74+1),E74+(E86-E74)*3/12,"")</f>
        <v/>
      </c>
      <c r="F77" s="14">
        <f>IF(AND(F86&lt;&gt;"",D86=D74+1),F74+(F86-F74)*3/12,"")</f>
        <v/>
      </c>
      <c r="G77" s="14">
        <f>IF(AND(G86&lt;&gt;"",D86=D74+1),G74+(G86-G74)*3/12,"")</f>
        <v/>
      </c>
      <c r="H77" s="14">
        <f>IF(AND(H86&lt;&gt;"",D86=D74+1),H74+(H86-H74)*3/12,"")</f>
        <v/>
      </c>
      <c r="I77" s="14">
        <f>IF(AND(L86&lt;&gt;"",D86=D74+1),I74+(I86-I74)*3/12,"")</f>
        <v/>
      </c>
      <c r="J77">
        <f>_xlfn.XLOOKUP($A77,ALGLIB_SSA_XAUUSD!$AA$2:$AA$2401,ALGLIB_SSA_XAUUSD!$P$2:$P$2401,"",0)</f>
        <v/>
      </c>
      <c r="K77">
        <f>_xlfn.XLOOKUP($A77,ALGLIB_SSA_XAUUSD!$AA$2:$AA$2401,ALGLIB_SSA_XAUUSD!$Q$2:$Q$2401,"",0)</f>
        <v/>
      </c>
      <c r="L77">
        <f>_xlfn.XLOOKUP($A77,ALGLIB_SSA_XAUUSD!$AA$2:$AA$2401,ALGLIB_SSA_XAUUSD!$R$2:$R$2401,"",0)</f>
        <v/>
      </c>
      <c r="M77">
        <f>_xlfn.XLOOKUP($A77,ALGLIB_SSA_XAUUSD!$AA$2:$AA$2401,ALGLIB_SSA_XAUUSD!$S$2:$S$2401,"",0)</f>
        <v/>
      </c>
      <c r="N77">
        <f>_xlfn.XLOOKUP($A77,ALGLIB_SSA_XAUUSD!$AA$2:$AA$2401,ALGLIB_SSA_XAUUSD!$T$2:$T$2401,"",0)</f>
        <v/>
      </c>
      <c r="O77">
        <f>_xlfn.XLOOKUP($A77,ALGLIB_SSA_XAUUSD!$AA$2:$AA$2401,ALGLIB_SSA_XAUUSD!$U$2:$U$2401,"",0)</f>
        <v/>
      </c>
      <c r="P77">
        <f>_xlfn.XLOOKUP($A77,ALGLIB_SSA_XAUUSD!$AA$2:$AA$2401,ALGLIB_SSA_XAUUSD!$V$2:$V$2401,"",0)</f>
        <v/>
      </c>
      <c r="S77">
        <f>A77</f>
        <v/>
      </c>
      <c r="T77">
        <f>J77</f>
        <v/>
      </c>
      <c r="U77">
        <f>K77</f>
        <v/>
      </c>
      <c r="V77" s="14">
        <f>IF($A77="","",MOD(ROW()-2,12)+1)</f>
        <v/>
      </c>
      <c r="W77">
        <f>L77</f>
        <v/>
      </c>
      <c r="X77" s="14">
        <f>IF(F77="","",F77)</f>
        <v/>
      </c>
      <c r="Y77" s="14">
        <f>IF(G77="","",G77)</f>
        <v/>
      </c>
      <c r="Z77">
        <f>M77</f>
        <v/>
      </c>
      <c r="AA77">
        <f>N77</f>
        <v/>
      </c>
      <c r="AB77" s="14">
        <f>IF(H77="","",H77)</f>
        <v/>
      </c>
      <c r="AC77">
        <f>O77</f>
        <v/>
      </c>
      <c r="AD77" s="14">
        <f>IF(I77="","",I77)</f>
        <v/>
      </c>
      <c r="AE77">
        <f>P77</f>
        <v/>
      </c>
      <c r="AH77">
        <f>IF(S77&lt;&gt;"",S77,AH76+900)</f>
        <v/>
      </c>
      <c r="AI77">
        <f>IF(T77&lt;&gt;"",T77,AI76)</f>
        <v/>
      </c>
      <c r="AJ77">
        <f>IF(U77&lt;&gt;"",U77,AJ76)</f>
        <v/>
      </c>
      <c r="AK77">
        <f>IF(W77&lt;&gt;"",W77,"")</f>
        <v/>
      </c>
      <c r="AL77" s="14">
        <f>IF(X77&lt;&gt;"",X77,"")</f>
        <v/>
      </c>
      <c r="AM77" s="14">
        <f>IF(Y77&lt;&gt;"",Y77,"")</f>
        <v/>
      </c>
      <c r="AN77" s="14">
        <f>IF(OR(AL77="",AM77=""),"",AL77-AM77)</f>
        <v/>
      </c>
      <c r="AO77">
        <f>IF(AN77="","",IF(AN77&gt;0,"Bullish","Bearish"))</f>
        <v/>
      </c>
      <c r="AP77">
        <f>IF(AO77="",AP76,AO77)</f>
        <v/>
      </c>
      <c r="AQ77" s="14">
        <f>IF(AB77&lt;&gt;"",AB77,"")</f>
        <v/>
      </c>
      <c r="AR77" s="14">
        <f>IF(AD77&lt;&gt;"",AD77,"")</f>
        <v/>
      </c>
      <c r="AS77">
        <f>IF(AS76+1=13,1,AS76+1)</f>
        <v/>
      </c>
      <c r="AT77">
        <f>IFERROR(IF(SLOPE($AQ$62:$AQ$73,$AS$62:$AS$73)&gt;0,MIN(3,ABS(SLOPE($AQ$62:$AQ$73,$AS$62:$AS$73))),IF(SLOPE($AQ$62:$AQ$73,$AS$62:$AS$73)&lt;-0.5,-0.5,0)),0)</f>
        <v/>
      </c>
      <c r="AU77">
        <f>IFERROR(IF(SLOPE($AR$62:$AR$73,$AS$62:$AS$73)&lt;0,MAX(-3,-ABS(SLOPE($AR$62:$AR$73,$AS$62:$AS$73))),IF(SLOPE($AR$62:$AR$73,$AS$62:$AS$73)&gt;0.5,0.5,0)),0)</f>
        <v/>
      </c>
      <c r="AV77">
        <f>($AQ$74+(AT77*(AS77-1)))</f>
        <v/>
      </c>
      <c r="AW77">
        <f>($AR$74+(AU77*(AS77-1)))</f>
        <v/>
      </c>
      <c r="AX77">
        <f>IF(AT77&gt;0,AV77+AT77,AV77)</f>
        <v/>
      </c>
      <c r="AY77">
        <f>IF(AU77&lt;0,AW77+AU77,AW77)</f>
        <v/>
      </c>
      <c r="BA77" s="14">
        <f>IFERROR(AX77-AQ77,"")</f>
        <v/>
      </c>
      <c r="BB77" s="14">
        <f>IFERROR(AY77-AR77,"")</f>
        <v/>
      </c>
      <c r="BD77">
        <f>AH77</f>
        <v/>
      </c>
      <c r="BE77">
        <f>AI77</f>
        <v/>
      </c>
      <c r="BF77">
        <f>AJ77</f>
        <v/>
      </c>
      <c r="BG77" s="14">
        <f>L77</f>
        <v/>
      </c>
      <c r="BH77" s="14">
        <f>IF(X77="","",X77)</f>
        <v/>
      </c>
      <c r="BI77" s="14">
        <f>IF(Y77="","",Y77)</f>
        <v/>
      </c>
      <c r="BJ77">
        <f>Z77</f>
        <v/>
      </c>
      <c r="BK77">
        <f>AA77</f>
        <v/>
      </c>
      <c r="BL77">
        <f>IFERROR(AX77,"")</f>
        <v/>
      </c>
      <c r="BM77">
        <f>IFERROR(AY77,"")</f>
        <v/>
      </c>
    </row>
    <row r="78" ht="14.25" customHeight="1">
      <c r="A78">
        <f>ALGLIB_SSA_XAUUSD!AA78</f>
        <v/>
      </c>
      <c r="B78">
        <f>IF($A78="","",INDEX(ALGLIB_SSA_XAUUSD!$B$2:$B$2401,MATCH($A78,ALGLIB_SSA_XAUUSD!$A$2:$A$2401,1)))</f>
        <v/>
      </c>
      <c r="C78">
        <f>IF($A78="","",INDEX(ALGLIB_SSA_XAUUSD!$C$2:$C$2401,MATCH($A78,ALGLIB_SSA_XAUUSD!$A$2:$A$2401,1)))</f>
        <v/>
      </c>
      <c r="D78" s="14">
        <f>IF($A78="","",INT((ROW()-2)/12)+1)</f>
        <v/>
      </c>
      <c r="E78" s="14">
        <f>IF(AND(E86&lt;&gt;"",D86=D74+1),E74+(E86-E74)*4/12,"")</f>
        <v/>
      </c>
      <c r="F78" s="14">
        <f>IF(AND(F86&lt;&gt;"",D86=D74+1),F74+(F86-F74)*4/12,"")</f>
        <v/>
      </c>
      <c r="G78" s="14">
        <f>IF(AND(G86&lt;&gt;"",D86=D74+1),G74+(G86-G74)*4/12,"")</f>
        <v/>
      </c>
      <c r="H78" s="14">
        <f>IF(AND(H86&lt;&gt;"",D86=D74+1),H74+(H86-H74)*4/12,"")</f>
        <v/>
      </c>
      <c r="I78" s="14">
        <f>IF(AND(L86&lt;&gt;"",D86=D74+1),I74+(I86-I74)*4/12,"")</f>
        <v/>
      </c>
      <c r="J78">
        <f>_xlfn.XLOOKUP($A78,ALGLIB_SSA_XAUUSD!$AA$2:$AA$2401,ALGLIB_SSA_XAUUSD!$P$2:$P$2401,"",0)</f>
        <v/>
      </c>
      <c r="K78">
        <f>_xlfn.XLOOKUP($A78,ALGLIB_SSA_XAUUSD!$AA$2:$AA$2401,ALGLIB_SSA_XAUUSD!$Q$2:$Q$2401,"",0)</f>
        <v/>
      </c>
      <c r="L78">
        <f>_xlfn.XLOOKUP($A78,ALGLIB_SSA_XAUUSD!$AA$2:$AA$2401,ALGLIB_SSA_XAUUSD!$R$2:$R$2401,"",0)</f>
        <v/>
      </c>
      <c r="M78">
        <f>_xlfn.XLOOKUP($A78,ALGLIB_SSA_XAUUSD!$AA$2:$AA$2401,ALGLIB_SSA_XAUUSD!$S$2:$S$2401,"",0)</f>
        <v/>
      </c>
      <c r="N78">
        <f>_xlfn.XLOOKUP($A78,ALGLIB_SSA_XAUUSD!$AA$2:$AA$2401,ALGLIB_SSA_XAUUSD!$T$2:$T$2401,"",0)</f>
        <v/>
      </c>
      <c r="O78">
        <f>_xlfn.XLOOKUP($A78,ALGLIB_SSA_XAUUSD!$AA$2:$AA$2401,ALGLIB_SSA_XAUUSD!$U$2:$U$2401,"",0)</f>
        <v/>
      </c>
      <c r="P78">
        <f>_xlfn.XLOOKUP($A78,ALGLIB_SSA_XAUUSD!$AA$2:$AA$2401,ALGLIB_SSA_XAUUSD!$V$2:$V$2401,"",0)</f>
        <v/>
      </c>
      <c r="S78">
        <f>A78</f>
        <v/>
      </c>
      <c r="T78">
        <f>J78</f>
        <v/>
      </c>
      <c r="U78">
        <f>K78</f>
        <v/>
      </c>
      <c r="V78" s="14">
        <f>IF($A78="","",MOD(ROW()-2,12)+1)</f>
        <v/>
      </c>
      <c r="W78">
        <f>L78</f>
        <v/>
      </c>
      <c r="X78" s="14">
        <f>IF(F78="","",F78)</f>
        <v/>
      </c>
      <c r="Y78" s="14">
        <f>IF(G78="","",G78)</f>
        <v/>
      </c>
      <c r="Z78">
        <f>M78</f>
        <v/>
      </c>
      <c r="AA78">
        <f>N78</f>
        <v/>
      </c>
      <c r="AB78" s="14">
        <f>IF(H78="","",H78)</f>
        <v/>
      </c>
      <c r="AC78">
        <f>O78</f>
        <v/>
      </c>
      <c r="AD78" s="14">
        <f>IF(I78="","",I78)</f>
        <v/>
      </c>
      <c r="AE78">
        <f>P78</f>
        <v/>
      </c>
      <c r="AH78">
        <f>IF(S78&lt;&gt;"",S78,AH77+900)</f>
        <v/>
      </c>
      <c r="AI78">
        <f>IF(T78&lt;&gt;"",T78,AI77)</f>
        <v/>
      </c>
      <c r="AJ78">
        <f>IF(U78&lt;&gt;"",U78,AJ77)</f>
        <v/>
      </c>
      <c r="AK78">
        <f>IF(W78&lt;&gt;"",W78,"")</f>
        <v/>
      </c>
      <c r="AL78" s="14">
        <f>IF(X78&lt;&gt;"",X78,"")</f>
        <v/>
      </c>
      <c r="AM78" s="14">
        <f>IF(Y78&lt;&gt;"",Y78,"")</f>
        <v/>
      </c>
      <c r="AN78" s="14">
        <f>IF(OR(AL78="",AM78=""),"",AL78-AM78)</f>
        <v/>
      </c>
      <c r="AO78">
        <f>IF(AN78="","",IF(AN78&gt;0,"Bullish","Bearish"))</f>
        <v/>
      </c>
      <c r="AP78">
        <f>IF(AO78="",AP77,AO78)</f>
        <v/>
      </c>
      <c r="AQ78" s="14">
        <f>IF(AB78&lt;&gt;"",AB78,"")</f>
        <v/>
      </c>
      <c r="AR78" s="14">
        <f>IF(AD78&lt;&gt;"",AD78,"")</f>
        <v/>
      </c>
      <c r="AS78">
        <f>IF(AS77+1=13,1,AS77+1)</f>
        <v/>
      </c>
      <c r="AT78">
        <f>IFERROR(IF(SLOPE($AQ$62:$AQ$73,$AS$62:$AS$73)&gt;0,MIN(3,ABS(SLOPE($AQ$62:$AQ$73,$AS$62:$AS$73))),IF(SLOPE($AQ$62:$AQ$73,$AS$62:$AS$73)&lt;-0.5,-0.5,0)),0)</f>
        <v/>
      </c>
      <c r="AU78">
        <f>IFERROR(IF(SLOPE($AR$62:$AR$73,$AS$62:$AS$73)&lt;0,MAX(-3,-ABS(SLOPE($AR$62:$AR$73,$AS$62:$AS$73))),IF(SLOPE($AR$62:$AR$73,$AS$62:$AS$73)&gt;0.5,0.5,0)),0)</f>
        <v/>
      </c>
      <c r="AV78">
        <f>($AQ$74+(AT78*(AS78-1)))</f>
        <v/>
      </c>
      <c r="AW78">
        <f>($AR$74+(AU78*(AS78-1)))</f>
        <v/>
      </c>
      <c r="AX78">
        <f>IF(AT78&gt;0,AV78+AT78,AV78)</f>
        <v/>
      </c>
      <c r="AY78">
        <f>IF(AU78&lt;0,AW78+AU78,AW78)</f>
        <v/>
      </c>
      <c r="BA78" s="14">
        <f>IFERROR(AX78-AQ78,"")</f>
        <v/>
      </c>
      <c r="BB78" s="14">
        <f>IFERROR(AY78-AR78,"")</f>
        <v/>
      </c>
      <c r="BD78">
        <f>AH78</f>
        <v/>
      </c>
      <c r="BE78">
        <f>AI78</f>
        <v/>
      </c>
      <c r="BF78">
        <f>AJ78</f>
        <v/>
      </c>
      <c r="BG78" s="14">
        <f>L78</f>
        <v/>
      </c>
      <c r="BH78" s="14">
        <f>IF(X78="","",X78)</f>
        <v/>
      </c>
      <c r="BI78" s="14">
        <f>IF(Y78="","",Y78)</f>
        <v/>
      </c>
      <c r="BJ78">
        <f>Z78</f>
        <v/>
      </c>
      <c r="BK78">
        <f>AA78</f>
        <v/>
      </c>
      <c r="BL78">
        <f>IFERROR(AX78,"")</f>
        <v/>
      </c>
      <c r="BM78">
        <f>IFERROR(AY78,"")</f>
        <v/>
      </c>
    </row>
    <row r="79" ht="14.25" customHeight="1">
      <c r="A79">
        <f>ALGLIB_SSA_XAUUSD!AA79</f>
        <v/>
      </c>
      <c r="B79">
        <f>IF($A79="","",INDEX(ALGLIB_SSA_XAUUSD!$B$2:$B$2401,MATCH($A79,ALGLIB_SSA_XAUUSD!$A$2:$A$2401,1)))</f>
        <v/>
      </c>
      <c r="C79">
        <f>IF($A79="","",INDEX(ALGLIB_SSA_XAUUSD!$C$2:$C$2401,MATCH($A79,ALGLIB_SSA_XAUUSD!$A$2:$A$2401,1)))</f>
        <v/>
      </c>
      <c r="D79" s="14">
        <f>IF($A79="","",INT((ROW()-2)/12)+1)</f>
        <v/>
      </c>
      <c r="E79" s="14">
        <f>IF(AND(E86&lt;&gt;"",D86=D74+1),E74+(E86-E74)*5/12,"")</f>
        <v/>
      </c>
      <c r="F79" s="14">
        <f>IF(AND(F86&lt;&gt;"",D86=D74+1),F74+(F86-F74)*5/12,"")</f>
        <v/>
      </c>
      <c r="G79" s="14">
        <f>IF(AND(G86&lt;&gt;"",D86=D74+1),G74+(G86-G74)*5/12,"")</f>
        <v/>
      </c>
      <c r="H79" s="14">
        <f>IF(AND(H86&lt;&gt;"",D86=D74+1),H74+(H86-H74)*5/12,"")</f>
        <v/>
      </c>
      <c r="I79" s="14">
        <f>IF(AND(L86&lt;&gt;"",D86=D74+1),I74+(I86-I74)*5/12,"")</f>
        <v/>
      </c>
      <c r="J79">
        <f>_xlfn.XLOOKUP($A79,ALGLIB_SSA_XAUUSD!$AA$2:$AA$2401,ALGLIB_SSA_XAUUSD!$P$2:$P$2401,"",0)</f>
        <v/>
      </c>
      <c r="K79">
        <f>_xlfn.XLOOKUP($A79,ALGLIB_SSA_XAUUSD!$AA$2:$AA$2401,ALGLIB_SSA_XAUUSD!$Q$2:$Q$2401,"",0)</f>
        <v/>
      </c>
      <c r="L79">
        <f>_xlfn.XLOOKUP($A79,ALGLIB_SSA_XAUUSD!$AA$2:$AA$2401,ALGLIB_SSA_XAUUSD!$R$2:$R$2401,"",0)</f>
        <v/>
      </c>
      <c r="M79">
        <f>_xlfn.XLOOKUP($A79,ALGLIB_SSA_XAUUSD!$AA$2:$AA$2401,ALGLIB_SSA_XAUUSD!$S$2:$S$2401,"",0)</f>
        <v/>
      </c>
      <c r="N79">
        <f>_xlfn.XLOOKUP($A79,ALGLIB_SSA_XAUUSD!$AA$2:$AA$2401,ALGLIB_SSA_XAUUSD!$T$2:$T$2401,"",0)</f>
        <v/>
      </c>
      <c r="O79">
        <f>_xlfn.XLOOKUP($A79,ALGLIB_SSA_XAUUSD!$AA$2:$AA$2401,ALGLIB_SSA_XAUUSD!$U$2:$U$2401,"",0)</f>
        <v/>
      </c>
      <c r="P79">
        <f>_xlfn.XLOOKUP($A79,ALGLIB_SSA_XAUUSD!$AA$2:$AA$2401,ALGLIB_SSA_XAUUSD!$V$2:$V$2401,"",0)</f>
        <v/>
      </c>
      <c r="S79">
        <f>A79</f>
        <v/>
      </c>
      <c r="T79">
        <f>J79</f>
        <v/>
      </c>
      <c r="U79">
        <f>K79</f>
        <v/>
      </c>
      <c r="V79" s="14">
        <f>IF($A79="","",MOD(ROW()-2,12)+1)</f>
        <v/>
      </c>
      <c r="W79">
        <f>L79</f>
        <v/>
      </c>
      <c r="X79" s="14">
        <f>IF(F79="","",F79)</f>
        <v/>
      </c>
      <c r="Y79" s="14">
        <f>IF(G79="","",G79)</f>
        <v/>
      </c>
      <c r="Z79">
        <f>M79</f>
        <v/>
      </c>
      <c r="AA79">
        <f>N79</f>
        <v/>
      </c>
      <c r="AB79" s="14">
        <f>IF(H79="","",H79)</f>
        <v/>
      </c>
      <c r="AC79">
        <f>O79</f>
        <v/>
      </c>
      <c r="AD79" s="14">
        <f>IF(I79="","",I79)</f>
        <v/>
      </c>
      <c r="AE79">
        <f>P79</f>
        <v/>
      </c>
      <c r="AH79">
        <f>IF(S79&lt;&gt;"",S79,AH78+900)</f>
        <v/>
      </c>
      <c r="AI79">
        <f>IF(T79&lt;&gt;"",T79,AI78)</f>
        <v/>
      </c>
      <c r="AJ79">
        <f>IF(U79&lt;&gt;"",U79,AJ78)</f>
        <v/>
      </c>
      <c r="AK79">
        <f>IF(W79&lt;&gt;"",W79,"")</f>
        <v/>
      </c>
      <c r="AL79" s="14">
        <f>IF(X79&lt;&gt;"",X79,"")</f>
        <v/>
      </c>
      <c r="AM79" s="14">
        <f>IF(Y79&lt;&gt;"",Y79,"")</f>
        <v/>
      </c>
      <c r="AN79" s="14">
        <f>IF(OR(AL79="",AM79=""),"",AL79-AM79)</f>
        <v/>
      </c>
      <c r="AO79">
        <f>IF(AN79="","",IF(AN79&gt;0,"Bullish","Bearish"))</f>
        <v/>
      </c>
      <c r="AP79">
        <f>IF(AO79="",AP78,AO79)</f>
        <v/>
      </c>
      <c r="AQ79" s="14">
        <f>IF(AB79&lt;&gt;"",AB79,"")</f>
        <v/>
      </c>
      <c r="AR79" s="14">
        <f>IF(AD79&lt;&gt;"",AD79,"")</f>
        <v/>
      </c>
      <c r="AS79">
        <f>IF(AS78+1=13,1,AS78+1)</f>
        <v/>
      </c>
      <c r="AT79">
        <f>IFERROR(IF(SLOPE($AQ$62:$AQ$73,$AS$62:$AS$73)&gt;0,MIN(3,ABS(SLOPE($AQ$62:$AQ$73,$AS$62:$AS$73))),IF(SLOPE($AQ$62:$AQ$73,$AS$62:$AS$73)&lt;-0.5,-0.5,0)),0)</f>
        <v/>
      </c>
      <c r="AU79">
        <f>IFERROR(IF(SLOPE($AR$62:$AR$73,$AS$62:$AS$73)&lt;0,MAX(-3,-ABS(SLOPE($AR$62:$AR$73,$AS$62:$AS$73))),IF(SLOPE($AR$62:$AR$73,$AS$62:$AS$73)&gt;0.5,0.5,0)),0)</f>
        <v/>
      </c>
      <c r="AV79">
        <f>($AQ$74+(AT79*(AS79-1)))</f>
        <v/>
      </c>
      <c r="AW79">
        <f>($AR$74+(AU79*(AS79-1)))</f>
        <v/>
      </c>
      <c r="AX79">
        <f>IF(AT79&gt;0,AV79+AT79,AV79)</f>
        <v/>
      </c>
      <c r="AY79">
        <f>IF(AU79&lt;0,AW79+AU79,AW79)</f>
        <v/>
      </c>
      <c r="BA79" s="14">
        <f>IFERROR(AX79-AQ79,"")</f>
        <v/>
      </c>
      <c r="BB79" s="14">
        <f>IFERROR(AY79-AR79,"")</f>
        <v/>
      </c>
      <c r="BD79">
        <f>AH79</f>
        <v/>
      </c>
      <c r="BE79">
        <f>AI79</f>
        <v/>
      </c>
      <c r="BF79">
        <f>AJ79</f>
        <v/>
      </c>
      <c r="BG79" s="14">
        <f>L79</f>
        <v/>
      </c>
      <c r="BH79" s="14">
        <f>IF(X79="","",X79)</f>
        <v/>
      </c>
      <c r="BI79" s="14">
        <f>IF(Y79="","",Y79)</f>
        <v/>
      </c>
      <c r="BJ79">
        <f>Z79</f>
        <v/>
      </c>
      <c r="BK79">
        <f>AA79</f>
        <v/>
      </c>
      <c r="BL79">
        <f>IFERROR(AX79,"")</f>
        <v/>
      </c>
      <c r="BM79">
        <f>IFERROR(AY79,"")</f>
        <v/>
      </c>
    </row>
    <row r="80" ht="14.25" customHeight="1">
      <c r="A80">
        <f>ALGLIB_SSA_XAUUSD!AA80</f>
        <v/>
      </c>
      <c r="B80">
        <f>IF($A80="","",INDEX(ALGLIB_SSA_XAUUSD!$B$2:$B$2401,MATCH($A80,ALGLIB_SSA_XAUUSD!$A$2:$A$2401,1)))</f>
        <v/>
      </c>
      <c r="C80">
        <f>IF($A80="","",INDEX(ALGLIB_SSA_XAUUSD!$C$2:$C$2401,MATCH($A80,ALGLIB_SSA_XAUUSD!$A$2:$A$2401,1)))</f>
        <v/>
      </c>
      <c r="D80" s="14">
        <f>IF($A80="","",INT((ROW()-2)/12)+1)</f>
        <v/>
      </c>
      <c r="E80" s="14">
        <f>IF(AND(E86&lt;&gt;"",D86=D74+1),E74+(E86-E74)*6/12,"")</f>
        <v/>
      </c>
      <c r="F80" s="14">
        <f>IF(AND(F86&lt;&gt;"",D86=D74+1),F74+(F86-F74)*6/12,"")</f>
        <v/>
      </c>
      <c r="G80" s="14">
        <f>IF(AND(G86&lt;&gt;"",D86=D74+1),G74+(G86-G74)*6/12,"")</f>
        <v/>
      </c>
      <c r="H80" s="14">
        <f>IF(AND(H86&lt;&gt;"",D86=D74+1),H74+(H86-H74)*6/12,"")</f>
        <v/>
      </c>
      <c r="I80" s="14">
        <f>IF(AND(L86&lt;&gt;"",D86=D74+1),I74+(I86-I74)*6/12,"")</f>
        <v/>
      </c>
      <c r="J80">
        <f>_xlfn.XLOOKUP($A80,ALGLIB_SSA_XAUUSD!$AA$2:$AA$2401,ALGLIB_SSA_XAUUSD!$P$2:$P$2401,"",0)</f>
        <v/>
      </c>
      <c r="K80">
        <f>_xlfn.XLOOKUP($A80,ALGLIB_SSA_XAUUSD!$AA$2:$AA$2401,ALGLIB_SSA_XAUUSD!$Q$2:$Q$2401,"",0)</f>
        <v/>
      </c>
      <c r="L80">
        <f>_xlfn.XLOOKUP($A80,ALGLIB_SSA_XAUUSD!$AA$2:$AA$2401,ALGLIB_SSA_XAUUSD!$R$2:$R$2401,"",0)</f>
        <v/>
      </c>
      <c r="M80">
        <f>_xlfn.XLOOKUP($A80,ALGLIB_SSA_XAUUSD!$AA$2:$AA$2401,ALGLIB_SSA_XAUUSD!$S$2:$S$2401,"",0)</f>
        <v/>
      </c>
      <c r="N80">
        <f>_xlfn.XLOOKUP($A80,ALGLIB_SSA_XAUUSD!$AA$2:$AA$2401,ALGLIB_SSA_XAUUSD!$T$2:$T$2401,"",0)</f>
        <v/>
      </c>
      <c r="O80">
        <f>_xlfn.XLOOKUP($A80,ALGLIB_SSA_XAUUSD!$AA$2:$AA$2401,ALGLIB_SSA_XAUUSD!$U$2:$U$2401,"",0)</f>
        <v/>
      </c>
      <c r="P80">
        <f>_xlfn.XLOOKUP($A80,ALGLIB_SSA_XAUUSD!$AA$2:$AA$2401,ALGLIB_SSA_XAUUSD!$V$2:$V$2401,"",0)</f>
        <v/>
      </c>
      <c r="S80">
        <f>A80</f>
        <v/>
      </c>
      <c r="T80">
        <f>J80</f>
        <v/>
      </c>
      <c r="U80">
        <f>K80</f>
        <v/>
      </c>
      <c r="V80" s="14">
        <f>IF($A80="","",MOD(ROW()-2,12)+1)</f>
        <v/>
      </c>
      <c r="W80">
        <f>L80</f>
        <v/>
      </c>
      <c r="X80" s="14">
        <f>IF(F80="","",F80)</f>
        <v/>
      </c>
      <c r="Y80" s="14">
        <f>IF(G80="","",G80)</f>
        <v/>
      </c>
      <c r="Z80">
        <f>M80</f>
        <v/>
      </c>
      <c r="AA80">
        <f>N80</f>
        <v/>
      </c>
      <c r="AB80" s="14">
        <f>IF(H80="","",H80)</f>
        <v/>
      </c>
      <c r="AC80">
        <f>O80</f>
        <v/>
      </c>
      <c r="AD80" s="14">
        <f>IF(I80="","",I80)</f>
        <v/>
      </c>
      <c r="AE80">
        <f>P80</f>
        <v/>
      </c>
      <c r="AH80">
        <f>IF(S80&lt;&gt;"",S80,AH79+900)</f>
        <v/>
      </c>
      <c r="AI80">
        <f>IF(T80&lt;&gt;"",T80,AI79)</f>
        <v/>
      </c>
      <c r="AJ80">
        <f>IF(U80&lt;&gt;"",U80,AJ79)</f>
        <v/>
      </c>
      <c r="AK80">
        <f>IF(W80&lt;&gt;"",W80,"")</f>
        <v/>
      </c>
      <c r="AL80" s="14">
        <f>IF(X80&lt;&gt;"",X80,"")</f>
        <v/>
      </c>
      <c r="AM80" s="14">
        <f>IF(Y80&lt;&gt;"",Y80,"")</f>
        <v/>
      </c>
      <c r="AN80" s="14">
        <f>IF(OR(AL80="",AM80=""),"",AL80-AM80)</f>
        <v/>
      </c>
      <c r="AO80">
        <f>IF(AN80="","",IF(AN80&gt;0,"Bullish","Bearish"))</f>
        <v/>
      </c>
      <c r="AP80">
        <f>IF(AO80="",AP79,AO80)</f>
        <v/>
      </c>
      <c r="AQ80" s="14">
        <f>IF(AB80&lt;&gt;"",AB80,"")</f>
        <v/>
      </c>
      <c r="AR80" s="14">
        <f>IF(AD80&lt;&gt;"",AD80,"")</f>
        <v/>
      </c>
      <c r="AS80">
        <f>IF(AS79+1=13,1,AS79+1)</f>
        <v/>
      </c>
      <c r="AT80">
        <f>IFERROR(IF(SLOPE($AQ$62:$AQ$73,$AS$62:$AS$73)&gt;0,MIN(3,ABS(SLOPE($AQ$62:$AQ$73,$AS$62:$AS$73))),IF(SLOPE($AQ$62:$AQ$73,$AS$62:$AS$73)&lt;-0.5,-0.5,0)),0)</f>
        <v/>
      </c>
      <c r="AU80">
        <f>IFERROR(IF(SLOPE($AR$62:$AR$73,$AS$62:$AS$73)&lt;0,MAX(-3,-ABS(SLOPE($AR$62:$AR$73,$AS$62:$AS$73))),IF(SLOPE($AR$62:$AR$73,$AS$62:$AS$73)&gt;0.5,0.5,0)),0)</f>
        <v/>
      </c>
      <c r="AV80">
        <f>($AQ$74+(AT80*(AS80-1)))</f>
        <v/>
      </c>
      <c r="AW80">
        <f>($AR$74+(AU80*(AS80-1)))</f>
        <v/>
      </c>
      <c r="AX80">
        <f>IF(AT80&gt;0,AV80+AT80,AV80)</f>
        <v/>
      </c>
      <c r="AY80">
        <f>IF(AU80&lt;0,AW80+AU80,AW80)</f>
        <v/>
      </c>
      <c r="BA80" s="14">
        <f>IFERROR(AX80-AQ80,"")</f>
        <v/>
      </c>
      <c r="BB80" s="14">
        <f>IFERROR(AY80-AR80,"")</f>
        <v/>
      </c>
      <c r="BD80">
        <f>AH80</f>
        <v/>
      </c>
      <c r="BE80">
        <f>AI80</f>
        <v/>
      </c>
      <c r="BF80">
        <f>AJ80</f>
        <v/>
      </c>
      <c r="BG80" s="14">
        <f>L80</f>
        <v/>
      </c>
      <c r="BH80" s="14">
        <f>IF(X80="","",X80)</f>
        <v/>
      </c>
      <c r="BI80" s="14">
        <f>IF(Y80="","",Y80)</f>
        <v/>
      </c>
      <c r="BJ80">
        <f>Z80</f>
        <v/>
      </c>
      <c r="BK80">
        <f>AA80</f>
        <v/>
      </c>
      <c r="BL80">
        <f>IFERROR(AX80,"")</f>
        <v/>
      </c>
      <c r="BM80">
        <f>IFERROR(AY80,"")</f>
        <v/>
      </c>
    </row>
    <row r="81" ht="14.25" customHeight="1">
      <c r="A81">
        <f>ALGLIB_SSA_XAUUSD!AA81</f>
        <v/>
      </c>
      <c r="B81">
        <f>IF($A81="","",INDEX(ALGLIB_SSA_XAUUSD!$B$2:$B$2401,MATCH($A81,ALGLIB_SSA_XAUUSD!$A$2:$A$2401,1)))</f>
        <v/>
      </c>
      <c r="C81">
        <f>IF($A81="","",INDEX(ALGLIB_SSA_XAUUSD!$C$2:$C$2401,MATCH($A81,ALGLIB_SSA_XAUUSD!$A$2:$A$2401,1)))</f>
        <v/>
      </c>
      <c r="D81" s="14">
        <f>IF($A81="","",INT((ROW()-2)/12)+1)</f>
        <v/>
      </c>
      <c r="E81" s="14">
        <f>IF(AND(E86&lt;&gt;"",D86=D74+1),E74+(E86-E74)*7/12,"")</f>
        <v/>
      </c>
      <c r="F81" s="14">
        <f>IF(AND(F86&lt;&gt;"",D86=D74+1),F74+(F86-F74)*7/12,"")</f>
        <v/>
      </c>
      <c r="G81" s="14">
        <f>IF(AND(G86&lt;&gt;"",D86=D74+1),G74+(G86-G74)*7/12,"")</f>
        <v/>
      </c>
      <c r="H81" s="14">
        <f>IF(AND(H86&lt;&gt;"",D86=D74+1),H74+(H86-H74)*7/12,"")</f>
        <v/>
      </c>
      <c r="I81" s="14">
        <f>IF(AND(L86&lt;&gt;"",D86=D74+1),I74+(I86-I74)*7/12,"")</f>
        <v/>
      </c>
      <c r="J81">
        <f>_xlfn.XLOOKUP($A81,ALGLIB_SSA_XAUUSD!$AA$2:$AA$2401,ALGLIB_SSA_XAUUSD!$P$2:$P$2401,"",0)</f>
        <v/>
      </c>
      <c r="K81">
        <f>_xlfn.XLOOKUP($A81,ALGLIB_SSA_XAUUSD!$AA$2:$AA$2401,ALGLIB_SSA_XAUUSD!$Q$2:$Q$2401,"",0)</f>
        <v/>
      </c>
      <c r="L81">
        <f>_xlfn.XLOOKUP($A81,ALGLIB_SSA_XAUUSD!$AA$2:$AA$2401,ALGLIB_SSA_XAUUSD!$R$2:$R$2401,"",0)</f>
        <v/>
      </c>
      <c r="M81">
        <f>_xlfn.XLOOKUP($A81,ALGLIB_SSA_XAUUSD!$AA$2:$AA$2401,ALGLIB_SSA_XAUUSD!$S$2:$S$2401,"",0)</f>
        <v/>
      </c>
      <c r="N81">
        <f>_xlfn.XLOOKUP($A81,ALGLIB_SSA_XAUUSD!$AA$2:$AA$2401,ALGLIB_SSA_XAUUSD!$T$2:$T$2401,"",0)</f>
        <v/>
      </c>
      <c r="O81">
        <f>_xlfn.XLOOKUP($A81,ALGLIB_SSA_XAUUSD!$AA$2:$AA$2401,ALGLIB_SSA_XAUUSD!$U$2:$U$2401,"",0)</f>
        <v/>
      </c>
      <c r="P81">
        <f>_xlfn.XLOOKUP($A81,ALGLIB_SSA_XAUUSD!$AA$2:$AA$2401,ALGLIB_SSA_XAUUSD!$V$2:$V$2401,"",0)</f>
        <v/>
      </c>
      <c r="S81">
        <f>A81</f>
        <v/>
      </c>
      <c r="T81">
        <f>J81</f>
        <v/>
      </c>
      <c r="U81">
        <f>K81</f>
        <v/>
      </c>
      <c r="V81" s="14">
        <f>IF($A81="","",MOD(ROW()-2,12)+1)</f>
        <v/>
      </c>
      <c r="W81">
        <f>L81</f>
        <v/>
      </c>
      <c r="X81" s="14">
        <f>IF(F81="","",F81)</f>
        <v/>
      </c>
      <c r="Y81" s="14">
        <f>IF(G81="","",G81)</f>
        <v/>
      </c>
      <c r="Z81">
        <f>M81</f>
        <v/>
      </c>
      <c r="AA81">
        <f>N81</f>
        <v/>
      </c>
      <c r="AB81" s="14">
        <f>IF(H81="","",H81)</f>
        <v/>
      </c>
      <c r="AC81">
        <f>O81</f>
        <v/>
      </c>
      <c r="AD81" s="14">
        <f>IF(I81="","",I81)</f>
        <v/>
      </c>
      <c r="AE81">
        <f>P81</f>
        <v/>
      </c>
      <c r="AH81">
        <f>IF(S81&lt;&gt;"",S81,AH80+900)</f>
        <v/>
      </c>
      <c r="AI81">
        <f>IF(T81&lt;&gt;"",T81,AI80)</f>
        <v/>
      </c>
      <c r="AJ81">
        <f>IF(U81&lt;&gt;"",U81,AJ80)</f>
        <v/>
      </c>
      <c r="AK81">
        <f>IF(W81&lt;&gt;"",W81,"")</f>
        <v/>
      </c>
      <c r="AL81" s="14">
        <f>IF(X81&lt;&gt;"",X81,"")</f>
        <v/>
      </c>
      <c r="AM81" s="14">
        <f>IF(Y81&lt;&gt;"",Y81,"")</f>
        <v/>
      </c>
      <c r="AN81" s="14">
        <f>IF(OR(AL81="",AM81=""),"",AL81-AM81)</f>
        <v/>
      </c>
      <c r="AO81">
        <f>IF(AN81="","",IF(AN81&gt;0,"Bullish","Bearish"))</f>
        <v/>
      </c>
      <c r="AP81">
        <f>IF(AO81="",AP80,AO81)</f>
        <v/>
      </c>
      <c r="AQ81" s="14">
        <f>IF(AB81&lt;&gt;"",AB81,"")</f>
        <v/>
      </c>
      <c r="AR81" s="14">
        <f>IF(AD81&lt;&gt;"",AD81,"")</f>
        <v/>
      </c>
      <c r="AS81">
        <f>IF(AS80+1=13,1,AS80+1)</f>
        <v/>
      </c>
      <c r="AT81">
        <f>IFERROR(IF(SLOPE($AQ$62:$AQ$73,$AS$62:$AS$73)&gt;0,MIN(3,ABS(SLOPE($AQ$62:$AQ$73,$AS$62:$AS$73))),IF(SLOPE($AQ$62:$AQ$73,$AS$62:$AS$73)&lt;-0.5,-0.5,0)),0)</f>
        <v/>
      </c>
      <c r="AU81">
        <f>IFERROR(IF(SLOPE($AR$62:$AR$73,$AS$62:$AS$73)&lt;0,MAX(-3,-ABS(SLOPE($AR$62:$AR$73,$AS$62:$AS$73))),IF(SLOPE($AR$62:$AR$73,$AS$62:$AS$73)&gt;0.5,0.5,0)),0)</f>
        <v/>
      </c>
      <c r="AV81">
        <f>($AQ$74+(AT81*(AS81-1)))</f>
        <v/>
      </c>
      <c r="AW81">
        <f>($AR$74+(AU81*(AS81-1)))</f>
        <v/>
      </c>
      <c r="AX81">
        <f>IF(AT81&gt;0,AV81+AT81,AV81)</f>
        <v/>
      </c>
      <c r="AY81">
        <f>IF(AU81&lt;0,AW81+AU81,AW81)</f>
        <v/>
      </c>
      <c r="BA81" s="14">
        <f>IFERROR(AX81-AQ81,"")</f>
        <v/>
      </c>
      <c r="BB81" s="14">
        <f>IFERROR(AY81-AR81,"")</f>
        <v/>
      </c>
      <c r="BD81">
        <f>AH81</f>
        <v/>
      </c>
      <c r="BE81">
        <f>AI81</f>
        <v/>
      </c>
      <c r="BF81">
        <f>AJ81</f>
        <v/>
      </c>
      <c r="BG81" s="14">
        <f>L81</f>
        <v/>
      </c>
      <c r="BH81" s="14">
        <f>IF(X81="","",X81)</f>
        <v/>
      </c>
      <c r="BI81" s="14">
        <f>IF(Y81="","",Y81)</f>
        <v/>
      </c>
      <c r="BJ81">
        <f>Z81</f>
        <v/>
      </c>
      <c r="BK81">
        <f>AA81</f>
        <v/>
      </c>
      <c r="BL81">
        <f>IFERROR(AX81,"")</f>
        <v/>
      </c>
      <c r="BM81">
        <f>IFERROR(AY81,"")</f>
        <v/>
      </c>
    </row>
    <row r="82" ht="14.25" customHeight="1">
      <c r="A82">
        <f>ALGLIB_SSA_XAUUSD!AA82</f>
        <v/>
      </c>
      <c r="B82">
        <f>IF($A82="","",INDEX(ALGLIB_SSA_XAUUSD!$B$2:$B$2401,MATCH($A82,ALGLIB_SSA_XAUUSD!$A$2:$A$2401,1)))</f>
        <v/>
      </c>
      <c r="C82">
        <f>IF($A82="","",INDEX(ALGLIB_SSA_XAUUSD!$C$2:$C$2401,MATCH($A82,ALGLIB_SSA_XAUUSD!$A$2:$A$2401,1)))</f>
        <v/>
      </c>
      <c r="D82" s="14">
        <f>IF($A82="","",INT((ROW()-2)/12)+1)</f>
        <v/>
      </c>
      <c r="E82" s="14">
        <f>IF(AND(E86&lt;&gt;"",D86=D74+1),E74+(E86-E74)*8/12,"")</f>
        <v/>
      </c>
      <c r="F82" s="14">
        <f>IF(AND(F86&lt;&gt;"",D86=D74+1),F74+(F86-F74)*8/12,"")</f>
        <v/>
      </c>
      <c r="G82" s="14">
        <f>IF(AND(G86&lt;&gt;"",D86=D74+1),G74+(G86-G74)*8/12,"")</f>
        <v/>
      </c>
      <c r="H82" s="14">
        <f>IF(AND(H86&lt;&gt;"",D86=D74+1),H74+(H86-H74)*8/12,"")</f>
        <v/>
      </c>
      <c r="I82" s="14">
        <f>IF(AND(L86&lt;&gt;"",D86=D74+1),I74+(I86-I74)*8/12,"")</f>
        <v/>
      </c>
      <c r="J82">
        <f>_xlfn.XLOOKUP($A82,ALGLIB_SSA_XAUUSD!$AA$2:$AA$2401,ALGLIB_SSA_XAUUSD!$P$2:$P$2401,"",0)</f>
        <v/>
      </c>
      <c r="K82">
        <f>_xlfn.XLOOKUP($A82,ALGLIB_SSA_XAUUSD!$AA$2:$AA$2401,ALGLIB_SSA_XAUUSD!$Q$2:$Q$2401,"",0)</f>
        <v/>
      </c>
      <c r="L82">
        <f>_xlfn.XLOOKUP($A82,ALGLIB_SSA_XAUUSD!$AA$2:$AA$2401,ALGLIB_SSA_XAUUSD!$R$2:$R$2401,"",0)</f>
        <v/>
      </c>
      <c r="M82">
        <f>_xlfn.XLOOKUP($A82,ALGLIB_SSA_XAUUSD!$AA$2:$AA$2401,ALGLIB_SSA_XAUUSD!$S$2:$S$2401,"",0)</f>
        <v/>
      </c>
      <c r="N82">
        <f>_xlfn.XLOOKUP($A82,ALGLIB_SSA_XAUUSD!$AA$2:$AA$2401,ALGLIB_SSA_XAUUSD!$T$2:$T$2401,"",0)</f>
        <v/>
      </c>
      <c r="O82">
        <f>_xlfn.XLOOKUP($A82,ALGLIB_SSA_XAUUSD!$AA$2:$AA$2401,ALGLIB_SSA_XAUUSD!$U$2:$U$2401,"",0)</f>
        <v/>
      </c>
      <c r="P82">
        <f>_xlfn.XLOOKUP($A82,ALGLIB_SSA_XAUUSD!$AA$2:$AA$2401,ALGLIB_SSA_XAUUSD!$V$2:$V$2401,"",0)</f>
        <v/>
      </c>
      <c r="S82">
        <f>A82</f>
        <v/>
      </c>
      <c r="T82">
        <f>J82</f>
        <v/>
      </c>
      <c r="U82">
        <f>K82</f>
        <v/>
      </c>
      <c r="V82" s="14">
        <f>IF($A82="","",MOD(ROW()-2,12)+1)</f>
        <v/>
      </c>
      <c r="W82">
        <f>L82</f>
        <v/>
      </c>
      <c r="X82" s="14">
        <f>IF(F82="","",F82)</f>
        <v/>
      </c>
      <c r="Y82" s="14">
        <f>IF(G82="","",G82)</f>
        <v/>
      </c>
      <c r="Z82">
        <f>M82</f>
        <v/>
      </c>
      <c r="AA82">
        <f>N82</f>
        <v/>
      </c>
      <c r="AB82" s="14">
        <f>IF(H82="","",H82)</f>
        <v/>
      </c>
      <c r="AC82">
        <f>O82</f>
        <v/>
      </c>
      <c r="AD82" s="14">
        <f>IF(I82="","",I82)</f>
        <v/>
      </c>
      <c r="AE82">
        <f>P82</f>
        <v/>
      </c>
      <c r="AH82">
        <f>IF(S82&lt;&gt;"",S82,AH81+900)</f>
        <v/>
      </c>
      <c r="AI82">
        <f>IF(T82&lt;&gt;"",T82,AI81)</f>
        <v/>
      </c>
      <c r="AJ82">
        <f>IF(U82&lt;&gt;"",U82,AJ81)</f>
        <v/>
      </c>
      <c r="AK82">
        <f>IF(W82&lt;&gt;"",W82,"")</f>
        <v/>
      </c>
      <c r="AL82" s="14">
        <f>IF(X82&lt;&gt;"",X82,"")</f>
        <v/>
      </c>
      <c r="AM82" s="14">
        <f>IF(Y82&lt;&gt;"",Y82,"")</f>
        <v/>
      </c>
      <c r="AN82" s="14">
        <f>IF(OR(AL82="",AM82=""),"",AL82-AM82)</f>
        <v/>
      </c>
      <c r="AO82">
        <f>IF(AN82="","",IF(AN82&gt;0,"Bullish","Bearish"))</f>
        <v/>
      </c>
      <c r="AP82">
        <f>IF(AO82="",AP81,AO82)</f>
        <v/>
      </c>
      <c r="AQ82" s="14">
        <f>IF(AB82&lt;&gt;"",AB82,"")</f>
        <v/>
      </c>
      <c r="AR82" s="14">
        <f>IF(AD82&lt;&gt;"",AD82,"")</f>
        <v/>
      </c>
      <c r="AS82">
        <f>IF(AS81+1=13,1,AS81+1)</f>
        <v/>
      </c>
      <c r="AT82">
        <f>IFERROR(IF(SLOPE($AQ$62:$AQ$73,$AS$62:$AS$73)&gt;0,MIN(3,ABS(SLOPE($AQ$62:$AQ$73,$AS$62:$AS$73))),IF(SLOPE($AQ$62:$AQ$73,$AS$62:$AS$73)&lt;-0.5,-0.5,0)),0)</f>
        <v/>
      </c>
      <c r="AU82">
        <f>IFERROR(IF(SLOPE($AR$62:$AR$73,$AS$62:$AS$73)&lt;0,MAX(-3,-ABS(SLOPE($AR$62:$AR$73,$AS$62:$AS$73))),IF(SLOPE($AR$62:$AR$73,$AS$62:$AS$73)&gt;0.5,0.5,0)),0)</f>
        <v/>
      </c>
      <c r="AV82">
        <f>($AQ$74+(AT82*(AS82-1)))</f>
        <v/>
      </c>
      <c r="AW82">
        <f>($AR$74+(AU82*(AS82-1)))</f>
        <v/>
      </c>
      <c r="AX82">
        <f>IF(AT82&gt;0,AV82+AT82,AV82)</f>
        <v/>
      </c>
      <c r="AY82">
        <f>IF(AU82&lt;0,AW82+AU82,AW82)</f>
        <v/>
      </c>
      <c r="BA82" s="14">
        <f>IFERROR(AX82-AQ82,"")</f>
        <v/>
      </c>
      <c r="BB82" s="14">
        <f>IFERROR(AY82-AR82,"")</f>
        <v/>
      </c>
      <c r="BD82">
        <f>AH82</f>
        <v/>
      </c>
      <c r="BE82">
        <f>AI82</f>
        <v/>
      </c>
      <c r="BF82">
        <f>AJ82</f>
        <v/>
      </c>
      <c r="BG82" s="14">
        <f>L82</f>
        <v/>
      </c>
      <c r="BH82" s="14">
        <f>IF(X82="","",X82)</f>
        <v/>
      </c>
      <c r="BI82" s="14">
        <f>IF(Y82="","",Y82)</f>
        <v/>
      </c>
      <c r="BJ82">
        <f>Z82</f>
        <v/>
      </c>
      <c r="BK82">
        <f>AA82</f>
        <v/>
      </c>
      <c r="BL82">
        <f>IFERROR(AX82,"")</f>
        <v/>
      </c>
      <c r="BM82">
        <f>IFERROR(AY82,"")</f>
        <v/>
      </c>
    </row>
    <row r="83" ht="14.25" customHeight="1">
      <c r="A83">
        <f>ALGLIB_SSA_XAUUSD!AA83</f>
        <v/>
      </c>
      <c r="B83">
        <f>IF($A83="","",INDEX(ALGLIB_SSA_XAUUSD!$B$2:$B$2401,MATCH($A83,ALGLIB_SSA_XAUUSD!$A$2:$A$2401,1)))</f>
        <v/>
      </c>
      <c r="C83">
        <f>IF($A83="","",INDEX(ALGLIB_SSA_XAUUSD!$C$2:$C$2401,MATCH($A83,ALGLIB_SSA_XAUUSD!$A$2:$A$2401,1)))</f>
        <v/>
      </c>
      <c r="D83" s="14">
        <f>IF($A83="","",INT((ROW()-2)/12)+1)</f>
        <v/>
      </c>
      <c r="E83" s="14">
        <f>IF(AND(E86&lt;&gt;"",D86=D74+1),E74+(E86-E74)*9/12,"")</f>
        <v/>
      </c>
      <c r="F83" s="14">
        <f>IF(AND(F86&lt;&gt;"",D86=D74+1),F74+(F86-F74)*9/12,"")</f>
        <v/>
      </c>
      <c r="G83" s="14">
        <f>IF(AND(G86&lt;&gt;"",D86=D74+1),G74+(G86-G74)*9/12,"")</f>
        <v/>
      </c>
      <c r="H83" s="14">
        <f>IF(AND(H86&lt;&gt;"",D86=D74+1),H74+(H86-H74)*9/12,"")</f>
        <v/>
      </c>
      <c r="I83" s="14">
        <f>IF(AND(L86&lt;&gt;"",D86=D74+1),I74+(I86-I74)*9/12,"")</f>
        <v/>
      </c>
      <c r="J83">
        <f>_xlfn.XLOOKUP($A83,ALGLIB_SSA_XAUUSD!$AA$2:$AA$2401,ALGLIB_SSA_XAUUSD!$P$2:$P$2401,"",0)</f>
        <v/>
      </c>
      <c r="K83">
        <f>_xlfn.XLOOKUP($A83,ALGLIB_SSA_XAUUSD!$AA$2:$AA$2401,ALGLIB_SSA_XAUUSD!$Q$2:$Q$2401,"",0)</f>
        <v/>
      </c>
      <c r="L83">
        <f>_xlfn.XLOOKUP($A83,ALGLIB_SSA_XAUUSD!$AA$2:$AA$2401,ALGLIB_SSA_XAUUSD!$R$2:$R$2401,"",0)</f>
        <v/>
      </c>
      <c r="M83">
        <f>_xlfn.XLOOKUP($A83,ALGLIB_SSA_XAUUSD!$AA$2:$AA$2401,ALGLIB_SSA_XAUUSD!$S$2:$S$2401,"",0)</f>
        <v/>
      </c>
      <c r="N83">
        <f>_xlfn.XLOOKUP($A83,ALGLIB_SSA_XAUUSD!$AA$2:$AA$2401,ALGLIB_SSA_XAUUSD!$T$2:$T$2401,"",0)</f>
        <v/>
      </c>
      <c r="O83">
        <f>_xlfn.XLOOKUP($A83,ALGLIB_SSA_XAUUSD!$AA$2:$AA$2401,ALGLIB_SSA_XAUUSD!$U$2:$U$2401,"",0)</f>
        <v/>
      </c>
      <c r="P83">
        <f>_xlfn.XLOOKUP($A83,ALGLIB_SSA_XAUUSD!$AA$2:$AA$2401,ALGLIB_SSA_XAUUSD!$V$2:$V$2401,"",0)</f>
        <v/>
      </c>
      <c r="S83">
        <f>A83</f>
        <v/>
      </c>
      <c r="T83">
        <f>J83</f>
        <v/>
      </c>
      <c r="U83">
        <f>K83</f>
        <v/>
      </c>
      <c r="V83" s="14">
        <f>IF($A83="","",MOD(ROW()-2,12)+1)</f>
        <v/>
      </c>
      <c r="W83">
        <f>L83</f>
        <v/>
      </c>
      <c r="X83" s="14">
        <f>IF(F83="","",F83)</f>
        <v/>
      </c>
      <c r="Y83" s="14">
        <f>IF(G83="","",G83)</f>
        <v/>
      </c>
      <c r="Z83">
        <f>M83</f>
        <v/>
      </c>
      <c r="AA83">
        <f>N83</f>
        <v/>
      </c>
      <c r="AB83" s="14">
        <f>IF(H83="","",H83)</f>
        <v/>
      </c>
      <c r="AC83">
        <f>O83</f>
        <v/>
      </c>
      <c r="AD83" s="14">
        <f>IF(I83="","",I83)</f>
        <v/>
      </c>
      <c r="AE83">
        <f>P83</f>
        <v/>
      </c>
      <c r="AH83">
        <f>IF(S83&lt;&gt;"",S83,AH82+900)</f>
        <v/>
      </c>
      <c r="AI83">
        <f>IF(T83&lt;&gt;"",T83,AI82)</f>
        <v/>
      </c>
      <c r="AJ83">
        <f>IF(U83&lt;&gt;"",U83,AJ82)</f>
        <v/>
      </c>
      <c r="AK83">
        <f>IF(W83&lt;&gt;"",W83,"")</f>
        <v/>
      </c>
      <c r="AL83" s="14">
        <f>IF(X83&lt;&gt;"",X83,"")</f>
        <v/>
      </c>
      <c r="AM83" s="14">
        <f>IF(Y83&lt;&gt;"",Y83,"")</f>
        <v/>
      </c>
      <c r="AN83" s="14">
        <f>IF(OR(AL83="",AM83=""),"",AL83-AM83)</f>
        <v/>
      </c>
      <c r="AO83">
        <f>IF(AN83="","",IF(AN83&gt;0,"Bullish","Bearish"))</f>
        <v/>
      </c>
      <c r="AP83">
        <f>IF(AO83="",AP82,AO83)</f>
        <v/>
      </c>
      <c r="AQ83" s="14">
        <f>IF(AB83&lt;&gt;"",AB83,"")</f>
        <v/>
      </c>
      <c r="AR83" s="14">
        <f>IF(AD83&lt;&gt;"",AD83,"")</f>
        <v/>
      </c>
      <c r="AS83">
        <f>IF(AS82+1=13,1,AS82+1)</f>
        <v/>
      </c>
      <c r="AT83">
        <f>IFERROR(IF(SLOPE($AQ$62:$AQ$73,$AS$62:$AS$73)&gt;0,MIN(3,ABS(SLOPE($AQ$62:$AQ$73,$AS$62:$AS$73))),IF(SLOPE($AQ$62:$AQ$73,$AS$62:$AS$73)&lt;-0.5,-0.5,0)),0)</f>
        <v/>
      </c>
      <c r="AU83">
        <f>IFERROR(IF(SLOPE($AR$62:$AR$73,$AS$62:$AS$73)&lt;0,MAX(-3,-ABS(SLOPE($AR$62:$AR$73,$AS$62:$AS$73))),IF(SLOPE($AR$62:$AR$73,$AS$62:$AS$73)&gt;0.5,0.5,0)),0)</f>
        <v/>
      </c>
      <c r="AV83">
        <f>($AQ$74+(AT83*(AS83-1)))</f>
        <v/>
      </c>
      <c r="AW83">
        <f>($AR$74+(AU83*(AS83-1)))</f>
        <v/>
      </c>
      <c r="AX83">
        <f>IF(AT83&gt;0,AV83+AT83,AV83)</f>
        <v/>
      </c>
      <c r="AY83">
        <f>IF(AU83&lt;0,AW83+AU83,AW83)</f>
        <v/>
      </c>
      <c r="BA83" s="14">
        <f>IFERROR(AX83-AQ83,"")</f>
        <v/>
      </c>
      <c r="BB83" s="14">
        <f>IFERROR(AY83-AR83,"")</f>
        <v/>
      </c>
      <c r="BD83">
        <f>AH83</f>
        <v/>
      </c>
      <c r="BE83">
        <f>AI83</f>
        <v/>
      </c>
      <c r="BF83">
        <f>AJ83</f>
        <v/>
      </c>
      <c r="BG83" s="14">
        <f>L83</f>
        <v/>
      </c>
      <c r="BH83" s="14">
        <f>IF(X83="","",X83)</f>
        <v/>
      </c>
      <c r="BI83" s="14">
        <f>IF(Y83="","",Y83)</f>
        <v/>
      </c>
      <c r="BJ83">
        <f>Z83</f>
        <v/>
      </c>
      <c r="BK83">
        <f>AA83</f>
        <v/>
      </c>
      <c r="BL83">
        <f>IFERROR(AX83,"")</f>
        <v/>
      </c>
      <c r="BM83">
        <f>IFERROR(AY83,"")</f>
        <v/>
      </c>
    </row>
    <row r="84" ht="14.25" customHeight="1">
      <c r="A84">
        <f>ALGLIB_SSA_XAUUSD!AA84</f>
        <v/>
      </c>
      <c r="B84">
        <f>IF($A84="","",INDEX(ALGLIB_SSA_XAUUSD!$B$2:$B$2401,MATCH($A84,ALGLIB_SSA_XAUUSD!$A$2:$A$2401,1)))</f>
        <v/>
      </c>
      <c r="C84">
        <f>IF($A84="","",INDEX(ALGLIB_SSA_XAUUSD!$C$2:$C$2401,MATCH($A84,ALGLIB_SSA_XAUUSD!$A$2:$A$2401,1)))</f>
        <v/>
      </c>
      <c r="D84" s="14">
        <f>IF($A84="","",INT((ROW()-2)/12)+1)</f>
        <v/>
      </c>
      <c r="E84" s="14">
        <f>IF(AND(E86&lt;&gt;"",D86=D74+1),E74+(E86-E74)*10/12,"")</f>
        <v/>
      </c>
      <c r="F84" s="14">
        <f>IF(AND(F86&lt;&gt;"",D86=D74+1),F74+(F86-F74)*10/12,"")</f>
        <v/>
      </c>
      <c r="G84" s="14">
        <f>IF(AND(G86&lt;&gt;"",D86=D74+1),G74+(G86-G74)*10/12,"")</f>
        <v/>
      </c>
      <c r="H84" s="14">
        <f>IF(AND(H86&lt;&gt;"",D86=D74+1),H74+(H86-H74)*10/12,"")</f>
        <v/>
      </c>
      <c r="I84" s="14">
        <f>IF(AND(L86&lt;&gt;"",D86=D74+1),I74+(I86-I74)*10/12,"")</f>
        <v/>
      </c>
      <c r="J84">
        <f>_xlfn.XLOOKUP($A84,ALGLIB_SSA_XAUUSD!$AA$2:$AA$2401,ALGLIB_SSA_XAUUSD!$P$2:$P$2401,"",0)</f>
        <v/>
      </c>
      <c r="K84">
        <f>_xlfn.XLOOKUP($A84,ALGLIB_SSA_XAUUSD!$AA$2:$AA$2401,ALGLIB_SSA_XAUUSD!$Q$2:$Q$2401,"",0)</f>
        <v/>
      </c>
      <c r="L84">
        <f>_xlfn.XLOOKUP($A84,ALGLIB_SSA_XAUUSD!$AA$2:$AA$2401,ALGLIB_SSA_XAUUSD!$R$2:$R$2401,"",0)</f>
        <v/>
      </c>
      <c r="M84">
        <f>_xlfn.XLOOKUP($A84,ALGLIB_SSA_XAUUSD!$AA$2:$AA$2401,ALGLIB_SSA_XAUUSD!$S$2:$S$2401,"",0)</f>
        <v/>
      </c>
      <c r="N84">
        <f>_xlfn.XLOOKUP($A84,ALGLIB_SSA_XAUUSD!$AA$2:$AA$2401,ALGLIB_SSA_XAUUSD!$T$2:$T$2401,"",0)</f>
        <v/>
      </c>
      <c r="O84">
        <f>_xlfn.XLOOKUP($A84,ALGLIB_SSA_XAUUSD!$AA$2:$AA$2401,ALGLIB_SSA_XAUUSD!$U$2:$U$2401,"",0)</f>
        <v/>
      </c>
      <c r="P84">
        <f>_xlfn.XLOOKUP($A84,ALGLIB_SSA_XAUUSD!$AA$2:$AA$2401,ALGLIB_SSA_XAUUSD!$V$2:$V$2401,"",0)</f>
        <v/>
      </c>
      <c r="S84">
        <f>A84</f>
        <v/>
      </c>
      <c r="T84">
        <f>J84</f>
        <v/>
      </c>
      <c r="U84">
        <f>K84</f>
        <v/>
      </c>
      <c r="V84" s="14">
        <f>IF($A84="","",MOD(ROW()-2,12)+1)</f>
        <v/>
      </c>
      <c r="W84">
        <f>L84</f>
        <v/>
      </c>
      <c r="X84" s="14">
        <f>IF(F84="","",F84)</f>
        <v/>
      </c>
      <c r="Y84" s="14">
        <f>IF(G84="","",G84)</f>
        <v/>
      </c>
      <c r="Z84">
        <f>M84</f>
        <v/>
      </c>
      <c r="AA84">
        <f>N84</f>
        <v/>
      </c>
      <c r="AB84" s="14">
        <f>IF(H84="","",H84)</f>
        <v/>
      </c>
      <c r="AC84">
        <f>O84</f>
        <v/>
      </c>
      <c r="AD84" s="14">
        <f>IF(I84="","",I84)</f>
        <v/>
      </c>
      <c r="AE84">
        <f>P84</f>
        <v/>
      </c>
      <c r="AH84">
        <f>IF(S84&lt;&gt;"",S84,AH83+900)</f>
        <v/>
      </c>
      <c r="AI84">
        <f>IF(T84&lt;&gt;"",T84,AI83)</f>
        <v/>
      </c>
      <c r="AJ84">
        <f>IF(U84&lt;&gt;"",U84,AJ83)</f>
        <v/>
      </c>
      <c r="AK84">
        <f>IF(W84&lt;&gt;"",W84,"")</f>
        <v/>
      </c>
      <c r="AL84" s="14">
        <f>IF(X84&lt;&gt;"",X84,"")</f>
        <v/>
      </c>
      <c r="AM84" s="14">
        <f>IF(Y84&lt;&gt;"",Y84,"")</f>
        <v/>
      </c>
      <c r="AN84" s="14">
        <f>IF(OR(AL84="",AM84=""),"",AL84-AM84)</f>
        <v/>
      </c>
      <c r="AO84">
        <f>IF(AN84="","",IF(AN84&gt;0,"Bullish","Bearish"))</f>
        <v/>
      </c>
      <c r="AP84">
        <f>IF(AO84="",AP83,AO84)</f>
        <v/>
      </c>
      <c r="AQ84" s="14">
        <f>IF(AB84&lt;&gt;"",AB84,"")</f>
        <v/>
      </c>
      <c r="AR84" s="14">
        <f>IF(AD84&lt;&gt;"",AD84,"")</f>
        <v/>
      </c>
      <c r="AS84">
        <f>IF(AS83+1=13,1,AS83+1)</f>
        <v/>
      </c>
      <c r="AT84">
        <f>IFERROR(IF(SLOPE($AQ$62:$AQ$73,$AS$62:$AS$73)&gt;0,MIN(3,ABS(SLOPE($AQ$62:$AQ$73,$AS$62:$AS$73))),IF(SLOPE($AQ$62:$AQ$73,$AS$62:$AS$73)&lt;-0.5,-0.5,0)),0)</f>
        <v/>
      </c>
      <c r="AU84">
        <f>IFERROR(IF(SLOPE($AR$62:$AR$73,$AS$62:$AS$73)&lt;0,MAX(-3,-ABS(SLOPE($AR$62:$AR$73,$AS$62:$AS$73))),IF(SLOPE($AR$62:$AR$73,$AS$62:$AS$73)&gt;0.5,0.5,0)),0)</f>
        <v/>
      </c>
      <c r="AV84">
        <f>($AQ$74+(AT84*(AS84-1)))</f>
        <v/>
      </c>
      <c r="AW84">
        <f>($AR$74+(AU84*(AS84-1)))</f>
        <v/>
      </c>
      <c r="AX84">
        <f>IF(AT84&gt;0,AV84+AT84,AV84)</f>
        <v/>
      </c>
      <c r="AY84">
        <f>IF(AU84&lt;0,AW84+AU84,AW84)</f>
        <v/>
      </c>
      <c r="BA84" s="14">
        <f>IFERROR(AX84-AQ84,"")</f>
        <v/>
      </c>
      <c r="BB84" s="14">
        <f>IFERROR(AY84-AR84,"")</f>
        <v/>
      </c>
      <c r="BD84">
        <f>AH84</f>
        <v/>
      </c>
      <c r="BE84">
        <f>AI84</f>
        <v/>
      </c>
      <c r="BF84">
        <f>AJ84</f>
        <v/>
      </c>
      <c r="BG84" s="14">
        <f>L84</f>
        <v/>
      </c>
      <c r="BH84" s="14">
        <f>IF(X84="","",X84)</f>
        <v/>
      </c>
      <c r="BI84" s="14">
        <f>IF(Y84="","",Y84)</f>
        <v/>
      </c>
      <c r="BJ84">
        <f>Z84</f>
        <v/>
      </c>
      <c r="BK84">
        <f>AA84</f>
        <v/>
      </c>
      <c r="BL84">
        <f>IFERROR(AX84,"")</f>
        <v/>
      </c>
      <c r="BM84">
        <f>IFERROR(AY84,"")</f>
        <v/>
      </c>
    </row>
    <row r="85" ht="14.25" customHeight="1">
      <c r="A85">
        <f>ALGLIB_SSA_XAUUSD!AA85</f>
        <v/>
      </c>
      <c r="B85">
        <f>IF($A85="","",INDEX(ALGLIB_SSA_XAUUSD!$B$2:$B$2401,MATCH($A85,ALGLIB_SSA_XAUUSD!$A$2:$A$2401,1)))</f>
        <v/>
      </c>
      <c r="C85">
        <f>IF($A85="","",INDEX(ALGLIB_SSA_XAUUSD!$C$2:$C$2401,MATCH($A85,ALGLIB_SSA_XAUUSD!$A$2:$A$2401,1)))</f>
        <v/>
      </c>
      <c r="D85" s="14">
        <f>IF($A85="","",INT((ROW()-2)/12)+1)</f>
        <v/>
      </c>
      <c r="E85" s="14">
        <f>IF(AND(E86&lt;&gt;"",D86=D74+1),E74+(E86-E74)*11/12,"")</f>
        <v/>
      </c>
      <c r="F85" s="14">
        <f>IF(AND(F86&lt;&gt;"",D86=D74+1),F74+(F86-F74)*11/12,"")</f>
        <v/>
      </c>
      <c r="G85" s="14">
        <f>IF(AND(G86&lt;&gt;"",D86=D74+1),G74+(G86-G74)*11/12,"")</f>
        <v/>
      </c>
      <c r="H85" s="14">
        <f>IF(AND(H86&lt;&gt;"",D86=D74+1),H74+(H86-H74)*11/12,"")</f>
        <v/>
      </c>
      <c r="I85" s="14">
        <f>IF(AND(L86&lt;&gt;"",D86=D74+1),I74+(I86-I74)*11/12,"")</f>
        <v/>
      </c>
      <c r="J85">
        <f>_xlfn.XLOOKUP($A85,ALGLIB_SSA_XAUUSD!$AA$2:$AA$2401,ALGLIB_SSA_XAUUSD!$P$2:$P$2401,"",0)</f>
        <v/>
      </c>
      <c r="K85">
        <f>_xlfn.XLOOKUP($A85,ALGLIB_SSA_XAUUSD!$AA$2:$AA$2401,ALGLIB_SSA_XAUUSD!$Q$2:$Q$2401,"",0)</f>
        <v/>
      </c>
      <c r="L85">
        <f>_xlfn.XLOOKUP($A85,ALGLIB_SSA_XAUUSD!$AA$2:$AA$2401,ALGLIB_SSA_XAUUSD!$R$2:$R$2401,"",0)</f>
        <v/>
      </c>
      <c r="M85">
        <f>_xlfn.XLOOKUP($A85,ALGLIB_SSA_XAUUSD!$AA$2:$AA$2401,ALGLIB_SSA_XAUUSD!$S$2:$S$2401,"",0)</f>
        <v/>
      </c>
      <c r="N85">
        <f>_xlfn.XLOOKUP($A85,ALGLIB_SSA_XAUUSD!$AA$2:$AA$2401,ALGLIB_SSA_XAUUSD!$T$2:$T$2401,"",0)</f>
        <v/>
      </c>
      <c r="O85">
        <f>_xlfn.XLOOKUP($A85,ALGLIB_SSA_XAUUSD!$AA$2:$AA$2401,ALGLIB_SSA_XAUUSD!$U$2:$U$2401,"",0)</f>
        <v/>
      </c>
      <c r="P85">
        <f>_xlfn.XLOOKUP($A85,ALGLIB_SSA_XAUUSD!$AA$2:$AA$2401,ALGLIB_SSA_XAUUSD!$V$2:$V$2401,"",0)</f>
        <v/>
      </c>
      <c r="S85">
        <f>A85</f>
        <v/>
      </c>
      <c r="T85">
        <f>J85</f>
        <v/>
      </c>
      <c r="U85">
        <f>K85</f>
        <v/>
      </c>
      <c r="V85" s="14">
        <f>IF($A85="","",MOD(ROW()-2,12)+1)</f>
        <v/>
      </c>
      <c r="W85">
        <f>L85</f>
        <v/>
      </c>
      <c r="X85" s="14">
        <f>IF(F85="","",F85)</f>
        <v/>
      </c>
      <c r="Y85" s="14">
        <f>IF(G85="","",G85)</f>
        <v/>
      </c>
      <c r="Z85">
        <f>M85</f>
        <v/>
      </c>
      <c r="AA85">
        <f>N85</f>
        <v/>
      </c>
      <c r="AB85" s="14">
        <f>IF(H85="","",H85)</f>
        <v/>
      </c>
      <c r="AC85">
        <f>O85</f>
        <v/>
      </c>
      <c r="AD85" s="14">
        <f>IF(I85="","",I85)</f>
        <v/>
      </c>
      <c r="AE85">
        <f>P85</f>
        <v/>
      </c>
      <c r="AH85">
        <f>IF(S85&lt;&gt;"",S85,AH84+900)</f>
        <v/>
      </c>
      <c r="AI85">
        <f>IF(T85&lt;&gt;"",T85,AI84)</f>
        <v/>
      </c>
      <c r="AJ85">
        <f>IF(U85&lt;&gt;"",U85,AJ84)</f>
        <v/>
      </c>
      <c r="AK85">
        <f>IF(W85&lt;&gt;"",W85,"")</f>
        <v/>
      </c>
      <c r="AL85" s="14">
        <f>IF(X85&lt;&gt;"",X85,"")</f>
        <v/>
      </c>
      <c r="AM85" s="14">
        <f>IF(Y85&lt;&gt;"",Y85,"")</f>
        <v/>
      </c>
      <c r="AN85" s="14">
        <f>IF(OR(AL85="",AM85=""),"",AL85-AM85)</f>
        <v/>
      </c>
      <c r="AO85">
        <f>IF(AN85="","",IF(AN85&gt;0,"Bullish","Bearish"))</f>
        <v/>
      </c>
      <c r="AP85">
        <f>IF(AO85="",AP84,AO85)</f>
        <v/>
      </c>
      <c r="AQ85" s="14">
        <f>IF(AB85&lt;&gt;"",AB85,"")</f>
        <v/>
      </c>
      <c r="AR85" s="14">
        <f>IF(AD85&lt;&gt;"",AD85,"")</f>
        <v/>
      </c>
      <c r="AS85">
        <f>IF(AS84+1=13,1,AS84+1)</f>
        <v/>
      </c>
      <c r="AT85">
        <f>IFERROR(IF(SLOPE($AQ$62:$AQ$73,$AS$62:$AS$73)&gt;0,MIN(3,ABS(SLOPE($AQ$62:$AQ$73,$AS$62:$AS$73))),IF(SLOPE($AQ$62:$AQ$73,$AS$62:$AS$73)&lt;-0.5,-0.5,0)),0)</f>
        <v/>
      </c>
      <c r="AU85">
        <f>IFERROR(IF(SLOPE($AR$62:$AR$73,$AS$62:$AS$73)&lt;0,MAX(-3,-ABS(SLOPE($AR$62:$AR$73,$AS$62:$AS$73))),IF(SLOPE($AR$62:$AR$73,$AS$62:$AS$73)&gt;0.5,0.5,0)),0)</f>
        <v/>
      </c>
      <c r="AV85">
        <f>($AQ$74+(AT85*(AS85-1)))</f>
        <v/>
      </c>
      <c r="AW85">
        <f>($AR$74+(AU85*(AS85-1)))</f>
        <v/>
      </c>
      <c r="AX85">
        <f>IF(AT85&gt;0,AV85+AT85,AV85)</f>
        <v/>
      </c>
      <c r="AY85">
        <f>IF(AU85&lt;0,AW85+AU85,AW85)</f>
        <v/>
      </c>
      <c r="BA85" s="14">
        <f>IFERROR(AX85-AQ85,"")</f>
        <v/>
      </c>
      <c r="BB85" s="14">
        <f>IFERROR(AY85-AR85,"")</f>
        <v/>
      </c>
      <c r="BD85">
        <f>AH85</f>
        <v/>
      </c>
      <c r="BE85">
        <f>AI85</f>
        <v/>
      </c>
      <c r="BF85">
        <f>AJ85</f>
        <v/>
      </c>
      <c r="BG85" s="14">
        <f>L85</f>
        <v/>
      </c>
      <c r="BH85" s="14">
        <f>IF(X85="","",X85)</f>
        <v/>
      </c>
      <c r="BI85" s="14">
        <f>IF(Y85="","",Y85)</f>
        <v/>
      </c>
      <c r="BJ85">
        <f>Z85</f>
        <v/>
      </c>
      <c r="BK85">
        <f>AA85</f>
        <v/>
      </c>
      <c r="BL85">
        <f>IFERROR(AX85,"")</f>
        <v/>
      </c>
      <c r="BM85">
        <f>IFERROR(AY85,"")</f>
        <v/>
      </c>
    </row>
    <row r="86" ht="14.25" customHeight="1">
      <c r="A86">
        <f>ALGLIB_SSA_XAUUSD!AA86</f>
        <v/>
      </c>
      <c r="B86">
        <f>IF($A86="","",INDEX(ALGLIB_SSA_XAUUSD!$B$2:$B$2401,MATCH($A86,ALGLIB_SSA_XAUUSD!$A$2:$A$2401,1)))</f>
        <v/>
      </c>
      <c r="C86">
        <f>IF($A86="","",INDEX(ALGLIB_SSA_XAUUSD!$C$2:$C$2401,MATCH($A86,ALGLIB_SSA_XAUUSD!$A$2:$A$2401,1)))</f>
        <v/>
      </c>
      <c r="D86" s="14">
        <f>IF($A86="","",INT((ROW()-2)/12)+1)</f>
        <v/>
      </c>
      <c r="E86" s="14">
        <f>IF($A86="","",INDEX(ALGLIB_SSA_XAUUSD!$D$2:$D$2401,MATCH($A86,ALGLIB_SSA_XAUUSD!$A$2:$A$2401,1)))</f>
        <v/>
      </c>
      <c r="F86" s="14">
        <f>IF($A86="","",INDEX(ALGLIB_SSA_XAUUSD!$E$2:$E$2401,MATCH($A86,ALGLIB_SSA_XAUUSD!$A$2:$A$2401,1)))</f>
        <v/>
      </c>
      <c r="G86" s="14">
        <f>IF($A86="","",INDEX(ALGLIB_SSA_XAUUSD!$F$2:$F$2401,MATCH($A86,ALGLIB_SSA_XAUUSD!$A$2:$A$2401,1)))</f>
        <v/>
      </c>
      <c r="H86" s="14">
        <f>IF($A86="","",INDEX(ALGLIB_SSA_XAUUSD!$G$2:$G$2401,MATCH($A86,ALGLIB_SSA_XAUUSD!$A$2:$A$2401,1)))</f>
        <v/>
      </c>
      <c r="I86" s="14">
        <f>IF($A86="","",INDEX(ALGLIB_SSA_XAUUSD!$H$2:$H$2401,MATCH($A86,ALGLIB_SSA_XAUUSD!$A$2:$A$2401,1)))</f>
        <v/>
      </c>
      <c r="J86">
        <f>_xlfn.XLOOKUP($A86,ALGLIB_SSA_XAUUSD!$AA$2:$AA$2401,ALGLIB_SSA_XAUUSD!$P$2:$P$2401,"",0)</f>
        <v/>
      </c>
      <c r="K86">
        <f>_xlfn.XLOOKUP($A86,ALGLIB_SSA_XAUUSD!$AA$2:$AA$2401,ALGLIB_SSA_XAUUSD!$Q$2:$Q$2401,"",0)</f>
        <v/>
      </c>
      <c r="L86">
        <f>_xlfn.XLOOKUP($A86,ALGLIB_SSA_XAUUSD!$AA$2:$AA$2401,ALGLIB_SSA_XAUUSD!$R$2:$R$2401,"",0)</f>
        <v/>
      </c>
      <c r="M86">
        <f>_xlfn.XLOOKUP($A86,ALGLIB_SSA_XAUUSD!$AA$2:$AA$2401,ALGLIB_SSA_XAUUSD!$S$2:$S$2401,"",0)</f>
        <v/>
      </c>
      <c r="N86">
        <f>_xlfn.XLOOKUP($A86,ALGLIB_SSA_XAUUSD!$AA$2:$AA$2401,ALGLIB_SSA_XAUUSD!$T$2:$T$2401,"",0)</f>
        <v/>
      </c>
      <c r="O86">
        <f>_xlfn.XLOOKUP($A86,ALGLIB_SSA_XAUUSD!$AA$2:$AA$2401,ALGLIB_SSA_XAUUSD!$U$2:$U$2401,"",0)</f>
        <v/>
      </c>
      <c r="P86">
        <f>_xlfn.XLOOKUP($A86,ALGLIB_SSA_XAUUSD!$AA$2:$AA$2401,ALGLIB_SSA_XAUUSD!$V$2:$V$2401,"",0)</f>
        <v/>
      </c>
      <c r="S86">
        <f>A86</f>
        <v/>
      </c>
      <c r="T86">
        <f>J86</f>
        <v/>
      </c>
      <c r="U86">
        <f>K86</f>
        <v/>
      </c>
      <c r="V86" s="14">
        <f>IF($A86="","",MOD(ROW()-2,12)+1)</f>
        <v/>
      </c>
      <c r="W86">
        <f>L86</f>
        <v/>
      </c>
      <c r="X86" s="14">
        <f>IF(F86="","",F86)</f>
        <v/>
      </c>
      <c r="Y86" s="14">
        <f>IF(G86="","",G86)</f>
        <v/>
      </c>
      <c r="Z86">
        <f>M86</f>
        <v/>
      </c>
      <c r="AA86">
        <f>N86</f>
        <v/>
      </c>
      <c r="AB86" s="14">
        <f>IF(H86="","",H86)</f>
        <v/>
      </c>
      <c r="AC86">
        <f>O86</f>
        <v/>
      </c>
      <c r="AD86" s="14">
        <f>IF(I86="","",I86)</f>
        <v/>
      </c>
      <c r="AE86">
        <f>P86</f>
        <v/>
      </c>
      <c r="AH86">
        <f>IF(S86&lt;&gt;"",S86,AH85+900)</f>
        <v/>
      </c>
      <c r="AI86">
        <f>IF(T86&lt;&gt;"",T86,AI85)</f>
        <v/>
      </c>
      <c r="AJ86">
        <f>IF(U86&lt;&gt;"",U86,AJ85)</f>
        <v/>
      </c>
      <c r="AK86">
        <f>IF(W86&lt;&gt;"",W86,"")</f>
        <v/>
      </c>
      <c r="AL86" s="14">
        <f>IF(X86&lt;&gt;"",X86,"")</f>
        <v/>
      </c>
      <c r="AM86" s="14">
        <f>IF(Y86&lt;&gt;"",Y86,"")</f>
        <v/>
      </c>
      <c r="AN86" s="14">
        <f>IF(OR(AL86="",AM86=""),"",AL86-AM86)</f>
        <v/>
      </c>
      <c r="AO86">
        <f>IF(AN86="","",IF(AN86&gt;0,"Bullish","Bearish"))</f>
        <v/>
      </c>
      <c r="AP86">
        <f>IF(AO86="",AP85,AO86)</f>
        <v/>
      </c>
      <c r="AQ86" s="14">
        <f>IF(AB86&lt;&gt;"",AB86,"")</f>
        <v/>
      </c>
      <c r="AR86" s="14">
        <f>IF(AD86&lt;&gt;"",AD86,"")</f>
        <v/>
      </c>
      <c r="AS86">
        <f>IF(AS85+1=13,1,AS85+1)</f>
        <v/>
      </c>
      <c r="AT86">
        <f>IFERROR(IF(SLOPE($AQ$74:$AQ$85,$AS$74:$AS$85)&gt;0,MIN(3,ABS(SLOPE($AQ$74:$AQ$85,$AS$74:$AS$85))),IF(SLOPE($AQ$74:$AQ$85,$AS$74:$AS$85)&lt;-0.5,-0.5,0)),0)</f>
        <v/>
      </c>
      <c r="AU86">
        <f>IFERROR(IF(SLOPE($AR$74:$AR$85,$AS$74:$AS$85)&lt;0,MAX(-3,-ABS(SLOPE($AR$74:$AR$85,$AS$74:$AS$85))),IF(SLOPE($AR$74:$AR$85,$AS$74:$AS$85)&gt;0.5,0.5,0)),0)</f>
        <v/>
      </c>
      <c r="AV86">
        <f>($AQ$86+(AT86*(AS86-1)))</f>
        <v/>
      </c>
      <c r="AW86">
        <f>($AR$86+(AU86*(AS86-1)))</f>
        <v/>
      </c>
      <c r="AX86">
        <f>IF(AT86&gt;0,AV86+AT86,AV86)</f>
        <v/>
      </c>
      <c r="AY86">
        <f>IF(AU86&lt;0,AW86+AU86,AW86)</f>
        <v/>
      </c>
      <c r="BA86" s="14">
        <f>IFERROR(AX86-AQ86,"")</f>
        <v/>
      </c>
      <c r="BB86" s="14">
        <f>IFERROR(AY86-AR86,"")</f>
        <v/>
      </c>
      <c r="BD86">
        <f>AH86</f>
        <v/>
      </c>
      <c r="BE86">
        <f>AI86</f>
        <v/>
      </c>
      <c r="BF86">
        <f>AJ86</f>
        <v/>
      </c>
      <c r="BG86" s="14">
        <f>L86</f>
        <v/>
      </c>
      <c r="BH86" s="14">
        <f>IF(X86="","",X86)</f>
        <v/>
      </c>
      <c r="BI86" s="14">
        <f>IF(Y86="","",Y86)</f>
        <v/>
      </c>
      <c r="BJ86">
        <f>Z86</f>
        <v/>
      </c>
      <c r="BK86">
        <f>AA86</f>
        <v/>
      </c>
      <c r="BL86">
        <f>IFERROR(AX86,"")</f>
        <v/>
      </c>
      <c r="BM86">
        <f>IFERROR(AY86,"")</f>
        <v/>
      </c>
    </row>
    <row r="87" ht="14.25" customHeight="1">
      <c r="A87">
        <f>ALGLIB_SSA_XAUUSD!AA87</f>
        <v/>
      </c>
      <c r="B87">
        <f>IF($A87="","",INDEX(ALGLIB_SSA_XAUUSD!$B$2:$B$2401,MATCH($A87,ALGLIB_SSA_XAUUSD!$A$2:$A$2401,1)))</f>
        <v/>
      </c>
      <c r="C87">
        <f>IF($A87="","",INDEX(ALGLIB_SSA_XAUUSD!$C$2:$C$2401,MATCH($A87,ALGLIB_SSA_XAUUSD!$A$2:$A$2401,1)))</f>
        <v/>
      </c>
      <c r="D87" s="14">
        <f>IF($A87="","",INT((ROW()-2)/12)+1)</f>
        <v/>
      </c>
      <c r="E87" s="14">
        <f>IF(AND(E98&lt;&gt;"",D98=D86+1),E86+(E98-E86)*1/12,"")</f>
        <v/>
      </c>
      <c r="F87" s="14">
        <f>IF(AND(F98&lt;&gt;"",D98=D86+1),F86+(F98-F86)*1/12,"")</f>
        <v/>
      </c>
      <c r="G87" s="14">
        <f>IF(AND(G98&lt;&gt;"",D98=D86+1),G86+(G98-G86)*1/12,"")</f>
        <v/>
      </c>
      <c r="H87" s="14">
        <f>IF(AND(H98&lt;&gt;"",D98=D86+1),H86+(H98-H86)*1/12,"")</f>
        <v/>
      </c>
      <c r="I87" s="14">
        <f>IF(AND(L98&lt;&gt;"",D98=D86+1),I86+(I98-I86)*1/12,"")</f>
        <v/>
      </c>
      <c r="J87">
        <f>_xlfn.XLOOKUP($A87,ALGLIB_SSA_XAUUSD!$AA$2:$AA$2401,ALGLIB_SSA_XAUUSD!$P$2:$P$2401,"",0)</f>
        <v/>
      </c>
      <c r="K87">
        <f>_xlfn.XLOOKUP($A87,ALGLIB_SSA_XAUUSD!$AA$2:$AA$2401,ALGLIB_SSA_XAUUSD!$Q$2:$Q$2401,"",0)</f>
        <v/>
      </c>
      <c r="L87">
        <f>_xlfn.XLOOKUP($A87,ALGLIB_SSA_XAUUSD!$AA$2:$AA$2401,ALGLIB_SSA_XAUUSD!$R$2:$R$2401,"",0)</f>
        <v/>
      </c>
      <c r="M87">
        <f>_xlfn.XLOOKUP($A87,ALGLIB_SSA_XAUUSD!$AA$2:$AA$2401,ALGLIB_SSA_XAUUSD!$S$2:$S$2401,"",0)</f>
        <v/>
      </c>
      <c r="N87">
        <f>_xlfn.XLOOKUP($A87,ALGLIB_SSA_XAUUSD!$AA$2:$AA$2401,ALGLIB_SSA_XAUUSD!$T$2:$T$2401,"",0)</f>
        <v/>
      </c>
      <c r="O87">
        <f>_xlfn.XLOOKUP($A87,ALGLIB_SSA_XAUUSD!$AA$2:$AA$2401,ALGLIB_SSA_XAUUSD!$U$2:$U$2401,"",0)</f>
        <v/>
      </c>
      <c r="P87">
        <f>_xlfn.XLOOKUP($A87,ALGLIB_SSA_XAUUSD!$AA$2:$AA$2401,ALGLIB_SSA_XAUUSD!$V$2:$V$2401,"",0)</f>
        <v/>
      </c>
      <c r="S87">
        <f>A87</f>
        <v/>
      </c>
      <c r="T87">
        <f>J87</f>
        <v/>
      </c>
      <c r="U87">
        <f>K87</f>
        <v/>
      </c>
      <c r="V87" s="14">
        <f>IF($A87="","",MOD(ROW()-2,12)+1)</f>
        <v/>
      </c>
      <c r="W87">
        <f>L87</f>
        <v/>
      </c>
      <c r="X87" s="14">
        <f>IF(F87="","",F87)</f>
        <v/>
      </c>
      <c r="Y87" s="14">
        <f>IF(G87="","",G87)</f>
        <v/>
      </c>
      <c r="Z87">
        <f>M87</f>
        <v/>
      </c>
      <c r="AA87">
        <f>N87</f>
        <v/>
      </c>
      <c r="AB87" s="14">
        <f>IF(H87="","",H87)</f>
        <v/>
      </c>
      <c r="AC87">
        <f>O87</f>
        <v/>
      </c>
      <c r="AD87" s="14">
        <f>IF(I87="","",I87)</f>
        <v/>
      </c>
      <c r="AE87">
        <f>P87</f>
        <v/>
      </c>
      <c r="AH87">
        <f>IF(S87&lt;&gt;"",S87,AH86+900)</f>
        <v/>
      </c>
      <c r="AI87">
        <f>IF(T87&lt;&gt;"",T87,AI86)</f>
        <v/>
      </c>
      <c r="AJ87">
        <f>IF(U87&lt;&gt;"",U87,AJ86)</f>
        <v/>
      </c>
      <c r="AK87">
        <f>IF(W87&lt;&gt;"",W87,"")</f>
        <v/>
      </c>
      <c r="AL87" s="14">
        <f>IF(X87&lt;&gt;"",X87,"")</f>
        <v/>
      </c>
      <c r="AM87" s="14">
        <f>IF(Y87&lt;&gt;"",Y87,"")</f>
        <v/>
      </c>
      <c r="AN87" s="14">
        <f>IF(OR(AL87="",AM87=""),"",AL87-AM87)</f>
        <v/>
      </c>
      <c r="AO87">
        <f>IF(AN87="","",IF(AN87&gt;0,"Bullish","Bearish"))</f>
        <v/>
      </c>
      <c r="AP87">
        <f>IF(AO87="",AP86,AO87)</f>
        <v/>
      </c>
      <c r="AQ87" s="14">
        <f>IF(AB87&lt;&gt;"",AB87,"")</f>
        <v/>
      </c>
      <c r="AR87" s="14">
        <f>IF(AD87&lt;&gt;"",AD87,"")</f>
        <v/>
      </c>
      <c r="AS87">
        <f>IF(AS86+1=13,1,AS86+1)</f>
        <v/>
      </c>
      <c r="AT87">
        <f>IFERROR(IF(SLOPE($AQ$74:$AQ$85,$AS$74:$AS$85)&gt;0,MIN(3,ABS(SLOPE($AQ$74:$AQ$85,$AS$74:$AS$85))),IF(SLOPE($AQ$74:$AQ$85,$AS$74:$AS$85)&lt;-0.5,-0.5,0)),0)</f>
        <v/>
      </c>
      <c r="AU87">
        <f>IFERROR(IF(SLOPE($AR$74:$AR$85,$AS$74:$AS$85)&lt;0,MAX(-3,-ABS(SLOPE($AR$74:$AR$85,$AS$74:$AS$85))),IF(SLOPE($AR$74:$AR$85,$AS$74:$AS$85)&gt;0.5,0.5,0)),0)</f>
        <v/>
      </c>
      <c r="AV87">
        <f>($AQ$86+(AT87*(AS87-1)))</f>
        <v/>
      </c>
      <c r="AW87">
        <f>($AR$86+(AU87*(AS87-1)))</f>
        <v/>
      </c>
      <c r="AX87">
        <f>IF(AT87&gt;0,AV87+AT87,AV87)</f>
        <v/>
      </c>
      <c r="AY87">
        <f>IF(AU87&lt;0,AW87+AU87,AW87)</f>
        <v/>
      </c>
      <c r="BA87" s="14">
        <f>IFERROR(AX87-AQ87,"")</f>
        <v/>
      </c>
      <c r="BB87" s="14">
        <f>IFERROR(AY87-AR87,"")</f>
        <v/>
      </c>
      <c r="BD87">
        <f>AH87</f>
        <v/>
      </c>
      <c r="BE87">
        <f>AI87</f>
        <v/>
      </c>
      <c r="BF87">
        <f>AJ87</f>
        <v/>
      </c>
      <c r="BG87" s="14">
        <f>L87</f>
        <v/>
      </c>
      <c r="BH87" s="14">
        <f>IF(X87="","",X87)</f>
        <v/>
      </c>
      <c r="BI87" s="14">
        <f>IF(Y87="","",Y87)</f>
        <v/>
      </c>
      <c r="BJ87">
        <f>Z87</f>
        <v/>
      </c>
      <c r="BK87">
        <f>AA87</f>
        <v/>
      </c>
      <c r="BL87">
        <f>IFERROR(AX87,"")</f>
        <v/>
      </c>
      <c r="BM87">
        <f>IFERROR(AY87,"")</f>
        <v/>
      </c>
    </row>
    <row r="88" ht="14.25" customHeight="1">
      <c r="A88">
        <f>ALGLIB_SSA_XAUUSD!AA88</f>
        <v/>
      </c>
      <c r="B88">
        <f>IF($A88="","",INDEX(ALGLIB_SSA_XAUUSD!$B$2:$B$2401,MATCH($A88,ALGLIB_SSA_XAUUSD!$A$2:$A$2401,1)))</f>
        <v/>
      </c>
      <c r="C88">
        <f>IF($A88="","",INDEX(ALGLIB_SSA_XAUUSD!$C$2:$C$2401,MATCH($A88,ALGLIB_SSA_XAUUSD!$A$2:$A$2401,1)))</f>
        <v/>
      </c>
      <c r="D88" s="14">
        <f>IF($A88="","",INT((ROW()-2)/12)+1)</f>
        <v/>
      </c>
      <c r="E88" s="14">
        <f>IF(AND(E98&lt;&gt;"",D98=D86+1),E86+(E98-E86)*2/12,"")</f>
        <v/>
      </c>
      <c r="F88" s="14">
        <f>IF(AND(F98&lt;&gt;"",D98=D86+1),F86+(F98-F86)*2/12,"")</f>
        <v/>
      </c>
      <c r="G88" s="14">
        <f>IF(AND(G98&lt;&gt;"",D98=D86+1),G86+(G98-G86)*2/12,"")</f>
        <v/>
      </c>
      <c r="H88" s="14">
        <f>IF(AND(H98&lt;&gt;"",D98=D86+1),H86+(H98-H86)*2/12,"")</f>
        <v/>
      </c>
      <c r="I88" s="14">
        <f>IF(AND(L98&lt;&gt;"",D98=D86+1),I86+(I98-I86)*2/12,"")</f>
        <v/>
      </c>
      <c r="J88">
        <f>_xlfn.XLOOKUP($A88,ALGLIB_SSA_XAUUSD!$AA$2:$AA$2401,ALGLIB_SSA_XAUUSD!$P$2:$P$2401,"",0)</f>
        <v/>
      </c>
      <c r="K88">
        <f>_xlfn.XLOOKUP($A88,ALGLIB_SSA_XAUUSD!$AA$2:$AA$2401,ALGLIB_SSA_XAUUSD!$Q$2:$Q$2401,"",0)</f>
        <v/>
      </c>
      <c r="L88">
        <f>_xlfn.XLOOKUP($A88,ALGLIB_SSA_XAUUSD!$AA$2:$AA$2401,ALGLIB_SSA_XAUUSD!$R$2:$R$2401,"",0)</f>
        <v/>
      </c>
      <c r="M88">
        <f>_xlfn.XLOOKUP($A88,ALGLIB_SSA_XAUUSD!$AA$2:$AA$2401,ALGLIB_SSA_XAUUSD!$S$2:$S$2401,"",0)</f>
        <v/>
      </c>
      <c r="N88">
        <f>_xlfn.XLOOKUP($A88,ALGLIB_SSA_XAUUSD!$AA$2:$AA$2401,ALGLIB_SSA_XAUUSD!$T$2:$T$2401,"",0)</f>
        <v/>
      </c>
      <c r="O88">
        <f>_xlfn.XLOOKUP($A88,ALGLIB_SSA_XAUUSD!$AA$2:$AA$2401,ALGLIB_SSA_XAUUSD!$U$2:$U$2401,"",0)</f>
        <v/>
      </c>
      <c r="P88">
        <f>_xlfn.XLOOKUP($A88,ALGLIB_SSA_XAUUSD!$AA$2:$AA$2401,ALGLIB_SSA_XAUUSD!$V$2:$V$2401,"",0)</f>
        <v/>
      </c>
      <c r="S88">
        <f>A88</f>
        <v/>
      </c>
      <c r="T88">
        <f>J88</f>
        <v/>
      </c>
      <c r="U88">
        <f>K88</f>
        <v/>
      </c>
      <c r="V88" s="14">
        <f>IF($A88="","",MOD(ROW()-2,12)+1)</f>
        <v/>
      </c>
      <c r="W88">
        <f>L88</f>
        <v/>
      </c>
      <c r="X88" s="14">
        <f>IF(F88="","",F88)</f>
        <v/>
      </c>
      <c r="Y88" s="14">
        <f>IF(G88="","",G88)</f>
        <v/>
      </c>
      <c r="Z88">
        <f>M88</f>
        <v/>
      </c>
      <c r="AA88">
        <f>N88</f>
        <v/>
      </c>
      <c r="AB88" s="14">
        <f>IF(H88="","",H88)</f>
        <v/>
      </c>
      <c r="AC88">
        <f>O88</f>
        <v/>
      </c>
      <c r="AD88" s="14">
        <f>IF(I88="","",I88)</f>
        <v/>
      </c>
      <c r="AE88">
        <f>P88</f>
        <v/>
      </c>
      <c r="AH88">
        <f>IF(S88&lt;&gt;"",S88,AH87+900)</f>
        <v/>
      </c>
      <c r="AI88">
        <f>IF(T88&lt;&gt;"",T88,AI87)</f>
        <v/>
      </c>
      <c r="AJ88">
        <f>IF(U88&lt;&gt;"",U88,AJ87)</f>
        <v/>
      </c>
      <c r="AK88">
        <f>IF(W88&lt;&gt;"",W88,"")</f>
        <v/>
      </c>
      <c r="AL88" s="14">
        <f>IF(X88&lt;&gt;"",X88,"")</f>
        <v/>
      </c>
      <c r="AM88" s="14">
        <f>IF(Y88&lt;&gt;"",Y88,"")</f>
        <v/>
      </c>
      <c r="AN88" s="14">
        <f>IF(OR(AL88="",AM88=""),"",AL88-AM88)</f>
        <v/>
      </c>
      <c r="AO88">
        <f>IF(AN88="","",IF(AN88&gt;0,"Bullish","Bearish"))</f>
        <v/>
      </c>
      <c r="AP88">
        <f>IF(AO88="",AP87,AO88)</f>
        <v/>
      </c>
      <c r="AQ88" s="14">
        <f>IF(AB88&lt;&gt;"",AB88,"")</f>
        <v/>
      </c>
      <c r="AR88" s="14">
        <f>IF(AD88&lt;&gt;"",AD88,"")</f>
        <v/>
      </c>
      <c r="AS88">
        <f>IF(AS87+1=13,1,AS87+1)</f>
        <v/>
      </c>
      <c r="AT88">
        <f>IFERROR(IF(SLOPE($AQ$74:$AQ$85,$AS$74:$AS$85)&gt;0,MIN(3,ABS(SLOPE($AQ$74:$AQ$85,$AS$74:$AS$85))),IF(SLOPE($AQ$74:$AQ$85,$AS$74:$AS$85)&lt;-0.5,-0.5,0)),0)</f>
        <v/>
      </c>
      <c r="AU88">
        <f>IFERROR(IF(SLOPE($AR$74:$AR$85,$AS$74:$AS$85)&lt;0,MAX(-3,-ABS(SLOPE($AR$74:$AR$85,$AS$74:$AS$85))),IF(SLOPE($AR$74:$AR$85,$AS$74:$AS$85)&gt;0.5,0.5,0)),0)</f>
        <v/>
      </c>
      <c r="AV88">
        <f>($AQ$86+(AT88*(AS88-1)))</f>
        <v/>
      </c>
      <c r="AW88">
        <f>($AR$86+(AU88*(AS88-1)))</f>
        <v/>
      </c>
      <c r="AX88">
        <f>IF(AT88&gt;0,AV88+AT88,AV88)</f>
        <v/>
      </c>
      <c r="AY88">
        <f>IF(AU88&lt;0,AW88+AU88,AW88)</f>
        <v/>
      </c>
      <c r="BA88" s="14">
        <f>IFERROR(AX88-AQ88,"")</f>
        <v/>
      </c>
      <c r="BB88" s="14">
        <f>IFERROR(AY88-AR88,"")</f>
        <v/>
      </c>
      <c r="BD88">
        <f>AH88</f>
        <v/>
      </c>
      <c r="BE88">
        <f>AI88</f>
        <v/>
      </c>
      <c r="BF88">
        <f>AJ88</f>
        <v/>
      </c>
      <c r="BG88" s="14">
        <f>L88</f>
        <v/>
      </c>
      <c r="BH88" s="14">
        <f>IF(X88="","",X88)</f>
        <v/>
      </c>
      <c r="BI88" s="14">
        <f>IF(Y88="","",Y88)</f>
        <v/>
      </c>
      <c r="BJ88">
        <f>Z88</f>
        <v/>
      </c>
      <c r="BK88">
        <f>AA88</f>
        <v/>
      </c>
      <c r="BL88">
        <f>IFERROR(AX88,"")</f>
        <v/>
      </c>
      <c r="BM88">
        <f>IFERROR(AY88,"")</f>
        <v/>
      </c>
    </row>
    <row r="89" ht="14.25" customHeight="1">
      <c r="A89">
        <f>ALGLIB_SSA_XAUUSD!AA89</f>
        <v/>
      </c>
      <c r="B89">
        <f>IF($A89="","",INDEX(ALGLIB_SSA_XAUUSD!$B$2:$B$2401,MATCH($A89,ALGLIB_SSA_XAUUSD!$A$2:$A$2401,1)))</f>
        <v/>
      </c>
      <c r="C89">
        <f>IF($A89="","",INDEX(ALGLIB_SSA_XAUUSD!$C$2:$C$2401,MATCH($A89,ALGLIB_SSA_XAUUSD!$A$2:$A$2401,1)))</f>
        <v/>
      </c>
      <c r="D89" s="14">
        <f>IF($A89="","",INT((ROW()-2)/12)+1)</f>
        <v/>
      </c>
      <c r="E89" s="14">
        <f>IF(AND(E98&lt;&gt;"",D98=D86+1),E86+(E98-E86)*3/12,"")</f>
        <v/>
      </c>
      <c r="F89" s="14">
        <f>IF(AND(F98&lt;&gt;"",D98=D86+1),F86+(F98-F86)*3/12,"")</f>
        <v/>
      </c>
      <c r="G89" s="14">
        <f>IF(AND(G98&lt;&gt;"",D98=D86+1),G86+(G98-G86)*3/12,"")</f>
        <v/>
      </c>
      <c r="H89" s="14">
        <f>IF(AND(H98&lt;&gt;"",D98=D86+1),H86+(H98-H86)*3/12,"")</f>
        <v/>
      </c>
      <c r="I89" s="14">
        <f>IF(AND(L98&lt;&gt;"",D98=D86+1),I86+(I98-I86)*3/12,"")</f>
        <v/>
      </c>
      <c r="J89">
        <f>_xlfn.XLOOKUP($A89,ALGLIB_SSA_XAUUSD!$AA$2:$AA$2401,ALGLIB_SSA_XAUUSD!$P$2:$P$2401,"",0)</f>
        <v/>
      </c>
      <c r="K89">
        <f>_xlfn.XLOOKUP($A89,ALGLIB_SSA_XAUUSD!$AA$2:$AA$2401,ALGLIB_SSA_XAUUSD!$Q$2:$Q$2401,"",0)</f>
        <v/>
      </c>
      <c r="L89">
        <f>_xlfn.XLOOKUP($A89,ALGLIB_SSA_XAUUSD!$AA$2:$AA$2401,ALGLIB_SSA_XAUUSD!$R$2:$R$2401,"",0)</f>
        <v/>
      </c>
      <c r="M89">
        <f>_xlfn.XLOOKUP($A89,ALGLIB_SSA_XAUUSD!$AA$2:$AA$2401,ALGLIB_SSA_XAUUSD!$S$2:$S$2401,"",0)</f>
        <v/>
      </c>
      <c r="N89">
        <f>_xlfn.XLOOKUP($A89,ALGLIB_SSA_XAUUSD!$AA$2:$AA$2401,ALGLIB_SSA_XAUUSD!$T$2:$T$2401,"",0)</f>
        <v/>
      </c>
      <c r="O89">
        <f>_xlfn.XLOOKUP($A89,ALGLIB_SSA_XAUUSD!$AA$2:$AA$2401,ALGLIB_SSA_XAUUSD!$U$2:$U$2401,"",0)</f>
        <v/>
      </c>
      <c r="P89">
        <f>_xlfn.XLOOKUP($A89,ALGLIB_SSA_XAUUSD!$AA$2:$AA$2401,ALGLIB_SSA_XAUUSD!$V$2:$V$2401,"",0)</f>
        <v/>
      </c>
      <c r="S89">
        <f>A89</f>
        <v/>
      </c>
      <c r="T89">
        <f>J89</f>
        <v/>
      </c>
      <c r="U89">
        <f>K89</f>
        <v/>
      </c>
      <c r="V89" s="14">
        <f>IF($A89="","",MOD(ROW()-2,12)+1)</f>
        <v/>
      </c>
      <c r="W89">
        <f>L89</f>
        <v/>
      </c>
      <c r="X89" s="14">
        <f>IF(F89="","",F89)</f>
        <v/>
      </c>
      <c r="Y89" s="14">
        <f>IF(G89="","",G89)</f>
        <v/>
      </c>
      <c r="Z89">
        <f>M89</f>
        <v/>
      </c>
      <c r="AA89">
        <f>N89</f>
        <v/>
      </c>
      <c r="AB89" s="14">
        <f>IF(H89="","",H89)</f>
        <v/>
      </c>
      <c r="AC89">
        <f>O89</f>
        <v/>
      </c>
      <c r="AD89" s="14">
        <f>IF(I89="","",I89)</f>
        <v/>
      </c>
      <c r="AE89">
        <f>P89</f>
        <v/>
      </c>
      <c r="AH89">
        <f>IF(S89&lt;&gt;"",S89,AH88+900)</f>
        <v/>
      </c>
      <c r="AI89">
        <f>IF(T89&lt;&gt;"",T89,AI88)</f>
        <v/>
      </c>
      <c r="AJ89">
        <f>IF(U89&lt;&gt;"",U89,AJ88)</f>
        <v/>
      </c>
      <c r="AK89">
        <f>IF(W89&lt;&gt;"",W89,"")</f>
        <v/>
      </c>
      <c r="AL89" s="14">
        <f>IF(X89&lt;&gt;"",X89,"")</f>
        <v/>
      </c>
      <c r="AM89" s="14">
        <f>IF(Y89&lt;&gt;"",Y89,"")</f>
        <v/>
      </c>
      <c r="AN89" s="14">
        <f>IF(OR(AL89="",AM89=""),"",AL89-AM89)</f>
        <v/>
      </c>
      <c r="AO89">
        <f>IF(AN89="","",IF(AN89&gt;0,"Bullish","Bearish"))</f>
        <v/>
      </c>
      <c r="AP89">
        <f>IF(AO89="",AP88,AO89)</f>
        <v/>
      </c>
      <c r="AQ89" s="14">
        <f>IF(AB89&lt;&gt;"",AB89,"")</f>
        <v/>
      </c>
      <c r="AR89" s="14">
        <f>IF(AD89&lt;&gt;"",AD89,"")</f>
        <v/>
      </c>
      <c r="AS89">
        <f>IF(AS88+1=13,1,AS88+1)</f>
        <v/>
      </c>
      <c r="AT89">
        <f>IFERROR(IF(SLOPE($AQ$74:$AQ$85,$AS$74:$AS$85)&gt;0,MIN(3,ABS(SLOPE($AQ$74:$AQ$85,$AS$74:$AS$85))),IF(SLOPE($AQ$74:$AQ$85,$AS$74:$AS$85)&lt;-0.5,-0.5,0)),0)</f>
        <v/>
      </c>
      <c r="AU89">
        <f>IFERROR(IF(SLOPE($AR$74:$AR$85,$AS$74:$AS$85)&lt;0,MAX(-3,-ABS(SLOPE($AR$74:$AR$85,$AS$74:$AS$85))),IF(SLOPE($AR$74:$AR$85,$AS$74:$AS$85)&gt;0.5,0.5,0)),0)</f>
        <v/>
      </c>
      <c r="AV89">
        <f>($AQ$86+(AT89*(AS89-1)))</f>
        <v/>
      </c>
      <c r="AW89">
        <f>($AR$86+(AU89*(AS89-1)))</f>
        <v/>
      </c>
      <c r="AX89">
        <f>IF(AT89&gt;0,AV89+AT89,AV89)</f>
        <v/>
      </c>
      <c r="AY89">
        <f>IF(AU89&lt;0,AW89+AU89,AW89)</f>
        <v/>
      </c>
      <c r="BA89" s="14">
        <f>IFERROR(AX89-AQ89,"")</f>
        <v/>
      </c>
      <c r="BB89" s="14">
        <f>IFERROR(AY89-AR89,"")</f>
        <v/>
      </c>
      <c r="BD89">
        <f>AH89</f>
        <v/>
      </c>
      <c r="BE89">
        <f>AI89</f>
        <v/>
      </c>
      <c r="BF89">
        <f>AJ89</f>
        <v/>
      </c>
      <c r="BG89" s="14">
        <f>L89</f>
        <v/>
      </c>
      <c r="BH89" s="14">
        <f>IF(X89="","",X89)</f>
        <v/>
      </c>
      <c r="BI89" s="14">
        <f>IF(Y89="","",Y89)</f>
        <v/>
      </c>
      <c r="BJ89">
        <f>Z89</f>
        <v/>
      </c>
      <c r="BK89">
        <f>AA89</f>
        <v/>
      </c>
      <c r="BL89">
        <f>IFERROR(AX89,"")</f>
        <v/>
      </c>
      <c r="BM89">
        <f>IFERROR(AY89,"")</f>
        <v/>
      </c>
    </row>
    <row r="90" ht="14.25" customHeight="1">
      <c r="A90">
        <f>ALGLIB_SSA_XAUUSD!AA90</f>
        <v/>
      </c>
      <c r="B90">
        <f>IF($A90="","",INDEX(ALGLIB_SSA_XAUUSD!$B$2:$B$2401,MATCH($A90,ALGLIB_SSA_XAUUSD!$A$2:$A$2401,1)))</f>
        <v/>
      </c>
      <c r="C90">
        <f>IF($A90="","",INDEX(ALGLIB_SSA_XAUUSD!$C$2:$C$2401,MATCH($A90,ALGLIB_SSA_XAUUSD!$A$2:$A$2401,1)))</f>
        <v/>
      </c>
      <c r="D90" s="14">
        <f>IF($A90="","",INT((ROW()-2)/12)+1)</f>
        <v/>
      </c>
      <c r="E90" s="14">
        <f>IF(AND(E98&lt;&gt;"",D98=D86+1),E86+(E98-E86)*4/12,"")</f>
        <v/>
      </c>
      <c r="F90" s="14">
        <f>IF(AND(F98&lt;&gt;"",D98=D86+1),F86+(F98-F86)*4/12,"")</f>
        <v/>
      </c>
      <c r="G90" s="14">
        <f>IF(AND(G98&lt;&gt;"",D98=D86+1),G86+(G98-G86)*4/12,"")</f>
        <v/>
      </c>
      <c r="H90" s="14">
        <f>IF(AND(H98&lt;&gt;"",D98=D86+1),H86+(H98-H86)*4/12,"")</f>
        <v/>
      </c>
      <c r="I90" s="14">
        <f>IF(AND(L98&lt;&gt;"",D98=D86+1),I86+(I98-I86)*4/12,"")</f>
        <v/>
      </c>
      <c r="J90">
        <f>_xlfn.XLOOKUP($A90,ALGLIB_SSA_XAUUSD!$AA$2:$AA$2401,ALGLIB_SSA_XAUUSD!$P$2:$P$2401,"",0)</f>
        <v/>
      </c>
      <c r="K90">
        <f>_xlfn.XLOOKUP($A90,ALGLIB_SSA_XAUUSD!$AA$2:$AA$2401,ALGLIB_SSA_XAUUSD!$Q$2:$Q$2401,"",0)</f>
        <v/>
      </c>
      <c r="L90">
        <f>_xlfn.XLOOKUP($A90,ALGLIB_SSA_XAUUSD!$AA$2:$AA$2401,ALGLIB_SSA_XAUUSD!$R$2:$R$2401,"",0)</f>
        <v/>
      </c>
      <c r="M90">
        <f>_xlfn.XLOOKUP($A90,ALGLIB_SSA_XAUUSD!$AA$2:$AA$2401,ALGLIB_SSA_XAUUSD!$S$2:$S$2401,"",0)</f>
        <v/>
      </c>
      <c r="N90">
        <f>_xlfn.XLOOKUP($A90,ALGLIB_SSA_XAUUSD!$AA$2:$AA$2401,ALGLIB_SSA_XAUUSD!$T$2:$T$2401,"",0)</f>
        <v/>
      </c>
      <c r="O90">
        <f>_xlfn.XLOOKUP($A90,ALGLIB_SSA_XAUUSD!$AA$2:$AA$2401,ALGLIB_SSA_XAUUSD!$U$2:$U$2401,"",0)</f>
        <v/>
      </c>
      <c r="P90">
        <f>_xlfn.XLOOKUP($A90,ALGLIB_SSA_XAUUSD!$AA$2:$AA$2401,ALGLIB_SSA_XAUUSD!$V$2:$V$2401,"",0)</f>
        <v/>
      </c>
      <c r="S90">
        <f>A90</f>
        <v/>
      </c>
      <c r="T90">
        <f>J90</f>
        <v/>
      </c>
      <c r="U90">
        <f>K90</f>
        <v/>
      </c>
      <c r="V90" s="14">
        <f>IF($A90="","",MOD(ROW()-2,12)+1)</f>
        <v/>
      </c>
      <c r="W90">
        <f>L90</f>
        <v/>
      </c>
      <c r="X90" s="14">
        <f>IF(F90="","",F90)</f>
        <v/>
      </c>
      <c r="Y90" s="14">
        <f>IF(G90="","",G90)</f>
        <v/>
      </c>
      <c r="Z90">
        <f>M90</f>
        <v/>
      </c>
      <c r="AA90">
        <f>N90</f>
        <v/>
      </c>
      <c r="AB90" s="14">
        <f>IF(H90="","",H90)</f>
        <v/>
      </c>
      <c r="AC90">
        <f>O90</f>
        <v/>
      </c>
      <c r="AD90" s="14">
        <f>IF(I90="","",I90)</f>
        <v/>
      </c>
      <c r="AE90">
        <f>P90</f>
        <v/>
      </c>
      <c r="AH90">
        <f>IF(S90&lt;&gt;"",S90,AH89+900)</f>
        <v/>
      </c>
      <c r="AI90">
        <f>IF(T90&lt;&gt;"",T90,AI89)</f>
        <v/>
      </c>
      <c r="AJ90">
        <f>IF(U90&lt;&gt;"",U90,AJ89)</f>
        <v/>
      </c>
      <c r="AK90">
        <f>IF(W90&lt;&gt;"",W90,"")</f>
        <v/>
      </c>
      <c r="AL90" s="14">
        <f>IF(X90&lt;&gt;"",X90,"")</f>
        <v/>
      </c>
      <c r="AM90" s="14">
        <f>IF(Y90&lt;&gt;"",Y90,"")</f>
        <v/>
      </c>
      <c r="AN90" s="14">
        <f>IF(OR(AL90="",AM90=""),"",AL90-AM90)</f>
        <v/>
      </c>
      <c r="AO90">
        <f>IF(AN90="","",IF(AN90&gt;0,"Bullish","Bearish"))</f>
        <v/>
      </c>
      <c r="AP90">
        <f>IF(AO90="",AP89,AO90)</f>
        <v/>
      </c>
      <c r="AQ90" s="14">
        <f>IF(AB90&lt;&gt;"",AB90,"")</f>
        <v/>
      </c>
      <c r="AR90" s="14">
        <f>IF(AD90&lt;&gt;"",AD90,"")</f>
        <v/>
      </c>
      <c r="AS90">
        <f>IF(AS89+1=13,1,AS89+1)</f>
        <v/>
      </c>
      <c r="AT90">
        <f>IFERROR(IF(SLOPE($AQ$74:$AQ$85,$AS$74:$AS$85)&gt;0,MIN(3,ABS(SLOPE($AQ$74:$AQ$85,$AS$74:$AS$85))),IF(SLOPE($AQ$74:$AQ$85,$AS$74:$AS$85)&lt;-0.5,-0.5,0)),0)</f>
        <v/>
      </c>
      <c r="AU90">
        <f>IFERROR(IF(SLOPE($AR$74:$AR$85,$AS$74:$AS$85)&lt;0,MAX(-3,-ABS(SLOPE($AR$74:$AR$85,$AS$74:$AS$85))),IF(SLOPE($AR$74:$AR$85,$AS$74:$AS$85)&gt;0.5,0.5,0)),0)</f>
        <v/>
      </c>
      <c r="AV90">
        <f>($AQ$86+(AT90*(AS90-1)))</f>
        <v/>
      </c>
      <c r="AW90">
        <f>($AR$86+(AU90*(AS90-1)))</f>
        <v/>
      </c>
      <c r="AX90">
        <f>IF(AT90&gt;0,AV90+AT90,AV90)</f>
        <v/>
      </c>
      <c r="AY90">
        <f>IF(AU90&lt;0,AW90+AU90,AW90)</f>
        <v/>
      </c>
      <c r="BA90" s="14">
        <f>IFERROR(AX90-AQ90,"")</f>
        <v/>
      </c>
      <c r="BB90" s="14">
        <f>IFERROR(AY90-AR90,"")</f>
        <v/>
      </c>
      <c r="BD90">
        <f>AH90</f>
        <v/>
      </c>
      <c r="BE90">
        <f>AI90</f>
        <v/>
      </c>
      <c r="BF90">
        <f>AJ90</f>
        <v/>
      </c>
      <c r="BG90" s="14">
        <f>L90</f>
        <v/>
      </c>
      <c r="BH90" s="14">
        <f>IF(X90="","",X90)</f>
        <v/>
      </c>
      <c r="BI90" s="14">
        <f>IF(Y90="","",Y90)</f>
        <v/>
      </c>
      <c r="BJ90">
        <f>Z90</f>
        <v/>
      </c>
      <c r="BK90">
        <f>AA90</f>
        <v/>
      </c>
      <c r="BL90">
        <f>IFERROR(AX90,"")</f>
        <v/>
      </c>
      <c r="BM90">
        <f>IFERROR(AY90,"")</f>
        <v/>
      </c>
    </row>
    <row r="91" ht="14.25" customHeight="1">
      <c r="A91">
        <f>ALGLIB_SSA_XAUUSD!AA91</f>
        <v/>
      </c>
      <c r="B91">
        <f>IF($A91="","",INDEX(ALGLIB_SSA_XAUUSD!$B$2:$B$2401,MATCH($A91,ALGLIB_SSA_XAUUSD!$A$2:$A$2401,1)))</f>
        <v/>
      </c>
      <c r="C91">
        <f>IF($A91="","",INDEX(ALGLIB_SSA_XAUUSD!$C$2:$C$2401,MATCH($A91,ALGLIB_SSA_XAUUSD!$A$2:$A$2401,1)))</f>
        <v/>
      </c>
      <c r="D91" s="14">
        <f>IF($A91="","",INT((ROW()-2)/12)+1)</f>
        <v/>
      </c>
      <c r="E91" s="14">
        <f>IF(AND(E98&lt;&gt;"",D98=D86+1),E86+(E98-E86)*5/12,"")</f>
        <v/>
      </c>
      <c r="F91" s="14">
        <f>IF(AND(F98&lt;&gt;"",D98=D86+1),F86+(F98-F86)*5/12,"")</f>
        <v/>
      </c>
      <c r="G91" s="14">
        <f>IF(AND(G98&lt;&gt;"",D98=D86+1),G86+(G98-G86)*5/12,"")</f>
        <v/>
      </c>
      <c r="H91" s="14">
        <f>IF(AND(H98&lt;&gt;"",D98=D86+1),H86+(H98-H86)*5/12,"")</f>
        <v/>
      </c>
      <c r="I91" s="14">
        <f>IF(AND(L98&lt;&gt;"",D98=D86+1),I86+(I98-I86)*5/12,"")</f>
        <v/>
      </c>
      <c r="J91">
        <f>_xlfn.XLOOKUP($A91,ALGLIB_SSA_XAUUSD!$AA$2:$AA$2401,ALGLIB_SSA_XAUUSD!$P$2:$P$2401,"",0)</f>
        <v/>
      </c>
      <c r="K91">
        <f>_xlfn.XLOOKUP($A91,ALGLIB_SSA_XAUUSD!$AA$2:$AA$2401,ALGLIB_SSA_XAUUSD!$Q$2:$Q$2401,"",0)</f>
        <v/>
      </c>
      <c r="L91">
        <f>_xlfn.XLOOKUP($A91,ALGLIB_SSA_XAUUSD!$AA$2:$AA$2401,ALGLIB_SSA_XAUUSD!$R$2:$R$2401,"",0)</f>
        <v/>
      </c>
      <c r="M91">
        <f>_xlfn.XLOOKUP($A91,ALGLIB_SSA_XAUUSD!$AA$2:$AA$2401,ALGLIB_SSA_XAUUSD!$S$2:$S$2401,"",0)</f>
        <v/>
      </c>
      <c r="N91">
        <f>_xlfn.XLOOKUP($A91,ALGLIB_SSA_XAUUSD!$AA$2:$AA$2401,ALGLIB_SSA_XAUUSD!$T$2:$T$2401,"",0)</f>
        <v/>
      </c>
      <c r="O91">
        <f>_xlfn.XLOOKUP($A91,ALGLIB_SSA_XAUUSD!$AA$2:$AA$2401,ALGLIB_SSA_XAUUSD!$U$2:$U$2401,"",0)</f>
        <v/>
      </c>
      <c r="P91">
        <f>_xlfn.XLOOKUP($A91,ALGLIB_SSA_XAUUSD!$AA$2:$AA$2401,ALGLIB_SSA_XAUUSD!$V$2:$V$2401,"",0)</f>
        <v/>
      </c>
      <c r="S91">
        <f>A91</f>
        <v/>
      </c>
      <c r="T91">
        <f>J91</f>
        <v/>
      </c>
      <c r="U91">
        <f>K91</f>
        <v/>
      </c>
      <c r="V91" s="14">
        <f>IF($A91="","",MOD(ROW()-2,12)+1)</f>
        <v/>
      </c>
      <c r="W91">
        <f>L91</f>
        <v/>
      </c>
      <c r="X91" s="14">
        <f>IF(F91="","",F91)</f>
        <v/>
      </c>
      <c r="Y91" s="14">
        <f>IF(G91="","",G91)</f>
        <v/>
      </c>
      <c r="Z91">
        <f>M91</f>
        <v/>
      </c>
      <c r="AA91">
        <f>N91</f>
        <v/>
      </c>
      <c r="AB91" s="14">
        <f>IF(H91="","",H91)</f>
        <v/>
      </c>
      <c r="AC91">
        <f>O91</f>
        <v/>
      </c>
      <c r="AD91" s="14">
        <f>IF(I91="","",I91)</f>
        <v/>
      </c>
      <c r="AE91">
        <f>P91</f>
        <v/>
      </c>
      <c r="AH91">
        <f>IF(S91&lt;&gt;"",S91,AH90+900)</f>
        <v/>
      </c>
      <c r="AI91">
        <f>IF(T91&lt;&gt;"",T91,AI90)</f>
        <v/>
      </c>
      <c r="AJ91">
        <f>IF(U91&lt;&gt;"",U91,AJ90)</f>
        <v/>
      </c>
      <c r="AK91">
        <f>IF(W91&lt;&gt;"",W91,"")</f>
        <v/>
      </c>
      <c r="AL91" s="14">
        <f>IF(X91&lt;&gt;"",X91,"")</f>
        <v/>
      </c>
      <c r="AM91" s="14">
        <f>IF(Y91&lt;&gt;"",Y91,"")</f>
        <v/>
      </c>
      <c r="AN91" s="14">
        <f>IF(OR(AL91="",AM91=""),"",AL91-AM91)</f>
        <v/>
      </c>
      <c r="AO91">
        <f>IF(AN91="","",IF(AN91&gt;0,"Bullish","Bearish"))</f>
        <v/>
      </c>
      <c r="AP91">
        <f>IF(AO91="",AP90,AO91)</f>
        <v/>
      </c>
      <c r="AQ91" s="14">
        <f>IF(AB91&lt;&gt;"",AB91,"")</f>
        <v/>
      </c>
      <c r="AR91" s="14">
        <f>IF(AD91&lt;&gt;"",AD91,"")</f>
        <v/>
      </c>
      <c r="AS91">
        <f>IF(AS90+1=13,1,AS90+1)</f>
        <v/>
      </c>
      <c r="AT91">
        <f>IFERROR(IF(SLOPE($AQ$74:$AQ$85,$AS$74:$AS$85)&gt;0,MIN(3,ABS(SLOPE($AQ$74:$AQ$85,$AS$74:$AS$85))),IF(SLOPE($AQ$74:$AQ$85,$AS$74:$AS$85)&lt;-0.5,-0.5,0)),0)</f>
        <v/>
      </c>
      <c r="AU91">
        <f>IFERROR(IF(SLOPE($AR$74:$AR$85,$AS$74:$AS$85)&lt;0,MAX(-3,-ABS(SLOPE($AR$74:$AR$85,$AS$74:$AS$85))),IF(SLOPE($AR$74:$AR$85,$AS$74:$AS$85)&gt;0.5,0.5,0)),0)</f>
        <v/>
      </c>
      <c r="AV91">
        <f>($AQ$86+(AT91*(AS91-1)))</f>
        <v/>
      </c>
      <c r="AW91">
        <f>($AR$86+(AU91*(AS91-1)))</f>
        <v/>
      </c>
      <c r="AX91">
        <f>IF(AT91&gt;0,AV91+AT91,AV91)</f>
        <v/>
      </c>
      <c r="AY91">
        <f>IF(AU91&lt;0,AW91+AU91,AW91)</f>
        <v/>
      </c>
      <c r="BA91" s="14">
        <f>IFERROR(AX91-AQ91,"")</f>
        <v/>
      </c>
      <c r="BB91" s="14">
        <f>IFERROR(AY91-AR91,"")</f>
        <v/>
      </c>
      <c r="BD91">
        <f>AH91</f>
        <v/>
      </c>
      <c r="BE91">
        <f>AI91</f>
        <v/>
      </c>
      <c r="BF91">
        <f>AJ91</f>
        <v/>
      </c>
      <c r="BG91" s="14">
        <f>L91</f>
        <v/>
      </c>
      <c r="BH91" s="14">
        <f>IF(X91="","",X91)</f>
        <v/>
      </c>
      <c r="BI91" s="14">
        <f>IF(Y91="","",Y91)</f>
        <v/>
      </c>
      <c r="BJ91">
        <f>Z91</f>
        <v/>
      </c>
      <c r="BK91">
        <f>AA91</f>
        <v/>
      </c>
      <c r="BL91">
        <f>IFERROR(AX91,"")</f>
        <v/>
      </c>
      <c r="BM91">
        <f>IFERROR(AY91,"")</f>
        <v/>
      </c>
    </row>
    <row r="92" ht="14.25" customHeight="1">
      <c r="A92">
        <f>ALGLIB_SSA_XAUUSD!AA92</f>
        <v/>
      </c>
      <c r="B92">
        <f>IF($A92="","",INDEX(ALGLIB_SSA_XAUUSD!$B$2:$B$2401,MATCH($A92,ALGLIB_SSA_XAUUSD!$A$2:$A$2401,1)))</f>
        <v/>
      </c>
      <c r="C92">
        <f>IF($A92="","",INDEX(ALGLIB_SSA_XAUUSD!$C$2:$C$2401,MATCH($A92,ALGLIB_SSA_XAUUSD!$A$2:$A$2401,1)))</f>
        <v/>
      </c>
      <c r="D92" s="14">
        <f>IF($A92="","",INT((ROW()-2)/12)+1)</f>
        <v/>
      </c>
      <c r="E92" s="14">
        <f>IF(AND(E98&lt;&gt;"",D98=D86+1),E86+(E98-E86)*6/12,"")</f>
        <v/>
      </c>
      <c r="F92" s="14">
        <f>IF(AND(F98&lt;&gt;"",D98=D86+1),F86+(F98-F86)*6/12,"")</f>
        <v/>
      </c>
      <c r="G92" s="14">
        <f>IF(AND(G98&lt;&gt;"",D98=D86+1),G86+(G98-G86)*6/12,"")</f>
        <v/>
      </c>
      <c r="H92" s="14">
        <f>IF(AND(H98&lt;&gt;"",D98=D86+1),H86+(H98-H86)*6/12,"")</f>
        <v/>
      </c>
      <c r="I92" s="14">
        <f>IF(AND(L98&lt;&gt;"",D98=D86+1),I86+(I98-I86)*6/12,"")</f>
        <v/>
      </c>
      <c r="J92">
        <f>_xlfn.XLOOKUP($A92,ALGLIB_SSA_XAUUSD!$AA$2:$AA$2401,ALGLIB_SSA_XAUUSD!$P$2:$P$2401,"",0)</f>
        <v/>
      </c>
      <c r="K92">
        <f>_xlfn.XLOOKUP($A92,ALGLIB_SSA_XAUUSD!$AA$2:$AA$2401,ALGLIB_SSA_XAUUSD!$Q$2:$Q$2401,"",0)</f>
        <v/>
      </c>
      <c r="L92">
        <f>_xlfn.XLOOKUP($A92,ALGLIB_SSA_XAUUSD!$AA$2:$AA$2401,ALGLIB_SSA_XAUUSD!$R$2:$R$2401,"",0)</f>
        <v/>
      </c>
      <c r="M92">
        <f>_xlfn.XLOOKUP($A92,ALGLIB_SSA_XAUUSD!$AA$2:$AA$2401,ALGLIB_SSA_XAUUSD!$S$2:$S$2401,"",0)</f>
        <v/>
      </c>
      <c r="N92">
        <f>_xlfn.XLOOKUP($A92,ALGLIB_SSA_XAUUSD!$AA$2:$AA$2401,ALGLIB_SSA_XAUUSD!$T$2:$T$2401,"",0)</f>
        <v/>
      </c>
      <c r="O92">
        <f>_xlfn.XLOOKUP($A92,ALGLIB_SSA_XAUUSD!$AA$2:$AA$2401,ALGLIB_SSA_XAUUSD!$U$2:$U$2401,"",0)</f>
        <v/>
      </c>
      <c r="P92">
        <f>_xlfn.XLOOKUP($A92,ALGLIB_SSA_XAUUSD!$AA$2:$AA$2401,ALGLIB_SSA_XAUUSD!$V$2:$V$2401,"",0)</f>
        <v/>
      </c>
      <c r="S92">
        <f>A92</f>
        <v/>
      </c>
      <c r="T92">
        <f>J92</f>
        <v/>
      </c>
      <c r="U92">
        <f>K92</f>
        <v/>
      </c>
      <c r="V92" s="14">
        <f>IF($A92="","",MOD(ROW()-2,12)+1)</f>
        <v/>
      </c>
      <c r="W92">
        <f>L92</f>
        <v/>
      </c>
      <c r="X92" s="14">
        <f>IF(F92="","",F92)</f>
        <v/>
      </c>
      <c r="Y92" s="14">
        <f>IF(G92="","",G92)</f>
        <v/>
      </c>
      <c r="Z92">
        <f>M92</f>
        <v/>
      </c>
      <c r="AA92">
        <f>N92</f>
        <v/>
      </c>
      <c r="AB92" s="14">
        <f>IF(H92="","",H92)</f>
        <v/>
      </c>
      <c r="AC92">
        <f>O92</f>
        <v/>
      </c>
      <c r="AD92" s="14">
        <f>IF(I92="","",I92)</f>
        <v/>
      </c>
      <c r="AE92">
        <f>P92</f>
        <v/>
      </c>
      <c r="AH92">
        <f>IF(S92&lt;&gt;"",S92,AH91+900)</f>
        <v/>
      </c>
      <c r="AI92">
        <f>IF(T92&lt;&gt;"",T92,AI91)</f>
        <v/>
      </c>
      <c r="AJ92">
        <f>IF(U92&lt;&gt;"",U92,AJ91)</f>
        <v/>
      </c>
      <c r="AK92">
        <f>IF(W92&lt;&gt;"",W92,"")</f>
        <v/>
      </c>
      <c r="AL92" s="14">
        <f>IF(X92&lt;&gt;"",X92,"")</f>
        <v/>
      </c>
      <c r="AM92" s="14">
        <f>IF(Y92&lt;&gt;"",Y92,"")</f>
        <v/>
      </c>
      <c r="AN92" s="14">
        <f>IF(OR(AL92="",AM92=""),"",AL92-AM92)</f>
        <v/>
      </c>
      <c r="AO92">
        <f>IF(AN92="","",IF(AN92&gt;0,"Bullish","Bearish"))</f>
        <v/>
      </c>
      <c r="AP92">
        <f>IF(AO92="",AP91,AO92)</f>
        <v/>
      </c>
      <c r="AQ92" s="14">
        <f>IF(AB92&lt;&gt;"",AB92,"")</f>
        <v/>
      </c>
      <c r="AR92" s="14">
        <f>IF(AD92&lt;&gt;"",AD92,"")</f>
        <v/>
      </c>
      <c r="AS92">
        <f>IF(AS91+1=13,1,AS91+1)</f>
        <v/>
      </c>
      <c r="AT92">
        <f>IFERROR(IF(SLOPE($AQ$74:$AQ$85,$AS$74:$AS$85)&gt;0,MIN(3,ABS(SLOPE($AQ$74:$AQ$85,$AS$74:$AS$85))),IF(SLOPE($AQ$74:$AQ$85,$AS$74:$AS$85)&lt;-0.5,-0.5,0)),0)</f>
        <v/>
      </c>
      <c r="AU92">
        <f>IFERROR(IF(SLOPE($AR$74:$AR$85,$AS$74:$AS$85)&lt;0,MAX(-3,-ABS(SLOPE($AR$74:$AR$85,$AS$74:$AS$85))),IF(SLOPE($AR$74:$AR$85,$AS$74:$AS$85)&gt;0.5,0.5,0)),0)</f>
        <v/>
      </c>
      <c r="AV92">
        <f>($AQ$86+(AT92*(AS92-1)))</f>
        <v/>
      </c>
      <c r="AW92">
        <f>($AR$86+(AU92*(AS92-1)))</f>
        <v/>
      </c>
      <c r="AX92">
        <f>IF(AT92&gt;0,AV92+AT92,AV92)</f>
        <v/>
      </c>
      <c r="AY92">
        <f>IF(AU92&lt;0,AW92+AU92,AW92)</f>
        <v/>
      </c>
      <c r="BA92" s="14">
        <f>IFERROR(AX92-AQ92,"")</f>
        <v/>
      </c>
      <c r="BB92" s="14">
        <f>IFERROR(AY92-AR92,"")</f>
        <v/>
      </c>
      <c r="BD92">
        <f>AH92</f>
        <v/>
      </c>
      <c r="BE92">
        <f>AI92</f>
        <v/>
      </c>
      <c r="BF92">
        <f>AJ92</f>
        <v/>
      </c>
      <c r="BG92" s="14">
        <f>L92</f>
        <v/>
      </c>
      <c r="BH92" s="14">
        <f>IF(X92="","",X92)</f>
        <v/>
      </c>
      <c r="BI92" s="14">
        <f>IF(Y92="","",Y92)</f>
        <v/>
      </c>
      <c r="BJ92">
        <f>Z92</f>
        <v/>
      </c>
      <c r="BK92">
        <f>AA92</f>
        <v/>
      </c>
      <c r="BL92">
        <f>IFERROR(AX92,"")</f>
        <v/>
      </c>
      <c r="BM92">
        <f>IFERROR(AY92,"")</f>
        <v/>
      </c>
    </row>
    <row r="93" ht="14.25" customHeight="1">
      <c r="A93">
        <f>ALGLIB_SSA_XAUUSD!AA93</f>
        <v/>
      </c>
      <c r="B93">
        <f>IF($A93="","",INDEX(ALGLIB_SSA_XAUUSD!$B$2:$B$2401,MATCH($A93,ALGLIB_SSA_XAUUSD!$A$2:$A$2401,1)))</f>
        <v/>
      </c>
      <c r="C93">
        <f>IF($A93="","",INDEX(ALGLIB_SSA_XAUUSD!$C$2:$C$2401,MATCH($A93,ALGLIB_SSA_XAUUSD!$A$2:$A$2401,1)))</f>
        <v/>
      </c>
      <c r="D93" s="14">
        <f>IF($A93="","",INT((ROW()-2)/12)+1)</f>
        <v/>
      </c>
      <c r="E93" s="14">
        <f>IF(AND(E98&lt;&gt;"",D98=D86+1),E86+(E98-E86)*7/12,"")</f>
        <v/>
      </c>
      <c r="F93" s="14">
        <f>IF(AND(F98&lt;&gt;"",D98=D86+1),F86+(F98-F86)*7/12,"")</f>
        <v/>
      </c>
      <c r="G93" s="14">
        <f>IF(AND(G98&lt;&gt;"",D98=D86+1),G86+(G98-G86)*7/12,"")</f>
        <v/>
      </c>
      <c r="H93" s="14">
        <f>IF(AND(H98&lt;&gt;"",D98=D86+1),H86+(H98-H86)*7/12,"")</f>
        <v/>
      </c>
      <c r="I93" s="14">
        <f>IF(AND(L98&lt;&gt;"",D98=D86+1),I86+(I98-I86)*7/12,"")</f>
        <v/>
      </c>
      <c r="J93">
        <f>_xlfn.XLOOKUP($A93,ALGLIB_SSA_XAUUSD!$AA$2:$AA$2401,ALGLIB_SSA_XAUUSD!$P$2:$P$2401,"",0)</f>
        <v/>
      </c>
      <c r="K93">
        <f>_xlfn.XLOOKUP($A93,ALGLIB_SSA_XAUUSD!$AA$2:$AA$2401,ALGLIB_SSA_XAUUSD!$Q$2:$Q$2401,"",0)</f>
        <v/>
      </c>
      <c r="L93">
        <f>_xlfn.XLOOKUP($A93,ALGLIB_SSA_XAUUSD!$AA$2:$AA$2401,ALGLIB_SSA_XAUUSD!$R$2:$R$2401,"",0)</f>
        <v/>
      </c>
      <c r="M93">
        <f>_xlfn.XLOOKUP($A93,ALGLIB_SSA_XAUUSD!$AA$2:$AA$2401,ALGLIB_SSA_XAUUSD!$S$2:$S$2401,"",0)</f>
        <v/>
      </c>
      <c r="N93">
        <f>_xlfn.XLOOKUP($A93,ALGLIB_SSA_XAUUSD!$AA$2:$AA$2401,ALGLIB_SSA_XAUUSD!$T$2:$T$2401,"",0)</f>
        <v/>
      </c>
      <c r="O93">
        <f>_xlfn.XLOOKUP($A93,ALGLIB_SSA_XAUUSD!$AA$2:$AA$2401,ALGLIB_SSA_XAUUSD!$U$2:$U$2401,"",0)</f>
        <v/>
      </c>
      <c r="P93">
        <f>_xlfn.XLOOKUP($A93,ALGLIB_SSA_XAUUSD!$AA$2:$AA$2401,ALGLIB_SSA_XAUUSD!$V$2:$V$2401,"",0)</f>
        <v/>
      </c>
      <c r="S93">
        <f>A93</f>
        <v/>
      </c>
      <c r="T93">
        <f>J93</f>
        <v/>
      </c>
      <c r="U93">
        <f>K93</f>
        <v/>
      </c>
      <c r="V93" s="14">
        <f>IF($A93="","",MOD(ROW()-2,12)+1)</f>
        <v/>
      </c>
      <c r="W93">
        <f>L93</f>
        <v/>
      </c>
      <c r="X93" s="14">
        <f>IF(F93="","",F93)</f>
        <v/>
      </c>
      <c r="Y93" s="14">
        <f>IF(G93="","",G93)</f>
        <v/>
      </c>
      <c r="Z93">
        <f>M93</f>
        <v/>
      </c>
      <c r="AA93">
        <f>N93</f>
        <v/>
      </c>
      <c r="AB93" s="14">
        <f>IF(H93="","",H93)</f>
        <v/>
      </c>
      <c r="AC93">
        <f>O93</f>
        <v/>
      </c>
      <c r="AD93" s="14">
        <f>IF(I93="","",I93)</f>
        <v/>
      </c>
      <c r="AE93">
        <f>P93</f>
        <v/>
      </c>
      <c r="AH93">
        <f>IF(S93&lt;&gt;"",S93,AH92+900)</f>
        <v/>
      </c>
      <c r="AI93">
        <f>IF(T93&lt;&gt;"",T93,AI92)</f>
        <v/>
      </c>
      <c r="AJ93">
        <f>IF(U93&lt;&gt;"",U93,AJ92)</f>
        <v/>
      </c>
      <c r="AK93">
        <f>IF(W93&lt;&gt;"",W93,"")</f>
        <v/>
      </c>
      <c r="AL93" s="14">
        <f>IF(X93&lt;&gt;"",X93,"")</f>
        <v/>
      </c>
      <c r="AM93" s="14">
        <f>IF(Y93&lt;&gt;"",Y93,"")</f>
        <v/>
      </c>
      <c r="AN93" s="14">
        <f>IF(OR(AL93="",AM93=""),"",AL93-AM93)</f>
        <v/>
      </c>
      <c r="AO93">
        <f>IF(AN93="","",IF(AN93&gt;0,"Bullish","Bearish"))</f>
        <v/>
      </c>
      <c r="AP93">
        <f>IF(AO93="",AP92,AO93)</f>
        <v/>
      </c>
      <c r="AQ93" s="14">
        <f>IF(AB93&lt;&gt;"",AB93,"")</f>
        <v/>
      </c>
      <c r="AR93" s="14">
        <f>IF(AD93&lt;&gt;"",AD93,"")</f>
        <v/>
      </c>
      <c r="AS93">
        <f>IF(AS92+1=13,1,AS92+1)</f>
        <v/>
      </c>
      <c r="AT93">
        <f>IFERROR(IF(SLOPE($AQ$74:$AQ$85,$AS$74:$AS$85)&gt;0,MIN(3,ABS(SLOPE($AQ$74:$AQ$85,$AS$74:$AS$85))),IF(SLOPE($AQ$74:$AQ$85,$AS$74:$AS$85)&lt;-0.5,-0.5,0)),0)</f>
        <v/>
      </c>
      <c r="AU93">
        <f>IFERROR(IF(SLOPE($AR$74:$AR$85,$AS$74:$AS$85)&lt;0,MAX(-3,-ABS(SLOPE($AR$74:$AR$85,$AS$74:$AS$85))),IF(SLOPE($AR$74:$AR$85,$AS$74:$AS$85)&gt;0.5,0.5,0)),0)</f>
        <v/>
      </c>
      <c r="AV93">
        <f>($AQ$86+(AT93*(AS93-1)))</f>
        <v/>
      </c>
      <c r="AW93">
        <f>($AR$86+(AU93*(AS93-1)))</f>
        <v/>
      </c>
      <c r="AX93">
        <f>IF(AT93&gt;0,AV93+AT93,AV93)</f>
        <v/>
      </c>
      <c r="AY93">
        <f>IF(AU93&lt;0,AW93+AU93,AW93)</f>
        <v/>
      </c>
      <c r="BA93" s="14">
        <f>IFERROR(AX93-AQ93,"")</f>
        <v/>
      </c>
      <c r="BB93" s="14">
        <f>IFERROR(AY93-AR93,"")</f>
        <v/>
      </c>
      <c r="BD93">
        <f>AH93</f>
        <v/>
      </c>
      <c r="BE93">
        <f>AI93</f>
        <v/>
      </c>
      <c r="BF93">
        <f>AJ93</f>
        <v/>
      </c>
      <c r="BG93" s="14">
        <f>L93</f>
        <v/>
      </c>
      <c r="BH93" s="14">
        <f>IF(X93="","",X93)</f>
        <v/>
      </c>
      <c r="BI93" s="14">
        <f>IF(Y93="","",Y93)</f>
        <v/>
      </c>
      <c r="BJ93">
        <f>Z93</f>
        <v/>
      </c>
      <c r="BK93">
        <f>AA93</f>
        <v/>
      </c>
      <c r="BL93">
        <f>IFERROR(AX93,"")</f>
        <v/>
      </c>
      <c r="BM93">
        <f>IFERROR(AY93,"")</f>
        <v/>
      </c>
    </row>
    <row r="94" ht="14.25" customHeight="1">
      <c r="A94">
        <f>ALGLIB_SSA_XAUUSD!AA94</f>
        <v/>
      </c>
      <c r="B94">
        <f>IF($A94="","",INDEX(ALGLIB_SSA_XAUUSD!$B$2:$B$2401,MATCH($A94,ALGLIB_SSA_XAUUSD!$A$2:$A$2401,1)))</f>
        <v/>
      </c>
      <c r="C94">
        <f>IF($A94="","",INDEX(ALGLIB_SSA_XAUUSD!$C$2:$C$2401,MATCH($A94,ALGLIB_SSA_XAUUSD!$A$2:$A$2401,1)))</f>
        <v/>
      </c>
      <c r="D94" s="14">
        <f>IF($A94="","",INT((ROW()-2)/12)+1)</f>
        <v/>
      </c>
      <c r="E94" s="14">
        <f>IF(AND(E98&lt;&gt;"",D98=D86+1),E86+(E98-E86)*8/12,"")</f>
        <v/>
      </c>
      <c r="F94" s="14">
        <f>IF(AND(F98&lt;&gt;"",D98=D86+1),F86+(F98-F86)*8/12,"")</f>
        <v/>
      </c>
      <c r="G94" s="14">
        <f>IF(AND(G98&lt;&gt;"",D98=D86+1),G86+(G98-G86)*8/12,"")</f>
        <v/>
      </c>
      <c r="H94" s="14">
        <f>IF(AND(H98&lt;&gt;"",D98=D86+1),H86+(H98-H86)*8/12,"")</f>
        <v/>
      </c>
      <c r="I94" s="14">
        <f>IF(AND(L98&lt;&gt;"",D98=D86+1),I86+(I98-I86)*8/12,"")</f>
        <v/>
      </c>
      <c r="J94">
        <f>_xlfn.XLOOKUP($A94,ALGLIB_SSA_XAUUSD!$AA$2:$AA$2401,ALGLIB_SSA_XAUUSD!$P$2:$P$2401,"",0)</f>
        <v/>
      </c>
      <c r="K94">
        <f>_xlfn.XLOOKUP($A94,ALGLIB_SSA_XAUUSD!$AA$2:$AA$2401,ALGLIB_SSA_XAUUSD!$Q$2:$Q$2401,"",0)</f>
        <v/>
      </c>
      <c r="L94">
        <f>_xlfn.XLOOKUP($A94,ALGLIB_SSA_XAUUSD!$AA$2:$AA$2401,ALGLIB_SSA_XAUUSD!$R$2:$R$2401,"",0)</f>
        <v/>
      </c>
      <c r="M94">
        <f>_xlfn.XLOOKUP($A94,ALGLIB_SSA_XAUUSD!$AA$2:$AA$2401,ALGLIB_SSA_XAUUSD!$S$2:$S$2401,"",0)</f>
        <v/>
      </c>
      <c r="N94">
        <f>_xlfn.XLOOKUP($A94,ALGLIB_SSA_XAUUSD!$AA$2:$AA$2401,ALGLIB_SSA_XAUUSD!$T$2:$T$2401,"",0)</f>
        <v/>
      </c>
      <c r="O94">
        <f>_xlfn.XLOOKUP($A94,ALGLIB_SSA_XAUUSD!$AA$2:$AA$2401,ALGLIB_SSA_XAUUSD!$U$2:$U$2401,"",0)</f>
        <v/>
      </c>
      <c r="P94">
        <f>_xlfn.XLOOKUP($A94,ALGLIB_SSA_XAUUSD!$AA$2:$AA$2401,ALGLIB_SSA_XAUUSD!$V$2:$V$2401,"",0)</f>
        <v/>
      </c>
      <c r="S94">
        <f>A94</f>
        <v/>
      </c>
      <c r="T94">
        <f>J94</f>
        <v/>
      </c>
      <c r="U94">
        <f>K94</f>
        <v/>
      </c>
      <c r="V94" s="14">
        <f>IF($A94="","",MOD(ROW()-2,12)+1)</f>
        <v/>
      </c>
      <c r="W94">
        <f>L94</f>
        <v/>
      </c>
      <c r="X94" s="14">
        <f>IF(F94="","",F94)</f>
        <v/>
      </c>
      <c r="Y94" s="14">
        <f>IF(G94="","",G94)</f>
        <v/>
      </c>
      <c r="Z94">
        <f>M94</f>
        <v/>
      </c>
      <c r="AA94">
        <f>N94</f>
        <v/>
      </c>
      <c r="AB94" s="14">
        <f>IF(H94="","",H94)</f>
        <v/>
      </c>
      <c r="AC94">
        <f>O94</f>
        <v/>
      </c>
      <c r="AD94" s="14">
        <f>IF(I94="","",I94)</f>
        <v/>
      </c>
      <c r="AE94">
        <f>P94</f>
        <v/>
      </c>
      <c r="AH94">
        <f>IF(S94&lt;&gt;"",S94,AH93+900)</f>
        <v/>
      </c>
      <c r="AI94">
        <f>IF(T94&lt;&gt;"",T94,AI93)</f>
        <v/>
      </c>
      <c r="AJ94">
        <f>IF(U94&lt;&gt;"",U94,AJ93)</f>
        <v/>
      </c>
      <c r="AK94">
        <f>IF(W94&lt;&gt;"",W94,"")</f>
        <v/>
      </c>
      <c r="AL94" s="14">
        <f>IF(X94&lt;&gt;"",X94,"")</f>
        <v/>
      </c>
      <c r="AM94" s="14">
        <f>IF(Y94&lt;&gt;"",Y94,"")</f>
        <v/>
      </c>
      <c r="AN94" s="14">
        <f>IF(OR(AL94="",AM94=""),"",AL94-AM94)</f>
        <v/>
      </c>
      <c r="AO94">
        <f>IF(AN94="","",IF(AN94&gt;0,"Bullish","Bearish"))</f>
        <v/>
      </c>
      <c r="AP94">
        <f>IF(AO94="",AP93,AO94)</f>
        <v/>
      </c>
      <c r="AQ94" s="14">
        <f>IF(AB94&lt;&gt;"",AB94,"")</f>
        <v/>
      </c>
      <c r="AR94" s="14">
        <f>IF(AD94&lt;&gt;"",AD94,"")</f>
        <v/>
      </c>
      <c r="AS94">
        <f>IF(AS93+1=13,1,AS93+1)</f>
        <v/>
      </c>
      <c r="AT94">
        <f>IFERROR(IF(SLOPE($AQ$74:$AQ$85,$AS$74:$AS$85)&gt;0,MIN(3,ABS(SLOPE($AQ$74:$AQ$85,$AS$74:$AS$85))),IF(SLOPE($AQ$74:$AQ$85,$AS$74:$AS$85)&lt;-0.5,-0.5,0)),0)</f>
        <v/>
      </c>
      <c r="AU94">
        <f>IFERROR(IF(SLOPE($AR$74:$AR$85,$AS$74:$AS$85)&lt;0,MAX(-3,-ABS(SLOPE($AR$74:$AR$85,$AS$74:$AS$85))),IF(SLOPE($AR$74:$AR$85,$AS$74:$AS$85)&gt;0.5,0.5,0)),0)</f>
        <v/>
      </c>
      <c r="AV94">
        <f>($AQ$86+(AT94*(AS94-1)))</f>
        <v/>
      </c>
      <c r="AW94">
        <f>($AR$86+(AU94*(AS94-1)))</f>
        <v/>
      </c>
      <c r="AX94">
        <f>IF(AT94&gt;0,AV94+AT94,AV94)</f>
        <v/>
      </c>
      <c r="AY94">
        <f>IF(AU94&lt;0,AW94+AU94,AW94)</f>
        <v/>
      </c>
      <c r="BA94" s="14">
        <f>IFERROR(AX94-AQ94,"")</f>
        <v/>
      </c>
      <c r="BB94" s="14">
        <f>IFERROR(AY94-AR94,"")</f>
        <v/>
      </c>
      <c r="BD94">
        <f>AH94</f>
        <v/>
      </c>
      <c r="BE94">
        <f>AI94</f>
        <v/>
      </c>
      <c r="BF94">
        <f>AJ94</f>
        <v/>
      </c>
      <c r="BG94" s="14">
        <f>L94</f>
        <v/>
      </c>
      <c r="BH94" s="14">
        <f>IF(X94="","",X94)</f>
        <v/>
      </c>
      <c r="BI94" s="14">
        <f>IF(Y94="","",Y94)</f>
        <v/>
      </c>
      <c r="BJ94">
        <f>Z94</f>
        <v/>
      </c>
      <c r="BK94">
        <f>AA94</f>
        <v/>
      </c>
      <c r="BL94">
        <f>IFERROR(AX94,"")</f>
        <v/>
      </c>
      <c r="BM94">
        <f>IFERROR(AY94,"")</f>
        <v/>
      </c>
    </row>
    <row r="95" ht="14.25" customHeight="1">
      <c r="A95">
        <f>ALGLIB_SSA_XAUUSD!AA95</f>
        <v/>
      </c>
      <c r="B95">
        <f>IF($A95="","",INDEX(ALGLIB_SSA_XAUUSD!$B$2:$B$2401,MATCH($A95,ALGLIB_SSA_XAUUSD!$A$2:$A$2401,1)))</f>
        <v/>
      </c>
      <c r="C95">
        <f>IF($A95="","",INDEX(ALGLIB_SSA_XAUUSD!$C$2:$C$2401,MATCH($A95,ALGLIB_SSA_XAUUSD!$A$2:$A$2401,1)))</f>
        <v/>
      </c>
      <c r="D95" s="14">
        <f>IF($A95="","",INT((ROW()-2)/12)+1)</f>
        <v/>
      </c>
      <c r="E95" s="14">
        <f>IF(AND(E98&lt;&gt;"",D98=D86+1),E86+(E98-E86)*9/12,"")</f>
        <v/>
      </c>
      <c r="F95" s="14">
        <f>IF(AND(F98&lt;&gt;"",D98=D86+1),F86+(F98-F86)*9/12,"")</f>
        <v/>
      </c>
      <c r="G95" s="14">
        <f>IF(AND(G98&lt;&gt;"",D98=D86+1),G86+(G98-G86)*9/12,"")</f>
        <v/>
      </c>
      <c r="H95" s="14">
        <f>IF(AND(H98&lt;&gt;"",D98=D86+1),H86+(H98-H86)*9/12,"")</f>
        <v/>
      </c>
      <c r="I95" s="14">
        <f>IF(AND(L98&lt;&gt;"",D98=D86+1),I86+(I98-I86)*9/12,"")</f>
        <v/>
      </c>
      <c r="J95">
        <f>_xlfn.XLOOKUP($A95,ALGLIB_SSA_XAUUSD!$AA$2:$AA$2401,ALGLIB_SSA_XAUUSD!$P$2:$P$2401,"",0)</f>
        <v/>
      </c>
      <c r="K95">
        <f>_xlfn.XLOOKUP($A95,ALGLIB_SSA_XAUUSD!$AA$2:$AA$2401,ALGLIB_SSA_XAUUSD!$Q$2:$Q$2401,"",0)</f>
        <v/>
      </c>
      <c r="L95">
        <f>_xlfn.XLOOKUP($A95,ALGLIB_SSA_XAUUSD!$AA$2:$AA$2401,ALGLIB_SSA_XAUUSD!$R$2:$R$2401,"",0)</f>
        <v/>
      </c>
      <c r="M95">
        <f>_xlfn.XLOOKUP($A95,ALGLIB_SSA_XAUUSD!$AA$2:$AA$2401,ALGLIB_SSA_XAUUSD!$S$2:$S$2401,"",0)</f>
        <v/>
      </c>
      <c r="N95">
        <f>_xlfn.XLOOKUP($A95,ALGLIB_SSA_XAUUSD!$AA$2:$AA$2401,ALGLIB_SSA_XAUUSD!$T$2:$T$2401,"",0)</f>
        <v/>
      </c>
      <c r="O95">
        <f>_xlfn.XLOOKUP($A95,ALGLIB_SSA_XAUUSD!$AA$2:$AA$2401,ALGLIB_SSA_XAUUSD!$U$2:$U$2401,"",0)</f>
        <v/>
      </c>
      <c r="P95">
        <f>_xlfn.XLOOKUP($A95,ALGLIB_SSA_XAUUSD!$AA$2:$AA$2401,ALGLIB_SSA_XAUUSD!$V$2:$V$2401,"",0)</f>
        <v/>
      </c>
      <c r="S95">
        <f>A95</f>
        <v/>
      </c>
      <c r="T95">
        <f>J95</f>
        <v/>
      </c>
      <c r="U95">
        <f>K95</f>
        <v/>
      </c>
      <c r="V95" s="14">
        <f>IF($A95="","",MOD(ROW()-2,12)+1)</f>
        <v/>
      </c>
      <c r="W95">
        <f>L95</f>
        <v/>
      </c>
      <c r="X95" s="14">
        <f>IF(F95="","",F95)</f>
        <v/>
      </c>
      <c r="Y95" s="14">
        <f>IF(G95="","",G95)</f>
        <v/>
      </c>
      <c r="Z95">
        <f>M95</f>
        <v/>
      </c>
      <c r="AA95">
        <f>N95</f>
        <v/>
      </c>
      <c r="AB95" s="14">
        <f>IF(H95="","",H95)</f>
        <v/>
      </c>
      <c r="AC95">
        <f>O95</f>
        <v/>
      </c>
      <c r="AD95" s="14">
        <f>IF(I95="","",I95)</f>
        <v/>
      </c>
      <c r="AE95">
        <f>P95</f>
        <v/>
      </c>
      <c r="AH95">
        <f>IF(S95&lt;&gt;"",S95,AH94+900)</f>
        <v/>
      </c>
      <c r="AI95">
        <f>IF(T95&lt;&gt;"",T95,AI94)</f>
        <v/>
      </c>
      <c r="AJ95">
        <f>IF(U95&lt;&gt;"",U95,AJ94)</f>
        <v/>
      </c>
      <c r="AK95">
        <f>IF(W95&lt;&gt;"",W95,"")</f>
        <v/>
      </c>
      <c r="AL95" s="14">
        <f>IF(X95&lt;&gt;"",X95,"")</f>
        <v/>
      </c>
      <c r="AM95" s="14">
        <f>IF(Y95&lt;&gt;"",Y95,"")</f>
        <v/>
      </c>
      <c r="AN95" s="14">
        <f>IF(OR(AL95="",AM95=""),"",AL95-AM95)</f>
        <v/>
      </c>
      <c r="AO95">
        <f>IF(AN95="","",IF(AN95&gt;0,"Bullish","Bearish"))</f>
        <v/>
      </c>
      <c r="AP95">
        <f>IF(AO95="",AP94,AO95)</f>
        <v/>
      </c>
      <c r="AQ95" s="14">
        <f>IF(AB95&lt;&gt;"",AB95,"")</f>
        <v/>
      </c>
      <c r="AR95" s="14">
        <f>IF(AD95&lt;&gt;"",AD95,"")</f>
        <v/>
      </c>
      <c r="AS95">
        <f>IF(AS94+1=13,1,AS94+1)</f>
        <v/>
      </c>
      <c r="AT95">
        <f>IFERROR(IF(SLOPE($AQ$74:$AQ$85,$AS$74:$AS$85)&gt;0,MIN(3,ABS(SLOPE($AQ$74:$AQ$85,$AS$74:$AS$85))),IF(SLOPE($AQ$74:$AQ$85,$AS$74:$AS$85)&lt;-0.5,-0.5,0)),0)</f>
        <v/>
      </c>
      <c r="AU95">
        <f>IFERROR(IF(SLOPE($AR$74:$AR$85,$AS$74:$AS$85)&lt;0,MAX(-3,-ABS(SLOPE($AR$74:$AR$85,$AS$74:$AS$85))),IF(SLOPE($AR$74:$AR$85,$AS$74:$AS$85)&gt;0.5,0.5,0)),0)</f>
        <v/>
      </c>
      <c r="AV95">
        <f>($AQ$86+(AT95*(AS95-1)))</f>
        <v/>
      </c>
      <c r="AW95">
        <f>($AR$86+(AU95*(AS95-1)))</f>
        <v/>
      </c>
      <c r="AX95">
        <f>IF(AT95&gt;0,AV95+AT95,AV95)</f>
        <v/>
      </c>
      <c r="AY95">
        <f>IF(AU95&lt;0,AW95+AU95,AW95)</f>
        <v/>
      </c>
      <c r="BA95" s="14">
        <f>IFERROR(AX95-AQ95,"")</f>
        <v/>
      </c>
      <c r="BB95" s="14">
        <f>IFERROR(AY95-AR95,"")</f>
        <v/>
      </c>
      <c r="BD95">
        <f>AH95</f>
        <v/>
      </c>
      <c r="BE95">
        <f>AI95</f>
        <v/>
      </c>
      <c r="BF95">
        <f>AJ95</f>
        <v/>
      </c>
      <c r="BG95" s="14">
        <f>L95</f>
        <v/>
      </c>
      <c r="BH95" s="14">
        <f>IF(X95="","",X95)</f>
        <v/>
      </c>
      <c r="BI95" s="14">
        <f>IF(Y95="","",Y95)</f>
        <v/>
      </c>
      <c r="BJ95">
        <f>Z95</f>
        <v/>
      </c>
      <c r="BK95">
        <f>AA95</f>
        <v/>
      </c>
      <c r="BL95">
        <f>IFERROR(AX95,"")</f>
        <v/>
      </c>
      <c r="BM95">
        <f>IFERROR(AY95,"")</f>
        <v/>
      </c>
    </row>
    <row r="96" ht="14.25" customHeight="1">
      <c r="A96">
        <f>ALGLIB_SSA_XAUUSD!AA96</f>
        <v/>
      </c>
      <c r="B96">
        <f>IF($A96="","",INDEX(ALGLIB_SSA_XAUUSD!$B$2:$B$2401,MATCH($A96,ALGLIB_SSA_XAUUSD!$A$2:$A$2401,1)))</f>
        <v/>
      </c>
      <c r="C96">
        <f>IF($A96="","",INDEX(ALGLIB_SSA_XAUUSD!$C$2:$C$2401,MATCH($A96,ALGLIB_SSA_XAUUSD!$A$2:$A$2401,1)))</f>
        <v/>
      </c>
      <c r="D96" s="14">
        <f>IF($A96="","",INT((ROW()-2)/12)+1)</f>
        <v/>
      </c>
      <c r="E96" s="14">
        <f>IF(AND(E98&lt;&gt;"",D98=D86+1),E86+(E98-E86)*10/12,"")</f>
        <v/>
      </c>
      <c r="F96" s="14">
        <f>IF(AND(F98&lt;&gt;"",D98=D86+1),F86+(F98-F86)*10/12,"")</f>
        <v/>
      </c>
      <c r="G96" s="14">
        <f>IF(AND(G98&lt;&gt;"",D98=D86+1),G86+(G98-G86)*10/12,"")</f>
        <v/>
      </c>
      <c r="H96" s="14">
        <f>IF(AND(H98&lt;&gt;"",D98=D86+1),H86+(H98-H86)*10/12,"")</f>
        <v/>
      </c>
      <c r="I96" s="14">
        <f>IF(AND(L98&lt;&gt;"",D98=D86+1),I86+(I98-I86)*10/12,"")</f>
        <v/>
      </c>
      <c r="J96">
        <f>_xlfn.XLOOKUP($A96,ALGLIB_SSA_XAUUSD!$AA$2:$AA$2401,ALGLIB_SSA_XAUUSD!$P$2:$P$2401,"",0)</f>
        <v/>
      </c>
      <c r="K96">
        <f>_xlfn.XLOOKUP($A96,ALGLIB_SSA_XAUUSD!$AA$2:$AA$2401,ALGLIB_SSA_XAUUSD!$Q$2:$Q$2401,"",0)</f>
        <v/>
      </c>
      <c r="L96">
        <f>_xlfn.XLOOKUP($A96,ALGLIB_SSA_XAUUSD!$AA$2:$AA$2401,ALGLIB_SSA_XAUUSD!$R$2:$R$2401,"",0)</f>
        <v/>
      </c>
      <c r="M96">
        <f>_xlfn.XLOOKUP($A96,ALGLIB_SSA_XAUUSD!$AA$2:$AA$2401,ALGLIB_SSA_XAUUSD!$S$2:$S$2401,"",0)</f>
        <v/>
      </c>
      <c r="N96">
        <f>_xlfn.XLOOKUP($A96,ALGLIB_SSA_XAUUSD!$AA$2:$AA$2401,ALGLIB_SSA_XAUUSD!$T$2:$T$2401,"",0)</f>
        <v/>
      </c>
      <c r="O96">
        <f>_xlfn.XLOOKUP($A96,ALGLIB_SSA_XAUUSD!$AA$2:$AA$2401,ALGLIB_SSA_XAUUSD!$U$2:$U$2401,"",0)</f>
        <v/>
      </c>
      <c r="P96">
        <f>_xlfn.XLOOKUP($A96,ALGLIB_SSA_XAUUSD!$AA$2:$AA$2401,ALGLIB_SSA_XAUUSD!$V$2:$V$2401,"",0)</f>
        <v/>
      </c>
      <c r="S96">
        <f>A96</f>
        <v/>
      </c>
      <c r="T96">
        <f>J96</f>
        <v/>
      </c>
      <c r="U96">
        <f>K96</f>
        <v/>
      </c>
      <c r="V96" s="14">
        <f>IF($A96="","",MOD(ROW()-2,12)+1)</f>
        <v/>
      </c>
      <c r="W96">
        <f>L96</f>
        <v/>
      </c>
      <c r="X96" s="14">
        <f>IF(F96="","",F96)</f>
        <v/>
      </c>
      <c r="Y96" s="14">
        <f>IF(G96="","",G96)</f>
        <v/>
      </c>
      <c r="Z96">
        <f>M96</f>
        <v/>
      </c>
      <c r="AA96">
        <f>N96</f>
        <v/>
      </c>
      <c r="AB96" s="14">
        <f>IF(H96="","",H96)</f>
        <v/>
      </c>
      <c r="AC96">
        <f>O96</f>
        <v/>
      </c>
      <c r="AD96" s="14">
        <f>IF(I96="","",I96)</f>
        <v/>
      </c>
      <c r="AE96">
        <f>P96</f>
        <v/>
      </c>
      <c r="AH96">
        <f>IF(S96&lt;&gt;"",S96,AH95+900)</f>
        <v/>
      </c>
      <c r="AI96">
        <f>IF(T96&lt;&gt;"",T96,AI95)</f>
        <v/>
      </c>
      <c r="AJ96">
        <f>IF(U96&lt;&gt;"",U96,AJ95)</f>
        <v/>
      </c>
      <c r="AK96">
        <f>IF(W96&lt;&gt;"",W96,"")</f>
        <v/>
      </c>
      <c r="AL96" s="14">
        <f>IF(X96&lt;&gt;"",X96,"")</f>
        <v/>
      </c>
      <c r="AM96" s="14">
        <f>IF(Y96&lt;&gt;"",Y96,"")</f>
        <v/>
      </c>
      <c r="AN96" s="14">
        <f>IF(OR(AL96="",AM96=""),"",AL96-AM96)</f>
        <v/>
      </c>
      <c r="AO96">
        <f>IF(AN96="","",IF(AN96&gt;0,"Bullish","Bearish"))</f>
        <v/>
      </c>
      <c r="AP96">
        <f>IF(AO96="",AP95,AO96)</f>
        <v/>
      </c>
      <c r="AQ96" s="14">
        <f>IF(AB96&lt;&gt;"",AB96,"")</f>
        <v/>
      </c>
      <c r="AR96" s="14">
        <f>IF(AD96&lt;&gt;"",AD96,"")</f>
        <v/>
      </c>
      <c r="AS96">
        <f>IF(AS95+1=13,1,AS95+1)</f>
        <v/>
      </c>
      <c r="AT96">
        <f>IFERROR(IF(SLOPE($AQ$74:$AQ$85,$AS$74:$AS$85)&gt;0,MIN(3,ABS(SLOPE($AQ$74:$AQ$85,$AS$74:$AS$85))),IF(SLOPE($AQ$74:$AQ$85,$AS$74:$AS$85)&lt;-0.5,-0.5,0)),0)</f>
        <v/>
      </c>
      <c r="AU96">
        <f>IFERROR(IF(SLOPE($AR$74:$AR$85,$AS$74:$AS$85)&lt;0,MAX(-3,-ABS(SLOPE($AR$74:$AR$85,$AS$74:$AS$85))),IF(SLOPE($AR$74:$AR$85,$AS$74:$AS$85)&gt;0.5,0.5,0)),0)</f>
        <v/>
      </c>
      <c r="AV96">
        <f>($AQ$86+(AT96*(AS96-1)))</f>
        <v/>
      </c>
      <c r="AW96">
        <f>($AR$86+(AU96*(AS96-1)))</f>
        <v/>
      </c>
      <c r="AX96">
        <f>IF(AT96&gt;0,AV96+AT96,AV96)</f>
        <v/>
      </c>
      <c r="AY96">
        <f>IF(AU96&lt;0,AW96+AU96,AW96)</f>
        <v/>
      </c>
      <c r="BA96" s="14">
        <f>IFERROR(AX96-AQ96,"")</f>
        <v/>
      </c>
      <c r="BB96" s="14">
        <f>IFERROR(AY96-AR96,"")</f>
        <v/>
      </c>
      <c r="BD96">
        <f>AH96</f>
        <v/>
      </c>
      <c r="BE96">
        <f>AI96</f>
        <v/>
      </c>
      <c r="BF96">
        <f>AJ96</f>
        <v/>
      </c>
      <c r="BG96" s="14">
        <f>L96</f>
        <v/>
      </c>
      <c r="BH96" s="14">
        <f>IF(X96="","",X96)</f>
        <v/>
      </c>
      <c r="BI96" s="14">
        <f>IF(Y96="","",Y96)</f>
        <v/>
      </c>
      <c r="BJ96">
        <f>Z96</f>
        <v/>
      </c>
      <c r="BK96">
        <f>AA96</f>
        <v/>
      </c>
      <c r="BL96">
        <f>IFERROR(AX96,"")</f>
        <v/>
      </c>
      <c r="BM96">
        <f>IFERROR(AY96,"")</f>
        <v/>
      </c>
    </row>
    <row r="97" ht="14.25" customHeight="1">
      <c r="A97">
        <f>ALGLIB_SSA_XAUUSD!AA97</f>
        <v/>
      </c>
      <c r="B97">
        <f>IF($A97="","",INDEX(ALGLIB_SSA_XAUUSD!$B$2:$B$2401,MATCH($A97,ALGLIB_SSA_XAUUSD!$A$2:$A$2401,1)))</f>
        <v/>
      </c>
      <c r="C97">
        <f>IF($A97="","",INDEX(ALGLIB_SSA_XAUUSD!$C$2:$C$2401,MATCH($A97,ALGLIB_SSA_XAUUSD!$A$2:$A$2401,1)))</f>
        <v/>
      </c>
      <c r="D97" s="14">
        <f>IF($A97="","",INT((ROW()-2)/12)+1)</f>
        <v/>
      </c>
      <c r="E97" s="14">
        <f>IF(AND(E98&lt;&gt;"",D98=D86+1),E86+(E98-E86)*11/12,"")</f>
        <v/>
      </c>
      <c r="F97" s="14">
        <f>IF(AND(F98&lt;&gt;"",D98=D86+1),F86+(F98-F86)*11/12,"")</f>
        <v/>
      </c>
      <c r="G97" s="14">
        <f>IF(AND(G98&lt;&gt;"",D98=D86+1),G86+(G98-G86)*11/12,"")</f>
        <v/>
      </c>
      <c r="H97" s="14">
        <f>IF(AND(H98&lt;&gt;"",D98=D86+1),H86+(H98-H86)*11/12,"")</f>
        <v/>
      </c>
      <c r="I97" s="14">
        <f>IF(AND(L98&lt;&gt;"",D98=D86+1),I86+(I98-I86)*11/12,"")</f>
        <v/>
      </c>
      <c r="J97">
        <f>_xlfn.XLOOKUP($A97,ALGLIB_SSA_XAUUSD!$AA$2:$AA$2401,ALGLIB_SSA_XAUUSD!$P$2:$P$2401,"",0)</f>
        <v/>
      </c>
      <c r="K97">
        <f>_xlfn.XLOOKUP($A97,ALGLIB_SSA_XAUUSD!$AA$2:$AA$2401,ALGLIB_SSA_XAUUSD!$Q$2:$Q$2401,"",0)</f>
        <v/>
      </c>
      <c r="L97">
        <f>_xlfn.XLOOKUP($A97,ALGLIB_SSA_XAUUSD!$AA$2:$AA$2401,ALGLIB_SSA_XAUUSD!$R$2:$R$2401,"",0)</f>
        <v/>
      </c>
      <c r="M97">
        <f>_xlfn.XLOOKUP($A97,ALGLIB_SSA_XAUUSD!$AA$2:$AA$2401,ALGLIB_SSA_XAUUSD!$S$2:$S$2401,"",0)</f>
        <v/>
      </c>
      <c r="N97">
        <f>_xlfn.XLOOKUP($A97,ALGLIB_SSA_XAUUSD!$AA$2:$AA$2401,ALGLIB_SSA_XAUUSD!$T$2:$T$2401,"",0)</f>
        <v/>
      </c>
      <c r="O97">
        <f>_xlfn.XLOOKUP($A97,ALGLIB_SSA_XAUUSD!$AA$2:$AA$2401,ALGLIB_SSA_XAUUSD!$U$2:$U$2401,"",0)</f>
        <v/>
      </c>
      <c r="P97">
        <f>_xlfn.XLOOKUP($A97,ALGLIB_SSA_XAUUSD!$AA$2:$AA$2401,ALGLIB_SSA_XAUUSD!$V$2:$V$2401,"",0)</f>
        <v/>
      </c>
      <c r="S97">
        <f>A97</f>
        <v/>
      </c>
      <c r="T97">
        <f>J97</f>
        <v/>
      </c>
      <c r="U97">
        <f>K97</f>
        <v/>
      </c>
      <c r="V97" s="14">
        <f>IF($A97="","",MOD(ROW()-2,12)+1)</f>
        <v/>
      </c>
      <c r="W97">
        <f>L97</f>
        <v/>
      </c>
      <c r="X97" s="14">
        <f>IF(F97="","",F97)</f>
        <v/>
      </c>
      <c r="Y97" s="14">
        <f>IF(G97="","",G97)</f>
        <v/>
      </c>
      <c r="Z97">
        <f>M97</f>
        <v/>
      </c>
      <c r="AA97">
        <f>N97</f>
        <v/>
      </c>
      <c r="AB97" s="14">
        <f>IF(H97="","",H97)</f>
        <v/>
      </c>
      <c r="AC97">
        <f>O97</f>
        <v/>
      </c>
      <c r="AD97" s="14">
        <f>IF(I97="","",I97)</f>
        <v/>
      </c>
      <c r="AE97">
        <f>P97</f>
        <v/>
      </c>
      <c r="AH97">
        <f>IF(S97&lt;&gt;"",S97,AH96+900)</f>
        <v/>
      </c>
      <c r="AI97">
        <f>IF(T97&lt;&gt;"",T97,AI96)</f>
        <v/>
      </c>
      <c r="AJ97">
        <f>IF(U97&lt;&gt;"",U97,AJ96)</f>
        <v/>
      </c>
      <c r="AK97">
        <f>IF(W97&lt;&gt;"",W97,"")</f>
        <v/>
      </c>
      <c r="AL97" s="14">
        <f>IF(X97&lt;&gt;"",X97,"")</f>
        <v/>
      </c>
      <c r="AM97" s="14">
        <f>IF(Y97&lt;&gt;"",Y97,"")</f>
        <v/>
      </c>
      <c r="AN97" s="14">
        <f>IF(OR(AL97="",AM97=""),"",AL97-AM97)</f>
        <v/>
      </c>
      <c r="AO97">
        <f>IF(AN97="","",IF(AN97&gt;0,"Bullish","Bearish"))</f>
        <v/>
      </c>
      <c r="AP97">
        <f>IF(AO97="",AP96,AO97)</f>
        <v/>
      </c>
      <c r="AQ97" s="14">
        <f>IF(AB97&lt;&gt;"",AB97,"")</f>
        <v/>
      </c>
      <c r="AR97" s="14">
        <f>IF(AD97&lt;&gt;"",AD97,"")</f>
        <v/>
      </c>
      <c r="AS97">
        <f>IF(AS96+1=13,1,AS96+1)</f>
        <v/>
      </c>
      <c r="AT97">
        <f>IFERROR(IF(SLOPE($AQ$74:$AQ$85,$AS$74:$AS$85)&gt;0,MIN(3,ABS(SLOPE($AQ$74:$AQ$85,$AS$74:$AS$85))),IF(SLOPE($AQ$74:$AQ$85,$AS$74:$AS$85)&lt;-0.5,-0.5,0)),0)</f>
        <v/>
      </c>
      <c r="AU97">
        <f>IFERROR(IF(SLOPE($AR$74:$AR$85,$AS$74:$AS$85)&lt;0,MAX(-3,-ABS(SLOPE($AR$74:$AR$85,$AS$74:$AS$85))),IF(SLOPE($AR$74:$AR$85,$AS$74:$AS$85)&gt;0.5,0.5,0)),0)</f>
        <v/>
      </c>
      <c r="AV97">
        <f>($AQ$86+(AT97*(AS97-1)))</f>
        <v/>
      </c>
      <c r="AW97">
        <f>($AR$86+(AU97*(AS97-1)))</f>
        <v/>
      </c>
      <c r="AX97">
        <f>IF(AT97&gt;0,AV97+AT97,AV97)</f>
        <v/>
      </c>
      <c r="AY97">
        <f>IF(AU97&lt;0,AW97+AU97,AW97)</f>
        <v/>
      </c>
      <c r="BA97" s="14">
        <f>IFERROR(AX97-AQ97,"")</f>
        <v/>
      </c>
      <c r="BB97" s="14">
        <f>IFERROR(AY97-AR97,"")</f>
        <v/>
      </c>
      <c r="BD97">
        <f>AH97</f>
        <v/>
      </c>
      <c r="BE97">
        <f>AI97</f>
        <v/>
      </c>
      <c r="BF97">
        <f>AJ97</f>
        <v/>
      </c>
      <c r="BG97" s="14">
        <f>L97</f>
        <v/>
      </c>
      <c r="BH97" s="14">
        <f>IF(X97="","",X97)</f>
        <v/>
      </c>
      <c r="BI97" s="14">
        <f>IF(Y97="","",Y97)</f>
        <v/>
      </c>
      <c r="BJ97">
        <f>Z97</f>
        <v/>
      </c>
      <c r="BK97">
        <f>AA97</f>
        <v/>
      </c>
      <c r="BL97">
        <f>IFERROR(AX97,"")</f>
        <v/>
      </c>
      <c r="BM97">
        <f>IFERROR(AY97,"")</f>
        <v/>
      </c>
    </row>
    <row r="98" ht="14.25" customHeight="1">
      <c r="A98">
        <f>ALGLIB_SSA_XAUUSD!AA98</f>
        <v/>
      </c>
      <c r="B98">
        <f>IF($A98="","",INDEX(ALGLIB_SSA_XAUUSD!$B$2:$B$2401,MATCH($A98,ALGLIB_SSA_XAUUSD!$A$2:$A$2401,1)))</f>
        <v/>
      </c>
      <c r="C98">
        <f>IF($A98="","",INDEX(ALGLIB_SSA_XAUUSD!$C$2:$C$2401,MATCH($A98,ALGLIB_SSA_XAUUSD!$A$2:$A$2401,1)))</f>
        <v/>
      </c>
      <c r="D98" s="14">
        <f>IF($A98="","",INT((ROW()-2)/12)+1)</f>
        <v/>
      </c>
      <c r="E98" s="14">
        <f>IF($A98="","",INDEX(ALGLIB_SSA_XAUUSD!$D$2:$D$2401,MATCH($A98,ALGLIB_SSA_XAUUSD!$A$2:$A$2401,1)))</f>
        <v/>
      </c>
      <c r="F98" s="14">
        <f>IF($A98="","",INDEX(ALGLIB_SSA_XAUUSD!$E$2:$E$2401,MATCH($A98,ALGLIB_SSA_XAUUSD!$A$2:$A$2401,1)))</f>
        <v/>
      </c>
      <c r="G98" s="14">
        <f>IF($A98="","",INDEX(ALGLIB_SSA_XAUUSD!$F$2:$F$2401,MATCH($A98,ALGLIB_SSA_XAUUSD!$A$2:$A$2401,1)))</f>
        <v/>
      </c>
      <c r="H98" s="14">
        <f>IF($A98="","",INDEX(ALGLIB_SSA_XAUUSD!$G$2:$G$2401,MATCH($A98,ALGLIB_SSA_XAUUSD!$A$2:$A$2401,1)))</f>
        <v/>
      </c>
      <c r="I98" s="14">
        <f>IF($A98="","",INDEX(ALGLIB_SSA_XAUUSD!$H$2:$H$2401,MATCH($A98,ALGLIB_SSA_XAUUSD!$A$2:$A$2401,1)))</f>
        <v/>
      </c>
      <c r="J98">
        <f>_xlfn.XLOOKUP($A98,ALGLIB_SSA_XAUUSD!$AA$2:$AA$2401,ALGLIB_SSA_XAUUSD!$P$2:$P$2401,"",0)</f>
        <v/>
      </c>
      <c r="K98">
        <f>_xlfn.XLOOKUP($A98,ALGLIB_SSA_XAUUSD!$AA$2:$AA$2401,ALGLIB_SSA_XAUUSD!$Q$2:$Q$2401,"",0)</f>
        <v/>
      </c>
      <c r="L98">
        <f>_xlfn.XLOOKUP($A98,ALGLIB_SSA_XAUUSD!$AA$2:$AA$2401,ALGLIB_SSA_XAUUSD!$R$2:$R$2401,"",0)</f>
        <v/>
      </c>
      <c r="M98">
        <f>_xlfn.XLOOKUP($A98,ALGLIB_SSA_XAUUSD!$AA$2:$AA$2401,ALGLIB_SSA_XAUUSD!$S$2:$S$2401,"",0)</f>
        <v/>
      </c>
      <c r="N98">
        <f>_xlfn.XLOOKUP($A98,ALGLIB_SSA_XAUUSD!$AA$2:$AA$2401,ALGLIB_SSA_XAUUSD!$T$2:$T$2401,"",0)</f>
        <v/>
      </c>
      <c r="O98">
        <f>_xlfn.XLOOKUP($A98,ALGLIB_SSA_XAUUSD!$AA$2:$AA$2401,ALGLIB_SSA_XAUUSD!$U$2:$U$2401,"",0)</f>
        <v/>
      </c>
      <c r="P98">
        <f>_xlfn.XLOOKUP($A98,ALGLIB_SSA_XAUUSD!$AA$2:$AA$2401,ALGLIB_SSA_XAUUSD!$V$2:$V$2401,"",0)</f>
        <v/>
      </c>
      <c r="S98">
        <f>A98</f>
        <v/>
      </c>
      <c r="T98">
        <f>J98</f>
        <v/>
      </c>
      <c r="U98">
        <f>K98</f>
        <v/>
      </c>
      <c r="V98" s="14">
        <f>IF($A98="","",MOD(ROW()-2,12)+1)</f>
        <v/>
      </c>
      <c r="W98">
        <f>L98</f>
        <v/>
      </c>
      <c r="X98" s="14">
        <f>IF(F98="","",F98)</f>
        <v/>
      </c>
      <c r="Y98" s="14">
        <f>IF(G98="","",G98)</f>
        <v/>
      </c>
      <c r="Z98">
        <f>M98</f>
        <v/>
      </c>
      <c r="AA98">
        <f>N98</f>
        <v/>
      </c>
      <c r="AB98" s="14">
        <f>IF(H98="","",H98)</f>
        <v/>
      </c>
      <c r="AC98">
        <f>O98</f>
        <v/>
      </c>
      <c r="AD98" s="14">
        <f>IF(I98="","",I98)</f>
        <v/>
      </c>
      <c r="AE98">
        <f>P98</f>
        <v/>
      </c>
      <c r="AH98">
        <f>IF(S98&lt;&gt;"",S98,AH97+900)</f>
        <v/>
      </c>
      <c r="AI98">
        <f>IF(T98&lt;&gt;"",T98,AI97)</f>
        <v/>
      </c>
      <c r="AJ98">
        <f>IF(U98&lt;&gt;"",U98,AJ97)</f>
        <v/>
      </c>
      <c r="AK98">
        <f>IF(W98&lt;&gt;"",W98,"")</f>
        <v/>
      </c>
      <c r="AL98" s="14">
        <f>IF(X98&lt;&gt;"",X98,"")</f>
        <v/>
      </c>
      <c r="AM98" s="14">
        <f>IF(Y98&lt;&gt;"",Y98,"")</f>
        <v/>
      </c>
      <c r="AN98" s="14">
        <f>IF(OR(AL98="",AM98=""),"",AL98-AM98)</f>
        <v/>
      </c>
      <c r="AO98">
        <f>IF(AN98="","",IF(AN98&gt;0,"Bullish","Bearish"))</f>
        <v/>
      </c>
      <c r="AP98">
        <f>IF(AO98="",AP97,AO98)</f>
        <v/>
      </c>
      <c r="AQ98" s="14">
        <f>IF(AB98&lt;&gt;"",AB98,"")</f>
        <v/>
      </c>
      <c r="AR98" s="14">
        <f>IF(AD98&lt;&gt;"",AD98,"")</f>
        <v/>
      </c>
      <c r="AS98">
        <f>IF(AS97+1=13,1,AS97+1)</f>
        <v/>
      </c>
      <c r="AT98">
        <f>IFERROR(IF(SLOPE($AQ$86:$AQ$97,$AS$86:$AS$97)&gt;0,MIN(3,ABS(SLOPE($AQ$86:$AQ$97,$AS$86:$AS$97))),IF(SLOPE($AQ$86:$AQ$97,$AS$86:$AS$97)&lt;-0.5,-0.5,0)),0)</f>
        <v/>
      </c>
      <c r="AU98">
        <f>IFERROR(IF(SLOPE($AR$86:$AR$97,$AS$86:$AS$97)&lt;0,MAX(-3,-ABS(SLOPE($AR$86:$AR$97,$AS$86:$AS$97))),IF(SLOPE($AR$86:$AR$97,$AS$86:$AS$97)&gt;0.5,0.5,0)),0)</f>
        <v/>
      </c>
      <c r="AV98">
        <f>($AQ$98+(AT98*(AS98-1)))</f>
        <v/>
      </c>
      <c r="AW98">
        <f>($AR$98+(AU98*(AS98-1)))</f>
        <v/>
      </c>
      <c r="AX98">
        <f>IF(AT98&gt;0,AV98+AT98,AV98)</f>
        <v/>
      </c>
      <c r="AY98">
        <f>IF(AU98&lt;0,AW98+AU98,AW98)</f>
        <v/>
      </c>
      <c r="BA98" s="14">
        <f>IFERROR(AX98-AQ98,"")</f>
        <v/>
      </c>
      <c r="BB98" s="14">
        <f>IFERROR(AY98-AR98,"")</f>
        <v/>
      </c>
      <c r="BD98">
        <f>AH98</f>
        <v/>
      </c>
      <c r="BE98">
        <f>AI98</f>
        <v/>
      </c>
      <c r="BF98">
        <f>AJ98</f>
        <v/>
      </c>
      <c r="BG98" s="14">
        <f>L98</f>
        <v/>
      </c>
      <c r="BH98" s="14">
        <f>IF(X98="","",X98)</f>
        <v/>
      </c>
      <c r="BI98" s="14">
        <f>IF(Y98="","",Y98)</f>
        <v/>
      </c>
      <c r="BJ98">
        <f>Z98</f>
        <v/>
      </c>
      <c r="BK98">
        <f>AA98</f>
        <v/>
      </c>
      <c r="BL98">
        <f>IFERROR(AX98,"")</f>
        <v/>
      </c>
      <c r="BM98">
        <f>IFERROR(AY98,"")</f>
        <v/>
      </c>
    </row>
    <row r="99" ht="14.25" customHeight="1">
      <c r="A99">
        <f>ALGLIB_SSA_XAUUSD!AA99</f>
        <v/>
      </c>
      <c r="B99">
        <f>IF($A99="","",INDEX(ALGLIB_SSA_XAUUSD!$B$2:$B$2401,MATCH($A99,ALGLIB_SSA_XAUUSD!$A$2:$A$2401,1)))</f>
        <v/>
      </c>
      <c r="C99">
        <f>IF($A99="","",INDEX(ALGLIB_SSA_XAUUSD!$C$2:$C$2401,MATCH($A99,ALGLIB_SSA_XAUUSD!$A$2:$A$2401,1)))</f>
        <v/>
      </c>
      <c r="D99" s="14">
        <f>IF($A99="","",INT((ROW()-2)/12)+1)</f>
        <v/>
      </c>
      <c r="E99" s="14">
        <f>IF(AND(E110&lt;&gt;"",D110=D98+1),E98+(E110-E98)*1/12,"")</f>
        <v/>
      </c>
      <c r="F99" s="14">
        <f>IF(AND(F110&lt;&gt;"",D110=D98+1),F98+(F110-F98)*1/12,"")</f>
        <v/>
      </c>
      <c r="G99" s="14">
        <f>IF(AND(G110&lt;&gt;"",D110=D98+1),G98+(G110-G98)*1/12,"")</f>
        <v/>
      </c>
      <c r="H99" s="14">
        <f>IF(AND(H110&lt;&gt;"",D110=D98+1),H98+(H110-H98)*1/12,"")</f>
        <v/>
      </c>
      <c r="I99" s="14">
        <f>IF(AND(L110&lt;&gt;"",D110=D98+1),I98+(I110-I98)*1/12,"")</f>
        <v/>
      </c>
      <c r="J99">
        <f>_xlfn.XLOOKUP($A99,ALGLIB_SSA_XAUUSD!$AA$2:$AA$2401,ALGLIB_SSA_XAUUSD!$P$2:$P$2401,"",0)</f>
        <v/>
      </c>
      <c r="K99">
        <f>_xlfn.XLOOKUP($A99,ALGLIB_SSA_XAUUSD!$AA$2:$AA$2401,ALGLIB_SSA_XAUUSD!$Q$2:$Q$2401,"",0)</f>
        <v/>
      </c>
      <c r="L99">
        <f>_xlfn.XLOOKUP($A99,ALGLIB_SSA_XAUUSD!$AA$2:$AA$2401,ALGLIB_SSA_XAUUSD!$R$2:$R$2401,"",0)</f>
        <v/>
      </c>
      <c r="M99">
        <f>_xlfn.XLOOKUP($A99,ALGLIB_SSA_XAUUSD!$AA$2:$AA$2401,ALGLIB_SSA_XAUUSD!$S$2:$S$2401,"",0)</f>
        <v/>
      </c>
      <c r="N99">
        <f>_xlfn.XLOOKUP($A99,ALGLIB_SSA_XAUUSD!$AA$2:$AA$2401,ALGLIB_SSA_XAUUSD!$T$2:$T$2401,"",0)</f>
        <v/>
      </c>
      <c r="O99">
        <f>_xlfn.XLOOKUP($A99,ALGLIB_SSA_XAUUSD!$AA$2:$AA$2401,ALGLIB_SSA_XAUUSD!$U$2:$U$2401,"",0)</f>
        <v/>
      </c>
      <c r="P99">
        <f>_xlfn.XLOOKUP($A99,ALGLIB_SSA_XAUUSD!$AA$2:$AA$2401,ALGLIB_SSA_XAUUSD!$V$2:$V$2401,"",0)</f>
        <v/>
      </c>
      <c r="S99">
        <f>A99</f>
        <v/>
      </c>
      <c r="T99">
        <f>J99</f>
        <v/>
      </c>
      <c r="U99">
        <f>K99</f>
        <v/>
      </c>
      <c r="V99" s="14">
        <f>IF($A99="","",MOD(ROW()-2,12)+1)</f>
        <v/>
      </c>
      <c r="W99">
        <f>L99</f>
        <v/>
      </c>
      <c r="X99" s="14">
        <f>IF(F99="","",F99)</f>
        <v/>
      </c>
      <c r="Y99" s="14">
        <f>IF(G99="","",G99)</f>
        <v/>
      </c>
      <c r="Z99">
        <f>M99</f>
        <v/>
      </c>
      <c r="AA99">
        <f>N99</f>
        <v/>
      </c>
      <c r="AB99" s="14">
        <f>IF(H99="","",H99)</f>
        <v/>
      </c>
      <c r="AC99">
        <f>O99</f>
        <v/>
      </c>
      <c r="AD99" s="14">
        <f>IF(I99="","",I99)</f>
        <v/>
      </c>
      <c r="AE99">
        <f>P99</f>
        <v/>
      </c>
      <c r="AH99">
        <f>IF(S99&lt;&gt;"",S99,AH98+900)</f>
        <v/>
      </c>
      <c r="AI99">
        <f>IF(T99&lt;&gt;"",T99,AI98)</f>
        <v/>
      </c>
      <c r="AJ99">
        <f>IF(U99&lt;&gt;"",U99,AJ98)</f>
        <v/>
      </c>
      <c r="AK99">
        <f>IF(W99&lt;&gt;"",W99,"")</f>
        <v/>
      </c>
      <c r="AL99" s="14">
        <f>IF(X99&lt;&gt;"",X99,"")</f>
        <v/>
      </c>
      <c r="AM99" s="14">
        <f>IF(Y99&lt;&gt;"",Y99,"")</f>
        <v/>
      </c>
      <c r="AN99" s="14">
        <f>IF(OR(AL99="",AM99=""),"",AL99-AM99)</f>
        <v/>
      </c>
      <c r="AO99">
        <f>IF(AN99="","",IF(AN99&gt;0,"Bullish","Bearish"))</f>
        <v/>
      </c>
      <c r="AP99">
        <f>IF(AO99="",AP98,AO99)</f>
        <v/>
      </c>
      <c r="AQ99" s="14">
        <f>IF(AB99&lt;&gt;"",AB99,"")</f>
        <v/>
      </c>
      <c r="AR99" s="14">
        <f>IF(AD99&lt;&gt;"",AD99,"")</f>
        <v/>
      </c>
      <c r="AS99">
        <f>IF(AS98+1=13,1,AS98+1)</f>
        <v/>
      </c>
      <c r="AT99">
        <f>IFERROR(IF(SLOPE($AQ$86:$AQ$97,$AS$86:$AS$97)&gt;0,MIN(3,ABS(SLOPE($AQ$86:$AQ$97,$AS$86:$AS$97))),IF(SLOPE($AQ$86:$AQ$97,$AS$86:$AS$97)&lt;-0.5,-0.5,0)),0)</f>
        <v/>
      </c>
      <c r="AU99">
        <f>IFERROR(IF(SLOPE($AR$86:$AR$97,$AS$86:$AS$97)&lt;0,MAX(-3,-ABS(SLOPE($AR$86:$AR$97,$AS$86:$AS$97))),IF(SLOPE($AR$86:$AR$97,$AS$86:$AS$97)&gt;0.5,0.5,0)),0)</f>
        <v/>
      </c>
      <c r="AV99">
        <f>($AQ$98+(AT99*(AS99-1)))</f>
        <v/>
      </c>
      <c r="AW99">
        <f>($AR$98+(AU99*(AS99-1)))</f>
        <v/>
      </c>
      <c r="AX99">
        <f>IF(AT99&gt;0,AV99+AT99,AV99)</f>
        <v/>
      </c>
      <c r="AY99">
        <f>IF(AU99&lt;0,AW99+AU99,AW99)</f>
        <v/>
      </c>
      <c r="BA99" s="14">
        <f>IFERROR(AX99-AQ99,"")</f>
        <v/>
      </c>
      <c r="BB99" s="14">
        <f>IFERROR(AY99-AR99,"")</f>
        <v/>
      </c>
      <c r="BD99">
        <f>AH99</f>
        <v/>
      </c>
      <c r="BE99">
        <f>AI99</f>
        <v/>
      </c>
      <c r="BF99">
        <f>AJ99</f>
        <v/>
      </c>
      <c r="BG99" s="14">
        <f>L99</f>
        <v/>
      </c>
      <c r="BH99" s="14">
        <f>IF(X99="","",X99)</f>
        <v/>
      </c>
      <c r="BI99" s="14">
        <f>IF(Y99="","",Y99)</f>
        <v/>
      </c>
      <c r="BJ99">
        <f>Z99</f>
        <v/>
      </c>
      <c r="BK99">
        <f>AA99</f>
        <v/>
      </c>
      <c r="BL99">
        <f>IFERROR(AX99,"")</f>
        <v/>
      </c>
      <c r="BM99">
        <f>IFERROR(AY99,"")</f>
        <v/>
      </c>
    </row>
    <row r="100" ht="14.25" customHeight="1">
      <c r="A100">
        <f>ALGLIB_SSA_XAUUSD!AA100</f>
        <v/>
      </c>
      <c r="B100">
        <f>IF($A100="","",INDEX(ALGLIB_SSA_XAUUSD!$B$2:$B$2401,MATCH($A100,ALGLIB_SSA_XAUUSD!$A$2:$A$2401,1)))</f>
        <v/>
      </c>
      <c r="C100">
        <f>IF($A100="","",INDEX(ALGLIB_SSA_XAUUSD!$C$2:$C$2401,MATCH($A100,ALGLIB_SSA_XAUUSD!$A$2:$A$2401,1)))</f>
        <v/>
      </c>
      <c r="D100" s="14">
        <f>IF($A100="","",INT((ROW()-2)/12)+1)</f>
        <v/>
      </c>
      <c r="E100" s="14">
        <f>IF(AND(E110&lt;&gt;"",D110=D98+1),E98+(E110-E98)*2/12,"")</f>
        <v/>
      </c>
      <c r="F100" s="14">
        <f>IF(AND(F110&lt;&gt;"",D110=D98+1),F98+(F110-F98)*2/12,"")</f>
        <v/>
      </c>
      <c r="G100" s="14">
        <f>IF(AND(G110&lt;&gt;"",D110=D98+1),G98+(G110-G98)*2/12,"")</f>
        <v/>
      </c>
      <c r="H100" s="14">
        <f>IF(AND(H110&lt;&gt;"",D110=D98+1),H98+(H110-H98)*2/12,"")</f>
        <v/>
      </c>
      <c r="I100" s="14">
        <f>IF(AND(L110&lt;&gt;"",D110=D98+1),I98+(I110-I98)*2/12,"")</f>
        <v/>
      </c>
      <c r="J100">
        <f>_xlfn.XLOOKUP($A100,ALGLIB_SSA_XAUUSD!$AA$2:$AA$2401,ALGLIB_SSA_XAUUSD!$P$2:$P$2401,"",0)</f>
        <v/>
      </c>
      <c r="K100">
        <f>_xlfn.XLOOKUP($A100,ALGLIB_SSA_XAUUSD!$AA$2:$AA$2401,ALGLIB_SSA_XAUUSD!$Q$2:$Q$2401,"",0)</f>
        <v/>
      </c>
      <c r="L100">
        <f>_xlfn.XLOOKUP($A100,ALGLIB_SSA_XAUUSD!$AA$2:$AA$2401,ALGLIB_SSA_XAUUSD!$R$2:$R$2401,"",0)</f>
        <v/>
      </c>
      <c r="M100">
        <f>_xlfn.XLOOKUP($A100,ALGLIB_SSA_XAUUSD!$AA$2:$AA$2401,ALGLIB_SSA_XAUUSD!$S$2:$S$2401,"",0)</f>
        <v/>
      </c>
      <c r="N100">
        <f>_xlfn.XLOOKUP($A100,ALGLIB_SSA_XAUUSD!$AA$2:$AA$2401,ALGLIB_SSA_XAUUSD!$T$2:$T$2401,"",0)</f>
        <v/>
      </c>
      <c r="O100">
        <f>_xlfn.XLOOKUP($A100,ALGLIB_SSA_XAUUSD!$AA$2:$AA$2401,ALGLIB_SSA_XAUUSD!$U$2:$U$2401,"",0)</f>
        <v/>
      </c>
      <c r="P100">
        <f>_xlfn.XLOOKUP($A100,ALGLIB_SSA_XAUUSD!$AA$2:$AA$2401,ALGLIB_SSA_XAUUSD!$V$2:$V$2401,"",0)</f>
        <v/>
      </c>
      <c r="S100">
        <f>A100</f>
        <v/>
      </c>
      <c r="T100">
        <f>J100</f>
        <v/>
      </c>
      <c r="U100">
        <f>K100</f>
        <v/>
      </c>
      <c r="V100" s="14">
        <f>IF($A100="","",MOD(ROW()-2,12)+1)</f>
        <v/>
      </c>
      <c r="W100">
        <f>L100</f>
        <v/>
      </c>
      <c r="X100" s="14">
        <f>IF(F100="","",F100)</f>
        <v/>
      </c>
      <c r="Y100" s="14">
        <f>IF(G100="","",G100)</f>
        <v/>
      </c>
      <c r="Z100">
        <f>M100</f>
        <v/>
      </c>
      <c r="AA100">
        <f>N100</f>
        <v/>
      </c>
      <c r="AB100" s="14">
        <f>IF(H100="","",H100)</f>
        <v/>
      </c>
      <c r="AC100">
        <f>O100</f>
        <v/>
      </c>
      <c r="AD100" s="14">
        <f>IF(I100="","",I100)</f>
        <v/>
      </c>
      <c r="AE100">
        <f>P100</f>
        <v/>
      </c>
      <c r="AH100">
        <f>IF(S100&lt;&gt;"",S100,AH99+900)</f>
        <v/>
      </c>
      <c r="AI100">
        <f>IF(T100&lt;&gt;"",T100,AI99)</f>
        <v/>
      </c>
      <c r="AJ100">
        <f>IF(U100&lt;&gt;"",U100,AJ99)</f>
        <v/>
      </c>
      <c r="AK100">
        <f>IF(W100&lt;&gt;"",W100,"")</f>
        <v/>
      </c>
      <c r="AL100" s="14">
        <f>IF(X100&lt;&gt;"",X100,"")</f>
        <v/>
      </c>
      <c r="AM100" s="14">
        <f>IF(Y100&lt;&gt;"",Y100,"")</f>
        <v/>
      </c>
      <c r="AN100" s="14">
        <f>IF(OR(AL100="",AM100=""),"",AL100-AM100)</f>
        <v/>
      </c>
      <c r="AO100">
        <f>IF(AN100="","",IF(AN100&gt;0,"Bullish","Bearish"))</f>
        <v/>
      </c>
      <c r="AP100">
        <f>IF(AO100="",AP99,AO100)</f>
        <v/>
      </c>
      <c r="AQ100" s="14">
        <f>IF(AB100&lt;&gt;"",AB100,"")</f>
        <v/>
      </c>
      <c r="AR100" s="14">
        <f>IF(AD100&lt;&gt;"",AD100,"")</f>
        <v/>
      </c>
      <c r="AS100">
        <f>IF(AS99+1=13,1,AS99+1)</f>
        <v/>
      </c>
      <c r="AT100">
        <f>IFERROR(IF(SLOPE($AQ$86:$AQ$97,$AS$86:$AS$97)&gt;0,MIN(3,ABS(SLOPE($AQ$86:$AQ$97,$AS$86:$AS$97))),IF(SLOPE($AQ$86:$AQ$97,$AS$86:$AS$97)&lt;-0.5,-0.5,0)),0)</f>
        <v/>
      </c>
      <c r="AU100">
        <f>IFERROR(IF(SLOPE($AR$86:$AR$97,$AS$86:$AS$97)&lt;0,MAX(-3,-ABS(SLOPE($AR$86:$AR$97,$AS$86:$AS$97))),IF(SLOPE($AR$86:$AR$97,$AS$86:$AS$97)&gt;0.5,0.5,0)),0)</f>
        <v/>
      </c>
      <c r="AV100">
        <f>($AQ$98+(AT100*(AS100-1)))</f>
        <v/>
      </c>
      <c r="AW100">
        <f>($AR$98+(AU100*(AS100-1)))</f>
        <v/>
      </c>
      <c r="AX100">
        <f>IF(AT100&gt;0,AV100+AT100,AV100)</f>
        <v/>
      </c>
      <c r="AY100">
        <f>IF(AU100&lt;0,AW100+AU100,AW100)</f>
        <v/>
      </c>
      <c r="BA100" s="14">
        <f>IFERROR(AX100-AQ100,"")</f>
        <v/>
      </c>
      <c r="BB100" s="14">
        <f>IFERROR(AY100-AR100,"")</f>
        <v/>
      </c>
      <c r="BD100">
        <f>AH100</f>
        <v/>
      </c>
      <c r="BE100">
        <f>AI100</f>
        <v/>
      </c>
      <c r="BF100">
        <f>AJ100</f>
        <v/>
      </c>
      <c r="BG100" s="14">
        <f>L100</f>
        <v/>
      </c>
      <c r="BH100" s="14">
        <f>IF(X100="","",X100)</f>
        <v/>
      </c>
      <c r="BI100" s="14">
        <f>IF(Y100="","",Y100)</f>
        <v/>
      </c>
      <c r="BJ100">
        <f>Z100</f>
        <v/>
      </c>
      <c r="BK100">
        <f>AA100</f>
        <v/>
      </c>
      <c r="BL100">
        <f>IFERROR(AX100,"")</f>
        <v/>
      </c>
      <c r="BM100">
        <f>IFERROR(AY100,"")</f>
        <v/>
      </c>
    </row>
    <row r="101" ht="14.25" customHeight="1">
      <c r="A101">
        <f>ALGLIB_SSA_XAUUSD!AA101</f>
        <v/>
      </c>
      <c r="B101">
        <f>IF($A101="","",INDEX(ALGLIB_SSA_XAUUSD!$B$2:$B$2401,MATCH($A101,ALGLIB_SSA_XAUUSD!$A$2:$A$2401,1)))</f>
        <v/>
      </c>
      <c r="C101">
        <f>IF($A101="","",INDEX(ALGLIB_SSA_XAUUSD!$C$2:$C$2401,MATCH($A101,ALGLIB_SSA_XAUUSD!$A$2:$A$2401,1)))</f>
        <v/>
      </c>
      <c r="D101" s="14">
        <f>IF($A101="","",INT((ROW()-2)/12)+1)</f>
        <v/>
      </c>
      <c r="E101" s="14">
        <f>IF(AND(E110&lt;&gt;"",D110=D98+1),E98+(E110-E98)*3/12,"")</f>
        <v/>
      </c>
      <c r="F101" s="14">
        <f>IF(AND(F110&lt;&gt;"",D110=D98+1),F98+(F110-F98)*3/12,"")</f>
        <v/>
      </c>
      <c r="G101" s="14">
        <f>IF(AND(G110&lt;&gt;"",D110=D98+1),G98+(G110-G98)*3/12,"")</f>
        <v/>
      </c>
      <c r="H101" s="14">
        <f>IF(AND(H110&lt;&gt;"",D110=D98+1),H98+(H110-H98)*3/12,"")</f>
        <v/>
      </c>
      <c r="I101" s="14">
        <f>IF(AND(L110&lt;&gt;"",D110=D98+1),I98+(I110-I98)*3/12,"")</f>
        <v/>
      </c>
      <c r="J101">
        <f>_xlfn.XLOOKUP($A101,ALGLIB_SSA_XAUUSD!$AA$2:$AA$2401,ALGLIB_SSA_XAUUSD!$P$2:$P$2401,"",0)</f>
        <v/>
      </c>
      <c r="K101">
        <f>_xlfn.XLOOKUP($A101,ALGLIB_SSA_XAUUSD!$AA$2:$AA$2401,ALGLIB_SSA_XAUUSD!$Q$2:$Q$2401,"",0)</f>
        <v/>
      </c>
      <c r="L101">
        <f>_xlfn.XLOOKUP($A101,ALGLIB_SSA_XAUUSD!$AA$2:$AA$2401,ALGLIB_SSA_XAUUSD!$R$2:$R$2401,"",0)</f>
        <v/>
      </c>
      <c r="M101">
        <f>_xlfn.XLOOKUP($A101,ALGLIB_SSA_XAUUSD!$AA$2:$AA$2401,ALGLIB_SSA_XAUUSD!$S$2:$S$2401,"",0)</f>
        <v/>
      </c>
      <c r="N101">
        <f>_xlfn.XLOOKUP($A101,ALGLIB_SSA_XAUUSD!$AA$2:$AA$2401,ALGLIB_SSA_XAUUSD!$T$2:$T$2401,"",0)</f>
        <v/>
      </c>
      <c r="O101">
        <f>_xlfn.XLOOKUP($A101,ALGLIB_SSA_XAUUSD!$AA$2:$AA$2401,ALGLIB_SSA_XAUUSD!$U$2:$U$2401,"",0)</f>
        <v/>
      </c>
      <c r="P101">
        <f>_xlfn.XLOOKUP($A101,ALGLIB_SSA_XAUUSD!$AA$2:$AA$2401,ALGLIB_SSA_XAUUSD!$V$2:$V$2401,"",0)</f>
        <v/>
      </c>
      <c r="S101">
        <f>A101</f>
        <v/>
      </c>
      <c r="T101">
        <f>J101</f>
        <v/>
      </c>
      <c r="U101">
        <f>K101</f>
        <v/>
      </c>
      <c r="V101" s="14">
        <f>IF($A101="","",MOD(ROW()-2,12)+1)</f>
        <v/>
      </c>
      <c r="W101">
        <f>L101</f>
        <v/>
      </c>
      <c r="X101" s="14">
        <f>IF(F101="","",F101)</f>
        <v/>
      </c>
      <c r="Y101" s="14">
        <f>IF(G101="","",G101)</f>
        <v/>
      </c>
      <c r="Z101">
        <f>M101</f>
        <v/>
      </c>
      <c r="AA101">
        <f>N101</f>
        <v/>
      </c>
      <c r="AB101" s="14">
        <f>IF(H101="","",H101)</f>
        <v/>
      </c>
      <c r="AC101">
        <f>O101</f>
        <v/>
      </c>
      <c r="AD101" s="14">
        <f>IF(I101="","",I101)</f>
        <v/>
      </c>
      <c r="AE101">
        <f>P101</f>
        <v/>
      </c>
      <c r="AH101">
        <f>IF(S101&lt;&gt;"",S101,AH100+900)</f>
        <v/>
      </c>
      <c r="AI101">
        <f>IF(T101&lt;&gt;"",T101,AI100)</f>
        <v/>
      </c>
      <c r="AJ101">
        <f>IF(U101&lt;&gt;"",U101,AJ100)</f>
        <v/>
      </c>
      <c r="AK101">
        <f>IF(W101&lt;&gt;"",W101,"")</f>
        <v/>
      </c>
      <c r="AL101" s="14">
        <f>IF(X101&lt;&gt;"",X101,"")</f>
        <v/>
      </c>
      <c r="AM101" s="14">
        <f>IF(Y101&lt;&gt;"",Y101,"")</f>
        <v/>
      </c>
      <c r="AN101" s="14">
        <f>IF(OR(AL101="",AM101=""),"",AL101-AM101)</f>
        <v/>
      </c>
      <c r="AO101">
        <f>IF(AN101="","",IF(AN101&gt;0,"Bullish","Bearish"))</f>
        <v/>
      </c>
      <c r="AP101">
        <f>IF(AO101="",AP100,AO101)</f>
        <v/>
      </c>
      <c r="AQ101" s="14">
        <f>IF(AB101&lt;&gt;"",AB101,"")</f>
        <v/>
      </c>
      <c r="AR101" s="14">
        <f>IF(AD101&lt;&gt;"",AD101,"")</f>
        <v/>
      </c>
      <c r="AS101">
        <f>IF(AS100+1=13,1,AS100+1)</f>
        <v/>
      </c>
      <c r="AT101">
        <f>IFERROR(IF(SLOPE($AQ$86:$AQ$97,$AS$86:$AS$97)&gt;0,MIN(3,ABS(SLOPE($AQ$86:$AQ$97,$AS$86:$AS$97))),IF(SLOPE($AQ$86:$AQ$97,$AS$86:$AS$97)&lt;-0.5,-0.5,0)),0)</f>
        <v/>
      </c>
      <c r="AU101">
        <f>IFERROR(IF(SLOPE($AR$86:$AR$97,$AS$86:$AS$97)&lt;0,MAX(-3,-ABS(SLOPE($AR$86:$AR$97,$AS$86:$AS$97))),IF(SLOPE($AR$86:$AR$97,$AS$86:$AS$97)&gt;0.5,0.5,0)),0)</f>
        <v/>
      </c>
      <c r="AV101">
        <f>($AQ$98+(AT101*(AS101-1)))</f>
        <v/>
      </c>
      <c r="AW101">
        <f>($AR$98+(AU101*(AS101-1)))</f>
        <v/>
      </c>
      <c r="AX101">
        <f>IF(AT101&gt;0,AV101+AT101,AV101)</f>
        <v/>
      </c>
      <c r="AY101">
        <f>IF(AU101&lt;0,AW101+AU101,AW101)</f>
        <v/>
      </c>
      <c r="BA101" s="14">
        <f>IFERROR(AX101-AQ101,"")</f>
        <v/>
      </c>
      <c r="BB101" s="14">
        <f>IFERROR(AY101-AR101,"")</f>
        <v/>
      </c>
      <c r="BD101">
        <f>AH101</f>
        <v/>
      </c>
      <c r="BE101">
        <f>AI101</f>
        <v/>
      </c>
      <c r="BF101">
        <f>AJ101</f>
        <v/>
      </c>
      <c r="BG101" s="14">
        <f>L101</f>
        <v/>
      </c>
      <c r="BH101" s="14">
        <f>IF(X101="","",X101)</f>
        <v/>
      </c>
      <c r="BI101" s="14">
        <f>IF(Y101="","",Y101)</f>
        <v/>
      </c>
      <c r="BJ101">
        <f>Z101</f>
        <v/>
      </c>
      <c r="BK101">
        <f>AA101</f>
        <v/>
      </c>
      <c r="BL101">
        <f>IFERROR(AX101,"")</f>
        <v/>
      </c>
      <c r="BM101">
        <f>IFERROR(AY101,"")</f>
        <v/>
      </c>
    </row>
    <row r="102" ht="14.25" customHeight="1">
      <c r="A102">
        <f>ALGLIB_SSA_XAUUSD!AA102</f>
        <v/>
      </c>
      <c r="B102">
        <f>IF($A102="","",INDEX(ALGLIB_SSA_XAUUSD!$B$2:$B$2401,MATCH($A102,ALGLIB_SSA_XAUUSD!$A$2:$A$2401,1)))</f>
        <v/>
      </c>
      <c r="C102">
        <f>IF($A102="","",INDEX(ALGLIB_SSA_XAUUSD!$C$2:$C$2401,MATCH($A102,ALGLIB_SSA_XAUUSD!$A$2:$A$2401,1)))</f>
        <v/>
      </c>
      <c r="D102" s="14">
        <f>IF($A102="","",INT((ROW()-2)/12)+1)</f>
        <v/>
      </c>
      <c r="E102" s="14">
        <f>IF(AND(E110&lt;&gt;"",D110=D98+1),E98+(E110-E98)*4/12,"")</f>
        <v/>
      </c>
      <c r="F102" s="14">
        <f>IF(AND(F110&lt;&gt;"",D110=D98+1),F98+(F110-F98)*4/12,"")</f>
        <v/>
      </c>
      <c r="G102" s="14">
        <f>IF(AND(G110&lt;&gt;"",D110=D98+1),G98+(G110-G98)*4/12,"")</f>
        <v/>
      </c>
      <c r="H102" s="14">
        <f>IF(AND(H110&lt;&gt;"",D110=D98+1),H98+(H110-H98)*4/12,"")</f>
        <v/>
      </c>
      <c r="I102" s="14">
        <f>IF(AND(L110&lt;&gt;"",D110=D98+1),I98+(I110-I98)*4/12,"")</f>
        <v/>
      </c>
      <c r="J102">
        <f>_xlfn.XLOOKUP($A102,ALGLIB_SSA_XAUUSD!$AA$2:$AA$2401,ALGLIB_SSA_XAUUSD!$P$2:$P$2401,"",0)</f>
        <v/>
      </c>
      <c r="K102">
        <f>_xlfn.XLOOKUP($A102,ALGLIB_SSA_XAUUSD!$AA$2:$AA$2401,ALGLIB_SSA_XAUUSD!$Q$2:$Q$2401,"",0)</f>
        <v/>
      </c>
      <c r="L102">
        <f>_xlfn.XLOOKUP($A102,ALGLIB_SSA_XAUUSD!$AA$2:$AA$2401,ALGLIB_SSA_XAUUSD!$R$2:$R$2401,"",0)</f>
        <v/>
      </c>
      <c r="M102">
        <f>_xlfn.XLOOKUP($A102,ALGLIB_SSA_XAUUSD!$AA$2:$AA$2401,ALGLIB_SSA_XAUUSD!$S$2:$S$2401,"",0)</f>
        <v/>
      </c>
      <c r="N102">
        <f>_xlfn.XLOOKUP($A102,ALGLIB_SSA_XAUUSD!$AA$2:$AA$2401,ALGLIB_SSA_XAUUSD!$T$2:$T$2401,"",0)</f>
        <v/>
      </c>
      <c r="O102">
        <f>_xlfn.XLOOKUP($A102,ALGLIB_SSA_XAUUSD!$AA$2:$AA$2401,ALGLIB_SSA_XAUUSD!$U$2:$U$2401,"",0)</f>
        <v/>
      </c>
      <c r="P102">
        <f>_xlfn.XLOOKUP($A102,ALGLIB_SSA_XAUUSD!$AA$2:$AA$2401,ALGLIB_SSA_XAUUSD!$V$2:$V$2401,"",0)</f>
        <v/>
      </c>
      <c r="S102">
        <f>A102</f>
        <v/>
      </c>
      <c r="T102">
        <f>J102</f>
        <v/>
      </c>
      <c r="U102">
        <f>K102</f>
        <v/>
      </c>
      <c r="V102" s="14">
        <f>IF($A102="","",MOD(ROW()-2,12)+1)</f>
        <v/>
      </c>
      <c r="W102">
        <f>L102</f>
        <v/>
      </c>
      <c r="X102" s="14">
        <f>IF(F102="","",F102)</f>
        <v/>
      </c>
      <c r="Y102" s="14">
        <f>IF(G102="","",G102)</f>
        <v/>
      </c>
      <c r="Z102">
        <f>M102</f>
        <v/>
      </c>
      <c r="AA102">
        <f>N102</f>
        <v/>
      </c>
      <c r="AB102" s="14">
        <f>IF(H102="","",H102)</f>
        <v/>
      </c>
      <c r="AC102">
        <f>O102</f>
        <v/>
      </c>
      <c r="AD102" s="14">
        <f>IF(I102="","",I102)</f>
        <v/>
      </c>
      <c r="AE102">
        <f>P102</f>
        <v/>
      </c>
      <c r="AH102">
        <f>IF(S102&lt;&gt;"",S102,AH101+900)</f>
        <v/>
      </c>
      <c r="AI102">
        <f>IF(T102&lt;&gt;"",T102,AI101)</f>
        <v/>
      </c>
      <c r="AJ102">
        <f>IF(U102&lt;&gt;"",U102,AJ101)</f>
        <v/>
      </c>
      <c r="AK102">
        <f>IF(W102&lt;&gt;"",W102,"")</f>
        <v/>
      </c>
      <c r="AL102" s="14">
        <f>IF(X102&lt;&gt;"",X102,"")</f>
        <v/>
      </c>
      <c r="AM102" s="14">
        <f>IF(Y102&lt;&gt;"",Y102,"")</f>
        <v/>
      </c>
      <c r="AN102" s="14">
        <f>IF(OR(AL102="",AM102=""),"",AL102-AM102)</f>
        <v/>
      </c>
      <c r="AO102">
        <f>IF(AN102="","",IF(AN102&gt;0,"Bullish","Bearish"))</f>
        <v/>
      </c>
      <c r="AP102">
        <f>IF(AO102="",AP101,AO102)</f>
        <v/>
      </c>
      <c r="AQ102" s="14">
        <f>IF(AB102&lt;&gt;"",AB102,"")</f>
        <v/>
      </c>
      <c r="AR102" s="14">
        <f>IF(AD102&lt;&gt;"",AD102,"")</f>
        <v/>
      </c>
      <c r="AS102">
        <f>IF(AS101+1=13,1,AS101+1)</f>
        <v/>
      </c>
      <c r="AT102">
        <f>IFERROR(IF(SLOPE($AQ$86:$AQ$97,$AS$86:$AS$97)&gt;0,MIN(3,ABS(SLOPE($AQ$86:$AQ$97,$AS$86:$AS$97))),IF(SLOPE($AQ$86:$AQ$97,$AS$86:$AS$97)&lt;-0.5,-0.5,0)),0)</f>
        <v/>
      </c>
      <c r="AU102">
        <f>IFERROR(IF(SLOPE($AR$86:$AR$97,$AS$86:$AS$97)&lt;0,MAX(-3,-ABS(SLOPE($AR$86:$AR$97,$AS$86:$AS$97))),IF(SLOPE($AR$86:$AR$97,$AS$86:$AS$97)&gt;0.5,0.5,0)),0)</f>
        <v/>
      </c>
      <c r="AV102">
        <f>($AQ$98+(AT102*(AS102-1)))</f>
        <v/>
      </c>
      <c r="AW102">
        <f>($AR$98+(AU102*(AS102-1)))</f>
        <v/>
      </c>
      <c r="AX102">
        <f>IF(AT102&gt;0,AV102+AT102,AV102)</f>
        <v/>
      </c>
      <c r="AY102">
        <f>IF(AU102&lt;0,AW102+AU102,AW102)</f>
        <v/>
      </c>
      <c r="BA102" s="14">
        <f>IFERROR(AX102-AQ102,"")</f>
        <v/>
      </c>
      <c r="BB102" s="14">
        <f>IFERROR(AY102-AR102,"")</f>
        <v/>
      </c>
      <c r="BD102">
        <f>AH102</f>
        <v/>
      </c>
      <c r="BE102">
        <f>AI102</f>
        <v/>
      </c>
      <c r="BF102">
        <f>AJ102</f>
        <v/>
      </c>
      <c r="BG102" s="14">
        <f>L102</f>
        <v/>
      </c>
      <c r="BH102" s="14">
        <f>IF(X102="","",X102)</f>
        <v/>
      </c>
      <c r="BI102" s="14">
        <f>IF(Y102="","",Y102)</f>
        <v/>
      </c>
      <c r="BJ102">
        <f>Z102</f>
        <v/>
      </c>
      <c r="BK102">
        <f>AA102</f>
        <v/>
      </c>
      <c r="BL102">
        <f>IFERROR(AX102,"")</f>
        <v/>
      </c>
      <c r="BM102">
        <f>IFERROR(AY102,"")</f>
        <v/>
      </c>
    </row>
    <row r="103" ht="14.25" customHeight="1">
      <c r="A103">
        <f>ALGLIB_SSA_XAUUSD!AA103</f>
        <v/>
      </c>
      <c r="B103">
        <f>IF($A103="","",INDEX(ALGLIB_SSA_XAUUSD!$B$2:$B$2401,MATCH($A103,ALGLIB_SSA_XAUUSD!$A$2:$A$2401,1)))</f>
        <v/>
      </c>
      <c r="C103">
        <f>IF($A103="","",INDEX(ALGLIB_SSA_XAUUSD!$C$2:$C$2401,MATCH($A103,ALGLIB_SSA_XAUUSD!$A$2:$A$2401,1)))</f>
        <v/>
      </c>
      <c r="D103" s="14">
        <f>IF($A103="","",INT((ROW()-2)/12)+1)</f>
        <v/>
      </c>
      <c r="E103" s="14">
        <f>IF(AND(E110&lt;&gt;"",D110=D98+1),E98+(E110-E98)*5/12,"")</f>
        <v/>
      </c>
      <c r="F103" s="14">
        <f>IF(AND(F110&lt;&gt;"",D110=D98+1),F98+(F110-F98)*5/12,"")</f>
        <v/>
      </c>
      <c r="G103" s="14">
        <f>IF(AND(G110&lt;&gt;"",D110=D98+1),G98+(G110-G98)*5/12,"")</f>
        <v/>
      </c>
      <c r="H103" s="14">
        <f>IF(AND(H110&lt;&gt;"",D110=D98+1),H98+(H110-H98)*5/12,"")</f>
        <v/>
      </c>
      <c r="I103" s="14">
        <f>IF(AND(L110&lt;&gt;"",D110=D98+1),I98+(I110-I98)*5/12,"")</f>
        <v/>
      </c>
      <c r="J103">
        <f>_xlfn.XLOOKUP($A103,ALGLIB_SSA_XAUUSD!$AA$2:$AA$2401,ALGLIB_SSA_XAUUSD!$P$2:$P$2401,"",0)</f>
        <v/>
      </c>
      <c r="K103">
        <f>_xlfn.XLOOKUP($A103,ALGLIB_SSA_XAUUSD!$AA$2:$AA$2401,ALGLIB_SSA_XAUUSD!$Q$2:$Q$2401,"",0)</f>
        <v/>
      </c>
      <c r="L103">
        <f>_xlfn.XLOOKUP($A103,ALGLIB_SSA_XAUUSD!$AA$2:$AA$2401,ALGLIB_SSA_XAUUSD!$R$2:$R$2401,"",0)</f>
        <v/>
      </c>
      <c r="M103">
        <f>_xlfn.XLOOKUP($A103,ALGLIB_SSA_XAUUSD!$AA$2:$AA$2401,ALGLIB_SSA_XAUUSD!$S$2:$S$2401,"",0)</f>
        <v/>
      </c>
      <c r="N103">
        <f>_xlfn.XLOOKUP($A103,ALGLIB_SSA_XAUUSD!$AA$2:$AA$2401,ALGLIB_SSA_XAUUSD!$T$2:$T$2401,"",0)</f>
        <v/>
      </c>
      <c r="O103">
        <f>_xlfn.XLOOKUP($A103,ALGLIB_SSA_XAUUSD!$AA$2:$AA$2401,ALGLIB_SSA_XAUUSD!$U$2:$U$2401,"",0)</f>
        <v/>
      </c>
      <c r="P103">
        <f>_xlfn.XLOOKUP($A103,ALGLIB_SSA_XAUUSD!$AA$2:$AA$2401,ALGLIB_SSA_XAUUSD!$V$2:$V$2401,"",0)</f>
        <v/>
      </c>
      <c r="S103">
        <f>A103</f>
        <v/>
      </c>
      <c r="T103">
        <f>J103</f>
        <v/>
      </c>
      <c r="U103">
        <f>K103</f>
        <v/>
      </c>
      <c r="V103" s="14">
        <f>IF($A103="","",MOD(ROW()-2,12)+1)</f>
        <v/>
      </c>
      <c r="W103">
        <f>L103</f>
        <v/>
      </c>
      <c r="X103" s="14">
        <f>IF(F103="","",F103)</f>
        <v/>
      </c>
      <c r="Y103" s="14">
        <f>IF(G103="","",G103)</f>
        <v/>
      </c>
      <c r="Z103">
        <f>M103</f>
        <v/>
      </c>
      <c r="AA103">
        <f>N103</f>
        <v/>
      </c>
      <c r="AB103" s="14">
        <f>IF(H103="","",H103)</f>
        <v/>
      </c>
      <c r="AC103">
        <f>O103</f>
        <v/>
      </c>
      <c r="AD103" s="14">
        <f>IF(I103="","",I103)</f>
        <v/>
      </c>
      <c r="AE103">
        <f>P103</f>
        <v/>
      </c>
      <c r="AH103">
        <f>IF(S103&lt;&gt;"",S103,AH102+900)</f>
        <v/>
      </c>
      <c r="AI103">
        <f>IF(T103&lt;&gt;"",T103,AI102)</f>
        <v/>
      </c>
      <c r="AJ103">
        <f>IF(U103&lt;&gt;"",U103,AJ102)</f>
        <v/>
      </c>
      <c r="AK103">
        <f>IF(W103&lt;&gt;"",W103,"")</f>
        <v/>
      </c>
      <c r="AL103" s="14">
        <f>IF(X103&lt;&gt;"",X103,"")</f>
        <v/>
      </c>
      <c r="AM103" s="14">
        <f>IF(Y103&lt;&gt;"",Y103,"")</f>
        <v/>
      </c>
      <c r="AN103" s="14">
        <f>IF(OR(AL103="",AM103=""),"",AL103-AM103)</f>
        <v/>
      </c>
      <c r="AO103">
        <f>IF(AN103="","",IF(AN103&gt;0,"Bullish","Bearish"))</f>
        <v/>
      </c>
      <c r="AP103">
        <f>IF(AO103="",AP102,AO103)</f>
        <v/>
      </c>
      <c r="AQ103" s="14">
        <f>IF(AB103&lt;&gt;"",AB103,"")</f>
        <v/>
      </c>
      <c r="AR103" s="14">
        <f>IF(AD103&lt;&gt;"",AD103,"")</f>
        <v/>
      </c>
      <c r="AS103">
        <f>IF(AS102+1=13,1,AS102+1)</f>
        <v/>
      </c>
      <c r="AT103">
        <f>IFERROR(IF(SLOPE($AQ$86:$AQ$97,$AS$86:$AS$97)&gt;0,MIN(3,ABS(SLOPE($AQ$86:$AQ$97,$AS$86:$AS$97))),IF(SLOPE($AQ$86:$AQ$97,$AS$86:$AS$97)&lt;-0.5,-0.5,0)),0)</f>
        <v/>
      </c>
      <c r="AU103">
        <f>IFERROR(IF(SLOPE($AR$86:$AR$97,$AS$86:$AS$97)&lt;0,MAX(-3,-ABS(SLOPE($AR$86:$AR$97,$AS$86:$AS$97))),IF(SLOPE($AR$86:$AR$97,$AS$86:$AS$97)&gt;0.5,0.5,0)),0)</f>
        <v/>
      </c>
      <c r="AV103">
        <f>($AQ$98+(AT103*(AS103-1)))</f>
        <v/>
      </c>
      <c r="AW103">
        <f>($AR$98+(AU103*(AS103-1)))</f>
        <v/>
      </c>
      <c r="AX103">
        <f>IF(AT103&gt;0,AV103+AT103,AV103)</f>
        <v/>
      </c>
      <c r="AY103">
        <f>IF(AU103&lt;0,AW103+AU103,AW103)</f>
        <v/>
      </c>
      <c r="BA103" s="14">
        <f>IFERROR(AX103-AQ103,"")</f>
        <v/>
      </c>
      <c r="BB103" s="14">
        <f>IFERROR(AY103-AR103,"")</f>
        <v/>
      </c>
      <c r="BD103">
        <f>AH103</f>
        <v/>
      </c>
      <c r="BE103">
        <f>AI103</f>
        <v/>
      </c>
      <c r="BF103">
        <f>AJ103</f>
        <v/>
      </c>
      <c r="BG103" s="14">
        <f>L103</f>
        <v/>
      </c>
      <c r="BH103" s="14">
        <f>IF(X103="","",X103)</f>
        <v/>
      </c>
      <c r="BI103" s="14">
        <f>IF(Y103="","",Y103)</f>
        <v/>
      </c>
      <c r="BJ103">
        <f>Z103</f>
        <v/>
      </c>
      <c r="BK103">
        <f>AA103</f>
        <v/>
      </c>
      <c r="BL103">
        <f>IFERROR(AX103,"")</f>
        <v/>
      </c>
      <c r="BM103">
        <f>IFERROR(AY103,"")</f>
        <v/>
      </c>
    </row>
    <row r="104" ht="14.25" customHeight="1">
      <c r="A104">
        <f>ALGLIB_SSA_XAUUSD!AA104</f>
        <v/>
      </c>
      <c r="B104">
        <f>IF($A104="","",INDEX(ALGLIB_SSA_XAUUSD!$B$2:$B$2401,MATCH($A104,ALGLIB_SSA_XAUUSD!$A$2:$A$2401,1)))</f>
        <v/>
      </c>
      <c r="C104">
        <f>IF($A104="","",INDEX(ALGLIB_SSA_XAUUSD!$C$2:$C$2401,MATCH($A104,ALGLIB_SSA_XAUUSD!$A$2:$A$2401,1)))</f>
        <v/>
      </c>
      <c r="D104" s="14">
        <f>IF($A104="","",INT((ROW()-2)/12)+1)</f>
        <v/>
      </c>
      <c r="E104" s="14">
        <f>IF(AND(E110&lt;&gt;"",D110=D98+1),E98+(E110-E98)*6/12,"")</f>
        <v/>
      </c>
      <c r="F104" s="14">
        <f>IF(AND(F110&lt;&gt;"",D110=D98+1),F98+(F110-F98)*6/12,"")</f>
        <v/>
      </c>
      <c r="G104" s="14">
        <f>IF(AND(G110&lt;&gt;"",D110=D98+1),G98+(G110-G98)*6/12,"")</f>
        <v/>
      </c>
      <c r="H104" s="14">
        <f>IF(AND(H110&lt;&gt;"",D110=D98+1),H98+(H110-H98)*6/12,"")</f>
        <v/>
      </c>
      <c r="I104" s="14">
        <f>IF(AND(L110&lt;&gt;"",D110=D98+1),I98+(I110-I98)*6/12,"")</f>
        <v/>
      </c>
      <c r="J104">
        <f>_xlfn.XLOOKUP($A104,ALGLIB_SSA_XAUUSD!$AA$2:$AA$2401,ALGLIB_SSA_XAUUSD!$P$2:$P$2401,"",0)</f>
        <v/>
      </c>
      <c r="K104">
        <f>_xlfn.XLOOKUP($A104,ALGLIB_SSA_XAUUSD!$AA$2:$AA$2401,ALGLIB_SSA_XAUUSD!$Q$2:$Q$2401,"",0)</f>
        <v/>
      </c>
      <c r="L104">
        <f>_xlfn.XLOOKUP($A104,ALGLIB_SSA_XAUUSD!$AA$2:$AA$2401,ALGLIB_SSA_XAUUSD!$R$2:$R$2401,"",0)</f>
        <v/>
      </c>
      <c r="M104">
        <f>_xlfn.XLOOKUP($A104,ALGLIB_SSA_XAUUSD!$AA$2:$AA$2401,ALGLIB_SSA_XAUUSD!$S$2:$S$2401,"",0)</f>
        <v/>
      </c>
      <c r="N104">
        <f>_xlfn.XLOOKUP($A104,ALGLIB_SSA_XAUUSD!$AA$2:$AA$2401,ALGLIB_SSA_XAUUSD!$T$2:$T$2401,"",0)</f>
        <v/>
      </c>
      <c r="O104">
        <f>_xlfn.XLOOKUP($A104,ALGLIB_SSA_XAUUSD!$AA$2:$AA$2401,ALGLIB_SSA_XAUUSD!$U$2:$U$2401,"",0)</f>
        <v/>
      </c>
      <c r="P104">
        <f>_xlfn.XLOOKUP($A104,ALGLIB_SSA_XAUUSD!$AA$2:$AA$2401,ALGLIB_SSA_XAUUSD!$V$2:$V$2401,"",0)</f>
        <v/>
      </c>
      <c r="S104">
        <f>A104</f>
        <v/>
      </c>
      <c r="T104">
        <f>J104</f>
        <v/>
      </c>
      <c r="U104">
        <f>K104</f>
        <v/>
      </c>
      <c r="V104" s="14">
        <f>IF($A104="","",MOD(ROW()-2,12)+1)</f>
        <v/>
      </c>
      <c r="W104">
        <f>L104</f>
        <v/>
      </c>
      <c r="X104" s="14">
        <f>IF(F104="","",F104)</f>
        <v/>
      </c>
      <c r="Y104" s="14">
        <f>IF(G104="","",G104)</f>
        <v/>
      </c>
      <c r="Z104">
        <f>M104</f>
        <v/>
      </c>
      <c r="AA104">
        <f>N104</f>
        <v/>
      </c>
      <c r="AB104" s="14">
        <f>IF(H104="","",H104)</f>
        <v/>
      </c>
      <c r="AC104">
        <f>O104</f>
        <v/>
      </c>
      <c r="AD104" s="14">
        <f>IF(I104="","",I104)</f>
        <v/>
      </c>
      <c r="AE104">
        <f>P104</f>
        <v/>
      </c>
      <c r="AH104">
        <f>IF(S104&lt;&gt;"",S104,AH103+900)</f>
        <v/>
      </c>
      <c r="AI104">
        <f>IF(T104&lt;&gt;"",T104,AI103)</f>
        <v/>
      </c>
      <c r="AJ104">
        <f>IF(U104&lt;&gt;"",U104,AJ103)</f>
        <v/>
      </c>
      <c r="AK104">
        <f>IF(W104&lt;&gt;"",W104,"")</f>
        <v/>
      </c>
      <c r="AL104" s="14">
        <f>IF(X104&lt;&gt;"",X104,"")</f>
        <v/>
      </c>
      <c r="AM104" s="14">
        <f>IF(Y104&lt;&gt;"",Y104,"")</f>
        <v/>
      </c>
      <c r="AN104" s="14">
        <f>IF(OR(AL104="",AM104=""),"",AL104-AM104)</f>
        <v/>
      </c>
      <c r="AO104">
        <f>IF(AN104="","",IF(AN104&gt;0,"Bullish","Bearish"))</f>
        <v/>
      </c>
      <c r="AP104">
        <f>IF(AO104="",AP103,AO104)</f>
        <v/>
      </c>
      <c r="AQ104" s="14">
        <f>IF(AB104&lt;&gt;"",AB104,"")</f>
        <v/>
      </c>
      <c r="AR104" s="14">
        <f>IF(AD104&lt;&gt;"",AD104,"")</f>
        <v/>
      </c>
      <c r="AS104">
        <f>IF(AS103+1=13,1,AS103+1)</f>
        <v/>
      </c>
      <c r="AT104">
        <f>IFERROR(IF(SLOPE($AQ$86:$AQ$97,$AS$86:$AS$97)&gt;0,MIN(3,ABS(SLOPE($AQ$86:$AQ$97,$AS$86:$AS$97))),IF(SLOPE($AQ$86:$AQ$97,$AS$86:$AS$97)&lt;-0.5,-0.5,0)),0)</f>
        <v/>
      </c>
      <c r="AU104">
        <f>IFERROR(IF(SLOPE($AR$86:$AR$97,$AS$86:$AS$97)&lt;0,MAX(-3,-ABS(SLOPE($AR$86:$AR$97,$AS$86:$AS$97))),IF(SLOPE($AR$86:$AR$97,$AS$86:$AS$97)&gt;0.5,0.5,0)),0)</f>
        <v/>
      </c>
      <c r="AV104">
        <f>($AQ$98+(AT104*(AS104-1)))</f>
        <v/>
      </c>
      <c r="AW104">
        <f>($AR$98+(AU104*(AS104-1)))</f>
        <v/>
      </c>
      <c r="AX104">
        <f>IF(AT104&gt;0,AV104+AT104,AV104)</f>
        <v/>
      </c>
      <c r="AY104">
        <f>IF(AU104&lt;0,AW104+AU104,AW104)</f>
        <v/>
      </c>
      <c r="BA104" s="14">
        <f>IFERROR(AX104-AQ104,"")</f>
        <v/>
      </c>
      <c r="BB104" s="14">
        <f>IFERROR(AY104-AR104,"")</f>
        <v/>
      </c>
      <c r="BD104">
        <f>AH104</f>
        <v/>
      </c>
      <c r="BE104">
        <f>AI104</f>
        <v/>
      </c>
      <c r="BF104">
        <f>AJ104</f>
        <v/>
      </c>
      <c r="BG104" s="14">
        <f>L104</f>
        <v/>
      </c>
      <c r="BH104" s="14">
        <f>IF(X104="","",X104)</f>
        <v/>
      </c>
      <c r="BI104" s="14">
        <f>IF(Y104="","",Y104)</f>
        <v/>
      </c>
      <c r="BJ104">
        <f>Z104</f>
        <v/>
      </c>
      <c r="BK104">
        <f>AA104</f>
        <v/>
      </c>
      <c r="BL104">
        <f>IFERROR(AX104,"")</f>
        <v/>
      </c>
      <c r="BM104">
        <f>IFERROR(AY104,"")</f>
        <v/>
      </c>
    </row>
    <row r="105" ht="14.25" customHeight="1">
      <c r="A105">
        <f>ALGLIB_SSA_XAUUSD!AA105</f>
        <v/>
      </c>
      <c r="B105">
        <f>IF($A105="","",INDEX(ALGLIB_SSA_XAUUSD!$B$2:$B$2401,MATCH($A105,ALGLIB_SSA_XAUUSD!$A$2:$A$2401,1)))</f>
        <v/>
      </c>
      <c r="C105">
        <f>IF($A105="","",INDEX(ALGLIB_SSA_XAUUSD!$C$2:$C$2401,MATCH($A105,ALGLIB_SSA_XAUUSD!$A$2:$A$2401,1)))</f>
        <v/>
      </c>
      <c r="D105" s="14">
        <f>IF($A105="","",INT((ROW()-2)/12)+1)</f>
        <v/>
      </c>
      <c r="E105" s="14">
        <f>IF(AND(E110&lt;&gt;"",D110=D98+1),E98+(E110-E98)*7/12,"")</f>
        <v/>
      </c>
      <c r="F105" s="14">
        <f>IF(AND(F110&lt;&gt;"",D110=D98+1),F98+(F110-F98)*7/12,"")</f>
        <v/>
      </c>
      <c r="G105" s="14">
        <f>IF(AND(G110&lt;&gt;"",D110=D98+1),G98+(G110-G98)*7/12,"")</f>
        <v/>
      </c>
      <c r="H105" s="14">
        <f>IF(AND(H110&lt;&gt;"",D110=D98+1),H98+(H110-H98)*7/12,"")</f>
        <v/>
      </c>
      <c r="I105" s="14">
        <f>IF(AND(L110&lt;&gt;"",D110=D98+1),I98+(I110-I98)*7/12,"")</f>
        <v/>
      </c>
      <c r="J105">
        <f>_xlfn.XLOOKUP($A105,ALGLIB_SSA_XAUUSD!$AA$2:$AA$2401,ALGLIB_SSA_XAUUSD!$P$2:$P$2401,"",0)</f>
        <v/>
      </c>
      <c r="K105">
        <f>_xlfn.XLOOKUP($A105,ALGLIB_SSA_XAUUSD!$AA$2:$AA$2401,ALGLIB_SSA_XAUUSD!$Q$2:$Q$2401,"",0)</f>
        <v/>
      </c>
      <c r="L105">
        <f>_xlfn.XLOOKUP($A105,ALGLIB_SSA_XAUUSD!$AA$2:$AA$2401,ALGLIB_SSA_XAUUSD!$R$2:$R$2401,"",0)</f>
        <v/>
      </c>
      <c r="M105">
        <f>_xlfn.XLOOKUP($A105,ALGLIB_SSA_XAUUSD!$AA$2:$AA$2401,ALGLIB_SSA_XAUUSD!$S$2:$S$2401,"",0)</f>
        <v/>
      </c>
      <c r="N105">
        <f>_xlfn.XLOOKUP($A105,ALGLIB_SSA_XAUUSD!$AA$2:$AA$2401,ALGLIB_SSA_XAUUSD!$T$2:$T$2401,"",0)</f>
        <v/>
      </c>
      <c r="O105">
        <f>_xlfn.XLOOKUP($A105,ALGLIB_SSA_XAUUSD!$AA$2:$AA$2401,ALGLIB_SSA_XAUUSD!$U$2:$U$2401,"",0)</f>
        <v/>
      </c>
      <c r="P105">
        <f>_xlfn.XLOOKUP($A105,ALGLIB_SSA_XAUUSD!$AA$2:$AA$2401,ALGLIB_SSA_XAUUSD!$V$2:$V$2401,"",0)</f>
        <v/>
      </c>
      <c r="S105">
        <f>A105</f>
        <v/>
      </c>
      <c r="T105">
        <f>J105</f>
        <v/>
      </c>
      <c r="U105">
        <f>K105</f>
        <v/>
      </c>
      <c r="V105" s="14">
        <f>IF($A105="","",MOD(ROW()-2,12)+1)</f>
        <v/>
      </c>
      <c r="W105">
        <f>L105</f>
        <v/>
      </c>
      <c r="X105" s="14">
        <f>IF(F105="","",F105)</f>
        <v/>
      </c>
      <c r="Y105" s="14">
        <f>IF(G105="","",G105)</f>
        <v/>
      </c>
      <c r="Z105">
        <f>M105</f>
        <v/>
      </c>
      <c r="AA105">
        <f>N105</f>
        <v/>
      </c>
      <c r="AB105" s="14">
        <f>IF(H105="","",H105)</f>
        <v/>
      </c>
      <c r="AC105">
        <f>O105</f>
        <v/>
      </c>
      <c r="AD105" s="14">
        <f>IF(I105="","",I105)</f>
        <v/>
      </c>
      <c r="AE105">
        <f>P105</f>
        <v/>
      </c>
      <c r="AH105">
        <f>IF(S105&lt;&gt;"",S105,AH104+900)</f>
        <v/>
      </c>
      <c r="AI105">
        <f>IF(T105&lt;&gt;"",T105,AI104)</f>
        <v/>
      </c>
      <c r="AJ105">
        <f>IF(U105&lt;&gt;"",U105,AJ104)</f>
        <v/>
      </c>
      <c r="AK105">
        <f>IF(W105&lt;&gt;"",W105,"")</f>
        <v/>
      </c>
      <c r="AL105" s="14">
        <f>IF(X105&lt;&gt;"",X105,"")</f>
        <v/>
      </c>
      <c r="AM105" s="14">
        <f>IF(Y105&lt;&gt;"",Y105,"")</f>
        <v/>
      </c>
      <c r="AN105" s="14">
        <f>IF(OR(AL105="",AM105=""),"",AL105-AM105)</f>
        <v/>
      </c>
      <c r="AO105">
        <f>IF(AN105="","",IF(AN105&gt;0,"Bullish","Bearish"))</f>
        <v/>
      </c>
      <c r="AP105">
        <f>IF(AO105="",AP104,AO105)</f>
        <v/>
      </c>
      <c r="AQ105" s="14">
        <f>IF(AB105&lt;&gt;"",AB105,"")</f>
        <v/>
      </c>
      <c r="AR105" s="14">
        <f>IF(AD105&lt;&gt;"",AD105,"")</f>
        <v/>
      </c>
      <c r="AS105">
        <f>IF(AS104+1=13,1,AS104+1)</f>
        <v/>
      </c>
      <c r="AT105">
        <f>IFERROR(IF(SLOPE($AQ$86:$AQ$97,$AS$86:$AS$97)&gt;0,MIN(3,ABS(SLOPE($AQ$86:$AQ$97,$AS$86:$AS$97))),IF(SLOPE($AQ$86:$AQ$97,$AS$86:$AS$97)&lt;-0.5,-0.5,0)),0)</f>
        <v/>
      </c>
      <c r="AU105">
        <f>IFERROR(IF(SLOPE($AR$86:$AR$97,$AS$86:$AS$97)&lt;0,MAX(-3,-ABS(SLOPE($AR$86:$AR$97,$AS$86:$AS$97))),IF(SLOPE($AR$86:$AR$97,$AS$86:$AS$97)&gt;0.5,0.5,0)),0)</f>
        <v/>
      </c>
      <c r="AV105">
        <f>($AQ$98+(AT105*(AS105-1)))</f>
        <v/>
      </c>
      <c r="AW105">
        <f>($AR$98+(AU105*(AS105-1)))</f>
        <v/>
      </c>
      <c r="AX105">
        <f>IF(AT105&gt;0,AV105+AT105,AV105)</f>
        <v/>
      </c>
      <c r="AY105">
        <f>IF(AU105&lt;0,AW105+AU105,AW105)</f>
        <v/>
      </c>
      <c r="BA105" s="14">
        <f>IFERROR(AX105-AQ105,"")</f>
        <v/>
      </c>
      <c r="BB105" s="14">
        <f>IFERROR(AY105-AR105,"")</f>
        <v/>
      </c>
      <c r="BD105">
        <f>AH105</f>
        <v/>
      </c>
      <c r="BE105">
        <f>AI105</f>
        <v/>
      </c>
      <c r="BF105">
        <f>AJ105</f>
        <v/>
      </c>
      <c r="BG105" s="14">
        <f>L105</f>
        <v/>
      </c>
      <c r="BH105" s="14">
        <f>IF(X105="","",X105)</f>
        <v/>
      </c>
      <c r="BI105" s="14">
        <f>IF(Y105="","",Y105)</f>
        <v/>
      </c>
      <c r="BJ105">
        <f>Z105</f>
        <v/>
      </c>
      <c r="BK105">
        <f>AA105</f>
        <v/>
      </c>
      <c r="BL105">
        <f>IFERROR(AX105,"")</f>
        <v/>
      </c>
      <c r="BM105">
        <f>IFERROR(AY105,"")</f>
        <v/>
      </c>
    </row>
    <row r="106" ht="14.25" customHeight="1">
      <c r="A106">
        <f>ALGLIB_SSA_XAUUSD!AA106</f>
        <v/>
      </c>
      <c r="B106">
        <f>IF($A106="","",INDEX(ALGLIB_SSA_XAUUSD!$B$2:$B$2401,MATCH($A106,ALGLIB_SSA_XAUUSD!$A$2:$A$2401,1)))</f>
        <v/>
      </c>
      <c r="C106">
        <f>IF($A106="","",INDEX(ALGLIB_SSA_XAUUSD!$C$2:$C$2401,MATCH($A106,ALGLIB_SSA_XAUUSD!$A$2:$A$2401,1)))</f>
        <v/>
      </c>
      <c r="D106" s="14">
        <f>IF($A106="","",INT((ROW()-2)/12)+1)</f>
        <v/>
      </c>
      <c r="E106" s="14">
        <f>IF(AND(E110&lt;&gt;"",D110=D98+1),E98+(E110-E98)*8/12,"")</f>
        <v/>
      </c>
      <c r="F106" s="14">
        <f>IF(AND(F110&lt;&gt;"",D110=D98+1),F98+(F110-F98)*8/12,"")</f>
        <v/>
      </c>
      <c r="G106" s="14">
        <f>IF(AND(G110&lt;&gt;"",D110=D98+1),G98+(G110-G98)*8/12,"")</f>
        <v/>
      </c>
      <c r="H106" s="14">
        <f>IF(AND(H110&lt;&gt;"",D110=D98+1),H98+(H110-H98)*8/12,"")</f>
        <v/>
      </c>
      <c r="I106" s="14">
        <f>IF(AND(L110&lt;&gt;"",D110=D98+1),I98+(I110-I98)*8/12,"")</f>
        <v/>
      </c>
      <c r="J106">
        <f>_xlfn.XLOOKUP($A106,ALGLIB_SSA_XAUUSD!$AA$2:$AA$2401,ALGLIB_SSA_XAUUSD!$P$2:$P$2401,"",0)</f>
        <v/>
      </c>
      <c r="K106">
        <f>_xlfn.XLOOKUP($A106,ALGLIB_SSA_XAUUSD!$AA$2:$AA$2401,ALGLIB_SSA_XAUUSD!$Q$2:$Q$2401,"",0)</f>
        <v/>
      </c>
      <c r="L106">
        <f>_xlfn.XLOOKUP($A106,ALGLIB_SSA_XAUUSD!$AA$2:$AA$2401,ALGLIB_SSA_XAUUSD!$R$2:$R$2401,"",0)</f>
        <v/>
      </c>
      <c r="M106">
        <f>_xlfn.XLOOKUP($A106,ALGLIB_SSA_XAUUSD!$AA$2:$AA$2401,ALGLIB_SSA_XAUUSD!$S$2:$S$2401,"",0)</f>
        <v/>
      </c>
      <c r="N106">
        <f>_xlfn.XLOOKUP($A106,ALGLIB_SSA_XAUUSD!$AA$2:$AA$2401,ALGLIB_SSA_XAUUSD!$T$2:$T$2401,"",0)</f>
        <v/>
      </c>
      <c r="O106">
        <f>_xlfn.XLOOKUP($A106,ALGLIB_SSA_XAUUSD!$AA$2:$AA$2401,ALGLIB_SSA_XAUUSD!$U$2:$U$2401,"",0)</f>
        <v/>
      </c>
      <c r="P106">
        <f>_xlfn.XLOOKUP($A106,ALGLIB_SSA_XAUUSD!$AA$2:$AA$2401,ALGLIB_SSA_XAUUSD!$V$2:$V$2401,"",0)</f>
        <v/>
      </c>
      <c r="S106">
        <f>A106</f>
        <v/>
      </c>
      <c r="T106">
        <f>J106</f>
        <v/>
      </c>
      <c r="U106">
        <f>K106</f>
        <v/>
      </c>
      <c r="V106" s="14">
        <f>IF($A106="","",MOD(ROW()-2,12)+1)</f>
        <v/>
      </c>
      <c r="W106">
        <f>L106</f>
        <v/>
      </c>
      <c r="X106" s="14">
        <f>IF(F106="","",F106)</f>
        <v/>
      </c>
      <c r="Y106" s="14">
        <f>IF(G106="","",G106)</f>
        <v/>
      </c>
      <c r="Z106">
        <f>M106</f>
        <v/>
      </c>
      <c r="AA106">
        <f>N106</f>
        <v/>
      </c>
      <c r="AB106" s="14">
        <f>IF(H106="","",H106)</f>
        <v/>
      </c>
      <c r="AC106">
        <f>O106</f>
        <v/>
      </c>
      <c r="AD106" s="14">
        <f>IF(I106="","",I106)</f>
        <v/>
      </c>
      <c r="AE106">
        <f>P106</f>
        <v/>
      </c>
      <c r="AH106">
        <f>IF(S106&lt;&gt;"",S106,AH105+900)</f>
        <v/>
      </c>
      <c r="AI106">
        <f>IF(T106&lt;&gt;"",T106,AI105)</f>
        <v/>
      </c>
      <c r="AJ106">
        <f>IF(U106&lt;&gt;"",U106,AJ105)</f>
        <v/>
      </c>
      <c r="AK106">
        <f>IF(W106&lt;&gt;"",W106,"")</f>
        <v/>
      </c>
      <c r="AL106" s="14">
        <f>IF(X106&lt;&gt;"",X106,"")</f>
        <v/>
      </c>
      <c r="AM106" s="14">
        <f>IF(Y106&lt;&gt;"",Y106,"")</f>
        <v/>
      </c>
      <c r="AN106" s="14">
        <f>IF(OR(AL106="",AM106=""),"",AL106-AM106)</f>
        <v/>
      </c>
      <c r="AO106">
        <f>IF(AN106="","",IF(AN106&gt;0,"Bullish","Bearish"))</f>
        <v/>
      </c>
      <c r="AP106">
        <f>IF(AO106="",AP105,AO106)</f>
        <v/>
      </c>
      <c r="AQ106" s="14">
        <f>IF(AB106&lt;&gt;"",AB106,"")</f>
        <v/>
      </c>
      <c r="AR106" s="14">
        <f>IF(AD106&lt;&gt;"",AD106,"")</f>
        <v/>
      </c>
      <c r="AS106">
        <f>IF(AS105+1=13,1,AS105+1)</f>
        <v/>
      </c>
      <c r="AT106">
        <f>IFERROR(IF(SLOPE($AQ$86:$AQ$97,$AS$86:$AS$97)&gt;0,MIN(3,ABS(SLOPE($AQ$86:$AQ$97,$AS$86:$AS$97))),IF(SLOPE($AQ$86:$AQ$97,$AS$86:$AS$97)&lt;-0.5,-0.5,0)),0)</f>
        <v/>
      </c>
      <c r="AU106">
        <f>IFERROR(IF(SLOPE($AR$86:$AR$97,$AS$86:$AS$97)&lt;0,MAX(-3,-ABS(SLOPE($AR$86:$AR$97,$AS$86:$AS$97))),IF(SLOPE($AR$86:$AR$97,$AS$86:$AS$97)&gt;0.5,0.5,0)),0)</f>
        <v/>
      </c>
      <c r="AV106">
        <f>($AQ$98+(AT106*(AS106-1)))</f>
        <v/>
      </c>
      <c r="AW106">
        <f>($AR$98+(AU106*(AS106-1)))</f>
        <v/>
      </c>
      <c r="AX106">
        <f>IF(AT106&gt;0,AV106+AT106,AV106)</f>
        <v/>
      </c>
      <c r="AY106">
        <f>IF(AU106&lt;0,AW106+AU106,AW106)</f>
        <v/>
      </c>
      <c r="BA106" s="14">
        <f>IFERROR(AX106-AQ106,"")</f>
        <v/>
      </c>
      <c r="BB106" s="14">
        <f>IFERROR(AY106-AR106,"")</f>
        <v/>
      </c>
      <c r="BD106">
        <f>AH106</f>
        <v/>
      </c>
      <c r="BE106">
        <f>AI106</f>
        <v/>
      </c>
      <c r="BF106">
        <f>AJ106</f>
        <v/>
      </c>
      <c r="BG106" s="14">
        <f>L106</f>
        <v/>
      </c>
      <c r="BH106" s="14">
        <f>IF(X106="","",X106)</f>
        <v/>
      </c>
      <c r="BI106" s="14">
        <f>IF(Y106="","",Y106)</f>
        <v/>
      </c>
      <c r="BJ106">
        <f>Z106</f>
        <v/>
      </c>
      <c r="BK106">
        <f>AA106</f>
        <v/>
      </c>
      <c r="BL106">
        <f>IFERROR(AX106,"")</f>
        <v/>
      </c>
      <c r="BM106">
        <f>IFERROR(AY106,"")</f>
        <v/>
      </c>
    </row>
    <row r="107" ht="14.25" customHeight="1">
      <c r="A107">
        <f>ALGLIB_SSA_XAUUSD!AA107</f>
        <v/>
      </c>
      <c r="B107">
        <f>IF($A107="","",INDEX(ALGLIB_SSA_XAUUSD!$B$2:$B$2401,MATCH($A107,ALGLIB_SSA_XAUUSD!$A$2:$A$2401,1)))</f>
        <v/>
      </c>
      <c r="C107">
        <f>IF($A107="","",INDEX(ALGLIB_SSA_XAUUSD!$C$2:$C$2401,MATCH($A107,ALGLIB_SSA_XAUUSD!$A$2:$A$2401,1)))</f>
        <v/>
      </c>
      <c r="D107" s="14">
        <f>IF($A107="","",INT((ROW()-2)/12)+1)</f>
        <v/>
      </c>
      <c r="E107" s="14">
        <f>IF(AND(E110&lt;&gt;"",D110=D98+1),E98+(E110-E98)*9/12,"")</f>
        <v/>
      </c>
      <c r="F107" s="14">
        <f>IF(AND(F110&lt;&gt;"",D110=D98+1),F98+(F110-F98)*9/12,"")</f>
        <v/>
      </c>
      <c r="G107" s="14">
        <f>IF(AND(G110&lt;&gt;"",D110=D98+1),G98+(G110-G98)*9/12,"")</f>
        <v/>
      </c>
      <c r="H107" s="14">
        <f>IF(AND(H110&lt;&gt;"",D110=D98+1),H98+(H110-H98)*9/12,"")</f>
        <v/>
      </c>
      <c r="I107" s="14">
        <f>IF(AND(L110&lt;&gt;"",D110=D98+1),I98+(I110-I98)*9/12,"")</f>
        <v/>
      </c>
      <c r="J107">
        <f>_xlfn.XLOOKUP($A107,ALGLIB_SSA_XAUUSD!$AA$2:$AA$2401,ALGLIB_SSA_XAUUSD!$P$2:$P$2401,"",0)</f>
        <v/>
      </c>
      <c r="K107">
        <f>_xlfn.XLOOKUP($A107,ALGLIB_SSA_XAUUSD!$AA$2:$AA$2401,ALGLIB_SSA_XAUUSD!$Q$2:$Q$2401,"",0)</f>
        <v/>
      </c>
      <c r="L107">
        <f>_xlfn.XLOOKUP($A107,ALGLIB_SSA_XAUUSD!$AA$2:$AA$2401,ALGLIB_SSA_XAUUSD!$R$2:$R$2401,"",0)</f>
        <v/>
      </c>
      <c r="M107">
        <f>_xlfn.XLOOKUP($A107,ALGLIB_SSA_XAUUSD!$AA$2:$AA$2401,ALGLIB_SSA_XAUUSD!$S$2:$S$2401,"",0)</f>
        <v/>
      </c>
      <c r="N107">
        <f>_xlfn.XLOOKUP($A107,ALGLIB_SSA_XAUUSD!$AA$2:$AA$2401,ALGLIB_SSA_XAUUSD!$T$2:$T$2401,"",0)</f>
        <v/>
      </c>
      <c r="O107">
        <f>_xlfn.XLOOKUP($A107,ALGLIB_SSA_XAUUSD!$AA$2:$AA$2401,ALGLIB_SSA_XAUUSD!$U$2:$U$2401,"",0)</f>
        <v/>
      </c>
      <c r="P107">
        <f>_xlfn.XLOOKUP($A107,ALGLIB_SSA_XAUUSD!$AA$2:$AA$2401,ALGLIB_SSA_XAUUSD!$V$2:$V$2401,"",0)</f>
        <v/>
      </c>
      <c r="S107">
        <f>A107</f>
        <v/>
      </c>
      <c r="T107">
        <f>J107</f>
        <v/>
      </c>
      <c r="U107">
        <f>K107</f>
        <v/>
      </c>
      <c r="V107" s="14">
        <f>IF($A107="","",MOD(ROW()-2,12)+1)</f>
        <v/>
      </c>
      <c r="W107">
        <f>L107</f>
        <v/>
      </c>
      <c r="X107" s="14">
        <f>IF(F107="","",F107)</f>
        <v/>
      </c>
      <c r="Y107" s="14">
        <f>IF(G107="","",G107)</f>
        <v/>
      </c>
      <c r="Z107">
        <f>M107</f>
        <v/>
      </c>
      <c r="AA107">
        <f>N107</f>
        <v/>
      </c>
      <c r="AB107" s="14">
        <f>IF(H107="","",H107)</f>
        <v/>
      </c>
      <c r="AC107">
        <f>O107</f>
        <v/>
      </c>
      <c r="AD107" s="14">
        <f>IF(I107="","",I107)</f>
        <v/>
      </c>
      <c r="AE107">
        <f>P107</f>
        <v/>
      </c>
      <c r="AH107">
        <f>IF(S107&lt;&gt;"",S107,AH106+900)</f>
        <v/>
      </c>
      <c r="AI107">
        <f>IF(T107&lt;&gt;"",T107,AI106)</f>
        <v/>
      </c>
      <c r="AJ107">
        <f>IF(U107&lt;&gt;"",U107,AJ106)</f>
        <v/>
      </c>
      <c r="AK107">
        <f>IF(W107&lt;&gt;"",W107,"")</f>
        <v/>
      </c>
      <c r="AL107" s="14">
        <f>IF(X107&lt;&gt;"",X107,"")</f>
        <v/>
      </c>
      <c r="AM107" s="14">
        <f>IF(Y107&lt;&gt;"",Y107,"")</f>
        <v/>
      </c>
      <c r="AN107" s="14">
        <f>IF(OR(AL107="",AM107=""),"",AL107-AM107)</f>
        <v/>
      </c>
      <c r="AO107">
        <f>IF(AN107="","",IF(AN107&gt;0,"Bullish","Bearish"))</f>
        <v/>
      </c>
      <c r="AP107">
        <f>IF(AO107="",AP106,AO107)</f>
        <v/>
      </c>
      <c r="AQ107" s="14">
        <f>IF(AB107&lt;&gt;"",AB107,"")</f>
        <v/>
      </c>
      <c r="AR107" s="14">
        <f>IF(AD107&lt;&gt;"",AD107,"")</f>
        <v/>
      </c>
      <c r="AS107">
        <f>IF(AS106+1=13,1,AS106+1)</f>
        <v/>
      </c>
      <c r="AT107">
        <f>IFERROR(IF(SLOPE($AQ$86:$AQ$97,$AS$86:$AS$97)&gt;0,MIN(3,ABS(SLOPE($AQ$86:$AQ$97,$AS$86:$AS$97))),IF(SLOPE($AQ$86:$AQ$97,$AS$86:$AS$97)&lt;-0.5,-0.5,0)),0)</f>
        <v/>
      </c>
      <c r="AU107">
        <f>IFERROR(IF(SLOPE($AR$86:$AR$97,$AS$86:$AS$97)&lt;0,MAX(-3,-ABS(SLOPE($AR$86:$AR$97,$AS$86:$AS$97))),IF(SLOPE($AR$86:$AR$97,$AS$86:$AS$97)&gt;0.5,0.5,0)),0)</f>
        <v/>
      </c>
      <c r="AV107">
        <f>($AQ$98+(AT107*(AS107-1)))</f>
        <v/>
      </c>
      <c r="AW107">
        <f>($AR$98+(AU107*(AS107-1)))</f>
        <v/>
      </c>
      <c r="AX107">
        <f>IF(AT107&gt;0,AV107+AT107,AV107)</f>
        <v/>
      </c>
      <c r="AY107">
        <f>IF(AU107&lt;0,AW107+AU107,AW107)</f>
        <v/>
      </c>
      <c r="BA107" s="14">
        <f>IFERROR(AX107-AQ107,"")</f>
        <v/>
      </c>
      <c r="BB107" s="14">
        <f>IFERROR(AY107-AR107,"")</f>
        <v/>
      </c>
      <c r="BD107">
        <f>AH107</f>
        <v/>
      </c>
      <c r="BE107">
        <f>AI107</f>
        <v/>
      </c>
      <c r="BF107">
        <f>AJ107</f>
        <v/>
      </c>
      <c r="BG107" s="14">
        <f>L107</f>
        <v/>
      </c>
      <c r="BH107" s="14">
        <f>IF(X107="","",X107)</f>
        <v/>
      </c>
      <c r="BI107" s="14">
        <f>IF(Y107="","",Y107)</f>
        <v/>
      </c>
      <c r="BJ107">
        <f>Z107</f>
        <v/>
      </c>
      <c r="BK107">
        <f>AA107</f>
        <v/>
      </c>
      <c r="BL107">
        <f>IFERROR(AX107,"")</f>
        <v/>
      </c>
      <c r="BM107">
        <f>IFERROR(AY107,"")</f>
        <v/>
      </c>
    </row>
    <row r="108" ht="14.25" customHeight="1">
      <c r="A108">
        <f>ALGLIB_SSA_XAUUSD!AA108</f>
        <v/>
      </c>
      <c r="B108">
        <f>IF($A108="","",INDEX(ALGLIB_SSA_XAUUSD!$B$2:$B$2401,MATCH($A108,ALGLIB_SSA_XAUUSD!$A$2:$A$2401,1)))</f>
        <v/>
      </c>
      <c r="C108">
        <f>IF($A108="","",INDEX(ALGLIB_SSA_XAUUSD!$C$2:$C$2401,MATCH($A108,ALGLIB_SSA_XAUUSD!$A$2:$A$2401,1)))</f>
        <v/>
      </c>
      <c r="D108" s="14">
        <f>IF($A108="","",INT((ROW()-2)/12)+1)</f>
        <v/>
      </c>
      <c r="E108" s="14">
        <f>IF(AND(E110&lt;&gt;"",D110=D98+1),E98+(E110-E98)*10/12,"")</f>
        <v/>
      </c>
      <c r="F108" s="14">
        <f>IF(AND(F110&lt;&gt;"",D110=D98+1),F98+(F110-F98)*10/12,"")</f>
        <v/>
      </c>
      <c r="G108" s="14">
        <f>IF(AND(G110&lt;&gt;"",D110=D98+1),G98+(G110-G98)*10/12,"")</f>
        <v/>
      </c>
      <c r="H108" s="14">
        <f>IF(AND(H110&lt;&gt;"",D110=D98+1),H98+(H110-H98)*10/12,"")</f>
        <v/>
      </c>
      <c r="I108" s="14">
        <f>IF(AND(L110&lt;&gt;"",D110=D98+1),I98+(I110-I98)*10/12,"")</f>
        <v/>
      </c>
      <c r="J108">
        <f>_xlfn.XLOOKUP($A108,ALGLIB_SSA_XAUUSD!$AA$2:$AA$2401,ALGLIB_SSA_XAUUSD!$P$2:$P$2401,"",0)</f>
        <v/>
      </c>
      <c r="K108">
        <f>_xlfn.XLOOKUP($A108,ALGLIB_SSA_XAUUSD!$AA$2:$AA$2401,ALGLIB_SSA_XAUUSD!$Q$2:$Q$2401,"",0)</f>
        <v/>
      </c>
      <c r="L108">
        <f>_xlfn.XLOOKUP($A108,ALGLIB_SSA_XAUUSD!$AA$2:$AA$2401,ALGLIB_SSA_XAUUSD!$R$2:$R$2401,"",0)</f>
        <v/>
      </c>
      <c r="M108">
        <f>_xlfn.XLOOKUP($A108,ALGLIB_SSA_XAUUSD!$AA$2:$AA$2401,ALGLIB_SSA_XAUUSD!$S$2:$S$2401,"",0)</f>
        <v/>
      </c>
      <c r="N108">
        <f>_xlfn.XLOOKUP($A108,ALGLIB_SSA_XAUUSD!$AA$2:$AA$2401,ALGLIB_SSA_XAUUSD!$T$2:$T$2401,"",0)</f>
        <v/>
      </c>
      <c r="O108">
        <f>_xlfn.XLOOKUP($A108,ALGLIB_SSA_XAUUSD!$AA$2:$AA$2401,ALGLIB_SSA_XAUUSD!$U$2:$U$2401,"",0)</f>
        <v/>
      </c>
      <c r="P108">
        <f>_xlfn.XLOOKUP($A108,ALGLIB_SSA_XAUUSD!$AA$2:$AA$2401,ALGLIB_SSA_XAUUSD!$V$2:$V$2401,"",0)</f>
        <v/>
      </c>
      <c r="S108">
        <f>A108</f>
        <v/>
      </c>
      <c r="T108">
        <f>J108</f>
        <v/>
      </c>
      <c r="U108">
        <f>K108</f>
        <v/>
      </c>
      <c r="V108" s="14">
        <f>IF($A108="","",MOD(ROW()-2,12)+1)</f>
        <v/>
      </c>
      <c r="W108">
        <f>L108</f>
        <v/>
      </c>
      <c r="X108" s="14">
        <f>IF(F108="","",F108)</f>
        <v/>
      </c>
      <c r="Y108" s="14">
        <f>IF(G108="","",G108)</f>
        <v/>
      </c>
      <c r="Z108">
        <f>M108</f>
        <v/>
      </c>
      <c r="AA108">
        <f>N108</f>
        <v/>
      </c>
      <c r="AB108" s="14">
        <f>IF(H108="","",H108)</f>
        <v/>
      </c>
      <c r="AC108">
        <f>O108</f>
        <v/>
      </c>
      <c r="AD108" s="14">
        <f>IF(I108="","",I108)</f>
        <v/>
      </c>
      <c r="AE108">
        <f>P108</f>
        <v/>
      </c>
      <c r="AH108">
        <f>IF(S108&lt;&gt;"",S108,AH107+900)</f>
        <v/>
      </c>
      <c r="AI108">
        <f>IF(T108&lt;&gt;"",T108,AI107)</f>
        <v/>
      </c>
      <c r="AJ108">
        <f>IF(U108&lt;&gt;"",U108,AJ107)</f>
        <v/>
      </c>
      <c r="AK108">
        <f>IF(W108&lt;&gt;"",W108,"")</f>
        <v/>
      </c>
      <c r="AL108" s="14">
        <f>IF(X108&lt;&gt;"",X108,"")</f>
        <v/>
      </c>
      <c r="AM108" s="14">
        <f>IF(Y108&lt;&gt;"",Y108,"")</f>
        <v/>
      </c>
      <c r="AN108" s="14">
        <f>IF(OR(AL108="",AM108=""),"",AL108-AM108)</f>
        <v/>
      </c>
      <c r="AO108">
        <f>IF(AN108="","",IF(AN108&gt;0,"Bullish","Bearish"))</f>
        <v/>
      </c>
      <c r="AP108">
        <f>IF(AO108="",AP107,AO108)</f>
        <v/>
      </c>
      <c r="AQ108" s="14">
        <f>IF(AB108&lt;&gt;"",AB108,"")</f>
        <v/>
      </c>
      <c r="AR108" s="14">
        <f>IF(AD108&lt;&gt;"",AD108,"")</f>
        <v/>
      </c>
      <c r="AS108">
        <f>IF(AS107+1=13,1,AS107+1)</f>
        <v/>
      </c>
      <c r="AT108">
        <f>IFERROR(IF(SLOPE($AQ$86:$AQ$97,$AS$86:$AS$97)&gt;0,MIN(3,ABS(SLOPE($AQ$86:$AQ$97,$AS$86:$AS$97))),IF(SLOPE($AQ$86:$AQ$97,$AS$86:$AS$97)&lt;-0.5,-0.5,0)),0)</f>
        <v/>
      </c>
      <c r="AU108">
        <f>IFERROR(IF(SLOPE($AR$86:$AR$97,$AS$86:$AS$97)&lt;0,MAX(-3,-ABS(SLOPE($AR$86:$AR$97,$AS$86:$AS$97))),IF(SLOPE($AR$86:$AR$97,$AS$86:$AS$97)&gt;0.5,0.5,0)),0)</f>
        <v/>
      </c>
      <c r="AV108">
        <f>($AQ$98+(AT108*(AS108-1)))</f>
        <v/>
      </c>
      <c r="AW108">
        <f>($AR$98+(AU108*(AS108-1)))</f>
        <v/>
      </c>
      <c r="AX108">
        <f>IF(AT108&gt;0,AV108+AT108,AV108)</f>
        <v/>
      </c>
      <c r="AY108">
        <f>IF(AU108&lt;0,AW108+AU108,AW108)</f>
        <v/>
      </c>
      <c r="BA108" s="14">
        <f>IFERROR(AX108-AQ108,"")</f>
        <v/>
      </c>
      <c r="BB108" s="14">
        <f>IFERROR(AY108-AR108,"")</f>
        <v/>
      </c>
      <c r="BD108">
        <f>AH108</f>
        <v/>
      </c>
      <c r="BE108">
        <f>AI108</f>
        <v/>
      </c>
      <c r="BF108">
        <f>AJ108</f>
        <v/>
      </c>
      <c r="BG108" s="14">
        <f>L108</f>
        <v/>
      </c>
      <c r="BH108" s="14">
        <f>IF(X108="","",X108)</f>
        <v/>
      </c>
      <c r="BI108" s="14">
        <f>IF(Y108="","",Y108)</f>
        <v/>
      </c>
      <c r="BJ108">
        <f>Z108</f>
        <v/>
      </c>
      <c r="BK108">
        <f>AA108</f>
        <v/>
      </c>
      <c r="BL108">
        <f>IFERROR(AX108,"")</f>
        <v/>
      </c>
      <c r="BM108">
        <f>IFERROR(AY108,"")</f>
        <v/>
      </c>
    </row>
    <row r="109" ht="14.25" customHeight="1">
      <c r="A109">
        <f>ALGLIB_SSA_XAUUSD!AA109</f>
        <v/>
      </c>
      <c r="B109">
        <f>IF($A109="","",INDEX(ALGLIB_SSA_XAUUSD!$B$2:$B$2401,MATCH($A109,ALGLIB_SSA_XAUUSD!$A$2:$A$2401,1)))</f>
        <v/>
      </c>
      <c r="C109">
        <f>IF($A109="","",INDEX(ALGLIB_SSA_XAUUSD!$C$2:$C$2401,MATCH($A109,ALGLIB_SSA_XAUUSD!$A$2:$A$2401,1)))</f>
        <v/>
      </c>
      <c r="D109" s="14">
        <f>IF($A109="","",INT((ROW()-2)/12)+1)</f>
        <v/>
      </c>
      <c r="E109" s="14">
        <f>IF(AND(E110&lt;&gt;"",D110=D98+1),E98+(E110-E98)*11/12,"")</f>
        <v/>
      </c>
      <c r="F109" s="14">
        <f>IF(AND(F110&lt;&gt;"",D110=D98+1),F98+(F110-F98)*11/12,"")</f>
        <v/>
      </c>
      <c r="G109" s="14">
        <f>IF(AND(G110&lt;&gt;"",D110=D98+1),G98+(G110-G98)*11/12,"")</f>
        <v/>
      </c>
      <c r="H109" s="14">
        <f>IF(AND(H110&lt;&gt;"",D110=D98+1),H98+(H110-H98)*11/12,"")</f>
        <v/>
      </c>
      <c r="I109" s="14">
        <f>IF(AND(L110&lt;&gt;"",D110=D98+1),I98+(I110-I98)*11/12,"")</f>
        <v/>
      </c>
      <c r="J109">
        <f>_xlfn.XLOOKUP($A109,ALGLIB_SSA_XAUUSD!$AA$2:$AA$2401,ALGLIB_SSA_XAUUSD!$P$2:$P$2401,"",0)</f>
        <v/>
      </c>
      <c r="K109">
        <f>_xlfn.XLOOKUP($A109,ALGLIB_SSA_XAUUSD!$AA$2:$AA$2401,ALGLIB_SSA_XAUUSD!$Q$2:$Q$2401,"",0)</f>
        <v/>
      </c>
      <c r="L109">
        <f>_xlfn.XLOOKUP($A109,ALGLIB_SSA_XAUUSD!$AA$2:$AA$2401,ALGLIB_SSA_XAUUSD!$R$2:$R$2401,"",0)</f>
        <v/>
      </c>
      <c r="M109">
        <f>_xlfn.XLOOKUP($A109,ALGLIB_SSA_XAUUSD!$AA$2:$AA$2401,ALGLIB_SSA_XAUUSD!$S$2:$S$2401,"",0)</f>
        <v/>
      </c>
      <c r="N109">
        <f>_xlfn.XLOOKUP($A109,ALGLIB_SSA_XAUUSD!$AA$2:$AA$2401,ALGLIB_SSA_XAUUSD!$T$2:$T$2401,"",0)</f>
        <v/>
      </c>
      <c r="O109">
        <f>_xlfn.XLOOKUP($A109,ALGLIB_SSA_XAUUSD!$AA$2:$AA$2401,ALGLIB_SSA_XAUUSD!$U$2:$U$2401,"",0)</f>
        <v/>
      </c>
      <c r="P109">
        <f>_xlfn.XLOOKUP($A109,ALGLIB_SSA_XAUUSD!$AA$2:$AA$2401,ALGLIB_SSA_XAUUSD!$V$2:$V$2401,"",0)</f>
        <v/>
      </c>
      <c r="S109">
        <f>A109</f>
        <v/>
      </c>
      <c r="T109">
        <f>J109</f>
        <v/>
      </c>
      <c r="U109">
        <f>K109</f>
        <v/>
      </c>
      <c r="V109" s="14">
        <f>IF($A109="","",MOD(ROW()-2,12)+1)</f>
        <v/>
      </c>
      <c r="W109">
        <f>L109</f>
        <v/>
      </c>
      <c r="X109" s="14">
        <f>IF(F109="","",F109)</f>
        <v/>
      </c>
      <c r="Y109" s="14">
        <f>IF(G109="","",G109)</f>
        <v/>
      </c>
      <c r="Z109">
        <f>M109</f>
        <v/>
      </c>
      <c r="AA109">
        <f>N109</f>
        <v/>
      </c>
      <c r="AB109" s="14">
        <f>IF(H109="","",H109)</f>
        <v/>
      </c>
      <c r="AC109">
        <f>O109</f>
        <v/>
      </c>
      <c r="AD109" s="14">
        <f>IF(I109="","",I109)</f>
        <v/>
      </c>
      <c r="AE109">
        <f>P109</f>
        <v/>
      </c>
      <c r="AH109">
        <f>IF(S109&lt;&gt;"",S109,AH108+900)</f>
        <v/>
      </c>
      <c r="AI109">
        <f>IF(T109&lt;&gt;"",T109,AI108)</f>
        <v/>
      </c>
      <c r="AJ109">
        <f>IF(U109&lt;&gt;"",U109,AJ108)</f>
        <v/>
      </c>
      <c r="AK109">
        <f>IF(W109&lt;&gt;"",W109,"")</f>
        <v/>
      </c>
      <c r="AL109" s="14">
        <f>IF(X109&lt;&gt;"",X109,"")</f>
        <v/>
      </c>
      <c r="AM109" s="14">
        <f>IF(Y109&lt;&gt;"",Y109,"")</f>
        <v/>
      </c>
      <c r="AN109" s="14">
        <f>IF(OR(AL109="",AM109=""),"",AL109-AM109)</f>
        <v/>
      </c>
      <c r="AO109">
        <f>IF(AN109="","",IF(AN109&gt;0,"Bullish","Bearish"))</f>
        <v/>
      </c>
      <c r="AP109">
        <f>IF(AO109="",AP108,AO109)</f>
        <v/>
      </c>
      <c r="AQ109" s="14">
        <f>IF(AB109&lt;&gt;"",AB109,"")</f>
        <v/>
      </c>
      <c r="AR109" s="14">
        <f>IF(AD109&lt;&gt;"",AD109,"")</f>
        <v/>
      </c>
      <c r="AS109">
        <f>IF(AS108+1=13,1,AS108+1)</f>
        <v/>
      </c>
      <c r="AT109">
        <f>IFERROR(IF(SLOPE($AQ$86:$AQ$97,$AS$86:$AS$97)&gt;0,MIN(3,ABS(SLOPE($AQ$86:$AQ$97,$AS$86:$AS$97))),IF(SLOPE($AQ$86:$AQ$97,$AS$86:$AS$97)&lt;-0.5,-0.5,0)),0)</f>
        <v/>
      </c>
      <c r="AU109">
        <f>IFERROR(IF(SLOPE($AR$86:$AR$97,$AS$86:$AS$97)&lt;0,MAX(-3,-ABS(SLOPE($AR$86:$AR$97,$AS$86:$AS$97))),IF(SLOPE($AR$86:$AR$97,$AS$86:$AS$97)&gt;0.5,0.5,0)),0)</f>
        <v/>
      </c>
      <c r="AV109">
        <f>($AQ$98+(AT109*(AS109-1)))</f>
        <v/>
      </c>
      <c r="AW109">
        <f>($AR$98+(AU109*(AS109-1)))</f>
        <v/>
      </c>
      <c r="AX109">
        <f>IF(AT109&gt;0,AV109+AT109,AV109)</f>
        <v/>
      </c>
      <c r="AY109">
        <f>IF(AU109&lt;0,AW109+AU109,AW109)</f>
        <v/>
      </c>
      <c r="BA109" s="14">
        <f>IFERROR(AX109-AQ109,"")</f>
        <v/>
      </c>
      <c r="BB109" s="14">
        <f>IFERROR(AY109-AR109,"")</f>
        <v/>
      </c>
      <c r="BD109">
        <f>AH109</f>
        <v/>
      </c>
      <c r="BE109">
        <f>AI109</f>
        <v/>
      </c>
      <c r="BF109">
        <f>AJ109</f>
        <v/>
      </c>
      <c r="BG109" s="14">
        <f>L109</f>
        <v/>
      </c>
      <c r="BH109" s="14">
        <f>IF(X109="","",X109)</f>
        <v/>
      </c>
      <c r="BI109" s="14">
        <f>IF(Y109="","",Y109)</f>
        <v/>
      </c>
      <c r="BJ109">
        <f>Z109</f>
        <v/>
      </c>
      <c r="BK109">
        <f>AA109</f>
        <v/>
      </c>
      <c r="BL109">
        <f>IFERROR(AX109,"")</f>
        <v/>
      </c>
      <c r="BM109">
        <f>IFERROR(AY109,"")</f>
        <v/>
      </c>
    </row>
    <row r="110" ht="14.25" customHeight="1">
      <c r="A110">
        <f>ALGLIB_SSA_XAUUSD!AA110</f>
        <v/>
      </c>
      <c r="B110">
        <f>IF($A110="","",INDEX(ALGLIB_SSA_XAUUSD!$B$2:$B$2401,MATCH($A110,ALGLIB_SSA_XAUUSD!$A$2:$A$2401,1)))</f>
        <v/>
      </c>
      <c r="C110">
        <f>IF($A110="","",INDEX(ALGLIB_SSA_XAUUSD!$C$2:$C$2401,MATCH($A110,ALGLIB_SSA_XAUUSD!$A$2:$A$2401,1)))</f>
        <v/>
      </c>
      <c r="D110" s="14">
        <f>IF($A110="","",INT((ROW()-2)/12)+1)</f>
        <v/>
      </c>
      <c r="E110" s="14">
        <f>IF($A110="","",INDEX(ALGLIB_SSA_XAUUSD!$D$2:$D$2401,MATCH($A110,ALGLIB_SSA_XAUUSD!$A$2:$A$2401,1)))</f>
        <v/>
      </c>
      <c r="F110" s="14">
        <f>IF($A110="","",INDEX(ALGLIB_SSA_XAUUSD!$E$2:$E$2401,MATCH($A110,ALGLIB_SSA_XAUUSD!$A$2:$A$2401,1)))</f>
        <v/>
      </c>
      <c r="G110" s="14">
        <f>IF($A110="","",INDEX(ALGLIB_SSA_XAUUSD!$F$2:$F$2401,MATCH($A110,ALGLIB_SSA_XAUUSD!$A$2:$A$2401,1)))</f>
        <v/>
      </c>
      <c r="H110" s="14">
        <f>IF($A110="","",INDEX(ALGLIB_SSA_XAUUSD!$G$2:$G$2401,MATCH($A110,ALGLIB_SSA_XAUUSD!$A$2:$A$2401,1)))</f>
        <v/>
      </c>
      <c r="I110" s="14">
        <f>IF($A110="","",INDEX(ALGLIB_SSA_XAUUSD!$H$2:$H$2401,MATCH($A110,ALGLIB_SSA_XAUUSD!$A$2:$A$2401,1)))</f>
        <v/>
      </c>
      <c r="J110">
        <f>_xlfn.XLOOKUP($A110,ALGLIB_SSA_XAUUSD!$AA$2:$AA$2401,ALGLIB_SSA_XAUUSD!$P$2:$P$2401,"",0)</f>
        <v/>
      </c>
      <c r="K110">
        <f>_xlfn.XLOOKUP($A110,ALGLIB_SSA_XAUUSD!$AA$2:$AA$2401,ALGLIB_SSA_XAUUSD!$Q$2:$Q$2401,"",0)</f>
        <v/>
      </c>
      <c r="L110">
        <f>_xlfn.XLOOKUP($A110,ALGLIB_SSA_XAUUSD!$AA$2:$AA$2401,ALGLIB_SSA_XAUUSD!$R$2:$R$2401,"",0)</f>
        <v/>
      </c>
      <c r="M110">
        <f>_xlfn.XLOOKUP($A110,ALGLIB_SSA_XAUUSD!$AA$2:$AA$2401,ALGLIB_SSA_XAUUSD!$S$2:$S$2401,"",0)</f>
        <v/>
      </c>
      <c r="N110">
        <f>_xlfn.XLOOKUP($A110,ALGLIB_SSA_XAUUSD!$AA$2:$AA$2401,ALGLIB_SSA_XAUUSD!$T$2:$T$2401,"",0)</f>
        <v/>
      </c>
      <c r="O110">
        <f>_xlfn.XLOOKUP($A110,ALGLIB_SSA_XAUUSD!$AA$2:$AA$2401,ALGLIB_SSA_XAUUSD!$U$2:$U$2401,"",0)</f>
        <v/>
      </c>
      <c r="P110">
        <f>_xlfn.XLOOKUP($A110,ALGLIB_SSA_XAUUSD!$AA$2:$AA$2401,ALGLIB_SSA_XAUUSD!$V$2:$V$2401,"",0)</f>
        <v/>
      </c>
      <c r="S110">
        <f>A110</f>
        <v/>
      </c>
      <c r="T110">
        <f>J110</f>
        <v/>
      </c>
      <c r="U110">
        <f>K110</f>
        <v/>
      </c>
      <c r="V110" s="14">
        <f>IF($A110="","",MOD(ROW()-2,12)+1)</f>
        <v/>
      </c>
      <c r="W110">
        <f>L110</f>
        <v/>
      </c>
      <c r="X110" s="14">
        <f>IF(F110="","",F110)</f>
        <v/>
      </c>
      <c r="Y110" s="14">
        <f>IF(G110="","",G110)</f>
        <v/>
      </c>
      <c r="Z110">
        <f>M110</f>
        <v/>
      </c>
      <c r="AA110">
        <f>N110</f>
        <v/>
      </c>
      <c r="AB110" s="14">
        <f>IF(H110="","",H110)</f>
        <v/>
      </c>
      <c r="AC110">
        <f>O110</f>
        <v/>
      </c>
      <c r="AD110" s="14">
        <f>IF(I110="","",I110)</f>
        <v/>
      </c>
      <c r="AE110">
        <f>P110</f>
        <v/>
      </c>
      <c r="AH110">
        <f>IF(S110&lt;&gt;"",S110,AH109+900)</f>
        <v/>
      </c>
      <c r="AI110">
        <f>IF(T110&lt;&gt;"",T110,AI109)</f>
        <v/>
      </c>
      <c r="AJ110">
        <f>IF(U110&lt;&gt;"",U110,AJ109)</f>
        <v/>
      </c>
      <c r="AK110">
        <f>IF(W110&lt;&gt;"",W110,"")</f>
        <v/>
      </c>
      <c r="AL110" s="14">
        <f>IF(X110&lt;&gt;"",X110,"")</f>
        <v/>
      </c>
      <c r="AM110" s="14">
        <f>IF(Y110&lt;&gt;"",Y110,"")</f>
        <v/>
      </c>
      <c r="AN110" s="14">
        <f>IF(OR(AL110="",AM110=""),"",AL110-AM110)</f>
        <v/>
      </c>
      <c r="AO110">
        <f>IF(AN110="","",IF(AN110&gt;0,"Bullish","Bearish"))</f>
        <v/>
      </c>
      <c r="AP110">
        <f>IF(AO110="",AP109,AO110)</f>
        <v/>
      </c>
      <c r="AQ110" s="14">
        <f>IF(AB110&lt;&gt;"",AB110,"")</f>
        <v/>
      </c>
      <c r="AR110" s="14">
        <f>IF(AD110&lt;&gt;"",AD110,"")</f>
        <v/>
      </c>
      <c r="AS110">
        <f>IF(AS109+1=13,1,AS109+1)</f>
        <v/>
      </c>
      <c r="AT110">
        <f>IFERROR(IF(SLOPE($AQ$98:$AQ$109,$AS$98:$AS$109)&gt;0,MIN(3,ABS(SLOPE($AQ$98:$AQ$109,$AS$98:$AS$109))),IF(SLOPE($AQ$98:$AQ$109,$AS$98:$AS$109)&lt;-0.5,-0.5,0)),0)</f>
        <v/>
      </c>
      <c r="AU110">
        <f>IFERROR(IF(SLOPE($AR$98:$AR$109,$AS$98:$AS$109)&lt;0,MAX(-3,-ABS(SLOPE($AR$98:$AR$109,$AS$98:$AS$109))),IF(SLOPE($AR$98:$AR$109,$AS$98:$AS$109)&gt;0.5,0.5,0)),0)</f>
        <v/>
      </c>
      <c r="AV110">
        <f>($AQ$110+(AT110*(AS110-1)))</f>
        <v/>
      </c>
      <c r="AW110">
        <f>($AR$110+(AU110*(AS110-1)))</f>
        <v/>
      </c>
      <c r="AX110">
        <f>IF(AT110&gt;0,AV110+AT110,AV110)</f>
        <v/>
      </c>
      <c r="AY110">
        <f>IF(AU110&lt;0,AW110+AU110,AW110)</f>
        <v/>
      </c>
      <c r="BA110" s="14">
        <f>IFERROR(AX110-AQ110,"")</f>
        <v/>
      </c>
      <c r="BB110" s="14">
        <f>IFERROR(AY110-AR110,"")</f>
        <v/>
      </c>
      <c r="BD110">
        <f>AH110</f>
        <v/>
      </c>
      <c r="BE110">
        <f>AI110</f>
        <v/>
      </c>
      <c r="BF110">
        <f>AJ110</f>
        <v/>
      </c>
      <c r="BG110" s="14">
        <f>L110</f>
        <v/>
      </c>
      <c r="BH110" s="14">
        <f>IF(X110="","",X110)</f>
        <v/>
      </c>
      <c r="BI110" s="14">
        <f>IF(Y110="","",Y110)</f>
        <v/>
      </c>
      <c r="BJ110">
        <f>Z110</f>
        <v/>
      </c>
      <c r="BK110">
        <f>AA110</f>
        <v/>
      </c>
      <c r="BL110">
        <f>IFERROR(AX110,"")</f>
        <v/>
      </c>
      <c r="BM110">
        <f>IFERROR(AY110,"")</f>
        <v/>
      </c>
    </row>
    <row r="111" ht="14.25" customHeight="1">
      <c r="A111">
        <f>ALGLIB_SSA_XAUUSD!AA111</f>
        <v/>
      </c>
      <c r="B111">
        <f>IF($A111="","",INDEX(ALGLIB_SSA_XAUUSD!$B$2:$B$2401,MATCH($A111,ALGLIB_SSA_XAUUSD!$A$2:$A$2401,1)))</f>
        <v/>
      </c>
      <c r="C111">
        <f>IF($A111="","",INDEX(ALGLIB_SSA_XAUUSD!$C$2:$C$2401,MATCH($A111,ALGLIB_SSA_XAUUSD!$A$2:$A$2401,1)))</f>
        <v/>
      </c>
      <c r="D111" s="14">
        <f>IF($A111="","",INT((ROW()-2)/12)+1)</f>
        <v/>
      </c>
      <c r="E111" s="14">
        <f>IF(AND(E122&lt;&gt;"",D122=D110+1),E110+(E122-E110)*1/12,"")</f>
        <v/>
      </c>
      <c r="F111" s="14">
        <f>IF(AND(F122&lt;&gt;"",D122=D110+1),F110+(F122-F110)*1/12,"")</f>
        <v/>
      </c>
      <c r="G111" s="14">
        <f>IF(AND(G122&lt;&gt;"",D122=D110+1),G110+(G122-G110)*1/12,"")</f>
        <v/>
      </c>
      <c r="H111" s="14">
        <f>IF(AND(H122&lt;&gt;"",D122=D110+1),H110+(H122-H110)*1/12,"")</f>
        <v/>
      </c>
      <c r="I111" s="14">
        <f>IF(AND(L122&lt;&gt;"",D122=D110+1),I110+(I122-I110)*1/12,"")</f>
        <v/>
      </c>
      <c r="J111">
        <f>_xlfn.XLOOKUP($A111,ALGLIB_SSA_XAUUSD!$AA$2:$AA$2401,ALGLIB_SSA_XAUUSD!$P$2:$P$2401,"",0)</f>
        <v/>
      </c>
      <c r="K111">
        <f>_xlfn.XLOOKUP($A111,ALGLIB_SSA_XAUUSD!$AA$2:$AA$2401,ALGLIB_SSA_XAUUSD!$Q$2:$Q$2401,"",0)</f>
        <v/>
      </c>
      <c r="L111">
        <f>_xlfn.XLOOKUP($A111,ALGLIB_SSA_XAUUSD!$AA$2:$AA$2401,ALGLIB_SSA_XAUUSD!$R$2:$R$2401,"",0)</f>
        <v/>
      </c>
      <c r="M111">
        <f>_xlfn.XLOOKUP($A111,ALGLIB_SSA_XAUUSD!$AA$2:$AA$2401,ALGLIB_SSA_XAUUSD!$S$2:$S$2401,"",0)</f>
        <v/>
      </c>
      <c r="N111">
        <f>_xlfn.XLOOKUP($A111,ALGLIB_SSA_XAUUSD!$AA$2:$AA$2401,ALGLIB_SSA_XAUUSD!$T$2:$T$2401,"",0)</f>
        <v/>
      </c>
      <c r="O111">
        <f>_xlfn.XLOOKUP($A111,ALGLIB_SSA_XAUUSD!$AA$2:$AA$2401,ALGLIB_SSA_XAUUSD!$U$2:$U$2401,"",0)</f>
        <v/>
      </c>
      <c r="P111">
        <f>_xlfn.XLOOKUP($A111,ALGLIB_SSA_XAUUSD!$AA$2:$AA$2401,ALGLIB_SSA_XAUUSD!$V$2:$V$2401,"",0)</f>
        <v/>
      </c>
      <c r="S111">
        <f>A111</f>
        <v/>
      </c>
      <c r="T111">
        <f>J111</f>
        <v/>
      </c>
      <c r="U111">
        <f>K111</f>
        <v/>
      </c>
      <c r="V111" s="14">
        <f>IF($A111="","",MOD(ROW()-2,12)+1)</f>
        <v/>
      </c>
      <c r="W111">
        <f>L111</f>
        <v/>
      </c>
      <c r="X111" s="14">
        <f>IF(F111="","",F111)</f>
        <v/>
      </c>
      <c r="Y111" s="14">
        <f>IF(G111="","",G111)</f>
        <v/>
      </c>
      <c r="Z111">
        <f>M111</f>
        <v/>
      </c>
      <c r="AA111">
        <f>N111</f>
        <v/>
      </c>
      <c r="AB111" s="14">
        <f>IF(H111="","",H111)</f>
        <v/>
      </c>
      <c r="AC111">
        <f>O111</f>
        <v/>
      </c>
      <c r="AD111" s="14">
        <f>IF(I111="","",I111)</f>
        <v/>
      </c>
      <c r="AE111">
        <f>P111</f>
        <v/>
      </c>
      <c r="AH111">
        <f>IF(S111&lt;&gt;"",S111,AH110+900)</f>
        <v/>
      </c>
      <c r="AI111">
        <f>IF(T111&lt;&gt;"",T111,AI110)</f>
        <v/>
      </c>
      <c r="AJ111">
        <f>IF(U111&lt;&gt;"",U111,AJ110)</f>
        <v/>
      </c>
      <c r="AK111">
        <f>IF(W111&lt;&gt;"",W111,"")</f>
        <v/>
      </c>
      <c r="AL111" s="14">
        <f>IF(X111&lt;&gt;"",X111,"")</f>
        <v/>
      </c>
      <c r="AM111" s="14">
        <f>IF(Y111&lt;&gt;"",Y111,"")</f>
        <v/>
      </c>
      <c r="AN111" s="14">
        <f>IF(OR(AL111="",AM111=""),"",AL111-AM111)</f>
        <v/>
      </c>
      <c r="AO111">
        <f>IF(AN111="","",IF(AN111&gt;0,"Bullish","Bearish"))</f>
        <v/>
      </c>
      <c r="AP111">
        <f>IF(AO111="",AP110,AO111)</f>
        <v/>
      </c>
      <c r="AQ111" s="14">
        <f>IF(AB111&lt;&gt;"",AB111,"")</f>
        <v/>
      </c>
      <c r="AR111" s="14">
        <f>IF(AD111&lt;&gt;"",AD111,"")</f>
        <v/>
      </c>
      <c r="AS111">
        <f>IF(AS110+1=13,1,AS110+1)</f>
        <v/>
      </c>
      <c r="AT111">
        <f>IFERROR(IF(SLOPE($AQ$98:$AQ$109,$AS$98:$AS$109)&gt;0,MIN(3,ABS(SLOPE($AQ$98:$AQ$109,$AS$98:$AS$109))),IF(SLOPE($AQ$98:$AQ$109,$AS$98:$AS$109)&lt;-0.5,-0.5,0)),0)</f>
        <v/>
      </c>
      <c r="AU111">
        <f>IFERROR(IF(SLOPE($AR$98:$AR$109,$AS$98:$AS$109)&lt;0,MAX(-3,-ABS(SLOPE($AR$98:$AR$109,$AS$98:$AS$109))),IF(SLOPE($AR$98:$AR$109,$AS$98:$AS$109)&gt;0.5,0.5,0)),0)</f>
        <v/>
      </c>
      <c r="AV111">
        <f>($AQ$110+(AT111*(AS111-1)))</f>
        <v/>
      </c>
      <c r="AW111">
        <f>($AR$110+(AU111*(AS111-1)))</f>
        <v/>
      </c>
      <c r="AX111">
        <f>IF(AT111&gt;0,AV111+AT111,AV111)</f>
        <v/>
      </c>
      <c r="AY111">
        <f>IF(AU111&lt;0,AW111+AU111,AW111)</f>
        <v/>
      </c>
      <c r="BA111" s="14">
        <f>IFERROR(AX111-AQ111,"")</f>
        <v/>
      </c>
      <c r="BB111" s="14">
        <f>IFERROR(AY111-AR111,"")</f>
        <v/>
      </c>
      <c r="BD111">
        <f>AH111</f>
        <v/>
      </c>
      <c r="BE111">
        <f>AI111</f>
        <v/>
      </c>
      <c r="BF111">
        <f>AJ111</f>
        <v/>
      </c>
      <c r="BG111" s="14">
        <f>L111</f>
        <v/>
      </c>
      <c r="BH111" s="14">
        <f>IF(X111="","",X111)</f>
        <v/>
      </c>
      <c r="BI111" s="14">
        <f>IF(Y111="","",Y111)</f>
        <v/>
      </c>
      <c r="BJ111">
        <f>Z111</f>
        <v/>
      </c>
      <c r="BK111">
        <f>AA111</f>
        <v/>
      </c>
      <c r="BL111">
        <f>IFERROR(AX111,"")</f>
        <v/>
      </c>
      <c r="BM111">
        <f>IFERROR(AY111,"")</f>
        <v/>
      </c>
    </row>
    <row r="112" ht="14.25" customHeight="1">
      <c r="A112">
        <f>ALGLIB_SSA_XAUUSD!AA112</f>
        <v/>
      </c>
      <c r="B112">
        <f>IF($A112="","",INDEX(ALGLIB_SSA_XAUUSD!$B$2:$B$2401,MATCH($A112,ALGLIB_SSA_XAUUSD!$A$2:$A$2401,1)))</f>
        <v/>
      </c>
      <c r="C112">
        <f>IF($A112="","",INDEX(ALGLIB_SSA_XAUUSD!$C$2:$C$2401,MATCH($A112,ALGLIB_SSA_XAUUSD!$A$2:$A$2401,1)))</f>
        <v/>
      </c>
      <c r="D112" s="14">
        <f>IF($A112="","",INT((ROW()-2)/12)+1)</f>
        <v/>
      </c>
      <c r="E112" s="14">
        <f>IF(AND(E122&lt;&gt;"",D122=D110+1),E110+(E122-E110)*2/12,"")</f>
        <v/>
      </c>
      <c r="F112" s="14">
        <f>IF(AND(F122&lt;&gt;"",D122=D110+1),F110+(F122-F110)*2/12,"")</f>
        <v/>
      </c>
      <c r="G112" s="14">
        <f>IF(AND(G122&lt;&gt;"",D122=D110+1),G110+(G122-G110)*2/12,"")</f>
        <v/>
      </c>
      <c r="H112" s="14">
        <f>IF(AND(H122&lt;&gt;"",D122=D110+1),H110+(H122-H110)*2/12,"")</f>
        <v/>
      </c>
      <c r="I112" s="14">
        <f>IF(AND(L122&lt;&gt;"",D122=D110+1),I110+(I122-I110)*2/12,"")</f>
        <v/>
      </c>
      <c r="J112">
        <f>_xlfn.XLOOKUP($A112,ALGLIB_SSA_XAUUSD!$AA$2:$AA$2401,ALGLIB_SSA_XAUUSD!$P$2:$P$2401,"",0)</f>
        <v/>
      </c>
      <c r="K112">
        <f>_xlfn.XLOOKUP($A112,ALGLIB_SSA_XAUUSD!$AA$2:$AA$2401,ALGLIB_SSA_XAUUSD!$Q$2:$Q$2401,"",0)</f>
        <v/>
      </c>
      <c r="L112">
        <f>_xlfn.XLOOKUP($A112,ALGLIB_SSA_XAUUSD!$AA$2:$AA$2401,ALGLIB_SSA_XAUUSD!$R$2:$R$2401,"",0)</f>
        <v/>
      </c>
      <c r="M112">
        <f>_xlfn.XLOOKUP($A112,ALGLIB_SSA_XAUUSD!$AA$2:$AA$2401,ALGLIB_SSA_XAUUSD!$S$2:$S$2401,"",0)</f>
        <v/>
      </c>
      <c r="N112">
        <f>_xlfn.XLOOKUP($A112,ALGLIB_SSA_XAUUSD!$AA$2:$AA$2401,ALGLIB_SSA_XAUUSD!$T$2:$T$2401,"",0)</f>
        <v/>
      </c>
      <c r="O112">
        <f>_xlfn.XLOOKUP($A112,ALGLIB_SSA_XAUUSD!$AA$2:$AA$2401,ALGLIB_SSA_XAUUSD!$U$2:$U$2401,"",0)</f>
        <v/>
      </c>
      <c r="P112">
        <f>_xlfn.XLOOKUP($A112,ALGLIB_SSA_XAUUSD!$AA$2:$AA$2401,ALGLIB_SSA_XAUUSD!$V$2:$V$2401,"",0)</f>
        <v/>
      </c>
      <c r="S112">
        <f>A112</f>
        <v/>
      </c>
      <c r="T112">
        <f>J112</f>
        <v/>
      </c>
      <c r="U112">
        <f>K112</f>
        <v/>
      </c>
      <c r="V112" s="14">
        <f>IF($A112="","",MOD(ROW()-2,12)+1)</f>
        <v/>
      </c>
      <c r="W112">
        <f>L112</f>
        <v/>
      </c>
      <c r="X112" s="14">
        <f>IF(F112="","",F112)</f>
        <v/>
      </c>
      <c r="Y112" s="14">
        <f>IF(G112="","",G112)</f>
        <v/>
      </c>
      <c r="Z112">
        <f>M112</f>
        <v/>
      </c>
      <c r="AA112">
        <f>N112</f>
        <v/>
      </c>
      <c r="AB112" s="14">
        <f>IF(H112="","",H112)</f>
        <v/>
      </c>
      <c r="AC112">
        <f>O112</f>
        <v/>
      </c>
      <c r="AD112" s="14">
        <f>IF(I112="","",I112)</f>
        <v/>
      </c>
      <c r="AE112">
        <f>P112</f>
        <v/>
      </c>
      <c r="AH112">
        <f>IF(S112&lt;&gt;"",S112,AH111+900)</f>
        <v/>
      </c>
      <c r="AI112">
        <f>IF(T112&lt;&gt;"",T112,AI111)</f>
        <v/>
      </c>
      <c r="AJ112">
        <f>IF(U112&lt;&gt;"",U112,AJ111)</f>
        <v/>
      </c>
      <c r="AK112">
        <f>IF(W112&lt;&gt;"",W112,"")</f>
        <v/>
      </c>
      <c r="AL112" s="14">
        <f>IF(X112&lt;&gt;"",X112,"")</f>
        <v/>
      </c>
      <c r="AM112" s="14">
        <f>IF(Y112&lt;&gt;"",Y112,"")</f>
        <v/>
      </c>
      <c r="AN112" s="14">
        <f>IF(OR(AL112="",AM112=""),"",AL112-AM112)</f>
        <v/>
      </c>
      <c r="AO112">
        <f>IF(AN112="","",IF(AN112&gt;0,"Bullish","Bearish"))</f>
        <v/>
      </c>
      <c r="AP112">
        <f>IF(AO112="",AP111,AO112)</f>
        <v/>
      </c>
      <c r="AQ112" s="14">
        <f>IF(AB112&lt;&gt;"",AB112,"")</f>
        <v/>
      </c>
      <c r="AR112" s="14">
        <f>IF(AD112&lt;&gt;"",AD112,"")</f>
        <v/>
      </c>
      <c r="AS112">
        <f>IF(AS111+1=13,1,AS111+1)</f>
        <v/>
      </c>
      <c r="AT112">
        <f>IFERROR(IF(SLOPE($AQ$98:$AQ$109,$AS$98:$AS$109)&gt;0,MIN(3,ABS(SLOPE($AQ$98:$AQ$109,$AS$98:$AS$109))),IF(SLOPE($AQ$98:$AQ$109,$AS$98:$AS$109)&lt;-0.5,-0.5,0)),0)</f>
        <v/>
      </c>
      <c r="AU112">
        <f>IFERROR(IF(SLOPE($AR$98:$AR$109,$AS$98:$AS$109)&lt;0,MAX(-3,-ABS(SLOPE($AR$98:$AR$109,$AS$98:$AS$109))),IF(SLOPE($AR$98:$AR$109,$AS$98:$AS$109)&gt;0.5,0.5,0)),0)</f>
        <v/>
      </c>
      <c r="AV112">
        <f>($AQ$110+(AT112*(AS112-1)))</f>
        <v/>
      </c>
      <c r="AW112">
        <f>($AR$110+(AU112*(AS112-1)))</f>
        <v/>
      </c>
      <c r="AX112">
        <f>IF(AT112&gt;0,AV112+AT112,AV112)</f>
        <v/>
      </c>
      <c r="AY112">
        <f>IF(AU112&lt;0,AW112+AU112,AW112)</f>
        <v/>
      </c>
      <c r="BA112" s="14">
        <f>IFERROR(AX112-AQ112,"")</f>
        <v/>
      </c>
      <c r="BB112" s="14">
        <f>IFERROR(AY112-AR112,"")</f>
        <v/>
      </c>
      <c r="BD112">
        <f>AH112</f>
        <v/>
      </c>
      <c r="BE112">
        <f>AI112</f>
        <v/>
      </c>
      <c r="BF112">
        <f>AJ112</f>
        <v/>
      </c>
      <c r="BG112" s="14">
        <f>L112</f>
        <v/>
      </c>
      <c r="BH112" s="14">
        <f>IF(X112="","",X112)</f>
        <v/>
      </c>
      <c r="BI112" s="14">
        <f>IF(Y112="","",Y112)</f>
        <v/>
      </c>
      <c r="BJ112">
        <f>Z112</f>
        <v/>
      </c>
      <c r="BK112">
        <f>AA112</f>
        <v/>
      </c>
      <c r="BL112">
        <f>IFERROR(AX112,"")</f>
        <v/>
      </c>
      <c r="BM112">
        <f>IFERROR(AY112,"")</f>
        <v/>
      </c>
    </row>
    <row r="113" ht="14.25" customHeight="1">
      <c r="A113">
        <f>ALGLIB_SSA_XAUUSD!AA113</f>
        <v/>
      </c>
      <c r="B113">
        <f>IF($A113="","",INDEX(ALGLIB_SSA_XAUUSD!$B$2:$B$2401,MATCH($A113,ALGLIB_SSA_XAUUSD!$A$2:$A$2401,1)))</f>
        <v/>
      </c>
      <c r="C113">
        <f>IF($A113="","",INDEX(ALGLIB_SSA_XAUUSD!$C$2:$C$2401,MATCH($A113,ALGLIB_SSA_XAUUSD!$A$2:$A$2401,1)))</f>
        <v/>
      </c>
      <c r="D113" s="14">
        <f>IF($A113="","",INT((ROW()-2)/12)+1)</f>
        <v/>
      </c>
      <c r="E113" s="14">
        <f>IF(AND(E122&lt;&gt;"",D122=D110+1),E110+(E122-E110)*3/12,"")</f>
        <v/>
      </c>
      <c r="F113" s="14">
        <f>IF(AND(F122&lt;&gt;"",D122=D110+1),F110+(F122-F110)*3/12,"")</f>
        <v/>
      </c>
      <c r="G113" s="14">
        <f>IF(AND(G122&lt;&gt;"",D122=D110+1),G110+(G122-G110)*3/12,"")</f>
        <v/>
      </c>
      <c r="H113" s="14">
        <f>IF(AND(H122&lt;&gt;"",D122=D110+1),H110+(H122-H110)*3/12,"")</f>
        <v/>
      </c>
      <c r="I113" s="14">
        <f>IF(AND(L122&lt;&gt;"",D122=D110+1),I110+(I122-I110)*3/12,"")</f>
        <v/>
      </c>
      <c r="J113">
        <f>_xlfn.XLOOKUP($A113,ALGLIB_SSA_XAUUSD!$AA$2:$AA$2401,ALGLIB_SSA_XAUUSD!$P$2:$P$2401,"",0)</f>
        <v/>
      </c>
      <c r="K113">
        <f>_xlfn.XLOOKUP($A113,ALGLIB_SSA_XAUUSD!$AA$2:$AA$2401,ALGLIB_SSA_XAUUSD!$Q$2:$Q$2401,"",0)</f>
        <v/>
      </c>
      <c r="L113">
        <f>_xlfn.XLOOKUP($A113,ALGLIB_SSA_XAUUSD!$AA$2:$AA$2401,ALGLIB_SSA_XAUUSD!$R$2:$R$2401,"",0)</f>
        <v/>
      </c>
      <c r="M113">
        <f>_xlfn.XLOOKUP($A113,ALGLIB_SSA_XAUUSD!$AA$2:$AA$2401,ALGLIB_SSA_XAUUSD!$S$2:$S$2401,"",0)</f>
        <v/>
      </c>
      <c r="N113">
        <f>_xlfn.XLOOKUP($A113,ALGLIB_SSA_XAUUSD!$AA$2:$AA$2401,ALGLIB_SSA_XAUUSD!$T$2:$T$2401,"",0)</f>
        <v/>
      </c>
      <c r="O113">
        <f>_xlfn.XLOOKUP($A113,ALGLIB_SSA_XAUUSD!$AA$2:$AA$2401,ALGLIB_SSA_XAUUSD!$U$2:$U$2401,"",0)</f>
        <v/>
      </c>
      <c r="P113">
        <f>_xlfn.XLOOKUP($A113,ALGLIB_SSA_XAUUSD!$AA$2:$AA$2401,ALGLIB_SSA_XAUUSD!$V$2:$V$2401,"",0)</f>
        <v/>
      </c>
      <c r="S113">
        <f>A113</f>
        <v/>
      </c>
      <c r="T113">
        <f>J113</f>
        <v/>
      </c>
      <c r="U113">
        <f>K113</f>
        <v/>
      </c>
      <c r="V113" s="14">
        <f>IF($A113="","",MOD(ROW()-2,12)+1)</f>
        <v/>
      </c>
      <c r="W113">
        <f>L113</f>
        <v/>
      </c>
      <c r="X113" s="14">
        <f>IF(F113="","",F113)</f>
        <v/>
      </c>
      <c r="Y113" s="14">
        <f>IF(G113="","",G113)</f>
        <v/>
      </c>
      <c r="Z113">
        <f>M113</f>
        <v/>
      </c>
      <c r="AA113">
        <f>N113</f>
        <v/>
      </c>
      <c r="AB113" s="14">
        <f>IF(H113="","",H113)</f>
        <v/>
      </c>
      <c r="AC113">
        <f>O113</f>
        <v/>
      </c>
      <c r="AD113" s="14">
        <f>IF(I113="","",I113)</f>
        <v/>
      </c>
      <c r="AE113">
        <f>P113</f>
        <v/>
      </c>
      <c r="AH113">
        <f>IF(S113&lt;&gt;"",S113,AH112+900)</f>
        <v/>
      </c>
      <c r="AI113">
        <f>IF(T113&lt;&gt;"",T113,AI112)</f>
        <v/>
      </c>
      <c r="AJ113">
        <f>IF(U113&lt;&gt;"",U113,AJ112)</f>
        <v/>
      </c>
      <c r="AK113">
        <f>IF(W113&lt;&gt;"",W113,"")</f>
        <v/>
      </c>
      <c r="AL113" s="14">
        <f>IF(X113&lt;&gt;"",X113,"")</f>
        <v/>
      </c>
      <c r="AM113" s="14">
        <f>IF(Y113&lt;&gt;"",Y113,"")</f>
        <v/>
      </c>
      <c r="AN113" s="14">
        <f>IF(OR(AL113="",AM113=""),"",AL113-AM113)</f>
        <v/>
      </c>
      <c r="AO113">
        <f>IF(AN113="","",IF(AN113&gt;0,"Bullish","Bearish"))</f>
        <v/>
      </c>
      <c r="AP113">
        <f>IF(AO113="",AP112,AO113)</f>
        <v/>
      </c>
      <c r="AQ113" s="14">
        <f>IF(AB113&lt;&gt;"",AB113,"")</f>
        <v/>
      </c>
      <c r="AR113" s="14">
        <f>IF(AD113&lt;&gt;"",AD113,"")</f>
        <v/>
      </c>
      <c r="AS113">
        <f>IF(AS112+1=13,1,AS112+1)</f>
        <v/>
      </c>
      <c r="AT113">
        <f>IFERROR(IF(SLOPE($AQ$98:$AQ$109,$AS$98:$AS$109)&gt;0,MIN(3,ABS(SLOPE($AQ$98:$AQ$109,$AS$98:$AS$109))),IF(SLOPE($AQ$98:$AQ$109,$AS$98:$AS$109)&lt;-0.5,-0.5,0)),0)</f>
        <v/>
      </c>
      <c r="AU113">
        <f>IFERROR(IF(SLOPE($AR$98:$AR$109,$AS$98:$AS$109)&lt;0,MAX(-3,-ABS(SLOPE($AR$98:$AR$109,$AS$98:$AS$109))),IF(SLOPE($AR$98:$AR$109,$AS$98:$AS$109)&gt;0.5,0.5,0)),0)</f>
        <v/>
      </c>
      <c r="AV113">
        <f>($AQ$110+(AT113*(AS113-1)))</f>
        <v/>
      </c>
      <c r="AW113">
        <f>($AR$110+(AU113*(AS113-1)))</f>
        <v/>
      </c>
      <c r="AX113">
        <f>IF(AT113&gt;0,AV113+AT113,AV113)</f>
        <v/>
      </c>
      <c r="AY113">
        <f>IF(AU113&lt;0,AW113+AU113,AW113)</f>
        <v/>
      </c>
      <c r="BA113" s="14">
        <f>IFERROR(AX113-AQ113,"")</f>
        <v/>
      </c>
      <c r="BB113" s="14">
        <f>IFERROR(AY113-AR113,"")</f>
        <v/>
      </c>
      <c r="BD113">
        <f>AH113</f>
        <v/>
      </c>
      <c r="BE113">
        <f>AI113</f>
        <v/>
      </c>
      <c r="BF113">
        <f>AJ113</f>
        <v/>
      </c>
      <c r="BG113" s="14">
        <f>L113</f>
        <v/>
      </c>
      <c r="BH113" s="14">
        <f>IF(X113="","",X113)</f>
        <v/>
      </c>
      <c r="BI113" s="14">
        <f>IF(Y113="","",Y113)</f>
        <v/>
      </c>
      <c r="BJ113">
        <f>Z113</f>
        <v/>
      </c>
      <c r="BK113">
        <f>AA113</f>
        <v/>
      </c>
      <c r="BL113">
        <f>IFERROR(AX113,"")</f>
        <v/>
      </c>
      <c r="BM113">
        <f>IFERROR(AY113,"")</f>
        <v/>
      </c>
    </row>
    <row r="114" ht="14.25" customHeight="1">
      <c r="A114">
        <f>ALGLIB_SSA_XAUUSD!AA114</f>
        <v/>
      </c>
      <c r="B114">
        <f>IF($A114="","",INDEX(ALGLIB_SSA_XAUUSD!$B$2:$B$2401,MATCH($A114,ALGLIB_SSA_XAUUSD!$A$2:$A$2401,1)))</f>
        <v/>
      </c>
      <c r="C114">
        <f>IF($A114="","",INDEX(ALGLIB_SSA_XAUUSD!$C$2:$C$2401,MATCH($A114,ALGLIB_SSA_XAUUSD!$A$2:$A$2401,1)))</f>
        <v/>
      </c>
      <c r="D114" s="14">
        <f>IF($A114="","",INT((ROW()-2)/12)+1)</f>
        <v/>
      </c>
      <c r="E114" s="14">
        <f>IF(AND(E122&lt;&gt;"",D122=D110+1),E110+(E122-E110)*4/12,"")</f>
        <v/>
      </c>
      <c r="F114" s="14">
        <f>IF(AND(F122&lt;&gt;"",D122=D110+1),F110+(F122-F110)*4/12,"")</f>
        <v/>
      </c>
      <c r="G114" s="14">
        <f>IF(AND(G122&lt;&gt;"",D122=D110+1),G110+(G122-G110)*4/12,"")</f>
        <v/>
      </c>
      <c r="H114" s="14">
        <f>IF(AND(H122&lt;&gt;"",D122=D110+1),H110+(H122-H110)*4/12,"")</f>
        <v/>
      </c>
      <c r="I114" s="14">
        <f>IF(AND(L122&lt;&gt;"",D122=D110+1),I110+(I122-I110)*4/12,"")</f>
        <v/>
      </c>
      <c r="J114">
        <f>_xlfn.XLOOKUP($A114,ALGLIB_SSA_XAUUSD!$AA$2:$AA$2401,ALGLIB_SSA_XAUUSD!$P$2:$P$2401,"",0)</f>
        <v/>
      </c>
      <c r="K114">
        <f>_xlfn.XLOOKUP($A114,ALGLIB_SSA_XAUUSD!$AA$2:$AA$2401,ALGLIB_SSA_XAUUSD!$Q$2:$Q$2401,"",0)</f>
        <v/>
      </c>
      <c r="L114">
        <f>_xlfn.XLOOKUP($A114,ALGLIB_SSA_XAUUSD!$AA$2:$AA$2401,ALGLIB_SSA_XAUUSD!$R$2:$R$2401,"",0)</f>
        <v/>
      </c>
      <c r="M114">
        <f>_xlfn.XLOOKUP($A114,ALGLIB_SSA_XAUUSD!$AA$2:$AA$2401,ALGLIB_SSA_XAUUSD!$S$2:$S$2401,"",0)</f>
        <v/>
      </c>
      <c r="N114">
        <f>_xlfn.XLOOKUP($A114,ALGLIB_SSA_XAUUSD!$AA$2:$AA$2401,ALGLIB_SSA_XAUUSD!$T$2:$T$2401,"",0)</f>
        <v/>
      </c>
      <c r="O114">
        <f>_xlfn.XLOOKUP($A114,ALGLIB_SSA_XAUUSD!$AA$2:$AA$2401,ALGLIB_SSA_XAUUSD!$U$2:$U$2401,"",0)</f>
        <v/>
      </c>
      <c r="P114">
        <f>_xlfn.XLOOKUP($A114,ALGLIB_SSA_XAUUSD!$AA$2:$AA$2401,ALGLIB_SSA_XAUUSD!$V$2:$V$2401,"",0)</f>
        <v/>
      </c>
      <c r="S114">
        <f>A114</f>
        <v/>
      </c>
      <c r="T114">
        <f>J114</f>
        <v/>
      </c>
      <c r="U114">
        <f>K114</f>
        <v/>
      </c>
      <c r="V114" s="14">
        <f>IF($A114="","",MOD(ROW()-2,12)+1)</f>
        <v/>
      </c>
      <c r="W114">
        <f>L114</f>
        <v/>
      </c>
      <c r="X114" s="14">
        <f>IF(F114="","",F114)</f>
        <v/>
      </c>
      <c r="Y114" s="14">
        <f>IF(G114="","",G114)</f>
        <v/>
      </c>
      <c r="Z114">
        <f>M114</f>
        <v/>
      </c>
      <c r="AA114">
        <f>N114</f>
        <v/>
      </c>
      <c r="AB114" s="14">
        <f>IF(H114="","",H114)</f>
        <v/>
      </c>
      <c r="AC114">
        <f>O114</f>
        <v/>
      </c>
      <c r="AD114" s="14">
        <f>IF(I114="","",I114)</f>
        <v/>
      </c>
      <c r="AE114">
        <f>P114</f>
        <v/>
      </c>
      <c r="AH114">
        <f>IF(S114&lt;&gt;"",S114,AH113+900)</f>
        <v/>
      </c>
      <c r="AI114">
        <f>IF(T114&lt;&gt;"",T114,AI113)</f>
        <v/>
      </c>
      <c r="AJ114">
        <f>IF(U114&lt;&gt;"",U114,AJ113)</f>
        <v/>
      </c>
      <c r="AK114">
        <f>IF(W114&lt;&gt;"",W114,"")</f>
        <v/>
      </c>
      <c r="AL114" s="14">
        <f>IF(X114&lt;&gt;"",X114,"")</f>
        <v/>
      </c>
      <c r="AM114" s="14">
        <f>IF(Y114&lt;&gt;"",Y114,"")</f>
        <v/>
      </c>
      <c r="AN114" s="14">
        <f>IF(OR(AL114="",AM114=""),"",AL114-AM114)</f>
        <v/>
      </c>
      <c r="AO114">
        <f>IF(AN114="","",IF(AN114&gt;0,"Bullish","Bearish"))</f>
        <v/>
      </c>
      <c r="AP114">
        <f>IF(AO114="",AP113,AO114)</f>
        <v/>
      </c>
      <c r="AQ114" s="14">
        <f>IF(AB114&lt;&gt;"",AB114,"")</f>
        <v/>
      </c>
      <c r="AR114" s="14">
        <f>IF(AD114&lt;&gt;"",AD114,"")</f>
        <v/>
      </c>
      <c r="AS114">
        <f>IF(AS113+1=13,1,AS113+1)</f>
        <v/>
      </c>
      <c r="AT114">
        <f>IFERROR(IF(SLOPE($AQ$98:$AQ$109,$AS$98:$AS$109)&gt;0,MIN(3,ABS(SLOPE($AQ$98:$AQ$109,$AS$98:$AS$109))),IF(SLOPE($AQ$98:$AQ$109,$AS$98:$AS$109)&lt;-0.5,-0.5,0)),0)</f>
        <v/>
      </c>
      <c r="AU114">
        <f>IFERROR(IF(SLOPE($AR$98:$AR$109,$AS$98:$AS$109)&lt;0,MAX(-3,-ABS(SLOPE($AR$98:$AR$109,$AS$98:$AS$109))),IF(SLOPE($AR$98:$AR$109,$AS$98:$AS$109)&gt;0.5,0.5,0)),0)</f>
        <v/>
      </c>
      <c r="AV114">
        <f>($AQ$110+(AT114*(AS114-1)))</f>
        <v/>
      </c>
      <c r="AW114">
        <f>($AR$110+(AU114*(AS114-1)))</f>
        <v/>
      </c>
      <c r="AX114">
        <f>IF(AT114&gt;0,AV114+AT114,AV114)</f>
        <v/>
      </c>
      <c r="AY114">
        <f>IF(AU114&lt;0,AW114+AU114,AW114)</f>
        <v/>
      </c>
      <c r="BA114" s="14">
        <f>IFERROR(AX114-AQ114,"")</f>
        <v/>
      </c>
      <c r="BB114" s="14">
        <f>IFERROR(AY114-AR114,"")</f>
        <v/>
      </c>
      <c r="BD114">
        <f>AH114</f>
        <v/>
      </c>
      <c r="BE114">
        <f>AI114</f>
        <v/>
      </c>
      <c r="BF114">
        <f>AJ114</f>
        <v/>
      </c>
      <c r="BG114" s="14">
        <f>L114</f>
        <v/>
      </c>
      <c r="BH114" s="14">
        <f>IF(X114="","",X114)</f>
        <v/>
      </c>
      <c r="BI114" s="14">
        <f>IF(Y114="","",Y114)</f>
        <v/>
      </c>
      <c r="BJ114">
        <f>Z114</f>
        <v/>
      </c>
      <c r="BK114">
        <f>AA114</f>
        <v/>
      </c>
      <c r="BL114">
        <f>IFERROR(AX114,"")</f>
        <v/>
      </c>
      <c r="BM114">
        <f>IFERROR(AY114,"")</f>
        <v/>
      </c>
    </row>
    <row r="115" ht="14.25" customHeight="1">
      <c r="A115">
        <f>ALGLIB_SSA_XAUUSD!AA115</f>
        <v/>
      </c>
      <c r="B115">
        <f>IF($A115="","",INDEX(ALGLIB_SSA_XAUUSD!$B$2:$B$2401,MATCH($A115,ALGLIB_SSA_XAUUSD!$A$2:$A$2401,1)))</f>
        <v/>
      </c>
      <c r="C115">
        <f>IF($A115="","",INDEX(ALGLIB_SSA_XAUUSD!$C$2:$C$2401,MATCH($A115,ALGLIB_SSA_XAUUSD!$A$2:$A$2401,1)))</f>
        <v/>
      </c>
      <c r="D115" s="14">
        <f>IF($A115="","",INT((ROW()-2)/12)+1)</f>
        <v/>
      </c>
      <c r="E115" s="14">
        <f>IF(AND(E122&lt;&gt;"",D122=D110+1),E110+(E122-E110)*5/12,"")</f>
        <v/>
      </c>
      <c r="F115" s="14">
        <f>IF(AND(F122&lt;&gt;"",D122=D110+1),F110+(F122-F110)*5/12,"")</f>
        <v/>
      </c>
      <c r="G115" s="14">
        <f>IF(AND(G122&lt;&gt;"",D122=D110+1),G110+(G122-G110)*5/12,"")</f>
        <v/>
      </c>
      <c r="H115" s="14">
        <f>IF(AND(H122&lt;&gt;"",D122=D110+1),H110+(H122-H110)*5/12,"")</f>
        <v/>
      </c>
      <c r="I115" s="14">
        <f>IF(AND(L122&lt;&gt;"",D122=D110+1),I110+(I122-I110)*5/12,"")</f>
        <v/>
      </c>
      <c r="J115">
        <f>_xlfn.XLOOKUP($A115,ALGLIB_SSA_XAUUSD!$AA$2:$AA$2401,ALGLIB_SSA_XAUUSD!$P$2:$P$2401,"",0)</f>
        <v/>
      </c>
      <c r="K115">
        <f>_xlfn.XLOOKUP($A115,ALGLIB_SSA_XAUUSD!$AA$2:$AA$2401,ALGLIB_SSA_XAUUSD!$Q$2:$Q$2401,"",0)</f>
        <v/>
      </c>
      <c r="L115">
        <f>_xlfn.XLOOKUP($A115,ALGLIB_SSA_XAUUSD!$AA$2:$AA$2401,ALGLIB_SSA_XAUUSD!$R$2:$R$2401,"",0)</f>
        <v/>
      </c>
      <c r="M115">
        <f>_xlfn.XLOOKUP($A115,ALGLIB_SSA_XAUUSD!$AA$2:$AA$2401,ALGLIB_SSA_XAUUSD!$S$2:$S$2401,"",0)</f>
        <v/>
      </c>
      <c r="N115">
        <f>_xlfn.XLOOKUP($A115,ALGLIB_SSA_XAUUSD!$AA$2:$AA$2401,ALGLIB_SSA_XAUUSD!$T$2:$T$2401,"",0)</f>
        <v/>
      </c>
      <c r="O115">
        <f>_xlfn.XLOOKUP($A115,ALGLIB_SSA_XAUUSD!$AA$2:$AA$2401,ALGLIB_SSA_XAUUSD!$U$2:$U$2401,"",0)</f>
        <v/>
      </c>
      <c r="P115">
        <f>_xlfn.XLOOKUP($A115,ALGLIB_SSA_XAUUSD!$AA$2:$AA$2401,ALGLIB_SSA_XAUUSD!$V$2:$V$2401,"",0)</f>
        <v/>
      </c>
      <c r="S115">
        <f>A115</f>
        <v/>
      </c>
      <c r="T115">
        <f>J115</f>
        <v/>
      </c>
      <c r="U115">
        <f>K115</f>
        <v/>
      </c>
      <c r="V115" s="14">
        <f>IF($A115="","",MOD(ROW()-2,12)+1)</f>
        <v/>
      </c>
      <c r="W115">
        <f>L115</f>
        <v/>
      </c>
      <c r="X115" s="14">
        <f>IF(F115="","",F115)</f>
        <v/>
      </c>
      <c r="Y115" s="14">
        <f>IF(G115="","",G115)</f>
        <v/>
      </c>
      <c r="Z115">
        <f>M115</f>
        <v/>
      </c>
      <c r="AA115">
        <f>N115</f>
        <v/>
      </c>
      <c r="AB115" s="14">
        <f>IF(H115="","",H115)</f>
        <v/>
      </c>
      <c r="AC115">
        <f>O115</f>
        <v/>
      </c>
      <c r="AD115" s="14">
        <f>IF(I115="","",I115)</f>
        <v/>
      </c>
      <c r="AE115">
        <f>P115</f>
        <v/>
      </c>
      <c r="AH115">
        <f>IF(S115&lt;&gt;"",S115,AH114+900)</f>
        <v/>
      </c>
      <c r="AI115">
        <f>IF(T115&lt;&gt;"",T115,AI114)</f>
        <v/>
      </c>
      <c r="AJ115">
        <f>IF(U115&lt;&gt;"",U115,AJ114)</f>
        <v/>
      </c>
      <c r="AK115">
        <f>IF(W115&lt;&gt;"",W115,"")</f>
        <v/>
      </c>
      <c r="AL115" s="14">
        <f>IF(X115&lt;&gt;"",X115,"")</f>
        <v/>
      </c>
      <c r="AM115" s="14">
        <f>IF(Y115&lt;&gt;"",Y115,"")</f>
        <v/>
      </c>
      <c r="AN115" s="14">
        <f>IF(OR(AL115="",AM115=""),"",AL115-AM115)</f>
        <v/>
      </c>
      <c r="AO115">
        <f>IF(AN115="","",IF(AN115&gt;0,"Bullish","Bearish"))</f>
        <v/>
      </c>
      <c r="AP115">
        <f>IF(AO115="",AP114,AO115)</f>
        <v/>
      </c>
      <c r="AQ115" s="14">
        <f>IF(AB115&lt;&gt;"",AB115,"")</f>
        <v/>
      </c>
      <c r="AR115" s="14">
        <f>IF(AD115&lt;&gt;"",AD115,"")</f>
        <v/>
      </c>
      <c r="AS115">
        <f>IF(AS114+1=13,1,AS114+1)</f>
        <v/>
      </c>
      <c r="AT115">
        <f>IFERROR(IF(SLOPE($AQ$98:$AQ$109,$AS$98:$AS$109)&gt;0,MIN(3,ABS(SLOPE($AQ$98:$AQ$109,$AS$98:$AS$109))),IF(SLOPE($AQ$98:$AQ$109,$AS$98:$AS$109)&lt;-0.5,-0.5,0)),0)</f>
        <v/>
      </c>
      <c r="AU115">
        <f>IFERROR(IF(SLOPE($AR$98:$AR$109,$AS$98:$AS$109)&lt;0,MAX(-3,-ABS(SLOPE($AR$98:$AR$109,$AS$98:$AS$109))),IF(SLOPE($AR$98:$AR$109,$AS$98:$AS$109)&gt;0.5,0.5,0)),0)</f>
        <v/>
      </c>
      <c r="AV115">
        <f>($AQ$110+(AT115*(AS115-1)))</f>
        <v/>
      </c>
      <c r="AW115">
        <f>($AR$110+(AU115*(AS115-1)))</f>
        <v/>
      </c>
      <c r="AX115">
        <f>IF(AT115&gt;0,AV115+AT115,AV115)</f>
        <v/>
      </c>
      <c r="AY115">
        <f>IF(AU115&lt;0,AW115+AU115,AW115)</f>
        <v/>
      </c>
      <c r="BA115" s="14">
        <f>IFERROR(AX115-AQ115,"")</f>
        <v/>
      </c>
      <c r="BB115" s="14">
        <f>IFERROR(AY115-AR115,"")</f>
        <v/>
      </c>
      <c r="BD115">
        <f>AH115</f>
        <v/>
      </c>
      <c r="BE115">
        <f>AI115</f>
        <v/>
      </c>
      <c r="BF115">
        <f>AJ115</f>
        <v/>
      </c>
      <c r="BG115" s="14">
        <f>L115</f>
        <v/>
      </c>
      <c r="BH115" s="14">
        <f>IF(X115="","",X115)</f>
        <v/>
      </c>
      <c r="BI115" s="14">
        <f>IF(Y115="","",Y115)</f>
        <v/>
      </c>
      <c r="BJ115">
        <f>Z115</f>
        <v/>
      </c>
      <c r="BK115">
        <f>AA115</f>
        <v/>
      </c>
      <c r="BL115">
        <f>IFERROR(AX115,"")</f>
        <v/>
      </c>
      <c r="BM115">
        <f>IFERROR(AY115,"")</f>
        <v/>
      </c>
    </row>
    <row r="116" ht="14.25" customHeight="1">
      <c r="A116">
        <f>ALGLIB_SSA_XAUUSD!AA116</f>
        <v/>
      </c>
      <c r="B116">
        <f>IF($A116="","",INDEX(ALGLIB_SSA_XAUUSD!$B$2:$B$2401,MATCH($A116,ALGLIB_SSA_XAUUSD!$A$2:$A$2401,1)))</f>
        <v/>
      </c>
      <c r="C116">
        <f>IF($A116="","",INDEX(ALGLIB_SSA_XAUUSD!$C$2:$C$2401,MATCH($A116,ALGLIB_SSA_XAUUSD!$A$2:$A$2401,1)))</f>
        <v/>
      </c>
      <c r="D116" s="14">
        <f>IF($A116="","",INT((ROW()-2)/12)+1)</f>
        <v/>
      </c>
      <c r="E116" s="14">
        <f>IF(AND(E122&lt;&gt;"",D122=D110+1),E110+(E122-E110)*6/12,"")</f>
        <v/>
      </c>
      <c r="F116" s="14">
        <f>IF(AND(F122&lt;&gt;"",D122=D110+1),F110+(F122-F110)*6/12,"")</f>
        <v/>
      </c>
      <c r="G116" s="14">
        <f>IF(AND(G122&lt;&gt;"",D122=D110+1),G110+(G122-G110)*6/12,"")</f>
        <v/>
      </c>
      <c r="H116" s="14">
        <f>IF(AND(H122&lt;&gt;"",D122=D110+1),H110+(H122-H110)*6/12,"")</f>
        <v/>
      </c>
      <c r="I116" s="14">
        <f>IF(AND(L122&lt;&gt;"",D122=D110+1),I110+(I122-I110)*6/12,"")</f>
        <v/>
      </c>
      <c r="J116">
        <f>_xlfn.XLOOKUP($A116,ALGLIB_SSA_XAUUSD!$AA$2:$AA$2401,ALGLIB_SSA_XAUUSD!$P$2:$P$2401,"",0)</f>
        <v/>
      </c>
      <c r="K116">
        <f>_xlfn.XLOOKUP($A116,ALGLIB_SSA_XAUUSD!$AA$2:$AA$2401,ALGLIB_SSA_XAUUSD!$Q$2:$Q$2401,"",0)</f>
        <v/>
      </c>
      <c r="L116">
        <f>_xlfn.XLOOKUP($A116,ALGLIB_SSA_XAUUSD!$AA$2:$AA$2401,ALGLIB_SSA_XAUUSD!$R$2:$R$2401,"",0)</f>
        <v/>
      </c>
      <c r="M116">
        <f>_xlfn.XLOOKUP($A116,ALGLIB_SSA_XAUUSD!$AA$2:$AA$2401,ALGLIB_SSA_XAUUSD!$S$2:$S$2401,"",0)</f>
        <v/>
      </c>
      <c r="N116">
        <f>_xlfn.XLOOKUP($A116,ALGLIB_SSA_XAUUSD!$AA$2:$AA$2401,ALGLIB_SSA_XAUUSD!$T$2:$T$2401,"",0)</f>
        <v/>
      </c>
      <c r="O116">
        <f>_xlfn.XLOOKUP($A116,ALGLIB_SSA_XAUUSD!$AA$2:$AA$2401,ALGLIB_SSA_XAUUSD!$U$2:$U$2401,"",0)</f>
        <v/>
      </c>
      <c r="P116">
        <f>_xlfn.XLOOKUP($A116,ALGLIB_SSA_XAUUSD!$AA$2:$AA$2401,ALGLIB_SSA_XAUUSD!$V$2:$V$2401,"",0)</f>
        <v/>
      </c>
      <c r="S116">
        <f>A116</f>
        <v/>
      </c>
      <c r="T116">
        <f>J116</f>
        <v/>
      </c>
      <c r="U116">
        <f>K116</f>
        <v/>
      </c>
      <c r="V116" s="14">
        <f>IF($A116="","",MOD(ROW()-2,12)+1)</f>
        <v/>
      </c>
      <c r="W116">
        <f>L116</f>
        <v/>
      </c>
      <c r="X116" s="14">
        <f>IF(F116="","",F116)</f>
        <v/>
      </c>
      <c r="Y116" s="14">
        <f>IF(G116="","",G116)</f>
        <v/>
      </c>
      <c r="Z116">
        <f>M116</f>
        <v/>
      </c>
      <c r="AA116">
        <f>N116</f>
        <v/>
      </c>
      <c r="AB116" s="14">
        <f>IF(H116="","",H116)</f>
        <v/>
      </c>
      <c r="AC116">
        <f>O116</f>
        <v/>
      </c>
      <c r="AD116" s="14">
        <f>IF(I116="","",I116)</f>
        <v/>
      </c>
      <c r="AE116">
        <f>P116</f>
        <v/>
      </c>
      <c r="AH116">
        <f>IF(S116&lt;&gt;"",S116,AH115+900)</f>
        <v/>
      </c>
      <c r="AI116">
        <f>IF(T116&lt;&gt;"",T116,AI115)</f>
        <v/>
      </c>
      <c r="AJ116">
        <f>IF(U116&lt;&gt;"",U116,AJ115)</f>
        <v/>
      </c>
      <c r="AK116">
        <f>IF(W116&lt;&gt;"",W116,"")</f>
        <v/>
      </c>
      <c r="AL116" s="14">
        <f>IF(X116&lt;&gt;"",X116,"")</f>
        <v/>
      </c>
      <c r="AM116" s="14">
        <f>IF(Y116&lt;&gt;"",Y116,"")</f>
        <v/>
      </c>
      <c r="AN116" s="14">
        <f>IF(OR(AL116="",AM116=""),"",AL116-AM116)</f>
        <v/>
      </c>
      <c r="AO116">
        <f>IF(AN116="","",IF(AN116&gt;0,"Bullish","Bearish"))</f>
        <v/>
      </c>
      <c r="AP116">
        <f>IF(AO116="",AP115,AO116)</f>
        <v/>
      </c>
      <c r="AQ116" s="14">
        <f>IF(AB116&lt;&gt;"",AB116,"")</f>
        <v/>
      </c>
      <c r="AR116" s="14">
        <f>IF(AD116&lt;&gt;"",AD116,"")</f>
        <v/>
      </c>
      <c r="AS116">
        <f>IF(AS115+1=13,1,AS115+1)</f>
        <v/>
      </c>
      <c r="AT116">
        <f>IFERROR(IF(SLOPE($AQ$98:$AQ$109,$AS$98:$AS$109)&gt;0,MIN(3,ABS(SLOPE($AQ$98:$AQ$109,$AS$98:$AS$109))),IF(SLOPE($AQ$98:$AQ$109,$AS$98:$AS$109)&lt;-0.5,-0.5,0)),0)</f>
        <v/>
      </c>
      <c r="AU116">
        <f>IFERROR(IF(SLOPE($AR$98:$AR$109,$AS$98:$AS$109)&lt;0,MAX(-3,-ABS(SLOPE($AR$98:$AR$109,$AS$98:$AS$109))),IF(SLOPE($AR$98:$AR$109,$AS$98:$AS$109)&gt;0.5,0.5,0)),0)</f>
        <v/>
      </c>
      <c r="AV116">
        <f>($AQ$110+(AT116*(AS116-1)))</f>
        <v/>
      </c>
      <c r="AW116">
        <f>($AR$110+(AU116*(AS116-1)))</f>
        <v/>
      </c>
      <c r="AX116">
        <f>IF(AT116&gt;0,AV116+AT116,AV116)</f>
        <v/>
      </c>
      <c r="AY116">
        <f>IF(AU116&lt;0,AW116+AU116,AW116)</f>
        <v/>
      </c>
      <c r="BA116" s="14">
        <f>IFERROR(AX116-AQ116,"")</f>
        <v/>
      </c>
      <c r="BB116" s="14">
        <f>IFERROR(AY116-AR116,"")</f>
        <v/>
      </c>
      <c r="BD116">
        <f>AH116</f>
        <v/>
      </c>
      <c r="BE116">
        <f>AI116</f>
        <v/>
      </c>
      <c r="BF116">
        <f>AJ116</f>
        <v/>
      </c>
      <c r="BG116" s="14">
        <f>L116</f>
        <v/>
      </c>
      <c r="BH116" s="14">
        <f>IF(X116="","",X116)</f>
        <v/>
      </c>
      <c r="BI116" s="14">
        <f>IF(Y116="","",Y116)</f>
        <v/>
      </c>
      <c r="BJ116">
        <f>Z116</f>
        <v/>
      </c>
      <c r="BK116">
        <f>AA116</f>
        <v/>
      </c>
      <c r="BL116">
        <f>IFERROR(AX116,"")</f>
        <v/>
      </c>
      <c r="BM116">
        <f>IFERROR(AY116,"")</f>
        <v/>
      </c>
    </row>
    <row r="117" ht="14.25" customHeight="1">
      <c r="A117">
        <f>ALGLIB_SSA_XAUUSD!AA117</f>
        <v/>
      </c>
      <c r="B117">
        <f>IF($A117="","",INDEX(ALGLIB_SSA_XAUUSD!$B$2:$B$2401,MATCH($A117,ALGLIB_SSA_XAUUSD!$A$2:$A$2401,1)))</f>
        <v/>
      </c>
      <c r="C117">
        <f>IF($A117="","",INDEX(ALGLIB_SSA_XAUUSD!$C$2:$C$2401,MATCH($A117,ALGLIB_SSA_XAUUSD!$A$2:$A$2401,1)))</f>
        <v/>
      </c>
      <c r="D117" s="14">
        <f>IF($A117="","",INT((ROW()-2)/12)+1)</f>
        <v/>
      </c>
      <c r="E117" s="14">
        <f>IF(AND(E122&lt;&gt;"",D122=D110+1),E110+(E122-E110)*7/12,"")</f>
        <v/>
      </c>
      <c r="F117" s="14">
        <f>IF(AND(F122&lt;&gt;"",D122=D110+1),F110+(F122-F110)*7/12,"")</f>
        <v/>
      </c>
      <c r="G117" s="14">
        <f>IF(AND(G122&lt;&gt;"",D122=D110+1),G110+(G122-G110)*7/12,"")</f>
        <v/>
      </c>
      <c r="H117" s="14">
        <f>IF(AND(H122&lt;&gt;"",D122=D110+1),H110+(H122-H110)*7/12,"")</f>
        <v/>
      </c>
      <c r="I117" s="14">
        <f>IF(AND(L122&lt;&gt;"",D122=D110+1),I110+(I122-I110)*7/12,"")</f>
        <v/>
      </c>
      <c r="J117">
        <f>_xlfn.XLOOKUP($A117,ALGLIB_SSA_XAUUSD!$AA$2:$AA$2401,ALGLIB_SSA_XAUUSD!$P$2:$P$2401,"",0)</f>
        <v/>
      </c>
      <c r="K117">
        <f>_xlfn.XLOOKUP($A117,ALGLIB_SSA_XAUUSD!$AA$2:$AA$2401,ALGLIB_SSA_XAUUSD!$Q$2:$Q$2401,"",0)</f>
        <v/>
      </c>
      <c r="L117">
        <f>_xlfn.XLOOKUP($A117,ALGLIB_SSA_XAUUSD!$AA$2:$AA$2401,ALGLIB_SSA_XAUUSD!$R$2:$R$2401,"",0)</f>
        <v/>
      </c>
      <c r="M117">
        <f>_xlfn.XLOOKUP($A117,ALGLIB_SSA_XAUUSD!$AA$2:$AA$2401,ALGLIB_SSA_XAUUSD!$S$2:$S$2401,"",0)</f>
        <v/>
      </c>
      <c r="N117">
        <f>_xlfn.XLOOKUP($A117,ALGLIB_SSA_XAUUSD!$AA$2:$AA$2401,ALGLIB_SSA_XAUUSD!$T$2:$T$2401,"",0)</f>
        <v/>
      </c>
      <c r="O117">
        <f>_xlfn.XLOOKUP($A117,ALGLIB_SSA_XAUUSD!$AA$2:$AA$2401,ALGLIB_SSA_XAUUSD!$U$2:$U$2401,"",0)</f>
        <v/>
      </c>
      <c r="P117">
        <f>_xlfn.XLOOKUP($A117,ALGLIB_SSA_XAUUSD!$AA$2:$AA$2401,ALGLIB_SSA_XAUUSD!$V$2:$V$2401,"",0)</f>
        <v/>
      </c>
      <c r="S117">
        <f>A117</f>
        <v/>
      </c>
      <c r="T117">
        <f>J117</f>
        <v/>
      </c>
      <c r="U117">
        <f>K117</f>
        <v/>
      </c>
      <c r="V117" s="14">
        <f>IF($A117="","",MOD(ROW()-2,12)+1)</f>
        <v/>
      </c>
      <c r="W117">
        <f>L117</f>
        <v/>
      </c>
      <c r="X117" s="14">
        <f>IF(F117="","",F117)</f>
        <v/>
      </c>
      <c r="Y117" s="14">
        <f>IF(G117="","",G117)</f>
        <v/>
      </c>
      <c r="Z117">
        <f>M117</f>
        <v/>
      </c>
      <c r="AA117">
        <f>N117</f>
        <v/>
      </c>
      <c r="AB117" s="14">
        <f>IF(H117="","",H117)</f>
        <v/>
      </c>
      <c r="AC117">
        <f>O117</f>
        <v/>
      </c>
      <c r="AD117" s="14">
        <f>IF(I117="","",I117)</f>
        <v/>
      </c>
      <c r="AE117">
        <f>P117</f>
        <v/>
      </c>
      <c r="AH117">
        <f>IF(S117&lt;&gt;"",S117,AH116+900)</f>
        <v/>
      </c>
      <c r="AI117">
        <f>IF(T117&lt;&gt;"",T117,AI116)</f>
        <v/>
      </c>
      <c r="AJ117">
        <f>IF(U117&lt;&gt;"",U117,AJ116)</f>
        <v/>
      </c>
      <c r="AK117">
        <f>IF(W117&lt;&gt;"",W117,"")</f>
        <v/>
      </c>
      <c r="AL117" s="14">
        <f>IF(X117&lt;&gt;"",X117,"")</f>
        <v/>
      </c>
      <c r="AM117" s="14">
        <f>IF(Y117&lt;&gt;"",Y117,"")</f>
        <v/>
      </c>
      <c r="AN117" s="14">
        <f>IF(OR(AL117="",AM117=""),"",AL117-AM117)</f>
        <v/>
      </c>
      <c r="AO117">
        <f>IF(AN117="","",IF(AN117&gt;0,"Bullish","Bearish"))</f>
        <v/>
      </c>
      <c r="AP117">
        <f>IF(AO117="",AP116,AO117)</f>
        <v/>
      </c>
      <c r="AQ117" s="14">
        <f>IF(AB117&lt;&gt;"",AB117,"")</f>
        <v/>
      </c>
      <c r="AR117" s="14">
        <f>IF(AD117&lt;&gt;"",AD117,"")</f>
        <v/>
      </c>
      <c r="AS117">
        <f>IF(AS116+1=13,1,AS116+1)</f>
        <v/>
      </c>
      <c r="AT117">
        <f>IFERROR(IF(SLOPE($AQ$98:$AQ$109,$AS$98:$AS$109)&gt;0,MIN(3,ABS(SLOPE($AQ$98:$AQ$109,$AS$98:$AS$109))),IF(SLOPE($AQ$98:$AQ$109,$AS$98:$AS$109)&lt;-0.5,-0.5,0)),0)</f>
        <v/>
      </c>
      <c r="AU117">
        <f>IFERROR(IF(SLOPE($AR$98:$AR$109,$AS$98:$AS$109)&lt;0,MAX(-3,-ABS(SLOPE($AR$98:$AR$109,$AS$98:$AS$109))),IF(SLOPE($AR$98:$AR$109,$AS$98:$AS$109)&gt;0.5,0.5,0)),0)</f>
        <v/>
      </c>
      <c r="AV117">
        <f>($AQ$110+(AT117*(AS117-1)))</f>
        <v/>
      </c>
      <c r="AW117">
        <f>($AR$110+(AU117*(AS117-1)))</f>
        <v/>
      </c>
      <c r="AX117">
        <f>IF(AT117&gt;0,AV117+AT117,AV117)</f>
        <v/>
      </c>
      <c r="AY117">
        <f>IF(AU117&lt;0,AW117+AU117,AW117)</f>
        <v/>
      </c>
      <c r="BA117" s="14">
        <f>IFERROR(AX117-AQ117,"")</f>
        <v/>
      </c>
      <c r="BB117" s="14">
        <f>IFERROR(AY117-AR117,"")</f>
        <v/>
      </c>
      <c r="BD117">
        <f>AH117</f>
        <v/>
      </c>
      <c r="BE117">
        <f>AI117</f>
        <v/>
      </c>
      <c r="BF117">
        <f>AJ117</f>
        <v/>
      </c>
      <c r="BG117" s="14">
        <f>L117</f>
        <v/>
      </c>
      <c r="BH117" s="14">
        <f>IF(X117="","",X117)</f>
        <v/>
      </c>
      <c r="BI117" s="14">
        <f>IF(Y117="","",Y117)</f>
        <v/>
      </c>
      <c r="BJ117">
        <f>Z117</f>
        <v/>
      </c>
      <c r="BK117">
        <f>AA117</f>
        <v/>
      </c>
      <c r="BL117">
        <f>IFERROR(AX117,"")</f>
        <v/>
      </c>
      <c r="BM117">
        <f>IFERROR(AY117,"")</f>
        <v/>
      </c>
    </row>
    <row r="118" ht="14.25" customHeight="1">
      <c r="A118">
        <f>ALGLIB_SSA_XAUUSD!AA118</f>
        <v/>
      </c>
      <c r="B118">
        <f>IF($A118="","",INDEX(ALGLIB_SSA_XAUUSD!$B$2:$B$2401,MATCH($A118,ALGLIB_SSA_XAUUSD!$A$2:$A$2401,1)))</f>
        <v/>
      </c>
      <c r="C118">
        <f>IF($A118="","",INDEX(ALGLIB_SSA_XAUUSD!$C$2:$C$2401,MATCH($A118,ALGLIB_SSA_XAUUSD!$A$2:$A$2401,1)))</f>
        <v/>
      </c>
      <c r="D118" s="14">
        <f>IF($A118="","",INT((ROW()-2)/12)+1)</f>
        <v/>
      </c>
      <c r="E118" s="14">
        <f>IF(AND(E122&lt;&gt;"",D122=D110+1),E110+(E122-E110)*8/12,"")</f>
        <v/>
      </c>
      <c r="F118" s="14">
        <f>IF(AND(F122&lt;&gt;"",D122=D110+1),F110+(F122-F110)*8/12,"")</f>
        <v/>
      </c>
      <c r="G118" s="14">
        <f>IF(AND(G122&lt;&gt;"",D122=D110+1),G110+(G122-G110)*8/12,"")</f>
        <v/>
      </c>
      <c r="H118" s="14">
        <f>IF(AND(H122&lt;&gt;"",D122=D110+1),H110+(H122-H110)*8/12,"")</f>
        <v/>
      </c>
      <c r="I118" s="14">
        <f>IF(AND(L122&lt;&gt;"",D122=D110+1),I110+(I122-I110)*8/12,"")</f>
        <v/>
      </c>
      <c r="J118">
        <f>_xlfn.XLOOKUP($A118,ALGLIB_SSA_XAUUSD!$AA$2:$AA$2401,ALGLIB_SSA_XAUUSD!$P$2:$P$2401,"",0)</f>
        <v/>
      </c>
      <c r="K118">
        <f>_xlfn.XLOOKUP($A118,ALGLIB_SSA_XAUUSD!$AA$2:$AA$2401,ALGLIB_SSA_XAUUSD!$Q$2:$Q$2401,"",0)</f>
        <v/>
      </c>
      <c r="L118">
        <f>_xlfn.XLOOKUP($A118,ALGLIB_SSA_XAUUSD!$AA$2:$AA$2401,ALGLIB_SSA_XAUUSD!$R$2:$R$2401,"",0)</f>
        <v/>
      </c>
      <c r="M118">
        <f>_xlfn.XLOOKUP($A118,ALGLIB_SSA_XAUUSD!$AA$2:$AA$2401,ALGLIB_SSA_XAUUSD!$S$2:$S$2401,"",0)</f>
        <v/>
      </c>
      <c r="N118">
        <f>_xlfn.XLOOKUP($A118,ALGLIB_SSA_XAUUSD!$AA$2:$AA$2401,ALGLIB_SSA_XAUUSD!$T$2:$T$2401,"",0)</f>
        <v/>
      </c>
      <c r="O118">
        <f>_xlfn.XLOOKUP($A118,ALGLIB_SSA_XAUUSD!$AA$2:$AA$2401,ALGLIB_SSA_XAUUSD!$U$2:$U$2401,"",0)</f>
        <v/>
      </c>
      <c r="P118">
        <f>_xlfn.XLOOKUP($A118,ALGLIB_SSA_XAUUSD!$AA$2:$AA$2401,ALGLIB_SSA_XAUUSD!$V$2:$V$2401,"",0)</f>
        <v/>
      </c>
      <c r="S118">
        <f>A118</f>
        <v/>
      </c>
      <c r="T118">
        <f>J118</f>
        <v/>
      </c>
      <c r="U118">
        <f>K118</f>
        <v/>
      </c>
      <c r="V118" s="14">
        <f>IF($A118="","",MOD(ROW()-2,12)+1)</f>
        <v/>
      </c>
      <c r="W118">
        <f>L118</f>
        <v/>
      </c>
      <c r="X118" s="14">
        <f>IF(F118="","",F118)</f>
        <v/>
      </c>
      <c r="Y118" s="14">
        <f>IF(G118="","",G118)</f>
        <v/>
      </c>
      <c r="Z118">
        <f>M118</f>
        <v/>
      </c>
      <c r="AA118">
        <f>N118</f>
        <v/>
      </c>
      <c r="AB118" s="14">
        <f>IF(H118="","",H118)</f>
        <v/>
      </c>
      <c r="AC118">
        <f>O118</f>
        <v/>
      </c>
      <c r="AD118" s="14">
        <f>IF(I118="","",I118)</f>
        <v/>
      </c>
      <c r="AE118">
        <f>P118</f>
        <v/>
      </c>
      <c r="AH118">
        <f>IF(S118&lt;&gt;"",S118,AH117+900)</f>
        <v/>
      </c>
      <c r="AI118">
        <f>IF(T118&lt;&gt;"",T118,AI117)</f>
        <v/>
      </c>
      <c r="AJ118">
        <f>IF(U118&lt;&gt;"",U118,AJ117)</f>
        <v/>
      </c>
      <c r="AK118">
        <f>IF(W118&lt;&gt;"",W118,"")</f>
        <v/>
      </c>
      <c r="AL118" s="14">
        <f>IF(X118&lt;&gt;"",X118,"")</f>
        <v/>
      </c>
      <c r="AM118" s="14">
        <f>IF(Y118&lt;&gt;"",Y118,"")</f>
        <v/>
      </c>
      <c r="AN118" s="14">
        <f>IF(OR(AL118="",AM118=""),"",AL118-AM118)</f>
        <v/>
      </c>
      <c r="AO118">
        <f>IF(AN118="","",IF(AN118&gt;0,"Bullish","Bearish"))</f>
        <v/>
      </c>
      <c r="AP118">
        <f>IF(AO118="",AP117,AO118)</f>
        <v/>
      </c>
      <c r="AQ118" s="14">
        <f>IF(AB118&lt;&gt;"",AB118,"")</f>
        <v/>
      </c>
      <c r="AR118" s="14">
        <f>IF(AD118&lt;&gt;"",AD118,"")</f>
        <v/>
      </c>
      <c r="AS118">
        <f>IF(AS117+1=13,1,AS117+1)</f>
        <v/>
      </c>
      <c r="AT118">
        <f>IFERROR(IF(SLOPE($AQ$98:$AQ$109,$AS$98:$AS$109)&gt;0,MIN(3,ABS(SLOPE($AQ$98:$AQ$109,$AS$98:$AS$109))),IF(SLOPE($AQ$98:$AQ$109,$AS$98:$AS$109)&lt;-0.5,-0.5,0)),0)</f>
        <v/>
      </c>
      <c r="AU118">
        <f>IFERROR(IF(SLOPE($AR$98:$AR$109,$AS$98:$AS$109)&lt;0,MAX(-3,-ABS(SLOPE($AR$98:$AR$109,$AS$98:$AS$109))),IF(SLOPE($AR$98:$AR$109,$AS$98:$AS$109)&gt;0.5,0.5,0)),0)</f>
        <v/>
      </c>
      <c r="AV118">
        <f>($AQ$110+(AT118*(AS118-1)))</f>
        <v/>
      </c>
      <c r="AW118">
        <f>($AR$110+(AU118*(AS118-1)))</f>
        <v/>
      </c>
      <c r="AX118">
        <f>IF(AT118&gt;0,AV118+AT118,AV118)</f>
        <v/>
      </c>
      <c r="AY118">
        <f>IF(AU118&lt;0,AW118+AU118,AW118)</f>
        <v/>
      </c>
      <c r="BA118" s="14">
        <f>IFERROR(AX118-AQ118,"")</f>
        <v/>
      </c>
      <c r="BB118" s="14">
        <f>IFERROR(AY118-AR118,"")</f>
        <v/>
      </c>
      <c r="BD118">
        <f>AH118</f>
        <v/>
      </c>
      <c r="BE118">
        <f>AI118</f>
        <v/>
      </c>
      <c r="BF118">
        <f>AJ118</f>
        <v/>
      </c>
      <c r="BG118" s="14">
        <f>L118</f>
        <v/>
      </c>
      <c r="BH118" s="14">
        <f>IF(X118="","",X118)</f>
        <v/>
      </c>
      <c r="BI118" s="14">
        <f>IF(Y118="","",Y118)</f>
        <v/>
      </c>
      <c r="BJ118">
        <f>Z118</f>
        <v/>
      </c>
      <c r="BK118">
        <f>AA118</f>
        <v/>
      </c>
      <c r="BL118">
        <f>IFERROR(AX118,"")</f>
        <v/>
      </c>
      <c r="BM118">
        <f>IFERROR(AY118,"")</f>
        <v/>
      </c>
    </row>
    <row r="119" ht="14.25" customHeight="1">
      <c r="A119">
        <f>ALGLIB_SSA_XAUUSD!AA119</f>
        <v/>
      </c>
      <c r="B119">
        <f>IF($A119="","",INDEX(ALGLIB_SSA_XAUUSD!$B$2:$B$2401,MATCH($A119,ALGLIB_SSA_XAUUSD!$A$2:$A$2401,1)))</f>
        <v/>
      </c>
      <c r="C119">
        <f>IF($A119="","",INDEX(ALGLIB_SSA_XAUUSD!$C$2:$C$2401,MATCH($A119,ALGLIB_SSA_XAUUSD!$A$2:$A$2401,1)))</f>
        <v/>
      </c>
      <c r="D119" s="14">
        <f>IF($A119="","",INT((ROW()-2)/12)+1)</f>
        <v/>
      </c>
      <c r="E119" s="14">
        <f>IF(AND(E122&lt;&gt;"",D122=D110+1),E110+(E122-E110)*9/12,"")</f>
        <v/>
      </c>
      <c r="F119" s="14">
        <f>IF(AND(F122&lt;&gt;"",D122=D110+1),F110+(F122-F110)*9/12,"")</f>
        <v/>
      </c>
      <c r="G119" s="14">
        <f>IF(AND(G122&lt;&gt;"",D122=D110+1),G110+(G122-G110)*9/12,"")</f>
        <v/>
      </c>
      <c r="H119" s="14">
        <f>IF(AND(H122&lt;&gt;"",D122=D110+1),H110+(H122-H110)*9/12,"")</f>
        <v/>
      </c>
      <c r="I119" s="14">
        <f>IF(AND(L122&lt;&gt;"",D122=D110+1),I110+(I122-I110)*9/12,"")</f>
        <v/>
      </c>
      <c r="J119">
        <f>_xlfn.XLOOKUP($A119,ALGLIB_SSA_XAUUSD!$AA$2:$AA$2401,ALGLIB_SSA_XAUUSD!$P$2:$P$2401,"",0)</f>
        <v/>
      </c>
      <c r="K119">
        <f>_xlfn.XLOOKUP($A119,ALGLIB_SSA_XAUUSD!$AA$2:$AA$2401,ALGLIB_SSA_XAUUSD!$Q$2:$Q$2401,"",0)</f>
        <v/>
      </c>
      <c r="L119">
        <f>_xlfn.XLOOKUP($A119,ALGLIB_SSA_XAUUSD!$AA$2:$AA$2401,ALGLIB_SSA_XAUUSD!$R$2:$R$2401,"",0)</f>
        <v/>
      </c>
      <c r="M119">
        <f>_xlfn.XLOOKUP($A119,ALGLIB_SSA_XAUUSD!$AA$2:$AA$2401,ALGLIB_SSA_XAUUSD!$S$2:$S$2401,"",0)</f>
        <v/>
      </c>
      <c r="N119">
        <f>_xlfn.XLOOKUP($A119,ALGLIB_SSA_XAUUSD!$AA$2:$AA$2401,ALGLIB_SSA_XAUUSD!$T$2:$T$2401,"",0)</f>
        <v/>
      </c>
      <c r="O119">
        <f>_xlfn.XLOOKUP($A119,ALGLIB_SSA_XAUUSD!$AA$2:$AA$2401,ALGLIB_SSA_XAUUSD!$U$2:$U$2401,"",0)</f>
        <v/>
      </c>
      <c r="P119">
        <f>_xlfn.XLOOKUP($A119,ALGLIB_SSA_XAUUSD!$AA$2:$AA$2401,ALGLIB_SSA_XAUUSD!$V$2:$V$2401,"",0)</f>
        <v/>
      </c>
      <c r="S119">
        <f>A119</f>
        <v/>
      </c>
      <c r="T119">
        <f>J119</f>
        <v/>
      </c>
      <c r="U119">
        <f>K119</f>
        <v/>
      </c>
      <c r="V119" s="14">
        <f>IF($A119="","",MOD(ROW()-2,12)+1)</f>
        <v/>
      </c>
      <c r="W119">
        <f>L119</f>
        <v/>
      </c>
      <c r="X119" s="14">
        <f>IF(F119="","",F119)</f>
        <v/>
      </c>
      <c r="Y119" s="14">
        <f>IF(G119="","",G119)</f>
        <v/>
      </c>
      <c r="Z119">
        <f>M119</f>
        <v/>
      </c>
      <c r="AA119">
        <f>N119</f>
        <v/>
      </c>
      <c r="AB119" s="14">
        <f>IF(H119="","",H119)</f>
        <v/>
      </c>
      <c r="AC119">
        <f>O119</f>
        <v/>
      </c>
      <c r="AD119" s="14">
        <f>IF(I119="","",I119)</f>
        <v/>
      </c>
      <c r="AE119">
        <f>P119</f>
        <v/>
      </c>
      <c r="AH119">
        <f>IF(S119&lt;&gt;"",S119,AH118+900)</f>
        <v/>
      </c>
      <c r="AI119">
        <f>IF(T119&lt;&gt;"",T119,AI118)</f>
        <v/>
      </c>
      <c r="AJ119">
        <f>IF(U119&lt;&gt;"",U119,AJ118)</f>
        <v/>
      </c>
      <c r="AK119">
        <f>IF(W119&lt;&gt;"",W119,"")</f>
        <v/>
      </c>
      <c r="AL119" s="14">
        <f>IF(X119&lt;&gt;"",X119,"")</f>
        <v/>
      </c>
      <c r="AM119" s="14">
        <f>IF(Y119&lt;&gt;"",Y119,"")</f>
        <v/>
      </c>
      <c r="AN119" s="14">
        <f>IF(OR(AL119="",AM119=""),"",AL119-AM119)</f>
        <v/>
      </c>
      <c r="AO119">
        <f>IF(AN119="","",IF(AN119&gt;0,"Bullish","Bearish"))</f>
        <v/>
      </c>
      <c r="AP119">
        <f>IF(AO119="",AP118,AO119)</f>
        <v/>
      </c>
      <c r="AQ119" s="14">
        <f>IF(AB119&lt;&gt;"",AB119,"")</f>
        <v/>
      </c>
      <c r="AR119" s="14">
        <f>IF(AD119&lt;&gt;"",AD119,"")</f>
        <v/>
      </c>
      <c r="AS119">
        <f>IF(AS118+1=13,1,AS118+1)</f>
        <v/>
      </c>
      <c r="AT119">
        <f>IFERROR(IF(SLOPE($AQ$98:$AQ$109,$AS$98:$AS$109)&gt;0,MIN(3,ABS(SLOPE($AQ$98:$AQ$109,$AS$98:$AS$109))),IF(SLOPE($AQ$98:$AQ$109,$AS$98:$AS$109)&lt;-0.5,-0.5,0)),0)</f>
        <v/>
      </c>
      <c r="AU119">
        <f>IFERROR(IF(SLOPE($AR$98:$AR$109,$AS$98:$AS$109)&lt;0,MAX(-3,-ABS(SLOPE($AR$98:$AR$109,$AS$98:$AS$109))),IF(SLOPE($AR$98:$AR$109,$AS$98:$AS$109)&gt;0.5,0.5,0)),0)</f>
        <v/>
      </c>
      <c r="AV119">
        <f>($AQ$110+(AT119*(AS119-1)))</f>
        <v/>
      </c>
      <c r="AW119">
        <f>($AR$110+(AU119*(AS119-1)))</f>
        <v/>
      </c>
      <c r="AX119">
        <f>IF(AT119&gt;0,AV119+AT119,AV119)</f>
        <v/>
      </c>
      <c r="AY119">
        <f>IF(AU119&lt;0,AW119+AU119,AW119)</f>
        <v/>
      </c>
      <c r="BA119" s="14">
        <f>IFERROR(AX119-AQ119,"")</f>
        <v/>
      </c>
      <c r="BB119" s="14">
        <f>IFERROR(AY119-AR119,"")</f>
        <v/>
      </c>
      <c r="BD119">
        <f>AH119</f>
        <v/>
      </c>
      <c r="BE119">
        <f>AI119</f>
        <v/>
      </c>
      <c r="BF119">
        <f>AJ119</f>
        <v/>
      </c>
      <c r="BG119" s="14">
        <f>L119</f>
        <v/>
      </c>
      <c r="BH119" s="14">
        <f>IF(X119="","",X119)</f>
        <v/>
      </c>
      <c r="BI119" s="14">
        <f>IF(Y119="","",Y119)</f>
        <v/>
      </c>
      <c r="BJ119">
        <f>Z119</f>
        <v/>
      </c>
      <c r="BK119">
        <f>AA119</f>
        <v/>
      </c>
      <c r="BL119">
        <f>IFERROR(AX119,"")</f>
        <v/>
      </c>
      <c r="BM119">
        <f>IFERROR(AY119,"")</f>
        <v/>
      </c>
    </row>
    <row r="120" ht="14.25" customHeight="1">
      <c r="A120">
        <f>ALGLIB_SSA_XAUUSD!AA120</f>
        <v/>
      </c>
      <c r="B120">
        <f>IF($A120="","",INDEX(ALGLIB_SSA_XAUUSD!$B$2:$B$2401,MATCH($A120,ALGLIB_SSA_XAUUSD!$A$2:$A$2401,1)))</f>
        <v/>
      </c>
      <c r="C120">
        <f>IF($A120="","",INDEX(ALGLIB_SSA_XAUUSD!$C$2:$C$2401,MATCH($A120,ALGLIB_SSA_XAUUSD!$A$2:$A$2401,1)))</f>
        <v/>
      </c>
      <c r="D120" s="14">
        <f>IF($A120="","",INT((ROW()-2)/12)+1)</f>
        <v/>
      </c>
      <c r="E120" s="14">
        <f>IF(AND(E122&lt;&gt;"",D122=D110+1),E110+(E122-E110)*10/12,"")</f>
        <v/>
      </c>
      <c r="F120" s="14">
        <f>IF(AND(F122&lt;&gt;"",D122=D110+1),F110+(F122-F110)*10/12,"")</f>
        <v/>
      </c>
      <c r="G120" s="14">
        <f>IF(AND(G122&lt;&gt;"",D122=D110+1),G110+(G122-G110)*10/12,"")</f>
        <v/>
      </c>
      <c r="H120" s="14">
        <f>IF(AND(H122&lt;&gt;"",D122=D110+1),H110+(H122-H110)*10/12,"")</f>
        <v/>
      </c>
      <c r="I120" s="14">
        <f>IF(AND(L122&lt;&gt;"",D122=D110+1),I110+(I122-I110)*10/12,"")</f>
        <v/>
      </c>
      <c r="J120">
        <f>_xlfn.XLOOKUP($A120,ALGLIB_SSA_XAUUSD!$AA$2:$AA$2401,ALGLIB_SSA_XAUUSD!$P$2:$P$2401,"",0)</f>
        <v/>
      </c>
      <c r="K120">
        <f>_xlfn.XLOOKUP($A120,ALGLIB_SSA_XAUUSD!$AA$2:$AA$2401,ALGLIB_SSA_XAUUSD!$Q$2:$Q$2401,"",0)</f>
        <v/>
      </c>
      <c r="L120">
        <f>_xlfn.XLOOKUP($A120,ALGLIB_SSA_XAUUSD!$AA$2:$AA$2401,ALGLIB_SSA_XAUUSD!$R$2:$R$2401,"",0)</f>
        <v/>
      </c>
      <c r="M120">
        <f>_xlfn.XLOOKUP($A120,ALGLIB_SSA_XAUUSD!$AA$2:$AA$2401,ALGLIB_SSA_XAUUSD!$S$2:$S$2401,"",0)</f>
        <v/>
      </c>
      <c r="N120">
        <f>_xlfn.XLOOKUP($A120,ALGLIB_SSA_XAUUSD!$AA$2:$AA$2401,ALGLIB_SSA_XAUUSD!$T$2:$T$2401,"",0)</f>
        <v/>
      </c>
      <c r="O120">
        <f>_xlfn.XLOOKUP($A120,ALGLIB_SSA_XAUUSD!$AA$2:$AA$2401,ALGLIB_SSA_XAUUSD!$U$2:$U$2401,"",0)</f>
        <v/>
      </c>
      <c r="P120">
        <f>_xlfn.XLOOKUP($A120,ALGLIB_SSA_XAUUSD!$AA$2:$AA$2401,ALGLIB_SSA_XAUUSD!$V$2:$V$2401,"",0)</f>
        <v/>
      </c>
      <c r="S120">
        <f>A120</f>
        <v/>
      </c>
      <c r="T120">
        <f>J120</f>
        <v/>
      </c>
      <c r="U120">
        <f>K120</f>
        <v/>
      </c>
      <c r="V120" s="14">
        <f>IF($A120="","",MOD(ROW()-2,12)+1)</f>
        <v/>
      </c>
      <c r="W120">
        <f>L120</f>
        <v/>
      </c>
      <c r="X120" s="14">
        <f>IF(F120="","",F120)</f>
        <v/>
      </c>
      <c r="Y120" s="14">
        <f>IF(G120="","",G120)</f>
        <v/>
      </c>
      <c r="Z120">
        <f>M120</f>
        <v/>
      </c>
      <c r="AA120">
        <f>N120</f>
        <v/>
      </c>
      <c r="AB120" s="14">
        <f>IF(H120="","",H120)</f>
        <v/>
      </c>
      <c r="AC120">
        <f>O120</f>
        <v/>
      </c>
      <c r="AD120" s="14">
        <f>IF(I120="","",I120)</f>
        <v/>
      </c>
      <c r="AE120">
        <f>P120</f>
        <v/>
      </c>
      <c r="AH120">
        <f>IF(S120&lt;&gt;"",S120,AH119+900)</f>
        <v/>
      </c>
      <c r="AI120">
        <f>IF(T120&lt;&gt;"",T120,AI119)</f>
        <v/>
      </c>
      <c r="AJ120">
        <f>IF(U120&lt;&gt;"",U120,AJ119)</f>
        <v/>
      </c>
      <c r="AK120">
        <f>IF(W120&lt;&gt;"",W120,"")</f>
        <v/>
      </c>
      <c r="AL120" s="14">
        <f>IF(X120&lt;&gt;"",X120,"")</f>
        <v/>
      </c>
      <c r="AM120" s="14">
        <f>IF(Y120&lt;&gt;"",Y120,"")</f>
        <v/>
      </c>
      <c r="AN120" s="14">
        <f>IF(OR(AL120="",AM120=""),"",AL120-AM120)</f>
        <v/>
      </c>
      <c r="AO120">
        <f>IF(AN120="","",IF(AN120&gt;0,"Bullish","Bearish"))</f>
        <v/>
      </c>
      <c r="AP120">
        <f>IF(AO120="",AP119,AO120)</f>
        <v/>
      </c>
      <c r="AQ120" s="14">
        <f>IF(AB120&lt;&gt;"",AB120,"")</f>
        <v/>
      </c>
      <c r="AR120" s="14">
        <f>IF(AD120&lt;&gt;"",AD120,"")</f>
        <v/>
      </c>
      <c r="AS120">
        <f>IF(AS119+1=13,1,AS119+1)</f>
        <v/>
      </c>
      <c r="AT120">
        <f>IFERROR(IF(SLOPE($AQ$98:$AQ$109,$AS$98:$AS$109)&gt;0,MIN(3,ABS(SLOPE($AQ$98:$AQ$109,$AS$98:$AS$109))),IF(SLOPE($AQ$98:$AQ$109,$AS$98:$AS$109)&lt;-0.5,-0.5,0)),0)</f>
        <v/>
      </c>
      <c r="AU120">
        <f>IFERROR(IF(SLOPE($AR$98:$AR$109,$AS$98:$AS$109)&lt;0,MAX(-3,-ABS(SLOPE($AR$98:$AR$109,$AS$98:$AS$109))),IF(SLOPE($AR$98:$AR$109,$AS$98:$AS$109)&gt;0.5,0.5,0)),0)</f>
        <v/>
      </c>
      <c r="AV120">
        <f>($AQ$110+(AT120*(AS120-1)))</f>
        <v/>
      </c>
      <c r="AW120">
        <f>($AR$110+(AU120*(AS120-1)))</f>
        <v/>
      </c>
      <c r="AX120">
        <f>IF(AT120&gt;0,AV120+AT120,AV120)</f>
        <v/>
      </c>
      <c r="AY120">
        <f>IF(AU120&lt;0,AW120+AU120,AW120)</f>
        <v/>
      </c>
      <c r="BA120" s="14">
        <f>IFERROR(AX120-AQ120,"")</f>
        <v/>
      </c>
      <c r="BB120" s="14">
        <f>IFERROR(AY120-AR120,"")</f>
        <v/>
      </c>
      <c r="BD120">
        <f>AH120</f>
        <v/>
      </c>
      <c r="BE120">
        <f>AI120</f>
        <v/>
      </c>
      <c r="BF120">
        <f>AJ120</f>
        <v/>
      </c>
      <c r="BG120" s="14">
        <f>L120</f>
        <v/>
      </c>
      <c r="BH120" s="14">
        <f>IF(X120="","",X120)</f>
        <v/>
      </c>
      <c r="BI120" s="14">
        <f>IF(Y120="","",Y120)</f>
        <v/>
      </c>
      <c r="BJ120">
        <f>Z120</f>
        <v/>
      </c>
      <c r="BK120">
        <f>AA120</f>
        <v/>
      </c>
      <c r="BL120">
        <f>IFERROR(AX120,"")</f>
        <v/>
      </c>
      <c r="BM120">
        <f>IFERROR(AY120,"")</f>
        <v/>
      </c>
    </row>
    <row r="121" ht="14.25" customHeight="1">
      <c r="A121">
        <f>ALGLIB_SSA_XAUUSD!AA121</f>
        <v/>
      </c>
      <c r="B121">
        <f>IF($A121="","",INDEX(ALGLIB_SSA_XAUUSD!$B$2:$B$2401,MATCH($A121,ALGLIB_SSA_XAUUSD!$A$2:$A$2401,1)))</f>
        <v/>
      </c>
      <c r="C121">
        <f>IF($A121="","",INDEX(ALGLIB_SSA_XAUUSD!$C$2:$C$2401,MATCH($A121,ALGLIB_SSA_XAUUSD!$A$2:$A$2401,1)))</f>
        <v/>
      </c>
      <c r="D121" s="14">
        <f>IF($A121="","",INT((ROW()-2)/12)+1)</f>
        <v/>
      </c>
      <c r="E121" s="14">
        <f>IF(AND(E122&lt;&gt;"",D122=D110+1),E110+(E122-E110)*11/12,"")</f>
        <v/>
      </c>
      <c r="F121" s="14">
        <f>IF(AND(F122&lt;&gt;"",D122=D110+1),F110+(F122-F110)*11/12,"")</f>
        <v/>
      </c>
      <c r="G121" s="14">
        <f>IF(AND(G122&lt;&gt;"",D122=D110+1),G110+(G122-G110)*11/12,"")</f>
        <v/>
      </c>
      <c r="H121" s="14">
        <f>IF(AND(H122&lt;&gt;"",D122=D110+1),H110+(H122-H110)*11/12,"")</f>
        <v/>
      </c>
      <c r="I121" s="14">
        <f>IF(AND(L122&lt;&gt;"",D122=D110+1),I110+(I122-I110)*11/12,"")</f>
        <v/>
      </c>
      <c r="J121">
        <f>_xlfn.XLOOKUP($A121,ALGLIB_SSA_XAUUSD!$AA$2:$AA$2401,ALGLIB_SSA_XAUUSD!$P$2:$P$2401,"",0)</f>
        <v/>
      </c>
      <c r="K121">
        <f>_xlfn.XLOOKUP($A121,ALGLIB_SSA_XAUUSD!$AA$2:$AA$2401,ALGLIB_SSA_XAUUSD!$Q$2:$Q$2401,"",0)</f>
        <v/>
      </c>
      <c r="L121">
        <f>_xlfn.XLOOKUP($A121,ALGLIB_SSA_XAUUSD!$AA$2:$AA$2401,ALGLIB_SSA_XAUUSD!$R$2:$R$2401,"",0)</f>
        <v/>
      </c>
      <c r="M121">
        <f>_xlfn.XLOOKUP($A121,ALGLIB_SSA_XAUUSD!$AA$2:$AA$2401,ALGLIB_SSA_XAUUSD!$S$2:$S$2401,"",0)</f>
        <v/>
      </c>
      <c r="N121">
        <f>_xlfn.XLOOKUP($A121,ALGLIB_SSA_XAUUSD!$AA$2:$AA$2401,ALGLIB_SSA_XAUUSD!$T$2:$T$2401,"",0)</f>
        <v/>
      </c>
      <c r="O121">
        <f>_xlfn.XLOOKUP($A121,ALGLIB_SSA_XAUUSD!$AA$2:$AA$2401,ALGLIB_SSA_XAUUSD!$U$2:$U$2401,"",0)</f>
        <v/>
      </c>
      <c r="P121">
        <f>_xlfn.XLOOKUP($A121,ALGLIB_SSA_XAUUSD!$AA$2:$AA$2401,ALGLIB_SSA_XAUUSD!$V$2:$V$2401,"",0)</f>
        <v/>
      </c>
      <c r="S121">
        <f>A121</f>
        <v/>
      </c>
      <c r="T121">
        <f>J121</f>
        <v/>
      </c>
      <c r="U121">
        <f>K121</f>
        <v/>
      </c>
      <c r="V121" s="14">
        <f>IF($A121="","",MOD(ROW()-2,12)+1)</f>
        <v/>
      </c>
      <c r="W121">
        <f>L121</f>
        <v/>
      </c>
      <c r="X121" s="14">
        <f>IF(F121="","",F121)</f>
        <v/>
      </c>
      <c r="Y121" s="14">
        <f>IF(G121="","",G121)</f>
        <v/>
      </c>
      <c r="Z121">
        <f>M121</f>
        <v/>
      </c>
      <c r="AA121">
        <f>N121</f>
        <v/>
      </c>
      <c r="AB121" s="14">
        <f>IF(H121="","",H121)</f>
        <v/>
      </c>
      <c r="AC121">
        <f>O121</f>
        <v/>
      </c>
      <c r="AD121" s="14">
        <f>IF(I121="","",I121)</f>
        <v/>
      </c>
      <c r="AE121">
        <f>P121</f>
        <v/>
      </c>
      <c r="AH121">
        <f>IF(S121&lt;&gt;"",S121,AH120+900)</f>
        <v/>
      </c>
      <c r="AI121">
        <f>IF(T121&lt;&gt;"",T121,AI120)</f>
        <v/>
      </c>
      <c r="AJ121">
        <f>IF(U121&lt;&gt;"",U121,AJ120)</f>
        <v/>
      </c>
      <c r="AK121">
        <f>IF(W121&lt;&gt;"",W121,"")</f>
        <v/>
      </c>
      <c r="AL121" s="14">
        <f>IF(X121&lt;&gt;"",X121,"")</f>
        <v/>
      </c>
      <c r="AM121" s="14">
        <f>IF(Y121&lt;&gt;"",Y121,"")</f>
        <v/>
      </c>
      <c r="AN121" s="14">
        <f>IF(OR(AL121="",AM121=""),"",AL121-AM121)</f>
        <v/>
      </c>
      <c r="AO121">
        <f>IF(AN121="","",IF(AN121&gt;0,"Bullish","Bearish"))</f>
        <v/>
      </c>
      <c r="AP121">
        <f>IF(AO121="",AP120,AO121)</f>
        <v/>
      </c>
      <c r="AQ121" s="14">
        <f>IF(AB121&lt;&gt;"",AB121,"")</f>
        <v/>
      </c>
      <c r="AR121" s="14">
        <f>IF(AD121&lt;&gt;"",AD121,"")</f>
        <v/>
      </c>
      <c r="AS121">
        <f>IF(AS120+1=13,1,AS120+1)</f>
        <v/>
      </c>
      <c r="AT121">
        <f>IFERROR(IF(SLOPE($AQ$98:$AQ$109,$AS$98:$AS$109)&gt;0,MIN(3,ABS(SLOPE($AQ$98:$AQ$109,$AS$98:$AS$109))),IF(SLOPE($AQ$98:$AQ$109,$AS$98:$AS$109)&lt;-0.5,-0.5,0)),0)</f>
        <v/>
      </c>
      <c r="AU121">
        <f>IFERROR(IF(SLOPE($AR$98:$AR$109,$AS$98:$AS$109)&lt;0,MAX(-3,-ABS(SLOPE($AR$98:$AR$109,$AS$98:$AS$109))),IF(SLOPE($AR$98:$AR$109,$AS$98:$AS$109)&gt;0.5,0.5,0)),0)</f>
        <v/>
      </c>
      <c r="AV121">
        <f>($AQ$110+(AT121*(AS121-1)))</f>
        <v/>
      </c>
      <c r="AW121">
        <f>($AR$110+(AU121*(AS121-1)))</f>
        <v/>
      </c>
      <c r="AX121">
        <f>IF(AT121&gt;0,AV121+AT121,AV121)</f>
        <v/>
      </c>
      <c r="AY121">
        <f>IF(AU121&lt;0,AW121+AU121,AW121)</f>
        <v/>
      </c>
      <c r="BA121" s="14">
        <f>IFERROR(AX121-AQ121,"")</f>
        <v/>
      </c>
      <c r="BB121" s="14">
        <f>IFERROR(AY121-AR121,"")</f>
        <v/>
      </c>
      <c r="BD121">
        <f>AH121</f>
        <v/>
      </c>
      <c r="BE121">
        <f>AI121</f>
        <v/>
      </c>
      <c r="BF121">
        <f>AJ121</f>
        <v/>
      </c>
      <c r="BG121" s="14">
        <f>L121</f>
        <v/>
      </c>
      <c r="BH121" s="14">
        <f>IF(X121="","",X121)</f>
        <v/>
      </c>
      <c r="BI121" s="14">
        <f>IF(Y121="","",Y121)</f>
        <v/>
      </c>
      <c r="BJ121">
        <f>Z121</f>
        <v/>
      </c>
      <c r="BK121">
        <f>AA121</f>
        <v/>
      </c>
      <c r="BL121">
        <f>IFERROR(AX121,"")</f>
        <v/>
      </c>
      <c r="BM121">
        <f>IFERROR(AY121,"")</f>
        <v/>
      </c>
    </row>
    <row r="122" ht="14.25" customHeight="1">
      <c r="A122">
        <f>ALGLIB_SSA_XAUUSD!AA122</f>
        <v/>
      </c>
      <c r="B122">
        <f>IF($A122="","",INDEX(ALGLIB_SSA_XAUUSD!$B$2:$B$2401,MATCH($A122,ALGLIB_SSA_XAUUSD!$A$2:$A$2401,1)))</f>
        <v/>
      </c>
      <c r="C122">
        <f>IF($A122="","",INDEX(ALGLIB_SSA_XAUUSD!$C$2:$C$2401,MATCH($A122,ALGLIB_SSA_XAUUSD!$A$2:$A$2401,1)))</f>
        <v/>
      </c>
      <c r="D122" s="14">
        <f>IF($A122="","",INT((ROW()-2)/12)+1)</f>
        <v/>
      </c>
      <c r="E122" s="14">
        <f>IF($A122="","",INDEX(ALGLIB_SSA_XAUUSD!$D$2:$D$2401,MATCH($A122,ALGLIB_SSA_XAUUSD!$A$2:$A$2401,1)))</f>
        <v/>
      </c>
      <c r="F122" s="14">
        <f>IF($A122="","",INDEX(ALGLIB_SSA_XAUUSD!$E$2:$E$2401,MATCH($A122,ALGLIB_SSA_XAUUSD!$A$2:$A$2401,1)))</f>
        <v/>
      </c>
      <c r="G122" s="14">
        <f>IF($A122="","",INDEX(ALGLIB_SSA_XAUUSD!$F$2:$F$2401,MATCH($A122,ALGLIB_SSA_XAUUSD!$A$2:$A$2401,1)))</f>
        <v/>
      </c>
      <c r="H122" s="14">
        <f>IF($A122="","",INDEX(ALGLIB_SSA_XAUUSD!$G$2:$G$2401,MATCH($A122,ALGLIB_SSA_XAUUSD!$A$2:$A$2401,1)))</f>
        <v/>
      </c>
      <c r="I122" s="14">
        <f>IF($A122="","",INDEX(ALGLIB_SSA_XAUUSD!$H$2:$H$2401,MATCH($A122,ALGLIB_SSA_XAUUSD!$A$2:$A$2401,1)))</f>
        <v/>
      </c>
      <c r="J122">
        <f>_xlfn.XLOOKUP($A122,ALGLIB_SSA_XAUUSD!$AA$2:$AA$2401,ALGLIB_SSA_XAUUSD!$P$2:$P$2401,"",0)</f>
        <v/>
      </c>
      <c r="K122">
        <f>_xlfn.XLOOKUP($A122,ALGLIB_SSA_XAUUSD!$AA$2:$AA$2401,ALGLIB_SSA_XAUUSD!$Q$2:$Q$2401,"",0)</f>
        <v/>
      </c>
      <c r="L122">
        <f>_xlfn.XLOOKUP($A122,ALGLIB_SSA_XAUUSD!$AA$2:$AA$2401,ALGLIB_SSA_XAUUSD!$R$2:$R$2401,"",0)</f>
        <v/>
      </c>
      <c r="M122">
        <f>_xlfn.XLOOKUP($A122,ALGLIB_SSA_XAUUSD!$AA$2:$AA$2401,ALGLIB_SSA_XAUUSD!$S$2:$S$2401,"",0)</f>
        <v/>
      </c>
      <c r="N122">
        <f>_xlfn.XLOOKUP($A122,ALGLIB_SSA_XAUUSD!$AA$2:$AA$2401,ALGLIB_SSA_XAUUSD!$T$2:$T$2401,"",0)</f>
        <v/>
      </c>
      <c r="O122">
        <f>_xlfn.XLOOKUP($A122,ALGLIB_SSA_XAUUSD!$AA$2:$AA$2401,ALGLIB_SSA_XAUUSD!$U$2:$U$2401,"",0)</f>
        <v/>
      </c>
      <c r="P122">
        <f>_xlfn.XLOOKUP($A122,ALGLIB_SSA_XAUUSD!$AA$2:$AA$2401,ALGLIB_SSA_XAUUSD!$V$2:$V$2401,"",0)</f>
        <v/>
      </c>
      <c r="S122">
        <f>A122</f>
        <v/>
      </c>
      <c r="T122">
        <f>J122</f>
        <v/>
      </c>
      <c r="U122">
        <f>K122</f>
        <v/>
      </c>
      <c r="V122" s="14">
        <f>IF($A122="","",MOD(ROW()-2,12)+1)</f>
        <v/>
      </c>
      <c r="W122">
        <f>L122</f>
        <v/>
      </c>
      <c r="X122" s="14">
        <f>IF(F122="","",F122)</f>
        <v/>
      </c>
      <c r="Y122" s="14">
        <f>IF(G122="","",G122)</f>
        <v/>
      </c>
      <c r="Z122">
        <f>M122</f>
        <v/>
      </c>
      <c r="AA122">
        <f>N122</f>
        <v/>
      </c>
      <c r="AB122" s="14">
        <f>IF(H122="","",H122)</f>
        <v/>
      </c>
      <c r="AC122">
        <f>O122</f>
        <v/>
      </c>
      <c r="AD122" s="14">
        <f>IF(I122="","",I122)</f>
        <v/>
      </c>
      <c r="AE122">
        <f>P122</f>
        <v/>
      </c>
      <c r="AH122">
        <f>IF(S122&lt;&gt;"",S122,AH121+900)</f>
        <v/>
      </c>
      <c r="AI122">
        <f>IF(T122&lt;&gt;"",T122,AI121)</f>
        <v/>
      </c>
      <c r="AJ122">
        <f>IF(U122&lt;&gt;"",U122,AJ121)</f>
        <v/>
      </c>
      <c r="AK122">
        <f>IF(W122&lt;&gt;"",W122,"")</f>
        <v/>
      </c>
      <c r="AL122" s="14">
        <f>IF(X122&lt;&gt;"",X122,"")</f>
        <v/>
      </c>
      <c r="AM122" s="14">
        <f>IF(Y122&lt;&gt;"",Y122,"")</f>
        <v/>
      </c>
      <c r="AN122" s="14">
        <f>IF(OR(AL122="",AM122=""),"",AL122-AM122)</f>
        <v/>
      </c>
      <c r="AO122">
        <f>IF(AN122="","",IF(AN122&gt;0,"Bullish","Bearish"))</f>
        <v/>
      </c>
      <c r="AP122">
        <f>IF(AO122="",AP121,AO122)</f>
        <v/>
      </c>
      <c r="AQ122" s="14">
        <f>IF(AB122&lt;&gt;"",AB122,"")</f>
        <v/>
      </c>
      <c r="AR122" s="14">
        <f>IF(AD122&lt;&gt;"",AD122,"")</f>
        <v/>
      </c>
      <c r="AS122">
        <f>IF(AS121+1=13,1,AS121+1)</f>
        <v/>
      </c>
      <c r="AT122">
        <f>IFERROR(IF(SLOPE($AQ$110:$AQ$121,$AS$110:$AS$121)&gt;0,MIN(3,ABS(SLOPE($AQ$110:$AQ$121,$AS$110:$AS$121))),IF(SLOPE($AQ$110:$AQ$121,$AS$110:$AS$121)&lt;-0.5,-0.5,0)),0)</f>
        <v/>
      </c>
      <c r="AU122">
        <f>IFERROR(IF(SLOPE($AR$110:$AR$121,$AS$110:$AS$121)&lt;0,MAX(-3,-ABS(SLOPE($AR$110:$AR$121,$AS$110:$AS$121))),IF(SLOPE($AR$110:$AR$121,$AS$110:$AS$121)&gt;0.5,0.5,0)),0)</f>
        <v/>
      </c>
      <c r="AV122">
        <f>($AQ$122+(AT122*(AS122-1)))</f>
        <v/>
      </c>
      <c r="AW122">
        <f>($AR$122+(AU122*(AS122-1)))</f>
        <v/>
      </c>
      <c r="AX122">
        <f>IF(AT122&gt;0,AV122+AT122,AV122)</f>
        <v/>
      </c>
      <c r="AY122">
        <f>IF(AU122&lt;0,AW122+AU122,AW122)</f>
        <v/>
      </c>
      <c r="BA122" s="14">
        <f>IFERROR(AX122-AQ122,"")</f>
        <v/>
      </c>
      <c r="BB122" s="14">
        <f>IFERROR(AY122-AR122,"")</f>
        <v/>
      </c>
      <c r="BD122">
        <f>AH122</f>
        <v/>
      </c>
      <c r="BE122">
        <f>AI122</f>
        <v/>
      </c>
      <c r="BF122">
        <f>AJ122</f>
        <v/>
      </c>
      <c r="BG122" s="14">
        <f>L122</f>
        <v/>
      </c>
      <c r="BH122" s="14">
        <f>IF(X122="","",X122)</f>
        <v/>
      </c>
      <c r="BI122" s="14">
        <f>IF(Y122="","",Y122)</f>
        <v/>
      </c>
      <c r="BJ122">
        <f>Z122</f>
        <v/>
      </c>
      <c r="BK122">
        <f>AA122</f>
        <v/>
      </c>
      <c r="BL122">
        <f>IFERROR(AX122,"")</f>
        <v/>
      </c>
      <c r="BM122">
        <f>IFERROR(AY122,"")</f>
        <v/>
      </c>
    </row>
    <row r="123" ht="14.25" customHeight="1">
      <c r="A123">
        <f>ALGLIB_SSA_XAUUSD!AA123</f>
        <v/>
      </c>
      <c r="B123">
        <f>IF($A123="","",INDEX(ALGLIB_SSA_XAUUSD!$B$2:$B$2401,MATCH($A123,ALGLIB_SSA_XAUUSD!$A$2:$A$2401,1)))</f>
        <v/>
      </c>
      <c r="C123">
        <f>IF($A123="","",INDEX(ALGLIB_SSA_XAUUSD!$C$2:$C$2401,MATCH($A123,ALGLIB_SSA_XAUUSD!$A$2:$A$2401,1)))</f>
        <v/>
      </c>
      <c r="D123" s="14">
        <f>IF($A123="","",INT((ROW()-2)/12)+1)</f>
        <v/>
      </c>
      <c r="E123" s="14">
        <f>IF(AND(E134&lt;&gt;"",D134=D122+1),E122+(E134-E122)*1/12,"")</f>
        <v/>
      </c>
      <c r="F123" s="14">
        <f>IF(AND(F134&lt;&gt;"",D134=D122+1),F122+(F134-F122)*1/12,"")</f>
        <v/>
      </c>
      <c r="G123" s="14">
        <f>IF(AND(G134&lt;&gt;"",D134=D122+1),G122+(G134-G122)*1/12,"")</f>
        <v/>
      </c>
      <c r="H123" s="14">
        <f>IF(AND(H134&lt;&gt;"",D134=D122+1),H122+(H134-H122)*1/12,"")</f>
        <v/>
      </c>
      <c r="I123" s="14">
        <f>IF(AND(L134&lt;&gt;"",D134=D122+1),I122+(I134-I122)*1/12,"")</f>
        <v/>
      </c>
      <c r="J123">
        <f>_xlfn.XLOOKUP($A123,ALGLIB_SSA_XAUUSD!$AA$2:$AA$2401,ALGLIB_SSA_XAUUSD!$P$2:$P$2401,"",0)</f>
        <v/>
      </c>
      <c r="K123">
        <f>_xlfn.XLOOKUP($A123,ALGLIB_SSA_XAUUSD!$AA$2:$AA$2401,ALGLIB_SSA_XAUUSD!$Q$2:$Q$2401,"",0)</f>
        <v/>
      </c>
      <c r="L123">
        <f>_xlfn.XLOOKUP($A123,ALGLIB_SSA_XAUUSD!$AA$2:$AA$2401,ALGLIB_SSA_XAUUSD!$R$2:$R$2401,"",0)</f>
        <v/>
      </c>
      <c r="M123">
        <f>_xlfn.XLOOKUP($A123,ALGLIB_SSA_XAUUSD!$AA$2:$AA$2401,ALGLIB_SSA_XAUUSD!$S$2:$S$2401,"",0)</f>
        <v/>
      </c>
      <c r="N123">
        <f>_xlfn.XLOOKUP($A123,ALGLIB_SSA_XAUUSD!$AA$2:$AA$2401,ALGLIB_SSA_XAUUSD!$T$2:$T$2401,"",0)</f>
        <v/>
      </c>
      <c r="O123">
        <f>_xlfn.XLOOKUP($A123,ALGLIB_SSA_XAUUSD!$AA$2:$AA$2401,ALGLIB_SSA_XAUUSD!$U$2:$U$2401,"",0)</f>
        <v/>
      </c>
      <c r="P123">
        <f>_xlfn.XLOOKUP($A123,ALGLIB_SSA_XAUUSD!$AA$2:$AA$2401,ALGLIB_SSA_XAUUSD!$V$2:$V$2401,"",0)</f>
        <v/>
      </c>
      <c r="S123">
        <f>A123</f>
        <v/>
      </c>
      <c r="T123">
        <f>J123</f>
        <v/>
      </c>
      <c r="U123">
        <f>K123</f>
        <v/>
      </c>
      <c r="V123" s="14">
        <f>IF($A123="","",MOD(ROW()-2,12)+1)</f>
        <v/>
      </c>
      <c r="W123">
        <f>L123</f>
        <v/>
      </c>
      <c r="X123" s="14">
        <f>IF(F123="","",F123)</f>
        <v/>
      </c>
      <c r="Y123" s="14">
        <f>IF(G123="","",G123)</f>
        <v/>
      </c>
      <c r="Z123">
        <f>M123</f>
        <v/>
      </c>
      <c r="AA123">
        <f>N123</f>
        <v/>
      </c>
      <c r="AB123" s="14">
        <f>IF(H123="","",H123)</f>
        <v/>
      </c>
      <c r="AC123">
        <f>O123</f>
        <v/>
      </c>
      <c r="AD123" s="14">
        <f>IF(I123="","",I123)</f>
        <v/>
      </c>
      <c r="AE123">
        <f>P123</f>
        <v/>
      </c>
      <c r="AH123">
        <f>IF(S123&lt;&gt;"",S123,AH122+900)</f>
        <v/>
      </c>
      <c r="AI123">
        <f>IF(T123&lt;&gt;"",T123,AI122)</f>
        <v/>
      </c>
      <c r="AJ123">
        <f>IF(U123&lt;&gt;"",U123,AJ122)</f>
        <v/>
      </c>
      <c r="AK123">
        <f>IF(W123&lt;&gt;"",W123,"")</f>
        <v/>
      </c>
      <c r="AL123" s="14">
        <f>IF(X123&lt;&gt;"",X123,"")</f>
        <v/>
      </c>
      <c r="AM123" s="14">
        <f>IF(Y123&lt;&gt;"",Y123,"")</f>
        <v/>
      </c>
      <c r="AN123" s="14">
        <f>IF(OR(AL123="",AM123=""),"",AL123-AM123)</f>
        <v/>
      </c>
      <c r="AO123">
        <f>IF(AN123="","",IF(AN123&gt;0,"Bullish","Bearish"))</f>
        <v/>
      </c>
      <c r="AP123">
        <f>IF(AO123="",AP122,AO123)</f>
        <v/>
      </c>
      <c r="AQ123" s="14">
        <f>IF(AB123&lt;&gt;"",AB123,"")</f>
        <v/>
      </c>
      <c r="AR123" s="14">
        <f>IF(AD123&lt;&gt;"",AD123,"")</f>
        <v/>
      </c>
      <c r="AS123">
        <f>IF(AS122+1=13,1,AS122+1)</f>
        <v/>
      </c>
      <c r="AT123">
        <f>IFERROR(IF(SLOPE($AQ$110:$AQ$121,$AS$110:$AS$121)&gt;0,MIN(3,ABS(SLOPE($AQ$110:$AQ$121,$AS$110:$AS$121))),IF(SLOPE($AQ$110:$AQ$121,$AS$110:$AS$121)&lt;-0.5,-0.5,0)),0)</f>
        <v/>
      </c>
      <c r="AU123">
        <f>IFERROR(IF(SLOPE($AR$110:$AR$121,$AS$110:$AS$121)&lt;0,MAX(-3,-ABS(SLOPE($AR$110:$AR$121,$AS$110:$AS$121))),IF(SLOPE($AR$110:$AR$121,$AS$110:$AS$121)&gt;0.5,0.5,0)),0)</f>
        <v/>
      </c>
      <c r="AV123">
        <f>($AQ$122+(AT123*(AS123-1)))</f>
        <v/>
      </c>
      <c r="AW123">
        <f>($AR$122+(AU123*(AS123-1)))</f>
        <v/>
      </c>
      <c r="AX123">
        <f>IF(AT123&gt;0,AV123+AT123,AV123)</f>
        <v/>
      </c>
      <c r="AY123">
        <f>IF(AU123&lt;0,AW123+AU123,AW123)</f>
        <v/>
      </c>
      <c r="BA123" s="14">
        <f>IFERROR(AX123-AQ123,"")</f>
        <v/>
      </c>
      <c r="BB123" s="14">
        <f>IFERROR(AY123-AR123,"")</f>
        <v/>
      </c>
      <c r="BD123">
        <f>AH123</f>
        <v/>
      </c>
      <c r="BE123">
        <f>AI123</f>
        <v/>
      </c>
      <c r="BF123">
        <f>AJ123</f>
        <v/>
      </c>
      <c r="BG123" s="14">
        <f>L123</f>
        <v/>
      </c>
      <c r="BH123" s="14">
        <f>IF(X123="","",X123)</f>
        <v/>
      </c>
      <c r="BI123" s="14">
        <f>IF(Y123="","",Y123)</f>
        <v/>
      </c>
      <c r="BJ123">
        <f>Z123</f>
        <v/>
      </c>
      <c r="BK123">
        <f>AA123</f>
        <v/>
      </c>
      <c r="BL123">
        <f>IFERROR(AX123,"")</f>
        <v/>
      </c>
      <c r="BM123">
        <f>IFERROR(AY123,"")</f>
        <v/>
      </c>
    </row>
    <row r="124" ht="14.25" customHeight="1">
      <c r="A124">
        <f>ALGLIB_SSA_XAUUSD!AA124</f>
        <v/>
      </c>
      <c r="B124">
        <f>IF($A124="","",INDEX(ALGLIB_SSA_XAUUSD!$B$2:$B$2401,MATCH($A124,ALGLIB_SSA_XAUUSD!$A$2:$A$2401,1)))</f>
        <v/>
      </c>
      <c r="C124">
        <f>IF($A124="","",INDEX(ALGLIB_SSA_XAUUSD!$C$2:$C$2401,MATCH($A124,ALGLIB_SSA_XAUUSD!$A$2:$A$2401,1)))</f>
        <v/>
      </c>
      <c r="D124" s="14">
        <f>IF($A124="","",INT((ROW()-2)/12)+1)</f>
        <v/>
      </c>
      <c r="E124" s="14">
        <f>IF(AND(E134&lt;&gt;"",D134=D122+1),E122+(E134-E122)*2/12,"")</f>
        <v/>
      </c>
      <c r="F124" s="14">
        <f>IF(AND(F134&lt;&gt;"",D134=D122+1),F122+(F134-F122)*2/12,"")</f>
        <v/>
      </c>
      <c r="G124" s="14">
        <f>IF(AND(G134&lt;&gt;"",D134=D122+1),G122+(G134-G122)*2/12,"")</f>
        <v/>
      </c>
      <c r="H124" s="14">
        <f>IF(AND(H134&lt;&gt;"",D134=D122+1),H122+(H134-H122)*2/12,"")</f>
        <v/>
      </c>
      <c r="I124" s="14">
        <f>IF(AND(L134&lt;&gt;"",D134=D122+1),I122+(I134-I122)*2/12,"")</f>
        <v/>
      </c>
      <c r="J124">
        <f>_xlfn.XLOOKUP($A124,ALGLIB_SSA_XAUUSD!$AA$2:$AA$2401,ALGLIB_SSA_XAUUSD!$P$2:$P$2401,"",0)</f>
        <v/>
      </c>
      <c r="K124">
        <f>_xlfn.XLOOKUP($A124,ALGLIB_SSA_XAUUSD!$AA$2:$AA$2401,ALGLIB_SSA_XAUUSD!$Q$2:$Q$2401,"",0)</f>
        <v/>
      </c>
      <c r="L124">
        <f>_xlfn.XLOOKUP($A124,ALGLIB_SSA_XAUUSD!$AA$2:$AA$2401,ALGLIB_SSA_XAUUSD!$R$2:$R$2401,"",0)</f>
        <v/>
      </c>
      <c r="M124">
        <f>_xlfn.XLOOKUP($A124,ALGLIB_SSA_XAUUSD!$AA$2:$AA$2401,ALGLIB_SSA_XAUUSD!$S$2:$S$2401,"",0)</f>
        <v/>
      </c>
      <c r="N124">
        <f>_xlfn.XLOOKUP($A124,ALGLIB_SSA_XAUUSD!$AA$2:$AA$2401,ALGLIB_SSA_XAUUSD!$T$2:$T$2401,"",0)</f>
        <v/>
      </c>
      <c r="O124">
        <f>_xlfn.XLOOKUP($A124,ALGLIB_SSA_XAUUSD!$AA$2:$AA$2401,ALGLIB_SSA_XAUUSD!$U$2:$U$2401,"",0)</f>
        <v/>
      </c>
      <c r="P124">
        <f>_xlfn.XLOOKUP($A124,ALGLIB_SSA_XAUUSD!$AA$2:$AA$2401,ALGLIB_SSA_XAUUSD!$V$2:$V$2401,"",0)</f>
        <v/>
      </c>
      <c r="S124">
        <f>A124</f>
        <v/>
      </c>
      <c r="T124">
        <f>J124</f>
        <v/>
      </c>
      <c r="U124">
        <f>K124</f>
        <v/>
      </c>
      <c r="V124" s="14">
        <f>IF($A124="","",MOD(ROW()-2,12)+1)</f>
        <v/>
      </c>
      <c r="W124">
        <f>L124</f>
        <v/>
      </c>
      <c r="X124" s="14">
        <f>IF(F124="","",F124)</f>
        <v/>
      </c>
      <c r="Y124" s="14">
        <f>IF(G124="","",G124)</f>
        <v/>
      </c>
      <c r="Z124">
        <f>M124</f>
        <v/>
      </c>
      <c r="AA124">
        <f>N124</f>
        <v/>
      </c>
      <c r="AB124" s="14">
        <f>IF(H124="","",H124)</f>
        <v/>
      </c>
      <c r="AC124">
        <f>O124</f>
        <v/>
      </c>
      <c r="AD124" s="14">
        <f>IF(I124="","",I124)</f>
        <v/>
      </c>
      <c r="AE124">
        <f>P124</f>
        <v/>
      </c>
      <c r="AH124">
        <f>IF(S124&lt;&gt;"",S124,AH123+900)</f>
        <v/>
      </c>
      <c r="AI124">
        <f>IF(T124&lt;&gt;"",T124,AI123)</f>
        <v/>
      </c>
      <c r="AJ124">
        <f>IF(U124&lt;&gt;"",U124,AJ123)</f>
        <v/>
      </c>
      <c r="AK124">
        <f>IF(W124&lt;&gt;"",W124,"")</f>
        <v/>
      </c>
      <c r="AL124" s="14">
        <f>IF(X124&lt;&gt;"",X124,"")</f>
        <v/>
      </c>
      <c r="AM124" s="14">
        <f>IF(Y124&lt;&gt;"",Y124,"")</f>
        <v/>
      </c>
      <c r="AN124" s="14">
        <f>IF(OR(AL124="",AM124=""),"",AL124-AM124)</f>
        <v/>
      </c>
      <c r="AO124">
        <f>IF(AN124="","",IF(AN124&gt;0,"Bullish","Bearish"))</f>
        <v/>
      </c>
      <c r="AP124">
        <f>IF(AO124="",AP123,AO124)</f>
        <v/>
      </c>
      <c r="AQ124" s="14">
        <f>IF(AB124&lt;&gt;"",AB124,"")</f>
        <v/>
      </c>
      <c r="AR124" s="14">
        <f>IF(AD124&lt;&gt;"",AD124,"")</f>
        <v/>
      </c>
      <c r="AS124">
        <f>IF(AS123+1=13,1,AS123+1)</f>
        <v/>
      </c>
      <c r="AT124">
        <f>IFERROR(IF(SLOPE($AQ$110:$AQ$121,$AS$110:$AS$121)&gt;0,MIN(3,ABS(SLOPE($AQ$110:$AQ$121,$AS$110:$AS$121))),IF(SLOPE($AQ$110:$AQ$121,$AS$110:$AS$121)&lt;-0.5,-0.5,0)),0)</f>
        <v/>
      </c>
      <c r="AU124">
        <f>IFERROR(IF(SLOPE($AR$110:$AR$121,$AS$110:$AS$121)&lt;0,MAX(-3,-ABS(SLOPE($AR$110:$AR$121,$AS$110:$AS$121))),IF(SLOPE($AR$110:$AR$121,$AS$110:$AS$121)&gt;0.5,0.5,0)),0)</f>
        <v/>
      </c>
      <c r="AV124">
        <f>($AQ$122+(AT124*(AS124-1)))</f>
        <v/>
      </c>
      <c r="AW124">
        <f>($AR$122+(AU124*(AS124-1)))</f>
        <v/>
      </c>
      <c r="AX124">
        <f>IF(AT124&gt;0,AV124+AT124,AV124)</f>
        <v/>
      </c>
      <c r="AY124">
        <f>IF(AU124&lt;0,AW124+AU124,AW124)</f>
        <v/>
      </c>
      <c r="BA124" s="14">
        <f>IFERROR(AX124-AQ124,"")</f>
        <v/>
      </c>
      <c r="BB124" s="14">
        <f>IFERROR(AY124-AR124,"")</f>
        <v/>
      </c>
      <c r="BD124">
        <f>AH124</f>
        <v/>
      </c>
      <c r="BE124">
        <f>AI124</f>
        <v/>
      </c>
      <c r="BF124">
        <f>AJ124</f>
        <v/>
      </c>
      <c r="BG124" s="14">
        <f>L124</f>
        <v/>
      </c>
      <c r="BH124" s="14">
        <f>IF(X124="","",X124)</f>
        <v/>
      </c>
      <c r="BI124" s="14">
        <f>IF(Y124="","",Y124)</f>
        <v/>
      </c>
      <c r="BJ124">
        <f>Z124</f>
        <v/>
      </c>
      <c r="BK124">
        <f>AA124</f>
        <v/>
      </c>
      <c r="BL124">
        <f>IFERROR(AX124,"")</f>
        <v/>
      </c>
      <c r="BM124">
        <f>IFERROR(AY124,"")</f>
        <v/>
      </c>
    </row>
    <row r="125" ht="14.25" customHeight="1">
      <c r="A125">
        <f>ALGLIB_SSA_XAUUSD!AA125</f>
        <v/>
      </c>
      <c r="B125">
        <f>IF($A125="","",INDEX(ALGLIB_SSA_XAUUSD!$B$2:$B$2401,MATCH($A125,ALGLIB_SSA_XAUUSD!$A$2:$A$2401,1)))</f>
        <v/>
      </c>
      <c r="C125">
        <f>IF($A125="","",INDEX(ALGLIB_SSA_XAUUSD!$C$2:$C$2401,MATCH($A125,ALGLIB_SSA_XAUUSD!$A$2:$A$2401,1)))</f>
        <v/>
      </c>
      <c r="D125" s="14">
        <f>IF($A125="","",INT((ROW()-2)/12)+1)</f>
        <v/>
      </c>
      <c r="E125" s="14">
        <f>IF(AND(E134&lt;&gt;"",D134=D122+1),E122+(E134-E122)*3/12,"")</f>
        <v/>
      </c>
      <c r="F125" s="14">
        <f>IF(AND(F134&lt;&gt;"",D134=D122+1),F122+(F134-F122)*3/12,"")</f>
        <v/>
      </c>
      <c r="G125" s="14">
        <f>IF(AND(G134&lt;&gt;"",D134=D122+1),G122+(G134-G122)*3/12,"")</f>
        <v/>
      </c>
      <c r="H125" s="14">
        <f>IF(AND(H134&lt;&gt;"",D134=D122+1),H122+(H134-H122)*3/12,"")</f>
        <v/>
      </c>
      <c r="I125" s="14">
        <f>IF(AND(L134&lt;&gt;"",D134=D122+1),I122+(I134-I122)*3/12,"")</f>
        <v/>
      </c>
      <c r="J125">
        <f>_xlfn.XLOOKUP($A125,ALGLIB_SSA_XAUUSD!$AA$2:$AA$2401,ALGLIB_SSA_XAUUSD!$P$2:$P$2401,"",0)</f>
        <v/>
      </c>
      <c r="K125">
        <f>_xlfn.XLOOKUP($A125,ALGLIB_SSA_XAUUSD!$AA$2:$AA$2401,ALGLIB_SSA_XAUUSD!$Q$2:$Q$2401,"",0)</f>
        <v/>
      </c>
      <c r="L125">
        <f>_xlfn.XLOOKUP($A125,ALGLIB_SSA_XAUUSD!$AA$2:$AA$2401,ALGLIB_SSA_XAUUSD!$R$2:$R$2401,"",0)</f>
        <v/>
      </c>
      <c r="M125">
        <f>_xlfn.XLOOKUP($A125,ALGLIB_SSA_XAUUSD!$AA$2:$AA$2401,ALGLIB_SSA_XAUUSD!$S$2:$S$2401,"",0)</f>
        <v/>
      </c>
      <c r="N125">
        <f>_xlfn.XLOOKUP($A125,ALGLIB_SSA_XAUUSD!$AA$2:$AA$2401,ALGLIB_SSA_XAUUSD!$T$2:$T$2401,"",0)</f>
        <v/>
      </c>
      <c r="O125">
        <f>_xlfn.XLOOKUP($A125,ALGLIB_SSA_XAUUSD!$AA$2:$AA$2401,ALGLIB_SSA_XAUUSD!$U$2:$U$2401,"",0)</f>
        <v/>
      </c>
      <c r="P125">
        <f>_xlfn.XLOOKUP($A125,ALGLIB_SSA_XAUUSD!$AA$2:$AA$2401,ALGLIB_SSA_XAUUSD!$V$2:$V$2401,"",0)</f>
        <v/>
      </c>
      <c r="S125">
        <f>A125</f>
        <v/>
      </c>
      <c r="T125">
        <f>J125</f>
        <v/>
      </c>
      <c r="U125">
        <f>K125</f>
        <v/>
      </c>
      <c r="V125" s="14">
        <f>IF($A125="","",MOD(ROW()-2,12)+1)</f>
        <v/>
      </c>
      <c r="W125">
        <f>L125</f>
        <v/>
      </c>
      <c r="X125" s="14">
        <f>IF(F125="","",F125)</f>
        <v/>
      </c>
      <c r="Y125" s="14">
        <f>IF(G125="","",G125)</f>
        <v/>
      </c>
      <c r="Z125">
        <f>M125</f>
        <v/>
      </c>
      <c r="AA125">
        <f>N125</f>
        <v/>
      </c>
      <c r="AB125" s="14">
        <f>IF(H125="","",H125)</f>
        <v/>
      </c>
      <c r="AC125">
        <f>O125</f>
        <v/>
      </c>
      <c r="AD125" s="14">
        <f>IF(I125="","",I125)</f>
        <v/>
      </c>
      <c r="AE125">
        <f>P125</f>
        <v/>
      </c>
      <c r="AH125">
        <f>IF(S125&lt;&gt;"",S125,AH124+900)</f>
        <v/>
      </c>
      <c r="AI125">
        <f>IF(T125&lt;&gt;"",T125,AI124)</f>
        <v/>
      </c>
      <c r="AJ125">
        <f>IF(U125&lt;&gt;"",U125,AJ124)</f>
        <v/>
      </c>
      <c r="AK125">
        <f>IF(W125&lt;&gt;"",W125,"")</f>
        <v/>
      </c>
      <c r="AL125" s="14">
        <f>IF(X125&lt;&gt;"",X125,"")</f>
        <v/>
      </c>
      <c r="AM125" s="14">
        <f>IF(Y125&lt;&gt;"",Y125,"")</f>
        <v/>
      </c>
      <c r="AN125" s="14">
        <f>IF(OR(AL125="",AM125=""),"",AL125-AM125)</f>
        <v/>
      </c>
      <c r="AO125">
        <f>IF(AN125="","",IF(AN125&gt;0,"Bullish","Bearish"))</f>
        <v/>
      </c>
      <c r="AP125">
        <f>IF(AO125="",AP124,AO125)</f>
        <v/>
      </c>
      <c r="AQ125" s="14">
        <f>IF(AB125&lt;&gt;"",AB125,"")</f>
        <v/>
      </c>
      <c r="AR125" s="14">
        <f>IF(AD125&lt;&gt;"",AD125,"")</f>
        <v/>
      </c>
      <c r="AS125">
        <f>IF(AS124+1=13,1,AS124+1)</f>
        <v/>
      </c>
      <c r="AT125">
        <f>IFERROR(IF(SLOPE($AQ$110:$AQ$121,$AS$110:$AS$121)&gt;0,MIN(3,ABS(SLOPE($AQ$110:$AQ$121,$AS$110:$AS$121))),IF(SLOPE($AQ$110:$AQ$121,$AS$110:$AS$121)&lt;-0.5,-0.5,0)),0)</f>
        <v/>
      </c>
      <c r="AU125">
        <f>IFERROR(IF(SLOPE($AR$110:$AR$121,$AS$110:$AS$121)&lt;0,MAX(-3,-ABS(SLOPE($AR$110:$AR$121,$AS$110:$AS$121))),IF(SLOPE($AR$110:$AR$121,$AS$110:$AS$121)&gt;0.5,0.5,0)),0)</f>
        <v/>
      </c>
      <c r="AV125">
        <f>($AQ$122+(AT125*(AS125-1)))</f>
        <v/>
      </c>
      <c r="AW125">
        <f>($AR$122+(AU125*(AS125-1)))</f>
        <v/>
      </c>
      <c r="AX125">
        <f>IF(AT125&gt;0,AV125+AT125,AV125)</f>
        <v/>
      </c>
      <c r="AY125">
        <f>IF(AU125&lt;0,AW125+AU125,AW125)</f>
        <v/>
      </c>
      <c r="BA125" s="14">
        <f>IFERROR(AX125-AQ125,"")</f>
        <v/>
      </c>
      <c r="BB125" s="14">
        <f>IFERROR(AY125-AR125,"")</f>
        <v/>
      </c>
      <c r="BD125">
        <f>AH125</f>
        <v/>
      </c>
      <c r="BE125">
        <f>AI125</f>
        <v/>
      </c>
      <c r="BF125">
        <f>AJ125</f>
        <v/>
      </c>
      <c r="BG125" s="14">
        <f>L125</f>
        <v/>
      </c>
      <c r="BH125" s="14">
        <f>IF(X125="","",X125)</f>
        <v/>
      </c>
      <c r="BI125" s="14">
        <f>IF(Y125="","",Y125)</f>
        <v/>
      </c>
      <c r="BJ125">
        <f>Z125</f>
        <v/>
      </c>
      <c r="BK125">
        <f>AA125</f>
        <v/>
      </c>
      <c r="BL125">
        <f>IFERROR(AX125,"")</f>
        <v/>
      </c>
      <c r="BM125">
        <f>IFERROR(AY125,"")</f>
        <v/>
      </c>
    </row>
    <row r="126" ht="14.25" customHeight="1">
      <c r="A126">
        <f>ALGLIB_SSA_XAUUSD!AA126</f>
        <v/>
      </c>
      <c r="B126">
        <f>IF($A126="","",INDEX(ALGLIB_SSA_XAUUSD!$B$2:$B$2401,MATCH($A126,ALGLIB_SSA_XAUUSD!$A$2:$A$2401,1)))</f>
        <v/>
      </c>
      <c r="C126">
        <f>IF($A126="","",INDEX(ALGLIB_SSA_XAUUSD!$C$2:$C$2401,MATCH($A126,ALGLIB_SSA_XAUUSD!$A$2:$A$2401,1)))</f>
        <v/>
      </c>
      <c r="D126" s="14">
        <f>IF($A126="","",INT((ROW()-2)/12)+1)</f>
        <v/>
      </c>
      <c r="E126" s="14">
        <f>IF(AND(E134&lt;&gt;"",D134=D122+1),E122+(E134-E122)*4/12,"")</f>
        <v/>
      </c>
      <c r="F126" s="14">
        <f>IF(AND(F134&lt;&gt;"",D134=D122+1),F122+(F134-F122)*4/12,"")</f>
        <v/>
      </c>
      <c r="G126" s="14">
        <f>IF(AND(G134&lt;&gt;"",D134=D122+1),G122+(G134-G122)*4/12,"")</f>
        <v/>
      </c>
      <c r="H126" s="14">
        <f>IF(AND(H134&lt;&gt;"",D134=D122+1),H122+(H134-H122)*4/12,"")</f>
        <v/>
      </c>
      <c r="I126" s="14">
        <f>IF(AND(L134&lt;&gt;"",D134=D122+1),I122+(I134-I122)*4/12,"")</f>
        <v/>
      </c>
      <c r="J126">
        <f>_xlfn.XLOOKUP($A126,ALGLIB_SSA_XAUUSD!$AA$2:$AA$2401,ALGLIB_SSA_XAUUSD!$P$2:$P$2401,"",0)</f>
        <v/>
      </c>
      <c r="K126">
        <f>_xlfn.XLOOKUP($A126,ALGLIB_SSA_XAUUSD!$AA$2:$AA$2401,ALGLIB_SSA_XAUUSD!$Q$2:$Q$2401,"",0)</f>
        <v/>
      </c>
      <c r="L126">
        <f>_xlfn.XLOOKUP($A126,ALGLIB_SSA_XAUUSD!$AA$2:$AA$2401,ALGLIB_SSA_XAUUSD!$R$2:$R$2401,"",0)</f>
        <v/>
      </c>
      <c r="M126">
        <f>_xlfn.XLOOKUP($A126,ALGLIB_SSA_XAUUSD!$AA$2:$AA$2401,ALGLIB_SSA_XAUUSD!$S$2:$S$2401,"",0)</f>
        <v/>
      </c>
      <c r="N126">
        <f>_xlfn.XLOOKUP($A126,ALGLIB_SSA_XAUUSD!$AA$2:$AA$2401,ALGLIB_SSA_XAUUSD!$T$2:$T$2401,"",0)</f>
        <v/>
      </c>
      <c r="O126">
        <f>_xlfn.XLOOKUP($A126,ALGLIB_SSA_XAUUSD!$AA$2:$AA$2401,ALGLIB_SSA_XAUUSD!$U$2:$U$2401,"",0)</f>
        <v/>
      </c>
      <c r="P126">
        <f>_xlfn.XLOOKUP($A126,ALGLIB_SSA_XAUUSD!$AA$2:$AA$2401,ALGLIB_SSA_XAUUSD!$V$2:$V$2401,"",0)</f>
        <v/>
      </c>
      <c r="S126">
        <f>A126</f>
        <v/>
      </c>
      <c r="T126">
        <f>J126</f>
        <v/>
      </c>
      <c r="U126">
        <f>K126</f>
        <v/>
      </c>
      <c r="V126" s="14">
        <f>IF($A126="","",MOD(ROW()-2,12)+1)</f>
        <v/>
      </c>
      <c r="W126">
        <f>L126</f>
        <v/>
      </c>
      <c r="X126" s="14">
        <f>IF(F126="","",F126)</f>
        <v/>
      </c>
      <c r="Y126" s="14">
        <f>IF(G126="","",G126)</f>
        <v/>
      </c>
      <c r="Z126">
        <f>M126</f>
        <v/>
      </c>
      <c r="AA126">
        <f>N126</f>
        <v/>
      </c>
      <c r="AB126" s="14">
        <f>IF(H126="","",H126)</f>
        <v/>
      </c>
      <c r="AC126">
        <f>O126</f>
        <v/>
      </c>
      <c r="AD126" s="14">
        <f>IF(I126="","",I126)</f>
        <v/>
      </c>
      <c r="AE126">
        <f>P126</f>
        <v/>
      </c>
      <c r="AH126">
        <f>IF(S126&lt;&gt;"",S126,AH125+900)</f>
        <v/>
      </c>
      <c r="AI126">
        <f>IF(T126&lt;&gt;"",T126,AI125)</f>
        <v/>
      </c>
      <c r="AJ126">
        <f>IF(U126&lt;&gt;"",U126,AJ125)</f>
        <v/>
      </c>
      <c r="AK126">
        <f>IF(W126&lt;&gt;"",W126,"")</f>
        <v/>
      </c>
      <c r="AL126" s="14">
        <f>IF(X126&lt;&gt;"",X126,"")</f>
        <v/>
      </c>
      <c r="AM126" s="14">
        <f>IF(Y126&lt;&gt;"",Y126,"")</f>
        <v/>
      </c>
      <c r="AN126" s="14">
        <f>IF(OR(AL126="",AM126=""),"",AL126-AM126)</f>
        <v/>
      </c>
      <c r="AO126">
        <f>IF(AN126="","",IF(AN126&gt;0,"Bullish","Bearish"))</f>
        <v/>
      </c>
      <c r="AP126">
        <f>IF(AO126="",AP125,AO126)</f>
        <v/>
      </c>
      <c r="AQ126" s="14">
        <f>IF(AB126&lt;&gt;"",AB126,"")</f>
        <v/>
      </c>
      <c r="AR126" s="14">
        <f>IF(AD126&lt;&gt;"",AD126,"")</f>
        <v/>
      </c>
      <c r="AS126">
        <f>IF(AS125+1=13,1,AS125+1)</f>
        <v/>
      </c>
      <c r="AT126">
        <f>IFERROR(IF(SLOPE($AQ$110:$AQ$121,$AS$110:$AS$121)&gt;0,MIN(3,ABS(SLOPE($AQ$110:$AQ$121,$AS$110:$AS$121))),IF(SLOPE($AQ$110:$AQ$121,$AS$110:$AS$121)&lt;-0.5,-0.5,0)),0)</f>
        <v/>
      </c>
      <c r="AU126">
        <f>IFERROR(IF(SLOPE($AR$110:$AR$121,$AS$110:$AS$121)&lt;0,MAX(-3,-ABS(SLOPE($AR$110:$AR$121,$AS$110:$AS$121))),IF(SLOPE($AR$110:$AR$121,$AS$110:$AS$121)&gt;0.5,0.5,0)),0)</f>
        <v/>
      </c>
      <c r="AV126">
        <f>($AQ$122+(AT126*(AS126-1)))</f>
        <v/>
      </c>
      <c r="AW126">
        <f>($AR$122+(AU126*(AS126-1)))</f>
        <v/>
      </c>
      <c r="AX126">
        <f>IF(AT126&gt;0,AV126+AT126,AV126)</f>
        <v/>
      </c>
      <c r="AY126">
        <f>IF(AU126&lt;0,AW126+AU126,AW126)</f>
        <v/>
      </c>
      <c r="BA126" s="14">
        <f>IFERROR(AX126-AQ126,"")</f>
        <v/>
      </c>
      <c r="BB126" s="14">
        <f>IFERROR(AY126-AR126,"")</f>
        <v/>
      </c>
      <c r="BD126">
        <f>AH126</f>
        <v/>
      </c>
      <c r="BE126">
        <f>AI126</f>
        <v/>
      </c>
      <c r="BF126">
        <f>AJ126</f>
        <v/>
      </c>
      <c r="BG126" s="14">
        <f>L126</f>
        <v/>
      </c>
      <c r="BH126" s="14">
        <f>IF(X126="","",X126)</f>
        <v/>
      </c>
      <c r="BI126" s="14">
        <f>IF(Y126="","",Y126)</f>
        <v/>
      </c>
      <c r="BJ126">
        <f>Z126</f>
        <v/>
      </c>
      <c r="BK126">
        <f>AA126</f>
        <v/>
      </c>
      <c r="BL126">
        <f>IFERROR(AX126,"")</f>
        <v/>
      </c>
      <c r="BM126">
        <f>IFERROR(AY126,"")</f>
        <v/>
      </c>
    </row>
    <row r="127" ht="14.25" customHeight="1">
      <c r="A127">
        <f>ALGLIB_SSA_XAUUSD!AA127</f>
        <v/>
      </c>
      <c r="B127">
        <f>IF($A127="","",INDEX(ALGLIB_SSA_XAUUSD!$B$2:$B$2401,MATCH($A127,ALGLIB_SSA_XAUUSD!$A$2:$A$2401,1)))</f>
        <v/>
      </c>
      <c r="C127">
        <f>IF($A127="","",INDEX(ALGLIB_SSA_XAUUSD!$C$2:$C$2401,MATCH($A127,ALGLIB_SSA_XAUUSD!$A$2:$A$2401,1)))</f>
        <v/>
      </c>
      <c r="D127" s="14">
        <f>IF($A127="","",INT((ROW()-2)/12)+1)</f>
        <v/>
      </c>
      <c r="E127" s="14">
        <f>IF(AND(E134&lt;&gt;"",D134=D122+1),E122+(E134-E122)*5/12,"")</f>
        <v/>
      </c>
      <c r="F127" s="14">
        <f>IF(AND(F134&lt;&gt;"",D134=D122+1),F122+(F134-F122)*5/12,"")</f>
        <v/>
      </c>
      <c r="G127" s="14">
        <f>IF(AND(G134&lt;&gt;"",D134=D122+1),G122+(G134-G122)*5/12,"")</f>
        <v/>
      </c>
      <c r="H127" s="14">
        <f>IF(AND(H134&lt;&gt;"",D134=D122+1),H122+(H134-H122)*5/12,"")</f>
        <v/>
      </c>
      <c r="I127" s="14">
        <f>IF(AND(L134&lt;&gt;"",D134=D122+1),I122+(I134-I122)*5/12,"")</f>
        <v/>
      </c>
      <c r="J127">
        <f>_xlfn.XLOOKUP($A127,ALGLIB_SSA_XAUUSD!$AA$2:$AA$2401,ALGLIB_SSA_XAUUSD!$P$2:$P$2401,"",0)</f>
        <v/>
      </c>
      <c r="K127">
        <f>_xlfn.XLOOKUP($A127,ALGLIB_SSA_XAUUSD!$AA$2:$AA$2401,ALGLIB_SSA_XAUUSD!$Q$2:$Q$2401,"",0)</f>
        <v/>
      </c>
      <c r="L127">
        <f>_xlfn.XLOOKUP($A127,ALGLIB_SSA_XAUUSD!$AA$2:$AA$2401,ALGLIB_SSA_XAUUSD!$R$2:$R$2401,"",0)</f>
        <v/>
      </c>
      <c r="M127">
        <f>_xlfn.XLOOKUP($A127,ALGLIB_SSA_XAUUSD!$AA$2:$AA$2401,ALGLIB_SSA_XAUUSD!$S$2:$S$2401,"",0)</f>
        <v/>
      </c>
      <c r="N127">
        <f>_xlfn.XLOOKUP($A127,ALGLIB_SSA_XAUUSD!$AA$2:$AA$2401,ALGLIB_SSA_XAUUSD!$T$2:$T$2401,"",0)</f>
        <v/>
      </c>
      <c r="O127">
        <f>_xlfn.XLOOKUP($A127,ALGLIB_SSA_XAUUSD!$AA$2:$AA$2401,ALGLIB_SSA_XAUUSD!$U$2:$U$2401,"",0)</f>
        <v/>
      </c>
      <c r="P127">
        <f>_xlfn.XLOOKUP($A127,ALGLIB_SSA_XAUUSD!$AA$2:$AA$2401,ALGLIB_SSA_XAUUSD!$V$2:$V$2401,"",0)</f>
        <v/>
      </c>
      <c r="S127">
        <f>A127</f>
        <v/>
      </c>
      <c r="T127">
        <f>J127</f>
        <v/>
      </c>
      <c r="U127">
        <f>K127</f>
        <v/>
      </c>
      <c r="V127" s="14">
        <f>IF($A127="","",MOD(ROW()-2,12)+1)</f>
        <v/>
      </c>
      <c r="W127">
        <f>L127</f>
        <v/>
      </c>
      <c r="X127" s="14">
        <f>IF(F127="","",F127)</f>
        <v/>
      </c>
      <c r="Y127" s="14">
        <f>IF(G127="","",G127)</f>
        <v/>
      </c>
      <c r="Z127">
        <f>M127</f>
        <v/>
      </c>
      <c r="AA127">
        <f>N127</f>
        <v/>
      </c>
      <c r="AB127" s="14">
        <f>IF(H127="","",H127)</f>
        <v/>
      </c>
      <c r="AC127">
        <f>O127</f>
        <v/>
      </c>
      <c r="AD127" s="14">
        <f>IF(I127="","",I127)</f>
        <v/>
      </c>
      <c r="AE127">
        <f>P127</f>
        <v/>
      </c>
      <c r="AH127">
        <f>IF(S127&lt;&gt;"",S127,AH126+900)</f>
        <v/>
      </c>
      <c r="AI127">
        <f>IF(T127&lt;&gt;"",T127,AI126)</f>
        <v/>
      </c>
      <c r="AJ127">
        <f>IF(U127&lt;&gt;"",U127,AJ126)</f>
        <v/>
      </c>
      <c r="AK127">
        <f>IF(W127&lt;&gt;"",W127,"")</f>
        <v/>
      </c>
      <c r="AL127" s="14">
        <f>IF(X127&lt;&gt;"",X127,"")</f>
        <v/>
      </c>
      <c r="AM127" s="14">
        <f>IF(Y127&lt;&gt;"",Y127,"")</f>
        <v/>
      </c>
      <c r="AN127" s="14">
        <f>IF(OR(AL127="",AM127=""),"",AL127-AM127)</f>
        <v/>
      </c>
      <c r="AO127">
        <f>IF(AN127="","",IF(AN127&gt;0,"Bullish","Bearish"))</f>
        <v/>
      </c>
      <c r="AP127">
        <f>IF(AO127="",AP126,AO127)</f>
        <v/>
      </c>
      <c r="AQ127" s="14">
        <f>IF(AB127&lt;&gt;"",AB127,"")</f>
        <v/>
      </c>
      <c r="AR127" s="14">
        <f>IF(AD127&lt;&gt;"",AD127,"")</f>
        <v/>
      </c>
      <c r="AS127">
        <f>IF(AS126+1=13,1,AS126+1)</f>
        <v/>
      </c>
      <c r="AT127">
        <f>IFERROR(IF(SLOPE($AQ$110:$AQ$121,$AS$110:$AS$121)&gt;0,MIN(3,ABS(SLOPE($AQ$110:$AQ$121,$AS$110:$AS$121))),IF(SLOPE($AQ$110:$AQ$121,$AS$110:$AS$121)&lt;-0.5,-0.5,0)),0)</f>
        <v/>
      </c>
      <c r="AU127">
        <f>IFERROR(IF(SLOPE($AR$110:$AR$121,$AS$110:$AS$121)&lt;0,MAX(-3,-ABS(SLOPE($AR$110:$AR$121,$AS$110:$AS$121))),IF(SLOPE($AR$110:$AR$121,$AS$110:$AS$121)&gt;0.5,0.5,0)),0)</f>
        <v/>
      </c>
      <c r="AV127">
        <f>($AQ$122+(AT127*(AS127-1)))</f>
        <v/>
      </c>
      <c r="AW127">
        <f>($AR$122+(AU127*(AS127-1)))</f>
        <v/>
      </c>
      <c r="AX127">
        <f>IF(AT127&gt;0,AV127+AT127,AV127)</f>
        <v/>
      </c>
      <c r="AY127">
        <f>IF(AU127&lt;0,AW127+AU127,AW127)</f>
        <v/>
      </c>
      <c r="BA127" s="14">
        <f>IFERROR(AX127-AQ127,"")</f>
        <v/>
      </c>
      <c r="BB127" s="14">
        <f>IFERROR(AY127-AR127,"")</f>
        <v/>
      </c>
      <c r="BD127">
        <f>AH127</f>
        <v/>
      </c>
      <c r="BE127">
        <f>AI127</f>
        <v/>
      </c>
      <c r="BF127">
        <f>AJ127</f>
        <v/>
      </c>
      <c r="BG127" s="14">
        <f>L127</f>
        <v/>
      </c>
      <c r="BH127" s="14">
        <f>IF(X127="","",X127)</f>
        <v/>
      </c>
      <c r="BI127" s="14">
        <f>IF(Y127="","",Y127)</f>
        <v/>
      </c>
      <c r="BJ127">
        <f>Z127</f>
        <v/>
      </c>
      <c r="BK127">
        <f>AA127</f>
        <v/>
      </c>
      <c r="BL127">
        <f>IFERROR(AX127,"")</f>
        <v/>
      </c>
      <c r="BM127">
        <f>IFERROR(AY127,"")</f>
        <v/>
      </c>
    </row>
    <row r="128" ht="14.25" customHeight="1">
      <c r="A128">
        <f>ALGLIB_SSA_XAUUSD!AA128</f>
        <v/>
      </c>
      <c r="B128">
        <f>IF($A128="","",INDEX(ALGLIB_SSA_XAUUSD!$B$2:$B$2401,MATCH($A128,ALGLIB_SSA_XAUUSD!$A$2:$A$2401,1)))</f>
        <v/>
      </c>
      <c r="C128">
        <f>IF($A128="","",INDEX(ALGLIB_SSA_XAUUSD!$C$2:$C$2401,MATCH($A128,ALGLIB_SSA_XAUUSD!$A$2:$A$2401,1)))</f>
        <v/>
      </c>
      <c r="D128" s="14">
        <f>IF($A128="","",INT((ROW()-2)/12)+1)</f>
        <v/>
      </c>
      <c r="E128" s="14">
        <f>IF(AND(E134&lt;&gt;"",D134=D122+1),E122+(E134-E122)*6/12,"")</f>
        <v/>
      </c>
      <c r="F128" s="14">
        <f>IF(AND(F134&lt;&gt;"",D134=D122+1),F122+(F134-F122)*6/12,"")</f>
        <v/>
      </c>
      <c r="G128" s="14">
        <f>IF(AND(G134&lt;&gt;"",D134=D122+1),G122+(G134-G122)*6/12,"")</f>
        <v/>
      </c>
      <c r="H128" s="14">
        <f>IF(AND(H134&lt;&gt;"",D134=D122+1),H122+(H134-H122)*6/12,"")</f>
        <v/>
      </c>
      <c r="I128" s="14">
        <f>IF(AND(L134&lt;&gt;"",D134=D122+1),I122+(I134-I122)*6/12,"")</f>
        <v/>
      </c>
      <c r="J128">
        <f>_xlfn.XLOOKUP($A128,ALGLIB_SSA_XAUUSD!$AA$2:$AA$2401,ALGLIB_SSA_XAUUSD!$P$2:$P$2401,"",0)</f>
        <v/>
      </c>
      <c r="K128">
        <f>_xlfn.XLOOKUP($A128,ALGLIB_SSA_XAUUSD!$AA$2:$AA$2401,ALGLIB_SSA_XAUUSD!$Q$2:$Q$2401,"",0)</f>
        <v/>
      </c>
      <c r="L128">
        <f>_xlfn.XLOOKUP($A128,ALGLIB_SSA_XAUUSD!$AA$2:$AA$2401,ALGLIB_SSA_XAUUSD!$R$2:$R$2401,"",0)</f>
        <v/>
      </c>
      <c r="M128">
        <f>_xlfn.XLOOKUP($A128,ALGLIB_SSA_XAUUSD!$AA$2:$AA$2401,ALGLIB_SSA_XAUUSD!$S$2:$S$2401,"",0)</f>
        <v/>
      </c>
      <c r="N128">
        <f>_xlfn.XLOOKUP($A128,ALGLIB_SSA_XAUUSD!$AA$2:$AA$2401,ALGLIB_SSA_XAUUSD!$T$2:$T$2401,"",0)</f>
        <v/>
      </c>
      <c r="O128">
        <f>_xlfn.XLOOKUP($A128,ALGLIB_SSA_XAUUSD!$AA$2:$AA$2401,ALGLIB_SSA_XAUUSD!$U$2:$U$2401,"",0)</f>
        <v/>
      </c>
      <c r="P128">
        <f>_xlfn.XLOOKUP($A128,ALGLIB_SSA_XAUUSD!$AA$2:$AA$2401,ALGLIB_SSA_XAUUSD!$V$2:$V$2401,"",0)</f>
        <v/>
      </c>
      <c r="S128">
        <f>A128</f>
        <v/>
      </c>
      <c r="T128">
        <f>J128</f>
        <v/>
      </c>
      <c r="U128">
        <f>K128</f>
        <v/>
      </c>
      <c r="V128" s="14">
        <f>IF($A128="","",MOD(ROW()-2,12)+1)</f>
        <v/>
      </c>
      <c r="W128">
        <f>L128</f>
        <v/>
      </c>
      <c r="X128" s="14">
        <f>IF(F128="","",F128)</f>
        <v/>
      </c>
      <c r="Y128" s="14">
        <f>IF(G128="","",G128)</f>
        <v/>
      </c>
      <c r="Z128">
        <f>M128</f>
        <v/>
      </c>
      <c r="AA128">
        <f>N128</f>
        <v/>
      </c>
      <c r="AB128" s="14">
        <f>IF(H128="","",H128)</f>
        <v/>
      </c>
      <c r="AC128">
        <f>O128</f>
        <v/>
      </c>
      <c r="AD128" s="14">
        <f>IF(I128="","",I128)</f>
        <v/>
      </c>
      <c r="AE128">
        <f>P128</f>
        <v/>
      </c>
      <c r="AH128">
        <f>IF(S128&lt;&gt;"",S128,AH127+900)</f>
        <v/>
      </c>
      <c r="AI128">
        <f>IF(T128&lt;&gt;"",T128,AI127)</f>
        <v/>
      </c>
      <c r="AJ128">
        <f>IF(U128&lt;&gt;"",U128,AJ127)</f>
        <v/>
      </c>
      <c r="AK128">
        <f>IF(W128&lt;&gt;"",W128,"")</f>
        <v/>
      </c>
      <c r="AL128" s="14">
        <f>IF(X128&lt;&gt;"",X128,"")</f>
        <v/>
      </c>
      <c r="AM128" s="14">
        <f>IF(Y128&lt;&gt;"",Y128,"")</f>
        <v/>
      </c>
      <c r="AN128" s="14">
        <f>IF(OR(AL128="",AM128=""),"",AL128-AM128)</f>
        <v/>
      </c>
      <c r="AO128">
        <f>IF(AN128="","",IF(AN128&gt;0,"Bullish","Bearish"))</f>
        <v/>
      </c>
      <c r="AP128">
        <f>IF(AO128="",AP127,AO128)</f>
        <v/>
      </c>
      <c r="AQ128" s="14">
        <f>IF(AB128&lt;&gt;"",AB128,"")</f>
        <v/>
      </c>
      <c r="AR128" s="14">
        <f>IF(AD128&lt;&gt;"",AD128,"")</f>
        <v/>
      </c>
      <c r="AS128">
        <f>IF(AS127+1=13,1,AS127+1)</f>
        <v/>
      </c>
      <c r="AT128">
        <f>IFERROR(IF(SLOPE($AQ$110:$AQ$121,$AS$110:$AS$121)&gt;0,MIN(3,ABS(SLOPE($AQ$110:$AQ$121,$AS$110:$AS$121))),IF(SLOPE($AQ$110:$AQ$121,$AS$110:$AS$121)&lt;-0.5,-0.5,0)),0)</f>
        <v/>
      </c>
      <c r="AU128">
        <f>IFERROR(IF(SLOPE($AR$110:$AR$121,$AS$110:$AS$121)&lt;0,MAX(-3,-ABS(SLOPE($AR$110:$AR$121,$AS$110:$AS$121))),IF(SLOPE($AR$110:$AR$121,$AS$110:$AS$121)&gt;0.5,0.5,0)),0)</f>
        <v/>
      </c>
      <c r="AV128">
        <f>($AQ$122+(AT128*(AS128-1)))</f>
        <v/>
      </c>
      <c r="AW128">
        <f>($AR$122+(AU128*(AS128-1)))</f>
        <v/>
      </c>
      <c r="AX128">
        <f>IF(AT128&gt;0,AV128+AT128,AV128)</f>
        <v/>
      </c>
      <c r="AY128">
        <f>IF(AU128&lt;0,AW128+AU128,AW128)</f>
        <v/>
      </c>
      <c r="BA128" s="14">
        <f>IFERROR(AX128-AQ128,"")</f>
        <v/>
      </c>
      <c r="BB128" s="14">
        <f>IFERROR(AY128-AR128,"")</f>
        <v/>
      </c>
      <c r="BD128">
        <f>AH128</f>
        <v/>
      </c>
      <c r="BE128">
        <f>AI128</f>
        <v/>
      </c>
      <c r="BF128">
        <f>AJ128</f>
        <v/>
      </c>
      <c r="BG128" s="14">
        <f>L128</f>
        <v/>
      </c>
      <c r="BH128" s="14">
        <f>IF(X128="","",X128)</f>
        <v/>
      </c>
      <c r="BI128" s="14">
        <f>IF(Y128="","",Y128)</f>
        <v/>
      </c>
      <c r="BJ128">
        <f>Z128</f>
        <v/>
      </c>
      <c r="BK128">
        <f>AA128</f>
        <v/>
      </c>
      <c r="BL128">
        <f>IFERROR(AX128,"")</f>
        <v/>
      </c>
      <c r="BM128">
        <f>IFERROR(AY128,"")</f>
        <v/>
      </c>
    </row>
    <row r="129" ht="14.25" customHeight="1">
      <c r="A129">
        <f>ALGLIB_SSA_XAUUSD!AA129</f>
        <v/>
      </c>
      <c r="B129">
        <f>IF($A129="","",INDEX(ALGLIB_SSA_XAUUSD!$B$2:$B$2401,MATCH($A129,ALGLIB_SSA_XAUUSD!$A$2:$A$2401,1)))</f>
        <v/>
      </c>
      <c r="C129">
        <f>IF($A129="","",INDEX(ALGLIB_SSA_XAUUSD!$C$2:$C$2401,MATCH($A129,ALGLIB_SSA_XAUUSD!$A$2:$A$2401,1)))</f>
        <v/>
      </c>
      <c r="D129" s="14">
        <f>IF($A129="","",INT((ROW()-2)/12)+1)</f>
        <v/>
      </c>
      <c r="E129" s="14">
        <f>IF(AND(E134&lt;&gt;"",D134=D122+1),E122+(E134-E122)*7/12,"")</f>
        <v/>
      </c>
      <c r="F129" s="14">
        <f>IF(AND(F134&lt;&gt;"",D134=D122+1),F122+(F134-F122)*7/12,"")</f>
        <v/>
      </c>
      <c r="G129" s="14">
        <f>IF(AND(G134&lt;&gt;"",D134=D122+1),G122+(G134-G122)*7/12,"")</f>
        <v/>
      </c>
      <c r="H129" s="14">
        <f>IF(AND(H134&lt;&gt;"",D134=D122+1),H122+(H134-H122)*7/12,"")</f>
        <v/>
      </c>
      <c r="I129" s="14">
        <f>IF(AND(L134&lt;&gt;"",D134=D122+1),I122+(I134-I122)*7/12,"")</f>
        <v/>
      </c>
      <c r="J129">
        <f>_xlfn.XLOOKUP($A129,ALGLIB_SSA_XAUUSD!$AA$2:$AA$2401,ALGLIB_SSA_XAUUSD!$P$2:$P$2401,"",0)</f>
        <v/>
      </c>
      <c r="K129">
        <f>_xlfn.XLOOKUP($A129,ALGLIB_SSA_XAUUSD!$AA$2:$AA$2401,ALGLIB_SSA_XAUUSD!$Q$2:$Q$2401,"",0)</f>
        <v/>
      </c>
      <c r="L129">
        <f>_xlfn.XLOOKUP($A129,ALGLIB_SSA_XAUUSD!$AA$2:$AA$2401,ALGLIB_SSA_XAUUSD!$R$2:$R$2401,"",0)</f>
        <v/>
      </c>
      <c r="M129">
        <f>_xlfn.XLOOKUP($A129,ALGLIB_SSA_XAUUSD!$AA$2:$AA$2401,ALGLIB_SSA_XAUUSD!$S$2:$S$2401,"",0)</f>
        <v/>
      </c>
      <c r="N129">
        <f>_xlfn.XLOOKUP($A129,ALGLIB_SSA_XAUUSD!$AA$2:$AA$2401,ALGLIB_SSA_XAUUSD!$T$2:$T$2401,"",0)</f>
        <v/>
      </c>
      <c r="O129">
        <f>_xlfn.XLOOKUP($A129,ALGLIB_SSA_XAUUSD!$AA$2:$AA$2401,ALGLIB_SSA_XAUUSD!$U$2:$U$2401,"",0)</f>
        <v/>
      </c>
      <c r="P129">
        <f>_xlfn.XLOOKUP($A129,ALGLIB_SSA_XAUUSD!$AA$2:$AA$2401,ALGLIB_SSA_XAUUSD!$V$2:$V$2401,"",0)</f>
        <v/>
      </c>
      <c r="S129">
        <f>A129</f>
        <v/>
      </c>
      <c r="T129">
        <f>J129</f>
        <v/>
      </c>
      <c r="U129">
        <f>K129</f>
        <v/>
      </c>
      <c r="V129" s="14">
        <f>IF($A129="","",MOD(ROW()-2,12)+1)</f>
        <v/>
      </c>
      <c r="W129">
        <f>L129</f>
        <v/>
      </c>
      <c r="X129" s="14">
        <f>IF(F129="","",F129)</f>
        <v/>
      </c>
      <c r="Y129" s="14">
        <f>IF(G129="","",G129)</f>
        <v/>
      </c>
      <c r="Z129">
        <f>M129</f>
        <v/>
      </c>
      <c r="AA129">
        <f>N129</f>
        <v/>
      </c>
      <c r="AB129" s="14">
        <f>IF(H129="","",H129)</f>
        <v/>
      </c>
      <c r="AC129">
        <f>O129</f>
        <v/>
      </c>
      <c r="AD129" s="14">
        <f>IF(I129="","",I129)</f>
        <v/>
      </c>
      <c r="AE129">
        <f>P129</f>
        <v/>
      </c>
      <c r="AH129">
        <f>IF(S129&lt;&gt;"",S129,AH128+900)</f>
        <v/>
      </c>
      <c r="AI129">
        <f>IF(T129&lt;&gt;"",T129,AI128)</f>
        <v/>
      </c>
      <c r="AJ129">
        <f>IF(U129&lt;&gt;"",U129,AJ128)</f>
        <v/>
      </c>
      <c r="AK129">
        <f>IF(W129&lt;&gt;"",W129,"")</f>
        <v/>
      </c>
      <c r="AL129" s="14">
        <f>IF(X129&lt;&gt;"",X129,"")</f>
        <v/>
      </c>
      <c r="AM129" s="14">
        <f>IF(Y129&lt;&gt;"",Y129,"")</f>
        <v/>
      </c>
      <c r="AN129" s="14">
        <f>IF(OR(AL129="",AM129=""),"",AL129-AM129)</f>
        <v/>
      </c>
      <c r="AO129">
        <f>IF(AN129="","",IF(AN129&gt;0,"Bullish","Bearish"))</f>
        <v/>
      </c>
      <c r="AP129">
        <f>IF(AO129="",AP128,AO129)</f>
        <v/>
      </c>
      <c r="AQ129" s="14">
        <f>IF(AB129&lt;&gt;"",AB129,"")</f>
        <v/>
      </c>
      <c r="AR129" s="14">
        <f>IF(AD129&lt;&gt;"",AD129,"")</f>
        <v/>
      </c>
      <c r="AS129">
        <f>IF(AS128+1=13,1,AS128+1)</f>
        <v/>
      </c>
      <c r="AT129">
        <f>IFERROR(IF(SLOPE($AQ$110:$AQ$121,$AS$110:$AS$121)&gt;0,MIN(3,ABS(SLOPE($AQ$110:$AQ$121,$AS$110:$AS$121))),IF(SLOPE($AQ$110:$AQ$121,$AS$110:$AS$121)&lt;-0.5,-0.5,0)),0)</f>
        <v/>
      </c>
      <c r="AU129">
        <f>IFERROR(IF(SLOPE($AR$110:$AR$121,$AS$110:$AS$121)&lt;0,MAX(-3,-ABS(SLOPE($AR$110:$AR$121,$AS$110:$AS$121))),IF(SLOPE($AR$110:$AR$121,$AS$110:$AS$121)&gt;0.5,0.5,0)),0)</f>
        <v/>
      </c>
      <c r="AV129">
        <f>($AQ$122+(AT129*(AS129-1)))</f>
        <v/>
      </c>
      <c r="AW129">
        <f>($AR$122+(AU129*(AS129-1)))</f>
        <v/>
      </c>
      <c r="AX129">
        <f>IF(AT129&gt;0,AV129+AT129,AV129)</f>
        <v/>
      </c>
      <c r="AY129">
        <f>IF(AU129&lt;0,AW129+AU129,AW129)</f>
        <v/>
      </c>
      <c r="BA129" s="14">
        <f>IFERROR(AX129-AQ129,"")</f>
        <v/>
      </c>
      <c r="BB129" s="14">
        <f>IFERROR(AY129-AR129,"")</f>
        <v/>
      </c>
      <c r="BD129">
        <f>AH129</f>
        <v/>
      </c>
      <c r="BE129">
        <f>AI129</f>
        <v/>
      </c>
      <c r="BF129">
        <f>AJ129</f>
        <v/>
      </c>
      <c r="BG129" s="14">
        <f>L129</f>
        <v/>
      </c>
      <c r="BH129" s="14">
        <f>IF(X129="","",X129)</f>
        <v/>
      </c>
      <c r="BI129" s="14">
        <f>IF(Y129="","",Y129)</f>
        <v/>
      </c>
      <c r="BJ129">
        <f>Z129</f>
        <v/>
      </c>
      <c r="BK129">
        <f>AA129</f>
        <v/>
      </c>
      <c r="BL129">
        <f>IFERROR(AX129,"")</f>
        <v/>
      </c>
      <c r="BM129">
        <f>IFERROR(AY129,"")</f>
        <v/>
      </c>
    </row>
    <row r="130" ht="14.25" customHeight="1">
      <c r="A130">
        <f>ALGLIB_SSA_XAUUSD!AA130</f>
        <v/>
      </c>
      <c r="B130">
        <f>IF($A130="","",INDEX(ALGLIB_SSA_XAUUSD!$B$2:$B$2401,MATCH($A130,ALGLIB_SSA_XAUUSD!$A$2:$A$2401,1)))</f>
        <v/>
      </c>
      <c r="C130">
        <f>IF($A130="","",INDEX(ALGLIB_SSA_XAUUSD!$C$2:$C$2401,MATCH($A130,ALGLIB_SSA_XAUUSD!$A$2:$A$2401,1)))</f>
        <v/>
      </c>
      <c r="D130" s="14">
        <f>IF($A130="","",INT((ROW()-2)/12)+1)</f>
        <v/>
      </c>
      <c r="E130" s="14">
        <f>IF(AND(E134&lt;&gt;"",D134=D122+1),E122+(E134-E122)*8/12,"")</f>
        <v/>
      </c>
      <c r="F130" s="14">
        <f>IF(AND(F134&lt;&gt;"",D134=D122+1),F122+(F134-F122)*8/12,"")</f>
        <v/>
      </c>
      <c r="G130" s="14">
        <f>IF(AND(G134&lt;&gt;"",D134=D122+1),G122+(G134-G122)*8/12,"")</f>
        <v/>
      </c>
      <c r="H130" s="14">
        <f>IF(AND(H134&lt;&gt;"",D134=D122+1),H122+(H134-H122)*8/12,"")</f>
        <v/>
      </c>
      <c r="I130" s="14">
        <f>IF(AND(L134&lt;&gt;"",D134=D122+1),I122+(I134-I122)*8/12,"")</f>
        <v/>
      </c>
      <c r="J130">
        <f>_xlfn.XLOOKUP($A130,ALGLIB_SSA_XAUUSD!$AA$2:$AA$2401,ALGLIB_SSA_XAUUSD!$P$2:$P$2401,"",0)</f>
        <v/>
      </c>
      <c r="K130">
        <f>_xlfn.XLOOKUP($A130,ALGLIB_SSA_XAUUSD!$AA$2:$AA$2401,ALGLIB_SSA_XAUUSD!$Q$2:$Q$2401,"",0)</f>
        <v/>
      </c>
      <c r="L130">
        <f>_xlfn.XLOOKUP($A130,ALGLIB_SSA_XAUUSD!$AA$2:$AA$2401,ALGLIB_SSA_XAUUSD!$R$2:$R$2401,"",0)</f>
        <v/>
      </c>
      <c r="M130">
        <f>_xlfn.XLOOKUP($A130,ALGLIB_SSA_XAUUSD!$AA$2:$AA$2401,ALGLIB_SSA_XAUUSD!$S$2:$S$2401,"",0)</f>
        <v/>
      </c>
      <c r="N130">
        <f>_xlfn.XLOOKUP($A130,ALGLIB_SSA_XAUUSD!$AA$2:$AA$2401,ALGLIB_SSA_XAUUSD!$T$2:$T$2401,"",0)</f>
        <v/>
      </c>
      <c r="O130">
        <f>_xlfn.XLOOKUP($A130,ALGLIB_SSA_XAUUSD!$AA$2:$AA$2401,ALGLIB_SSA_XAUUSD!$U$2:$U$2401,"",0)</f>
        <v/>
      </c>
      <c r="P130">
        <f>_xlfn.XLOOKUP($A130,ALGLIB_SSA_XAUUSD!$AA$2:$AA$2401,ALGLIB_SSA_XAUUSD!$V$2:$V$2401,"",0)</f>
        <v/>
      </c>
      <c r="S130">
        <f>A130</f>
        <v/>
      </c>
      <c r="T130">
        <f>J130</f>
        <v/>
      </c>
      <c r="U130">
        <f>K130</f>
        <v/>
      </c>
      <c r="V130" s="14">
        <f>IF($A130="","",MOD(ROW()-2,12)+1)</f>
        <v/>
      </c>
      <c r="W130">
        <f>L130</f>
        <v/>
      </c>
      <c r="X130" s="14">
        <f>IF(F130="","",F130)</f>
        <v/>
      </c>
      <c r="Y130" s="14">
        <f>IF(G130="","",G130)</f>
        <v/>
      </c>
      <c r="Z130">
        <f>M130</f>
        <v/>
      </c>
      <c r="AA130">
        <f>N130</f>
        <v/>
      </c>
      <c r="AB130" s="14">
        <f>IF(H130="","",H130)</f>
        <v/>
      </c>
      <c r="AC130">
        <f>O130</f>
        <v/>
      </c>
      <c r="AD130" s="14">
        <f>IF(I130="","",I130)</f>
        <v/>
      </c>
      <c r="AE130">
        <f>P130</f>
        <v/>
      </c>
      <c r="AH130">
        <f>IF(S130&lt;&gt;"",S130,AH129+900)</f>
        <v/>
      </c>
      <c r="AI130">
        <f>IF(T130&lt;&gt;"",T130,AI129)</f>
        <v/>
      </c>
      <c r="AJ130">
        <f>IF(U130&lt;&gt;"",U130,AJ129)</f>
        <v/>
      </c>
      <c r="AK130">
        <f>IF(W130&lt;&gt;"",W130,"")</f>
        <v/>
      </c>
      <c r="AL130" s="14">
        <f>IF(X130&lt;&gt;"",X130,"")</f>
        <v/>
      </c>
      <c r="AM130" s="14">
        <f>IF(Y130&lt;&gt;"",Y130,"")</f>
        <v/>
      </c>
      <c r="AN130" s="14">
        <f>IF(OR(AL130="",AM130=""),"",AL130-AM130)</f>
        <v/>
      </c>
      <c r="AO130">
        <f>IF(AN130="","",IF(AN130&gt;0,"Bullish","Bearish"))</f>
        <v/>
      </c>
      <c r="AP130">
        <f>IF(AO130="",AP129,AO130)</f>
        <v/>
      </c>
      <c r="AQ130" s="14">
        <f>IF(AB130&lt;&gt;"",AB130,"")</f>
        <v/>
      </c>
      <c r="AR130" s="14">
        <f>IF(AD130&lt;&gt;"",AD130,"")</f>
        <v/>
      </c>
      <c r="AS130">
        <f>IF(AS129+1=13,1,AS129+1)</f>
        <v/>
      </c>
      <c r="AT130">
        <f>IFERROR(IF(SLOPE($AQ$110:$AQ$121,$AS$110:$AS$121)&gt;0,MIN(3,ABS(SLOPE($AQ$110:$AQ$121,$AS$110:$AS$121))),IF(SLOPE($AQ$110:$AQ$121,$AS$110:$AS$121)&lt;-0.5,-0.5,0)),0)</f>
        <v/>
      </c>
      <c r="AU130">
        <f>IFERROR(IF(SLOPE($AR$110:$AR$121,$AS$110:$AS$121)&lt;0,MAX(-3,-ABS(SLOPE($AR$110:$AR$121,$AS$110:$AS$121))),IF(SLOPE($AR$110:$AR$121,$AS$110:$AS$121)&gt;0.5,0.5,0)),0)</f>
        <v/>
      </c>
      <c r="AV130">
        <f>($AQ$122+(AT130*(AS130-1)))</f>
        <v/>
      </c>
      <c r="AW130">
        <f>($AR$122+(AU130*(AS130-1)))</f>
        <v/>
      </c>
      <c r="AX130">
        <f>IF(AT130&gt;0,AV130+AT130,AV130)</f>
        <v/>
      </c>
      <c r="AY130">
        <f>IF(AU130&lt;0,AW130+AU130,AW130)</f>
        <v/>
      </c>
      <c r="BA130" s="14">
        <f>IFERROR(AX130-AQ130,"")</f>
        <v/>
      </c>
      <c r="BB130" s="14">
        <f>IFERROR(AY130-AR130,"")</f>
        <v/>
      </c>
      <c r="BD130">
        <f>AH130</f>
        <v/>
      </c>
      <c r="BE130">
        <f>AI130</f>
        <v/>
      </c>
      <c r="BF130">
        <f>AJ130</f>
        <v/>
      </c>
      <c r="BG130" s="14">
        <f>L130</f>
        <v/>
      </c>
      <c r="BH130" s="14">
        <f>IF(X130="","",X130)</f>
        <v/>
      </c>
      <c r="BI130" s="14">
        <f>IF(Y130="","",Y130)</f>
        <v/>
      </c>
      <c r="BJ130">
        <f>Z130</f>
        <v/>
      </c>
      <c r="BK130">
        <f>AA130</f>
        <v/>
      </c>
      <c r="BL130">
        <f>IFERROR(AX130,"")</f>
        <v/>
      </c>
      <c r="BM130">
        <f>IFERROR(AY130,"")</f>
        <v/>
      </c>
    </row>
    <row r="131" ht="14.25" customHeight="1">
      <c r="A131">
        <f>ALGLIB_SSA_XAUUSD!AA131</f>
        <v/>
      </c>
      <c r="B131">
        <f>IF($A131="","",INDEX(ALGLIB_SSA_XAUUSD!$B$2:$B$2401,MATCH($A131,ALGLIB_SSA_XAUUSD!$A$2:$A$2401,1)))</f>
        <v/>
      </c>
      <c r="C131">
        <f>IF($A131="","",INDEX(ALGLIB_SSA_XAUUSD!$C$2:$C$2401,MATCH($A131,ALGLIB_SSA_XAUUSD!$A$2:$A$2401,1)))</f>
        <v/>
      </c>
      <c r="D131" s="14">
        <f>IF($A131="","",INT((ROW()-2)/12)+1)</f>
        <v/>
      </c>
      <c r="E131" s="14">
        <f>IF(AND(E134&lt;&gt;"",D134=D122+1),E122+(E134-E122)*9/12,"")</f>
        <v/>
      </c>
      <c r="F131" s="14">
        <f>IF(AND(F134&lt;&gt;"",D134=D122+1),F122+(F134-F122)*9/12,"")</f>
        <v/>
      </c>
      <c r="G131" s="14">
        <f>IF(AND(G134&lt;&gt;"",D134=D122+1),G122+(G134-G122)*9/12,"")</f>
        <v/>
      </c>
      <c r="H131" s="14">
        <f>IF(AND(H134&lt;&gt;"",D134=D122+1),H122+(H134-H122)*9/12,"")</f>
        <v/>
      </c>
      <c r="I131" s="14">
        <f>IF(AND(L134&lt;&gt;"",D134=D122+1),I122+(I134-I122)*9/12,"")</f>
        <v/>
      </c>
      <c r="J131">
        <f>_xlfn.XLOOKUP($A131,ALGLIB_SSA_XAUUSD!$AA$2:$AA$2401,ALGLIB_SSA_XAUUSD!$P$2:$P$2401,"",0)</f>
        <v/>
      </c>
      <c r="K131">
        <f>_xlfn.XLOOKUP($A131,ALGLIB_SSA_XAUUSD!$AA$2:$AA$2401,ALGLIB_SSA_XAUUSD!$Q$2:$Q$2401,"",0)</f>
        <v/>
      </c>
      <c r="L131">
        <f>_xlfn.XLOOKUP($A131,ALGLIB_SSA_XAUUSD!$AA$2:$AA$2401,ALGLIB_SSA_XAUUSD!$R$2:$R$2401,"",0)</f>
        <v/>
      </c>
      <c r="M131">
        <f>_xlfn.XLOOKUP($A131,ALGLIB_SSA_XAUUSD!$AA$2:$AA$2401,ALGLIB_SSA_XAUUSD!$S$2:$S$2401,"",0)</f>
        <v/>
      </c>
      <c r="N131">
        <f>_xlfn.XLOOKUP($A131,ALGLIB_SSA_XAUUSD!$AA$2:$AA$2401,ALGLIB_SSA_XAUUSD!$T$2:$T$2401,"",0)</f>
        <v/>
      </c>
      <c r="O131">
        <f>_xlfn.XLOOKUP($A131,ALGLIB_SSA_XAUUSD!$AA$2:$AA$2401,ALGLIB_SSA_XAUUSD!$U$2:$U$2401,"",0)</f>
        <v/>
      </c>
      <c r="P131">
        <f>_xlfn.XLOOKUP($A131,ALGLIB_SSA_XAUUSD!$AA$2:$AA$2401,ALGLIB_SSA_XAUUSD!$V$2:$V$2401,"",0)</f>
        <v/>
      </c>
      <c r="S131">
        <f>A131</f>
        <v/>
      </c>
      <c r="T131">
        <f>J131</f>
        <v/>
      </c>
      <c r="U131">
        <f>K131</f>
        <v/>
      </c>
      <c r="V131" s="14">
        <f>IF($A131="","",MOD(ROW()-2,12)+1)</f>
        <v/>
      </c>
      <c r="W131">
        <f>L131</f>
        <v/>
      </c>
      <c r="X131" s="14">
        <f>IF(F131="","",F131)</f>
        <v/>
      </c>
      <c r="Y131" s="14">
        <f>IF(G131="","",G131)</f>
        <v/>
      </c>
      <c r="Z131">
        <f>M131</f>
        <v/>
      </c>
      <c r="AA131">
        <f>N131</f>
        <v/>
      </c>
      <c r="AB131" s="14">
        <f>IF(H131="","",H131)</f>
        <v/>
      </c>
      <c r="AC131">
        <f>O131</f>
        <v/>
      </c>
      <c r="AD131" s="14">
        <f>IF(I131="","",I131)</f>
        <v/>
      </c>
      <c r="AE131">
        <f>P131</f>
        <v/>
      </c>
      <c r="AH131">
        <f>IF(S131&lt;&gt;"",S131,AH130+900)</f>
        <v/>
      </c>
      <c r="AI131">
        <f>IF(T131&lt;&gt;"",T131,AI130)</f>
        <v/>
      </c>
      <c r="AJ131">
        <f>IF(U131&lt;&gt;"",U131,AJ130)</f>
        <v/>
      </c>
      <c r="AK131">
        <f>IF(W131&lt;&gt;"",W131,"")</f>
        <v/>
      </c>
      <c r="AL131" s="14">
        <f>IF(X131&lt;&gt;"",X131,"")</f>
        <v/>
      </c>
      <c r="AM131" s="14">
        <f>IF(Y131&lt;&gt;"",Y131,"")</f>
        <v/>
      </c>
      <c r="AN131" s="14">
        <f>IF(OR(AL131="",AM131=""),"",AL131-AM131)</f>
        <v/>
      </c>
      <c r="AO131">
        <f>IF(AN131="","",IF(AN131&gt;0,"Bullish","Bearish"))</f>
        <v/>
      </c>
      <c r="AP131">
        <f>IF(AO131="",AP130,AO131)</f>
        <v/>
      </c>
      <c r="AQ131" s="14">
        <f>IF(AB131&lt;&gt;"",AB131,"")</f>
        <v/>
      </c>
      <c r="AR131" s="14">
        <f>IF(AD131&lt;&gt;"",AD131,"")</f>
        <v/>
      </c>
      <c r="AS131">
        <f>IF(AS130+1=13,1,AS130+1)</f>
        <v/>
      </c>
      <c r="AT131">
        <f>IFERROR(IF(SLOPE($AQ$110:$AQ$121,$AS$110:$AS$121)&gt;0,MIN(3,ABS(SLOPE($AQ$110:$AQ$121,$AS$110:$AS$121))),IF(SLOPE($AQ$110:$AQ$121,$AS$110:$AS$121)&lt;-0.5,-0.5,0)),0)</f>
        <v/>
      </c>
      <c r="AU131">
        <f>IFERROR(IF(SLOPE($AR$110:$AR$121,$AS$110:$AS$121)&lt;0,MAX(-3,-ABS(SLOPE($AR$110:$AR$121,$AS$110:$AS$121))),IF(SLOPE($AR$110:$AR$121,$AS$110:$AS$121)&gt;0.5,0.5,0)),0)</f>
        <v/>
      </c>
      <c r="AV131">
        <f>($AQ$122+(AT131*(AS131-1)))</f>
        <v/>
      </c>
      <c r="AW131">
        <f>($AR$122+(AU131*(AS131-1)))</f>
        <v/>
      </c>
      <c r="AX131">
        <f>IF(AT131&gt;0,AV131+AT131,AV131)</f>
        <v/>
      </c>
      <c r="AY131">
        <f>IF(AU131&lt;0,AW131+AU131,AW131)</f>
        <v/>
      </c>
      <c r="BA131" s="14">
        <f>IFERROR(AX131-AQ131,"")</f>
        <v/>
      </c>
      <c r="BB131" s="14">
        <f>IFERROR(AY131-AR131,"")</f>
        <v/>
      </c>
      <c r="BD131">
        <f>AH131</f>
        <v/>
      </c>
      <c r="BE131">
        <f>AI131</f>
        <v/>
      </c>
      <c r="BF131">
        <f>AJ131</f>
        <v/>
      </c>
      <c r="BG131" s="14">
        <f>L131</f>
        <v/>
      </c>
      <c r="BH131" s="14">
        <f>IF(X131="","",X131)</f>
        <v/>
      </c>
      <c r="BI131" s="14">
        <f>IF(Y131="","",Y131)</f>
        <v/>
      </c>
      <c r="BJ131">
        <f>Z131</f>
        <v/>
      </c>
      <c r="BK131">
        <f>AA131</f>
        <v/>
      </c>
      <c r="BL131">
        <f>IFERROR(AX131,"")</f>
        <v/>
      </c>
      <c r="BM131">
        <f>IFERROR(AY131,"")</f>
        <v/>
      </c>
    </row>
    <row r="132" ht="14.25" customHeight="1">
      <c r="A132">
        <f>ALGLIB_SSA_XAUUSD!AA132</f>
        <v/>
      </c>
      <c r="B132">
        <f>IF($A132="","",INDEX(ALGLIB_SSA_XAUUSD!$B$2:$B$2401,MATCH($A132,ALGLIB_SSA_XAUUSD!$A$2:$A$2401,1)))</f>
        <v/>
      </c>
      <c r="C132">
        <f>IF($A132="","",INDEX(ALGLIB_SSA_XAUUSD!$C$2:$C$2401,MATCH($A132,ALGLIB_SSA_XAUUSD!$A$2:$A$2401,1)))</f>
        <v/>
      </c>
      <c r="D132" s="14">
        <f>IF($A132="","",INT((ROW()-2)/12)+1)</f>
        <v/>
      </c>
      <c r="E132" s="14">
        <f>IF(AND(E134&lt;&gt;"",D134=D122+1),E122+(E134-E122)*10/12,"")</f>
        <v/>
      </c>
      <c r="F132" s="14">
        <f>IF(AND(F134&lt;&gt;"",D134=D122+1),F122+(F134-F122)*10/12,"")</f>
        <v/>
      </c>
      <c r="G132" s="14">
        <f>IF(AND(G134&lt;&gt;"",D134=D122+1),G122+(G134-G122)*10/12,"")</f>
        <v/>
      </c>
      <c r="H132" s="14">
        <f>IF(AND(H134&lt;&gt;"",D134=D122+1),H122+(H134-H122)*10/12,"")</f>
        <v/>
      </c>
      <c r="I132" s="14">
        <f>IF(AND(L134&lt;&gt;"",D134=D122+1),I122+(I134-I122)*10/12,"")</f>
        <v/>
      </c>
      <c r="J132">
        <f>_xlfn.XLOOKUP($A132,ALGLIB_SSA_XAUUSD!$AA$2:$AA$2401,ALGLIB_SSA_XAUUSD!$P$2:$P$2401,"",0)</f>
        <v/>
      </c>
      <c r="K132">
        <f>_xlfn.XLOOKUP($A132,ALGLIB_SSA_XAUUSD!$AA$2:$AA$2401,ALGLIB_SSA_XAUUSD!$Q$2:$Q$2401,"",0)</f>
        <v/>
      </c>
      <c r="L132">
        <f>_xlfn.XLOOKUP($A132,ALGLIB_SSA_XAUUSD!$AA$2:$AA$2401,ALGLIB_SSA_XAUUSD!$R$2:$R$2401,"",0)</f>
        <v/>
      </c>
      <c r="M132">
        <f>_xlfn.XLOOKUP($A132,ALGLIB_SSA_XAUUSD!$AA$2:$AA$2401,ALGLIB_SSA_XAUUSD!$S$2:$S$2401,"",0)</f>
        <v/>
      </c>
      <c r="N132">
        <f>_xlfn.XLOOKUP($A132,ALGLIB_SSA_XAUUSD!$AA$2:$AA$2401,ALGLIB_SSA_XAUUSD!$T$2:$T$2401,"",0)</f>
        <v/>
      </c>
      <c r="O132">
        <f>_xlfn.XLOOKUP($A132,ALGLIB_SSA_XAUUSD!$AA$2:$AA$2401,ALGLIB_SSA_XAUUSD!$U$2:$U$2401,"",0)</f>
        <v/>
      </c>
      <c r="P132">
        <f>_xlfn.XLOOKUP($A132,ALGLIB_SSA_XAUUSD!$AA$2:$AA$2401,ALGLIB_SSA_XAUUSD!$V$2:$V$2401,"",0)</f>
        <v/>
      </c>
      <c r="S132">
        <f>A132</f>
        <v/>
      </c>
      <c r="T132">
        <f>J132</f>
        <v/>
      </c>
      <c r="U132">
        <f>K132</f>
        <v/>
      </c>
      <c r="V132" s="14">
        <f>IF($A132="","",MOD(ROW()-2,12)+1)</f>
        <v/>
      </c>
      <c r="W132">
        <f>L132</f>
        <v/>
      </c>
      <c r="X132" s="14">
        <f>IF(F132="","",F132)</f>
        <v/>
      </c>
      <c r="Y132" s="14">
        <f>IF(G132="","",G132)</f>
        <v/>
      </c>
      <c r="Z132">
        <f>M132</f>
        <v/>
      </c>
      <c r="AA132">
        <f>N132</f>
        <v/>
      </c>
      <c r="AB132" s="14">
        <f>IF(H132="","",H132)</f>
        <v/>
      </c>
      <c r="AC132">
        <f>O132</f>
        <v/>
      </c>
      <c r="AD132" s="14">
        <f>IF(I132="","",I132)</f>
        <v/>
      </c>
      <c r="AE132">
        <f>P132</f>
        <v/>
      </c>
      <c r="AH132">
        <f>IF(S132&lt;&gt;"",S132,AH131+900)</f>
        <v/>
      </c>
      <c r="AI132">
        <f>IF(T132&lt;&gt;"",T132,AI131)</f>
        <v/>
      </c>
      <c r="AJ132">
        <f>IF(U132&lt;&gt;"",U132,AJ131)</f>
        <v/>
      </c>
      <c r="AK132">
        <f>IF(W132&lt;&gt;"",W132,"")</f>
        <v/>
      </c>
      <c r="AL132" s="14">
        <f>IF(X132&lt;&gt;"",X132,"")</f>
        <v/>
      </c>
      <c r="AM132" s="14">
        <f>IF(Y132&lt;&gt;"",Y132,"")</f>
        <v/>
      </c>
      <c r="AN132" s="14">
        <f>IF(OR(AL132="",AM132=""),"",AL132-AM132)</f>
        <v/>
      </c>
      <c r="AO132">
        <f>IF(AN132="","",IF(AN132&gt;0,"Bullish","Bearish"))</f>
        <v/>
      </c>
      <c r="AP132">
        <f>IF(AO132="",AP131,AO132)</f>
        <v/>
      </c>
      <c r="AQ132" s="14">
        <f>IF(AB132&lt;&gt;"",AB132,"")</f>
        <v/>
      </c>
      <c r="AR132" s="14">
        <f>IF(AD132&lt;&gt;"",AD132,"")</f>
        <v/>
      </c>
      <c r="AS132">
        <f>IF(AS131+1=13,1,AS131+1)</f>
        <v/>
      </c>
      <c r="AT132">
        <f>IFERROR(IF(SLOPE($AQ$110:$AQ$121,$AS$110:$AS$121)&gt;0,MIN(3,ABS(SLOPE($AQ$110:$AQ$121,$AS$110:$AS$121))),IF(SLOPE($AQ$110:$AQ$121,$AS$110:$AS$121)&lt;-0.5,-0.5,0)),0)</f>
        <v/>
      </c>
      <c r="AU132">
        <f>IFERROR(IF(SLOPE($AR$110:$AR$121,$AS$110:$AS$121)&lt;0,MAX(-3,-ABS(SLOPE($AR$110:$AR$121,$AS$110:$AS$121))),IF(SLOPE($AR$110:$AR$121,$AS$110:$AS$121)&gt;0.5,0.5,0)),0)</f>
        <v/>
      </c>
      <c r="AV132">
        <f>($AQ$122+(AT132*(AS132-1)))</f>
        <v/>
      </c>
      <c r="AW132">
        <f>($AR$122+(AU132*(AS132-1)))</f>
        <v/>
      </c>
      <c r="AX132">
        <f>IF(AT132&gt;0,AV132+AT132,AV132)</f>
        <v/>
      </c>
      <c r="AY132">
        <f>IF(AU132&lt;0,AW132+AU132,AW132)</f>
        <v/>
      </c>
      <c r="BA132" s="14">
        <f>IFERROR(AX132-AQ132,"")</f>
        <v/>
      </c>
      <c r="BB132" s="14">
        <f>IFERROR(AY132-AR132,"")</f>
        <v/>
      </c>
      <c r="BD132">
        <f>AH132</f>
        <v/>
      </c>
      <c r="BE132">
        <f>AI132</f>
        <v/>
      </c>
      <c r="BF132">
        <f>AJ132</f>
        <v/>
      </c>
      <c r="BG132" s="14">
        <f>L132</f>
        <v/>
      </c>
      <c r="BH132" s="14">
        <f>IF(X132="","",X132)</f>
        <v/>
      </c>
      <c r="BI132" s="14">
        <f>IF(Y132="","",Y132)</f>
        <v/>
      </c>
      <c r="BJ132">
        <f>Z132</f>
        <v/>
      </c>
      <c r="BK132">
        <f>AA132</f>
        <v/>
      </c>
      <c r="BL132">
        <f>IFERROR(AX132,"")</f>
        <v/>
      </c>
      <c r="BM132">
        <f>IFERROR(AY132,"")</f>
        <v/>
      </c>
    </row>
    <row r="133" ht="14.25" customHeight="1">
      <c r="A133">
        <f>ALGLIB_SSA_XAUUSD!AA133</f>
        <v/>
      </c>
      <c r="B133">
        <f>IF($A133="","",INDEX(ALGLIB_SSA_XAUUSD!$B$2:$B$2401,MATCH($A133,ALGLIB_SSA_XAUUSD!$A$2:$A$2401,1)))</f>
        <v/>
      </c>
      <c r="C133">
        <f>IF($A133="","",INDEX(ALGLIB_SSA_XAUUSD!$C$2:$C$2401,MATCH($A133,ALGLIB_SSA_XAUUSD!$A$2:$A$2401,1)))</f>
        <v/>
      </c>
      <c r="D133" s="14">
        <f>IF($A133="","",INT((ROW()-2)/12)+1)</f>
        <v/>
      </c>
      <c r="E133" s="14">
        <f>IF(AND(E134&lt;&gt;"",D134=D122+1),E122+(E134-E122)*11/12,"")</f>
        <v/>
      </c>
      <c r="F133" s="14">
        <f>IF(AND(F134&lt;&gt;"",D134=D122+1),F122+(F134-F122)*11/12,"")</f>
        <v/>
      </c>
      <c r="G133" s="14">
        <f>IF(AND(G134&lt;&gt;"",D134=D122+1),G122+(G134-G122)*11/12,"")</f>
        <v/>
      </c>
      <c r="H133" s="14">
        <f>IF(AND(H134&lt;&gt;"",D134=D122+1),H122+(H134-H122)*11/12,"")</f>
        <v/>
      </c>
      <c r="I133" s="14">
        <f>IF(AND(L134&lt;&gt;"",D134=D122+1),I122+(I134-I122)*11/12,"")</f>
        <v/>
      </c>
      <c r="J133">
        <f>_xlfn.XLOOKUP($A133,ALGLIB_SSA_XAUUSD!$AA$2:$AA$2401,ALGLIB_SSA_XAUUSD!$P$2:$P$2401,"",0)</f>
        <v/>
      </c>
      <c r="K133">
        <f>_xlfn.XLOOKUP($A133,ALGLIB_SSA_XAUUSD!$AA$2:$AA$2401,ALGLIB_SSA_XAUUSD!$Q$2:$Q$2401,"",0)</f>
        <v/>
      </c>
      <c r="L133">
        <f>_xlfn.XLOOKUP($A133,ALGLIB_SSA_XAUUSD!$AA$2:$AA$2401,ALGLIB_SSA_XAUUSD!$R$2:$R$2401,"",0)</f>
        <v/>
      </c>
      <c r="M133">
        <f>_xlfn.XLOOKUP($A133,ALGLIB_SSA_XAUUSD!$AA$2:$AA$2401,ALGLIB_SSA_XAUUSD!$S$2:$S$2401,"",0)</f>
        <v/>
      </c>
      <c r="N133">
        <f>_xlfn.XLOOKUP($A133,ALGLIB_SSA_XAUUSD!$AA$2:$AA$2401,ALGLIB_SSA_XAUUSD!$T$2:$T$2401,"",0)</f>
        <v/>
      </c>
      <c r="O133">
        <f>_xlfn.XLOOKUP($A133,ALGLIB_SSA_XAUUSD!$AA$2:$AA$2401,ALGLIB_SSA_XAUUSD!$U$2:$U$2401,"",0)</f>
        <v/>
      </c>
      <c r="P133">
        <f>_xlfn.XLOOKUP($A133,ALGLIB_SSA_XAUUSD!$AA$2:$AA$2401,ALGLIB_SSA_XAUUSD!$V$2:$V$2401,"",0)</f>
        <v/>
      </c>
      <c r="S133">
        <f>A133</f>
        <v/>
      </c>
      <c r="T133">
        <f>J133</f>
        <v/>
      </c>
      <c r="U133">
        <f>K133</f>
        <v/>
      </c>
      <c r="V133" s="14">
        <f>IF($A133="","",MOD(ROW()-2,12)+1)</f>
        <v/>
      </c>
      <c r="W133">
        <f>L133</f>
        <v/>
      </c>
      <c r="X133" s="14">
        <f>IF(F133="","",F133)</f>
        <v/>
      </c>
      <c r="Y133" s="14">
        <f>IF(G133="","",G133)</f>
        <v/>
      </c>
      <c r="Z133">
        <f>M133</f>
        <v/>
      </c>
      <c r="AA133">
        <f>N133</f>
        <v/>
      </c>
      <c r="AB133" s="14">
        <f>IF(H133="","",H133)</f>
        <v/>
      </c>
      <c r="AC133">
        <f>O133</f>
        <v/>
      </c>
      <c r="AD133" s="14">
        <f>IF(I133="","",I133)</f>
        <v/>
      </c>
      <c r="AE133">
        <f>P133</f>
        <v/>
      </c>
      <c r="AH133">
        <f>IF(S133&lt;&gt;"",S133,AH132+900)</f>
        <v/>
      </c>
      <c r="AI133">
        <f>IF(T133&lt;&gt;"",T133,AI132)</f>
        <v/>
      </c>
      <c r="AJ133">
        <f>IF(U133&lt;&gt;"",U133,AJ132)</f>
        <v/>
      </c>
      <c r="AK133">
        <f>IF(W133&lt;&gt;"",W133,"")</f>
        <v/>
      </c>
      <c r="AL133" s="14">
        <f>IF(X133&lt;&gt;"",X133,"")</f>
        <v/>
      </c>
      <c r="AM133" s="14">
        <f>IF(Y133&lt;&gt;"",Y133,"")</f>
        <v/>
      </c>
      <c r="AN133" s="14">
        <f>IF(OR(AL133="",AM133=""),"",AL133-AM133)</f>
        <v/>
      </c>
      <c r="AO133">
        <f>IF(AN133="","",IF(AN133&gt;0,"Bullish","Bearish"))</f>
        <v/>
      </c>
      <c r="AP133">
        <f>IF(AO133="",AP132,AO133)</f>
        <v/>
      </c>
      <c r="AQ133" s="14">
        <f>IF(AB133&lt;&gt;"",AB133,"")</f>
        <v/>
      </c>
      <c r="AR133" s="14">
        <f>IF(AD133&lt;&gt;"",AD133,"")</f>
        <v/>
      </c>
      <c r="AS133">
        <f>IF(AS132+1=13,1,AS132+1)</f>
        <v/>
      </c>
      <c r="AT133">
        <f>IFERROR(IF(SLOPE($AQ$110:$AQ$121,$AS$110:$AS$121)&gt;0,MIN(3,ABS(SLOPE($AQ$110:$AQ$121,$AS$110:$AS$121))),IF(SLOPE($AQ$110:$AQ$121,$AS$110:$AS$121)&lt;-0.5,-0.5,0)),0)</f>
        <v/>
      </c>
      <c r="AU133">
        <f>IFERROR(IF(SLOPE($AR$110:$AR$121,$AS$110:$AS$121)&lt;0,MAX(-3,-ABS(SLOPE($AR$110:$AR$121,$AS$110:$AS$121))),IF(SLOPE($AR$110:$AR$121,$AS$110:$AS$121)&gt;0.5,0.5,0)),0)</f>
        <v/>
      </c>
      <c r="AV133">
        <f>($AQ$122+(AT133*(AS133-1)))</f>
        <v/>
      </c>
      <c r="AW133">
        <f>($AR$122+(AU133*(AS133-1)))</f>
        <v/>
      </c>
      <c r="AX133">
        <f>IF(AT133&gt;0,AV133+AT133,AV133)</f>
        <v/>
      </c>
      <c r="AY133">
        <f>IF(AU133&lt;0,AW133+AU133,AW133)</f>
        <v/>
      </c>
      <c r="BA133" s="14">
        <f>IFERROR(AX133-AQ133,"")</f>
        <v/>
      </c>
      <c r="BB133" s="14">
        <f>IFERROR(AY133-AR133,"")</f>
        <v/>
      </c>
      <c r="BD133">
        <f>AH133</f>
        <v/>
      </c>
      <c r="BE133">
        <f>AI133</f>
        <v/>
      </c>
      <c r="BF133">
        <f>AJ133</f>
        <v/>
      </c>
      <c r="BG133" s="14">
        <f>L133</f>
        <v/>
      </c>
      <c r="BH133" s="14">
        <f>IF(X133="","",X133)</f>
        <v/>
      </c>
      <c r="BI133" s="14">
        <f>IF(Y133="","",Y133)</f>
        <v/>
      </c>
      <c r="BJ133">
        <f>Z133</f>
        <v/>
      </c>
      <c r="BK133">
        <f>AA133</f>
        <v/>
      </c>
      <c r="BL133">
        <f>IFERROR(AX133,"")</f>
        <v/>
      </c>
      <c r="BM133">
        <f>IFERROR(AY133,"")</f>
        <v/>
      </c>
    </row>
    <row r="134" ht="14.25" customHeight="1">
      <c r="A134">
        <f>ALGLIB_SSA_XAUUSD!AA134</f>
        <v/>
      </c>
      <c r="B134">
        <f>IF($A134="","",INDEX(ALGLIB_SSA_XAUUSD!$B$2:$B$2401,MATCH($A134,ALGLIB_SSA_XAUUSD!$A$2:$A$2401,1)))</f>
        <v/>
      </c>
      <c r="C134">
        <f>IF($A134="","",INDEX(ALGLIB_SSA_XAUUSD!$C$2:$C$2401,MATCH($A134,ALGLIB_SSA_XAUUSD!$A$2:$A$2401,1)))</f>
        <v/>
      </c>
      <c r="D134" s="14">
        <f>IF($A134="","",INT((ROW()-2)/12)+1)</f>
        <v/>
      </c>
      <c r="E134" s="14">
        <f>IF($A134="","",INDEX(ALGLIB_SSA_XAUUSD!$D$2:$D$2401,MATCH($A134,ALGLIB_SSA_XAUUSD!$A$2:$A$2401,1)))</f>
        <v/>
      </c>
      <c r="F134" s="14">
        <f>IF($A134="","",INDEX(ALGLIB_SSA_XAUUSD!$E$2:$E$2401,MATCH($A134,ALGLIB_SSA_XAUUSD!$A$2:$A$2401,1)))</f>
        <v/>
      </c>
      <c r="G134" s="14">
        <f>IF($A134="","",INDEX(ALGLIB_SSA_XAUUSD!$F$2:$F$2401,MATCH($A134,ALGLIB_SSA_XAUUSD!$A$2:$A$2401,1)))</f>
        <v/>
      </c>
      <c r="H134" s="14">
        <f>IF($A134="","",INDEX(ALGLIB_SSA_XAUUSD!$G$2:$G$2401,MATCH($A134,ALGLIB_SSA_XAUUSD!$A$2:$A$2401,1)))</f>
        <v/>
      </c>
      <c r="I134" s="14">
        <f>IF($A134="","",INDEX(ALGLIB_SSA_XAUUSD!$H$2:$H$2401,MATCH($A134,ALGLIB_SSA_XAUUSD!$A$2:$A$2401,1)))</f>
        <v/>
      </c>
      <c r="J134">
        <f>_xlfn.XLOOKUP($A134,ALGLIB_SSA_XAUUSD!$AA$2:$AA$2401,ALGLIB_SSA_XAUUSD!$P$2:$P$2401,"",0)</f>
        <v/>
      </c>
      <c r="K134">
        <f>_xlfn.XLOOKUP($A134,ALGLIB_SSA_XAUUSD!$AA$2:$AA$2401,ALGLIB_SSA_XAUUSD!$Q$2:$Q$2401,"",0)</f>
        <v/>
      </c>
      <c r="L134">
        <f>_xlfn.XLOOKUP($A134,ALGLIB_SSA_XAUUSD!$AA$2:$AA$2401,ALGLIB_SSA_XAUUSD!$R$2:$R$2401,"",0)</f>
        <v/>
      </c>
      <c r="M134">
        <f>_xlfn.XLOOKUP($A134,ALGLIB_SSA_XAUUSD!$AA$2:$AA$2401,ALGLIB_SSA_XAUUSD!$S$2:$S$2401,"",0)</f>
        <v/>
      </c>
      <c r="N134">
        <f>_xlfn.XLOOKUP($A134,ALGLIB_SSA_XAUUSD!$AA$2:$AA$2401,ALGLIB_SSA_XAUUSD!$T$2:$T$2401,"",0)</f>
        <v/>
      </c>
      <c r="O134">
        <f>_xlfn.XLOOKUP($A134,ALGLIB_SSA_XAUUSD!$AA$2:$AA$2401,ALGLIB_SSA_XAUUSD!$U$2:$U$2401,"",0)</f>
        <v/>
      </c>
      <c r="P134">
        <f>_xlfn.XLOOKUP($A134,ALGLIB_SSA_XAUUSD!$AA$2:$AA$2401,ALGLIB_SSA_XAUUSD!$V$2:$V$2401,"",0)</f>
        <v/>
      </c>
      <c r="S134">
        <f>A134</f>
        <v/>
      </c>
      <c r="T134">
        <f>J134</f>
        <v/>
      </c>
      <c r="U134">
        <f>K134</f>
        <v/>
      </c>
      <c r="V134" s="14">
        <f>IF($A134="","",MOD(ROW()-2,12)+1)</f>
        <v/>
      </c>
      <c r="W134">
        <f>L134</f>
        <v/>
      </c>
      <c r="X134" s="14">
        <f>IF(F134="","",F134)</f>
        <v/>
      </c>
      <c r="Y134" s="14">
        <f>IF(G134="","",G134)</f>
        <v/>
      </c>
      <c r="Z134">
        <f>M134</f>
        <v/>
      </c>
      <c r="AA134">
        <f>N134</f>
        <v/>
      </c>
      <c r="AB134" s="14">
        <f>IF(H134="","",H134)</f>
        <v/>
      </c>
      <c r="AC134">
        <f>O134</f>
        <v/>
      </c>
      <c r="AD134" s="14">
        <f>IF(I134="","",I134)</f>
        <v/>
      </c>
      <c r="AE134">
        <f>P134</f>
        <v/>
      </c>
      <c r="AH134">
        <f>IF(S134&lt;&gt;"",S134,AH133+900)</f>
        <v/>
      </c>
      <c r="AI134">
        <f>IF(T134&lt;&gt;"",T134,AI133)</f>
        <v/>
      </c>
      <c r="AJ134">
        <f>IF(U134&lt;&gt;"",U134,AJ133)</f>
        <v/>
      </c>
      <c r="AK134">
        <f>IF(W134&lt;&gt;"",W134,"")</f>
        <v/>
      </c>
      <c r="AL134" s="14">
        <f>IF(X134&lt;&gt;"",X134,"")</f>
        <v/>
      </c>
      <c r="AM134" s="14">
        <f>IF(Y134&lt;&gt;"",Y134,"")</f>
        <v/>
      </c>
      <c r="AN134" s="14">
        <f>IF(OR(AL134="",AM134=""),"",AL134-AM134)</f>
        <v/>
      </c>
      <c r="AO134">
        <f>IF(AN134="","",IF(AN134&gt;0,"Bullish","Bearish"))</f>
        <v/>
      </c>
      <c r="AP134">
        <f>IF(AO134="",AP133,AO134)</f>
        <v/>
      </c>
      <c r="AQ134" s="14">
        <f>IF(AB134&lt;&gt;"",AB134,"")</f>
        <v/>
      </c>
      <c r="AR134" s="14">
        <f>IF(AD134&lt;&gt;"",AD134,"")</f>
        <v/>
      </c>
      <c r="AS134">
        <f>IF(AS133+1=13,1,AS133+1)</f>
        <v/>
      </c>
      <c r="AT134">
        <f>IFERROR(IF(SLOPE($AQ$122:$AQ$133,$AS$122:$AS$133)&gt;0,MIN(3,ABS(SLOPE($AQ$122:$AQ$133,$AS$122:$AS$133))),IF(SLOPE($AQ$122:$AQ$133,$AS$122:$AS$133)&lt;-0.5,-0.5,0)),0)</f>
        <v/>
      </c>
      <c r="AU134">
        <f>IFERROR(IF(SLOPE($AR$122:$AR$133,$AS$122:$AS$133)&lt;0,MAX(-3,-ABS(SLOPE($AR$122:$AR$133,$AS$122:$AS$133))),IF(SLOPE($AR$122:$AR$133,$AS$122:$AS$133)&gt;0.5,0.5,0)),0)</f>
        <v/>
      </c>
      <c r="AV134">
        <f>($AQ$134+(AT134*(AS134-1)))</f>
        <v/>
      </c>
      <c r="AW134">
        <f>($AR$134+(AU134*(AS134-1)))</f>
        <v/>
      </c>
      <c r="AX134">
        <f>IF(AT134&gt;0,AV134+AT134,AV134)</f>
        <v/>
      </c>
      <c r="AY134">
        <f>IF(AU134&lt;0,AW134+AU134,AW134)</f>
        <v/>
      </c>
      <c r="BA134" s="14">
        <f>IFERROR(AX134-AQ134,"")</f>
        <v/>
      </c>
      <c r="BB134" s="14">
        <f>IFERROR(AY134-AR134,"")</f>
        <v/>
      </c>
      <c r="BD134">
        <f>AH134</f>
        <v/>
      </c>
      <c r="BE134">
        <f>AI134</f>
        <v/>
      </c>
      <c r="BF134">
        <f>AJ134</f>
        <v/>
      </c>
      <c r="BG134" s="14">
        <f>L134</f>
        <v/>
      </c>
      <c r="BH134" s="14">
        <f>IF(X134="","",X134)</f>
        <v/>
      </c>
      <c r="BI134" s="14">
        <f>IF(Y134="","",Y134)</f>
        <v/>
      </c>
      <c r="BJ134">
        <f>Z134</f>
        <v/>
      </c>
      <c r="BK134">
        <f>AA134</f>
        <v/>
      </c>
      <c r="BL134">
        <f>IFERROR(AX134,"")</f>
        <v/>
      </c>
      <c r="BM134">
        <f>IFERROR(AY134,"")</f>
        <v/>
      </c>
    </row>
    <row r="135" ht="14.25" customHeight="1">
      <c r="A135">
        <f>ALGLIB_SSA_XAUUSD!AA135</f>
        <v/>
      </c>
      <c r="B135">
        <f>IF($A135="","",INDEX(ALGLIB_SSA_XAUUSD!$B$2:$B$2401,MATCH($A135,ALGLIB_SSA_XAUUSD!$A$2:$A$2401,1)))</f>
        <v/>
      </c>
      <c r="C135">
        <f>IF($A135="","",INDEX(ALGLIB_SSA_XAUUSD!$C$2:$C$2401,MATCH($A135,ALGLIB_SSA_XAUUSD!$A$2:$A$2401,1)))</f>
        <v/>
      </c>
      <c r="D135" s="14">
        <f>IF($A135="","",INT((ROW()-2)/12)+1)</f>
        <v/>
      </c>
      <c r="E135" s="14">
        <f>IF(AND(E146&lt;&gt;"",D146=D134+1),E134+(E146-E134)*1/12,"")</f>
        <v/>
      </c>
      <c r="F135" s="14">
        <f>IF(AND(F146&lt;&gt;"",D146=D134+1),F134+(F146-F134)*1/12,"")</f>
        <v/>
      </c>
      <c r="G135" s="14">
        <f>IF(AND(G146&lt;&gt;"",D146=D134+1),G134+(G146-G134)*1/12,"")</f>
        <v/>
      </c>
      <c r="H135" s="14">
        <f>IF(AND(H146&lt;&gt;"",D146=D134+1),H134+(H146-H134)*1/12,"")</f>
        <v/>
      </c>
      <c r="I135" s="14">
        <f>IF(AND(L146&lt;&gt;"",D146=D134+1),I134+(I146-I134)*1/12,"")</f>
        <v/>
      </c>
      <c r="J135">
        <f>_xlfn.XLOOKUP($A135,ALGLIB_SSA_XAUUSD!$AA$2:$AA$2401,ALGLIB_SSA_XAUUSD!$P$2:$P$2401,"",0)</f>
        <v/>
      </c>
      <c r="K135">
        <f>_xlfn.XLOOKUP($A135,ALGLIB_SSA_XAUUSD!$AA$2:$AA$2401,ALGLIB_SSA_XAUUSD!$Q$2:$Q$2401,"",0)</f>
        <v/>
      </c>
      <c r="L135">
        <f>_xlfn.XLOOKUP($A135,ALGLIB_SSA_XAUUSD!$AA$2:$AA$2401,ALGLIB_SSA_XAUUSD!$R$2:$R$2401,"",0)</f>
        <v/>
      </c>
      <c r="M135">
        <f>_xlfn.XLOOKUP($A135,ALGLIB_SSA_XAUUSD!$AA$2:$AA$2401,ALGLIB_SSA_XAUUSD!$S$2:$S$2401,"",0)</f>
        <v/>
      </c>
      <c r="N135">
        <f>_xlfn.XLOOKUP($A135,ALGLIB_SSA_XAUUSD!$AA$2:$AA$2401,ALGLIB_SSA_XAUUSD!$T$2:$T$2401,"",0)</f>
        <v/>
      </c>
      <c r="O135">
        <f>_xlfn.XLOOKUP($A135,ALGLIB_SSA_XAUUSD!$AA$2:$AA$2401,ALGLIB_SSA_XAUUSD!$U$2:$U$2401,"",0)</f>
        <v/>
      </c>
      <c r="P135">
        <f>_xlfn.XLOOKUP($A135,ALGLIB_SSA_XAUUSD!$AA$2:$AA$2401,ALGLIB_SSA_XAUUSD!$V$2:$V$2401,"",0)</f>
        <v/>
      </c>
      <c r="S135">
        <f>A135</f>
        <v/>
      </c>
      <c r="T135">
        <f>J135</f>
        <v/>
      </c>
      <c r="U135">
        <f>K135</f>
        <v/>
      </c>
      <c r="V135" s="14">
        <f>IF($A135="","",MOD(ROW()-2,12)+1)</f>
        <v/>
      </c>
      <c r="W135">
        <f>L135</f>
        <v/>
      </c>
      <c r="X135" s="14">
        <f>IF(F135="","",F135)</f>
        <v/>
      </c>
      <c r="Y135" s="14">
        <f>IF(G135="","",G135)</f>
        <v/>
      </c>
      <c r="Z135">
        <f>M135</f>
        <v/>
      </c>
      <c r="AA135">
        <f>N135</f>
        <v/>
      </c>
      <c r="AB135" s="14">
        <f>IF(H135="","",H135)</f>
        <v/>
      </c>
      <c r="AC135">
        <f>O135</f>
        <v/>
      </c>
      <c r="AD135" s="14">
        <f>IF(I135="","",I135)</f>
        <v/>
      </c>
      <c r="AE135">
        <f>P135</f>
        <v/>
      </c>
      <c r="AH135">
        <f>IF(S135&lt;&gt;"",S135,AH134+900)</f>
        <v/>
      </c>
      <c r="AI135">
        <f>IF(T135&lt;&gt;"",T135,AI134)</f>
        <v/>
      </c>
      <c r="AJ135">
        <f>IF(U135&lt;&gt;"",U135,AJ134)</f>
        <v/>
      </c>
      <c r="AK135">
        <f>IF(W135&lt;&gt;"",W135,"")</f>
        <v/>
      </c>
      <c r="AL135" s="14">
        <f>IF(X135&lt;&gt;"",X135,"")</f>
        <v/>
      </c>
      <c r="AM135" s="14">
        <f>IF(Y135&lt;&gt;"",Y135,"")</f>
        <v/>
      </c>
      <c r="AN135" s="14">
        <f>IF(OR(AL135="",AM135=""),"",AL135-AM135)</f>
        <v/>
      </c>
      <c r="AO135">
        <f>IF(AN135="","",IF(AN135&gt;0,"Bullish","Bearish"))</f>
        <v/>
      </c>
      <c r="AP135">
        <f>IF(AO135="",AP134,AO135)</f>
        <v/>
      </c>
      <c r="AQ135" s="14">
        <f>IF(AB135&lt;&gt;"",AB135,"")</f>
        <v/>
      </c>
      <c r="AR135" s="14">
        <f>IF(AD135&lt;&gt;"",AD135,"")</f>
        <v/>
      </c>
      <c r="AS135">
        <f>IF(AS134+1=13,1,AS134+1)</f>
        <v/>
      </c>
      <c r="AT135">
        <f>IFERROR(IF(SLOPE($AQ$122:$AQ$133,$AS$122:$AS$133)&gt;0,MIN(3,ABS(SLOPE($AQ$122:$AQ$133,$AS$122:$AS$133))),IF(SLOPE($AQ$122:$AQ$133,$AS$122:$AS$133)&lt;-0.5,-0.5,0)),0)</f>
        <v/>
      </c>
      <c r="AU135">
        <f>IFERROR(IF(SLOPE($AR$122:$AR$133,$AS$122:$AS$133)&lt;0,MAX(-3,-ABS(SLOPE($AR$122:$AR$133,$AS$122:$AS$133))),IF(SLOPE($AR$122:$AR$133,$AS$122:$AS$133)&gt;0.5,0.5,0)),0)</f>
        <v/>
      </c>
      <c r="AV135">
        <f>($AQ$134+(AT135*(AS135-1)))</f>
        <v/>
      </c>
      <c r="AW135">
        <f>($AR$134+(AU135*(AS135-1)))</f>
        <v/>
      </c>
      <c r="AX135">
        <f>IF(AT135&gt;0,AV135+AT135,AV135)</f>
        <v/>
      </c>
      <c r="AY135">
        <f>IF(AU135&lt;0,AW135+AU135,AW135)</f>
        <v/>
      </c>
      <c r="BA135" s="14">
        <f>IFERROR(AX135-AQ135,"")</f>
        <v/>
      </c>
      <c r="BB135" s="14">
        <f>IFERROR(AY135-AR135,"")</f>
        <v/>
      </c>
      <c r="BD135">
        <f>AH135</f>
        <v/>
      </c>
      <c r="BE135">
        <f>AI135</f>
        <v/>
      </c>
      <c r="BF135">
        <f>AJ135</f>
        <v/>
      </c>
      <c r="BG135" s="14">
        <f>L135</f>
        <v/>
      </c>
      <c r="BH135" s="14">
        <f>IF(X135="","",X135)</f>
        <v/>
      </c>
      <c r="BI135" s="14">
        <f>IF(Y135="","",Y135)</f>
        <v/>
      </c>
      <c r="BJ135">
        <f>Z135</f>
        <v/>
      </c>
      <c r="BK135">
        <f>AA135</f>
        <v/>
      </c>
      <c r="BL135">
        <f>IFERROR(AX135,"")</f>
        <v/>
      </c>
      <c r="BM135">
        <f>IFERROR(AY135,"")</f>
        <v/>
      </c>
    </row>
    <row r="136" ht="14.25" customHeight="1">
      <c r="A136">
        <f>ALGLIB_SSA_XAUUSD!AA136</f>
        <v/>
      </c>
      <c r="B136">
        <f>IF($A136="","",INDEX(ALGLIB_SSA_XAUUSD!$B$2:$B$2401,MATCH($A136,ALGLIB_SSA_XAUUSD!$A$2:$A$2401,1)))</f>
        <v/>
      </c>
      <c r="C136">
        <f>IF($A136="","",INDEX(ALGLIB_SSA_XAUUSD!$C$2:$C$2401,MATCH($A136,ALGLIB_SSA_XAUUSD!$A$2:$A$2401,1)))</f>
        <v/>
      </c>
      <c r="D136" s="14">
        <f>IF($A136="","",INT((ROW()-2)/12)+1)</f>
        <v/>
      </c>
      <c r="E136" s="14">
        <f>IF(AND(E146&lt;&gt;"",D146=D134+1),E134+(E146-E134)*2/12,"")</f>
        <v/>
      </c>
      <c r="F136" s="14">
        <f>IF(AND(F146&lt;&gt;"",D146=D134+1),F134+(F146-F134)*2/12,"")</f>
        <v/>
      </c>
      <c r="G136" s="14">
        <f>IF(AND(G146&lt;&gt;"",D146=D134+1),G134+(G146-G134)*2/12,"")</f>
        <v/>
      </c>
      <c r="H136" s="14">
        <f>IF(AND(H146&lt;&gt;"",D146=D134+1),H134+(H146-H134)*2/12,"")</f>
        <v/>
      </c>
      <c r="I136" s="14">
        <f>IF(AND(L146&lt;&gt;"",D146=D134+1),I134+(I146-I134)*2/12,"")</f>
        <v/>
      </c>
      <c r="J136">
        <f>_xlfn.XLOOKUP($A136,ALGLIB_SSA_XAUUSD!$AA$2:$AA$2401,ALGLIB_SSA_XAUUSD!$P$2:$P$2401,"",0)</f>
        <v/>
      </c>
      <c r="K136">
        <f>_xlfn.XLOOKUP($A136,ALGLIB_SSA_XAUUSD!$AA$2:$AA$2401,ALGLIB_SSA_XAUUSD!$Q$2:$Q$2401,"",0)</f>
        <v/>
      </c>
      <c r="L136">
        <f>_xlfn.XLOOKUP($A136,ALGLIB_SSA_XAUUSD!$AA$2:$AA$2401,ALGLIB_SSA_XAUUSD!$R$2:$R$2401,"",0)</f>
        <v/>
      </c>
      <c r="M136">
        <f>_xlfn.XLOOKUP($A136,ALGLIB_SSA_XAUUSD!$AA$2:$AA$2401,ALGLIB_SSA_XAUUSD!$S$2:$S$2401,"",0)</f>
        <v/>
      </c>
      <c r="N136">
        <f>_xlfn.XLOOKUP($A136,ALGLIB_SSA_XAUUSD!$AA$2:$AA$2401,ALGLIB_SSA_XAUUSD!$T$2:$T$2401,"",0)</f>
        <v/>
      </c>
      <c r="O136">
        <f>_xlfn.XLOOKUP($A136,ALGLIB_SSA_XAUUSD!$AA$2:$AA$2401,ALGLIB_SSA_XAUUSD!$U$2:$U$2401,"",0)</f>
        <v/>
      </c>
      <c r="P136">
        <f>_xlfn.XLOOKUP($A136,ALGLIB_SSA_XAUUSD!$AA$2:$AA$2401,ALGLIB_SSA_XAUUSD!$V$2:$V$2401,"",0)</f>
        <v/>
      </c>
      <c r="S136">
        <f>A136</f>
        <v/>
      </c>
      <c r="T136">
        <f>J136</f>
        <v/>
      </c>
      <c r="U136">
        <f>K136</f>
        <v/>
      </c>
      <c r="V136" s="14">
        <f>IF($A136="","",MOD(ROW()-2,12)+1)</f>
        <v/>
      </c>
      <c r="W136">
        <f>L136</f>
        <v/>
      </c>
      <c r="X136" s="14">
        <f>IF(F136="","",F136)</f>
        <v/>
      </c>
      <c r="Y136" s="14">
        <f>IF(G136="","",G136)</f>
        <v/>
      </c>
      <c r="Z136">
        <f>M136</f>
        <v/>
      </c>
      <c r="AA136">
        <f>N136</f>
        <v/>
      </c>
      <c r="AB136" s="14">
        <f>IF(H136="","",H136)</f>
        <v/>
      </c>
      <c r="AC136">
        <f>O136</f>
        <v/>
      </c>
      <c r="AD136" s="14">
        <f>IF(I136="","",I136)</f>
        <v/>
      </c>
      <c r="AE136">
        <f>P136</f>
        <v/>
      </c>
      <c r="AH136">
        <f>IF(S136&lt;&gt;"",S136,AH135+900)</f>
        <v/>
      </c>
      <c r="AI136">
        <f>IF(T136&lt;&gt;"",T136,AI135)</f>
        <v/>
      </c>
      <c r="AJ136">
        <f>IF(U136&lt;&gt;"",U136,AJ135)</f>
        <v/>
      </c>
      <c r="AK136">
        <f>IF(W136&lt;&gt;"",W136,"")</f>
        <v/>
      </c>
      <c r="AL136" s="14">
        <f>IF(X136&lt;&gt;"",X136,"")</f>
        <v/>
      </c>
      <c r="AM136" s="14">
        <f>IF(Y136&lt;&gt;"",Y136,"")</f>
        <v/>
      </c>
      <c r="AN136" s="14">
        <f>IF(OR(AL136="",AM136=""),"",AL136-AM136)</f>
        <v/>
      </c>
      <c r="AO136">
        <f>IF(AN136="","",IF(AN136&gt;0,"Bullish","Bearish"))</f>
        <v/>
      </c>
      <c r="AP136">
        <f>IF(AO136="",AP135,AO136)</f>
        <v/>
      </c>
      <c r="AQ136" s="14">
        <f>IF(AB136&lt;&gt;"",AB136,"")</f>
        <v/>
      </c>
      <c r="AR136" s="14">
        <f>IF(AD136&lt;&gt;"",AD136,"")</f>
        <v/>
      </c>
      <c r="AS136">
        <f>IF(AS135+1=13,1,AS135+1)</f>
        <v/>
      </c>
      <c r="AT136">
        <f>IFERROR(IF(SLOPE($AQ$122:$AQ$133,$AS$122:$AS$133)&gt;0,MIN(3,ABS(SLOPE($AQ$122:$AQ$133,$AS$122:$AS$133))),IF(SLOPE($AQ$122:$AQ$133,$AS$122:$AS$133)&lt;-0.5,-0.5,0)),0)</f>
        <v/>
      </c>
      <c r="AU136">
        <f>IFERROR(IF(SLOPE($AR$122:$AR$133,$AS$122:$AS$133)&lt;0,MAX(-3,-ABS(SLOPE($AR$122:$AR$133,$AS$122:$AS$133))),IF(SLOPE($AR$122:$AR$133,$AS$122:$AS$133)&gt;0.5,0.5,0)),0)</f>
        <v/>
      </c>
      <c r="AV136">
        <f>($AQ$134+(AT136*(AS136-1)))</f>
        <v/>
      </c>
      <c r="AW136">
        <f>($AR$134+(AU136*(AS136-1)))</f>
        <v/>
      </c>
      <c r="AX136">
        <f>IF(AT136&gt;0,AV136+AT136,AV136)</f>
        <v/>
      </c>
      <c r="AY136">
        <f>IF(AU136&lt;0,AW136+AU136,AW136)</f>
        <v/>
      </c>
      <c r="BA136" s="14">
        <f>IFERROR(AX136-AQ136,"")</f>
        <v/>
      </c>
      <c r="BB136" s="14">
        <f>IFERROR(AY136-AR136,"")</f>
        <v/>
      </c>
      <c r="BD136">
        <f>AH136</f>
        <v/>
      </c>
      <c r="BE136">
        <f>AI136</f>
        <v/>
      </c>
      <c r="BF136">
        <f>AJ136</f>
        <v/>
      </c>
      <c r="BG136" s="14">
        <f>L136</f>
        <v/>
      </c>
      <c r="BH136" s="14">
        <f>IF(X136="","",X136)</f>
        <v/>
      </c>
      <c r="BI136" s="14">
        <f>IF(Y136="","",Y136)</f>
        <v/>
      </c>
      <c r="BJ136">
        <f>Z136</f>
        <v/>
      </c>
      <c r="BK136">
        <f>AA136</f>
        <v/>
      </c>
      <c r="BL136">
        <f>IFERROR(AX136,"")</f>
        <v/>
      </c>
      <c r="BM136">
        <f>IFERROR(AY136,"")</f>
        <v/>
      </c>
    </row>
    <row r="137" ht="14.25" customHeight="1">
      <c r="A137">
        <f>ALGLIB_SSA_XAUUSD!AA137</f>
        <v/>
      </c>
      <c r="B137">
        <f>IF($A137="","",INDEX(ALGLIB_SSA_XAUUSD!$B$2:$B$2401,MATCH($A137,ALGLIB_SSA_XAUUSD!$A$2:$A$2401,1)))</f>
        <v/>
      </c>
      <c r="C137">
        <f>IF($A137="","",INDEX(ALGLIB_SSA_XAUUSD!$C$2:$C$2401,MATCH($A137,ALGLIB_SSA_XAUUSD!$A$2:$A$2401,1)))</f>
        <v/>
      </c>
      <c r="D137" s="14">
        <f>IF($A137="","",INT((ROW()-2)/12)+1)</f>
        <v/>
      </c>
      <c r="E137" s="14">
        <f>IF(AND(E146&lt;&gt;"",D146=D134+1),E134+(E146-E134)*3/12,"")</f>
        <v/>
      </c>
      <c r="F137" s="14">
        <f>IF(AND(F146&lt;&gt;"",D146=D134+1),F134+(F146-F134)*3/12,"")</f>
        <v/>
      </c>
      <c r="G137" s="14">
        <f>IF(AND(G146&lt;&gt;"",D146=D134+1),G134+(G146-G134)*3/12,"")</f>
        <v/>
      </c>
      <c r="H137" s="14">
        <f>IF(AND(H146&lt;&gt;"",D146=D134+1),H134+(H146-H134)*3/12,"")</f>
        <v/>
      </c>
      <c r="I137" s="14">
        <f>IF(AND(L146&lt;&gt;"",D146=D134+1),I134+(I146-I134)*3/12,"")</f>
        <v/>
      </c>
      <c r="J137">
        <f>_xlfn.XLOOKUP($A137,ALGLIB_SSA_XAUUSD!$AA$2:$AA$2401,ALGLIB_SSA_XAUUSD!$P$2:$P$2401,"",0)</f>
        <v/>
      </c>
      <c r="K137">
        <f>_xlfn.XLOOKUP($A137,ALGLIB_SSA_XAUUSD!$AA$2:$AA$2401,ALGLIB_SSA_XAUUSD!$Q$2:$Q$2401,"",0)</f>
        <v/>
      </c>
      <c r="L137">
        <f>_xlfn.XLOOKUP($A137,ALGLIB_SSA_XAUUSD!$AA$2:$AA$2401,ALGLIB_SSA_XAUUSD!$R$2:$R$2401,"",0)</f>
        <v/>
      </c>
      <c r="M137">
        <f>_xlfn.XLOOKUP($A137,ALGLIB_SSA_XAUUSD!$AA$2:$AA$2401,ALGLIB_SSA_XAUUSD!$S$2:$S$2401,"",0)</f>
        <v/>
      </c>
      <c r="N137">
        <f>_xlfn.XLOOKUP($A137,ALGLIB_SSA_XAUUSD!$AA$2:$AA$2401,ALGLIB_SSA_XAUUSD!$T$2:$T$2401,"",0)</f>
        <v/>
      </c>
      <c r="O137">
        <f>_xlfn.XLOOKUP($A137,ALGLIB_SSA_XAUUSD!$AA$2:$AA$2401,ALGLIB_SSA_XAUUSD!$U$2:$U$2401,"",0)</f>
        <v/>
      </c>
      <c r="P137">
        <f>_xlfn.XLOOKUP($A137,ALGLIB_SSA_XAUUSD!$AA$2:$AA$2401,ALGLIB_SSA_XAUUSD!$V$2:$V$2401,"",0)</f>
        <v/>
      </c>
      <c r="S137">
        <f>A137</f>
        <v/>
      </c>
      <c r="T137">
        <f>J137</f>
        <v/>
      </c>
      <c r="U137">
        <f>K137</f>
        <v/>
      </c>
      <c r="V137" s="14">
        <f>IF($A137="","",MOD(ROW()-2,12)+1)</f>
        <v/>
      </c>
      <c r="W137">
        <f>L137</f>
        <v/>
      </c>
      <c r="X137" s="14">
        <f>IF(F137="","",F137)</f>
        <v/>
      </c>
      <c r="Y137" s="14">
        <f>IF(G137="","",G137)</f>
        <v/>
      </c>
      <c r="Z137">
        <f>M137</f>
        <v/>
      </c>
      <c r="AA137">
        <f>N137</f>
        <v/>
      </c>
      <c r="AB137" s="14">
        <f>IF(H137="","",H137)</f>
        <v/>
      </c>
      <c r="AC137">
        <f>O137</f>
        <v/>
      </c>
      <c r="AD137" s="14">
        <f>IF(I137="","",I137)</f>
        <v/>
      </c>
      <c r="AE137">
        <f>P137</f>
        <v/>
      </c>
      <c r="AH137">
        <f>IF(S137&lt;&gt;"",S137,AH136+900)</f>
        <v/>
      </c>
      <c r="AI137">
        <f>IF(T137&lt;&gt;"",T137,AI136)</f>
        <v/>
      </c>
      <c r="AJ137">
        <f>IF(U137&lt;&gt;"",U137,AJ136)</f>
        <v/>
      </c>
      <c r="AK137">
        <f>IF(W137&lt;&gt;"",W137,"")</f>
        <v/>
      </c>
      <c r="AL137" s="14">
        <f>IF(X137&lt;&gt;"",X137,"")</f>
        <v/>
      </c>
      <c r="AM137" s="14">
        <f>IF(Y137&lt;&gt;"",Y137,"")</f>
        <v/>
      </c>
      <c r="AN137" s="14">
        <f>IF(OR(AL137="",AM137=""),"",AL137-AM137)</f>
        <v/>
      </c>
      <c r="AO137">
        <f>IF(AN137="","",IF(AN137&gt;0,"Bullish","Bearish"))</f>
        <v/>
      </c>
      <c r="AP137">
        <f>IF(AO137="",AP136,AO137)</f>
        <v/>
      </c>
      <c r="AQ137" s="14">
        <f>IF(AB137&lt;&gt;"",AB137,"")</f>
        <v/>
      </c>
      <c r="AR137" s="14">
        <f>IF(AD137&lt;&gt;"",AD137,"")</f>
        <v/>
      </c>
      <c r="AS137">
        <f>IF(AS136+1=13,1,AS136+1)</f>
        <v/>
      </c>
      <c r="AT137">
        <f>IFERROR(IF(SLOPE($AQ$122:$AQ$133,$AS$122:$AS$133)&gt;0,MIN(3,ABS(SLOPE($AQ$122:$AQ$133,$AS$122:$AS$133))),IF(SLOPE($AQ$122:$AQ$133,$AS$122:$AS$133)&lt;-0.5,-0.5,0)),0)</f>
        <v/>
      </c>
      <c r="AU137">
        <f>IFERROR(IF(SLOPE($AR$122:$AR$133,$AS$122:$AS$133)&lt;0,MAX(-3,-ABS(SLOPE($AR$122:$AR$133,$AS$122:$AS$133))),IF(SLOPE($AR$122:$AR$133,$AS$122:$AS$133)&gt;0.5,0.5,0)),0)</f>
        <v/>
      </c>
      <c r="AV137">
        <f>($AQ$134+(AT137*(AS137-1)))</f>
        <v/>
      </c>
      <c r="AW137">
        <f>($AR$134+(AU137*(AS137-1)))</f>
        <v/>
      </c>
      <c r="AX137">
        <f>IF(AT137&gt;0,AV137+AT137,AV137)</f>
        <v/>
      </c>
      <c r="AY137">
        <f>IF(AU137&lt;0,AW137+AU137,AW137)</f>
        <v/>
      </c>
      <c r="BA137" s="14">
        <f>IFERROR(AX137-AQ137,"")</f>
        <v/>
      </c>
      <c r="BB137" s="14">
        <f>IFERROR(AY137-AR137,"")</f>
        <v/>
      </c>
      <c r="BD137">
        <f>AH137</f>
        <v/>
      </c>
      <c r="BE137">
        <f>AI137</f>
        <v/>
      </c>
      <c r="BF137">
        <f>AJ137</f>
        <v/>
      </c>
      <c r="BG137" s="14">
        <f>L137</f>
        <v/>
      </c>
      <c r="BH137" s="14">
        <f>IF(X137="","",X137)</f>
        <v/>
      </c>
      <c r="BI137" s="14">
        <f>IF(Y137="","",Y137)</f>
        <v/>
      </c>
      <c r="BJ137">
        <f>Z137</f>
        <v/>
      </c>
      <c r="BK137">
        <f>AA137</f>
        <v/>
      </c>
      <c r="BL137">
        <f>IFERROR(AX137,"")</f>
        <v/>
      </c>
      <c r="BM137">
        <f>IFERROR(AY137,"")</f>
        <v/>
      </c>
    </row>
    <row r="138" ht="14.25" customHeight="1">
      <c r="A138">
        <f>ALGLIB_SSA_XAUUSD!AA138</f>
        <v/>
      </c>
      <c r="B138">
        <f>IF($A138="","",INDEX(ALGLIB_SSA_XAUUSD!$B$2:$B$2401,MATCH($A138,ALGLIB_SSA_XAUUSD!$A$2:$A$2401,1)))</f>
        <v/>
      </c>
      <c r="C138">
        <f>IF($A138="","",INDEX(ALGLIB_SSA_XAUUSD!$C$2:$C$2401,MATCH($A138,ALGLIB_SSA_XAUUSD!$A$2:$A$2401,1)))</f>
        <v/>
      </c>
      <c r="D138" s="14">
        <f>IF($A138="","",INT((ROW()-2)/12)+1)</f>
        <v/>
      </c>
      <c r="E138" s="14">
        <f>IF(AND(E146&lt;&gt;"",D146=D134+1),E134+(E146-E134)*4/12,"")</f>
        <v/>
      </c>
      <c r="F138" s="14">
        <f>IF(AND(F146&lt;&gt;"",D146=D134+1),F134+(F146-F134)*4/12,"")</f>
        <v/>
      </c>
      <c r="G138" s="14">
        <f>IF(AND(G146&lt;&gt;"",D146=D134+1),G134+(G146-G134)*4/12,"")</f>
        <v/>
      </c>
      <c r="H138" s="14">
        <f>IF(AND(H146&lt;&gt;"",D146=D134+1),H134+(H146-H134)*4/12,"")</f>
        <v/>
      </c>
      <c r="I138" s="14">
        <f>IF(AND(L146&lt;&gt;"",D146=D134+1),I134+(I146-I134)*4/12,"")</f>
        <v/>
      </c>
      <c r="J138">
        <f>_xlfn.XLOOKUP($A138,ALGLIB_SSA_XAUUSD!$AA$2:$AA$2401,ALGLIB_SSA_XAUUSD!$P$2:$P$2401,"",0)</f>
        <v/>
      </c>
      <c r="K138">
        <f>_xlfn.XLOOKUP($A138,ALGLIB_SSA_XAUUSD!$AA$2:$AA$2401,ALGLIB_SSA_XAUUSD!$Q$2:$Q$2401,"",0)</f>
        <v/>
      </c>
      <c r="L138">
        <f>_xlfn.XLOOKUP($A138,ALGLIB_SSA_XAUUSD!$AA$2:$AA$2401,ALGLIB_SSA_XAUUSD!$R$2:$R$2401,"",0)</f>
        <v/>
      </c>
      <c r="M138">
        <f>_xlfn.XLOOKUP($A138,ALGLIB_SSA_XAUUSD!$AA$2:$AA$2401,ALGLIB_SSA_XAUUSD!$S$2:$S$2401,"",0)</f>
        <v/>
      </c>
      <c r="N138">
        <f>_xlfn.XLOOKUP($A138,ALGLIB_SSA_XAUUSD!$AA$2:$AA$2401,ALGLIB_SSA_XAUUSD!$T$2:$T$2401,"",0)</f>
        <v/>
      </c>
      <c r="O138">
        <f>_xlfn.XLOOKUP($A138,ALGLIB_SSA_XAUUSD!$AA$2:$AA$2401,ALGLIB_SSA_XAUUSD!$U$2:$U$2401,"",0)</f>
        <v/>
      </c>
      <c r="P138">
        <f>_xlfn.XLOOKUP($A138,ALGLIB_SSA_XAUUSD!$AA$2:$AA$2401,ALGLIB_SSA_XAUUSD!$V$2:$V$2401,"",0)</f>
        <v/>
      </c>
      <c r="S138">
        <f>A138</f>
        <v/>
      </c>
      <c r="T138">
        <f>J138</f>
        <v/>
      </c>
      <c r="U138">
        <f>K138</f>
        <v/>
      </c>
      <c r="V138" s="14">
        <f>IF($A138="","",MOD(ROW()-2,12)+1)</f>
        <v/>
      </c>
      <c r="W138">
        <f>L138</f>
        <v/>
      </c>
      <c r="X138" s="14">
        <f>IF(F138="","",F138)</f>
        <v/>
      </c>
      <c r="Y138" s="14">
        <f>IF(G138="","",G138)</f>
        <v/>
      </c>
      <c r="Z138">
        <f>M138</f>
        <v/>
      </c>
      <c r="AA138">
        <f>N138</f>
        <v/>
      </c>
      <c r="AB138" s="14">
        <f>IF(H138="","",H138)</f>
        <v/>
      </c>
      <c r="AC138">
        <f>O138</f>
        <v/>
      </c>
      <c r="AD138" s="14">
        <f>IF(I138="","",I138)</f>
        <v/>
      </c>
      <c r="AE138">
        <f>P138</f>
        <v/>
      </c>
      <c r="AH138">
        <f>IF(S138&lt;&gt;"",S138,AH137+900)</f>
        <v/>
      </c>
      <c r="AI138">
        <f>IF(T138&lt;&gt;"",T138,AI137)</f>
        <v/>
      </c>
      <c r="AJ138">
        <f>IF(U138&lt;&gt;"",U138,AJ137)</f>
        <v/>
      </c>
      <c r="AK138">
        <f>IF(W138&lt;&gt;"",W138,"")</f>
        <v/>
      </c>
      <c r="AL138" s="14">
        <f>IF(X138&lt;&gt;"",X138,"")</f>
        <v/>
      </c>
      <c r="AM138" s="14">
        <f>IF(Y138&lt;&gt;"",Y138,"")</f>
        <v/>
      </c>
      <c r="AN138" s="14">
        <f>IF(OR(AL138="",AM138=""),"",AL138-AM138)</f>
        <v/>
      </c>
      <c r="AO138">
        <f>IF(AN138="","",IF(AN138&gt;0,"Bullish","Bearish"))</f>
        <v/>
      </c>
      <c r="AP138">
        <f>IF(AO138="",AP137,AO138)</f>
        <v/>
      </c>
      <c r="AQ138" s="14">
        <f>IF(AB138&lt;&gt;"",AB138,"")</f>
        <v/>
      </c>
      <c r="AR138" s="14">
        <f>IF(AD138&lt;&gt;"",AD138,"")</f>
        <v/>
      </c>
      <c r="AS138">
        <f>IF(AS137+1=13,1,AS137+1)</f>
        <v/>
      </c>
      <c r="AT138">
        <f>IFERROR(IF(SLOPE($AQ$122:$AQ$133,$AS$122:$AS$133)&gt;0,MIN(3,ABS(SLOPE($AQ$122:$AQ$133,$AS$122:$AS$133))),IF(SLOPE($AQ$122:$AQ$133,$AS$122:$AS$133)&lt;-0.5,-0.5,0)),0)</f>
        <v/>
      </c>
      <c r="AU138">
        <f>IFERROR(IF(SLOPE($AR$122:$AR$133,$AS$122:$AS$133)&lt;0,MAX(-3,-ABS(SLOPE($AR$122:$AR$133,$AS$122:$AS$133))),IF(SLOPE($AR$122:$AR$133,$AS$122:$AS$133)&gt;0.5,0.5,0)),0)</f>
        <v/>
      </c>
      <c r="AV138">
        <f>($AQ$134+(AT138*(AS138-1)))</f>
        <v/>
      </c>
      <c r="AW138">
        <f>($AR$134+(AU138*(AS138-1)))</f>
        <v/>
      </c>
      <c r="AX138">
        <f>IF(AT138&gt;0,AV138+AT138,AV138)</f>
        <v/>
      </c>
      <c r="AY138">
        <f>IF(AU138&lt;0,AW138+AU138,AW138)</f>
        <v/>
      </c>
      <c r="BA138" s="14">
        <f>IFERROR(AX138-AQ138,"")</f>
        <v/>
      </c>
      <c r="BB138" s="14">
        <f>IFERROR(AY138-AR138,"")</f>
        <v/>
      </c>
      <c r="BD138">
        <f>AH138</f>
        <v/>
      </c>
      <c r="BE138">
        <f>AI138</f>
        <v/>
      </c>
      <c r="BF138">
        <f>AJ138</f>
        <v/>
      </c>
      <c r="BG138" s="14">
        <f>L138</f>
        <v/>
      </c>
      <c r="BH138" s="14">
        <f>IF(X138="","",X138)</f>
        <v/>
      </c>
      <c r="BI138" s="14">
        <f>IF(Y138="","",Y138)</f>
        <v/>
      </c>
      <c r="BJ138">
        <f>Z138</f>
        <v/>
      </c>
      <c r="BK138">
        <f>AA138</f>
        <v/>
      </c>
      <c r="BL138">
        <f>IFERROR(AX138,"")</f>
        <v/>
      </c>
      <c r="BM138">
        <f>IFERROR(AY138,"")</f>
        <v/>
      </c>
    </row>
    <row r="139" ht="14.25" customHeight="1">
      <c r="A139">
        <f>ALGLIB_SSA_XAUUSD!AA139</f>
        <v/>
      </c>
      <c r="B139">
        <f>IF($A139="","",INDEX(ALGLIB_SSA_XAUUSD!$B$2:$B$2401,MATCH($A139,ALGLIB_SSA_XAUUSD!$A$2:$A$2401,1)))</f>
        <v/>
      </c>
      <c r="C139">
        <f>IF($A139="","",INDEX(ALGLIB_SSA_XAUUSD!$C$2:$C$2401,MATCH($A139,ALGLIB_SSA_XAUUSD!$A$2:$A$2401,1)))</f>
        <v/>
      </c>
      <c r="D139" s="14">
        <f>IF($A139="","",INT((ROW()-2)/12)+1)</f>
        <v/>
      </c>
      <c r="E139" s="14">
        <f>IF(AND(E146&lt;&gt;"",D146=D134+1),E134+(E146-E134)*5/12,"")</f>
        <v/>
      </c>
      <c r="F139" s="14">
        <f>IF(AND(F146&lt;&gt;"",D146=D134+1),F134+(F146-F134)*5/12,"")</f>
        <v/>
      </c>
      <c r="G139" s="14">
        <f>IF(AND(G146&lt;&gt;"",D146=D134+1),G134+(G146-G134)*5/12,"")</f>
        <v/>
      </c>
      <c r="H139" s="14">
        <f>IF(AND(H146&lt;&gt;"",D146=D134+1),H134+(H146-H134)*5/12,"")</f>
        <v/>
      </c>
      <c r="I139" s="14">
        <f>IF(AND(L146&lt;&gt;"",D146=D134+1),I134+(I146-I134)*5/12,"")</f>
        <v/>
      </c>
      <c r="J139">
        <f>_xlfn.XLOOKUP($A139,ALGLIB_SSA_XAUUSD!$AA$2:$AA$2401,ALGLIB_SSA_XAUUSD!$P$2:$P$2401,"",0)</f>
        <v/>
      </c>
      <c r="K139">
        <f>_xlfn.XLOOKUP($A139,ALGLIB_SSA_XAUUSD!$AA$2:$AA$2401,ALGLIB_SSA_XAUUSD!$Q$2:$Q$2401,"",0)</f>
        <v/>
      </c>
      <c r="L139">
        <f>_xlfn.XLOOKUP($A139,ALGLIB_SSA_XAUUSD!$AA$2:$AA$2401,ALGLIB_SSA_XAUUSD!$R$2:$R$2401,"",0)</f>
        <v/>
      </c>
      <c r="M139">
        <f>_xlfn.XLOOKUP($A139,ALGLIB_SSA_XAUUSD!$AA$2:$AA$2401,ALGLIB_SSA_XAUUSD!$S$2:$S$2401,"",0)</f>
        <v/>
      </c>
      <c r="N139">
        <f>_xlfn.XLOOKUP($A139,ALGLIB_SSA_XAUUSD!$AA$2:$AA$2401,ALGLIB_SSA_XAUUSD!$T$2:$T$2401,"",0)</f>
        <v/>
      </c>
      <c r="O139">
        <f>_xlfn.XLOOKUP($A139,ALGLIB_SSA_XAUUSD!$AA$2:$AA$2401,ALGLIB_SSA_XAUUSD!$U$2:$U$2401,"",0)</f>
        <v/>
      </c>
      <c r="P139">
        <f>_xlfn.XLOOKUP($A139,ALGLIB_SSA_XAUUSD!$AA$2:$AA$2401,ALGLIB_SSA_XAUUSD!$V$2:$V$2401,"",0)</f>
        <v/>
      </c>
      <c r="S139">
        <f>A139</f>
        <v/>
      </c>
      <c r="T139">
        <f>J139</f>
        <v/>
      </c>
      <c r="U139">
        <f>K139</f>
        <v/>
      </c>
      <c r="V139" s="14">
        <f>IF($A139="","",MOD(ROW()-2,12)+1)</f>
        <v/>
      </c>
      <c r="W139">
        <f>L139</f>
        <v/>
      </c>
      <c r="X139" s="14">
        <f>IF(F139="","",F139)</f>
        <v/>
      </c>
      <c r="Y139" s="14">
        <f>IF(G139="","",G139)</f>
        <v/>
      </c>
      <c r="Z139">
        <f>M139</f>
        <v/>
      </c>
      <c r="AA139">
        <f>N139</f>
        <v/>
      </c>
      <c r="AB139" s="14">
        <f>IF(H139="","",H139)</f>
        <v/>
      </c>
      <c r="AC139">
        <f>O139</f>
        <v/>
      </c>
      <c r="AD139" s="14">
        <f>IF(I139="","",I139)</f>
        <v/>
      </c>
      <c r="AE139">
        <f>P139</f>
        <v/>
      </c>
      <c r="AH139">
        <f>IF(S139&lt;&gt;"",S139,AH138+900)</f>
        <v/>
      </c>
      <c r="AI139">
        <f>IF(T139&lt;&gt;"",T139,AI138)</f>
        <v/>
      </c>
      <c r="AJ139">
        <f>IF(U139&lt;&gt;"",U139,AJ138)</f>
        <v/>
      </c>
      <c r="AK139">
        <f>IF(W139&lt;&gt;"",W139,"")</f>
        <v/>
      </c>
      <c r="AL139" s="14">
        <f>IF(X139&lt;&gt;"",X139,"")</f>
        <v/>
      </c>
      <c r="AM139" s="14">
        <f>IF(Y139&lt;&gt;"",Y139,"")</f>
        <v/>
      </c>
      <c r="AN139" s="14">
        <f>IF(OR(AL139="",AM139=""),"",AL139-AM139)</f>
        <v/>
      </c>
      <c r="AO139">
        <f>IF(AN139="","",IF(AN139&gt;0,"Bullish","Bearish"))</f>
        <v/>
      </c>
      <c r="AP139">
        <f>IF(AO139="",AP138,AO139)</f>
        <v/>
      </c>
      <c r="AQ139" s="14">
        <f>IF(AB139&lt;&gt;"",AB139,"")</f>
        <v/>
      </c>
      <c r="AR139" s="14">
        <f>IF(AD139&lt;&gt;"",AD139,"")</f>
        <v/>
      </c>
      <c r="AS139">
        <f>IF(AS138+1=13,1,AS138+1)</f>
        <v/>
      </c>
      <c r="AT139">
        <f>IFERROR(IF(SLOPE($AQ$122:$AQ$133,$AS$122:$AS$133)&gt;0,MIN(3,ABS(SLOPE($AQ$122:$AQ$133,$AS$122:$AS$133))),IF(SLOPE($AQ$122:$AQ$133,$AS$122:$AS$133)&lt;-0.5,-0.5,0)),0)</f>
        <v/>
      </c>
      <c r="AU139">
        <f>IFERROR(IF(SLOPE($AR$122:$AR$133,$AS$122:$AS$133)&lt;0,MAX(-3,-ABS(SLOPE($AR$122:$AR$133,$AS$122:$AS$133))),IF(SLOPE($AR$122:$AR$133,$AS$122:$AS$133)&gt;0.5,0.5,0)),0)</f>
        <v/>
      </c>
      <c r="AV139">
        <f>($AQ$134+(AT139*(AS139-1)))</f>
        <v/>
      </c>
      <c r="AW139">
        <f>($AR$134+(AU139*(AS139-1)))</f>
        <v/>
      </c>
      <c r="AX139">
        <f>IF(AT139&gt;0,AV139+AT139,AV139)</f>
        <v/>
      </c>
      <c r="AY139">
        <f>IF(AU139&lt;0,AW139+AU139,AW139)</f>
        <v/>
      </c>
      <c r="BA139" s="14">
        <f>IFERROR(AX139-AQ139,"")</f>
        <v/>
      </c>
      <c r="BB139" s="14">
        <f>IFERROR(AY139-AR139,"")</f>
        <v/>
      </c>
      <c r="BD139">
        <f>AH139</f>
        <v/>
      </c>
      <c r="BE139">
        <f>AI139</f>
        <v/>
      </c>
      <c r="BF139">
        <f>AJ139</f>
        <v/>
      </c>
      <c r="BG139" s="14">
        <f>L139</f>
        <v/>
      </c>
      <c r="BH139" s="14">
        <f>IF(X139="","",X139)</f>
        <v/>
      </c>
      <c r="BI139" s="14">
        <f>IF(Y139="","",Y139)</f>
        <v/>
      </c>
      <c r="BJ139">
        <f>Z139</f>
        <v/>
      </c>
      <c r="BK139">
        <f>AA139</f>
        <v/>
      </c>
      <c r="BL139">
        <f>IFERROR(AX139,"")</f>
        <v/>
      </c>
      <c r="BM139">
        <f>IFERROR(AY139,"")</f>
        <v/>
      </c>
    </row>
    <row r="140" ht="14.25" customHeight="1">
      <c r="A140">
        <f>ALGLIB_SSA_XAUUSD!AA140</f>
        <v/>
      </c>
      <c r="B140">
        <f>IF($A140="","",INDEX(ALGLIB_SSA_XAUUSD!$B$2:$B$2401,MATCH($A140,ALGLIB_SSA_XAUUSD!$A$2:$A$2401,1)))</f>
        <v/>
      </c>
      <c r="C140">
        <f>IF($A140="","",INDEX(ALGLIB_SSA_XAUUSD!$C$2:$C$2401,MATCH($A140,ALGLIB_SSA_XAUUSD!$A$2:$A$2401,1)))</f>
        <v/>
      </c>
      <c r="D140" s="14">
        <f>IF($A140="","",INT((ROW()-2)/12)+1)</f>
        <v/>
      </c>
      <c r="E140" s="14">
        <f>IF(AND(E146&lt;&gt;"",D146=D134+1),E134+(E146-E134)*6/12,"")</f>
        <v/>
      </c>
      <c r="F140" s="14">
        <f>IF(AND(F146&lt;&gt;"",D146=D134+1),F134+(F146-F134)*6/12,"")</f>
        <v/>
      </c>
      <c r="G140" s="14">
        <f>IF(AND(G146&lt;&gt;"",D146=D134+1),G134+(G146-G134)*6/12,"")</f>
        <v/>
      </c>
      <c r="H140" s="14">
        <f>IF(AND(H146&lt;&gt;"",D146=D134+1),H134+(H146-H134)*6/12,"")</f>
        <v/>
      </c>
      <c r="I140" s="14">
        <f>IF(AND(L146&lt;&gt;"",D146=D134+1),I134+(I146-I134)*6/12,"")</f>
        <v/>
      </c>
      <c r="J140">
        <f>_xlfn.XLOOKUP($A140,ALGLIB_SSA_XAUUSD!$AA$2:$AA$2401,ALGLIB_SSA_XAUUSD!$P$2:$P$2401,"",0)</f>
        <v/>
      </c>
      <c r="K140">
        <f>_xlfn.XLOOKUP($A140,ALGLIB_SSA_XAUUSD!$AA$2:$AA$2401,ALGLIB_SSA_XAUUSD!$Q$2:$Q$2401,"",0)</f>
        <v/>
      </c>
      <c r="L140">
        <f>_xlfn.XLOOKUP($A140,ALGLIB_SSA_XAUUSD!$AA$2:$AA$2401,ALGLIB_SSA_XAUUSD!$R$2:$R$2401,"",0)</f>
        <v/>
      </c>
      <c r="M140">
        <f>_xlfn.XLOOKUP($A140,ALGLIB_SSA_XAUUSD!$AA$2:$AA$2401,ALGLIB_SSA_XAUUSD!$S$2:$S$2401,"",0)</f>
        <v/>
      </c>
      <c r="N140">
        <f>_xlfn.XLOOKUP($A140,ALGLIB_SSA_XAUUSD!$AA$2:$AA$2401,ALGLIB_SSA_XAUUSD!$T$2:$T$2401,"",0)</f>
        <v/>
      </c>
      <c r="O140">
        <f>_xlfn.XLOOKUP($A140,ALGLIB_SSA_XAUUSD!$AA$2:$AA$2401,ALGLIB_SSA_XAUUSD!$U$2:$U$2401,"",0)</f>
        <v/>
      </c>
      <c r="P140">
        <f>_xlfn.XLOOKUP($A140,ALGLIB_SSA_XAUUSD!$AA$2:$AA$2401,ALGLIB_SSA_XAUUSD!$V$2:$V$2401,"",0)</f>
        <v/>
      </c>
      <c r="S140">
        <f>A140</f>
        <v/>
      </c>
      <c r="T140">
        <f>J140</f>
        <v/>
      </c>
      <c r="U140">
        <f>K140</f>
        <v/>
      </c>
      <c r="V140" s="14">
        <f>IF($A140="","",MOD(ROW()-2,12)+1)</f>
        <v/>
      </c>
      <c r="W140">
        <f>L140</f>
        <v/>
      </c>
      <c r="X140" s="14">
        <f>IF(F140="","",F140)</f>
        <v/>
      </c>
      <c r="Y140" s="14">
        <f>IF(G140="","",G140)</f>
        <v/>
      </c>
      <c r="Z140">
        <f>M140</f>
        <v/>
      </c>
      <c r="AA140">
        <f>N140</f>
        <v/>
      </c>
      <c r="AB140" s="14">
        <f>IF(H140="","",H140)</f>
        <v/>
      </c>
      <c r="AC140">
        <f>O140</f>
        <v/>
      </c>
      <c r="AD140" s="14">
        <f>IF(I140="","",I140)</f>
        <v/>
      </c>
      <c r="AE140">
        <f>P140</f>
        <v/>
      </c>
      <c r="AH140">
        <f>IF(S140&lt;&gt;"",S140,AH139+900)</f>
        <v/>
      </c>
      <c r="AI140">
        <f>IF(T140&lt;&gt;"",T140,AI139)</f>
        <v/>
      </c>
      <c r="AJ140">
        <f>IF(U140&lt;&gt;"",U140,AJ139)</f>
        <v/>
      </c>
      <c r="AK140">
        <f>IF(W140&lt;&gt;"",W140,"")</f>
        <v/>
      </c>
      <c r="AL140" s="14">
        <f>IF(X140&lt;&gt;"",X140,"")</f>
        <v/>
      </c>
      <c r="AM140" s="14">
        <f>IF(Y140&lt;&gt;"",Y140,"")</f>
        <v/>
      </c>
      <c r="AN140" s="14">
        <f>IF(OR(AL140="",AM140=""),"",AL140-AM140)</f>
        <v/>
      </c>
      <c r="AO140">
        <f>IF(AN140="","",IF(AN140&gt;0,"Bullish","Bearish"))</f>
        <v/>
      </c>
      <c r="AP140">
        <f>IF(AO140="",AP139,AO140)</f>
        <v/>
      </c>
      <c r="AQ140" s="14">
        <f>IF(AB140&lt;&gt;"",AB140,"")</f>
        <v/>
      </c>
      <c r="AR140" s="14">
        <f>IF(AD140&lt;&gt;"",AD140,"")</f>
        <v/>
      </c>
      <c r="AS140">
        <f>IF(AS139+1=13,1,AS139+1)</f>
        <v/>
      </c>
      <c r="AT140">
        <f>IFERROR(IF(SLOPE($AQ$122:$AQ$133,$AS$122:$AS$133)&gt;0,MIN(3,ABS(SLOPE($AQ$122:$AQ$133,$AS$122:$AS$133))),IF(SLOPE($AQ$122:$AQ$133,$AS$122:$AS$133)&lt;-0.5,-0.5,0)),0)</f>
        <v/>
      </c>
      <c r="AU140">
        <f>IFERROR(IF(SLOPE($AR$122:$AR$133,$AS$122:$AS$133)&lt;0,MAX(-3,-ABS(SLOPE($AR$122:$AR$133,$AS$122:$AS$133))),IF(SLOPE($AR$122:$AR$133,$AS$122:$AS$133)&gt;0.5,0.5,0)),0)</f>
        <v/>
      </c>
      <c r="AV140">
        <f>($AQ$134+(AT140*(AS140-1)))</f>
        <v/>
      </c>
      <c r="AW140">
        <f>($AR$134+(AU140*(AS140-1)))</f>
        <v/>
      </c>
      <c r="AX140">
        <f>IF(AT140&gt;0,AV140+AT140,AV140)</f>
        <v/>
      </c>
      <c r="AY140">
        <f>IF(AU140&lt;0,AW140+AU140,AW140)</f>
        <v/>
      </c>
      <c r="BA140" s="14">
        <f>IFERROR(AX140-AQ140,"")</f>
        <v/>
      </c>
      <c r="BB140" s="14">
        <f>IFERROR(AY140-AR140,"")</f>
        <v/>
      </c>
      <c r="BD140">
        <f>AH140</f>
        <v/>
      </c>
      <c r="BE140">
        <f>AI140</f>
        <v/>
      </c>
      <c r="BF140">
        <f>AJ140</f>
        <v/>
      </c>
      <c r="BG140" s="14">
        <f>L140</f>
        <v/>
      </c>
      <c r="BH140" s="14">
        <f>IF(X140="","",X140)</f>
        <v/>
      </c>
      <c r="BI140" s="14">
        <f>IF(Y140="","",Y140)</f>
        <v/>
      </c>
      <c r="BJ140">
        <f>Z140</f>
        <v/>
      </c>
      <c r="BK140">
        <f>AA140</f>
        <v/>
      </c>
      <c r="BL140">
        <f>IFERROR(AX140,"")</f>
        <v/>
      </c>
      <c r="BM140">
        <f>IFERROR(AY140,"")</f>
        <v/>
      </c>
    </row>
    <row r="141" ht="14.25" customHeight="1">
      <c r="A141">
        <f>ALGLIB_SSA_XAUUSD!AA141</f>
        <v/>
      </c>
      <c r="B141">
        <f>IF($A141="","",INDEX(ALGLIB_SSA_XAUUSD!$B$2:$B$2401,MATCH($A141,ALGLIB_SSA_XAUUSD!$A$2:$A$2401,1)))</f>
        <v/>
      </c>
      <c r="C141">
        <f>IF($A141="","",INDEX(ALGLIB_SSA_XAUUSD!$C$2:$C$2401,MATCH($A141,ALGLIB_SSA_XAUUSD!$A$2:$A$2401,1)))</f>
        <v/>
      </c>
      <c r="D141" s="14">
        <f>IF($A141="","",INT((ROW()-2)/12)+1)</f>
        <v/>
      </c>
      <c r="E141" s="14">
        <f>IF(AND(E146&lt;&gt;"",D146=D134+1),E134+(E146-E134)*7/12,"")</f>
        <v/>
      </c>
      <c r="F141" s="14">
        <f>IF(AND(F146&lt;&gt;"",D146=D134+1),F134+(F146-F134)*7/12,"")</f>
        <v/>
      </c>
      <c r="G141" s="14">
        <f>IF(AND(G146&lt;&gt;"",D146=D134+1),G134+(G146-G134)*7/12,"")</f>
        <v/>
      </c>
      <c r="H141" s="14">
        <f>IF(AND(H146&lt;&gt;"",D146=D134+1),H134+(H146-H134)*7/12,"")</f>
        <v/>
      </c>
      <c r="I141" s="14">
        <f>IF(AND(L146&lt;&gt;"",D146=D134+1),I134+(I146-I134)*7/12,"")</f>
        <v/>
      </c>
      <c r="J141">
        <f>_xlfn.XLOOKUP($A141,ALGLIB_SSA_XAUUSD!$AA$2:$AA$2401,ALGLIB_SSA_XAUUSD!$P$2:$P$2401,"",0)</f>
        <v/>
      </c>
      <c r="K141">
        <f>_xlfn.XLOOKUP($A141,ALGLIB_SSA_XAUUSD!$AA$2:$AA$2401,ALGLIB_SSA_XAUUSD!$Q$2:$Q$2401,"",0)</f>
        <v/>
      </c>
      <c r="L141">
        <f>_xlfn.XLOOKUP($A141,ALGLIB_SSA_XAUUSD!$AA$2:$AA$2401,ALGLIB_SSA_XAUUSD!$R$2:$R$2401,"",0)</f>
        <v/>
      </c>
      <c r="M141">
        <f>_xlfn.XLOOKUP($A141,ALGLIB_SSA_XAUUSD!$AA$2:$AA$2401,ALGLIB_SSA_XAUUSD!$S$2:$S$2401,"",0)</f>
        <v/>
      </c>
      <c r="N141">
        <f>_xlfn.XLOOKUP($A141,ALGLIB_SSA_XAUUSD!$AA$2:$AA$2401,ALGLIB_SSA_XAUUSD!$T$2:$T$2401,"",0)</f>
        <v/>
      </c>
      <c r="O141">
        <f>_xlfn.XLOOKUP($A141,ALGLIB_SSA_XAUUSD!$AA$2:$AA$2401,ALGLIB_SSA_XAUUSD!$U$2:$U$2401,"",0)</f>
        <v/>
      </c>
      <c r="P141">
        <f>_xlfn.XLOOKUP($A141,ALGLIB_SSA_XAUUSD!$AA$2:$AA$2401,ALGLIB_SSA_XAUUSD!$V$2:$V$2401,"",0)</f>
        <v/>
      </c>
      <c r="S141">
        <f>A141</f>
        <v/>
      </c>
      <c r="T141">
        <f>J141</f>
        <v/>
      </c>
      <c r="U141">
        <f>K141</f>
        <v/>
      </c>
      <c r="V141" s="14">
        <f>IF($A141="","",MOD(ROW()-2,12)+1)</f>
        <v/>
      </c>
      <c r="W141">
        <f>L141</f>
        <v/>
      </c>
      <c r="X141" s="14">
        <f>IF(F141="","",F141)</f>
        <v/>
      </c>
      <c r="Y141" s="14">
        <f>IF(G141="","",G141)</f>
        <v/>
      </c>
      <c r="Z141">
        <f>M141</f>
        <v/>
      </c>
      <c r="AA141">
        <f>N141</f>
        <v/>
      </c>
      <c r="AB141" s="14">
        <f>IF(H141="","",H141)</f>
        <v/>
      </c>
      <c r="AC141">
        <f>O141</f>
        <v/>
      </c>
      <c r="AD141" s="14">
        <f>IF(I141="","",I141)</f>
        <v/>
      </c>
      <c r="AE141">
        <f>P141</f>
        <v/>
      </c>
      <c r="AH141">
        <f>IF(S141&lt;&gt;"",S141,AH140+900)</f>
        <v/>
      </c>
      <c r="AI141">
        <f>IF(T141&lt;&gt;"",T141,AI140)</f>
        <v/>
      </c>
      <c r="AJ141">
        <f>IF(U141&lt;&gt;"",U141,AJ140)</f>
        <v/>
      </c>
      <c r="AK141">
        <f>IF(W141&lt;&gt;"",W141,"")</f>
        <v/>
      </c>
      <c r="AL141" s="14">
        <f>IF(X141&lt;&gt;"",X141,"")</f>
        <v/>
      </c>
      <c r="AM141" s="14">
        <f>IF(Y141&lt;&gt;"",Y141,"")</f>
        <v/>
      </c>
      <c r="AN141" s="14">
        <f>IF(OR(AL141="",AM141=""),"",AL141-AM141)</f>
        <v/>
      </c>
      <c r="AO141">
        <f>IF(AN141="","",IF(AN141&gt;0,"Bullish","Bearish"))</f>
        <v/>
      </c>
      <c r="AP141">
        <f>IF(AO141="",AP140,AO141)</f>
        <v/>
      </c>
      <c r="AQ141" s="14">
        <f>IF(AB141&lt;&gt;"",AB141,"")</f>
        <v/>
      </c>
      <c r="AR141" s="14">
        <f>IF(AD141&lt;&gt;"",AD141,"")</f>
        <v/>
      </c>
      <c r="AS141">
        <f>IF(AS140+1=13,1,AS140+1)</f>
        <v/>
      </c>
      <c r="AT141">
        <f>IFERROR(IF(SLOPE($AQ$122:$AQ$133,$AS$122:$AS$133)&gt;0,MIN(3,ABS(SLOPE($AQ$122:$AQ$133,$AS$122:$AS$133))),IF(SLOPE($AQ$122:$AQ$133,$AS$122:$AS$133)&lt;-0.5,-0.5,0)),0)</f>
        <v/>
      </c>
      <c r="AU141">
        <f>IFERROR(IF(SLOPE($AR$122:$AR$133,$AS$122:$AS$133)&lt;0,MAX(-3,-ABS(SLOPE($AR$122:$AR$133,$AS$122:$AS$133))),IF(SLOPE($AR$122:$AR$133,$AS$122:$AS$133)&gt;0.5,0.5,0)),0)</f>
        <v/>
      </c>
      <c r="AV141">
        <f>($AQ$134+(AT141*(AS141-1)))</f>
        <v/>
      </c>
      <c r="AW141">
        <f>($AR$134+(AU141*(AS141-1)))</f>
        <v/>
      </c>
      <c r="AX141">
        <f>IF(AT141&gt;0,AV141+AT141,AV141)</f>
        <v/>
      </c>
      <c r="AY141">
        <f>IF(AU141&lt;0,AW141+AU141,AW141)</f>
        <v/>
      </c>
      <c r="BA141" s="14">
        <f>IFERROR(AX141-AQ141,"")</f>
        <v/>
      </c>
      <c r="BB141" s="14">
        <f>IFERROR(AY141-AR141,"")</f>
        <v/>
      </c>
      <c r="BD141">
        <f>AH141</f>
        <v/>
      </c>
      <c r="BE141">
        <f>AI141</f>
        <v/>
      </c>
      <c r="BF141">
        <f>AJ141</f>
        <v/>
      </c>
      <c r="BG141" s="14">
        <f>L141</f>
        <v/>
      </c>
      <c r="BH141" s="14">
        <f>IF(X141="","",X141)</f>
        <v/>
      </c>
      <c r="BI141" s="14">
        <f>IF(Y141="","",Y141)</f>
        <v/>
      </c>
      <c r="BJ141">
        <f>Z141</f>
        <v/>
      </c>
      <c r="BK141">
        <f>AA141</f>
        <v/>
      </c>
      <c r="BL141">
        <f>IFERROR(AX141,"")</f>
        <v/>
      </c>
      <c r="BM141">
        <f>IFERROR(AY141,"")</f>
        <v/>
      </c>
    </row>
    <row r="142" ht="14.25" customHeight="1">
      <c r="A142">
        <f>ALGLIB_SSA_XAUUSD!AA142</f>
        <v/>
      </c>
      <c r="B142">
        <f>IF($A142="","",INDEX(ALGLIB_SSA_XAUUSD!$B$2:$B$2401,MATCH($A142,ALGLIB_SSA_XAUUSD!$A$2:$A$2401,1)))</f>
        <v/>
      </c>
      <c r="C142">
        <f>IF($A142="","",INDEX(ALGLIB_SSA_XAUUSD!$C$2:$C$2401,MATCH($A142,ALGLIB_SSA_XAUUSD!$A$2:$A$2401,1)))</f>
        <v/>
      </c>
      <c r="D142" s="14">
        <f>IF($A142="","",INT((ROW()-2)/12)+1)</f>
        <v/>
      </c>
      <c r="E142" s="14">
        <f>IF(AND(E146&lt;&gt;"",D146=D134+1),E134+(E146-E134)*8/12,"")</f>
        <v/>
      </c>
      <c r="F142" s="14">
        <f>IF(AND(F146&lt;&gt;"",D146=D134+1),F134+(F146-F134)*8/12,"")</f>
        <v/>
      </c>
      <c r="G142" s="14">
        <f>IF(AND(G146&lt;&gt;"",D146=D134+1),G134+(G146-G134)*8/12,"")</f>
        <v/>
      </c>
      <c r="H142" s="14">
        <f>IF(AND(H146&lt;&gt;"",D146=D134+1),H134+(H146-H134)*8/12,"")</f>
        <v/>
      </c>
      <c r="I142" s="14">
        <f>IF(AND(L146&lt;&gt;"",D146=D134+1),I134+(I146-I134)*8/12,"")</f>
        <v/>
      </c>
      <c r="J142">
        <f>_xlfn.XLOOKUP($A142,ALGLIB_SSA_XAUUSD!$AA$2:$AA$2401,ALGLIB_SSA_XAUUSD!$P$2:$P$2401,"",0)</f>
        <v/>
      </c>
      <c r="K142">
        <f>_xlfn.XLOOKUP($A142,ALGLIB_SSA_XAUUSD!$AA$2:$AA$2401,ALGLIB_SSA_XAUUSD!$Q$2:$Q$2401,"",0)</f>
        <v/>
      </c>
      <c r="L142">
        <f>_xlfn.XLOOKUP($A142,ALGLIB_SSA_XAUUSD!$AA$2:$AA$2401,ALGLIB_SSA_XAUUSD!$R$2:$R$2401,"",0)</f>
        <v/>
      </c>
      <c r="M142">
        <f>_xlfn.XLOOKUP($A142,ALGLIB_SSA_XAUUSD!$AA$2:$AA$2401,ALGLIB_SSA_XAUUSD!$S$2:$S$2401,"",0)</f>
        <v/>
      </c>
      <c r="N142">
        <f>_xlfn.XLOOKUP($A142,ALGLIB_SSA_XAUUSD!$AA$2:$AA$2401,ALGLIB_SSA_XAUUSD!$T$2:$T$2401,"",0)</f>
        <v/>
      </c>
      <c r="O142">
        <f>_xlfn.XLOOKUP($A142,ALGLIB_SSA_XAUUSD!$AA$2:$AA$2401,ALGLIB_SSA_XAUUSD!$U$2:$U$2401,"",0)</f>
        <v/>
      </c>
      <c r="P142">
        <f>_xlfn.XLOOKUP($A142,ALGLIB_SSA_XAUUSD!$AA$2:$AA$2401,ALGLIB_SSA_XAUUSD!$V$2:$V$2401,"",0)</f>
        <v/>
      </c>
      <c r="S142">
        <f>A142</f>
        <v/>
      </c>
      <c r="T142">
        <f>J142</f>
        <v/>
      </c>
      <c r="U142">
        <f>K142</f>
        <v/>
      </c>
      <c r="V142" s="14">
        <f>IF($A142="","",MOD(ROW()-2,12)+1)</f>
        <v/>
      </c>
      <c r="W142">
        <f>L142</f>
        <v/>
      </c>
      <c r="X142" s="14">
        <f>IF(F142="","",F142)</f>
        <v/>
      </c>
      <c r="Y142" s="14">
        <f>IF(G142="","",G142)</f>
        <v/>
      </c>
      <c r="Z142">
        <f>M142</f>
        <v/>
      </c>
      <c r="AA142">
        <f>N142</f>
        <v/>
      </c>
      <c r="AB142" s="14">
        <f>IF(H142="","",H142)</f>
        <v/>
      </c>
      <c r="AC142">
        <f>O142</f>
        <v/>
      </c>
      <c r="AD142" s="14">
        <f>IF(I142="","",I142)</f>
        <v/>
      </c>
      <c r="AE142">
        <f>P142</f>
        <v/>
      </c>
      <c r="AH142">
        <f>IF(S142&lt;&gt;"",S142,AH141+900)</f>
        <v/>
      </c>
      <c r="AI142">
        <f>IF(T142&lt;&gt;"",T142,AI141)</f>
        <v/>
      </c>
      <c r="AJ142">
        <f>IF(U142&lt;&gt;"",U142,AJ141)</f>
        <v/>
      </c>
      <c r="AK142">
        <f>IF(W142&lt;&gt;"",W142,"")</f>
        <v/>
      </c>
      <c r="AL142" s="14">
        <f>IF(X142&lt;&gt;"",X142,"")</f>
        <v/>
      </c>
      <c r="AM142" s="14">
        <f>IF(Y142&lt;&gt;"",Y142,"")</f>
        <v/>
      </c>
      <c r="AN142" s="14">
        <f>IF(OR(AL142="",AM142=""),"",AL142-AM142)</f>
        <v/>
      </c>
      <c r="AO142">
        <f>IF(AN142="","",IF(AN142&gt;0,"Bullish","Bearish"))</f>
        <v/>
      </c>
      <c r="AP142">
        <f>IF(AO142="",AP141,AO142)</f>
        <v/>
      </c>
      <c r="AQ142" s="14">
        <f>IF(AB142&lt;&gt;"",AB142,"")</f>
        <v/>
      </c>
      <c r="AR142" s="14">
        <f>IF(AD142&lt;&gt;"",AD142,"")</f>
        <v/>
      </c>
      <c r="AS142">
        <f>IF(AS141+1=13,1,AS141+1)</f>
        <v/>
      </c>
      <c r="AT142">
        <f>IFERROR(IF(SLOPE($AQ$122:$AQ$133,$AS$122:$AS$133)&gt;0,MIN(3,ABS(SLOPE($AQ$122:$AQ$133,$AS$122:$AS$133))),IF(SLOPE($AQ$122:$AQ$133,$AS$122:$AS$133)&lt;-0.5,-0.5,0)),0)</f>
        <v/>
      </c>
      <c r="AU142">
        <f>IFERROR(IF(SLOPE($AR$122:$AR$133,$AS$122:$AS$133)&lt;0,MAX(-3,-ABS(SLOPE($AR$122:$AR$133,$AS$122:$AS$133))),IF(SLOPE($AR$122:$AR$133,$AS$122:$AS$133)&gt;0.5,0.5,0)),0)</f>
        <v/>
      </c>
      <c r="AV142">
        <f>($AQ$134+(AT142*(AS142-1)))</f>
        <v/>
      </c>
      <c r="AW142">
        <f>($AR$134+(AU142*(AS142-1)))</f>
        <v/>
      </c>
      <c r="AX142">
        <f>IF(AT142&gt;0,AV142+AT142,AV142)</f>
        <v/>
      </c>
      <c r="AY142">
        <f>IF(AU142&lt;0,AW142+AU142,AW142)</f>
        <v/>
      </c>
      <c r="BA142" s="14">
        <f>IFERROR(AX142-AQ142,"")</f>
        <v/>
      </c>
      <c r="BB142" s="14">
        <f>IFERROR(AY142-AR142,"")</f>
        <v/>
      </c>
      <c r="BD142">
        <f>AH142</f>
        <v/>
      </c>
      <c r="BE142">
        <f>AI142</f>
        <v/>
      </c>
      <c r="BF142">
        <f>AJ142</f>
        <v/>
      </c>
      <c r="BG142" s="14">
        <f>L142</f>
        <v/>
      </c>
      <c r="BH142" s="14">
        <f>IF(X142="","",X142)</f>
        <v/>
      </c>
      <c r="BI142" s="14">
        <f>IF(Y142="","",Y142)</f>
        <v/>
      </c>
      <c r="BJ142">
        <f>Z142</f>
        <v/>
      </c>
      <c r="BK142">
        <f>AA142</f>
        <v/>
      </c>
      <c r="BL142">
        <f>IFERROR(AX142,"")</f>
        <v/>
      </c>
      <c r="BM142">
        <f>IFERROR(AY142,"")</f>
        <v/>
      </c>
    </row>
    <row r="143" ht="14.25" customHeight="1">
      <c r="A143">
        <f>ALGLIB_SSA_XAUUSD!AA143</f>
        <v/>
      </c>
      <c r="B143">
        <f>IF($A143="","",INDEX(ALGLIB_SSA_XAUUSD!$B$2:$B$2401,MATCH($A143,ALGLIB_SSA_XAUUSD!$A$2:$A$2401,1)))</f>
        <v/>
      </c>
      <c r="C143">
        <f>IF($A143="","",INDEX(ALGLIB_SSA_XAUUSD!$C$2:$C$2401,MATCH($A143,ALGLIB_SSA_XAUUSD!$A$2:$A$2401,1)))</f>
        <v/>
      </c>
      <c r="D143" s="14">
        <f>IF($A143="","",INT((ROW()-2)/12)+1)</f>
        <v/>
      </c>
      <c r="E143" s="14">
        <f>IF(AND(E146&lt;&gt;"",D146=D134+1),E134+(E146-E134)*9/12,"")</f>
        <v/>
      </c>
      <c r="F143" s="14">
        <f>IF(AND(F146&lt;&gt;"",D146=D134+1),F134+(F146-F134)*9/12,"")</f>
        <v/>
      </c>
      <c r="G143" s="14">
        <f>IF(AND(G146&lt;&gt;"",D146=D134+1),G134+(G146-G134)*9/12,"")</f>
        <v/>
      </c>
      <c r="H143" s="14">
        <f>IF(AND(H146&lt;&gt;"",D146=D134+1),H134+(H146-H134)*9/12,"")</f>
        <v/>
      </c>
      <c r="I143" s="14">
        <f>IF(AND(L146&lt;&gt;"",D146=D134+1),I134+(I146-I134)*9/12,"")</f>
        <v/>
      </c>
      <c r="J143">
        <f>_xlfn.XLOOKUP($A143,ALGLIB_SSA_XAUUSD!$AA$2:$AA$2401,ALGLIB_SSA_XAUUSD!$P$2:$P$2401,"",0)</f>
        <v/>
      </c>
      <c r="K143">
        <f>_xlfn.XLOOKUP($A143,ALGLIB_SSA_XAUUSD!$AA$2:$AA$2401,ALGLIB_SSA_XAUUSD!$Q$2:$Q$2401,"",0)</f>
        <v/>
      </c>
      <c r="L143">
        <f>_xlfn.XLOOKUP($A143,ALGLIB_SSA_XAUUSD!$AA$2:$AA$2401,ALGLIB_SSA_XAUUSD!$R$2:$R$2401,"",0)</f>
        <v/>
      </c>
      <c r="M143">
        <f>_xlfn.XLOOKUP($A143,ALGLIB_SSA_XAUUSD!$AA$2:$AA$2401,ALGLIB_SSA_XAUUSD!$S$2:$S$2401,"",0)</f>
        <v/>
      </c>
      <c r="N143">
        <f>_xlfn.XLOOKUP($A143,ALGLIB_SSA_XAUUSD!$AA$2:$AA$2401,ALGLIB_SSA_XAUUSD!$T$2:$T$2401,"",0)</f>
        <v/>
      </c>
      <c r="O143">
        <f>_xlfn.XLOOKUP($A143,ALGLIB_SSA_XAUUSD!$AA$2:$AA$2401,ALGLIB_SSA_XAUUSD!$U$2:$U$2401,"",0)</f>
        <v/>
      </c>
      <c r="P143">
        <f>_xlfn.XLOOKUP($A143,ALGLIB_SSA_XAUUSD!$AA$2:$AA$2401,ALGLIB_SSA_XAUUSD!$V$2:$V$2401,"",0)</f>
        <v/>
      </c>
      <c r="S143">
        <f>A143</f>
        <v/>
      </c>
      <c r="T143">
        <f>J143</f>
        <v/>
      </c>
      <c r="U143">
        <f>K143</f>
        <v/>
      </c>
      <c r="V143" s="14">
        <f>IF($A143="","",MOD(ROW()-2,12)+1)</f>
        <v/>
      </c>
      <c r="W143">
        <f>L143</f>
        <v/>
      </c>
      <c r="X143" s="14">
        <f>IF(F143="","",F143)</f>
        <v/>
      </c>
      <c r="Y143" s="14">
        <f>IF(G143="","",G143)</f>
        <v/>
      </c>
      <c r="Z143">
        <f>M143</f>
        <v/>
      </c>
      <c r="AA143">
        <f>N143</f>
        <v/>
      </c>
      <c r="AB143" s="14">
        <f>IF(H143="","",H143)</f>
        <v/>
      </c>
      <c r="AC143">
        <f>O143</f>
        <v/>
      </c>
      <c r="AD143" s="14">
        <f>IF(I143="","",I143)</f>
        <v/>
      </c>
      <c r="AE143">
        <f>P143</f>
        <v/>
      </c>
      <c r="AH143">
        <f>IF(S143&lt;&gt;"",S143,AH142+900)</f>
        <v/>
      </c>
      <c r="AI143">
        <f>IF(T143&lt;&gt;"",T143,AI142)</f>
        <v/>
      </c>
      <c r="AJ143">
        <f>IF(U143&lt;&gt;"",U143,AJ142)</f>
        <v/>
      </c>
      <c r="AK143">
        <f>IF(W143&lt;&gt;"",W143,"")</f>
        <v/>
      </c>
      <c r="AL143" s="14">
        <f>IF(X143&lt;&gt;"",X143,"")</f>
        <v/>
      </c>
      <c r="AM143" s="14">
        <f>IF(Y143&lt;&gt;"",Y143,"")</f>
        <v/>
      </c>
      <c r="AN143" s="14">
        <f>IF(OR(AL143="",AM143=""),"",AL143-AM143)</f>
        <v/>
      </c>
      <c r="AO143">
        <f>IF(AN143="","",IF(AN143&gt;0,"Bullish","Bearish"))</f>
        <v/>
      </c>
      <c r="AP143">
        <f>IF(AO143="",AP142,AO143)</f>
        <v/>
      </c>
      <c r="AQ143" s="14">
        <f>IF(AB143&lt;&gt;"",AB143,"")</f>
        <v/>
      </c>
      <c r="AR143" s="14">
        <f>IF(AD143&lt;&gt;"",AD143,"")</f>
        <v/>
      </c>
      <c r="AS143">
        <f>IF(AS142+1=13,1,AS142+1)</f>
        <v/>
      </c>
      <c r="AT143">
        <f>IFERROR(IF(SLOPE($AQ$122:$AQ$133,$AS$122:$AS$133)&gt;0,MIN(3,ABS(SLOPE($AQ$122:$AQ$133,$AS$122:$AS$133))),IF(SLOPE($AQ$122:$AQ$133,$AS$122:$AS$133)&lt;-0.5,-0.5,0)),0)</f>
        <v/>
      </c>
      <c r="AU143">
        <f>IFERROR(IF(SLOPE($AR$122:$AR$133,$AS$122:$AS$133)&lt;0,MAX(-3,-ABS(SLOPE($AR$122:$AR$133,$AS$122:$AS$133))),IF(SLOPE($AR$122:$AR$133,$AS$122:$AS$133)&gt;0.5,0.5,0)),0)</f>
        <v/>
      </c>
      <c r="AV143">
        <f>($AQ$134+(AT143*(AS143-1)))</f>
        <v/>
      </c>
      <c r="AW143">
        <f>($AR$134+(AU143*(AS143-1)))</f>
        <v/>
      </c>
      <c r="AX143">
        <f>IF(AT143&gt;0,AV143+AT143,AV143)</f>
        <v/>
      </c>
      <c r="AY143">
        <f>IF(AU143&lt;0,AW143+AU143,AW143)</f>
        <v/>
      </c>
      <c r="BA143" s="14">
        <f>IFERROR(AX143-AQ143,"")</f>
        <v/>
      </c>
      <c r="BB143" s="14">
        <f>IFERROR(AY143-AR143,"")</f>
        <v/>
      </c>
      <c r="BD143">
        <f>AH143</f>
        <v/>
      </c>
      <c r="BE143">
        <f>AI143</f>
        <v/>
      </c>
      <c r="BF143">
        <f>AJ143</f>
        <v/>
      </c>
      <c r="BG143" s="14">
        <f>L143</f>
        <v/>
      </c>
      <c r="BH143" s="14">
        <f>IF(X143="","",X143)</f>
        <v/>
      </c>
      <c r="BI143" s="14">
        <f>IF(Y143="","",Y143)</f>
        <v/>
      </c>
      <c r="BJ143">
        <f>Z143</f>
        <v/>
      </c>
      <c r="BK143">
        <f>AA143</f>
        <v/>
      </c>
      <c r="BL143">
        <f>IFERROR(AX143,"")</f>
        <v/>
      </c>
      <c r="BM143">
        <f>IFERROR(AY143,"")</f>
        <v/>
      </c>
    </row>
    <row r="144" ht="14.25" customHeight="1">
      <c r="A144">
        <f>ALGLIB_SSA_XAUUSD!AA144</f>
        <v/>
      </c>
      <c r="B144">
        <f>IF($A144="","",INDEX(ALGLIB_SSA_XAUUSD!$B$2:$B$2401,MATCH($A144,ALGLIB_SSA_XAUUSD!$A$2:$A$2401,1)))</f>
        <v/>
      </c>
      <c r="C144">
        <f>IF($A144="","",INDEX(ALGLIB_SSA_XAUUSD!$C$2:$C$2401,MATCH($A144,ALGLIB_SSA_XAUUSD!$A$2:$A$2401,1)))</f>
        <v/>
      </c>
      <c r="D144" s="14">
        <f>IF($A144="","",INT((ROW()-2)/12)+1)</f>
        <v/>
      </c>
      <c r="E144" s="14">
        <f>IF(AND(E146&lt;&gt;"",D146=D134+1),E134+(E146-E134)*10/12,"")</f>
        <v/>
      </c>
      <c r="F144" s="14">
        <f>IF(AND(F146&lt;&gt;"",D146=D134+1),F134+(F146-F134)*10/12,"")</f>
        <v/>
      </c>
      <c r="G144" s="14">
        <f>IF(AND(G146&lt;&gt;"",D146=D134+1),G134+(G146-G134)*10/12,"")</f>
        <v/>
      </c>
      <c r="H144" s="14">
        <f>IF(AND(H146&lt;&gt;"",D146=D134+1),H134+(H146-H134)*10/12,"")</f>
        <v/>
      </c>
      <c r="I144" s="14">
        <f>IF(AND(L146&lt;&gt;"",D146=D134+1),I134+(I146-I134)*10/12,"")</f>
        <v/>
      </c>
      <c r="J144">
        <f>_xlfn.XLOOKUP($A144,ALGLIB_SSA_XAUUSD!$AA$2:$AA$2401,ALGLIB_SSA_XAUUSD!$P$2:$P$2401,"",0)</f>
        <v/>
      </c>
      <c r="K144">
        <f>_xlfn.XLOOKUP($A144,ALGLIB_SSA_XAUUSD!$AA$2:$AA$2401,ALGLIB_SSA_XAUUSD!$Q$2:$Q$2401,"",0)</f>
        <v/>
      </c>
      <c r="L144">
        <f>_xlfn.XLOOKUP($A144,ALGLIB_SSA_XAUUSD!$AA$2:$AA$2401,ALGLIB_SSA_XAUUSD!$R$2:$R$2401,"",0)</f>
        <v/>
      </c>
      <c r="M144">
        <f>_xlfn.XLOOKUP($A144,ALGLIB_SSA_XAUUSD!$AA$2:$AA$2401,ALGLIB_SSA_XAUUSD!$S$2:$S$2401,"",0)</f>
        <v/>
      </c>
      <c r="N144">
        <f>_xlfn.XLOOKUP($A144,ALGLIB_SSA_XAUUSD!$AA$2:$AA$2401,ALGLIB_SSA_XAUUSD!$T$2:$T$2401,"",0)</f>
        <v/>
      </c>
      <c r="O144">
        <f>_xlfn.XLOOKUP($A144,ALGLIB_SSA_XAUUSD!$AA$2:$AA$2401,ALGLIB_SSA_XAUUSD!$U$2:$U$2401,"",0)</f>
        <v/>
      </c>
      <c r="P144">
        <f>_xlfn.XLOOKUP($A144,ALGLIB_SSA_XAUUSD!$AA$2:$AA$2401,ALGLIB_SSA_XAUUSD!$V$2:$V$2401,"",0)</f>
        <v/>
      </c>
      <c r="S144">
        <f>A144</f>
        <v/>
      </c>
      <c r="T144">
        <f>J144</f>
        <v/>
      </c>
      <c r="U144">
        <f>K144</f>
        <v/>
      </c>
      <c r="V144" s="14">
        <f>IF($A144="","",MOD(ROW()-2,12)+1)</f>
        <v/>
      </c>
      <c r="W144">
        <f>L144</f>
        <v/>
      </c>
      <c r="X144" s="14">
        <f>IF(F144="","",F144)</f>
        <v/>
      </c>
      <c r="Y144" s="14">
        <f>IF(G144="","",G144)</f>
        <v/>
      </c>
      <c r="Z144">
        <f>M144</f>
        <v/>
      </c>
      <c r="AA144">
        <f>N144</f>
        <v/>
      </c>
      <c r="AB144" s="14">
        <f>IF(H144="","",H144)</f>
        <v/>
      </c>
      <c r="AC144">
        <f>O144</f>
        <v/>
      </c>
      <c r="AD144" s="14">
        <f>IF(I144="","",I144)</f>
        <v/>
      </c>
      <c r="AE144">
        <f>P144</f>
        <v/>
      </c>
      <c r="AH144">
        <f>IF(S144&lt;&gt;"",S144,AH143+900)</f>
        <v/>
      </c>
      <c r="AI144">
        <f>IF(T144&lt;&gt;"",T144,AI143)</f>
        <v/>
      </c>
      <c r="AJ144">
        <f>IF(U144&lt;&gt;"",U144,AJ143)</f>
        <v/>
      </c>
      <c r="AK144">
        <f>IF(W144&lt;&gt;"",W144,"")</f>
        <v/>
      </c>
      <c r="AL144" s="14">
        <f>IF(X144&lt;&gt;"",X144,"")</f>
        <v/>
      </c>
      <c r="AM144" s="14">
        <f>IF(Y144&lt;&gt;"",Y144,"")</f>
        <v/>
      </c>
      <c r="AN144" s="14">
        <f>IF(OR(AL144="",AM144=""),"",AL144-AM144)</f>
        <v/>
      </c>
      <c r="AO144">
        <f>IF(AN144="","",IF(AN144&gt;0,"Bullish","Bearish"))</f>
        <v/>
      </c>
      <c r="AP144">
        <f>IF(AO144="",AP143,AO144)</f>
        <v/>
      </c>
      <c r="AQ144" s="14">
        <f>IF(AB144&lt;&gt;"",AB144,"")</f>
        <v/>
      </c>
      <c r="AR144" s="14">
        <f>IF(AD144&lt;&gt;"",AD144,"")</f>
        <v/>
      </c>
      <c r="AS144">
        <f>IF(AS143+1=13,1,AS143+1)</f>
        <v/>
      </c>
      <c r="AT144">
        <f>IFERROR(IF(SLOPE($AQ$122:$AQ$133,$AS$122:$AS$133)&gt;0,MIN(3,ABS(SLOPE($AQ$122:$AQ$133,$AS$122:$AS$133))),IF(SLOPE($AQ$122:$AQ$133,$AS$122:$AS$133)&lt;-0.5,-0.5,0)),0)</f>
        <v/>
      </c>
      <c r="AU144">
        <f>IFERROR(IF(SLOPE($AR$122:$AR$133,$AS$122:$AS$133)&lt;0,MAX(-3,-ABS(SLOPE($AR$122:$AR$133,$AS$122:$AS$133))),IF(SLOPE($AR$122:$AR$133,$AS$122:$AS$133)&gt;0.5,0.5,0)),0)</f>
        <v/>
      </c>
      <c r="AV144">
        <f>($AQ$134+(AT144*(AS144-1)))</f>
        <v/>
      </c>
      <c r="AW144">
        <f>($AR$134+(AU144*(AS144-1)))</f>
        <v/>
      </c>
      <c r="AX144">
        <f>IF(AT144&gt;0,AV144+AT144,AV144)</f>
        <v/>
      </c>
      <c r="AY144">
        <f>IF(AU144&lt;0,AW144+AU144,AW144)</f>
        <v/>
      </c>
      <c r="BA144" s="14">
        <f>IFERROR(AX144-AQ144,"")</f>
        <v/>
      </c>
      <c r="BB144" s="14">
        <f>IFERROR(AY144-AR144,"")</f>
        <v/>
      </c>
      <c r="BD144">
        <f>AH144</f>
        <v/>
      </c>
      <c r="BE144">
        <f>AI144</f>
        <v/>
      </c>
      <c r="BF144">
        <f>AJ144</f>
        <v/>
      </c>
      <c r="BG144" s="14">
        <f>L144</f>
        <v/>
      </c>
      <c r="BH144" s="14">
        <f>IF(X144="","",X144)</f>
        <v/>
      </c>
      <c r="BI144" s="14">
        <f>IF(Y144="","",Y144)</f>
        <v/>
      </c>
      <c r="BJ144">
        <f>Z144</f>
        <v/>
      </c>
      <c r="BK144">
        <f>AA144</f>
        <v/>
      </c>
      <c r="BL144">
        <f>IFERROR(AX144,"")</f>
        <v/>
      </c>
      <c r="BM144">
        <f>IFERROR(AY144,"")</f>
        <v/>
      </c>
    </row>
    <row r="145" ht="14.25" customHeight="1">
      <c r="A145">
        <f>ALGLIB_SSA_XAUUSD!AA145</f>
        <v/>
      </c>
      <c r="B145">
        <f>IF($A145="","",INDEX(ALGLIB_SSA_XAUUSD!$B$2:$B$2401,MATCH($A145,ALGLIB_SSA_XAUUSD!$A$2:$A$2401,1)))</f>
        <v/>
      </c>
      <c r="C145">
        <f>IF($A145="","",INDEX(ALGLIB_SSA_XAUUSD!$C$2:$C$2401,MATCH($A145,ALGLIB_SSA_XAUUSD!$A$2:$A$2401,1)))</f>
        <v/>
      </c>
      <c r="D145" s="14">
        <f>IF($A145="","",INT((ROW()-2)/12)+1)</f>
        <v/>
      </c>
      <c r="E145" s="14">
        <f>IF(AND(E146&lt;&gt;"",D146=D134+1),E134+(E146-E134)*11/12,"")</f>
        <v/>
      </c>
      <c r="F145" s="14">
        <f>IF(AND(F146&lt;&gt;"",D146=D134+1),F134+(F146-F134)*11/12,"")</f>
        <v/>
      </c>
      <c r="G145" s="14">
        <f>IF(AND(G146&lt;&gt;"",D146=D134+1),G134+(G146-G134)*11/12,"")</f>
        <v/>
      </c>
      <c r="H145" s="14">
        <f>IF(AND(H146&lt;&gt;"",D146=D134+1),H134+(H146-H134)*11/12,"")</f>
        <v/>
      </c>
      <c r="I145" s="14">
        <f>IF(AND(L146&lt;&gt;"",D146=D134+1),I134+(I146-I134)*11/12,"")</f>
        <v/>
      </c>
      <c r="J145">
        <f>_xlfn.XLOOKUP($A145,ALGLIB_SSA_XAUUSD!$AA$2:$AA$2401,ALGLIB_SSA_XAUUSD!$P$2:$P$2401,"",0)</f>
        <v/>
      </c>
      <c r="K145">
        <f>_xlfn.XLOOKUP($A145,ALGLIB_SSA_XAUUSD!$AA$2:$AA$2401,ALGLIB_SSA_XAUUSD!$Q$2:$Q$2401,"",0)</f>
        <v/>
      </c>
      <c r="L145">
        <f>_xlfn.XLOOKUP($A145,ALGLIB_SSA_XAUUSD!$AA$2:$AA$2401,ALGLIB_SSA_XAUUSD!$R$2:$R$2401,"",0)</f>
        <v/>
      </c>
      <c r="M145">
        <f>_xlfn.XLOOKUP($A145,ALGLIB_SSA_XAUUSD!$AA$2:$AA$2401,ALGLIB_SSA_XAUUSD!$S$2:$S$2401,"",0)</f>
        <v/>
      </c>
      <c r="N145">
        <f>_xlfn.XLOOKUP($A145,ALGLIB_SSA_XAUUSD!$AA$2:$AA$2401,ALGLIB_SSA_XAUUSD!$T$2:$T$2401,"",0)</f>
        <v/>
      </c>
      <c r="O145">
        <f>_xlfn.XLOOKUP($A145,ALGLIB_SSA_XAUUSD!$AA$2:$AA$2401,ALGLIB_SSA_XAUUSD!$U$2:$U$2401,"",0)</f>
        <v/>
      </c>
      <c r="P145">
        <f>_xlfn.XLOOKUP($A145,ALGLIB_SSA_XAUUSD!$AA$2:$AA$2401,ALGLIB_SSA_XAUUSD!$V$2:$V$2401,"",0)</f>
        <v/>
      </c>
      <c r="S145">
        <f>A145</f>
        <v/>
      </c>
      <c r="T145">
        <f>J145</f>
        <v/>
      </c>
      <c r="U145">
        <f>K145</f>
        <v/>
      </c>
      <c r="V145" s="14">
        <f>IF($A145="","",MOD(ROW()-2,12)+1)</f>
        <v/>
      </c>
      <c r="W145">
        <f>L145</f>
        <v/>
      </c>
      <c r="X145" s="14">
        <f>IF(F145="","",F145)</f>
        <v/>
      </c>
      <c r="Y145" s="14">
        <f>IF(G145="","",G145)</f>
        <v/>
      </c>
      <c r="Z145">
        <f>M145</f>
        <v/>
      </c>
      <c r="AA145">
        <f>N145</f>
        <v/>
      </c>
      <c r="AB145" s="14">
        <f>IF(H145="","",H145)</f>
        <v/>
      </c>
      <c r="AC145">
        <f>O145</f>
        <v/>
      </c>
      <c r="AD145" s="14">
        <f>IF(I145="","",I145)</f>
        <v/>
      </c>
      <c r="AE145">
        <f>P145</f>
        <v/>
      </c>
      <c r="AH145">
        <f>IF(S145&lt;&gt;"",S145,AH144+900)</f>
        <v/>
      </c>
      <c r="AI145">
        <f>IF(T145&lt;&gt;"",T145,AI144)</f>
        <v/>
      </c>
      <c r="AJ145">
        <f>IF(U145&lt;&gt;"",U145,AJ144)</f>
        <v/>
      </c>
      <c r="AK145">
        <f>IF(W145&lt;&gt;"",W145,"")</f>
        <v/>
      </c>
      <c r="AL145" s="14">
        <f>IF(X145&lt;&gt;"",X145,"")</f>
        <v/>
      </c>
      <c r="AM145" s="14">
        <f>IF(Y145&lt;&gt;"",Y145,"")</f>
        <v/>
      </c>
      <c r="AN145" s="14">
        <f>IF(OR(AL145="",AM145=""),"",AL145-AM145)</f>
        <v/>
      </c>
      <c r="AO145">
        <f>IF(AN145="","",IF(AN145&gt;0,"Bullish","Bearish"))</f>
        <v/>
      </c>
      <c r="AP145">
        <f>IF(AO145="",AP144,AO145)</f>
        <v/>
      </c>
      <c r="AQ145" s="14">
        <f>IF(AB145&lt;&gt;"",AB145,"")</f>
        <v/>
      </c>
      <c r="AR145" s="14">
        <f>IF(AD145&lt;&gt;"",AD145,"")</f>
        <v/>
      </c>
      <c r="AS145">
        <f>IF(AS144+1=13,1,AS144+1)</f>
        <v/>
      </c>
      <c r="AT145">
        <f>IFERROR(IF(SLOPE($AQ$122:$AQ$133,$AS$122:$AS$133)&gt;0,MIN(3,ABS(SLOPE($AQ$122:$AQ$133,$AS$122:$AS$133))),IF(SLOPE($AQ$122:$AQ$133,$AS$122:$AS$133)&lt;-0.5,-0.5,0)),0)</f>
        <v/>
      </c>
      <c r="AU145">
        <f>IFERROR(IF(SLOPE($AR$122:$AR$133,$AS$122:$AS$133)&lt;0,MAX(-3,-ABS(SLOPE($AR$122:$AR$133,$AS$122:$AS$133))),IF(SLOPE($AR$122:$AR$133,$AS$122:$AS$133)&gt;0.5,0.5,0)),0)</f>
        <v/>
      </c>
      <c r="AV145">
        <f>($AQ$134+(AT145*(AS145-1)))</f>
        <v/>
      </c>
      <c r="AW145">
        <f>($AR$134+(AU145*(AS145-1)))</f>
        <v/>
      </c>
      <c r="AX145">
        <f>IF(AT145&gt;0,AV145+AT145,AV145)</f>
        <v/>
      </c>
      <c r="AY145">
        <f>IF(AU145&lt;0,AW145+AU145,AW145)</f>
        <v/>
      </c>
      <c r="BA145" s="14">
        <f>IFERROR(AX145-AQ145,"")</f>
        <v/>
      </c>
      <c r="BB145" s="14">
        <f>IFERROR(AY145-AR145,"")</f>
        <v/>
      </c>
      <c r="BD145">
        <f>AH145</f>
        <v/>
      </c>
      <c r="BE145">
        <f>AI145</f>
        <v/>
      </c>
      <c r="BF145">
        <f>AJ145</f>
        <v/>
      </c>
      <c r="BG145" s="14">
        <f>L145</f>
        <v/>
      </c>
      <c r="BH145" s="14">
        <f>IF(X145="","",X145)</f>
        <v/>
      </c>
      <c r="BI145" s="14">
        <f>IF(Y145="","",Y145)</f>
        <v/>
      </c>
      <c r="BJ145">
        <f>Z145</f>
        <v/>
      </c>
      <c r="BK145">
        <f>AA145</f>
        <v/>
      </c>
      <c r="BL145">
        <f>IFERROR(AX145,"")</f>
        <v/>
      </c>
      <c r="BM145">
        <f>IFERROR(AY145,"")</f>
        <v/>
      </c>
    </row>
    <row r="146" ht="14.25" customHeight="1">
      <c r="A146">
        <f>ALGLIB_SSA_XAUUSD!AA146</f>
        <v/>
      </c>
      <c r="B146">
        <f>IF($A146="","",INDEX(ALGLIB_SSA_XAUUSD!$B$2:$B$2401,MATCH($A146,ALGLIB_SSA_XAUUSD!$A$2:$A$2401,1)))</f>
        <v/>
      </c>
      <c r="C146">
        <f>IF($A146="","",INDEX(ALGLIB_SSA_XAUUSD!$C$2:$C$2401,MATCH($A146,ALGLIB_SSA_XAUUSD!$A$2:$A$2401,1)))</f>
        <v/>
      </c>
      <c r="D146" s="14">
        <f>IF($A146="","",INT((ROW()-2)/12)+1)</f>
        <v/>
      </c>
      <c r="E146" s="14">
        <f>IF($A146="","",INDEX(ALGLIB_SSA_XAUUSD!$D$2:$D$2401,MATCH($A146,ALGLIB_SSA_XAUUSD!$A$2:$A$2401,1)))</f>
        <v/>
      </c>
      <c r="F146" s="14">
        <f>IF($A146="","",INDEX(ALGLIB_SSA_XAUUSD!$E$2:$E$2401,MATCH($A146,ALGLIB_SSA_XAUUSD!$A$2:$A$2401,1)))</f>
        <v/>
      </c>
      <c r="G146" s="14">
        <f>IF($A146="","",INDEX(ALGLIB_SSA_XAUUSD!$F$2:$F$2401,MATCH($A146,ALGLIB_SSA_XAUUSD!$A$2:$A$2401,1)))</f>
        <v/>
      </c>
      <c r="H146" s="14">
        <f>IF($A146="","",INDEX(ALGLIB_SSA_XAUUSD!$G$2:$G$2401,MATCH($A146,ALGLIB_SSA_XAUUSD!$A$2:$A$2401,1)))</f>
        <v/>
      </c>
      <c r="I146" s="14">
        <f>IF($A146="","",INDEX(ALGLIB_SSA_XAUUSD!$H$2:$H$2401,MATCH($A146,ALGLIB_SSA_XAUUSD!$A$2:$A$2401,1)))</f>
        <v/>
      </c>
      <c r="J146">
        <f>_xlfn.XLOOKUP($A146,ALGLIB_SSA_XAUUSD!$AA$2:$AA$2401,ALGLIB_SSA_XAUUSD!$P$2:$P$2401,"",0)</f>
        <v/>
      </c>
      <c r="K146">
        <f>_xlfn.XLOOKUP($A146,ALGLIB_SSA_XAUUSD!$AA$2:$AA$2401,ALGLIB_SSA_XAUUSD!$Q$2:$Q$2401,"",0)</f>
        <v/>
      </c>
      <c r="L146">
        <f>_xlfn.XLOOKUP($A146,ALGLIB_SSA_XAUUSD!$AA$2:$AA$2401,ALGLIB_SSA_XAUUSD!$R$2:$R$2401,"",0)</f>
        <v/>
      </c>
      <c r="M146">
        <f>_xlfn.XLOOKUP($A146,ALGLIB_SSA_XAUUSD!$AA$2:$AA$2401,ALGLIB_SSA_XAUUSD!$S$2:$S$2401,"",0)</f>
        <v/>
      </c>
      <c r="N146">
        <f>_xlfn.XLOOKUP($A146,ALGLIB_SSA_XAUUSD!$AA$2:$AA$2401,ALGLIB_SSA_XAUUSD!$T$2:$T$2401,"",0)</f>
        <v/>
      </c>
      <c r="O146">
        <f>_xlfn.XLOOKUP($A146,ALGLIB_SSA_XAUUSD!$AA$2:$AA$2401,ALGLIB_SSA_XAUUSD!$U$2:$U$2401,"",0)</f>
        <v/>
      </c>
      <c r="P146">
        <f>_xlfn.XLOOKUP($A146,ALGLIB_SSA_XAUUSD!$AA$2:$AA$2401,ALGLIB_SSA_XAUUSD!$V$2:$V$2401,"",0)</f>
        <v/>
      </c>
      <c r="S146">
        <f>A146</f>
        <v/>
      </c>
      <c r="T146">
        <f>J146</f>
        <v/>
      </c>
      <c r="U146">
        <f>K146</f>
        <v/>
      </c>
      <c r="V146" s="14">
        <f>IF($A146="","",MOD(ROW()-2,12)+1)</f>
        <v/>
      </c>
      <c r="W146">
        <f>L146</f>
        <v/>
      </c>
      <c r="X146" s="14">
        <f>IF(F146="","",F146)</f>
        <v/>
      </c>
      <c r="Y146" s="14">
        <f>IF(G146="","",G146)</f>
        <v/>
      </c>
      <c r="Z146">
        <f>M146</f>
        <v/>
      </c>
      <c r="AA146">
        <f>N146</f>
        <v/>
      </c>
      <c r="AB146" s="14">
        <f>IF(H146="","",H146)</f>
        <v/>
      </c>
      <c r="AC146">
        <f>O146</f>
        <v/>
      </c>
      <c r="AD146" s="14">
        <f>IF(I146="","",I146)</f>
        <v/>
      </c>
      <c r="AE146">
        <f>P146</f>
        <v/>
      </c>
      <c r="AH146">
        <f>IF(S146&lt;&gt;"",S146,AH145+900)</f>
        <v/>
      </c>
      <c r="AI146">
        <f>IF(T146&lt;&gt;"",T146,AI145)</f>
        <v/>
      </c>
      <c r="AJ146">
        <f>IF(U146&lt;&gt;"",U146,AJ145)</f>
        <v/>
      </c>
      <c r="AK146">
        <f>IF(W146&lt;&gt;"",W146,"")</f>
        <v/>
      </c>
      <c r="AL146" s="14">
        <f>IF(X146&lt;&gt;"",X146,"")</f>
        <v/>
      </c>
      <c r="AM146" s="14">
        <f>IF(Y146&lt;&gt;"",Y146,"")</f>
        <v/>
      </c>
      <c r="AN146" s="14">
        <f>IF(OR(AL146="",AM146=""),"",AL146-AM146)</f>
        <v/>
      </c>
      <c r="AO146">
        <f>IF(AN146="","",IF(AN146&gt;0,"Bullish","Bearish"))</f>
        <v/>
      </c>
      <c r="AP146">
        <f>IF(AO146="",AP145,AO146)</f>
        <v/>
      </c>
      <c r="AQ146" s="14">
        <f>IF(AB146&lt;&gt;"",AB146,"")</f>
        <v/>
      </c>
      <c r="AR146" s="14">
        <f>IF(AD146&lt;&gt;"",AD146,"")</f>
        <v/>
      </c>
      <c r="AS146">
        <f>IF(AS145+1=13,1,AS145+1)</f>
        <v/>
      </c>
      <c r="AT146">
        <f>IFERROR(IF(SLOPE($AQ$134:$AQ$145,$AS$134:$AS$145)&gt;0,MIN(3,ABS(SLOPE($AQ$134:$AQ$145,$AS$134:$AS$145))),IF(SLOPE($AQ$134:$AQ$145,$AS$134:$AS$145)&lt;-0.5,-0.5,0)),0)</f>
        <v/>
      </c>
      <c r="AU146">
        <f>IFERROR(IF(SLOPE($AR$134:$AR$145,$AS$134:$AS$145)&lt;0,MAX(-3,-ABS(SLOPE($AR$134:$AR$145,$AS$134:$AS$145))),IF(SLOPE($AR$134:$AR$145,$AS$134:$AS$145)&gt;0.5,0.5,0)),0)</f>
        <v/>
      </c>
      <c r="AV146">
        <f>($AQ$146+(AT146*(AS146-1)))</f>
        <v/>
      </c>
      <c r="AW146">
        <f>($AR$146+(AU146*(AS146-1)))</f>
        <v/>
      </c>
      <c r="AX146">
        <f>IF(AT146&gt;0,AV146+AT146,AV146)</f>
        <v/>
      </c>
      <c r="AY146">
        <f>IF(AU146&lt;0,AW146+AU146,AW146)</f>
        <v/>
      </c>
      <c r="BA146" s="14">
        <f>IFERROR(AX146-AQ146,"")</f>
        <v/>
      </c>
      <c r="BB146" s="14">
        <f>IFERROR(AY146-AR146,"")</f>
        <v/>
      </c>
      <c r="BD146">
        <f>AH146</f>
        <v/>
      </c>
      <c r="BE146">
        <f>AI146</f>
        <v/>
      </c>
      <c r="BF146">
        <f>AJ146</f>
        <v/>
      </c>
      <c r="BG146" s="14">
        <f>L146</f>
        <v/>
      </c>
      <c r="BH146" s="14">
        <f>IF(X146="","",X146)</f>
        <v/>
      </c>
      <c r="BI146" s="14">
        <f>IF(Y146="","",Y146)</f>
        <v/>
      </c>
      <c r="BJ146">
        <f>Z146</f>
        <v/>
      </c>
      <c r="BK146">
        <f>AA146</f>
        <v/>
      </c>
      <c r="BL146">
        <f>IFERROR(AX146,"")</f>
        <v/>
      </c>
      <c r="BM146">
        <f>IFERROR(AY146,"")</f>
        <v/>
      </c>
    </row>
    <row r="147" ht="14.25" customHeight="1">
      <c r="A147">
        <f>ALGLIB_SSA_XAUUSD!AA147</f>
        <v/>
      </c>
      <c r="B147">
        <f>IF($A147="","",INDEX(ALGLIB_SSA_XAUUSD!$B$2:$B$2401,MATCH($A147,ALGLIB_SSA_XAUUSD!$A$2:$A$2401,1)))</f>
        <v/>
      </c>
      <c r="C147">
        <f>IF($A147="","",INDEX(ALGLIB_SSA_XAUUSD!$C$2:$C$2401,MATCH($A147,ALGLIB_SSA_XAUUSD!$A$2:$A$2401,1)))</f>
        <v/>
      </c>
      <c r="D147" s="14">
        <f>IF($A147="","",INT((ROW()-2)/12)+1)</f>
        <v/>
      </c>
      <c r="E147" s="14">
        <f>IF(AND(E158&lt;&gt;"",D158=D146+1),E146+(E158-E146)*1/12,"")</f>
        <v/>
      </c>
      <c r="F147" s="14">
        <f>IF(AND(F158&lt;&gt;"",D158=D146+1),F146+(F158-F146)*1/12,"")</f>
        <v/>
      </c>
      <c r="G147" s="14">
        <f>IF(AND(G158&lt;&gt;"",D158=D146+1),G146+(G158-G146)*1/12,"")</f>
        <v/>
      </c>
      <c r="H147" s="14">
        <f>IF(AND(H158&lt;&gt;"",D158=D146+1),H146+(H158-H146)*1/12,"")</f>
        <v/>
      </c>
      <c r="I147" s="14">
        <f>IF(AND(L158&lt;&gt;"",D158=D146+1),I146+(I158-I146)*1/12,"")</f>
        <v/>
      </c>
      <c r="J147">
        <f>_xlfn.XLOOKUP($A147,ALGLIB_SSA_XAUUSD!$AA$2:$AA$2401,ALGLIB_SSA_XAUUSD!$P$2:$P$2401,"",0)</f>
        <v/>
      </c>
      <c r="K147">
        <f>_xlfn.XLOOKUP($A147,ALGLIB_SSA_XAUUSD!$AA$2:$AA$2401,ALGLIB_SSA_XAUUSD!$Q$2:$Q$2401,"",0)</f>
        <v/>
      </c>
      <c r="L147">
        <f>_xlfn.XLOOKUP($A147,ALGLIB_SSA_XAUUSD!$AA$2:$AA$2401,ALGLIB_SSA_XAUUSD!$R$2:$R$2401,"",0)</f>
        <v/>
      </c>
      <c r="M147">
        <f>_xlfn.XLOOKUP($A147,ALGLIB_SSA_XAUUSD!$AA$2:$AA$2401,ALGLIB_SSA_XAUUSD!$S$2:$S$2401,"",0)</f>
        <v/>
      </c>
      <c r="N147">
        <f>_xlfn.XLOOKUP($A147,ALGLIB_SSA_XAUUSD!$AA$2:$AA$2401,ALGLIB_SSA_XAUUSD!$T$2:$T$2401,"",0)</f>
        <v/>
      </c>
      <c r="O147">
        <f>_xlfn.XLOOKUP($A147,ALGLIB_SSA_XAUUSD!$AA$2:$AA$2401,ALGLIB_SSA_XAUUSD!$U$2:$U$2401,"",0)</f>
        <v/>
      </c>
      <c r="P147">
        <f>_xlfn.XLOOKUP($A147,ALGLIB_SSA_XAUUSD!$AA$2:$AA$2401,ALGLIB_SSA_XAUUSD!$V$2:$V$2401,"",0)</f>
        <v/>
      </c>
      <c r="S147">
        <f>A147</f>
        <v/>
      </c>
      <c r="T147">
        <f>J147</f>
        <v/>
      </c>
      <c r="U147">
        <f>K147</f>
        <v/>
      </c>
      <c r="V147" s="14">
        <f>IF($A147="","",MOD(ROW()-2,12)+1)</f>
        <v/>
      </c>
      <c r="W147">
        <f>L147</f>
        <v/>
      </c>
      <c r="X147" s="14">
        <f>IF(F147="","",F147)</f>
        <v/>
      </c>
      <c r="Y147" s="14">
        <f>IF(G147="","",G147)</f>
        <v/>
      </c>
      <c r="Z147">
        <f>M147</f>
        <v/>
      </c>
      <c r="AA147">
        <f>N147</f>
        <v/>
      </c>
      <c r="AB147" s="14">
        <f>IF(H147="","",H147)</f>
        <v/>
      </c>
      <c r="AC147">
        <f>O147</f>
        <v/>
      </c>
      <c r="AD147" s="14">
        <f>IF(I147="","",I147)</f>
        <v/>
      </c>
      <c r="AE147">
        <f>P147</f>
        <v/>
      </c>
      <c r="AH147">
        <f>IF(S147&lt;&gt;"",S147,AH146+900)</f>
        <v/>
      </c>
      <c r="AI147">
        <f>IF(T147&lt;&gt;"",T147,AI146)</f>
        <v/>
      </c>
      <c r="AJ147">
        <f>IF(U147&lt;&gt;"",U147,AJ146)</f>
        <v/>
      </c>
      <c r="AK147">
        <f>IF(W147&lt;&gt;"",W147,"")</f>
        <v/>
      </c>
      <c r="AL147" s="14">
        <f>IF(X147&lt;&gt;"",X147,"")</f>
        <v/>
      </c>
      <c r="AM147" s="14">
        <f>IF(Y147&lt;&gt;"",Y147,"")</f>
        <v/>
      </c>
      <c r="AN147" s="14">
        <f>IF(OR(AL147="",AM147=""),"",AL147-AM147)</f>
        <v/>
      </c>
      <c r="AO147">
        <f>IF(AN147="","",IF(AN147&gt;0,"Bullish","Bearish"))</f>
        <v/>
      </c>
      <c r="AP147">
        <f>IF(AO147="",AP146,AO147)</f>
        <v/>
      </c>
      <c r="AQ147" s="14">
        <f>IF(AB147&lt;&gt;"",AB147,"")</f>
        <v/>
      </c>
      <c r="AR147" s="14">
        <f>IF(AD147&lt;&gt;"",AD147,"")</f>
        <v/>
      </c>
      <c r="AS147">
        <f>IF(AS146+1=13,1,AS146+1)</f>
        <v/>
      </c>
      <c r="AT147">
        <f>IFERROR(IF(SLOPE($AQ$134:$AQ$145,$AS$134:$AS$145)&gt;0,MIN(3,ABS(SLOPE($AQ$134:$AQ$145,$AS$134:$AS$145))),IF(SLOPE($AQ$134:$AQ$145,$AS$134:$AS$145)&lt;-0.5,-0.5,0)),0)</f>
        <v/>
      </c>
      <c r="AU147">
        <f>IFERROR(IF(SLOPE($AR$134:$AR$145,$AS$134:$AS$145)&lt;0,MAX(-3,-ABS(SLOPE($AR$134:$AR$145,$AS$134:$AS$145))),IF(SLOPE($AR$134:$AR$145,$AS$134:$AS$145)&gt;0.5,0.5,0)),0)</f>
        <v/>
      </c>
      <c r="AV147">
        <f>($AQ$146+(AT147*(AS147-1)))</f>
        <v/>
      </c>
      <c r="AW147">
        <f>($AR$146+(AU147*(AS147-1)))</f>
        <v/>
      </c>
      <c r="AX147">
        <f>IF(AT147&gt;0,AV147+AT147,AV147)</f>
        <v/>
      </c>
      <c r="AY147">
        <f>IF(AU147&lt;0,AW147+AU147,AW147)</f>
        <v/>
      </c>
      <c r="BA147" s="14">
        <f>IFERROR(AX147-AQ147,"")</f>
        <v/>
      </c>
      <c r="BB147" s="14">
        <f>IFERROR(AY147-AR147,"")</f>
        <v/>
      </c>
      <c r="BD147">
        <f>AH147</f>
        <v/>
      </c>
      <c r="BE147">
        <f>AI147</f>
        <v/>
      </c>
      <c r="BF147">
        <f>AJ147</f>
        <v/>
      </c>
      <c r="BG147" s="14">
        <f>L147</f>
        <v/>
      </c>
      <c r="BH147" s="14">
        <f>IF(X147="","",X147)</f>
        <v/>
      </c>
      <c r="BI147" s="14">
        <f>IF(Y147="","",Y147)</f>
        <v/>
      </c>
      <c r="BJ147">
        <f>Z147</f>
        <v/>
      </c>
      <c r="BK147">
        <f>AA147</f>
        <v/>
      </c>
      <c r="BL147">
        <f>IFERROR(AX147,"")</f>
        <v/>
      </c>
      <c r="BM147">
        <f>IFERROR(AY147,"")</f>
        <v/>
      </c>
    </row>
    <row r="148" ht="14.25" customHeight="1">
      <c r="A148">
        <f>ALGLIB_SSA_XAUUSD!AA148</f>
        <v/>
      </c>
      <c r="B148">
        <f>IF($A148="","",INDEX(ALGLIB_SSA_XAUUSD!$B$2:$B$2401,MATCH($A148,ALGLIB_SSA_XAUUSD!$A$2:$A$2401,1)))</f>
        <v/>
      </c>
      <c r="C148">
        <f>IF($A148="","",INDEX(ALGLIB_SSA_XAUUSD!$C$2:$C$2401,MATCH($A148,ALGLIB_SSA_XAUUSD!$A$2:$A$2401,1)))</f>
        <v/>
      </c>
      <c r="D148" s="14">
        <f>IF($A148="","",INT((ROW()-2)/12)+1)</f>
        <v/>
      </c>
      <c r="E148" s="14">
        <f>IF(AND(E158&lt;&gt;"",D158=D146+1),E146+(E158-E146)*2/12,"")</f>
        <v/>
      </c>
      <c r="F148" s="14">
        <f>IF(AND(F158&lt;&gt;"",D158=D146+1),F146+(F158-F146)*2/12,"")</f>
        <v/>
      </c>
      <c r="G148" s="14">
        <f>IF(AND(G158&lt;&gt;"",D158=D146+1),G146+(G158-G146)*2/12,"")</f>
        <v/>
      </c>
      <c r="H148" s="14">
        <f>IF(AND(H158&lt;&gt;"",D158=D146+1),H146+(H158-H146)*2/12,"")</f>
        <v/>
      </c>
      <c r="I148" s="14">
        <f>IF(AND(L158&lt;&gt;"",D158=D146+1),I146+(I158-I146)*2/12,"")</f>
        <v/>
      </c>
      <c r="J148">
        <f>_xlfn.XLOOKUP($A148,ALGLIB_SSA_XAUUSD!$AA$2:$AA$2401,ALGLIB_SSA_XAUUSD!$P$2:$P$2401,"",0)</f>
        <v/>
      </c>
      <c r="K148">
        <f>_xlfn.XLOOKUP($A148,ALGLIB_SSA_XAUUSD!$AA$2:$AA$2401,ALGLIB_SSA_XAUUSD!$Q$2:$Q$2401,"",0)</f>
        <v/>
      </c>
      <c r="L148">
        <f>_xlfn.XLOOKUP($A148,ALGLIB_SSA_XAUUSD!$AA$2:$AA$2401,ALGLIB_SSA_XAUUSD!$R$2:$R$2401,"",0)</f>
        <v/>
      </c>
      <c r="M148">
        <f>_xlfn.XLOOKUP($A148,ALGLIB_SSA_XAUUSD!$AA$2:$AA$2401,ALGLIB_SSA_XAUUSD!$S$2:$S$2401,"",0)</f>
        <v/>
      </c>
      <c r="N148">
        <f>_xlfn.XLOOKUP($A148,ALGLIB_SSA_XAUUSD!$AA$2:$AA$2401,ALGLIB_SSA_XAUUSD!$T$2:$T$2401,"",0)</f>
        <v/>
      </c>
      <c r="O148">
        <f>_xlfn.XLOOKUP($A148,ALGLIB_SSA_XAUUSD!$AA$2:$AA$2401,ALGLIB_SSA_XAUUSD!$U$2:$U$2401,"",0)</f>
        <v/>
      </c>
      <c r="P148">
        <f>_xlfn.XLOOKUP($A148,ALGLIB_SSA_XAUUSD!$AA$2:$AA$2401,ALGLIB_SSA_XAUUSD!$V$2:$V$2401,"",0)</f>
        <v/>
      </c>
      <c r="S148">
        <f>A148</f>
        <v/>
      </c>
      <c r="T148">
        <f>J148</f>
        <v/>
      </c>
      <c r="U148">
        <f>K148</f>
        <v/>
      </c>
      <c r="V148" s="14">
        <f>IF($A148="","",MOD(ROW()-2,12)+1)</f>
        <v/>
      </c>
      <c r="W148">
        <f>L148</f>
        <v/>
      </c>
      <c r="X148" s="14">
        <f>IF(F148="","",F148)</f>
        <v/>
      </c>
      <c r="Y148" s="14">
        <f>IF(G148="","",G148)</f>
        <v/>
      </c>
      <c r="Z148">
        <f>M148</f>
        <v/>
      </c>
      <c r="AA148">
        <f>N148</f>
        <v/>
      </c>
      <c r="AB148" s="14">
        <f>IF(H148="","",H148)</f>
        <v/>
      </c>
      <c r="AC148">
        <f>O148</f>
        <v/>
      </c>
      <c r="AD148" s="14">
        <f>IF(I148="","",I148)</f>
        <v/>
      </c>
      <c r="AE148">
        <f>P148</f>
        <v/>
      </c>
      <c r="AH148">
        <f>IF(S148&lt;&gt;"",S148,AH147+900)</f>
        <v/>
      </c>
      <c r="AI148">
        <f>IF(T148&lt;&gt;"",T148,AI147)</f>
        <v/>
      </c>
      <c r="AJ148">
        <f>IF(U148&lt;&gt;"",U148,AJ147)</f>
        <v/>
      </c>
      <c r="AK148">
        <f>IF(W148&lt;&gt;"",W148,"")</f>
        <v/>
      </c>
      <c r="AL148" s="14">
        <f>IF(X148&lt;&gt;"",X148,"")</f>
        <v/>
      </c>
      <c r="AM148" s="14">
        <f>IF(Y148&lt;&gt;"",Y148,"")</f>
        <v/>
      </c>
      <c r="AN148" s="14">
        <f>IF(OR(AL148="",AM148=""),"",AL148-AM148)</f>
        <v/>
      </c>
      <c r="AO148">
        <f>IF(AN148="","",IF(AN148&gt;0,"Bullish","Bearish"))</f>
        <v/>
      </c>
      <c r="AP148">
        <f>IF(AO148="",AP147,AO148)</f>
        <v/>
      </c>
      <c r="AQ148" s="14">
        <f>IF(AB148&lt;&gt;"",AB148,"")</f>
        <v/>
      </c>
      <c r="AR148" s="14">
        <f>IF(AD148&lt;&gt;"",AD148,"")</f>
        <v/>
      </c>
      <c r="AS148">
        <f>IF(AS147+1=13,1,AS147+1)</f>
        <v/>
      </c>
      <c r="AT148">
        <f>IFERROR(IF(SLOPE($AQ$134:$AQ$145,$AS$134:$AS$145)&gt;0,MIN(3,ABS(SLOPE($AQ$134:$AQ$145,$AS$134:$AS$145))),IF(SLOPE($AQ$134:$AQ$145,$AS$134:$AS$145)&lt;-0.5,-0.5,0)),0)</f>
        <v/>
      </c>
      <c r="AU148">
        <f>IFERROR(IF(SLOPE($AR$134:$AR$145,$AS$134:$AS$145)&lt;0,MAX(-3,-ABS(SLOPE($AR$134:$AR$145,$AS$134:$AS$145))),IF(SLOPE($AR$134:$AR$145,$AS$134:$AS$145)&gt;0.5,0.5,0)),0)</f>
        <v/>
      </c>
      <c r="AV148">
        <f>($AQ$146+(AT148*(AS148-1)))</f>
        <v/>
      </c>
      <c r="AW148">
        <f>($AR$146+(AU148*(AS148-1)))</f>
        <v/>
      </c>
      <c r="AX148">
        <f>IF(AT148&gt;0,AV148+AT148,AV148)</f>
        <v/>
      </c>
      <c r="AY148">
        <f>IF(AU148&lt;0,AW148+AU148,AW148)</f>
        <v/>
      </c>
      <c r="BA148" s="14">
        <f>IFERROR(AX148-AQ148,"")</f>
        <v/>
      </c>
      <c r="BB148" s="14">
        <f>IFERROR(AY148-AR148,"")</f>
        <v/>
      </c>
      <c r="BD148">
        <f>AH148</f>
        <v/>
      </c>
      <c r="BE148">
        <f>AI148</f>
        <v/>
      </c>
      <c r="BF148">
        <f>AJ148</f>
        <v/>
      </c>
      <c r="BG148" s="14">
        <f>L148</f>
        <v/>
      </c>
      <c r="BH148" s="14">
        <f>IF(X148="","",X148)</f>
        <v/>
      </c>
      <c r="BI148" s="14">
        <f>IF(Y148="","",Y148)</f>
        <v/>
      </c>
      <c r="BJ148">
        <f>Z148</f>
        <v/>
      </c>
      <c r="BK148">
        <f>AA148</f>
        <v/>
      </c>
      <c r="BL148">
        <f>IFERROR(AX148,"")</f>
        <v/>
      </c>
      <c r="BM148">
        <f>IFERROR(AY148,"")</f>
        <v/>
      </c>
    </row>
    <row r="149" ht="14.25" customHeight="1">
      <c r="A149">
        <f>ALGLIB_SSA_XAUUSD!AA149</f>
        <v/>
      </c>
      <c r="B149">
        <f>IF($A149="","",INDEX(ALGLIB_SSA_XAUUSD!$B$2:$B$2401,MATCH($A149,ALGLIB_SSA_XAUUSD!$A$2:$A$2401,1)))</f>
        <v/>
      </c>
      <c r="C149">
        <f>IF($A149="","",INDEX(ALGLIB_SSA_XAUUSD!$C$2:$C$2401,MATCH($A149,ALGLIB_SSA_XAUUSD!$A$2:$A$2401,1)))</f>
        <v/>
      </c>
      <c r="D149" s="14">
        <f>IF($A149="","",INT((ROW()-2)/12)+1)</f>
        <v/>
      </c>
      <c r="E149" s="14">
        <f>IF(AND(E158&lt;&gt;"",D158=D146+1),E146+(E158-E146)*3/12,"")</f>
        <v/>
      </c>
      <c r="F149" s="14">
        <f>IF(AND(F158&lt;&gt;"",D158=D146+1),F146+(F158-F146)*3/12,"")</f>
        <v/>
      </c>
      <c r="G149" s="14">
        <f>IF(AND(G158&lt;&gt;"",D158=D146+1),G146+(G158-G146)*3/12,"")</f>
        <v/>
      </c>
      <c r="H149" s="14">
        <f>IF(AND(H158&lt;&gt;"",D158=D146+1),H146+(H158-H146)*3/12,"")</f>
        <v/>
      </c>
      <c r="I149" s="14">
        <f>IF(AND(L158&lt;&gt;"",D158=D146+1),I146+(I158-I146)*3/12,"")</f>
        <v/>
      </c>
      <c r="J149">
        <f>_xlfn.XLOOKUP($A149,ALGLIB_SSA_XAUUSD!$AA$2:$AA$2401,ALGLIB_SSA_XAUUSD!$P$2:$P$2401,"",0)</f>
        <v/>
      </c>
      <c r="K149">
        <f>_xlfn.XLOOKUP($A149,ALGLIB_SSA_XAUUSD!$AA$2:$AA$2401,ALGLIB_SSA_XAUUSD!$Q$2:$Q$2401,"",0)</f>
        <v/>
      </c>
      <c r="L149">
        <f>_xlfn.XLOOKUP($A149,ALGLIB_SSA_XAUUSD!$AA$2:$AA$2401,ALGLIB_SSA_XAUUSD!$R$2:$R$2401,"",0)</f>
        <v/>
      </c>
      <c r="M149">
        <f>_xlfn.XLOOKUP($A149,ALGLIB_SSA_XAUUSD!$AA$2:$AA$2401,ALGLIB_SSA_XAUUSD!$S$2:$S$2401,"",0)</f>
        <v/>
      </c>
      <c r="N149">
        <f>_xlfn.XLOOKUP($A149,ALGLIB_SSA_XAUUSD!$AA$2:$AA$2401,ALGLIB_SSA_XAUUSD!$T$2:$T$2401,"",0)</f>
        <v/>
      </c>
      <c r="O149">
        <f>_xlfn.XLOOKUP($A149,ALGLIB_SSA_XAUUSD!$AA$2:$AA$2401,ALGLIB_SSA_XAUUSD!$U$2:$U$2401,"",0)</f>
        <v/>
      </c>
      <c r="P149">
        <f>_xlfn.XLOOKUP($A149,ALGLIB_SSA_XAUUSD!$AA$2:$AA$2401,ALGLIB_SSA_XAUUSD!$V$2:$V$2401,"",0)</f>
        <v/>
      </c>
      <c r="S149">
        <f>A149</f>
        <v/>
      </c>
      <c r="T149">
        <f>J149</f>
        <v/>
      </c>
      <c r="U149">
        <f>K149</f>
        <v/>
      </c>
      <c r="V149" s="14">
        <f>IF($A149="","",MOD(ROW()-2,12)+1)</f>
        <v/>
      </c>
      <c r="W149">
        <f>L149</f>
        <v/>
      </c>
      <c r="X149" s="14">
        <f>IF(F149="","",F149)</f>
        <v/>
      </c>
      <c r="Y149" s="14">
        <f>IF(G149="","",G149)</f>
        <v/>
      </c>
      <c r="Z149">
        <f>M149</f>
        <v/>
      </c>
      <c r="AA149">
        <f>N149</f>
        <v/>
      </c>
      <c r="AB149" s="14">
        <f>IF(H149="","",H149)</f>
        <v/>
      </c>
      <c r="AC149">
        <f>O149</f>
        <v/>
      </c>
      <c r="AD149" s="14">
        <f>IF(I149="","",I149)</f>
        <v/>
      </c>
      <c r="AE149">
        <f>P149</f>
        <v/>
      </c>
      <c r="AH149">
        <f>IF(S149&lt;&gt;"",S149,AH148+900)</f>
        <v/>
      </c>
      <c r="AI149">
        <f>IF(T149&lt;&gt;"",T149,AI148)</f>
        <v/>
      </c>
      <c r="AJ149">
        <f>IF(U149&lt;&gt;"",U149,AJ148)</f>
        <v/>
      </c>
      <c r="AK149">
        <f>IF(W149&lt;&gt;"",W149,"")</f>
        <v/>
      </c>
      <c r="AL149" s="14">
        <f>IF(X149&lt;&gt;"",X149,"")</f>
        <v/>
      </c>
      <c r="AM149" s="14">
        <f>IF(Y149&lt;&gt;"",Y149,"")</f>
        <v/>
      </c>
      <c r="AN149" s="14">
        <f>IF(OR(AL149="",AM149=""),"",AL149-AM149)</f>
        <v/>
      </c>
      <c r="AO149">
        <f>IF(AN149="","",IF(AN149&gt;0,"Bullish","Bearish"))</f>
        <v/>
      </c>
      <c r="AP149">
        <f>IF(AO149="",AP148,AO149)</f>
        <v/>
      </c>
      <c r="AQ149" s="14">
        <f>IF(AB149&lt;&gt;"",AB149,"")</f>
        <v/>
      </c>
      <c r="AR149" s="14">
        <f>IF(AD149&lt;&gt;"",AD149,"")</f>
        <v/>
      </c>
      <c r="AS149">
        <f>IF(AS148+1=13,1,AS148+1)</f>
        <v/>
      </c>
      <c r="AT149">
        <f>IFERROR(IF(SLOPE($AQ$134:$AQ$145,$AS$134:$AS$145)&gt;0,MIN(3,ABS(SLOPE($AQ$134:$AQ$145,$AS$134:$AS$145))),IF(SLOPE($AQ$134:$AQ$145,$AS$134:$AS$145)&lt;-0.5,-0.5,0)),0)</f>
        <v/>
      </c>
      <c r="AU149">
        <f>IFERROR(IF(SLOPE($AR$134:$AR$145,$AS$134:$AS$145)&lt;0,MAX(-3,-ABS(SLOPE($AR$134:$AR$145,$AS$134:$AS$145))),IF(SLOPE($AR$134:$AR$145,$AS$134:$AS$145)&gt;0.5,0.5,0)),0)</f>
        <v/>
      </c>
      <c r="AV149">
        <f>($AQ$146+(AT149*(AS149-1)))</f>
        <v/>
      </c>
      <c r="AW149">
        <f>($AR$146+(AU149*(AS149-1)))</f>
        <v/>
      </c>
      <c r="AX149">
        <f>IF(AT149&gt;0,AV149+AT149,AV149)</f>
        <v/>
      </c>
      <c r="AY149">
        <f>IF(AU149&lt;0,AW149+AU149,AW149)</f>
        <v/>
      </c>
      <c r="BA149" s="14">
        <f>IFERROR(AX149-AQ149,"")</f>
        <v/>
      </c>
      <c r="BB149" s="14">
        <f>IFERROR(AY149-AR149,"")</f>
        <v/>
      </c>
      <c r="BD149">
        <f>AH149</f>
        <v/>
      </c>
      <c r="BE149">
        <f>AI149</f>
        <v/>
      </c>
      <c r="BF149">
        <f>AJ149</f>
        <v/>
      </c>
      <c r="BG149" s="14">
        <f>L149</f>
        <v/>
      </c>
      <c r="BH149" s="14">
        <f>IF(X149="","",X149)</f>
        <v/>
      </c>
      <c r="BI149" s="14">
        <f>IF(Y149="","",Y149)</f>
        <v/>
      </c>
      <c r="BJ149">
        <f>Z149</f>
        <v/>
      </c>
      <c r="BK149">
        <f>AA149</f>
        <v/>
      </c>
      <c r="BL149">
        <f>IFERROR(AX149,"")</f>
        <v/>
      </c>
      <c r="BM149">
        <f>IFERROR(AY149,"")</f>
        <v/>
      </c>
    </row>
    <row r="150" ht="14.25" customHeight="1">
      <c r="A150">
        <f>ALGLIB_SSA_XAUUSD!AA150</f>
        <v/>
      </c>
      <c r="B150">
        <f>IF($A150="","",INDEX(ALGLIB_SSA_XAUUSD!$B$2:$B$2401,MATCH($A150,ALGLIB_SSA_XAUUSD!$A$2:$A$2401,1)))</f>
        <v/>
      </c>
      <c r="C150">
        <f>IF($A150="","",INDEX(ALGLIB_SSA_XAUUSD!$C$2:$C$2401,MATCH($A150,ALGLIB_SSA_XAUUSD!$A$2:$A$2401,1)))</f>
        <v/>
      </c>
      <c r="D150" s="14">
        <f>IF($A150="","",INT((ROW()-2)/12)+1)</f>
        <v/>
      </c>
      <c r="E150" s="14">
        <f>IF(AND(E158&lt;&gt;"",D158=D146+1),E146+(E158-E146)*4/12,"")</f>
        <v/>
      </c>
      <c r="F150" s="14">
        <f>IF(AND(F158&lt;&gt;"",D158=D146+1),F146+(F158-F146)*4/12,"")</f>
        <v/>
      </c>
      <c r="G150" s="14">
        <f>IF(AND(G158&lt;&gt;"",D158=D146+1),G146+(G158-G146)*4/12,"")</f>
        <v/>
      </c>
      <c r="H150" s="14">
        <f>IF(AND(H158&lt;&gt;"",D158=D146+1),H146+(H158-H146)*4/12,"")</f>
        <v/>
      </c>
      <c r="I150" s="14">
        <f>IF(AND(L158&lt;&gt;"",D158=D146+1),I146+(I158-I146)*4/12,"")</f>
        <v/>
      </c>
      <c r="J150">
        <f>_xlfn.XLOOKUP($A150,ALGLIB_SSA_XAUUSD!$AA$2:$AA$2401,ALGLIB_SSA_XAUUSD!$P$2:$P$2401,"",0)</f>
        <v/>
      </c>
      <c r="K150">
        <f>_xlfn.XLOOKUP($A150,ALGLIB_SSA_XAUUSD!$AA$2:$AA$2401,ALGLIB_SSA_XAUUSD!$Q$2:$Q$2401,"",0)</f>
        <v/>
      </c>
      <c r="L150">
        <f>_xlfn.XLOOKUP($A150,ALGLIB_SSA_XAUUSD!$AA$2:$AA$2401,ALGLIB_SSA_XAUUSD!$R$2:$R$2401,"",0)</f>
        <v/>
      </c>
      <c r="M150">
        <f>_xlfn.XLOOKUP($A150,ALGLIB_SSA_XAUUSD!$AA$2:$AA$2401,ALGLIB_SSA_XAUUSD!$S$2:$S$2401,"",0)</f>
        <v/>
      </c>
      <c r="N150">
        <f>_xlfn.XLOOKUP($A150,ALGLIB_SSA_XAUUSD!$AA$2:$AA$2401,ALGLIB_SSA_XAUUSD!$T$2:$T$2401,"",0)</f>
        <v/>
      </c>
      <c r="O150">
        <f>_xlfn.XLOOKUP($A150,ALGLIB_SSA_XAUUSD!$AA$2:$AA$2401,ALGLIB_SSA_XAUUSD!$U$2:$U$2401,"",0)</f>
        <v/>
      </c>
      <c r="P150">
        <f>_xlfn.XLOOKUP($A150,ALGLIB_SSA_XAUUSD!$AA$2:$AA$2401,ALGLIB_SSA_XAUUSD!$V$2:$V$2401,"",0)</f>
        <v/>
      </c>
      <c r="S150">
        <f>A150</f>
        <v/>
      </c>
      <c r="T150">
        <f>J150</f>
        <v/>
      </c>
      <c r="U150">
        <f>K150</f>
        <v/>
      </c>
      <c r="V150" s="14">
        <f>IF($A150="","",MOD(ROW()-2,12)+1)</f>
        <v/>
      </c>
      <c r="W150">
        <f>L150</f>
        <v/>
      </c>
      <c r="X150" s="14">
        <f>IF(F150="","",F150)</f>
        <v/>
      </c>
      <c r="Y150" s="14">
        <f>IF(G150="","",G150)</f>
        <v/>
      </c>
      <c r="Z150">
        <f>M150</f>
        <v/>
      </c>
      <c r="AA150">
        <f>N150</f>
        <v/>
      </c>
      <c r="AB150" s="14">
        <f>IF(H150="","",H150)</f>
        <v/>
      </c>
      <c r="AC150">
        <f>O150</f>
        <v/>
      </c>
      <c r="AD150" s="14">
        <f>IF(I150="","",I150)</f>
        <v/>
      </c>
      <c r="AE150">
        <f>P150</f>
        <v/>
      </c>
      <c r="AH150">
        <f>IF(S150&lt;&gt;"",S150,AH149+900)</f>
        <v/>
      </c>
      <c r="AI150">
        <f>IF(T150&lt;&gt;"",T150,AI149)</f>
        <v/>
      </c>
      <c r="AJ150">
        <f>IF(U150&lt;&gt;"",U150,AJ149)</f>
        <v/>
      </c>
      <c r="AK150">
        <f>IF(W150&lt;&gt;"",W150,"")</f>
        <v/>
      </c>
      <c r="AL150" s="14">
        <f>IF(X150&lt;&gt;"",X150,"")</f>
        <v/>
      </c>
      <c r="AM150" s="14">
        <f>IF(Y150&lt;&gt;"",Y150,"")</f>
        <v/>
      </c>
      <c r="AN150" s="14">
        <f>IF(OR(AL150="",AM150=""),"",AL150-AM150)</f>
        <v/>
      </c>
      <c r="AO150">
        <f>IF(AN150="","",IF(AN150&gt;0,"Bullish","Bearish"))</f>
        <v/>
      </c>
      <c r="AP150">
        <f>IF(AO150="",AP149,AO150)</f>
        <v/>
      </c>
      <c r="AQ150" s="14">
        <f>IF(AB150&lt;&gt;"",AB150,"")</f>
        <v/>
      </c>
      <c r="AR150" s="14">
        <f>IF(AD150&lt;&gt;"",AD150,"")</f>
        <v/>
      </c>
      <c r="AS150">
        <f>IF(AS149+1=13,1,AS149+1)</f>
        <v/>
      </c>
      <c r="AT150">
        <f>IFERROR(IF(SLOPE($AQ$134:$AQ$145,$AS$134:$AS$145)&gt;0,MIN(3,ABS(SLOPE($AQ$134:$AQ$145,$AS$134:$AS$145))),IF(SLOPE($AQ$134:$AQ$145,$AS$134:$AS$145)&lt;-0.5,-0.5,0)),0)</f>
        <v/>
      </c>
      <c r="AU150">
        <f>IFERROR(IF(SLOPE($AR$134:$AR$145,$AS$134:$AS$145)&lt;0,MAX(-3,-ABS(SLOPE($AR$134:$AR$145,$AS$134:$AS$145))),IF(SLOPE($AR$134:$AR$145,$AS$134:$AS$145)&gt;0.5,0.5,0)),0)</f>
        <v/>
      </c>
      <c r="AV150">
        <f>($AQ$146+(AT150*(AS150-1)))</f>
        <v/>
      </c>
      <c r="AW150">
        <f>($AR$146+(AU150*(AS150-1)))</f>
        <v/>
      </c>
      <c r="AX150">
        <f>IF(AT150&gt;0,AV150+AT150,AV150)</f>
        <v/>
      </c>
      <c r="AY150">
        <f>IF(AU150&lt;0,AW150+AU150,AW150)</f>
        <v/>
      </c>
      <c r="BA150" s="14">
        <f>IFERROR(AX150-AQ150,"")</f>
        <v/>
      </c>
      <c r="BB150" s="14">
        <f>IFERROR(AY150-AR150,"")</f>
        <v/>
      </c>
      <c r="BD150">
        <f>AH150</f>
        <v/>
      </c>
      <c r="BE150">
        <f>AI150</f>
        <v/>
      </c>
      <c r="BF150">
        <f>AJ150</f>
        <v/>
      </c>
      <c r="BG150" s="14">
        <f>L150</f>
        <v/>
      </c>
      <c r="BH150" s="14">
        <f>IF(X150="","",X150)</f>
        <v/>
      </c>
      <c r="BI150" s="14">
        <f>IF(Y150="","",Y150)</f>
        <v/>
      </c>
      <c r="BJ150">
        <f>Z150</f>
        <v/>
      </c>
      <c r="BK150">
        <f>AA150</f>
        <v/>
      </c>
      <c r="BL150">
        <f>IFERROR(AX150,"")</f>
        <v/>
      </c>
      <c r="BM150">
        <f>IFERROR(AY150,"")</f>
        <v/>
      </c>
    </row>
    <row r="151" ht="14.25" customHeight="1">
      <c r="A151">
        <f>ALGLIB_SSA_XAUUSD!AA151</f>
        <v/>
      </c>
      <c r="B151">
        <f>IF($A151="","",INDEX(ALGLIB_SSA_XAUUSD!$B$2:$B$2401,MATCH($A151,ALGLIB_SSA_XAUUSD!$A$2:$A$2401,1)))</f>
        <v/>
      </c>
      <c r="C151">
        <f>IF($A151="","",INDEX(ALGLIB_SSA_XAUUSD!$C$2:$C$2401,MATCH($A151,ALGLIB_SSA_XAUUSD!$A$2:$A$2401,1)))</f>
        <v/>
      </c>
      <c r="D151" s="14">
        <f>IF($A151="","",INT((ROW()-2)/12)+1)</f>
        <v/>
      </c>
      <c r="E151" s="14">
        <f>IF(AND(E158&lt;&gt;"",D158=D146+1),E146+(E158-E146)*5/12,"")</f>
        <v/>
      </c>
      <c r="F151" s="14">
        <f>IF(AND(F158&lt;&gt;"",D158=D146+1),F146+(F158-F146)*5/12,"")</f>
        <v/>
      </c>
      <c r="G151" s="14">
        <f>IF(AND(G158&lt;&gt;"",D158=D146+1),G146+(G158-G146)*5/12,"")</f>
        <v/>
      </c>
      <c r="H151" s="14">
        <f>IF(AND(H158&lt;&gt;"",D158=D146+1),H146+(H158-H146)*5/12,"")</f>
        <v/>
      </c>
      <c r="I151" s="14">
        <f>IF(AND(L158&lt;&gt;"",D158=D146+1),I146+(I158-I146)*5/12,"")</f>
        <v/>
      </c>
      <c r="J151">
        <f>_xlfn.XLOOKUP($A151,ALGLIB_SSA_XAUUSD!$AA$2:$AA$2401,ALGLIB_SSA_XAUUSD!$P$2:$P$2401,"",0)</f>
        <v/>
      </c>
      <c r="K151">
        <f>_xlfn.XLOOKUP($A151,ALGLIB_SSA_XAUUSD!$AA$2:$AA$2401,ALGLIB_SSA_XAUUSD!$Q$2:$Q$2401,"",0)</f>
        <v/>
      </c>
      <c r="L151">
        <f>_xlfn.XLOOKUP($A151,ALGLIB_SSA_XAUUSD!$AA$2:$AA$2401,ALGLIB_SSA_XAUUSD!$R$2:$R$2401,"",0)</f>
        <v/>
      </c>
      <c r="M151">
        <f>_xlfn.XLOOKUP($A151,ALGLIB_SSA_XAUUSD!$AA$2:$AA$2401,ALGLIB_SSA_XAUUSD!$S$2:$S$2401,"",0)</f>
        <v/>
      </c>
      <c r="N151">
        <f>_xlfn.XLOOKUP($A151,ALGLIB_SSA_XAUUSD!$AA$2:$AA$2401,ALGLIB_SSA_XAUUSD!$T$2:$T$2401,"",0)</f>
        <v/>
      </c>
      <c r="O151">
        <f>_xlfn.XLOOKUP($A151,ALGLIB_SSA_XAUUSD!$AA$2:$AA$2401,ALGLIB_SSA_XAUUSD!$U$2:$U$2401,"",0)</f>
        <v/>
      </c>
      <c r="P151">
        <f>_xlfn.XLOOKUP($A151,ALGLIB_SSA_XAUUSD!$AA$2:$AA$2401,ALGLIB_SSA_XAUUSD!$V$2:$V$2401,"",0)</f>
        <v/>
      </c>
      <c r="S151">
        <f>A151</f>
        <v/>
      </c>
      <c r="T151">
        <f>J151</f>
        <v/>
      </c>
      <c r="U151">
        <f>K151</f>
        <v/>
      </c>
      <c r="V151" s="14">
        <f>IF($A151="","",MOD(ROW()-2,12)+1)</f>
        <v/>
      </c>
      <c r="W151">
        <f>L151</f>
        <v/>
      </c>
      <c r="X151" s="14">
        <f>IF(F151="","",F151)</f>
        <v/>
      </c>
      <c r="Y151" s="14">
        <f>IF(G151="","",G151)</f>
        <v/>
      </c>
      <c r="Z151">
        <f>M151</f>
        <v/>
      </c>
      <c r="AA151">
        <f>N151</f>
        <v/>
      </c>
      <c r="AB151" s="14">
        <f>IF(H151="","",H151)</f>
        <v/>
      </c>
      <c r="AC151">
        <f>O151</f>
        <v/>
      </c>
      <c r="AD151" s="14">
        <f>IF(I151="","",I151)</f>
        <v/>
      </c>
      <c r="AE151">
        <f>P151</f>
        <v/>
      </c>
      <c r="AH151">
        <f>IF(S151&lt;&gt;"",S151,AH150+900)</f>
        <v/>
      </c>
      <c r="AI151">
        <f>IF(T151&lt;&gt;"",T151,AI150)</f>
        <v/>
      </c>
      <c r="AJ151">
        <f>IF(U151&lt;&gt;"",U151,AJ150)</f>
        <v/>
      </c>
      <c r="AK151">
        <f>IF(W151&lt;&gt;"",W151,"")</f>
        <v/>
      </c>
      <c r="AL151" s="14">
        <f>IF(X151&lt;&gt;"",X151,"")</f>
        <v/>
      </c>
      <c r="AM151" s="14">
        <f>IF(Y151&lt;&gt;"",Y151,"")</f>
        <v/>
      </c>
      <c r="AN151" s="14">
        <f>IF(OR(AL151="",AM151=""),"",AL151-AM151)</f>
        <v/>
      </c>
      <c r="AO151">
        <f>IF(AN151="","",IF(AN151&gt;0,"Bullish","Bearish"))</f>
        <v/>
      </c>
      <c r="AP151">
        <f>IF(AO151="",AP150,AO151)</f>
        <v/>
      </c>
      <c r="AQ151" s="14">
        <f>IF(AB151&lt;&gt;"",AB151,"")</f>
        <v/>
      </c>
      <c r="AR151" s="14">
        <f>IF(AD151&lt;&gt;"",AD151,"")</f>
        <v/>
      </c>
      <c r="AS151">
        <f>IF(AS150+1=13,1,AS150+1)</f>
        <v/>
      </c>
      <c r="AT151">
        <f>IFERROR(IF(SLOPE($AQ$134:$AQ$145,$AS$134:$AS$145)&gt;0,MIN(3,ABS(SLOPE($AQ$134:$AQ$145,$AS$134:$AS$145))),IF(SLOPE($AQ$134:$AQ$145,$AS$134:$AS$145)&lt;-0.5,-0.5,0)),0)</f>
        <v/>
      </c>
      <c r="AU151">
        <f>IFERROR(IF(SLOPE($AR$134:$AR$145,$AS$134:$AS$145)&lt;0,MAX(-3,-ABS(SLOPE($AR$134:$AR$145,$AS$134:$AS$145))),IF(SLOPE($AR$134:$AR$145,$AS$134:$AS$145)&gt;0.5,0.5,0)),0)</f>
        <v/>
      </c>
      <c r="AV151">
        <f>($AQ$146+(AT151*(AS151-1)))</f>
        <v/>
      </c>
      <c r="AW151">
        <f>($AR$146+(AU151*(AS151-1)))</f>
        <v/>
      </c>
      <c r="AX151">
        <f>IF(AT151&gt;0,AV151+AT151,AV151)</f>
        <v/>
      </c>
      <c r="AY151">
        <f>IF(AU151&lt;0,AW151+AU151,AW151)</f>
        <v/>
      </c>
      <c r="BA151" s="14">
        <f>IFERROR(AX151-AQ151,"")</f>
        <v/>
      </c>
      <c r="BB151" s="14">
        <f>IFERROR(AY151-AR151,"")</f>
        <v/>
      </c>
      <c r="BD151">
        <f>AH151</f>
        <v/>
      </c>
      <c r="BE151">
        <f>AI151</f>
        <v/>
      </c>
      <c r="BF151">
        <f>AJ151</f>
        <v/>
      </c>
      <c r="BG151" s="14">
        <f>L151</f>
        <v/>
      </c>
      <c r="BH151" s="14">
        <f>IF(X151="","",X151)</f>
        <v/>
      </c>
      <c r="BI151" s="14">
        <f>IF(Y151="","",Y151)</f>
        <v/>
      </c>
      <c r="BJ151">
        <f>Z151</f>
        <v/>
      </c>
      <c r="BK151">
        <f>AA151</f>
        <v/>
      </c>
      <c r="BL151">
        <f>IFERROR(AX151,"")</f>
        <v/>
      </c>
      <c r="BM151">
        <f>IFERROR(AY151,"")</f>
        <v/>
      </c>
    </row>
    <row r="152" ht="14.25" customHeight="1">
      <c r="A152">
        <f>ALGLIB_SSA_XAUUSD!AA152</f>
        <v/>
      </c>
      <c r="B152">
        <f>IF($A152="","",INDEX(ALGLIB_SSA_XAUUSD!$B$2:$B$2401,MATCH($A152,ALGLIB_SSA_XAUUSD!$A$2:$A$2401,1)))</f>
        <v/>
      </c>
      <c r="C152">
        <f>IF($A152="","",INDEX(ALGLIB_SSA_XAUUSD!$C$2:$C$2401,MATCH($A152,ALGLIB_SSA_XAUUSD!$A$2:$A$2401,1)))</f>
        <v/>
      </c>
      <c r="D152" s="14">
        <f>IF($A152="","",INT((ROW()-2)/12)+1)</f>
        <v/>
      </c>
      <c r="E152" s="14">
        <f>IF(AND(E158&lt;&gt;"",D158=D146+1),E146+(E158-E146)*6/12,"")</f>
        <v/>
      </c>
      <c r="F152" s="14">
        <f>IF(AND(F158&lt;&gt;"",D158=D146+1),F146+(F158-F146)*6/12,"")</f>
        <v/>
      </c>
      <c r="G152" s="14">
        <f>IF(AND(G158&lt;&gt;"",D158=D146+1),G146+(G158-G146)*6/12,"")</f>
        <v/>
      </c>
      <c r="H152" s="14">
        <f>IF(AND(H158&lt;&gt;"",D158=D146+1),H146+(H158-H146)*6/12,"")</f>
        <v/>
      </c>
      <c r="I152" s="14">
        <f>IF(AND(L158&lt;&gt;"",D158=D146+1),I146+(I158-I146)*6/12,"")</f>
        <v/>
      </c>
      <c r="J152">
        <f>_xlfn.XLOOKUP($A152,ALGLIB_SSA_XAUUSD!$AA$2:$AA$2401,ALGLIB_SSA_XAUUSD!$P$2:$P$2401,"",0)</f>
        <v/>
      </c>
      <c r="K152">
        <f>_xlfn.XLOOKUP($A152,ALGLIB_SSA_XAUUSD!$AA$2:$AA$2401,ALGLIB_SSA_XAUUSD!$Q$2:$Q$2401,"",0)</f>
        <v/>
      </c>
      <c r="L152">
        <f>_xlfn.XLOOKUP($A152,ALGLIB_SSA_XAUUSD!$AA$2:$AA$2401,ALGLIB_SSA_XAUUSD!$R$2:$R$2401,"",0)</f>
        <v/>
      </c>
      <c r="M152">
        <f>_xlfn.XLOOKUP($A152,ALGLIB_SSA_XAUUSD!$AA$2:$AA$2401,ALGLIB_SSA_XAUUSD!$S$2:$S$2401,"",0)</f>
        <v/>
      </c>
      <c r="N152">
        <f>_xlfn.XLOOKUP($A152,ALGLIB_SSA_XAUUSD!$AA$2:$AA$2401,ALGLIB_SSA_XAUUSD!$T$2:$T$2401,"",0)</f>
        <v/>
      </c>
      <c r="O152">
        <f>_xlfn.XLOOKUP($A152,ALGLIB_SSA_XAUUSD!$AA$2:$AA$2401,ALGLIB_SSA_XAUUSD!$U$2:$U$2401,"",0)</f>
        <v/>
      </c>
      <c r="P152">
        <f>_xlfn.XLOOKUP($A152,ALGLIB_SSA_XAUUSD!$AA$2:$AA$2401,ALGLIB_SSA_XAUUSD!$V$2:$V$2401,"",0)</f>
        <v/>
      </c>
      <c r="S152">
        <f>A152</f>
        <v/>
      </c>
      <c r="T152">
        <f>J152</f>
        <v/>
      </c>
      <c r="U152">
        <f>K152</f>
        <v/>
      </c>
      <c r="V152" s="14">
        <f>IF($A152="","",MOD(ROW()-2,12)+1)</f>
        <v/>
      </c>
      <c r="W152">
        <f>L152</f>
        <v/>
      </c>
      <c r="X152" s="14">
        <f>IF(F152="","",F152)</f>
        <v/>
      </c>
      <c r="Y152" s="14">
        <f>IF(G152="","",G152)</f>
        <v/>
      </c>
      <c r="Z152">
        <f>M152</f>
        <v/>
      </c>
      <c r="AA152">
        <f>N152</f>
        <v/>
      </c>
      <c r="AB152" s="14">
        <f>IF(H152="","",H152)</f>
        <v/>
      </c>
      <c r="AC152">
        <f>O152</f>
        <v/>
      </c>
      <c r="AD152" s="14">
        <f>IF(I152="","",I152)</f>
        <v/>
      </c>
      <c r="AE152">
        <f>P152</f>
        <v/>
      </c>
      <c r="AH152">
        <f>IF(S152&lt;&gt;"",S152,AH151+900)</f>
        <v/>
      </c>
      <c r="AI152">
        <f>IF(T152&lt;&gt;"",T152,AI151)</f>
        <v/>
      </c>
      <c r="AJ152">
        <f>IF(U152&lt;&gt;"",U152,AJ151)</f>
        <v/>
      </c>
      <c r="AK152">
        <f>IF(W152&lt;&gt;"",W152,"")</f>
        <v/>
      </c>
      <c r="AL152" s="14">
        <f>IF(X152&lt;&gt;"",X152,"")</f>
        <v/>
      </c>
      <c r="AM152" s="14">
        <f>IF(Y152&lt;&gt;"",Y152,"")</f>
        <v/>
      </c>
      <c r="AN152" s="14">
        <f>IF(OR(AL152="",AM152=""),"",AL152-AM152)</f>
        <v/>
      </c>
      <c r="AO152">
        <f>IF(AN152="","",IF(AN152&gt;0,"Bullish","Bearish"))</f>
        <v/>
      </c>
      <c r="AP152">
        <f>IF(AO152="",AP151,AO152)</f>
        <v/>
      </c>
      <c r="AQ152" s="14">
        <f>IF(AB152&lt;&gt;"",AB152,"")</f>
        <v/>
      </c>
      <c r="AR152" s="14">
        <f>IF(AD152&lt;&gt;"",AD152,"")</f>
        <v/>
      </c>
      <c r="AS152">
        <f>IF(AS151+1=13,1,AS151+1)</f>
        <v/>
      </c>
      <c r="AT152">
        <f>IFERROR(IF(SLOPE($AQ$134:$AQ$145,$AS$134:$AS$145)&gt;0,MIN(3,ABS(SLOPE($AQ$134:$AQ$145,$AS$134:$AS$145))),IF(SLOPE($AQ$134:$AQ$145,$AS$134:$AS$145)&lt;-0.5,-0.5,0)),0)</f>
        <v/>
      </c>
      <c r="AU152">
        <f>IFERROR(IF(SLOPE($AR$134:$AR$145,$AS$134:$AS$145)&lt;0,MAX(-3,-ABS(SLOPE($AR$134:$AR$145,$AS$134:$AS$145))),IF(SLOPE($AR$134:$AR$145,$AS$134:$AS$145)&gt;0.5,0.5,0)),0)</f>
        <v/>
      </c>
      <c r="AV152">
        <f>($AQ$146+(AT152*(AS152-1)))</f>
        <v/>
      </c>
      <c r="AW152">
        <f>($AR$146+(AU152*(AS152-1)))</f>
        <v/>
      </c>
      <c r="AX152">
        <f>IF(AT152&gt;0,AV152+AT152,AV152)</f>
        <v/>
      </c>
      <c r="AY152">
        <f>IF(AU152&lt;0,AW152+AU152,AW152)</f>
        <v/>
      </c>
      <c r="BA152" s="14">
        <f>IFERROR(AX152-AQ152,"")</f>
        <v/>
      </c>
      <c r="BB152" s="14">
        <f>IFERROR(AY152-AR152,"")</f>
        <v/>
      </c>
      <c r="BD152">
        <f>AH152</f>
        <v/>
      </c>
      <c r="BE152">
        <f>AI152</f>
        <v/>
      </c>
      <c r="BF152">
        <f>AJ152</f>
        <v/>
      </c>
      <c r="BG152" s="14">
        <f>L152</f>
        <v/>
      </c>
      <c r="BH152" s="14">
        <f>IF(X152="","",X152)</f>
        <v/>
      </c>
      <c r="BI152" s="14">
        <f>IF(Y152="","",Y152)</f>
        <v/>
      </c>
      <c r="BJ152">
        <f>Z152</f>
        <v/>
      </c>
      <c r="BK152">
        <f>AA152</f>
        <v/>
      </c>
      <c r="BL152">
        <f>IFERROR(AX152,"")</f>
        <v/>
      </c>
      <c r="BM152">
        <f>IFERROR(AY152,"")</f>
        <v/>
      </c>
    </row>
    <row r="153" ht="14.25" customHeight="1">
      <c r="A153">
        <f>ALGLIB_SSA_XAUUSD!AA153</f>
        <v/>
      </c>
      <c r="B153">
        <f>IF($A153="","",INDEX(ALGLIB_SSA_XAUUSD!$B$2:$B$2401,MATCH($A153,ALGLIB_SSA_XAUUSD!$A$2:$A$2401,1)))</f>
        <v/>
      </c>
      <c r="C153">
        <f>IF($A153="","",INDEX(ALGLIB_SSA_XAUUSD!$C$2:$C$2401,MATCH($A153,ALGLIB_SSA_XAUUSD!$A$2:$A$2401,1)))</f>
        <v/>
      </c>
      <c r="D153" s="14">
        <f>IF($A153="","",INT((ROW()-2)/12)+1)</f>
        <v/>
      </c>
      <c r="E153" s="14">
        <f>IF(AND(E158&lt;&gt;"",D158=D146+1),E146+(E158-E146)*7/12,"")</f>
        <v/>
      </c>
      <c r="F153" s="14">
        <f>IF(AND(F158&lt;&gt;"",D158=D146+1),F146+(F158-F146)*7/12,"")</f>
        <v/>
      </c>
      <c r="G153" s="14">
        <f>IF(AND(G158&lt;&gt;"",D158=D146+1),G146+(G158-G146)*7/12,"")</f>
        <v/>
      </c>
      <c r="H153" s="14">
        <f>IF(AND(H158&lt;&gt;"",D158=D146+1),H146+(H158-H146)*7/12,"")</f>
        <v/>
      </c>
      <c r="I153" s="14">
        <f>IF(AND(L158&lt;&gt;"",D158=D146+1),I146+(I158-I146)*7/12,"")</f>
        <v/>
      </c>
      <c r="J153">
        <f>_xlfn.XLOOKUP($A153,ALGLIB_SSA_XAUUSD!$AA$2:$AA$2401,ALGLIB_SSA_XAUUSD!$P$2:$P$2401,"",0)</f>
        <v/>
      </c>
      <c r="K153">
        <f>_xlfn.XLOOKUP($A153,ALGLIB_SSA_XAUUSD!$AA$2:$AA$2401,ALGLIB_SSA_XAUUSD!$Q$2:$Q$2401,"",0)</f>
        <v/>
      </c>
      <c r="L153">
        <f>_xlfn.XLOOKUP($A153,ALGLIB_SSA_XAUUSD!$AA$2:$AA$2401,ALGLIB_SSA_XAUUSD!$R$2:$R$2401,"",0)</f>
        <v/>
      </c>
      <c r="M153">
        <f>_xlfn.XLOOKUP($A153,ALGLIB_SSA_XAUUSD!$AA$2:$AA$2401,ALGLIB_SSA_XAUUSD!$S$2:$S$2401,"",0)</f>
        <v/>
      </c>
      <c r="N153">
        <f>_xlfn.XLOOKUP($A153,ALGLIB_SSA_XAUUSD!$AA$2:$AA$2401,ALGLIB_SSA_XAUUSD!$T$2:$T$2401,"",0)</f>
        <v/>
      </c>
      <c r="O153">
        <f>_xlfn.XLOOKUP($A153,ALGLIB_SSA_XAUUSD!$AA$2:$AA$2401,ALGLIB_SSA_XAUUSD!$U$2:$U$2401,"",0)</f>
        <v/>
      </c>
      <c r="P153">
        <f>_xlfn.XLOOKUP($A153,ALGLIB_SSA_XAUUSD!$AA$2:$AA$2401,ALGLIB_SSA_XAUUSD!$V$2:$V$2401,"",0)</f>
        <v/>
      </c>
      <c r="S153">
        <f>A153</f>
        <v/>
      </c>
      <c r="T153">
        <f>J153</f>
        <v/>
      </c>
      <c r="U153">
        <f>K153</f>
        <v/>
      </c>
      <c r="V153" s="14">
        <f>IF($A153="","",MOD(ROW()-2,12)+1)</f>
        <v/>
      </c>
      <c r="W153">
        <f>L153</f>
        <v/>
      </c>
      <c r="X153" s="14">
        <f>IF(F153="","",F153)</f>
        <v/>
      </c>
      <c r="Y153" s="14">
        <f>IF(G153="","",G153)</f>
        <v/>
      </c>
      <c r="Z153">
        <f>M153</f>
        <v/>
      </c>
      <c r="AA153">
        <f>N153</f>
        <v/>
      </c>
      <c r="AB153" s="14">
        <f>IF(H153="","",H153)</f>
        <v/>
      </c>
      <c r="AC153">
        <f>O153</f>
        <v/>
      </c>
      <c r="AD153" s="14">
        <f>IF(I153="","",I153)</f>
        <v/>
      </c>
      <c r="AE153">
        <f>P153</f>
        <v/>
      </c>
      <c r="AH153">
        <f>IF(S153&lt;&gt;"",S153,AH152+900)</f>
        <v/>
      </c>
      <c r="AI153">
        <f>IF(T153&lt;&gt;"",T153,AI152)</f>
        <v/>
      </c>
      <c r="AJ153">
        <f>IF(U153&lt;&gt;"",U153,AJ152)</f>
        <v/>
      </c>
      <c r="AK153">
        <f>IF(W153&lt;&gt;"",W153,"")</f>
        <v/>
      </c>
      <c r="AL153" s="14">
        <f>IF(X153&lt;&gt;"",X153,"")</f>
        <v/>
      </c>
      <c r="AM153" s="14">
        <f>IF(Y153&lt;&gt;"",Y153,"")</f>
        <v/>
      </c>
      <c r="AN153" s="14">
        <f>IF(OR(AL153="",AM153=""),"",AL153-AM153)</f>
        <v/>
      </c>
      <c r="AO153">
        <f>IF(AN153="","",IF(AN153&gt;0,"Bullish","Bearish"))</f>
        <v/>
      </c>
      <c r="AP153">
        <f>IF(AO153="",AP152,AO153)</f>
        <v/>
      </c>
      <c r="AQ153" s="14">
        <f>IF(AB153&lt;&gt;"",AB153,"")</f>
        <v/>
      </c>
      <c r="AR153" s="14">
        <f>IF(AD153&lt;&gt;"",AD153,"")</f>
        <v/>
      </c>
      <c r="AS153">
        <f>IF(AS152+1=13,1,AS152+1)</f>
        <v/>
      </c>
      <c r="AT153">
        <f>IFERROR(IF(SLOPE($AQ$134:$AQ$145,$AS$134:$AS$145)&gt;0,MIN(3,ABS(SLOPE($AQ$134:$AQ$145,$AS$134:$AS$145))),IF(SLOPE($AQ$134:$AQ$145,$AS$134:$AS$145)&lt;-0.5,-0.5,0)),0)</f>
        <v/>
      </c>
      <c r="AU153">
        <f>IFERROR(IF(SLOPE($AR$134:$AR$145,$AS$134:$AS$145)&lt;0,MAX(-3,-ABS(SLOPE($AR$134:$AR$145,$AS$134:$AS$145))),IF(SLOPE($AR$134:$AR$145,$AS$134:$AS$145)&gt;0.5,0.5,0)),0)</f>
        <v/>
      </c>
      <c r="AV153">
        <f>($AQ$146+(AT153*(AS153-1)))</f>
        <v/>
      </c>
      <c r="AW153">
        <f>($AR$146+(AU153*(AS153-1)))</f>
        <v/>
      </c>
      <c r="AX153">
        <f>IF(AT153&gt;0,AV153+AT153,AV153)</f>
        <v/>
      </c>
      <c r="AY153">
        <f>IF(AU153&lt;0,AW153+AU153,AW153)</f>
        <v/>
      </c>
      <c r="BA153" s="14">
        <f>IFERROR(AX153-AQ153,"")</f>
        <v/>
      </c>
      <c r="BB153" s="14">
        <f>IFERROR(AY153-AR153,"")</f>
        <v/>
      </c>
      <c r="BD153">
        <f>AH153</f>
        <v/>
      </c>
      <c r="BE153">
        <f>AI153</f>
        <v/>
      </c>
      <c r="BF153">
        <f>AJ153</f>
        <v/>
      </c>
      <c r="BG153" s="14">
        <f>L153</f>
        <v/>
      </c>
      <c r="BH153" s="14">
        <f>IF(X153="","",X153)</f>
        <v/>
      </c>
      <c r="BI153" s="14">
        <f>IF(Y153="","",Y153)</f>
        <v/>
      </c>
      <c r="BJ153">
        <f>Z153</f>
        <v/>
      </c>
      <c r="BK153">
        <f>AA153</f>
        <v/>
      </c>
      <c r="BL153">
        <f>IFERROR(AX153,"")</f>
        <v/>
      </c>
      <c r="BM153">
        <f>IFERROR(AY153,"")</f>
        <v/>
      </c>
    </row>
    <row r="154" ht="14.25" customHeight="1">
      <c r="A154">
        <f>ALGLIB_SSA_XAUUSD!AA154</f>
        <v/>
      </c>
      <c r="B154">
        <f>IF($A154="","",INDEX(ALGLIB_SSA_XAUUSD!$B$2:$B$2401,MATCH($A154,ALGLIB_SSA_XAUUSD!$A$2:$A$2401,1)))</f>
        <v/>
      </c>
      <c r="C154">
        <f>IF($A154="","",INDEX(ALGLIB_SSA_XAUUSD!$C$2:$C$2401,MATCH($A154,ALGLIB_SSA_XAUUSD!$A$2:$A$2401,1)))</f>
        <v/>
      </c>
      <c r="D154" s="14">
        <f>IF($A154="","",INT((ROW()-2)/12)+1)</f>
        <v/>
      </c>
      <c r="E154" s="14">
        <f>IF(AND(E158&lt;&gt;"",D158=D146+1),E146+(E158-E146)*8/12,"")</f>
        <v/>
      </c>
      <c r="F154" s="14">
        <f>IF(AND(F158&lt;&gt;"",D158=D146+1),F146+(F158-F146)*8/12,"")</f>
        <v/>
      </c>
      <c r="G154" s="14">
        <f>IF(AND(G158&lt;&gt;"",D158=D146+1),G146+(G158-G146)*8/12,"")</f>
        <v/>
      </c>
      <c r="H154" s="14">
        <f>IF(AND(H158&lt;&gt;"",D158=D146+1),H146+(H158-H146)*8/12,"")</f>
        <v/>
      </c>
      <c r="I154" s="14">
        <f>IF(AND(L158&lt;&gt;"",D158=D146+1),I146+(I158-I146)*8/12,"")</f>
        <v/>
      </c>
      <c r="J154">
        <f>_xlfn.XLOOKUP($A154,ALGLIB_SSA_XAUUSD!$AA$2:$AA$2401,ALGLIB_SSA_XAUUSD!$P$2:$P$2401,"",0)</f>
        <v/>
      </c>
      <c r="K154">
        <f>_xlfn.XLOOKUP($A154,ALGLIB_SSA_XAUUSD!$AA$2:$AA$2401,ALGLIB_SSA_XAUUSD!$Q$2:$Q$2401,"",0)</f>
        <v/>
      </c>
      <c r="L154">
        <f>_xlfn.XLOOKUP($A154,ALGLIB_SSA_XAUUSD!$AA$2:$AA$2401,ALGLIB_SSA_XAUUSD!$R$2:$R$2401,"",0)</f>
        <v/>
      </c>
      <c r="M154">
        <f>_xlfn.XLOOKUP($A154,ALGLIB_SSA_XAUUSD!$AA$2:$AA$2401,ALGLIB_SSA_XAUUSD!$S$2:$S$2401,"",0)</f>
        <v/>
      </c>
      <c r="N154">
        <f>_xlfn.XLOOKUP($A154,ALGLIB_SSA_XAUUSD!$AA$2:$AA$2401,ALGLIB_SSA_XAUUSD!$T$2:$T$2401,"",0)</f>
        <v/>
      </c>
      <c r="O154">
        <f>_xlfn.XLOOKUP($A154,ALGLIB_SSA_XAUUSD!$AA$2:$AA$2401,ALGLIB_SSA_XAUUSD!$U$2:$U$2401,"",0)</f>
        <v/>
      </c>
      <c r="P154">
        <f>_xlfn.XLOOKUP($A154,ALGLIB_SSA_XAUUSD!$AA$2:$AA$2401,ALGLIB_SSA_XAUUSD!$V$2:$V$2401,"",0)</f>
        <v/>
      </c>
      <c r="S154">
        <f>A154</f>
        <v/>
      </c>
      <c r="T154">
        <f>J154</f>
        <v/>
      </c>
      <c r="U154">
        <f>K154</f>
        <v/>
      </c>
      <c r="V154" s="14">
        <f>IF($A154="","",MOD(ROW()-2,12)+1)</f>
        <v/>
      </c>
      <c r="W154">
        <f>L154</f>
        <v/>
      </c>
      <c r="X154" s="14">
        <f>IF(F154="","",F154)</f>
        <v/>
      </c>
      <c r="Y154" s="14">
        <f>IF(G154="","",G154)</f>
        <v/>
      </c>
      <c r="Z154">
        <f>M154</f>
        <v/>
      </c>
      <c r="AA154">
        <f>N154</f>
        <v/>
      </c>
      <c r="AB154" s="14">
        <f>IF(H154="","",H154)</f>
        <v/>
      </c>
      <c r="AC154">
        <f>O154</f>
        <v/>
      </c>
      <c r="AD154" s="14">
        <f>IF(I154="","",I154)</f>
        <v/>
      </c>
      <c r="AE154">
        <f>P154</f>
        <v/>
      </c>
      <c r="AH154">
        <f>IF(S154&lt;&gt;"",S154,AH153+900)</f>
        <v/>
      </c>
      <c r="AI154">
        <f>IF(T154&lt;&gt;"",T154,AI153)</f>
        <v/>
      </c>
      <c r="AJ154">
        <f>IF(U154&lt;&gt;"",U154,AJ153)</f>
        <v/>
      </c>
      <c r="AK154">
        <f>IF(W154&lt;&gt;"",W154,"")</f>
        <v/>
      </c>
      <c r="AL154" s="14">
        <f>IF(X154&lt;&gt;"",X154,"")</f>
        <v/>
      </c>
      <c r="AM154" s="14">
        <f>IF(Y154&lt;&gt;"",Y154,"")</f>
        <v/>
      </c>
      <c r="AN154" s="14">
        <f>IF(OR(AL154="",AM154=""),"",AL154-AM154)</f>
        <v/>
      </c>
      <c r="AO154">
        <f>IF(AN154="","",IF(AN154&gt;0,"Bullish","Bearish"))</f>
        <v/>
      </c>
      <c r="AP154">
        <f>IF(AO154="",AP153,AO154)</f>
        <v/>
      </c>
      <c r="AQ154" s="14">
        <f>IF(AB154&lt;&gt;"",AB154,"")</f>
        <v/>
      </c>
      <c r="AR154" s="14">
        <f>IF(AD154&lt;&gt;"",AD154,"")</f>
        <v/>
      </c>
      <c r="AS154">
        <f>IF(AS153+1=13,1,AS153+1)</f>
        <v/>
      </c>
      <c r="AT154">
        <f>IFERROR(IF(SLOPE($AQ$134:$AQ$145,$AS$134:$AS$145)&gt;0,MIN(3,ABS(SLOPE($AQ$134:$AQ$145,$AS$134:$AS$145))),IF(SLOPE($AQ$134:$AQ$145,$AS$134:$AS$145)&lt;-0.5,-0.5,0)),0)</f>
        <v/>
      </c>
      <c r="AU154">
        <f>IFERROR(IF(SLOPE($AR$134:$AR$145,$AS$134:$AS$145)&lt;0,MAX(-3,-ABS(SLOPE($AR$134:$AR$145,$AS$134:$AS$145))),IF(SLOPE($AR$134:$AR$145,$AS$134:$AS$145)&gt;0.5,0.5,0)),0)</f>
        <v/>
      </c>
      <c r="AV154">
        <f>($AQ$146+(AT154*(AS154-1)))</f>
        <v/>
      </c>
      <c r="AW154">
        <f>($AR$146+(AU154*(AS154-1)))</f>
        <v/>
      </c>
      <c r="AX154">
        <f>IF(AT154&gt;0,AV154+AT154,AV154)</f>
        <v/>
      </c>
      <c r="AY154">
        <f>IF(AU154&lt;0,AW154+AU154,AW154)</f>
        <v/>
      </c>
      <c r="BA154" s="14">
        <f>IFERROR(AX154-AQ154,"")</f>
        <v/>
      </c>
      <c r="BB154" s="14">
        <f>IFERROR(AY154-AR154,"")</f>
        <v/>
      </c>
      <c r="BD154">
        <f>AH154</f>
        <v/>
      </c>
      <c r="BE154">
        <f>AI154</f>
        <v/>
      </c>
      <c r="BF154">
        <f>AJ154</f>
        <v/>
      </c>
      <c r="BG154" s="14">
        <f>L154</f>
        <v/>
      </c>
      <c r="BH154" s="14">
        <f>IF(X154="","",X154)</f>
        <v/>
      </c>
      <c r="BI154" s="14">
        <f>IF(Y154="","",Y154)</f>
        <v/>
      </c>
      <c r="BJ154">
        <f>Z154</f>
        <v/>
      </c>
      <c r="BK154">
        <f>AA154</f>
        <v/>
      </c>
      <c r="BL154">
        <f>IFERROR(AX154,"")</f>
        <v/>
      </c>
      <c r="BM154">
        <f>IFERROR(AY154,"")</f>
        <v/>
      </c>
    </row>
    <row r="155" ht="14.25" customHeight="1">
      <c r="A155">
        <f>ALGLIB_SSA_XAUUSD!AA155</f>
        <v/>
      </c>
      <c r="B155">
        <f>IF($A155="","",INDEX(ALGLIB_SSA_XAUUSD!$B$2:$B$2401,MATCH($A155,ALGLIB_SSA_XAUUSD!$A$2:$A$2401,1)))</f>
        <v/>
      </c>
      <c r="C155">
        <f>IF($A155="","",INDEX(ALGLIB_SSA_XAUUSD!$C$2:$C$2401,MATCH($A155,ALGLIB_SSA_XAUUSD!$A$2:$A$2401,1)))</f>
        <v/>
      </c>
      <c r="D155" s="14">
        <f>IF($A155="","",INT((ROW()-2)/12)+1)</f>
        <v/>
      </c>
      <c r="E155" s="14">
        <f>IF(AND(E158&lt;&gt;"",D158=D146+1),E146+(E158-E146)*9/12,"")</f>
        <v/>
      </c>
      <c r="F155" s="14">
        <f>IF(AND(F158&lt;&gt;"",D158=D146+1),F146+(F158-F146)*9/12,"")</f>
        <v/>
      </c>
      <c r="G155" s="14">
        <f>IF(AND(G158&lt;&gt;"",D158=D146+1),G146+(G158-G146)*9/12,"")</f>
        <v/>
      </c>
      <c r="H155" s="14">
        <f>IF(AND(H158&lt;&gt;"",D158=D146+1),H146+(H158-H146)*9/12,"")</f>
        <v/>
      </c>
      <c r="I155" s="14">
        <f>IF(AND(L158&lt;&gt;"",D158=D146+1),I146+(I158-I146)*9/12,"")</f>
        <v/>
      </c>
      <c r="J155">
        <f>_xlfn.XLOOKUP($A155,ALGLIB_SSA_XAUUSD!$AA$2:$AA$2401,ALGLIB_SSA_XAUUSD!$P$2:$P$2401,"",0)</f>
        <v/>
      </c>
      <c r="K155">
        <f>_xlfn.XLOOKUP($A155,ALGLIB_SSA_XAUUSD!$AA$2:$AA$2401,ALGLIB_SSA_XAUUSD!$Q$2:$Q$2401,"",0)</f>
        <v/>
      </c>
      <c r="L155">
        <f>_xlfn.XLOOKUP($A155,ALGLIB_SSA_XAUUSD!$AA$2:$AA$2401,ALGLIB_SSA_XAUUSD!$R$2:$R$2401,"",0)</f>
        <v/>
      </c>
      <c r="M155">
        <f>_xlfn.XLOOKUP($A155,ALGLIB_SSA_XAUUSD!$AA$2:$AA$2401,ALGLIB_SSA_XAUUSD!$S$2:$S$2401,"",0)</f>
        <v/>
      </c>
      <c r="N155">
        <f>_xlfn.XLOOKUP($A155,ALGLIB_SSA_XAUUSD!$AA$2:$AA$2401,ALGLIB_SSA_XAUUSD!$T$2:$T$2401,"",0)</f>
        <v/>
      </c>
      <c r="O155">
        <f>_xlfn.XLOOKUP($A155,ALGLIB_SSA_XAUUSD!$AA$2:$AA$2401,ALGLIB_SSA_XAUUSD!$U$2:$U$2401,"",0)</f>
        <v/>
      </c>
      <c r="P155">
        <f>_xlfn.XLOOKUP($A155,ALGLIB_SSA_XAUUSD!$AA$2:$AA$2401,ALGLIB_SSA_XAUUSD!$V$2:$V$2401,"",0)</f>
        <v/>
      </c>
      <c r="S155">
        <f>A155</f>
        <v/>
      </c>
      <c r="T155">
        <f>J155</f>
        <v/>
      </c>
      <c r="U155">
        <f>K155</f>
        <v/>
      </c>
      <c r="V155" s="14">
        <f>IF($A155="","",MOD(ROW()-2,12)+1)</f>
        <v/>
      </c>
      <c r="W155">
        <f>L155</f>
        <v/>
      </c>
      <c r="X155" s="14">
        <f>IF(F155="","",F155)</f>
        <v/>
      </c>
      <c r="Y155" s="14">
        <f>IF(G155="","",G155)</f>
        <v/>
      </c>
      <c r="Z155">
        <f>M155</f>
        <v/>
      </c>
      <c r="AA155">
        <f>N155</f>
        <v/>
      </c>
      <c r="AB155" s="14">
        <f>IF(H155="","",H155)</f>
        <v/>
      </c>
      <c r="AC155">
        <f>O155</f>
        <v/>
      </c>
      <c r="AD155" s="14">
        <f>IF(I155="","",I155)</f>
        <v/>
      </c>
      <c r="AE155">
        <f>P155</f>
        <v/>
      </c>
      <c r="AH155">
        <f>IF(S155&lt;&gt;"",S155,AH154+900)</f>
        <v/>
      </c>
      <c r="AI155">
        <f>IF(T155&lt;&gt;"",T155,AI154)</f>
        <v/>
      </c>
      <c r="AJ155">
        <f>IF(U155&lt;&gt;"",U155,AJ154)</f>
        <v/>
      </c>
      <c r="AK155">
        <f>IF(W155&lt;&gt;"",W155,"")</f>
        <v/>
      </c>
      <c r="AL155" s="14">
        <f>IF(X155&lt;&gt;"",X155,"")</f>
        <v/>
      </c>
      <c r="AM155" s="14">
        <f>IF(Y155&lt;&gt;"",Y155,"")</f>
        <v/>
      </c>
      <c r="AN155" s="14">
        <f>IF(OR(AL155="",AM155=""),"",AL155-AM155)</f>
        <v/>
      </c>
      <c r="AO155">
        <f>IF(AN155="","",IF(AN155&gt;0,"Bullish","Bearish"))</f>
        <v/>
      </c>
      <c r="AP155">
        <f>IF(AO155="",AP154,AO155)</f>
        <v/>
      </c>
      <c r="AQ155" s="14">
        <f>IF(AB155&lt;&gt;"",AB155,"")</f>
        <v/>
      </c>
      <c r="AR155" s="14">
        <f>IF(AD155&lt;&gt;"",AD155,"")</f>
        <v/>
      </c>
      <c r="AS155">
        <f>IF(AS154+1=13,1,AS154+1)</f>
        <v/>
      </c>
      <c r="AT155">
        <f>IFERROR(IF(SLOPE($AQ$134:$AQ$145,$AS$134:$AS$145)&gt;0,MIN(3,ABS(SLOPE($AQ$134:$AQ$145,$AS$134:$AS$145))),IF(SLOPE($AQ$134:$AQ$145,$AS$134:$AS$145)&lt;-0.5,-0.5,0)),0)</f>
        <v/>
      </c>
      <c r="AU155">
        <f>IFERROR(IF(SLOPE($AR$134:$AR$145,$AS$134:$AS$145)&lt;0,MAX(-3,-ABS(SLOPE($AR$134:$AR$145,$AS$134:$AS$145))),IF(SLOPE($AR$134:$AR$145,$AS$134:$AS$145)&gt;0.5,0.5,0)),0)</f>
        <v/>
      </c>
      <c r="AV155">
        <f>($AQ$146+(AT155*(AS155-1)))</f>
        <v/>
      </c>
      <c r="AW155">
        <f>($AR$146+(AU155*(AS155-1)))</f>
        <v/>
      </c>
      <c r="AX155">
        <f>IF(AT155&gt;0,AV155+AT155,AV155)</f>
        <v/>
      </c>
      <c r="AY155">
        <f>IF(AU155&lt;0,AW155+AU155,AW155)</f>
        <v/>
      </c>
      <c r="BA155" s="14">
        <f>IFERROR(AX155-AQ155,"")</f>
        <v/>
      </c>
      <c r="BB155" s="14">
        <f>IFERROR(AY155-AR155,"")</f>
        <v/>
      </c>
      <c r="BD155">
        <f>AH155</f>
        <v/>
      </c>
      <c r="BE155">
        <f>AI155</f>
        <v/>
      </c>
      <c r="BF155">
        <f>AJ155</f>
        <v/>
      </c>
      <c r="BG155" s="14">
        <f>L155</f>
        <v/>
      </c>
      <c r="BH155" s="14">
        <f>IF(X155="","",X155)</f>
        <v/>
      </c>
      <c r="BI155" s="14">
        <f>IF(Y155="","",Y155)</f>
        <v/>
      </c>
      <c r="BJ155">
        <f>Z155</f>
        <v/>
      </c>
      <c r="BK155">
        <f>AA155</f>
        <v/>
      </c>
      <c r="BL155">
        <f>IFERROR(AX155,"")</f>
        <v/>
      </c>
      <c r="BM155">
        <f>IFERROR(AY155,"")</f>
        <v/>
      </c>
    </row>
    <row r="156" ht="14.25" customHeight="1">
      <c r="A156">
        <f>ALGLIB_SSA_XAUUSD!AA156</f>
        <v/>
      </c>
      <c r="B156">
        <f>IF($A156="","",INDEX(ALGLIB_SSA_XAUUSD!$B$2:$B$2401,MATCH($A156,ALGLIB_SSA_XAUUSD!$A$2:$A$2401,1)))</f>
        <v/>
      </c>
      <c r="C156">
        <f>IF($A156="","",INDEX(ALGLIB_SSA_XAUUSD!$C$2:$C$2401,MATCH($A156,ALGLIB_SSA_XAUUSD!$A$2:$A$2401,1)))</f>
        <v/>
      </c>
      <c r="D156" s="14">
        <f>IF($A156="","",INT((ROW()-2)/12)+1)</f>
        <v/>
      </c>
      <c r="E156" s="14">
        <f>IF(AND(E158&lt;&gt;"",D158=D146+1),E146+(E158-E146)*10/12,"")</f>
        <v/>
      </c>
      <c r="F156" s="14">
        <f>IF(AND(F158&lt;&gt;"",D158=D146+1),F146+(F158-F146)*10/12,"")</f>
        <v/>
      </c>
      <c r="G156" s="14">
        <f>IF(AND(G158&lt;&gt;"",D158=D146+1),G146+(G158-G146)*10/12,"")</f>
        <v/>
      </c>
      <c r="H156" s="14">
        <f>IF(AND(H158&lt;&gt;"",D158=D146+1),H146+(H158-H146)*10/12,"")</f>
        <v/>
      </c>
      <c r="I156" s="14">
        <f>IF(AND(L158&lt;&gt;"",D158=D146+1),I146+(I158-I146)*10/12,"")</f>
        <v/>
      </c>
      <c r="J156">
        <f>_xlfn.XLOOKUP($A156,ALGLIB_SSA_XAUUSD!$AA$2:$AA$2401,ALGLIB_SSA_XAUUSD!$P$2:$P$2401,"",0)</f>
        <v/>
      </c>
      <c r="K156">
        <f>_xlfn.XLOOKUP($A156,ALGLIB_SSA_XAUUSD!$AA$2:$AA$2401,ALGLIB_SSA_XAUUSD!$Q$2:$Q$2401,"",0)</f>
        <v/>
      </c>
      <c r="L156">
        <f>_xlfn.XLOOKUP($A156,ALGLIB_SSA_XAUUSD!$AA$2:$AA$2401,ALGLIB_SSA_XAUUSD!$R$2:$R$2401,"",0)</f>
        <v/>
      </c>
      <c r="M156">
        <f>_xlfn.XLOOKUP($A156,ALGLIB_SSA_XAUUSD!$AA$2:$AA$2401,ALGLIB_SSA_XAUUSD!$S$2:$S$2401,"",0)</f>
        <v/>
      </c>
      <c r="N156">
        <f>_xlfn.XLOOKUP($A156,ALGLIB_SSA_XAUUSD!$AA$2:$AA$2401,ALGLIB_SSA_XAUUSD!$T$2:$T$2401,"",0)</f>
        <v/>
      </c>
      <c r="O156">
        <f>_xlfn.XLOOKUP($A156,ALGLIB_SSA_XAUUSD!$AA$2:$AA$2401,ALGLIB_SSA_XAUUSD!$U$2:$U$2401,"",0)</f>
        <v/>
      </c>
      <c r="P156">
        <f>_xlfn.XLOOKUP($A156,ALGLIB_SSA_XAUUSD!$AA$2:$AA$2401,ALGLIB_SSA_XAUUSD!$V$2:$V$2401,"",0)</f>
        <v/>
      </c>
      <c r="S156">
        <f>A156</f>
        <v/>
      </c>
      <c r="T156">
        <f>J156</f>
        <v/>
      </c>
      <c r="U156">
        <f>K156</f>
        <v/>
      </c>
      <c r="V156" s="14">
        <f>IF($A156="","",MOD(ROW()-2,12)+1)</f>
        <v/>
      </c>
      <c r="W156">
        <f>L156</f>
        <v/>
      </c>
      <c r="X156" s="14">
        <f>IF(F156="","",F156)</f>
        <v/>
      </c>
      <c r="Y156" s="14">
        <f>IF(G156="","",G156)</f>
        <v/>
      </c>
      <c r="Z156">
        <f>M156</f>
        <v/>
      </c>
      <c r="AA156">
        <f>N156</f>
        <v/>
      </c>
      <c r="AB156" s="14">
        <f>IF(H156="","",H156)</f>
        <v/>
      </c>
      <c r="AC156">
        <f>O156</f>
        <v/>
      </c>
      <c r="AD156" s="14">
        <f>IF(I156="","",I156)</f>
        <v/>
      </c>
      <c r="AE156">
        <f>P156</f>
        <v/>
      </c>
      <c r="AH156">
        <f>IF(S156&lt;&gt;"",S156,AH155+900)</f>
        <v/>
      </c>
      <c r="AI156">
        <f>IF(T156&lt;&gt;"",T156,AI155)</f>
        <v/>
      </c>
      <c r="AJ156">
        <f>IF(U156&lt;&gt;"",U156,AJ155)</f>
        <v/>
      </c>
      <c r="AK156">
        <f>IF(W156&lt;&gt;"",W156,"")</f>
        <v/>
      </c>
      <c r="AL156" s="14">
        <f>IF(X156&lt;&gt;"",X156,"")</f>
        <v/>
      </c>
      <c r="AM156" s="14">
        <f>IF(Y156&lt;&gt;"",Y156,"")</f>
        <v/>
      </c>
      <c r="AN156" s="14">
        <f>IF(OR(AL156="",AM156=""),"",AL156-AM156)</f>
        <v/>
      </c>
      <c r="AO156">
        <f>IF(AN156="","",IF(AN156&gt;0,"Bullish","Bearish"))</f>
        <v/>
      </c>
      <c r="AP156">
        <f>IF(AO156="",AP155,AO156)</f>
        <v/>
      </c>
      <c r="AQ156" s="14">
        <f>IF(AB156&lt;&gt;"",AB156,"")</f>
        <v/>
      </c>
      <c r="AR156" s="14">
        <f>IF(AD156&lt;&gt;"",AD156,"")</f>
        <v/>
      </c>
      <c r="AS156">
        <f>IF(AS155+1=13,1,AS155+1)</f>
        <v/>
      </c>
      <c r="AT156">
        <f>IFERROR(IF(SLOPE($AQ$134:$AQ$145,$AS$134:$AS$145)&gt;0,MIN(3,ABS(SLOPE($AQ$134:$AQ$145,$AS$134:$AS$145))),IF(SLOPE($AQ$134:$AQ$145,$AS$134:$AS$145)&lt;-0.5,-0.5,0)),0)</f>
        <v/>
      </c>
      <c r="AU156">
        <f>IFERROR(IF(SLOPE($AR$134:$AR$145,$AS$134:$AS$145)&lt;0,MAX(-3,-ABS(SLOPE($AR$134:$AR$145,$AS$134:$AS$145))),IF(SLOPE($AR$134:$AR$145,$AS$134:$AS$145)&gt;0.5,0.5,0)),0)</f>
        <v/>
      </c>
      <c r="AV156">
        <f>($AQ$146+(AT156*(AS156-1)))</f>
        <v/>
      </c>
      <c r="AW156">
        <f>($AR$146+(AU156*(AS156-1)))</f>
        <v/>
      </c>
      <c r="AX156">
        <f>IF(AT156&gt;0,AV156+AT156,AV156)</f>
        <v/>
      </c>
      <c r="AY156">
        <f>IF(AU156&lt;0,AW156+AU156,AW156)</f>
        <v/>
      </c>
      <c r="BA156" s="14">
        <f>IFERROR(AX156-AQ156,"")</f>
        <v/>
      </c>
      <c r="BB156" s="14">
        <f>IFERROR(AY156-AR156,"")</f>
        <v/>
      </c>
      <c r="BD156">
        <f>AH156</f>
        <v/>
      </c>
      <c r="BE156">
        <f>AI156</f>
        <v/>
      </c>
      <c r="BF156">
        <f>AJ156</f>
        <v/>
      </c>
      <c r="BG156" s="14">
        <f>L156</f>
        <v/>
      </c>
      <c r="BH156" s="14">
        <f>IF(X156="","",X156)</f>
        <v/>
      </c>
      <c r="BI156" s="14">
        <f>IF(Y156="","",Y156)</f>
        <v/>
      </c>
      <c r="BJ156">
        <f>Z156</f>
        <v/>
      </c>
      <c r="BK156">
        <f>AA156</f>
        <v/>
      </c>
      <c r="BL156">
        <f>IFERROR(AX156,"")</f>
        <v/>
      </c>
      <c r="BM156">
        <f>IFERROR(AY156,"")</f>
        <v/>
      </c>
    </row>
    <row r="157" ht="14.25" customHeight="1">
      <c r="A157">
        <f>ALGLIB_SSA_XAUUSD!AA157</f>
        <v/>
      </c>
      <c r="B157">
        <f>IF($A157="","",INDEX(ALGLIB_SSA_XAUUSD!$B$2:$B$2401,MATCH($A157,ALGLIB_SSA_XAUUSD!$A$2:$A$2401,1)))</f>
        <v/>
      </c>
      <c r="C157">
        <f>IF($A157="","",INDEX(ALGLIB_SSA_XAUUSD!$C$2:$C$2401,MATCH($A157,ALGLIB_SSA_XAUUSD!$A$2:$A$2401,1)))</f>
        <v/>
      </c>
      <c r="D157" s="14">
        <f>IF($A157="","",INT((ROW()-2)/12)+1)</f>
        <v/>
      </c>
      <c r="E157" s="14">
        <f>IF(AND(E158&lt;&gt;"",D158=D146+1),E146+(E158-E146)*11/12,"")</f>
        <v/>
      </c>
      <c r="F157" s="14">
        <f>IF(AND(F158&lt;&gt;"",D158=D146+1),F146+(F158-F146)*11/12,"")</f>
        <v/>
      </c>
      <c r="G157" s="14">
        <f>IF(AND(G158&lt;&gt;"",D158=D146+1),G146+(G158-G146)*11/12,"")</f>
        <v/>
      </c>
      <c r="H157" s="14">
        <f>IF(AND(H158&lt;&gt;"",D158=D146+1),H146+(H158-H146)*11/12,"")</f>
        <v/>
      </c>
      <c r="I157" s="14">
        <f>IF(AND(L158&lt;&gt;"",D158=D146+1),I146+(I158-I146)*11/12,"")</f>
        <v/>
      </c>
      <c r="J157">
        <f>_xlfn.XLOOKUP($A157,ALGLIB_SSA_XAUUSD!$AA$2:$AA$2401,ALGLIB_SSA_XAUUSD!$P$2:$P$2401,"",0)</f>
        <v/>
      </c>
      <c r="K157">
        <f>_xlfn.XLOOKUP($A157,ALGLIB_SSA_XAUUSD!$AA$2:$AA$2401,ALGLIB_SSA_XAUUSD!$Q$2:$Q$2401,"",0)</f>
        <v/>
      </c>
      <c r="L157">
        <f>_xlfn.XLOOKUP($A157,ALGLIB_SSA_XAUUSD!$AA$2:$AA$2401,ALGLIB_SSA_XAUUSD!$R$2:$R$2401,"",0)</f>
        <v/>
      </c>
      <c r="M157">
        <f>_xlfn.XLOOKUP($A157,ALGLIB_SSA_XAUUSD!$AA$2:$AA$2401,ALGLIB_SSA_XAUUSD!$S$2:$S$2401,"",0)</f>
        <v/>
      </c>
      <c r="N157">
        <f>_xlfn.XLOOKUP($A157,ALGLIB_SSA_XAUUSD!$AA$2:$AA$2401,ALGLIB_SSA_XAUUSD!$T$2:$T$2401,"",0)</f>
        <v/>
      </c>
      <c r="O157">
        <f>_xlfn.XLOOKUP($A157,ALGLIB_SSA_XAUUSD!$AA$2:$AA$2401,ALGLIB_SSA_XAUUSD!$U$2:$U$2401,"",0)</f>
        <v/>
      </c>
      <c r="P157">
        <f>_xlfn.XLOOKUP($A157,ALGLIB_SSA_XAUUSD!$AA$2:$AA$2401,ALGLIB_SSA_XAUUSD!$V$2:$V$2401,"",0)</f>
        <v/>
      </c>
      <c r="S157">
        <f>A157</f>
        <v/>
      </c>
      <c r="T157">
        <f>J157</f>
        <v/>
      </c>
      <c r="U157">
        <f>K157</f>
        <v/>
      </c>
      <c r="V157" s="14">
        <f>IF($A157="","",MOD(ROW()-2,12)+1)</f>
        <v/>
      </c>
      <c r="W157">
        <f>L157</f>
        <v/>
      </c>
      <c r="X157" s="14">
        <f>IF(F157="","",F157)</f>
        <v/>
      </c>
      <c r="Y157" s="14">
        <f>IF(G157="","",G157)</f>
        <v/>
      </c>
      <c r="Z157">
        <f>M157</f>
        <v/>
      </c>
      <c r="AA157">
        <f>N157</f>
        <v/>
      </c>
      <c r="AB157" s="14">
        <f>IF(H157="","",H157)</f>
        <v/>
      </c>
      <c r="AC157">
        <f>O157</f>
        <v/>
      </c>
      <c r="AD157" s="14">
        <f>IF(I157="","",I157)</f>
        <v/>
      </c>
      <c r="AE157">
        <f>P157</f>
        <v/>
      </c>
      <c r="AH157">
        <f>IF(S157&lt;&gt;"",S157,AH156+900)</f>
        <v/>
      </c>
      <c r="AI157">
        <f>IF(T157&lt;&gt;"",T157,AI156)</f>
        <v/>
      </c>
      <c r="AJ157">
        <f>IF(U157&lt;&gt;"",U157,AJ156)</f>
        <v/>
      </c>
      <c r="AK157">
        <f>IF(W157&lt;&gt;"",W157,"")</f>
        <v/>
      </c>
      <c r="AL157" s="14">
        <f>IF(X157&lt;&gt;"",X157,"")</f>
        <v/>
      </c>
      <c r="AM157" s="14">
        <f>IF(Y157&lt;&gt;"",Y157,"")</f>
        <v/>
      </c>
      <c r="AN157" s="14">
        <f>IF(OR(AL157="",AM157=""),"",AL157-AM157)</f>
        <v/>
      </c>
      <c r="AO157">
        <f>IF(AN157="","",IF(AN157&gt;0,"Bullish","Bearish"))</f>
        <v/>
      </c>
      <c r="AP157">
        <f>IF(AO157="",AP156,AO157)</f>
        <v/>
      </c>
      <c r="AQ157" s="14">
        <f>IF(AB157&lt;&gt;"",AB157,"")</f>
        <v/>
      </c>
      <c r="AR157" s="14">
        <f>IF(AD157&lt;&gt;"",AD157,"")</f>
        <v/>
      </c>
      <c r="AS157">
        <f>IF(AS156+1=13,1,AS156+1)</f>
        <v/>
      </c>
      <c r="AT157">
        <f>IFERROR(IF(SLOPE($AQ$134:$AQ$145,$AS$134:$AS$145)&gt;0,MIN(3,ABS(SLOPE($AQ$134:$AQ$145,$AS$134:$AS$145))),IF(SLOPE($AQ$134:$AQ$145,$AS$134:$AS$145)&lt;-0.5,-0.5,0)),0)</f>
        <v/>
      </c>
      <c r="AU157">
        <f>IFERROR(IF(SLOPE($AR$134:$AR$145,$AS$134:$AS$145)&lt;0,MAX(-3,-ABS(SLOPE($AR$134:$AR$145,$AS$134:$AS$145))),IF(SLOPE($AR$134:$AR$145,$AS$134:$AS$145)&gt;0.5,0.5,0)),0)</f>
        <v/>
      </c>
      <c r="AV157">
        <f>($AQ$146+(AT157*(AS157-1)))</f>
        <v/>
      </c>
      <c r="AW157">
        <f>($AR$146+(AU157*(AS157-1)))</f>
        <v/>
      </c>
      <c r="AX157">
        <f>IF(AT157&gt;0,AV157+AT157,AV157)</f>
        <v/>
      </c>
      <c r="AY157">
        <f>IF(AU157&lt;0,AW157+AU157,AW157)</f>
        <v/>
      </c>
      <c r="BA157" s="14">
        <f>IFERROR(AX157-AQ157,"")</f>
        <v/>
      </c>
      <c r="BB157" s="14">
        <f>IFERROR(AY157-AR157,"")</f>
        <v/>
      </c>
      <c r="BD157">
        <f>AH157</f>
        <v/>
      </c>
      <c r="BE157">
        <f>AI157</f>
        <v/>
      </c>
      <c r="BF157">
        <f>AJ157</f>
        <v/>
      </c>
      <c r="BG157" s="14">
        <f>L157</f>
        <v/>
      </c>
      <c r="BH157" s="14">
        <f>IF(X157="","",X157)</f>
        <v/>
      </c>
      <c r="BI157" s="14">
        <f>IF(Y157="","",Y157)</f>
        <v/>
      </c>
      <c r="BJ157">
        <f>Z157</f>
        <v/>
      </c>
      <c r="BK157">
        <f>AA157</f>
        <v/>
      </c>
      <c r="BL157">
        <f>IFERROR(AX157,"")</f>
        <v/>
      </c>
      <c r="BM157">
        <f>IFERROR(AY157,"")</f>
        <v/>
      </c>
    </row>
    <row r="158" ht="14.25" customHeight="1">
      <c r="A158">
        <f>ALGLIB_SSA_XAUUSD!AA158</f>
        <v/>
      </c>
      <c r="B158">
        <f>IF($A158="","",INDEX(ALGLIB_SSA_XAUUSD!$B$2:$B$2401,MATCH($A158,ALGLIB_SSA_XAUUSD!$A$2:$A$2401,1)))</f>
        <v/>
      </c>
      <c r="C158">
        <f>IF($A158="","",INDEX(ALGLIB_SSA_XAUUSD!$C$2:$C$2401,MATCH($A158,ALGLIB_SSA_XAUUSD!$A$2:$A$2401,1)))</f>
        <v/>
      </c>
      <c r="D158" s="14">
        <f>IF($A158="","",INT((ROW()-2)/12)+1)</f>
        <v/>
      </c>
      <c r="E158" s="14">
        <f>IF($A158="","",INDEX(ALGLIB_SSA_XAUUSD!$D$2:$D$2401,MATCH($A158,ALGLIB_SSA_XAUUSD!$A$2:$A$2401,1)))</f>
        <v/>
      </c>
      <c r="F158" s="14">
        <f>IF($A158="","",INDEX(ALGLIB_SSA_XAUUSD!$E$2:$E$2401,MATCH($A158,ALGLIB_SSA_XAUUSD!$A$2:$A$2401,1)))</f>
        <v/>
      </c>
      <c r="G158" s="14">
        <f>IF($A158="","",INDEX(ALGLIB_SSA_XAUUSD!$F$2:$F$2401,MATCH($A158,ALGLIB_SSA_XAUUSD!$A$2:$A$2401,1)))</f>
        <v/>
      </c>
      <c r="H158" s="14">
        <f>IF($A158="","",INDEX(ALGLIB_SSA_XAUUSD!$G$2:$G$2401,MATCH($A158,ALGLIB_SSA_XAUUSD!$A$2:$A$2401,1)))</f>
        <v/>
      </c>
      <c r="I158" s="14">
        <f>IF($A158="","",INDEX(ALGLIB_SSA_XAUUSD!$H$2:$H$2401,MATCH($A158,ALGLIB_SSA_XAUUSD!$A$2:$A$2401,1)))</f>
        <v/>
      </c>
      <c r="J158">
        <f>_xlfn.XLOOKUP($A158,ALGLIB_SSA_XAUUSD!$AA$2:$AA$2401,ALGLIB_SSA_XAUUSD!$P$2:$P$2401,"",0)</f>
        <v/>
      </c>
      <c r="K158">
        <f>_xlfn.XLOOKUP($A158,ALGLIB_SSA_XAUUSD!$AA$2:$AA$2401,ALGLIB_SSA_XAUUSD!$Q$2:$Q$2401,"",0)</f>
        <v/>
      </c>
      <c r="L158">
        <f>_xlfn.XLOOKUP($A158,ALGLIB_SSA_XAUUSD!$AA$2:$AA$2401,ALGLIB_SSA_XAUUSD!$R$2:$R$2401,"",0)</f>
        <v/>
      </c>
      <c r="M158">
        <f>_xlfn.XLOOKUP($A158,ALGLIB_SSA_XAUUSD!$AA$2:$AA$2401,ALGLIB_SSA_XAUUSD!$S$2:$S$2401,"",0)</f>
        <v/>
      </c>
      <c r="N158">
        <f>_xlfn.XLOOKUP($A158,ALGLIB_SSA_XAUUSD!$AA$2:$AA$2401,ALGLIB_SSA_XAUUSD!$T$2:$T$2401,"",0)</f>
        <v/>
      </c>
      <c r="O158">
        <f>_xlfn.XLOOKUP($A158,ALGLIB_SSA_XAUUSD!$AA$2:$AA$2401,ALGLIB_SSA_XAUUSD!$U$2:$U$2401,"",0)</f>
        <v/>
      </c>
      <c r="P158">
        <f>_xlfn.XLOOKUP($A158,ALGLIB_SSA_XAUUSD!$AA$2:$AA$2401,ALGLIB_SSA_XAUUSD!$V$2:$V$2401,"",0)</f>
        <v/>
      </c>
      <c r="S158">
        <f>A158</f>
        <v/>
      </c>
      <c r="T158">
        <f>J158</f>
        <v/>
      </c>
      <c r="U158">
        <f>K158</f>
        <v/>
      </c>
      <c r="V158" s="14">
        <f>IF($A158="","",MOD(ROW()-2,12)+1)</f>
        <v/>
      </c>
      <c r="W158">
        <f>L158</f>
        <v/>
      </c>
      <c r="X158" s="14">
        <f>IF(F158="","",F158)</f>
        <v/>
      </c>
      <c r="Y158" s="14">
        <f>IF(G158="","",G158)</f>
        <v/>
      </c>
      <c r="Z158">
        <f>M158</f>
        <v/>
      </c>
      <c r="AA158">
        <f>N158</f>
        <v/>
      </c>
      <c r="AB158" s="14">
        <f>IF(H158="","",H158)</f>
        <v/>
      </c>
      <c r="AC158">
        <f>O158</f>
        <v/>
      </c>
      <c r="AD158" s="14">
        <f>IF(I158="","",I158)</f>
        <v/>
      </c>
      <c r="AE158">
        <f>P158</f>
        <v/>
      </c>
      <c r="AH158">
        <f>IF(S158&lt;&gt;"",S158,AH157+900)</f>
        <v/>
      </c>
      <c r="AI158">
        <f>IF(T158&lt;&gt;"",T158,AI157)</f>
        <v/>
      </c>
      <c r="AJ158">
        <f>IF(U158&lt;&gt;"",U158,AJ157)</f>
        <v/>
      </c>
      <c r="AK158">
        <f>IF(W158&lt;&gt;"",W158,"")</f>
        <v/>
      </c>
      <c r="AL158" s="14">
        <f>IF(X158&lt;&gt;"",X158,"")</f>
        <v/>
      </c>
      <c r="AM158" s="14">
        <f>IF(Y158&lt;&gt;"",Y158,"")</f>
        <v/>
      </c>
      <c r="AN158" s="14">
        <f>IF(OR(AL158="",AM158=""),"",AL158-AM158)</f>
        <v/>
      </c>
      <c r="AO158">
        <f>IF(AN158="","",IF(AN158&gt;0,"Bullish","Bearish"))</f>
        <v/>
      </c>
      <c r="AP158">
        <f>IF(AO158="",AP157,AO158)</f>
        <v/>
      </c>
      <c r="AQ158" s="14">
        <f>IF(AB158&lt;&gt;"",AB158,"")</f>
        <v/>
      </c>
      <c r="AR158" s="14">
        <f>IF(AD158&lt;&gt;"",AD158,"")</f>
        <v/>
      </c>
      <c r="AS158">
        <f>IF(AS157+1=13,1,AS157+1)</f>
        <v/>
      </c>
      <c r="AT158">
        <f>IFERROR(IF(SLOPE($AQ$146:$AQ$157,$AS$146:$AS$157)&gt;0,MIN(3,ABS(SLOPE($AQ$146:$AQ$157,$AS$146:$AS$157))),IF(SLOPE($AQ$146:$AQ$157,$AS$146:$AS$157)&lt;-0.5,-0.5,0)),0)</f>
        <v/>
      </c>
      <c r="AU158">
        <f>IFERROR(IF(SLOPE($AR$146:$AR$157,$AS$146:$AS$157)&lt;0,MAX(-3,-ABS(SLOPE($AR$146:$AR$157,$AS$146:$AS$157))),IF(SLOPE($AR$146:$AR$157,$AS$146:$AS$157)&gt;0.5,0.5,0)),0)</f>
        <v/>
      </c>
      <c r="AV158">
        <f>($AQ$158+(AT158*(AS158-1)))</f>
        <v/>
      </c>
      <c r="AW158">
        <f>($AR$158+(AU158*(AS158-1)))</f>
        <v/>
      </c>
      <c r="AX158">
        <f>IF(AT158&gt;0,AV158+AT158,AV158)</f>
        <v/>
      </c>
      <c r="AY158">
        <f>IF(AU158&lt;0,AW158+AU158,AW158)</f>
        <v/>
      </c>
      <c r="BA158" s="14">
        <f>IFERROR(AX158-AQ158,"")</f>
        <v/>
      </c>
      <c r="BB158" s="14">
        <f>IFERROR(AY158-AR158,"")</f>
        <v/>
      </c>
      <c r="BD158">
        <f>AH158</f>
        <v/>
      </c>
      <c r="BE158">
        <f>AI158</f>
        <v/>
      </c>
      <c r="BF158">
        <f>AJ158</f>
        <v/>
      </c>
      <c r="BG158" s="14">
        <f>L158</f>
        <v/>
      </c>
      <c r="BH158" s="14">
        <f>IF(X158="","",X158)</f>
        <v/>
      </c>
      <c r="BI158" s="14">
        <f>IF(Y158="","",Y158)</f>
        <v/>
      </c>
      <c r="BJ158">
        <f>Z158</f>
        <v/>
      </c>
      <c r="BK158">
        <f>AA158</f>
        <v/>
      </c>
      <c r="BL158">
        <f>IFERROR(AX158,"")</f>
        <v/>
      </c>
      <c r="BM158">
        <f>IFERROR(AY158,"")</f>
        <v/>
      </c>
    </row>
    <row r="159" ht="14.25" customHeight="1">
      <c r="A159">
        <f>ALGLIB_SSA_XAUUSD!AA159</f>
        <v/>
      </c>
      <c r="B159">
        <f>IF($A159="","",INDEX(ALGLIB_SSA_XAUUSD!$B$2:$B$2401,MATCH($A159,ALGLIB_SSA_XAUUSD!$A$2:$A$2401,1)))</f>
        <v/>
      </c>
      <c r="C159">
        <f>IF($A159="","",INDEX(ALGLIB_SSA_XAUUSD!$C$2:$C$2401,MATCH($A159,ALGLIB_SSA_XAUUSD!$A$2:$A$2401,1)))</f>
        <v/>
      </c>
      <c r="D159" s="14">
        <f>IF($A159="","",INT((ROW()-2)/12)+1)</f>
        <v/>
      </c>
      <c r="E159" s="14">
        <f>IF(AND(E170&lt;&gt;"",D170=D158+1),E158+(E170-E158)*1/12,"")</f>
        <v/>
      </c>
      <c r="F159" s="14">
        <f>IF(AND(F170&lt;&gt;"",D170=D158+1),F158+(F170-F158)*1/12,"")</f>
        <v/>
      </c>
      <c r="G159" s="14">
        <f>IF(AND(G170&lt;&gt;"",D170=D158+1),G158+(G170-G158)*1/12,"")</f>
        <v/>
      </c>
      <c r="H159" s="14">
        <f>IF(AND(H170&lt;&gt;"",D170=D158+1),H158+(H170-H158)*1/12,"")</f>
        <v/>
      </c>
      <c r="I159" s="14">
        <f>IF(AND(L170&lt;&gt;"",D170=D158+1),I158+(I170-I158)*1/12,"")</f>
        <v/>
      </c>
      <c r="J159">
        <f>_xlfn.XLOOKUP($A159,ALGLIB_SSA_XAUUSD!$AA$2:$AA$2401,ALGLIB_SSA_XAUUSD!$P$2:$P$2401,"",0)</f>
        <v/>
      </c>
      <c r="K159">
        <f>_xlfn.XLOOKUP($A159,ALGLIB_SSA_XAUUSD!$AA$2:$AA$2401,ALGLIB_SSA_XAUUSD!$Q$2:$Q$2401,"",0)</f>
        <v/>
      </c>
      <c r="L159">
        <f>_xlfn.XLOOKUP($A159,ALGLIB_SSA_XAUUSD!$AA$2:$AA$2401,ALGLIB_SSA_XAUUSD!$R$2:$R$2401,"",0)</f>
        <v/>
      </c>
      <c r="M159">
        <f>_xlfn.XLOOKUP($A159,ALGLIB_SSA_XAUUSD!$AA$2:$AA$2401,ALGLIB_SSA_XAUUSD!$S$2:$S$2401,"",0)</f>
        <v/>
      </c>
      <c r="N159">
        <f>_xlfn.XLOOKUP($A159,ALGLIB_SSA_XAUUSD!$AA$2:$AA$2401,ALGLIB_SSA_XAUUSD!$T$2:$T$2401,"",0)</f>
        <v/>
      </c>
      <c r="O159">
        <f>_xlfn.XLOOKUP($A159,ALGLIB_SSA_XAUUSD!$AA$2:$AA$2401,ALGLIB_SSA_XAUUSD!$U$2:$U$2401,"",0)</f>
        <v/>
      </c>
      <c r="P159">
        <f>_xlfn.XLOOKUP($A159,ALGLIB_SSA_XAUUSD!$AA$2:$AA$2401,ALGLIB_SSA_XAUUSD!$V$2:$V$2401,"",0)</f>
        <v/>
      </c>
      <c r="S159">
        <f>A159</f>
        <v/>
      </c>
      <c r="T159">
        <f>J159</f>
        <v/>
      </c>
      <c r="U159">
        <f>K159</f>
        <v/>
      </c>
      <c r="V159" s="14">
        <f>IF($A159="","",MOD(ROW()-2,12)+1)</f>
        <v/>
      </c>
      <c r="W159">
        <f>L159</f>
        <v/>
      </c>
      <c r="X159" s="14">
        <f>IF(F159="","",F159)</f>
        <v/>
      </c>
      <c r="Y159" s="14">
        <f>IF(G159="","",G159)</f>
        <v/>
      </c>
      <c r="Z159">
        <f>M159</f>
        <v/>
      </c>
      <c r="AA159">
        <f>N159</f>
        <v/>
      </c>
      <c r="AB159" s="14">
        <f>IF(H159="","",H159)</f>
        <v/>
      </c>
      <c r="AC159">
        <f>O159</f>
        <v/>
      </c>
      <c r="AD159" s="14">
        <f>IF(I159="","",I159)</f>
        <v/>
      </c>
      <c r="AE159">
        <f>P159</f>
        <v/>
      </c>
      <c r="AH159">
        <f>IF(S159&lt;&gt;"",S159,AH158+900)</f>
        <v/>
      </c>
      <c r="AI159">
        <f>IF(T159&lt;&gt;"",T159,AI158)</f>
        <v/>
      </c>
      <c r="AJ159">
        <f>IF(U159&lt;&gt;"",U159,AJ158)</f>
        <v/>
      </c>
      <c r="AK159">
        <f>IF(W159&lt;&gt;"",W159,"")</f>
        <v/>
      </c>
      <c r="AL159" s="14">
        <f>IF(X159&lt;&gt;"",X159,"")</f>
        <v/>
      </c>
      <c r="AM159" s="14">
        <f>IF(Y159&lt;&gt;"",Y159,"")</f>
        <v/>
      </c>
      <c r="AN159" s="14">
        <f>IF(OR(AL159="",AM159=""),"",AL159-AM159)</f>
        <v/>
      </c>
      <c r="AO159">
        <f>IF(AN159="","",IF(AN159&gt;0,"Bullish","Bearish"))</f>
        <v/>
      </c>
      <c r="AP159">
        <f>IF(AO159="",AP158,AO159)</f>
        <v/>
      </c>
      <c r="AQ159" s="14">
        <f>IF(AB159&lt;&gt;"",AB159,"")</f>
        <v/>
      </c>
      <c r="AR159" s="14">
        <f>IF(AD159&lt;&gt;"",AD159,"")</f>
        <v/>
      </c>
      <c r="AS159">
        <f>IF(AS158+1=13,1,AS158+1)</f>
        <v/>
      </c>
      <c r="AT159">
        <f>IFERROR(IF(SLOPE($AQ$146:$AQ$157,$AS$146:$AS$157)&gt;0,MIN(3,ABS(SLOPE($AQ$146:$AQ$157,$AS$146:$AS$157))),IF(SLOPE($AQ$146:$AQ$157,$AS$146:$AS$157)&lt;-0.5,-0.5,0)),0)</f>
        <v/>
      </c>
      <c r="AU159">
        <f>IFERROR(IF(SLOPE($AR$146:$AR$157,$AS$146:$AS$157)&lt;0,MAX(-3,-ABS(SLOPE($AR$146:$AR$157,$AS$146:$AS$157))),IF(SLOPE($AR$146:$AR$157,$AS$146:$AS$157)&gt;0.5,0.5,0)),0)</f>
        <v/>
      </c>
      <c r="AV159">
        <f>($AQ$158+(AT159*(AS159-1)))</f>
        <v/>
      </c>
      <c r="AW159">
        <f>($AR$158+(AU159*(AS159-1)))</f>
        <v/>
      </c>
      <c r="AX159">
        <f>IF(AT159&gt;0,AV159+AT159,AV159)</f>
        <v/>
      </c>
      <c r="AY159">
        <f>IF(AU159&lt;0,AW159+AU159,AW159)</f>
        <v/>
      </c>
      <c r="BA159" s="14">
        <f>IFERROR(AX159-AQ159,"")</f>
        <v/>
      </c>
      <c r="BB159" s="14">
        <f>IFERROR(AY159-AR159,"")</f>
        <v/>
      </c>
      <c r="BD159">
        <f>AH159</f>
        <v/>
      </c>
      <c r="BE159">
        <f>AI159</f>
        <v/>
      </c>
      <c r="BF159">
        <f>AJ159</f>
        <v/>
      </c>
      <c r="BG159" s="14">
        <f>L159</f>
        <v/>
      </c>
      <c r="BH159" s="14">
        <f>IF(X159="","",X159)</f>
        <v/>
      </c>
      <c r="BI159" s="14">
        <f>IF(Y159="","",Y159)</f>
        <v/>
      </c>
      <c r="BJ159">
        <f>Z159</f>
        <v/>
      </c>
      <c r="BK159">
        <f>AA159</f>
        <v/>
      </c>
      <c r="BL159">
        <f>IFERROR(AX159,"")</f>
        <v/>
      </c>
      <c r="BM159">
        <f>IFERROR(AY159,"")</f>
        <v/>
      </c>
    </row>
    <row r="160" ht="14.25" customHeight="1">
      <c r="A160">
        <f>ALGLIB_SSA_XAUUSD!AA160</f>
        <v/>
      </c>
      <c r="B160">
        <f>IF($A160="","",INDEX(ALGLIB_SSA_XAUUSD!$B$2:$B$2401,MATCH($A160,ALGLIB_SSA_XAUUSD!$A$2:$A$2401,1)))</f>
        <v/>
      </c>
      <c r="C160">
        <f>IF($A160="","",INDEX(ALGLIB_SSA_XAUUSD!$C$2:$C$2401,MATCH($A160,ALGLIB_SSA_XAUUSD!$A$2:$A$2401,1)))</f>
        <v/>
      </c>
      <c r="D160" s="14">
        <f>IF($A160="","",INT((ROW()-2)/12)+1)</f>
        <v/>
      </c>
      <c r="E160" s="14">
        <f>IF(AND(E170&lt;&gt;"",D170=D158+1),E158+(E170-E158)*2/12,"")</f>
        <v/>
      </c>
      <c r="F160" s="14">
        <f>IF(AND(F170&lt;&gt;"",D170=D158+1),F158+(F170-F158)*2/12,"")</f>
        <v/>
      </c>
      <c r="G160" s="14">
        <f>IF(AND(G170&lt;&gt;"",D170=D158+1),G158+(G170-G158)*2/12,"")</f>
        <v/>
      </c>
      <c r="H160" s="14">
        <f>IF(AND(H170&lt;&gt;"",D170=D158+1),H158+(H170-H158)*2/12,"")</f>
        <v/>
      </c>
      <c r="I160" s="14">
        <f>IF(AND(L170&lt;&gt;"",D170=D158+1),I158+(I170-I158)*2/12,"")</f>
        <v/>
      </c>
      <c r="J160">
        <f>_xlfn.XLOOKUP($A160,ALGLIB_SSA_XAUUSD!$AA$2:$AA$2401,ALGLIB_SSA_XAUUSD!$P$2:$P$2401,"",0)</f>
        <v/>
      </c>
      <c r="K160">
        <f>_xlfn.XLOOKUP($A160,ALGLIB_SSA_XAUUSD!$AA$2:$AA$2401,ALGLIB_SSA_XAUUSD!$Q$2:$Q$2401,"",0)</f>
        <v/>
      </c>
      <c r="L160">
        <f>_xlfn.XLOOKUP($A160,ALGLIB_SSA_XAUUSD!$AA$2:$AA$2401,ALGLIB_SSA_XAUUSD!$R$2:$R$2401,"",0)</f>
        <v/>
      </c>
      <c r="M160">
        <f>_xlfn.XLOOKUP($A160,ALGLIB_SSA_XAUUSD!$AA$2:$AA$2401,ALGLIB_SSA_XAUUSD!$S$2:$S$2401,"",0)</f>
        <v/>
      </c>
      <c r="N160">
        <f>_xlfn.XLOOKUP($A160,ALGLIB_SSA_XAUUSD!$AA$2:$AA$2401,ALGLIB_SSA_XAUUSD!$T$2:$T$2401,"",0)</f>
        <v/>
      </c>
      <c r="O160">
        <f>_xlfn.XLOOKUP($A160,ALGLIB_SSA_XAUUSD!$AA$2:$AA$2401,ALGLIB_SSA_XAUUSD!$U$2:$U$2401,"",0)</f>
        <v/>
      </c>
      <c r="P160">
        <f>_xlfn.XLOOKUP($A160,ALGLIB_SSA_XAUUSD!$AA$2:$AA$2401,ALGLIB_SSA_XAUUSD!$V$2:$V$2401,"",0)</f>
        <v/>
      </c>
      <c r="S160">
        <f>A160</f>
        <v/>
      </c>
      <c r="T160">
        <f>J160</f>
        <v/>
      </c>
      <c r="U160">
        <f>K160</f>
        <v/>
      </c>
      <c r="V160" s="14">
        <f>IF($A160="","",MOD(ROW()-2,12)+1)</f>
        <v/>
      </c>
      <c r="W160">
        <f>L160</f>
        <v/>
      </c>
      <c r="X160" s="14">
        <f>IF(F160="","",F160)</f>
        <v/>
      </c>
      <c r="Y160" s="14">
        <f>IF(G160="","",G160)</f>
        <v/>
      </c>
      <c r="Z160">
        <f>M160</f>
        <v/>
      </c>
      <c r="AA160">
        <f>N160</f>
        <v/>
      </c>
      <c r="AB160" s="14">
        <f>IF(H160="","",H160)</f>
        <v/>
      </c>
      <c r="AC160">
        <f>O160</f>
        <v/>
      </c>
      <c r="AD160" s="14">
        <f>IF(I160="","",I160)</f>
        <v/>
      </c>
      <c r="AE160">
        <f>P160</f>
        <v/>
      </c>
      <c r="AH160">
        <f>IF(S160&lt;&gt;"",S160,AH159+900)</f>
        <v/>
      </c>
      <c r="AI160">
        <f>IF(T160&lt;&gt;"",T160,AI159)</f>
        <v/>
      </c>
      <c r="AJ160">
        <f>IF(U160&lt;&gt;"",U160,AJ159)</f>
        <v/>
      </c>
      <c r="AK160">
        <f>IF(W160&lt;&gt;"",W160,"")</f>
        <v/>
      </c>
      <c r="AL160" s="14">
        <f>IF(X160&lt;&gt;"",X160,"")</f>
        <v/>
      </c>
      <c r="AM160" s="14">
        <f>IF(Y160&lt;&gt;"",Y160,"")</f>
        <v/>
      </c>
      <c r="AN160" s="14">
        <f>IF(OR(AL160="",AM160=""),"",AL160-AM160)</f>
        <v/>
      </c>
      <c r="AO160">
        <f>IF(AN160="","",IF(AN160&gt;0,"Bullish","Bearish"))</f>
        <v/>
      </c>
      <c r="AP160">
        <f>IF(AO160="",AP159,AO160)</f>
        <v/>
      </c>
      <c r="AQ160" s="14">
        <f>IF(AB160&lt;&gt;"",AB160,"")</f>
        <v/>
      </c>
      <c r="AR160" s="14">
        <f>IF(AD160&lt;&gt;"",AD160,"")</f>
        <v/>
      </c>
      <c r="AS160">
        <f>IF(AS159+1=13,1,AS159+1)</f>
        <v/>
      </c>
      <c r="AT160">
        <f>IFERROR(IF(SLOPE($AQ$146:$AQ$157,$AS$146:$AS$157)&gt;0,MIN(3,ABS(SLOPE($AQ$146:$AQ$157,$AS$146:$AS$157))),IF(SLOPE($AQ$146:$AQ$157,$AS$146:$AS$157)&lt;-0.5,-0.5,0)),0)</f>
        <v/>
      </c>
      <c r="AU160">
        <f>IFERROR(IF(SLOPE($AR$146:$AR$157,$AS$146:$AS$157)&lt;0,MAX(-3,-ABS(SLOPE($AR$146:$AR$157,$AS$146:$AS$157))),IF(SLOPE($AR$146:$AR$157,$AS$146:$AS$157)&gt;0.5,0.5,0)),0)</f>
        <v/>
      </c>
      <c r="AV160">
        <f>($AQ$158+(AT160*(AS160-1)))</f>
        <v/>
      </c>
      <c r="AW160">
        <f>($AR$158+(AU160*(AS160-1)))</f>
        <v/>
      </c>
      <c r="AX160">
        <f>IF(AT160&gt;0,AV160+AT160,AV160)</f>
        <v/>
      </c>
      <c r="AY160">
        <f>IF(AU160&lt;0,AW160+AU160,AW160)</f>
        <v/>
      </c>
      <c r="BA160" s="14">
        <f>IFERROR(AX160-AQ160,"")</f>
        <v/>
      </c>
      <c r="BB160" s="14">
        <f>IFERROR(AY160-AR160,"")</f>
        <v/>
      </c>
      <c r="BD160">
        <f>AH160</f>
        <v/>
      </c>
      <c r="BE160">
        <f>AI160</f>
        <v/>
      </c>
      <c r="BF160">
        <f>AJ160</f>
        <v/>
      </c>
      <c r="BG160" s="14">
        <f>L160</f>
        <v/>
      </c>
      <c r="BH160" s="14">
        <f>IF(X160="","",X160)</f>
        <v/>
      </c>
      <c r="BI160" s="14">
        <f>IF(Y160="","",Y160)</f>
        <v/>
      </c>
      <c r="BJ160">
        <f>Z160</f>
        <v/>
      </c>
      <c r="BK160">
        <f>AA160</f>
        <v/>
      </c>
      <c r="BL160">
        <f>IFERROR(AX160,"")</f>
        <v/>
      </c>
      <c r="BM160">
        <f>IFERROR(AY160,"")</f>
        <v/>
      </c>
    </row>
    <row r="161" ht="14.25" customHeight="1">
      <c r="A161">
        <f>ALGLIB_SSA_XAUUSD!AA161</f>
        <v/>
      </c>
      <c r="B161">
        <f>IF($A161="","",INDEX(ALGLIB_SSA_XAUUSD!$B$2:$B$2401,MATCH($A161,ALGLIB_SSA_XAUUSD!$A$2:$A$2401,1)))</f>
        <v/>
      </c>
      <c r="C161">
        <f>IF($A161="","",INDEX(ALGLIB_SSA_XAUUSD!$C$2:$C$2401,MATCH($A161,ALGLIB_SSA_XAUUSD!$A$2:$A$2401,1)))</f>
        <v/>
      </c>
      <c r="D161" s="14">
        <f>IF($A161="","",INT((ROW()-2)/12)+1)</f>
        <v/>
      </c>
      <c r="E161" s="14">
        <f>IF(AND(E170&lt;&gt;"",D170=D158+1),E158+(E170-E158)*3/12,"")</f>
        <v/>
      </c>
      <c r="F161" s="14">
        <f>IF(AND(F170&lt;&gt;"",D170=D158+1),F158+(F170-F158)*3/12,"")</f>
        <v/>
      </c>
      <c r="G161" s="14">
        <f>IF(AND(G170&lt;&gt;"",D170=D158+1),G158+(G170-G158)*3/12,"")</f>
        <v/>
      </c>
      <c r="H161" s="14">
        <f>IF(AND(H170&lt;&gt;"",D170=D158+1),H158+(H170-H158)*3/12,"")</f>
        <v/>
      </c>
      <c r="I161" s="14">
        <f>IF(AND(L170&lt;&gt;"",D170=D158+1),I158+(I170-I158)*3/12,"")</f>
        <v/>
      </c>
      <c r="J161">
        <f>_xlfn.XLOOKUP($A161,ALGLIB_SSA_XAUUSD!$AA$2:$AA$2401,ALGLIB_SSA_XAUUSD!$P$2:$P$2401,"",0)</f>
        <v/>
      </c>
      <c r="K161">
        <f>_xlfn.XLOOKUP($A161,ALGLIB_SSA_XAUUSD!$AA$2:$AA$2401,ALGLIB_SSA_XAUUSD!$Q$2:$Q$2401,"",0)</f>
        <v/>
      </c>
      <c r="L161">
        <f>_xlfn.XLOOKUP($A161,ALGLIB_SSA_XAUUSD!$AA$2:$AA$2401,ALGLIB_SSA_XAUUSD!$R$2:$R$2401,"",0)</f>
        <v/>
      </c>
      <c r="M161">
        <f>_xlfn.XLOOKUP($A161,ALGLIB_SSA_XAUUSD!$AA$2:$AA$2401,ALGLIB_SSA_XAUUSD!$S$2:$S$2401,"",0)</f>
        <v/>
      </c>
      <c r="N161">
        <f>_xlfn.XLOOKUP($A161,ALGLIB_SSA_XAUUSD!$AA$2:$AA$2401,ALGLIB_SSA_XAUUSD!$T$2:$T$2401,"",0)</f>
        <v/>
      </c>
      <c r="O161">
        <f>_xlfn.XLOOKUP($A161,ALGLIB_SSA_XAUUSD!$AA$2:$AA$2401,ALGLIB_SSA_XAUUSD!$U$2:$U$2401,"",0)</f>
        <v/>
      </c>
      <c r="P161">
        <f>_xlfn.XLOOKUP($A161,ALGLIB_SSA_XAUUSD!$AA$2:$AA$2401,ALGLIB_SSA_XAUUSD!$V$2:$V$2401,"",0)</f>
        <v/>
      </c>
      <c r="S161">
        <f>A161</f>
        <v/>
      </c>
      <c r="T161">
        <f>J161</f>
        <v/>
      </c>
      <c r="U161">
        <f>K161</f>
        <v/>
      </c>
      <c r="V161" s="14">
        <f>IF($A161="","",MOD(ROW()-2,12)+1)</f>
        <v/>
      </c>
      <c r="W161">
        <f>L161</f>
        <v/>
      </c>
      <c r="X161" s="14">
        <f>IF(F161="","",F161)</f>
        <v/>
      </c>
      <c r="Y161" s="14">
        <f>IF(G161="","",G161)</f>
        <v/>
      </c>
      <c r="Z161">
        <f>M161</f>
        <v/>
      </c>
      <c r="AA161">
        <f>N161</f>
        <v/>
      </c>
      <c r="AB161" s="14">
        <f>IF(H161="","",H161)</f>
        <v/>
      </c>
      <c r="AC161">
        <f>O161</f>
        <v/>
      </c>
      <c r="AD161" s="14">
        <f>IF(I161="","",I161)</f>
        <v/>
      </c>
      <c r="AE161">
        <f>P161</f>
        <v/>
      </c>
      <c r="AH161">
        <f>IF(S161&lt;&gt;"",S161,AH160+900)</f>
        <v/>
      </c>
      <c r="AI161">
        <f>IF(T161&lt;&gt;"",T161,AI160)</f>
        <v/>
      </c>
      <c r="AJ161">
        <f>IF(U161&lt;&gt;"",U161,AJ160)</f>
        <v/>
      </c>
      <c r="AK161">
        <f>IF(W161&lt;&gt;"",W161,"")</f>
        <v/>
      </c>
      <c r="AL161" s="14">
        <f>IF(X161&lt;&gt;"",X161,"")</f>
        <v/>
      </c>
      <c r="AM161" s="14">
        <f>IF(Y161&lt;&gt;"",Y161,"")</f>
        <v/>
      </c>
      <c r="AN161" s="14">
        <f>IF(OR(AL161="",AM161=""),"",AL161-AM161)</f>
        <v/>
      </c>
      <c r="AO161">
        <f>IF(AN161="","",IF(AN161&gt;0,"Bullish","Bearish"))</f>
        <v/>
      </c>
      <c r="AP161">
        <f>IF(AO161="",AP160,AO161)</f>
        <v/>
      </c>
      <c r="AQ161" s="14">
        <f>IF(AB161&lt;&gt;"",AB161,"")</f>
        <v/>
      </c>
      <c r="AR161" s="14">
        <f>IF(AD161&lt;&gt;"",AD161,"")</f>
        <v/>
      </c>
      <c r="AS161">
        <f>IF(AS160+1=13,1,AS160+1)</f>
        <v/>
      </c>
      <c r="AT161">
        <f>IFERROR(IF(SLOPE($AQ$146:$AQ$157,$AS$146:$AS$157)&gt;0,MIN(3,ABS(SLOPE($AQ$146:$AQ$157,$AS$146:$AS$157))),IF(SLOPE($AQ$146:$AQ$157,$AS$146:$AS$157)&lt;-0.5,-0.5,0)),0)</f>
        <v/>
      </c>
      <c r="AU161">
        <f>IFERROR(IF(SLOPE($AR$146:$AR$157,$AS$146:$AS$157)&lt;0,MAX(-3,-ABS(SLOPE($AR$146:$AR$157,$AS$146:$AS$157))),IF(SLOPE($AR$146:$AR$157,$AS$146:$AS$157)&gt;0.5,0.5,0)),0)</f>
        <v/>
      </c>
      <c r="AV161">
        <f>($AQ$158+(AT161*(AS161-1)))</f>
        <v/>
      </c>
      <c r="AW161">
        <f>($AR$158+(AU161*(AS161-1)))</f>
        <v/>
      </c>
      <c r="AX161">
        <f>IF(AT161&gt;0,AV161+AT161,AV161)</f>
        <v/>
      </c>
      <c r="AY161">
        <f>IF(AU161&lt;0,AW161+AU161,AW161)</f>
        <v/>
      </c>
      <c r="BA161" s="14">
        <f>IFERROR(AX161-AQ161,"")</f>
        <v/>
      </c>
      <c r="BB161" s="14">
        <f>IFERROR(AY161-AR161,"")</f>
        <v/>
      </c>
      <c r="BD161">
        <f>AH161</f>
        <v/>
      </c>
      <c r="BE161">
        <f>AI161</f>
        <v/>
      </c>
      <c r="BF161">
        <f>AJ161</f>
        <v/>
      </c>
      <c r="BG161" s="14">
        <f>L161</f>
        <v/>
      </c>
      <c r="BH161" s="14">
        <f>IF(X161="","",X161)</f>
        <v/>
      </c>
      <c r="BI161" s="14">
        <f>IF(Y161="","",Y161)</f>
        <v/>
      </c>
      <c r="BJ161">
        <f>Z161</f>
        <v/>
      </c>
      <c r="BK161">
        <f>AA161</f>
        <v/>
      </c>
      <c r="BL161">
        <f>IFERROR(AX161,"")</f>
        <v/>
      </c>
      <c r="BM161">
        <f>IFERROR(AY161,"")</f>
        <v/>
      </c>
    </row>
    <row r="162" ht="14.25" customHeight="1">
      <c r="A162">
        <f>ALGLIB_SSA_XAUUSD!AA162</f>
        <v/>
      </c>
      <c r="B162">
        <f>IF($A162="","",INDEX(ALGLIB_SSA_XAUUSD!$B$2:$B$2401,MATCH($A162,ALGLIB_SSA_XAUUSD!$A$2:$A$2401,1)))</f>
        <v/>
      </c>
      <c r="C162">
        <f>IF($A162="","",INDEX(ALGLIB_SSA_XAUUSD!$C$2:$C$2401,MATCH($A162,ALGLIB_SSA_XAUUSD!$A$2:$A$2401,1)))</f>
        <v/>
      </c>
      <c r="D162" s="14">
        <f>IF($A162="","",INT((ROW()-2)/12)+1)</f>
        <v/>
      </c>
      <c r="E162" s="14">
        <f>IF(AND(E170&lt;&gt;"",D170=D158+1),E158+(E170-E158)*4/12,"")</f>
        <v/>
      </c>
      <c r="F162" s="14">
        <f>IF(AND(F170&lt;&gt;"",D170=D158+1),F158+(F170-F158)*4/12,"")</f>
        <v/>
      </c>
      <c r="G162" s="14">
        <f>IF(AND(G170&lt;&gt;"",D170=D158+1),G158+(G170-G158)*4/12,"")</f>
        <v/>
      </c>
      <c r="H162" s="14">
        <f>IF(AND(H170&lt;&gt;"",D170=D158+1),H158+(H170-H158)*4/12,"")</f>
        <v/>
      </c>
      <c r="I162" s="14">
        <f>IF(AND(L170&lt;&gt;"",D170=D158+1),I158+(I170-I158)*4/12,"")</f>
        <v/>
      </c>
      <c r="J162">
        <f>_xlfn.XLOOKUP($A162,ALGLIB_SSA_XAUUSD!$AA$2:$AA$2401,ALGLIB_SSA_XAUUSD!$P$2:$P$2401,"",0)</f>
        <v/>
      </c>
      <c r="K162">
        <f>_xlfn.XLOOKUP($A162,ALGLIB_SSA_XAUUSD!$AA$2:$AA$2401,ALGLIB_SSA_XAUUSD!$Q$2:$Q$2401,"",0)</f>
        <v/>
      </c>
      <c r="L162">
        <f>_xlfn.XLOOKUP($A162,ALGLIB_SSA_XAUUSD!$AA$2:$AA$2401,ALGLIB_SSA_XAUUSD!$R$2:$R$2401,"",0)</f>
        <v/>
      </c>
      <c r="M162">
        <f>_xlfn.XLOOKUP($A162,ALGLIB_SSA_XAUUSD!$AA$2:$AA$2401,ALGLIB_SSA_XAUUSD!$S$2:$S$2401,"",0)</f>
        <v/>
      </c>
      <c r="N162">
        <f>_xlfn.XLOOKUP($A162,ALGLIB_SSA_XAUUSD!$AA$2:$AA$2401,ALGLIB_SSA_XAUUSD!$T$2:$T$2401,"",0)</f>
        <v/>
      </c>
      <c r="O162">
        <f>_xlfn.XLOOKUP($A162,ALGLIB_SSA_XAUUSD!$AA$2:$AA$2401,ALGLIB_SSA_XAUUSD!$U$2:$U$2401,"",0)</f>
        <v/>
      </c>
      <c r="P162">
        <f>_xlfn.XLOOKUP($A162,ALGLIB_SSA_XAUUSD!$AA$2:$AA$2401,ALGLIB_SSA_XAUUSD!$V$2:$V$2401,"",0)</f>
        <v/>
      </c>
      <c r="S162">
        <f>A162</f>
        <v/>
      </c>
      <c r="T162">
        <f>J162</f>
        <v/>
      </c>
      <c r="U162">
        <f>K162</f>
        <v/>
      </c>
      <c r="V162" s="14">
        <f>IF($A162="","",MOD(ROW()-2,12)+1)</f>
        <v/>
      </c>
      <c r="W162">
        <f>L162</f>
        <v/>
      </c>
      <c r="X162" s="14">
        <f>IF(F162="","",F162)</f>
        <v/>
      </c>
      <c r="Y162" s="14">
        <f>IF(G162="","",G162)</f>
        <v/>
      </c>
      <c r="Z162">
        <f>M162</f>
        <v/>
      </c>
      <c r="AA162">
        <f>N162</f>
        <v/>
      </c>
      <c r="AB162" s="14">
        <f>IF(H162="","",H162)</f>
        <v/>
      </c>
      <c r="AC162">
        <f>O162</f>
        <v/>
      </c>
      <c r="AD162" s="14">
        <f>IF(I162="","",I162)</f>
        <v/>
      </c>
      <c r="AE162">
        <f>P162</f>
        <v/>
      </c>
      <c r="AH162">
        <f>IF(S162&lt;&gt;"",S162,AH161+900)</f>
        <v/>
      </c>
      <c r="AI162">
        <f>IF(T162&lt;&gt;"",T162,AI161)</f>
        <v/>
      </c>
      <c r="AJ162">
        <f>IF(U162&lt;&gt;"",U162,AJ161)</f>
        <v/>
      </c>
      <c r="AK162">
        <f>IF(W162&lt;&gt;"",W162,"")</f>
        <v/>
      </c>
      <c r="AL162" s="14">
        <f>IF(X162&lt;&gt;"",X162,"")</f>
        <v/>
      </c>
      <c r="AM162" s="14">
        <f>IF(Y162&lt;&gt;"",Y162,"")</f>
        <v/>
      </c>
      <c r="AN162" s="14">
        <f>IF(OR(AL162="",AM162=""),"",AL162-AM162)</f>
        <v/>
      </c>
      <c r="AO162">
        <f>IF(AN162="","",IF(AN162&gt;0,"Bullish","Bearish"))</f>
        <v/>
      </c>
      <c r="AP162">
        <f>IF(AO162="",AP161,AO162)</f>
        <v/>
      </c>
      <c r="AQ162" s="14">
        <f>IF(AB162&lt;&gt;"",AB162,"")</f>
        <v/>
      </c>
      <c r="AR162" s="14">
        <f>IF(AD162&lt;&gt;"",AD162,"")</f>
        <v/>
      </c>
      <c r="AS162">
        <f>IF(AS161+1=13,1,AS161+1)</f>
        <v/>
      </c>
      <c r="AT162">
        <f>IFERROR(IF(SLOPE($AQ$146:$AQ$157,$AS$146:$AS$157)&gt;0,MIN(3,ABS(SLOPE($AQ$146:$AQ$157,$AS$146:$AS$157))),IF(SLOPE($AQ$146:$AQ$157,$AS$146:$AS$157)&lt;-0.5,-0.5,0)),0)</f>
        <v/>
      </c>
      <c r="AU162">
        <f>IFERROR(IF(SLOPE($AR$146:$AR$157,$AS$146:$AS$157)&lt;0,MAX(-3,-ABS(SLOPE($AR$146:$AR$157,$AS$146:$AS$157))),IF(SLOPE($AR$146:$AR$157,$AS$146:$AS$157)&gt;0.5,0.5,0)),0)</f>
        <v/>
      </c>
      <c r="AV162">
        <f>($AQ$158+(AT162*(AS162-1)))</f>
        <v/>
      </c>
      <c r="AW162">
        <f>($AR$158+(AU162*(AS162-1)))</f>
        <v/>
      </c>
      <c r="AX162">
        <f>IF(AT162&gt;0,AV162+AT162,AV162)</f>
        <v/>
      </c>
      <c r="AY162">
        <f>IF(AU162&lt;0,AW162+AU162,AW162)</f>
        <v/>
      </c>
      <c r="BA162" s="14">
        <f>IFERROR(AX162-AQ162,"")</f>
        <v/>
      </c>
      <c r="BB162" s="14">
        <f>IFERROR(AY162-AR162,"")</f>
        <v/>
      </c>
      <c r="BD162">
        <f>AH162</f>
        <v/>
      </c>
      <c r="BE162">
        <f>AI162</f>
        <v/>
      </c>
      <c r="BF162">
        <f>AJ162</f>
        <v/>
      </c>
      <c r="BG162" s="14">
        <f>L162</f>
        <v/>
      </c>
      <c r="BH162" s="14">
        <f>IF(X162="","",X162)</f>
        <v/>
      </c>
      <c r="BI162" s="14">
        <f>IF(Y162="","",Y162)</f>
        <v/>
      </c>
      <c r="BJ162">
        <f>Z162</f>
        <v/>
      </c>
      <c r="BK162">
        <f>AA162</f>
        <v/>
      </c>
      <c r="BL162">
        <f>IFERROR(AX162,"")</f>
        <v/>
      </c>
      <c r="BM162">
        <f>IFERROR(AY162,"")</f>
        <v/>
      </c>
    </row>
    <row r="163" ht="14.25" customHeight="1">
      <c r="A163">
        <f>ALGLIB_SSA_XAUUSD!AA163</f>
        <v/>
      </c>
      <c r="B163">
        <f>IF($A163="","",INDEX(ALGLIB_SSA_XAUUSD!$B$2:$B$2401,MATCH($A163,ALGLIB_SSA_XAUUSD!$A$2:$A$2401,1)))</f>
        <v/>
      </c>
      <c r="C163">
        <f>IF($A163="","",INDEX(ALGLIB_SSA_XAUUSD!$C$2:$C$2401,MATCH($A163,ALGLIB_SSA_XAUUSD!$A$2:$A$2401,1)))</f>
        <v/>
      </c>
      <c r="D163" s="14">
        <f>IF($A163="","",INT((ROW()-2)/12)+1)</f>
        <v/>
      </c>
      <c r="E163" s="14">
        <f>IF(AND(E170&lt;&gt;"",D170=D158+1),E158+(E170-E158)*5/12,"")</f>
        <v/>
      </c>
      <c r="F163" s="14">
        <f>IF(AND(F170&lt;&gt;"",D170=D158+1),F158+(F170-F158)*5/12,"")</f>
        <v/>
      </c>
      <c r="G163" s="14">
        <f>IF(AND(G170&lt;&gt;"",D170=D158+1),G158+(G170-G158)*5/12,"")</f>
        <v/>
      </c>
      <c r="H163" s="14">
        <f>IF(AND(H170&lt;&gt;"",D170=D158+1),H158+(H170-H158)*5/12,"")</f>
        <v/>
      </c>
      <c r="I163" s="14">
        <f>IF(AND(L170&lt;&gt;"",D170=D158+1),I158+(I170-I158)*5/12,"")</f>
        <v/>
      </c>
      <c r="J163">
        <f>_xlfn.XLOOKUP($A163,ALGLIB_SSA_XAUUSD!$AA$2:$AA$2401,ALGLIB_SSA_XAUUSD!$P$2:$P$2401,"",0)</f>
        <v/>
      </c>
      <c r="K163">
        <f>_xlfn.XLOOKUP($A163,ALGLIB_SSA_XAUUSD!$AA$2:$AA$2401,ALGLIB_SSA_XAUUSD!$Q$2:$Q$2401,"",0)</f>
        <v/>
      </c>
      <c r="L163">
        <f>_xlfn.XLOOKUP($A163,ALGLIB_SSA_XAUUSD!$AA$2:$AA$2401,ALGLIB_SSA_XAUUSD!$R$2:$R$2401,"",0)</f>
        <v/>
      </c>
      <c r="M163">
        <f>_xlfn.XLOOKUP($A163,ALGLIB_SSA_XAUUSD!$AA$2:$AA$2401,ALGLIB_SSA_XAUUSD!$S$2:$S$2401,"",0)</f>
        <v/>
      </c>
      <c r="N163">
        <f>_xlfn.XLOOKUP($A163,ALGLIB_SSA_XAUUSD!$AA$2:$AA$2401,ALGLIB_SSA_XAUUSD!$T$2:$T$2401,"",0)</f>
        <v/>
      </c>
      <c r="O163">
        <f>_xlfn.XLOOKUP($A163,ALGLIB_SSA_XAUUSD!$AA$2:$AA$2401,ALGLIB_SSA_XAUUSD!$U$2:$U$2401,"",0)</f>
        <v/>
      </c>
      <c r="P163">
        <f>_xlfn.XLOOKUP($A163,ALGLIB_SSA_XAUUSD!$AA$2:$AA$2401,ALGLIB_SSA_XAUUSD!$V$2:$V$2401,"",0)</f>
        <v/>
      </c>
      <c r="S163">
        <f>A163</f>
        <v/>
      </c>
      <c r="T163">
        <f>J163</f>
        <v/>
      </c>
      <c r="U163">
        <f>K163</f>
        <v/>
      </c>
      <c r="V163" s="14">
        <f>IF($A163="","",MOD(ROW()-2,12)+1)</f>
        <v/>
      </c>
      <c r="W163">
        <f>L163</f>
        <v/>
      </c>
      <c r="X163" s="14">
        <f>IF(F163="","",F163)</f>
        <v/>
      </c>
      <c r="Y163" s="14">
        <f>IF(G163="","",G163)</f>
        <v/>
      </c>
      <c r="Z163">
        <f>M163</f>
        <v/>
      </c>
      <c r="AA163">
        <f>N163</f>
        <v/>
      </c>
      <c r="AB163" s="14">
        <f>IF(H163="","",H163)</f>
        <v/>
      </c>
      <c r="AC163">
        <f>O163</f>
        <v/>
      </c>
      <c r="AD163" s="14">
        <f>IF(I163="","",I163)</f>
        <v/>
      </c>
      <c r="AE163">
        <f>P163</f>
        <v/>
      </c>
      <c r="AH163">
        <f>IF(S163&lt;&gt;"",S163,AH162+900)</f>
        <v/>
      </c>
      <c r="AI163">
        <f>IF(T163&lt;&gt;"",T163,AI162)</f>
        <v/>
      </c>
      <c r="AJ163">
        <f>IF(U163&lt;&gt;"",U163,AJ162)</f>
        <v/>
      </c>
      <c r="AK163">
        <f>IF(W163&lt;&gt;"",W163,"")</f>
        <v/>
      </c>
      <c r="AL163" s="14">
        <f>IF(X163&lt;&gt;"",X163,"")</f>
        <v/>
      </c>
      <c r="AM163" s="14">
        <f>IF(Y163&lt;&gt;"",Y163,"")</f>
        <v/>
      </c>
      <c r="AN163" s="14">
        <f>IF(OR(AL163="",AM163=""),"",AL163-AM163)</f>
        <v/>
      </c>
      <c r="AO163">
        <f>IF(AN163="","",IF(AN163&gt;0,"Bullish","Bearish"))</f>
        <v/>
      </c>
      <c r="AP163">
        <f>IF(AO163="",AP162,AO163)</f>
        <v/>
      </c>
      <c r="AQ163" s="14">
        <f>IF(AB163&lt;&gt;"",AB163,"")</f>
        <v/>
      </c>
      <c r="AR163" s="14">
        <f>IF(AD163&lt;&gt;"",AD163,"")</f>
        <v/>
      </c>
      <c r="AS163">
        <f>IF(AS162+1=13,1,AS162+1)</f>
        <v/>
      </c>
      <c r="AT163">
        <f>IFERROR(IF(SLOPE($AQ$146:$AQ$157,$AS$146:$AS$157)&gt;0,MIN(3,ABS(SLOPE($AQ$146:$AQ$157,$AS$146:$AS$157))),IF(SLOPE($AQ$146:$AQ$157,$AS$146:$AS$157)&lt;-0.5,-0.5,0)),0)</f>
        <v/>
      </c>
      <c r="AU163">
        <f>IFERROR(IF(SLOPE($AR$146:$AR$157,$AS$146:$AS$157)&lt;0,MAX(-3,-ABS(SLOPE($AR$146:$AR$157,$AS$146:$AS$157))),IF(SLOPE($AR$146:$AR$157,$AS$146:$AS$157)&gt;0.5,0.5,0)),0)</f>
        <v/>
      </c>
      <c r="AV163">
        <f>($AQ$158+(AT163*(AS163-1)))</f>
        <v/>
      </c>
      <c r="AW163">
        <f>($AR$158+(AU163*(AS163-1)))</f>
        <v/>
      </c>
      <c r="AX163">
        <f>IF(AT163&gt;0,AV163+AT163,AV163)</f>
        <v/>
      </c>
      <c r="AY163">
        <f>IF(AU163&lt;0,AW163+AU163,AW163)</f>
        <v/>
      </c>
      <c r="BA163" s="14">
        <f>IFERROR(AX163-AQ163,"")</f>
        <v/>
      </c>
      <c r="BB163" s="14">
        <f>IFERROR(AY163-AR163,"")</f>
        <v/>
      </c>
      <c r="BD163">
        <f>AH163</f>
        <v/>
      </c>
      <c r="BE163">
        <f>AI163</f>
        <v/>
      </c>
      <c r="BF163">
        <f>AJ163</f>
        <v/>
      </c>
      <c r="BG163" s="14">
        <f>L163</f>
        <v/>
      </c>
      <c r="BH163" s="14">
        <f>IF(X163="","",X163)</f>
        <v/>
      </c>
      <c r="BI163" s="14">
        <f>IF(Y163="","",Y163)</f>
        <v/>
      </c>
      <c r="BJ163">
        <f>Z163</f>
        <v/>
      </c>
      <c r="BK163">
        <f>AA163</f>
        <v/>
      </c>
      <c r="BL163">
        <f>IFERROR(AX163,"")</f>
        <v/>
      </c>
      <c r="BM163">
        <f>IFERROR(AY163,"")</f>
        <v/>
      </c>
    </row>
    <row r="164" ht="14.25" customHeight="1">
      <c r="A164">
        <f>ALGLIB_SSA_XAUUSD!AA164</f>
        <v/>
      </c>
      <c r="B164">
        <f>IF($A164="","",INDEX(ALGLIB_SSA_XAUUSD!$B$2:$B$2401,MATCH($A164,ALGLIB_SSA_XAUUSD!$A$2:$A$2401,1)))</f>
        <v/>
      </c>
      <c r="C164">
        <f>IF($A164="","",INDEX(ALGLIB_SSA_XAUUSD!$C$2:$C$2401,MATCH($A164,ALGLIB_SSA_XAUUSD!$A$2:$A$2401,1)))</f>
        <v/>
      </c>
      <c r="D164" s="14">
        <f>IF($A164="","",INT((ROW()-2)/12)+1)</f>
        <v/>
      </c>
      <c r="E164" s="14">
        <f>IF(AND(E170&lt;&gt;"",D170=D158+1),E158+(E170-E158)*6/12,"")</f>
        <v/>
      </c>
      <c r="F164" s="14">
        <f>IF(AND(F170&lt;&gt;"",D170=D158+1),F158+(F170-F158)*6/12,"")</f>
        <v/>
      </c>
      <c r="G164" s="14">
        <f>IF(AND(G170&lt;&gt;"",D170=D158+1),G158+(G170-G158)*6/12,"")</f>
        <v/>
      </c>
      <c r="H164" s="14">
        <f>IF(AND(H170&lt;&gt;"",D170=D158+1),H158+(H170-H158)*6/12,"")</f>
        <v/>
      </c>
      <c r="I164" s="14">
        <f>IF(AND(L170&lt;&gt;"",D170=D158+1),I158+(I170-I158)*6/12,"")</f>
        <v/>
      </c>
      <c r="J164">
        <f>_xlfn.XLOOKUP($A164,ALGLIB_SSA_XAUUSD!$AA$2:$AA$2401,ALGLIB_SSA_XAUUSD!$P$2:$P$2401,"",0)</f>
        <v/>
      </c>
      <c r="K164">
        <f>_xlfn.XLOOKUP($A164,ALGLIB_SSA_XAUUSD!$AA$2:$AA$2401,ALGLIB_SSA_XAUUSD!$Q$2:$Q$2401,"",0)</f>
        <v/>
      </c>
      <c r="L164">
        <f>_xlfn.XLOOKUP($A164,ALGLIB_SSA_XAUUSD!$AA$2:$AA$2401,ALGLIB_SSA_XAUUSD!$R$2:$R$2401,"",0)</f>
        <v/>
      </c>
      <c r="M164">
        <f>_xlfn.XLOOKUP($A164,ALGLIB_SSA_XAUUSD!$AA$2:$AA$2401,ALGLIB_SSA_XAUUSD!$S$2:$S$2401,"",0)</f>
        <v/>
      </c>
      <c r="N164">
        <f>_xlfn.XLOOKUP($A164,ALGLIB_SSA_XAUUSD!$AA$2:$AA$2401,ALGLIB_SSA_XAUUSD!$T$2:$T$2401,"",0)</f>
        <v/>
      </c>
      <c r="O164">
        <f>_xlfn.XLOOKUP($A164,ALGLIB_SSA_XAUUSD!$AA$2:$AA$2401,ALGLIB_SSA_XAUUSD!$U$2:$U$2401,"",0)</f>
        <v/>
      </c>
      <c r="P164">
        <f>_xlfn.XLOOKUP($A164,ALGLIB_SSA_XAUUSD!$AA$2:$AA$2401,ALGLIB_SSA_XAUUSD!$V$2:$V$2401,"",0)</f>
        <v/>
      </c>
      <c r="S164">
        <f>A164</f>
        <v/>
      </c>
      <c r="T164">
        <f>J164</f>
        <v/>
      </c>
      <c r="U164">
        <f>K164</f>
        <v/>
      </c>
      <c r="V164" s="14">
        <f>IF($A164="","",MOD(ROW()-2,12)+1)</f>
        <v/>
      </c>
      <c r="W164">
        <f>L164</f>
        <v/>
      </c>
      <c r="X164" s="14">
        <f>IF(F164="","",F164)</f>
        <v/>
      </c>
      <c r="Y164" s="14">
        <f>IF(G164="","",G164)</f>
        <v/>
      </c>
      <c r="Z164">
        <f>M164</f>
        <v/>
      </c>
      <c r="AA164">
        <f>N164</f>
        <v/>
      </c>
      <c r="AB164" s="14">
        <f>IF(H164="","",H164)</f>
        <v/>
      </c>
      <c r="AC164">
        <f>O164</f>
        <v/>
      </c>
      <c r="AD164" s="14">
        <f>IF(I164="","",I164)</f>
        <v/>
      </c>
      <c r="AE164">
        <f>P164</f>
        <v/>
      </c>
      <c r="AH164">
        <f>IF(S164&lt;&gt;"",S164,AH163+900)</f>
        <v/>
      </c>
      <c r="AI164">
        <f>IF(T164&lt;&gt;"",T164,AI163)</f>
        <v/>
      </c>
      <c r="AJ164">
        <f>IF(U164&lt;&gt;"",U164,AJ163)</f>
        <v/>
      </c>
      <c r="AK164">
        <f>IF(W164&lt;&gt;"",W164,"")</f>
        <v/>
      </c>
      <c r="AL164" s="14">
        <f>IF(X164&lt;&gt;"",X164,"")</f>
        <v/>
      </c>
      <c r="AM164" s="14">
        <f>IF(Y164&lt;&gt;"",Y164,"")</f>
        <v/>
      </c>
      <c r="AN164" s="14">
        <f>IF(OR(AL164="",AM164=""),"",AL164-AM164)</f>
        <v/>
      </c>
      <c r="AO164">
        <f>IF(AN164="","",IF(AN164&gt;0,"Bullish","Bearish"))</f>
        <v/>
      </c>
      <c r="AP164">
        <f>IF(AO164="",AP163,AO164)</f>
        <v/>
      </c>
      <c r="AQ164" s="14">
        <f>IF(AB164&lt;&gt;"",AB164,"")</f>
        <v/>
      </c>
      <c r="AR164" s="14">
        <f>IF(AD164&lt;&gt;"",AD164,"")</f>
        <v/>
      </c>
      <c r="AS164">
        <f>IF(AS163+1=13,1,AS163+1)</f>
        <v/>
      </c>
      <c r="AT164">
        <f>IFERROR(IF(SLOPE($AQ$146:$AQ$157,$AS$146:$AS$157)&gt;0,MIN(3,ABS(SLOPE($AQ$146:$AQ$157,$AS$146:$AS$157))),IF(SLOPE($AQ$146:$AQ$157,$AS$146:$AS$157)&lt;-0.5,-0.5,0)),0)</f>
        <v/>
      </c>
      <c r="AU164">
        <f>IFERROR(IF(SLOPE($AR$146:$AR$157,$AS$146:$AS$157)&lt;0,MAX(-3,-ABS(SLOPE($AR$146:$AR$157,$AS$146:$AS$157))),IF(SLOPE($AR$146:$AR$157,$AS$146:$AS$157)&gt;0.5,0.5,0)),0)</f>
        <v/>
      </c>
      <c r="AV164">
        <f>($AQ$158+(AT164*(AS164-1)))</f>
        <v/>
      </c>
      <c r="AW164">
        <f>($AR$158+(AU164*(AS164-1)))</f>
        <v/>
      </c>
      <c r="AX164">
        <f>IF(AT164&gt;0,AV164+AT164,AV164)</f>
        <v/>
      </c>
      <c r="AY164">
        <f>IF(AU164&lt;0,AW164+AU164,AW164)</f>
        <v/>
      </c>
      <c r="BA164" s="14">
        <f>IFERROR(AX164-AQ164,"")</f>
        <v/>
      </c>
      <c r="BB164" s="14">
        <f>IFERROR(AY164-AR164,"")</f>
        <v/>
      </c>
      <c r="BD164">
        <f>AH164</f>
        <v/>
      </c>
      <c r="BE164">
        <f>AI164</f>
        <v/>
      </c>
      <c r="BF164">
        <f>AJ164</f>
        <v/>
      </c>
      <c r="BG164" s="14">
        <f>L164</f>
        <v/>
      </c>
      <c r="BH164" s="14">
        <f>IF(X164="","",X164)</f>
        <v/>
      </c>
      <c r="BI164" s="14">
        <f>IF(Y164="","",Y164)</f>
        <v/>
      </c>
      <c r="BJ164">
        <f>Z164</f>
        <v/>
      </c>
      <c r="BK164">
        <f>AA164</f>
        <v/>
      </c>
      <c r="BL164">
        <f>IFERROR(AX164,"")</f>
        <v/>
      </c>
      <c r="BM164">
        <f>IFERROR(AY164,"")</f>
        <v/>
      </c>
    </row>
    <row r="165" ht="14.25" customHeight="1">
      <c r="A165">
        <f>ALGLIB_SSA_XAUUSD!AA165</f>
        <v/>
      </c>
      <c r="B165">
        <f>IF($A165="","",INDEX(ALGLIB_SSA_XAUUSD!$B$2:$B$2401,MATCH($A165,ALGLIB_SSA_XAUUSD!$A$2:$A$2401,1)))</f>
        <v/>
      </c>
      <c r="C165">
        <f>IF($A165="","",INDEX(ALGLIB_SSA_XAUUSD!$C$2:$C$2401,MATCH($A165,ALGLIB_SSA_XAUUSD!$A$2:$A$2401,1)))</f>
        <v/>
      </c>
      <c r="D165" s="14">
        <f>IF($A165="","",INT((ROW()-2)/12)+1)</f>
        <v/>
      </c>
      <c r="E165" s="14">
        <f>IF(AND(E170&lt;&gt;"",D170=D158+1),E158+(E170-E158)*7/12,"")</f>
        <v/>
      </c>
      <c r="F165" s="14">
        <f>IF(AND(F170&lt;&gt;"",D170=D158+1),F158+(F170-F158)*7/12,"")</f>
        <v/>
      </c>
      <c r="G165" s="14">
        <f>IF(AND(G170&lt;&gt;"",D170=D158+1),G158+(G170-G158)*7/12,"")</f>
        <v/>
      </c>
      <c r="H165" s="14">
        <f>IF(AND(H170&lt;&gt;"",D170=D158+1),H158+(H170-H158)*7/12,"")</f>
        <v/>
      </c>
      <c r="I165" s="14">
        <f>IF(AND(L170&lt;&gt;"",D170=D158+1),I158+(I170-I158)*7/12,"")</f>
        <v/>
      </c>
      <c r="J165">
        <f>_xlfn.XLOOKUP($A165,ALGLIB_SSA_XAUUSD!$AA$2:$AA$2401,ALGLIB_SSA_XAUUSD!$P$2:$P$2401,"",0)</f>
        <v/>
      </c>
      <c r="K165">
        <f>_xlfn.XLOOKUP($A165,ALGLIB_SSA_XAUUSD!$AA$2:$AA$2401,ALGLIB_SSA_XAUUSD!$Q$2:$Q$2401,"",0)</f>
        <v/>
      </c>
      <c r="L165">
        <f>_xlfn.XLOOKUP($A165,ALGLIB_SSA_XAUUSD!$AA$2:$AA$2401,ALGLIB_SSA_XAUUSD!$R$2:$R$2401,"",0)</f>
        <v/>
      </c>
      <c r="M165">
        <f>_xlfn.XLOOKUP($A165,ALGLIB_SSA_XAUUSD!$AA$2:$AA$2401,ALGLIB_SSA_XAUUSD!$S$2:$S$2401,"",0)</f>
        <v/>
      </c>
      <c r="N165">
        <f>_xlfn.XLOOKUP($A165,ALGLIB_SSA_XAUUSD!$AA$2:$AA$2401,ALGLIB_SSA_XAUUSD!$T$2:$T$2401,"",0)</f>
        <v/>
      </c>
      <c r="O165">
        <f>_xlfn.XLOOKUP($A165,ALGLIB_SSA_XAUUSD!$AA$2:$AA$2401,ALGLIB_SSA_XAUUSD!$U$2:$U$2401,"",0)</f>
        <v/>
      </c>
      <c r="P165">
        <f>_xlfn.XLOOKUP($A165,ALGLIB_SSA_XAUUSD!$AA$2:$AA$2401,ALGLIB_SSA_XAUUSD!$V$2:$V$2401,"",0)</f>
        <v/>
      </c>
      <c r="S165">
        <f>A165</f>
        <v/>
      </c>
      <c r="T165">
        <f>J165</f>
        <v/>
      </c>
      <c r="U165">
        <f>K165</f>
        <v/>
      </c>
      <c r="V165" s="14">
        <f>IF($A165="","",MOD(ROW()-2,12)+1)</f>
        <v/>
      </c>
      <c r="W165">
        <f>L165</f>
        <v/>
      </c>
      <c r="X165" s="14">
        <f>IF(F165="","",F165)</f>
        <v/>
      </c>
      <c r="Y165" s="14">
        <f>IF(G165="","",G165)</f>
        <v/>
      </c>
      <c r="Z165">
        <f>M165</f>
        <v/>
      </c>
      <c r="AA165">
        <f>N165</f>
        <v/>
      </c>
      <c r="AB165" s="14">
        <f>IF(H165="","",H165)</f>
        <v/>
      </c>
      <c r="AC165">
        <f>O165</f>
        <v/>
      </c>
      <c r="AD165" s="14">
        <f>IF(I165="","",I165)</f>
        <v/>
      </c>
      <c r="AE165">
        <f>P165</f>
        <v/>
      </c>
      <c r="AH165">
        <f>IF(S165&lt;&gt;"",S165,AH164+900)</f>
        <v/>
      </c>
      <c r="AI165">
        <f>IF(T165&lt;&gt;"",T165,AI164)</f>
        <v/>
      </c>
      <c r="AJ165">
        <f>IF(U165&lt;&gt;"",U165,AJ164)</f>
        <v/>
      </c>
      <c r="AK165">
        <f>IF(W165&lt;&gt;"",W165,"")</f>
        <v/>
      </c>
      <c r="AL165" s="14">
        <f>IF(X165&lt;&gt;"",X165,"")</f>
        <v/>
      </c>
      <c r="AM165" s="14">
        <f>IF(Y165&lt;&gt;"",Y165,"")</f>
        <v/>
      </c>
      <c r="AN165" s="14">
        <f>IF(OR(AL165="",AM165=""),"",AL165-AM165)</f>
        <v/>
      </c>
      <c r="AO165">
        <f>IF(AN165="","",IF(AN165&gt;0,"Bullish","Bearish"))</f>
        <v/>
      </c>
      <c r="AP165">
        <f>IF(AO165="",AP164,AO165)</f>
        <v/>
      </c>
      <c r="AQ165" s="14">
        <f>IF(AB165&lt;&gt;"",AB165,"")</f>
        <v/>
      </c>
      <c r="AR165" s="14">
        <f>IF(AD165&lt;&gt;"",AD165,"")</f>
        <v/>
      </c>
      <c r="AS165">
        <f>IF(AS164+1=13,1,AS164+1)</f>
        <v/>
      </c>
      <c r="AT165">
        <f>IFERROR(IF(SLOPE($AQ$146:$AQ$157,$AS$146:$AS$157)&gt;0,MIN(3,ABS(SLOPE($AQ$146:$AQ$157,$AS$146:$AS$157))),IF(SLOPE($AQ$146:$AQ$157,$AS$146:$AS$157)&lt;-0.5,-0.5,0)),0)</f>
        <v/>
      </c>
      <c r="AU165">
        <f>IFERROR(IF(SLOPE($AR$146:$AR$157,$AS$146:$AS$157)&lt;0,MAX(-3,-ABS(SLOPE($AR$146:$AR$157,$AS$146:$AS$157))),IF(SLOPE($AR$146:$AR$157,$AS$146:$AS$157)&gt;0.5,0.5,0)),0)</f>
        <v/>
      </c>
      <c r="AV165">
        <f>($AQ$158+(AT165*(AS165-1)))</f>
        <v/>
      </c>
      <c r="AW165">
        <f>($AR$158+(AU165*(AS165-1)))</f>
        <v/>
      </c>
      <c r="AX165">
        <f>IF(AT165&gt;0,AV165+AT165,AV165)</f>
        <v/>
      </c>
      <c r="AY165">
        <f>IF(AU165&lt;0,AW165+AU165,AW165)</f>
        <v/>
      </c>
      <c r="BA165" s="14">
        <f>IFERROR(AX165-AQ165,"")</f>
        <v/>
      </c>
      <c r="BB165" s="14">
        <f>IFERROR(AY165-AR165,"")</f>
        <v/>
      </c>
      <c r="BD165">
        <f>AH165</f>
        <v/>
      </c>
      <c r="BE165">
        <f>AI165</f>
        <v/>
      </c>
      <c r="BF165">
        <f>AJ165</f>
        <v/>
      </c>
      <c r="BG165" s="14">
        <f>L165</f>
        <v/>
      </c>
      <c r="BH165" s="14">
        <f>IF(X165="","",X165)</f>
        <v/>
      </c>
      <c r="BI165" s="14">
        <f>IF(Y165="","",Y165)</f>
        <v/>
      </c>
      <c r="BJ165">
        <f>Z165</f>
        <v/>
      </c>
      <c r="BK165">
        <f>AA165</f>
        <v/>
      </c>
      <c r="BL165">
        <f>IFERROR(AX165,"")</f>
        <v/>
      </c>
      <c r="BM165">
        <f>IFERROR(AY165,"")</f>
        <v/>
      </c>
    </row>
    <row r="166" ht="14.25" customHeight="1">
      <c r="A166">
        <f>ALGLIB_SSA_XAUUSD!AA166</f>
        <v/>
      </c>
      <c r="B166">
        <f>IF($A166="","",INDEX(ALGLIB_SSA_XAUUSD!$B$2:$B$2401,MATCH($A166,ALGLIB_SSA_XAUUSD!$A$2:$A$2401,1)))</f>
        <v/>
      </c>
      <c r="C166">
        <f>IF($A166="","",INDEX(ALGLIB_SSA_XAUUSD!$C$2:$C$2401,MATCH($A166,ALGLIB_SSA_XAUUSD!$A$2:$A$2401,1)))</f>
        <v/>
      </c>
      <c r="D166" s="14">
        <f>IF($A166="","",INT((ROW()-2)/12)+1)</f>
        <v/>
      </c>
      <c r="E166" s="14">
        <f>IF(AND(E170&lt;&gt;"",D170=D158+1),E158+(E170-E158)*8/12,"")</f>
        <v/>
      </c>
      <c r="F166" s="14">
        <f>IF(AND(F170&lt;&gt;"",D170=D158+1),F158+(F170-F158)*8/12,"")</f>
        <v/>
      </c>
      <c r="G166" s="14">
        <f>IF(AND(G170&lt;&gt;"",D170=D158+1),G158+(G170-G158)*8/12,"")</f>
        <v/>
      </c>
      <c r="H166" s="14">
        <f>IF(AND(H170&lt;&gt;"",D170=D158+1),H158+(H170-H158)*8/12,"")</f>
        <v/>
      </c>
      <c r="I166" s="14">
        <f>IF(AND(L170&lt;&gt;"",D170=D158+1),I158+(I170-I158)*8/12,"")</f>
        <v/>
      </c>
      <c r="J166">
        <f>_xlfn.XLOOKUP($A166,ALGLIB_SSA_XAUUSD!$AA$2:$AA$2401,ALGLIB_SSA_XAUUSD!$P$2:$P$2401,"",0)</f>
        <v/>
      </c>
      <c r="K166">
        <f>_xlfn.XLOOKUP($A166,ALGLIB_SSA_XAUUSD!$AA$2:$AA$2401,ALGLIB_SSA_XAUUSD!$Q$2:$Q$2401,"",0)</f>
        <v/>
      </c>
      <c r="L166">
        <f>_xlfn.XLOOKUP($A166,ALGLIB_SSA_XAUUSD!$AA$2:$AA$2401,ALGLIB_SSA_XAUUSD!$R$2:$R$2401,"",0)</f>
        <v/>
      </c>
      <c r="M166">
        <f>_xlfn.XLOOKUP($A166,ALGLIB_SSA_XAUUSD!$AA$2:$AA$2401,ALGLIB_SSA_XAUUSD!$S$2:$S$2401,"",0)</f>
        <v/>
      </c>
      <c r="N166">
        <f>_xlfn.XLOOKUP($A166,ALGLIB_SSA_XAUUSD!$AA$2:$AA$2401,ALGLIB_SSA_XAUUSD!$T$2:$T$2401,"",0)</f>
        <v/>
      </c>
      <c r="O166">
        <f>_xlfn.XLOOKUP($A166,ALGLIB_SSA_XAUUSD!$AA$2:$AA$2401,ALGLIB_SSA_XAUUSD!$U$2:$U$2401,"",0)</f>
        <v/>
      </c>
      <c r="P166">
        <f>_xlfn.XLOOKUP($A166,ALGLIB_SSA_XAUUSD!$AA$2:$AA$2401,ALGLIB_SSA_XAUUSD!$V$2:$V$2401,"",0)</f>
        <v/>
      </c>
      <c r="S166">
        <f>A166</f>
        <v/>
      </c>
      <c r="T166">
        <f>J166</f>
        <v/>
      </c>
      <c r="U166">
        <f>K166</f>
        <v/>
      </c>
      <c r="V166" s="14">
        <f>IF($A166="","",MOD(ROW()-2,12)+1)</f>
        <v/>
      </c>
      <c r="W166">
        <f>L166</f>
        <v/>
      </c>
      <c r="X166" s="14">
        <f>IF(F166="","",F166)</f>
        <v/>
      </c>
      <c r="Y166" s="14">
        <f>IF(G166="","",G166)</f>
        <v/>
      </c>
      <c r="Z166">
        <f>M166</f>
        <v/>
      </c>
      <c r="AA166">
        <f>N166</f>
        <v/>
      </c>
      <c r="AB166" s="14">
        <f>IF(H166="","",H166)</f>
        <v/>
      </c>
      <c r="AC166">
        <f>O166</f>
        <v/>
      </c>
      <c r="AD166" s="14">
        <f>IF(I166="","",I166)</f>
        <v/>
      </c>
      <c r="AE166">
        <f>P166</f>
        <v/>
      </c>
      <c r="AH166">
        <f>IF(S166&lt;&gt;"",S166,AH165+900)</f>
        <v/>
      </c>
      <c r="AI166">
        <f>IF(T166&lt;&gt;"",T166,AI165)</f>
        <v/>
      </c>
      <c r="AJ166">
        <f>IF(U166&lt;&gt;"",U166,AJ165)</f>
        <v/>
      </c>
      <c r="AK166">
        <f>IF(W166&lt;&gt;"",W166,"")</f>
        <v/>
      </c>
      <c r="AL166" s="14">
        <f>IF(X166&lt;&gt;"",X166,"")</f>
        <v/>
      </c>
      <c r="AM166" s="14">
        <f>IF(Y166&lt;&gt;"",Y166,"")</f>
        <v/>
      </c>
      <c r="AN166" s="14">
        <f>IF(OR(AL166="",AM166=""),"",AL166-AM166)</f>
        <v/>
      </c>
      <c r="AO166">
        <f>IF(AN166="","",IF(AN166&gt;0,"Bullish","Bearish"))</f>
        <v/>
      </c>
      <c r="AP166">
        <f>IF(AO166="",AP165,AO166)</f>
        <v/>
      </c>
      <c r="AQ166" s="14">
        <f>IF(AB166&lt;&gt;"",AB166,"")</f>
        <v/>
      </c>
      <c r="AR166" s="14">
        <f>IF(AD166&lt;&gt;"",AD166,"")</f>
        <v/>
      </c>
      <c r="AS166">
        <f>IF(AS165+1=13,1,AS165+1)</f>
        <v/>
      </c>
      <c r="AT166">
        <f>IFERROR(IF(SLOPE($AQ$146:$AQ$157,$AS$146:$AS$157)&gt;0,MIN(3,ABS(SLOPE($AQ$146:$AQ$157,$AS$146:$AS$157))),IF(SLOPE($AQ$146:$AQ$157,$AS$146:$AS$157)&lt;-0.5,-0.5,0)),0)</f>
        <v/>
      </c>
      <c r="AU166">
        <f>IFERROR(IF(SLOPE($AR$146:$AR$157,$AS$146:$AS$157)&lt;0,MAX(-3,-ABS(SLOPE($AR$146:$AR$157,$AS$146:$AS$157))),IF(SLOPE($AR$146:$AR$157,$AS$146:$AS$157)&gt;0.5,0.5,0)),0)</f>
        <v/>
      </c>
      <c r="AV166">
        <f>($AQ$158+(AT166*(AS166-1)))</f>
        <v/>
      </c>
      <c r="AW166">
        <f>($AR$158+(AU166*(AS166-1)))</f>
        <v/>
      </c>
      <c r="AX166">
        <f>IF(AT166&gt;0,AV166+AT166,AV166)</f>
        <v/>
      </c>
      <c r="AY166">
        <f>IF(AU166&lt;0,AW166+AU166,AW166)</f>
        <v/>
      </c>
      <c r="BA166" s="14">
        <f>IFERROR(AX166-AQ166,"")</f>
        <v/>
      </c>
      <c r="BB166" s="14">
        <f>IFERROR(AY166-AR166,"")</f>
        <v/>
      </c>
      <c r="BD166">
        <f>AH166</f>
        <v/>
      </c>
      <c r="BE166">
        <f>AI166</f>
        <v/>
      </c>
      <c r="BF166">
        <f>AJ166</f>
        <v/>
      </c>
      <c r="BG166" s="14">
        <f>L166</f>
        <v/>
      </c>
      <c r="BH166" s="14">
        <f>IF(X166="","",X166)</f>
        <v/>
      </c>
      <c r="BI166" s="14">
        <f>IF(Y166="","",Y166)</f>
        <v/>
      </c>
      <c r="BJ166">
        <f>Z166</f>
        <v/>
      </c>
      <c r="BK166">
        <f>AA166</f>
        <v/>
      </c>
      <c r="BL166">
        <f>IFERROR(AX166,"")</f>
        <v/>
      </c>
      <c r="BM166">
        <f>IFERROR(AY166,"")</f>
        <v/>
      </c>
    </row>
    <row r="167" ht="14.25" customHeight="1">
      <c r="A167">
        <f>ALGLIB_SSA_XAUUSD!AA167</f>
        <v/>
      </c>
      <c r="B167">
        <f>IF($A167="","",INDEX(ALGLIB_SSA_XAUUSD!$B$2:$B$2401,MATCH($A167,ALGLIB_SSA_XAUUSD!$A$2:$A$2401,1)))</f>
        <v/>
      </c>
      <c r="C167">
        <f>IF($A167="","",INDEX(ALGLIB_SSA_XAUUSD!$C$2:$C$2401,MATCH($A167,ALGLIB_SSA_XAUUSD!$A$2:$A$2401,1)))</f>
        <v/>
      </c>
      <c r="D167" s="14">
        <f>IF($A167="","",INT((ROW()-2)/12)+1)</f>
        <v/>
      </c>
      <c r="E167" s="14">
        <f>IF(AND(E170&lt;&gt;"",D170=D158+1),E158+(E170-E158)*9/12,"")</f>
        <v/>
      </c>
      <c r="F167" s="14">
        <f>IF(AND(F170&lt;&gt;"",D170=D158+1),F158+(F170-F158)*9/12,"")</f>
        <v/>
      </c>
      <c r="G167" s="14">
        <f>IF(AND(G170&lt;&gt;"",D170=D158+1),G158+(G170-G158)*9/12,"")</f>
        <v/>
      </c>
      <c r="H167" s="14">
        <f>IF(AND(H170&lt;&gt;"",D170=D158+1),H158+(H170-H158)*9/12,"")</f>
        <v/>
      </c>
      <c r="I167" s="14">
        <f>IF(AND(L170&lt;&gt;"",D170=D158+1),I158+(I170-I158)*9/12,"")</f>
        <v/>
      </c>
      <c r="J167">
        <f>_xlfn.XLOOKUP($A167,ALGLIB_SSA_XAUUSD!$AA$2:$AA$2401,ALGLIB_SSA_XAUUSD!$P$2:$P$2401,"",0)</f>
        <v/>
      </c>
      <c r="K167">
        <f>_xlfn.XLOOKUP($A167,ALGLIB_SSA_XAUUSD!$AA$2:$AA$2401,ALGLIB_SSA_XAUUSD!$Q$2:$Q$2401,"",0)</f>
        <v/>
      </c>
      <c r="L167">
        <f>_xlfn.XLOOKUP($A167,ALGLIB_SSA_XAUUSD!$AA$2:$AA$2401,ALGLIB_SSA_XAUUSD!$R$2:$R$2401,"",0)</f>
        <v/>
      </c>
      <c r="M167">
        <f>_xlfn.XLOOKUP($A167,ALGLIB_SSA_XAUUSD!$AA$2:$AA$2401,ALGLIB_SSA_XAUUSD!$S$2:$S$2401,"",0)</f>
        <v/>
      </c>
      <c r="N167">
        <f>_xlfn.XLOOKUP($A167,ALGLIB_SSA_XAUUSD!$AA$2:$AA$2401,ALGLIB_SSA_XAUUSD!$T$2:$T$2401,"",0)</f>
        <v/>
      </c>
      <c r="O167">
        <f>_xlfn.XLOOKUP($A167,ALGLIB_SSA_XAUUSD!$AA$2:$AA$2401,ALGLIB_SSA_XAUUSD!$U$2:$U$2401,"",0)</f>
        <v/>
      </c>
      <c r="P167">
        <f>_xlfn.XLOOKUP($A167,ALGLIB_SSA_XAUUSD!$AA$2:$AA$2401,ALGLIB_SSA_XAUUSD!$V$2:$V$2401,"",0)</f>
        <v/>
      </c>
      <c r="S167">
        <f>A167</f>
        <v/>
      </c>
      <c r="T167">
        <f>J167</f>
        <v/>
      </c>
      <c r="U167">
        <f>K167</f>
        <v/>
      </c>
      <c r="V167" s="14">
        <f>IF($A167="","",MOD(ROW()-2,12)+1)</f>
        <v/>
      </c>
      <c r="W167">
        <f>L167</f>
        <v/>
      </c>
      <c r="X167" s="14">
        <f>IF(F167="","",F167)</f>
        <v/>
      </c>
      <c r="Y167" s="14">
        <f>IF(G167="","",G167)</f>
        <v/>
      </c>
      <c r="Z167">
        <f>M167</f>
        <v/>
      </c>
      <c r="AA167">
        <f>N167</f>
        <v/>
      </c>
      <c r="AB167" s="14">
        <f>IF(H167="","",H167)</f>
        <v/>
      </c>
      <c r="AC167">
        <f>O167</f>
        <v/>
      </c>
      <c r="AD167" s="14">
        <f>IF(I167="","",I167)</f>
        <v/>
      </c>
      <c r="AE167">
        <f>P167</f>
        <v/>
      </c>
      <c r="AH167">
        <f>IF(S167&lt;&gt;"",S167,AH166+900)</f>
        <v/>
      </c>
      <c r="AI167">
        <f>IF(T167&lt;&gt;"",T167,AI166)</f>
        <v/>
      </c>
      <c r="AJ167">
        <f>IF(U167&lt;&gt;"",U167,AJ166)</f>
        <v/>
      </c>
      <c r="AK167">
        <f>IF(W167&lt;&gt;"",W167,"")</f>
        <v/>
      </c>
      <c r="AL167" s="14">
        <f>IF(X167&lt;&gt;"",X167,"")</f>
        <v/>
      </c>
      <c r="AM167" s="14">
        <f>IF(Y167&lt;&gt;"",Y167,"")</f>
        <v/>
      </c>
      <c r="AN167" s="14">
        <f>IF(OR(AL167="",AM167=""),"",AL167-AM167)</f>
        <v/>
      </c>
      <c r="AO167">
        <f>IF(AN167="","",IF(AN167&gt;0,"Bullish","Bearish"))</f>
        <v/>
      </c>
      <c r="AP167">
        <f>IF(AO167="",AP166,AO167)</f>
        <v/>
      </c>
      <c r="AQ167" s="14">
        <f>IF(AB167&lt;&gt;"",AB167,"")</f>
        <v/>
      </c>
      <c r="AR167" s="14">
        <f>IF(AD167&lt;&gt;"",AD167,"")</f>
        <v/>
      </c>
      <c r="AS167">
        <f>IF(AS166+1=13,1,AS166+1)</f>
        <v/>
      </c>
      <c r="AT167">
        <f>IFERROR(IF(SLOPE($AQ$146:$AQ$157,$AS$146:$AS$157)&gt;0,MIN(3,ABS(SLOPE($AQ$146:$AQ$157,$AS$146:$AS$157))),IF(SLOPE($AQ$146:$AQ$157,$AS$146:$AS$157)&lt;-0.5,-0.5,0)),0)</f>
        <v/>
      </c>
      <c r="AU167">
        <f>IFERROR(IF(SLOPE($AR$146:$AR$157,$AS$146:$AS$157)&lt;0,MAX(-3,-ABS(SLOPE($AR$146:$AR$157,$AS$146:$AS$157))),IF(SLOPE($AR$146:$AR$157,$AS$146:$AS$157)&gt;0.5,0.5,0)),0)</f>
        <v/>
      </c>
      <c r="AV167">
        <f>($AQ$158+(AT167*(AS167-1)))</f>
        <v/>
      </c>
      <c r="AW167">
        <f>($AR$158+(AU167*(AS167-1)))</f>
        <v/>
      </c>
      <c r="AX167">
        <f>IF(AT167&gt;0,AV167+AT167,AV167)</f>
        <v/>
      </c>
      <c r="AY167">
        <f>IF(AU167&lt;0,AW167+AU167,AW167)</f>
        <v/>
      </c>
      <c r="BA167" s="14">
        <f>IFERROR(AX167-AQ167,"")</f>
        <v/>
      </c>
      <c r="BB167" s="14">
        <f>IFERROR(AY167-AR167,"")</f>
        <v/>
      </c>
      <c r="BD167">
        <f>AH167</f>
        <v/>
      </c>
      <c r="BE167">
        <f>AI167</f>
        <v/>
      </c>
      <c r="BF167">
        <f>AJ167</f>
        <v/>
      </c>
      <c r="BG167" s="14">
        <f>L167</f>
        <v/>
      </c>
      <c r="BH167" s="14">
        <f>IF(X167="","",X167)</f>
        <v/>
      </c>
      <c r="BI167" s="14">
        <f>IF(Y167="","",Y167)</f>
        <v/>
      </c>
      <c r="BJ167">
        <f>Z167</f>
        <v/>
      </c>
      <c r="BK167">
        <f>AA167</f>
        <v/>
      </c>
      <c r="BL167">
        <f>IFERROR(AX167,"")</f>
        <v/>
      </c>
      <c r="BM167">
        <f>IFERROR(AY167,"")</f>
        <v/>
      </c>
    </row>
    <row r="168" ht="14.25" customHeight="1">
      <c r="A168">
        <f>ALGLIB_SSA_XAUUSD!AA168</f>
        <v/>
      </c>
      <c r="B168">
        <f>IF($A168="","",INDEX(ALGLIB_SSA_XAUUSD!$B$2:$B$2401,MATCH($A168,ALGLIB_SSA_XAUUSD!$A$2:$A$2401,1)))</f>
        <v/>
      </c>
      <c r="C168">
        <f>IF($A168="","",INDEX(ALGLIB_SSA_XAUUSD!$C$2:$C$2401,MATCH($A168,ALGLIB_SSA_XAUUSD!$A$2:$A$2401,1)))</f>
        <v/>
      </c>
      <c r="D168" s="14">
        <f>IF($A168="","",INT((ROW()-2)/12)+1)</f>
        <v/>
      </c>
      <c r="E168" s="14">
        <f>IF(AND(E170&lt;&gt;"",D170=D158+1),E158+(E170-E158)*10/12,"")</f>
        <v/>
      </c>
      <c r="F168" s="14">
        <f>IF(AND(F170&lt;&gt;"",D170=D158+1),F158+(F170-F158)*10/12,"")</f>
        <v/>
      </c>
      <c r="G168" s="14">
        <f>IF(AND(G170&lt;&gt;"",D170=D158+1),G158+(G170-G158)*10/12,"")</f>
        <v/>
      </c>
      <c r="H168" s="14">
        <f>IF(AND(H170&lt;&gt;"",D170=D158+1),H158+(H170-H158)*10/12,"")</f>
        <v/>
      </c>
      <c r="I168" s="14">
        <f>IF(AND(L170&lt;&gt;"",D170=D158+1),I158+(I170-I158)*10/12,"")</f>
        <v/>
      </c>
      <c r="J168">
        <f>_xlfn.XLOOKUP($A168,ALGLIB_SSA_XAUUSD!$AA$2:$AA$2401,ALGLIB_SSA_XAUUSD!$P$2:$P$2401,"",0)</f>
        <v/>
      </c>
      <c r="K168">
        <f>_xlfn.XLOOKUP($A168,ALGLIB_SSA_XAUUSD!$AA$2:$AA$2401,ALGLIB_SSA_XAUUSD!$Q$2:$Q$2401,"",0)</f>
        <v/>
      </c>
      <c r="L168">
        <f>_xlfn.XLOOKUP($A168,ALGLIB_SSA_XAUUSD!$AA$2:$AA$2401,ALGLIB_SSA_XAUUSD!$R$2:$R$2401,"",0)</f>
        <v/>
      </c>
      <c r="M168">
        <f>_xlfn.XLOOKUP($A168,ALGLIB_SSA_XAUUSD!$AA$2:$AA$2401,ALGLIB_SSA_XAUUSD!$S$2:$S$2401,"",0)</f>
        <v/>
      </c>
      <c r="N168">
        <f>_xlfn.XLOOKUP($A168,ALGLIB_SSA_XAUUSD!$AA$2:$AA$2401,ALGLIB_SSA_XAUUSD!$T$2:$T$2401,"",0)</f>
        <v/>
      </c>
      <c r="O168">
        <f>_xlfn.XLOOKUP($A168,ALGLIB_SSA_XAUUSD!$AA$2:$AA$2401,ALGLIB_SSA_XAUUSD!$U$2:$U$2401,"",0)</f>
        <v/>
      </c>
      <c r="P168">
        <f>_xlfn.XLOOKUP($A168,ALGLIB_SSA_XAUUSD!$AA$2:$AA$2401,ALGLIB_SSA_XAUUSD!$V$2:$V$2401,"",0)</f>
        <v/>
      </c>
      <c r="S168">
        <f>A168</f>
        <v/>
      </c>
      <c r="T168">
        <f>J168</f>
        <v/>
      </c>
      <c r="U168">
        <f>K168</f>
        <v/>
      </c>
      <c r="V168" s="14">
        <f>IF($A168="","",MOD(ROW()-2,12)+1)</f>
        <v/>
      </c>
      <c r="W168">
        <f>L168</f>
        <v/>
      </c>
      <c r="X168" s="14">
        <f>IF(F168="","",F168)</f>
        <v/>
      </c>
      <c r="Y168" s="14">
        <f>IF(G168="","",G168)</f>
        <v/>
      </c>
      <c r="Z168">
        <f>M168</f>
        <v/>
      </c>
      <c r="AA168">
        <f>N168</f>
        <v/>
      </c>
      <c r="AB168" s="14">
        <f>IF(H168="","",H168)</f>
        <v/>
      </c>
      <c r="AC168">
        <f>O168</f>
        <v/>
      </c>
      <c r="AD168" s="14">
        <f>IF(I168="","",I168)</f>
        <v/>
      </c>
      <c r="AE168">
        <f>P168</f>
        <v/>
      </c>
      <c r="AH168">
        <f>IF(S168&lt;&gt;"",S168,AH167+900)</f>
        <v/>
      </c>
      <c r="AI168">
        <f>IF(T168&lt;&gt;"",T168,AI167)</f>
        <v/>
      </c>
      <c r="AJ168">
        <f>IF(U168&lt;&gt;"",U168,AJ167)</f>
        <v/>
      </c>
      <c r="AK168">
        <f>IF(W168&lt;&gt;"",W168,"")</f>
        <v/>
      </c>
      <c r="AL168" s="14">
        <f>IF(X168&lt;&gt;"",X168,"")</f>
        <v/>
      </c>
      <c r="AM168" s="14">
        <f>IF(Y168&lt;&gt;"",Y168,"")</f>
        <v/>
      </c>
      <c r="AN168" s="14">
        <f>IF(OR(AL168="",AM168=""),"",AL168-AM168)</f>
        <v/>
      </c>
      <c r="AO168">
        <f>IF(AN168="","",IF(AN168&gt;0,"Bullish","Bearish"))</f>
        <v/>
      </c>
      <c r="AP168">
        <f>IF(AO168="",AP167,AO168)</f>
        <v/>
      </c>
      <c r="AQ168" s="14">
        <f>IF(AB168&lt;&gt;"",AB168,"")</f>
        <v/>
      </c>
      <c r="AR168" s="14">
        <f>IF(AD168&lt;&gt;"",AD168,"")</f>
        <v/>
      </c>
      <c r="AS168">
        <f>IF(AS167+1=13,1,AS167+1)</f>
        <v/>
      </c>
      <c r="AT168">
        <f>IFERROR(IF(SLOPE($AQ$146:$AQ$157,$AS$146:$AS$157)&gt;0,MIN(3,ABS(SLOPE($AQ$146:$AQ$157,$AS$146:$AS$157))),IF(SLOPE($AQ$146:$AQ$157,$AS$146:$AS$157)&lt;-0.5,-0.5,0)),0)</f>
        <v/>
      </c>
      <c r="AU168">
        <f>IFERROR(IF(SLOPE($AR$146:$AR$157,$AS$146:$AS$157)&lt;0,MAX(-3,-ABS(SLOPE($AR$146:$AR$157,$AS$146:$AS$157))),IF(SLOPE($AR$146:$AR$157,$AS$146:$AS$157)&gt;0.5,0.5,0)),0)</f>
        <v/>
      </c>
      <c r="AV168">
        <f>($AQ$158+(AT168*(AS168-1)))</f>
        <v/>
      </c>
      <c r="AW168">
        <f>($AR$158+(AU168*(AS168-1)))</f>
        <v/>
      </c>
      <c r="AX168">
        <f>IF(AT168&gt;0,AV168+AT168,AV168)</f>
        <v/>
      </c>
      <c r="AY168">
        <f>IF(AU168&lt;0,AW168+AU168,AW168)</f>
        <v/>
      </c>
      <c r="BA168" s="14">
        <f>IFERROR(AX168-AQ168,"")</f>
        <v/>
      </c>
      <c r="BB168" s="14">
        <f>IFERROR(AY168-AR168,"")</f>
        <v/>
      </c>
      <c r="BD168">
        <f>AH168</f>
        <v/>
      </c>
      <c r="BE168">
        <f>AI168</f>
        <v/>
      </c>
      <c r="BF168">
        <f>AJ168</f>
        <v/>
      </c>
      <c r="BG168" s="14">
        <f>L168</f>
        <v/>
      </c>
      <c r="BH168" s="14">
        <f>IF(X168="","",X168)</f>
        <v/>
      </c>
      <c r="BI168" s="14">
        <f>IF(Y168="","",Y168)</f>
        <v/>
      </c>
      <c r="BJ168">
        <f>Z168</f>
        <v/>
      </c>
      <c r="BK168">
        <f>AA168</f>
        <v/>
      </c>
      <c r="BL168">
        <f>IFERROR(AX168,"")</f>
        <v/>
      </c>
      <c r="BM168">
        <f>IFERROR(AY168,"")</f>
        <v/>
      </c>
    </row>
    <row r="169" ht="14.25" customHeight="1">
      <c r="A169">
        <f>ALGLIB_SSA_XAUUSD!AA169</f>
        <v/>
      </c>
      <c r="B169">
        <f>IF($A169="","",INDEX(ALGLIB_SSA_XAUUSD!$B$2:$B$2401,MATCH($A169,ALGLIB_SSA_XAUUSD!$A$2:$A$2401,1)))</f>
        <v/>
      </c>
      <c r="C169">
        <f>IF($A169="","",INDEX(ALGLIB_SSA_XAUUSD!$C$2:$C$2401,MATCH($A169,ALGLIB_SSA_XAUUSD!$A$2:$A$2401,1)))</f>
        <v/>
      </c>
      <c r="D169" s="14">
        <f>IF($A169="","",INT((ROW()-2)/12)+1)</f>
        <v/>
      </c>
      <c r="E169" s="14">
        <f>IF(AND(E170&lt;&gt;"",D170=D158+1),E158+(E170-E158)*11/12,"")</f>
        <v/>
      </c>
      <c r="F169" s="14">
        <f>IF(AND(F170&lt;&gt;"",D170=D158+1),F158+(F170-F158)*11/12,"")</f>
        <v/>
      </c>
      <c r="G169" s="14">
        <f>IF(AND(G170&lt;&gt;"",D170=D158+1),G158+(G170-G158)*11/12,"")</f>
        <v/>
      </c>
      <c r="H169" s="14">
        <f>IF(AND(H170&lt;&gt;"",D170=D158+1),H158+(H170-H158)*11/12,"")</f>
        <v/>
      </c>
      <c r="I169" s="14">
        <f>IF(AND(L170&lt;&gt;"",D170=D158+1),I158+(I170-I158)*11/12,"")</f>
        <v/>
      </c>
      <c r="J169">
        <f>_xlfn.XLOOKUP($A169,ALGLIB_SSA_XAUUSD!$AA$2:$AA$2401,ALGLIB_SSA_XAUUSD!$P$2:$P$2401,"",0)</f>
        <v/>
      </c>
      <c r="K169">
        <f>_xlfn.XLOOKUP($A169,ALGLIB_SSA_XAUUSD!$AA$2:$AA$2401,ALGLIB_SSA_XAUUSD!$Q$2:$Q$2401,"",0)</f>
        <v/>
      </c>
      <c r="L169">
        <f>_xlfn.XLOOKUP($A169,ALGLIB_SSA_XAUUSD!$AA$2:$AA$2401,ALGLIB_SSA_XAUUSD!$R$2:$R$2401,"",0)</f>
        <v/>
      </c>
      <c r="M169">
        <f>_xlfn.XLOOKUP($A169,ALGLIB_SSA_XAUUSD!$AA$2:$AA$2401,ALGLIB_SSA_XAUUSD!$S$2:$S$2401,"",0)</f>
        <v/>
      </c>
      <c r="N169">
        <f>_xlfn.XLOOKUP($A169,ALGLIB_SSA_XAUUSD!$AA$2:$AA$2401,ALGLIB_SSA_XAUUSD!$T$2:$T$2401,"",0)</f>
        <v/>
      </c>
      <c r="O169">
        <f>_xlfn.XLOOKUP($A169,ALGLIB_SSA_XAUUSD!$AA$2:$AA$2401,ALGLIB_SSA_XAUUSD!$U$2:$U$2401,"",0)</f>
        <v/>
      </c>
      <c r="P169">
        <f>_xlfn.XLOOKUP($A169,ALGLIB_SSA_XAUUSD!$AA$2:$AA$2401,ALGLIB_SSA_XAUUSD!$V$2:$V$2401,"",0)</f>
        <v/>
      </c>
      <c r="S169">
        <f>A169</f>
        <v/>
      </c>
      <c r="T169">
        <f>J169</f>
        <v/>
      </c>
      <c r="U169">
        <f>K169</f>
        <v/>
      </c>
      <c r="V169" s="14">
        <f>IF($A169="","",MOD(ROW()-2,12)+1)</f>
        <v/>
      </c>
      <c r="W169">
        <f>L169</f>
        <v/>
      </c>
      <c r="X169" s="14">
        <f>IF(F169="","",F169)</f>
        <v/>
      </c>
      <c r="Y169" s="14">
        <f>IF(G169="","",G169)</f>
        <v/>
      </c>
      <c r="Z169">
        <f>M169</f>
        <v/>
      </c>
      <c r="AA169">
        <f>N169</f>
        <v/>
      </c>
      <c r="AB169" s="14">
        <f>IF(H169="","",H169)</f>
        <v/>
      </c>
      <c r="AC169">
        <f>O169</f>
        <v/>
      </c>
      <c r="AD169" s="14">
        <f>IF(I169="","",I169)</f>
        <v/>
      </c>
      <c r="AE169">
        <f>P169</f>
        <v/>
      </c>
      <c r="AH169">
        <f>IF(S169&lt;&gt;"",S169,AH168+900)</f>
        <v/>
      </c>
      <c r="AI169">
        <f>IF(T169&lt;&gt;"",T169,AI168)</f>
        <v/>
      </c>
      <c r="AJ169">
        <f>IF(U169&lt;&gt;"",U169,AJ168)</f>
        <v/>
      </c>
      <c r="AK169">
        <f>IF(W169&lt;&gt;"",W169,"")</f>
        <v/>
      </c>
      <c r="AL169" s="14">
        <f>IF(X169&lt;&gt;"",X169,"")</f>
        <v/>
      </c>
      <c r="AM169" s="14">
        <f>IF(Y169&lt;&gt;"",Y169,"")</f>
        <v/>
      </c>
      <c r="AN169" s="14">
        <f>IF(OR(AL169="",AM169=""),"",AL169-AM169)</f>
        <v/>
      </c>
      <c r="AO169">
        <f>IF(AN169="","",IF(AN169&gt;0,"Bullish","Bearish"))</f>
        <v/>
      </c>
      <c r="AP169">
        <f>IF(AO169="",AP168,AO169)</f>
        <v/>
      </c>
      <c r="AQ169" s="14">
        <f>IF(AB169&lt;&gt;"",AB169,"")</f>
        <v/>
      </c>
      <c r="AR169" s="14">
        <f>IF(AD169&lt;&gt;"",AD169,"")</f>
        <v/>
      </c>
      <c r="AS169">
        <f>IF(AS168+1=13,1,AS168+1)</f>
        <v/>
      </c>
      <c r="AT169">
        <f>IFERROR(IF(SLOPE($AQ$146:$AQ$157,$AS$146:$AS$157)&gt;0,MIN(3,ABS(SLOPE($AQ$146:$AQ$157,$AS$146:$AS$157))),IF(SLOPE($AQ$146:$AQ$157,$AS$146:$AS$157)&lt;-0.5,-0.5,0)),0)</f>
        <v/>
      </c>
      <c r="AU169">
        <f>IFERROR(IF(SLOPE($AR$146:$AR$157,$AS$146:$AS$157)&lt;0,MAX(-3,-ABS(SLOPE($AR$146:$AR$157,$AS$146:$AS$157))),IF(SLOPE($AR$146:$AR$157,$AS$146:$AS$157)&gt;0.5,0.5,0)),0)</f>
        <v/>
      </c>
      <c r="AV169">
        <f>($AQ$158+(AT169*(AS169-1)))</f>
        <v/>
      </c>
      <c r="AW169">
        <f>($AR$158+(AU169*(AS169-1)))</f>
        <v/>
      </c>
      <c r="AX169">
        <f>IF(AT169&gt;0,AV169+AT169,AV169)</f>
        <v/>
      </c>
      <c r="AY169">
        <f>IF(AU169&lt;0,AW169+AU169,AW169)</f>
        <v/>
      </c>
      <c r="BA169" s="14">
        <f>IFERROR(AX169-AQ169,"")</f>
        <v/>
      </c>
      <c r="BB169" s="14">
        <f>IFERROR(AY169-AR169,"")</f>
        <v/>
      </c>
      <c r="BD169">
        <f>AH169</f>
        <v/>
      </c>
      <c r="BE169">
        <f>AI169</f>
        <v/>
      </c>
      <c r="BF169">
        <f>AJ169</f>
        <v/>
      </c>
      <c r="BG169" s="14">
        <f>L169</f>
        <v/>
      </c>
      <c r="BH169" s="14">
        <f>IF(X169="","",X169)</f>
        <v/>
      </c>
      <c r="BI169" s="14">
        <f>IF(Y169="","",Y169)</f>
        <v/>
      </c>
      <c r="BJ169">
        <f>Z169</f>
        <v/>
      </c>
      <c r="BK169">
        <f>AA169</f>
        <v/>
      </c>
      <c r="BL169">
        <f>IFERROR(AX169,"")</f>
        <v/>
      </c>
      <c r="BM169">
        <f>IFERROR(AY169,"")</f>
        <v/>
      </c>
    </row>
    <row r="170" ht="14.25" customHeight="1">
      <c r="A170">
        <f>ALGLIB_SSA_XAUUSD!AA170</f>
        <v/>
      </c>
      <c r="B170">
        <f>IF($A170="","",INDEX(ALGLIB_SSA_XAUUSD!$B$2:$B$2401,MATCH($A170,ALGLIB_SSA_XAUUSD!$A$2:$A$2401,1)))</f>
        <v/>
      </c>
      <c r="C170">
        <f>IF($A170="","",INDEX(ALGLIB_SSA_XAUUSD!$C$2:$C$2401,MATCH($A170,ALGLIB_SSA_XAUUSD!$A$2:$A$2401,1)))</f>
        <v/>
      </c>
      <c r="D170" s="14">
        <f>IF($A170="","",INT((ROW()-2)/12)+1)</f>
        <v/>
      </c>
      <c r="E170" s="14">
        <f>IF($A170="","",INDEX(ALGLIB_SSA_XAUUSD!$D$2:$D$2401,MATCH($A170,ALGLIB_SSA_XAUUSD!$A$2:$A$2401,1)))</f>
        <v/>
      </c>
      <c r="F170" s="14">
        <f>IF($A170="","",INDEX(ALGLIB_SSA_XAUUSD!$E$2:$E$2401,MATCH($A170,ALGLIB_SSA_XAUUSD!$A$2:$A$2401,1)))</f>
        <v/>
      </c>
      <c r="G170" s="14">
        <f>IF($A170="","",INDEX(ALGLIB_SSA_XAUUSD!$F$2:$F$2401,MATCH($A170,ALGLIB_SSA_XAUUSD!$A$2:$A$2401,1)))</f>
        <v/>
      </c>
      <c r="H170" s="14">
        <f>IF($A170="","",INDEX(ALGLIB_SSA_XAUUSD!$G$2:$G$2401,MATCH($A170,ALGLIB_SSA_XAUUSD!$A$2:$A$2401,1)))</f>
        <v/>
      </c>
      <c r="I170" s="14">
        <f>IF($A170="","",INDEX(ALGLIB_SSA_XAUUSD!$H$2:$H$2401,MATCH($A170,ALGLIB_SSA_XAUUSD!$A$2:$A$2401,1)))</f>
        <v/>
      </c>
      <c r="J170">
        <f>_xlfn.XLOOKUP($A170,ALGLIB_SSA_XAUUSD!$AA$2:$AA$2401,ALGLIB_SSA_XAUUSD!$P$2:$P$2401,"",0)</f>
        <v/>
      </c>
      <c r="K170">
        <f>_xlfn.XLOOKUP($A170,ALGLIB_SSA_XAUUSD!$AA$2:$AA$2401,ALGLIB_SSA_XAUUSD!$Q$2:$Q$2401,"",0)</f>
        <v/>
      </c>
      <c r="L170">
        <f>_xlfn.XLOOKUP($A170,ALGLIB_SSA_XAUUSD!$AA$2:$AA$2401,ALGLIB_SSA_XAUUSD!$R$2:$R$2401,"",0)</f>
        <v/>
      </c>
      <c r="M170">
        <f>_xlfn.XLOOKUP($A170,ALGLIB_SSA_XAUUSD!$AA$2:$AA$2401,ALGLIB_SSA_XAUUSD!$S$2:$S$2401,"",0)</f>
        <v/>
      </c>
      <c r="N170">
        <f>_xlfn.XLOOKUP($A170,ALGLIB_SSA_XAUUSD!$AA$2:$AA$2401,ALGLIB_SSA_XAUUSD!$T$2:$T$2401,"",0)</f>
        <v/>
      </c>
      <c r="O170">
        <f>_xlfn.XLOOKUP($A170,ALGLIB_SSA_XAUUSD!$AA$2:$AA$2401,ALGLIB_SSA_XAUUSD!$U$2:$U$2401,"",0)</f>
        <v/>
      </c>
      <c r="P170">
        <f>_xlfn.XLOOKUP($A170,ALGLIB_SSA_XAUUSD!$AA$2:$AA$2401,ALGLIB_SSA_XAUUSD!$V$2:$V$2401,"",0)</f>
        <v/>
      </c>
      <c r="S170">
        <f>A170</f>
        <v/>
      </c>
      <c r="T170">
        <f>J170</f>
        <v/>
      </c>
      <c r="U170">
        <f>K170</f>
        <v/>
      </c>
      <c r="V170" s="14">
        <f>IF($A170="","",MOD(ROW()-2,12)+1)</f>
        <v/>
      </c>
      <c r="W170">
        <f>L170</f>
        <v/>
      </c>
      <c r="X170" s="14">
        <f>IF(F170="","",F170)</f>
        <v/>
      </c>
      <c r="Y170" s="14">
        <f>IF(G170="","",G170)</f>
        <v/>
      </c>
      <c r="Z170">
        <f>M170</f>
        <v/>
      </c>
      <c r="AA170">
        <f>N170</f>
        <v/>
      </c>
      <c r="AB170" s="14">
        <f>IF(H170="","",H170)</f>
        <v/>
      </c>
      <c r="AC170">
        <f>O170</f>
        <v/>
      </c>
      <c r="AD170" s="14">
        <f>IF(I170="","",I170)</f>
        <v/>
      </c>
      <c r="AE170">
        <f>P170</f>
        <v/>
      </c>
      <c r="AH170">
        <f>IF(S170&lt;&gt;"",S170,AH169+900)</f>
        <v/>
      </c>
      <c r="AI170">
        <f>IF(T170&lt;&gt;"",T170,AI169)</f>
        <v/>
      </c>
      <c r="AJ170">
        <f>IF(U170&lt;&gt;"",U170,AJ169)</f>
        <v/>
      </c>
      <c r="AK170">
        <f>IF(W170&lt;&gt;"",W170,"")</f>
        <v/>
      </c>
      <c r="AL170" s="14">
        <f>IF(X170&lt;&gt;"",X170,"")</f>
        <v/>
      </c>
      <c r="AM170" s="14">
        <f>IF(Y170&lt;&gt;"",Y170,"")</f>
        <v/>
      </c>
      <c r="AN170" s="14">
        <f>IF(OR(AL170="",AM170=""),"",AL170-AM170)</f>
        <v/>
      </c>
      <c r="AO170">
        <f>IF(AN170="","",IF(AN170&gt;0,"Bullish","Bearish"))</f>
        <v/>
      </c>
      <c r="AP170">
        <f>IF(AO170="",AP169,AO170)</f>
        <v/>
      </c>
      <c r="AQ170" s="14">
        <f>IF(AB170&lt;&gt;"",AB170,"")</f>
        <v/>
      </c>
      <c r="AR170" s="14">
        <f>IF(AD170&lt;&gt;"",AD170,"")</f>
        <v/>
      </c>
      <c r="AS170">
        <f>IF(AS169+1=13,1,AS169+1)</f>
        <v/>
      </c>
      <c r="AT170">
        <f>IFERROR(IF(SLOPE($AQ$158:$AQ$169,$AS$158:$AS$169)&gt;0,MIN(3,ABS(SLOPE($AQ$158:$AQ$169,$AS$158:$AS$169))),IF(SLOPE($AQ$158:$AQ$169,$AS$158:$AS$169)&lt;-0.5,-0.5,0)),0)</f>
        <v/>
      </c>
      <c r="AU170">
        <f>IFERROR(IF(SLOPE($AR$158:$AR$169,$AS$158:$AS$169)&lt;0,MAX(-3,-ABS(SLOPE($AR$158:$AR$169,$AS$158:$AS$169))),IF(SLOPE($AR$158:$AR$169,$AS$158:$AS$169)&gt;0.5,0.5,0)),0)</f>
        <v/>
      </c>
      <c r="AV170">
        <f>($AQ$170+(AT170*(AS170-1)))</f>
        <v/>
      </c>
      <c r="AW170">
        <f>($AR$170+(AU170*(AS170-1)))</f>
        <v/>
      </c>
      <c r="AX170">
        <f>IF(AT170&gt;0,AV170+AT170,AV170)</f>
        <v/>
      </c>
      <c r="AY170">
        <f>IF(AU170&lt;0,AW170+AU170,AW170)</f>
        <v/>
      </c>
      <c r="BA170" s="14">
        <f>IFERROR(AX170-AQ170,"")</f>
        <v/>
      </c>
      <c r="BB170" s="14">
        <f>IFERROR(AY170-AR170,"")</f>
        <v/>
      </c>
      <c r="BD170">
        <f>AH170</f>
        <v/>
      </c>
      <c r="BE170">
        <f>AI170</f>
        <v/>
      </c>
      <c r="BF170">
        <f>AJ170</f>
        <v/>
      </c>
      <c r="BG170" s="14">
        <f>L170</f>
        <v/>
      </c>
      <c r="BH170" s="14">
        <f>IF(X170="","",X170)</f>
        <v/>
      </c>
      <c r="BI170" s="14">
        <f>IF(Y170="","",Y170)</f>
        <v/>
      </c>
      <c r="BJ170">
        <f>Z170</f>
        <v/>
      </c>
      <c r="BK170">
        <f>AA170</f>
        <v/>
      </c>
      <c r="BL170">
        <f>IFERROR(AX170,"")</f>
        <v/>
      </c>
      <c r="BM170">
        <f>IFERROR(AY170,"")</f>
        <v/>
      </c>
    </row>
    <row r="171" ht="14.25" customHeight="1">
      <c r="A171">
        <f>ALGLIB_SSA_XAUUSD!AA171</f>
        <v/>
      </c>
      <c r="B171">
        <f>IF($A171="","",INDEX(ALGLIB_SSA_XAUUSD!$B$2:$B$2401,MATCH($A171,ALGLIB_SSA_XAUUSD!$A$2:$A$2401,1)))</f>
        <v/>
      </c>
      <c r="C171">
        <f>IF($A171="","",INDEX(ALGLIB_SSA_XAUUSD!$C$2:$C$2401,MATCH($A171,ALGLIB_SSA_XAUUSD!$A$2:$A$2401,1)))</f>
        <v/>
      </c>
      <c r="D171" s="14">
        <f>IF($A171="","",INT((ROW()-2)/12)+1)</f>
        <v/>
      </c>
      <c r="E171" s="14">
        <f>IF(AND(E182&lt;&gt;"",D182=D170+1),E170+(E182-E170)*1/12,"")</f>
        <v/>
      </c>
      <c r="F171" s="14">
        <f>IF(AND(F182&lt;&gt;"",D182=D170+1),F170+(F182-F170)*1/12,"")</f>
        <v/>
      </c>
      <c r="G171" s="14">
        <f>IF(AND(G182&lt;&gt;"",D182=D170+1),G170+(G182-G170)*1/12,"")</f>
        <v/>
      </c>
      <c r="H171" s="14">
        <f>IF(AND(H182&lt;&gt;"",D182=D170+1),H170+(H182-H170)*1/12,"")</f>
        <v/>
      </c>
      <c r="I171" s="14">
        <f>IF(AND(L182&lt;&gt;"",D182=D170+1),I170+(I182-I170)*1/12,"")</f>
        <v/>
      </c>
      <c r="J171">
        <f>_xlfn.XLOOKUP($A171,ALGLIB_SSA_XAUUSD!$AA$2:$AA$2401,ALGLIB_SSA_XAUUSD!$P$2:$P$2401,"",0)</f>
        <v/>
      </c>
      <c r="K171">
        <f>_xlfn.XLOOKUP($A171,ALGLIB_SSA_XAUUSD!$AA$2:$AA$2401,ALGLIB_SSA_XAUUSD!$Q$2:$Q$2401,"",0)</f>
        <v/>
      </c>
      <c r="L171">
        <f>_xlfn.XLOOKUP($A171,ALGLIB_SSA_XAUUSD!$AA$2:$AA$2401,ALGLIB_SSA_XAUUSD!$R$2:$R$2401,"",0)</f>
        <v/>
      </c>
      <c r="M171">
        <f>_xlfn.XLOOKUP($A171,ALGLIB_SSA_XAUUSD!$AA$2:$AA$2401,ALGLIB_SSA_XAUUSD!$S$2:$S$2401,"",0)</f>
        <v/>
      </c>
      <c r="N171">
        <f>_xlfn.XLOOKUP($A171,ALGLIB_SSA_XAUUSD!$AA$2:$AA$2401,ALGLIB_SSA_XAUUSD!$T$2:$T$2401,"",0)</f>
        <v/>
      </c>
      <c r="O171">
        <f>_xlfn.XLOOKUP($A171,ALGLIB_SSA_XAUUSD!$AA$2:$AA$2401,ALGLIB_SSA_XAUUSD!$U$2:$U$2401,"",0)</f>
        <v/>
      </c>
      <c r="P171">
        <f>_xlfn.XLOOKUP($A171,ALGLIB_SSA_XAUUSD!$AA$2:$AA$2401,ALGLIB_SSA_XAUUSD!$V$2:$V$2401,"",0)</f>
        <v/>
      </c>
      <c r="S171">
        <f>A171</f>
        <v/>
      </c>
      <c r="T171">
        <f>J171</f>
        <v/>
      </c>
      <c r="U171">
        <f>K171</f>
        <v/>
      </c>
      <c r="V171" s="14">
        <f>IF($A171="","",MOD(ROW()-2,12)+1)</f>
        <v/>
      </c>
      <c r="W171">
        <f>L171</f>
        <v/>
      </c>
      <c r="X171" s="14">
        <f>IF(F171="","",F171)</f>
        <v/>
      </c>
      <c r="Y171" s="14">
        <f>IF(G171="","",G171)</f>
        <v/>
      </c>
      <c r="Z171">
        <f>M171</f>
        <v/>
      </c>
      <c r="AA171">
        <f>N171</f>
        <v/>
      </c>
      <c r="AB171" s="14">
        <f>IF(H171="","",H171)</f>
        <v/>
      </c>
      <c r="AC171">
        <f>O171</f>
        <v/>
      </c>
      <c r="AD171" s="14">
        <f>IF(I171="","",I171)</f>
        <v/>
      </c>
      <c r="AE171">
        <f>P171</f>
        <v/>
      </c>
      <c r="AH171">
        <f>IF(S171&lt;&gt;"",S171,AH170+900)</f>
        <v/>
      </c>
      <c r="AI171">
        <f>IF(T171&lt;&gt;"",T171,AI170)</f>
        <v/>
      </c>
      <c r="AJ171">
        <f>IF(U171&lt;&gt;"",U171,AJ170)</f>
        <v/>
      </c>
      <c r="AK171">
        <f>IF(W171&lt;&gt;"",W171,"")</f>
        <v/>
      </c>
      <c r="AL171" s="14">
        <f>IF(X171&lt;&gt;"",X171,"")</f>
        <v/>
      </c>
      <c r="AM171" s="14">
        <f>IF(Y171&lt;&gt;"",Y171,"")</f>
        <v/>
      </c>
      <c r="AN171" s="14">
        <f>IF(OR(AL171="",AM171=""),"",AL171-AM171)</f>
        <v/>
      </c>
      <c r="AO171">
        <f>IF(AN171="","",IF(AN171&gt;0,"Bullish","Bearish"))</f>
        <v/>
      </c>
      <c r="AP171">
        <f>IF(AO171="",AP170,AO171)</f>
        <v/>
      </c>
      <c r="AQ171" s="14">
        <f>IF(AB171&lt;&gt;"",AB171,"")</f>
        <v/>
      </c>
      <c r="AR171" s="14">
        <f>IF(AD171&lt;&gt;"",AD171,"")</f>
        <v/>
      </c>
      <c r="AS171">
        <f>IF(AS170+1=13,1,AS170+1)</f>
        <v/>
      </c>
      <c r="AT171">
        <f>IFERROR(IF(SLOPE($AQ$158:$AQ$169,$AS$158:$AS$169)&gt;0,MIN(3,ABS(SLOPE($AQ$158:$AQ$169,$AS$158:$AS$169))),IF(SLOPE($AQ$158:$AQ$169,$AS$158:$AS$169)&lt;-0.5,-0.5,0)),0)</f>
        <v/>
      </c>
      <c r="AU171">
        <f>IFERROR(IF(SLOPE($AR$158:$AR$169,$AS$158:$AS$169)&lt;0,MAX(-3,-ABS(SLOPE($AR$158:$AR$169,$AS$158:$AS$169))),IF(SLOPE($AR$158:$AR$169,$AS$158:$AS$169)&gt;0.5,0.5,0)),0)</f>
        <v/>
      </c>
      <c r="AV171">
        <f>($AQ$170+(AT171*(AS171-1)))</f>
        <v/>
      </c>
      <c r="AW171">
        <f>($AR$170+(AU171*(AS171-1)))</f>
        <v/>
      </c>
      <c r="AX171">
        <f>IF(AT171&gt;0,AV171+AT171,AV171)</f>
        <v/>
      </c>
      <c r="AY171">
        <f>IF(AU171&lt;0,AW171+AU171,AW171)</f>
        <v/>
      </c>
      <c r="BA171" s="14">
        <f>IFERROR(AX171-AQ171,"")</f>
        <v/>
      </c>
      <c r="BB171" s="14">
        <f>IFERROR(AY171-AR171,"")</f>
        <v/>
      </c>
      <c r="BD171">
        <f>AH171</f>
        <v/>
      </c>
      <c r="BE171">
        <f>AI171</f>
        <v/>
      </c>
      <c r="BF171">
        <f>AJ171</f>
        <v/>
      </c>
      <c r="BG171" s="14">
        <f>L171</f>
        <v/>
      </c>
      <c r="BH171" s="14">
        <f>IF(X171="","",X171)</f>
        <v/>
      </c>
      <c r="BI171" s="14">
        <f>IF(Y171="","",Y171)</f>
        <v/>
      </c>
      <c r="BJ171">
        <f>Z171</f>
        <v/>
      </c>
      <c r="BK171">
        <f>AA171</f>
        <v/>
      </c>
      <c r="BL171">
        <f>IFERROR(AX171,"")</f>
        <v/>
      </c>
      <c r="BM171">
        <f>IFERROR(AY171,"")</f>
        <v/>
      </c>
    </row>
    <row r="172" ht="14.25" customHeight="1">
      <c r="A172">
        <f>ALGLIB_SSA_XAUUSD!AA172</f>
        <v/>
      </c>
      <c r="B172">
        <f>IF($A172="","",INDEX(ALGLIB_SSA_XAUUSD!$B$2:$B$2401,MATCH($A172,ALGLIB_SSA_XAUUSD!$A$2:$A$2401,1)))</f>
        <v/>
      </c>
      <c r="C172">
        <f>IF($A172="","",INDEX(ALGLIB_SSA_XAUUSD!$C$2:$C$2401,MATCH($A172,ALGLIB_SSA_XAUUSD!$A$2:$A$2401,1)))</f>
        <v/>
      </c>
      <c r="D172" s="14">
        <f>IF($A172="","",INT((ROW()-2)/12)+1)</f>
        <v/>
      </c>
      <c r="E172" s="14">
        <f>IF(AND(E182&lt;&gt;"",D182=D170+1),E170+(E182-E170)*2/12,"")</f>
        <v/>
      </c>
      <c r="F172" s="14">
        <f>IF(AND(F182&lt;&gt;"",D182=D170+1),F170+(F182-F170)*2/12,"")</f>
        <v/>
      </c>
      <c r="G172" s="14">
        <f>IF(AND(G182&lt;&gt;"",D182=D170+1),G170+(G182-G170)*2/12,"")</f>
        <v/>
      </c>
      <c r="H172" s="14">
        <f>IF(AND(H182&lt;&gt;"",D182=D170+1),H170+(H182-H170)*2/12,"")</f>
        <v/>
      </c>
      <c r="I172" s="14">
        <f>IF(AND(L182&lt;&gt;"",D182=D170+1),I170+(I182-I170)*2/12,"")</f>
        <v/>
      </c>
      <c r="J172">
        <f>_xlfn.XLOOKUP($A172,ALGLIB_SSA_XAUUSD!$AA$2:$AA$2401,ALGLIB_SSA_XAUUSD!$P$2:$P$2401,"",0)</f>
        <v/>
      </c>
      <c r="K172">
        <f>_xlfn.XLOOKUP($A172,ALGLIB_SSA_XAUUSD!$AA$2:$AA$2401,ALGLIB_SSA_XAUUSD!$Q$2:$Q$2401,"",0)</f>
        <v/>
      </c>
      <c r="L172">
        <f>_xlfn.XLOOKUP($A172,ALGLIB_SSA_XAUUSD!$AA$2:$AA$2401,ALGLIB_SSA_XAUUSD!$R$2:$R$2401,"",0)</f>
        <v/>
      </c>
      <c r="M172">
        <f>_xlfn.XLOOKUP($A172,ALGLIB_SSA_XAUUSD!$AA$2:$AA$2401,ALGLIB_SSA_XAUUSD!$S$2:$S$2401,"",0)</f>
        <v/>
      </c>
      <c r="N172">
        <f>_xlfn.XLOOKUP($A172,ALGLIB_SSA_XAUUSD!$AA$2:$AA$2401,ALGLIB_SSA_XAUUSD!$T$2:$T$2401,"",0)</f>
        <v/>
      </c>
      <c r="O172">
        <f>_xlfn.XLOOKUP($A172,ALGLIB_SSA_XAUUSD!$AA$2:$AA$2401,ALGLIB_SSA_XAUUSD!$U$2:$U$2401,"",0)</f>
        <v/>
      </c>
      <c r="P172">
        <f>_xlfn.XLOOKUP($A172,ALGLIB_SSA_XAUUSD!$AA$2:$AA$2401,ALGLIB_SSA_XAUUSD!$V$2:$V$2401,"",0)</f>
        <v/>
      </c>
      <c r="S172">
        <f>A172</f>
        <v/>
      </c>
      <c r="T172">
        <f>J172</f>
        <v/>
      </c>
      <c r="U172">
        <f>K172</f>
        <v/>
      </c>
      <c r="V172" s="14">
        <f>IF($A172="","",MOD(ROW()-2,12)+1)</f>
        <v/>
      </c>
      <c r="W172">
        <f>L172</f>
        <v/>
      </c>
      <c r="X172" s="14">
        <f>IF(F172="","",F172)</f>
        <v/>
      </c>
      <c r="Y172" s="14">
        <f>IF(G172="","",G172)</f>
        <v/>
      </c>
      <c r="Z172">
        <f>M172</f>
        <v/>
      </c>
      <c r="AA172">
        <f>N172</f>
        <v/>
      </c>
      <c r="AB172" s="14">
        <f>IF(H172="","",H172)</f>
        <v/>
      </c>
      <c r="AC172">
        <f>O172</f>
        <v/>
      </c>
      <c r="AD172" s="14">
        <f>IF(I172="","",I172)</f>
        <v/>
      </c>
      <c r="AE172">
        <f>P172</f>
        <v/>
      </c>
      <c r="AH172">
        <f>IF(S172&lt;&gt;"",S172,AH171+900)</f>
        <v/>
      </c>
      <c r="AI172">
        <f>IF(T172&lt;&gt;"",T172,AI171)</f>
        <v/>
      </c>
      <c r="AJ172">
        <f>IF(U172&lt;&gt;"",U172,AJ171)</f>
        <v/>
      </c>
      <c r="AK172">
        <f>IF(W172&lt;&gt;"",W172,"")</f>
        <v/>
      </c>
      <c r="AL172" s="14">
        <f>IF(X172&lt;&gt;"",X172,"")</f>
        <v/>
      </c>
      <c r="AM172" s="14">
        <f>IF(Y172&lt;&gt;"",Y172,"")</f>
        <v/>
      </c>
      <c r="AN172" s="14">
        <f>IF(OR(AL172="",AM172=""),"",AL172-AM172)</f>
        <v/>
      </c>
      <c r="AO172">
        <f>IF(AN172="","",IF(AN172&gt;0,"Bullish","Bearish"))</f>
        <v/>
      </c>
      <c r="AP172">
        <f>IF(AO172="",AP171,AO172)</f>
        <v/>
      </c>
      <c r="AQ172" s="14">
        <f>IF(AB172&lt;&gt;"",AB172,"")</f>
        <v/>
      </c>
      <c r="AR172" s="14">
        <f>IF(AD172&lt;&gt;"",AD172,"")</f>
        <v/>
      </c>
      <c r="AS172">
        <f>IF(AS171+1=13,1,AS171+1)</f>
        <v/>
      </c>
      <c r="AT172">
        <f>IFERROR(IF(SLOPE($AQ$158:$AQ$169,$AS$158:$AS$169)&gt;0,MIN(3,ABS(SLOPE($AQ$158:$AQ$169,$AS$158:$AS$169))),IF(SLOPE($AQ$158:$AQ$169,$AS$158:$AS$169)&lt;-0.5,-0.5,0)),0)</f>
        <v/>
      </c>
      <c r="AU172">
        <f>IFERROR(IF(SLOPE($AR$158:$AR$169,$AS$158:$AS$169)&lt;0,MAX(-3,-ABS(SLOPE($AR$158:$AR$169,$AS$158:$AS$169))),IF(SLOPE($AR$158:$AR$169,$AS$158:$AS$169)&gt;0.5,0.5,0)),0)</f>
        <v/>
      </c>
      <c r="AV172">
        <f>($AQ$170+(AT172*(AS172-1)))</f>
        <v/>
      </c>
      <c r="AW172">
        <f>($AR$170+(AU172*(AS172-1)))</f>
        <v/>
      </c>
      <c r="AX172">
        <f>IF(AT172&gt;0,AV172+AT172,AV172)</f>
        <v/>
      </c>
      <c r="AY172">
        <f>IF(AU172&lt;0,AW172+AU172,AW172)</f>
        <v/>
      </c>
      <c r="BA172" s="14">
        <f>IFERROR(AX172-AQ172,"")</f>
        <v/>
      </c>
      <c r="BB172" s="14">
        <f>IFERROR(AY172-AR172,"")</f>
        <v/>
      </c>
      <c r="BD172">
        <f>AH172</f>
        <v/>
      </c>
      <c r="BE172">
        <f>AI172</f>
        <v/>
      </c>
      <c r="BF172">
        <f>AJ172</f>
        <v/>
      </c>
      <c r="BG172" s="14">
        <f>L172</f>
        <v/>
      </c>
      <c r="BH172" s="14">
        <f>IF(X172="","",X172)</f>
        <v/>
      </c>
      <c r="BI172" s="14">
        <f>IF(Y172="","",Y172)</f>
        <v/>
      </c>
      <c r="BJ172">
        <f>Z172</f>
        <v/>
      </c>
      <c r="BK172">
        <f>AA172</f>
        <v/>
      </c>
      <c r="BL172">
        <f>IFERROR(AX172,"")</f>
        <v/>
      </c>
      <c r="BM172">
        <f>IFERROR(AY172,"")</f>
        <v/>
      </c>
    </row>
    <row r="173" ht="14.25" customHeight="1">
      <c r="A173">
        <f>ALGLIB_SSA_XAUUSD!AA173</f>
        <v/>
      </c>
      <c r="B173">
        <f>IF($A173="","",INDEX(ALGLIB_SSA_XAUUSD!$B$2:$B$2401,MATCH($A173,ALGLIB_SSA_XAUUSD!$A$2:$A$2401,1)))</f>
        <v/>
      </c>
      <c r="C173">
        <f>IF($A173="","",INDEX(ALGLIB_SSA_XAUUSD!$C$2:$C$2401,MATCH($A173,ALGLIB_SSA_XAUUSD!$A$2:$A$2401,1)))</f>
        <v/>
      </c>
      <c r="D173" s="14">
        <f>IF($A173="","",INT((ROW()-2)/12)+1)</f>
        <v/>
      </c>
      <c r="E173" s="14">
        <f>IF(AND(E182&lt;&gt;"",D182=D170+1),E170+(E182-E170)*3/12,"")</f>
        <v/>
      </c>
      <c r="F173" s="14">
        <f>IF(AND(F182&lt;&gt;"",D182=D170+1),F170+(F182-F170)*3/12,"")</f>
        <v/>
      </c>
      <c r="G173" s="14">
        <f>IF(AND(G182&lt;&gt;"",D182=D170+1),G170+(G182-G170)*3/12,"")</f>
        <v/>
      </c>
      <c r="H173" s="14">
        <f>IF(AND(H182&lt;&gt;"",D182=D170+1),H170+(H182-H170)*3/12,"")</f>
        <v/>
      </c>
      <c r="I173" s="14">
        <f>IF(AND(L182&lt;&gt;"",D182=D170+1),I170+(I182-I170)*3/12,"")</f>
        <v/>
      </c>
      <c r="J173">
        <f>_xlfn.XLOOKUP($A173,ALGLIB_SSA_XAUUSD!$AA$2:$AA$2401,ALGLIB_SSA_XAUUSD!$P$2:$P$2401,"",0)</f>
        <v/>
      </c>
      <c r="K173">
        <f>_xlfn.XLOOKUP($A173,ALGLIB_SSA_XAUUSD!$AA$2:$AA$2401,ALGLIB_SSA_XAUUSD!$Q$2:$Q$2401,"",0)</f>
        <v/>
      </c>
      <c r="L173">
        <f>_xlfn.XLOOKUP($A173,ALGLIB_SSA_XAUUSD!$AA$2:$AA$2401,ALGLIB_SSA_XAUUSD!$R$2:$R$2401,"",0)</f>
        <v/>
      </c>
      <c r="M173">
        <f>_xlfn.XLOOKUP($A173,ALGLIB_SSA_XAUUSD!$AA$2:$AA$2401,ALGLIB_SSA_XAUUSD!$S$2:$S$2401,"",0)</f>
        <v/>
      </c>
      <c r="N173">
        <f>_xlfn.XLOOKUP($A173,ALGLIB_SSA_XAUUSD!$AA$2:$AA$2401,ALGLIB_SSA_XAUUSD!$T$2:$T$2401,"",0)</f>
        <v/>
      </c>
      <c r="O173">
        <f>_xlfn.XLOOKUP($A173,ALGLIB_SSA_XAUUSD!$AA$2:$AA$2401,ALGLIB_SSA_XAUUSD!$U$2:$U$2401,"",0)</f>
        <v/>
      </c>
      <c r="P173">
        <f>_xlfn.XLOOKUP($A173,ALGLIB_SSA_XAUUSD!$AA$2:$AA$2401,ALGLIB_SSA_XAUUSD!$V$2:$V$2401,"",0)</f>
        <v/>
      </c>
      <c r="S173">
        <f>A173</f>
        <v/>
      </c>
      <c r="T173">
        <f>J173</f>
        <v/>
      </c>
      <c r="U173">
        <f>K173</f>
        <v/>
      </c>
      <c r="V173" s="14">
        <f>IF($A173="","",MOD(ROW()-2,12)+1)</f>
        <v/>
      </c>
      <c r="W173">
        <f>L173</f>
        <v/>
      </c>
      <c r="X173" s="14">
        <f>IF(F173="","",F173)</f>
        <v/>
      </c>
      <c r="Y173" s="14">
        <f>IF(G173="","",G173)</f>
        <v/>
      </c>
      <c r="Z173">
        <f>M173</f>
        <v/>
      </c>
      <c r="AA173">
        <f>N173</f>
        <v/>
      </c>
      <c r="AB173" s="14">
        <f>IF(H173="","",H173)</f>
        <v/>
      </c>
      <c r="AC173">
        <f>O173</f>
        <v/>
      </c>
      <c r="AD173" s="14">
        <f>IF(I173="","",I173)</f>
        <v/>
      </c>
      <c r="AE173">
        <f>P173</f>
        <v/>
      </c>
      <c r="AH173">
        <f>IF(S173&lt;&gt;"",S173,AH172+900)</f>
        <v/>
      </c>
      <c r="AI173">
        <f>IF(T173&lt;&gt;"",T173,AI172)</f>
        <v/>
      </c>
      <c r="AJ173">
        <f>IF(U173&lt;&gt;"",U173,AJ172)</f>
        <v/>
      </c>
      <c r="AK173">
        <f>IF(W173&lt;&gt;"",W173,"")</f>
        <v/>
      </c>
      <c r="AL173" s="14">
        <f>IF(X173&lt;&gt;"",X173,"")</f>
        <v/>
      </c>
      <c r="AM173" s="14">
        <f>IF(Y173&lt;&gt;"",Y173,"")</f>
        <v/>
      </c>
      <c r="AN173" s="14">
        <f>IF(OR(AL173="",AM173=""),"",AL173-AM173)</f>
        <v/>
      </c>
      <c r="AO173">
        <f>IF(AN173="","",IF(AN173&gt;0,"Bullish","Bearish"))</f>
        <v/>
      </c>
      <c r="AP173">
        <f>IF(AO173="",AP172,AO173)</f>
        <v/>
      </c>
      <c r="AQ173" s="14">
        <f>IF(AB173&lt;&gt;"",AB173,"")</f>
        <v/>
      </c>
      <c r="AR173" s="14">
        <f>IF(AD173&lt;&gt;"",AD173,"")</f>
        <v/>
      </c>
      <c r="AS173">
        <f>IF(AS172+1=13,1,AS172+1)</f>
        <v/>
      </c>
      <c r="AT173">
        <f>IFERROR(IF(SLOPE($AQ$158:$AQ$169,$AS$158:$AS$169)&gt;0,MIN(3,ABS(SLOPE($AQ$158:$AQ$169,$AS$158:$AS$169))),IF(SLOPE($AQ$158:$AQ$169,$AS$158:$AS$169)&lt;-0.5,-0.5,0)),0)</f>
        <v/>
      </c>
      <c r="AU173">
        <f>IFERROR(IF(SLOPE($AR$158:$AR$169,$AS$158:$AS$169)&lt;0,MAX(-3,-ABS(SLOPE($AR$158:$AR$169,$AS$158:$AS$169))),IF(SLOPE($AR$158:$AR$169,$AS$158:$AS$169)&gt;0.5,0.5,0)),0)</f>
        <v/>
      </c>
      <c r="AV173">
        <f>($AQ$170+(AT173*(AS173-1)))</f>
        <v/>
      </c>
      <c r="AW173">
        <f>($AR$170+(AU173*(AS173-1)))</f>
        <v/>
      </c>
      <c r="AX173">
        <f>IF(AT173&gt;0,AV173+AT173,AV173)</f>
        <v/>
      </c>
      <c r="AY173">
        <f>IF(AU173&lt;0,AW173+AU173,AW173)</f>
        <v/>
      </c>
      <c r="BA173" s="14">
        <f>IFERROR(AX173-AQ173,"")</f>
        <v/>
      </c>
      <c r="BB173" s="14">
        <f>IFERROR(AY173-AR173,"")</f>
        <v/>
      </c>
      <c r="BD173">
        <f>AH173</f>
        <v/>
      </c>
      <c r="BE173">
        <f>AI173</f>
        <v/>
      </c>
      <c r="BF173">
        <f>AJ173</f>
        <v/>
      </c>
      <c r="BG173" s="14">
        <f>L173</f>
        <v/>
      </c>
      <c r="BH173" s="14">
        <f>IF(X173="","",X173)</f>
        <v/>
      </c>
      <c r="BI173" s="14">
        <f>IF(Y173="","",Y173)</f>
        <v/>
      </c>
      <c r="BJ173">
        <f>Z173</f>
        <v/>
      </c>
      <c r="BK173">
        <f>AA173</f>
        <v/>
      </c>
      <c r="BL173">
        <f>IFERROR(AX173,"")</f>
        <v/>
      </c>
      <c r="BM173">
        <f>IFERROR(AY173,"")</f>
        <v/>
      </c>
    </row>
    <row r="174" ht="14.25" customHeight="1">
      <c r="A174">
        <f>ALGLIB_SSA_XAUUSD!AA174</f>
        <v/>
      </c>
      <c r="B174">
        <f>IF($A174="","",INDEX(ALGLIB_SSA_XAUUSD!$B$2:$B$2401,MATCH($A174,ALGLIB_SSA_XAUUSD!$A$2:$A$2401,1)))</f>
        <v/>
      </c>
      <c r="C174">
        <f>IF($A174="","",INDEX(ALGLIB_SSA_XAUUSD!$C$2:$C$2401,MATCH($A174,ALGLIB_SSA_XAUUSD!$A$2:$A$2401,1)))</f>
        <v/>
      </c>
      <c r="D174" s="14">
        <f>IF($A174="","",INT((ROW()-2)/12)+1)</f>
        <v/>
      </c>
      <c r="E174" s="14">
        <f>IF(AND(E182&lt;&gt;"",D182=D170+1),E170+(E182-E170)*4/12,"")</f>
        <v/>
      </c>
      <c r="F174" s="14">
        <f>IF(AND(F182&lt;&gt;"",D182=D170+1),F170+(F182-F170)*4/12,"")</f>
        <v/>
      </c>
      <c r="G174" s="14">
        <f>IF(AND(G182&lt;&gt;"",D182=D170+1),G170+(G182-G170)*4/12,"")</f>
        <v/>
      </c>
      <c r="H174" s="14">
        <f>IF(AND(H182&lt;&gt;"",D182=D170+1),H170+(H182-H170)*4/12,"")</f>
        <v/>
      </c>
      <c r="I174" s="14">
        <f>IF(AND(L182&lt;&gt;"",D182=D170+1),I170+(I182-I170)*4/12,"")</f>
        <v/>
      </c>
      <c r="J174">
        <f>_xlfn.XLOOKUP($A174,ALGLIB_SSA_XAUUSD!$AA$2:$AA$2401,ALGLIB_SSA_XAUUSD!$P$2:$P$2401,"",0)</f>
        <v/>
      </c>
      <c r="K174">
        <f>_xlfn.XLOOKUP($A174,ALGLIB_SSA_XAUUSD!$AA$2:$AA$2401,ALGLIB_SSA_XAUUSD!$Q$2:$Q$2401,"",0)</f>
        <v/>
      </c>
      <c r="L174">
        <f>_xlfn.XLOOKUP($A174,ALGLIB_SSA_XAUUSD!$AA$2:$AA$2401,ALGLIB_SSA_XAUUSD!$R$2:$R$2401,"",0)</f>
        <v/>
      </c>
      <c r="M174">
        <f>_xlfn.XLOOKUP($A174,ALGLIB_SSA_XAUUSD!$AA$2:$AA$2401,ALGLIB_SSA_XAUUSD!$S$2:$S$2401,"",0)</f>
        <v/>
      </c>
      <c r="N174">
        <f>_xlfn.XLOOKUP($A174,ALGLIB_SSA_XAUUSD!$AA$2:$AA$2401,ALGLIB_SSA_XAUUSD!$T$2:$T$2401,"",0)</f>
        <v/>
      </c>
      <c r="O174">
        <f>_xlfn.XLOOKUP($A174,ALGLIB_SSA_XAUUSD!$AA$2:$AA$2401,ALGLIB_SSA_XAUUSD!$U$2:$U$2401,"",0)</f>
        <v/>
      </c>
      <c r="P174">
        <f>_xlfn.XLOOKUP($A174,ALGLIB_SSA_XAUUSD!$AA$2:$AA$2401,ALGLIB_SSA_XAUUSD!$V$2:$V$2401,"",0)</f>
        <v/>
      </c>
      <c r="S174">
        <f>A174</f>
        <v/>
      </c>
      <c r="T174">
        <f>J174</f>
        <v/>
      </c>
      <c r="U174">
        <f>K174</f>
        <v/>
      </c>
      <c r="V174" s="14">
        <f>IF($A174="","",MOD(ROW()-2,12)+1)</f>
        <v/>
      </c>
      <c r="W174">
        <f>L174</f>
        <v/>
      </c>
      <c r="X174" s="14">
        <f>IF(F174="","",F174)</f>
        <v/>
      </c>
      <c r="Y174" s="14">
        <f>IF(G174="","",G174)</f>
        <v/>
      </c>
      <c r="Z174">
        <f>M174</f>
        <v/>
      </c>
      <c r="AA174">
        <f>N174</f>
        <v/>
      </c>
      <c r="AB174" s="14">
        <f>IF(H174="","",H174)</f>
        <v/>
      </c>
      <c r="AC174">
        <f>O174</f>
        <v/>
      </c>
      <c r="AD174" s="14">
        <f>IF(I174="","",I174)</f>
        <v/>
      </c>
      <c r="AE174">
        <f>P174</f>
        <v/>
      </c>
      <c r="AH174">
        <f>IF(S174&lt;&gt;"",S174,AH173+900)</f>
        <v/>
      </c>
      <c r="AI174">
        <f>IF(T174&lt;&gt;"",T174,AI173)</f>
        <v/>
      </c>
      <c r="AJ174">
        <f>IF(U174&lt;&gt;"",U174,AJ173)</f>
        <v/>
      </c>
      <c r="AK174">
        <f>IF(W174&lt;&gt;"",W174,"")</f>
        <v/>
      </c>
      <c r="AL174" s="14">
        <f>IF(X174&lt;&gt;"",X174,"")</f>
        <v/>
      </c>
      <c r="AM174" s="14">
        <f>IF(Y174&lt;&gt;"",Y174,"")</f>
        <v/>
      </c>
      <c r="AN174" s="14">
        <f>IF(OR(AL174="",AM174=""),"",AL174-AM174)</f>
        <v/>
      </c>
      <c r="AO174">
        <f>IF(AN174="","",IF(AN174&gt;0,"Bullish","Bearish"))</f>
        <v/>
      </c>
      <c r="AP174">
        <f>IF(AO174="",AP173,AO174)</f>
        <v/>
      </c>
      <c r="AQ174" s="14">
        <f>IF(AB174&lt;&gt;"",AB174,"")</f>
        <v/>
      </c>
      <c r="AR174" s="14">
        <f>IF(AD174&lt;&gt;"",AD174,"")</f>
        <v/>
      </c>
      <c r="AS174">
        <f>IF(AS173+1=13,1,AS173+1)</f>
        <v/>
      </c>
      <c r="AT174">
        <f>IFERROR(IF(SLOPE($AQ$158:$AQ$169,$AS$158:$AS$169)&gt;0,MIN(3,ABS(SLOPE($AQ$158:$AQ$169,$AS$158:$AS$169))),IF(SLOPE($AQ$158:$AQ$169,$AS$158:$AS$169)&lt;-0.5,-0.5,0)),0)</f>
        <v/>
      </c>
      <c r="AU174">
        <f>IFERROR(IF(SLOPE($AR$158:$AR$169,$AS$158:$AS$169)&lt;0,MAX(-3,-ABS(SLOPE($AR$158:$AR$169,$AS$158:$AS$169))),IF(SLOPE($AR$158:$AR$169,$AS$158:$AS$169)&gt;0.5,0.5,0)),0)</f>
        <v/>
      </c>
      <c r="AV174">
        <f>($AQ$170+(AT174*(AS174-1)))</f>
        <v/>
      </c>
      <c r="AW174">
        <f>($AR$170+(AU174*(AS174-1)))</f>
        <v/>
      </c>
      <c r="AX174">
        <f>IF(AT174&gt;0,AV174+AT174,AV174)</f>
        <v/>
      </c>
      <c r="AY174">
        <f>IF(AU174&lt;0,AW174+AU174,AW174)</f>
        <v/>
      </c>
      <c r="BA174" s="14">
        <f>IFERROR(AX174-AQ174,"")</f>
        <v/>
      </c>
      <c r="BB174" s="14">
        <f>IFERROR(AY174-AR174,"")</f>
        <v/>
      </c>
      <c r="BD174">
        <f>AH174</f>
        <v/>
      </c>
      <c r="BE174">
        <f>AI174</f>
        <v/>
      </c>
      <c r="BF174">
        <f>AJ174</f>
        <v/>
      </c>
      <c r="BG174" s="14">
        <f>L174</f>
        <v/>
      </c>
      <c r="BH174" s="14">
        <f>IF(X174="","",X174)</f>
        <v/>
      </c>
      <c r="BI174" s="14">
        <f>IF(Y174="","",Y174)</f>
        <v/>
      </c>
      <c r="BJ174">
        <f>Z174</f>
        <v/>
      </c>
      <c r="BK174">
        <f>AA174</f>
        <v/>
      </c>
      <c r="BL174">
        <f>IFERROR(AX174,"")</f>
        <v/>
      </c>
      <c r="BM174">
        <f>IFERROR(AY174,"")</f>
        <v/>
      </c>
    </row>
    <row r="175" ht="14.25" customHeight="1">
      <c r="A175">
        <f>ALGLIB_SSA_XAUUSD!AA175</f>
        <v/>
      </c>
      <c r="B175">
        <f>IF($A175="","",INDEX(ALGLIB_SSA_XAUUSD!$B$2:$B$2401,MATCH($A175,ALGLIB_SSA_XAUUSD!$A$2:$A$2401,1)))</f>
        <v/>
      </c>
      <c r="C175">
        <f>IF($A175="","",INDEX(ALGLIB_SSA_XAUUSD!$C$2:$C$2401,MATCH($A175,ALGLIB_SSA_XAUUSD!$A$2:$A$2401,1)))</f>
        <v/>
      </c>
      <c r="D175" s="14">
        <f>IF($A175="","",INT((ROW()-2)/12)+1)</f>
        <v/>
      </c>
      <c r="E175" s="14">
        <f>IF(AND(E182&lt;&gt;"",D182=D170+1),E170+(E182-E170)*5/12,"")</f>
        <v/>
      </c>
      <c r="F175" s="14">
        <f>IF(AND(F182&lt;&gt;"",D182=D170+1),F170+(F182-F170)*5/12,"")</f>
        <v/>
      </c>
      <c r="G175" s="14">
        <f>IF(AND(G182&lt;&gt;"",D182=D170+1),G170+(G182-G170)*5/12,"")</f>
        <v/>
      </c>
      <c r="H175" s="14">
        <f>IF(AND(H182&lt;&gt;"",D182=D170+1),H170+(H182-H170)*5/12,"")</f>
        <v/>
      </c>
      <c r="I175" s="14">
        <f>IF(AND(L182&lt;&gt;"",D182=D170+1),I170+(I182-I170)*5/12,"")</f>
        <v/>
      </c>
      <c r="J175">
        <f>_xlfn.XLOOKUP($A175,ALGLIB_SSA_XAUUSD!$AA$2:$AA$2401,ALGLIB_SSA_XAUUSD!$P$2:$P$2401,"",0)</f>
        <v/>
      </c>
      <c r="K175">
        <f>_xlfn.XLOOKUP($A175,ALGLIB_SSA_XAUUSD!$AA$2:$AA$2401,ALGLIB_SSA_XAUUSD!$Q$2:$Q$2401,"",0)</f>
        <v/>
      </c>
      <c r="L175">
        <f>_xlfn.XLOOKUP($A175,ALGLIB_SSA_XAUUSD!$AA$2:$AA$2401,ALGLIB_SSA_XAUUSD!$R$2:$R$2401,"",0)</f>
        <v/>
      </c>
      <c r="M175">
        <f>_xlfn.XLOOKUP($A175,ALGLIB_SSA_XAUUSD!$AA$2:$AA$2401,ALGLIB_SSA_XAUUSD!$S$2:$S$2401,"",0)</f>
        <v/>
      </c>
      <c r="N175">
        <f>_xlfn.XLOOKUP($A175,ALGLIB_SSA_XAUUSD!$AA$2:$AA$2401,ALGLIB_SSA_XAUUSD!$T$2:$T$2401,"",0)</f>
        <v/>
      </c>
      <c r="O175">
        <f>_xlfn.XLOOKUP($A175,ALGLIB_SSA_XAUUSD!$AA$2:$AA$2401,ALGLIB_SSA_XAUUSD!$U$2:$U$2401,"",0)</f>
        <v/>
      </c>
      <c r="P175">
        <f>_xlfn.XLOOKUP($A175,ALGLIB_SSA_XAUUSD!$AA$2:$AA$2401,ALGLIB_SSA_XAUUSD!$V$2:$V$2401,"",0)</f>
        <v/>
      </c>
      <c r="S175">
        <f>A175</f>
        <v/>
      </c>
      <c r="T175">
        <f>J175</f>
        <v/>
      </c>
      <c r="U175">
        <f>K175</f>
        <v/>
      </c>
      <c r="V175" s="14">
        <f>IF($A175="","",MOD(ROW()-2,12)+1)</f>
        <v/>
      </c>
      <c r="W175">
        <f>L175</f>
        <v/>
      </c>
      <c r="X175" s="14">
        <f>IF(F175="","",F175)</f>
        <v/>
      </c>
      <c r="Y175" s="14">
        <f>IF(G175="","",G175)</f>
        <v/>
      </c>
      <c r="Z175">
        <f>M175</f>
        <v/>
      </c>
      <c r="AA175">
        <f>N175</f>
        <v/>
      </c>
      <c r="AB175" s="14">
        <f>IF(H175="","",H175)</f>
        <v/>
      </c>
      <c r="AC175">
        <f>O175</f>
        <v/>
      </c>
      <c r="AD175" s="14">
        <f>IF(I175="","",I175)</f>
        <v/>
      </c>
      <c r="AE175">
        <f>P175</f>
        <v/>
      </c>
      <c r="AH175">
        <f>IF(S175&lt;&gt;"",S175,AH174+900)</f>
        <v/>
      </c>
      <c r="AI175">
        <f>IF(T175&lt;&gt;"",T175,AI174)</f>
        <v/>
      </c>
      <c r="AJ175">
        <f>IF(U175&lt;&gt;"",U175,AJ174)</f>
        <v/>
      </c>
      <c r="AK175">
        <f>IF(W175&lt;&gt;"",W175,"")</f>
        <v/>
      </c>
      <c r="AL175" s="14">
        <f>IF(X175&lt;&gt;"",X175,"")</f>
        <v/>
      </c>
      <c r="AM175" s="14">
        <f>IF(Y175&lt;&gt;"",Y175,"")</f>
        <v/>
      </c>
      <c r="AN175" s="14">
        <f>IF(OR(AL175="",AM175=""),"",AL175-AM175)</f>
        <v/>
      </c>
      <c r="AO175">
        <f>IF(AN175="","",IF(AN175&gt;0,"Bullish","Bearish"))</f>
        <v/>
      </c>
      <c r="AP175">
        <f>IF(AO175="",AP174,AO175)</f>
        <v/>
      </c>
      <c r="AQ175" s="14">
        <f>IF(AB175&lt;&gt;"",AB175,"")</f>
        <v/>
      </c>
      <c r="AR175" s="14">
        <f>IF(AD175&lt;&gt;"",AD175,"")</f>
        <v/>
      </c>
      <c r="AS175">
        <f>IF(AS174+1=13,1,AS174+1)</f>
        <v/>
      </c>
      <c r="AT175">
        <f>IFERROR(IF(SLOPE($AQ$158:$AQ$169,$AS$158:$AS$169)&gt;0,MIN(3,ABS(SLOPE($AQ$158:$AQ$169,$AS$158:$AS$169))),IF(SLOPE($AQ$158:$AQ$169,$AS$158:$AS$169)&lt;-0.5,-0.5,0)),0)</f>
        <v/>
      </c>
      <c r="AU175">
        <f>IFERROR(IF(SLOPE($AR$158:$AR$169,$AS$158:$AS$169)&lt;0,MAX(-3,-ABS(SLOPE($AR$158:$AR$169,$AS$158:$AS$169))),IF(SLOPE($AR$158:$AR$169,$AS$158:$AS$169)&gt;0.5,0.5,0)),0)</f>
        <v/>
      </c>
      <c r="AV175">
        <f>($AQ$170+(AT175*(AS175-1)))</f>
        <v/>
      </c>
      <c r="AW175">
        <f>($AR$170+(AU175*(AS175-1)))</f>
        <v/>
      </c>
      <c r="AX175">
        <f>IF(AT175&gt;0,AV175+AT175,AV175)</f>
        <v/>
      </c>
      <c r="AY175">
        <f>IF(AU175&lt;0,AW175+AU175,AW175)</f>
        <v/>
      </c>
      <c r="BA175" s="14">
        <f>IFERROR(AX175-AQ175,"")</f>
        <v/>
      </c>
      <c r="BB175" s="14">
        <f>IFERROR(AY175-AR175,"")</f>
        <v/>
      </c>
      <c r="BD175">
        <f>AH175</f>
        <v/>
      </c>
      <c r="BE175">
        <f>AI175</f>
        <v/>
      </c>
      <c r="BF175">
        <f>AJ175</f>
        <v/>
      </c>
      <c r="BG175" s="14">
        <f>L175</f>
        <v/>
      </c>
      <c r="BH175" s="14">
        <f>IF(X175="","",X175)</f>
        <v/>
      </c>
      <c r="BI175" s="14">
        <f>IF(Y175="","",Y175)</f>
        <v/>
      </c>
      <c r="BJ175">
        <f>Z175</f>
        <v/>
      </c>
      <c r="BK175">
        <f>AA175</f>
        <v/>
      </c>
      <c r="BL175">
        <f>IFERROR(AX175,"")</f>
        <v/>
      </c>
      <c r="BM175">
        <f>IFERROR(AY175,"")</f>
        <v/>
      </c>
    </row>
    <row r="176" ht="14.25" customHeight="1">
      <c r="A176">
        <f>ALGLIB_SSA_XAUUSD!AA176</f>
        <v/>
      </c>
      <c r="B176">
        <f>IF($A176="","",INDEX(ALGLIB_SSA_XAUUSD!$B$2:$B$2401,MATCH($A176,ALGLIB_SSA_XAUUSD!$A$2:$A$2401,1)))</f>
        <v/>
      </c>
      <c r="C176">
        <f>IF($A176="","",INDEX(ALGLIB_SSA_XAUUSD!$C$2:$C$2401,MATCH($A176,ALGLIB_SSA_XAUUSD!$A$2:$A$2401,1)))</f>
        <v/>
      </c>
      <c r="D176" s="14">
        <f>IF($A176="","",INT((ROW()-2)/12)+1)</f>
        <v/>
      </c>
      <c r="E176" s="14">
        <f>IF(AND(E182&lt;&gt;"",D182=D170+1),E170+(E182-E170)*6/12,"")</f>
        <v/>
      </c>
      <c r="F176" s="14">
        <f>IF(AND(F182&lt;&gt;"",D182=D170+1),F170+(F182-F170)*6/12,"")</f>
        <v/>
      </c>
      <c r="G176" s="14">
        <f>IF(AND(G182&lt;&gt;"",D182=D170+1),G170+(G182-G170)*6/12,"")</f>
        <v/>
      </c>
      <c r="H176" s="14">
        <f>IF(AND(H182&lt;&gt;"",D182=D170+1),H170+(H182-H170)*6/12,"")</f>
        <v/>
      </c>
      <c r="I176" s="14">
        <f>IF(AND(L182&lt;&gt;"",D182=D170+1),I170+(I182-I170)*6/12,"")</f>
        <v/>
      </c>
      <c r="J176">
        <f>_xlfn.XLOOKUP($A176,ALGLIB_SSA_XAUUSD!$AA$2:$AA$2401,ALGLIB_SSA_XAUUSD!$P$2:$P$2401,"",0)</f>
        <v/>
      </c>
      <c r="K176">
        <f>_xlfn.XLOOKUP($A176,ALGLIB_SSA_XAUUSD!$AA$2:$AA$2401,ALGLIB_SSA_XAUUSD!$Q$2:$Q$2401,"",0)</f>
        <v/>
      </c>
      <c r="L176">
        <f>_xlfn.XLOOKUP($A176,ALGLIB_SSA_XAUUSD!$AA$2:$AA$2401,ALGLIB_SSA_XAUUSD!$R$2:$R$2401,"",0)</f>
        <v/>
      </c>
      <c r="M176">
        <f>_xlfn.XLOOKUP($A176,ALGLIB_SSA_XAUUSD!$AA$2:$AA$2401,ALGLIB_SSA_XAUUSD!$S$2:$S$2401,"",0)</f>
        <v/>
      </c>
      <c r="N176">
        <f>_xlfn.XLOOKUP($A176,ALGLIB_SSA_XAUUSD!$AA$2:$AA$2401,ALGLIB_SSA_XAUUSD!$T$2:$T$2401,"",0)</f>
        <v/>
      </c>
      <c r="O176">
        <f>_xlfn.XLOOKUP($A176,ALGLIB_SSA_XAUUSD!$AA$2:$AA$2401,ALGLIB_SSA_XAUUSD!$U$2:$U$2401,"",0)</f>
        <v/>
      </c>
      <c r="P176">
        <f>_xlfn.XLOOKUP($A176,ALGLIB_SSA_XAUUSD!$AA$2:$AA$2401,ALGLIB_SSA_XAUUSD!$V$2:$V$2401,"",0)</f>
        <v/>
      </c>
      <c r="S176">
        <f>A176</f>
        <v/>
      </c>
      <c r="T176">
        <f>J176</f>
        <v/>
      </c>
      <c r="U176">
        <f>K176</f>
        <v/>
      </c>
      <c r="V176" s="14">
        <f>IF($A176="","",MOD(ROW()-2,12)+1)</f>
        <v/>
      </c>
      <c r="W176">
        <f>L176</f>
        <v/>
      </c>
      <c r="X176" s="14">
        <f>IF(F176="","",F176)</f>
        <v/>
      </c>
      <c r="Y176" s="14">
        <f>IF(G176="","",G176)</f>
        <v/>
      </c>
      <c r="Z176">
        <f>M176</f>
        <v/>
      </c>
      <c r="AA176">
        <f>N176</f>
        <v/>
      </c>
      <c r="AB176" s="14">
        <f>IF(H176="","",H176)</f>
        <v/>
      </c>
      <c r="AC176">
        <f>O176</f>
        <v/>
      </c>
      <c r="AD176" s="14">
        <f>IF(I176="","",I176)</f>
        <v/>
      </c>
      <c r="AE176">
        <f>P176</f>
        <v/>
      </c>
      <c r="AH176">
        <f>IF(S176&lt;&gt;"",S176,AH175+900)</f>
        <v/>
      </c>
      <c r="AI176">
        <f>IF(T176&lt;&gt;"",T176,AI175)</f>
        <v/>
      </c>
      <c r="AJ176">
        <f>IF(U176&lt;&gt;"",U176,AJ175)</f>
        <v/>
      </c>
      <c r="AK176">
        <f>IF(W176&lt;&gt;"",W176,"")</f>
        <v/>
      </c>
      <c r="AL176" s="14">
        <f>IF(X176&lt;&gt;"",X176,"")</f>
        <v/>
      </c>
      <c r="AM176" s="14">
        <f>IF(Y176&lt;&gt;"",Y176,"")</f>
        <v/>
      </c>
      <c r="AN176" s="14">
        <f>IF(OR(AL176="",AM176=""),"",AL176-AM176)</f>
        <v/>
      </c>
      <c r="AO176">
        <f>IF(AN176="","",IF(AN176&gt;0,"Bullish","Bearish"))</f>
        <v/>
      </c>
      <c r="AP176">
        <f>IF(AO176="",AP175,AO176)</f>
        <v/>
      </c>
      <c r="AQ176" s="14">
        <f>IF(AB176&lt;&gt;"",AB176,"")</f>
        <v/>
      </c>
      <c r="AR176" s="14">
        <f>IF(AD176&lt;&gt;"",AD176,"")</f>
        <v/>
      </c>
      <c r="AS176">
        <f>IF(AS175+1=13,1,AS175+1)</f>
        <v/>
      </c>
      <c r="AT176">
        <f>IFERROR(IF(SLOPE($AQ$158:$AQ$169,$AS$158:$AS$169)&gt;0,MIN(3,ABS(SLOPE($AQ$158:$AQ$169,$AS$158:$AS$169))),IF(SLOPE($AQ$158:$AQ$169,$AS$158:$AS$169)&lt;-0.5,-0.5,0)),0)</f>
        <v/>
      </c>
      <c r="AU176">
        <f>IFERROR(IF(SLOPE($AR$158:$AR$169,$AS$158:$AS$169)&lt;0,MAX(-3,-ABS(SLOPE($AR$158:$AR$169,$AS$158:$AS$169))),IF(SLOPE($AR$158:$AR$169,$AS$158:$AS$169)&gt;0.5,0.5,0)),0)</f>
        <v/>
      </c>
      <c r="AV176">
        <f>($AQ$170+(AT176*(AS176-1)))</f>
        <v/>
      </c>
      <c r="AW176">
        <f>($AR$170+(AU176*(AS176-1)))</f>
        <v/>
      </c>
      <c r="AX176">
        <f>IF(AT176&gt;0,AV176+AT176,AV176)</f>
        <v/>
      </c>
      <c r="AY176">
        <f>IF(AU176&lt;0,AW176+AU176,AW176)</f>
        <v/>
      </c>
      <c r="BA176" s="14">
        <f>IFERROR(AX176-AQ176,"")</f>
        <v/>
      </c>
      <c r="BB176" s="14">
        <f>IFERROR(AY176-AR176,"")</f>
        <v/>
      </c>
      <c r="BD176">
        <f>AH176</f>
        <v/>
      </c>
      <c r="BE176">
        <f>AI176</f>
        <v/>
      </c>
      <c r="BF176">
        <f>AJ176</f>
        <v/>
      </c>
      <c r="BG176" s="14">
        <f>L176</f>
        <v/>
      </c>
      <c r="BH176" s="14">
        <f>IF(X176="","",X176)</f>
        <v/>
      </c>
      <c r="BI176" s="14">
        <f>IF(Y176="","",Y176)</f>
        <v/>
      </c>
      <c r="BJ176">
        <f>Z176</f>
        <v/>
      </c>
      <c r="BK176">
        <f>AA176</f>
        <v/>
      </c>
      <c r="BL176">
        <f>IFERROR(AX176,"")</f>
        <v/>
      </c>
      <c r="BM176">
        <f>IFERROR(AY176,"")</f>
        <v/>
      </c>
    </row>
    <row r="177" ht="14.25" customHeight="1">
      <c r="A177">
        <f>ALGLIB_SSA_XAUUSD!AA177</f>
        <v/>
      </c>
      <c r="B177">
        <f>IF($A177="","",INDEX(ALGLIB_SSA_XAUUSD!$B$2:$B$2401,MATCH($A177,ALGLIB_SSA_XAUUSD!$A$2:$A$2401,1)))</f>
        <v/>
      </c>
      <c r="C177">
        <f>IF($A177="","",INDEX(ALGLIB_SSA_XAUUSD!$C$2:$C$2401,MATCH($A177,ALGLIB_SSA_XAUUSD!$A$2:$A$2401,1)))</f>
        <v/>
      </c>
      <c r="D177" s="14">
        <f>IF($A177="","",INT((ROW()-2)/12)+1)</f>
        <v/>
      </c>
      <c r="E177" s="14">
        <f>IF(AND(E182&lt;&gt;"",D182=D170+1),E170+(E182-E170)*7/12,"")</f>
        <v/>
      </c>
      <c r="F177" s="14">
        <f>IF(AND(F182&lt;&gt;"",D182=D170+1),F170+(F182-F170)*7/12,"")</f>
        <v/>
      </c>
      <c r="G177" s="14">
        <f>IF(AND(G182&lt;&gt;"",D182=D170+1),G170+(G182-G170)*7/12,"")</f>
        <v/>
      </c>
      <c r="H177" s="14">
        <f>IF(AND(H182&lt;&gt;"",D182=D170+1),H170+(H182-H170)*7/12,"")</f>
        <v/>
      </c>
      <c r="I177" s="14">
        <f>IF(AND(L182&lt;&gt;"",D182=D170+1),I170+(I182-I170)*7/12,"")</f>
        <v/>
      </c>
      <c r="J177">
        <f>_xlfn.XLOOKUP($A177,ALGLIB_SSA_XAUUSD!$AA$2:$AA$2401,ALGLIB_SSA_XAUUSD!$P$2:$P$2401,"",0)</f>
        <v/>
      </c>
      <c r="K177">
        <f>_xlfn.XLOOKUP($A177,ALGLIB_SSA_XAUUSD!$AA$2:$AA$2401,ALGLIB_SSA_XAUUSD!$Q$2:$Q$2401,"",0)</f>
        <v/>
      </c>
      <c r="L177">
        <f>_xlfn.XLOOKUP($A177,ALGLIB_SSA_XAUUSD!$AA$2:$AA$2401,ALGLIB_SSA_XAUUSD!$R$2:$R$2401,"",0)</f>
        <v/>
      </c>
      <c r="M177">
        <f>_xlfn.XLOOKUP($A177,ALGLIB_SSA_XAUUSD!$AA$2:$AA$2401,ALGLIB_SSA_XAUUSD!$S$2:$S$2401,"",0)</f>
        <v/>
      </c>
      <c r="N177">
        <f>_xlfn.XLOOKUP($A177,ALGLIB_SSA_XAUUSD!$AA$2:$AA$2401,ALGLIB_SSA_XAUUSD!$T$2:$T$2401,"",0)</f>
        <v/>
      </c>
      <c r="O177">
        <f>_xlfn.XLOOKUP($A177,ALGLIB_SSA_XAUUSD!$AA$2:$AA$2401,ALGLIB_SSA_XAUUSD!$U$2:$U$2401,"",0)</f>
        <v/>
      </c>
      <c r="P177">
        <f>_xlfn.XLOOKUP($A177,ALGLIB_SSA_XAUUSD!$AA$2:$AA$2401,ALGLIB_SSA_XAUUSD!$V$2:$V$2401,"",0)</f>
        <v/>
      </c>
      <c r="S177">
        <f>A177</f>
        <v/>
      </c>
      <c r="T177">
        <f>J177</f>
        <v/>
      </c>
      <c r="U177">
        <f>K177</f>
        <v/>
      </c>
      <c r="V177" s="14">
        <f>IF($A177="","",MOD(ROW()-2,12)+1)</f>
        <v/>
      </c>
      <c r="W177">
        <f>L177</f>
        <v/>
      </c>
      <c r="X177" s="14">
        <f>IF(F177="","",F177)</f>
        <v/>
      </c>
      <c r="Y177" s="14">
        <f>IF(G177="","",G177)</f>
        <v/>
      </c>
      <c r="Z177">
        <f>M177</f>
        <v/>
      </c>
      <c r="AA177">
        <f>N177</f>
        <v/>
      </c>
      <c r="AB177" s="14">
        <f>IF(H177="","",H177)</f>
        <v/>
      </c>
      <c r="AC177">
        <f>O177</f>
        <v/>
      </c>
      <c r="AD177" s="14">
        <f>IF(I177="","",I177)</f>
        <v/>
      </c>
      <c r="AE177">
        <f>P177</f>
        <v/>
      </c>
      <c r="AH177">
        <f>IF(S177&lt;&gt;"",S177,AH176+900)</f>
        <v/>
      </c>
      <c r="AI177">
        <f>IF(T177&lt;&gt;"",T177,AI176)</f>
        <v/>
      </c>
      <c r="AJ177">
        <f>IF(U177&lt;&gt;"",U177,AJ176)</f>
        <v/>
      </c>
      <c r="AK177">
        <f>IF(W177&lt;&gt;"",W177,"")</f>
        <v/>
      </c>
      <c r="AL177" s="14">
        <f>IF(X177&lt;&gt;"",X177,"")</f>
        <v/>
      </c>
      <c r="AM177" s="14">
        <f>IF(Y177&lt;&gt;"",Y177,"")</f>
        <v/>
      </c>
      <c r="AN177" s="14">
        <f>IF(OR(AL177="",AM177=""),"",AL177-AM177)</f>
        <v/>
      </c>
      <c r="AO177">
        <f>IF(AN177="","",IF(AN177&gt;0,"Bullish","Bearish"))</f>
        <v/>
      </c>
      <c r="AP177">
        <f>IF(AO177="",AP176,AO177)</f>
        <v/>
      </c>
      <c r="AQ177" s="14">
        <f>IF(AB177&lt;&gt;"",AB177,"")</f>
        <v/>
      </c>
      <c r="AR177" s="14">
        <f>IF(AD177&lt;&gt;"",AD177,"")</f>
        <v/>
      </c>
      <c r="AS177">
        <f>IF(AS176+1=13,1,AS176+1)</f>
        <v/>
      </c>
      <c r="AT177">
        <f>IFERROR(IF(SLOPE($AQ$158:$AQ$169,$AS$158:$AS$169)&gt;0,MIN(3,ABS(SLOPE($AQ$158:$AQ$169,$AS$158:$AS$169))),IF(SLOPE($AQ$158:$AQ$169,$AS$158:$AS$169)&lt;-0.5,-0.5,0)),0)</f>
        <v/>
      </c>
      <c r="AU177">
        <f>IFERROR(IF(SLOPE($AR$158:$AR$169,$AS$158:$AS$169)&lt;0,MAX(-3,-ABS(SLOPE($AR$158:$AR$169,$AS$158:$AS$169))),IF(SLOPE($AR$158:$AR$169,$AS$158:$AS$169)&gt;0.5,0.5,0)),0)</f>
        <v/>
      </c>
      <c r="AV177">
        <f>($AQ$170+(AT177*(AS177-1)))</f>
        <v/>
      </c>
      <c r="AW177">
        <f>($AR$170+(AU177*(AS177-1)))</f>
        <v/>
      </c>
      <c r="AX177">
        <f>IF(AT177&gt;0,AV177+AT177,AV177)</f>
        <v/>
      </c>
      <c r="AY177">
        <f>IF(AU177&lt;0,AW177+AU177,AW177)</f>
        <v/>
      </c>
      <c r="BA177" s="14">
        <f>IFERROR(AX177-AQ177,"")</f>
        <v/>
      </c>
      <c r="BB177" s="14">
        <f>IFERROR(AY177-AR177,"")</f>
        <v/>
      </c>
      <c r="BD177">
        <f>AH177</f>
        <v/>
      </c>
      <c r="BE177">
        <f>AI177</f>
        <v/>
      </c>
      <c r="BF177">
        <f>AJ177</f>
        <v/>
      </c>
      <c r="BG177" s="14">
        <f>L177</f>
        <v/>
      </c>
      <c r="BH177" s="14">
        <f>IF(X177="","",X177)</f>
        <v/>
      </c>
      <c r="BI177" s="14">
        <f>IF(Y177="","",Y177)</f>
        <v/>
      </c>
      <c r="BJ177">
        <f>Z177</f>
        <v/>
      </c>
      <c r="BK177">
        <f>AA177</f>
        <v/>
      </c>
      <c r="BL177">
        <f>IFERROR(AX177,"")</f>
        <v/>
      </c>
      <c r="BM177">
        <f>IFERROR(AY177,"")</f>
        <v/>
      </c>
    </row>
    <row r="178" ht="14.25" customHeight="1">
      <c r="A178">
        <f>ALGLIB_SSA_XAUUSD!AA178</f>
        <v/>
      </c>
      <c r="B178">
        <f>IF($A178="","",INDEX(ALGLIB_SSA_XAUUSD!$B$2:$B$2401,MATCH($A178,ALGLIB_SSA_XAUUSD!$A$2:$A$2401,1)))</f>
        <v/>
      </c>
      <c r="C178">
        <f>IF($A178="","",INDEX(ALGLIB_SSA_XAUUSD!$C$2:$C$2401,MATCH($A178,ALGLIB_SSA_XAUUSD!$A$2:$A$2401,1)))</f>
        <v/>
      </c>
      <c r="D178" s="14">
        <f>IF($A178="","",INT((ROW()-2)/12)+1)</f>
        <v/>
      </c>
      <c r="E178" s="14">
        <f>IF(AND(E182&lt;&gt;"",D182=D170+1),E170+(E182-E170)*8/12,"")</f>
        <v/>
      </c>
      <c r="F178" s="14">
        <f>IF(AND(F182&lt;&gt;"",D182=D170+1),F170+(F182-F170)*8/12,"")</f>
        <v/>
      </c>
      <c r="G178" s="14">
        <f>IF(AND(G182&lt;&gt;"",D182=D170+1),G170+(G182-G170)*8/12,"")</f>
        <v/>
      </c>
      <c r="H178" s="14">
        <f>IF(AND(H182&lt;&gt;"",D182=D170+1),H170+(H182-H170)*8/12,"")</f>
        <v/>
      </c>
      <c r="I178" s="14">
        <f>IF(AND(L182&lt;&gt;"",D182=D170+1),I170+(I182-I170)*8/12,"")</f>
        <v/>
      </c>
      <c r="J178">
        <f>_xlfn.XLOOKUP($A178,ALGLIB_SSA_XAUUSD!$AA$2:$AA$2401,ALGLIB_SSA_XAUUSD!$P$2:$P$2401,"",0)</f>
        <v/>
      </c>
      <c r="K178">
        <f>_xlfn.XLOOKUP($A178,ALGLIB_SSA_XAUUSD!$AA$2:$AA$2401,ALGLIB_SSA_XAUUSD!$Q$2:$Q$2401,"",0)</f>
        <v/>
      </c>
      <c r="L178">
        <f>_xlfn.XLOOKUP($A178,ALGLIB_SSA_XAUUSD!$AA$2:$AA$2401,ALGLIB_SSA_XAUUSD!$R$2:$R$2401,"",0)</f>
        <v/>
      </c>
      <c r="M178">
        <f>_xlfn.XLOOKUP($A178,ALGLIB_SSA_XAUUSD!$AA$2:$AA$2401,ALGLIB_SSA_XAUUSD!$S$2:$S$2401,"",0)</f>
        <v/>
      </c>
      <c r="N178">
        <f>_xlfn.XLOOKUP($A178,ALGLIB_SSA_XAUUSD!$AA$2:$AA$2401,ALGLIB_SSA_XAUUSD!$T$2:$T$2401,"",0)</f>
        <v/>
      </c>
      <c r="O178">
        <f>_xlfn.XLOOKUP($A178,ALGLIB_SSA_XAUUSD!$AA$2:$AA$2401,ALGLIB_SSA_XAUUSD!$U$2:$U$2401,"",0)</f>
        <v/>
      </c>
      <c r="P178">
        <f>_xlfn.XLOOKUP($A178,ALGLIB_SSA_XAUUSD!$AA$2:$AA$2401,ALGLIB_SSA_XAUUSD!$V$2:$V$2401,"",0)</f>
        <v/>
      </c>
      <c r="S178">
        <f>A178</f>
        <v/>
      </c>
      <c r="T178">
        <f>J178</f>
        <v/>
      </c>
      <c r="U178">
        <f>K178</f>
        <v/>
      </c>
      <c r="V178" s="14">
        <f>IF($A178="","",MOD(ROW()-2,12)+1)</f>
        <v/>
      </c>
      <c r="W178">
        <f>L178</f>
        <v/>
      </c>
      <c r="X178" s="14">
        <f>IF(F178="","",F178)</f>
        <v/>
      </c>
      <c r="Y178" s="14">
        <f>IF(G178="","",G178)</f>
        <v/>
      </c>
      <c r="Z178">
        <f>M178</f>
        <v/>
      </c>
      <c r="AA178">
        <f>N178</f>
        <v/>
      </c>
      <c r="AB178" s="14">
        <f>IF(H178="","",H178)</f>
        <v/>
      </c>
      <c r="AC178">
        <f>O178</f>
        <v/>
      </c>
      <c r="AD178" s="14">
        <f>IF(I178="","",I178)</f>
        <v/>
      </c>
      <c r="AE178">
        <f>P178</f>
        <v/>
      </c>
      <c r="AH178">
        <f>IF(S178&lt;&gt;"",S178,AH177+900)</f>
        <v/>
      </c>
      <c r="AI178">
        <f>IF(T178&lt;&gt;"",T178,AI177)</f>
        <v/>
      </c>
      <c r="AJ178">
        <f>IF(U178&lt;&gt;"",U178,AJ177)</f>
        <v/>
      </c>
      <c r="AK178">
        <f>IF(W178&lt;&gt;"",W178,"")</f>
        <v/>
      </c>
      <c r="AL178" s="14">
        <f>IF(X178&lt;&gt;"",X178,"")</f>
        <v/>
      </c>
      <c r="AM178" s="14">
        <f>IF(Y178&lt;&gt;"",Y178,"")</f>
        <v/>
      </c>
      <c r="AN178" s="14">
        <f>IF(OR(AL178="",AM178=""),"",AL178-AM178)</f>
        <v/>
      </c>
      <c r="AO178">
        <f>IF(AN178="","",IF(AN178&gt;0,"Bullish","Bearish"))</f>
        <v/>
      </c>
      <c r="AP178">
        <f>IF(AO178="",AP177,AO178)</f>
        <v/>
      </c>
      <c r="AQ178" s="14">
        <f>IF(AB178&lt;&gt;"",AB178,"")</f>
        <v/>
      </c>
      <c r="AR178" s="14">
        <f>IF(AD178&lt;&gt;"",AD178,"")</f>
        <v/>
      </c>
      <c r="AS178">
        <f>IF(AS177+1=13,1,AS177+1)</f>
        <v/>
      </c>
      <c r="AT178">
        <f>IFERROR(IF(SLOPE($AQ$158:$AQ$169,$AS$158:$AS$169)&gt;0,MIN(3,ABS(SLOPE($AQ$158:$AQ$169,$AS$158:$AS$169))),IF(SLOPE($AQ$158:$AQ$169,$AS$158:$AS$169)&lt;-0.5,-0.5,0)),0)</f>
        <v/>
      </c>
      <c r="AU178">
        <f>IFERROR(IF(SLOPE($AR$158:$AR$169,$AS$158:$AS$169)&lt;0,MAX(-3,-ABS(SLOPE($AR$158:$AR$169,$AS$158:$AS$169))),IF(SLOPE($AR$158:$AR$169,$AS$158:$AS$169)&gt;0.5,0.5,0)),0)</f>
        <v/>
      </c>
      <c r="AV178">
        <f>($AQ$170+(AT178*(AS178-1)))</f>
        <v/>
      </c>
      <c r="AW178">
        <f>($AR$170+(AU178*(AS178-1)))</f>
        <v/>
      </c>
      <c r="AX178">
        <f>IF(AT178&gt;0,AV178+AT178,AV178)</f>
        <v/>
      </c>
      <c r="AY178">
        <f>IF(AU178&lt;0,AW178+AU178,AW178)</f>
        <v/>
      </c>
      <c r="BA178" s="14">
        <f>IFERROR(AX178-AQ178,"")</f>
        <v/>
      </c>
      <c r="BB178" s="14">
        <f>IFERROR(AY178-AR178,"")</f>
        <v/>
      </c>
      <c r="BD178">
        <f>AH178</f>
        <v/>
      </c>
      <c r="BE178">
        <f>AI178</f>
        <v/>
      </c>
      <c r="BF178">
        <f>AJ178</f>
        <v/>
      </c>
      <c r="BG178" s="14">
        <f>L178</f>
        <v/>
      </c>
      <c r="BH178" s="14">
        <f>IF(X178="","",X178)</f>
        <v/>
      </c>
      <c r="BI178" s="14">
        <f>IF(Y178="","",Y178)</f>
        <v/>
      </c>
      <c r="BJ178">
        <f>Z178</f>
        <v/>
      </c>
      <c r="BK178">
        <f>AA178</f>
        <v/>
      </c>
      <c r="BL178">
        <f>IFERROR(AX178,"")</f>
        <v/>
      </c>
      <c r="BM178">
        <f>IFERROR(AY178,"")</f>
        <v/>
      </c>
    </row>
    <row r="179" ht="14.25" customHeight="1">
      <c r="A179">
        <f>ALGLIB_SSA_XAUUSD!AA179</f>
        <v/>
      </c>
      <c r="B179">
        <f>IF($A179="","",INDEX(ALGLIB_SSA_XAUUSD!$B$2:$B$2401,MATCH($A179,ALGLIB_SSA_XAUUSD!$A$2:$A$2401,1)))</f>
        <v/>
      </c>
      <c r="C179">
        <f>IF($A179="","",INDEX(ALGLIB_SSA_XAUUSD!$C$2:$C$2401,MATCH($A179,ALGLIB_SSA_XAUUSD!$A$2:$A$2401,1)))</f>
        <v/>
      </c>
      <c r="D179" s="14">
        <f>IF($A179="","",INT((ROW()-2)/12)+1)</f>
        <v/>
      </c>
      <c r="E179" s="14">
        <f>IF(AND(E182&lt;&gt;"",D182=D170+1),E170+(E182-E170)*9/12,"")</f>
        <v/>
      </c>
      <c r="F179" s="14">
        <f>IF(AND(F182&lt;&gt;"",D182=D170+1),F170+(F182-F170)*9/12,"")</f>
        <v/>
      </c>
      <c r="G179" s="14">
        <f>IF(AND(G182&lt;&gt;"",D182=D170+1),G170+(G182-G170)*9/12,"")</f>
        <v/>
      </c>
      <c r="H179" s="14">
        <f>IF(AND(H182&lt;&gt;"",D182=D170+1),H170+(H182-H170)*9/12,"")</f>
        <v/>
      </c>
      <c r="I179" s="14">
        <f>IF(AND(L182&lt;&gt;"",D182=D170+1),I170+(I182-I170)*9/12,"")</f>
        <v/>
      </c>
      <c r="J179">
        <f>_xlfn.XLOOKUP($A179,ALGLIB_SSA_XAUUSD!$AA$2:$AA$2401,ALGLIB_SSA_XAUUSD!$P$2:$P$2401,"",0)</f>
        <v/>
      </c>
      <c r="K179">
        <f>_xlfn.XLOOKUP($A179,ALGLIB_SSA_XAUUSD!$AA$2:$AA$2401,ALGLIB_SSA_XAUUSD!$Q$2:$Q$2401,"",0)</f>
        <v/>
      </c>
      <c r="L179">
        <f>_xlfn.XLOOKUP($A179,ALGLIB_SSA_XAUUSD!$AA$2:$AA$2401,ALGLIB_SSA_XAUUSD!$R$2:$R$2401,"",0)</f>
        <v/>
      </c>
      <c r="M179">
        <f>_xlfn.XLOOKUP($A179,ALGLIB_SSA_XAUUSD!$AA$2:$AA$2401,ALGLIB_SSA_XAUUSD!$S$2:$S$2401,"",0)</f>
        <v/>
      </c>
      <c r="N179">
        <f>_xlfn.XLOOKUP($A179,ALGLIB_SSA_XAUUSD!$AA$2:$AA$2401,ALGLIB_SSA_XAUUSD!$T$2:$T$2401,"",0)</f>
        <v/>
      </c>
      <c r="O179">
        <f>_xlfn.XLOOKUP($A179,ALGLIB_SSA_XAUUSD!$AA$2:$AA$2401,ALGLIB_SSA_XAUUSD!$U$2:$U$2401,"",0)</f>
        <v/>
      </c>
      <c r="P179">
        <f>_xlfn.XLOOKUP($A179,ALGLIB_SSA_XAUUSD!$AA$2:$AA$2401,ALGLIB_SSA_XAUUSD!$V$2:$V$2401,"",0)</f>
        <v/>
      </c>
      <c r="S179">
        <f>A179</f>
        <v/>
      </c>
      <c r="T179">
        <f>J179</f>
        <v/>
      </c>
      <c r="U179">
        <f>K179</f>
        <v/>
      </c>
      <c r="V179" s="14">
        <f>IF($A179="","",MOD(ROW()-2,12)+1)</f>
        <v/>
      </c>
      <c r="W179">
        <f>L179</f>
        <v/>
      </c>
      <c r="X179" s="14">
        <f>IF(F179="","",F179)</f>
        <v/>
      </c>
      <c r="Y179" s="14">
        <f>IF(G179="","",G179)</f>
        <v/>
      </c>
      <c r="Z179">
        <f>M179</f>
        <v/>
      </c>
      <c r="AA179">
        <f>N179</f>
        <v/>
      </c>
      <c r="AB179" s="14">
        <f>IF(H179="","",H179)</f>
        <v/>
      </c>
      <c r="AC179">
        <f>O179</f>
        <v/>
      </c>
      <c r="AD179" s="14">
        <f>IF(I179="","",I179)</f>
        <v/>
      </c>
      <c r="AE179">
        <f>P179</f>
        <v/>
      </c>
      <c r="AH179">
        <f>IF(S179&lt;&gt;"",S179,AH178+900)</f>
        <v/>
      </c>
      <c r="AI179">
        <f>IF(T179&lt;&gt;"",T179,AI178)</f>
        <v/>
      </c>
      <c r="AJ179">
        <f>IF(U179&lt;&gt;"",U179,AJ178)</f>
        <v/>
      </c>
      <c r="AK179">
        <f>IF(W179&lt;&gt;"",W179,"")</f>
        <v/>
      </c>
      <c r="AL179" s="14">
        <f>IF(X179&lt;&gt;"",X179,"")</f>
        <v/>
      </c>
      <c r="AM179" s="14">
        <f>IF(Y179&lt;&gt;"",Y179,"")</f>
        <v/>
      </c>
      <c r="AN179" s="14">
        <f>IF(OR(AL179="",AM179=""),"",AL179-AM179)</f>
        <v/>
      </c>
      <c r="AO179">
        <f>IF(AN179="","",IF(AN179&gt;0,"Bullish","Bearish"))</f>
        <v/>
      </c>
      <c r="AP179">
        <f>IF(AO179="",AP178,AO179)</f>
        <v/>
      </c>
      <c r="AQ179" s="14">
        <f>IF(AB179&lt;&gt;"",AB179,"")</f>
        <v/>
      </c>
      <c r="AR179" s="14">
        <f>IF(AD179&lt;&gt;"",AD179,"")</f>
        <v/>
      </c>
      <c r="AS179">
        <f>IF(AS178+1=13,1,AS178+1)</f>
        <v/>
      </c>
      <c r="AT179">
        <f>IFERROR(IF(SLOPE($AQ$158:$AQ$169,$AS$158:$AS$169)&gt;0,MIN(3,ABS(SLOPE($AQ$158:$AQ$169,$AS$158:$AS$169))),IF(SLOPE($AQ$158:$AQ$169,$AS$158:$AS$169)&lt;-0.5,-0.5,0)),0)</f>
        <v/>
      </c>
      <c r="AU179">
        <f>IFERROR(IF(SLOPE($AR$158:$AR$169,$AS$158:$AS$169)&lt;0,MAX(-3,-ABS(SLOPE($AR$158:$AR$169,$AS$158:$AS$169))),IF(SLOPE($AR$158:$AR$169,$AS$158:$AS$169)&gt;0.5,0.5,0)),0)</f>
        <v/>
      </c>
      <c r="AV179">
        <f>($AQ$170+(AT179*(AS179-1)))</f>
        <v/>
      </c>
      <c r="AW179">
        <f>($AR$170+(AU179*(AS179-1)))</f>
        <v/>
      </c>
      <c r="AX179">
        <f>IF(AT179&gt;0,AV179+AT179,AV179)</f>
        <v/>
      </c>
      <c r="AY179">
        <f>IF(AU179&lt;0,AW179+AU179,AW179)</f>
        <v/>
      </c>
      <c r="BA179" s="14">
        <f>IFERROR(AX179-AQ179,"")</f>
        <v/>
      </c>
      <c r="BB179" s="14">
        <f>IFERROR(AY179-AR179,"")</f>
        <v/>
      </c>
      <c r="BD179">
        <f>AH179</f>
        <v/>
      </c>
      <c r="BE179">
        <f>AI179</f>
        <v/>
      </c>
      <c r="BF179">
        <f>AJ179</f>
        <v/>
      </c>
      <c r="BG179" s="14">
        <f>L179</f>
        <v/>
      </c>
      <c r="BH179" s="14">
        <f>IF(X179="","",X179)</f>
        <v/>
      </c>
      <c r="BI179" s="14">
        <f>IF(Y179="","",Y179)</f>
        <v/>
      </c>
      <c r="BJ179">
        <f>Z179</f>
        <v/>
      </c>
      <c r="BK179">
        <f>AA179</f>
        <v/>
      </c>
      <c r="BL179">
        <f>IFERROR(AX179,"")</f>
        <v/>
      </c>
      <c r="BM179">
        <f>IFERROR(AY179,"")</f>
        <v/>
      </c>
    </row>
    <row r="180" ht="14.25" customHeight="1">
      <c r="A180">
        <f>ALGLIB_SSA_XAUUSD!AA180</f>
        <v/>
      </c>
      <c r="B180">
        <f>IF($A180="","",INDEX(ALGLIB_SSA_XAUUSD!$B$2:$B$2401,MATCH($A180,ALGLIB_SSA_XAUUSD!$A$2:$A$2401,1)))</f>
        <v/>
      </c>
      <c r="C180">
        <f>IF($A180="","",INDEX(ALGLIB_SSA_XAUUSD!$C$2:$C$2401,MATCH($A180,ALGLIB_SSA_XAUUSD!$A$2:$A$2401,1)))</f>
        <v/>
      </c>
      <c r="D180" s="14">
        <f>IF($A180="","",INT((ROW()-2)/12)+1)</f>
        <v/>
      </c>
      <c r="E180" s="14">
        <f>IF(AND(E182&lt;&gt;"",D182=D170+1),E170+(E182-E170)*10/12,"")</f>
        <v/>
      </c>
      <c r="F180" s="14">
        <f>IF(AND(F182&lt;&gt;"",D182=D170+1),F170+(F182-F170)*10/12,"")</f>
        <v/>
      </c>
      <c r="G180" s="14">
        <f>IF(AND(G182&lt;&gt;"",D182=D170+1),G170+(G182-G170)*10/12,"")</f>
        <v/>
      </c>
      <c r="H180" s="14">
        <f>IF(AND(H182&lt;&gt;"",D182=D170+1),H170+(H182-H170)*10/12,"")</f>
        <v/>
      </c>
      <c r="I180" s="14">
        <f>IF(AND(L182&lt;&gt;"",D182=D170+1),I170+(I182-I170)*10/12,"")</f>
        <v/>
      </c>
      <c r="J180">
        <f>_xlfn.XLOOKUP($A180,ALGLIB_SSA_XAUUSD!$AA$2:$AA$2401,ALGLIB_SSA_XAUUSD!$P$2:$P$2401,"",0)</f>
        <v/>
      </c>
      <c r="K180">
        <f>_xlfn.XLOOKUP($A180,ALGLIB_SSA_XAUUSD!$AA$2:$AA$2401,ALGLIB_SSA_XAUUSD!$Q$2:$Q$2401,"",0)</f>
        <v/>
      </c>
      <c r="L180">
        <f>_xlfn.XLOOKUP($A180,ALGLIB_SSA_XAUUSD!$AA$2:$AA$2401,ALGLIB_SSA_XAUUSD!$R$2:$R$2401,"",0)</f>
        <v/>
      </c>
      <c r="M180">
        <f>_xlfn.XLOOKUP($A180,ALGLIB_SSA_XAUUSD!$AA$2:$AA$2401,ALGLIB_SSA_XAUUSD!$S$2:$S$2401,"",0)</f>
        <v/>
      </c>
      <c r="N180">
        <f>_xlfn.XLOOKUP($A180,ALGLIB_SSA_XAUUSD!$AA$2:$AA$2401,ALGLIB_SSA_XAUUSD!$T$2:$T$2401,"",0)</f>
        <v/>
      </c>
      <c r="O180">
        <f>_xlfn.XLOOKUP($A180,ALGLIB_SSA_XAUUSD!$AA$2:$AA$2401,ALGLIB_SSA_XAUUSD!$U$2:$U$2401,"",0)</f>
        <v/>
      </c>
      <c r="P180">
        <f>_xlfn.XLOOKUP($A180,ALGLIB_SSA_XAUUSD!$AA$2:$AA$2401,ALGLIB_SSA_XAUUSD!$V$2:$V$2401,"",0)</f>
        <v/>
      </c>
      <c r="S180">
        <f>A180</f>
        <v/>
      </c>
      <c r="T180">
        <f>J180</f>
        <v/>
      </c>
      <c r="U180">
        <f>K180</f>
        <v/>
      </c>
      <c r="V180" s="14">
        <f>IF($A180="","",MOD(ROW()-2,12)+1)</f>
        <v/>
      </c>
      <c r="W180">
        <f>L180</f>
        <v/>
      </c>
      <c r="X180" s="14">
        <f>IF(F180="","",F180)</f>
        <v/>
      </c>
      <c r="Y180" s="14">
        <f>IF(G180="","",G180)</f>
        <v/>
      </c>
      <c r="Z180">
        <f>M180</f>
        <v/>
      </c>
      <c r="AA180">
        <f>N180</f>
        <v/>
      </c>
      <c r="AB180" s="14">
        <f>IF(H180="","",H180)</f>
        <v/>
      </c>
      <c r="AC180">
        <f>O180</f>
        <v/>
      </c>
      <c r="AD180" s="14">
        <f>IF(I180="","",I180)</f>
        <v/>
      </c>
      <c r="AE180">
        <f>P180</f>
        <v/>
      </c>
      <c r="AH180">
        <f>IF(S180&lt;&gt;"",S180,AH179+900)</f>
        <v/>
      </c>
      <c r="AI180">
        <f>IF(T180&lt;&gt;"",T180,AI179)</f>
        <v/>
      </c>
      <c r="AJ180">
        <f>IF(U180&lt;&gt;"",U180,AJ179)</f>
        <v/>
      </c>
      <c r="AK180">
        <f>IF(W180&lt;&gt;"",W180,"")</f>
        <v/>
      </c>
      <c r="AL180" s="14">
        <f>IF(X180&lt;&gt;"",X180,"")</f>
        <v/>
      </c>
      <c r="AM180" s="14">
        <f>IF(Y180&lt;&gt;"",Y180,"")</f>
        <v/>
      </c>
      <c r="AN180" s="14">
        <f>IF(OR(AL180="",AM180=""),"",AL180-AM180)</f>
        <v/>
      </c>
      <c r="AO180">
        <f>IF(AN180="","",IF(AN180&gt;0,"Bullish","Bearish"))</f>
        <v/>
      </c>
      <c r="AP180">
        <f>IF(AO180="",AP179,AO180)</f>
        <v/>
      </c>
      <c r="AQ180" s="14">
        <f>IF(AB180&lt;&gt;"",AB180,"")</f>
        <v/>
      </c>
      <c r="AR180" s="14">
        <f>IF(AD180&lt;&gt;"",AD180,"")</f>
        <v/>
      </c>
      <c r="AS180">
        <f>IF(AS179+1=13,1,AS179+1)</f>
        <v/>
      </c>
      <c r="AT180">
        <f>IFERROR(IF(SLOPE($AQ$158:$AQ$169,$AS$158:$AS$169)&gt;0,MIN(3,ABS(SLOPE($AQ$158:$AQ$169,$AS$158:$AS$169))),IF(SLOPE($AQ$158:$AQ$169,$AS$158:$AS$169)&lt;-0.5,-0.5,0)),0)</f>
        <v/>
      </c>
      <c r="AU180">
        <f>IFERROR(IF(SLOPE($AR$158:$AR$169,$AS$158:$AS$169)&lt;0,MAX(-3,-ABS(SLOPE($AR$158:$AR$169,$AS$158:$AS$169))),IF(SLOPE($AR$158:$AR$169,$AS$158:$AS$169)&gt;0.5,0.5,0)),0)</f>
        <v/>
      </c>
      <c r="AV180">
        <f>($AQ$170+(AT180*(AS180-1)))</f>
        <v/>
      </c>
      <c r="AW180">
        <f>($AR$170+(AU180*(AS180-1)))</f>
        <v/>
      </c>
      <c r="AX180">
        <f>IF(AT180&gt;0,AV180+AT180,AV180)</f>
        <v/>
      </c>
      <c r="AY180">
        <f>IF(AU180&lt;0,AW180+AU180,AW180)</f>
        <v/>
      </c>
      <c r="BA180" s="14">
        <f>IFERROR(AX180-AQ180,"")</f>
        <v/>
      </c>
      <c r="BB180" s="14">
        <f>IFERROR(AY180-AR180,"")</f>
        <v/>
      </c>
      <c r="BD180">
        <f>AH180</f>
        <v/>
      </c>
      <c r="BE180">
        <f>AI180</f>
        <v/>
      </c>
      <c r="BF180">
        <f>AJ180</f>
        <v/>
      </c>
      <c r="BG180" s="14">
        <f>L180</f>
        <v/>
      </c>
      <c r="BH180" s="14">
        <f>IF(X180="","",X180)</f>
        <v/>
      </c>
      <c r="BI180" s="14">
        <f>IF(Y180="","",Y180)</f>
        <v/>
      </c>
      <c r="BJ180">
        <f>Z180</f>
        <v/>
      </c>
      <c r="BK180">
        <f>AA180</f>
        <v/>
      </c>
      <c r="BL180">
        <f>IFERROR(AX180,"")</f>
        <v/>
      </c>
      <c r="BM180">
        <f>IFERROR(AY180,"")</f>
        <v/>
      </c>
    </row>
    <row r="181" ht="14.25" customHeight="1">
      <c r="A181">
        <f>ALGLIB_SSA_XAUUSD!AA181</f>
        <v/>
      </c>
      <c r="B181">
        <f>IF($A181="","",INDEX(ALGLIB_SSA_XAUUSD!$B$2:$B$2401,MATCH($A181,ALGLIB_SSA_XAUUSD!$A$2:$A$2401,1)))</f>
        <v/>
      </c>
      <c r="C181">
        <f>IF($A181="","",INDEX(ALGLIB_SSA_XAUUSD!$C$2:$C$2401,MATCH($A181,ALGLIB_SSA_XAUUSD!$A$2:$A$2401,1)))</f>
        <v/>
      </c>
      <c r="D181" s="14">
        <f>IF($A181="","",INT((ROW()-2)/12)+1)</f>
        <v/>
      </c>
      <c r="E181" s="14">
        <f>IF(AND(E182&lt;&gt;"",D182=D170+1),E170+(E182-E170)*11/12,"")</f>
        <v/>
      </c>
      <c r="F181" s="14">
        <f>IF(AND(F182&lt;&gt;"",D182=D170+1),F170+(F182-F170)*11/12,"")</f>
        <v/>
      </c>
      <c r="G181" s="14">
        <f>IF(AND(G182&lt;&gt;"",D182=D170+1),G170+(G182-G170)*11/12,"")</f>
        <v/>
      </c>
      <c r="H181" s="14">
        <f>IF(AND(H182&lt;&gt;"",D182=D170+1),H170+(H182-H170)*11/12,"")</f>
        <v/>
      </c>
      <c r="I181" s="14">
        <f>IF(AND(L182&lt;&gt;"",D182=D170+1),I170+(I182-I170)*11/12,"")</f>
        <v/>
      </c>
      <c r="J181">
        <f>_xlfn.XLOOKUP($A181,ALGLIB_SSA_XAUUSD!$AA$2:$AA$2401,ALGLIB_SSA_XAUUSD!$P$2:$P$2401,"",0)</f>
        <v/>
      </c>
      <c r="K181">
        <f>_xlfn.XLOOKUP($A181,ALGLIB_SSA_XAUUSD!$AA$2:$AA$2401,ALGLIB_SSA_XAUUSD!$Q$2:$Q$2401,"",0)</f>
        <v/>
      </c>
      <c r="L181">
        <f>_xlfn.XLOOKUP($A181,ALGLIB_SSA_XAUUSD!$AA$2:$AA$2401,ALGLIB_SSA_XAUUSD!$R$2:$R$2401,"",0)</f>
        <v/>
      </c>
      <c r="M181">
        <f>_xlfn.XLOOKUP($A181,ALGLIB_SSA_XAUUSD!$AA$2:$AA$2401,ALGLIB_SSA_XAUUSD!$S$2:$S$2401,"",0)</f>
        <v/>
      </c>
      <c r="N181">
        <f>_xlfn.XLOOKUP($A181,ALGLIB_SSA_XAUUSD!$AA$2:$AA$2401,ALGLIB_SSA_XAUUSD!$T$2:$T$2401,"",0)</f>
        <v/>
      </c>
      <c r="O181">
        <f>_xlfn.XLOOKUP($A181,ALGLIB_SSA_XAUUSD!$AA$2:$AA$2401,ALGLIB_SSA_XAUUSD!$U$2:$U$2401,"",0)</f>
        <v/>
      </c>
      <c r="P181">
        <f>_xlfn.XLOOKUP($A181,ALGLIB_SSA_XAUUSD!$AA$2:$AA$2401,ALGLIB_SSA_XAUUSD!$V$2:$V$2401,"",0)</f>
        <v/>
      </c>
      <c r="S181">
        <f>A181</f>
        <v/>
      </c>
      <c r="T181">
        <f>J181</f>
        <v/>
      </c>
      <c r="U181">
        <f>K181</f>
        <v/>
      </c>
      <c r="V181" s="14">
        <f>IF($A181="","",MOD(ROW()-2,12)+1)</f>
        <v/>
      </c>
      <c r="W181">
        <f>L181</f>
        <v/>
      </c>
      <c r="X181" s="14">
        <f>IF(F181="","",F181)</f>
        <v/>
      </c>
      <c r="Y181" s="14">
        <f>IF(G181="","",G181)</f>
        <v/>
      </c>
      <c r="Z181">
        <f>M181</f>
        <v/>
      </c>
      <c r="AA181">
        <f>N181</f>
        <v/>
      </c>
      <c r="AB181" s="14">
        <f>IF(H181="","",H181)</f>
        <v/>
      </c>
      <c r="AC181">
        <f>O181</f>
        <v/>
      </c>
      <c r="AD181" s="14">
        <f>IF(I181="","",I181)</f>
        <v/>
      </c>
      <c r="AE181">
        <f>P181</f>
        <v/>
      </c>
      <c r="AH181">
        <f>IF(S181&lt;&gt;"",S181,AH180+900)</f>
        <v/>
      </c>
      <c r="AI181">
        <f>IF(T181&lt;&gt;"",T181,AI180)</f>
        <v/>
      </c>
      <c r="AJ181">
        <f>IF(U181&lt;&gt;"",U181,AJ180)</f>
        <v/>
      </c>
      <c r="AK181">
        <f>IF(W181&lt;&gt;"",W181,"")</f>
        <v/>
      </c>
      <c r="AL181" s="14">
        <f>IF(X181&lt;&gt;"",X181,"")</f>
        <v/>
      </c>
      <c r="AM181" s="14">
        <f>IF(Y181&lt;&gt;"",Y181,"")</f>
        <v/>
      </c>
      <c r="AN181" s="14">
        <f>IF(OR(AL181="",AM181=""),"",AL181-AM181)</f>
        <v/>
      </c>
      <c r="AO181">
        <f>IF(AN181="","",IF(AN181&gt;0,"Bullish","Bearish"))</f>
        <v/>
      </c>
      <c r="AP181">
        <f>IF(AO181="",AP180,AO181)</f>
        <v/>
      </c>
      <c r="AQ181" s="14">
        <f>IF(AB181&lt;&gt;"",AB181,"")</f>
        <v/>
      </c>
      <c r="AR181" s="14">
        <f>IF(AD181&lt;&gt;"",AD181,"")</f>
        <v/>
      </c>
      <c r="AS181">
        <f>IF(AS180+1=13,1,AS180+1)</f>
        <v/>
      </c>
      <c r="AT181">
        <f>IFERROR(IF(SLOPE($AQ$158:$AQ$169,$AS$158:$AS$169)&gt;0,MIN(3,ABS(SLOPE($AQ$158:$AQ$169,$AS$158:$AS$169))),IF(SLOPE($AQ$158:$AQ$169,$AS$158:$AS$169)&lt;-0.5,-0.5,0)),0)</f>
        <v/>
      </c>
      <c r="AU181">
        <f>IFERROR(IF(SLOPE($AR$158:$AR$169,$AS$158:$AS$169)&lt;0,MAX(-3,-ABS(SLOPE($AR$158:$AR$169,$AS$158:$AS$169))),IF(SLOPE($AR$158:$AR$169,$AS$158:$AS$169)&gt;0.5,0.5,0)),0)</f>
        <v/>
      </c>
      <c r="AV181">
        <f>($AQ$170+(AT181*(AS181-1)))</f>
        <v/>
      </c>
      <c r="AW181">
        <f>($AR$170+(AU181*(AS181-1)))</f>
        <v/>
      </c>
      <c r="AX181">
        <f>IF(AT181&gt;0,AV181+AT181,AV181)</f>
        <v/>
      </c>
      <c r="AY181">
        <f>IF(AU181&lt;0,AW181+AU181,AW181)</f>
        <v/>
      </c>
      <c r="BA181" s="14">
        <f>IFERROR(AX181-AQ181,"")</f>
        <v/>
      </c>
      <c r="BB181" s="14">
        <f>IFERROR(AY181-AR181,"")</f>
        <v/>
      </c>
      <c r="BD181">
        <f>AH181</f>
        <v/>
      </c>
      <c r="BE181">
        <f>AI181</f>
        <v/>
      </c>
      <c r="BF181">
        <f>AJ181</f>
        <v/>
      </c>
      <c r="BG181" s="14">
        <f>L181</f>
        <v/>
      </c>
      <c r="BH181" s="14">
        <f>IF(X181="","",X181)</f>
        <v/>
      </c>
      <c r="BI181" s="14">
        <f>IF(Y181="","",Y181)</f>
        <v/>
      </c>
      <c r="BJ181">
        <f>Z181</f>
        <v/>
      </c>
      <c r="BK181">
        <f>AA181</f>
        <v/>
      </c>
      <c r="BL181">
        <f>IFERROR(AX181,"")</f>
        <v/>
      </c>
      <c r="BM181">
        <f>IFERROR(AY181,"")</f>
        <v/>
      </c>
    </row>
    <row r="182" ht="14.25" customHeight="1">
      <c r="A182">
        <f>ALGLIB_SSA_XAUUSD!AA182</f>
        <v/>
      </c>
      <c r="B182">
        <f>IF($A182="","",INDEX(ALGLIB_SSA_XAUUSD!$B$2:$B$2401,MATCH($A182,ALGLIB_SSA_XAUUSD!$A$2:$A$2401,1)))</f>
        <v/>
      </c>
      <c r="C182">
        <f>IF($A182="","",INDEX(ALGLIB_SSA_XAUUSD!$C$2:$C$2401,MATCH($A182,ALGLIB_SSA_XAUUSD!$A$2:$A$2401,1)))</f>
        <v/>
      </c>
      <c r="D182" s="14">
        <f>IF($A182="","",INT((ROW()-2)/12)+1)</f>
        <v/>
      </c>
      <c r="E182" s="14">
        <f>IF($A182="","",INDEX(ALGLIB_SSA_XAUUSD!$D$2:$D$2401,MATCH($A182,ALGLIB_SSA_XAUUSD!$A$2:$A$2401,1)))</f>
        <v/>
      </c>
      <c r="F182" s="14">
        <f>IF($A182="","",INDEX(ALGLIB_SSA_XAUUSD!$E$2:$E$2401,MATCH($A182,ALGLIB_SSA_XAUUSD!$A$2:$A$2401,1)))</f>
        <v/>
      </c>
      <c r="G182" s="14">
        <f>IF($A182="","",INDEX(ALGLIB_SSA_XAUUSD!$F$2:$F$2401,MATCH($A182,ALGLIB_SSA_XAUUSD!$A$2:$A$2401,1)))</f>
        <v/>
      </c>
      <c r="H182" s="14">
        <f>IF($A182="","",INDEX(ALGLIB_SSA_XAUUSD!$G$2:$G$2401,MATCH($A182,ALGLIB_SSA_XAUUSD!$A$2:$A$2401,1)))</f>
        <v/>
      </c>
      <c r="I182" s="14">
        <f>IF($A182="","",INDEX(ALGLIB_SSA_XAUUSD!$H$2:$H$2401,MATCH($A182,ALGLIB_SSA_XAUUSD!$A$2:$A$2401,1)))</f>
        <v/>
      </c>
      <c r="J182">
        <f>_xlfn.XLOOKUP($A182,ALGLIB_SSA_XAUUSD!$AA$2:$AA$2401,ALGLIB_SSA_XAUUSD!$P$2:$P$2401,"",0)</f>
        <v/>
      </c>
      <c r="K182">
        <f>_xlfn.XLOOKUP($A182,ALGLIB_SSA_XAUUSD!$AA$2:$AA$2401,ALGLIB_SSA_XAUUSD!$Q$2:$Q$2401,"",0)</f>
        <v/>
      </c>
      <c r="L182">
        <f>_xlfn.XLOOKUP($A182,ALGLIB_SSA_XAUUSD!$AA$2:$AA$2401,ALGLIB_SSA_XAUUSD!$R$2:$R$2401,"",0)</f>
        <v/>
      </c>
      <c r="M182">
        <f>_xlfn.XLOOKUP($A182,ALGLIB_SSA_XAUUSD!$AA$2:$AA$2401,ALGLIB_SSA_XAUUSD!$S$2:$S$2401,"",0)</f>
        <v/>
      </c>
      <c r="N182">
        <f>_xlfn.XLOOKUP($A182,ALGLIB_SSA_XAUUSD!$AA$2:$AA$2401,ALGLIB_SSA_XAUUSD!$T$2:$T$2401,"",0)</f>
        <v/>
      </c>
      <c r="O182">
        <f>_xlfn.XLOOKUP($A182,ALGLIB_SSA_XAUUSD!$AA$2:$AA$2401,ALGLIB_SSA_XAUUSD!$U$2:$U$2401,"",0)</f>
        <v/>
      </c>
      <c r="P182">
        <f>_xlfn.XLOOKUP($A182,ALGLIB_SSA_XAUUSD!$AA$2:$AA$2401,ALGLIB_SSA_XAUUSD!$V$2:$V$2401,"",0)</f>
        <v/>
      </c>
      <c r="S182">
        <f>A182</f>
        <v/>
      </c>
      <c r="T182">
        <f>J182</f>
        <v/>
      </c>
      <c r="U182">
        <f>K182</f>
        <v/>
      </c>
      <c r="V182" s="14">
        <f>IF($A182="","",MOD(ROW()-2,12)+1)</f>
        <v/>
      </c>
      <c r="W182">
        <f>L182</f>
        <v/>
      </c>
      <c r="X182" s="14">
        <f>IF(F182="","",F182)</f>
        <v/>
      </c>
      <c r="Y182" s="14">
        <f>IF(G182="","",G182)</f>
        <v/>
      </c>
      <c r="Z182">
        <f>M182</f>
        <v/>
      </c>
      <c r="AA182">
        <f>N182</f>
        <v/>
      </c>
      <c r="AB182" s="14">
        <f>IF(H182="","",H182)</f>
        <v/>
      </c>
      <c r="AC182">
        <f>O182</f>
        <v/>
      </c>
      <c r="AD182" s="14">
        <f>IF(I182="","",I182)</f>
        <v/>
      </c>
      <c r="AE182">
        <f>P182</f>
        <v/>
      </c>
      <c r="AH182">
        <f>IF(S182&lt;&gt;"",S182,AH181+900)</f>
        <v/>
      </c>
      <c r="AI182">
        <f>IF(T182&lt;&gt;"",T182,AI181)</f>
        <v/>
      </c>
      <c r="AJ182">
        <f>IF(U182&lt;&gt;"",U182,AJ181)</f>
        <v/>
      </c>
      <c r="AK182">
        <f>IF(W182&lt;&gt;"",W182,"")</f>
        <v/>
      </c>
      <c r="AL182" s="14">
        <f>IF(X182&lt;&gt;"",X182,"")</f>
        <v/>
      </c>
      <c r="AM182" s="14">
        <f>IF(Y182&lt;&gt;"",Y182,"")</f>
        <v/>
      </c>
      <c r="AN182" s="14">
        <f>IF(OR(AL182="",AM182=""),"",AL182-AM182)</f>
        <v/>
      </c>
      <c r="AO182">
        <f>IF(AN182="","",IF(AN182&gt;0,"Bullish","Bearish"))</f>
        <v/>
      </c>
      <c r="AP182">
        <f>IF(AO182="",AP181,AO182)</f>
        <v/>
      </c>
      <c r="AQ182" s="14">
        <f>IF(AB182&lt;&gt;"",AB182,"")</f>
        <v/>
      </c>
      <c r="AR182" s="14">
        <f>IF(AD182&lt;&gt;"",AD182,"")</f>
        <v/>
      </c>
      <c r="AS182">
        <f>IF(AS181+1=13,1,AS181+1)</f>
        <v/>
      </c>
      <c r="AT182">
        <f>IFERROR(IF(SLOPE($AQ$170:$AQ$181,$AS$170:$AS$181)&gt;0,MIN(3,ABS(SLOPE($AQ$170:$AQ$181,$AS$170:$AS$181))),IF(SLOPE($AQ$170:$AQ$181,$AS$170:$AS$181)&lt;-0.5,-0.5,0)),0)</f>
        <v/>
      </c>
      <c r="AU182">
        <f>IFERROR(IF(SLOPE($AR$170:$AR$181,$AS$170:$AS$181)&lt;0,MAX(-3,-ABS(SLOPE($AR$170:$AR$181,$AS$170:$AS$181))),IF(SLOPE($AR$170:$AR$181,$AS$170:$AS$181)&gt;0.5,0.5,0)),0)</f>
        <v/>
      </c>
      <c r="AV182">
        <f>($AQ$182+(AT182*(AS182-1)))</f>
        <v/>
      </c>
      <c r="AW182">
        <f>($AR$182+(AU182*(AS182-1)))</f>
        <v/>
      </c>
      <c r="AX182">
        <f>IF(AT182&gt;0,AV182+AT182,AV182)</f>
        <v/>
      </c>
      <c r="AY182">
        <f>IF(AU182&lt;0,AW182+AU182,AW182)</f>
        <v/>
      </c>
      <c r="BA182" s="14">
        <f>IFERROR(AX182-AQ182,"")</f>
        <v/>
      </c>
      <c r="BB182" s="14">
        <f>IFERROR(AY182-AR182,"")</f>
        <v/>
      </c>
      <c r="BD182">
        <f>AH182</f>
        <v/>
      </c>
      <c r="BE182">
        <f>AI182</f>
        <v/>
      </c>
      <c r="BF182">
        <f>AJ182</f>
        <v/>
      </c>
      <c r="BG182" s="14">
        <f>L182</f>
        <v/>
      </c>
      <c r="BH182" s="14">
        <f>IF(X182="","",X182)</f>
        <v/>
      </c>
      <c r="BI182" s="14">
        <f>IF(Y182="","",Y182)</f>
        <v/>
      </c>
      <c r="BJ182">
        <f>Z182</f>
        <v/>
      </c>
      <c r="BK182">
        <f>AA182</f>
        <v/>
      </c>
      <c r="BL182">
        <f>IFERROR(AX182,"")</f>
        <v/>
      </c>
      <c r="BM182">
        <f>IFERROR(AY182,"")</f>
        <v/>
      </c>
    </row>
    <row r="183" ht="14.25" customHeight="1">
      <c r="A183">
        <f>ALGLIB_SSA_XAUUSD!AA183</f>
        <v/>
      </c>
      <c r="B183">
        <f>IF($A183="","",INDEX(ALGLIB_SSA_XAUUSD!$B$2:$B$2401,MATCH($A183,ALGLIB_SSA_XAUUSD!$A$2:$A$2401,1)))</f>
        <v/>
      </c>
      <c r="C183">
        <f>IF($A183="","",INDEX(ALGLIB_SSA_XAUUSD!$C$2:$C$2401,MATCH($A183,ALGLIB_SSA_XAUUSD!$A$2:$A$2401,1)))</f>
        <v/>
      </c>
      <c r="D183" s="14">
        <f>IF($A183="","",INT((ROW()-2)/12)+1)</f>
        <v/>
      </c>
      <c r="E183" s="14">
        <f>IF(AND(E194&lt;&gt;"",D194=D182+1),E182+(E194-E182)*1/12,"")</f>
        <v/>
      </c>
      <c r="F183" s="14">
        <f>IF(AND(F194&lt;&gt;"",D194=D182+1),F182+(F194-F182)*1/12,"")</f>
        <v/>
      </c>
      <c r="G183" s="14">
        <f>IF(AND(G194&lt;&gt;"",D194=D182+1),G182+(G194-G182)*1/12,"")</f>
        <v/>
      </c>
      <c r="H183" s="14">
        <f>IF(AND(H194&lt;&gt;"",D194=D182+1),H182+(H194-H182)*1/12,"")</f>
        <v/>
      </c>
      <c r="I183" s="14">
        <f>IF(AND(L194&lt;&gt;"",D194=D182+1),I182+(I194-I182)*1/12,"")</f>
        <v/>
      </c>
      <c r="J183">
        <f>_xlfn.XLOOKUP($A183,ALGLIB_SSA_XAUUSD!$AA$2:$AA$2401,ALGLIB_SSA_XAUUSD!$P$2:$P$2401,"",0)</f>
        <v/>
      </c>
      <c r="K183">
        <f>_xlfn.XLOOKUP($A183,ALGLIB_SSA_XAUUSD!$AA$2:$AA$2401,ALGLIB_SSA_XAUUSD!$Q$2:$Q$2401,"",0)</f>
        <v/>
      </c>
      <c r="L183">
        <f>_xlfn.XLOOKUP($A183,ALGLIB_SSA_XAUUSD!$AA$2:$AA$2401,ALGLIB_SSA_XAUUSD!$R$2:$R$2401,"",0)</f>
        <v/>
      </c>
      <c r="M183">
        <f>_xlfn.XLOOKUP($A183,ALGLIB_SSA_XAUUSD!$AA$2:$AA$2401,ALGLIB_SSA_XAUUSD!$S$2:$S$2401,"",0)</f>
        <v/>
      </c>
      <c r="N183">
        <f>_xlfn.XLOOKUP($A183,ALGLIB_SSA_XAUUSD!$AA$2:$AA$2401,ALGLIB_SSA_XAUUSD!$T$2:$T$2401,"",0)</f>
        <v/>
      </c>
      <c r="O183">
        <f>_xlfn.XLOOKUP($A183,ALGLIB_SSA_XAUUSD!$AA$2:$AA$2401,ALGLIB_SSA_XAUUSD!$U$2:$U$2401,"",0)</f>
        <v/>
      </c>
      <c r="P183">
        <f>_xlfn.XLOOKUP($A183,ALGLIB_SSA_XAUUSD!$AA$2:$AA$2401,ALGLIB_SSA_XAUUSD!$V$2:$V$2401,"",0)</f>
        <v/>
      </c>
      <c r="S183">
        <f>A183</f>
        <v/>
      </c>
      <c r="T183">
        <f>J183</f>
        <v/>
      </c>
      <c r="U183">
        <f>K183</f>
        <v/>
      </c>
      <c r="V183" s="14">
        <f>IF($A183="","",MOD(ROW()-2,12)+1)</f>
        <v/>
      </c>
      <c r="W183">
        <f>L183</f>
        <v/>
      </c>
      <c r="X183" s="14">
        <f>IF(F183="","",F183)</f>
        <v/>
      </c>
      <c r="Y183" s="14">
        <f>IF(G183="","",G183)</f>
        <v/>
      </c>
      <c r="Z183">
        <f>M183</f>
        <v/>
      </c>
      <c r="AA183">
        <f>N183</f>
        <v/>
      </c>
      <c r="AB183" s="14">
        <f>IF(H183="","",H183)</f>
        <v/>
      </c>
      <c r="AC183">
        <f>O183</f>
        <v/>
      </c>
      <c r="AD183" s="14">
        <f>IF(I183="","",I183)</f>
        <v/>
      </c>
      <c r="AE183">
        <f>P183</f>
        <v/>
      </c>
      <c r="AH183">
        <f>IF(S183&lt;&gt;"",S183,AH182+900)</f>
        <v/>
      </c>
      <c r="AI183">
        <f>IF(T183&lt;&gt;"",T183,AI182)</f>
        <v/>
      </c>
      <c r="AJ183">
        <f>IF(U183&lt;&gt;"",U183,AJ182)</f>
        <v/>
      </c>
      <c r="AK183">
        <f>IF(W183&lt;&gt;"",W183,"")</f>
        <v/>
      </c>
      <c r="AL183" s="14">
        <f>IF(X183&lt;&gt;"",X183,"")</f>
        <v/>
      </c>
      <c r="AM183" s="14">
        <f>IF(Y183&lt;&gt;"",Y183,"")</f>
        <v/>
      </c>
      <c r="AN183" s="14">
        <f>IF(OR(AL183="",AM183=""),"",AL183-AM183)</f>
        <v/>
      </c>
      <c r="AO183">
        <f>IF(AN183="","",IF(AN183&gt;0,"Bullish","Bearish"))</f>
        <v/>
      </c>
      <c r="AP183">
        <f>IF(AO183="",AP182,AO183)</f>
        <v/>
      </c>
      <c r="AQ183" s="14">
        <f>IF(AB183&lt;&gt;"",AB183,"")</f>
        <v/>
      </c>
      <c r="AR183" s="14">
        <f>IF(AD183&lt;&gt;"",AD183,"")</f>
        <v/>
      </c>
      <c r="AS183">
        <f>IF(AS182+1=13,1,AS182+1)</f>
        <v/>
      </c>
      <c r="AT183">
        <f>IFERROR(IF(SLOPE($AQ$170:$AQ$181,$AS$170:$AS$181)&gt;0,MIN(3,ABS(SLOPE($AQ$170:$AQ$181,$AS$170:$AS$181))),IF(SLOPE($AQ$170:$AQ$181,$AS$170:$AS$181)&lt;-0.5,-0.5,0)),0)</f>
        <v/>
      </c>
      <c r="AU183">
        <f>IFERROR(IF(SLOPE($AR$170:$AR$181,$AS$170:$AS$181)&lt;0,MAX(-3,-ABS(SLOPE($AR$170:$AR$181,$AS$170:$AS$181))),IF(SLOPE($AR$170:$AR$181,$AS$170:$AS$181)&gt;0.5,0.5,0)),0)</f>
        <v/>
      </c>
      <c r="AV183">
        <f>($AQ$182+(AT183*(AS183-1)))</f>
        <v/>
      </c>
      <c r="AW183">
        <f>($AR$182+(AU183*(AS183-1)))</f>
        <v/>
      </c>
      <c r="AX183">
        <f>IF(AT183&gt;0,AV183+AT183,AV183)</f>
        <v/>
      </c>
      <c r="AY183">
        <f>IF(AU183&lt;0,AW183+AU183,AW183)</f>
        <v/>
      </c>
      <c r="BA183" s="14">
        <f>IFERROR(AX183-AQ183,"")</f>
        <v/>
      </c>
      <c r="BB183" s="14">
        <f>IFERROR(AY183-AR183,"")</f>
        <v/>
      </c>
      <c r="BD183">
        <f>AH183</f>
        <v/>
      </c>
      <c r="BE183">
        <f>AI183</f>
        <v/>
      </c>
      <c r="BF183">
        <f>AJ183</f>
        <v/>
      </c>
      <c r="BG183" s="14">
        <f>L183</f>
        <v/>
      </c>
      <c r="BH183" s="14">
        <f>IF(X183="","",X183)</f>
        <v/>
      </c>
      <c r="BI183" s="14">
        <f>IF(Y183="","",Y183)</f>
        <v/>
      </c>
      <c r="BJ183">
        <f>Z183</f>
        <v/>
      </c>
      <c r="BK183">
        <f>AA183</f>
        <v/>
      </c>
      <c r="BL183">
        <f>IFERROR(AX183,"")</f>
        <v/>
      </c>
      <c r="BM183">
        <f>IFERROR(AY183,"")</f>
        <v/>
      </c>
    </row>
    <row r="184" ht="14.25" customHeight="1">
      <c r="A184">
        <f>ALGLIB_SSA_XAUUSD!AA184</f>
        <v/>
      </c>
      <c r="B184">
        <f>IF($A184="","",INDEX(ALGLIB_SSA_XAUUSD!$B$2:$B$2401,MATCH($A184,ALGLIB_SSA_XAUUSD!$A$2:$A$2401,1)))</f>
        <v/>
      </c>
      <c r="C184">
        <f>IF($A184="","",INDEX(ALGLIB_SSA_XAUUSD!$C$2:$C$2401,MATCH($A184,ALGLIB_SSA_XAUUSD!$A$2:$A$2401,1)))</f>
        <v/>
      </c>
      <c r="D184" s="14">
        <f>IF($A184="","",INT((ROW()-2)/12)+1)</f>
        <v/>
      </c>
      <c r="E184" s="14">
        <f>IF(AND(E194&lt;&gt;"",D194=D182+1),E182+(E194-E182)*2/12,"")</f>
        <v/>
      </c>
      <c r="F184" s="14">
        <f>IF(AND(F194&lt;&gt;"",D194=D182+1),F182+(F194-F182)*2/12,"")</f>
        <v/>
      </c>
      <c r="G184" s="14">
        <f>IF(AND(G194&lt;&gt;"",D194=D182+1),G182+(G194-G182)*2/12,"")</f>
        <v/>
      </c>
      <c r="H184" s="14">
        <f>IF(AND(H194&lt;&gt;"",D194=D182+1),H182+(H194-H182)*2/12,"")</f>
        <v/>
      </c>
      <c r="I184" s="14">
        <f>IF(AND(L194&lt;&gt;"",D194=D182+1),I182+(I194-I182)*2/12,"")</f>
        <v/>
      </c>
      <c r="J184">
        <f>_xlfn.XLOOKUP($A184,ALGLIB_SSA_XAUUSD!$AA$2:$AA$2401,ALGLIB_SSA_XAUUSD!$P$2:$P$2401,"",0)</f>
        <v/>
      </c>
      <c r="K184">
        <f>_xlfn.XLOOKUP($A184,ALGLIB_SSA_XAUUSD!$AA$2:$AA$2401,ALGLIB_SSA_XAUUSD!$Q$2:$Q$2401,"",0)</f>
        <v/>
      </c>
      <c r="L184">
        <f>_xlfn.XLOOKUP($A184,ALGLIB_SSA_XAUUSD!$AA$2:$AA$2401,ALGLIB_SSA_XAUUSD!$R$2:$R$2401,"",0)</f>
        <v/>
      </c>
      <c r="M184">
        <f>_xlfn.XLOOKUP($A184,ALGLIB_SSA_XAUUSD!$AA$2:$AA$2401,ALGLIB_SSA_XAUUSD!$S$2:$S$2401,"",0)</f>
        <v/>
      </c>
      <c r="N184">
        <f>_xlfn.XLOOKUP($A184,ALGLIB_SSA_XAUUSD!$AA$2:$AA$2401,ALGLIB_SSA_XAUUSD!$T$2:$T$2401,"",0)</f>
        <v/>
      </c>
      <c r="O184">
        <f>_xlfn.XLOOKUP($A184,ALGLIB_SSA_XAUUSD!$AA$2:$AA$2401,ALGLIB_SSA_XAUUSD!$U$2:$U$2401,"",0)</f>
        <v/>
      </c>
      <c r="P184">
        <f>_xlfn.XLOOKUP($A184,ALGLIB_SSA_XAUUSD!$AA$2:$AA$2401,ALGLIB_SSA_XAUUSD!$V$2:$V$2401,"",0)</f>
        <v/>
      </c>
      <c r="S184">
        <f>A184</f>
        <v/>
      </c>
      <c r="T184">
        <f>J184</f>
        <v/>
      </c>
      <c r="U184">
        <f>K184</f>
        <v/>
      </c>
      <c r="V184" s="14">
        <f>IF($A184="","",MOD(ROW()-2,12)+1)</f>
        <v/>
      </c>
      <c r="W184">
        <f>L184</f>
        <v/>
      </c>
      <c r="X184" s="14">
        <f>IF(F184="","",F184)</f>
        <v/>
      </c>
      <c r="Y184" s="14">
        <f>IF(G184="","",G184)</f>
        <v/>
      </c>
      <c r="Z184">
        <f>M184</f>
        <v/>
      </c>
      <c r="AA184">
        <f>N184</f>
        <v/>
      </c>
      <c r="AB184" s="14">
        <f>IF(H184="","",H184)</f>
        <v/>
      </c>
      <c r="AC184">
        <f>O184</f>
        <v/>
      </c>
      <c r="AD184" s="14">
        <f>IF(I184="","",I184)</f>
        <v/>
      </c>
      <c r="AE184">
        <f>P184</f>
        <v/>
      </c>
      <c r="AH184">
        <f>IF(S184&lt;&gt;"",S184,AH183+900)</f>
        <v/>
      </c>
      <c r="AI184">
        <f>IF(T184&lt;&gt;"",T184,AI183)</f>
        <v/>
      </c>
      <c r="AJ184">
        <f>IF(U184&lt;&gt;"",U184,AJ183)</f>
        <v/>
      </c>
      <c r="AK184">
        <f>IF(W184&lt;&gt;"",W184,"")</f>
        <v/>
      </c>
      <c r="AL184" s="14">
        <f>IF(X184&lt;&gt;"",X184,"")</f>
        <v/>
      </c>
      <c r="AM184" s="14">
        <f>IF(Y184&lt;&gt;"",Y184,"")</f>
        <v/>
      </c>
      <c r="AN184" s="14">
        <f>IF(OR(AL184="",AM184=""),"",AL184-AM184)</f>
        <v/>
      </c>
      <c r="AO184">
        <f>IF(AN184="","",IF(AN184&gt;0,"Bullish","Bearish"))</f>
        <v/>
      </c>
      <c r="AP184">
        <f>IF(AO184="",AP183,AO184)</f>
        <v/>
      </c>
      <c r="AQ184" s="14">
        <f>IF(AB184&lt;&gt;"",AB184,"")</f>
        <v/>
      </c>
      <c r="AR184" s="14">
        <f>IF(AD184&lt;&gt;"",AD184,"")</f>
        <v/>
      </c>
      <c r="AS184">
        <f>IF(AS183+1=13,1,AS183+1)</f>
        <v/>
      </c>
      <c r="AT184">
        <f>IFERROR(IF(SLOPE($AQ$170:$AQ$181,$AS$170:$AS$181)&gt;0,MIN(3,ABS(SLOPE($AQ$170:$AQ$181,$AS$170:$AS$181))),IF(SLOPE($AQ$170:$AQ$181,$AS$170:$AS$181)&lt;-0.5,-0.5,0)),0)</f>
        <v/>
      </c>
      <c r="AU184">
        <f>IFERROR(IF(SLOPE($AR$170:$AR$181,$AS$170:$AS$181)&lt;0,MAX(-3,-ABS(SLOPE($AR$170:$AR$181,$AS$170:$AS$181))),IF(SLOPE($AR$170:$AR$181,$AS$170:$AS$181)&gt;0.5,0.5,0)),0)</f>
        <v/>
      </c>
      <c r="AV184">
        <f>($AQ$182+(AT184*(AS184-1)))</f>
        <v/>
      </c>
      <c r="AW184">
        <f>($AR$182+(AU184*(AS184-1)))</f>
        <v/>
      </c>
      <c r="AX184">
        <f>IF(AT184&gt;0,AV184+AT184,AV184)</f>
        <v/>
      </c>
      <c r="AY184">
        <f>IF(AU184&lt;0,AW184+AU184,AW184)</f>
        <v/>
      </c>
      <c r="BA184" s="14">
        <f>IFERROR(AX184-AQ184,"")</f>
        <v/>
      </c>
      <c r="BB184" s="14">
        <f>IFERROR(AY184-AR184,"")</f>
        <v/>
      </c>
      <c r="BD184">
        <f>AH184</f>
        <v/>
      </c>
      <c r="BE184">
        <f>AI184</f>
        <v/>
      </c>
      <c r="BF184">
        <f>AJ184</f>
        <v/>
      </c>
      <c r="BG184" s="14">
        <f>L184</f>
        <v/>
      </c>
      <c r="BH184" s="14">
        <f>IF(X184="","",X184)</f>
        <v/>
      </c>
      <c r="BI184" s="14">
        <f>IF(Y184="","",Y184)</f>
        <v/>
      </c>
      <c r="BJ184">
        <f>Z184</f>
        <v/>
      </c>
      <c r="BK184">
        <f>AA184</f>
        <v/>
      </c>
      <c r="BL184">
        <f>IFERROR(AX184,"")</f>
        <v/>
      </c>
      <c r="BM184">
        <f>IFERROR(AY184,"")</f>
        <v/>
      </c>
    </row>
    <row r="185" ht="14.25" customHeight="1">
      <c r="A185">
        <f>ALGLIB_SSA_XAUUSD!AA185</f>
        <v/>
      </c>
      <c r="B185">
        <f>IF($A185="","",INDEX(ALGLIB_SSA_XAUUSD!$B$2:$B$2401,MATCH($A185,ALGLIB_SSA_XAUUSD!$A$2:$A$2401,1)))</f>
        <v/>
      </c>
      <c r="C185">
        <f>IF($A185="","",INDEX(ALGLIB_SSA_XAUUSD!$C$2:$C$2401,MATCH($A185,ALGLIB_SSA_XAUUSD!$A$2:$A$2401,1)))</f>
        <v/>
      </c>
      <c r="D185" s="14">
        <f>IF($A185="","",INT((ROW()-2)/12)+1)</f>
        <v/>
      </c>
      <c r="E185" s="14">
        <f>IF(AND(E194&lt;&gt;"",D194=D182+1),E182+(E194-E182)*3/12,"")</f>
        <v/>
      </c>
      <c r="F185" s="14">
        <f>IF(AND(F194&lt;&gt;"",D194=D182+1),F182+(F194-F182)*3/12,"")</f>
        <v/>
      </c>
      <c r="G185" s="14">
        <f>IF(AND(G194&lt;&gt;"",D194=D182+1),G182+(G194-G182)*3/12,"")</f>
        <v/>
      </c>
      <c r="H185" s="14">
        <f>IF(AND(H194&lt;&gt;"",D194=D182+1),H182+(H194-H182)*3/12,"")</f>
        <v/>
      </c>
      <c r="I185" s="14">
        <f>IF(AND(L194&lt;&gt;"",D194=D182+1),I182+(I194-I182)*3/12,"")</f>
        <v/>
      </c>
      <c r="J185">
        <f>_xlfn.XLOOKUP($A185,ALGLIB_SSA_XAUUSD!$AA$2:$AA$2401,ALGLIB_SSA_XAUUSD!$P$2:$P$2401,"",0)</f>
        <v/>
      </c>
      <c r="K185">
        <f>_xlfn.XLOOKUP($A185,ALGLIB_SSA_XAUUSD!$AA$2:$AA$2401,ALGLIB_SSA_XAUUSD!$Q$2:$Q$2401,"",0)</f>
        <v/>
      </c>
      <c r="L185">
        <f>_xlfn.XLOOKUP($A185,ALGLIB_SSA_XAUUSD!$AA$2:$AA$2401,ALGLIB_SSA_XAUUSD!$R$2:$R$2401,"",0)</f>
        <v/>
      </c>
      <c r="M185">
        <f>_xlfn.XLOOKUP($A185,ALGLIB_SSA_XAUUSD!$AA$2:$AA$2401,ALGLIB_SSA_XAUUSD!$S$2:$S$2401,"",0)</f>
        <v/>
      </c>
      <c r="N185">
        <f>_xlfn.XLOOKUP($A185,ALGLIB_SSA_XAUUSD!$AA$2:$AA$2401,ALGLIB_SSA_XAUUSD!$T$2:$T$2401,"",0)</f>
        <v/>
      </c>
      <c r="O185">
        <f>_xlfn.XLOOKUP($A185,ALGLIB_SSA_XAUUSD!$AA$2:$AA$2401,ALGLIB_SSA_XAUUSD!$U$2:$U$2401,"",0)</f>
        <v/>
      </c>
      <c r="P185">
        <f>_xlfn.XLOOKUP($A185,ALGLIB_SSA_XAUUSD!$AA$2:$AA$2401,ALGLIB_SSA_XAUUSD!$V$2:$V$2401,"",0)</f>
        <v/>
      </c>
      <c r="S185">
        <f>A185</f>
        <v/>
      </c>
      <c r="T185">
        <f>J185</f>
        <v/>
      </c>
      <c r="U185">
        <f>K185</f>
        <v/>
      </c>
      <c r="V185" s="14">
        <f>IF($A185="","",MOD(ROW()-2,12)+1)</f>
        <v/>
      </c>
      <c r="W185">
        <f>L185</f>
        <v/>
      </c>
      <c r="X185" s="14">
        <f>IF(F185="","",F185)</f>
        <v/>
      </c>
      <c r="Y185" s="14">
        <f>IF(G185="","",G185)</f>
        <v/>
      </c>
      <c r="Z185">
        <f>M185</f>
        <v/>
      </c>
      <c r="AA185">
        <f>N185</f>
        <v/>
      </c>
      <c r="AB185" s="14">
        <f>IF(H185="","",H185)</f>
        <v/>
      </c>
      <c r="AC185">
        <f>O185</f>
        <v/>
      </c>
      <c r="AD185" s="14">
        <f>IF(I185="","",I185)</f>
        <v/>
      </c>
      <c r="AE185">
        <f>P185</f>
        <v/>
      </c>
      <c r="AH185">
        <f>IF(S185&lt;&gt;"",S185,AH184+900)</f>
        <v/>
      </c>
      <c r="AI185">
        <f>IF(T185&lt;&gt;"",T185,AI184)</f>
        <v/>
      </c>
      <c r="AJ185">
        <f>IF(U185&lt;&gt;"",U185,AJ184)</f>
        <v/>
      </c>
      <c r="AK185">
        <f>IF(W185&lt;&gt;"",W185,"")</f>
        <v/>
      </c>
      <c r="AL185" s="14">
        <f>IF(X185&lt;&gt;"",X185,"")</f>
        <v/>
      </c>
      <c r="AM185" s="14">
        <f>IF(Y185&lt;&gt;"",Y185,"")</f>
        <v/>
      </c>
      <c r="AN185" s="14">
        <f>IF(OR(AL185="",AM185=""),"",AL185-AM185)</f>
        <v/>
      </c>
      <c r="AO185">
        <f>IF(AN185="","",IF(AN185&gt;0,"Bullish","Bearish"))</f>
        <v/>
      </c>
      <c r="AP185">
        <f>IF(AO185="",AP184,AO185)</f>
        <v/>
      </c>
      <c r="AQ185" s="14">
        <f>IF(AB185&lt;&gt;"",AB185,"")</f>
        <v/>
      </c>
      <c r="AR185" s="14">
        <f>IF(AD185&lt;&gt;"",AD185,"")</f>
        <v/>
      </c>
      <c r="AS185">
        <f>IF(AS184+1=13,1,AS184+1)</f>
        <v/>
      </c>
      <c r="AT185">
        <f>IFERROR(IF(SLOPE($AQ$170:$AQ$181,$AS$170:$AS$181)&gt;0,MIN(3,ABS(SLOPE($AQ$170:$AQ$181,$AS$170:$AS$181))),IF(SLOPE($AQ$170:$AQ$181,$AS$170:$AS$181)&lt;-0.5,-0.5,0)),0)</f>
        <v/>
      </c>
      <c r="AU185">
        <f>IFERROR(IF(SLOPE($AR$170:$AR$181,$AS$170:$AS$181)&lt;0,MAX(-3,-ABS(SLOPE($AR$170:$AR$181,$AS$170:$AS$181))),IF(SLOPE($AR$170:$AR$181,$AS$170:$AS$181)&gt;0.5,0.5,0)),0)</f>
        <v/>
      </c>
      <c r="AV185">
        <f>($AQ$182+(AT185*(AS185-1)))</f>
        <v/>
      </c>
      <c r="AW185">
        <f>($AR$182+(AU185*(AS185-1)))</f>
        <v/>
      </c>
      <c r="AX185">
        <f>IF(AT185&gt;0,AV185+AT185,AV185)</f>
        <v/>
      </c>
      <c r="AY185">
        <f>IF(AU185&lt;0,AW185+AU185,AW185)</f>
        <v/>
      </c>
      <c r="BA185" s="14">
        <f>IFERROR(AX185-AQ185,"")</f>
        <v/>
      </c>
      <c r="BB185" s="14">
        <f>IFERROR(AY185-AR185,"")</f>
        <v/>
      </c>
      <c r="BD185">
        <f>AH185</f>
        <v/>
      </c>
      <c r="BE185">
        <f>AI185</f>
        <v/>
      </c>
      <c r="BF185">
        <f>AJ185</f>
        <v/>
      </c>
      <c r="BG185" s="14">
        <f>L185</f>
        <v/>
      </c>
      <c r="BH185" s="14">
        <f>IF(X185="","",X185)</f>
        <v/>
      </c>
      <c r="BI185" s="14">
        <f>IF(Y185="","",Y185)</f>
        <v/>
      </c>
      <c r="BJ185">
        <f>Z185</f>
        <v/>
      </c>
      <c r="BK185">
        <f>AA185</f>
        <v/>
      </c>
      <c r="BL185">
        <f>IFERROR(AX185,"")</f>
        <v/>
      </c>
      <c r="BM185">
        <f>IFERROR(AY185,"")</f>
        <v/>
      </c>
    </row>
    <row r="186" ht="14.25" customHeight="1">
      <c r="A186">
        <f>ALGLIB_SSA_XAUUSD!AA186</f>
        <v/>
      </c>
      <c r="B186">
        <f>IF($A186="","",INDEX(ALGLIB_SSA_XAUUSD!$B$2:$B$2401,MATCH($A186,ALGLIB_SSA_XAUUSD!$A$2:$A$2401,1)))</f>
        <v/>
      </c>
      <c r="C186">
        <f>IF($A186="","",INDEX(ALGLIB_SSA_XAUUSD!$C$2:$C$2401,MATCH($A186,ALGLIB_SSA_XAUUSD!$A$2:$A$2401,1)))</f>
        <v/>
      </c>
      <c r="D186" s="14">
        <f>IF($A186="","",INT((ROW()-2)/12)+1)</f>
        <v/>
      </c>
      <c r="E186" s="14">
        <f>IF(AND(E194&lt;&gt;"",D194=D182+1),E182+(E194-E182)*4/12,"")</f>
        <v/>
      </c>
      <c r="F186" s="14">
        <f>IF(AND(F194&lt;&gt;"",D194=D182+1),F182+(F194-F182)*4/12,"")</f>
        <v/>
      </c>
      <c r="G186" s="14">
        <f>IF(AND(G194&lt;&gt;"",D194=D182+1),G182+(G194-G182)*4/12,"")</f>
        <v/>
      </c>
      <c r="H186" s="14">
        <f>IF(AND(H194&lt;&gt;"",D194=D182+1),H182+(H194-H182)*4/12,"")</f>
        <v/>
      </c>
      <c r="I186" s="14">
        <f>IF(AND(L194&lt;&gt;"",D194=D182+1),I182+(I194-I182)*4/12,"")</f>
        <v/>
      </c>
      <c r="J186">
        <f>_xlfn.XLOOKUP($A186,ALGLIB_SSA_XAUUSD!$AA$2:$AA$2401,ALGLIB_SSA_XAUUSD!$P$2:$P$2401,"",0)</f>
        <v/>
      </c>
      <c r="K186">
        <f>_xlfn.XLOOKUP($A186,ALGLIB_SSA_XAUUSD!$AA$2:$AA$2401,ALGLIB_SSA_XAUUSD!$Q$2:$Q$2401,"",0)</f>
        <v/>
      </c>
      <c r="L186">
        <f>_xlfn.XLOOKUP($A186,ALGLIB_SSA_XAUUSD!$AA$2:$AA$2401,ALGLIB_SSA_XAUUSD!$R$2:$R$2401,"",0)</f>
        <v/>
      </c>
      <c r="M186">
        <f>_xlfn.XLOOKUP($A186,ALGLIB_SSA_XAUUSD!$AA$2:$AA$2401,ALGLIB_SSA_XAUUSD!$S$2:$S$2401,"",0)</f>
        <v/>
      </c>
      <c r="N186">
        <f>_xlfn.XLOOKUP($A186,ALGLIB_SSA_XAUUSD!$AA$2:$AA$2401,ALGLIB_SSA_XAUUSD!$T$2:$T$2401,"",0)</f>
        <v/>
      </c>
      <c r="O186">
        <f>_xlfn.XLOOKUP($A186,ALGLIB_SSA_XAUUSD!$AA$2:$AA$2401,ALGLIB_SSA_XAUUSD!$U$2:$U$2401,"",0)</f>
        <v/>
      </c>
      <c r="P186">
        <f>_xlfn.XLOOKUP($A186,ALGLIB_SSA_XAUUSD!$AA$2:$AA$2401,ALGLIB_SSA_XAUUSD!$V$2:$V$2401,"",0)</f>
        <v/>
      </c>
      <c r="S186">
        <f>A186</f>
        <v/>
      </c>
      <c r="T186">
        <f>J186</f>
        <v/>
      </c>
      <c r="U186">
        <f>K186</f>
        <v/>
      </c>
      <c r="V186" s="14">
        <f>IF($A186="","",MOD(ROW()-2,12)+1)</f>
        <v/>
      </c>
      <c r="W186">
        <f>L186</f>
        <v/>
      </c>
      <c r="X186" s="14">
        <f>IF(F186="","",F186)</f>
        <v/>
      </c>
      <c r="Y186" s="14">
        <f>IF(G186="","",G186)</f>
        <v/>
      </c>
      <c r="Z186">
        <f>M186</f>
        <v/>
      </c>
      <c r="AA186">
        <f>N186</f>
        <v/>
      </c>
      <c r="AB186" s="14">
        <f>IF(H186="","",H186)</f>
        <v/>
      </c>
      <c r="AC186">
        <f>O186</f>
        <v/>
      </c>
      <c r="AD186" s="14">
        <f>IF(I186="","",I186)</f>
        <v/>
      </c>
      <c r="AE186">
        <f>P186</f>
        <v/>
      </c>
      <c r="AH186">
        <f>IF(S186&lt;&gt;"",S186,AH185+900)</f>
        <v/>
      </c>
      <c r="AI186">
        <f>IF(T186&lt;&gt;"",T186,AI185)</f>
        <v/>
      </c>
      <c r="AJ186">
        <f>IF(U186&lt;&gt;"",U186,AJ185)</f>
        <v/>
      </c>
      <c r="AK186">
        <f>IF(W186&lt;&gt;"",W186,"")</f>
        <v/>
      </c>
      <c r="AL186" s="14">
        <f>IF(X186&lt;&gt;"",X186,"")</f>
        <v/>
      </c>
      <c r="AM186" s="14">
        <f>IF(Y186&lt;&gt;"",Y186,"")</f>
        <v/>
      </c>
      <c r="AN186" s="14">
        <f>IF(OR(AL186="",AM186=""),"",AL186-AM186)</f>
        <v/>
      </c>
      <c r="AO186">
        <f>IF(AN186="","",IF(AN186&gt;0,"Bullish","Bearish"))</f>
        <v/>
      </c>
      <c r="AP186">
        <f>IF(AO186="",AP185,AO186)</f>
        <v/>
      </c>
      <c r="AQ186" s="14">
        <f>IF(AB186&lt;&gt;"",AB186,"")</f>
        <v/>
      </c>
      <c r="AR186" s="14">
        <f>IF(AD186&lt;&gt;"",AD186,"")</f>
        <v/>
      </c>
      <c r="AS186">
        <f>IF(AS185+1=13,1,AS185+1)</f>
        <v/>
      </c>
      <c r="AT186">
        <f>IFERROR(IF(SLOPE($AQ$170:$AQ$181,$AS$170:$AS$181)&gt;0,MIN(3,ABS(SLOPE($AQ$170:$AQ$181,$AS$170:$AS$181))),IF(SLOPE($AQ$170:$AQ$181,$AS$170:$AS$181)&lt;-0.5,-0.5,0)),0)</f>
        <v/>
      </c>
      <c r="AU186">
        <f>IFERROR(IF(SLOPE($AR$170:$AR$181,$AS$170:$AS$181)&lt;0,MAX(-3,-ABS(SLOPE($AR$170:$AR$181,$AS$170:$AS$181))),IF(SLOPE($AR$170:$AR$181,$AS$170:$AS$181)&gt;0.5,0.5,0)),0)</f>
        <v/>
      </c>
      <c r="AV186">
        <f>($AQ$182+(AT186*(AS186-1)))</f>
        <v/>
      </c>
      <c r="AW186">
        <f>($AR$182+(AU186*(AS186-1)))</f>
        <v/>
      </c>
      <c r="AX186">
        <f>IF(AT186&gt;0,AV186+AT186,AV186)</f>
        <v/>
      </c>
      <c r="AY186">
        <f>IF(AU186&lt;0,AW186+AU186,AW186)</f>
        <v/>
      </c>
      <c r="BA186" s="14">
        <f>IFERROR(AX186-AQ186,"")</f>
        <v/>
      </c>
      <c r="BB186" s="14">
        <f>IFERROR(AY186-AR186,"")</f>
        <v/>
      </c>
      <c r="BD186">
        <f>AH186</f>
        <v/>
      </c>
      <c r="BE186">
        <f>AI186</f>
        <v/>
      </c>
      <c r="BF186">
        <f>AJ186</f>
        <v/>
      </c>
      <c r="BG186" s="14">
        <f>L186</f>
        <v/>
      </c>
      <c r="BH186" s="14">
        <f>IF(X186="","",X186)</f>
        <v/>
      </c>
      <c r="BI186" s="14">
        <f>IF(Y186="","",Y186)</f>
        <v/>
      </c>
      <c r="BJ186">
        <f>Z186</f>
        <v/>
      </c>
      <c r="BK186">
        <f>AA186</f>
        <v/>
      </c>
      <c r="BL186">
        <f>IFERROR(AX186,"")</f>
        <v/>
      </c>
      <c r="BM186">
        <f>IFERROR(AY186,"")</f>
        <v/>
      </c>
    </row>
    <row r="187" ht="14.25" customHeight="1">
      <c r="A187">
        <f>ALGLIB_SSA_XAUUSD!AA187</f>
        <v/>
      </c>
      <c r="B187">
        <f>IF($A187="","",INDEX(ALGLIB_SSA_XAUUSD!$B$2:$B$2401,MATCH($A187,ALGLIB_SSA_XAUUSD!$A$2:$A$2401,1)))</f>
        <v/>
      </c>
      <c r="C187">
        <f>IF($A187="","",INDEX(ALGLIB_SSA_XAUUSD!$C$2:$C$2401,MATCH($A187,ALGLIB_SSA_XAUUSD!$A$2:$A$2401,1)))</f>
        <v/>
      </c>
      <c r="D187" s="14">
        <f>IF($A187="","",INT((ROW()-2)/12)+1)</f>
        <v/>
      </c>
      <c r="E187" s="14">
        <f>IF(AND(E194&lt;&gt;"",D194=D182+1),E182+(E194-E182)*5/12,"")</f>
        <v/>
      </c>
      <c r="F187" s="14">
        <f>IF(AND(F194&lt;&gt;"",D194=D182+1),F182+(F194-F182)*5/12,"")</f>
        <v/>
      </c>
      <c r="G187" s="14">
        <f>IF(AND(G194&lt;&gt;"",D194=D182+1),G182+(G194-G182)*5/12,"")</f>
        <v/>
      </c>
      <c r="H187" s="14">
        <f>IF(AND(H194&lt;&gt;"",D194=D182+1),H182+(H194-H182)*5/12,"")</f>
        <v/>
      </c>
      <c r="I187" s="14">
        <f>IF(AND(L194&lt;&gt;"",D194=D182+1),I182+(I194-I182)*5/12,"")</f>
        <v/>
      </c>
      <c r="J187">
        <f>_xlfn.XLOOKUP($A187,ALGLIB_SSA_XAUUSD!$AA$2:$AA$2401,ALGLIB_SSA_XAUUSD!$P$2:$P$2401,"",0)</f>
        <v/>
      </c>
      <c r="K187">
        <f>_xlfn.XLOOKUP($A187,ALGLIB_SSA_XAUUSD!$AA$2:$AA$2401,ALGLIB_SSA_XAUUSD!$Q$2:$Q$2401,"",0)</f>
        <v/>
      </c>
      <c r="L187">
        <f>_xlfn.XLOOKUP($A187,ALGLIB_SSA_XAUUSD!$AA$2:$AA$2401,ALGLIB_SSA_XAUUSD!$R$2:$R$2401,"",0)</f>
        <v/>
      </c>
      <c r="M187">
        <f>_xlfn.XLOOKUP($A187,ALGLIB_SSA_XAUUSD!$AA$2:$AA$2401,ALGLIB_SSA_XAUUSD!$S$2:$S$2401,"",0)</f>
        <v/>
      </c>
      <c r="N187">
        <f>_xlfn.XLOOKUP($A187,ALGLIB_SSA_XAUUSD!$AA$2:$AA$2401,ALGLIB_SSA_XAUUSD!$T$2:$T$2401,"",0)</f>
        <v/>
      </c>
      <c r="O187">
        <f>_xlfn.XLOOKUP($A187,ALGLIB_SSA_XAUUSD!$AA$2:$AA$2401,ALGLIB_SSA_XAUUSD!$U$2:$U$2401,"",0)</f>
        <v/>
      </c>
      <c r="P187">
        <f>_xlfn.XLOOKUP($A187,ALGLIB_SSA_XAUUSD!$AA$2:$AA$2401,ALGLIB_SSA_XAUUSD!$V$2:$V$2401,"",0)</f>
        <v/>
      </c>
      <c r="S187">
        <f>A187</f>
        <v/>
      </c>
      <c r="T187">
        <f>J187</f>
        <v/>
      </c>
      <c r="U187">
        <f>K187</f>
        <v/>
      </c>
      <c r="V187" s="14">
        <f>IF($A187="","",MOD(ROW()-2,12)+1)</f>
        <v/>
      </c>
      <c r="W187">
        <f>L187</f>
        <v/>
      </c>
      <c r="X187" s="14">
        <f>IF(F187="","",F187)</f>
        <v/>
      </c>
      <c r="Y187" s="14">
        <f>IF(G187="","",G187)</f>
        <v/>
      </c>
      <c r="Z187">
        <f>M187</f>
        <v/>
      </c>
      <c r="AA187">
        <f>N187</f>
        <v/>
      </c>
      <c r="AB187" s="14">
        <f>IF(H187="","",H187)</f>
        <v/>
      </c>
      <c r="AC187">
        <f>O187</f>
        <v/>
      </c>
      <c r="AD187" s="14">
        <f>IF(I187="","",I187)</f>
        <v/>
      </c>
      <c r="AE187">
        <f>P187</f>
        <v/>
      </c>
      <c r="AH187">
        <f>IF(S187&lt;&gt;"",S187,AH186+900)</f>
        <v/>
      </c>
      <c r="AI187">
        <f>IF(T187&lt;&gt;"",T187,AI186)</f>
        <v/>
      </c>
      <c r="AJ187">
        <f>IF(U187&lt;&gt;"",U187,AJ186)</f>
        <v/>
      </c>
      <c r="AK187">
        <f>IF(W187&lt;&gt;"",W187,"")</f>
        <v/>
      </c>
      <c r="AL187" s="14">
        <f>IF(X187&lt;&gt;"",X187,"")</f>
        <v/>
      </c>
      <c r="AM187" s="14">
        <f>IF(Y187&lt;&gt;"",Y187,"")</f>
        <v/>
      </c>
      <c r="AN187" s="14">
        <f>IF(OR(AL187="",AM187=""),"",AL187-AM187)</f>
        <v/>
      </c>
      <c r="AO187">
        <f>IF(AN187="","",IF(AN187&gt;0,"Bullish","Bearish"))</f>
        <v/>
      </c>
      <c r="AP187">
        <f>IF(AO187="",AP186,AO187)</f>
        <v/>
      </c>
      <c r="AQ187" s="14">
        <f>IF(AB187&lt;&gt;"",AB187,"")</f>
        <v/>
      </c>
      <c r="AR187" s="14">
        <f>IF(AD187&lt;&gt;"",AD187,"")</f>
        <v/>
      </c>
      <c r="AS187">
        <f>IF(AS186+1=13,1,AS186+1)</f>
        <v/>
      </c>
      <c r="AT187">
        <f>IFERROR(IF(SLOPE($AQ$170:$AQ$181,$AS$170:$AS$181)&gt;0,MIN(3,ABS(SLOPE($AQ$170:$AQ$181,$AS$170:$AS$181))),IF(SLOPE($AQ$170:$AQ$181,$AS$170:$AS$181)&lt;-0.5,-0.5,0)),0)</f>
        <v/>
      </c>
      <c r="AU187">
        <f>IFERROR(IF(SLOPE($AR$170:$AR$181,$AS$170:$AS$181)&lt;0,MAX(-3,-ABS(SLOPE($AR$170:$AR$181,$AS$170:$AS$181))),IF(SLOPE($AR$170:$AR$181,$AS$170:$AS$181)&gt;0.5,0.5,0)),0)</f>
        <v/>
      </c>
      <c r="AV187">
        <f>($AQ$182+(AT187*(AS187-1)))</f>
        <v/>
      </c>
      <c r="AW187">
        <f>($AR$182+(AU187*(AS187-1)))</f>
        <v/>
      </c>
      <c r="AX187">
        <f>IF(AT187&gt;0,AV187+AT187,AV187)</f>
        <v/>
      </c>
      <c r="AY187">
        <f>IF(AU187&lt;0,AW187+AU187,AW187)</f>
        <v/>
      </c>
      <c r="BA187" s="14">
        <f>IFERROR(AX187-AQ187,"")</f>
        <v/>
      </c>
      <c r="BB187" s="14">
        <f>IFERROR(AY187-AR187,"")</f>
        <v/>
      </c>
      <c r="BD187">
        <f>AH187</f>
        <v/>
      </c>
      <c r="BE187">
        <f>AI187</f>
        <v/>
      </c>
      <c r="BF187">
        <f>AJ187</f>
        <v/>
      </c>
      <c r="BG187" s="14">
        <f>L187</f>
        <v/>
      </c>
      <c r="BH187" s="14">
        <f>IF(X187="","",X187)</f>
        <v/>
      </c>
      <c r="BI187" s="14">
        <f>IF(Y187="","",Y187)</f>
        <v/>
      </c>
      <c r="BJ187">
        <f>Z187</f>
        <v/>
      </c>
      <c r="BK187">
        <f>AA187</f>
        <v/>
      </c>
      <c r="BL187">
        <f>IFERROR(AX187,"")</f>
        <v/>
      </c>
      <c r="BM187">
        <f>IFERROR(AY187,"")</f>
        <v/>
      </c>
    </row>
    <row r="188" ht="14.25" customHeight="1">
      <c r="A188">
        <f>ALGLIB_SSA_XAUUSD!AA188</f>
        <v/>
      </c>
      <c r="B188">
        <f>IF($A188="","",INDEX(ALGLIB_SSA_XAUUSD!$B$2:$B$2401,MATCH($A188,ALGLIB_SSA_XAUUSD!$A$2:$A$2401,1)))</f>
        <v/>
      </c>
      <c r="C188">
        <f>IF($A188="","",INDEX(ALGLIB_SSA_XAUUSD!$C$2:$C$2401,MATCH($A188,ALGLIB_SSA_XAUUSD!$A$2:$A$2401,1)))</f>
        <v/>
      </c>
      <c r="D188" s="14">
        <f>IF($A188="","",INT((ROW()-2)/12)+1)</f>
        <v/>
      </c>
      <c r="E188" s="14">
        <f>IF(AND(E194&lt;&gt;"",D194=D182+1),E182+(E194-E182)*6/12,"")</f>
        <v/>
      </c>
      <c r="F188" s="14">
        <f>IF(AND(F194&lt;&gt;"",D194=D182+1),F182+(F194-F182)*6/12,"")</f>
        <v/>
      </c>
      <c r="G188" s="14">
        <f>IF(AND(G194&lt;&gt;"",D194=D182+1),G182+(G194-G182)*6/12,"")</f>
        <v/>
      </c>
      <c r="H188" s="14">
        <f>IF(AND(H194&lt;&gt;"",D194=D182+1),H182+(H194-H182)*6/12,"")</f>
        <v/>
      </c>
      <c r="I188" s="14">
        <f>IF(AND(L194&lt;&gt;"",D194=D182+1),I182+(I194-I182)*6/12,"")</f>
        <v/>
      </c>
      <c r="J188">
        <f>_xlfn.XLOOKUP($A188,ALGLIB_SSA_XAUUSD!$AA$2:$AA$2401,ALGLIB_SSA_XAUUSD!$P$2:$P$2401,"",0)</f>
        <v/>
      </c>
      <c r="K188">
        <f>_xlfn.XLOOKUP($A188,ALGLIB_SSA_XAUUSD!$AA$2:$AA$2401,ALGLIB_SSA_XAUUSD!$Q$2:$Q$2401,"",0)</f>
        <v/>
      </c>
      <c r="L188">
        <f>_xlfn.XLOOKUP($A188,ALGLIB_SSA_XAUUSD!$AA$2:$AA$2401,ALGLIB_SSA_XAUUSD!$R$2:$R$2401,"",0)</f>
        <v/>
      </c>
      <c r="M188">
        <f>_xlfn.XLOOKUP($A188,ALGLIB_SSA_XAUUSD!$AA$2:$AA$2401,ALGLIB_SSA_XAUUSD!$S$2:$S$2401,"",0)</f>
        <v/>
      </c>
      <c r="N188">
        <f>_xlfn.XLOOKUP($A188,ALGLIB_SSA_XAUUSD!$AA$2:$AA$2401,ALGLIB_SSA_XAUUSD!$T$2:$T$2401,"",0)</f>
        <v/>
      </c>
      <c r="O188">
        <f>_xlfn.XLOOKUP($A188,ALGLIB_SSA_XAUUSD!$AA$2:$AA$2401,ALGLIB_SSA_XAUUSD!$U$2:$U$2401,"",0)</f>
        <v/>
      </c>
      <c r="P188">
        <f>_xlfn.XLOOKUP($A188,ALGLIB_SSA_XAUUSD!$AA$2:$AA$2401,ALGLIB_SSA_XAUUSD!$V$2:$V$2401,"",0)</f>
        <v/>
      </c>
      <c r="S188">
        <f>A188</f>
        <v/>
      </c>
      <c r="T188">
        <f>J188</f>
        <v/>
      </c>
      <c r="U188">
        <f>K188</f>
        <v/>
      </c>
      <c r="V188" s="14">
        <f>IF($A188="","",MOD(ROW()-2,12)+1)</f>
        <v/>
      </c>
      <c r="W188">
        <f>L188</f>
        <v/>
      </c>
      <c r="X188" s="14">
        <f>IF(F188="","",F188)</f>
        <v/>
      </c>
      <c r="Y188" s="14">
        <f>IF(G188="","",G188)</f>
        <v/>
      </c>
      <c r="Z188">
        <f>M188</f>
        <v/>
      </c>
      <c r="AA188">
        <f>N188</f>
        <v/>
      </c>
      <c r="AB188" s="14">
        <f>IF(H188="","",H188)</f>
        <v/>
      </c>
      <c r="AC188">
        <f>O188</f>
        <v/>
      </c>
      <c r="AD188" s="14">
        <f>IF(I188="","",I188)</f>
        <v/>
      </c>
      <c r="AE188">
        <f>P188</f>
        <v/>
      </c>
      <c r="AH188">
        <f>IF(S188&lt;&gt;"",S188,AH187+900)</f>
        <v/>
      </c>
      <c r="AI188">
        <f>IF(T188&lt;&gt;"",T188,AI187)</f>
        <v/>
      </c>
      <c r="AJ188">
        <f>IF(U188&lt;&gt;"",U188,AJ187)</f>
        <v/>
      </c>
      <c r="AK188">
        <f>IF(W188&lt;&gt;"",W188,"")</f>
        <v/>
      </c>
      <c r="AL188" s="14">
        <f>IF(X188&lt;&gt;"",X188,"")</f>
        <v/>
      </c>
      <c r="AM188" s="14">
        <f>IF(Y188&lt;&gt;"",Y188,"")</f>
        <v/>
      </c>
      <c r="AN188" s="14">
        <f>IF(OR(AL188="",AM188=""),"",AL188-AM188)</f>
        <v/>
      </c>
      <c r="AO188">
        <f>IF(AN188="","",IF(AN188&gt;0,"Bullish","Bearish"))</f>
        <v/>
      </c>
      <c r="AP188">
        <f>IF(AO188="",AP187,AO188)</f>
        <v/>
      </c>
      <c r="AQ188" s="14">
        <f>IF(AB188&lt;&gt;"",AB188,"")</f>
        <v/>
      </c>
      <c r="AR188" s="14">
        <f>IF(AD188&lt;&gt;"",AD188,"")</f>
        <v/>
      </c>
      <c r="AS188">
        <f>IF(AS187+1=13,1,AS187+1)</f>
        <v/>
      </c>
      <c r="AT188">
        <f>IFERROR(IF(SLOPE($AQ$170:$AQ$181,$AS$170:$AS$181)&gt;0,MIN(3,ABS(SLOPE($AQ$170:$AQ$181,$AS$170:$AS$181))),IF(SLOPE($AQ$170:$AQ$181,$AS$170:$AS$181)&lt;-0.5,-0.5,0)),0)</f>
        <v/>
      </c>
      <c r="AU188">
        <f>IFERROR(IF(SLOPE($AR$170:$AR$181,$AS$170:$AS$181)&lt;0,MAX(-3,-ABS(SLOPE($AR$170:$AR$181,$AS$170:$AS$181))),IF(SLOPE($AR$170:$AR$181,$AS$170:$AS$181)&gt;0.5,0.5,0)),0)</f>
        <v/>
      </c>
      <c r="AV188">
        <f>($AQ$182+(AT188*(AS188-1)))</f>
        <v/>
      </c>
      <c r="AW188">
        <f>($AR$182+(AU188*(AS188-1)))</f>
        <v/>
      </c>
      <c r="AX188">
        <f>IF(AT188&gt;0,AV188+AT188,AV188)</f>
        <v/>
      </c>
      <c r="AY188">
        <f>IF(AU188&lt;0,AW188+AU188,AW188)</f>
        <v/>
      </c>
      <c r="BA188" s="14">
        <f>IFERROR(AX188-AQ188,"")</f>
        <v/>
      </c>
      <c r="BB188" s="14">
        <f>IFERROR(AY188-AR188,"")</f>
        <v/>
      </c>
      <c r="BD188">
        <f>AH188</f>
        <v/>
      </c>
      <c r="BE188">
        <f>AI188</f>
        <v/>
      </c>
      <c r="BF188">
        <f>AJ188</f>
        <v/>
      </c>
      <c r="BG188" s="14">
        <f>L188</f>
        <v/>
      </c>
      <c r="BH188" s="14">
        <f>IF(X188="","",X188)</f>
        <v/>
      </c>
      <c r="BI188" s="14">
        <f>IF(Y188="","",Y188)</f>
        <v/>
      </c>
      <c r="BJ188">
        <f>Z188</f>
        <v/>
      </c>
      <c r="BK188">
        <f>AA188</f>
        <v/>
      </c>
      <c r="BL188">
        <f>IFERROR(AX188,"")</f>
        <v/>
      </c>
      <c r="BM188">
        <f>IFERROR(AY188,"")</f>
        <v/>
      </c>
    </row>
    <row r="189" ht="14.25" customHeight="1">
      <c r="A189">
        <f>ALGLIB_SSA_XAUUSD!AA189</f>
        <v/>
      </c>
      <c r="B189">
        <f>IF($A189="","",INDEX(ALGLIB_SSA_XAUUSD!$B$2:$B$2401,MATCH($A189,ALGLIB_SSA_XAUUSD!$A$2:$A$2401,1)))</f>
        <v/>
      </c>
      <c r="C189">
        <f>IF($A189="","",INDEX(ALGLIB_SSA_XAUUSD!$C$2:$C$2401,MATCH($A189,ALGLIB_SSA_XAUUSD!$A$2:$A$2401,1)))</f>
        <v/>
      </c>
      <c r="D189" s="14">
        <f>IF($A189="","",INT((ROW()-2)/12)+1)</f>
        <v/>
      </c>
      <c r="E189" s="14">
        <f>IF(AND(E194&lt;&gt;"",D194=D182+1),E182+(E194-E182)*7/12,"")</f>
        <v/>
      </c>
      <c r="F189" s="14">
        <f>IF(AND(F194&lt;&gt;"",D194=D182+1),F182+(F194-F182)*7/12,"")</f>
        <v/>
      </c>
      <c r="G189" s="14">
        <f>IF(AND(G194&lt;&gt;"",D194=D182+1),G182+(G194-G182)*7/12,"")</f>
        <v/>
      </c>
      <c r="H189" s="14">
        <f>IF(AND(H194&lt;&gt;"",D194=D182+1),H182+(H194-H182)*7/12,"")</f>
        <v/>
      </c>
      <c r="I189" s="14">
        <f>IF(AND(L194&lt;&gt;"",D194=D182+1),I182+(I194-I182)*7/12,"")</f>
        <v/>
      </c>
      <c r="J189">
        <f>_xlfn.XLOOKUP($A189,ALGLIB_SSA_XAUUSD!$AA$2:$AA$2401,ALGLIB_SSA_XAUUSD!$P$2:$P$2401,"",0)</f>
        <v/>
      </c>
      <c r="K189">
        <f>_xlfn.XLOOKUP($A189,ALGLIB_SSA_XAUUSD!$AA$2:$AA$2401,ALGLIB_SSA_XAUUSD!$Q$2:$Q$2401,"",0)</f>
        <v/>
      </c>
      <c r="L189">
        <f>_xlfn.XLOOKUP($A189,ALGLIB_SSA_XAUUSD!$AA$2:$AA$2401,ALGLIB_SSA_XAUUSD!$R$2:$R$2401,"",0)</f>
        <v/>
      </c>
      <c r="M189">
        <f>_xlfn.XLOOKUP($A189,ALGLIB_SSA_XAUUSD!$AA$2:$AA$2401,ALGLIB_SSA_XAUUSD!$S$2:$S$2401,"",0)</f>
        <v/>
      </c>
      <c r="N189">
        <f>_xlfn.XLOOKUP($A189,ALGLIB_SSA_XAUUSD!$AA$2:$AA$2401,ALGLIB_SSA_XAUUSD!$T$2:$T$2401,"",0)</f>
        <v/>
      </c>
      <c r="O189">
        <f>_xlfn.XLOOKUP($A189,ALGLIB_SSA_XAUUSD!$AA$2:$AA$2401,ALGLIB_SSA_XAUUSD!$U$2:$U$2401,"",0)</f>
        <v/>
      </c>
      <c r="P189">
        <f>_xlfn.XLOOKUP($A189,ALGLIB_SSA_XAUUSD!$AA$2:$AA$2401,ALGLIB_SSA_XAUUSD!$V$2:$V$2401,"",0)</f>
        <v/>
      </c>
      <c r="S189">
        <f>A189</f>
        <v/>
      </c>
      <c r="T189">
        <f>J189</f>
        <v/>
      </c>
      <c r="U189">
        <f>K189</f>
        <v/>
      </c>
      <c r="V189" s="14">
        <f>IF($A189="","",MOD(ROW()-2,12)+1)</f>
        <v/>
      </c>
      <c r="W189">
        <f>L189</f>
        <v/>
      </c>
      <c r="X189" s="14">
        <f>IF(F189="","",F189)</f>
        <v/>
      </c>
      <c r="Y189" s="14">
        <f>IF(G189="","",G189)</f>
        <v/>
      </c>
      <c r="Z189">
        <f>M189</f>
        <v/>
      </c>
      <c r="AA189">
        <f>N189</f>
        <v/>
      </c>
      <c r="AB189" s="14">
        <f>IF(H189="","",H189)</f>
        <v/>
      </c>
      <c r="AC189">
        <f>O189</f>
        <v/>
      </c>
      <c r="AD189" s="14">
        <f>IF(I189="","",I189)</f>
        <v/>
      </c>
      <c r="AE189">
        <f>P189</f>
        <v/>
      </c>
      <c r="AH189">
        <f>IF(S189&lt;&gt;"",S189,AH188+900)</f>
        <v/>
      </c>
      <c r="AI189">
        <f>IF(T189&lt;&gt;"",T189,AI188)</f>
        <v/>
      </c>
      <c r="AJ189">
        <f>IF(U189&lt;&gt;"",U189,AJ188)</f>
        <v/>
      </c>
      <c r="AK189">
        <f>IF(W189&lt;&gt;"",W189,"")</f>
        <v/>
      </c>
      <c r="AL189" s="14">
        <f>IF(X189&lt;&gt;"",X189,"")</f>
        <v/>
      </c>
      <c r="AM189" s="14">
        <f>IF(Y189&lt;&gt;"",Y189,"")</f>
        <v/>
      </c>
      <c r="AN189" s="14">
        <f>IF(OR(AL189="",AM189=""),"",AL189-AM189)</f>
        <v/>
      </c>
      <c r="AO189">
        <f>IF(AN189="","",IF(AN189&gt;0,"Bullish","Bearish"))</f>
        <v/>
      </c>
      <c r="AP189">
        <f>IF(AO189="",AP188,AO189)</f>
        <v/>
      </c>
      <c r="AQ189" s="14">
        <f>IF(AB189&lt;&gt;"",AB189,"")</f>
        <v/>
      </c>
      <c r="AR189" s="14">
        <f>IF(AD189&lt;&gt;"",AD189,"")</f>
        <v/>
      </c>
      <c r="AS189">
        <f>IF(AS188+1=13,1,AS188+1)</f>
        <v/>
      </c>
      <c r="AT189">
        <f>IFERROR(IF(SLOPE($AQ$170:$AQ$181,$AS$170:$AS$181)&gt;0,MIN(3,ABS(SLOPE($AQ$170:$AQ$181,$AS$170:$AS$181))),IF(SLOPE($AQ$170:$AQ$181,$AS$170:$AS$181)&lt;-0.5,-0.5,0)),0)</f>
        <v/>
      </c>
      <c r="AU189">
        <f>IFERROR(IF(SLOPE($AR$170:$AR$181,$AS$170:$AS$181)&lt;0,MAX(-3,-ABS(SLOPE($AR$170:$AR$181,$AS$170:$AS$181))),IF(SLOPE($AR$170:$AR$181,$AS$170:$AS$181)&gt;0.5,0.5,0)),0)</f>
        <v/>
      </c>
      <c r="AV189">
        <f>($AQ$182+(AT189*(AS189-1)))</f>
        <v/>
      </c>
      <c r="AW189">
        <f>($AR$182+(AU189*(AS189-1)))</f>
        <v/>
      </c>
      <c r="AX189">
        <f>IF(AT189&gt;0,AV189+AT189,AV189)</f>
        <v/>
      </c>
      <c r="AY189">
        <f>IF(AU189&lt;0,AW189+AU189,AW189)</f>
        <v/>
      </c>
      <c r="BA189" s="14">
        <f>IFERROR(AX189-AQ189,"")</f>
        <v/>
      </c>
      <c r="BB189" s="14">
        <f>IFERROR(AY189-AR189,"")</f>
        <v/>
      </c>
      <c r="BD189">
        <f>AH189</f>
        <v/>
      </c>
      <c r="BE189">
        <f>AI189</f>
        <v/>
      </c>
      <c r="BF189">
        <f>AJ189</f>
        <v/>
      </c>
      <c r="BG189" s="14">
        <f>L189</f>
        <v/>
      </c>
      <c r="BH189" s="14">
        <f>IF(X189="","",X189)</f>
        <v/>
      </c>
      <c r="BI189" s="14">
        <f>IF(Y189="","",Y189)</f>
        <v/>
      </c>
      <c r="BJ189">
        <f>Z189</f>
        <v/>
      </c>
      <c r="BK189">
        <f>AA189</f>
        <v/>
      </c>
      <c r="BL189">
        <f>IFERROR(AX189,"")</f>
        <v/>
      </c>
      <c r="BM189">
        <f>IFERROR(AY189,"")</f>
        <v/>
      </c>
    </row>
    <row r="190" ht="14.25" customHeight="1">
      <c r="A190">
        <f>ALGLIB_SSA_XAUUSD!AA190</f>
        <v/>
      </c>
      <c r="B190">
        <f>IF($A190="","",INDEX(ALGLIB_SSA_XAUUSD!$B$2:$B$2401,MATCH($A190,ALGLIB_SSA_XAUUSD!$A$2:$A$2401,1)))</f>
        <v/>
      </c>
      <c r="C190">
        <f>IF($A190="","",INDEX(ALGLIB_SSA_XAUUSD!$C$2:$C$2401,MATCH($A190,ALGLIB_SSA_XAUUSD!$A$2:$A$2401,1)))</f>
        <v/>
      </c>
      <c r="D190" s="14">
        <f>IF($A190="","",INT((ROW()-2)/12)+1)</f>
        <v/>
      </c>
      <c r="E190" s="14">
        <f>IF(AND(E194&lt;&gt;"",D194=D182+1),E182+(E194-E182)*8/12,"")</f>
        <v/>
      </c>
      <c r="F190" s="14">
        <f>IF(AND(F194&lt;&gt;"",D194=D182+1),F182+(F194-F182)*8/12,"")</f>
        <v/>
      </c>
      <c r="G190" s="14">
        <f>IF(AND(G194&lt;&gt;"",D194=D182+1),G182+(G194-G182)*8/12,"")</f>
        <v/>
      </c>
      <c r="H190" s="14">
        <f>IF(AND(H194&lt;&gt;"",D194=D182+1),H182+(H194-H182)*8/12,"")</f>
        <v/>
      </c>
      <c r="I190" s="14">
        <f>IF(AND(L194&lt;&gt;"",D194=D182+1),I182+(I194-I182)*8/12,"")</f>
        <v/>
      </c>
      <c r="J190">
        <f>_xlfn.XLOOKUP($A190,ALGLIB_SSA_XAUUSD!$AA$2:$AA$2401,ALGLIB_SSA_XAUUSD!$P$2:$P$2401,"",0)</f>
        <v/>
      </c>
      <c r="K190">
        <f>_xlfn.XLOOKUP($A190,ALGLIB_SSA_XAUUSD!$AA$2:$AA$2401,ALGLIB_SSA_XAUUSD!$Q$2:$Q$2401,"",0)</f>
        <v/>
      </c>
      <c r="L190">
        <f>_xlfn.XLOOKUP($A190,ALGLIB_SSA_XAUUSD!$AA$2:$AA$2401,ALGLIB_SSA_XAUUSD!$R$2:$R$2401,"",0)</f>
        <v/>
      </c>
      <c r="M190">
        <f>_xlfn.XLOOKUP($A190,ALGLIB_SSA_XAUUSD!$AA$2:$AA$2401,ALGLIB_SSA_XAUUSD!$S$2:$S$2401,"",0)</f>
        <v/>
      </c>
      <c r="N190">
        <f>_xlfn.XLOOKUP($A190,ALGLIB_SSA_XAUUSD!$AA$2:$AA$2401,ALGLIB_SSA_XAUUSD!$T$2:$T$2401,"",0)</f>
        <v/>
      </c>
      <c r="O190">
        <f>_xlfn.XLOOKUP($A190,ALGLIB_SSA_XAUUSD!$AA$2:$AA$2401,ALGLIB_SSA_XAUUSD!$U$2:$U$2401,"",0)</f>
        <v/>
      </c>
      <c r="P190">
        <f>_xlfn.XLOOKUP($A190,ALGLIB_SSA_XAUUSD!$AA$2:$AA$2401,ALGLIB_SSA_XAUUSD!$V$2:$V$2401,"",0)</f>
        <v/>
      </c>
      <c r="S190">
        <f>A190</f>
        <v/>
      </c>
      <c r="T190">
        <f>J190</f>
        <v/>
      </c>
      <c r="U190">
        <f>K190</f>
        <v/>
      </c>
      <c r="V190" s="14">
        <f>IF($A190="","",MOD(ROW()-2,12)+1)</f>
        <v/>
      </c>
      <c r="W190">
        <f>L190</f>
        <v/>
      </c>
      <c r="X190" s="14">
        <f>IF(F190="","",F190)</f>
        <v/>
      </c>
      <c r="Y190" s="14">
        <f>IF(G190="","",G190)</f>
        <v/>
      </c>
      <c r="Z190">
        <f>M190</f>
        <v/>
      </c>
      <c r="AA190">
        <f>N190</f>
        <v/>
      </c>
      <c r="AB190" s="14">
        <f>IF(H190="","",H190)</f>
        <v/>
      </c>
      <c r="AC190">
        <f>O190</f>
        <v/>
      </c>
      <c r="AD190" s="14">
        <f>IF(I190="","",I190)</f>
        <v/>
      </c>
      <c r="AE190">
        <f>P190</f>
        <v/>
      </c>
      <c r="AH190">
        <f>IF(S190&lt;&gt;"",S190,AH189+900)</f>
        <v/>
      </c>
      <c r="AI190">
        <f>IF(T190&lt;&gt;"",T190,AI189)</f>
        <v/>
      </c>
      <c r="AJ190">
        <f>IF(U190&lt;&gt;"",U190,AJ189)</f>
        <v/>
      </c>
      <c r="AK190">
        <f>IF(W190&lt;&gt;"",W190,"")</f>
        <v/>
      </c>
      <c r="AL190" s="14">
        <f>IF(X190&lt;&gt;"",X190,"")</f>
        <v/>
      </c>
      <c r="AM190" s="14">
        <f>IF(Y190&lt;&gt;"",Y190,"")</f>
        <v/>
      </c>
      <c r="AN190" s="14">
        <f>IF(OR(AL190="",AM190=""),"",AL190-AM190)</f>
        <v/>
      </c>
      <c r="AO190">
        <f>IF(AN190="","",IF(AN190&gt;0,"Bullish","Bearish"))</f>
        <v/>
      </c>
      <c r="AP190">
        <f>IF(AO190="",AP189,AO190)</f>
        <v/>
      </c>
      <c r="AQ190" s="14">
        <f>IF(AB190&lt;&gt;"",AB190,"")</f>
        <v/>
      </c>
      <c r="AR190" s="14">
        <f>IF(AD190&lt;&gt;"",AD190,"")</f>
        <v/>
      </c>
      <c r="AS190">
        <f>IF(AS189+1=13,1,AS189+1)</f>
        <v/>
      </c>
      <c r="AT190">
        <f>IFERROR(IF(SLOPE($AQ$170:$AQ$181,$AS$170:$AS$181)&gt;0,MIN(3,ABS(SLOPE($AQ$170:$AQ$181,$AS$170:$AS$181))),IF(SLOPE($AQ$170:$AQ$181,$AS$170:$AS$181)&lt;-0.5,-0.5,0)),0)</f>
        <v/>
      </c>
      <c r="AU190">
        <f>IFERROR(IF(SLOPE($AR$170:$AR$181,$AS$170:$AS$181)&lt;0,MAX(-3,-ABS(SLOPE($AR$170:$AR$181,$AS$170:$AS$181))),IF(SLOPE($AR$170:$AR$181,$AS$170:$AS$181)&gt;0.5,0.5,0)),0)</f>
        <v/>
      </c>
      <c r="AV190">
        <f>($AQ$182+(AT190*(AS190-1)))</f>
        <v/>
      </c>
      <c r="AW190">
        <f>($AR$182+(AU190*(AS190-1)))</f>
        <v/>
      </c>
      <c r="AX190">
        <f>IF(AT190&gt;0,AV190+AT190,AV190)</f>
        <v/>
      </c>
      <c r="AY190">
        <f>IF(AU190&lt;0,AW190+AU190,AW190)</f>
        <v/>
      </c>
      <c r="BA190" s="14">
        <f>IFERROR(AX190-AQ190,"")</f>
        <v/>
      </c>
      <c r="BB190" s="14">
        <f>IFERROR(AY190-AR190,"")</f>
        <v/>
      </c>
      <c r="BD190">
        <f>AH190</f>
        <v/>
      </c>
      <c r="BE190">
        <f>AI190</f>
        <v/>
      </c>
      <c r="BF190">
        <f>AJ190</f>
        <v/>
      </c>
      <c r="BG190" s="14">
        <f>L190</f>
        <v/>
      </c>
      <c r="BH190" s="14">
        <f>IF(X190="","",X190)</f>
        <v/>
      </c>
      <c r="BI190" s="14">
        <f>IF(Y190="","",Y190)</f>
        <v/>
      </c>
      <c r="BJ190">
        <f>Z190</f>
        <v/>
      </c>
      <c r="BK190">
        <f>AA190</f>
        <v/>
      </c>
      <c r="BL190">
        <f>IFERROR(AX190,"")</f>
        <v/>
      </c>
      <c r="BM190">
        <f>IFERROR(AY190,"")</f>
        <v/>
      </c>
    </row>
    <row r="191" ht="14.25" customHeight="1">
      <c r="A191">
        <f>ALGLIB_SSA_XAUUSD!AA191</f>
        <v/>
      </c>
      <c r="B191">
        <f>IF($A191="","",INDEX(ALGLIB_SSA_XAUUSD!$B$2:$B$2401,MATCH($A191,ALGLIB_SSA_XAUUSD!$A$2:$A$2401,1)))</f>
        <v/>
      </c>
      <c r="C191">
        <f>IF($A191="","",INDEX(ALGLIB_SSA_XAUUSD!$C$2:$C$2401,MATCH($A191,ALGLIB_SSA_XAUUSD!$A$2:$A$2401,1)))</f>
        <v/>
      </c>
      <c r="D191" s="14">
        <f>IF($A191="","",INT((ROW()-2)/12)+1)</f>
        <v/>
      </c>
      <c r="E191" s="14">
        <f>IF(AND(E194&lt;&gt;"",D194=D182+1),E182+(E194-E182)*9/12,"")</f>
        <v/>
      </c>
      <c r="F191" s="14">
        <f>IF(AND(F194&lt;&gt;"",D194=D182+1),F182+(F194-F182)*9/12,"")</f>
        <v/>
      </c>
      <c r="G191" s="14">
        <f>IF(AND(G194&lt;&gt;"",D194=D182+1),G182+(G194-G182)*9/12,"")</f>
        <v/>
      </c>
      <c r="H191" s="14">
        <f>IF(AND(H194&lt;&gt;"",D194=D182+1),H182+(H194-H182)*9/12,"")</f>
        <v/>
      </c>
      <c r="I191" s="14">
        <f>IF(AND(L194&lt;&gt;"",D194=D182+1),I182+(I194-I182)*9/12,"")</f>
        <v/>
      </c>
      <c r="J191">
        <f>_xlfn.XLOOKUP($A191,ALGLIB_SSA_XAUUSD!$AA$2:$AA$2401,ALGLIB_SSA_XAUUSD!$P$2:$P$2401,"",0)</f>
        <v/>
      </c>
      <c r="K191">
        <f>_xlfn.XLOOKUP($A191,ALGLIB_SSA_XAUUSD!$AA$2:$AA$2401,ALGLIB_SSA_XAUUSD!$Q$2:$Q$2401,"",0)</f>
        <v/>
      </c>
      <c r="L191">
        <f>_xlfn.XLOOKUP($A191,ALGLIB_SSA_XAUUSD!$AA$2:$AA$2401,ALGLIB_SSA_XAUUSD!$R$2:$R$2401,"",0)</f>
        <v/>
      </c>
      <c r="M191">
        <f>_xlfn.XLOOKUP($A191,ALGLIB_SSA_XAUUSD!$AA$2:$AA$2401,ALGLIB_SSA_XAUUSD!$S$2:$S$2401,"",0)</f>
        <v/>
      </c>
      <c r="N191">
        <f>_xlfn.XLOOKUP($A191,ALGLIB_SSA_XAUUSD!$AA$2:$AA$2401,ALGLIB_SSA_XAUUSD!$T$2:$T$2401,"",0)</f>
        <v/>
      </c>
      <c r="O191">
        <f>_xlfn.XLOOKUP($A191,ALGLIB_SSA_XAUUSD!$AA$2:$AA$2401,ALGLIB_SSA_XAUUSD!$U$2:$U$2401,"",0)</f>
        <v/>
      </c>
      <c r="P191">
        <f>_xlfn.XLOOKUP($A191,ALGLIB_SSA_XAUUSD!$AA$2:$AA$2401,ALGLIB_SSA_XAUUSD!$V$2:$V$2401,"",0)</f>
        <v/>
      </c>
      <c r="S191">
        <f>A191</f>
        <v/>
      </c>
      <c r="T191">
        <f>J191</f>
        <v/>
      </c>
      <c r="U191">
        <f>K191</f>
        <v/>
      </c>
      <c r="V191" s="14">
        <f>IF($A191="","",MOD(ROW()-2,12)+1)</f>
        <v/>
      </c>
      <c r="W191">
        <f>L191</f>
        <v/>
      </c>
      <c r="X191" s="14">
        <f>IF(F191="","",F191)</f>
        <v/>
      </c>
      <c r="Y191" s="14">
        <f>IF(G191="","",G191)</f>
        <v/>
      </c>
      <c r="Z191">
        <f>M191</f>
        <v/>
      </c>
      <c r="AA191">
        <f>N191</f>
        <v/>
      </c>
      <c r="AB191" s="14">
        <f>IF(H191="","",H191)</f>
        <v/>
      </c>
      <c r="AC191">
        <f>O191</f>
        <v/>
      </c>
      <c r="AD191" s="14">
        <f>IF(I191="","",I191)</f>
        <v/>
      </c>
      <c r="AE191">
        <f>P191</f>
        <v/>
      </c>
      <c r="AH191">
        <f>IF(S191&lt;&gt;"",S191,AH190+900)</f>
        <v/>
      </c>
      <c r="AI191">
        <f>IF(T191&lt;&gt;"",T191,AI190)</f>
        <v/>
      </c>
      <c r="AJ191">
        <f>IF(U191&lt;&gt;"",U191,AJ190)</f>
        <v/>
      </c>
      <c r="AK191">
        <f>IF(W191&lt;&gt;"",W191,"")</f>
        <v/>
      </c>
      <c r="AL191" s="14">
        <f>IF(X191&lt;&gt;"",X191,"")</f>
        <v/>
      </c>
      <c r="AM191" s="14">
        <f>IF(Y191&lt;&gt;"",Y191,"")</f>
        <v/>
      </c>
      <c r="AN191" s="14">
        <f>IF(OR(AL191="",AM191=""),"",AL191-AM191)</f>
        <v/>
      </c>
      <c r="AO191">
        <f>IF(AN191="","",IF(AN191&gt;0,"Bullish","Bearish"))</f>
        <v/>
      </c>
      <c r="AP191">
        <f>IF(AO191="",AP190,AO191)</f>
        <v/>
      </c>
      <c r="AQ191" s="14">
        <f>IF(AB191&lt;&gt;"",AB191,"")</f>
        <v/>
      </c>
      <c r="AR191" s="14">
        <f>IF(AD191&lt;&gt;"",AD191,"")</f>
        <v/>
      </c>
      <c r="AS191">
        <f>IF(AS190+1=13,1,AS190+1)</f>
        <v/>
      </c>
      <c r="AT191">
        <f>IFERROR(IF(SLOPE($AQ$170:$AQ$181,$AS$170:$AS$181)&gt;0,MIN(3,ABS(SLOPE($AQ$170:$AQ$181,$AS$170:$AS$181))),IF(SLOPE($AQ$170:$AQ$181,$AS$170:$AS$181)&lt;-0.5,-0.5,0)),0)</f>
        <v/>
      </c>
      <c r="AU191">
        <f>IFERROR(IF(SLOPE($AR$170:$AR$181,$AS$170:$AS$181)&lt;0,MAX(-3,-ABS(SLOPE($AR$170:$AR$181,$AS$170:$AS$181))),IF(SLOPE($AR$170:$AR$181,$AS$170:$AS$181)&gt;0.5,0.5,0)),0)</f>
        <v/>
      </c>
      <c r="AV191">
        <f>($AQ$182+(AT191*(AS191-1)))</f>
        <v/>
      </c>
      <c r="AW191">
        <f>($AR$182+(AU191*(AS191-1)))</f>
        <v/>
      </c>
      <c r="AX191">
        <f>IF(AT191&gt;0,AV191+AT191,AV191)</f>
        <v/>
      </c>
      <c r="AY191">
        <f>IF(AU191&lt;0,AW191+AU191,AW191)</f>
        <v/>
      </c>
      <c r="BA191" s="14">
        <f>IFERROR(AX191-AQ191,"")</f>
        <v/>
      </c>
      <c r="BB191" s="14">
        <f>IFERROR(AY191-AR191,"")</f>
        <v/>
      </c>
      <c r="BD191">
        <f>AH191</f>
        <v/>
      </c>
      <c r="BE191">
        <f>AI191</f>
        <v/>
      </c>
      <c r="BF191">
        <f>AJ191</f>
        <v/>
      </c>
      <c r="BG191" s="14">
        <f>L191</f>
        <v/>
      </c>
      <c r="BH191" s="14">
        <f>IF(X191="","",X191)</f>
        <v/>
      </c>
      <c r="BI191" s="14">
        <f>IF(Y191="","",Y191)</f>
        <v/>
      </c>
      <c r="BJ191">
        <f>Z191</f>
        <v/>
      </c>
      <c r="BK191">
        <f>AA191</f>
        <v/>
      </c>
      <c r="BL191">
        <f>IFERROR(AX191,"")</f>
        <v/>
      </c>
      <c r="BM191">
        <f>IFERROR(AY191,"")</f>
        <v/>
      </c>
    </row>
    <row r="192" ht="14.25" customHeight="1">
      <c r="A192">
        <f>ALGLIB_SSA_XAUUSD!AA192</f>
        <v/>
      </c>
      <c r="B192">
        <f>IF($A192="","",INDEX(ALGLIB_SSA_XAUUSD!$B$2:$B$2401,MATCH($A192,ALGLIB_SSA_XAUUSD!$A$2:$A$2401,1)))</f>
        <v/>
      </c>
      <c r="C192">
        <f>IF($A192="","",INDEX(ALGLIB_SSA_XAUUSD!$C$2:$C$2401,MATCH($A192,ALGLIB_SSA_XAUUSD!$A$2:$A$2401,1)))</f>
        <v/>
      </c>
      <c r="D192" s="14">
        <f>IF($A192="","",INT((ROW()-2)/12)+1)</f>
        <v/>
      </c>
      <c r="E192" s="14">
        <f>IF(AND(E194&lt;&gt;"",D194=D182+1),E182+(E194-E182)*10/12,"")</f>
        <v/>
      </c>
      <c r="F192" s="14">
        <f>IF(AND(F194&lt;&gt;"",D194=D182+1),F182+(F194-F182)*10/12,"")</f>
        <v/>
      </c>
      <c r="G192" s="14">
        <f>IF(AND(G194&lt;&gt;"",D194=D182+1),G182+(G194-G182)*10/12,"")</f>
        <v/>
      </c>
      <c r="H192" s="14">
        <f>IF(AND(H194&lt;&gt;"",D194=D182+1),H182+(H194-H182)*10/12,"")</f>
        <v/>
      </c>
      <c r="I192" s="14">
        <f>IF(AND(L194&lt;&gt;"",D194=D182+1),I182+(I194-I182)*10/12,"")</f>
        <v/>
      </c>
      <c r="J192">
        <f>_xlfn.XLOOKUP($A192,ALGLIB_SSA_XAUUSD!$AA$2:$AA$2401,ALGLIB_SSA_XAUUSD!$P$2:$P$2401,"",0)</f>
        <v/>
      </c>
      <c r="K192">
        <f>_xlfn.XLOOKUP($A192,ALGLIB_SSA_XAUUSD!$AA$2:$AA$2401,ALGLIB_SSA_XAUUSD!$Q$2:$Q$2401,"",0)</f>
        <v/>
      </c>
      <c r="L192">
        <f>_xlfn.XLOOKUP($A192,ALGLIB_SSA_XAUUSD!$AA$2:$AA$2401,ALGLIB_SSA_XAUUSD!$R$2:$R$2401,"",0)</f>
        <v/>
      </c>
      <c r="M192">
        <f>_xlfn.XLOOKUP($A192,ALGLIB_SSA_XAUUSD!$AA$2:$AA$2401,ALGLIB_SSA_XAUUSD!$S$2:$S$2401,"",0)</f>
        <v/>
      </c>
      <c r="N192">
        <f>_xlfn.XLOOKUP($A192,ALGLIB_SSA_XAUUSD!$AA$2:$AA$2401,ALGLIB_SSA_XAUUSD!$T$2:$T$2401,"",0)</f>
        <v/>
      </c>
      <c r="O192">
        <f>_xlfn.XLOOKUP($A192,ALGLIB_SSA_XAUUSD!$AA$2:$AA$2401,ALGLIB_SSA_XAUUSD!$U$2:$U$2401,"",0)</f>
        <v/>
      </c>
      <c r="P192">
        <f>_xlfn.XLOOKUP($A192,ALGLIB_SSA_XAUUSD!$AA$2:$AA$2401,ALGLIB_SSA_XAUUSD!$V$2:$V$2401,"",0)</f>
        <v/>
      </c>
      <c r="S192">
        <f>A192</f>
        <v/>
      </c>
      <c r="T192">
        <f>J192</f>
        <v/>
      </c>
      <c r="U192">
        <f>K192</f>
        <v/>
      </c>
      <c r="V192" s="14">
        <f>IF($A192="","",MOD(ROW()-2,12)+1)</f>
        <v/>
      </c>
      <c r="W192">
        <f>L192</f>
        <v/>
      </c>
      <c r="X192" s="14">
        <f>IF(F192="","",F192)</f>
        <v/>
      </c>
      <c r="Y192" s="14">
        <f>IF(G192="","",G192)</f>
        <v/>
      </c>
      <c r="Z192">
        <f>M192</f>
        <v/>
      </c>
      <c r="AA192">
        <f>N192</f>
        <v/>
      </c>
      <c r="AB192" s="14">
        <f>IF(H192="","",H192)</f>
        <v/>
      </c>
      <c r="AC192">
        <f>O192</f>
        <v/>
      </c>
      <c r="AD192" s="14">
        <f>IF(I192="","",I192)</f>
        <v/>
      </c>
      <c r="AE192">
        <f>P192</f>
        <v/>
      </c>
      <c r="AH192">
        <f>IF(S192&lt;&gt;"",S192,AH191+900)</f>
        <v/>
      </c>
      <c r="AI192">
        <f>IF(T192&lt;&gt;"",T192,AI191)</f>
        <v/>
      </c>
      <c r="AJ192">
        <f>IF(U192&lt;&gt;"",U192,AJ191)</f>
        <v/>
      </c>
      <c r="AK192">
        <f>IF(W192&lt;&gt;"",W192,"")</f>
        <v/>
      </c>
      <c r="AL192" s="14">
        <f>IF(X192&lt;&gt;"",X192,"")</f>
        <v/>
      </c>
      <c r="AM192" s="14">
        <f>IF(Y192&lt;&gt;"",Y192,"")</f>
        <v/>
      </c>
      <c r="AN192" s="14">
        <f>IF(OR(AL192="",AM192=""),"",AL192-AM192)</f>
        <v/>
      </c>
      <c r="AO192">
        <f>IF(AN192="","",IF(AN192&gt;0,"Bullish","Bearish"))</f>
        <v/>
      </c>
      <c r="AP192">
        <f>IF(AO192="",AP191,AO192)</f>
        <v/>
      </c>
      <c r="AQ192" s="14">
        <f>IF(AB192&lt;&gt;"",AB192,"")</f>
        <v/>
      </c>
      <c r="AR192" s="14">
        <f>IF(AD192&lt;&gt;"",AD192,"")</f>
        <v/>
      </c>
      <c r="AS192">
        <f>IF(AS191+1=13,1,AS191+1)</f>
        <v/>
      </c>
      <c r="AT192">
        <f>IFERROR(IF(SLOPE($AQ$170:$AQ$181,$AS$170:$AS$181)&gt;0,MIN(3,ABS(SLOPE($AQ$170:$AQ$181,$AS$170:$AS$181))),IF(SLOPE($AQ$170:$AQ$181,$AS$170:$AS$181)&lt;-0.5,-0.5,0)),0)</f>
        <v/>
      </c>
      <c r="AU192">
        <f>IFERROR(IF(SLOPE($AR$170:$AR$181,$AS$170:$AS$181)&lt;0,MAX(-3,-ABS(SLOPE($AR$170:$AR$181,$AS$170:$AS$181))),IF(SLOPE($AR$170:$AR$181,$AS$170:$AS$181)&gt;0.5,0.5,0)),0)</f>
        <v/>
      </c>
      <c r="AV192">
        <f>($AQ$182+(AT192*(AS192-1)))</f>
        <v/>
      </c>
      <c r="AW192">
        <f>($AR$182+(AU192*(AS192-1)))</f>
        <v/>
      </c>
      <c r="AX192">
        <f>IF(AT192&gt;0,AV192+AT192,AV192)</f>
        <v/>
      </c>
      <c r="AY192">
        <f>IF(AU192&lt;0,AW192+AU192,AW192)</f>
        <v/>
      </c>
      <c r="BA192" s="14">
        <f>IFERROR(AX192-AQ192,"")</f>
        <v/>
      </c>
      <c r="BB192" s="14">
        <f>IFERROR(AY192-AR192,"")</f>
        <v/>
      </c>
      <c r="BD192">
        <f>AH192</f>
        <v/>
      </c>
      <c r="BE192">
        <f>AI192</f>
        <v/>
      </c>
      <c r="BF192">
        <f>AJ192</f>
        <v/>
      </c>
      <c r="BG192" s="14">
        <f>L192</f>
        <v/>
      </c>
      <c r="BH192" s="14">
        <f>IF(X192="","",X192)</f>
        <v/>
      </c>
      <c r="BI192" s="14">
        <f>IF(Y192="","",Y192)</f>
        <v/>
      </c>
      <c r="BJ192">
        <f>Z192</f>
        <v/>
      </c>
      <c r="BK192">
        <f>AA192</f>
        <v/>
      </c>
      <c r="BL192">
        <f>IFERROR(AX192,"")</f>
        <v/>
      </c>
      <c r="BM192">
        <f>IFERROR(AY192,"")</f>
        <v/>
      </c>
    </row>
    <row r="193" ht="14.25" customHeight="1">
      <c r="A193">
        <f>ALGLIB_SSA_XAUUSD!AA193</f>
        <v/>
      </c>
      <c r="B193">
        <f>IF($A193="","",INDEX(ALGLIB_SSA_XAUUSD!$B$2:$B$2401,MATCH($A193,ALGLIB_SSA_XAUUSD!$A$2:$A$2401,1)))</f>
        <v/>
      </c>
      <c r="C193">
        <f>IF($A193="","",INDEX(ALGLIB_SSA_XAUUSD!$C$2:$C$2401,MATCH($A193,ALGLIB_SSA_XAUUSD!$A$2:$A$2401,1)))</f>
        <v/>
      </c>
      <c r="D193" s="14">
        <f>IF($A193="","",INT((ROW()-2)/12)+1)</f>
        <v/>
      </c>
      <c r="E193" s="14">
        <f>IF(AND(E194&lt;&gt;"",D194=D182+1),E182+(E194-E182)*11/12,"")</f>
        <v/>
      </c>
      <c r="F193" s="14">
        <f>IF(AND(F194&lt;&gt;"",D194=D182+1),F182+(F194-F182)*11/12,"")</f>
        <v/>
      </c>
      <c r="G193" s="14">
        <f>IF(AND(G194&lt;&gt;"",D194=D182+1),G182+(G194-G182)*11/12,"")</f>
        <v/>
      </c>
      <c r="H193" s="14">
        <f>IF(AND(H194&lt;&gt;"",D194=D182+1),H182+(H194-H182)*11/12,"")</f>
        <v/>
      </c>
      <c r="I193" s="14">
        <f>IF(AND(L194&lt;&gt;"",D194=D182+1),I182+(I194-I182)*11/12,"")</f>
        <v/>
      </c>
      <c r="J193">
        <f>_xlfn.XLOOKUP($A193,ALGLIB_SSA_XAUUSD!$AA$2:$AA$2401,ALGLIB_SSA_XAUUSD!$P$2:$P$2401,"",0)</f>
        <v/>
      </c>
      <c r="K193">
        <f>_xlfn.XLOOKUP($A193,ALGLIB_SSA_XAUUSD!$AA$2:$AA$2401,ALGLIB_SSA_XAUUSD!$Q$2:$Q$2401,"",0)</f>
        <v/>
      </c>
      <c r="L193">
        <f>_xlfn.XLOOKUP($A193,ALGLIB_SSA_XAUUSD!$AA$2:$AA$2401,ALGLIB_SSA_XAUUSD!$R$2:$R$2401,"",0)</f>
        <v/>
      </c>
      <c r="M193">
        <f>_xlfn.XLOOKUP($A193,ALGLIB_SSA_XAUUSD!$AA$2:$AA$2401,ALGLIB_SSA_XAUUSD!$S$2:$S$2401,"",0)</f>
        <v/>
      </c>
      <c r="N193">
        <f>_xlfn.XLOOKUP($A193,ALGLIB_SSA_XAUUSD!$AA$2:$AA$2401,ALGLIB_SSA_XAUUSD!$T$2:$T$2401,"",0)</f>
        <v/>
      </c>
      <c r="O193">
        <f>_xlfn.XLOOKUP($A193,ALGLIB_SSA_XAUUSD!$AA$2:$AA$2401,ALGLIB_SSA_XAUUSD!$U$2:$U$2401,"",0)</f>
        <v/>
      </c>
      <c r="P193">
        <f>_xlfn.XLOOKUP($A193,ALGLIB_SSA_XAUUSD!$AA$2:$AA$2401,ALGLIB_SSA_XAUUSD!$V$2:$V$2401,"",0)</f>
        <v/>
      </c>
      <c r="S193">
        <f>A193</f>
        <v/>
      </c>
      <c r="T193">
        <f>J193</f>
        <v/>
      </c>
      <c r="U193">
        <f>K193</f>
        <v/>
      </c>
      <c r="V193" s="14">
        <f>IF($A193="","",MOD(ROW()-2,12)+1)</f>
        <v/>
      </c>
      <c r="W193">
        <f>L193</f>
        <v/>
      </c>
      <c r="X193" s="14">
        <f>IF(F193="","",F193)</f>
        <v/>
      </c>
      <c r="Y193" s="14">
        <f>IF(G193="","",G193)</f>
        <v/>
      </c>
      <c r="Z193">
        <f>M193</f>
        <v/>
      </c>
      <c r="AA193">
        <f>N193</f>
        <v/>
      </c>
      <c r="AB193" s="14">
        <f>IF(H193="","",H193)</f>
        <v/>
      </c>
      <c r="AC193">
        <f>O193</f>
        <v/>
      </c>
      <c r="AD193" s="14">
        <f>IF(I193="","",I193)</f>
        <v/>
      </c>
      <c r="AE193">
        <f>P193</f>
        <v/>
      </c>
      <c r="AH193">
        <f>IF(S193&lt;&gt;"",S193,AH192+900)</f>
        <v/>
      </c>
      <c r="AI193">
        <f>IF(T193&lt;&gt;"",T193,AI192)</f>
        <v/>
      </c>
      <c r="AJ193">
        <f>IF(U193&lt;&gt;"",U193,AJ192)</f>
        <v/>
      </c>
      <c r="AK193">
        <f>IF(W193&lt;&gt;"",W193,"")</f>
        <v/>
      </c>
      <c r="AL193" s="14">
        <f>IF(X193&lt;&gt;"",X193,"")</f>
        <v/>
      </c>
      <c r="AM193" s="14">
        <f>IF(Y193&lt;&gt;"",Y193,"")</f>
        <v/>
      </c>
      <c r="AN193" s="14">
        <f>IF(OR(AL193="",AM193=""),"",AL193-AM193)</f>
        <v/>
      </c>
      <c r="AO193">
        <f>IF(AN193="","",IF(AN193&gt;0,"Bullish","Bearish"))</f>
        <v/>
      </c>
      <c r="AP193">
        <f>IF(AO193="",AP192,AO193)</f>
        <v/>
      </c>
      <c r="AQ193" s="14">
        <f>IF(AB193&lt;&gt;"",AB193,"")</f>
        <v/>
      </c>
      <c r="AR193" s="14">
        <f>IF(AD193&lt;&gt;"",AD193,"")</f>
        <v/>
      </c>
      <c r="AS193">
        <f>IF(AS192+1=13,1,AS192+1)</f>
        <v/>
      </c>
      <c r="AT193">
        <f>IFERROR(IF(SLOPE($AQ$170:$AQ$181,$AS$170:$AS$181)&gt;0,MIN(3,ABS(SLOPE($AQ$170:$AQ$181,$AS$170:$AS$181))),IF(SLOPE($AQ$170:$AQ$181,$AS$170:$AS$181)&lt;-0.5,-0.5,0)),0)</f>
        <v/>
      </c>
      <c r="AU193">
        <f>IFERROR(IF(SLOPE($AR$170:$AR$181,$AS$170:$AS$181)&lt;0,MAX(-3,-ABS(SLOPE($AR$170:$AR$181,$AS$170:$AS$181))),IF(SLOPE($AR$170:$AR$181,$AS$170:$AS$181)&gt;0.5,0.5,0)),0)</f>
        <v/>
      </c>
      <c r="AV193">
        <f>($AQ$182+(AT193*(AS193-1)))</f>
        <v/>
      </c>
      <c r="AW193">
        <f>($AR$182+(AU193*(AS193-1)))</f>
        <v/>
      </c>
      <c r="AX193">
        <f>IF(AT193&gt;0,AV193+AT193,AV193)</f>
        <v/>
      </c>
      <c r="AY193">
        <f>IF(AU193&lt;0,AW193+AU193,AW193)</f>
        <v/>
      </c>
      <c r="BA193" s="14">
        <f>IFERROR(AX193-AQ193,"")</f>
        <v/>
      </c>
      <c r="BB193" s="14">
        <f>IFERROR(AY193-AR193,"")</f>
        <v/>
      </c>
      <c r="BD193">
        <f>AH193</f>
        <v/>
      </c>
      <c r="BE193">
        <f>AI193</f>
        <v/>
      </c>
      <c r="BF193">
        <f>AJ193</f>
        <v/>
      </c>
      <c r="BG193" s="14">
        <f>L193</f>
        <v/>
      </c>
      <c r="BH193" s="14">
        <f>IF(X193="","",X193)</f>
        <v/>
      </c>
      <c r="BI193" s="14">
        <f>IF(Y193="","",Y193)</f>
        <v/>
      </c>
      <c r="BJ193">
        <f>Z193</f>
        <v/>
      </c>
      <c r="BK193">
        <f>AA193</f>
        <v/>
      </c>
      <c r="BL193">
        <f>IFERROR(AX193,"")</f>
        <v/>
      </c>
      <c r="BM193">
        <f>IFERROR(AY193,"")</f>
        <v/>
      </c>
    </row>
    <row r="194" ht="14.25" customHeight="1">
      <c r="A194">
        <f>ALGLIB_SSA_XAUUSD!AA194</f>
        <v/>
      </c>
      <c r="B194">
        <f>IF($A194="","",INDEX(ALGLIB_SSA_XAUUSD!$B$2:$B$2401,MATCH($A194,ALGLIB_SSA_XAUUSD!$A$2:$A$2401,1)))</f>
        <v/>
      </c>
      <c r="C194">
        <f>IF($A194="","",INDEX(ALGLIB_SSA_XAUUSD!$C$2:$C$2401,MATCH($A194,ALGLIB_SSA_XAUUSD!$A$2:$A$2401,1)))</f>
        <v/>
      </c>
      <c r="D194" s="14">
        <f>IF($A194="","",INT((ROW()-2)/12)+1)</f>
        <v/>
      </c>
      <c r="E194" s="14">
        <f>IF($A194="","",INDEX(ALGLIB_SSA_XAUUSD!$D$2:$D$2401,MATCH($A194,ALGLIB_SSA_XAUUSD!$A$2:$A$2401,1)))</f>
        <v/>
      </c>
      <c r="F194" s="14">
        <f>IF($A194="","",INDEX(ALGLIB_SSA_XAUUSD!$E$2:$E$2401,MATCH($A194,ALGLIB_SSA_XAUUSD!$A$2:$A$2401,1)))</f>
        <v/>
      </c>
      <c r="G194" s="14">
        <f>IF($A194="","",INDEX(ALGLIB_SSA_XAUUSD!$F$2:$F$2401,MATCH($A194,ALGLIB_SSA_XAUUSD!$A$2:$A$2401,1)))</f>
        <v/>
      </c>
      <c r="H194" s="14">
        <f>IF($A194="","",INDEX(ALGLIB_SSA_XAUUSD!$G$2:$G$2401,MATCH($A194,ALGLIB_SSA_XAUUSD!$A$2:$A$2401,1)))</f>
        <v/>
      </c>
      <c r="I194" s="14">
        <f>IF($A194="","",INDEX(ALGLIB_SSA_XAUUSD!$H$2:$H$2401,MATCH($A194,ALGLIB_SSA_XAUUSD!$A$2:$A$2401,1)))</f>
        <v/>
      </c>
      <c r="J194">
        <f>_xlfn.XLOOKUP($A194,ALGLIB_SSA_XAUUSD!$AA$2:$AA$2401,ALGLIB_SSA_XAUUSD!$P$2:$P$2401,"",0)</f>
        <v/>
      </c>
      <c r="K194">
        <f>_xlfn.XLOOKUP($A194,ALGLIB_SSA_XAUUSD!$AA$2:$AA$2401,ALGLIB_SSA_XAUUSD!$Q$2:$Q$2401,"",0)</f>
        <v/>
      </c>
      <c r="L194">
        <f>_xlfn.XLOOKUP($A194,ALGLIB_SSA_XAUUSD!$AA$2:$AA$2401,ALGLIB_SSA_XAUUSD!$R$2:$R$2401,"",0)</f>
        <v/>
      </c>
      <c r="M194">
        <f>_xlfn.XLOOKUP($A194,ALGLIB_SSA_XAUUSD!$AA$2:$AA$2401,ALGLIB_SSA_XAUUSD!$S$2:$S$2401,"",0)</f>
        <v/>
      </c>
      <c r="N194">
        <f>_xlfn.XLOOKUP($A194,ALGLIB_SSA_XAUUSD!$AA$2:$AA$2401,ALGLIB_SSA_XAUUSD!$T$2:$T$2401,"",0)</f>
        <v/>
      </c>
      <c r="O194">
        <f>_xlfn.XLOOKUP($A194,ALGLIB_SSA_XAUUSD!$AA$2:$AA$2401,ALGLIB_SSA_XAUUSD!$U$2:$U$2401,"",0)</f>
        <v/>
      </c>
      <c r="P194">
        <f>_xlfn.XLOOKUP($A194,ALGLIB_SSA_XAUUSD!$AA$2:$AA$2401,ALGLIB_SSA_XAUUSD!$V$2:$V$2401,"",0)</f>
        <v/>
      </c>
      <c r="S194">
        <f>A194</f>
        <v/>
      </c>
      <c r="T194">
        <f>J194</f>
        <v/>
      </c>
      <c r="U194">
        <f>K194</f>
        <v/>
      </c>
      <c r="V194" s="14">
        <f>IF($A194="","",MOD(ROW()-2,12)+1)</f>
        <v/>
      </c>
      <c r="W194">
        <f>L194</f>
        <v/>
      </c>
      <c r="X194" s="14">
        <f>IF(F194="","",F194)</f>
        <v/>
      </c>
      <c r="Y194" s="14">
        <f>IF(G194="","",G194)</f>
        <v/>
      </c>
      <c r="Z194">
        <f>M194</f>
        <v/>
      </c>
      <c r="AA194">
        <f>N194</f>
        <v/>
      </c>
      <c r="AB194" s="14">
        <f>IF(H194="","",H194)</f>
        <v/>
      </c>
      <c r="AC194">
        <f>O194</f>
        <v/>
      </c>
      <c r="AD194" s="14">
        <f>IF(I194="","",I194)</f>
        <v/>
      </c>
      <c r="AE194">
        <f>P194</f>
        <v/>
      </c>
      <c r="AH194">
        <f>IF(S194&lt;&gt;"",S194,AH193+900)</f>
        <v/>
      </c>
      <c r="AI194">
        <f>IF(T194&lt;&gt;"",T194,AI193)</f>
        <v/>
      </c>
      <c r="AJ194">
        <f>IF(U194&lt;&gt;"",U194,AJ193)</f>
        <v/>
      </c>
      <c r="AK194">
        <f>IF(W194&lt;&gt;"",W194,"")</f>
        <v/>
      </c>
      <c r="AL194" s="14">
        <f>IF(X194&lt;&gt;"",X194,"")</f>
        <v/>
      </c>
      <c r="AM194" s="14">
        <f>IF(Y194&lt;&gt;"",Y194,"")</f>
        <v/>
      </c>
      <c r="AN194" s="14">
        <f>IF(OR(AL194="",AM194=""),"",AL194-AM194)</f>
        <v/>
      </c>
      <c r="AO194">
        <f>IF(AN194="","",IF(AN194&gt;0,"Bullish","Bearish"))</f>
        <v/>
      </c>
      <c r="AP194">
        <f>IF(AO194="",AP193,AO194)</f>
        <v/>
      </c>
      <c r="AQ194" s="14">
        <f>IF(AB194&lt;&gt;"",AB194,"")</f>
        <v/>
      </c>
      <c r="AR194" s="14">
        <f>IF(AD194&lt;&gt;"",AD194,"")</f>
        <v/>
      </c>
      <c r="AS194">
        <f>IF(AS193+1=13,1,AS193+1)</f>
        <v/>
      </c>
      <c r="AT194">
        <f>IFERROR(IF(SLOPE($AQ$182:$AQ$193,$AS$182:$AS$193)&gt;0,MIN(3,ABS(SLOPE($AQ$182:$AQ$193,$AS$182:$AS$193))),IF(SLOPE($AQ$182:$AQ$193,$AS$182:$AS$193)&lt;-0.5,-0.5,0)),0)</f>
        <v/>
      </c>
      <c r="AU194">
        <f>IFERROR(IF(SLOPE($AR$182:$AR$193,$AS$182:$AS$193)&lt;0,MAX(-3,-ABS(SLOPE($AR$182:$AR$193,$AS$182:$AS$193))),IF(SLOPE($AR$182:$AR$193,$AS$182:$AS$193)&gt;0.5,0.5,0)),0)</f>
        <v/>
      </c>
      <c r="AV194">
        <f>($AQ$194+(AT194*(AS194-1)))</f>
        <v/>
      </c>
      <c r="AW194">
        <f>($AR$194+(AU194*(AS194-1)))</f>
        <v/>
      </c>
      <c r="AX194">
        <f>IF(AT194&gt;0,AV194+AT194,AV194)</f>
        <v/>
      </c>
      <c r="AY194">
        <f>IF(AU194&lt;0,AW194+AU194,AW194)</f>
        <v/>
      </c>
      <c r="BA194" s="14">
        <f>IFERROR(AX194-AQ194,"")</f>
        <v/>
      </c>
      <c r="BB194" s="14">
        <f>IFERROR(AY194-AR194,"")</f>
        <v/>
      </c>
      <c r="BD194">
        <f>AH194</f>
        <v/>
      </c>
      <c r="BE194">
        <f>AI194</f>
        <v/>
      </c>
      <c r="BF194">
        <f>AJ194</f>
        <v/>
      </c>
      <c r="BG194" s="14">
        <f>L194</f>
        <v/>
      </c>
      <c r="BH194" s="14">
        <f>IF(X194="","",X194)</f>
        <v/>
      </c>
      <c r="BI194" s="14">
        <f>IF(Y194="","",Y194)</f>
        <v/>
      </c>
      <c r="BJ194">
        <f>Z194</f>
        <v/>
      </c>
      <c r="BK194">
        <f>AA194</f>
        <v/>
      </c>
      <c r="BL194">
        <f>IFERROR(AX194,"")</f>
        <v/>
      </c>
      <c r="BM194">
        <f>IFERROR(AY194,"")</f>
        <v/>
      </c>
    </row>
    <row r="195" ht="14.25" customHeight="1">
      <c r="A195">
        <f>ALGLIB_SSA_XAUUSD!AA195</f>
        <v/>
      </c>
      <c r="B195">
        <f>IF($A195="","",INDEX(ALGLIB_SSA_XAUUSD!$B$2:$B$2401,MATCH($A195,ALGLIB_SSA_XAUUSD!$A$2:$A$2401,1)))</f>
        <v/>
      </c>
      <c r="C195">
        <f>IF($A195="","",INDEX(ALGLIB_SSA_XAUUSD!$C$2:$C$2401,MATCH($A195,ALGLIB_SSA_XAUUSD!$A$2:$A$2401,1)))</f>
        <v/>
      </c>
      <c r="D195" s="14">
        <f>IF($A195="","",INT((ROW()-2)/12)+1)</f>
        <v/>
      </c>
      <c r="E195" s="14">
        <f>IF(AND(E206&lt;&gt;"",D206=D194+1),E194+(E206-E194)*1/12,"")</f>
        <v/>
      </c>
      <c r="F195" s="14">
        <f>IF(AND(F206&lt;&gt;"",D206=D194+1),F194+(F206-F194)*1/12,"")</f>
        <v/>
      </c>
      <c r="G195" s="14">
        <f>IF(AND(G206&lt;&gt;"",D206=D194+1),G194+(G206-G194)*1/12,"")</f>
        <v/>
      </c>
      <c r="H195" s="14">
        <f>IF(AND(H206&lt;&gt;"",D206=D194+1),H194+(H206-H194)*1/12,"")</f>
        <v/>
      </c>
      <c r="I195" s="14">
        <f>IF(AND(L206&lt;&gt;"",D206=D194+1),I194+(I206-I194)*1/12,"")</f>
        <v/>
      </c>
      <c r="J195">
        <f>_xlfn.XLOOKUP($A195,ALGLIB_SSA_XAUUSD!$AA$2:$AA$2401,ALGLIB_SSA_XAUUSD!$P$2:$P$2401,"",0)</f>
        <v/>
      </c>
      <c r="K195">
        <f>_xlfn.XLOOKUP($A195,ALGLIB_SSA_XAUUSD!$AA$2:$AA$2401,ALGLIB_SSA_XAUUSD!$Q$2:$Q$2401,"",0)</f>
        <v/>
      </c>
      <c r="L195">
        <f>_xlfn.XLOOKUP($A195,ALGLIB_SSA_XAUUSD!$AA$2:$AA$2401,ALGLIB_SSA_XAUUSD!$R$2:$R$2401,"",0)</f>
        <v/>
      </c>
      <c r="M195">
        <f>_xlfn.XLOOKUP($A195,ALGLIB_SSA_XAUUSD!$AA$2:$AA$2401,ALGLIB_SSA_XAUUSD!$S$2:$S$2401,"",0)</f>
        <v/>
      </c>
      <c r="N195">
        <f>_xlfn.XLOOKUP($A195,ALGLIB_SSA_XAUUSD!$AA$2:$AA$2401,ALGLIB_SSA_XAUUSD!$T$2:$T$2401,"",0)</f>
        <v/>
      </c>
      <c r="O195">
        <f>_xlfn.XLOOKUP($A195,ALGLIB_SSA_XAUUSD!$AA$2:$AA$2401,ALGLIB_SSA_XAUUSD!$U$2:$U$2401,"",0)</f>
        <v/>
      </c>
      <c r="P195">
        <f>_xlfn.XLOOKUP($A195,ALGLIB_SSA_XAUUSD!$AA$2:$AA$2401,ALGLIB_SSA_XAUUSD!$V$2:$V$2401,"",0)</f>
        <v/>
      </c>
      <c r="S195">
        <f>A195</f>
        <v/>
      </c>
      <c r="T195">
        <f>J195</f>
        <v/>
      </c>
      <c r="U195">
        <f>K195</f>
        <v/>
      </c>
      <c r="V195" s="14">
        <f>IF($A195="","",MOD(ROW()-2,12)+1)</f>
        <v/>
      </c>
      <c r="W195">
        <f>L195</f>
        <v/>
      </c>
      <c r="X195" s="14">
        <f>IF(F195="","",F195)</f>
        <v/>
      </c>
      <c r="Y195" s="14">
        <f>IF(G195="","",G195)</f>
        <v/>
      </c>
      <c r="Z195">
        <f>M195</f>
        <v/>
      </c>
      <c r="AA195">
        <f>N195</f>
        <v/>
      </c>
      <c r="AB195" s="14">
        <f>IF(H195="","",H195)</f>
        <v/>
      </c>
      <c r="AC195">
        <f>O195</f>
        <v/>
      </c>
      <c r="AD195" s="14">
        <f>IF(I195="","",I195)</f>
        <v/>
      </c>
      <c r="AE195">
        <f>P195</f>
        <v/>
      </c>
      <c r="AH195">
        <f>IF(S195&lt;&gt;"",S195,AH194+900)</f>
        <v/>
      </c>
      <c r="AI195">
        <f>IF(T195&lt;&gt;"",T195,AI194)</f>
        <v/>
      </c>
      <c r="AJ195">
        <f>IF(U195&lt;&gt;"",U195,AJ194)</f>
        <v/>
      </c>
      <c r="AK195">
        <f>IF(W195&lt;&gt;"",W195,"")</f>
        <v/>
      </c>
      <c r="AL195" s="14">
        <f>IF(X195&lt;&gt;"",X195,"")</f>
        <v/>
      </c>
      <c r="AM195" s="14">
        <f>IF(Y195&lt;&gt;"",Y195,"")</f>
        <v/>
      </c>
      <c r="AN195" s="14">
        <f>IF(OR(AL195="",AM195=""),"",AL195-AM195)</f>
        <v/>
      </c>
      <c r="AO195">
        <f>IF(AN195="","",IF(AN195&gt;0,"Bullish","Bearish"))</f>
        <v/>
      </c>
      <c r="AP195">
        <f>IF(AO195="",AP194,AO195)</f>
        <v/>
      </c>
      <c r="AQ195" s="14">
        <f>IF(AB195&lt;&gt;"",AB195,"")</f>
        <v/>
      </c>
      <c r="AR195" s="14">
        <f>IF(AD195&lt;&gt;"",AD195,"")</f>
        <v/>
      </c>
      <c r="AS195">
        <f>IF(AS194+1=13,1,AS194+1)</f>
        <v/>
      </c>
      <c r="AT195">
        <f>IFERROR(IF(SLOPE($AQ$182:$AQ$193,$AS$182:$AS$193)&gt;0,MIN(3,ABS(SLOPE($AQ$182:$AQ$193,$AS$182:$AS$193))),IF(SLOPE($AQ$182:$AQ$193,$AS$182:$AS$193)&lt;-0.5,-0.5,0)),0)</f>
        <v/>
      </c>
      <c r="AU195">
        <f>IFERROR(IF(SLOPE($AR$182:$AR$193,$AS$182:$AS$193)&lt;0,MAX(-3,-ABS(SLOPE($AR$182:$AR$193,$AS$182:$AS$193))),IF(SLOPE($AR$182:$AR$193,$AS$182:$AS$193)&gt;0.5,0.5,0)),0)</f>
        <v/>
      </c>
      <c r="AV195">
        <f>($AQ$194+(AT195*(AS195-1)))</f>
        <v/>
      </c>
      <c r="AW195">
        <f>($AR$194+(AU195*(AS195-1)))</f>
        <v/>
      </c>
      <c r="AX195">
        <f>IF(AT195&gt;0,AV195+AT195,AV195)</f>
        <v/>
      </c>
      <c r="AY195">
        <f>IF(AU195&lt;0,AW195+AU195,AW195)</f>
        <v/>
      </c>
      <c r="BA195" s="14">
        <f>IFERROR(AX195-AQ195,"")</f>
        <v/>
      </c>
      <c r="BB195" s="14">
        <f>IFERROR(AY195-AR195,"")</f>
        <v/>
      </c>
      <c r="BD195">
        <f>AH195</f>
        <v/>
      </c>
      <c r="BE195">
        <f>AI195</f>
        <v/>
      </c>
      <c r="BF195">
        <f>AJ195</f>
        <v/>
      </c>
      <c r="BG195" s="14">
        <f>L195</f>
        <v/>
      </c>
      <c r="BH195" s="14">
        <f>IF(X195="","",X195)</f>
        <v/>
      </c>
      <c r="BI195" s="14">
        <f>IF(Y195="","",Y195)</f>
        <v/>
      </c>
      <c r="BJ195">
        <f>Z195</f>
        <v/>
      </c>
      <c r="BK195">
        <f>AA195</f>
        <v/>
      </c>
      <c r="BL195">
        <f>IFERROR(AX195,"")</f>
        <v/>
      </c>
      <c r="BM195">
        <f>IFERROR(AY195,"")</f>
        <v/>
      </c>
    </row>
    <row r="196" ht="14.25" customHeight="1">
      <c r="A196">
        <f>ALGLIB_SSA_XAUUSD!AA196</f>
        <v/>
      </c>
      <c r="B196">
        <f>IF($A196="","",INDEX(ALGLIB_SSA_XAUUSD!$B$2:$B$2401,MATCH($A196,ALGLIB_SSA_XAUUSD!$A$2:$A$2401,1)))</f>
        <v/>
      </c>
      <c r="C196">
        <f>IF($A196="","",INDEX(ALGLIB_SSA_XAUUSD!$C$2:$C$2401,MATCH($A196,ALGLIB_SSA_XAUUSD!$A$2:$A$2401,1)))</f>
        <v/>
      </c>
      <c r="D196" s="14">
        <f>IF($A196="","",INT((ROW()-2)/12)+1)</f>
        <v/>
      </c>
      <c r="E196" s="14">
        <f>IF(AND(E206&lt;&gt;"",D206=D194+1),E194+(E206-E194)*2/12,"")</f>
        <v/>
      </c>
      <c r="F196" s="14">
        <f>IF(AND(F206&lt;&gt;"",D206=D194+1),F194+(F206-F194)*2/12,"")</f>
        <v/>
      </c>
      <c r="G196" s="14">
        <f>IF(AND(G206&lt;&gt;"",D206=D194+1),G194+(G206-G194)*2/12,"")</f>
        <v/>
      </c>
      <c r="H196" s="14">
        <f>IF(AND(H206&lt;&gt;"",D206=D194+1),H194+(H206-H194)*2/12,"")</f>
        <v/>
      </c>
      <c r="I196" s="14">
        <f>IF(AND(L206&lt;&gt;"",D206=D194+1),I194+(I206-I194)*2/12,"")</f>
        <v/>
      </c>
      <c r="J196">
        <f>_xlfn.XLOOKUP($A196,ALGLIB_SSA_XAUUSD!$AA$2:$AA$2401,ALGLIB_SSA_XAUUSD!$P$2:$P$2401,"",0)</f>
        <v/>
      </c>
      <c r="K196">
        <f>_xlfn.XLOOKUP($A196,ALGLIB_SSA_XAUUSD!$AA$2:$AA$2401,ALGLIB_SSA_XAUUSD!$Q$2:$Q$2401,"",0)</f>
        <v/>
      </c>
      <c r="L196">
        <f>_xlfn.XLOOKUP($A196,ALGLIB_SSA_XAUUSD!$AA$2:$AA$2401,ALGLIB_SSA_XAUUSD!$R$2:$R$2401,"",0)</f>
        <v/>
      </c>
      <c r="M196">
        <f>_xlfn.XLOOKUP($A196,ALGLIB_SSA_XAUUSD!$AA$2:$AA$2401,ALGLIB_SSA_XAUUSD!$S$2:$S$2401,"",0)</f>
        <v/>
      </c>
      <c r="N196">
        <f>_xlfn.XLOOKUP($A196,ALGLIB_SSA_XAUUSD!$AA$2:$AA$2401,ALGLIB_SSA_XAUUSD!$T$2:$T$2401,"",0)</f>
        <v/>
      </c>
      <c r="O196">
        <f>_xlfn.XLOOKUP($A196,ALGLIB_SSA_XAUUSD!$AA$2:$AA$2401,ALGLIB_SSA_XAUUSD!$U$2:$U$2401,"",0)</f>
        <v/>
      </c>
      <c r="P196">
        <f>_xlfn.XLOOKUP($A196,ALGLIB_SSA_XAUUSD!$AA$2:$AA$2401,ALGLIB_SSA_XAUUSD!$V$2:$V$2401,"",0)</f>
        <v/>
      </c>
      <c r="S196">
        <f>A196</f>
        <v/>
      </c>
      <c r="T196">
        <f>J196</f>
        <v/>
      </c>
      <c r="U196">
        <f>K196</f>
        <v/>
      </c>
      <c r="V196" s="14">
        <f>IF($A196="","",MOD(ROW()-2,12)+1)</f>
        <v/>
      </c>
      <c r="W196">
        <f>L196</f>
        <v/>
      </c>
      <c r="X196" s="14">
        <f>IF(F196="","",F196)</f>
        <v/>
      </c>
      <c r="Y196" s="14">
        <f>IF(G196="","",G196)</f>
        <v/>
      </c>
      <c r="Z196">
        <f>M196</f>
        <v/>
      </c>
      <c r="AA196">
        <f>N196</f>
        <v/>
      </c>
      <c r="AB196" s="14">
        <f>IF(H196="","",H196)</f>
        <v/>
      </c>
      <c r="AC196">
        <f>O196</f>
        <v/>
      </c>
      <c r="AD196" s="14">
        <f>IF(I196="","",I196)</f>
        <v/>
      </c>
      <c r="AE196">
        <f>P196</f>
        <v/>
      </c>
      <c r="AH196">
        <f>IF(S196&lt;&gt;"",S196,AH195+900)</f>
        <v/>
      </c>
      <c r="AI196">
        <f>IF(T196&lt;&gt;"",T196,AI195)</f>
        <v/>
      </c>
      <c r="AJ196">
        <f>IF(U196&lt;&gt;"",U196,AJ195)</f>
        <v/>
      </c>
      <c r="AK196">
        <f>IF(W196&lt;&gt;"",W196,"")</f>
        <v/>
      </c>
      <c r="AL196" s="14">
        <f>IF(X196&lt;&gt;"",X196,"")</f>
        <v/>
      </c>
      <c r="AM196" s="14">
        <f>IF(Y196&lt;&gt;"",Y196,"")</f>
        <v/>
      </c>
      <c r="AN196" s="14">
        <f>IF(OR(AL196="",AM196=""),"",AL196-AM196)</f>
        <v/>
      </c>
      <c r="AO196">
        <f>IF(AN196="","",IF(AN196&gt;0,"Bullish","Bearish"))</f>
        <v/>
      </c>
      <c r="AP196">
        <f>IF(AO196="",AP195,AO196)</f>
        <v/>
      </c>
      <c r="AQ196" s="14">
        <f>IF(AB196&lt;&gt;"",AB196,"")</f>
        <v/>
      </c>
      <c r="AR196" s="14">
        <f>IF(AD196&lt;&gt;"",AD196,"")</f>
        <v/>
      </c>
      <c r="AS196">
        <f>IF(AS195+1=13,1,AS195+1)</f>
        <v/>
      </c>
      <c r="AT196">
        <f>IFERROR(IF(SLOPE($AQ$182:$AQ$193,$AS$182:$AS$193)&gt;0,MIN(3,ABS(SLOPE($AQ$182:$AQ$193,$AS$182:$AS$193))),IF(SLOPE($AQ$182:$AQ$193,$AS$182:$AS$193)&lt;-0.5,-0.5,0)),0)</f>
        <v/>
      </c>
      <c r="AU196">
        <f>IFERROR(IF(SLOPE($AR$182:$AR$193,$AS$182:$AS$193)&lt;0,MAX(-3,-ABS(SLOPE($AR$182:$AR$193,$AS$182:$AS$193))),IF(SLOPE($AR$182:$AR$193,$AS$182:$AS$193)&gt;0.5,0.5,0)),0)</f>
        <v/>
      </c>
      <c r="AV196">
        <f>($AQ$194+(AT196*(AS196-1)))</f>
        <v/>
      </c>
      <c r="AW196">
        <f>($AR$194+(AU196*(AS196-1)))</f>
        <v/>
      </c>
      <c r="AX196">
        <f>IF(AT196&gt;0,AV196+AT196,AV196)</f>
        <v/>
      </c>
      <c r="AY196">
        <f>IF(AU196&lt;0,AW196+AU196,AW196)</f>
        <v/>
      </c>
      <c r="BA196" s="14">
        <f>IFERROR(AX196-AQ196,"")</f>
        <v/>
      </c>
      <c r="BB196" s="14">
        <f>IFERROR(AY196-AR196,"")</f>
        <v/>
      </c>
      <c r="BD196">
        <f>AH196</f>
        <v/>
      </c>
      <c r="BE196">
        <f>AI196</f>
        <v/>
      </c>
      <c r="BF196">
        <f>AJ196</f>
        <v/>
      </c>
      <c r="BG196" s="14">
        <f>L196</f>
        <v/>
      </c>
      <c r="BH196" s="14">
        <f>IF(X196="","",X196)</f>
        <v/>
      </c>
      <c r="BI196" s="14">
        <f>IF(Y196="","",Y196)</f>
        <v/>
      </c>
      <c r="BJ196">
        <f>Z196</f>
        <v/>
      </c>
      <c r="BK196">
        <f>AA196</f>
        <v/>
      </c>
      <c r="BL196">
        <f>IFERROR(AX196,"")</f>
        <v/>
      </c>
      <c r="BM196">
        <f>IFERROR(AY196,"")</f>
        <v/>
      </c>
    </row>
    <row r="197" ht="14.25" customHeight="1">
      <c r="A197">
        <f>ALGLIB_SSA_XAUUSD!AA197</f>
        <v/>
      </c>
      <c r="B197">
        <f>IF($A197="","",INDEX(ALGLIB_SSA_XAUUSD!$B$2:$B$2401,MATCH($A197,ALGLIB_SSA_XAUUSD!$A$2:$A$2401,1)))</f>
        <v/>
      </c>
      <c r="C197">
        <f>IF($A197="","",INDEX(ALGLIB_SSA_XAUUSD!$C$2:$C$2401,MATCH($A197,ALGLIB_SSA_XAUUSD!$A$2:$A$2401,1)))</f>
        <v/>
      </c>
      <c r="D197" s="14">
        <f>IF($A197="","",INT((ROW()-2)/12)+1)</f>
        <v/>
      </c>
      <c r="E197" s="14">
        <f>IF(AND(E206&lt;&gt;"",D206=D194+1),E194+(E206-E194)*3/12,"")</f>
        <v/>
      </c>
      <c r="F197" s="14">
        <f>IF(AND(F206&lt;&gt;"",D206=D194+1),F194+(F206-F194)*3/12,"")</f>
        <v/>
      </c>
      <c r="G197" s="14">
        <f>IF(AND(G206&lt;&gt;"",D206=D194+1),G194+(G206-G194)*3/12,"")</f>
        <v/>
      </c>
      <c r="H197" s="14">
        <f>IF(AND(H206&lt;&gt;"",D206=D194+1),H194+(H206-H194)*3/12,"")</f>
        <v/>
      </c>
      <c r="I197" s="14">
        <f>IF(AND(L206&lt;&gt;"",D206=D194+1),I194+(I206-I194)*3/12,"")</f>
        <v/>
      </c>
      <c r="J197">
        <f>_xlfn.XLOOKUP($A197,ALGLIB_SSA_XAUUSD!$AA$2:$AA$2401,ALGLIB_SSA_XAUUSD!$P$2:$P$2401,"",0)</f>
        <v/>
      </c>
      <c r="K197">
        <f>_xlfn.XLOOKUP($A197,ALGLIB_SSA_XAUUSD!$AA$2:$AA$2401,ALGLIB_SSA_XAUUSD!$Q$2:$Q$2401,"",0)</f>
        <v/>
      </c>
      <c r="L197">
        <f>_xlfn.XLOOKUP($A197,ALGLIB_SSA_XAUUSD!$AA$2:$AA$2401,ALGLIB_SSA_XAUUSD!$R$2:$R$2401,"",0)</f>
        <v/>
      </c>
      <c r="M197">
        <f>_xlfn.XLOOKUP($A197,ALGLIB_SSA_XAUUSD!$AA$2:$AA$2401,ALGLIB_SSA_XAUUSD!$S$2:$S$2401,"",0)</f>
        <v/>
      </c>
      <c r="N197">
        <f>_xlfn.XLOOKUP($A197,ALGLIB_SSA_XAUUSD!$AA$2:$AA$2401,ALGLIB_SSA_XAUUSD!$T$2:$T$2401,"",0)</f>
        <v/>
      </c>
      <c r="O197">
        <f>_xlfn.XLOOKUP($A197,ALGLIB_SSA_XAUUSD!$AA$2:$AA$2401,ALGLIB_SSA_XAUUSD!$U$2:$U$2401,"",0)</f>
        <v/>
      </c>
      <c r="P197">
        <f>_xlfn.XLOOKUP($A197,ALGLIB_SSA_XAUUSD!$AA$2:$AA$2401,ALGLIB_SSA_XAUUSD!$V$2:$V$2401,"",0)</f>
        <v/>
      </c>
      <c r="S197">
        <f>A197</f>
        <v/>
      </c>
      <c r="T197">
        <f>J197</f>
        <v/>
      </c>
      <c r="U197">
        <f>K197</f>
        <v/>
      </c>
      <c r="V197" s="14">
        <f>IF($A197="","",MOD(ROW()-2,12)+1)</f>
        <v/>
      </c>
      <c r="W197">
        <f>L197</f>
        <v/>
      </c>
      <c r="X197" s="14">
        <f>IF(F197="","",F197)</f>
        <v/>
      </c>
      <c r="Y197" s="14">
        <f>IF(G197="","",G197)</f>
        <v/>
      </c>
      <c r="Z197">
        <f>M197</f>
        <v/>
      </c>
      <c r="AA197">
        <f>N197</f>
        <v/>
      </c>
      <c r="AB197" s="14">
        <f>IF(H197="","",H197)</f>
        <v/>
      </c>
      <c r="AC197">
        <f>O197</f>
        <v/>
      </c>
      <c r="AD197" s="14">
        <f>IF(I197="","",I197)</f>
        <v/>
      </c>
      <c r="AE197">
        <f>P197</f>
        <v/>
      </c>
      <c r="AH197">
        <f>IF(S197&lt;&gt;"",S197,AH196+900)</f>
        <v/>
      </c>
      <c r="AI197">
        <f>IF(T197&lt;&gt;"",T197,AI196)</f>
        <v/>
      </c>
      <c r="AJ197">
        <f>IF(U197&lt;&gt;"",U197,AJ196)</f>
        <v/>
      </c>
      <c r="AK197">
        <f>IF(W197&lt;&gt;"",W197,"")</f>
        <v/>
      </c>
      <c r="AL197" s="14">
        <f>IF(X197&lt;&gt;"",X197,"")</f>
        <v/>
      </c>
      <c r="AM197" s="14">
        <f>IF(Y197&lt;&gt;"",Y197,"")</f>
        <v/>
      </c>
      <c r="AN197" s="14">
        <f>IF(OR(AL197="",AM197=""),"",AL197-AM197)</f>
        <v/>
      </c>
      <c r="AO197">
        <f>IF(AN197="","",IF(AN197&gt;0,"Bullish","Bearish"))</f>
        <v/>
      </c>
      <c r="AP197">
        <f>IF(AO197="",AP196,AO197)</f>
        <v/>
      </c>
      <c r="AQ197" s="14">
        <f>IF(AB197&lt;&gt;"",AB197,"")</f>
        <v/>
      </c>
      <c r="AR197" s="14">
        <f>IF(AD197&lt;&gt;"",AD197,"")</f>
        <v/>
      </c>
      <c r="AS197">
        <f>IF(AS196+1=13,1,AS196+1)</f>
        <v/>
      </c>
      <c r="AT197">
        <f>IFERROR(IF(SLOPE($AQ$182:$AQ$193,$AS$182:$AS$193)&gt;0,MIN(3,ABS(SLOPE($AQ$182:$AQ$193,$AS$182:$AS$193))),IF(SLOPE($AQ$182:$AQ$193,$AS$182:$AS$193)&lt;-0.5,-0.5,0)),0)</f>
        <v/>
      </c>
      <c r="AU197">
        <f>IFERROR(IF(SLOPE($AR$182:$AR$193,$AS$182:$AS$193)&lt;0,MAX(-3,-ABS(SLOPE($AR$182:$AR$193,$AS$182:$AS$193))),IF(SLOPE($AR$182:$AR$193,$AS$182:$AS$193)&gt;0.5,0.5,0)),0)</f>
        <v/>
      </c>
      <c r="AV197">
        <f>($AQ$194+(AT197*(AS197-1)))</f>
        <v/>
      </c>
      <c r="AW197">
        <f>($AR$194+(AU197*(AS197-1)))</f>
        <v/>
      </c>
      <c r="AX197">
        <f>IF(AT197&gt;0,AV197+AT197,AV197)</f>
        <v/>
      </c>
      <c r="AY197">
        <f>IF(AU197&lt;0,AW197+AU197,AW197)</f>
        <v/>
      </c>
      <c r="BA197" s="14">
        <f>IFERROR(AX197-AQ197,"")</f>
        <v/>
      </c>
      <c r="BB197" s="14">
        <f>IFERROR(AY197-AR197,"")</f>
        <v/>
      </c>
      <c r="BD197">
        <f>AH197</f>
        <v/>
      </c>
      <c r="BE197">
        <f>AI197</f>
        <v/>
      </c>
      <c r="BF197">
        <f>AJ197</f>
        <v/>
      </c>
      <c r="BG197" s="14">
        <f>L197</f>
        <v/>
      </c>
      <c r="BH197" s="14">
        <f>IF(X197="","",X197)</f>
        <v/>
      </c>
      <c r="BI197" s="14">
        <f>IF(Y197="","",Y197)</f>
        <v/>
      </c>
      <c r="BJ197">
        <f>Z197</f>
        <v/>
      </c>
      <c r="BK197">
        <f>AA197</f>
        <v/>
      </c>
      <c r="BL197">
        <f>IFERROR(AX197,"")</f>
        <v/>
      </c>
      <c r="BM197">
        <f>IFERROR(AY197,"")</f>
        <v/>
      </c>
    </row>
    <row r="198" ht="14.25" customHeight="1">
      <c r="A198">
        <f>ALGLIB_SSA_XAUUSD!AA198</f>
        <v/>
      </c>
      <c r="B198">
        <f>IF($A198="","",INDEX(ALGLIB_SSA_XAUUSD!$B$2:$B$2401,MATCH($A198,ALGLIB_SSA_XAUUSD!$A$2:$A$2401,1)))</f>
        <v/>
      </c>
      <c r="C198">
        <f>IF($A198="","",INDEX(ALGLIB_SSA_XAUUSD!$C$2:$C$2401,MATCH($A198,ALGLIB_SSA_XAUUSD!$A$2:$A$2401,1)))</f>
        <v/>
      </c>
      <c r="D198" s="14">
        <f>IF($A198="","",INT((ROW()-2)/12)+1)</f>
        <v/>
      </c>
      <c r="E198" s="14">
        <f>IF(AND(E206&lt;&gt;"",D206=D194+1),E194+(E206-E194)*4/12,"")</f>
        <v/>
      </c>
      <c r="F198" s="14">
        <f>IF(AND(F206&lt;&gt;"",D206=D194+1),F194+(F206-F194)*4/12,"")</f>
        <v/>
      </c>
      <c r="G198" s="14">
        <f>IF(AND(G206&lt;&gt;"",D206=D194+1),G194+(G206-G194)*4/12,"")</f>
        <v/>
      </c>
      <c r="H198" s="14">
        <f>IF(AND(H206&lt;&gt;"",D206=D194+1),H194+(H206-H194)*4/12,"")</f>
        <v/>
      </c>
      <c r="I198" s="14">
        <f>IF(AND(L206&lt;&gt;"",D206=D194+1),I194+(I206-I194)*4/12,"")</f>
        <v/>
      </c>
      <c r="J198">
        <f>_xlfn.XLOOKUP($A198,ALGLIB_SSA_XAUUSD!$AA$2:$AA$2401,ALGLIB_SSA_XAUUSD!$P$2:$P$2401,"",0)</f>
        <v/>
      </c>
      <c r="K198">
        <f>_xlfn.XLOOKUP($A198,ALGLIB_SSA_XAUUSD!$AA$2:$AA$2401,ALGLIB_SSA_XAUUSD!$Q$2:$Q$2401,"",0)</f>
        <v/>
      </c>
      <c r="L198">
        <f>_xlfn.XLOOKUP($A198,ALGLIB_SSA_XAUUSD!$AA$2:$AA$2401,ALGLIB_SSA_XAUUSD!$R$2:$R$2401,"",0)</f>
        <v/>
      </c>
      <c r="M198">
        <f>_xlfn.XLOOKUP($A198,ALGLIB_SSA_XAUUSD!$AA$2:$AA$2401,ALGLIB_SSA_XAUUSD!$S$2:$S$2401,"",0)</f>
        <v/>
      </c>
      <c r="N198">
        <f>_xlfn.XLOOKUP($A198,ALGLIB_SSA_XAUUSD!$AA$2:$AA$2401,ALGLIB_SSA_XAUUSD!$T$2:$T$2401,"",0)</f>
        <v/>
      </c>
      <c r="O198">
        <f>_xlfn.XLOOKUP($A198,ALGLIB_SSA_XAUUSD!$AA$2:$AA$2401,ALGLIB_SSA_XAUUSD!$U$2:$U$2401,"",0)</f>
        <v/>
      </c>
      <c r="P198">
        <f>_xlfn.XLOOKUP($A198,ALGLIB_SSA_XAUUSD!$AA$2:$AA$2401,ALGLIB_SSA_XAUUSD!$V$2:$V$2401,"",0)</f>
        <v/>
      </c>
      <c r="S198">
        <f>A198</f>
        <v/>
      </c>
      <c r="T198">
        <f>J198</f>
        <v/>
      </c>
      <c r="U198">
        <f>K198</f>
        <v/>
      </c>
      <c r="V198" s="14">
        <f>IF($A198="","",MOD(ROW()-2,12)+1)</f>
        <v/>
      </c>
      <c r="W198">
        <f>L198</f>
        <v/>
      </c>
      <c r="X198" s="14">
        <f>IF(F198="","",F198)</f>
        <v/>
      </c>
      <c r="Y198" s="14">
        <f>IF(G198="","",G198)</f>
        <v/>
      </c>
      <c r="Z198">
        <f>M198</f>
        <v/>
      </c>
      <c r="AA198">
        <f>N198</f>
        <v/>
      </c>
      <c r="AB198" s="14">
        <f>IF(H198="","",H198)</f>
        <v/>
      </c>
      <c r="AC198">
        <f>O198</f>
        <v/>
      </c>
      <c r="AD198" s="14">
        <f>IF(I198="","",I198)</f>
        <v/>
      </c>
      <c r="AE198">
        <f>P198</f>
        <v/>
      </c>
      <c r="AH198">
        <f>IF(S198&lt;&gt;"",S198,AH197+900)</f>
        <v/>
      </c>
      <c r="AI198">
        <f>IF(T198&lt;&gt;"",T198,AI197)</f>
        <v/>
      </c>
      <c r="AJ198">
        <f>IF(U198&lt;&gt;"",U198,AJ197)</f>
        <v/>
      </c>
      <c r="AK198">
        <f>IF(W198&lt;&gt;"",W198,"")</f>
        <v/>
      </c>
      <c r="AL198" s="14">
        <f>IF(X198&lt;&gt;"",X198,"")</f>
        <v/>
      </c>
      <c r="AM198" s="14">
        <f>IF(Y198&lt;&gt;"",Y198,"")</f>
        <v/>
      </c>
      <c r="AN198" s="14">
        <f>IF(OR(AL198="",AM198=""),"",AL198-AM198)</f>
        <v/>
      </c>
      <c r="AO198">
        <f>IF(AN198="","",IF(AN198&gt;0,"Bullish","Bearish"))</f>
        <v/>
      </c>
      <c r="AP198">
        <f>IF(AO198="",AP197,AO198)</f>
        <v/>
      </c>
      <c r="AQ198" s="14">
        <f>IF(AB198&lt;&gt;"",AB198,"")</f>
        <v/>
      </c>
      <c r="AR198" s="14">
        <f>IF(AD198&lt;&gt;"",AD198,"")</f>
        <v/>
      </c>
      <c r="AS198">
        <f>IF(AS197+1=13,1,AS197+1)</f>
        <v/>
      </c>
      <c r="AT198">
        <f>IFERROR(IF(SLOPE($AQ$182:$AQ$193,$AS$182:$AS$193)&gt;0,MIN(3,ABS(SLOPE($AQ$182:$AQ$193,$AS$182:$AS$193))),IF(SLOPE($AQ$182:$AQ$193,$AS$182:$AS$193)&lt;-0.5,-0.5,0)),0)</f>
        <v/>
      </c>
      <c r="AU198">
        <f>IFERROR(IF(SLOPE($AR$182:$AR$193,$AS$182:$AS$193)&lt;0,MAX(-3,-ABS(SLOPE($AR$182:$AR$193,$AS$182:$AS$193))),IF(SLOPE($AR$182:$AR$193,$AS$182:$AS$193)&gt;0.5,0.5,0)),0)</f>
        <v/>
      </c>
      <c r="AV198">
        <f>($AQ$194+(AT198*(AS198-1)))</f>
        <v/>
      </c>
      <c r="AW198">
        <f>($AR$194+(AU198*(AS198-1)))</f>
        <v/>
      </c>
      <c r="AX198">
        <f>IF(AT198&gt;0,AV198+AT198,AV198)</f>
        <v/>
      </c>
      <c r="AY198">
        <f>IF(AU198&lt;0,AW198+AU198,AW198)</f>
        <v/>
      </c>
      <c r="BA198" s="14">
        <f>IFERROR(AX198-AQ198,"")</f>
        <v/>
      </c>
      <c r="BB198" s="14">
        <f>IFERROR(AY198-AR198,"")</f>
        <v/>
      </c>
      <c r="BD198">
        <f>AH198</f>
        <v/>
      </c>
      <c r="BE198">
        <f>AI198</f>
        <v/>
      </c>
      <c r="BF198">
        <f>AJ198</f>
        <v/>
      </c>
      <c r="BG198" s="14">
        <f>L198</f>
        <v/>
      </c>
      <c r="BH198" s="14">
        <f>IF(X198="","",X198)</f>
        <v/>
      </c>
      <c r="BI198" s="14">
        <f>IF(Y198="","",Y198)</f>
        <v/>
      </c>
      <c r="BJ198">
        <f>Z198</f>
        <v/>
      </c>
      <c r="BK198">
        <f>AA198</f>
        <v/>
      </c>
      <c r="BL198">
        <f>IFERROR(AX198,"")</f>
        <v/>
      </c>
      <c r="BM198">
        <f>IFERROR(AY198,"")</f>
        <v/>
      </c>
    </row>
    <row r="199" ht="14.25" customHeight="1">
      <c r="A199">
        <f>ALGLIB_SSA_XAUUSD!AA199</f>
        <v/>
      </c>
      <c r="B199">
        <f>IF($A199="","",INDEX(ALGLIB_SSA_XAUUSD!$B$2:$B$2401,MATCH($A199,ALGLIB_SSA_XAUUSD!$A$2:$A$2401,1)))</f>
        <v/>
      </c>
      <c r="C199">
        <f>IF($A199="","",INDEX(ALGLIB_SSA_XAUUSD!$C$2:$C$2401,MATCH($A199,ALGLIB_SSA_XAUUSD!$A$2:$A$2401,1)))</f>
        <v/>
      </c>
      <c r="D199" s="14">
        <f>IF($A199="","",INT((ROW()-2)/12)+1)</f>
        <v/>
      </c>
      <c r="E199" s="14">
        <f>IF(AND(E206&lt;&gt;"",D206=D194+1),E194+(E206-E194)*5/12,"")</f>
        <v/>
      </c>
      <c r="F199" s="14">
        <f>IF(AND(F206&lt;&gt;"",D206=D194+1),F194+(F206-F194)*5/12,"")</f>
        <v/>
      </c>
      <c r="G199" s="14">
        <f>IF(AND(G206&lt;&gt;"",D206=D194+1),G194+(G206-G194)*5/12,"")</f>
        <v/>
      </c>
      <c r="H199" s="14">
        <f>IF(AND(H206&lt;&gt;"",D206=D194+1),H194+(H206-H194)*5/12,"")</f>
        <v/>
      </c>
      <c r="I199" s="14">
        <f>IF(AND(L206&lt;&gt;"",D206=D194+1),I194+(I206-I194)*5/12,"")</f>
        <v/>
      </c>
      <c r="J199">
        <f>_xlfn.XLOOKUP($A199,ALGLIB_SSA_XAUUSD!$AA$2:$AA$2401,ALGLIB_SSA_XAUUSD!$P$2:$P$2401,"",0)</f>
        <v/>
      </c>
      <c r="K199">
        <f>_xlfn.XLOOKUP($A199,ALGLIB_SSA_XAUUSD!$AA$2:$AA$2401,ALGLIB_SSA_XAUUSD!$Q$2:$Q$2401,"",0)</f>
        <v/>
      </c>
      <c r="L199">
        <f>_xlfn.XLOOKUP($A199,ALGLIB_SSA_XAUUSD!$AA$2:$AA$2401,ALGLIB_SSA_XAUUSD!$R$2:$R$2401,"",0)</f>
        <v/>
      </c>
      <c r="M199">
        <f>_xlfn.XLOOKUP($A199,ALGLIB_SSA_XAUUSD!$AA$2:$AA$2401,ALGLIB_SSA_XAUUSD!$S$2:$S$2401,"",0)</f>
        <v/>
      </c>
      <c r="N199">
        <f>_xlfn.XLOOKUP($A199,ALGLIB_SSA_XAUUSD!$AA$2:$AA$2401,ALGLIB_SSA_XAUUSD!$T$2:$T$2401,"",0)</f>
        <v/>
      </c>
      <c r="O199">
        <f>_xlfn.XLOOKUP($A199,ALGLIB_SSA_XAUUSD!$AA$2:$AA$2401,ALGLIB_SSA_XAUUSD!$U$2:$U$2401,"",0)</f>
        <v/>
      </c>
      <c r="P199">
        <f>_xlfn.XLOOKUP($A199,ALGLIB_SSA_XAUUSD!$AA$2:$AA$2401,ALGLIB_SSA_XAUUSD!$V$2:$V$2401,"",0)</f>
        <v/>
      </c>
      <c r="S199">
        <f>A199</f>
        <v/>
      </c>
      <c r="T199">
        <f>J199</f>
        <v/>
      </c>
      <c r="U199">
        <f>K199</f>
        <v/>
      </c>
      <c r="V199" s="14">
        <f>IF($A199="","",MOD(ROW()-2,12)+1)</f>
        <v/>
      </c>
      <c r="W199">
        <f>L199</f>
        <v/>
      </c>
      <c r="X199" s="14">
        <f>IF(F199="","",F199)</f>
        <v/>
      </c>
      <c r="Y199" s="14">
        <f>IF(G199="","",G199)</f>
        <v/>
      </c>
      <c r="Z199">
        <f>M199</f>
        <v/>
      </c>
      <c r="AA199">
        <f>N199</f>
        <v/>
      </c>
      <c r="AB199" s="14">
        <f>IF(H199="","",H199)</f>
        <v/>
      </c>
      <c r="AC199">
        <f>O199</f>
        <v/>
      </c>
      <c r="AD199" s="14">
        <f>IF(I199="","",I199)</f>
        <v/>
      </c>
      <c r="AE199">
        <f>P199</f>
        <v/>
      </c>
      <c r="AH199">
        <f>IF(S199&lt;&gt;"",S199,AH198+900)</f>
        <v/>
      </c>
      <c r="AI199">
        <f>IF(T199&lt;&gt;"",T199,AI198)</f>
        <v/>
      </c>
      <c r="AJ199">
        <f>IF(U199&lt;&gt;"",U199,AJ198)</f>
        <v/>
      </c>
      <c r="AK199">
        <f>IF(W199&lt;&gt;"",W199,"")</f>
        <v/>
      </c>
      <c r="AL199" s="14">
        <f>IF(X199&lt;&gt;"",X199,"")</f>
        <v/>
      </c>
      <c r="AM199" s="14">
        <f>IF(Y199&lt;&gt;"",Y199,"")</f>
        <v/>
      </c>
      <c r="AN199" s="14">
        <f>IF(OR(AL199="",AM199=""),"",AL199-AM199)</f>
        <v/>
      </c>
      <c r="AO199">
        <f>IF(AN199="","",IF(AN199&gt;0,"Bullish","Bearish"))</f>
        <v/>
      </c>
      <c r="AP199">
        <f>IF(AO199="",AP198,AO199)</f>
        <v/>
      </c>
      <c r="AQ199" s="14">
        <f>IF(AB199&lt;&gt;"",AB199,"")</f>
        <v/>
      </c>
      <c r="AR199" s="14">
        <f>IF(AD199&lt;&gt;"",AD199,"")</f>
        <v/>
      </c>
      <c r="AS199">
        <f>IF(AS198+1=13,1,AS198+1)</f>
        <v/>
      </c>
      <c r="AT199">
        <f>IFERROR(IF(SLOPE($AQ$182:$AQ$193,$AS$182:$AS$193)&gt;0,MIN(3,ABS(SLOPE($AQ$182:$AQ$193,$AS$182:$AS$193))),IF(SLOPE($AQ$182:$AQ$193,$AS$182:$AS$193)&lt;-0.5,-0.5,0)),0)</f>
        <v/>
      </c>
      <c r="AU199">
        <f>IFERROR(IF(SLOPE($AR$182:$AR$193,$AS$182:$AS$193)&lt;0,MAX(-3,-ABS(SLOPE($AR$182:$AR$193,$AS$182:$AS$193))),IF(SLOPE($AR$182:$AR$193,$AS$182:$AS$193)&gt;0.5,0.5,0)),0)</f>
        <v/>
      </c>
      <c r="AV199">
        <f>($AQ$194+(AT199*(AS199-1)))</f>
        <v/>
      </c>
      <c r="AW199">
        <f>($AR$194+(AU199*(AS199-1)))</f>
        <v/>
      </c>
      <c r="AX199">
        <f>IF(AT199&gt;0,AV199+AT199,AV199)</f>
        <v/>
      </c>
      <c r="AY199">
        <f>IF(AU199&lt;0,AW199+AU199,AW199)</f>
        <v/>
      </c>
      <c r="BA199" s="14">
        <f>IFERROR(AX199-AQ199,"")</f>
        <v/>
      </c>
      <c r="BB199" s="14">
        <f>IFERROR(AY199-AR199,"")</f>
        <v/>
      </c>
      <c r="BD199">
        <f>AH199</f>
        <v/>
      </c>
      <c r="BE199">
        <f>AI199</f>
        <v/>
      </c>
      <c r="BF199">
        <f>AJ199</f>
        <v/>
      </c>
      <c r="BG199" s="14">
        <f>L199</f>
        <v/>
      </c>
      <c r="BH199" s="14">
        <f>IF(X199="","",X199)</f>
        <v/>
      </c>
      <c r="BI199" s="14">
        <f>IF(Y199="","",Y199)</f>
        <v/>
      </c>
      <c r="BJ199">
        <f>Z199</f>
        <v/>
      </c>
      <c r="BK199">
        <f>AA199</f>
        <v/>
      </c>
      <c r="BL199">
        <f>IFERROR(AX199,"")</f>
        <v/>
      </c>
      <c r="BM199">
        <f>IFERROR(AY199,"")</f>
        <v/>
      </c>
    </row>
    <row r="200" ht="14.25" customHeight="1">
      <c r="A200">
        <f>ALGLIB_SSA_XAUUSD!AA200</f>
        <v/>
      </c>
      <c r="B200">
        <f>IF($A200="","",INDEX(ALGLIB_SSA_XAUUSD!$B$2:$B$2401,MATCH($A200,ALGLIB_SSA_XAUUSD!$A$2:$A$2401,1)))</f>
        <v/>
      </c>
      <c r="C200">
        <f>IF($A200="","",INDEX(ALGLIB_SSA_XAUUSD!$C$2:$C$2401,MATCH($A200,ALGLIB_SSA_XAUUSD!$A$2:$A$2401,1)))</f>
        <v/>
      </c>
      <c r="D200" s="14">
        <f>IF($A200="","",INT((ROW()-2)/12)+1)</f>
        <v/>
      </c>
      <c r="E200" s="14">
        <f>IF(AND(E206&lt;&gt;"",D206=D194+1),E194+(E206-E194)*6/12,"")</f>
        <v/>
      </c>
      <c r="F200" s="14">
        <f>IF(AND(F206&lt;&gt;"",D206=D194+1),F194+(F206-F194)*6/12,"")</f>
        <v/>
      </c>
      <c r="G200" s="14">
        <f>IF(AND(G206&lt;&gt;"",D206=D194+1),G194+(G206-G194)*6/12,"")</f>
        <v/>
      </c>
      <c r="H200" s="14">
        <f>IF(AND(H206&lt;&gt;"",D206=D194+1),H194+(H206-H194)*6/12,"")</f>
        <v/>
      </c>
      <c r="I200" s="14">
        <f>IF(AND(L206&lt;&gt;"",D206=D194+1),I194+(I206-I194)*6/12,"")</f>
        <v/>
      </c>
      <c r="J200">
        <f>_xlfn.XLOOKUP($A200,ALGLIB_SSA_XAUUSD!$AA$2:$AA$2401,ALGLIB_SSA_XAUUSD!$P$2:$P$2401,"",0)</f>
        <v/>
      </c>
      <c r="K200">
        <f>_xlfn.XLOOKUP($A200,ALGLIB_SSA_XAUUSD!$AA$2:$AA$2401,ALGLIB_SSA_XAUUSD!$Q$2:$Q$2401,"",0)</f>
        <v/>
      </c>
      <c r="L200">
        <f>_xlfn.XLOOKUP($A200,ALGLIB_SSA_XAUUSD!$AA$2:$AA$2401,ALGLIB_SSA_XAUUSD!$R$2:$R$2401,"",0)</f>
        <v/>
      </c>
      <c r="M200">
        <f>_xlfn.XLOOKUP($A200,ALGLIB_SSA_XAUUSD!$AA$2:$AA$2401,ALGLIB_SSA_XAUUSD!$S$2:$S$2401,"",0)</f>
        <v/>
      </c>
      <c r="N200">
        <f>_xlfn.XLOOKUP($A200,ALGLIB_SSA_XAUUSD!$AA$2:$AA$2401,ALGLIB_SSA_XAUUSD!$T$2:$T$2401,"",0)</f>
        <v/>
      </c>
      <c r="O200">
        <f>_xlfn.XLOOKUP($A200,ALGLIB_SSA_XAUUSD!$AA$2:$AA$2401,ALGLIB_SSA_XAUUSD!$U$2:$U$2401,"",0)</f>
        <v/>
      </c>
      <c r="P200">
        <f>_xlfn.XLOOKUP($A200,ALGLIB_SSA_XAUUSD!$AA$2:$AA$2401,ALGLIB_SSA_XAUUSD!$V$2:$V$2401,"",0)</f>
        <v/>
      </c>
      <c r="S200">
        <f>A200</f>
        <v/>
      </c>
      <c r="T200">
        <f>J200</f>
        <v/>
      </c>
      <c r="U200">
        <f>K200</f>
        <v/>
      </c>
      <c r="V200" s="14">
        <f>IF($A200="","",MOD(ROW()-2,12)+1)</f>
        <v/>
      </c>
      <c r="W200">
        <f>L200</f>
        <v/>
      </c>
      <c r="X200" s="14">
        <f>IF(F200="","",F200)</f>
        <v/>
      </c>
      <c r="Y200" s="14">
        <f>IF(G200="","",G200)</f>
        <v/>
      </c>
      <c r="Z200">
        <f>M200</f>
        <v/>
      </c>
      <c r="AA200">
        <f>N200</f>
        <v/>
      </c>
      <c r="AB200" s="14">
        <f>IF(H200="","",H200)</f>
        <v/>
      </c>
      <c r="AC200">
        <f>O200</f>
        <v/>
      </c>
      <c r="AD200" s="14">
        <f>IF(I200="","",I200)</f>
        <v/>
      </c>
      <c r="AE200">
        <f>P200</f>
        <v/>
      </c>
      <c r="AH200">
        <f>IF(S200&lt;&gt;"",S200,AH199+900)</f>
        <v/>
      </c>
      <c r="AI200">
        <f>IF(T200&lt;&gt;"",T200,AI199)</f>
        <v/>
      </c>
      <c r="AJ200">
        <f>IF(U200&lt;&gt;"",U200,AJ199)</f>
        <v/>
      </c>
      <c r="AK200">
        <f>IF(W200&lt;&gt;"",W200,"")</f>
        <v/>
      </c>
      <c r="AL200" s="14">
        <f>IF(X200&lt;&gt;"",X200,"")</f>
        <v/>
      </c>
      <c r="AM200" s="14">
        <f>IF(Y200&lt;&gt;"",Y200,"")</f>
        <v/>
      </c>
      <c r="AN200" s="14">
        <f>IF(OR(AL200="",AM200=""),"",AL200-AM200)</f>
        <v/>
      </c>
      <c r="AO200">
        <f>IF(AN200="","",IF(AN200&gt;0,"Bullish","Bearish"))</f>
        <v/>
      </c>
      <c r="AP200">
        <f>IF(AO200="",AP199,AO200)</f>
        <v/>
      </c>
      <c r="AQ200" s="14">
        <f>IF(AB200&lt;&gt;"",AB200,"")</f>
        <v/>
      </c>
      <c r="AR200" s="14">
        <f>IF(AD200&lt;&gt;"",AD200,"")</f>
        <v/>
      </c>
      <c r="AS200">
        <f>IF(AS199+1=13,1,AS199+1)</f>
        <v/>
      </c>
      <c r="AT200">
        <f>IFERROR(IF(SLOPE($AQ$182:$AQ$193,$AS$182:$AS$193)&gt;0,MIN(3,ABS(SLOPE($AQ$182:$AQ$193,$AS$182:$AS$193))),IF(SLOPE($AQ$182:$AQ$193,$AS$182:$AS$193)&lt;-0.5,-0.5,0)),0)</f>
        <v/>
      </c>
      <c r="AU200">
        <f>IFERROR(IF(SLOPE($AR$182:$AR$193,$AS$182:$AS$193)&lt;0,MAX(-3,-ABS(SLOPE($AR$182:$AR$193,$AS$182:$AS$193))),IF(SLOPE($AR$182:$AR$193,$AS$182:$AS$193)&gt;0.5,0.5,0)),0)</f>
        <v/>
      </c>
      <c r="AV200">
        <f>($AQ$194+(AT200*(AS200-1)))</f>
        <v/>
      </c>
      <c r="AW200">
        <f>($AR$194+(AU200*(AS200-1)))</f>
        <v/>
      </c>
      <c r="AX200">
        <f>IF(AT200&gt;0,AV200+AT200,AV200)</f>
        <v/>
      </c>
      <c r="AY200">
        <f>IF(AU200&lt;0,AW200+AU200,AW200)</f>
        <v/>
      </c>
      <c r="BA200" s="14">
        <f>IFERROR(AX200-AQ200,"")</f>
        <v/>
      </c>
      <c r="BB200" s="14">
        <f>IFERROR(AY200-AR200,"")</f>
        <v/>
      </c>
      <c r="BD200">
        <f>AH200</f>
        <v/>
      </c>
      <c r="BE200">
        <f>AI200</f>
        <v/>
      </c>
      <c r="BF200">
        <f>AJ200</f>
        <v/>
      </c>
      <c r="BG200" s="14">
        <f>L200</f>
        <v/>
      </c>
      <c r="BH200" s="14">
        <f>IF(X200="","",X200)</f>
        <v/>
      </c>
      <c r="BI200" s="14">
        <f>IF(Y200="","",Y200)</f>
        <v/>
      </c>
      <c r="BJ200">
        <f>Z200</f>
        <v/>
      </c>
      <c r="BK200">
        <f>AA200</f>
        <v/>
      </c>
      <c r="BL200">
        <f>IFERROR(AX200,"")</f>
        <v/>
      </c>
      <c r="BM200">
        <f>IFERROR(AY200,"")</f>
        <v/>
      </c>
    </row>
    <row r="201" ht="14.25" customHeight="1">
      <c r="A201">
        <f>ALGLIB_SSA_XAUUSD!AA201</f>
        <v/>
      </c>
      <c r="B201">
        <f>IF($A201="","",INDEX(ALGLIB_SSA_XAUUSD!$B$2:$B$2401,MATCH($A201,ALGLIB_SSA_XAUUSD!$A$2:$A$2401,1)))</f>
        <v/>
      </c>
      <c r="C201">
        <f>IF($A201="","",INDEX(ALGLIB_SSA_XAUUSD!$C$2:$C$2401,MATCH($A201,ALGLIB_SSA_XAUUSD!$A$2:$A$2401,1)))</f>
        <v/>
      </c>
      <c r="D201" s="14">
        <f>IF($A201="","",INT((ROW()-2)/12)+1)</f>
        <v/>
      </c>
      <c r="E201" s="14">
        <f>IF(AND(E206&lt;&gt;"",D206=D194+1),E194+(E206-E194)*7/12,"")</f>
        <v/>
      </c>
      <c r="F201" s="14">
        <f>IF(AND(F206&lt;&gt;"",D206=D194+1),F194+(F206-F194)*7/12,"")</f>
        <v/>
      </c>
      <c r="G201" s="14">
        <f>IF(AND(G206&lt;&gt;"",D206=D194+1),G194+(G206-G194)*7/12,"")</f>
        <v/>
      </c>
      <c r="H201" s="14">
        <f>IF(AND(H206&lt;&gt;"",D206=D194+1),H194+(H206-H194)*7/12,"")</f>
        <v/>
      </c>
      <c r="I201" s="14">
        <f>IF(AND(L206&lt;&gt;"",D206=D194+1),I194+(I206-I194)*7/12,"")</f>
        <v/>
      </c>
      <c r="J201">
        <f>_xlfn.XLOOKUP($A201,ALGLIB_SSA_XAUUSD!$AA$2:$AA$2401,ALGLIB_SSA_XAUUSD!$P$2:$P$2401,"",0)</f>
        <v/>
      </c>
      <c r="K201">
        <f>_xlfn.XLOOKUP($A201,ALGLIB_SSA_XAUUSD!$AA$2:$AA$2401,ALGLIB_SSA_XAUUSD!$Q$2:$Q$2401,"",0)</f>
        <v/>
      </c>
      <c r="L201">
        <f>_xlfn.XLOOKUP($A201,ALGLIB_SSA_XAUUSD!$AA$2:$AA$2401,ALGLIB_SSA_XAUUSD!$R$2:$R$2401,"",0)</f>
        <v/>
      </c>
      <c r="M201">
        <f>_xlfn.XLOOKUP($A201,ALGLIB_SSA_XAUUSD!$AA$2:$AA$2401,ALGLIB_SSA_XAUUSD!$S$2:$S$2401,"",0)</f>
        <v/>
      </c>
      <c r="N201">
        <f>_xlfn.XLOOKUP($A201,ALGLIB_SSA_XAUUSD!$AA$2:$AA$2401,ALGLIB_SSA_XAUUSD!$T$2:$T$2401,"",0)</f>
        <v/>
      </c>
      <c r="O201">
        <f>_xlfn.XLOOKUP($A201,ALGLIB_SSA_XAUUSD!$AA$2:$AA$2401,ALGLIB_SSA_XAUUSD!$U$2:$U$2401,"",0)</f>
        <v/>
      </c>
      <c r="P201">
        <f>_xlfn.XLOOKUP($A201,ALGLIB_SSA_XAUUSD!$AA$2:$AA$2401,ALGLIB_SSA_XAUUSD!$V$2:$V$2401,"",0)</f>
        <v/>
      </c>
      <c r="S201">
        <f>A201</f>
        <v/>
      </c>
      <c r="T201">
        <f>J201</f>
        <v/>
      </c>
      <c r="U201">
        <f>K201</f>
        <v/>
      </c>
      <c r="V201" s="14">
        <f>IF($A201="","",MOD(ROW()-2,12)+1)</f>
        <v/>
      </c>
      <c r="W201">
        <f>L201</f>
        <v/>
      </c>
      <c r="X201" s="14">
        <f>IF(F201="","",F201)</f>
        <v/>
      </c>
      <c r="Y201" s="14">
        <f>IF(G201="","",G201)</f>
        <v/>
      </c>
      <c r="Z201">
        <f>M201</f>
        <v/>
      </c>
      <c r="AA201">
        <f>N201</f>
        <v/>
      </c>
      <c r="AB201" s="14">
        <f>IF(H201="","",H201)</f>
        <v/>
      </c>
      <c r="AC201">
        <f>O201</f>
        <v/>
      </c>
      <c r="AD201" s="14">
        <f>IF(I201="","",I201)</f>
        <v/>
      </c>
      <c r="AE201">
        <f>P201</f>
        <v/>
      </c>
      <c r="AH201">
        <f>IF(S201&lt;&gt;"",S201,AH200+900)</f>
        <v/>
      </c>
      <c r="AI201">
        <f>IF(T201&lt;&gt;"",T201,AI200)</f>
        <v/>
      </c>
      <c r="AJ201">
        <f>IF(U201&lt;&gt;"",U201,AJ200)</f>
        <v/>
      </c>
      <c r="AK201">
        <f>IF(W201&lt;&gt;"",W201,"")</f>
        <v/>
      </c>
      <c r="AL201" s="14">
        <f>IF(X201&lt;&gt;"",X201,"")</f>
        <v/>
      </c>
      <c r="AM201" s="14">
        <f>IF(Y201&lt;&gt;"",Y201,"")</f>
        <v/>
      </c>
      <c r="AN201" s="14">
        <f>IF(OR(AL201="",AM201=""),"",AL201-AM201)</f>
        <v/>
      </c>
      <c r="AO201">
        <f>IF(AN201="","",IF(AN201&gt;0,"Bullish","Bearish"))</f>
        <v/>
      </c>
      <c r="AP201">
        <f>IF(AO201="",AP200,AO201)</f>
        <v/>
      </c>
      <c r="AQ201" s="14">
        <f>IF(AB201&lt;&gt;"",AB201,"")</f>
        <v/>
      </c>
      <c r="AR201" s="14">
        <f>IF(AD201&lt;&gt;"",AD201,"")</f>
        <v/>
      </c>
      <c r="AS201">
        <f>IF(AS200+1=13,1,AS200+1)</f>
        <v/>
      </c>
      <c r="AT201">
        <f>IFERROR(IF(SLOPE($AQ$182:$AQ$193,$AS$182:$AS$193)&gt;0,MIN(3,ABS(SLOPE($AQ$182:$AQ$193,$AS$182:$AS$193))),IF(SLOPE($AQ$182:$AQ$193,$AS$182:$AS$193)&lt;-0.5,-0.5,0)),0)</f>
        <v/>
      </c>
      <c r="AU201">
        <f>IFERROR(IF(SLOPE($AR$182:$AR$193,$AS$182:$AS$193)&lt;0,MAX(-3,-ABS(SLOPE($AR$182:$AR$193,$AS$182:$AS$193))),IF(SLOPE($AR$182:$AR$193,$AS$182:$AS$193)&gt;0.5,0.5,0)),0)</f>
        <v/>
      </c>
      <c r="AV201">
        <f>($AQ$194+(AT201*(AS201-1)))</f>
        <v/>
      </c>
      <c r="AW201">
        <f>($AR$194+(AU201*(AS201-1)))</f>
        <v/>
      </c>
      <c r="AX201">
        <f>IF(AT201&gt;0,AV201+AT201,AV201)</f>
        <v/>
      </c>
      <c r="AY201">
        <f>IF(AU201&lt;0,AW201+AU201,AW201)</f>
        <v/>
      </c>
      <c r="BA201" s="14">
        <f>IFERROR(AX201-AQ201,"")</f>
        <v/>
      </c>
      <c r="BB201" s="14">
        <f>IFERROR(AY201-AR201,"")</f>
        <v/>
      </c>
      <c r="BD201">
        <f>AH201</f>
        <v/>
      </c>
      <c r="BE201">
        <f>AI201</f>
        <v/>
      </c>
      <c r="BF201">
        <f>AJ201</f>
        <v/>
      </c>
      <c r="BG201" s="14">
        <f>L201</f>
        <v/>
      </c>
      <c r="BH201" s="14">
        <f>IF(X201="","",X201)</f>
        <v/>
      </c>
      <c r="BI201" s="14">
        <f>IF(Y201="","",Y201)</f>
        <v/>
      </c>
      <c r="BJ201">
        <f>Z201</f>
        <v/>
      </c>
      <c r="BK201">
        <f>AA201</f>
        <v/>
      </c>
      <c r="BL201">
        <f>IFERROR(AX201,"")</f>
        <v/>
      </c>
      <c r="BM201">
        <f>IFERROR(AY201,"")</f>
        <v/>
      </c>
    </row>
    <row r="202" ht="14.25" customHeight="1">
      <c r="A202">
        <f>ALGLIB_SSA_XAUUSD!AA202</f>
        <v/>
      </c>
      <c r="B202">
        <f>IF($A202="","",INDEX(ALGLIB_SSA_XAUUSD!$B$2:$B$2401,MATCH($A202,ALGLIB_SSA_XAUUSD!$A$2:$A$2401,1)))</f>
        <v/>
      </c>
      <c r="C202">
        <f>IF($A202="","",INDEX(ALGLIB_SSA_XAUUSD!$C$2:$C$2401,MATCH($A202,ALGLIB_SSA_XAUUSD!$A$2:$A$2401,1)))</f>
        <v/>
      </c>
      <c r="D202" s="14">
        <f>IF($A202="","",INT((ROW()-2)/12)+1)</f>
        <v/>
      </c>
      <c r="E202" s="14">
        <f>IF(AND(E206&lt;&gt;"",D206=D194+1),E194+(E206-E194)*8/12,"")</f>
        <v/>
      </c>
      <c r="F202" s="14">
        <f>IF(AND(F206&lt;&gt;"",D206=D194+1),F194+(F206-F194)*8/12,"")</f>
        <v/>
      </c>
      <c r="G202" s="14">
        <f>IF(AND(G206&lt;&gt;"",D206=D194+1),G194+(G206-G194)*8/12,"")</f>
        <v/>
      </c>
      <c r="H202" s="14">
        <f>IF(AND(H206&lt;&gt;"",D206=D194+1),H194+(H206-H194)*8/12,"")</f>
        <v/>
      </c>
      <c r="I202" s="14">
        <f>IF(AND(L206&lt;&gt;"",D206=D194+1),I194+(I206-I194)*8/12,"")</f>
        <v/>
      </c>
      <c r="J202">
        <f>_xlfn.XLOOKUP($A202,ALGLIB_SSA_XAUUSD!$AA$2:$AA$2401,ALGLIB_SSA_XAUUSD!$P$2:$P$2401,"",0)</f>
        <v/>
      </c>
      <c r="K202">
        <f>_xlfn.XLOOKUP($A202,ALGLIB_SSA_XAUUSD!$AA$2:$AA$2401,ALGLIB_SSA_XAUUSD!$Q$2:$Q$2401,"",0)</f>
        <v/>
      </c>
      <c r="L202">
        <f>_xlfn.XLOOKUP($A202,ALGLIB_SSA_XAUUSD!$AA$2:$AA$2401,ALGLIB_SSA_XAUUSD!$R$2:$R$2401,"",0)</f>
        <v/>
      </c>
      <c r="M202">
        <f>_xlfn.XLOOKUP($A202,ALGLIB_SSA_XAUUSD!$AA$2:$AA$2401,ALGLIB_SSA_XAUUSD!$S$2:$S$2401,"",0)</f>
        <v/>
      </c>
      <c r="N202">
        <f>_xlfn.XLOOKUP($A202,ALGLIB_SSA_XAUUSD!$AA$2:$AA$2401,ALGLIB_SSA_XAUUSD!$T$2:$T$2401,"",0)</f>
        <v/>
      </c>
      <c r="O202">
        <f>_xlfn.XLOOKUP($A202,ALGLIB_SSA_XAUUSD!$AA$2:$AA$2401,ALGLIB_SSA_XAUUSD!$U$2:$U$2401,"",0)</f>
        <v/>
      </c>
      <c r="P202">
        <f>_xlfn.XLOOKUP($A202,ALGLIB_SSA_XAUUSD!$AA$2:$AA$2401,ALGLIB_SSA_XAUUSD!$V$2:$V$2401,"",0)</f>
        <v/>
      </c>
      <c r="S202">
        <f>A202</f>
        <v/>
      </c>
      <c r="T202">
        <f>J202</f>
        <v/>
      </c>
      <c r="U202">
        <f>K202</f>
        <v/>
      </c>
      <c r="V202" s="14">
        <f>IF($A202="","",MOD(ROW()-2,12)+1)</f>
        <v/>
      </c>
      <c r="W202">
        <f>L202</f>
        <v/>
      </c>
      <c r="X202" s="14">
        <f>IF(F202="","",F202)</f>
        <v/>
      </c>
      <c r="Y202" s="14">
        <f>IF(G202="","",G202)</f>
        <v/>
      </c>
      <c r="Z202">
        <f>M202</f>
        <v/>
      </c>
      <c r="AA202">
        <f>N202</f>
        <v/>
      </c>
      <c r="AB202" s="14">
        <f>IF(H202="","",H202)</f>
        <v/>
      </c>
      <c r="AC202">
        <f>O202</f>
        <v/>
      </c>
      <c r="AD202" s="14">
        <f>IF(I202="","",I202)</f>
        <v/>
      </c>
      <c r="AE202">
        <f>P202</f>
        <v/>
      </c>
      <c r="AH202">
        <f>IF(S202&lt;&gt;"",S202,AH201+900)</f>
        <v/>
      </c>
      <c r="AI202">
        <f>IF(T202&lt;&gt;"",T202,AI201)</f>
        <v/>
      </c>
      <c r="AJ202">
        <f>IF(U202&lt;&gt;"",U202,AJ201)</f>
        <v/>
      </c>
      <c r="AK202">
        <f>IF(W202&lt;&gt;"",W202,"")</f>
        <v/>
      </c>
      <c r="AL202" s="14">
        <f>IF(X202&lt;&gt;"",X202,"")</f>
        <v/>
      </c>
      <c r="AM202" s="14">
        <f>IF(Y202&lt;&gt;"",Y202,"")</f>
        <v/>
      </c>
      <c r="AN202" s="14">
        <f>IF(OR(AL202="",AM202=""),"",AL202-AM202)</f>
        <v/>
      </c>
      <c r="AO202">
        <f>IF(AN202="","",IF(AN202&gt;0,"Bullish","Bearish"))</f>
        <v/>
      </c>
      <c r="AP202">
        <f>IF(AO202="",AP201,AO202)</f>
        <v/>
      </c>
      <c r="AQ202" s="14">
        <f>IF(AB202&lt;&gt;"",AB202,"")</f>
        <v/>
      </c>
      <c r="AR202" s="14">
        <f>IF(AD202&lt;&gt;"",AD202,"")</f>
        <v/>
      </c>
      <c r="AS202">
        <f>IF(AS201+1=13,1,AS201+1)</f>
        <v/>
      </c>
      <c r="AT202">
        <f>IFERROR(IF(SLOPE($AQ$182:$AQ$193,$AS$182:$AS$193)&gt;0,MIN(3,ABS(SLOPE($AQ$182:$AQ$193,$AS$182:$AS$193))),IF(SLOPE($AQ$182:$AQ$193,$AS$182:$AS$193)&lt;-0.5,-0.5,0)),0)</f>
        <v/>
      </c>
      <c r="AU202">
        <f>IFERROR(IF(SLOPE($AR$182:$AR$193,$AS$182:$AS$193)&lt;0,MAX(-3,-ABS(SLOPE($AR$182:$AR$193,$AS$182:$AS$193))),IF(SLOPE($AR$182:$AR$193,$AS$182:$AS$193)&gt;0.5,0.5,0)),0)</f>
        <v/>
      </c>
      <c r="AV202">
        <f>($AQ$194+(AT202*(AS202-1)))</f>
        <v/>
      </c>
      <c r="AW202">
        <f>($AR$194+(AU202*(AS202-1)))</f>
        <v/>
      </c>
      <c r="AX202">
        <f>IF(AT202&gt;0,AV202+AT202,AV202)</f>
        <v/>
      </c>
      <c r="AY202">
        <f>IF(AU202&lt;0,AW202+AU202,AW202)</f>
        <v/>
      </c>
      <c r="BA202" s="14">
        <f>IFERROR(AX202-AQ202,"")</f>
        <v/>
      </c>
      <c r="BB202" s="14">
        <f>IFERROR(AY202-AR202,"")</f>
        <v/>
      </c>
      <c r="BD202">
        <f>AH202</f>
        <v/>
      </c>
      <c r="BE202">
        <f>AI202</f>
        <v/>
      </c>
      <c r="BF202">
        <f>AJ202</f>
        <v/>
      </c>
      <c r="BG202" s="14">
        <f>L202</f>
        <v/>
      </c>
      <c r="BH202" s="14">
        <f>IF(X202="","",X202)</f>
        <v/>
      </c>
      <c r="BI202" s="14">
        <f>IF(Y202="","",Y202)</f>
        <v/>
      </c>
      <c r="BJ202">
        <f>Z202</f>
        <v/>
      </c>
      <c r="BK202">
        <f>AA202</f>
        <v/>
      </c>
      <c r="BL202">
        <f>IFERROR(AX202,"")</f>
        <v/>
      </c>
      <c r="BM202">
        <f>IFERROR(AY202,"")</f>
        <v/>
      </c>
    </row>
    <row r="203" ht="14.25" customHeight="1">
      <c r="A203">
        <f>ALGLIB_SSA_XAUUSD!AA203</f>
        <v/>
      </c>
      <c r="B203">
        <f>IF($A203="","",INDEX(ALGLIB_SSA_XAUUSD!$B$2:$B$2401,MATCH($A203,ALGLIB_SSA_XAUUSD!$A$2:$A$2401,1)))</f>
        <v/>
      </c>
      <c r="C203">
        <f>IF($A203="","",INDEX(ALGLIB_SSA_XAUUSD!$C$2:$C$2401,MATCH($A203,ALGLIB_SSA_XAUUSD!$A$2:$A$2401,1)))</f>
        <v/>
      </c>
      <c r="D203" s="14">
        <f>IF($A203="","",INT((ROW()-2)/12)+1)</f>
        <v/>
      </c>
      <c r="E203" s="14">
        <f>IF(AND(E206&lt;&gt;"",D206=D194+1),E194+(E206-E194)*9/12,"")</f>
        <v/>
      </c>
      <c r="F203" s="14">
        <f>IF(AND(F206&lt;&gt;"",D206=D194+1),F194+(F206-F194)*9/12,"")</f>
        <v/>
      </c>
      <c r="G203" s="14">
        <f>IF(AND(G206&lt;&gt;"",D206=D194+1),G194+(G206-G194)*9/12,"")</f>
        <v/>
      </c>
      <c r="H203" s="14">
        <f>IF(AND(H206&lt;&gt;"",D206=D194+1),H194+(H206-H194)*9/12,"")</f>
        <v/>
      </c>
      <c r="I203" s="14">
        <f>IF(AND(L206&lt;&gt;"",D206=D194+1),I194+(I206-I194)*9/12,"")</f>
        <v/>
      </c>
      <c r="J203">
        <f>_xlfn.XLOOKUP($A203,ALGLIB_SSA_XAUUSD!$AA$2:$AA$2401,ALGLIB_SSA_XAUUSD!$P$2:$P$2401,"",0)</f>
        <v/>
      </c>
      <c r="K203">
        <f>_xlfn.XLOOKUP($A203,ALGLIB_SSA_XAUUSD!$AA$2:$AA$2401,ALGLIB_SSA_XAUUSD!$Q$2:$Q$2401,"",0)</f>
        <v/>
      </c>
      <c r="L203">
        <f>_xlfn.XLOOKUP($A203,ALGLIB_SSA_XAUUSD!$AA$2:$AA$2401,ALGLIB_SSA_XAUUSD!$R$2:$R$2401,"",0)</f>
        <v/>
      </c>
      <c r="M203">
        <f>_xlfn.XLOOKUP($A203,ALGLIB_SSA_XAUUSD!$AA$2:$AA$2401,ALGLIB_SSA_XAUUSD!$S$2:$S$2401,"",0)</f>
        <v/>
      </c>
      <c r="N203">
        <f>_xlfn.XLOOKUP($A203,ALGLIB_SSA_XAUUSD!$AA$2:$AA$2401,ALGLIB_SSA_XAUUSD!$T$2:$T$2401,"",0)</f>
        <v/>
      </c>
      <c r="O203">
        <f>_xlfn.XLOOKUP($A203,ALGLIB_SSA_XAUUSD!$AA$2:$AA$2401,ALGLIB_SSA_XAUUSD!$U$2:$U$2401,"",0)</f>
        <v/>
      </c>
      <c r="P203">
        <f>_xlfn.XLOOKUP($A203,ALGLIB_SSA_XAUUSD!$AA$2:$AA$2401,ALGLIB_SSA_XAUUSD!$V$2:$V$2401,"",0)</f>
        <v/>
      </c>
      <c r="S203">
        <f>A203</f>
        <v/>
      </c>
      <c r="T203">
        <f>J203</f>
        <v/>
      </c>
      <c r="U203">
        <f>K203</f>
        <v/>
      </c>
      <c r="V203" s="14">
        <f>IF($A203="","",MOD(ROW()-2,12)+1)</f>
        <v/>
      </c>
      <c r="W203">
        <f>L203</f>
        <v/>
      </c>
      <c r="X203" s="14">
        <f>IF(F203="","",F203)</f>
        <v/>
      </c>
      <c r="Y203" s="14">
        <f>IF(G203="","",G203)</f>
        <v/>
      </c>
      <c r="Z203">
        <f>M203</f>
        <v/>
      </c>
      <c r="AA203">
        <f>N203</f>
        <v/>
      </c>
      <c r="AB203" s="14">
        <f>IF(H203="","",H203)</f>
        <v/>
      </c>
      <c r="AC203">
        <f>O203</f>
        <v/>
      </c>
      <c r="AD203" s="14">
        <f>IF(I203="","",I203)</f>
        <v/>
      </c>
      <c r="AE203">
        <f>P203</f>
        <v/>
      </c>
      <c r="AH203">
        <f>IF(S203&lt;&gt;"",S203,AH202+900)</f>
        <v/>
      </c>
      <c r="AI203">
        <f>IF(T203&lt;&gt;"",T203,AI202)</f>
        <v/>
      </c>
      <c r="AJ203">
        <f>IF(U203&lt;&gt;"",U203,AJ202)</f>
        <v/>
      </c>
      <c r="AK203">
        <f>IF(W203&lt;&gt;"",W203,"")</f>
        <v/>
      </c>
      <c r="AL203" s="14">
        <f>IF(X203&lt;&gt;"",X203,"")</f>
        <v/>
      </c>
      <c r="AM203" s="14">
        <f>IF(Y203&lt;&gt;"",Y203,"")</f>
        <v/>
      </c>
      <c r="AN203" s="14">
        <f>IF(OR(AL203="",AM203=""),"",AL203-AM203)</f>
        <v/>
      </c>
      <c r="AO203">
        <f>IF(AN203="","",IF(AN203&gt;0,"Bullish","Bearish"))</f>
        <v/>
      </c>
      <c r="AP203">
        <f>IF(AO203="",AP202,AO203)</f>
        <v/>
      </c>
      <c r="AQ203" s="14">
        <f>IF(AB203&lt;&gt;"",AB203,"")</f>
        <v/>
      </c>
      <c r="AR203" s="14">
        <f>IF(AD203&lt;&gt;"",AD203,"")</f>
        <v/>
      </c>
      <c r="AS203">
        <f>IF(AS202+1=13,1,AS202+1)</f>
        <v/>
      </c>
      <c r="AT203">
        <f>IFERROR(IF(SLOPE($AQ$182:$AQ$193,$AS$182:$AS$193)&gt;0,MIN(3,ABS(SLOPE($AQ$182:$AQ$193,$AS$182:$AS$193))),IF(SLOPE($AQ$182:$AQ$193,$AS$182:$AS$193)&lt;-0.5,-0.5,0)),0)</f>
        <v/>
      </c>
      <c r="AU203">
        <f>IFERROR(IF(SLOPE($AR$182:$AR$193,$AS$182:$AS$193)&lt;0,MAX(-3,-ABS(SLOPE($AR$182:$AR$193,$AS$182:$AS$193))),IF(SLOPE($AR$182:$AR$193,$AS$182:$AS$193)&gt;0.5,0.5,0)),0)</f>
        <v/>
      </c>
      <c r="AV203">
        <f>($AQ$194+(AT203*(AS203-1)))</f>
        <v/>
      </c>
      <c r="AW203">
        <f>($AR$194+(AU203*(AS203-1)))</f>
        <v/>
      </c>
      <c r="AX203">
        <f>IF(AT203&gt;0,AV203+AT203,AV203)</f>
        <v/>
      </c>
      <c r="AY203">
        <f>IF(AU203&lt;0,AW203+AU203,AW203)</f>
        <v/>
      </c>
      <c r="BA203" s="14">
        <f>IFERROR(AX203-AQ203,"")</f>
        <v/>
      </c>
      <c r="BB203" s="14">
        <f>IFERROR(AY203-AR203,"")</f>
        <v/>
      </c>
      <c r="BD203">
        <f>AH203</f>
        <v/>
      </c>
      <c r="BE203">
        <f>AI203</f>
        <v/>
      </c>
      <c r="BF203">
        <f>AJ203</f>
        <v/>
      </c>
      <c r="BG203" s="14">
        <f>L203</f>
        <v/>
      </c>
      <c r="BH203" s="14">
        <f>IF(X203="","",X203)</f>
        <v/>
      </c>
      <c r="BI203" s="14">
        <f>IF(Y203="","",Y203)</f>
        <v/>
      </c>
      <c r="BJ203">
        <f>Z203</f>
        <v/>
      </c>
      <c r="BK203">
        <f>AA203</f>
        <v/>
      </c>
      <c r="BL203">
        <f>IFERROR(AX203,"")</f>
        <v/>
      </c>
      <c r="BM203">
        <f>IFERROR(AY203,"")</f>
        <v/>
      </c>
    </row>
    <row r="204" ht="14.25" customHeight="1">
      <c r="A204">
        <f>ALGLIB_SSA_XAUUSD!AA204</f>
        <v/>
      </c>
      <c r="B204">
        <f>IF($A204="","",INDEX(ALGLIB_SSA_XAUUSD!$B$2:$B$2401,MATCH($A204,ALGLIB_SSA_XAUUSD!$A$2:$A$2401,1)))</f>
        <v/>
      </c>
      <c r="C204">
        <f>IF($A204="","",INDEX(ALGLIB_SSA_XAUUSD!$C$2:$C$2401,MATCH($A204,ALGLIB_SSA_XAUUSD!$A$2:$A$2401,1)))</f>
        <v/>
      </c>
      <c r="D204" s="14">
        <f>IF($A204="","",INT((ROW()-2)/12)+1)</f>
        <v/>
      </c>
      <c r="E204" s="14">
        <f>IF(AND(E206&lt;&gt;"",D206=D194+1),E194+(E206-E194)*10/12,"")</f>
        <v/>
      </c>
      <c r="F204" s="14">
        <f>IF(AND(F206&lt;&gt;"",D206=D194+1),F194+(F206-F194)*10/12,"")</f>
        <v/>
      </c>
      <c r="G204" s="14">
        <f>IF(AND(G206&lt;&gt;"",D206=D194+1),G194+(G206-G194)*10/12,"")</f>
        <v/>
      </c>
      <c r="H204" s="14">
        <f>IF(AND(H206&lt;&gt;"",D206=D194+1),H194+(H206-H194)*10/12,"")</f>
        <v/>
      </c>
      <c r="I204" s="14">
        <f>IF(AND(L206&lt;&gt;"",D206=D194+1),I194+(I206-I194)*10/12,"")</f>
        <v/>
      </c>
      <c r="J204">
        <f>_xlfn.XLOOKUP($A204,ALGLIB_SSA_XAUUSD!$AA$2:$AA$2401,ALGLIB_SSA_XAUUSD!$P$2:$P$2401,"",0)</f>
        <v/>
      </c>
      <c r="K204">
        <f>_xlfn.XLOOKUP($A204,ALGLIB_SSA_XAUUSD!$AA$2:$AA$2401,ALGLIB_SSA_XAUUSD!$Q$2:$Q$2401,"",0)</f>
        <v/>
      </c>
      <c r="L204">
        <f>_xlfn.XLOOKUP($A204,ALGLIB_SSA_XAUUSD!$AA$2:$AA$2401,ALGLIB_SSA_XAUUSD!$R$2:$R$2401,"",0)</f>
        <v/>
      </c>
      <c r="M204">
        <f>_xlfn.XLOOKUP($A204,ALGLIB_SSA_XAUUSD!$AA$2:$AA$2401,ALGLIB_SSA_XAUUSD!$S$2:$S$2401,"",0)</f>
        <v/>
      </c>
      <c r="N204">
        <f>_xlfn.XLOOKUP($A204,ALGLIB_SSA_XAUUSD!$AA$2:$AA$2401,ALGLIB_SSA_XAUUSD!$T$2:$T$2401,"",0)</f>
        <v/>
      </c>
      <c r="O204">
        <f>_xlfn.XLOOKUP($A204,ALGLIB_SSA_XAUUSD!$AA$2:$AA$2401,ALGLIB_SSA_XAUUSD!$U$2:$U$2401,"",0)</f>
        <v/>
      </c>
      <c r="P204">
        <f>_xlfn.XLOOKUP($A204,ALGLIB_SSA_XAUUSD!$AA$2:$AA$2401,ALGLIB_SSA_XAUUSD!$V$2:$V$2401,"",0)</f>
        <v/>
      </c>
      <c r="S204">
        <f>A204</f>
        <v/>
      </c>
      <c r="T204">
        <f>J204</f>
        <v/>
      </c>
      <c r="U204">
        <f>K204</f>
        <v/>
      </c>
      <c r="V204" s="14">
        <f>IF($A204="","",MOD(ROW()-2,12)+1)</f>
        <v/>
      </c>
      <c r="W204">
        <f>L204</f>
        <v/>
      </c>
      <c r="X204" s="14">
        <f>IF(F204="","",F204)</f>
        <v/>
      </c>
      <c r="Y204" s="14">
        <f>IF(G204="","",G204)</f>
        <v/>
      </c>
      <c r="Z204">
        <f>M204</f>
        <v/>
      </c>
      <c r="AA204">
        <f>N204</f>
        <v/>
      </c>
      <c r="AB204" s="14">
        <f>IF(H204="","",H204)</f>
        <v/>
      </c>
      <c r="AC204">
        <f>O204</f>
        <v/>
      </c>
      <c r="AD204" s="14">
        <f>IF(I204="","",I204)</f>
        <v/>
      </c>
      <c r="AE204">
        <f>P204</f>
        <v/>
      </c>
      <c r="AH204">
        <f>IF(S204&lt;&gt;"",S204,AH203+900)</f>
        <v/>
      </c>
      <c r="AI204">
        <f>IF(T204&lt;&gt;"",T204,AI203)</f>
        <v/>
      </c>
      <c r="AJ204">
        <f>IF(U204&lt;&gt;"",U204,AJ203)</f>
        <v/>
      </c>
      <c r="AK204">
        <f>IF(W204&lt;&gt;"",W204,"")</f>
        <v/>
      </c>
      <c r="AL204" s="14">
        <f>IF(X204&lt;&gt;"",X204,"")</f>
        <v/>
      </c>
      <c r="AM204" s="14">
        <f>IF(Y204&lt;&gt;"",Y204,"")</f>
        <v/>
      </c>
      <c r="AN204" s="14">
        <f>IF(OR(AL204="",AM204=""),"",AL204-AM204)</f>
        <v/>
      </c>
      <c r="AO204">
        <f>IF(AN204="","",IF(AN204&gt;0,"Bullish","Bearish"))</f>
        <v/>
      </c>
      <c r="AP204">
        <f>IF(AO204="",AP203,AO204)</f>
        <v/>
      </c>
      <c r="AQ204" s="14">
        <f>IF(AB204&lt;&gt;"",AB204,"")</f>
        <v/>
      </c>
      <c r="AR204" s="14">
        <f>IF(AD204&lt;&gt;"",AD204,"")</f>
        <v/>
      </c>
      <c r="AS204">
        <f>IF(AS203+1=13,1,AS203+1)</f>
        <v/>
      </c>
      <c r="AT204">
        <f>IFERROR(IF(SLOPE($AQ$182:$AQ$193,$AS$182:$AS$193)&gt;0,MIN(3,ABS(SLOPE($AQ$182:$AQ$193,$AS$182:$AS$193))),IF(SLOPE($AQ$182:$AQ$193,$AS$182:$AS$193)&lt;-0.5,-0.5,0)),0)</f>
        <v/>
      </c>
      <c r="AU204">
        <f>IFERROR(IF(SLOPE($AR$182:$AR$193,$AS$182:$AS$193)&lt;0,MAX(-3,-ABS(SLOPE($AR$182:$AR$193,$AS$182:$AS$193))),IF(SLOPE($AR$182:$AR$193,$AS$182:$AS$193)&gt;0.5,0.5,0)),0)</f>
        <v/>
      </c>
      <c r="AV204">
        <f>($AQ$194+(AT204*(AS204-1)))</f>
        <v/>
      </c>
      <c r="AW204">
        <f>($AR$194+(AU204*(AS204-1)))</f>
        <v/>
      </c>
      <c r="AX204">
        <f>IF(AT204&gt;0,AV204+AT204,AV204)</f>
        <v/>
      </c>
      <c r="AY204">
        <f>IF(AU204&lt;0,AW204+AU204,AW204)</f>
        <v/>
      </c>
      <c r="BA204" s="14">
        <f>IFERROR(AX204-AQ204,"")</f>
        <v/>
      </c>
      <c r="BB204" s="14">
        <f>IFERROR(AY204-AR204,"")</f>
        <v/>
      </c>
      <c r="BD204">
        <f>AH204</f>
        <v/>
      </c>
      <c r="BE204">
        <f>AI204</f>
        <v/>
      </c>
      <c r="BF204">
        <f>AJ204</f>
        <v/>
      </c>
      <c r="BG204" s="14">
        <f>L204</f>
        <v/>
      </c>
      <c r="BH204" s="14">
        <f>IF(X204="","",X204)</f>
        <v/>
      </c>
      <c r="BI204" s="14">
        <f>IF(Y204="","",Y204)</f>
        <v/>
      </c>
      <c r="BJ204">
        <f>Z204</f>
        <v/>
      </c>
      <c r="BK204">
        <f>AA204</f>
        <v/>
      </c>
      <c r="BL204">
        <f>IFERROR(AX204,"")</f>
        <v/>
      </c>
      <c r="BM204">
        <f>IFERROR(AY204,"")</f>
        <v/>
      </c>
    </row>
    <row r="205" ht="14.25" customHeight="1">
      <c r="A205">
        <f>ALGLIB_SSA_XAUUSD!AA205</f>
        <v/>
      </c>
      <c r="B205">
        <f>IF($A205="","",INDEX(ALGLIB_SSA_XAUUSD!$B$2:$B$2401,MATCH($A205,ALGLIB_SSA_XAUUSD!$A$2:$A$2401,1)))</f>
        <v/>
      </c>
      <c r="C205">
        <f>IF($A205="","",INDEX(ALGLIB_SSA_XAUUSD!$C$2:$C$2401,MATCH($A205,ALGLIB_SSA_XAUUSD!$A$2:$A$2401,1)))</f>
        <v/>
      </c>
      <c r="D205" s="14">
        <f>IF($A205="","",INT((ROW()-2)/12)+1)</f>
        <v/>
      </c>
      <c r="E205" s="14">
        <f>IF(AND(E206&lt;&gt;"",D206=D194+1),E194+(E206-E194)*11/12,"")</f>
        <v/>
      </c>
      <c r="F205" s="14">
        <f>IF(AND(F206&lt;&gt;"",D206=D194+1),F194+(F206-F194)*11/12,"")</f>
        <v/>
      </c>
      <c r="G205" s="14">
        <f>IF(AND(G206&lt;&gt;"",D206=D194+1),G194+(G206-G194)*11/12,"")</f>
        <v/>
      </c>
      <c r="H205" s="14">
        <f>IF(AND(H206&lt;&gt;"",D206=D194+1),H194+(H206-H194)*11/12,"")</f>
        <v/>
      </c>
      <c r="I205" s="14">
        <f>IF(AND(L206&lt;&gt;"",D206=D194+1),I194+(I206-I194)*11/12,"")</f>
        <v/>
      </c>
      <c r="J205">
        <f>_xlfn.XLOOKUP($A205,ALGLIB_SSA_XAUUSD!$AA$2:$AA$2401,ALGLIB_SSA_XAUUSD!$P$2:$P$2401,"",0)</f>
        <v/>
      </c>
      <c r="K205">
        <f>_xlfn.XLOOKUP($A205,ALGLIB_SSA_XAUUSD!$AA$2:$AA$2401,ALGLIB_SSA_XAUUSD!$Q$2:$Q$2401,"",0)</f>
        <v/>
      </c>
      <c r="L205">
        <f>_xlfn.XLOOKUP($A205,ALGLIB_SSA_XAUUSD!$AA$2:$AA$2401,ALGLIB_SSA_XAUUSD!$R$2:$R$2401,"",0)</f>
        <v/>
      </c>
      <c r="M205">
        <f>_xlfn.XLOOKUP($A205,ALGLIB_SSA_XAUUSD!$AA$2:$AA$2401,ALGLIB_SSA_XAUUSD!$S$2:$S$2401,"",0)</f>
        <v/>
      </c>
      <c r="N205">
        <f>_xlfn.XLOOKUP($A205,ALGLIB_SSA_XAUUSD!$AA$2:$AA$2401,ALGLIB_SSA_XAUUSD!$T$2:$T$2401,"",0)</f>
        <v/>
      </c>
      <c r="O205">
        <f>_xlfn.XLOOKUP($A205,ALGLIB_SSA_XAUUSD!$AA$2:$AA$2401,ALGLIB_SSA_XAUUSD!$U$2:$U$2401,"",0)</f>
        <v/>
      </c>
      <c r="P205">
        <f>_xlfn.XLOOKUP($A205,ALGLIB_SSA_XAUUSD!$AA$2:$AA$2401,ALGLIB_SSA_XAUUSD!$V$2:$V$2401,"",0)</f>
        <v/>
      </c>
      <c r="S205">
        <f>A205</f>
        <v/>
      </c>
      <c r="T205">
        <f>J205</f>
        <v/>
      </c>
      <c r="U205">
        <f>K205</f>
        <v/>
      </c>
      <c r="V205" s="14">
        <f>IF($A205="","",MOD(ROW()-2,12)+1)</f>
        <v/>
      </c>
      <c r="W205">
        <f>L205</f>
        <v/>
      </c>
      <c r="X205" s="14">
        <f>IF(F205="","",F205)</f>
        <v/>
      </c>
      <c r="Y205" s="14">
        <f>IF(G205="","",G205)</f>
        <v/>
      </c>
      <c r="Z205">
        <f>M205</f>
        <v/>
      </c>
      <c r="AA205">
        <f>N205</f>
        <v/>
      </c>
      <c r="AB205" s="14">
        <f>IF(H205="","",H205)</f>
        <v/>
      </c>
      <c r="AC205">
        <f>O205</f>
        <v/>
      </c>
      <c r="AD205" s="14">
        <f>IF(I205="","",I205)</f>
        <v/>
      </c>
      <c r="AE205">
        <f>P205</f>
        <v/>
      </c>
      <c r="AH205">
        <f>IF(S205&lt;&gt;"",S205,AH204+900)</f>
        <v/>
      </c>
      <c r="AI205">
        <f>IF(T205&lt;&gt;"",T205,AI204)</f>
        <v/>
      </c>
      <c r="AJ205">
        <f>IF(U205&lt;&gt;"",U205,AJ204)</f>
        <v/>
      </c>
      <c r="AK205">
        <f>IF(W205&lt;&gt;"",W205,"")</f>
        <v/>
      </c>
      <c r="AL205" s="14">
        <f>IF(X205&lt;&gt;"",X205,"")</f>
        <v/>
      </c>
      <c r="AM205" s="14">
        <f>IF(Y205&lt;&gt;"",Y205,"")</f>
        <v/>
      </c>
      <c r="AN205" s="14">
        <f>IF(OR(AL205="",AM205=""),"",AL205-AM205)</f>
        <v/>
      </c>
      <c r="AO205">
        <f>IF(AN205="","",IF(AN205&gt;0,"Bullish","Bearish"))</f>
        <v/>
      </c>
      <c r="AP205">
        <f>IF(AO205="",AP204,AO205)</f>
        <v/>
      </c>
      <c r="AQ205" s="14">
        <f>IF(AB205&lt;&gt;"",AB205,"")</f>
        <v/>
      </c>
      <c r="AR205" s="14">
        <f>IF(AD205&lt;&gt;"",AD205,"")</f>
        <v/>
      </c>
      <c r="AS205">
        <f>IF(AS204+1=13,1,AS204+1)</f>
        <v/>
      </c>
      <c r="AT205">
        <f>IFERROR(IF(SLOPE($AQ$182:$AQ$193,$AS$182:$AS$193)&gt;0,MIN(3,ABS(SLOPE($AQ$182:$AQ$193,$AS$182:$AS$193))),IF(SLOPE($AQ$182:$AQ$193,$AS$182:$AS$193)&lt;-0.5,-0.5,0)),0)</f>
        <v/>
      </c>
      <c r="AU205">
        <f>IFERROR(IF(SLOPE($AR$182:$AR$193,$AS$182:$AS$193)&lt;0,MAX(-3,-ABS(SLOPE($AR$182:$AR$193,$AS$182:$AS$193))),IF(SLOPE($AR$182:$AR$193,$AS$182:$AS$193)&gt;0.5,0.5,0)),0)</f>
        <v/>
      </c>
      <c r="AV205">
        <f>($AQ$194+(AT205*(AS205-1)))</f>
        <v/>
      </c>
      <c r="AW205">
        <f>($AR$194+(AU205*(AS205-1)))</f>
        <v/>
      </c>
      <c r="AX205">
        <f>IF(AT205&gt;0,AV205+AT205,AV205)</f>
        <v/>
      </c>
      <c r="AY205">
        <f>IF(AU205&lt;0,AW205+AU205,AW205)</f>
        <v/>
      </c>
      <c r="BA205" s="14">
        <f>IFERROR(AX205-AQ205,"")</f>
        <v/>
      </c>
      <c r="BB205" s="14">
        <f>IFERROR(AY205-AR205,"")</f>
        <v/>
      </c>
      <c r="BD205">
        <f>AH205</f>
        <v/>
      </c>
      <c r="BE205">
        <f>AI205</f>
        <v/>
      </c>
      <c r="BF205">
        <f>AJ205</f>
        <v/>
      </c>
      <c r="BG205" s="14">
        <f>L205</f>
        <v/>
      </c>
      <c r="BH205" s="14">
        <f>IF(X205="","",X205)</f>
        <v/>
      </c>
      <c r="BI205" s="14">
        <f>IF(Y205="","",Y205)</f>
        <v/>
      </c>
      <c r="BJ205">
        <f>Z205</f>
        <v/>
      </c>
      <c r="BK205">
        <f>AA205</f>
        <v/>
      </c>
      <c r="BL205">
        <f>IFERROR(AX205,"")</f>
        <v/>
      </c>
      <c r="BM205">
        <f>IFERROR(AY205,"")</f>
        <v/>
      </c>
    </row>
    <row r="206" ht="14.25" customHeight="1">
      <c r="A206">
        <f>ALGLIB_SSA_XAUUSD!AA206</f>
        <v/>
      </c>
      <c r="B206">
        <f>IF($A206="","",INDEX(ALGLIB_SSA_XAUUSD!$B$2:$B$2401,MATCH($A206,ALGLIB_SSA_XAUUSD!$A$2:$A$2401,1)))</f>
        <v/>
      </c>
      <c r="C206">
        <f>IF($A206="","",INDEX(ALGLIB_SSA_XAUUSD!$C$2:$C$2401,MATCH($A206,ALGLIB_SSA_XAUUSD!$A$2:$A$2401,1)))</f>
        <v/>
      </c>
      <c r="D206" s="14">
        <f>IF($A206="","",INT((ROW()-2)/12)+1)</f>
        <v/>
      </c>
      <c r="E206" s="14">
        <f>IF($A206="","",INDEX(ALGLIB_SSA_XAUUSD!$D$2:$D$2401,MATCH($A206,ALGLIB_SSA_XAUUSD!$A$2:$A$2401,1)))</f>
        <v/>
      </c>
      <c r="F206" s="14">
        <f>IF($A206="","",INDEX(ALGLIB_SSA_XAUUSD!$E$2:$E$2401,MATCH($A206,ALGLIB_SSA_XAUUSD!$A$2:$A$2401,1)))</f>
        <v/>
      </c>
      <c r="G206" s="14">
        <f>IF($A206="","",INDEX(ALGLIB_SSA_XAUUSD!$F$2:$F$2401,MATCH($A206,ALGLIB_SSA_XAUUSD!$A$2:$A$2401,1)))</f>
        <v/>
      </c>
      <c r="H206" s="14">
        <f>IF($A206="","",INDEX(ALGLIB_SSA_XAUUSD!$G$2:$G$2401,MATCH($A206,ALGLIB_SSA_XAUUSD!$A$2:$A$2401,1)))</f>
        <v/>
      </c>
      <c r="I206" s="14">
        <f>IF($A206="","",INDEX(ALGLIB_SSA_XAUUSD!$H$2:$H$2401,MATCH($A206,ALGLIB_SSA_XAUUSD!$A$2:$A$2401,1)))</f>
        <v/>
      </c>
      <c r="J206">
        <f>_xlfn.XLOOKUP($A206,ALGLIB_SSA_XAUUSD!$AA$2:$AA$2401,ALGLIB_SSA_XAUUSD!$P$2:$P$2401,"",0)</f>
        <v/>
      </c>
      <c r="K206">
        <f>_xlfn.XLOOKUP($A206,ALGLIB_SSA_XAUUSD!$AA$2:$AA$2401,ALGLIB_SSA_XAUUSD!$Q$2:$Q$2401,"",0)</f>
        <v/>
      </c>
      <c r="L206">
        <f>_xlfn.XLOOKUP($A206,ALGLIB_SSA_XAUUSD!$AA$2:$AA$2401,ALGLIB_SSA_XAUUSD!$R$2:$R$2401,"",0)</f>
        <v/>
      </c>
      <c r="M206">
        <f>_xlfn.XLOOKUP($A206,ALGLIB_SSA_XAUUSD!$AA$2:$AA$2401,ALGLIB_SSA_XAUUSD!$S$2:$S$2401,"",0)</f>
        <v/>
      </c>
      <c r="N206">
        <f>_xlfn.XLOOKUP($A206,ALGLIB_SSA_XAUUSD!$AA$2:$AA$2401,ALGLIB_SSA_XAUUSD!$T$2:$T$2401,"",0)</f>
        <v/>
      </c>
      <c r="O206">
        <f>_xlfn.XLOOKUP($A206,ALGLIB_SSA_XAUUSD!$AA$2:$AA$2401,ALGLIB_SSA_XAUUSD!$U$2:$U$2401,"",0)</f>
        <v/>
      </c>
      <c r="P206">
        <f>_xlfn.XLOOKUP($A206,ALGLIB_SSA_XAUUSD!$AA$2:$AA$2401,ALGLIB_SSA_XAUUSD!$V$2:$V$2401,"",0)</f>
        <v/>
      </c>
      <c r="S206">
        <f>A206</f>
        <v/>
      </c>
      <c r="T206">
        <f>J206</f>
        <v/>
      </c>
      <c r="U206">
        <f>K206</f>
        <v/>
      </c>
      <c r="V206" s="14">
        <f>IF($A206="","",MOD(ROW()-2,12)+1)</f>
        <v/>
      </c>
      <c r="W206">
        <f>L206</f>
        <v/>
      </c>
      <c r="X206" s="14">
        <f>IF(F206="","",F206)</f>
        <v/>
      </c>
      <c r="Y206" s="14">
        <f>IF(G206="","",G206)</f>
        <v/>
      </c>
      <c r="Z206">
        <f>M206</f>
        <v/>
      </c>
      <c r="AA206">
        <f>N206</f>
        <v/>
      </c>
      <c r="AB206" s="14">
        <f>IF(H206="","",H206)</f>
        <v/>
      </c>
      <c r="AC206">
        <f>O206</f>
        <v/>
      </c>
      <c r="AD206" s="14">
        <f>IF(I206="","",I206)</f>
        <v/>
      </c>
      <c r="AE206">
        <f>P206</f>
        <v/>
      </c>
      <c r="AH206">
        <f>IF(S206&lt;&gt;"",S206,AH205+900)</f>
        <v/>
      </c>
      <c r="AI206">
        <f>IF(T206&lt;&gt;"",T206,AI205)</f>
        <v/>
      </c>
      <c r="AJ206">
        <f>IF(U206&lt;&gt;"",U206,AJ205)</f>
        <v/>
      </c>
      <c r="AK206">
        <f>IF(W206&lt;&gt;"",W206,"")</f>
        <v/>
      </c>
      <c r="AL206" s="14">
        <f>IF(X206&lt;&gt;"",X206,"")</f>
        <v/>
      </c>
      <c r="AM206" s="14">
        <f>IF(Y206&lt;&gt;"",Y206,"")</f>
        <v/>
      </c>
      <c r="AN206" s="14">
        <f>IF(OR(AL206="",AM206=""),"",AL206-AM206)</f>
        <v/>
      </c>
      <c r="AO206">
        <f>IF(AN206="","",IF(AN206&gt;0,"Bullish","Bearish"))</f>
        <v/>
      </c>
      <c r="AP206">
        <f>IF(AO206="",AP205,AO206)</f>
        <v/>
      </c>
      <c r="AQ206" s="14">
        <f>IF(AB206&lt;&gt;"",AB206,"")</f>
        <v/>
      </c>
      <c r="AR206" s="14">
        <f>IF(AD206&lt;&gt;"",AD206,"")</f>
        <v/>
      </c>
      <c r="AS206">
        <f>IF(AS205+1=13,1,AS205+1)</f>
        <v/>
      </c>
      <c r="AT206">
        <f>IFERROR(IF(SLOPE($AQ$194:$AQ$205,$AS$194:$AS$205)&gt;0,MIN(3,ABS(SLOPE($AQ$194:$AQ$205,$AS$194:$AS$205))),IF(SLOPE($AQ$194:$AQ$205,$AS$194:$AS$205)&lt;-0.5,-0.5,0)),0)</f>
        <v/>
      </c>
      <c r="AU206">
        <f>IFERROR(IF(SLOPE($AR$194:$AR$205,$AS$194:$AS$205)&lt;0,MAX(-3,-ABS(SLOPE($AR$194:$AR$205,$AS$194:$AS$205))),IF(SLOPE($AR$194:$AR$205,$AS$194:$AS$205)&gt;0.5,0.5,0)),0)</f>
        <v/>
      </c>
      <c r="AV206">
        <f>($AQ$206+(AT206*(AS206-1)))</f>
        <v/>
      </c>
      <c r="AW206">
        <f>($AR$206+(AU206*(AS206-1)))</f>
        <v/>
      </c>
      <c r="AX206">
        <f>IF(AT206&gt;0,AV206+AT206,AV206)</f>
        <v/>
      </c>
      <c r="AY206">
        <f>IF(AU206&lt;0,AW206+AU206,AW206)</f>
        <v/>
      </c>
      <c r="BA206" s="14">
        <f>IFERROR(AX206-AQ206,"")</f>
        <v/>
      </c>
      <c r="BB206" s="14">
        <f>IFERROR(AY206-AR206,"")</f>
        <v/>
      </c>
      <c r="BD206">
        <f>AH206</f>
        <v/>
      </c>
      <c r="BE206">
        <f>AI206</f>
        <v/>
      </c>
      <c r="BF206">
        <f>AJ206</f>
        <v/>
      </c>
      <c r="BG206" s="14">
        <f>L206</f>
        <v/>
      </c>
      <c r="BH206" s="14">
        <f>IF(X206="","",X206)</f>
        <v/>
      </c>
      <c r="BI206" s="14">
        <f>IF(Y206="","",Y206)</f>
        <v/>
      </c>
      <c r="BJ206">
        <f>Z206</f>
        <v/>
      </c>
      <c r="BK206">
        <f>AA206</f>
        <v/>
      </c>
      <c r="BL206">
        <f>IFERROR(AX206,"")</f>
        <v/>
      </c>
      <c r="BM206">
        <f>IFERROR(AY206,"")</f>
        <v/>
      </c>
    </row>
    <row r="207" ht="14.25" customHeight="1">
      <c r="A207">
        <f>ALGLIB_SSA_XAUUSD!AA207</f>
        <v/>
      </c>
      <c r="B207">
        <f>IF($A207="","",INDEX(ALGLIB_SSA_XAUUSD!$B$2:$B$2401,MATCH($A207,ALGLIB_SSA_XAUUSD!$A$2:$A$2401,1)))</f>
        <v/>
      </c>
      <c r="C207">
        <f>IF($A207="","",INDEX(ALGLIB_SSA_XAUUSD!$C$2:$C$2401,MATCH($A207,ALGLIB_SSA_XAUUSD!$A$2:$A$2401,1)))</f>
        <v/>
      </c>
      <c r="D207" s="14">
        <f>IF($A207="","",INT((ROW()-2)/12)+1)</f>
        <v/>
      </c>
      <c r="E207" s="14">
        <f>IF(AND(E218&lt;&gt;"",D218=D206+1),E206+(E218-E206)*1/12,"")</f>
        <v/>
      </c>
      <c r="F207" s="14">
        <f>IF(AND(F218&lt;&gt;"",D218=D206+1),F206+(F218-F206)*1/12,"")</f>
        <v/>
      </c>
      <c r="G207" s="14">
        <f>IF(AND(G218&lt;&gt;"",D218=D206+1),G206+(G218-G206)*1/12,"")</f>
        <v/>
      </c>
      <c r="H207" s="14">
        <f>IF(AND(H218&lt;&gt;"",D218=D206+1),H206+(H218-H206)*1/12,"")</f>
        <v/>
      </c>
      <c r="I207" s="14">
        <f>IF(AND(L218&lt;&gt;"",D218=D206+1),I206+(I218-I206)*1/12,"")</f>
        <v/>
      </c>
      <c r="J207">
        <f>_xlfn.XLOOKUP($A207,ALGLIB_SSA_XAUUSD!$AA$2:$AA$2401,ALGLIB_SSA_XAUUSD!$P$2:$P$2401,"",0)</f>
        <v/>
      </c>
      <c r="K207">
        <f>_xlfn.XLOOKUP($A207,ALGLIB_SSA_XAUUSD!$AA$2:$AA$2401,ALGLIB_SSA_XAUUSD!$Q$2:$Q$2401,"",0)</f>
        <v/>
      </c>
      <c r="L207">
        <f>_xlfn.XLOOKUP($A207,ALGLIB_SSA_XAUUSD!$AA$2:$AA$2401,ALGLIB_SSA_XAUUSD!$R$2:$R$2401,"",0)</f>
        <v/>
      </c>
      <c r="M207">
        <f>_xlfn.XLOOKUP($A207,ALGLIB_SSA_XAUUSD!$AA$2:$AA$2401,ALGLIB_SSA_XAUUSD!$S$2:$S$2401,"",0)</f>
        <v/>
      </c>
      <c r="N207">
        <f>_xlfn.XLOOKUP($A207,ALGLIB_SSA_XAUUSD!$AA$2:$AA$2401,ALGLIB_SSA_XAUUSD!$T$2:$T$2401,"",0)</f>
        <v/>
      </c>
      <c r="O207">
        <f>_xlfn.XLOOKUP($A207,ALGLIB_SSA_XAUUSD!$AA$2:$AA$2401,ALGLIB_SSA_XAUUSD!$U$2:$U$2401,"",0)</f>
        <v/>
      </c>
      <c r="P207">
        <f>_xlfn.XLOOKUP($A207,ALGLIB_SSA_XAUUSD!$AA$2:$AA$2401,ALGLIB_SSA_XAUUSD!$V$2:$V$2401,"",0)</f>
        <v/>
      </c>
      <c r="S207">
        <f>A207</f>
        <v/>
      </c>
      <c r="T207">
        <f>J207</f>
        <v/>
      </c>
      <c r="U207">
        <f>K207</f>
        <v/>
      </c>
      <c r="V207" s="14">
        <f>IF($A207="","",MOD(ROW()-2,12)+1)</f>
        <v/>
      </c>
      <c r="W207">
        <f>L207</f>
        <v/>
      </c>
      <c r="X207" s="14">
        <f>IF(F207="","",F207)</f>
        <v/>
      </c>
      <c r="Y207" s="14">
        <f>IF(G207="","",G207)</f>
        <v/>
      </c>
      <c r="Z207">
        <f>M207</f>
        <v/>
      </c>
      <c r="AA207">
        <f>N207</f>
        <v/>
      </c>
      <c r="AB207" s="14">
        <f>IF(H207="","",H207)</f>
        <v/>
      </c>
      <c r="AC207">
        <f>O207</f>
        <v/>
      </c>
      <c r="AD207" s="14">
        <f>IF(I207="","",I207)</f>
        <v/>
      </c>
      <c r="AE207">
        <f>P207</f>
        <v/>
      </c>
      <c r="AH207">
        <f>IF(S207&lt;&gt;"",S207,AH206+900)</f>
        <v/>
      </c>
      <c r="AI207">
        <f>IF(T207&lt;&gt;"",T207,AI206)</f>
        <v/>
      </c>
      <c r="AJ207">
        <f>IF(U207&lt;&gt;"",U207,AJ206)</f>
        <v/>
      </c>
      <c r="AK207">
        <f>IF(W207&lt;&gt;"",W207,"")</f>
        <v/>
      </c>
      <c r="AL207" s="14">
        <f>IF(X207&lt;&gt;"",X207,"")</f>
        <v/>
      </c>
      <c r="AM207" s="14">
        <f>IF(Y207&lt;&gt;"",Y207,"")</f>
        <v/>
      </c>
      <c r="AN207" s="14">
        <f>IF(OR(AL207="",AM207=""),"",AL207-AM207)</f>
        <v/>
      </c>
      <c r="AO207">
        <f>IF(AN207="","",IF(AN207&gt;0,"Bullish","Bearish"))</f>
        <v/>
      </c>
      <c r="AP207">
        <f>IF(AO207="",AP206,AO207)</f>
        <v/>
      </c>
      <c r="AQ207" s="14">
        <f>IF(AB207&lt;&gt;"",AB207,"")</f>
        <v/>
      </c>
      <c r="AR207" s="14">
        <f>IF(AD207&lt;&gt;"",AD207,"")</f>
        <v/>
      </c>
      <c r="AS207">
        <f>IF(AS206+1=13,1,AS206+1)</f>
        <v/>
      </c>
      <c r="AT207">
        <f>IFERROR(IF(SLOPE($AQ$194:$AQ$205,$AS$194:$AS$205)&gt;0,MIN(3,ABS(SLOPE($AQ$194:$AQ$205,$AS$194:$AS$205))),IF(SLOPE($AQ$194:$AQ$205,$AS$194:$AS$205)&lt;-0.5,-0.5,0)),0)</f>
        <v/>
      </c>
      <c r="AU207">
        <f>IFERROR(IF(SLOPE($AR$194:$AR$205,$AS$194:$AS$205)&lt;0,MAX(-3,-ABS(SLOPE($AR$194:$AR$205,$AS$194:$AS$205))),IF(SLOPE($AR$194:$AR$205,$AS$194:$AS$205)&gt;0.5,0.5,0)),0)</f>
        <v/>
      </c>
      <c r="AV207">
        <f>($AQ$206+(AT207*(AS207-1)))</f>
        <v/>
      </c>
      <c r="AW207">
        <f>($AR$206+(AU207*(AS207-1)))</f>
        <v/>
      </c>
      <c r="AX207">
        <f>IF(AT207&gt;0,AV207+AT207,AV207)</f>
        <v/>
      </c>
      <c r="AY207">
        <f>IF(AU207&lt;0,AW207+AU207,AW207)</f>
        <v/>
      </c>
      <c r="BA207" s="14">
        <f>IFERROR(AX207-AQ207,"")</f>
        <v/>
      </c>
      <c r="BB207" s="14">
        <f>IFERROR(AY207-AR207,"")</f>
        <v/>
      </c>
      <c r="BD207">
        <f>AH207</f>
        <v/>
      </c>
      <c r="BE207">
        <f>AI207</f>
        <v/>
      </c>
      <c r="BF207">
        <f>AJ207</f>
        <v/>
      </c>
      <c r="BG207" s="14">
        <f>L207</f>
        <v/>
      </c>
      <c r="BH207" s="14">
        <f>IF(X207="","",X207)</f>
        <v/>
      </c>
      <c r="BI207" s="14">
        <f>IF(Y207="","",Y207)</f>
        <v/>
      </c>
      <c r="BJ207">
        <f>Z207</f>
        <v/>
      </c>
      <c r="BK207">
        <f>AA207</f>
        <v/>
      </c>
      <c r="BL207">
        <f>IFERROR(AX207,"")</f>
        <v/>
      </c>
      <c r="BM207">
        <f>IFERROR(AY207,"")</f>
        <v/>
      </c>
    </row>
    <row r="208" ht="14.25" customHeight="1">
      <c r="A208">
        <f>ALGLIB_SSA_XAUUSD!AA208</f>
        <v/>
      </c>
      <c r="B208">
        <f>IF($A208="","",INDEX(ALGLIB_SSA_XAUUSD!$B$2:$B$2401,MATCH($A208,ALGLIB_SSA_XAUUSD!$A$2:$A$2401,1)))</f>
        <v/>
      </c>
      <c r="C208">
        <f>IF($A208="","",INDEX(ALGLIB_SSA_XAUUSD!$C$2:$C$2401,MATCH($A208,ALGLIB_SSA_XAUUSD!$A$2:$A$2401,1)))</f>
        <v/>
      </c>
      <c r="D208" s="14">
        <f>IF($A208="","",INT((ROW()-2)/12)+1)</f>
        <v/>
      </c>
      <c r="E208" s="14">
        <f>IF(AND(E218&lt;&gt;"",D218=D206+1),E206+(E218-E206)*2/12,"")</f>
        <v/>
      </c>
      <c r="F208" s="14">
        <f>IF(AND(F218&lt;&gt;"",D218=D206+1),F206+(F218-F206)*2/12,"")</f>
        <v/>
      </c>
      <c r="G208" s="14">
        <f>IF(AND(G218&lt;&gt;"",D218=D206+1),G206+(G218-G206)*2/12,"")</f>
        <v/>
      </c>
      <c r="H208" s="14">
        <f>IF(AND(H218&lt;&gt;"",D218=D206+1),H206+(H218-H206)*2/12,"")</f>
        <v/>
      </c>
      <c r="I208" s="14">
        <f>IF(AND(L218&lt;&gt;"",D218=D206+1),I206+(I218-I206)*2/12,"")</f>
        <v/>
      </c>
      <c r="J208">
        <f>_xlfn.XLOOKUP($A208,ALGLIB_SSA_XAUUSD!$AA$2:$AA$2401,ALGLIB_SSA_XAUUSD!$P$2:$P$2401,"",0)</f>
        <v/>
      </c>
      <c r="K208">
        <f>_xlfn.XLOOKUP($A208,ALGLIB_SSA_XAUUSD!$AA$2:$AA$2401,ALGLIB_SSA_XAUUSD!$Q$2:$Q$2401,"",0)</f>
        <v/>
      </c>
      <c r="L208">
        <f>_xlfn.XLOOKUP($A208,ALGLIB_SSA_XAUUSD!$AA$2:$AA$2401,ALGLIB_SSA_XAUUSD!$R$2:$R$2401,"",0)</f>
        <v/>
      </c>
      <c r="M208">
        <f>_xlfn.XLOOKUP($A208,ALGLIB_SSA_XAUUSD!$AA$2:$AA$2401,ALGLIB_SSA_XAUUSD!$S$2:$S$2401,"",0)</f>
        <v/>
      </c>
      <c r="N208">
        <f>_xlfn.XLOOKUP($A208,ALGLIB_SSA_XAUUSD!$AA$2:$AA$2401,ALGLIB_SSA_XAUUSD!$T$2:$T$2401,"",0)</f>
        <v/>
      </c>
      <c r="O208">
        <f>_xlfn.XLOOKUP($A208,ALGLIB_SSA_XAUUSD!$AA$2:$AA$2401,ALGLIB_SSA_XAUUSD!$U$2:$U$2401,"",0)</f>
        <v/>
      </c>
      <c r="P208">
        <f>_xlfn.XLOOKUP($A208,ALGLIB_SSA_XAUUSD!$AA$2:$AA$2401,ALGLIB_SSA_XAUUSD!$V$2:$V$2401,"",0)</f>
        <v/>
      </c>
      <c r="S208">
        <f>A208</f>
        <v/>
      </c>
      <c r="T208">
        <f>J208</f>
        <v/>
      </c>
      <c r="U208">
        <f>K208</f>
        <v/>
      </c>
      <c r="V208" s="14">
        <f>IF($A208="","",MOD(ROW()-2,12)+1)</f>
        <v/>
      </c>
      <c r="W208">
        <f>L208</f>
        <v/>
      </c>
      <c r="X208" s="14">
        <f>IF(F208="","",F208)</f>
        <v/>
      </c>
      <c r="Y208" s="14">
        <f>IF(G208="","",G208)</f>
        <v/>
      </c>
      <c r="Z208">
        <f>M208</f>
        <v/>
      </c>
      <c r="AA208">
        <f>N208</f>
        <v/>
      </c>
      <c r="AB208" s="14">
        <f>IF(H208="","",H208)</f>
        <v/>
      </c>
      <c r="AC208">
        <f>O208</f>
        <v/>
      </c>
      <c r="AD208" s="14">
        <f>IF(I208="","",I208)</f>
        <v/>
      </c>
      <c r="AE208">
        <f>P208</f>
        <v/>
      </c>
      <c r="AH208">
        <f>IF(S208&lt;&gt;"",S208,AH207+900)</f>
        <v/>
      </c>
      <c r="AI208">
        <f>IF(T208&lt;&gt;"",T208,AI207)</f>
        <v/>
      </c>
      <c r="AJ208">
        <f>IF(U208&lt;&gt;"",U208,AJ207)</f>
        <v/>
      </c>
      <c r="AK208">
        <f>IF(W208&lt;&gt;"",W208,"")</f>
        <v/>
      </c>
      <c r="AL208" s="14">
        <f>IF(X208&lt;&gt;"",X208,"")</f>
        <v/>
      </c>
      <c r="AM208" s="14">
        <f>IF(Y208&lt;&gt;"",Y208,"")</f>
        <v/>
      </c>
      <c r="AN208" s="14">
        <f>IF(OR(AL208="",AM208=""),"",AL208-AM208)</f>
        <v/>
      </c>
      <c r="AO208">
        <f>IF(AN208="","",IF(AN208&gt;0,"Bullish","Bearish"))</f>
        <v/>
      </c>
      <c r="AP208">
        <f>IF(AO208="",AP207,AO208)</f>
        <v/>
      </c>
      <c r="AQ208" s="14">
        <f>IF(AB208&lt;&gt;"",AB208,"")</f>
        <v/>
      </c>
      <c r="AR208" s="14">
        <f>IF(AD208&lt;&gt;"",AD208,"")</f>
        <v/>
      </c>
      <c r="AS208">
        <f>IF(AS207+1=13,1,AS207+1)</f>
        <v/>
      </c>
      <c r="AT208">
        <f>IFERROR(IF(SLOPE($AQ$194:$AQ$205,$AS$194:$AS$205)&gt;0,MIN(3,ABS(SLOPE($AQ$194:$AQ$205,$AS$194:$AS$205))),IF(SLOPE($AQ$194:$AQ$205,$AS$194:$AS$205)&lt;-0.5,-0.5,0)),0)</f>
        <v/>
      </c>
      <c r="AU208">
        <f>IFERROR(IF(SLOPE($AR$194:$AR$205,$AS$194:$AS$205)&lt;0,MAX(-3,-ABS(SLOPE($AR$194:$AR$205,$AS$194:$AS$205))),IF(SLOPE($AR$194:$AR$205,$AS$194:$AS$205)&gt;0.5,0.5,0)),0)</f>
        <v/>
      </c>
      <c r="AV208">
        <f>($AQ$206+(AT208*(AS208-1)))</f>
        <v/>
      </c>
      <c r="AW208">
        <f>($AR$206+(AU208*(AS208-1)))</f>
        <v/>
      </c>
      <c r="AX208">
        <f>IF(AT208&gt;0,AV208+AT208,AV208)</f>
        <v/>
      </c>
      <c r="AY208">
        <f>IF(AU208&lt;0,AW208+AU208,AW208)</f>
        <v/>
      </c>
      <c r="BA208" s="14">
        <f>IFERROR(AX208-AQ208,"")</f>
        <v/>
      </c>
      <c r="BB208" s="14">
        <f>IFERROR(AY208-AR208,"")</f>
        <v/>
      </c>
      <c r="BD208">
        <f>AH208</f>
        <v/>
      </c>
      <c r="BE208">
        <f>AI208</f>
        <v/>
      </c>
      <c r="BF208">
        <f>AJ208</f>
        <v/>
      </c>
      <c r="BG208" s="14">
        <f>L208</f>
        <v/>
      </c>
      <c r="BH208" s="14">
        <f>IF(X208="","",X208)</f>
        <v/>
      </c>
      <c r="BI208" s="14">
        <f>IF(Y208="","",Y208)</f>
        <v/>
      </c>
      <c r="BJ208">
        <f>Z208</f>
        <v/>
      </c>
      <c r="BK208">
        <f>AA208</f>
        <v/>
      </c>
      <c r="BL208">
        <f>IFERROR(AX208,"")</f>
        <v/>
      </c>
      <c r="BM208">
        <f>IFERROR(AY208,"")</f>
        <v/>
      </c>
    </row>
    <row r="209" ht="14.25" customHeight="1">
      <c r="A209">
        <f>ALGLIB_SSA_XAUUSD!AA209</f>
        <v/>
      </c>
      <c r="B209">
        <f>IF($A209="","",INDEX(ALGLIB_SSA_XAUUSD!$B$2:$B$2401,MATCH($A209,ALGLIB_SSA_XAUUSD!$A$2:$A$2401,1)))</f>
        <v/>
      </c>
      <c r="C209">
        <f>IF($A209="","",INDEX(ALGLIB_SSA_XAUUSD!$C$2:$C$2401,MATCH($A209,ALGLIB_SSA_XAUUSD!$A$2:$A$2401,1)))</f>
        <v/>
      </c>
      <c r="D209" s="14">
        <f>IF($A209="","",INT((ROW()-2)/12)+1)</f>
        <v/>
      </c>
      <c r="E209" s="14">
        <f>IF(AND(E218&lt;&gt;"",D218=D206+1),E206+(E218-E206)*3/12,"")</f>
        <v/>
      </c>
      <c r="F209" s="14">
        <f>IF(AND(F218&lt;&gt;"",D218=D206+1),F206+(F218-F206)*3/12,"")</f>
        <v/>
      </c>
      <c r="G209" s="14">
        <f>IF(AND(G218&lt;&gt;"",D218=D206+1),G206+(G218-G206)*3/12,"")</f>
        <v/>
      </c>
      <c r="H209" s="14">
        <f>IF(AND(H218&lt;&gt;"",D218=D206+1),H206+(H218-H206)*3/12,"")</f>
        <v/>
      </c>
      <c r="I209" s="14">
        <f>IF(AND(L218&lt;&gt;"",D218=D206+1),I206+(I218-I206)*3/12,"")</f>
        <v/>
      </c>
      <c r="J209">
        <f>_xlfn.XLOOKUP($A209,ALGLIB_SSA_XAUUSD!$AA$2:$AA$2401,ALGLIB_SSA_XAUUSD!$P$2:$P$2401,"",0)</f>
        <v/>
      </c>
      <c r="K209">
        <f>_xlfn.XLOOKUP($A209,ALGLIB_SSA_XAUUSD!$AA$2:$AA$2401,ALGLIB_SSA_XAUUSD!$Q$2:$Q$2401,"",0)</f>
        <v/>
      </c>
      <c r="L209">
        <f>_xlfn.XLOOKUP($A209,ALGLIB_SSA_XAUUSD!$AA$2:$AA$2401,ALGLIB_SSA_XAUUSD!$R$2:$R$2401,"",0)</f>
        <v/>
      </c>
      <c r="M209">
        <f>_xlfn.XLOOKUP($A209,ALGLIB_SSA_XAUUSD!$AA$2:$AA$2401,ALGLIB_SSA_XAUUSD!$S$2:$S$2401,"",0)</f>
        <v/>
      </c>
      <c r="N209">
        <f>_xlfn.XLOOKUP($A209,ALGLIB_SSA_XAUUSD!$AA$2:$AA$2401,ALGLIB_SSA_XAUUSD!$T$2:$T$2401,"",0)</f>
        <v/>
      </c>
      <c r="O209">
        <f>_xlfn.XLOOKUP($A209,ALGLIB_SSA_XAUUSD!$AA$2:$AA$2401,ALGLIB_SSA_XAUUSD!$U$2:$U$2401,"",0)</f>
        <v/>
      </c>
      <c r="P209">
        <f>_xlfn.XLOOKUP($A209,ALGLIB_SSA_XAUUSD!$AA$2:$AA$2401,ALGLIB_SSA_XAUUSD!$V$2:$V$2401,"",0)</f>
        <v/>
      </c>
      <c r="S209">
        <f>A209</f>
        <v/>
      </c>
      <c r="T209">
        <f>J209</f>
        <v/>
      </c>
      <c r="U209">
        <f>K209</f>
        <v/>
      </c>
      <c r="V209" s="14">
        <f>IF($A209="","",MOD(ROW()-2,12)+1)</f>
        <v/>
      </c>
      <c r="W209">
        <f>L209</f>
        <v/>
      </c>
      <c r="X209" s="14">
        <f>IF(F209="","",F209)</f>
        <v/>
      </c>
      <c r="Y209" s="14">
        <f>IF(G209="","",G209)</f>
        <v/>
      </c>
      <c r="Z209">
        <f>M209</f>
        <v/>
      </c>
      <c r="AA209">
        <f>N209</f>
        <v/>
      </c>
      <c r="AB209" s="14">
        <f>IF(H209="","",H209)</f>
        <v/>
      </c>
      <c r="AC209">
        <f>O209</f>
        <v/>
      </c>
      <c r="AD209" s="14">
        <f>IF(I209="","",I209)</f>
        <v/>
      </c>
      <c r="AE209">
        <f>P209</f>
        <v/>
      </c>
      <c r="AH209">
        <f>IF(S209&lt;&gt;"",S209,AH208+900)</f>
        <v/>
      </c>
      <c r="AI209">
        <f>IF(T209&lt;&gt;"",T209,AI208)</f>
        <v/>
      </c>
      <c r="AJ209">
        <f>IF(U209&lt;&gt;"",U209,AJ208)</f>
        <v/>
      </c>
      <c r="AK209">
        <f>IF(W209&lt;&gt;"",W209,"")</f>
        <v/>
      </c>
      <c r="AL209" s="14">
        <f>IF(X209&lt;&gt;"",X209,"")</f>
        <v/>
      </c>
      <c r="AM209" s="14">
        <f>IF(Y209&lt;&gt;"",Y209,"")</f>
        <v/>
      </c>
      <c r="AN209" s="14">
        <f>IF(OR(AL209="",AM209=""),"",AL209-AM209)</f>
        <v/>
      </c>
      <c r="AO209">
        <f>IF(AN209="","",IF(AN209&gt;0,"Bullish","Bearish"))</f>
        <v/>
      </c>
      <c r="AP209">
        <f>IF(AO209="",AP208,AO209)</f>
        <v/>
      </c>
      <c r="AQ209" s="14">
        <f>IF(AB209&lt;&gt;"",AB209,"")</f>
        <v/>
      </c>
      <c r="AR209" s="14">
        <f>IF(AD209&lt;&gt;"",AD209,"")</f>
        <v/>
      </c>
      <c r="AS209">
        <f>IF(AS208+1=13,1,AS208+1)</f>
        <v/>
      </c>
      <c r="AT209">
        <f>IFERROR(IF(SLOPE($AQ$194:$AQ$205,$AS$194:$AS$205)&gt;0,MIN(3,ABS(SLOPE($AQ$194:$AQ$205,$AS$194:$AS$205))),IF(SLOPE($AQ$194:$AQ$205,$AS$194:$AS$205)&lt;-0.5,-0.5,0)),0)</f>
        <v/>
      </c>
      <c r="AU209">
        <f>IFERROR(IF(SLOPE($AR$194:$AR$205,$AS$194:$AS$205)&lt;0,MAX(-3,-ABS(SLOPE($AR$194:$AR$205,$AS$194:$AS$205))),IF(SLOPE($AR$194:$AR$205,$AS$194:$AS$205)&gt;0.5,0.5,0)),0)</f>
        <v/>
      </c>
      <c r="AV209">
        <f>($AQ$206+(AT209*(AS209-1)))</f>
        <v/>
      </c>
      <c r="AW209">
        <f>($AR$206+(AU209*(AS209-1)))</f>
        <v/>
      </c>
      <c r="AX209">
        <f>IF(AT209&gt;0,AV209+AT209,AV209)</f>
        <v/>
      </c>
      <c r="AY209">
        <f>IF(AU209&lt;0,AW209+AU209,AW209)</f>
        <v/>
      </c>
      <c r="BA209" s="14">
        <f>IFERROR(AX209-AQ209,"")</f>
        <v/>
      </c>
      <c r="BB209" s="14">
        <f>IFERROR(AY209-AR209,"")</f>
        <v/>
      </c>
      <c r="BD209">
        <f>AH209</f>
        <v/>
      </c>
      <c r="BE209">
        <f>AI209</f>
        <v/>
      </c>
      <c r="BF209">
        <f>AJ209</f>
        <v/>
      </c>
      <c r="BG209" s="14">
        <f>L209</f>
        <v/>
      </c>
      <c r="BH209" s="14">
        <f>IF(X209="","",X209)</f>
        <v/>
      </c>
      <c r="BI209" s="14">
        <f>IF(Y209="","",Y209)</f>
        <v/>
      </c>
      <c r="BJ209">
        <f>Z209</f>
        <v/>
      </c>
      <c r="BK209">
        <f>AA209</f>
        <v/>
      </c>
      <c r="BL209">
        <f>IFERROR(AX209,"")</f>
        <v/>
      </c>
      <c r="BM209">
        <f>IFERROR(AY209,"")</f>
        <v/>
      </c>
    </row>
    <row r="210" ht="14.25" customHeight="1">
      <c r="A210">
        <f>ALGLIB_SSA_XAUUSD!AA210</f>
        <v/>
      </c>
      <c r="B210">
        <f>IF($A210="","",INDEX(ALGLIB_SSA_XAUUSD!$B$2:$B$2401,MATCH($A210,ALGLIB_SSA_XAUUSD!$A$2:$A$2401,1)))</f>
        <v/>
      </c>
      <c r="C210">
        <f>IF($A210="","",INDEX(ALGLIB_SSA_XAUUSD!$C$2:$C$2401,MATCH($A210,ALGLIB_SSA_XAUUSD!$A$2:$A$2401,1)))</f>
        <v/>
      </c>
      <c r="D210" s="14">
        <f>IF($A210="","",INT((ROW()-2)/12)+1)</f>
        <v/>
      </c>
      <c r="E210" s="14">
        <f>IF(AND(E218&lt;&gt;"",D218=D206+1),E206+(E218-E206)*4/12,"")</f>
        <v/>
      </c>
      <c r="F210" s="14">
        <f>IF(AND(F218&lt;&gt;"",D218=D206+1),F206+(F218-F206)*4/12,"")</f>
        <v/>
      </c>
      <c r="G210" s="14">
        <f>IF(AND(G218&lt;&gt;"",D218=D206+1),G206+(G218-G206)*4/12,"")</f>
        <v/>
      </c>
      <c r="H210" s="14">
        <f>IF(AND(H218&lt;&gt;"",D218=D206+1),H206+(H218-H206)*4/12,"")</f>
        <v/>
      </c>
      <c r="I210" s="14">
        <f>IF(AND(L218&lt;&gt;"",D218=D206+1),I206+(I218-I206)*4/12,"")</f>
        <v/>
      </c>
      <c r="J210">
        <f>_xlfn.XLOOKUP($A210,ALGLIB_SSA_XAUUSD!$AA$2:$AA$2401,ALGLIB_SSA_XAUUSD!$P$2:$P$2401,"",0)</f>
        <v/>
      </c>
      <c r="K210">
        <f>_xlfn.XLOOKUP($A210,ALGLIB_SSA_XAUUSD!$AA$2:$AA$2401,ALGLIB_SSA_XAUUSD!$Q$2:$Q$2401,"",0)</f>
        <v/>
      </c>
      <c r="L210">
        <f>_xlfn.XLOOKUP($A210,ALGLIB_SSA_XAUUSD!$AA$2:$AA$2401,ALGLIB_SSA_XAUUSD!$R$2:$R$2401,"",0)</f>
        <v/>
      </c>
      <c r="M210">
        <f>_xlfn.XLOOKUP($A210,ALGLIB_SSA_XAUUSD!$AA$2:$AA$2401,ALGLIB_SSA_XAUUSD!$S$2:$S$2401,"",0)</f>
        <v/>
      </c>
      <c r="N210">
        <f>_xlfn.XLOOKUP($A210,ALGLIB_SSA_XAUUSD!$AA$2:$AA$2401,ALGLIB_SSA_XAUUSD!$T$2:$T$2401,"",0)</f>
        <v/>
      </c>
      <c r="O210">
        <f>_xlfn.XLOOKUP($A210,ALGLIB_SSA_XAUUSD!$AA$2:$AA$2401,ALGLIB_SSA_XAUUSD!$U$2:$U$2401,"",0)</f>
        <v/>
      </c>
      <c r="P210">
        <f>_xlfn.XLOOKUP($A210,ALGLIB_SSA_XAUUSD!$AA$2:$AA$2401,ALGLIB_SSA_XAUUSD!$V$2:$V$2401,"",0)</f>
        <v/>
      </c>
      <c r="S210">
        <f>A210</f>
        <v/>
      </c>
      <c r="T210">
        <f>J210</f>
        <v/>
      </c>
      <c r="U210">
        <f>K210</f>
        <v/>
      </c>
      <c r="V210" s="14">
        <f>IF($A210="","",MOD(ROW()-2,12)+1)</f>
        <v/>
      </c>
      <c r="W210">
        <f>L210</f>
        <v/>
      </c>
      <c r="X210" s="14">
        <f>IF(F210="","",F210)</f>
        <v/>
      </c>
      <c r="Y210" s="14">
        <f>IF(G210="","",G210)</f>
        <v/>
      </c>
      <c r="Z210">
        <f>M210</f>
        <v/>
      </c>
      <c r="AA210">
        <f>N210</f>
        <v/>
      </c>
      <c r="AB210" s="14">
        <f>IF(H210="","",H210)</f>
        <v/>
      </c>
      <c r="AC210">
        <f>O210</f>
        <v/>
      </c>
      <c r="AD210" s="14">
        <f>IF(I210="","",I210)</f>
        <v/>
      </c>
      <c r="AE210">
        <f>P210</f>
        <v/>
      </c>
      <c r="AH210">
        <f>IF(S210&lt;&gt;"",S210,AH209+900)</f>
        <v/>
      </c>
      <c r="AI210">
        <f>IF(T210&lt;&gt;"",T210,AI209)</f>
        <v/>
      </c>
      <c r="AJ210">
        <f>IF(U210&lt;&gt;"",U210,AJ209)</f>
        <v/>
      </c>
      <c r="AK210">
        <f>IF(W210&lt;&gt;"",W210,"")</f>
        <v/>
      </c>
      <c r="AL210" s="14">
        <f>IF(X210&lt;&gt;"",X210,"")</f>
        <v/>
      </c>
      <c r="AM210" s="14">
        <f>IF(Y210&lt;&gt;"",Y210,"")</f>
        <v/>
      </c>
      <c r="AN210" s="14">
        <f>IF(OR(AL210="",AM210=""),"",AL210-AM210)</f>
        <v/>
      </c>
      <c r="AO210">
        <f>IF(AN210="","",IF(AN210&gt;0,"Bullish","Bearish"))</f>
        <v/>
      </c>
      <c r="AP210">
        <f>IF(AO210="",AP209,AO210)</f>
        <v/>
      </c>
      <c r="AQ210" s="14">
        <f>IF(AB210&lt;&gt;"",AB210,"")</f>
        <v/>
      </c>
      <c r="AR210" s="14">
        <f>IF(AD210&lt;&gt;"",AD210,"")</f>
        <v/>
      </c>
      <c r="AS210">
        <f>IF(AS209+1=13,1,AS209+1)</f>
        <v/>
      </c>
      <c r="AT210">
        <f>IFERROR(IF(SLOPE($AQ$194:$AQ$205,$AS$194:$AS$205)&gt;0,MIN(3,ABS(SLOPE($AQ$194:$AQ$205,$AS$194:$AS$205))),IF(SLOPE($AQ$194:$AQ$205,$AS$194:$AS$205)&lt;-0.5,-0.5,0)),0)</f>
        <v/>
      </c>
      <c r="AU210">
        <f>IFERROR(IF(SLOPE($AR$194:$AR$205,$AS$194:$AS$205)&lt;0,MAX(-3,-ABS(SLOPE($AR$194:$AR$205,$AS$194:$AS$205))),IF(SLOPE($AR$194:$AR$205,$AS$194:$AS$205)&gt;0.5,0.5,0)),0)</f>
        <v/>
      </c>
      <c r="AV210">
        <f>($AQ$206+(AT210*(AS210-1)))</f>
        <v/>
      </c>
      <c r="AW210">
        <f>($AR$206+(AU210*(AS210-1)))</f>
        <v/>
      </c>
      <c r="AX210">
        <f>IF(AT210&gt;0,AV210+AT210,AV210)</f>
        <v/>
      </c>
      <c r="AY210">
        <f>IF(AU210&lt;0,AW210+AU210,AW210)</f>
        <v/>
      </c>
      <c r="BA210" s="14">
        <f>IFERROR(AX210-AQ210,"")</f>
        <v/>
      </c>
      <c r="BB210" s="14">
        <f>IFERROR(AY210-AR210,"")</f>
        <v/>
      </c>
      <c r="BD210">
        <f>AH210</f>
        <v/>
      </c>
      <c r="BE210">
        <f>AI210</f>
        <v/>
      </c>
      <c r="BF210">
        <f>AJ210</f>
        <v/>
      </c>
      <c r="BG210" s="14">
        <f>L210</f>
        <v/>
      </c>
      <c r="BH210" s="14">
        <f>IF(X210="","",X210)</f>
        <v/>
      </c>
      <c r="BI210" s="14">
        <f>IF(Y210="","",Y210)</f>
        <v/>
      </c>
      <c r="BJ210">
        <f>Z210</f>
        <v/>
      </c>
      <c r="BK210">
        <f>AA210</f>
        <v/>
      </c>
      <c r="BL210">
        <f>IFERROR(AX210,"")</f>
        <v/>
      </c>
      <c r="BM210">
        <f>IFERROR(AY210,"")</f>
        <v/>
      </c>
    </row>
    <row r="211" ht="14.25" customHeight="1">
      <c r="A211">
        <f>ALGLIB_SSA_XAUUSD!AA211</f>
        <v/>
      </c>
      <c r="B211">
        <f>IF($A211="","",INDEX(ALGLIB_SSA_XAUUSD!$B$2:$B$2401,MATCH($A211,ALGLIB_SSA_XAUUSD!$A$2:$A$2401,1)))</f>
        <v/>
      </c>
      <c r="C211">
        <f>IF($A211="","",INDEX(ALGLIB_SSA_XAUUSD!$C$2:$C$2401,MATCH($A211,ALGLIB_SSA_XAUUSD!$A$2:$A$2401,1)))</f>
        <v/>
      </c>
      <c r="D211" s="14">
        <f>IF($A211="","",INT((ROW()-2)/12)+1)</f>
        <v/>
      </c>
      <c r="E211" s="14">
        <f>IF(AND(E218&lt;&gt;"",D218=D206+1),E206+(E218-E206)*5/12,"")</f>
        <v/>
      </c>
      <c r="F211" s="14">
        <f>IF(AND(F218&lt;&gt;"",D218=D206+1),F206+(F218-F206)*5/12,"")</f>
        <v/>
      </c>
      <c r="G211" s="14">
        <f>IF(AND(G218&lt;&gt;"",D218=D206+1),G206+(G218-G206)*5/12,"")</f>
        <v/>
      </c>
      <c r="H211" s="14">
        <f>IF(AND(H218&lt;&gt;"",D218=D206+1),H206+(H218-H206)*5/12,"")</f>
        <v/>
      </c>
      <c r="I211" s="14">
        <f>IF(AND(L218&lt;&gt;"",D218=D206+1),I206+(I218-I206)*5/12,"")</f>
        <v/>
      </c>
      <c r="J211">
        <f>_xlfn.XLOOKUP($A211,ALGLIB_SSA_XAUUSD!$AA$2:$AA$2401,ALGLIB_SSA_XAUUSD!$P$2:$P$2401,"",0)</f>
        <v/>
      </c>
      <c r="K211">
        <f>_xlfn.XLOOKUP($A211,ALGLIB_SSA_XAUUSD!$AA$2:$AA$2401,ALGLIB_SSA_XAUUSD!$Q$2:$Q$2401,"",0)</f>
        <v/>
      </c>
      <c r="L211">
        <f>_xlfn.XLOOKUP($A211,ALGLIB_SSA_XAUUSD!$AA$2:$AA$2401,ALGLIB_SSA_XAUUSD!$R$2:$R$2401,"",0)</f>
        <v/>
      </c>
      <c r="M211">
        <f>_xlfn.XLOOKUP($A211,ALGLIB_SSA_XAUUSD!$AA$2:$AA$2401,ALGLIB_SSA_XAUUSD!$S$2:$S$2401,"",0)</f>
        <v/>
      </c>
      <c r="N211">
        <f>_xlfn.XLOOKUP($A211,ALGLIB_SSA_XAUUSD!$AA$2:$AA$2401,ALGLIB_SSA_XAUUSD!$T$2:$T$2401,"",0)</f>
        <v/>
      </c>
      <c r="O211">
        <f>_xlfn.XLOOKUP($A211,ALGLIB_SSA_XAUUSD!$AA$2:$AA$2401,ALGLIB_SSA_XAUUSD!$U$2:$U$2401,"",0)</f>
        <v/>
      </c>
      <c r="P211">
        <f>_xlfn.XLOOKUP($A211,ALGLIB_SSA_XAUUSD!$AA$2:$AA$2401,ALGLIB_SSA_XAUUSD!$V$2:$V$2401,"",0)</f>
        <v/>
      </c>
      <c r="S211">
        <f>A211</f>
        <v/>
      </c>
      <c r="T211">
        <f>J211</f>
        <v/>
      </c>
      <c r="U211">
        <f>K211</f>
        <v/>
      </c>
      <c r="V211" s="14">
        <f>IF($A211="","",MOD(ROW()-2,12)+1)</f>
        <v/>
      </c>
      <c r="W211">
        <f>L211</f>
        <v/>
      </c>
      <c r="X211" s="14">
        <f>IF(F211="","",F211)</f>
        <v/>
      </c>
      <c r="Y211" s="14">
        <f>IF(G211="","",G211)</f>
        <v/>
      </c>
      <c r="Z211">
        <f>M211</f>
        <v/>
      </c>
      <c r="AA211">
        <f>N211</f>
        <v/>
      </c>
      <c r="AB211" s="14">
        <f>IF(H211="","",H211)</f>
        <v/>
      </c>
      <c r="AC211">
        <f>O211</f>
        <v/>
      </c>
      <c r="AD211" s="14">
        <f>IF(I211="","",I211)</f>
        <v/>
      </c>
      <c r="AE211">
        <f>P211</f>
        <v/>
      </c>
      <c r="AH211">
        <f>IF(S211&lt;&gt;"",S211,AH210+900)</f>
        <v/>
      </c>
      <c r="AI211">
        <f>IF(T211&lt;&gt;"",T211,AI210)</f>
        <v/>
      </c>
      <c r="AJ211">
        <f>IF(U211&lt;&gt;"",U211,AJ210)</f>
        <v/>
      </c>
      <c r="AK211">
        <f>IF(W211&lt;&gt;"",W211,"")</f>
        <v/>
      </c>
      <c r="AL211" s="14">
        <f>IF(X211&lt;&gt;"",X211,"")</f>
        <v/>
      </c>
      <c r="AM211" s="14">
        <f>IF(Y211&lt;&gt;"",Y211,"")</f>
        <v/>
      </c>
      <c r="AN211" s="14">
        <f>IF(OR(AL211="",AM211=""),"",AL211-AM211)</f>
        <v/>
      </c>
      <c r="AO211">
        <f>IF(AN211="","",IF(AN211&gt;0,"Bullish","Bearish"))</f>
        <v/>
      </c>
      <c r="AP211">
        <f>IF(AO211="",AP210,AO211)</f>
        <v/>
      </c>
      <c r="AQ211" s="14">
        <f>IF(AB211&lt;&gt;"",AB211,"")</f>
        <v/>
      </c>
      <c r="AR211" s="14">
        <f>IF(AD211&lt;&gt;"",AD211,"")</f>
        <v/>
      </c>
      <c r="AS211">
        <f>IF(AS210+1=13,1,AS210+1)</f>
        <v/>
      </c>
      <c r="AT211">
        <f>IFERROR(IF(SLOPE($AQ$194:$AQ$205,$AS$194:$AS$205)&gt;0,MIN(3,ABS(SLOPE($AQ$194:$AQ$205,$AS$194:$AS$205))),IF(SLOPE($AQ$194:$AQ$205,$AS$194:$AS$205)&lt;-0.5,-0.5,0)),0)</f>
        <v/>
      </c>
      <c r="AU211">
        <f>IFERROR(IF(SLOPE($AR$194:$AR$205,$AS$194:$AS$205)&lt;0,MAX(-3,-ABS(SLOPE($AR$194:$AR$205,$AS$194:$AS$205))),IF(SLOPE($AR$194:$AR$205,$AS$194:$AS$205)&gt;0.5,0.5,0)),0)</f>
        <v/>
      </c>
      <c r="AV211">
        <f>($AQ$206+(AT211*(AS211-1)))</f>
        <v/>
      </c>
      <c r="AW211">
        <f>($AR$206+(AU211*(AS211-1)))</f>
        <v/>
      </c>
      <c r="AX211">
        <f>IF(AT211&gt;0,AV211+AT211,AV211)</f>
        <v/>
      </c>
      <c r="AY211">
        <f>IF(AU211&lt;0,AW211+AU211,AW211)</f>
        <v/>
      </c>
      <c r="BA211" s="14">
        <f>IFERROR(AX211-AQ211,"")</f>
        <v/>
      </c>
      <c r="BB211" s="14">
        <f>IFERROR(AY211-AR211,"")</f>
        <v/>
      </c>
      <c r="BD211">
        <f>AH211</f>
        <v/>
      </c>
      <c r="BE211">
        <f>AI211</f>
        <v/>
      </c>
      <c r="BF211">
        <f>AJ211</f>
        <v/>
      </c>
      <c r="BG211" s="14">
        <f>L211</f>
        <v/>
      </c>
      <c r="BH211" s="14">
        <f>IF(X211="","",X211)</f>
        <v/>
      </c>
      <c r="BI211" s="14">
        <f>IF(Y211="","",Y211)</f>
        <v/>
      </c>
      <c r="BJ211">
        <f>Z211</f>
        <v/>
      </c>
      <c r="BK211">
        <f>AA211</f>
        <v/>
      </c>
      <c r="BL211">
        <f>IFERROR(AX211,"")</f>
        <v/>
      </c>
      <c r="BM211">
        <f>IFERROR(AY211,"")</f>
        <v/>
      </c>
    </row>
    <row r="212" ht="14.25" customHeight="1">
      <c r="A212">
        <f>ALGLIB_SSA_XAUUSD!AA212</f>
        <v/>
      </c>
      <c r="B212">
        <f>IF($A212="","",INDEX(ALGLIB_SSA_XAUUSD!$B$2:$B$2401,MATCH($A212,ALGLIB_SSA_XAUUSD!$A$2:$A$2401,1)))</f>
        <v/>
      </c>
      <c r="C212">
        <f>IF($A212="","",INDEX(ALGLIB_SSA_XAUUSD!$C$2:$C$2401,MATCH($A212,ALGLIB_SSA_XAUUSD!$A$2:$A$2401,1)))</f>
        <v/>
      </c>
      <c r="D212" s="14">
        <f>IF($A212="","",INT((ROW()-2)/12)+1)</f>
        <v/>
      </c>
      <c r="E212" s="14">
        <f>IF(AND(E218&lt;&gt;"",D218=D206+1),E206+(E218-E206)*6/12,"")</f>
        <v/>
      </c>
      <c r="F212" s="14">
        <f>IF(AND(F218&lt;&gt;"",D218=D206+1),F206+(F218-F206)*6/12,"")</f>
        <v/>
      </c>
      <c r="G212" s="14">
        <f>IF(AND(G218&lt;&gt;"",D218=D206+1),G206+(G218-G206)*6/12,"")</f>
        <v/>
      </c>
      <c r="H212" s="14">
        <f>IF(AND(H218&lt;&gt;"",D218=D206+1),H206+(H218-H206)*6/12,"")</f>
        <v/>
      </c>
      <c r="I212" s="14">
        <f>IF(AND(L218&lt;&gt;"",D218=D206+1),I206+(I218-I206)*6/12,"")</f>
        <v/>
      </c>
      <c r="J212">
        <f>_xlfn.XLOOKUP($A212,ALGLIB_SSA_XAUUSD!$AA$2:$AA$2401,ALGLIB_SSA_XAUUSD!$P$2:$P$2401,"",0)</f>
        <v/>
      </c>
      <c r="K212">
        <f>_xlfn.XLOOKUP($A212,ALGLIB_SSA_XAUUSD!$AA$2:$AA$2401,ALGLIB_SSA_XAUUSD!$Q$2:$Q$2401,"",0)</f>
        <v/>
      </c>
      <c r="L212">
        <f>_xlfn.XLOOKUP($A212,ALGLIB_SSA_XAUUSD!$AA$2:$AA$2401,ALGLIB_SSA_XAUUSD!$R$2:$R$2401,"",0)</f>
        <v/>
      </c>
      <c r="M212">
        <f>_xlfn.XLOOKUP($A212,ALGLIB_SSA_XAUUSD!$AA$2:$AA$2401,ALGLIB_SSA_XAUUSD!$S$2:$S$2401,"",0)</f>
        <v/>
      </c>
      <c r="N212">
        <f>_xlfn.XLOOKUP($A212,ALGLIB_SSA_XAUUSD!$AA$2:$AA$2401,ALGLIB_SSA_XAUUSD!$T$2:$T$2401,"",0)</f>
        <v/>
      </c>
      <c r="O212">
        <f>_xlfn.XLOOKUP($A212,ALGLIB_SSA_XAUUSD!$AA$2:$AA$2401,ALGLIB_SSA_XAUUSD!$U$2:$U$2401,"",0)</f>
        <v/>
      </c>
      <c r="P212">
        <f>_xlfn.XLOOKUP($A212,ALGLIB_SSA_XAUUSD!$AA$2:$AA$2401,ALGLIB_SSA_XAUUSD!$V$2:$V$2401,"",0)</f>
        <v/>
      </c>
      <c r="S212">
        <f>A212</f>
        <v/>
      </c>
      <c r="T212">
        <f>J212</f>
        <v/>
      </c>
      <c r="U212">
        <f>K212</f>
        <v/>
      </c>
      <c r="V212" s="14">
        <f>IF($A212="","",MOD(ROW()-2,12)+1)</f>
        <v/>
      </c>
      <c r="W212">
        <f>L212</f>
        <v/>
      </c>
      <c r="X212" s="14">
        <f>IF(F212="","",F212)</f>
        <v/>
      </c>
      <c r="Y212" s="14">
        <f>IF(G212="","",G212)</f>
        <v/>
      </c>
      <c r="Z212">
        <f>M212</f>
        <v/>
      </c>
      <c r="AA212">
        <f>N212</f>
        <v/>
      </c>
      <c r="AB212" s="14">
        <f>IF(H212="","",H212)</f>
        <v/>
      </c>
      <c r="AC212">
        <f>O212</f>
        <v/>
      </c>
      <c r="AD212" s="14">
        <f>IF(I212="","",I212)</f>
        <v/>
      </c>
      <c r="AE212">
        <f>P212</f>
        <v/>
      </c>
      <c r="AH212">
        <f>IF(S212&lt;&gt;"",S212,AH211+900)</f>
        <v/>
      </c>
      <c r="AI212">
        <f>IF(T212&lt;&gt;"",T212,AI211)</f>
        <v/>
      </c>
      <c r="AJ212">
        <f>IF(U212&lt;&gt;"",U212,AJ211)</f>
        <v/>
      </c>
      <c r="AK212">
        <f>IF(W212&lt;&gt;"",W212,"")</f>
        <v/>
      </c>
      <c r="AL212" s="14">
        <f>IF(X212&lt;&gt;"",X212,"")</f>
        <v/>
      </c>
      <c r="AM212" s="14">
        <f>IF(Y212&lt;&gt;"",Y212,"")</f>
        <v/>
      </c>
      <c r="AN212" s="14">
        <f>IF(OR(AL212="",AM212=""),"",AL212-AM212)</f>
        <v/>
      </c>
      <c r="AO212">
        <f>IF(AN212="","",IF(AN212&gt;0,"Bullish","Bearish"))</f>
        <v/>
      </c>
      <c r="AP212">
        <f>IF(AO212="",AP211,AO212)</f>
        <v/>
      </c>
      <c r="AQ212" s="14">
        <f>IF(AB212&lt;&gt;"",AB212,"")</f>
        <v/>
      </c>
      <c r="AR212" s="14">
        <f>IF(AD212&lt;&gt;"",AD212,"")</f>
        <v/>
      </c>
      <c r="AS212">
        <f>IF(AS211+1=13,1,AS211+1)</f>
        <v/>
      </c>
      <c r="AT212">
        <f>IFERROR(IF(SLOPE($AQ$194:$AQ$205,$AS$194:$AS$205)&gt;0,MIN(3,ABS(SLOPE($AQ$194:$AQ$205,$AS$194:$AS$205))),IF(SLOPE($AQ$194:$AQ$205,$AS$194:$AS$205)&lt;-0.5,-0.5,0)),0)</f>
        <v/>
      </c>
      <c r="AU212">
        <f>IFERROR(IF(SLOPE($AR$194:$AR$205,$AS$194:$AS$205)&lt;0,MAX(-3,-ABS(SLOPE($AR$194:$AR$205,$AS$194:$AS$205))),IF(SLOPE($AR$194:$AR$205,$AS$194:$AS$205)&gt;0.5,0.5,0)),0)</f>
        <v/>
      </c>
      <c r="AV212">
        <f>($AQ$206+(AT212*(AS212-1)))</f>
        <v/>
      </c>
      <c r="AW212">
        <f>($AR$206+(AU212*(AS212-1)))</f>
        <v/>
      </c>
      <c r="AX212">
        <f>IF(AT212&gt;0,AV212+AT212,AV212)</f>
        <v/>
      </c>
      <c r="AY212">
        <f>IF(AU212&lt;0,AW212+AU212,AW212)</f>
        <v/>
      </c>
      <c r="BA212" s="14">
        <f>IFERROR(AX212-AQ212,"")</f>
        <v/>
      </c>
      <c r="BB212" s="14">
        <f>IFERROR(AY212-AR212,"")</f>
        <v/>
      </c>
      <c r="BD212">
        <f>AH212</f>
        <v/>
      </c>
      <c r="BE212">
        <f>AI212</f>
        <v/>
      </c>
      <c r="BF212">
        <f>AJ212</f>
        <v/>
      </c>
      <c r="BG212" s="14">
        <f>L212</f>
        <v/>
      </c>
      <c r="BH212" s="14">
        <f>IF(X212="","",X212)</f>
        <v/>
      </c>
      <c r="BI212" s="14">
        <f>IF(Y212="","",Y212)</f>
        <v/>
      </c>
      <c r="BJ212">
        <f>Z212</f>
        <v/>
      </c>
      <c r="BK212">
        <f>AA212</f>
        <v/>
      </c>
      <c r="BL212">
        <f>IFERROR(AX212,"")</f>
        <v/>
      </c>
      <c r="BM212">
        <f>IFERROR(AY212,"")</f>
        <v/>
      </c>
    </row>
    <row r="213" ht="14.25" customHeight="1">
      <c r="A213">
        <f>ALGLIB_SSA_XAUUSD!AA213</f>
        <v/>
      </c>
      <c r="B213">
        <f>IF($A213="","",INDEX(ALGLIB_SSA_XAUUSD!$B$2:$B$2401,MATCH($A213,ALGLIB_SSA_XAUUSD!$A$2:$A$2401,1)))</f>
        <v/>
      </c>
      <c r="C213">
        <f>IF($A213="","",INDEX(ALGLIB_SSA_XAUUSD!$C$2:$C$2401,MATCH($A213,ALGLIB_SSA_XAUUSD!$A$2:$A$2401,1)))</f>
        <v/>
      </c>
      <c r="D213" s="14">
        <f>IF($A213="","",INT((ROW()-2)/12)+1)</f>
        <v/>
      </c>
      <c r="E213" s="14">
        <f>IF(AND(E218&lt;&gt;"",D218=D206+1),E206+(E218-E206)*7/12,"")</f>
        <v/>
      </c>
      <c r="F213" s="14">
        <f>IF(AND(F218&lt;&gt;"",D218=D206+1),F206+(F218-F206)*7/12,"")</f>
        <v/>
      </c>
      <c r="G213" s="14">
        <f>IF(AND(G218&lt;&gt;"",D218=D206+1),G206+(G218-G206)*7/12,"")</f>
        <v/>
      </c>
      <c r="H213" s="14">
        <f>IF(AND(H218&lt;&gt;"",D218=D206+1),H206+(H218-H206)*7/12,"")</f>
        <v/>
      </c>
      <c r="I213" s="14">
        <f>IF(AND(L218&lt;&gt;"",D218=D206+1),I206+(I218-I206)*7/12,"")</f>
        <v/>
      </c>
      <c r="J213">
        <f>_xlfn.XLOOKUP($A213,ALGLIB_SSA_XAUUSD!$AA$2:$AA$2401,ALGLIB_SSA_XAUUSD!$P$2:$P$2401,"",0)</f>
        <v/>
      </c>
      <c r="K213">
        <f>_xlfn.XLOOKUP($A213,ALGLIB_SSA_XAUUSD!$AA$2:$AA$2401,ALGLIB_SSA_XAUUSD!$Q$2:$Q$2401,"",0)</f>
        <v/>
      </c>
      <c r="L213">
        <f>_xlfn.XLOOKUP($A213,ALGLIB_SSA_XAUUSD!$AA$2:$AA$2401,ALGLIB_SSA_XAUUSD!$R$2:$R$2401,"",0)</f>
        <v/>
      </c>
      <c r="M213">
        <f>_xlfn.XLOOKUP($A213,ALGLIB_SSA_XAUUSD!$AA$2:$AA$2401,ALGLIB_SSA_XAUUSD!$S$2:$S$2401,"",0)</f>
        <v/>
      </c>
      <c r="N213">
        <f>_xlfn.XLOOKUP($A213,ALGLIB_SSA_XAUUSD!$AA$2:$AA$2401,ALGLIB_SSA_XAUUSD!$T$2:$T$2401,"",0)</f>
        <v/>
      </c>
      <c r="O213">
        <f>_xlfn.XLOOKUP($A213,ALGLIB_SSA_XAUUSD!$AA$2:$AA$2401,ALGLIB_SSA_XAUUSD!$U$2:$U$2401,"",0)</f>
        <v/>
      </c>
      <c r="P213">
        <f>_xlfn.XLOOKUP($A213,ALGLIB_SSA_XAUUSD!$AA$2:$AA$2401,ALGLIB_SSA_XAUUSD!$V$2:$V$2401,"",0)</f>
        <v/>
      </c>
      <c r="S213">
        <f>A213</f>
        <v/>
      </c>
      <c r="T213">
        <f>J213</f>
        <v/>
      </c>
      <c r="U213">
        <f>K213</f>
        <v/>
      </c>
      <c r="V213" s="14">
        <f>IF($A213="","",MOD(ROW()-2,12)+1)</f>
        <v/>
      </c>
      <c r="W213">
        <f>L213</f>
        <v/>
      </c>
      <c r="X213" s="14">
        <f>IF(F213="","",F213)</f>
        <v/>
      </c>
      <c r="Y213" s="14">
        <f>IF(G213="","",G213)</f>
        <v/>
      </c>
      <c r="Z213">
        <f>M213</f>
        <v/>
      </c>
      <c r="AA213">
        <f>N213</f>
        <v/>
      </c>
      <c r="AB213" s="14">
        <f>IF(H213="","",H213)</f>
        <v/>
      </c>
      <c r="AC213">
        <f>O213</f>
        <v/>
      </c>
      <c r="AD213" s="14">
        <f>IF(I213="","",I213)</f>
        <v/>
      </c>
      <c r="AE213">
        <f>P213</f>
        <v/>
      </c>
      <c r="AH213">
        <f>IF(S213&lt;&gt;"",S213,AH212+900)</f>
        <v/>
      </c>
      <c r="AI213">
        <f>IF(T213&lt;&gt;"",T213,AI212)</f>
        <v/>
      </c>
      <c r="AJ213">
        <f>IF(U213&lt;&gt;"",U213,AJ212)</f>
        <v/>
      </c>
      <c r="AK213">
        <f>IF(W213&lt;&gt;"",W213,"")</f>
        <v/>
      </c>
      <c r="AL213" s="14">
        <f>IF(X213&lt;&gt;"",X213,"")</f>
        <v/>
      </c>
      <c r="AM213" s="14">
        <f>IF(Y213&lt;&gt;"",Y213,"")</f>
        <v/>
      </c>
      <c r="AN213" s="14">
        <f>IF(OR(AL213="",AM213=""),"",AL213-AM213)</f>
        <v/>
      </c>
      <c r="AO213">
        <f>IF(AN213="","",IF(AN213&gt;0,"Bullish","Bearish"))</f>
        <v/>
      </c>
      <c r="AP213">
        <f>IF(AO213="",AP212,AO213)</f>
        <v/>
      </c>
      <c r="AQ213" s="14">
        <f>IF(AB213&lt;&gt;"",AB213,"")</f>
        <v/>
      </c>
      <c r="AR213" s="14">
        <f>IF(AD213&lt;&gt;"",AD213,"")</f>
        <v/>
      </c>
      <c r="AS213">
        <f>IF(AS212+1=13,1,AS212+1)</f>
        <v/>
      </c>
      <c r="AT213">
        <f>IFERROR(IF(SLOPE($AQ$194:$AQ$205,$AS$194:$AS$205)&gt;0,MIN(3,ABS(SLOPE($AQ$194:$AQ$205,$AS$194:$AS$205))),IF(SLOPE($AQ$194:$AQ$205,$AS$194:$AS$205)&lt;-0.5,-0.5,0)),0)</f>
        <v/>
      </c>
      <c r="AU213">
        <f>IFERROR(IF(SLOPE($AR$194:$AR$205,$AS$194:$AS$205)&lt;0,MAX(-3,-ABS(SLOPE($AR$194:$AR$205,$AS$194:$AS$205))),IF(SLOPE($AR$194:$AR$205,$AS$194:$AS$205)&gt;0.5,0.5,0)),0)</f>
        <v/>
      </c>
      <c r="AV213">
        <f>($AQ$206+(AT213*(AS213-1)))</f>
        <v/>
      </c>
      <c r="AW213">
        <f>($AR$206+(AU213*(AS213-1)))</f>
        <v/>
      </c>
      <c r="AX213">
        <f>IF(AT213&gt;0,AV213+AT213,AV213)</f>
        <v/>
      </c>
      <c r="AY213">
        <f>IF(AU213&lt;0,AW213+AU213,AW213)</f>
        <v/>
      </c>
      <c r="BA213" s="14">
        <f>IFERROR(AX213-AQ213,"")</f>
        <v/>
      </c>
      <c r="BB213" s="14">
        <f>IFERROR(AY213-AR213,"")</f>
        <v/>
      </c>
      <c r="BD213">
        <f>AH213</f>
        <v/>
      </c>
      <c r="BE213">
        <f>AI213</f>
        <v/>
      </c>
      <c r="BF213">
        <f>AJ213</f>
        <v/>
      </c>
      <c r="BG213" s="14">
        <f>L213</f>
        <v/>
      </c>
      <c r="BH213" s="14">
        <f>IF(X213="","",X213)</f>
        <v/>
      </c>
      <c r="BI213" s="14">
        <f>IF(Y213="","",Y213)</f>
        <v/>
      </c>
      <c r="BJ213">
        <f>Z213</f>
        <v/>
      </c>
      <c r="BK213">
        <f>AA213</f>
        <v/>
      </c>
      <c r="BL213">
        <f>IFERROR(AX213,"")</f>
        <v/>
      </c>
      <c r="BM213">
        <f>IFERROR(AY213,"")</f>
        <v/>
      </c>
    </row>
    <row r="214" ht="14.25" customHeight="1">
      <c r="A214">
        <f>ALGLIB_SSA_XAUUSD!AA214</f>
        <v/>
      </c>
      <c r="B214">
        <f>IF($A214="","",INDEX(ALGLIB_SSA_XAUUSD!$B$2:$B$2401,MATCH($A214,ALGLIB_SSA_XAUUSD!$A$2:$A$2401,1)))</f>
        <v/>
      </c>
      <c r="C214">
        <f>IF($A214="","",INDEX(ALGLIB_SSA_XAUUSD!$C$2:$C$2401,MATCH($A214,ALGLIB_SSA_XAUUSD!$A$2:$A$2401,1)))</f>
        <v/>
      </c>
      <c r="D214" s="14">
        <f>IF($A214="","",INT((ROW()-2)/12)+1)</f>
        <v/>
      </c>
      <c r="E214" s="14">
        <f>IF(AND(E218&lt;&gt;"",D218=D206+1),E206+(E218-E206)*8/12,"")</f>
        <v/>
      </c>
      <c r="F214" s="14">
        <f>IF(AND(F218&lt;&gt;"",D218=D206+1),F206+(F218-F206)*8/12,"")</f>
        <v/>
      </c>
      <c r="G214" s="14">
        <f>IF(AND(G218&lt;&gt;"",D218=D206+1),G206+(G218-G206)*8/12,"")</f>
        <v/>
      </c>
      <c r="H214" s="14">
        <f>IF(AND(H218&lt;&gt;"",D218=D206+1),H206+(H218-H206)*8/12,"")</f>
        <v/>
      </c>
      <c r="I214" s="14">
        <f>IF(AND(L218&lt;&gt;"",D218=D206+1),I206+(I218-I206)*8/12,"")</f>
        <v/>
      </c>
      <c r="J214">
        <f>_xlfn.XLOOKUP($A214,ALGLIB_SSA_XAUUSD!$AA$2:$AA$2401,ALGLIB_SSA_XAUUSD!$P$2:$P$2401,"",0)</f>
        <v/>
      </c>
      <c r="K214">
        <f>_xlfn.XLOOKUP($A214,ALGLIB_SSA_XAUUSD!$AA$2:$AA$2401,ALGLIB_SSA_XAUUSD!$Q$2:$Q$2401,"",0)</f>
        <v/>
      </c>
      <c r="L214">
        <f>_xlfn.XLOOKUP($A214,ALGLIB_SSA_XAUUSD!$AA$2:$AA$2401,ALGLIB_SSA_XAUUSD!$R$2:$R$2401,"",0)</f>
        <v/>
      </c>
      <c r="M214">
        <f>_xlfn.XLOOKUP($A214,ALGLIB_SSA_XAUUSD!$AA$2:$AA$2401,ALGLIB_SSA_XAUUSD!$S$2:$S$2401,"",0)</f>
        <v/>
      </c>
      <c r="N214">
        <f>_xlfn.XLOOKUP($A214,ALGLIB_SSA_XAUUSD!$AA$2:$AA$2401,ALGLIB_SSA_XAUUSD!$T$2:$T$2401,"",0)</f>
        <v/>
      </c>
      <c r="O214">
        <f>_xlfn.XLOOKUP($A214,ALGLIB_SSA_XAUUSD!$AA$2:$AA$2401,ALGLIB_SSA_XAUUSD!$U$2:$U$2401,"",0)</f>
        <v/>
      </c>
      <c r="P214">
        <f>_xlfn.XLOOKUP($A214,ALGLIB_SSA_XAUUSD!$AA$2:$AA$2401,ALGLIB_SSA_XAUUSD!$V$2:$V$2401,"",0)</f>
        <v/>
      </c>
      <c r="S214">
        <f>A214</f>
        <v/>
      </c>
      <c r="T214">
        <f>J214</f>
        <v/>
      </c>
      <c r="U214">
        <f>K214</f>
        <v/>
      </c>
      <c r="V214" s="14">
        <f>IF($A214="","",MOD(ROW()-2,12)+1)</f>
        <v/>
      </c>
      <c r="W214">
        <f>L214</f>
        <v/>
      </c>
      <c r="X214" s="14">
        <f>IF(F214="","",F214)</f>
        <v/>
      </c>
      <c r="Y214" s="14">
        <f>IF(G214="","",G214)</f>
        <v/>
      </c>
      <c r="Z214">
        <f>M214</f>
        <v/>
      </c>
      <c r="AA214">
        <f>N214</f>
        <v/>
      </c>
      <c r="AB214" s="14">
        <f>IF(H214="","",H214)</f>
        <v/>
      </c>
      <c r="AC214">
        <f>O214</f>
        <v/>
      </c>
      <c r="AD214" s="14">
        <f>IF(I214="","",I214)</f>
        <v/>
      </c>
      <c r="AE214">
        <f>P214</f>
        <v/>
      </c>
      <c r="AH214">
        <f>IF(S214&lt;&gt;"",S214,AH213+900)</f>
        <v/>
      </c>
      <c r="AI214">
        <f>IF(T214&lt;&gt;"",T214,AI213)</f>
        <v/>
      </c>
      <c r="AJ214">
        <f>IF(U214&lt;&gt;"",U214,AJ213)</f>
        <v/>
      </c>
      <c r="AK214">
        <f>IF(W214&lt;&gt;"",W214,"")</f>
        <v/>
      </c>
      <c r="AL214" s="14">
        <f>IF(X214&lt;&gt;"",X214,"")</f>
        <v/>
      </c>
      <c r="AM214" s="14">
        <f>IF(Y214&lt;&gt;"",Y214,"")</f>
        <v/>
      </c>
      <c r="AN214" s="14">
        <f>IF(OR(AL214="",AM214=""),"",AL214-AM214)</f>
        <v/>
      </c>
      <c r="AO214">
        <f>IF(AN214="","",IF(AN214&gt;0,"Bullish","Bearish"))</f>
        <v/>
      </c>
      <c r="AP214">
        <f>IF(AO214="",AP213,AO214)</f>
        <v/>
      </c>
      <c r="AQ214" s="14">
        <f>IF(AB214&lt;&gt;"",AB214,"")</f>
        <v/>
      </c>
      <c r="AR214" s="14">
        <f>IF(AD214&lt;&gt;"",AD214,"")</f>
        <v/>
      </c>
      <c r="AS214">
        <f>IF(AS213+1=13,1,AS213+1)</f>
        <v/>
      </c>
      <c r="AT214">
        <f>IFERROR(IF(SLOPE($AQ$194:$AQ$205,$AS$194:$AS$205)&gt;0,MIN(3,ABS(SLOPE($AQ$194:$AQ$205,$AS$194:$AS$205))),IF(SLOPE($AQ$194:$AQ$205,$AS$194:$AS$205)&lt;-0.5,-0.5,0)),0)</f>
        <v/>
      </c>
      <c r="AU214">
        <f>IFERROR(IF(SLOPE($AR$194:$AR$205,$AS$194:$AS$205)&lt;0,MAX(-3,-ABS(SLOPE($AR$194:$AR$205,$AS$194:$AS$205))),IF(SLOPE($AR$194:$AR$205,$AS$194:$AS$205)&gt;0.5,0.5,0)),0)</f>
        <v/>
      </c>
      <c r="AV214">
        <f>($AQ$206+(AT214*(AS214-1)))</f>
        <v/>
      </c>
      <c r="AW214">
        <f>($AR$206+(AU214*(AS214-1)))</f>
        <v/>
      </c>
      <c r="AX214">
        <f>IF(AT214&gt;0,AV214+AT214,AV214)</f>
        <v/>
      </c>
      <c r="AY214">
        <f>IF(AU214&lt;0,AW214+AU214,AW214)</f>
        <v/>
      </c>
      <c r="BA214" s="14">
        <f>IFERROR(AX214-AQ214,"")</f>
        <v/>
      </c>
      <c r="BB214" s="14">
        <f>IFERROR(AY214-AR214,"")</f>
        <v/>
      </c>
      <c r="BD214">
        <f>AH214</f>
        <v/>
      </c>
      <c r="BE214">
        <f>AI214</f>
        <v/>
      </c>
      <c r="BF214">
        <f>AJ214</f>
        <v/>
      </c>
      <c r="BG214" s="14">
        <f>L214</f>
        <v/>
      </c>
      <c r="BH214" s="14">
        <f>IF(X214="","",X214)</f>
        <v/>
      </c>
      <c r="BI214" s="14">
        <f>IF(Y214="","",Y214)</f>
        <v/>
      </c>
      <c r="BJ214">
        <f>Z214</f>
        <v/>
      </c>
      <c r="BK214">
        <f>AA214</f>
        <v/>
      </c>
      <c r="BL214">
        <f>IFERROR(AX214,"")</f>
        <v/>
      </c>
      <c r="BM214">
        <f>IFERROR(AY214,"")</f>
        <v/>
      </c>
    </row>
    <row r="215" ht="14.25" customHeight="1">
      <c r="A215">
        <f>ALGLIB_SSA_XAUUSD!AA215</f>
        <v/>
      </c>
      <c r="B215">
        <f>IF($A215="","",INDEX(ALGLIB_SSA_XAUUSD!$B$2:$B$2401,MATCH($A215,ALGLIB_SSA_XAUUSD!$A$2:$A$2401,1)))</f>
        <v/>
      </c>
      <c r="C215">
        <f>IF($A215="","",INDEX(ALGLIB_SSA_XAUUSD!$C$2:$C$2401,MATCH($A215,ALGLIB_SSA_XAUUSD!$A$2:$A$2401,1)))</f>
        <v/>
      </c>
      <c r="D215" s="14">
        <f>IF($A215="","",INT((ROW()-2)/12)+1)</f>
        <v/>
      </c>
      <c r="E215" s="14">
        <f>IF(AND(E218&lt;&gt;"",D218=D206+1),E206+(E218-E206)*9/12,"")</f>
        <v/>
      </c>
      <c r="F215" s="14">
        <f>IF(AND(F218&lt;&gt;"",D218=D206+1),F206+(F218-F206)*9/12,"")</f>
        <v/>
      </c>
      <c r="G215" s="14">
        <f>IF(AND(G218&lt;&gt;"",D218=D206+1),G206+(G218-G206)*9/12,"")</f>
        <v/>
      </c>
      <c r="H215" s="14">
        <f>IF(AND(H218&lt;&gt;"",D218=D206+1),H206+(H218-H206)*9/12,"")</f>
        <v/>
      </c>
      <c r="I215" s="14">
        <f>IF(AND(L218&lt;&gt;"",D218=D206+1),I206+(I218-I206)*9/12,"")</f>
        <v/>
      </c>
      <c r="J215">
        <f>_xlfn.XLOOKUP($A215,ALGLIB_SSA_XAUUSD!$AA$2:$AA$2401,ALGLIB_SSA_XAUUSD!$P$2:$P$2401,"",0)</f>
        <v/>
      </c>
      <c r="K215">
        <f>_xlfn.XLOOKUP($A215,ALGLIB_SSA_XAUUSD!$AA$2:$AA$2401,ALGLIB_SSA_XAUUSD!$Q$2:$Q$2401,"",0)</f>
        <v/>
      </c>
      <c r="L215">
        <f>_xlfn.XLOOKUP($A215,ALGLIB_SSA_XAUUSD!$AA$2:$AA$2401,ALGLIB_SSA_XAUUSD!$R$2:$R$2401,"",0)</f>
        <v/>
      </c>
      <c r="M215">
        <f>_xlfn.XLOOKUP($A215,ALGLIB_SSA_XAUUSD!$AA$2:$AA$2401,ALGLIB_SSA_XAUUSD!$S$2:$S$2401,"",0)</f>
        <v/>
      </c>
      <c r="N215">
        <f>_xlfn.XLOOKUP($A215,ALGLIB_SSA_XAUUSD!$AA$2:$AA$2401,ALGLIB_SSA_XAUUSD!$T$2:$T$2401,"",0)</f>
        <v/>
      </c>
      <c r="O215">
        <f>_xlfn.XLOOKUP($A215,ALGLIB_SSA_XAUUSD!$AA$2:$AA$2401,ALGLIB_SSA_XAUUSD!$U$2:$U$2401,"",0)</f>
        <v/>
      </c>
      <c r="P215">
        <f>_xlfn.XLOOKUP($A215,ALGLIB_SSA_XAUUSD!$AA$2:$AA$2401,ALGLIB_SSA_XAUUSD!$V$2:$V$2401,"",0)</f>
        <v/>
      </c>
      <c r="S215">
        <f>A215</f>
        <v/>
      </c>
      <c r="T215">
        <f>J215</f>
        <v/>
      </c>
      <c r="U215">
        <f>K215</f>
        <v/>
      </c>
      <c r="V215" s="14">
        <f>IF($A215="","",MOD(ROW()-2,12)+1)</f>
        <v/>
      </c>
      <c r="W215">
        <f>L215</f>
        <v/>
      </c>
      <c r="X215" s="14">
        <f>IF(F215="","",F215)</f>
        <v/>
      </c>
      <c r="Y215" s="14">
        <f>IF(G215="","",G215)</f>
        <v/>
      </c>
      <c r="Z215">
        <f>M215</f>
        <v/>
      </c>
      <c r="AA215">
        <f>N215</f>
        <v/>
      </c>
      <c r="AB215" s="14">
        <f>IF(H215="","",H215)</f>
        <v/>
      </c>
      <c r="AC215">
        <f>O215</f>
        <v/>
      </c>
      <c r="AD215" s="14">
        <f>IF(I215="","",I215)</f>
        <v/>
      </c>
      <c r="AE215">
        <f>P215</f>
        <v/>
      </c>
      <c r="AH215">
        <f>IF(S215&lt;&gt;"",S215,AH214+900)</f>
        <v/>
      </c>
      <c r="AI215">
        <f>IF(T215&lt;&gt;"",T215,AI214)</f>
        <v/>
      </c>
      <c r="AJ215">
        <f>IF(U215&lt;&gt;"",U215,AJ214)</f>
        <v/>
      </c>
      <c r="AK215">
        <f>IF(W215&lt;&gt;"",W215,"")</f>
        <v/>
      </c>
      <c r="AL215" s="14">
        <f>IF(X215&lt;&gt;"",X215,"")</f>
        <v/>
      </c>
      <c r="AM215" s="14">
        <f>IF(Y215&lt;&gt;"",Y215,"")</f>
        <v/>
      </c>
      <c r="AN215" s="14">
        <f>IF(OR(AL215="",AM215=""),"",AL215-AM215)</f>
        <v/>
      </c>
      <c r="AO215">
        <f>IF(AN215="","",IF(AN215&gt;0,"Bullish","Bearish"))</f>
        <v/>
      </c>
      <c r="AP215">
        <f>IF(AO215="",AP214,AO215)</f>
        <v/>
      </c>
      <c r="AQ215" s="14">
        <f>IF(AB215&lt;&gt;"",AB215,"")</f>
        <v/>
      </c>
      <c r="AR215" s="14">
        <f>IF(AD215&lt;&gt;"",AD215,"")</f>
        <v/>
      </c>
      <c r="AS215">
        <f>IF(AS214+1=13,1,AS214+1)</f>
        <v/>
      </c>
      <c r="AT215">
        <f>IFERROR(IF(SLOPE($AQ$194:$AQ$205,$AS$194:$AS$205)&gt;0,MIN(3,ABS(SLOPE($AQ$194:$AQ$205,$AS$194:$AS$205))),IF(SLOPE($AQ$194:$AQ$205,$AS$194:$AS$205)&lt;-0.5,-0.5,0)),0)</f>
        <v/>
      </c>
      <c r="AU215">
        <f>IFERROR(IF(SLOPE($AR$194:$AR$205,$AS$194:$AS$205)&lt;0,MAX(-3,-ABS(SLOPE($AR$194:$AR$205,$AS$194:$AS$205))),IF(SLOPE($AR$194:$AR$205,$AS$194:$AS$205)&gt;0.5,0.5,0)),0)</f>
        <v/>
      </c>
      <c r="AV215">
        <f>($AQ$206+(AT215*(AS215-1)))</f>
        <v/>
      </c>
      <c r="AW215">
        <f>($AR$206+(AU215*(AS215-1)))</f>
        <v/>
      </c>
      <c r="AX215">
        <f>IF(AT215&gt;0,AV215+AT215,AV215)</f>
        <v/>
      </c>
      <c r="AY215">
        <f>IF(AU215&lt;0,AW215+AU215,AW215)</f>
        <v/>
      </c>
      <c r="BA215" s="14">
        <f>IFERROR(AX215-AQ215,"")</f>
        <v/>
      </c>
      <c r="BB215" s="14">
        <f>IFERROR(AY215-AR215,"")</f>
        <v/>
      </c>
      <c r="BD215">
        <f>AH215</f>
        <v/>
      </c>
      <c r="BE215">
        <f>AI215</f>
        <v/>
      </c>
      <c r="BF215">
        <f>AJ215</f>
        <v/>
      </c>
      <c r="BG215" s="14">
        <f>L215</f>
        <v/>
      </c>
      <c r="BH215" s="14">
        <f>IF(X215="","",X215)</f>
        <v/>
      </c>
      <c r="BI215" s="14">
        <f>IF(Y215="","",Y215)</f>
        <v/>
      </c>
      <c r="BJ215">
        <f>Z215</f>
        <v/>
      </c>
      <c r="BK215">
        <f>AA215</f>
        <v/>
      </c>
      <c r="BL215">
        <f>IFERROR(AX215,"")</f>
        <v/>
      </c>
      <c r="BM215">
        <f>IFERROR(AY215,"")</f>
        <v/>
      </c>
    </row>
    <row r="216" ht="14.25" customHeight="1">
      <c r="A216">
        <f>ALGLIB_SSA_XAUUSD!AA216</f>
        <v/>
      </c>
      <c r="B216">
        <f>IF($A216="","",INDEX(ALGLIB_SSA_XAUUSD!$B$2:$B$2401,MATCH($A216,ALGLIB_SSA_XAUUSD!$A$2:$A$2401,1)))</f>
        <v/>
      </c>
      <c r="C216">
        <f>IF($A216="","",INDEX(ALGLIB_SSA_XAUUSD!$C$2:$C$2401,MATCH($A216,ALGLIB_SSA_XAUUSD!$A$2:$A$2401,1)))</f>
        <v/>
      </c>
      <c r="D216" s="14">
        <f>IF($A216="","",INT((ROW()-2)/12)+1)</f>
        <v/>
      </c>
      <c r="E216" s="14">
        <f>IF(AND(E218&lt;&gt;"",D218=D206+1),E206+(E218-E206)*10/12,"")</f>
        <v/>
      </c>
      <c r="F216" s="14">
        <f>IF(AND(F218&lt;&gt;"",D218=D206+1),F206+(F218-F206)*10/12,"")</f>
        <v/>
      </c>
      <c r="G216" s="14">
        <f>IF(AND(G218&lt;&gt;"",D218=D206+1),G206+(G218-G206)*10/12,"")</f>
        <v/>
      </c>
      <c r="H216" s="14">
        <f>IF(AND(H218&lt;&gt;"",D218=D206+1),H206+(H218-H206)*10/12,"")</f>
        <v/>
      </c>
      <c r="I216" s="14">
        <f>IF(AND(L218&lt;&gt;"",D218=D206+1),I206+(I218-I206)*10/12,"")</f>
        <v/>
      </c>
      <c r="J216">
        <f>_xlfn.XLOOKUP($A216,ALGLIB_SSA_XAUUSD!$AA$2:$AA$2401,ALGLIB_SSA_XAUUSD!$P$2:$P$2401,"",0)</f>
        <v/>
      </c>
      <c r="K216">
        <f>_xlfn.XLOOKUP($A216,ALGLIB_SSA_XAUUSD!$AA$2:$AA$2401,ALGLIB_SSA_XAUUSD!$Q$2:$Q$2401,"",0)</f>
        <v/>
      </c>
      <c r="L216">
        <f>_xlfn.XLOOKUP($A216,ALGLIB_SSA_XAUUSD!$AA$2:$AA$2401,ALGLIB_SSA_XAUUSD!$R$2:$R$2401,"",0)</f>
        <v/>
      </c>
      <c r="M216">
        <f>_xlfn.XLOOKUP($A216,ALGLIB_SSA_XAUUSD!$AA$2:$AA$2401,ALGLIB_SSA_XAUUSD!$S$2:$S$2401,"",0)</f>
        <v/>
      </c>
      <c r="N216">
        <f>_xlfn.XLOOKUP($A216,ALGLIB_SSA_XAUUSD!$AA$2:$AA$2401,ALGLIB_SSA_XAUUSD!$T$2:$T$2401,"",0)</f>
        <v/>
      </c>
      <c r="O216">
        <f>_xlfn.XLOOKUP($A216,ALGLIB_SSA_XAUUSD!$AA$2:$AA$2401,ALGLIB_SSA_XAUUSD!$U$2:$U$2401,"",0)</f>
        <v/>
      </c>
      <c r="P216">
        <f>_xlfn.XLOOKUP($A216,ALGLIB_SSA_XAUUSD!$AA$2:$AA$2401,ALGLIB_SSA_XAUUSD!$V$2:$V$2401,"",0)</f>
        <v/>
      </c>
      <c r="S216">
        <f>A216</f>
        <v/>
      </c>
      <c r="T216">
        <f>J216</f>
        <v/>
      </c>
      <c r="U216">
        <f>K216</f>
        <v/>
      </c>
      <c r="V216" s="14">
        <f>IF($A216="","",MOD(ROW()-2,12)+1)</f>
        <v/>
      </c>
      <c r="W216">
        <f>L216</f>
        <v/>
      </c>
      <c r="X216" s="14">
        <f>IF(F216="","",F216)</f>
        <v/>
      </c>
      <c r="Y216" s="14">
        <f>IF(G216="","",G216)</f>
        <v/>
      </c>
      <c r="Z216">
        <f>M216</f>
        <v/>
      </c>
      <c r="AA216">
        <f>N216</f>
        <v/>
      </c>
      <c r="AB216" s="14">
        <f>IF(H216="","",H216)</f>
        <v/>
      </c>
      <c r="AC216">
        <f>O216</f>
        <v/>
      </c>
      <c r="AD216" s="14">
        <f>IF(I216="","",I216)</f>
        <v/>
      </c>
      <c r="AE216">
        <f>P216</f>
        <v/>
      </c>
      <c r="AH216">
        <f>IF(S216&lt;&gt;"",S216,AH215+900)</f>
        <v/>
      </c>
      <c r="AI216">
        <f>IF(T216&lt;&gt;"",T216,AI215)</f>
        <v/>
      </c>
      <c r="AJ216">
        <f>IF(U216&lt;&gt;"",U216,AJ215)</f>
        <v/>
      </c>
      <c r="AK216">
        <f>IF(W216&lt;&gt;"",W216,"")</f>
        <v/>
      </c>
      <c r="AL216" s="14">
        <f>IF(X216&lt;&gt;"",X216,"")</f>
        <v/>
      </c>
      <c r="AM216" s="14">
        <f>IF(Y216&lt;&gt;"",Y216,"")</f>
        <v/>
      </c>
      <c r="AN216" s="14">
        <f>IF(OR(AL216="",AM216=""),"",AL216-AM216)</f>
        <v/>
      </c>
      <c r="AO216">
        <f>IF(AN216="","",IF(AN216&gt;0,"Bullish","Bearish"))</f>
        <v/>
      </c>
      <c r="AP216">
        <f>IF(AO216="",AP215,AO216)</f>
        <v/>
      </c>
      <c r="AQ216" s="14">
        <f>IF(AB216&lt;&gt;"",AB216,"")</f>
        <v/>
      </c>
      <c r="AR216" s="14">
        <f>IF(AD216&lt;&gt;"",AD216,"")</f>
        <v/>
      </c>
      <c r="AS216">
        <f>IF(AS215+1=13,1,AS215+1)</f>
        <v/>
      </c>
      <c r="AT216">
        <f>IFERROR(IF(SLOPE($AQ$194:$AQ$205,$AS$194:$AS$205)&gt;0,MIN(3,ABS(SLOPE($AQ$194:$AQ$205,$AS$194:$AS$205))),IF(SLOPE($AQ$194:$AQ$205,$AS$194:$AS$205)&lt;-0.5,-0.5,0)),0)</f>
        <v/>
      </c>
      <c r="AU216">
        <f>IFERROR(IF(SLOPE($AR$194:$AR$205,$AS$194:$AS$205)&lt;0,MAX(-3,-ABS(SLOPE($AR$194:$AR$205,$AS$194:$AS$205))),IF(SLOPE($AR$194:$AR$205,$AS$194:$AS$205)&gt;0.5,0.5,0)),0)</f>
        <v/>
      </c>
      <c r="AV216">
        <f>($AQ$206+(AT216*(AS216-1)))</f>
        <v/>
      </c>
      <c r="AW216">
        <f>($AR$206+(AU216*(AS216-1)))</f>
        <v/>
      </c>
      <c r="AX216">
        <f>IF(AT216&gt;0,AV216+AT216,AV216)</f>
        <v/>
      </c>
      <c r="AY216">
        <f>IF(AU216&lt;0,AW216+AU216,AW216)</f>
        <v/>
      </c>
      <c r="BA216" s="14">
        <f>IFERROR(AX216-AQ216,"")</f>
        <v/>
      </c>
      <c r="BB216" s="14">
        <f>IFERROR(AY216-AR216,"")</f>
        <v/>
      </c>
      <c r="BD216">
        <f>AH216</f>
        <v/>
      </c>
      <c r="BE216">
        <f>AI216</f>
        <v/>
      </c>
      <c r="BF216">
        <f>AJ216</f>
        <v/>
      </c>
      <c r="BG216" s="14">
        <f>L216</f>
        <v/>
      </c>
      <c r="BH216" s="14">
        <f>IF(X216="","",X216)</f>
        <v/>
      </c>
      <c r="BI216" s="14">
        <f>IF(Y216="","",Y216)</f>
        <v/>
      </c>
      <c r="BJ216">
        <f>Z216</f>
        <v/>
      </c>
      <c r="BK216">
        <f>AA216</f>
        <v/>
      </c>
      <c r="BL216">
        <f>IFERROR(AX216,"")</f>
        <v/>
      </c>
      <c r="BM216">
        <f>IFERROR(AY216,"")</f>
        <v/>
      </c>
    </row>
    <row r="217" ht="14.25" customHeight="1">
      <c r="A217">
        <f>ALGLIB_SSA_XAUUSD!AA217</f>
        <v/>
      </c>
      <c r="B217">
        <f>IF($A217="","",INDEX(ALGLIB_SSA_XAUUSD!$B$2:$B$2401,MATCH($A217,ALGLIB_SSA_XAUUSD!$A$2:$A$2401,1)))</f>
        <v/>
      </c>
      <c r="C217">
        <f>IF($A217="","",INDEX(ALGLIB_SSA_XAUUSD!$C$2:$C$2401,MATCH($A217,ALGLIB_SSA_XAUUSD!$A$2:$A$2401,1)))</f>
        <v/>
      </c>
      <c r="D217" s="14">
        <f>IF($A217="","",INT((ROW()-2)/12)+1)</f>
        <v/>
      </c>
      <c r="E217" s="14">
        <f>IF(AND(E218&lt;&gt;"",D218=D206+1),E206+(E218-E206)*11/12,"")</f>
        <v/>
      </c>
      <c r="F217" s="14">
        <f>IF(AND(F218&lt;&gt;"",D218=D206+1),F206+(F218-F206)*11/12,"")</f>
        <v/>
      </c>
      <c r="G217" s="14">
        <f>IF(AND(G218&lt;&gt;"",D218=D206+1),G206+(G218-G206)*11/12,"")</f>
        <v/>
      </c>
      <c r="H217" s="14">
        <f>IF(AND(H218&lt;&gt;"",D218=D206+1),H206+(H218-H206)*11/12,"")</f>
        <v/>
      </c>
      <c r="I217" s="14">
        <f>IF(AND(L218&lt;&gt;"",D218=D206+1),I206+(I218-I206)*11/12,"")</f>
        <v/>
      </c>
      <c r="J217">
        <f>_xlfn.XLOOKUP($A217,ALGLIB_SSA_XAUUSD!$AA$2:$AA$2401,ALGLIB_SSA_XAUUSD!$P$2:$P$2401,"",0)</f>
        <v/>
      </c>
      <c r="K217">
        <f>_xlfn.XLOOKUP($A217,ALGLIB_SSA_XAUUSD!$AA$2:$AA$2401,ALGLIB_SSA_XAUUSD!$Q$2:$Q$2401,"",0)</f>
        <v/>
      </c>
      <c r="L217">
        <f>_xlfn.XLOOKUP($A217,ALGLIB_SSA_XAUUSD!$AA$2:$AA$2401,ALGLIB_SSA_XAUUSD!$R$2:$R$2401,"",0)</f>
        <v/>
      </c>
      <c r="M217">
        <f>_xlfn.XLOOKUP($A217,ALGLIB_SSA_XAUUSD!$AA$2:$AA$2401,ALGLIB_SSA_XAUUSD!$S$2:$S$2401,"",0)</f>
        <v/>
      </c>
      <c r="N217">
        <f>_xlfn.XLOOKUP($A217,ALGLIB_SSA_XAUUSD!$AA$2:$AA$2401,ALGLIB_SSA_XAUUSD!$T$2:$T$2401,"",0)</f>
        <v/>
      </c>
      <c r="O217">
        <f>_xlfn.XLOOKUP($A217,ALGLIB_SSA_XAUUSD!$AA$2:$AA$2401,ALGLIB_SSA_XAUUSD!$U$2:$U$2401,"",0)</f>
        <v/>
      </c>
      <c r="P217">
        <f>_xlfn.XLOOKUP($A217,ALGLIB_SSA_XAUUSD!$AA$2:$AA$2401,ALGLIB_SSA_XAUUSD!$V$2:$V$2401,"",0)</f>
        <v/>
      </c>
      <c r="S217">
        <f>A217</f>
        <v/>
      </c>
      <c r="T217">
        <f>J217</f>
        <v/>
      </c>
      <c r="U217">
        <f>K217</f>
        <v/>
      </c>
      <c r="V217" s="14">
        <f>IF($A217="","",MOD(ROW()-2,12)+1)</f>
        <v/>
      </c>
      <c r="W217">
        <f>L217</f>
        <v/>
      </c>
      <c r="X217" s="14">
        <f>IF(F217="","",F217)</f>
        <v/>
      </c>
      <c r="Y217" s="14">
        <f>IF(G217="","",G217)</f>
        <v/>
      </c>
      <c r="Z217">
        <f>M217</f>
        <v/>
      </c>
      <c r="AA217">
        <f>N217</f>
        <v/>
      </c>
      <c r="AB217" s="14">
        <f>IF(H217="","",H217)</f>
        <v/>
      </c>
      <c r="AC217">
        <f>O217</f>
        <v/>
      </c>
      <c r="AD217" s="14">
        <f>IF(I217="","",I217)</f>
        <v/>
      </c>
      <c r="AE217">
        <f>P217</f>
        <v/>
      </c>
      <c r="AH217">
        <f>IF(S217&lt;&gt;"",S217,AH216+900)</f>
        <v/>
      </c>
      <c r="AI217">
        <f>IF(T217&lt;&gt;"",T217,AI216)</f>
        <v/>
      </c>
      <c r="AJ217">
        <f>IF(U217&lt;&gt;"",U217,AJ216)</f>
        <v/>
      </c>
      <c r="AK217">
        <f>IF(W217&lt;&gt;"",W217,"")</f>
        <v/>
      </c>
      <c r="AL217" s="14">
        <f>IF(X217&lt;&gt;"",X217,"")</f>
        <v/>
      </c>
      <c r="AM217" s="14">
        <f>IF(Y217&lt;&gt;"",Y217,"")</f>
        <v/>
      </c>
      <c r="AN217" s="14">
        <f>IF(OR(AL217="",AM217=""),"",AL217-AM217)</f>
        <v/>
      </c>
      <c r="AO217">
        <f>IF(AN217="","",IF(AN217&gt;0,"Bullish","Bearish"))</f>
        <v/>
      </c>
      <c r="AP217">
        <f>IF(AO217="",AP216,AO217)</f>
        <v/>
      </c>
      <c r="AQ217" s="14">
        <f>IF(AB217&lt;&gt;"",AB217,"")</f>
        <v/>
      </c>
      <c r="AR217" s="14">
        <f>IF(AD217&lt;&gt;"",AD217,"")</f>
        <v/>
      </c>
      <c r="AS217">
        <f>IF(AS216+1=13,1,AS216+1)</f>
        <v/>
      </c>
      <c r="AT217">
        <f>IFERROR(IF(SLOPE($AQ$194:$AQ$205,$AS$194:$AS$205)&gt;0,MIN(3,ABS(SLOPE($AQ$194:$AQ$205,$AS$194:$AS$205))),IF(SLOPE($AQ$194:$AQ$205,$AS$194:$AS$205)&lt;-0.5,-0.5,0)),0)</f>
        <v/>
      </c>
      <c r="AU217">
        <f>IFERROR(IF(SLOPE($AR$194:$AR$205,$AS$194:$AS$205)&lt;0,MAX(-3,-ABS(SLOPE($AR$194:$AR$205,$AS$194:$AS$205))),IF(SLOPE($AR$194:$AR$205,$AS$194:$AS$205)&gt;0.5,0.5,0)),0)</f>
        <v/>
      </c>
      <c r="AV217">
        <f>($AQ$206+(AT217*(AS217-1)))</f>
        <v/>
      </c>
      <c r="AW217">
        <f>($AR$206+(AU217*(AS217-1)))</f>
        <v/>
      </c>
      <c r="AX217">
        <f>IF(AT217&gt;0,AV217+AT217,AV217)</f>
        <v/>
      </c>
      <c r="AY217">
        <f>IF(AU217&lt;0,AW217+AU217,AW217)</f>
        <v/>
      </c>
      <c r="BA217" s="14">
        <f>IFERROR(AX217-AQ217,"")</f>
        <v/>
      </c>
      <c r="BB217" s="14">
        <f>IFERROR(AY217-AR217,"")</f>
        <v/>
      </c>
      <c r="BD217">
        <f>AH217</f>
        <v/>
      </c>
      <c r="BE217">
        <f>AI217</f>
        <v/>
      </c>
      <c r="BF217">
        <f>AJ217</f>
        <v/>
      </c>
      <c r="BG217" s="14">
        <f>L217</f>
        <v/>
      </c>
      <c r="BH217" s="14">
        <f>IF(X217="","",X217)</f>
        <v/>
      </c>
      <c r="BI217" s="14">
        <f>IF(Y217="","",Y217)</f>
        <v/>
      </c>
      <c r="BJ217">
        <f>Z217</f>
        <v/>
      </c>
      <c r="BK217">
        <f>AA217</f>
        <v/>
      </c>
      <c r="BL217">
        <f>IFERROR(AX217,"")</f>
        <v/>
      </c>
      <c r="BM217">
        <f>IFERROR(AY217,"")</f>
        <v/>
      </c>
    </row>
    <row r="218" ht="14.25" customHeight="1">
      <c r="A218">
        <f>ALGLIB_SSA_XAUUSD!AA218</f>
        <v/>
      </c>
      <c r="B218">
        <f>IF($A218="","",INDEX(ALGLIB_SSA_XAUUSD!$B$2:$B$2401,MATCH($A218,ALGLIB_SSA_XAUUSD!$A$2:$A$2401,1)))</f>
        <v/>
      </c>
      <c r="C218">
        <f>IF($A218="","",INDEX(ALGLIB_SSA_XAUUSD!$C$2:$C$2401,MATCH($A218,ALGLIB_SSA_XAUUSD!$A$2:$A$2401,1)))</f>
        <v/>
      </c>
      <c r="D218" s="14">
        <f>IF($A218="","",INT((ROW()-2)/12)+1)</f>
        <v/>
      </c>
      <c r="E218" s="14">
        <f>IF($A218="","",INDEX(ALGLIB_SSA_XAUUSD!$D$2:$D$2401,MATCH($A218,ALGLIB_SSA_XAUUSD!$A$2:$A$2401,1)))</f>
        <v/>
      </c>
      <c r="F218" s="14">
        <f>IF($A218="","",INDEX(ALGLIB_SSA_XAUUSD!$E$2:$E$2401,MATCH($A218,ALGLIB_SSA_XAUUSD!$A$2:$A$2401,1)))</f>
        <v/>
      </c>
      <c r="G218" s="14">
        <f>IF($A218="","",INDEX(ALGLIB_SSA_XAUUSD!$F$2:$F$2401,MATCH($A218,ALGLIB_SSA_XAUUSD!$A$2:$A$2401,1)))</f>
        <v/>
      </c>
      <c r="H218" s="14">
        <f>IF($A218="","",INDEX(ALGLIB_SSA_XAUUSD!$G$2:$G$2401,MATCH($A218,ALGLIB_SSA_XAUUSD!$A$2:$A$2401,1)))</f>
        <v/>
      </c>
      <c r="I218" s="14">
        <f>IF($A218="","",INDEX(ALGLIB_SSA_XAUUSD!$H$2:$H$2401,MATCH($A218,ALGLIB_SSA_XAUUSD!$A$2:$A$2401,1)))</f>
        <v/>
      </c>
      <c r="J218">
        <f>_xlfn.XLOOKUP($A218,ALGLIB_SSA_XAUUSD!$AA$2:$AA$2401,ALGLIB_SSA_XAUUSD!$P$2:$P$2401,"",0)</f>
        <v/>
      </c>
      <c r="K218">
        <f>_xlfn.XLOOKUP($A218,ALGLIB_SSA_XAUUSD!$AA$2:$AA$2401,ALGLIB_SSA_XAUUSD!$Q$2:$Q$2401,"",0)</f>
        <v/>
      </c>
      <c r="L218">
        <f>_xlfn.XLOOKUP($A218,ALGLIB_SSA_XAUUSD!$AA$2:$AA$2401,ALGLIB_SSA_XAUUSD!$R$2:$R$2401,"",0)</f>
        <v/>
      </c>
      <c r="M218">
        <f>_xlfn.XLOOKUP($A218,ALGLIB_SSA_XAUUSD!$AA$2:$AA$2401,ALGLIB_SSA_XAUUSD!$S$2:$S$2401,"",0)</f>
        <v/>
      </c>
      <c r="N218">
        <f>_xlfn.XLOOKUP($A218,ALGLIB_SSA_XAUUSD!$AA$2:$AA$2401,ALGLIB_SSA_XAUUSD!$T$2:$T$2401,"",0)</f>
        <v/>
      </c>
      <c r="O218">
        <f>_xlfn.XLOOKUP($A218,ALGLIB_SSA_XAUUSD!$AA$2:$AA$2401,ALGLIB_SSA_XAUUSD!$U$2:$U$2401,"",0)</f>
        <v/>
      </c>
      <c r="P218">
        <f>_xlfn.XLOOKUP($A218,ALGLIB_SSA_XAUUSD!$AA$2:$AA$2401,ALGLIB_SSA_XAUUSD!$V$2:$V$2401,"",0)</f>
        <v/>
      </c>
      <c r="S218">
        <f>A218</f>
        <v/>
      </c>
      <c r="T218">
        <f>J218</f>
        <v/>
      </c>
      <c r="U218">
        <f>K218</f>
        <v/>
      </c>
      <c r="V218" s="14">
        <f>IF($A218="","",MOD(ROW()-2,12)+1)</f>
        <v/>
      </c>
      <c r="W218">
        <f>L218</f>
        <v/>
      </c>
      <c r="X218" s="14">
        <f>IF(F218="","",F218)</f>
        <v/>
      </c>
      <c r="Y218" s="14">
        <f>IF(G218="","",G218)</f>
        <v/>
      </c>
      <c r="Z218">
        <f>M218</f>
        <v/>
      </c>
      <c r="AA218">
        <f>N218</f>
        <v/>
      </c>
      <c r="AB218" s="14">
        <f>IF(H218="","",H218)</f>
        <v/>
      </c>
      <c r="AC218">
        <f>O218</f>
        <v/>
      </c>
      <c r="AD218" s="14">
        <f>IF(I218="","",I218)</f>
        <v/>
      </c>
      <c r="AE218">
        <f>P218</f>
        <v/>
      </c>
      <c r="AH218">
        <f>IF(S218&lt;&gt;"",S218,AH217+900)</f>
        <v/>
      </c>
      <c r="AI218">
        <f>IF(T218&lt;&gt;"",T218,AI217)</f>
        <v/>
      </c>
      <c r="AJ218">
        <f>IF(U218&lt;&gt;"",U218,AJ217)</f>
        <v/>
      </c>
      <c r="AK218">
        <f>IF(W218&lt;&gt;"",W218,"")</f>
        <v/>
      </c>
      <c r="AL218" s="14">
        <f>IF(X218&lt;&gt;"",X218,"")</f>
        <v/>
      </c>
      <c r="AM218" s="14">
        <f>IF(Y218&lt;&gt;"",Y218,"")</f>
        <v/>
      </c>
      <c r="AN218" s="14">
        <f>IF(OR(AL218="",AM218=""),"",AL218-AM218)</f>
        <v/>
      </c>
      <c r="AO218">
        <f>IF(AN218="","",IF(AN218&gt;0,"Bullish","Bearish"))</f>
        <v/>
      </c>
      <c r="AP218">
        <f>IF(AO218="",AP217,AO218)</f>
        <v/>
      </c>
      <c r="AQ218" s="14">
        <f>IF(AB218&lt;&gt;"",AB218,"")</f>
        <v/>
      </c>
      <c r="AR218" s="14">
        <f>IF(AD218&lt;&gt;"",AD218,"")</f>
        <v/>
      </c>
      <c r="AS218">
        <f>IF(AS217+1=13,1,AS217+1)</f>
        <v/>
      </c>
      <c r="AT218">
        <f>IFERROR(IF(SLOPE($AQ$206:$AQ$217,$AS$206:$AS$217)&gt;0,MIN(3,ABS(SLOPE($AQ$206:$AQ$217,$AS$206:$AS$217))),IF(SLOPE($AQ$206:$AQ$217,$AS$206:$AS$217)&lt;-0.5,-0.5,0)),0)</f>
        <v/>
      </c>
      <c r="AU218">
        <f>IFERROR(IF(SLOPE($AR$206:$AR$217,$AS$206:$AS$217)&lt;0,MAX(-3,-ABS(SLOPE($AR$206:$AR$217,$AS$206:$AS$217))),IF(SLOPE($AR$206:$AR$217,$AS$206:$AS$217)&gt;0.5,0.5,0)),0)</f>
        <v/>
      </c>
      <c r="AV218">
        <f>($AQ$218+(AT218*(AS218-1)))</f>
        <v/>
      </c>
      <c r="AW218">
        <f>($AR$218+(AU218*(AS218-1)))</f>
        <v/>
      </c>
      <c r="AX218">
        <f>IF(AT218&gt;0,AV218+AT218,AV218)</f>
        <v/>
      </c>
      <c r="AY218">
        <f>IF(AU218&lt;0,AW218+AU218,AW218)</f>
        <v/>
      </c>
      <c r="BA218" s="14">
        <f>IFERROR(AX218-AQ218,"")</f>
        <v/>
      </c>
      <c r="BB218" s="14">
        <f>IFERROR(AY218-AR218,"")</f>
        <v/>
      </c>
      <c r="BD218">
        <f>AH218</f>
        <v/>
      </c>
      <c r="BE218">
        <f>AI218</f>
        <v/>
      </c>
      <c r="BF218">
        <f>AJ218</f>
        <v/>
      </c>
      <c r="BG218" s="14">
        <f>L218</f>
        <v/>
      </c>
      <c r="BH218" s="14">
        <f>IF(X218="","",X218)</f>
        <v/>
      </c>
      <c r="BI218" s="14">
        <f>IF(Y218="","",Y218)</f>
        <v/>
      </c>
      <c r="BJ218">
        <f>Z218</f>
        <v/>
      </c>
      <c r="BK218">
        <f>AA218</f>
        <v/>
      </c>
      <c r="BL218">
        <f>IFERROR(AX218,"")</f>
        <v/>
      </c>
      <c r="BM218">
        <f>IFERROR(AY218,"")</f>
        <v/>
      </c>
    </row>
    <row r="219" ht="14.25" customHeight="1">
      <c r="A219">
        <f>ALGLIB_SSA_XAUUSD!AA219</f>
        <v/>
      </c>
      <c r="B219">
        <f>IF($A219="","",INDEX(ALGLIB_SSA_XAUUSD!$B$2:$B$2401,MATCH($A219,ALGLIB_SSA_XAUUSD!$A$2:$A$2401,1)))</f>
        <v/>
      </c>
      <c r="C219">
        <f>IF($A219="","",INDEX(ALGLIB_SSA_XAUUSD!$C$2:$C$2401,MATCH($A219,ALGLIB_SSA_XAUUSD!$A$2:$A$2401,1)))</f>
        <v/>
      </c>
      <c r="D219" s="14">
        <f>IF($A219="","",INT((ROW()-2)/12)+1)</f>
        <v/>
      </c>
      <c r="E219" s="14">
        <f>IF(AND(E230&lt;&gt;"",D230=D218+1),E218+(E230-E218)*1/12,"")</f>
        <v/>
      </c>
      <c r="F219" s="14">
        <f>IF(AND(F230&lt;&gt;"",D230=D218+1),F218+(F230-F218)*1/12,"")</f>
        <v/>
      </c>
      <c r="G219" s="14">
        <f>IF(AND(G230&lt;&gt;"",D230=D218+1),G218+(G230-G218)*1/12,"")</f>
        <v/>
      </c>
      <c r="H219" s="14">
        <f>IF(AND(H230&lt;&gt;"",D230=D218+1),H218+(H230-H218)*1/12,"")</f>
        <v/>
      </c>
      <c r="I219" s="14">
        <f>IF(AND(L230&lt;&gt;"",D230=D218+1),I218+(I230-I218)*1/12,"")</f>
        <v/>
      </c>
      <c r="J219">
        <f>_xlfn.XLOOKUP($A219,ALGLIB_SSA_XAUUSD!$AA$2:$AA$2401,ALGLIB_SSA_XAUUSD!$P$2:$P$2401,"",0)</f>
        <v/>
      </c>
      <c r="K219">
        <f>_xlfn.XLOOKUP($A219,ALGLIB_SSA_XAUUSD!$AA$2:$AA$2401,ALGLIB_SSA_XAUUSD!$Q$2:$Q$2401,"",0)</f>
        <v/>
      </c>
      <c r="L219">
        <f>_xlfn.XLOOKUP($A219,ALGLIB_SSA_XAUUSD!$AA$2:$AA$2401,ALGLIB_SSA_XAUUSD!$R$2:$R$2401,"",0)</f>
        <v/>
      </c>
      <c r="M219">
        <f>_xlfn.XLOOKUP($A219,ALGLIB_SSA_XAUUSD!$AA$2:$AA$2401,ALGLIB_SSA_XAUUSD!$S$2:$S$2401,"",0)</f>
        <v/>
      </c>
      <c r="N219">
        <f>_xlfn.XLOOKUP($A219,ALGLIB_SSA_XAUUSD!$AA$2:$AA$2401,ALGLIB_SSA_XAUUSD!$T$2:$T$2401,"",0)</f>
        <v/>
      </c>
      <c r="O219">
        <f>_xlfn.XLOOKUP($A219,ALGLIB_SSA_XAUUSD!$AA$2:$AA$2401,ALGLIB_SSA_XAUUSD!$U$2:$U$2401,"",0)</f>
        <v/>
      </c>
      <c r="P219">
        <f>_xlfn.XLOOKUP($A219,ALGLIB_SSA_XAUUSD!$AA$2:$AA$2401,ALGLIB_SSA_XAUUSD!$V$2:$V$2401,"",0)</f>
        <v/>
      </c>
      <c r="S219">
        <f>A219</f>
        <v/>
      </c>
      <c r="T219">
        <f>J219</f>
        <v/>
      </c>
      <c r="U219">
        <f>K219</f>
        <v/>
      </c>
      <c r="V219" s="14">
        <f>IF($A219="","",MOD(ROW()-2,12)+1)</f>
        <v/>
      </c>
      <c r="W219">
        <f>L219</f>
        <v/>
      </c>
      <c r="X219" s="14">
        <f>IF(F219="","",F219)</f>
        <v/>
      </c>
      <c r="Y219" s="14">
        <f>IF(G219="","",G219)</f>
        <v/>
      </c>
      <c r="Z219">
        <f>M219</f>
        <v/>
      </c>
      <c r="AA219">
        <f>N219</f>
        <v/>
      </c>
      <c r="AB219" s="14">
        <f>IF(H219="","",H219)</f>
        <v/>
      </c>
      <c r="AC219">
        <f>O219</f>
        <v/>
      </c>
      <c r="AD219" s="14">
        <f>IF(I219="","",I219)</f>
        <v/>
      </c>
      <c r="AE219">
        <f>P219</f>
        <v/>
      </c>
      <c r="AH219">
        <f>IF(S219&lt;&gt;"",S219,AH218+900)</f>
        <v/>
      </c>
      <c r="AI219">
        <f>IF(T219&lt;&gt;"",T219,AI218)</f>
        <v/>
      </c>
      <c r="AJ219">
        <f>IF(U219&lt;&gt;"",U219,AJ218)</f>
        <v/>
      </c>
      <c r="AK219">
        <f>IF(W219&lt;&gt;"",W219,"")</f>
        <v/>
      </c>
      <c r="AL219" s="14">
        <f>IF(X219&lt;&gt;"",X219,"")</f>
        <v/>
      </c>
      <c r="AM219" s="14">
        <f>IF(Y219&lt;&gt;"",Y219,"")</f>
        <v/>
      </c>
      <c r="AN219" s="14">
        <f>IF(OR(AL219="",AM219=""),"",AL219-AM219)</f>
        <v/>
      </c>
      <c r="AO219">
        <f>IF(AN219="","",IF(AN219&gt;0,"Bullish","Bearish"))</f>
        <v/>
      </c>
      <c r="AP219">
        <f>IF(AO219="",AP218,AO219)</f>
        <v/>
      </c>
      <c r="AQ219" s="14">
        <f>IF(AB219&lt;&gt;"",AB219,"")</f>
        <v/>
      </c>
      <c r="AR219" s="14">
        <f>IF(AD219&lt;&gt;"",AD219,"")</f>
        <v/>
      </c>
      <c r="AS219">
        <f>IF(AS218+1=13,1,AS218+1)</f>
        <v/>
      </c>
      <c r="AT219">
        <f>IFERROR(IF(SLOPE($AQ$206:$AQ$217,$AS$206:$AS$217)&gt;0,MIN(3,ABS(SLOPE($AQ$206:$AQ$217,$AS$206:$AS$217))),IF(SLOPE($AQ$206:$AQ$217,$AS$206:$AS$217)&lt;-0.5,-0.5,0)),0)</f>
        <v/>
      </c>
      <c r="AU219">
        <f>IFERROR(IF(SLOPE($AR$206:$AR$217,$AS$206:$AS$217)&lt;0,MAX(-3,-ABS(SLOPE($AR$206:$AR$217,$AS$206:$AS$217))),IF(SLOPE($AR$206:$AR$217,$AS$206:$AS$217)&gt;0.5,0.5,0)),0)</f>
        <v/>
      </c>
      <c r="AV219">
        <f>($AQ$218+(AT219*(AS219-1)))</f>
        <v/>
      </c>
      <c r="AW219">
        <f>($AR$218+(AU219*(AS219-1)))</f>
        <v/>
      </c>
      <c r="AX219">
        <f>IF(AT219&gt;0,AV219+AT219,AV219)</f>
        <v/>
      </c>
      <c r="AY219">
        <f>IF(AU219&lt;0,AW219+AU219,AW219)</f>
        <v/>
      </c>
      <c r="BA219" s="14">
        <f>IFERROR(AX219-AQ219,"")</f>
        <v/>
      </c>
      <c r="BB219" s="14">
        <f>IFERROR(AY219-AR219,"")</f>
        <v/>
      </c>
      <c r="BD219">
        <f>AH219</f>
        <v/>
      </c>
      <c r="BE219">
        <f>AI219</f>
        <v/>
      </c>
      <c r="BF219">
        <f>AJ219</f>
        <v/>
      </c>
      <c r="BG219" s="14">
        <f>L219</f>
        <v/>
      </c>
      <c r="BH219" s="14">
        <f>IF(X219="","",X219)</f>
        <v/>
      </c>
      <c r="BI219" s="14">
        <f>IF(Y219="","",Y219)</f>
        <v/>
      </c>
      <c r="BJ219">
        <f>Z219</f>
        <v/>
      </c>
      <c r="BK219">
        <f>AA219</f>
        <v/>
      </c>
      <c r="BL219">
        <f>IFERROR(AX219,"")</f>
        <v/>
      </c>
      <c r="BM219">
        <f>IFERROR(AY219,"")</f>
        <v/>
      </c>
    </row>
    <row r="220" ht="14.25" customHeight="1">
      <c r="A220">
        <f>ALGLIB_SSA_XAUUSD!AA220</f>
        <v/>
      </c>
      <c r="B220">
        <f>IF($A220="","",INDEX(ALGLIB_SSA_XAUUSD!$B$2:$B$2401,MATCH($A220,ALGLIB_SSA_XAUUSD!$A$2:$A$2401,1)))</f>
        <v/>
      </c>
      <c r="C220">
        <f>IF($A220="","",INDEX(ALGLIB_SSA_XAUUSD!$C$2:$C$2401,MATCH($A220,ALGLIB_SSA_XAUUSD!$A$2:$A$2401,1)))</f>
        <v/>
      </c>
      <c r="D220" s="14">
        <f>IF($A220="","",INT((ROW()-2)/12)+1)</f>
        <v/>
      </c>
      <c r="E220" s="14">
        <f>IF(AND(E230&lt;&gt;"",D230=D218+1),E218+(E230-E218)*2/12,"")</f>
        <v/>
      </c>
      <c r="F220" s="14">
        <f>IF(AND(F230&lt;&gt;"",D230=D218+1),F218+(F230-F218)*2/12,"")</f>
        <v/>
      </c>
      <c r="G220" s="14">
        <f>IF(AND(G230&lt;&gt;"",D230=D218+1),G218+(G230-G218)*2/12,"")</f>
        <v/>
      </c>
      <c r="H220" s="14">
        <f>IF(AND(H230&lt;&gt;"",D230=D218+1),H218+(H230-H218)*2/12,"")</f>
        <v/>
      </c>
      <c r="I220" s="14">
        <f>IF(AND(L230&lt;&gt;"",D230=D218+1),I218+(I230-I218)*2/12,"")</f>
        <v/>
      </c>
      <c r="J220">
        <f>_xlfn.XLOOKUP($A220,ALGLIB_SSA_XAUUSD!$AA$2:$AA$2401,ALGLIB_SSA_XAUUSD!$P$2:$P$2401,"",0)</f>
        <v/>
      </c>
      <c r="K220">
        <f>_xlfn.XLOOKUP($A220,ALGLIB_SSA_XAUUSD!$AA$2:$AA$2401,ALGLIB_SSA_XAUUSD!$Q$2:$Q$2401,"",0)</f>
        <v/>
      </c>
      <c r="L220">
        <f>_xlfn.XLOOKUP($A220,ALGLIB_SSA_XAUUSD!$AA$2:$AA$2401,ALGLIB_SSA_XAUUSD!$R$2:$R$2401,"",0)</f>
        <v/>
      </c>
      <c r="M220">
        <f>_xlfn.XLOOKUP($A220,ALGLIB_SSA_XAUUSD!$AA$2:$AA$2401,ALGLIB_SSA_XAUUSD!$S$2:$S$2401,"",0)</f>
        <v/>
      </c>
      <c r="N220">
        <f>_xlfn.XLOOKUP($A220,ALGLIB_SSA_XAUUSD!$AA$2:$AA$2401,ALGLIB_SSA_XAUUSD!$T$2:$T$2401,"",0)</f>
        <v/>
      </c>
      <c r="O220">
        <f>_xlfn.XLOOKUP($A220,ALGLIB_SSA_XAUUSD!$AA$2:$AA$2401,ALGLIB_SSA_XAUUSD!$U$2:$U$2401,"",0)</f>
        <v/>
      </c>
      <c r="P220">
        <f>_xlfn.XLOOKUP($A220,ALGLIB_SSA_XAUUSD!$AA$2:$AA$2401,ALGLIB_SSA_XAUUSD!$V$2:$V$2401,"",0)</f>
        <v/>
      </c>
      <c r="S220">
        <f>A220</f>
        <v/>
      </c>
      <c r="T220">
        <f>J220</f>
        <v/>
      </c>
      <c r="U220">
        <f>K220</f>
        <v/>
      </c>
      <c r="V220" s="14">
        <f>IF($A220="","",MOD(ROW()-2,12)+1)</f>
        <v/>
      </c>
      <c r="W220">
        <f>L220</f>
        <v/>
      </c>
      <c r="X220" s="14">
        <f>IF(F220="","",F220)</f>
        <v/>
      </c>
      <c r="Y220" s="14">
        <f>IF(G220="","",G220)</f>
        <v/>
      </c>
      <c r="Z220">
        <f>M220</f>
        <v/>
      </c>
      <c r="AA220">
        <f>N220</f>
        <v/>
      </c>
      <c r="AB220" s="14">
        <f>IF(H220="","",H220)</f>
        <v/>
      </c>
      <c r="AC220">
        <f>O220</f>
        <v/>
      </c>
      <c r="AD220" s="14">
        <f>IF(I220="","",I220)</f>
        <v/>
      </c>
      <c r="AE220">
        <f>P220</f>
        <v/>
      </c>
      <c r="AH220">
        <f>IF(S220&lt;&gt;"",S220,AH219+900)</f>
        <v/>
      </c>
      <c r="AI220">
        <f>IF(T220&lt;&gt;"",T220,AI219)</f>
        <v/>
      </c>
      <c r="AJ220">
        <f>IF(U220&lt;&gt;"",U220,AJ219)</f>
        <v/>
      </c>
      <c r="AK220">
        <f>IF(W220&lt;&gt;"",W220,"")</f>
        <v/>
      </c>
      <c r="AL220" s="14">
        <f>IF(X220&lt;&gt;"",X220,"")</f>
        <v/>
      </c>
      <c r="AM220" s="14">
        <f>IF(Y220&lt;&gt;"",Y220,"")</f>
        <v/>
      </c>
      <c r="AN220" s="14">
        <f>IF(OR(AL220="",AM220=""),"",AL220-AM220)</f>
        <v/>
      </c>
      <c r="AO220">
        <f>IF(AN220="","",IF(AN220&gt;0,"Bullish","Bearish"))</f>
        <v/>
      </c>
      <c r="AP220">
        <f>IF(AO220="",AP219,AO220)</f>
        <v/>
      </c>
      <c r="AQ220" s="14">
        <f>IF(AB220&lt;&gt;"",AB220,"")</f>
        <v/>
      </c>
      <c r="AR220" s="14">
        <f>IF(AD220&lt;&gt;"",AD220,"")</f>
        <v/>
      </c>
      <c r="AS220">
        <f>IF(AS219+1=13,1,AS219+1)</f>
        <v/>
      </c>
      <c r="AT220">
        <f>IFERROR(IF(SLOPE($AQ$206:$AQ$217,$AS$206:$AS$217)&gt;0,MIN(3,ABS(SLOPE($AQ$206:$AQ$217,$AS$206:$AS$217))),IF(SLOPE($AQ$206:$AQ$217,$AS$206:$AS$217)&lt;-0.5,-0.5,0)),0)</f>
        <v/>
      </c>
      <c r="AU220">
        <f>IFERROR(IF(SLOPE($AR$206:$AR$217,$AS$206:$AS$217)&lt;0,MAX(-3,-ABS(SLOPE($AR$206:$AR$217,$AS$206:$AS$217))),IF(SLOPE($AR$206:$AR$217,$AS$206:$AS$217)&gt;0.5,0.5,0)),0)</f>
        <v/>
      </c>
      <c r="AV220">
        <f>($AQ$218+(AT220*(AS220-1)))</f>
        <v/>
      </c>
      <c r="AW220">
        <f>($AR$218+(AU220*(AS220-1)))</f>
        <v/>
      </c>
      <c r="AX220">
        <f>IF(AT220&gt;0,AV220+AT220,AV220)</f>
        <v/>
      </c>
      <c r="AY220">
        <f>IF(AU220&lt;0,AW220+AU220,AW220)</f>
        <v/>
      </c>
      <c r="BA220" s="14">
        <f>IFERROR(AX220-AQ220,"")</f>
        <v/>
      </c>
      <c r="BB220" s="14">
        <f>IFERROR(AY220-AR220,"")</f>
        <v/>
      </c>
      <c r="BD220">
        <f>AH220</f>
        <v/>
      </c>
      <c r="BE220">
        <f>AI220</f>
        <v/>
      </c>
      <c r="BF220">
        <f>AJ220</f>
        <v/>
      </c>
      <c r="BG220" s="14">
        <f>L220</f>
        <v/>
      </c>
      <c r="BH220" s="14">
        <f>IF(X220="","",X220)</f>
        <v/>
      </c>
      <c r="BI220" s="14">
        <f>IF(Y220="","",Y220)</f>
        <v/>
      </c>
      <c r="BJ220">
        <f>Z220</f>
        <v/>
      </c>
      <c r="BK220">
        <f>AA220</f>
        <v/>
      </c>
      <c r="BL220">
        <f>IFERROR(AX220,"")</f>
        <v/>
      </c>
      <c r="BM220">
        <f>IFERROR(AY220,"")</f>
        <v/>
      </c>
    </row>
    <row r="221" ht="14.25" customHeight="1">
      <c r="A221">
        <f>ALGLIB_SSA_XAUUSD!AA221</f>
        <v/>
      </c>
      <c r="B221">
        <f>IF($A221="","",INDEX(ALGLIB_SSA_XAUUSD!$B$2:$B$2401,MATCH($A221,ALGLIB_SSA_XAUUSD!$A$2:$A$2401,1)))</f>
        <v/>
      </c>
      <c r="C221">
        <f>IF($A221="","",INDEX(ALGLIB_SSA_XAUUSD!$C$2:$C$2401,MATCH($A221,ALGLIB_SSA_XAUUSD!$A$2:$A$2401,1)))</f>
        <v/>
      </c>
      <c r="D221" s="14">
        <f>IF($A221="","",INT((ROW()-2)/12)+1)</f>
        <v/>
      </c>
      <c r="E221" s="14">
        <f>IF(AND(E230&lt;&gt;"",D230=D218+1),E218+(E230-E218)*3/12,"")</f>
        <v/>
      </c>
      <c r="F221" s="14">
        <f>IF(AND(F230&lt;&gt;"",D230=D218+1),F218+(F230-F218)*3/12,"")</f>
        <v/>
      </c>
      <c r="G221" s="14">
        <f>IF(AND(G230&lt;&gt;"",D230=D218+1),G218+(G230-G218)*3/12,"")</f>
        <v/>
      </c>
      <c r="H221" s="14">
        <f>IF(AND(H230&lt;&gt;"",D230=D218+1),H218+(H230-H218)*3/12,"")</f>
        <v/>
      </c>
      <c r="I221" s="14">
        <f>IF(AND(L230&lt;&gt;"",D230=D218+1),I218+(I230-I218)*3/12,"")</f>
        <v/>
      </c>
      <c r="J221">
        <f>_xlfn.XLOOKUP($A221,ALGLIB_SSA_XAUUSD!$AA$2:$AA$2401,ALGLIB_SSA_XAUUSD!$P$2:$P$2401,"",0)</f>
        <v/>
      </c>
      <c r="K221">
        <f>_xlfn.XLOOKUP($A221,ALGLIB_SSA_XAUUSD!$AA$2:$AA$2401,ALGLIB_SSA_XAUUSD!$Q$2:$Q$2401,"",0)</f>
        <v/>
      </c>
      <c r="L221">
        <f>_xlfn.XLOOKUP($A221,ALGLIB_SSA_XAUUSD!$AA$2:$AA$2401,ALGLIB_SSA_XAUUSD!$R$2:$R$2401,"",0)</f>
        <v/>
      </c>
      <c r="M221">
        <f>_xlfn.XLOOKUP($A221,ALGLIB_SSA_XAUUSD!$AA$2:$AA$2401,ALGLIB_SSA_XAUUSD!$S$2:$S$2401,"",0)</f>
        <v/>
      </c>
      <c r="N221">
        <f>_xlfn.XLOOKUP($A221,ALGLIB_SSA_XAUUSD!$AA$2:$AA$2401,ALGLIB_SSA_XAUUSD!$T$2:$T$2401,"",0)</f>
        <v/>
      </c>
      <c r="O221">
        <f>_xlfn.XLOOKUP($A221,ALGLIB_SSA_XAUUSD!$AA$2:$AA$2401,ALGLIB_SSA_XAUUSD!$U$2:$U$2401,"",0)</f>
        <v/>
      </c>
      <c r="P221">
        <f>_xlfn.XLOOKUP($A221,ALGLIB_SSA_XAUUSD!$AA$2:$AA$2401,ALGLIB_SSA_XAUUSD!$V$2:$V$2401,"",0)</f>
        <v/>
      </c>
      <c r="S221">
        <f>A221</f>
        <v/>
      </c>
      <c r="T221">
        <f>J221</f>
        <v/>
      </c>
      <c r="U221">
        <f>K221</f>
        <v/>
      </c>
      <c r="V221" s="14">
        <f>IF($A221="","",MOD(ROW()-2,12)+1)</f>
        <v/>
      </c>
      <c r="W221">
        <f>L221</f>
        <v/>
      </c>
      <c r="X221" s="14">
        <f>IF(F221="","",F221)</f>
        <v/>
      </c>
      <c r="Y221" s="14">
        <f>IF(G221="","",G221)</f>
        <v/>
      </c>
      <c r="Z221">
        <f>M221</f>
        <v/>
      </c>
      <c r="AA221">
        <f>N221</f>
        <v/>
      </c>
      <c r="AB221" s="14">
        <f>IF(H221="","",H221)</f>
        <v/>
      </c>
      <c r="AC221">
        <f>O221</f>
        <v/>
      </c>
      <c r="AD221" s="14">
        <f>IF(I221="","",I221)</f>
        <v/>
      </c>
      <c r="AE221">
        <f>P221</f>
        <v/>
      </c>
      <c r="AH221">
        <f>IF(S221&lt;&gt;"",S221,AH220+900)</f>
        <v/>
      </c>
      <c r="AI221">
        <f>IF(T221&lt;&gt;"",T221,AI220)</f>
        <v/>
      </c>
      <c r="AJ221">
        <f>IF(U221&lt;&gt;"",U221,AJ220)</f>
        <v/>
      </c>
      <c r="AK221">
        <f>IF(W221&lt;&gt;"",W221,"")</f>
        <v/>
      </c>
      <c r="AL221" s="14">
        <f>IF(X221&lt;&gt;"",X221,"")</f>
        <v/>
      </c>
      <c r="AM221" s="14">
        <f>IF(Y221&lt;&gt;"",Y221,"")</f>
        <v/>
      </c>
      <c r="AN221" s="14">
        <f>IF(OR(AL221="",AM221=""),"",AL221-AM221)</f>
        <v/>
      </c>
      <c r="AO221">
        <f>IF(AN221="","",IF(AN221&gt;0,"Bullish","Bearish"))</f>
        <v/>
      </c>
      <c r="AP221">
        <f>IF(AO221="",AP220,AO221)</f>
        <v/>
      </c>
      <c r="AQ221" s="14">
        <f>IF(AB221&lt;&gt;"",AB221,"")</f>
        <v/>
      </c>
      <c r="AR221" s="14">
        <f>IF(AD221&lt;&gt;"",AD221,"")</f>
        <v/>
      </c>
      <c r="AS221">
        <f>IF(AS220+1=13,1,AS220+1)</f>
        <v/>
      </c>
      <c r="AT221">
        <f>IFERROR(IF(SLOPE($AQ$206:$AQ$217,$AS$206:$AS$217)&gt;0,MIN(3,ABS(SLOPE($AQ$206:$AQ$217,$AS$206:$AS$217))),IF(SLOPE($AQ$206:$AQ$217,$AS$206:$AS$217)&lt;-0.5,-0.5,0)),0)</f>
        <v/>
      </c>
      <c r="AU221">
        <f>IFERROR(IF(SLOPE($AR$206:$AR$217,$AS$206:$AS$217)&lt;0,MAX(-3,-ABS(SLOPE($AR$206:$AR$217,$AS$206:$AS$217))),IF(SLOPE($AR$206:$AR$217,$AS$206:$AS$217)&gt;0.5,0.5,0)),0)</f>
        <v/>
      </c>
      <c r="AV221">
        <f>($AQ$218+(AT221*(AS221-1)))</f>
        <v/>
      </c>
      <c r="AW221">
        <f>($AR$218+(AU221*(AS221-1)))</f>
        <v/>
      </c>
      <c r="AX221">
        <f>IF(AT221&gt;0,AV221+AT221,AV221)</f>
        <v/>
      </c>
      <c r="AY221">
        <f>IF(AU221&lt;0,AW221+AU221,AW221)</f>
        <v/>
      </c>
      <c r="BA221" s="14">
        <f>IFERROR(AX221-AQ221,"")</f>
        <v/>
      </c>
      <c r="BB221" s="14">
        <f>IFERROR(AY221-AR221,"")</f>
        <v/>
      </c>
      <c r="BD221">
        <f>AH221</f>
        <v/>
      </c>
      <c r="BE221">
        <f>AI221</f>
        <v/>
      </c>
      <c r="BF221">
        <f>AJ221</f>
        <v/>
      </c>
      <c r="BG221" s="14">
        <f>L221</f>
        <v/>
      </c>
      <c r="BH221" s="14">
        <f>IF(X221="","",X221)</f>
        <v/>
      </c>
      <c r="BI221" s="14">
        <f>IF(Y221="","",Y221)</f>
        <v/>
      </c>
      <c r="BJ221">
        <f>Z221</f>
        <v/>
      </c>
      <c r="BK221">
        <f>AA221</f>
        <v/>
      </c>
      <c r="BL221">
        <f>IFERROR(AX221,"")</f>
        <v/>
      </c>
      <c r="BM221">
        <f>IFERROR(AY221,"")</f>
        <v/>
      </c>
    </row>
    <row r="222" ht="14.25" customHeight="1">
      <c r="A222">
        <f>ALGLIB_SSA_XAUUSD!AA222</f>
        <v/>
      </c>
      <c r="B222">
        <f>IF($A222="","",INDEX(ALGLIB_SSA_XAUUSD!$B$2:$B$2401,MATCH($A222,ALGLIB_SSA_XAUUSD!$A$2:$A$2401,1)))</f>
        <v/>
      </c>
      <c r="C222">
        <f>IF($A222="","",INDEX(ALGLIB_SSA_XAUUSD!$C$2:$C$2401,MATCH($A222,ALGLIB_SSA_XAUUSD!$A$2:$A$2401,1)))</f>
        <v/>
      </c>
      <c r="D222" s="14">
        <f>IF($A222="","",INT((ROW()-2)/12)+1)</f>
        <v/>
      </c>
      <c r="E222" s="14">
        <f>IF(AND(E230&lt;&gt;"",D230=D218+1),E218+(E230-E218)*4/12,"")</f>
        <v/>
      </c>
      <c r="F222" s="14">
        <f>IF(AND(F230&lt;&gt;"",D230=D218+1),F218+(F230-F218)*4/12,"")</f>
        <v/>
      </c>
      <c r="G222" s="14">
        <f>IF(AND(G230&lt;&gt;"",D230=D218+1),G218+(G230-G218)*4/12,"")</f>
        <v/>
      </c>
      <c r="H222" s="14">
        <f>IF(AND(H230&lt;&gt;"",D230=D218+1),H218+(H230-H218)*4/12,"")</f>
        <v/>
      </c>
      <c r="I222" s="14">
        <f>IF(AND(L230&lt;&gt;"",D230=D218+1),I218+(I230-I218)*4/12,"")</f>
        <v/>
      </c>
      <c r="J222">
        <f>_xlfn.XLOOKUP($A222,ALGLIB_SSA_XAUUSD!$AA$2:$AA$2401,ALGLIB_SSA_XAUUSD!$P$2:$P$2401,"",0)</f>
        <v/>
      </c>
      <c r="K222">
        <f>_xlfn.XLOOKUP($A222,ALGLIB_SSA_XAUUSD!$AA$2:$AA$2401,ALGLIB_SSA_XAUUSD!$Q$2:$Q$2401,"",0)</f>
        <v/>
      </c>
      <c r="L222">
        <f>_xlfn.XLOOKUP($A222,ALGLIB_SSA_XAUUSD!$AA$2:$AA$2401,ALGLIB_SSA_XAUUSD!$R$2:$R$2401,"",0)</f>
        <v/>
      </c>
      <c r="M222">
        <f>_xlfn.XLOOKUP($A222,ALGLIB_SSA_XAUUSD!$AA$2:$AA$2401,ALGLIB_SSA_XAUUSD!$S$2:$S$2401,"",0)</f>
        <v/>
      </c>
      <c r="N222">
        <f>_xlfn.XLOOKUP($A222,ALGLIB_SSA_XAUUSD!$AA$2:$AA$2401,ALGLIB_SSA_XAUUSD!$T$2:$T$2401,"",0)</f>
        <v/>
      </c>
      <c r="O222">
        <f>_xlfn.XLOOKUP($A222,ALGLIB_SSA_XAUUSD!$AA$2:$AA$2401,ALGLIB_SSA_XAUUSD!$U$2:$U$2401,"",0)</f>
        <v/>
      </c>
      <c r="P222">
        <f>_xlfn.XLOOKUP($A222,ALGLIB_SSA_XAUUSD!$AA$2:$AA$2401,ALGLIB_SSA_XAUUSD!$V$2:$V$2401,"",0)</f>
        <v/>
      </c>
      <c r="S222">
        <f>A222</f>
        <v/>
      </c>
      <c r="T222">
        <f>J222</f>
        <v/>
      </c>
      <c r="U222">
        <f>K222</f>
        <v/>
      </c>
      <c r="V222" s="14">
        <f>IF($A222="","",MOD(ROW()-2,12)+1)</f>
        <v/>
      </c>
      <c r="W222">
        <f>L222</f>
        <v/>
      </c>
      <c r="X222" s="14">
        <f>IF(F222="","",F222)</f>
        <v/>
      </c>
      <c r="Y222" s="14">
        <f>IF(G222="","",G222)</f>
        <v/>
      </c>
      <c r="Z222">
        <f>M222</f>
        <v/>
      </c>
      <c r="AA222">
        <f>N222</f>
        <v/>
      </c>
      <c r="AB222" s="14">
        <f>IF(H222="","",H222)</f>
        <v/>
      </c>
      <c r="AC222">
        <f>O222</f>
        <v/>
      </c>
      <c r="AD222" s="14">
        <f>IF(I222="","",I222)</f>
        <v/>
      </c>
      <c r="AE222">
        <f>P222</f>
        <v/>
      </c>
      <c r="AH222">
        <f>IF(S222&lt;&gt;"",S222,AH221+900)</f>
        <v/>
      </c>
      <c r="AI222">
        <f>IF(T222&lt;&gt;"",T222,AI221)</f>
        <v/>
      </c>
      <c r="AJ222">
        <f>IF(U222&lt;&gt;"",U222,AJ221)</f>
        <v/>
      </c>
      <c r="AK222">
        <f>IF(W222&lt;&gt;"",W222,"")</f>
        <v/>
      </c>
      <c r="AL222" s="14">
        <f>IF(X222&lt;&gt;"",X222,"")</f>
        <v/>
      </c>
      <c r="AM222" s="14">
        <f>IF(Y222&lt;&gt;"",Y222,"")</f>
        <v/>
      </c>
      <c r="AN222" s="14">
        <f>IF(OR(AL222="",AM222=""),"",AL222-AM222)</f>
        <v/>
      </c>
      <c r="AO222">
        <f>IF(AN222="","",IF(AN222&gt;0,"Bullish","Bearish"))</f>
        <v/>
      </c>
      <c r="AP222">
        <f>IF(AO222="",AP221,AO222)</f>
        <v/>
      </c>
      <c r="AQ222" s="14">
        <f>IF(AB222&lt;&gt;"",AB222,"")</f>
        <v/>
      </c>
      <c r="AR222" s="14">
        <f>IF(AD222&lt;&gt;"",AD222,"")</f>
        <v/>
      </c>
      <c r="AS222">
        <f>IF(AS221+1=13,1,AS221+1)</f>
        <v/>
      </c>
      <c r="AT222">
        <f>IFERROR(IF(SLOPE($AQ$206:$AQ$217,$AS$206:$AS$217)&gt;0,MIN(3,ABS(SLOPE($AQ$206:$AQ$217,$AS$206:$AS$217))),IF(SLOPE($AQ$206:$AQ$217,$AS$206:$AS$217)&lt;-0.5,-0.5,0)),0)</f>
        <v/>
      </c>
      <c r="AU222">
        <f>IFERROR(IF(SLOPE($AR$206:$AR$217,$AS$206:$AS$217)&lt;0,MAX(-3,-ABS(SLOPE($AR$206:$AR$217,$AS$206:$AS$217))),IF(SLOPE($AR$206:$AR$217,$AS$206:$AS$217)&gt;0.5,0.5,0)),0)</f>
        <v/>
      </c>
      <c r="AV222">
        <f>($AQ$218+(AT222*(AS222-1)))</f>
        <v/>
      </c>
      <c r="AW222">
        <f>($AR$218+(AU222*(AS222-1)))</f>
        <v/>
      </c>
      <c r="AX222">
        <f>IF(AT222&gt;0,AV222+AT222,AV222)</f>
        <v/>
      </c>
      <c r="AY222">
        <f>IF(AU222&lt;0,AW222+AU222,AW222)</f>
        <v/>
      </c>
      <c r="BA222" s="14">
        <f>IFERROR(AX222-AQ222,"")</f>
        <v/>
      </c>
      <c r="BB222" s="14">
        <f>IFERROR(AY222-AR222,"")</f>
        <v/>
      </c>
      <c r="BD222">
        <f>AH222</f>
        <v/>
      </c>
      <c r="BE222">
        <f>AI222</f>
        <v/>
      </c>
      <c r="BF222">
        <f>AJ222</f>
        <v/>
      </c>
      <c r="BG222" s="14">
        <f>L222</f>
        <v/>
      </c>
      <c r="BH222" s="14">
        <f>IF(X222="","",X222)</f>
        <v/>
      </c>
      <c r="BI222" s="14">
        <f>IF(Y222="","",Y222)</f>
        <v/>
      </c>
      <c r="BJ222">
        <f>Z222</f>
        <v/>
      </c>
      <c r="BK222">
        <f>AA222</f>
        <v/>
      </c>
      <c r="BL222">
        <f>IFERROR(AX222,"")</f>
        <v/>
      </c>
      <c r="BM222">
        <f>IFERROR(AY222,"")</f>
        <v/>
      </c>
    </row>
    <row r="223" ht="14.25" customHeight="1">
      <c r="A223">
        <f>ALGLIB_SSA_XAUUSD!AA223</f>
        <v/>
      </c>
      <c r="B223">
        <f>IF($A223="","",INDEX(ALGLIB_SSA_XAUUSD!$B$2:$B$2401,MATCH($A223,ALGLIB_SSA_XAUUSD!$A$2:$A$2401,1)))</f>
        <v/>
      </c>
      <c r="C223">
        <f>IF($A223="","",INDEX(ALGLIB_SSA_XAUUSD!$C$2:$C$2401,MATCH($A223,ALGLIB_SSA_XAUUSD!$A$2:$A$2401,1)))</f>
        <v/>
      </c>
      <c r="D223" s="14">
        <f>IF($A223="","",INT((ROW()-2)/12)+1)</f>
        <v/>
      </c>
      <c r="E223" s="14">
        <f>IF(AND(E230&lt;&gt;"",D230=D218+1),E218+(E230-E218)*5/12,"")</f>
        <v/>
      </c>
      <c r="F223" s="14">
        <f>IF(AND(F230&lt;&gt;"",D230=D218+1),F218+(F230-F218)*5/12,"")</f>
        <v/>
      </c>
      <c r="G223" s="14">
        <f>IF(AND(G230&lt;&gt;"",D230=D218+1),G218+(G230-G218)*5/12,"")</f>
        <v/>
      </c>
      <c r="H223" s="14">
        <f>IF(AND(H230&lt;&gt;"",D230=D218+1),H218+(H230-H218)*5/12,"")</f>
        <v/>
      </c>
      <c r="I223" s="14">
        <f>IF(AND(L230&lt;&gt;"",D230=D218+1),I218+(I230-I218)*5/12,"")</f>
        <v/>
      </c>
      <c r="J223">
        <f>_xlfn.XLOOKUP($A223,ALGLIB_SSA_XAUUSD!$AA$2:$AA$2401,ALGLIB_SSA_XAUUSD!$P$2:$P$2401,"",0)</f>
        <v/>
      </c>
      <c r="K223">
        <f>_xlfn.XLOOKUP($A223,ALGLIB_SSA_XAUUSD!$AA$2:$AA$2401,ALGLIB_SSA_XAUUSD!$Q$2:$Q$2401,"",0)</f>
        <v/>
      </c>
      <c r="L223">
        <f>_xlfn.XLOOKUP($A223,ALGLIB_SSA_XAUUSD!$AA$2:$AA$2401,ALGLIB_SSA_XAUUSD!$R$2:$R$2401,"",0)</f>
        <v/>
      </c>
      <c r="M223">
        <f>_xlfn.XLOOKUP($A223,ALGLIB_SSA_XAUUSD!$AA$2:$AA$2401,ALGLIB_SSA_XAUUSD!$S$2:$S$2401,"",0)</f>
        <v/>
      </c>
      <c r="N223">
        <f>_xlfn.XLOOKUP($A223,ALGLIB_SSA_XAUUSD!$AA$2:$AA$2401,ALGLIB_SSA_XAUUSD!$T$2:$T$2401,"",0)</f>
        <v/>
      </c>
      <c r="O223">
        <f>_xlfn.XLOOKUP($A223,ALGLIB_SSA_XAUUSD!$AA$2:$AA$2401,ALGLIB_SSA_XAUUSD!$U$2:$U$2401,"",0)</f>
        <v/>
      </c>
      <c r="P223">
        <f>_xlfn.XLOOKUP($A223,ALGLIB_SSA_XAUUSD!$AA$2:$AA$2401,ALGLIB_SSA_XAUUSD!$V$2:$V$2401,"",0)</f>
        <v/>
      </c>
      <c r="S223">
        <f>A223</f>
        <v/>
      </c>
      <c r="T223">
        <f>J223</f>
        <v/>
      </c>
      <c r="U223">
        <f>K223</f>
        <v/>
      </c>
      <c r="V223" s="14">
        <f>IF($A223="","",MOD(ROW()-2,12)+1)</f>
        <v/>
      </c>
      <c r="W223">
        <f>L223</f>
        <v/>
      </c>
      <c r="X223" s="14">
        <f>IF(F223="","",F223)</f>
        <v/>
      </c>
      <c r="Y223" s="14">
        <f>IF(G223="","",G223)</f>
        <v/>
      </c>
      <c r="Z223">
        <f>M223</f>
        <v/>
      </c>
      <c r="AA223">
        <f>N223</f>
        <v/>
      </c>
      <c r="AB223" s="14">
        <f>IF(H223="","",H223)</f>
        <v/>
      </c>
      <c r="AC223">
        <f>O223</f>
        <v/>
      </c>
      <c r="AD223" s="14">
        <f>IF(I223="","",I223)</f>
        <v/>
      </c>
      <c r="AE223">
        <f>P223</f>
        <v/>
      </c>
      <c r="AH223">
        <f>IF(S223&lt;&gt;"",S223,AH222+900)</f>
        <v/>
      </c>
      <c r="AI223">
        <f>IF(T223&lt;&gt;"",T223,AI222)</f>
        <v/>
      </c>
      <c r="AJ223">
        <f>IF(U223&lt;&gt;"",U223,AJ222)</f>
        <v/>
      </c>
      <c r="AK223">
        <f>IF(W223&lt;&gt;"",W223,"")</f>
        <v/>
      </c>
      <c r="AL223" s="14">
        <f>IF(X223&lt;&gt;"",X223,"")</f>
        <v/>
      </c>
      <c r="AM223" s="14">
        <f>IF(Y223&lt;&gt;"",Y223,"")</f>
        <v/>
      </c>
      <c r="AN223" s="14">
        <f>IF(OR(AL223="",AM223=""),"",AL223-AM223)</f>
        <v/>
      </c>
      <c r="AO223">
        <f>IF(AN223="","",IF(AN223&gt;0,"Bullish","Bearish"))</f>
        <v/>
      </c>
      <c r="AP223">
        <f>IF(AO223="",AP222,AO223)</f>
        <v/>
      </c>
      <c r="AQ223" s="14">
        <f>IF(AB223&lt;&gt;"",AB223,"")</f>
        <v/>
      </c>
      <c r="AR223" s="14">
        <f>IF(AD223&lt;&gt;"",AD223,"")</f>
        <v/>
      </c>
      <c r="AS223">
        <f>IF(AS222+1=13,1,AS222+1)</f>
        <v/>
      </c>
      <c r="AT223">
        <f>IFERROR(IF(SLOPE($AQ$206:$AQ$217,$AS$206:$AS$217)&gt;0,MIN(3,ABS(SLOPE($AQ$206:$AQ$217,$AS$206:$AS$217))),IF(SLOPE($AQ$206:$AQ$217,$AS$206:$AS$217)&lt;-0.5,-0.5,0)),0)</f>
        <v/>
      </c>
      <c r="AU223">
        <f>IFERROR(IF(SLOPE($AR$206:$AR$217,$AS$206:$AS$217)&lt;0,MAX(-3,-ABS(SLOPE($AR$206:$AR$217,$AS$206:$AS$217))),IF(SLOPE($AR$206:$AR$217,$AS$206:$AS$217)&gt;0.5,0.5,0)),0)</f>
        <v/>
      </c>
      <c r="AV223">
        <f>($AQ$218+(AT223*(AS223-1)))</f>
        <v/>
      </c>
      <c r="AW223">
        <f>($AR$218+(AU223*(AS223-1)))</f>
        <v/>
      </c>
      <c r="AX223">
        <f>IF(AT223&gt;0,AV223+AT223,AV223)</f>
        <v/>
      </c>
      <c r="AY223">
        <f>IF(AU223&lt;0,AW223+AU223,AW223)</f>
        <v/>
      </c>
      <c r="BA223" s="14">
        <f>IFERROR(AX223-AQ223,"")</f>
        <v/>
      </c>
      <c r="BB223" s="14">
        <f>IFERROR(AY223-AR223,"")</f>
        <v/>
      </c>
      <c r="BD223">
        <f>AH223</f>
        <v/>
      </c>
      <c r="BE223">
        <f>AI223</f>
        <v/>
      </c>
      <c r="BF223">
        <f>AJ223</f>
        <v/>
      </c>
      <c r="BG223" s="14">
        <f>L223</f>
        <v/>
      </c>
      <c r="BH223" s="14">
        <f>IF(X223="","",X223)</f>
        <v/>
      </c>
      <c r="BI223" s="14">
        <f>IF(Y223="","",Y223)</f>
        <v/>
      </c>
      <c r="BJ223">
        <f>Z223</f>
        <v/>
      </c>
      <c r="BK223">
        <f>AA223</f>
        <v/>
      </c>
      <c r="BL223">
        <f>IFERROR(AX223,"")</f>
        <v/>
      </c>
      <c r="BM223">
        <f>IFERROR(AY223,"")</f>
        <v/>
      </c>
    </row>
    <row r="224" ht="14.25" customHeight="1">
      <c r="A224">
        <f>ALGLIB_SSA_XAUUSD!AA224</f>
        <v/>
      </c>
      <c r="B224">
        <f>IF($A224="","",INDEX(ALGLIB_SSA_XAUUSD!$B$2:$B$2401,MATCH($A224,ALGLIB_SSA_XAUUSD!$A$2:$A$2401,1)))</f>
        <v/>
      </c>
      <c r="C224">
        <f>IF($A224="","",INDEX(ALGLIB_SSA_XAUUSD!$C$2:$C$2401,MATCH($A224,ALGLIB_SSA_XAUUSD!$A$2:$A$2401,1)))</f>
        <v/>
      </c>
      <c r="D224" s="14">
        <f>IF($A224="","",INT((ROW()-2)/12)+1)</f>
        <v/>
      </c>
      <c r="E224" s="14">
        <f>IF(AND(E230&lt;&gt;"",D230=D218+1),E218+(E230-E218)*6/12,"")</f>
        <v/>
      </c>
      <c r="F224" s="14">
        <f>IF(AND(F230&lt;&gt;"",D230=D218+1),F218+(F230-F218)*6/12,"")</f>
        <v/>
      </c>
      <c r="G224" s="14">
        <f>IF(AND(G230&lt;&gt;"",D230=D218+1),G218+(G230-G218)*6/12,"")</f>
        <v/>
      </c>
      <c r="H224" s="14">
        <f>IF(AND(H230&lt;&gt;"",D230=D218+1),H218+(H230-H218)*6/12,"")</f>
        <v/>
      </c>
      <c r="I224" s="14">
        <f>IF(AND(L230&lt;&gt;"",D230=D218+1),I218+(I230-I218)*6/12,"")</f>
        <v/>
      </c>
      <c r="J224">
        <f>_xlfn.XLOOKUP($A224,ALGLIB_SSA_XAUUSD!$AA$2:$AA$2401,ALGLIB_SSA_XAUUSD!$P$2:$P$2401,"",0)</f>
        <v/>
      </c>
      <c r="K224">
        <f>_xlfn.XLOOKUP($A224,ALGLIB_SSA_XAUUSD!$AA$2:$AA$2401,ALGLIB_SSA_XAUUSD!$Q$2:$Q$2401,"",0)</f>
        <v/>
      </c>
      <c r="L224">
        <f>_xlfn.XLOOKUP($A224,ALGLIB_SSA_XAUUSD!$AA$2:$AA$2401,ALGLIB_SSA_XAUUSD!$R$2:$R$2401,"",0)</f>
        <v/>
      </c>
      <c r="M224">
        <f>_xlfn.XLOOKUP($A224,ALGLIB_SSA_XAUUSD!$AA$2:$AA$2401,ALGLIB_SSA_XAUUSD!$S$2:$S$2401,"",0)</f>
        <v/>
      </c>
      <c r="N224">
        <f>_xlfn.XLOOKUP($A224,ALGLIB_SSA_XAUUSD!$AA$2:$AA$2401,ALGLIB_SSA_XAUUSD!$T$2:$T$2401,"",0)</f>
        <v/>
      </c>
      <c r="O224">
        <f>_xlfn.XLOOKUP($A224,ALGLIB_SSA_XAUUSD!$AA$2:$AA$2401,ALGLIB_SSA_XAUUSD!$U$2:$U$2401,"",0)</f>
        <v/>
      </c>
      <c r="P224">
        <f>_xlfn.XLOOKUP($A224,ALGLIB_SSA_XAUUSD!$AA$2:$AA$2401,ALGLIB_SSA_XAUUSD!$V$2:$V$2401,"",0)</f>
        <v/>
      </c>
      <c r="S224">
        <f>A224</f>
        <v/>
      </c>
      <c r="T224">
        <f>J224</f>
        <v/>
      </c>
      <c r="U224">
        <f>K224</f>
        <v/>
      </c>
      <c r="V224" s="14">
        <f>IF($A224="","",MOD(ROW()-2,12)+1)</f>
        <v/>
      </c>
      <c r="W224">
        <f>L224</f>
        <v/>
      </c>
      <c r="X224" s="14">
        <f>IF(F224="","",F224)</f>
        <v/>
      </c>
      <c r="Y224" s="14">
        <f>IF(G224="","",G224)</f>
        <v/>
      </c>
      <c r="Z224">
        <f>M224</f>
        <v/>
      </c>
      <c r="AA224">
        <f>N224</f>
        <v/>
      </c>
      <c r="AB224" s="14">
        <f>IF(H224="","",H224)</f>
        <v/>
      </c>
      <c r="AC224">
        <f>O224</f>
        <v/>
      </c>
      <c r="AD224" s="14">
        <f>IF(I224="","",I224)</f>
        <v/>
      </c>
      <c r="AE224">
        <f>P224</f>
        <v/>
      </c>
      <c r="AH224">
        <f>IF(S224&lt;&gt;"",S224,AH223+900)</f>
        <v/>
      </c>
      <c r="AI224">
        <f>IF(T224&lt;&gt;"",T224,AI223)</f>
        <v/>
      </c>
      <c r="AJ224">
        <f>IF(U224&lt;&gt;"",U224,AJ223)</f>
        <v/>
      </c>
      <c r="AK224">
        <f>IF(W224&lt;&gt;"",W224,"")</f>
        <v/>
      </c>
      <c r="AL224" s="14">
        <f>IF(X224&lt;&gt;"",X224,"")</f>
        <v/>
      </c>
      <c r="AM224" s="14">
        <f>IF(Y224&lt;&gt;"",Y224,"")</f>
        <v/>
      </c>
      <c r="AN224" s="14">
        <f>IF(OR(AL224="",AM224=""),"",AL224-AM224)</f>
        <v/>
      </c>
      <c r="AO224">
        <f>IF(AN224="","",IF(AN224&gt;0,"Bullish","Bearish"))</f>
        <v/>
      </c>
      <c r="AP224">
        <f>IF(AO224="",AP223,AO224)</f>
        <v/>
      </c>
      <c r="AQ224" s="14">
        <f>IF(AB224&lt;&gt;"",AB224,"")</f>
        <v/>
      </c>
      <c r="AR224" s="14">
        <f>IF(AD224&lt;&gt;"",AD224,"")</f>
        <v/>
      </c>
      <c r="AS224">
        <f>IF(AS223+1=13,1,AS223+1)</f>
        <v/>
      </c>
      <c r="AT224">
        <f>IFERROR(IF(SLOPE($AQ$206:$AQ$217,$AS$206:$AS$217)&gt;0,MIN(3,ABS(SLOPE($AQ$206:$AQ$217,$AS$206:$AS$217))),IF(SLOPE($AQ$206:$AQ$217,$AS$206:$AS$217)&lt;-0.5,-0.5,0)),0)</f>
        <v/>
      </c>
      <c r="AU224">
        <f>IFERROR(IF(SLOPE($AR$206:$AR$217,$AS$206:$AS$217)&lt;0,MAX(-3,-ABS(SLOPE($AR$206:$AR$217,$AS$206:$AS$217))),IF(SLOPE($AR$206:$AR$217,$AS$206:$AS$217)&gt;0.5,0.5,0)),0)</f>
        <v/>
      </c>
      <c r="AV224">
        <f>($AQ$218+(AT224*(AS224-1)))</f>
        <v/>
      </c>
      <c r="AW224">
        <f>($AR$218+(AU224*(AS224-1)))</f>
        <v/>
      </c>
      <c r="AX224">
        <f>IF(AT224&gt;0,AV224+AT224,AV224)</f>
        <v/>
      </c>
      <c r="AY224">
        <f>IF(AU224&lt;0,AW224+AU224,AW224)</f>
        <v/>
      </c>
      <c r="BA224" s="14">
        <f>IFERROR(AX224-AQ224,"")</f>
        <v/>
      </c>
      <c r="BB224" s="14">
        <f>IFERROR(AY224-AR224,"")</f>
        <v/>
      </c>
      <c r="BD224">
        <f>AH224</f>
        <v/>
      </c>
      <c r="BE224">
        <f>AI224</f>
        <v/>
      </c>
      <c r="BF224">
        <f>AJ224</f>
        <v/>
      </c>
      <c r="BG224" s="14">
        <f>L224</f>
        <v/>
      </c>
      <c r="BH224" s="14">
        <f>IF(X224="","",X224)</f>
        <v/>
      </c>
      <c r="BI224" s="14">
        <f>IF(Y224="","",Y224)</f>
        <v/>
      </c>
      <c r="BJ224">
        <f>Z224</f>
        <v/>
      </c>
      <c r="BK224">
        <f>AA224</f>
        <v/>
      </c>
      <c r="BL224">
        <f>IFERROR(AX224,"")</f>
        <v/>
      </c>
      <c r="BM224">
        <f>IFERROR(AY224,"")</f>
        <v/>
      </c>
    </row>
    <row r="225" ht="14.25" customHeight="1">
      <c r="A225">
        <f>ALGLIB_SSA_XAUUSD!AA225</f>
        <v/>
      </c>
      <c r="B225">
        <f>IF($A225="","",INDEX(ALGLIB_SSA_XAUUSD!$B$2:$B$2401,MATCH($A225,ALGLIB_SSA_XAUUSD!$A$2:$A$2401,1)))</f>
        <v/>
      </c>
      <c r="C225">
        <f>IF($A225="","",INDEX(ALGLIB_SSA_XAUUSD!$C$2:$C$2401,MATCH($A225,ALGLIB_SSA_XAUUSD!$A$2:$A$2401,1)))</f>
        <v/>
      </c>
      <c r="D225" s="14">
        <f>IF($A225="","",INT((ROW()-2)/12)+1)</f>
        <v/>
      </c>
      <c r="E225" s="14">
        <f>IF(AND(E230&lt;&gt;"",D230=D218+1),E218+(E230-E218)*7/12,"")</f>
        <v/>
      </c>
      <c r="F225" s="14">
        <f>IF(AND(F230&lt;&gt;"",D230=D218+1),F218+(F230-F218)*7/12,"")</f>
        <v/>
      </c>
      <c r="G225" s="14">
        <f>IF(AND(G230&lt;&gt;"",D230=D218+1),G218+(G230-G218)*7/12,"")</f>
        <v/>
      </c>
      <c r="H225" s="14">
        <f>IF(AND(H230&lt;&gt;"",D230=D218+1),H218+(H230-H218)*7/12,"")</f>
        <v/>
      </c>
      <c r="I225" s="14">
        <f>IF(AND(L230&lt;&gt;"",D230=D218+1),I218+(I230-I218)*7/12,"")</f>
        <v/>
      </c>
      <c r="J225">
        <f>_xlfn.XLOOKUP($A225,ALGLIB_SSA_XAUUSD!$AA$2:$AA$2401,ALGLIB_SSA_XAUUSD!$P$2:$P$2401,"",0)</f>
        <v/>
      </c>
      <c r="K225">
        <f>_xlfn.XLOOKUP($A225,ALGLIB_SSA_XAUUSD!$AA$2:$AA$2401,ALGLIB_SSA_XAUUSD!$Q$2:$Q$2401,"",0)</f>
        <v/>
      </c>
      <c r="L225">
        <f>_xlfn.XLOOKUP($A225,ALGLIB_SSA_XAUUSD!$AA$2:$AA$2401,ALGLIB_SSA_XAUUSD!$R$2:$R$2401,"",0)</f>
        <v/>
      </c>
      <c r="M225">
        <f>_xlfn.XLOOKUP($A225,ALGLIB_SSA_XAUUSD!$AA$2:$AA$2401,ALGLIB_SSA_XAUUSD!$S$2:$S$2401,"",0)</f>
        <v/>
      </c>
      <c r="N225">
        <f>_xlfn.XLOOKUP($A225,ALGLIB_SSA_XAUUSD!$AA$2:$AA$2401,ALGLIB_SSA_XAUUSD!$T$2:$T$2401,"",0)</f>
        <v/>
      </c>
      <c r="O225">
        <f>_xlfn.XLOOKUP($A225,ALGLIB_SSA_XAUUSD!$AA$2:$AA$2401,ALGLIB_SSA_XAUUSD!$U$2:$U$2401,"",0)</f>
        <v/>
      </c>
      <c r="P225">
        <f>_xlfn.XLOOKUP($A225,ALGLIB_SSA_XAUUSD!$AA$2:$AA$2401,ALGLIB_SSA_XAUUSD!$V$2:$V$2401,"",0)</f>
        <v/>
      </c>
      <c r="S225">
        <f>A225</f>
        <v/>
      </c>
      <c r="T225">
        <f>J225</f>
        <v/>
      </c>
      <c r="U225">
        <f>K225</f>
        <v/>
      </c>
      <c r="V225" s="14">
        <f>IF($A225="","",MOD(ROW()-2,12)+1)</f>
        <v/>
      </c>
      <c r="W225">
        <f>L225</f>
        <v/>
      </c>
      <c r="X225" s="14">
        <f>IF(F225="","",F225)</f>
        <v/>
      </c>
      <c r="Y225" s="14">
        <f>IF(G225="","",G225)</f>
        <v/>
      </c>
      <c r="Z225">
        <f>M225</f>
        <v/>
      </c>
      <c r="AA225">
        <f>N225</f>
        <v/>
      </c>
      <c r="AB225" s="14">
        <f>IF(H225="","",H225)</f>
        <v/>
      </c>
      <c r="AC225">
        <f>O225</f>
        <v/>
      </c>
      <c r="AD225" s="14">
        <f>IF(I225="","",I225)</f>
        <v/>
      </c>
      <c r="AE225">
        <f>P225</f>
        <v/>
      </c>
      <c r="AH225">
        <f>IF(S225&lt;&gt;"",S225,AH224+900)</f>
        <v/>
      </c>
      <c r="AI225">
        <f>IF(T225&lt;&gt;"",T225,AI224)</f>
        <v/>
      </c>
      <c r="AJ225">
        <f>IF(U225&lt;&gt;"",U225,AJ224)</f>
        <v/>
      </c>
      <c r="AK225">
        <f>IF(W225&lt;&gt;"",W225,"")</f>
        <v/>
      </c>
      <c r="AL225" s="14">
        <f>IF(X225&lt;&gt;"",X225,"")</f>
        <v/>
      </c>
      <c r="AM225" s="14">
        <f>IF(Y225&lt;&gt;"",Y225,"")</f>
        <v/>
      </c>
      <c r="AN225" s="14">
        <f>IF(OR(AL225="",AM225=""),"",AL225-AM225)</f>
        <v/>
      </c>
      <c r="AO225">
        <f>IF(AN225="","",IF(AN225&gt;0,"Bullish","Bearish"))</f>
        <v/>
      </c>
      <c r="AP225">
        <f>IF(AO225="",AP224,AO225)</f>
        <v/>
      </c>
      <c r="AQ225" s="14">
        <f>IF(AB225&lt;&gt;"",AB225,"")</f>
        <v/>
      </c>
      <c r="AR225" s="14">
        <f>IF(AD225&lt;&gt;"",AD225,"")</f>
        <v/>
      </c>
      <c r="AS225">
        <f>IF(AS224+1=13,1,AS224+1)</f>
        <v/>
      </c>
      <c r="AT225">
        <f>IFERROR(IF(SLOPE($AQ$206:$AQ$217,$AS$206:$AS$217)&gt;0,MIN(3,ABS(SLOPE($AQ$206:$AQ$217,$AS$206:$AS$217))),IF(SLOPE($AQ$206:$AQ$217,$AS$206:$AS$217)&lt;-0.5,-0.5,0)),0)</f>
        <v/>
      </c>
      <c r="AU225">
        <f>IFERROR(IF(SLOPE($AR$206:$AR$217,$AS$206:$AS$217)&lt;0,MAX(-3,-ABS(SLOPE($AR$206:$AR$217,$AS$206:$AS$217))),IF(SLOPE($AR$206:$AR$217,$AS$206:$AS$217)&gt;0.5,0.5,0)),0)</f>
        <v/>
      </c>
      <c r="AV225">
        <f>($AQ$218+(AT225*(AS225-1)))</f>
        <v/>
      </c>
      <c r="AW225">
        <f>($AR$218+(AU225*(AS225-1)))</f>
        <v/>
      </c>
      <c r="AX225">
        <f>IF(AT225&gt;0,AV225+AT225,AV225)</f>
        <v/>
      </c>
      <c r="AY225">
        <f>IF(AU225&lt;0,AW225+AU225,AW225)</f>
        <v/>
      </c>
      <c r="BA225" s="14">
        <f>IFERROR(AX225-AQ225,"")</f>
        <v/>
      </c>
      <c r="BB225" s="14">
        <f>IFERROR(AY225-AR225,"")</f>
        <v/>
      </c>
      <c r="BD225">
        <f>AH225</f>
        <v/>
      </c>
      <c r="BE225">
        <f>AI225</f>
        <v/>
      </c>
      <c r="BF225">
        <f>AJ225</f>
        <v/>
      </c>
      <c r="BG225" s="14">
        <f>L225</f>
        <v/>
      </c>
      <c r="BH225" s="14">
        <f>IF(X225="","",X225)</f>
        <v/>
      </c>
      <c r="BI225" s="14">
        <f>IF(Y225="","",Y225)</f>
        <v/>
      </c>
      <c r="BJ225">
        <f>Z225</f>
        <v/>
      </c>
      <c r="BK225">
        <f>AA225</f>
        <v/>
      </c>
      <c r="BL225">
        <f>IFERROR(AX225,"")</f>
        <v/>
      </c>
      <c r="BM225">
        <f>IFERROR(AY225,"")</f>
        <v/>
      </c>
    </row>
    <row r="226" ht="14.25" customHeight="1">
      <c r="A226">
        <f>ALGLIB_SSA_XAUUSD!AA226</f>
        <v/>
      </c>
      <c r="B226">
        <f>IF($A226="","",INDEX(ALGLIB_SSA_XAUUSD!$B$2:$B$2401,MATCH($A226,ALGLIB_SSA_XAUUSD!$A$2:$A$2401,1)))</f>
        <v/>
      </c>
      <c r="C226">
        <f>IF($A226="","",INDEX(ALGLIB_SSA_XAUUSD!$C$2:$C$2401,MATCH($A226,ALGLIB_SSA_XAUUSD!$A$2:$A$2401,1)))</f>
        <v/>
      </c>
      <c r="D226" s="14">
        <f>IF($A226="","",INT((ROW()-2)/12)+1)</f>
        <v/>
      </c>
      <c r="E226" s="14">
        <f>IF(AND(E230&lt;&gt;"",D230=D218+1),E218+(E230-E218)*8/12,"")</f>
        <v/>
      </c>
      <c r="F226" s="14">
        <f>IF(AND(F230&lt;&gt;"",D230=D218+1),F218+(F230-F218)*8/12,"")</f>
        <v/>
      </c>
      <c r="G226" s="14">
        <f>IF(AND(G230&lt;&gt;"",D230=D218+1),G218+(G230-G218)*8/12,"")</f>
        <v/>
      </c>
      <c r="H226" s="14">
        <f>IF(AND(H230&lt;&gt;"",D230=D218+1),H218+(H230-H218)*8/12,"")</f>
        <v/>
      </c>
      <c r="I226" s="14">
        <f>IF(AND(L230&lt;&gt;"",D230=D218+1),I218+(I230-I218)*8/12,"")</f>
        <v/>
      </c>
      <c r="J226">
        <f>_xlfn.XLOOKUP($A226,ALGLIB_SSA_XAUUSD!$AA$2:$AA$2401,ALGLIB_SSA_XAUUSD!$P$2:$P$2401,"",0)</f>
        <v/>
      </c>
      <c r="K226">
        <f>_xlfn.XLOOKUP($A226,ALGLIB_SSA_XAUUSD!$AA$2:$AA$2401,ALGLIB_SSA_XAUUSD!$Q$2:$Q$2401,"",0)</f>
        <v/>
      </c>
      <c r="L226">
        <f>_xlfn.XLOOKUP($A226,ALGLIB_SSA_XAUUSD!$AA$2:$AA$2401,ALGLIB_SSA_XAUUSD!$R$2:$R$2401,"",0)</f>
        <v/>
      </c>
      <c r="M226">
        <f>_xlfn.XLOOKUP($A226,ALGLIB_SSA_XAUUSD!$AA$2:$AA$2401,ALGLIB_SSA_XAUUSD!$S$2:$S$2401,"",0)</f>
        <v/>
      </c>
      <c r="N226">
        <f>_xlfn.XLOOKUP($A226,ALGLIB_SSA_XAUUSD!$AA$2:$AA$2401,ALGLIB_SSA_XAUUSD!$T$2:$T$2401,"",0)</f>
        <v/>
      </c>
      <c r="O226">
        <f>_xlfn.XLOOKUP($A226,ALGLIB_SSA_XAUUSD!$AA$2:$AA$2401,ALGLIB_SSA_XAUUSD!$U$2:$U$2401,"",0)</f>
        <v/>
      </c>
      <c r="P226">
        <f>_xlfn.XLOOKUP($A226,ALGLIB_SSA_XAUUSD!$AA$2:$AA$2401,ALGLIB_SSA_XAUUSD!$V$2:$V$2401,"",0)</f>
        <v/>
      </c>
      <c r="S226">
        <f>A226</f>
        <v/>
      </c>
      <c r="T226">
        <f>J226</f>
        <v/>
      </c>
      <c r="U226">
        <f>K226</f>
        <v/>
      </c>
      <c r="V226" s="14">
        <f>IF($A226="","",MOD(ROW()-2,12)+1)</f>
        <v/>
      </c>
      <c r="W226">
        <f>L226</f>
        <v/>
      </c>
      <c r="X226" s="14">
        <f>IF(F226="","",F226)</f>
        <v/>
      </c>
      <c r="Y226" s="14">
        <f>IF(G226="","",G226)</f>
        <v/>
      </c>
      <c r="Z226">
        <f>M226</f>
        <v/>
      </c>
      <c r="AA226">
        <f>N226</f>
        <v/>
      </c>
      <c r="AB226" s="14">
        <f>IF(H226="","",H226)</f>
        <v/>
      </c>
      <c r="AC226">
        <f>O226</f>
        <v/>
      </c>
      <c r="AD226" s="14">
        <f>IF(I226="","",I226)</f>
        <v/>
      </c>
      <c r="AE226">
        <f>P226</f>
        <v/>
      </c>
      <c r="AH226">
        <f>IF(S226&lt;&gt;"",S226,AH225+900)</f>
        <v/>
      </c>
      <c r="AI226">
        <f>IF(T226&lt;&gt;"",T226,AI225)</f>
        <v/>
      </c>
      <c r="AJ226">
        <f>IF(U226&lt;&gt;"",U226,AJ225)</f>
        <v/>
      </c>
      <c r="AK226">
        <f>IF(W226&lt;&gt;"",W226,"")</f>
        <v/>
      </c>
      <c r="AL226" s="14">
        <f>IF(X226&lt;&gt;"",X226,"")</f>
        <v/>
      </c>
      <c r="AM226" s="14">
        <f>IF(Y226&lt;&gt;"",Y226,"")</f>
        <v/>
      </c>
      <c r="AN226" s="14">
        <f>IF(OR(AL226="",AM226=""),"",AL226-AM226)</f>
        <v/>
      </c>
      <c r="AO226">
        <f>IF(AN226="","",IF(AN226&gt;0,"Bullish","Bearish"))</f>
        <v/>
      </c>
      <c r="AP226">
        <f>IF(AO226="",AP225,AO226)</f>
        <v/>
      </c>
      <c r="AQ226" s="14">
        <f>IF(AB226&lt;&gt;"",AB226,"")</f>
        <v/>
      </c>
      <c r="AR226" s="14">
        <f>IF(AD226&lt;&gt;"",AD226,"")</f>
        <v/>
      </c>
      <c r="AS226">
        <f>IF(AS225+1=13,1,AS225+1)</f>
        <v/>
      </c>
      <c r="AT226">
        <f>IFERROR(IF(SLOPE($AQ$206:$AQ$217,$AS$206:$AS$217)&gt;0,MIN(3,ABS(SLOPE($AQ$206:$AQ$217,$AS$206:$AS$217))),IF(SLOPE($AQ$206:$AQ$217,$AS$206:$AS$217)&lt;-0.5,-0.5,0)),0)</f>
        <v/>
      </c>
      <c r="AU226">
        <f>IFERROR(IF(SLOPE($AR$206:$AR$217,$AS$206:$AS$217)&lt;0,MAX(-3,-ABS(SLOPE($AR$206:$AR$217,$AS$206:$AS$217))),IF(SLOPE($AR$206:$AR$217,$AS$206:$AS$217)&gt;0.5,0.5,0)),0)</f>
        <v/>
      </c>
      <c r="AV226">
        <f>($AQ$218+(AT226*(AS226-1)))</f>
        <v/>
      </c>
      <c r="AW226">
        <f>($AR$218+(AU226*(AS226-1)))</f>
        <v/>
      </c>
      <c r="AX226">
        <f>IF(AT226&gt;0,AV226+AT226,AV226)</f>
        <v/>
      </c>
      <c r="AY226">
        <f>IF(AU226&lt;0,AW226+AU226,AW226)</f>
        <v/>
      </c>
      <c r="BA226" s="14">
        <f>IFERROR(AX226-AQ226,"")</f>
        <v/>
      </c>
      <c r="BB226" s="14">
        <f>IFERROR(AY226-AR226,"")</f>
        <v/>
      </c>
      <c r="BD226">
        <f>AH226</f>
        <v/>
      </c>
      <c r="BE226">
        <f>AI226</f>
        <v/>
      </c>
      <c r="BF226">
        <f>AJ226</f>
        <v/>
      </c>
      <c r="BG226" s="14">
        <f>L226</f>
        <v/>
      </c>
      <c r="BH226" s="14">
        <f>IF(X226="","",X226)</f>
        <v/>
      </c>
      <c r="BI226" s="14">
        <f>IF(Y226="","",Y226)</f>
        <v/>
      </c>
      <c r="BJ226">
        <f>Z226</f>
        <v/>
      </c>
      <c r="BK226">
        <f>AA226</f>
        <v/>
      </c>
      <c r="BL226">
        <f>IFERROR(AX226,"")</f>
        <v/>
      </c>
      <c r="BM226">
        <f>IFERROR(AY226,"")</f>
        <v/>
      </c>
    </row>
    <row r="227" ht="14.25" customHeight="1">
      <c r="A227">
        <f>ALGLIB_SSA_XAUUSD!AA227</f>
        <v/>
      </c>
      <c r="B227">
        <f>IF($A227="","",INDEX(ALGLIB_SSA_XAUUSD!$B$2:$B$2401,MATCH($A227,ALGLIB_SSA_XAUUSD!$A$2:$A$2401,1)))</f>
        <v/>
      </c>
      <c r="C227">
        <f>IF($A227="","",INDEX(ALGLIB_SSA_XAUUSD!$C$2:$C$2401,MATCH($A227,ALGLIB_SSA_XAUUSD!$A$2:$A$2401,1)))</f>
        <v/>
      </c>
      <c r="D227" s="14">
        <f>IF($A227="","",INT((ROW()-2)/12)+1)</f>
        <v/>
      </c>
      <c r="E227" s="14">
        <f>IF(AND(E230&lt;&gt;"",D230=D218+1),E218+(E230-E218)*9/12,"")</f>
        <v/>
      </c>
      <c r="F227" s="14">
        <f>IF(AND(F230&lt;&gt;"",D230=D218+1),F218+(F230-F218)*9/12,"")</f>
        <v/>
      </c>
      <c r="G227" s="14">
        <f>IF(AND(G230&lt;&gt;"",D230=D218+1),G218+(G230-G218)*9/12,"")</f>
        <v/>
      </c>
      <c r="H227" s="14">
        <f>IF(AND(H230&lt;&gt;"",D230=D218+1),H218+(H230-H218)*9/12,"")</f>
        <v/>
      </c>
      <c r="I227" s="14">
        <f>IF(AND(L230&lt;&gt;"",D230=D218+1),I218+(I230-I218)*9/12,"")</f>
        <v/>
      </c>
      <c r="J227">
        <f>_xlfn.XLOOKUP($A227,ALGLIB_SSA_XAUUSD!$AA$2:$AA$2401,ALGLIB_SSA_XAUUSD!$P$2:$P$2401,"",0)</f>
        <v/>
      </c>
      <c r="K227">
        <f>_xlfn.XLOOKUP($A227,ALGLIB_SSA_XAUUSD!$AA$2:$AA$2401,ALGLIB_SSA_XAUUSD!$Q$2:$Q$2401,"",0)</f>
        <v/>
      </c>
      <c r="L227">
        <f>_xlfn.XLOOKUP($A227,ALGLIB_SSA_XAUUSD!$AA$2:$AA$2401,ALGLIB_SSA_XAUUSD!$R$2:$R$2401,"",0)</f>
        <v/>
      </c>
      <c r="M227">
        <f>_xlfn.XLOOKUP($A227,ALGLIB_SSA_XAUUSD!$AA$2:$AA$2401,ALGLIB_SSA_XAUUSD!$S$2:$S$2401,"",0)</f>
        <v/>
      </c>
      <c r="N227">
        <f>_xlfn.XLOOKUP($A227,ALGLIB_SSA_XAUUSD!$AA$2:$AA$2401,ALGLIB_SSA_XAUUSD!$T$2:$T$2401,"",0)</f>
        <v/>
      </c>
      <c r="O227">
        <f>_xlfn.XLOOKUP($A227,ALGLIB_SSA_XAUUSD!$AA$2:$AA$2401,ALGLIB_SSA_XAUUSD!$U$2:$U$2401,"",0)</f>
        <v/>
      </c>
      <c r="P227">
        <f>_xlfn.XLOOKUP($A227,ALGLIB_SSA_XAUUSD!$AA$2:$AA$2401,ALGLIB_SSA_XAUUSD!$V$2:$V$2401,"",0)</f>
        <v/>
      </c>
      <c r="S227">
        <f>A227</f>
        <v/>
      </c>
      <c r="T227">
        <f>J227</f>
        <v/>
      </c>
      <c r="U227">
        <f>K227</f>
        <v/>
      </c>
      <c r="V227" s="14">
        <f>IF($A227="","",MOD(ROW()-2,12)+1)</f>
        <v/>
      </c>
      <c r="W227">
        <f>L227</f>
        <v/>
      </c>
      <c r="X227" s="14">
        <f>IF(F227="","",F227)</f>
        <v/>
      </c>
      <c r="Y227" s="14">
        <f>IF(G227="","",G227)</f>
        <v/>
      </c>
      <c r="Z227">
        <f>M227</f>
        <v/>
      </c>
      <c r="AA227">
        <f>N227</f>
        <v/>
      </c>
      <c r="AB227" s="14">
        <f>IF(H227="","",H227)</f>
        <v/>
      </c>
      <c r="AC227">
        <f>O227</f>
        <v/>
      </c>
      <c r="AD227" s="14">
        <f>IF(I227="","",I227)</f>
        <v/>
      </c>
      <c r="AE227">
        <f>P227</f>
        <v/>
      </c>
      <c r="AH227">
        <f>IF(S227&lt;&gt;"",S227,AH226+900)</f>
        <v/>
      </c>
      <c r="AI227">
        <f>IF(T227&lt;&gt;"",T227,AI226)</f>
        <v/>
      </c>
      <c r="AJ227">
        <f>IF(U227&lt;&gt;"",U227,AJ226)</f>
        <v/>
      </c>
      <c r="AK227">
        <f>IF(W227&lt;&gt;"",W227,"")</f>
        <v/>
      </c>
      <c r="AL227" s="14">
        <f>IF(X227&lt;&gt;"",X227,"")</f>
        <v/>
      </c>
      <c r="AM227" s="14">
        <f>IF(Y227&lt;&gt;"",Y227,"")</f>
        <v/>
      </c>
      <c r="AN227" s="14">
        <f>IF(OR(AL227="",AM227=""),"",AL227-AM227)</f>
        <v/>
      </c>
      <c r="AO227">
        <f>IF(AN227="","",IF(AN227&gt;0,"Bullish","Bearish"))</f>
        <v/>
      </c>
      <c r="AP227">
        <f>IF(AO227="",AP226,AO227)</f>
        <v/>
      </c>
      <c r="AQ227" s="14">
        <f>IF(AB227&lt;&gt;"",AB227,"")</f>
        <v/>
      </c>
      <c r="AR227" s="14">
        <f>IF(AD227&lt;&gt;"",AD227,"")</f>
        <v/>
      </c>
      <c r="AS227">
        <f>IF(AS226+1=13,1,AS226+1)</f>
        <v/>
      </c>
      <c r="AT227">
        <f>IFERROR(IF(SLOPE($AQ$206:$AQ$217,$AS$206:$AS$217)&gt;0,MIN(3,ABS(SLOPE($AQ$206:$AQ$217,$AS$206:$AS$217))),IF(SLOPE($AQ$206:$AQ$217,$AS$206:$AS$217)&lt;-0.5,-0.5,0)),0)</f>
        <v/>
      </c>
      <c r="AU227">
        <f>IFERROR(IF(SLOPE($AR$206:$AR$217,$AS$206:$AS$217)&lt;0,MAX(-3,-ABS(SLOPE($AR$206:$AR$217,$AS$206:$AS$217))),IF(SLOPE($AR$206:$AR$217,$AS$206:$AS$217)&gt;0.5,0.5,0)),0)</f>
        <v/>
      </c>
      <c r="AV227">
        <f>($AQ$218+(AT227*(AS227-1)))</f>
        <v/>
      </c>
      <c r="AW227">
        <f>($AR$218+(AU227*(AS227-1)))</f>
        <v/>
      </c>
      <c r="AX227">
        <f>IF(AT227&gt;0,AV227+AT227,AV227)</f>
        <v/>
      </c>
      <c r="AY227">
        <f>IF(AU227&lt;0,AW227+AU227,AW227)</f>
        <v/>
      </c>
      <c r="BA227" s="14">
        <f>IFERROR(AX227-AQ227,"")</f>
        <v/>
      </c>
      <c r="BB227" s="14">
        <f>IFERROR(AY227-AR227,"")</f>
        <v/>
      </c>
      <c r="BD227">
        <f>AH227</f>
        <v/>
      </c>
      <c r="BE227">
        <f>AI227</f>
        <v/>
      </c>
      <c r="BF227">
        <f>AJ227</f>
        <v/>
      </c>
      <c r="BG227" s="14">
        <f>L227</f>
        <v/>
      </c>
      <c r="BH227" s="14">
        <f>IF(X227="","",X227)</f>
        <v/>
      </c>
      <c r="BI227" s="14">
        <f>IF(Y227="","",Y227)</f>
        <v/>
      </c>
      <c r="BJ227">
        <f>Z227</f>
        <v/>
      </c>
      <c r="BK227">
        <f>AA227</f>
        <v/>
      </c>
      <c r="BL227">
        <f>IFERROR(AX227,"")</f>
        <v/>
      </c>
      <c r="BM227">
        <f>IFERROR(AY227,"")</f>
        <v/>
      </c>
    </row>
    <row r="228" ht="14.25" customHeight="1">
      <c r="A228">
        <f>ALGLIB_SSA_XAUUSD!AA228</f>
        <v/>
      </c>
      <c r="B228">
        <f>IF($A228="","",INDEX(ALGLIB_SSA_XAUUSD!$B$2:$B$2401,MATCH($A228,ALGLIB_SSA_XAUUSD!$A$2:$A$2401,1)))</f>
        <v/>
      </c>
      <c r="C228">
        <f>IF($A228="","",INDEX(ALGLIB_SSA_XAUUSD!$C$2:$C$2401,MATCH($A228,ALGLIB_SSA_XAUUSD!$A$2:$A$2401,1)))</f>
        <v/>
      </c>
      <c r="D228" s="14">
        <f>IF($A228="","",INT((ROW()-2)/12)+1)</f>
        <v/>
      </c>
      <c r="E228" s="14">
        <f>IF(AND(E230&lt;&gt;"",D230=D218+1),E218+(E230-E218)*10/12,"")</f>
        <v/>
      </c>
      <c r="F228" s="14">
        <f>IF(AND(F230&lt;&gt;"",D230=D218+1),F218+(F230-F218)*10/12,"")</f>
        <v/>
      </c>
      <c r="G228" s="14">
        <f>IF(AND(G230&lt;&gt;"",D230=D218+1),G218+(G230-G218)*10/12,"")</f>
        <v/>
      </c>
      <c r="H228" s="14">
        <f>IF(AND(H230&lt;&gt;"",D230=D218+1),H218+(H230-H218)*10/12,"")</f>
        <v/>
      </c>
      <c r="I228" s="14">
        <f>IF(AND(L230&lt;&gt;"",D230=D218+1),I218+(I230-I218)*10/12,"")</f>
        <v/>
      </c>
      <c r="J228">
        <f>_xlfn.XLOOKUP($A228,ALGLIB_SSA_XAUUSD!$AA$2:$AA$2401,ALGLIB_SSA_XAUUSD!$P$2:$P$2401,"",0)</f>
        <v/>
      </c>
      <c r="K228">
        <f>_xlfn.XLOOKUP($A228,ALGLIB_SSA_XAUUSD!$AA$2:$AA$2401,ALGLIB_SSA_XAUUSD!$Q$2:$Q$2401,"",0)</f>
        <v/>
      </c>
      <c r="L228">
        <f>_xlfn.XLOOKUP($A228,ALGLIB_SSA_XAUUSD!$AA$2:$AA$2401,ALGLIB_SSA_XAUUSD!$R$2:$R$2401,"",0)</f>
        <v/>
      </c>
      <c r="M228">
        <f>_xlfn.XLOOKUP($A228,ALGLIB_SSA_XAUUSD!$AA$2:$AA$2401,ALGLIB_SSA_XAUUSD!$S$2:$S$2401,"",0)</f>
        <v/>
      </c>
      <c r="N228">
        <f>_xlfn.XLOOKUP($A228,ALGLIB_SSA_XAUUSD!$AA$2:$AA$2401,ALGLIB_SSA_XAUUSD!$T$2:$T$2401,"",0)</f>
        <v/>
      </c>
      <c r="O228">
        <f>_xlfn.XLOOKUP($A228,ALGLIB_SSA_XAUUSD!$AA$2:$AA$2401,ALGLIB_SSA_XAUUSD!$U$2:$U$2401,"",0)</f>
        <v/>
      </c>
      <c r="P228">
        <f>_xlfn.XLOOKUP($A228,ALGLIB_SSA_XAUUSD!$AA$2:$AA$2401,ALGLIB_SSA_XAUUSD!$V$2:$V$2401,"",0)</f>
        <v/>
      </c>
      <c r="S228">
        <f>A228</f>
        <v/>
      </c>
      <c r="T228">
        <f>J228</f>
        <v/>
      </c>
      <c r="U228">
        <f>K228</f>
        <v/>
      </c>
      <c r="V228" s="14">
        <f>IF($A228="","",MOD(ROW()-2,12)+1)</f>
        <v/>
      </c>
      <c r="W228">
        <f>L228</f>
        <v/>
      </c>
      <c r="X228" s="14">
        <f>IF(F228="","",F228)</f>
        <v/>
      </c>
      <c r="Y228" s="14">
        <f>IF(G228="","",G228)</f>
        <v/>
      </c>
      <c r="Z228">
        <f>M228</f>
        <v/>
      </c>
      <c r="AA228">
        <f>N228</f>
        <v/>
      </c>
      <c r="AB228" s="14">
        <f>IF(H228="","",H228)</f>
        <v/>
      </c>
      <c r="AC228">
        <f>O228</f>
        <v/>
      </c>
      <c r="AD228" s="14">
        <f>IF(I228="","",I228)</f>
        <v/>
      </c>
      <c r="AE228">
        <f>P228</f>
        <v/>
      </c>
      <c r="AH228">
        <f>IF(S228&lt;&gt;"",S228,AH227+900)</f>
        <v/>
      </c>
      <c r="AI228">
        <f>IF(T228&lt;&gt;"",T228,AI227)</f>
        <v/>
      </c>
      <c r="AJ228">
        <f>IF(U228&lt;&gt;"",U228,AJ227)</f>
        <v/>
      </c>
      <c r="AK228">
        <f>IF(W228&lt;&gt;"",W228,"")</f>
        <v/>
      </c>
      <c r="AL228" s="14">
        <f>IF(X228&lt;&gt;"",X228,"")</f>
        <v/>
      </c>
      <c r="AM228" s="14">
        <f>IF(Y228&lt;&gt;"",Y228,"")</f>
        <v/>
      </c>
      <c r="AN228" s="14">
        <f>IF(OR(AL228="",AM228=""),"",AL228-AM228)</f>
        <v/>
      </c>
      <c r="AO228">
        <f>IF(AN228="","",IF(AN228&gt;0,"Bullish","Bearish"))</f>
        <v/>
      </c>
      <c r="AP228">
        <f>IF(AO228="",AP227,AO228)</f>
        <v/>
      </c>
      <c r="AQ228" s="14">
        <f>IF(AB228&lt;&gt;"",AB228,"")</f>
        <v/>
      </c>
      <c r="AR228" s="14">
        <f>IF(AD228&lt;&gt;"",AD228,"")</f>
        <v/>
      </c>
      <c r="AS228">
        <f>IF(AS227+1=13,1,AS227+1)</f>
        <v/>
      </c>
      <c r="AT228">
        <f>IFERROR(IF(SLOPE($AQ$206:$AQ$217,$AS$206:$AS$217)&gt;0,MIN(3,ABS(SLOPE($AQ$206:$AQ$217,$AS$206:$AS$217))),IF(SLOPE($AQ$206:$AQ$217,$AS$206:$AS$217)&lt;-0.5,-0.5,0)),0)</f>
        <v/>
      </c>
      <c r="AU228">
        <f>IFERROR(IF(SLOPE($AR$206:$AR$217,$AS$206:$AS$217)&lt;0,MAX(-3,-ABS(SLOPE($AR$206:$AR$217,$AS$206:$AS$217))),IF(SLOPE($AR$206:$AR$217,$AS$206:$AS$217)&gt;0.5,0.5,0)),0)</f>
        <v/>
      </c>
      <c r="AV228">
        <f>($AQ$218+(AT228*(AS228-1)))</f>
        <v/>
      </c>
      <c r="AW228">
        <f>($AR$218+(AU228*(AS228-1)))</f>
        <v/>
      </c>
      <c r="AX228">
        <f>IF(AT228&gt;0,AV228+AT228,AV228)</f>
        <v/>
      </c>
      <c r="AY228">
        <f>IF(AU228&lt;0,AW228+AU228,AW228)</f>
        <v/>
      </c>
      <c r="BA228" s="14">
        <f>IFERROR(AX228-AQ228,"")</f>
        <v/>
      </c>
      <c r="BB228" s="14">
        <f>IFERROR(AY228-AR228,"")</f>
        <v/>
      </c>
      <c r="BD228">
        <f>AH228</f>
        <v/>
      </c>
      <c r="BE228">
        <f>AI228</f>
        <v/>
      </c>
      <c r="BF228">
        <f>AJ228</f>
        <v/>
      </c>
      <c r="BG228" s="14">
        <f>L228</f>
        <v/>
      </c>
      <c r="BH228" s="14">
        <f>IF(X228="","",X228)</f>
        <v/>
      </c>
      <c r="BI228" s="14">
        <f>IF(Y228="","",Y228)</f>
        <v/>
      </c>
      <c r="BJ228">
        <f>Z228</f>
        <v/>
      </c>
      <c r="BK228">
        <f>AA228</f>
        <v/>
      </c>
      <c r="BL228">
        <f>IFERROR(AX228,"")</f>
        <v/>
      </c>
      <c r="BM228">
        <f>IFERROR(AY228,"")</f>
        <v/>
      </c>
    </row>
    <row r="229" ht="14.25" customHeight="1">
      <c r="A229">
        <f>ALGLIB_SSA_XAUUSD!AA229</f>
        <v/>
      </c>
      <c r="B229">
        <f>IF($A229="","",INDEX(ALGLIB_SSA_XAUUSD!$B$2:$B$2401,MATCH($A229,ALGLIB_SSA_XAUUSD!$A$2:$A$2401,1)))</f>
        <v/>
      </c>
      <c r="C229">
        <f>IF($A229="","",INDEX(ALGLIB_SSA_XAUUSD!$C$2:$C$2401,MATCH($A229,ALGLIB_SSA_XAUUSD!$A$2:$A$2401,1)))</f>
        <v/>
      </c>
      <c r="D229" s="14">
        <f>IF($A229="","",INT((ROW()-2)/12)+1)</f>
        <v/>
      </c>
      <c r="E229" s="14">
        <f>IF(AND(E230&lt;&gt;"",D230=D218+1),E218+(E230-E218)*11/12,"")</f>
        <v/>
      </c>
      <c r="F229" s="14">
        <f>IF(AND(F230&lt;&gt;"",D230=D218+1),F218+(F230-F218)*11/12,"")</f>
        <v/>
      </c>
      <c r="G229" s="14">
        <f>IF(AND(G230&lt;&gt;"",D230=D218+1),G218+(G230-G218)*11/12,"")</f>
        <v/>
      </c>
      <c r="H229" s="14">
        <f>IF(AND(H230&lt;&gt;"",D230=D218+1),H218+(H230-H218)*11/12,"")</f>
        <v/>
      </c>
      <c r="I229" s="14">
        <f>IF(AND(L230&lt;&gt;"",D230=D218+1),I218+(I230-I218)*11/12,"")</f>
        <v/>
      </c>
      <c r="J229">
        <f>_xlfn.XLOOKUP($A229,ALGLIB_SSA_XAUUSD!$AA$2:$AA$2401,ALGLIB_SSA_XAUUSD!$P$2:$P$2401,"",0)</f>
        <v/>
      </c>
      <c r="K229">
        <f>_xlfn.XLOOKUP($A229,ALGLIB_SSA_XAUUSD!$AA$2:$AA$2401,ALGLIB_SSA_XAUUSD!$Q$2:$Q$2401,"",0)</f>
        <v/>
      </c>
      <c r="L229">
        <f>_xlfn.XLOOKUP($A229,ALGLIB_SSA_XAUUSD!$AA$2:$AA$2401,ALGLIB_SSA_XAUUSD!$R$2:$R$2401,"",0)</f>
        <v/>
      </c>
      <c r="M229">
        <f>_xlfn.XLOOKUP($A229,ALGLIB_SSA_XAUUSD!$AA$2:$AA$2401,ALGLIB_SSA_XAUUSD!$S$2:$S$2401,"",0)</f>
        <v/>
      </c>
      <c r="N229">
        <f>_xlfn.XLOOKUP($A229,ALGLIB_SSA_XAUUSD!$AA$2:$AA$2401,ALGLIB_SSA_XAUUSD!$T$2:$T$2401,"",0)</f>
        <v/>
      </c>
      <c r="O229">
        <f>_xlfn.XLOOKUP($A229,ALGLIB_SSA_XAUUSD!$AA$2:$AA$2401,ALGLIB_SSA_XAUUSD!$U$2:$U$2401,"",0)</f>
        <v/>
      </c>
      <c r="P229">
        <f>_xlfn.XLOOKUP($A229,ALGLIB_SSA_XAUUSD!$AA$2:$AA$2401,ALGLIB_SSA_XAUUSD!$V$2:$V$2401,"",0)</f>
        <v/>
      </c>
      <c r="S229">
        <f>A229</f>
        <v/>
      </c>
      <c r="T229">
        <f>J229</f>
        <v/>
      </c>
      <c r="U229">
        <f>K229</f>
        <v/>
      </c>
      <c r="V229" s="14">
        <f>IF($A229="","",MOD(ROW()-2,12)+1)</f>
        <v/>
      </c>
      <c r="W229">
        <f>L229</f>
        <v/>
      </c>
      <c r="X229" s="14">
        <f>IF(F229="","",F229)</f>
        <v/>
      </c>
      <c r="Y229" s="14">
        <f>IF(G229="","",G229)</f>
        <v/>
      </c>
      <c r="Z229">
        <f>M229</f>
        <v/>
      </c>
      <c r="AA229">
        <f>N229</f>
        <v/>
      </c>
      <c r="AB229" s="14">
        <f>IF(H229="","",H229)</f>
        <v/>
      </c>
      <c r="AC229">
        <f>O229</f>
        <v/>
      </c>
      <c r="AD229" s="14">
        <f>IF(I229="","",I229)</f>
        <v/>
      </c>
      <c r="AE229">
        <f>P229</f>
        <v/>
      </c>
      <c r="AH229">
        <f>IF(S229&lt;&gt;"",S229,AH228+900)</f>
        <v/>
      </c>
      <c r="AI229">
        <f>IF(T229&lt;&gt;"",T229,AI228)</f>
        <v/>
      </c>
      <c r="AJ229">
        <f>IF(U229&lt;&gt;"",U229,AJ228)</f>
        <v/>
      </c>
      <c r="AK229">
        <f>IF(W229&lt;&gt;"",W229,"")</f>
        <v/>
      </c>
      <c r="AL229" s="14">
        <f>IF(X229&lt;&gt;"",X229,"")</f>
        <v/>
      </c>
      <c r="AM229" s="14">
        <f>IF(Y229&lt;&gt;"",Y229,"")</f>
        <v/>
      </c>
      <c r="AN229" s="14">
        <f>IF(OR(AL229="",AM229=""),"",AL229-AM229)</f>
        <v/>
      </c>
      <c r="AO229">
        <f>IF(AN229="","",IF(AN229&gt;0,"Bullish","Bearish"))</f>
        <v/>
      </c>
      <c r="AP229">
        <f>IF(AO229="",AP228,AO229)</f>
        <v/>
      </c>
      <c r="AQ229" s="14">
        <f>IF(AB229&lt;&gt;"",AB229,"")</f>
        <v/>
      </c>
      <c r="AR229" s="14">
        <f>IF(AD229&lt;&gt;"",AD229,"")</f>
        <v/>
      </c>
      <c r="AS229">
        <f>IF(AS228+1=13,1,AS228+1)</f>
        <v/>
      </c>
      <c r="AT229">
        <f>IFERROR(IF(SLOPE($AQ$206:$AQ$217,$AS$206:$AS$217)&gt;0,MIN(3,ABS(SLOPE($AQ$206:$AQ$217,$AS$206:$AS$217))),IF(SLOPE($AQ$206:$AQ$217,$AS$206:$AS$217)&lt;-0.5,-0.5,0)),0)</f>
        <v/>
      </c>
      <c r="AU229">
        <f>IFERROR(IF(SLOPE($AR$206:$AR$217,$AS$206:$AS$217)&lt;0,MAX(-3,-ABS(SLOPE($AR$206:$AR$217,$AS$206:$AS$217))),IF(SLOPE($AR$206:$AR$217,$AS$206:$AS$217)&gt;0.5,0.5,0)),0)</f>
        <v/>
      </c>
      <c r="AV229">
        <f>($AQ$218+(AT229*(AS229-1)))</f>
        <v/>
      </c>
      <c r="AW229">
        <f>($AR$218+(AU229*(AS229-1)))</f>
        <v/>
      </c>
      <c r="AX229">
        <f>IF(AT229&gt;0,AV229+AT229,AV229)</f>
        <v/>
      </c>
      <c r="AY229">
        <f>IF(AU229&lt;0,AW229+AU229,AW229)</f>
        <v/>
      </c>
      <c r="BA229" s="14">
        <f>IFERROR(AX229-AQ229,"")</f>
        <v/>
      </c>
      <c r="BB229" s="14">
        <f>IFERROR(AY229-AR229,"")</f>
        <v/>
      </c>
      <c r="BD229">
        <f>AH229</f>
        <v/>
      </c>
      <c r="BE229">
        <f>AI229</f>
        <v/>
      </c>
      <c r="BF229">
        <f>AJ229</f>
        <v/>
      </c>
      <c r="BG229" s="14">
        <f>L229</f>
        <v/>
      </c>
      <c r="BH229" s="14">
        <f>IF(X229="","",X229)</f>
        <v/>
      </c>
      <c r="BI229" s="14">
        <f>IF(Y229="","",Y229)</f>
        <v/>
      </c>
      <c r="BJ229">
        <f>Z229</f>
        <v/>
      </c>
      <c r="BK229">
        <f>AA229</f>
        <v/>
      </c>
      <c r="BL229">
        <f>IFERROR(AX229,"")</f>
        <v/>
      </c>
      <c r="BM229">
        <f>IFERROR(AY229,"")</f>
        <v/>
      </c>
    </row>
    <row r="230" ht="14.25" customHeight="1">
      <c r="A230">
        <f>ALGLIB_SSA_XAUUSD!AA230</f>
        <v/>
      </c>
      <c r="B230">
        <f>IF($A230="","",INDEX(ALGLIB_SSA_XAUUSD!$B$2:$B$2401,MATCH($A230,ALGLIB_SSA_XAUUSD!$A$2:$A$2401,1)))</f>
        <v/>
      </c>
      <c r="C230">
        <f>IF($A230="","",INDEX(ALGLIB_SSA_XAUUSD!$C$2:$C$2401,MATCH($A230,ALGLIB_SSA_XAUUSD!$A$2:$A$2401,1)))</f>
        <v/>
      </c>
      <c r="D230" s="14">
        <f>IF($A230="","",INT((ROW()-2)/12)+1)</f>
        <v/>
      </c>
      <c r="E230" s="14">
        <f>IF($A230="","",INDEX(ALGLIB_SSA_XAUUSD!$D$2:$D$2401,MATCH($A230,ALGLIB_SSA_XAUUSD!$A$2:$A$2401,1)))</f>
        <v/>
      </c>
      <c r="F230" s="14">
        <f>IF($A230="","",INDEX(ALGLIB_SSA_XAUUSD!$E$2:$E$2401,MATCH($A230,ALGLIB_SSA_XAUUSD!$A$2:$A$2401,1)))</f>
        <v/>
      </c>
      <c r="G230" s="14">
        <f>IF($A230="","",INDEX(ALGLIB_SSA_XAUUSD!$F$2:$F$2401,MATCH($A230,ALGLIB_SSA_XAUUSD!$A$2:$A$2401,1)))</f>
        <v/>
      </c>
      <c r="H230" s="14">
        <f>IF($A230="","",INDEX(ALGLIB_SSA_XAUUSD!$G$2:$G$2401,MATCH($A230,ALGLIB_SSA_XAUUSD!$A$2:$A$2401,1)))</f>
        <v/>
      </c>
      <c r="I230" s="14">
        <f>IF($A230="","",INDEX(ALGLIB_SSA_XAUUSD!$H$2:$H$2401,MATCH($A230,ALGLIB_SSA_XAUUSD!$A$2:$A$2401,1)))</f>
        <v/>
      </c>
      <c r="J230">
        <f>_xlfn.XLOOKUP($A230,ALGLIB_SSA_XAUUSD!$AA$2:$AA$2401,ALGLIB_SSA_XAUUSD!$P$2:$P$2401,"",0)</f>
        <v/>
      </c>
      <c r="K230">
        <f>_xlfn.XLOOKUP($A230,ALGLIB_SSA_XAUUSD!$AA$2:$AA$2401,ALGLIB_SSA_XAUUSD!$Q$2:$Q$2401,"",0)</f>
        <v/>
      </c>
      <c r="L230">
        <f>_xlfn.XLOOKUP($A230,ALGLIB_SSA_XAUUSD!$AA$2:$AA$2401,ALGLIB_SSA_XAUUSD!$R$2:$R$2401,"",0)</f>
        <v/>
      </c>
      <c r="M230">
        <f>_xlfn.XLOOKUP($A230,ALGLIB_SSA_XAUUSD!$AA$2:$AA$2401,ALGLIB_SSA_XAUUSD!$S$2:$S$2401,"",0)</f>
        <v/>
      </c>
      <c r="N230">
        <f>_xlfn.XLOOKUP($A230,ALGLIB_SSA_XAUUSD!$AA$2:$AA$2401,ALGLIB_SSA_XAUUSD!$T$2:$T$2401,"",0)</f>
        <v/>
      </c>
      <c r="O230">
        <f>_xlfn.XLOOKUP($A230,ALGLIB_SSA_XAUUSD!$AA$2:$AA$2401,ALGLIB_SSA_XAUUSD!$U$2:$U$2401,"",0)</f>
        <v/>
      </c>
      <c r="P230">
        <f>_xlfn.XLOOKUP($A230,ALGLIB_SSA_XAUUSD!$AA$2:$AA$2401,ALGLIB_SSA_XAUUSD!$V$2:$V$2401,"",0)</f>
        <v/>
      </c>
      <c r="S230">
        <f>A230</f>
        <v/>
      </c>
      <c r="T230">
        <f>J230</f>
        <v/>
      </c>
      <c r="U230">
        <f>K230</f>
        <v/>
      </c>
      <c r="V230" s="14">
        <f>IF($A230="","",MOD(ROW()-2,12)+1)</f>
        <v/>
      </c>
      <c r="W230">
        <f>L230</f>
        <v/>
      </c>
      <c r="X230" s="14">
        <f>IF(F230="","",F230)</f>
        <v/>
      </c>
      <c r="Y230" s="14">
        <f>IF(G230="","",G230)</f>
        <v/>
      </c>
      <c r="Z230">
        <f>M230</f>
        <v/>
      </c>
      <c r="AA230">
        <f>N230</f>
        <v/>
      </c>
      <c r="AB230" s="14">
        <f>IF(H230="","",H230)</f>
        <v/>
      </c>
      <c r="AC230">
        <f>O230</f>
        <v/>
      </c>
      <c r="AD230" s="14">
        <f>IF(I230="","",I230)</f>
        <v/>
      </c>
      <c r="AE230">
        <f>P230</f>
        <v/>
      </c>
      <c r="AH230">
        <f>IF(S230&lt;&gt;"",S230,AH229+900)</f>
        <v/>
      </c>
      <c r="AI230">
        <f>IF(T230&lt;&gt;"",T230,AI229)</f>
        <v/>
      </c>
      <c r="AJ230">
        <f>IF(U230&lt;&gt;"",U230,AJ229)</f>
        <v/>
      </c>
      <c r="AK230">
        <f>IF(W230&lt;&gt;"",W230,"")</f>
        <v/>
      </c>
      <c r="AL230" s="14">
        <f>IF(X230&lt;&gt;"",X230,"")</f>
        <v/>
      </c>
      <c r="AM230" s="14">
        <f>IF(Y230&lt;&gt;"",Y230,"")</f>
        <v/>
      </c>
      <c r="AN230" s="14">
        <f>IF(OR(AL230="",AM230=""),"",AL230-AM230)</f>
        <v/>
      </c>
      <c r="AO230">
        <f>IF(AN230="","",IF(AN230&gt;0,"Bullish","Bearish"))</f>
        <v/>
      </c>
      <c r="AP230">
        <f>IF(AO230="",AP229,AO230)</f>
        <v/>
      </c>
      <c r="AQ230" s="14">
        <f>IF(AB230&lt;&gt;"",AB230,"")</f>
        <v/>
      </c>
      <c r="AR230" s="14">
        <f>IF(AD230&lt;&gt;"",AD230,"")</f>
        <v/>
      </c>
      <c r="AS230">
        <f>IF(AS229+1=13,1,AS229+1)</f>
        <v/>
      </c>
      <c r="AT230">
        <f>IFERROR(IF(SLOPE($AQ$218:$AQ$229,$AS$218:$AS$229)&gt;0,MIN(3,ABS(SLOPE($AQ$218:$AQ$229,$AS$218:$AS$229))),IF(SLOPE($AQ$218:$AQ$229,$AS$218:$AS$229)&lt;-0.5,-0.5,0)),0)</f>
        <v/>
      </c>
      <c r="AU230">
        <f>IFERROR(IF(SLOPE($AR$218:$AR$229,$AS$218:$AS$229)&lt;0,MAX(-3,-ABS(SLOPE($AR$218:$AR$229,$AS$218:$AS$229))),IF(SLOPE($AR$218:$AR$229,$AS$218:$AS$229)&gt;0.5,0.5,0)),0)</f>
        <v/>
      </c>
      <c r="AV230">
        <f>($AQ$230+(AT230*(AS230-1)))</f>
        <v/>
      </c>
      <c r="AW230">
        <f>($AR$230+(AU230*(AS230-1)))</f>
        <v/>
      </c>
      <c r="AX230">
        <f>IF(AT230&gt;0,AV230+AT230,AV230)</f>
        <v/>
      </c>
      <c r="AY230">
        <f>IF(AU230&lt;0,AW230+AU230,AW230)</f>
        <v/>
      </c>
      <c r="BA230" s="14">
        <f>IFERROR(AX230-AQ230,"")</f>
        <v/>
      </c>
      <c r="BB230" s="14">
        <f>IFERROR(AY230-AR230,"")</f>
        <v/>
      </c>
      <c r="BD230">
        <f>AH230</f>
        <v/>
      </c>
      <c r="BE230">
        <f>AI230</f>
        <v/>
      </c>
      <c r="BF230">
        <f>AJ230</f>
        <v/>
      </c>
      <c r="BG230" s="14">
        <f>L230</f>
        <v/>
      </c>
      <c r="BH230" s="14">
        <f>IF(X230="","",X230)</f>
        <v/>
      </c>
      <c r="BI230" s="14">
        <f>IF(Y230="","",Y230)</f>
        <v/>
      </c>
      <c r="BJ230">
        <f>Z230</f>
        <v/>
      </c>
      <c r="BK230">
        <f>AA230</f>
        <v/>
      </c>
      <c r="BL230">
        <f>IFERROR(AX230,"")</f>
        <v/>
      </c>
      <c r="BM230">
        <f>IFERROR(AY230,"")</f>
        <v/>
      </c>
    </row>
    <row r="231" ht="14.25" customHeight="1">
      <c r="A231">
        <f>ALGLIB_SSA_XAUUSD!AA231</f>
        <v/>
      </c>
      <c r="B231">
        <f>IF($A231="","",INDEX(ALGLIB_SSA_XAUUSD!$B$2:$B$2401,MATCH($A231,ALGLIB_SSA_XAUUSD!$A$2:$A$2401,1)))</f>
        <v/>
      </c>
      <c r="C231">
        <f>IF($A231="","",INDEX(ALGLIB_SSA_XAUUSD!$C$2:$C$2401,MATCH($A231,ALGLIB_SSA_XAUUSD!$A$2:$A$2401,1)))</f>
        <v/>
      </c>
      <c r="D231" s="14">
        <f>IF($A231="","",INT((ROW()-2)/12)+1)</f>
        <v/>
      </c>
      <c r="E231" s="14">
        <f>IF(AND(E242&lt;&gt;"",D242=D230+1),E230+(E242-E230)*1/12,"")</f>
        <v/>
      </c>
      <c r="F231" s="14">
        <f>IF(AND(F242&lt;&gt;"",D242=D230+1),F230+(F242-F230)*1/12,"")</f>
        <v/>
      </c>
      <c r="G231" s="14">
        <f>IF(AND(G242&lt;&gt;"",D242=D230+1),G230+(G242-G230)*1/12,"")</f>
        <v/>
      </c>
      <c r="H231" s="14">
        <f>IF(AND(H242&lt;&gt;"",D242=D230+1),H230+(H242-H230)*1/12,"")</f>
        <v/>
      </c>
      <c r="I231" s="14">
        <f>IF(AND(L242&lt;&gt;"",D242=D230+1),I230+(I242-I230)*1/12,"")</f>
        <v/>
      </c>
      <c r="J231">
        <f>_xlfn.XLOOKUP($A231,ALGLIB_SSA_XAUUSD!$AA$2:$AA$2401,ALGLIB_SSA_XAUUSD!$P$2:$P$2401,"",0)</f>
        <v/>
      </c>
      <c r="K231">
        <f>_xlfn.XLOOKUP($A231,ALGLIB_SSA_XAUUSD!$AA$2:$AA$2401,ALGLIB_SSA_XAUUSD!$Q$2:$Q$2401,"",0)</f>
        <v/>
      </c>
      <c r="L231">
        <f>_xlfn.XLOOKUP($A231,ALGLIB_SSA_XAUUSD!$AA$2:$AA$2401,ALGLIB_SSA_XAUUSD!$R$2:$R$2401,"",0)</f>
        <v/>
      </c>
      <c r="M231">
        <f>_xlfn.XLOOKUP($A231,ALGLIB_SSA_XAUUSD!$AA$2:$AA$2401,ALGLIB_SSA_XAUUSD!$S$2:$S$2401,"",0)</f>
        <v/>
      </c>
      <c r="N231">
        <f>_xlfn.XLOOKUP($A231,ALGLIB_SSA_XAUUSD!$AA$2:$AA$2401,ALGLIB_SSA_XAUUSD!$T$2:$T$2401,"",0)</f>
        <v/>
      </c>
      <c r="O231">
        <f>_xlfn.XLOOKUP($A231,ALGLIB_SSA_XAUUSD!$AA$2:$AA$2401,ALGLIB_SSA_XAUUSD!$U$2:$U$2401,"",0)</f>
        <v/>
      </c>
      <c r="P231">
        <f>_xlfn.XLOOKUP($A231,ALGLIB_SSA_XAUUSD!$AA$2:$AA$2401,ALGLIB_SSA_XAUUSD!$V$2:$V$2401,"",0)</f>
        <v/>
      </c>
      <c r="S231">
        <f>A231</f>
        <v/>
      </c>
      <c r="T231">
        <f>J231</f>
        <v/>
      </c>
      <c r="U231">
        <f>K231</f>
        <v/>
      </c>
      <c r="V231" s="14">
        <f>IF($A231="","",MOD(ROW()-2,12)+1)</f>
        <v/>
      </c>
      <c r="W231">
        <f>L231</f>
        <v/>
      </c>
      <c r="X231" s="14">
        <f>IF(F231="","",F231)</f>
        <v/>
      </c>
      <c r="Y231" s="14">
        <f>IF(G231="","",G231)</f>
        <v/>
      </c>
      <c r="Z231">
        <f>M231</f>
        <v/>
      </c>
      <c r="AA231">
        <f>N231</f>
        <v/>
      </c>
      <c r="AB231" s="14">
        <f>IF(H231="","",H231)</f>
        <v/>
      </c>
      <c r="AC231">
        <f>O231</f>
        <v/>
      </c>
      <c r="AD231" s="14">
        <f>IF(I231="","",I231)</f>
        <v/>
      </c>
      <c r="AE231">
        <f>P231</f>
        <v/>
      </c>
      <c r="AH231">
        <f>IF(S231&lt;&gt;"",S231,AH230+900)</f>
        <v/>
      </c>
      <c r="AI231">
        <f>IF(T231&lt;&gt;"",T231,AI230)</f>
        <v/>
      </c>
      <c r="AJ231">
        <f>IF(U231&lt;&gt;"",U231,AJ230)</f>
        <v/>
      </c>
      <c r="AK231">
        <f>IF(W231&lt;&gt;"",W231,"")</f>
        <v/>
      </c>
      <c r="AL231" s="14">
        <f>IF(X231&lt;&gt;"",X231,"")</f>
        <v/>
      </c>
      <c r="AM231" s="14">
        <f>IF(Y231&lt;&gt;"",Y231,"")</f>
        <v/>
      </c>
      <c r="AN231" s="14">
        <f>IF(OR(AL231="",AM231=""),"",AL231-AM231)</f>
        <v/>
      </c>
      <c r="AO231">
        <f>IF(AN231="","",IF(AN231&gt;0,"Bullish","Bearish"))</f>
        <v/>
      </c>
      <c r="AP231">
        <f>IF(AO231="",AP230,AO231)</f>
        <v/>
      </c>
      <c r="AQ231" s="14">
        <f>IF(AB231&lt;&gt;"",AB231,"")</f>
        <v/>
      </c>
      <c r="AR231" s="14">
        <f>IF(AD231&lt;&gt;"",AD231,"")</f>
        <v/>
      </c>
      <c r="AS231">
        <f>IF(AS230+1=13,1,AS230+1)</f>
        <v/>
      </c>
      <c r="AT231">
        <f>IFERROR(IF(SLOPE($AQ$218:$AQ$229,$AS$218:$AS$229)&gt;0,MIN(3,ABS(SLOPE($AQ$218:$AQ$229,$AS$218:$AS$229))),IF(SLOPE($AQ$218:$AQ$229,$AS$218:$AS$229)&lt;-0.5,-0.5,0)),0)</f>
        <v/>
      </c>
      <c r="AU231">
        <f>IFERROR(IF(SLOPE($AR$218:$AR$229,$AS$218:$AS$229)&lt;0,MAX(-3,-ABS(SLOPE($AR$218:$AR$229,$AS$218:$AS$229))),IF(SLOPE($AR$218:$AR$229,$AS$218:$AS$229)&gt;0.5,0.5,0)),0)</f>
        <v/>
      </c>
      <c r="AV231">
        <f>($AQ$230+(AT231*(AS231-1)))</f>
        <v/>
      </c>
      <c r="AW231">
        <f>($AR$230+(AU231*(AS231-1)))</f>
        <v/>
      </c>
      <c r="AX231">
        <f>IF(AT231&gt;0,AV231+AT231,AV231)</f>
        <v/>
      </c>
      <c r="AY231">
        <f>IF(AU231&lt;0,AW231+AU231,AW231)</f>
        <v/>
      </c>
      <c r="BA231" s="14">
        <f>IFERROR(AX231-AQ231,"")</f>
        <v/>
      </c>
      <c r="BB231" s="14">
        <f>IFERROR(AY231-AR231,"")</f>
        <v/>
      </c>
      <c r="BD231">
        <f>AH231</f>
        <v/>
      </c>
      <c r="BE231">
        <f>AI231</f>
        <v/>
      </c>
      <c r="BF231">
        <f>AJ231</f>
        <v/>
      </c>
      <c r="BG231" s="14">
        <f>L231</f>
        <v/>
      </c>
      <c r="BH231" s="14">
        <f>IF(X231="","",X231)</f>
        <v/>
      </c>
      <c r="BI231" s="14">
        <f>IF(Y231="","",Y231)</f>
        <v/>
      </c>
      <c r="BJ231">
        <f>Z231</f>
        <v/>
      </c>
      <c r="BK231">
        <f>AA231</f>
        <v/>
      </c>
      <c r="BL231">
        <f>IFERROR(AX231,"")</f>
        <v/>
      </c>
      <c r="BM231">
        <f>IFERROR(AY231,"")</f>
        <v/>
      </c>
    </row>
    <row r="232" ht="14.25" customHeight="1">
      <c r="A232">
        <f>ALGLIB_SSA_XAUUSD!AA232</f>
        <v/>
      </c>
      <c r="B232">
        <f>IF($A232="","",INDEX(ALGLIB_SSA_XAUUSD!$B$2:$B$2401,MATCH($A232,ALGLIB_SSA_XAUUSD!$A$2:$A$2401,1)))</f>
        <v/>
      </c>
      <c r="C232">
        <f>IF($A232="","",INDEX(ALGLIB_SSA_XAUUSD!$C$2:$C$2401,MATCH($A232,ALGLIB_SSA_XAUUSD!$A$2:$A$2401,1)))</f>
        <v/>
      </c>
      <c r="D232" s="14">
        <f>IF($A232="","",INT((ROW()-2)/12)+1)</f>
        <v/>
      </c>
      <c r="E232" s="14">
        <f>IF(AND(E242&lt;&gt;"",D242=D230+1),E230+(E242-E230)*2/12,"")</f>
        <v/>
      </c>
      <c r="F232" s="14">
        <f>IF(AND(F242&lt;&gt;"",D242=D230+1),F230+(F242-F230)*2/12,"")</f>
        <v/>
      </c>
      <c r="G232" s="14">
        <f>IF(AND(G242&lt;&gt;"",D242=D230+1),G230+(G242-G230)*2/12,"")</f>
        <v/>
      </c>
      <c r="H232" s="14">
        <f>IF(AND(H242&lt;&gt;"",D242=D230+1),H230+(H242-H230)*2/12,"")</f>
        <v/>
      </c>
      <c r="I232" s="14">
        <f>IF(AND(L242&lt;&gt;"",D242=D230+1),I230+(I242-I230)*2/12,"")</f>
        <v/>
      </c>
      <c r="J232">
        <f>_xlfn.XLOOKUP($A232,ALGLIB_SSA_XAUUSD!$AA$2:$AA$2401,ALGLIB_SSA_XAUUSD!$P$2:$P$2401,"",0)</f>
        <v/>
      </c>
      <c r="K232">
        <f>_xlfn.XLOOKUP($A232,ALGLIB_SSA_XAUUSD!$AA$2:$AA$2401,ALGLIB_SSA_XAUUSD!$Q$2:$Q$2401,"",0)</f>
        <v/>
      </c>
      <c r="L232">
        <f>_xlfn.XLOOKUP($A232,ALGLIB_SSA_XAUUSD!$AA$2:$AA$2401,ALGLIB_SSA_XAUUSD!$R$2:$R$2401,"",0)</f>
        <v/>
      </c>
      <c r="M232">
        <f>_xlfn.XLOOKUP($A232,ALGLIB_SSA_XAUUSD!$AA$2:$AA$2401,ALGLIB_SSA_XAUUSD!$S$2:$S$2401,"",0)</f>
        <v/>
      </c>
      <c r="N232">
        <f>_xlfn.XLOOKUP($A232,ALGLIB_SSA_XAUUSD!$AA$2:$AA$2401,ALGLIB_SSA_XAUUSD!$T$2:$T$2401,"",0)</f>
        <v/>
      </c>
      <c r="O232">
        <f>_xlfn.XLOOKUP($A232,ALGLIB_SSA_XAUUSD!$AA$2:$AA$2401,ALGLIB_SSA_XAUUSD!$U$2:$U$2401,"",0)</f>
        <v/>
      </c>
      <c r="P232">
        <f>_xlfn.XLOOKUP($A232,ALGLIB_SSA_XAUUSD!$AA$2:$AA$2401,ALGLIB_SSA_XAUUSD!$V$2:$V$2401,"",0)</f>
        <v/>
      </c>
      <c r="S232">
        <f>A232</f>
        <v/>
      </c>
      <c r="T232">
        <f>J232</f>
        <v/>
      </c>
      <c r="U232">
        <f>K232</f>
        <v/>
      </c>
      <c r="V232" s="14">
        <f>IF($A232="","",MOD(ROW()-2,12)+1)</f>
        <v/>
      </c>
      <c r="W232">
        <f>L232</f>
        <v/>
      </c>
      <c r="X232" s="14">
        <f>IF(F232="","",F232)</f>
        <v/>
      </c>
      <c r="Y232" s="14">
        <f>IF(G232="","",G232)</f>
        <v/>
      </c>
      <c r="Z232">
        <f>M232</f>
        <v/>
      </c>
      <c r="AA232">
        <f>N232</f>
        <v/>
      </c>
      <c r="AB232" s="14">
        <f>IF(H232="","",H232)</f>
        <v/>
      </c>
      <c r="AC232">
        <f>O232</f>
        <v/>
      </c>
      <c r="AD232" s="14">
        <f>IF(I232="","",I232)</f>
        <v/>
      </c>
      <c r="AE232">
        <f>P232</f>
        <v/>
      </c>
      <c r="AH232">
        <f>IF(S232&lt;&gt;"",S232,AH231+900)</f>
        <v/>
      </c>
      <c r="AI232">
        <f>IF(T232&lt;&gt;"",T232,AI231)</f>
        <v/>
      </c>
      <c r="AJ232">
        <f>IF(U232&lt;&gt;"",U232,AJ231)</f>
        <v/>
      </c>
      <c r="AK232">
        <f>IF(W232&lt;&gt;"",W232,"")</f>
        <v/>
      </c>
      <c r="AL232" s="14">
        <f>IF(X232&lt;&gt;"",X232,"")</f>
        <v/>
      </c>
      <c r="AM232" s="14">
        <f>IF(Y232&lt;&gt;"",Y232,"")</f>
        <v/>
      </c>
      <c r="AN232" s="14">
        <f>IF(OR(AL232="",AM232=""),"",AL232-AM232)</f>
        <v/>
      </c>
      <c r="AO232">
        <f>IF(AN232="","",IF(AN232&gt;0,"Bullish","Bearish"))</f>
        <v/>
      </c>
      <c r="AP232">
        <f>IF(AO232="",AP231,AO232)</f>
        <v/>
      </c>
      <c r="AQ232" s="14">
        <f>IF(AB232&lt;&gt;"",AB232,"")</f>
        <v/>
      </c>
      <c r="AR232" s="14">
        <f>IF(AD232&lt;&gt;"",AD232,"")</f>
        <v/>
      </c>
      <c r="AS232">
        <f>IF(AS231+1=13,1,AS231+1)</f>
        <v/>
      </c>
      <c r="AT232">
        <f>IFERROR(IF(SLOPE($AQ$218:$AQ$229,$AS$218:$AS$229)&gt;0,MIN(3,ABS(SLOPE($AQ$218:$AQ$229,$AS$218:$AS$229))),IF(SLOPE($AQ$218:$AQ$229,$AS$218:$AS$229)&lt;-0.5,-0.5,0)),0)</f>
        <v/>
      </c>
      <c r="AU232">
        <f>IFERROR(IF(SLOPE($AR$218:$AR$229,$AS$218:$AS$229)&lt;0,MAX(-3,-ABS(SLOPE($AR$218:$AR$229,$AS$218:$AS$229))),IF(SLOPE($AR$218:$AR$229,$AS$218:$AS$229)&gt;0.5,0.5,0)),0)</f>
        <v/>
      </c>
      <c r="AV232">
        <f>($AQ$230+(AT232*(AS232-1)))</f>
        <v/>
      </c>
      <c r="AW232">
        <f>($AR$230+(AU232*(AS232-1)))</f>
        <v/>
      </c>
      <c r="AX232">
        <f>IF(AT232&gt;0,AV232+AT232,AV232)</f>
        <v/>
      </c>
      <c r="AY232">
        <f>IF(AU232&lt;0,AW232+AU232,AW232)</f>
        <v/>
      </c>
      <c r="BA232" s="14">
        <f>IFERROR(AX232-AQ232,"")</f>
        <v/>
      </c>
      <c r="BB232" s="14">
        <f>IFERROR(AY232-AR232,"")</f>
        <v/>
      </c>
      <c r="BD232">
        <f>AH232</f>
        <v/>
      </c>
      <c r="BE232">
        <f>AI232</f>
        <v/>
      </c>
      <c r="BF232">
        <f>AJ232</f>
        <v/>
      </c>
      <c r="BG232" s="14">
        <f>L232</f>
        <v/>
      </c>
      <c r="BH232" s="14">
        <f>IF(X232="","",X232)</f>
        <v/>
      </c>
      <c r="BI232" s="14">
        <f>IF(Y232="","",Y232)</f>
        <v/>
      </c>
      <c r="BJ232">
        <f>Z232</f>
        <v/>
      </c>
      <c r="BK232">
        <f>AA232</f>
        <v/>
      </c>
      <c r="BL232">
        <f>IFERROR(AX232,"")</f>
        <v/>
      </c>
      <c r="BM232">
        <f>IFERROR(AY232,"")</f>
        <v/>
      </c>
    </row>
    <row r="233" ht="14.25" customHeight="1">
      <c r="A233">
        <f>ALGLIB_SSA_XAUUSD!AA233</f>
        <v/>
      </c>
      <c r="B233">
        <f>IF($A233="","",INDEX(ALGLIB_SSA_XAUUSD!$B$2:$B$2401,MATCH($A233,ALGLIB_SSA_XAUUSD!$A$2:$A$2401,1)))</f>
        <v/>
      </c>
      <c r="C233">
        <f>IF($A233="","",INDEX(ALGLIB_SSA_XAUUSD!$C$2:$C$2401,MATCH($A233,ALGLIB_SSA_XAUUSD!$A$2:$A$2401,1)))</f>
        <v/>
      </c>
      <c r="D233" s="14">
        <f>IF($A233="","",INT((ROW()-2)/12)+1)</f>
        <v/>
      </c>
      <c r="E233" s="14">
        <f>IF(AND(E242&lt;&gt;"",D242=D230+1),E230+(E242-E230)*3/12,"")</f>
        <v/>
      </c>
      <c r="F233" s="14">
        <f>IF(AND(F242&lt;&gt;"",D242=D230+1),F230+(F242-F230)*3/12,"")</f>
        <v/>
      </c>
      <c r="G233" s="14">
        <f>IF(AND(G242&lt;&gt;"",D242=D230+1),G230+(G242-G230)*3/12,"")</f>
        <v/>
      </c>
      <c r="H233" s="14">
        <f>IF(AND(H242&lt;&gt;"",D242=D230+1),H230+(H242-H230)*3/12,"")</f>
        <v/>
      </c>
      <c r="I233" s="14">
        <f>IF(AND(L242&lt;&gt;"",D242=D230+1),I230+(I242-I230)*3/12,"")</f>
        <v/>
      </c>
      <c r="J233">
        <f>_xlfn.XLOOKUP($A233,ALGLIB_SSA_XAUUSD!$AA$2:$AA$2401,ALGLIB_SSA_XAUUSD!$P$2:$P$2401,"",0)</f>
        <v/>
      </c>
      <c r="K233">
        <f>_xlfn.XLOOKUP($A233,ALGLIB_SSA_XAUUSD!$AA$2:$AA$2401,ALGLIB_SSA_XAUUSD!$Q$2:$Q$2401,"",0)</f>
        <v/>
      </c>
      <c r="L233">
        <f>_xlfn.XLOOKUP($A233,ALGLIB_SSA_XAUUSD!$AA$2:$AA$2401,ALGLIB_SSA_XAUUSD!$R$2:$R$2401,"",0)</f>
        <v/>
      </c>
      <c r="M233">
        <f>_xlfn.XLOOKUP($A233,ALGLIB_SSA_XAUUSD!$AA$2:$AA$2401,ALGLIB_SSA_XAUUSD!$S$2:$S$2401,"",0)</f>
        <v/>
      </c>
      <c r="N233">
        <f>_xlfn.XLOOKUP($A233,ALGLIB_SSA_XAUUSD!$AA$2:$AA$2401,ALGLIB_SSA_XAUUSD!$T$2:$T$2401,"",0)</f>
        <v/>
      </c>
      <c r="O233">
        <f>_xlfn.XLOOKUP($A233,ALGLIB_SSA_XAUUSD!$AA$2:$AA$2401,ALGLIB_SSA_XAUUSD!$U$2:$U$2401,"",0)</f>
        <v/>
      </c>
      <c r="P233">
        <f>_xlfn.XLOOKUP($A233,ALGLIB_SSA_XAUUSD!$AA$2:$AA$2401,ALGLIB_SSA_XAUUSD!$V$2:$V$2401,"",0)</f>
        <v/>
      </c>
      <c r="S233">
        <f>A233</f>
        <v/>
      </c>
      <c r="T233">
        <f>J233</f>
        <v/>
      </c>
      <c r="U233">
        <f>K233</f>
        <v/>
      </c>
      <c r="V233" s="14">
        <f>IF($A233="","",MOD(ROW()-2,12)+1)</f>
        <v/>
      </c>
      <c r="W233">
        <f>L233</f>
        <v/>
      </c>
      <c r="X233" s="14">
        <f>IF(F233="","",F233)</f>
        <v/>
      </c>
      <c r="Y233" s="14">
        <f>IF(G233="","",G233)</f>
        <v/>
      </c>
      <c r="Z233">
        <f>M233</f>
        <v/>
      </c>
      <c r="AA233">
        <f>N233</f>
        <v/>
      </c>
      <c r="AB233" s="14">
        <f>IF(H233="","",H233)</f>
        <v/>
      </c>
      <c r="AC233">
        <f>O233</f>
        <v/>
      </c>
      <c r="AD233" s="14">
        <f>IF(I233="","",I233)</f>
        <v/>
      </c>
      <c r="AE233">
        <f>P233</f>
        <v/>
      </c>
      <c r="AH233">
        <f>IF(S233&lt;&gt;"",S233,AH232+900)</f>
        <v/>
      </c>
      <c r="AI233">
        <f>IF(T233&lt;&gt;"",T233,AI232)</f>
        <v/>
      </c>
      <c r="AJ233">
        <f>IF(U233&lt;&gt;"",U233,AJ232)</f>
        <v/>
      </c>
      <c r="AK233">
        <f>IF(W233&lt;&gt;"",W233,"")</f>
        <v/>
      </c>
      <c r="AL233" s="14">
        <f>IF(X233&lt;&gt;"",X233,"")</f>
        <v/>
      </c>
      <c r="AM233" s="14">
        <f>IF(Y233&lt;&gt;"",Y233,"")</f>
        <v/>
      </c>
      <c r="AN233" s="14">
        <f>IF(OR(AL233="",AM233=""),"",AL233-AM233)</f>
        <v/>
      </c>
      <c r="AO233">
        <f>IF(AN233="","",IF(AN233&gt;0,"Bullish","Bearish"))</f>
        <v/>
      </c>
      <c r="AP233">
        <f>IF(AO233="",AP232,AO233)</f>
        <v/>
      </c>
      <c r="AQ233" s="14">
        <f>IF(AB233&lt;&gt;"",AB233,"")</f>
        <v/>
      </c>
      <c r="AR233" s="14">
        <f>IF(AD233&lt;&gt;"",AD233,"")</f>
        <v/>
      </c>
      <c r="AS233">
        <f>IF(AS232+1=13,1,AS232+1)</f>
        <v/>
      </c>
      <c r="AT233">
        <f>IFERROR(IF(SLOPE($AQ$218:$AQ$229,$AS$218:$AS$229)&gt;0,MIN(3,ABS(SLOPE($AQ$218:$AQ$229,$AS$218:$AS$229))),IF(SLOPE($AQ$218:$AQ$229,$AS$218:$AS$229)&lt;-0.5,-0.5,0)),0)</f>
        <v/>
      </c>
      <c r="AU233">
        <f>IFERROR(IF(SLOPE($AR$218:$AR$229,$AS$218:$AS$229)&lt;0,MAX(-3,-ABS(SLOPE($AR$218:$AR$229,$AS$218:$AS$229))),IF(SLOPE($AR$218:$AR$229,$AS$218:$AS$229)&gt;0.5,0.5,0)),0)</f>
        <v/>
      </c>
      <c r="AV233">
        <f>($AQ$230+(AT233*(AS233-1)))</f>
        <v/>
      </c>
      <c r="AW233">
        <f>($AR$230+(AU233*(AS233-1)))</f>
        <v/>
      </c>
      <c r="AX233">
        <f>IF(AT233&gt;0,AV233+AT233,AV233)</f>
        <v/>
      </c>
      <c r="AY233">
        <f>IF(AU233&lt;0,AW233+AU233,AW233)</f>
        <v/>
      </c>
      <c r="BA233" s="14">
        <f>IFERROR(AX233-AQ233,"")</f>
        <v/>
      </c>
      <c r="BB233" s="14">
        <f>IFERROR(AY233-AR233,"")</f>
        <v/>
      </c>
      <c r="BD233">
        <f>AH233</f>
        <v/>
      </c>
      <c r="BE233">
        <f>AI233</f>
        <v/>
      </c>
      <c r="BF233">
        <f>AJ233</f>
        <v/>
      </c>
      <c r="BG233" s="14">
        <f>L233</f>
        <v/>
      </c>
      <c r="BH233" s="14">
        <f>IF(X233="","",X233)</f>
        <v/>
      </c>
      <c r="BI233" s="14">
        <f>IF(Y233="","",Y233)</f>
        <v/>
      </c>
      <c r="BJ233">
        <f>Z233</f>
        <v/>
      </c>
      <c r="BK233">
        <f>AA233</f>
        <v/>
      </c>
      <c r="BL233">
        <f>IFERROR(AX233,"")</f>
        <v/>
      </c>
      <c r="BM233">
        <f>IFERROR(AY233,"")</f>
        <v/>
      </c>
    </row>
    <row r="234" ht="14.25" customHeight="1">
      <c r="A234">
        <f>ALGLIB_SSA_XAUUSD!AA234</f>
        <v/>
      </c>
      <c r="B234">
        <f>IF($A234="","",INDEX(ALGLIB_SSA_XAUUSD!$B$2:$B$2401,MATCH($A234,ALGLIB_SSA_XAUUSD!$A$2:$A$2401,1)))</f>
        <v/>
      </c>
      <c r="C234">
        <f>IF($A234="","",INDEX(ALGLIB_SSA_XAUUSD!$C$2:$C$2401,MATCH($A234,ALGLIB_SSA_XAUUSD!$A$2:$A$2401,1)))</f>
        <v/>
      </c>
      <c r="D234" s="14">
        <f>IF($A234="","",INT((ROW()-2)/12)+1)</f>
        <v/>
      </c>
      <c r="E234" s="14">
        <f>IF(AND(E242&lt;&gt;"",D242=D230+1),E230+(E242-E230)*4/12,"")</f>
        <v/>
      </c>
      <c r="F234" s="14">
        <f>IF(AND(F242&lt;&gt;"",D242=D230+1),F230+(F242-F230)*4/12,"")</f>
        <v/>
      </c>
      <c r="G234" s="14">
        <f>IF(AND(G242&lt;&gt;"",D242=D230+1),G230+(G242-G230)*4/12,"")</f>
        <v/>
      </c>
      <c r="H234" s="14">
        <f>IF(AND(H242&lt;&gt;"",D242=D230+1),H230+(H242-H230)*4/12,"")</f>
        <v/>
      </c>
      <c r="I234" s="14">
        <f>IF(AND(L242&lt;&gt;"",D242=D230+1),I230+(I242-I230)*4/12,"")</f>
        <v/>
      </c>
      <c r="J234">
        <f>_xlfn.XLOOKUP($A234,ALGLIB_SSA_XAUUSD!$AA$2:$AA$2401,ALGLIB_SSA_XAUUSD!$P$2:$P$2401,"",0)</f>
        <v/>
      </c>
      <c r="K234">
        <f>_xlfn.XLOOKUP($A234,ALGLIB_SSA_XAUUSD!$AA$2:$AA$2401,ALGLIB_SSA_XAUUSD!$Q$2:$Q$2401,"",0)</f>
        <v/>
      </c>
      <c r="L234">
        <f>_xlfn.XLOOKUP($A234,ALGLIB_SSA_XAUUSD!$AA$2:$AA$2401,ALGLIB_SSA_XAUUSD!$R$2:$R$2401,"",0)</f>
        <v/>
      </c>
      <c r="M234">
        <f>_xlfn.XLOOKUP($A234,ALGLIB_SSA_XAUUSD!$AA$2:$AA$2401,ALGLIB_SSA_XAUUSD!$S$2:$S$2401,"",0)</f>
        <v/>
      </c>
      <c r="N234">
        <f>_xlfn.XLOOKUP($A234,ALGLIB_SSA_XAUUSD!$AA$2:$AA$2401,ALGLIB_SSA_XAUUSD!$T$2:$T$2401,"",0)</f>
        <v/>
      </c>
      <c r="O234">
        <f>_xlfn.XLOOKUP($A234,ALGLIB_SSA_XAUUSD!$AA$2:$AA$2401,ALGLIB_SSA_XAUUSD!$U$2:$U$2401,"",0)</f>
        <v/>
      </c>
      <c r="P234">
        <f>_xlfn.XLOOKUP($A234,ALGLIB_SSA_XAUUSD!$AA$2:$AA$2401,ALGLIB_SSA_XAUUSD!$V$2:$V$2401,"",0)</f>
        <v/>
      </c>
      <c r="S234">
        <f>A234</f>
        <v/>
      </c>
      <c r="T234">
        <f>J234</f>
        <v/>
      </c>
      <c r="U234">
        <f>K234</f>
        <v/>
      </c>
      <c r="V234" s="14">
        <f>IF($A234="","",MOD(ROW()-2,12)+1)</f>
        <v/>
      </c>
      <c r="W234">
        <f>L234</f>
        <v/>
      </c>
      <c r="X234" s="14">
        <f>IF(F234="","",F234)</f>
        <v/>
      </c>
      <c r="Y234" s="14">
        <f>IF(G234="","",G234)</f>
        <v/>
      </c>
      <c r="Z234">
        <f>M234</f>
        <v/>
      </c>
      <c r="AA234">
        <f>N234</f>
        <v/>
      </c>
      <c r="AB234" s="14">
        <f>IF(H234="","",H234)</f>
        <v/>
      </c>
      <c r="AC234">
        <f>O234</f>
        <v/>
      </c>
      <c r="AD234" s="14">
        <f>IF(I234="","",I234)</f>
        <v/>
      </c>
      <c r="AE234">
        <f>P234</f>
        <v/>
      </c>
      <c r="AH234">
        <f>IF(S234&lt;&gt;"",S234,AH233+900)</f>
        <v/>
      </c>
      <c r="AI234">
        <f>IF(T234&lt;&gt;"",T234,AI233)</f>
        <v/>
      </c>
      <c r="AJ234">
        <f>IF(U234&lt;&gt;"",U234,AJ233)</f>
        <v/>
      </c>
      <c r="AK234">
        <f>IF(W234&lt;&gt;"",W234,"")</f>
        <v/>
      </c>
      <c r="AL234" s="14">
        <f>IF(X234&lt;&gt;"",X234,"")</f>
        <v/>
      </c>
      <c r="AM234" s="14">
        <f>IF(Y234&lt;&gt;"",Y234,"")</f>
        <v/>
      </c>
      <c r="AN234" s="14">
        <f>IF(OR(AL234="",AM234=""),"",AL234-AM234)</f>
        <v/>
      </c>
      <c r="AO234">
        <f>IF(AN234="","",IF(AN234&gt;0,"Bullish","Bearish"))</f>
        <v/>
      </c>
      <c r="AP234">
        <f>IF(AO234="",AP233,AO234)</f>
        <v/>
      </c>
      <c r="AQ234" s="14">
        <f>IF(AB234&lt;&gt;"",AB234,"")</f>
        <v/>
      </c>
      <c r="AR234" s="14">
        <f>IF(AD234&lt;&gt;"",AD234,"")</f>
        <v/>
      </c>
      <c r="AS234">
        <f>IF(AS233+1=13,1,AS233+1)</f>
        <v/>
      </c>
      <c r="AT234">
        <f>IFERROR(IF(SLOPE($AQ$218:$AQ$229,$AS$218:$AS$229)&gt;0,MIN(3,ABS(SLOPE($AQ$218:$AQ$229,$AS$218:$AS$229))),IF(SLOPE($AQ$218:$AQ$229,$AS$218:$AS$229)&lt;-0.5,-0.5,0)),0)</f>
        <v/>
      </c>
      <c r="AU234">
        <f>IFERROR(IF(SLOPE($AR$218:$AR$229,$AS$218:$AS$229)&lt;0,MAX(-3,-ABS(SLOPE($AR$218:$AR$229,$AS$218:$AS$229))),IF(SLOPE($AR$218:$AR$229,$AS$218:$AS$229)&gt;0.5,0.5,0)),0)</f>
        <v/>
      </c>
      <c r="AV234">
        <f>($AQ$230+(AT234*(AS234-1)))</f>
        <v/>
      </c>
      <c r="AW234">
        <f>($AR$230+(AU234*(AS234-1)))</f>
        <v/>
      </c>
      <c r="AX234">
        <f>IF(AT234&gt;0,AV234+AT234,AV234)</f>
        <v/>
      </c>
      <c r="AY234">
        <f>IF(AU234&lt;0,AW234+AU234,AW234)</f>
        <v/>
      </c>
      <c r="BA234" s="14">
        <f>IFERROR(AX234-AQ234,"")</f>
        <v/>
      </c>
      <c r="BB234" s="14">
        <f>IFERROR(AY234-AR234,"")</f>
        <v/>
      </c>
      <c r="BD234">
        <f>AH234</f>
        <v/>
      </c>
      <c r="BE234">
        <f>AI234</f>
        <v/>
      </c>
      <c r="BF234">
        <f>AJ234</f>
        <v/>
      </c>
      <c r="BG234" s="14">
        <f>L234</f>
        <v/>
      </c>
      <c r="BH234" s="14">
        <f>IF(X234="","",X234)</f>
        <v/>
      </c>
      <c r="BI234" s="14">
        <f>IF(Y234="","",Y234)</f>
        <v/>
      </c>
      <c r="BJ234">
        <f>Z234</f>
        <v/>
      </c>
      <c r="BK234">
        <f>AA234</f>
        <v/>
      </c>
      <c r="BL234">
        <f>IFERROR(AX234,"")</f>
        <v/>
      </c>
      <c r="BM234">
        <f>IFERROR(AY234,"")</f>
        <v/>
      </c>
    </row>
    <row r="235" ht="14.25" customHeight="1">
      <c r="A235">
        <f>ALGLIB_SSA_XAUUSD!AA235</f>
        <v/>
      </c>
      <c r="B235">
        <f>IF($A235="","",INDEX(ALGLIB_SSA_XAUUSD!$B$2:$B$2401,MATCH($A235,ALGLIB_SSA_XAUUSD!$A$2:$A$2401,1)))</f>
        <v/>
      </c>
      <c r="C235">
        <f>IF($A235="","",INDEX(ALGLIB_SSA_XAUUSD!$C$2:$C$2401,MATCH($A235,ALGLIB_SSA_XAUUSD!$A$2:$A$2401,1)))</f>
        <v/>
      </c>
      <c r="D235" s="14">
        <f>IF($A235="","",INT((ROW()-2)/12)+1)</f>
        <v/>
      </c>
      <c r="E235" s="14">
        <f>IF(AND(E242&lt;&gt;"",D242=D230+1),E230+(E242-E230)*5/12,"")</f>
        <v/>
      </c>
      <c r="F235" s="14">
        <f>IF(AND(F242&lt;&gt;"",D242=D230+1),F230+(F242-F230)*5/12,"")</f>
        <v/>
      </c>
      <c r="G235" s="14">
        <f>IF(AND(G242&lt;&gt;"",D242=D230+1),G230+(G242-G230)*5/12,"")</f>
        <v/>
      </c>
      <c r="H235" s="14">
        <f>IF(AND(H242&lt;&gt;"",D242=D230+1),H230+(H242-H230)*5/12,"")</f>
        <v/>
      </c>
      <c r="I235" s="14">
        <f>IF(AND(L242&lt;&gt;"",D242=D230+1),I230+(I242-I230)*5/12,"")</f>
        <v/>
      </c>
      <c r="J235">
        <f>_xlfn.XLOOKUP($A235,ALGLIB_SSA_XAUUSD!$AA$2:$AA$2401,ALGLIB_SSA_XAUUSD!$P$2:$P$2401,"",0)</f>
        <v/>
      </c>
      <c r="K235">
        <f>_xlfn.XLOOKUP($A235,ALGLIB_SSA_XAUUSD!$AA$2:$AA$2401,ALGLIB_SSA_XAUUSD!$Q$2:$Q$2401,"",0)</f>
        <v/>
      </c>
      <c r="L235">
        <f>_xlfn.XLOOKUP($A235,ALGLIB_SSA_XAUUSD!$AA$2:$AA$2401,ALGLIB_SSA_XAUUSD!$R$2:$R$2401,"",0)</f>
        <v/>
      </c>
      <c r="M235">
        <f>_xlfn.XLOOKUP($A235,ALGLIB_SSA_XAUUSD!$AA$2:$AA$2401,ALGLIB_SSA_XAUUSD!$S$2:$S$2401,"",0)</f>
        <v/>
      </c>
      <c r="N235">
        <f>_xlfn.XLOOKUP($A235,ALGLIB_SSA_XAUUSD!$AA$2:$AA$2401,ALGLIB_SSA_XAUUSD!$T$2:$T$2401,"",0)</f>
        <v/>
      </c>
      <c r="O235">
        <f>_xlfn.XLOOKUP($A235,ALGLIB_SSA_XAUUSD!$AA$2:$AA$2401,ALGLIB_SSA_XAUUSD!$U$2:$U$2401,"",0)</f>
        <v/>
      </c>
      <c r="P235">
        <f>_xlfn.XLOOKUP($A235,ALGLIB_SSA_XAUUSD!$AA$2:$AA$2401,ALGLIB_SSA_XAUUSD!$V$2:$V$2401,"",0)</f>
        <v/>
      </c>
      <c r="S235">
        <f>A235</f>
        <v/>
      </c>
      <c r="T235">
        <f>J235</f>
        <v/>
      </c>
      <c r="U235">
        <f>K235</f>
        <v/>
      </c>
      <c r="V235" s="14">
        <f>IF($A235="","",MOD(ROW()-2,12)+1)</f>
        <v/>
      </c>
      <c r="W235">
        <f>L235</f>
        <v/>
      </c>
      <c r="X235" s="14">
        <f>IF(F235="","",F235)</f>
        <v/>
      </c>
      <c r="Y235" s="14">
        <f>IF(G235="","",G235)</f>
        <v/>
      </c>
      <c r="Z235">
        <f>M235</f>
        <v/>
      </c>
      <c r="AA235">
        <f>N235</f>
        <v/>
      </c>
      <c r="AB235" s="14">
        <f>IF(H235="","",H235)</f>
        <v/>
      </c>
      <c r="AC235">
        <f>O235</f>
        <v/>
      </c>
      <c r="AD235" s="14">
        <f>IF(I235="","",I235)</f>
        <v/>
      </c>
      <c r="AE235">
        <f>P235</f>
        <v/>
      </c>
      <c r="AH235">
        <f>IF(S235&lt;&gt;"",S235,AH234+900)</f>
        <v/>
      </c>
      <c r="AI235">
        <f>IF(T235&lt;&gt;"",T235,AI234)</f>
        <v/>
      </c>
      <c r="AJ235">
        <f>IF(U235&lt;&gt;"",U235,AJ234)</f>
        <v/>
      </c>
      <c r="AK235">
        <f>IF(W235&lt;&gt;"",W235,"")</f>
        <v/>
      </c>
      <c r="AL235" s="14">
        <f>IF(X235&lt;&gt;"",X235,"")</f>
        <v/>
      </c>
      <c r="AM235" s="14">
        <f>IF(Y235&lt;&gt;"",Y235,"")</f>
        <v/>
      </c>
      <c r="AN235" s="14">
        <f>IF(OR(AL235="",AM235=""),"",AL235-AM235)</f>
        <v/>
      </c>
      <c r="AO235">
        <f>IF(AN235="","",IF(AN235&gt;0,"Bullish","Bearish"))</f>
        <v/>
      </c>
      <c r="AP235">
        <f>IF(AO235="",AP234,AO235)</f>
        <v/>
      </c>
      <c r="AQ235" s="14">
        <f>IF(AB235&lt;&gt;"",AB235,"")</f>
        <v/>
      </c>
      <c r="AR235" s="14">
        <f>IF(AD235&lt;&gt;"",AD235,"")</f>
        <v/>
      </c>
      <c r="AS235">
        <f>IF(AS234+1=13,1,AS234+1)</f>
        <v/>
      </c>
      <c r="AT235">
        <f>IFERROR(IF(SLOPE($AQ$218:$AQ$229,$AS$218:$AS$229)&gt;0,MIN(3,ABS(SLOPE($AQ$218:$AQ$229,$AS$218:$AS$229))),IF(SLOPE($AQ$218:$AQ$229,$AS$218:$AS$229)&lt;-0.5,-0.5,0)),0)</f>
        <v/>
      </c>
      <c r="AU235">
        <f>IFERROR(IF(SLOPE($AR$218:$AR$229,$AS$218:$AS$229)&lt;0,MAX(-3,-ABS(SLOPE($AR$218:$AR$229,$AS$218:$AS$229))),IF(SLOPE($AR$218:$AR$229,$AS$218:$AS$229)&gt;0.5,0.5,0)),0)</f>
        <v/>
      </c>
      <c r="AV235">
        <f>($AQ$230+(AT235*(AS235-1)))</f>
        <v/>
      </c>
      <c r="AW235">
        <f>($AR$230+(AU235*(AS235-1)))</f>
        <v/>
      </c>
      <c r="AX235">
        <f>IF(AT235&gt;0,AV235+AT235,AV235)</f>
        <v/>
      </c>
      <c r="AY235">
        <f>IF(AU235&lt;0,AW235+AU235,AW235)</f>
        <v/>
      </c>
      <c r="BA235" s="14">
        <f>IFERROR(AX235-AQ235,"")</f>
        <v/>
      </c>
      <c r="BB235" s="14">
        <f>IFERROR(AY235-AR235,"")</f>
        <v/>
      </c>
      <c r="BD235">
        <f>AH235</f>
        <v/>
      </c>
      <c r="BE235">
        <f>AI235</f>
        <v/>
      </c>
      <c r="BF235">
        <f>AJ235</f>
        <v/>
      </c>
      <c r="BG235" s="14">
        <f>L235</f>
        <v/>
      </c>
      <c r="BH235" s="14">
        <f>IF(X235="","",X235)</f>
        <v/>
      </c>
      <c r="BI235" s="14">
        <f>IF(Y235="","",Y235)</f>
        <v/>
      </c>
      <c r="BJ235">
        <f>Z235</f>
        <v/>
      </c>
      <c r="BK235">
        <f>AA235</f>
        <v/>
      </c>
      <c r="BL235">
        <f>IFERROR(AX235,"")</f>
        <v/>
      </c>
      <c r="BM235">
        <f>IFERROR(AY235,"")</f>
        <v/>
      </c>
    </row>
    <row r="236" ht="14.25" customHeight="1">
      <c r="A236">
        <f>ALGLIB_SSA_XAUUSD!AA236</f>
        <v/>
      </c>
      <c r="B236">
        <f>IF($A236="","",INDEX(ALGLIB_SSA_XAUUSD!$B$2:$B$2401,MATCH($A236,ALGLIB_SSA_XAUUSD!$A$2:$A$2401,1)))</f>
        <v/>
      </c>
      <c r="C236">
        <f>IF($A236="","",INDEX(ALGLIB_SSA_XAUUSD!$C$2:$C$2401,MATCH($A236,ALGLIB_SSA_XAUUSD!$A$2:$A$2401,1)))</f>
        <v/>
      </c>
      <c r="D236" s="14">
        <f>IF($A236="","",INT((ROW()-2)/12)+1)</f>
        <v/>
      </c>
      <c r="E236" s="14">
        <f>IF(AND(E242&lt;&gt;"",D242=D230+1),E230+(E242-E230)*6/12,"")</f>
        <v/>
      </c>
      <c r="F236" s="14">
        <f>IF(AND(F242&lt;&gt;"",D242=D230+1),F230+(F242-F230)*6/12,"")</f>
        <v/>
      </c>
      <c r="G236" s="14">
        <f>IF(AND(G242&lt;&gt;"",D242=D230+1),G230+(G242-G230)*6/12,"")</f>
        <v/>
      </c>
      <c r="H236" s="14">
        <f>IF(AND(H242&lt;&gt;"",D242=D230+1),H230+(H242-H230)*6/12,"")</f>
        <v/>
      </c>
      <c r="I236" s="14">
        <f>IF(AND(L242&lt;&gt;"",D242=D230+1),I230+(I242-I230)*6/12,"")</f>
        <v/>
      </c>
      <c r="J236">
        <f>_xlfn.XLOOKUP($A236,ALGLIB_SSA_XAUUSD!$AA$2:$AA$2401,ALGLIB_SSA_XAUUSD!$P$2:$P$2401,"",0)</f>
        <v/>
      </c>
      <c r="K236">
        <f>_xlfn.XLOOKUP($A236,ALGLIB_SSA_XAUUSD!$AA$2:$AA$2401,ALGLIB_SSA_XAUUSD!$Q$2:$Q$2401,"",0)</f>
        <v/>
      </c>
      <c r="L236">
        <f>_xlfn.XLOOKUP($A236,ALGLIB_SSA_XAUUSD!$AA$2:$AA$2401,ALGLIB_SSA_XAUUSD!$R$2:$R$2401,"",0)</f>
        <v/>
      </c>
      <c r="M236">
        <f>_xlfn.XLOOKUP($A236,ALGLIB_SSA_XAUUSD!$AA$2:$AA$2401,ALGLIB_SSA_XAUUSD!$S$2:$S$2401,"",0)</f>
        <v/>
      </c>
      <c r="N236">
        <f>_xlfn.XLOOKUP($A236,ALGLIB_SSA_XAUUSD!$AA$2:$AA$2401,ALGLIB_SSA_XAUUSD!$T$2:$T$2401,"",0)</f>
        <v/>
      </c>
      <c r="O236">
        <f>_xlfn.XLOOKUP($A236,ALGLIB_SSA_XAUUSD!$AA$2:$AA$2401,ALGLIB_SSA_XAUUSD!$U$2:$U$2401,"",0)</f>
        <v/>
      </c>
      <c r="P236">
        <f>_xlfn.XLOOKUP($A236,ALGLIB_SSA_XAUUSD!$AA$2:$AA$2401,ALGLIB_SSA_XAUUSD!$V$2:$V$2401,"",0)</f>
        <v/>
      </c>
      <c r="S236">
        <f>A236</f>
        <v/>
      </c>
      <c r="T236">
        <f>J236</f>
        <v/>
      </c>
      <c r="U236">
        <f>K236</f>
        <v/>
      </c>
      <c r="V236" s="14">
        <f>IF($A236="","",MOD(ROW()-2,12)+1)</f>
        <v/>
      </c>
      <c r="W236">
        <f>L236</f>
        <v/>
      </c>
      <c r="X236" s="14">
        <f>IF(F236="","",F236)</f>
        <v/>
      </c>
      <c r="Y236" s="14">
        <f>IF(G236="","",G236)</f>
        <v/>
      </c>
      <c r="Z236">
        <f>M236</f>
        <v/>
      </c>
      <c r="AA236">
        <f>N236</f>
        <v/>
      </c>
      <c r="AB236" s="14">
        <f>IF(H236="","",H236)</f>
        <v/>
      </c>
      <c r="AC236">
        <f>O236</f>
        <v/>
      </c>
      <c r="AD236" s="14">
        <f>IF(I236="","",I236)</f>
        <v/>
      </c>
      <c r="AE236">
        <f>P236</f>
        <v/>
      </c>
      <c r="AH236">
        <f>IF(S236&lt;&gt;"",S236,AH235+900)</f>
        <v/>
      </c>
      <c r="AI236">
        <f>IF(T236&lt;&gt;"",T236,AI235)</f>
        <v/>
      </c>
      <c r="AJ236">
        <f>IF(U236&lt;&gt;"",U236,AJ235)</f>
        <v/>
      </c>
      <c r="AK236">
        <f>IF(W236&lt;&gt;"",W236,"")</f>
        <v/>
      </c>
      <c r="AL236" s="14">
        <f>IF(X236&lt;&gt;"",X236,"")</f>
        <v/>
      </c>
      <c r="AM236" s="14">
        <f>IF(Y236&lt;&gt;"",Y236,"")</f>
        <v/>
      </c>
      <c r="AN236" s="14">
        <f>IF(OR(AL236="",AM236=""),"",AL236-AM236)</f>
        <v/>
      </c>
      <c r="AO236">
        <f>IF(AN236="","",IF(AN236&gt;0,"Bullish","Bearish"))</f>
        <v/>
      </c>
      <c r="AP236">
        <f>IF(AO236="",AP235,AO236)</f>
        <v/>
      </c>
      <c r="AQ236" s="14">
        <f>IF(AB236&lt;&gt;"",AB236,"")</f>
        <v/>
      </c>
      <c r="AR236" s="14">
        <f>IF(AD236&lt;&gt;"",AD236,"")</f>
        <v/>
      </c>
      <c r="AS236">
        <f>IF(AS235+1=13,1,AS235+1)</f>
        <v/>
      </c>
      <c r="AT236">
        <f>IFERROR(IF(SLOPE($AQ$218:$AQ$229,$AS$218:$AS$229)&gt;0,MIN(3,ABS(SLOPE($AQ$218:$AQ$229,$AS$218:$AS$229))),IF(SLOPE($AQ$218:$AQ$229,$AS$218:$AS$229)&lt;-0.5,-0.5,0)),0)</f>
        <v/>
      </c>
      <c r="AU236">
        <f>IFERROR(IF(SLOPE($AR$218:$AR$229,$AS$218:$AS$229)&lt;0,MAX(-3,-ABS(SLOPE($AR$218:$AR$229,$AS$218:$AS$229))),IF(SLOPE($AR$218:$AR$229,$AS$218:$AS$229)&gt;0.5,0.5,0)),0)</f>
        <v/>
      </c>
      <c r="AV236">
        <f>($AQ$230+(AT236*(AS236-1)))</f>
        <v/>
      </c>
      <c r="AW236">
        <f>($AR$230+(AU236*(AS236-1)))</f>
        <v/>
      </c>
      <c r="AX236">
        <f>IF(AT236&gt;0,AV236+AT236,AV236)</f>
        <v/>
      </c>
      <c r="AY236">
        <f>IF(AU236&lt;0,AW236+AU236,AW236)</f>
        <v/>
      </c>
      <c r="BA236" s="14">
        <f>IFERROR(AX236-AQ236,"")</f>
        <v/>
      </c>
      <c r="BB236" s="14">
        <f>IFERROR(AY236-AR236,"")</f>
        <v/>
      </c>
      <c r="BD236">
        <f>AH236</f>
        <v/>
      </c>
      <c r="BE236">
        <f>AI236</f>
        <v/>
      </c>
      <c r="BF236">
        <f>AJ236</f>
        <v/>
      </c>
      <c r="BG236" s="14">
        <f>L236</f>
        <v/>
      </c>
      <c r="BH236" s="14">
        <f>IF(X236="","",X236)</f>
        <v/>
      </c>
      <c r="BI236" s="14">
        <f>IF(Y236="","",Y236)</f>
        <v/>
      </c>
      <c r="BJ236">
        <f>Z236</f>
        <v/>
      </c>
      <c r="BK236">
        <f>AA236</f>
        <v/>
      </c>
      <c r="BL236">
        <f>IFERROR(AX236,"")</f>
        <v/>
      </c>
      <c r="BM236">
        <f>IFERROR(AY236,"")</f>
        <v/>
      </c>
    </row>
    <row r="237" ht="14.25" customHeight="1">
      <c r="A237">
        <f>ALGLIB_SSA_XAUUSD!AA237</f>
        <v/>
      </c>
      <c r="B237">
        <f>IF($A237="","",INDEX(ALGLIB_SSA_XAUUSD!$B$2:$B$2401,MATCH($A237,ALGLIB_SSA_XAUUSD!$A$2:$A$2401,1)))</f>
        <v/>
      </c>
      <c r="C237">
        <f>IF($A237="","",INDEX(ALGLIB_SSA_XAUUSD!$C$2:$C$2401,MATCH($A237,ALGLIB_SSA_XAUUSD!$A$2:$A$2401,1)))</f>
        <v/>
      </c>
      <c r="D237" s="14">
        <f>IF($A237="","",INT((ROW()-2)/12)+1)</f>
        <v/>
      </c>
      <c r="E237" s="14">
        <f>IF(AND(E242&lt;&gt;"",D242=D230+1),E230+(E242-E230)*7/12,"")</f>
        <v/>
      </c>
      <c r="F237" s="14">
        <f>IF(AND(F242&lt;&gt;"",D242=D230+1),F230+(F242-F230)*7/12,"")</f>
        <v/>
      </c>
      <c r="G237" s="14">
        <f>IF(AND(G242&lt;&gt;"",D242=D230+1),G230+(G242-G230)*7/12,"")</f>
        <v/>
      </c>
      <c r="H237" s="14">
        <f>IF(AND(H242&lt;&gt;"",D242=D230+1),H230+(H242-H230)*7/12,"")</f>
        <v/>
      </c>
      <c r="I237" s="14">
        <f>IF(AND(L242&lt;&gt;"",D242=D230+1),I230+(I242-I230)*7/12,"")</f>
        <v/>
      </c>
      <c r="J237">
        <f>_xlfn.XLOOKUP($A237,ALGLIB_SSA_XAUUSD!$AA$2:$AA$2401,ALGLIB_SSA_XAUUSD!$P$2:$P$2401,"",0)</f>
        <v/>
      </c>
      <c r="K237">
        <f>_xlfn.XLOOKUP($A237,ALGLIB_SSA_XAUUSD!$AA$2:$AA$2401,ALGLIB_SSA_XAUUSD!$Q$2:$Q$2401,"",0)</f>
        <v/>
      </c>
      <c r="L237">
        <f>_xlfn.XLOOKUP($A237,ALGLIB_SSA_XAUUSD!$AA$2:$AA$2401,ALGLIB_SSA_XAUUSD!$R$2:$R$2401,"",0)</f>
        <v/>
      </c>
      <c r="M237">
        <f>_xlfn.XLOOKUP($A237,ALGLIB_SSA_XAUUSD!$AA$2:$AA$2401,ALGLIB_SSA_XAUUSD!$S$2:$S$2401,"",0)</f>
        <v/>
      </c>
      <c r="N237">
        <f>_xlfn.XLOOKUP($A237,ALGLIB_SSA_XAUUSD!$AA$2:$AA$2401,ALGLIB_SSA_XAUUSD!$T$2:$T$2401,"",0)</f>
        <v/>
      </c>
      <c r="O237">
        <f>_xlfn.XLOOKUP($A237,ALGLIB_SSA_XAUUSD!$AA$2:$AA$2401,ALGLIB_SSA_XAUUSD!$U$2:$U$2401,"",0)</f>
        <v/>
      </c>
      <c r="P237">
        <f>_xlfn.XLOOKUP($A237,ALGLIB_SSA_XAUUSD!$AA$2:$AA$2401,ALGLIB_SSA_XAUUSD!$V$2:$V$2401,"",0)</f>
        <v/>
      </c>
      <c r="S237">
        <f>A237</f>
        <v/>
      </c>
      <c r="T237">
        <f>J237</f>
        <v/>
      </c>
      <c r="U237">
        <f>K237</f>
        <v/>
      </c>
      <c r="V237" s="14">
        <f>IF($A237="","",MOD(ROW()-2,12)+1)</f>
        <v/>
      </c>
      <c r="W237">
        <f>L237</f>
        <v/>
      </c>
      <c r="X237" s="14">
        <f>IF(F237="","",F237)</f>
        <v/>
      </c>
      <c r="Y237" s="14">
        <f>IF(G237="","",G237)</f>
        <v/>
      </c>
      <c r="Z237">
        <f>M237</f>
        <v/>
      </c>
      <c r="AA237">
        <f>N237</f>
        <v/>
      </c>
      <c r="AB237" s="14">
        <f>IF(H237="","",H237)</f>
        <v/>
      </c>
      <c r="AC237">
        <f>O237</f>
        <v/>
      </c>
      <c r="AD237" s="14">
        <f>IF(I237="","",I237)</f>
        <v/>
      </c>
      <c r="AE237">
        <f>P237</f>
        <v/>
      </c>
      <c r="AH237">
        <f>IF(S237&lt;&gt;"",S237,AH236+900)</f>
        <v/>
      </c>
      <c r="AI237">
        <f>IF(T237&lt;&gt;"",T237,AI236)</f>
        <v/>
      </c>
      <c r="AJ237">
        <f>IF(U237&lt;&gt;"",U237,AJ236)</f>
        <v/>
      </c>
      <c r="AK237">
        <f>IF(W237&lt;&gt;"",W237,"")</f>
        <v/>
      </c>
      <c r="AL237" s="14">
        <f>IF(X237&lt;&gt;"",X237,"")</f>
        <v/>
      </c>
      <c r="AM237" s="14">
        <f>IF(Y237&lt;&gt;"",Y237,"")</f>
        <v/>
      </c>
      <c r="AN237" s="14">
        <f>IF(OR(AL237="",AM237=""),"",AL237-AM237)</f>
        <v/>
      </c>
      <c r="AO237">
        <f>IF(AN237="","",IF(AN237&gt;0,"Bullish","Bearish"))</f>
        <v/>
      </c>
      <c r="AP237">
        <f>IF(AO237="",AP236,AO237)</f>
        <v/>
      </c>
      <c r="AQ237" s="14">
        <f>IF(AB237&lt;&gt;"",AB237,"")</f>
        <v/>
      </c>
      <c r="AR237" s="14">
        <f>IF(AD237&lt;&gt;"",AD237,"")</f>
        <v/>
      </c>
      <c r="AS237">
        <f>IF(AS236+1=13,1,AS236+1)</f>
        <v/>
      </c>
      <c r="AT237">
        <f>IFERROR(IF(SLOPE($AQ$218:$AQ$229,$AS$218:$AS$229)&gt;0,MIN(3,ABS(SLOPE($AQ$218:$AQ$229,$AS$218:$AS$229))),IF(SLOPE($AQ$218:$AQ$229,$AS$218:$AS$229)&lt;-0.5,-0.5,0)),0)</f>
        <v/>
      </c>
      <c r="AU237">
        <f>IFERROR(IF(SLOPE($AR$218:$AR$229,$AS$218:$AS$229)&lt;0,MAX(-3,-ABS(SLOPE($AR$218:$AR$229,$AS$218:$AS$229))),IF(SLOPE($AR$218:$AR$229,$AS$218:$AS$229)&gt;0.5,0.5,0)),0)</f>
        <v/>
      </c>
      <c r="AV237">
        <f>($AQ$230+(AT237*(AS237-1)))</f>
        <v/>
      </c>
      <c r="AW237">
        <f>($AR$230+(AU237*(AS237-1)))</f>
        <v/>
      </c>
      <c r="AX237">
        <f>IF(AT237&gt;0,AV237+AT237,AV237)</f>
        <v/>
      </c>
      <c r="AY237">
        <f>IF(AU237&lt;0,AW237+AU237,AW237)</f>
        <v/>
      </c>
      <c r="BA237" s="14">
        <f>IFERROR(AX237-AQ237,"")</f>
        <v/>
      </c>
      <c r="BB237" s="14">
        <f>IFERROR(AY237-AR237,"")</f>
        <v/>
      </c>
      <c r="BD237">
        <f>AH237</f>
        <v/>
      </c>
      <c r="BE237">
        <f>AI237</f>
        <v/>
      </c>
      <c r="BF237">
        <f>AJ237</f>
        <v/>
      </c>
      <c r="BG237" s="14">
        <f>L237</f>
        <v/>
      </c>
      <c r="BH237" s="14">
        <f>IF(X237="","",X237)</f>
        <v/>
      </c>
      <c r="BI237" s="14">
        <f>IF(Y237="","",Y237)</f>
        <v/>
      </c>
      <c r="BJ237">
        <f>Z237</f>
        <v/>
      </c>
      <c r="BK237">
        <f>AA237</f>
        <v/>
      </c>
      <c r="BL237">
        <f>IFERROR(AX237,"")</f>
        <v/>
      </c>
      <c r="BM237">
        <f>IFERROR(AY237,"")</f>
        <v/>
      </c>
    </row>
    <row r="238" ht="14.25" customHeight="1">
      <c r="A238">
        <f>ALGLIB_SSA_XAUUSD!AA238</f>
        <v/>
      </c>
      <c r="B238">
        <f>IF($A238="","",INDEX(ALGLIB_SSA_XAUUSD!$B$2:$B$2401,MATCH($A238,ALGLIB_SSA_XAUUSD!$A$2:$A$2401,1)))</f>
        <v/>
      </c>
      <c r="C238">
        <f>IF($A238="","",INDEX(ALGLIB_SSA_XAUUSD!$C$2:$C$2401,MATCH($A238,ALGLIB_SSA_XAUUSD!$A$2:$A$2401,1)))</f>
        <v/>
      </c>
      <c r="D238" s="14">
        <f>IF($A238="","",INT((ROW()-2)/12)+1)</f>
        <v/>
      </c>
      <c r="E238" s="14">
        <f>IF(AND(E242&lt;&gt;"",D242=D230+1),E230+(E242-E230)*8/12,"")</f>
        <v/>
      </c>
      <c r="F238" s="14">
        <f>IF(AND(F242&lt;&gt;"",D242=D230+1),F230+(F242-F230)*8/12,"")</f>
        <v/>
      </c>
      <c r="G238" s="14">
        <f>IF(AND(G242&lt;&gt;"",D242=D230+1),G230+(G242-G230)*8/12,"")</f>
        <v/>
      </c>
      <c r="H238" s="14">
        <f>IF(AND(H242&lt;&gt;"",D242=D230+1),H230+(H242-H230)*8/12,"")</f>
        <v/>
      </c>
      <c r="I238" s="14">
        <f>IF(AND(L242&lt;&gt;"",D242=D230+1),I230+(I242-I230)*8/12,"")</f>
        <v/>
      </c>
      <c r="J238">
        <f>_xlfn.XLOOKUP($A238,ALGLIB_SSA_XAUUSD!$AA$2:$AA$2401,ALGLIB_SSA_XAUUSD!$P$2:$P$2401,"",0)</f>
        <v/>
      </c>
      <c r="K238">
        <f>_xlfn.XLOOKUP($A238,ALGLIB_SSA_XAUUSD!$AA$2:$AA$2401,ALGLIB_SSA_XAUUSD!$Q$2:$Q$2401,"",0)</f>
        <v/>
      </c>
      <c r="L238">
        <f>_xlfn.XLOOKUP($A238,ALGLIB_SSA_XAUUSD!$AA$2:$AA$2401,ALGLIB_SSA_XAUUSD!$R$2:$R$2401,"",0)</f>
        <v/>
      </c>
      <c r="M238">
        <f>_xlfn.XLOOKUP($A238,ALGLIB_SSA_XAUUSD!$AA$2:$AA$2401,ALGLIB_SSA_XAUUSD!$S$2:$S$2401,"",0)</f>
        <v/>
      </c>
      <c r="N238">
        <f>_xlfn.XLOOKUP($A238,ALGLIB_SSA_XAUUSD!$AA$2:$AA$2401,ALGLIB_SSA_XAUUSD!$T$2:$T$2401,"",0)</f>
        <v/>
      </c>
      <c r="O238">
        <f>_xlfn.XLOOKUP($A238,ALGLIB_SSA_XAUUSD!$AA$2:$AA$2401,ALGLIB_SSA_XAUUSD!$U$2:$U$2401,"",0)</f>
        <v/>
      </c>
      <c r="P238">
        <f>_xlfn.XLOOKUP($A238,ALGLIB_SSA_XAUUSD!$AA$2:$AA$2401,ALGLIB_SSA_XAUUSD!$V$2:$V$2401,"",0)</f>
        <v/>
      </c>
      <c r="S238">
        <f>A238</f>
        <v/>
      </c>
      <c r="T238">
        <f>J238</f>
        <v/>
      </c>
      <c r="U238">
        <f>K238</f>
        <v/>
      </c>
      <c r="V238" s="14">
        <f>IF($A238="","",MOD(ROW()-2,12)+1)</f>
        <v/>
      </c>
      <c r="W238">
        <f>L238</f>
        <v/>
      </c>
      <c r="X238" s="14">
        <f>IF(F238="","",F238)</f>
        <v/>
      </c>
      <c r="Y238" s="14">
        <f>IF(G238="","",G238)</f>
        <v/>
      </c>
      <c r="Z238">
        <f>M238</f>
        <v/>
      </c>
      <c r="AA238">
        <f>N238</f>
        <v/>
      </c>
      <c r="AB238" s="14">
        <f>IF(H238="","",H238)</f>
        <v/>
      </c>
      <c r="AC238">
        <f>O238</f>
        <v/>
      </c>
      <c r="AD238" s="14">
        <f>IF(I238="","",I238)</f>
        <v/>
      </c>
      <c r="AE238">
        <f>P238</f>
        <v/>
      </c>
      <c r="AH238">
        <f>IF(S238&lt;&gt;"",S238,AH237+900)</f>
        <v/>
      </c>
      <c r="AI238">
        <f>IF(T238&lt;&gt;"",T238,AI237)</f>
        <v/>
      </c>
      <c r="AJ238">
        <f>IF(U238&lt;&gt;"",U238,AJ237)</f>
        <v/>
      </c>
      <c r="AK238">
        <f>IF(W238&lt;&gt;"",W238,"")</f>
        <v/>
      </c>
      <c r="AL238" s="14">
        <f>IF(X238&lt;&gt;"",X238,"")</f>
        <v/>
      </c>
      <c r="AM238" s="14">
        <f>IF(Y238&lt;&gt;"",Y238,"")</f>
        <v/>
      </c>
      <c r="AN238" s="14">
        <f>IF(OR(AL238="",AM238=""),"",AL238-AM238)</f>
        <v/>
      </c>
      <c r="AO238">
        <f>IF(AN238="","",IF(AN238&gt;0,"Bullish","Bearish"))</f>
        <v/>
      </c>
      <c r="AP238">
        <f>IF(AO238="",AP237,AO238)</f>
        <v/>
      </c>
      <c r="AQ238" s="14">
        <f>IF(AB238&lt;&gt;"",AB238,"")</f>
        <v/>
      </c>
      <c r="AR238" s="14">
        <f>IF(AD238&lt;&gt;"",AD238,"")</f>
        <v/>
      </c>
      <c r="AS238">
        <f>IF(AS237+1=13,1,AS237+1)</f>
        <v/>
      </c>
      <c r="AT238">
        <f>IFERROR(IF(SLOPE($AQ$218:$AQ$229,$AS$218:$AS$229)&gt;0,MIN(3,ABS(SLOPE($AQ$218:$AQ$229,$AS$218:$AS$229))),IF(SLOPE($AQ$218:$AQ$229,$AS$218:$AS$229)&lt;-0.5,-0.5,0)),0)</f>
        <v/>
      </c>
      <c r="AU238">
        <f>IFERROR(IF(SLOPE($AR$218:$AR$229,$AS$218:$AS$229)&lt;0,MAX(-3,-ABS(SLOPE($AR$218:$AR$229,$AS$218:$AS$229))),IF(SLOPE($AR$218:$AR$229,$AS$218:$AS$229)&gt;0.5,0.5,0)),0)</f>
        <v/>
      </c>
      <c r="AV238">
        <f>($AQ$230+(AT238*(AS238-1)))</f>
        <v/>
      </c>
      <c r="AW238">
        <f>($AR$230+(AU238*(AS238-1)))</f>
        <v/>
      </c>
      <c r="AX238">
        <f>IF(AT238&gt;0,AV238+AT238,AV238)</f>
        <v/>
      </c>
      <c r="AY238">
        <f>IF(AU238&lt;0,AW238+AU238,AW238)</f>
        <v/>
      </c>
      <c r="BA238" s="14">
        <f>IFERROR(AX238-AQ238,"")</f>
        <v/>
      </c>
      <c r="BB238" s="14">
        <f>IFERROR(AY238-AR238,"")</f>
        <v/>
      </c>
      <c r="BD238">
        <f>AH238</f>
        <v/>
      </c>
      <c r="BE238">
        <f>AI238</f>
        <v/>
      </c>
      <c r="BF238">
        <f>AJ238</f>
        <v/>
      </c>
      <c r="BG238" s="14">
        <f>L238</f>
        <v/>
      </c>
      <c r="BH238" s="14">
        <f>IF(X238="","",X238)</f>
        <v/>
      </c>
      <c r="BI238" s="14">
        <f>IF(Y238="","",Y238)</f>
        <v/>
      </c>
      <c r="BJ238">
        <f>Z238</f>
        <v/>
      </c>
      <c r="BK238">
        <f>AA238</f>
        <v/>
      </c>
      <c r="BL238">
        <f>IFERROR(AX238,"")</f>
        <v/>
      </c>
      <c r="BM238">
        <f>IFERROR(AY238,"")</f>
        <v/>
      </c>
    </row>
    <row r="239" ht="14.25" customHeight="1">
      <c r="A239">
        <f>ALGLIB_SSA_XAUUSD!AA239</f>
        <v/>
      </c>
      <c r="B239">
        <f>IF($A239="","",INDEX(ALGLIB_SSA_XAUUSD!$B$2:$B$2401,MATCH($A239,ALGLIB_SSA_XAUUSD!$A$2:$A$2401,1)))</f>
        <v/>
      </c>
      <c r="C239">
        <f>IF($A239="","",INDEX(ALGLIB_SSA_XAUUSD!$C$2:$C$2401,MATCH($A239,ALGLIB_SSA_XAUUSD!$A$2:$A$2401,1)))</f>
        <v/>
      </c>
      <c r="D239" s="14">
        <f>IF($A239="","",INT((ROW()-2)/12)+1)</f>
        <v/>
      </c>
      <c r="E239" s="14">
        <f>IF(AND(E242&lt;&gt;"",D242=D230+1),E230+(E242-E230)*9/12,"")</f>
        <v/>
      </c>
      <c r="F239" s="14">
        <f>IF(AND(F242&lt;&gt;"",D242=D230+1),F230+(F242-F230)*9/12,"")</f>
        <v/>
      </c>
      <c r="G239" s="14">
        <f>IF(AND(G242&lt;&gt;"",D242=D230+1),G230+(G242-G230)*9/12,"")</f>
        <v/>
      </c>
      <c r="H239" s="14">
        <f>IF(AND(H242&lt;&gt;"",D242=D230+1),H230+(H242-H230)*9/12,"")</f>
        <v/>
      </c>
      <c r="I239" s="14">
        <f>IF(AND(L242&lt;&gt;"",D242=D230+1),I230+(I242-I230)*9/12,"")</f>
        <v/>
      </c>
      <c r="J239">
        <f>_xlfn.XLOOKUP($A239,ALGLIB_SSA_XAUUSD!$AA$2:$AA$2401,ALGLIB_SSA_XAUUSD!$P$2:$P$2401,"",0)</f>
        <v/>
      </c>
      <c r="K239">
        <f>_xlfn.XLOOKUP($A239,ALGLIB_SSA_XAUUSD!$AA$2:$AA$2401,ALGLIB_SSA_XAUUSD!$Q$2:$Q$2401,"",0)</f>
        <v/>
      </c>
      <c r="L239">
        <f>_xlfn.XLOOKUP($A239,ALGLIB_SSA_XAUUSD!$AA$2:$AA$2401,ALGLIB_SSA_XAUUSD!$R$2:$R$2401,"",0)</f>
        <v/>
      </c>
      <c r="M239">
        <f>_xlfn.XLOOKUP($A239,ALGLIB_SSA_XAUUSD!$AA$2:$AA$2401,ALGLIB_SSA_XAUUSD!$S$2:$S$2401,"",0)</f>
        <v/>
      </c>
      <c r="N239">
        <f>_xlfn.XLOOKUP($A239,ALGLIB_SSA_XAUUSD!$AA$2:$AA$2401,ALGLIB_SSA_XAUUSD!$T$2:$T$2401,"",0)</f>
        <v/>
      </c>
      <c r="O239">
        <f>_xlfn.XLOOKUP($A239,ALGLIB_SSA_XAUUSD!$AA$2:$AA$2401,ALGLIB_SSA_XAUUSD!$U$2:$U$2401,"",0)</f>
        <v/>
      </c>
      <c r="P239">
        <f>_xlfn.XLOOKUP($A239,ALGLIB_SSA_XAUUSD!$AA$2:$AA$2401,ALGLIB_SSA_XAUUSD!$V$2:$V$2401,"",0)</f>
        <v/>
      </c>
      <c r="S239">
        <f>A239</f>
        <v/>
      </c>
      <c r="T239">
        <f>J239</f>
        <v/>
      </c>
      <c r="U239">
        <f>K239</f>
        <v/>
      </c>
      <c r="V239" s="14">
        <f>IF($A239="","",MOD(ROW()-2,12)+1)</f>
        <v/>
      </c>
      <c r="W239">
        <f>L239</f>
        <v/>
      </c>
      <c r="X239" s="14">
        <f>IF(F239="","",F239)</f>
        <v/>
      </c>
      <c r="Y239" s="14">
        <f>IF(G239="","",G239)</f>
        <v/>
      </c>
      <c r="Z239">
        <f>M239</f>
        <v/>
      </c>
      <c r="AA239">
        <f>N239</f>
        <v/>
      </c>
      <c r="AB239" s="14">
        <f>IF(H239="","",H239)</f>
        <v/>
      </c>
      <c r="AC239">
        <f>O239</f>
        <v/>
      </c>
      <c r="AD239" s="14">
        <f>IF(I239="","",I239)</f>
        <v/>
      </c>
      <c r="AE239">
        <f>P239</f>
        <v/>
      </c>
      <c r="AH239">
        <f>IF(S239&lt;&gt;"",S239,AH238+900)</f>
        <v/>
      </c>
      <c r="AI239">
        <f>IF(T239&lt;&gt;"",T239,AI238)</f>
        <v/>
      </c>
      <c r="AJ239">
        <f>IF(U239&lt;&gt;"",U239,AJ238)</f>
        <v/>
      </c>
      <c r="AK239">
        <f>IF(W239&lt;&gt;"",W239,"")</f>
        <v/>
      </c>
      <c r="AL239" s="14">
        <f>IF(X239&lt;&gt;"",X239,"")</f>
        <v/>
      </c>
      <c r="AM239" s="14">
        <f>IF(Y239&lt;&gt;"",Y239,"")</f>
        <v/>
      </c>
      <c r="AN239" s="14">
        <f>IF(OR(AL239="",AM239=""),"",AL239-AM239)</f>
        <v/>
      </c>
      <c r="AO239">
        <f>IF(AN239="","",IF(AN239&gt;0,"Bullish","Bearish"))</f>
        <v/>
      </c>
      <c r="AP239">
        <f>IF(AO239="",AP238,AO239)</f>
        <v/>
      </c>
      <c r="AQ239" s="14">
        <f>IF(AB239&lt;&gt;"",AB239,"")</f>
        <v/>
      </c>
      <c r="AR239" s="14">
        <f>IF(AD239&lt;&gt;"",AD239,"")</f>
        <v/>
      </c>
      <c r="AS239">
        <f>IF(AS238+1=13,1,AS238+1)</f>
        <v/>
      </c>
      <c r="AT239">
        <f>IFERROR(IF(SLOPE($AQ$218:$AQ$229,$AS$218:$AS$229)&gt;0,MIN(3,ABS(SLOPE($AQ$218:$AQ$229,$AS$218:$AS$229))),IF(SLOPE($AQ$218:$AQ$229,$AS$218:$AS$229)&lt;-0.5,-0.5,0)),0)</f>
        <v/>
      </c>
      <c r="AU239">
        <f>IFERROR(IF(SLOPE($AR$218:$AR$229,$AS$218:$AS$229)&lt;0,MAX(-3,-ABS(SLOPE($AR$218:$AR$229,$AS$218:$AS$229))),IF(SLOPE($AR$218:$AR$229,$AS$218:$AS$229)&gt;0.5,0.5,0)),0)</f>
        <v/>
      </c>
      <c r="AV239">
        <f>($AQ$230+(AT239*(AS239-1)))</f>
        <v/>
      </c>
      <c r="AW239">
        <f>($AR$230+(AU239*(AS239-1)))</f>
        <v/>
      </c>
      <c r="AX239">
        <f>IF(AT239&gt;0,AV239+AT239,AV239)</f>
        <v/>
      </c>
      <c r="AY239">
        <f>IF(AU239&lt;0,AW239+AU239,AW239)</f>
        <v/>
      </c>
      <c r="BA239" s="14">
        <f>IFERROR(AX239-AQ239,"")</f>
        <v/>
      </c>
      <c r="BB239" s="14">
        <f>IFERROR(AY239-AR239,"")</f>
        <v/>
      </c>
      <c r="BD239">
        <f>AH239</f>
        <v/>
      </c>
      <c r="BE239">
        <f>AI239</f>
        <v/>
      </c>
      <c r="BF239">
        <f>AJ239</f>
        <v/>
      </c>
      <c r="BG239" s="14">
        <f>L239</f>
        <v/>
      </c>
      <c r="BH239" s="14">
        <f>IF(X239="","",X239)</f>
        <v/>
      </c>
      <c r="BI239" s="14">
        <f>IF(Y239="","",Y239)</f>
        <v/>
      </c>
      <c r="BJ239">
        <f>Z239</f>
        <v/>
      </c>
      <c r="BK239">
        <f>AA239</f>
        <v/>
      </c>
      <c r="BL239">
        <f>IFERROR(AX239,"")</f>
        <v/>
      </c>
      <c r="BM239">
        <f>IFERROR(AY239,"")</f>
        <v/>
      </c>
    </row>
    <row r="240" ht="14.25" customHeight="1">
      <c r="A240">
        <f>ALGLIB_SSA_XAUUSD!AA240</f>
        <v/>
      </c>
      <c r="B240">
        <f>IF($A240="","",INDEX(ALGLIB_SSA_XAUUSD!$B$2:$B$2401,MATCH($A240,ALGLIB_SSA_XAUUSD!$A$2:$A$2401,1)))</f>
        <v/>
      </c>
      <c r="C240">
        <f>IF($A240="","",INDEX(ALGLIB_SSA_XAUUSD!$C$2:$C$2401,MATCH($A240,ALGLIB_SSA_XAUUSD!$A$2:$A$2401,1)))</f>
        <v/>
      </c>
      <c r="D240" s="14">
        <f>IF($A240="","",INT((ROW()-2)/12)+1)</f>
        <v/>
      </c>
      <c r="E240" s="14">
        <f>IF(AND(E242&lt;&gt;"",D242=D230+1),E230+(E242-E230)*10/12,"")</f>
        <v/>
      </c>
      <c r="F240" s="14">
        <f>IF(AND(F242&lt;&gt;"",D242=D230+1),F230+(F242-F230)*10/12,"")</f>
        <v/>
      </c>
      <c r="G240" s="14">
        <f>IF(AND(G242&lt;&gt;"",D242=D230+1),G230+(G242-G230)*10/12,"")</f>
        <v/>
      </c>
      <c r="H240" s="14">
        <f>IF(AND(H242&lt;&gt;"",D242=D230+1),H230+(H242-H230)*10/12,"")</f>
        <v/>
      </c>
      <c r="I240" s="14">
        <f>IF(AND(L242&lt;&gt;"",D242=D230+1),I230+(I242-I230)*10/12,"")</f>
        <v/>
      </c>
      <c r="J240">
        <f>_xlfn.XLOOKUP($A240,ALGLIB_SSA_XAUUSD!$AA$2:$AA$2401,ALGLIB_SSA_XAUUSD!$P$2:$P$2401,"",0)</f>
        <v/>
      </c>
      <c r="K240">
        <f>_xlfn.XLOOKUP($A240,ALGLIB_SSA_XAUUSD!$AA$2:$AA$2401,ALGLIB_SSA_XAUUSD!$Q$2:$Q$2401,"",0)</f>
        <v/>
      </c>
      <c r="L240">
        <f>_xlfn.XLOOKUP($A240,ALGLIB_SSA_XAUUSD!$AA$2:$AA$2401,ALGLIB_SSA_XAUUSD!$R$2:$R$2401,"",0)</f>
        <v/>
      </c>
      <c r="M240">
        <f>_xlfn.XLOOKUP($A240,ALGLIB_SSA_XAUUSD!$AA$2:$AA$2401,ALGLIB_SSA_XAUUSD!$S$2:$S$2401,"",0)</f>
        <v/>
      </c>
      <c r="N240">
        <f>_xlfn.XLOOKUP($A240,ALGLIB_SSA_XAUUSD!$AA$2:$AA$2401,ALGLIB_SSA_XAUUSD!$T$2:$T$2401,"",0)</f>
        <v/>
      </c>
      <c r="O240">
        <f>_xlfn.XLOOKUP($A240,ALGLIB_SSA_XAUUSD!$AA$2:$AA$2401,ALGLIB_SSA_XAUUSD!$U$2:$U$2401,"",0)</f>
        <v/>
      </c>
      <c r="P240">
        <f>_xlfn.XLOOKUP($A240,ALGLIB_SSA_XAUUSD!$AA$2:$AA$2401,ALGLIB_SSA_XAUUSD!$V$2:$V$2401,"",0)</f>
        <v/>
      </c>
      <c r="S240">
        <f>A240</f>
        <v/>
      </c>
      <c r="T240">
        <f>J240</f>
        <v/>
      </c>
      <c r="U240">
        <f>K240</f>
        <v/>
      </c>
      <c r="V240" s="14">
        <f>IF($A240="","",MOD(ROW()-2,12)+1)</f>
        <v/>
      </c>
      <c r="W240">
        <f>L240</f>
        <v/>
      </c>
      <c r="X240" s="14">
        <f>IF(F240="","",F240)</f>
        <v/>
      </c>
      <c r="Y240" s="14">
        <f>IF(G240="","",G240)</f>
        <v/>
      </c>
      <c r="Z240">
        <f>M240</f>
        <v/>
      </c>
      <c r="AA240">
        <f>N240</f>
        <v/>
      </c>
      <c r="AB240" s="14">
        <f>IF(H240="","",H240)</f>
        <v/>
      </c>
      <c r="AC240">
        <f>O240</f>
        <v/>
      </c>
      <c r="AD240" s="14">
        <f>IF(I240="","",I240)</f>
        <v/>
      </c>
      <c r="AE240">
        <f>P240</f>
        <v/>
      </c>
      <c r="AH240">
        <f>IF(S240&lt;&gt;"",S240,AH239+900)</f>
        <v/>
      </c>
      <c r="AI240">
        <f>IF(T240&lt;&gt;"",T240,AI239)</f>
        <v/>
      </c>
      <c r="AJ240">
        <f>IF(U240&lt;&gt;"",U240,AJ239)</f>
        <v/>
      </c>
      <c r="AK240">
        <f>IF(W240&lt;&gt;"",W240,"")</f>
        <v/>
      </c>
      <c r="AL240" s="14">
        <f>IF(X240&lt;&gt;"",X240,"")</f>
        <v/>
      </c>
      <c r="AM240" s="14">
        <f>IF(Y240&lt;&gt;"",Y240,"")</f>
        <v/>
      </c>
      <c r="AN240" s="14">
        <f>IF(OR(AL240="",AM240=""),"",AL240-AM240)</f>
        <v/>
      </c>
      <c r="AO240">
        <f>IF(AN240="","",IF(AN240&gt;0,"Bullish","Bearish"))</f>
        <v/>
      </c>
      <c r="AP240">
        <f>IF(AO240="",AP239,AO240)</f>
        <v/>
      </c>
      <c r="AQ240" s="14">
        <f>IF(AB240&lt;&gt;"",AB240,"")</f>
        <v/>
      </c>
      <c r="AR240" s="14">
        <f>IF(AD240&lt;&gt;"",AD240,"")</f>
        <v/>
      </c>
      <c r="AS240">
        <f>IF(AS239+1=13,1,AS239+1)</f>
        <v/>
      </c>
      <c r="AT240">
        <f>IFERROR(IF(SLOPE($AQ$218:$AQ$229,$AS$218:$AS$229)&gt;0,MIN(3,ABS(SLOPE($AQ$218:$AQ$229,$AS$218:$AS$229))),IF(SLOPE($AQ$218:$AQ$229,$AS$218:$AS$229)&lt;-0.5,-0.5,0)),0)</f>
        <v/>
      </c>
      <c r="AU240">
        <f>IFERROR(IF(SLOPE($AR$218:$AR$229,$AS$218:$AS$229)&lt;0,MAX(-3,-ABS(SLOPE($AR$218:$AR$229,$AS$218:$AS$229))),IF(SLOPE($AR$218:$AR$229,$AS$218:$AS$229)&gt;0.5,0.5,0)),0)</f>
        <v/>
      </c>
      <c r="AV240">
        <f>($AQ$230+(AT240*(AS240-1)))</f>
        <v/>
      </c>
      <c r="AW240">
        <f>($AR$230+(AU240*(AS240-1)))</f>
        <v/>
      </c>
      <c r="AX240">
        <f>IF(AT240&gt;0,AV240+AT240,AV240)</f>
        <v/>
      </c>
      <c r="AY240">
        <f>IF(AU240&lt;0,AW240+AU240,AW240)</f>
        <v/>
      </c>
      <c r="BA240" s="14">
        <f>IFERROR(AX240-AQ240,"")</f>
        <v/>
      </c>
      <c r="BB240" s="14">
        <f>IFERROR(AY240-AR240,"")</f>
        <v/>
      </c>
      <c r="BD240">
        <f>AH240</f>
        <v/>
      </c>
      <c r="BE240">
        <f>AI240</f>
        <v/>
      </c>
      <c r="BF240">
        <f>AJ240</f>
        <v/>
      </c>
      <c r="BG240" s="14">
        <f>L240</f>
        <v/>
      </c>
      <c r="BH240" s="14">
        <f>IF(X240="","",X240)</f>
        <v/>
      </c>
      <c r="BI240" s="14">
        <f>IF(Y240="","",Y240)</f>
        <v/>
      </c>
      <c r="BJ240">
        <f>Z240</f>
        <v/>
      </c>
      <c r="BK240">
        <f>AA240</f>
        <v/>
      </c>
      <c r="BL240">
        <f>IFERROR(AX240,"")</f>
        <v/>
      </c>
      <c r="BM240">
        <f>IFERROR(AY240,"")</f>
        <v/>
      </c>
    </row>
    <row r="241" ht="14.25" customHeight="1">
      <c r="A241">
        <f>ALGLIB_SSA_XAUUSD!AA241</f>
        <v/>
      </c>
      <c r="B241">
        <f>IF($A241="","",INDEX(ALGLIB_SSA_XAUUSD!$B$2:$B$2401,MATCH($A241,ALGLIB_SSA_XAUUSD!$A$2:$A$2401,1)))</f>
        <v/>
      </c>
      <c r="C241">
        <f>IF($A241="","",INDEX(ALGLIB_SSA_XAUUSD!$C$2:$C$2401,MATCH($A241,ALGLIB_SSA_XAUUSD!$A$2:$A$2401,1)))</f>
        <v/>
      </c>
      <c r="D241" s="14">
        <f>IF($A241="","",INT((ROW()-2)/12)+1)</f>
        <v/>
      </c>
      <c r="E241" s="14">
        <f>IF(AND(E242&lt;&gt;"",D242=D230+1),E230+(E242-E230)*11/12,"")</f>
        <v/>
      </c>
      <c r="F241" s="14">
        <f>IF(AND(F242&lt;&gt;"",D242=D230+1),F230+(F242-F230)*11/12,"")</f>
        <v/>
      </c>
      <c r="G241" s="14">
        <f>IF(AND(G242&lt;&gt;"",D242=D230+1),G230+(G242-G230)*11/12,"")</f>
        <v/>
      </c>
      <c r="H241" s="14">
        <f>IF(AND(H242&lt;&gt;"",D242=D230+1),H230+(H242-H230)*11/12,"")</f>
        <v/>
      </c>
      <c r="I241" s="14">
        <f>IF(AND(L242&lt;&gt;"",D242=D230+1),I230+(I242-I230)*11/12,"")</f>
        <v/>
      </c>
      <c r="J241">
        <f>_xlfn.XLOOKUP($A241,ALGLIB_SSA_XAUUSD!$AA$2:$AA$2401,ALGLIB_SSA_XAUUSD!$P$2:$P$2401,"",0)</f>
        <v/>
      </c>
      <c r="K241">
        <f>_xlfn.XLOOKUP($A241,ALGLIB_SSA_XAUUSD!$AA$2:$AA$2401,ALGLIB_SSA_XAUUSD!$Q$2:$Q$2401,"",0)</f>
        <v/>
      </c>
      <c r="L241">
        <f>_xlfn.XLOOKUP($A241,ALGLIB_SSA_XAUUSD!$AA$2:$AA$2401,ALGLIB_SSA_XAUUSD!$R$2:$R$2401,"",0)</f>
        <v/>
      </c>
      <c r="M241">
        <f>_xlfn.XLOOKUP($A241,ALGLIB_SSA_XAUUSD!$AA$2:$AA$2401,ALGLIB_SSA_XAUUSD!$S$2:$S$2401,"",0)</f>
        <v/>
      </c>
      <c r="N241">
        <f>_xlfn.XLOOKUP($A241,ALGLIB_SSA_XAUUSD!$AA$2:$AA$2401,ALGLIB_SSA_XAUUSD!$T$2:$T$2401,"",0)</f>
        <v/>
      </c>
      <c r="O241">
        <f>_xlfn.XLOOKUP($A241,ALGLIB_SSA_XAUUSD!$AA$2:$AA$2401,ALGLIB_SSA_XAUUSD!$U$2:$U$2401,"",0)</f>
        <v/>
      </c>
      <c r="P241">
        <f>_xlfn.XLOOKUP($A241,ALGLIB_SSA_XAUUSD!$AA$2:$AA$2401,ALGLIB_SSA_XAUUSD!$V$2:$V$2401,"",0)</f>
        <v/>
      </c>
      <c r="S241">
        <f>A241</f>
        <v/>
      </c>
      <c r="T241">
        <f>J241</f>
        <v/>
      </c>
      <c r="U241">
        <f>K241</f>
        <v/>
      </c>
      <c r="V241" s="14">
        <f>IF($A241="","",MOD(ROW()-2,12)+1)</f>
        <v/>
      </c>
      <c r="W241">
        <f>L241</f>
        <v/>
      </c>
      <c r="X241" s="14">
        <f>IF(F241="","",F241)</f>
        <v/>
      </c>
      <c r="Y241" s="14">
        <f>IF(G241="","",G241)</f>
        <v/>
      </c>
      <c r="Z241">
        <f>M241</f>
        <v/>
      </c>
      <c r="AA241">
        <f>N241</f>
        <v/>
      </c>
      <c r="AB241" s="14">
        <f>IF(H241="","",H241)</f>
        <v/>
      </c>
      <c r="AC241">
        <f>O241</f>
        <v/>
      </c>
      <c r="AD241" s="14">
        <f>IF(I241="","",I241)</f>
        <v/>
      </c>
      <c r="AE241">
        <f>P241</f>
        <v/>
      </c>
      <c r="AH241">
        <f>IF(S241&lt;&gt;"",S241,AH240+900)</f>
        <v/>
      </c>
      <c r="AI241">
        <f>IF(T241&lt;&gt;"",T241,AI240)</f>
        <v/>
      </c>
      <c r="AJ241">
        <f>IF(U241&lt;&gt;"",U241,AJ240)</f>
        <v/>
      </c>
      <c r="AK241">
        <f>IF(W241&lt;&gt;"",W241,"")</f>
        <v/>
      </c>
      <c r="AL241" s="14">
        <f>IF(X241&lt;&gt;"",X241,"")</f>
        <v/>
      </c>
      <c r="AM241" s="14">
        <f>IF(Y241&lt;&gt;"",Y241,"")</f>
        <v/>
      </c>
      <c r="AN241" s="14">
        <f>IF(OR(AL241="",AM241=""),"",AL241-AM241)</f>
        <v/>
      </c>
      <c r="AO241">
        <f>IF(AN241="","",IF(AN241&gt;0,"Bullish","Bearish"))</f>
        <v/>
      </c>
      <c r="AP241">
        <f>IF(AO241="",AP240,AO241)</f>
        <v/>
      </c>
      <c r="AQ241" s="14">
        <f>IF(AB241&lt;&gt;"",AB241,"")</f>
        <v/>
      </c>
      <c r="AR241" s="14">
        <f>IF(AD241&lt;&gt;"",AD241,"")</f>
        <v/>
      </c>
      <c r="AS241">
        <f>IF(AS240+1=13,1,AS240+1)</f>
        <v/>
      </c>
      <c r="AT241">
        <f>IFERROR(IF(SLOPE($AQ$218:$AQ$229,$AS$218:$AS$229)&gt;0,MIN(3,ABS(SLOPE($AQ$218:$AQ$229,$AS$218:$AS$229))),IF(SLOPE($AQ$218:$AQ$229,$AS$218:$AS$229)&lt;-0.5,-0.5,0)),0)</f>
        <v/>
      </c>
      <c r="AU241">
        <f>IFERROR(IF(SLOPE($AR$218:$AR$229,$AS$218:$AS$229)&lt;0,MAX(-3,-ABS(SLOPE($AR$218:$AR$229,$AS$218:$AS$229))),IF(SLOPE($AR$218:$AR$229,$AS$218:$AS$229)&gt;0.5,0.5,0)),0)</f>
        <v/>
      </c>
      <c r="AV241">
        <f>($AQ$230+(AT241*(AS241-1)))</f>
        <v/>
      </c>
      <c r="AW241">
        <f>($AR$230+(AU241*(AS241-1)))</f>
        <v/>
      </c>
      <c r="AX241">
        <f>IF(AT241&gt;0,AV241+AT241,AV241)</f>
        <v/>
      </c>
      <c r="AY241">
        <f>IF(AU241&lt;0,AW241+AU241,AW241)</f>
        <v/>
      </c>
      <c r="BA241" s="14">
        <f>IFERROR(AX241-AQ241,"")</f>
        <v/>
      </c>
      <c r="BB241" s="14">
        <f>IFERROR(AY241-AR241,"")</f>
        <v/>
      </c>
      <c r="BD241">
        <f>AH241</f>
        <v/>
      </c>
      <c r="BE241">
        <f>AI241</f>
        <v/>
      </c>
      <c r="BF241">
        <f>AJ241</f>
        <v/>
      </c>
      <c r="BG241" s="14">
        <f>L241</f>
        <v/>
      </c>
      <c r="BH241" s="14">
        <f>IF(X241="","",X241)</f>
        <v/>
      </c>
      <c r="BI241" s="14">
        <f>IF(Y241="","",Y241)</f>
        <v/>
      </c>
      <c r="BJ241">
        <f>Z241</f>
        <v/>
      </c>
      <c r="BK241">
        <f>AA241</f>
        <v/>
      </c>
      <c r="BL241">
        <f>IFERROR(AX241,"")</f>
        <v/>
      </c>
      <c r="BM241">
        <f>IFERROR(AY241,"")</f>
        <v/>
      </c>
    </row>
    <row r="242" ht="14.25" customHeight="1">
      <c r="A242">
        <f>ALGLIB_SSA_XAUUSD!AA242</f>
        <v/>
      </c>
      <c r="B242">
        <f>IF($A242="","",INDEX(ALGLIB_SSA_XAUUSD!$B$2:$B$2401,MATCH($A242,ALGLIB_SSA_XAUUSD!$A$2:$A$2401,1)))</f>
        <v/>
      </c>
      <c r="C242">
        <f>IF($A242="","",INDEX(ALGLIB_SSA_XAUUSD!$C$2:$C$2401,MATCH($A242,ALGLIB_SSA_XAUUSD!$A$2:$A$2401,1)))</f>
        <v/>
      </c>
      <c r="D242" s="14">
        <f>IF($A242="","",INT((ROW()-2)/12)+1)</f>
        <v/>
      </c>
      <c r="E242" s="14">
        <f>IF($A242="","",INDEX(ALGLIB_SSA_XAUUSD!$D$2:$D$2401,MATCH($A242,ALGLIB_SSA_XAUUSD!$A$2:$A$2401,1)))</f>
        <v/>
      </c>
      <c r="F242" s="14">
        <f>IF($A242="","",INDEX(ALGLIB_SSA_XAUUSD!$E$2:$E$2401,MATCH($A242,ALGLIB_SSA_XAUUSD!$A$2:$A$2401,1)))</f>
        <v/>
      </c>
      <c r="G242" s="14">
        <f>IF($A242="","",INDEX(ALGLIB_SSA_XAUUSD!$F$2:$F$2401,MATCH($A242,ALGLIB_SSA_XAUUSD!$A$2:$A$2401,1)))</f>
        <v/>
      </c>
      <c r="H242" s="14">
        <f>IF($A242="","",INDEX(ALGLIB_SSA_XAUUSD!$G$2:$G$2401,MATCH($A242,ALGLIB_SSA_XAUUSD!$A$2:$A$2401,1)))</f>
        <v/>
      </c>
      <c r="I242" s="14">
        <f>IF($A242="","",INDEX(ALGLIB_SSA_XAUUSD!$H$2:$H$2401,MATCH($A242,ALGLIB_SSA_XAUUSD!$A$2:$A$2401,1)))</f>
        <v/>
      </c>
      <c r="J242">
        <f>_xlfn.XLOOKUP($A242,ALGLIB_SSA_XAUUSD!$AA$2:$AA$2401,ALGLIB_SSA_XAUUSD!$P$2:$P$2401,"",0)</f>
        <v/>
      </c>
      <c r="K242">
        <f>_xlfn.XLOOKUP($A242,ALGLIB_SSA_XAUUSD!$AA$2:$AA$2401,ALGLIB_SSA_XAUUSD!$Q$2:$Q$2401,"",0)</f>
        <v/>
      </c>
      <c r="L242">
        <f>_xlfn.XLOOKUP($A242,ALGLIB_SSA_XAUUSD!$AA$2:$AA$2401,ALGLIB_SSA_XAUUSD!$R$2:$R$2401,"",0)</f>
        <v/>
      </c>
      <c r="M242">
        <f>_xlfn.XLOOKUP($A242,ALGLIB_SSA_XAUUSD!$AA$2:$AA$2401,ALGLIB_SSA_XAUUSD!$S$2:$S$2401,"",0)</f>
        <v/>
      </c>
      <c r="N242">
        <f>_xlfn.XLOOKUP($A242,ALGLIB_SSA_XAUUSD!$AA$2:$AA$2401,ALGLIB_SSA_XAUUSD!$T$2:$T$2401,"",0)</f>
        <v/>
      </c>
      <c r="O242">
        <f>_xlfn.XLOOKUP($A242,ALGLIB_SSA_XAUUSD!$AA$2:$AA$2401,ALGLIB_SSA_XAUUSD!$U$2:$U$2401,"",0)</f>
        <v/>
      </c>
      <c r="P242">
        <f>_xlfn.XLOOKUP($A242,ALGLIB_SSA_XAUUSD!$AA$2:$AA$2401,ALGLIB_SSA_XAUUSD!$V$2:$V$2401,"",0)</f>
        <v/>
      </c>
      <c r="S242">
        <f>A242</f>
        <v/>
      </c>
      <c r="T242">
        <f>J242</f>
        <v/>
      </c>
      <c r="U242">
        <f>K242</f>
        <v/>
      </c>
      <c r="V242" s="14">
        <f>IF($A242="","",MOD(ROW()-2,12)+1)</f>
        <v/>
      </c>
      <c r="W242">
        <f>L242</f>
        <v/>
      </c>
      <c r="X242" s="14">
        <f>IF(F242="","",F242)</f>
        <v/>
      </c>
      <c r="Y242" s="14">
        <f>IF(G242="","",G242)</f>
        <v/>
      </c>
      <c r="Z242">
        <f>M242</f>
        <v/>
      </c>
      <c r="AA242">
        <f>N242</f>
        <v/>
      </c>
      <c r="AB242" s="14">
        <f>IF(H242="","",H242)</f>
        <v/>
      </c>
      <c r="AC242">
        <f>O242</f>
        <v/>
      </c>
      <c r="AD242" s="14">
        <f>IF(I242="","",I242)</f>
        <v/>
      </c>
      <c r="AE242">
        <f>P242</f>
        <v/>
      </c>
      <c r="AH242">
        <f>IF(S242&lt;&gt;"",S242,AH241+900)</f>
        <v/>
      </c>
      <c r="AI242">
        <f>IF(T242&lt;&gt;"",T242,AI241)</f>
        <v/>
      </c>
      <c r="AJ242">
        <f>IF(U242&lt;&gt;"",U242,AJ241)</f>
        <v/>
      </c>
      <c r="AK242">
        <f>IF(W242&lt;&gt;"",W242,"")</f>
        <v/>
      </c>
      <c r="AL242" s="14">
        <f>IF(X242&lt;&gt;"",X242,"")</f>
        <v/>
      </c>
      <c r="AM242" s="14">
        <f>IF(Y242&lt;&gt;"",Y242,"")</f>
        <v/>
      </c>
      <c r="AN242" s="14">
        <f>IF(OR(AL242="",AM242=""),"",AL242-AM242)</f>
        <v/>
      </c>
      <c r="AO242">
        <f>IF(AN242="","",IF(AN242&gt;0,"Bullish","Bearish"))</f>
        <v/>
      </c>
      <c r="AP242">
        <f>IF(AO242="",AP241,AO242)</f>
        <v/>
      </c>
      <c r="AQ242" s="14">
        <f>IF(AB242&lt;&gt;"",AB242,"")</f>
        <v/>
      </c>
      <c r="AR242" s="14">
        <f>IF(AD242&lt;&gt;"",AD242,"")</f>
        <v/>
      </c>
      <c r="AS242">
        <f>IF(AS241+1=13,1,AS241+1)</f>
        <v/>
      </c>
      <c r="AT242">
        <f>IFERROR(IF(SLOPE($AQ$230:$AQ$241,$AS$230:$AS$241)&gt;0,MIN(3,ABS(SLOPE($AQ$230:$AQ$241,$AS$230:$AS$241))),IF(SLOPE($AQ$230:$AQ$241,$AS$230:$AS$241)&lt;-0.5,-0.5,0)),0)</f>
        <v/>
      </c>
      <c r="AU242">
        <f>IFERROR(IF(SLOPE($AR$230:$AR$241,$AS$230:$AS$241)&lt;0,MAX(-3,-ABS(SLOPE($AR$230:$AR$241,$AS$230:$AS$241))),IF(SLOPE($AR$230:$AR$241,$AS$230:$AS$241)&gt;0.5,0.5,0)),0)</f>
        <v/>
      </c>
      <c r="AV242">
        <f>($AQ$242+(AT242*(AS242-1)))</f>
        <v/>
      </c>
      <c r="AW242">
        <f>($AR$242+(AU242*(AS242-1)))</f>
        <v/>
      </c>
      <c r="AX242">
        <f>IF(AT242&gt;0,AV242+AT242,AV242)</f>
        <v/>
      </c>
      <c r="AY242">
        <f>IF(AU242&lt;0,AW242+AU242,AW242)</f>
        <v/>
      </c>
      <c r="BA242" s="14">
        <f>IFERROR(AX242-AQ242,"")</f>
        <v/>
      </c>
      <c r="BB242" s="14">
        <f>IFERROR(AY242-AR242,"")</f>
        <v/>
      </c>
      <c r="BD242">
        <f>AH242</f>
        <v/>
      </c>
      <c r="BE242">
        <f>AI242</f>
        <v/>
      </c>
      <c r="BF242">
        <f>AJ242</f>
        <v/>
      </c>
      <c r="BG242" s="14">
        <f>L242</f>
        <v/>
      </c>
      <c r="BH242" s="14">
        <f>IF(X242="","",X242)</f>
        <v/>
      </c>
      <c r="BI242" s="14">
        <f>IF(Y242="","",Y242)</f>
        <v/>
      </c>
      <c r="BJ242">
        <f>Z242</f>
        <v/>
      </c>
      <c r="BK242">
        <f>AA242</f>
        <v/>
      </c>
      <c r="BL242">
        <f>IFERROR(AX242,"")</f>
        <v/>
      </c>
      <c r="BM242">
        <f>IFERROR(AY242,"")</f>
        <v/>
      </c>
    </row>
    <row r="243" ht="14.25" customHeight="1">
      <c r="A243">
        <f>ALGLIB_SSA_XAUUSD!AA243</f>
        <v/>
      </c>
      <c r="B243">
        <f>IF($A243="","",INDEX(ALGLIB_SSA_XAUUSD!$B$2:$B$2401,MATCH($A243,ALGLIB_SSA_XAUUSD!$A$2:$A$2401,1)))</f>
        <v/>
      </c>
      <c r="C243">
        <f>IF($A243="","",INDEX(ALGLIB_SSA_XAUUSD!$C$2:$C$2401,MATCH($A243,ALGLIB_SSA_XAUUSD!$A$2:$A$2401,1)))</f>
        <v/>
      </c>
      <c r="D243" s="14">
        <f>IF($A243="","",INT((ROW()-2)/12)+1)</f>
        <v/>
      </c>
      <c r="E243" s="14">
        <f>IF(AND(E254&lt;&gt;"",D254=D242+1),E242+(E254-E242)*1/12,"")</f>
        <v/>
      </c>
      <c r="F243" s="14">
        <f>IF(AND(F254&lt;&gt;"",D254=D242+1),F242+(F254-F242)*1/12,"")</f>
        <v/>
      </c>
      <c r="G243" s="14">
        <f>IF(AND(G254&lt;&gt;"",D254=D242+1),G242+(G254-G242)*1/12,"")</f>
        <v/>
      </c>
      <c r="H243" s="14">
        <f>IF(AND(H254&lt;&gt;"",D254=D242+1),H242+(H254-H242)*1/12,"")</f>
        <v/>
      </c>
      <c r="I243" s="14">
        <f>IF(AND(L254&lt;&gt;"",D254=D242+1),I242+(I254-I242)*1/12,"")</f>
        <v/>
      </c>
      <c r="J243">
        <f>_xlfn.XLOOKUP($A243,ALGLIB_SSA_XAUUSD!$AA$2:$AA$2401,ALGLIB_SSA_XAUUSD!$P$2:$P$2401,"",0)</f>
        <v/>
      </c>
      <c r="K243">
        <f>_xlfn.XLOOKUP($A243,ALGLIB_SSA_XAUUSD!$AA$2:$AA$2401,ALGLIB_SSA_XAUUSD!$Q$2:$Q$2401,"",0)</f>
        <v/>
      </c>
      <c r="L243">
        <f>_xlfn.XLOOKUP($A243,ALGLIB_SSA_XAUUSD!$AA$2:$AA$2401,ALGLIB_SSA_XAUUSD!$R$2:$R$2401,"",0)</f>
        <v/>
      </c>
      <c r="M243">
        <f>_xlfn.XLOOKUP($A243,ALGLIB_SSA_XAUUSD!$AA$2:$AA$2401,ALGLIB_SSA_XAUUSD!$S$2:$S$2401,"",0)</f>
        <v/>
      </c>
      <c r="N243">
        <f>_xlfn.XLOOKUP($A243,ALGLIB_SSA_XAUUSD!$AA$2:$AA$2401,ALGLIB_SSA_XAUUSD!$T$2:$T$2401,"",0)</f>
        <v/>
      </c>
      <c r="O243">
        <f>_xlfn.XLOOKUP($A243,ALGLIB_SSA_XAUUSD!$AA$2:$AA$2401,ALGLIB_SSA_XAUUSD!$U$2:$U$2401,"",0)</f>
        <v/>
      </c>
      <c r="P243">
        <f>_xlfn.XLOOKUP($A243,ALGLIB_SSA_XAUUSD!$AA$2:$AA$2401,ALGLIB_SSA_XAUUSD!$V$2:$V$2401,"",0)</f>
        <v/>
      </c>
      <c r="S243">
        <f>A243</f>
        <v/>
      </c>
      <c r="T243">
        <f>J243</f>
        <v/>
      </c>
      <c r="U243">
        <f>K243</f>
        <v/>
      </c>
      <c r="V243" s="14">
        <f>IF($A243="","",MOD(ROW()-2,12)+1)</f>
        <v/>
      </c>
      <c r="W243">
        <f>L243</f>
        <v/>
      </c>
      <c r="X243" s="14">
        <f>IF(F243="","",F243)</f>
        <v/>
      </c>
      <c r="Y243" s="14">
        <f>IF(G243="","",G243)</f>
        <v/>
      </c>
      <c r="Z243">
        <f>M243</f>
        <v/>
      </c>
      <c r="AA243">
        <f>N243</f>
        <v/>
      </c>
      <c r="AB243" s="14">
        <f>IF(H243="","",H243)</f>
        <v/>
      </c>
      <c r="AC243">
        <f>O243</f>
        <v/>
      </c>
      <c r="AD243" s="14">
        <f>IF(I243="","",I243)</f>
        <v/>
      </c>
      <c r="AE243">
        <f>P243</f>
        <v/>
      </c>
      <c r="AH243">
        <f>IF(S243&lt;&gt;"",S243,AH242+900)</f>
        <v/>
      </c>
      <c r="AI243">
        <f>IF(T243&lt;&gt;"",T243,AI242)</f>
        <v/>
      </c>
      <c r="AJ243">
        <f>IF(U243&lt;&gt;"",U243,AJ242)</f>
        <v/>
      </c>
      <c r="AK243">
        <f>IF(W243&lt;&gt;"",W243,"")</f>
        <v/>
      </c>
      <c r="AL243" s="14">
        <f>IF(X243&lt;&gt;"",X243,"")</f>
        <v/>
      </c>
      <c r="AM243" s="14">
        <f>IF(Y243&lt;&gt;"",Y243,"")</f>
        <v/>
      </c>
      <c r="AN243" s="14">
        <f>IF(OR(AL243="",AM243=""),"",AL243-AM243)</f>
        <v/>
      </c>
      <c r="AO243">
        <f>IF(AN243="","",IF(AN243&gt;0,"Bullish","Bearish"))</f>
        <v/>
      </c>
      <c r="AP243">
        <f>IF(AO243="",AP242,AO243)</f>
        <v/>
      </c>
      <c r="AQ243" s="14">
        <f>IF(AB243&lt;&gt;"",AB243,"")</f>
        <v/>
      </c>
      <c r="AR243" s="14">
        <f>IF(AD243&lt;&gt;"",AD243,"")</f>
        <v/>
      </c>
      <c r="AS243">
        <f>IF(AS242+1=13,1,AS242+1)</f>
        <v/>
      </c>
      <c r="AT243">
        <f>IFERROR(IF(SLOPE($AQ$230:$AQ$241,$AS$230:$AS$241)&gt;0,MIN(3,ABS(SLOPE($AQ$230:$AQ$241,$AS$230:$AS$241))),IF(SLOPE($AQ$230:$AQ$241,$AS$230:$AS$241)&lt;-0.5,-0.5,0)),0)</f>
        <v/>
      </c>
      <c r="AU243">
        <f>IFERROR(IF(SLOPE($AR$230:$AR$241,$AS$230:$AS$241)&lt;0,MAX(-3,-ABS(SLOPE($AR$230:$AR$241,$AS$230:$AS$241))),IF(SLOPE($AR$230:$AR$241,$AS$230:$AS$241)&gt;0.5,0.5,0)),0)</f>
        <v/>
      </c>
      <c r="AV243">
        <f>($AQ$242+(AT243*(AS243-1)))</f>
        <v/>
      </c>
      <c r="AW243">
        <f>($AR$242+(AU243*(AS243-1)))</f>
        <v/>
      </c>
      <c r="AX243">
        <f>IF(AT243&gt;0,AV243+AT243,AV243)</f>
        <v/>
      </c>
      <c r="AY243">
        <f>IF(AU243&lt;0,AW243+AU243,AW243)</f>
        <v/>
      </c>
      <c r="BA243" s="14">
        <f>IFERROR(AX243-AQ243,"")</f>
        <v/>
      </c>
      <c r="BB243" s="14">
        <f>IFERROR(AY243-AR243,"")</f>
        <v/>
      </c>
      <c r="BD243">
        <f>AH243</f>
        <v/>
      </c>
      <c r="BE243">
        <f>AI243</f>
        <v/>
      </c>
      <c r="BF243">
        <f>AJ243</f>
        <v/>
      </c>
      <c r="BG243" s="14">
        <f>L243</f>
        <v/>
      </c>
      <c r="BH243" s="14">
        <f>IF(X243="","",X243)</f>
        <v/>
      </c>
      <c r="BI243" s="14">
        <f>IF(Y243="","",Y243)</f>
        <v/>
      </c>
      <c r="BJ243">
        <f>Z243</f>
        <v/>
      </c>
      <c r="BK243">
        <f>AA243</f>
        <v/>
      </c>
      <c r="BL243">
        <f>IFERROR(AX243,"")</f>
        <v/>
      </c>
      <c r="BM243">
        <f>IFERROR(AY243,"")</f>
        <v/>
      </c>
    </row>
    <row r="244" ht="14.25" customHeight="1">
      <c r="A244">
        <f>ALGLIB_SSA_XAUUSD!AA244</f>
        <v/>
      </c>
      <c r="B244">
        <f>IF($A244="","",INDEX(ALGLIB_SSA_XAUUSD!$B$2:$B$2401,MATCH($A244,ALGLIB_SSA_XAUUSD!$A$2:$A$2401,1)))</f>
        <v/>
      </c>
      <c r="C244">
        <f>IF($A244="","",INDEX(ALGLIB_SSA_XAUUSD!$C$2:$C$2401,MATCH($A244,ALGLIB_SSA_XAUUSD!$A$2:$A$2401,1)))</f>
        <v/>
      </c>
      <c r="D244" s="14">
        <f>IF($A244="","",INT((ROW()-2)/12)+1)</f>
        <v/>
      </c>
      <c r="E244" s="14">
        <f>IF(AND(E254&lt;&gt;"",D254=D242+1),E242+(E254-E242)*2/12,"")</f>
        <v/>
      </c>
      <c r="F244" s="14">
        <f>IF(AND(F254&lt;&gt;"",D254=D242+1),F242+(F254-F242)*2/12,"")</f>
        <v/>
      </c>
      <c r="G244" s="14">
        <f>IF(AND(G254&lt;&gt;"",D254=D242+1),G242+(G254-G242)*2/12,"")</f>
        <v/>
      </c>
      <c r="H244" s="14">
        <f>IF(AND(H254&lt;&gt;"",D254=D242+1),H242+(H254-H242)*2/12,"")</f>
        <v/>
      </c>
      <c r="I244" s="14">
        <f>IF(AND(L254&lt;&gt;"",D254=D242+1),I242+(I254-I242)*2/12,"")</f>
        <v/>
      </c>
      <c r="J244">
        <f>_xlfn.XLOOKUP($A244,ALGLIB_SSA_XAUUSD!$AA$2:$AA$2401,ALGLIB_SSA_XAUUSD!$P$2:$P$2401,"",0)</f>
        <v/>
      </c>
      <c r="K244">
        <f>_xlfn.XLOOKUP($A244,ALGLIB_SSA_XAUUSD!$AA$2:$AA$2401,ALGLIB_SSA_XAUUSD!$Q$2:$Q$2401,"",0)</f>
        <v/>
      </c>
      <c r="L244">
        <f>_xlfn.XLOOKUP($A244,ALGLIB_SSA_XAUUSD!$AA$2:$AA$2401,ALGLIB_SSA_XAUUSD!$R$2:$R$2401,"",0)</f>
        <v/>
      </c>
      <c r="M244">
        <f>_xlfn.XLOOKUP($A244,ALGLIB_SSA_XAUUSD!$AA$2:$AA$2401,ALGLIB_SSA_XAUUSD!$S$2:$S$2401,"",0)</f>
        <v/>
      </c>
      <c r="N244">
        <f>_xlfn.XLOOKUP($A244,ALGLIB_SSA_XAUUSD!$AA$2:$AA$2401,ALGLIB_SSA_XAUUSD!$T$2:$T$2401,"",0)</f>
        <v/>
      </c>
      <c r="O244">
        <f>_xlfn.XLOOKUP($A244,ALGLIB_SSA_XAUUSD!$AA$2:$AA$2401,ALGLIB_SSA_XAUUSD!$U$2:$U$2401,"",0)</f>
        <v/>
      </c>
      <c r="P244">
        <f>_xlfn.XLOOKUP($A244,ALGLIB_SSA_XAUUSD!$AA$2:$AA$2401,ALGLIB_SSA_XAUUSD!$V$2:$V$2401,"",0)</f>
        <v/>
      </c>
      <c r="S244">
        <f>A244</f>
        <v/>
      </c>
      <c r="T244">
        <f>J244</f>
        <v/>
      </c>
      <c r="U244">
        <f>K244</f>
        <v/>
      </c>
      <c r="V244" s="14">
        <f>IF($A244="","",MOD(ROW()-2,12)+1)</f>
        <v/>
      </c>
      <c r="W244">
        <f>L244</f>
        <v/>
      </c>
      <c r="X244" s="14">
        <f>IF(F244="","",F244)</f>
        <v/>
      </c>
      <c r="Y244" s="14">
        <f>IF(G244="","",G244)</f>
        <v/>
      </c>
      <c r="Z244">
        <f>M244</f>
        <v/>
      </c>
      <c r="AA244">
        <f>N244</f>
        <v/>
      </c>
      <c r="AB244" s="14">
        <f>IF(H244="","",H244)</f>
        <v/>
      </c>
      <c r="AC244">
        <f>O244</f>
        <v/>
      </c>
      <c r="AD244" s="14">
        <f>IF(I244="","",I244)</f>
        <v/>
      </c>
      <c r="AE244">
        <f>P244</f>
        <v/>
      </c>
      <c r="AH244">
        <f>IF(S244&lt;&gt;"",S244,AH243+900)</f>
        <v/>
      </c>
      <c r="AI244">
        <f>IF(T244&lt;&gt;"",T244,AI243)</f>
        <v/>
      </c>
      <c r="AJ244">
        <f>IF(U244&lt;&gt;"",U244,AJ243)</f>
        <v/>
      </c>
      <c r="AK244">
        <f>IF(W244&lt;&gt;"",W244,"")</f>
        <v/>
      </c>
      <c r="AL244" s="14">
        <f>IF(X244&lt;&gt;"",X244,"")</f>
        <v/>
      </c>
      <c r="AM244" s="14">
        <f>IF(Y244&lt;&gt;"",Y244,"")</f>
        <v/>
      </c>
      <c r="AN244" s="14">
        <f>IF(OR(AL244="",AM244=""),"",AL244-AM244)</f>
        <v/>
      </c>
      <c r="AO244">
        <f>IF(AN244="","",IF(AN244&gt;0,"Bullish","Bearish"))</f>
        <v/>
      </c>
      <c r="AP244">
        <f>IF(AO244="",AP243,AO244)</f>
        <v/>
      </c>
      <c r="AQ244" s="14">
        <f>IF(AB244&lt;&gt;"",AB244,"")</f>
        <v/>
      </c>
      <c r="AR244" s="14">
        <f>IF(AD244&lt;&gt;"",AD244,"")</f>
        <v/>
      </c>
      <c r="AS244">
        <f>IF(AS243+1=13,1,AS243+1)</f>
        <v/>
      </c>
      <c r="AT244">
        <f>IFERROR(IF(SLOPE($AQ$230:$AQ$241,$AS$230:$AS$241)&gt;0,MIN(3,ABS(SLOPE($AQ$230:$AQ$241,$AS$230:$AS$241))),IF(SLOPE($AQ$230:$AQ$241,$AS$230:$AS$241)&lt;-0.5,-0.5,0)),0)</f>
        <v/>
      </c>
      <c r="AU244">
        <f>IFERROR(IF(SLOPE($AR$230:$AR$241,$AS$230:$AS$241)&lt;0,MAX(-3,-ABS(SLOPE($AR$230:$AR$241,$AS$230:$AS$241))),IF(SLOPE($AR$230:$AR$241,$AS$230:$AS$241)&gt;0.5,0.5,0)),0)</f>
        <v/>
      </c>
      <c r="AV244">
        <f>($AQ$242+(AT244*(AS244-1)))</f>
        <v/>
      </c>
      <c r="AW244">
        <f>($AR$242+(AU244*(AS244-1)))</f>
        <v/>
      </c>
      <c r="AX244">
        <f>IF(AT244&gt;0,AV244+AT244,AV244)</f>
        <v/>
      </c>
      <c r="AY244">
        <f>IF(AU244&lt;0,AW244+AU244,AW244)</f>
        <v/>
      </c>
      <c r="BA244" s="14">
        <f>IFERROR(AX244-AQ244,"")</f>
        <v/>
      </c>
      <c r="BB244" s="14">
        <f>IFERROR(AY244-AR244,"")</f>
        <v/>
      </c>
      <c r="BD244">
        <f>AH244</f>
        <v/>
      </c>
      <c r="BE244">
        <f>AI244</f>
        <v/>
      </c>
      <c r="BF244">
        <f>AJ244</f>
        <v/>
      </c>
      <c r="BG244" s="14">
        <f>L244</f>
        <v/>
      </c>
      <c r="BH244" s="14">
        <f>IF(X244="","",X244)</f>
        <v/>
      </c>
      <c r="BI244" s="14">
        <f>IF(Y244="","",Y244)</f>
        <v/>
      </c>
      <c r="BJ244">
        <f>Z244</f>
        <v/>
      </c>
      <c r="BK244">
        <f>AA244</f>
        <v/>
      </c>
      <c r="BL244">
        <f>IFERROR(AX244,"")</f>
        <v/>
      </c>
      <c r="BM244">
        <f>IFERROR(AY244,"")</f>
        <v/>
      </c>
    </row>
    <row r="245" ht="14.25" customHeight="1">
      <c r="A245">
        <f>ALGLIB_SSA_XAUUSD!AA245</f>
        <v/>
      </c>
      <c r="B245">
        <f>IF($A245="","",INDEX(ALGLIB_SSA_XAUUSD!$B$2:$B$2401,MATCH($A245,ALGLIB_SSA_XAUUSD!$A$2:$A$2401,1)))</f>
        <v/>
      </c>
      <c r="C245">
        <f>IF($A245="","",INDEX(ALGLIB_SSA_XAUUSD!$C$2:$C$2401,MATCH($A245,ALGLIB_SSA_XAUUSD!$A$2:$A$2401,1)))</f>
        <v/>
      </c>
      <c r="D245" s="14">
        <f>IF($A245="","",INT((ROW()-2)/12)+1)</f>
        <v/>
      </c>
      <c r="E245" s="14">
        <f>IF(AND(E254&lt;&gt;"",D254=D242+1),E242+(E254-E242)*3/12,"")</f>
        <v/>
      </c>
      <c r="F245" s="14">
        <f>IF(AND(F254&lt;&gt;"",D254=D242+1),F242+(F254-F242)*3/12,"")</f>
        <v/>
      </c>
      <c r="G245" s="14">
        <f>IF(AND(G254&lt;&gt;"",D254=D242+1),G242+(G254-G242)*3/12,"")</f>
        <v/>
      </c>
      <c r="H245" s="14">
        <f>IF(AND(H254&lt;&gt;"",D254=D242+1),H242+(H254-H242)*3/12,"")</f>
        <v/>
      </c>
      <c r="I245" s="14">
        <f>IF(AND(L254&lt;&gt;"",D254=D242+1),I242+(I254-I242)*3/12,"")</f>
        <v/>
      </c>
      <c r="J245">
        <f>_xlfn.XLOOKUP($A245,ALGLIB_SSA_XAUUSD!$AA$2:$AA$2401,ALGLIB_SSA_XAUUSD!$P$2:$P$2401,"",0)</f>
        <v/>
      </c>
      <c r="K245">
        <f>_xlfn.XLOOKUP($A245,ALGLIB_SSA_XAUUSD!$AA$2:$AA$2401,ALGLIB_SSA_XAUUSD!$Q$2:$Q$2401,"",0)</f>
        <v/>
      </c>
      <c r="L245">
        <f>_xlfn.XLOOKUP($A245,ALGLIB_SSA_XAUUSD!$AA$2:$AA$2401,ALGLIB_SSA_XAUUSD!$R$2:$R$2401,"",0)</f>
        <v/>
      </c>
      <c r="M245">
        <f>_xlfn.XLOOKUP($A245,ALGLIB_SSA_XAUUSD!$AA$2:$AA$2401,ALGLIB_SSA_XAUUSD!$S$2:$S$2401,"",0)</f>
        <v/>
      </c>
      <c r="N245">
        <f>_xlfn.XLOOKUP($A245,ALGLIB_SSA_XAUUSD!$AA$2:$AA$2401,ALGLIB_SSA_XAUUSD!$T$2:$T$2401,"",0)</f>
        <v/>
      </c>
      <c r="O245">
        <f>_xlfn.XLOOKUP($A245,ALGLIB_SSA_XAUUSD!$AA$2:$AA$2401,ALGLIB_SSA_XAUUSD!$U$2:$U$2401,"",0)</f>
        <v/>
      </c>
      <c r="P245">
        <f>_xlfn.XLOOKUP($A245,ALGLIB_SSA_XAUUSD!$AA$2:$AA$2401,ALGLIB_SSA_XAUUSD!$V$2:$V$2401,"",0)</f>
        <v/>
      </c>
      <c r="S245">
        <f>A245</f>
        <v/>
      </c>
      <c r="T245">
        <f>J245</f>
        <v/>
      </c>
      <c r="U245">
        <f>K245</f>
        <v/>
      </c>
      <c r="V245" s="14">
        <f>IF($A245="","",MOD(ROW()-2,12)+1)</f>
        <v/>
      </c>
      <c r="W245">
        <f>L245</f>
        <v/>
      </c>
      <c r="X245" s="14">
        <f>IF(F245="","",F245)</f>
        <v/>
      </c>
      <c r="Y245" s="14">
        <f>IF(G245="","",G245)</f>
        <v/>
      </c>
      <c r="Z245">
        <f>M245</f>
        <v/>
      </c>
      <c r="AA245">
        <f>N245</f>
        <v/>
      </c>
      <c r="AB245" s="14">
        <f>IF(H245="","",H245)</f>
        <v/>
      </c>
      <c r="AC245">
        <f>O245</f>
        <v/>
      </c>
      <c r="AD245" s="14">
        <f>IF(I245="","",I245)</f>
        <v/>
      </c>
      <c r="AE245">
        <f>P245</f>
        <v/>
      </c>
      <c r="AH245">
        <f>IF(S245&lt;&gt;"",S245,AH244+900)</f>
        <v/>
      </c>
      <c r="AI245">
        <f>IF(T245&lt;&gt;"",T245,AI244)</f>
        <v/>
      </c>
      <c r="AJ245">
        <f>IF(U245&lt;&gt;"",U245,AJ244)</f>
        <v/>
      </c>
      <c r="AK245">
        <f>IF(W245&lt;&gt;"",W245,"")</f>
        <v/>
      </c>
      <c r="AL245" s="14">
        <f>IF(X245&lt;&gt;"",X245,"")</f>
        <v/>
      </c>
      <c r="AM245" s="14">
        <f>IF(Y245&lt;&gt;"",Y245,"")</f>
        <v/>
      </c>
      <c r="AN245" s="14">
        <f>IF(OR(AL245="",AM245=""),"",AL245-AM245)</f>
        <v/>
      </c>
      <c r="AO245">
        <f>IF(AN245="","",IF(AN245&gt;0,"Bullish","Bearish"))</f>
        <v/>
      </c>
      <c r="AP245">
        <f>IF(AO245="",AP244,AO245)</f>
        <v/>
      </c>
      <c r="AQ245" s="14">
        <f>IF(AB245&lt;&gt;"",AB245,"")</f>
        <v/>
      </c>
      <c r="AR245" s="14">
        <f>IF(AD245&lt;&gt;"",AD245,"")</f>
        <v/>
      </c>
      <c r="AS245">
        <f>IF(AS244+1=13,1,AS244+1)</f>
        <v/>
      </c>
      <c r="AT245">
        <f>IFERROR(IF(SLOPE($AQ$230:$AQ$241,$AS$230:$AS$241)&gt;0,MIN(3,ABS(SLOPE($AQ$230:$AQ$241,$AS$230:$AS$241))),IF(SLOPE($AQ$230:$AQ$241,$AS$230:$AS$241)&lt;-0.5,-0.5,0)),0)</f>
        <v/>
      </c>
      <c r="AU245">
        <f>IFERROR(IF(SLOPE($AR$230:$AR$241,$AS$230:$AS$241)&lt;0,MAX(-3,-ABS(SLOPE($AR$230:$AR$241,$AS$230:$AS$241))),IF(SLOPE($AR$230:$AR$241,$AS$230:$AS$241)&gt;0.5,0.5,0)),0)</f>
        <v/>
      </c>
      <c r="AV245">
        <f>($AQ$242+(AT245*(AS245-1)))</f>
        <v/>
      </c>
      <c r="AW245">
        <f>($AR$242+(AU245*(AS245-1)))</f>
        <v/>
      </c>
      <c r="AX245">
        <f>IF(AT245&gt;0,AV245+AT245,AV245)</f>
        <v/>
      </c>
      <c r="AY245">
        <f>IF(AU245&lt;0,AW245+AU245,AW245)</f>
        <v/>
      </c>
      <c r="BA245" s="14">
        <f>IFERROR(AX245-AQ245,"")</f>
        <v/>
      </c>
      <c r="BB245" s="14">
        <f>IFERROR(AY245-AR245,"")</f>
        <v/>
      </c>
      <c r="BD245">
        <f>AH245</f>
        <v/>
      </c>
      <c r="BE245">
        <f>AI245</f>
        <v/>
      </c>
      <c r="BF245">
        <f>AJ245</f>
        <v/>
      </c>
      <c r="BG245" s="14">
        <f>L245</f>
        <v/>
      </c>
      <c r="BH245" s="14">
        <f>IF(X245="","",X245)</f>
        <v/>
      </c>
      <c r="BI245" s="14">
        <f>IF(Y245="","",Y245)</f>
        <v/>
      </c>
      <c r="BJ245">
        <f>Z245</f>
        <v/>
      </c>
      <c r="BK245">
        <f>AA245</f>
        <v/>
      </c>
      <c r="BL245">
        <f>IFERROR(AX245,"")</f>
        <v/>
      </c>
      <c r="BM245">
        <f>IFERROR(AY245,"")</f>
        <v/>
      </c>
    </row>
    <row r="246" ht="14.25" customHeight="1">
      <c r="A246">
        <f>ALGLIB_SSA_XAUUSD!AA246</f>
        <v/>
      </c>
      <c r="B246">
        <f>IF($A246="","",INDEX(ALGLIB_SSA_XAUUSD!$B$2:$B$2401,MATCH($A246,ALGLIB_SSA_XAUUSD!$A$2:$A$2401,1)))</f>
        <v/>
      </c>
      <c r="C246">
        <f>IF($A246="","",INDEX(ALGLIB_SSA_XAUUSD!$C$2:$C$2401,MATCH($A246,ALGLIB_SSA_XAUUSD!$A$2:$A$2401,1)))</f>
        <v/>
      </c>
      <c r="D246" s="14">
        <f>IF($A246="","",INT((ROW()-2)/12)+1)</f>
        <v/>
      </c>
      <c r="E246" s="14">
        <f>IF(AND(E254&lt;&gt;"",D254=D242+1),E242+(E254-E242)*4/12,"")</f>
        <v/>
      </c>
      <c r="F246" s="14">
        <f>IF(AND(F254&lt;&gt;"",D254=D242+1),F242+(F254-F242)*4/12,"")</f>
        <v/>
      </c>
      <c r="G246" s="14">
        <f>IF(AND(G254&lt;&gt;"",D254=D242+1),G242+(G254-G242)*4/12,"")</f>
        <v/>
      </c>
      <c r="H246" s="14">
        <f>IF(AND(H254&lt;&gt;"",D254=D242+1),H242+(H254-H242)*4/12,"")</f>
        <v/>
      </c>
      <c r="I246" s="14">
        <f>IF(AND(L254&lt;&gt;"",D254=D242+1),I242+(I254-I242)*4/12,"")</f>
        <v/>
      </c>
      <c r="J246">
        <f>_xlfn.XLOOKUP($A246,ALGLIB_SSA_XAUUSD!$AA$2:$AA$2401,ALGLIB_SSA_XAUUSD!$P$2:$P$2401,"",0)</f>
        <v/>
      </c>
      <c r="K246">
        <f>_xlfn.XLOOKUP($A246,ALGLIB_SSA_XAUUSD!$AA$2:$AA$2401,ALGLIB_SSA_XAUUSD!$Q$2:$Q$2401,"",0)</f>
        <v/>
      </c>
      <c r="L246">
        <f>_xlfn.XLOOKUP($A246,ALGLIB_SSA_XAUUSD!$AA$2:$AA$2401,ALGLIB_SSA_XAUUSD!$R$2:$R$2401,"",0)</f>
        <v/>
      </c>
      <c r="M246">
        <f>_xlfn.XLOOKUP($A246,ALGLIB_SSA_XAUUSD!$AA$2:$AA$2401,ALGLIB_SSA_XAUUSD!$S$2:$S$2401,"",0)</f>
        <v/>
      </c>
      <c r="N246">
        <f>_xlfn.XLOOKUP($A246,ALGLIB_SSA_XAUUSD!$AA$2:$AA$2401,ALGLIB_SSA_XAUUSD!$T$2:$T$2401,"",0)</f>
        <v/>
      </c>
      <c r="O246">
        <f>_xlfn.XLOOKUP($A246,ALGLIB_SSA_XAUUSD!$AA$2:$AA$2401,ALGLIB_SSA_XAUUSD!$U$2:$U$2401,"",0)</f>
        <v/>
      </c>
      <c r="P246">
        <f>_xlfn.XLOOKUP($A246,ALGLIB_SSA_XAUUSD!$AA$2:$AA$2401,ALGLIB_SSA_XAUUSD!$V$2:$V$2401,"",0)</f>
        <v/>
      </c>
      <c r="S246">
        <f>A246</f>
        <v/>
      </c>
      <c r="T246">
        <f>J246</f>
        <v/>
      </c>
      <c r="U246">
        <f>K246</f>
        <v/>
      </c>
      <c r="V246" s="14">
        <f>IF($A246="","",MOD(ROW()-2,12)+1)</f>
        <v/>
      </c>
      <c r="W246">
        <f>L246</f>
        <v/>
      </c>
      <c r="X246" s="14">
        <f>IF(F246="","",F246)</f>
        <v/>
      </c>
      <c r="Y246" s="14">
        <f>IF(G246="","",G246)</f>
        <v/>
      </c>
      <c r="Z246">
        <f>M246</f>
        <v/>
      </c>
      <c r="AA246">
        <f>N246</f>
        <v/>
      </c>
      <c r="AB246" s="14">
        <f>IF(H246="","",H246)</f>
        <v/>
      </c>
      <c r="AC246">
        <f>O246</f>
        <v/>
      </c>
      <c r="AD246" s="14">
        <f>IF(I246="","",I246)</f>
        <v/>
      </c>
      <c r="AE246">
        <f>P246</f>
        <v/>
      </c>
      <c r="AH246">
        <f>IF(S246&lt;&gt;"",S246,AH245+900)</f>
        <v/>
      </c>
      <c r="AI246">
        <f>IF(T246&lt;&gt;"",T246,AI245)</f>
        <v/>
      </c>
      <c r="AJ246">
        <f>IF(U246&lt;&gt;"",U246,AJ245)</f>
        <v/>
      </c>
      <c r="AK246">
        <f>IF(W246&lt;&gt;"",W246,"")</f>
        <v/>
      </c>
      <c r="AL246" s="14">
        <f>IF(X246&lt;&gt;"",X246,"")</f>
        <v/>
      </c>
      <c r="AM246" s="14">
        <f>IF(Y246&lt;&gt;"",Y246,"")</f>
        <v/>
      </c>
      <c r="AN246" s="14">
        <f>IF(OR(AL246="",AM246=""),"",AL246-AM246)</f>
        <v/>
      </c>
      <c r="AO246">
        <f>IF(AN246="","",IF(AN246&gt;0,"Bullish","Bearish"))</f>
        <v/>
      </c>
      <c r="AP246">
        <f>IF(AO246="",AP245,AO246)</f>
        <v/>
      </c>
      <c r="AQ246" s="14">
        <f>IF(AB246&lt;&gt;"",AB246,"")</f>
        <v/>
      </c>
      <c r="AR246" s="14">
        <f>IF(AD246&lt;&gt;"",AD246,"")</f>
        <v/>
      </c>
      <c r="AS246">
        <f>IF(AS245+1=13,1,AS245+1)</f>
        <v/>
      </c>
      <c r="AT246">
        <f>IFERROR(IF(SLOPE($AQ$230:$AQ$241,$AS$230:$AS$241)&gt;0,MIN(3,ABS(SLOPE($AQ$230:$AQ$241,$AS$230:$AS$241))),IF(SLOPE($AQ$230:$AQ$241,$AS$230:$AS$241)&lt;-0.5,-0.5,0)),0)</f>
        <v/>
      </c>
      <c r="AU246">
        <f>IFERROR(IF(SLOPE($AR$230:$AR$241,$AS$230:$AS$241)&lt;0,MAX(-3,-ABS(SLOPE($AR$230:$AR$241,$AS$230:$AS$241))),IF(SLOPE($AR$230:$AR$241,$AS$230:$AS$241)&gt;0.5,0.5,0)),0)</f>
        <v/>
      </c>
      <c r="AV246">
        <f>($AQ$242+(AT246*(AS246-1)))</f>
        <v/>
      </c>
      <c r="AW246">
        <f>($AR$242+(AU246*(AS246-1)))</f>
        <v/>
      </c>
      <c r="AX246">
        <f>IF(AT246&gt;0,AV246+AT246,AV246)</f>
        <v/>
      </c>
      <c r="AY246">
        <f>IF(AU246&lt;0,AW246+AU246,AW246)</f>
        <v/>
      </c>
      <c r="BA246" s="14">
        <f>IFERROR(AX246-AQ246,"")</f>
        <v/>
      </c>
      <c r="BB246" s="14">
        <f>IFERROR(AY246-AR246,"")</f>
        <v/>
      </c>
      <c r="BD246">
        <f>AH246</f>
        <v/>
      </c>
      <c r="BE246">
        <f>AI246</f>
        <v/>
      </c>
      <c r="BF246">
        <f>AJ246</f>
        <v/>
      </c>
      <c r="BG246" s="14">
        <f>L246</f>
        <v/>
      </c>
      <c r="BH246" s="14">
        <f>IF(X246="","",X246)</f>
        <v/>
      </c>
      <c r="BI246" s="14">
        <f>IF(Y246="","",Y246)</f>
        <v/>
      </c>
      <c r="BJ246">
        <f>Z246</f>
        <v/>
      </c>
      <c r="BK246">
        <f>AA246</f>
        <v/>
      </c>
      <c r="BL246">
        <f>IFERROR(AX246,"")</f>
        <v/>
      </c>
      <c r="BM246">
        <f>IFERROR(AY246,"")</f>
        <v/>
      </c>
    </row>
    <row r="247" ht="14.25" customHeight="1">
      <c r="A247">
        <f>ALGLIB_SSA_XAUUSD!AA247</f>
        <v/>
      </c>
      <c r="B247">
        <f>IF($A247="","",INDEX(ALGLIB_SSA_XAUUSD!$B$2:$B$2401,MATCH($A247,ALGLIB_SSA_XAUUSD!$A$2:$A$2401,1)))</f>
        <v/>
      </c>
      <c r="C247">
        <f>IF($A247="","",INDEX(ALGLIB_SSA_XAUUSD!$C$2:$C$2401,MATCH($A247,ALGLIB_SSA_XAUUSD!$A$2:$A$2401,1)))</f>
        <v/>
      </c>
      <c r="D247" s="14">
        <f>IF($A247="","",INT((ROW()-2)/12)+1)</f>
        <v/>
      </c>
      <c r="E247" s="14">
        <f>IF(AND(E254&lt;&gt;"",D254=D242+1),E242+(E254-E242)*5/12,"")</f>
        <v/>
      </c>
      <c r="F247" s="14">
        <f>IF(AND(F254&lt;&gt;"",D254=D242+1),F242+(F254-F242)*5/12,"")</f>
        <v/>
      </c>
      <c r="G247" s="14">
        <f>IF(AND(G254&lt;&gt;"",D254=D242+1),G242+(G254-G242)*5/12,"")</f>
        <v/>
      </c>
      <c r="H247" s="14">
        <f>IF(AND(H254&lt;&gt;"",D254=D242+1),H242+(H254-H242)*5/12,"")</f>
        <v/>
      </c>
      <c r="I247" s="14">
        <f>IF(AND(L254&lt;&gt;"",D254=D242+1),I242+(I254-I242)*5/12,"")</f>
        <v/>
      </c>
      <c r="J247">
        <f>_xlfn.XLOOKUP($A247,ALGLIB_SSA_XAUUSD!$AA$2:$AA$2401,ALGLIB_SSA_XAUUSD!$P$2:$P$2401,"",0)</f>
        <v/>
      </c>
      <c r="K247">
        <f>_xlfn.XLOOKUP($A247,ALGLIB_SSA_XAUUSD!$AA$2:$AA$2401,ALGLIB_SSA_XAUUSD!$Q$2:$Q$2401,"",0)</f>
        <v/>
      </c>
      <c r="L247">
        <f>_xlfn.XLOOKUP($A247,ALGLIB_SSA_XAUUSD!$AA$2:$AA$2401,ALGLIB_SSA_XAUUSD!$R$2:$R$2401,"",0)</f>
        <v/>
      </c>
      <c r="M247">
        <f>_xlfn.XLOOKUP($A247,ALGLIB_SSA_XAUUSD!$AA$2:$AA$2401,ALGLIB_SSA_XAUUSD!$S$2:$S$2401,"",0)</f>
        <v/>
      </c>
      <c r="N247">
        <f>_xlfn.XLOOKUP($A247,ALGLIB_SSA_XAUUSD!$AA$2:$AA$2401,ALGLIB_SSA_XAUUSD!$T$2:$T$2401,"",0)</f>
        <v/>
      </c>
      <c r="O247">
        <f>_xlfn.XLOOKUP($A247,ALGLIB_SSA_XAUUSD!$AA$2:$AA$2401,ALGLIB_SSA_XAUUSD!$U$2:$U$2401,"",0)</f>
        <v/>
      </c>
      <c r="P247">
        <f>_xlfn.XLOOKUP($A247,ALGLIB_SSA_XAUUSD!$AA$2:$AA$2401,ALGLIB_SSA_XAUUSD!$V$2:$V$2401,"",0)</f>
        <v/>
      </c>
      <c r="S247">
        <f>A247</f>
        <v/>
      </c>
      <c r="T247">
        <f>J247</f>
        <v/>
      </c>
      <c r="U247">
        <f>K247</f>
        <v/>
      </c>
      <c r="V247" s="14">
        <f>IF($A247="","",MOD(ROW()-2,12)+1)</f>
        <v/>
      </c>
      <c r="W247">
        <f>L247</f>
        <v/>
      </c>
      <c r="X247" s="14">
        <f>IF(F247="","",F247)</f>
        <v/>
      </c>
      <c r="Y247" s="14">
        <f>IF(G247="","",G247)</f>
        <v/>
      </c>
      <c r="Z247">
        <f>M247</f>
        <v/>
      </c>
      <c r="AA247">
        <f>N247</f>
        <v/>
      </c>
      <c r="AB247" s="14">
        <f>IF(H247="","",H247)</f>
        <v/>
      </c>
      <c r="AC247">
        <f>O247</f>
        <v/>
      </c>
      <c r="AD247" s="14">
        <f>IF(I247="","",I247)</f>
        <v/>
      </c>
      <c r="AE247">
        <f>P247</f>
        <v/>
      </c>
      <c r="AH247">
        <f>IF(S247&lt;&gt;"",S247,AH246+900)</f>
        <v/>
      </c>
      <c r="AI247">
        <f>IF(T247&lt;&gt;"",T247,AI246)</f>
        <v/>
      </c>
      <c r="AJ247">
        <f>IF(U247&lt;&gt;"",U247,AJ246)</f>
        <v/>
      </c>
      <c r="AK247">
        <f>IF(W247&lt;&gt;"",W247,"")</f>
        <v/>
      </c>
      <c r="AL247" s="14">
        <f>IF(X247&lt;&gt;"",X247,"")</f>
        <v/>
      </c>
      <c r="AM247" s="14">
        <f>IF(Y247&lt;&gt;"",Y247,"")</f>
        <v/>
      </c>
      <c r="AN247" s="14">
        <f>IF(OR(AL247="",AM247=""),"",AL247-AM247)</f>
        <v/>
      </c>
      <c r="AO247">
        <f>IF(AN247="","",IF(AN247&gt;0,"Bullish","Bearish"))</f>
        <v/>
      </c>
      <c r="AP247">
        <f>IF(AO247="",AP246,AO247)</f>
        <v/>
      </c>
      <c r="AQ247" s="14">
        <f>IF(AB247&lt;&gt;"",AB247,"")</f>
        <v/>
      </c>
      <c r="AR247" s="14">
        <f>IF(AD247&lt;&gt;"",AD247,"")</f>
        <v/>
      </c>
      <c r="AS247">
        <f>IF(AS246+1=13,1,AS246+1)</f>
        <v/>
      </c>
      <c r="AT247">
        <f>IFERROR(IF(SLOPE($AQ$230:$AQ$241,$AS$230:$AS$241)&gt;0,MIN(3,ABS(SLOPE($AQ$230:$AQ$241,$AS$230:$AS$241))),IF(SLOPE($AQ$230:$AQ$241,$AS$230:$AS$241)&lt;-0.5,-0.5,0)),0)</f>
        <v/>
      </c>
      <c r="AU247">
        <f>IFERROR(IF(SLOPE($AR$230:$AR$241,$AS$230:$AS$241)&lt;0,MAX(-3,-ABS(SLOPE($AR$230:$AR$241,$AS$230:$AS$241))),IF(SLOPE($AR$230:$AR$241,$AS$230:$AS$241)&gt;0.5,0.5,0)),0)</f>
        <v/>
      </c>
      <c r="AV247">
        <f>($AQ$242+(AT247*(AS247-1)))</f>
        <v/>
      </c>
      <c r="AW247">
        <f>($AR$242+(AU247*(AS247-1)))</f>
        <v/>
      </c>
      <c r="AX247">
        <f>IF(AT247&gt;0,AV247+AT247,AV247)</f>
        <v/>
      </c>
      <c r="AY247">
        <f>IF(AU247&lt;0,AW247+AU247,AW247)</f>
        <v/>
      </c>
      <c r="BA247" s="14">
        <f>IFERROR(AX247-AQ247,"")</f>
        <v/>
      </c>
      <c r="BB247" s="14">
        <f>IFERROR(AY247-AR247,"")</f>
        <v/>
      </c>
      <c r="BD247">
        <f>AH247</f>
        <v/>
      </c>
      <c r="BE247">
        <f>AI247</f>
        <v/>
      </c>
      <c r="BF247">
        <f>AJ247</f>
        <v/>
      </c>
      <c r="BG247" s="14">
        <f>L247</f>
        <v/>
      </c>
      <c r="BH247" s="14">
        <f>IF(X247="","",X247)</f>
        <v/>
      </c>
      <c r="BI247" s="14">
        <f>IF(Y247="","",Y247)</f>
        <v/>
      </c>
      <c r="BJ247">
        <f>Z247</f>
        <v/>
      </c>
      <c r="BK247">
        <f>AA247</f>
        <v/>
      </c>
      <c r="BL247">
        <f>IFERROR(AX247,"")</f>
        <v/>
      </c>
      <c r="BM247">
        <f>IFERROR(AY247,"")</f>
        <v/>
      </c>
    </row>
    <row r="248" ht="14.25" customHeight="1">
      <c r="A248">
        <f>ALGLIB_SSA_XAUUSD!AA248</f>
        <v/>
      </c>
      <c r="B248">
        <f>IF($A248="","",INDEX(ALGLIB_SSA_XAUUSD!$B$2:$B$2401,MATCH($A248,ALGLIB_SSA_XAUUSD!$A$2:$A$2401,1)))</f>
        <v/>
      </c>
      <c r="C248">
        <f>IF($A248="","",INDEX(ALGLIB_SSA_XAUUSD!$C$2:$C$2401,MATCH($A248,ALGLIB_SSA_XAUUSD!$A$2:$A$2401,1)))</f>
        <v/>
      </c>
      <c r="D248" s="14">
        <f>IF($A248="","",INT((ROW()-2)/12)+1)</f>
        <v/>
      </c>
      <c r="E248" s="14">
        <f>IF(AND(E254&lt;&gt;"",D254=D242+1),E242+(E254-E242)*6/12,"")</f>
        <v/>
      </c>
      <c r="F248" s="14">
        <f>IF(AND(F254&lt;&gt;"",D254=D242+1),F242+(F254-F242)*6/12,"")</f>
        <v/>
      </c>
      <c r="G248" s="14">
        <f>IF(AND(G254&lt;&gt;"",D254=D242+1),G242+(G254-G242)*6/12,"")</f>
        <v/>
      </c>
      <c r="H248" s="14">
        <f>IF(AND(H254&lt;&gt;"",D254=D242+1),H242+(H254-H242)*6/12,"")</f>
        <v/>
      </c>
      <c r="I248" s="14">
        <f>IF(AND(L254&lt;&gt;"",D254=D242+1),I242+(I254-I242)*6/12,"")</f>
        <v/>
      </c>
      <c r="J248">
        <f>_xlfn.XLOOKUP($A248,ALGLIB_SSA_XAUUSD!$AA$2:$AA$2401,ALGLIB_SSA_XAUUSD!$P$2:$P$2401,"",0)</f>
        <v/>
      </c>
      <c r="K248">
        <f>_xlfn.XLOOKUP($A248,ALGLIB_SSA_XAUUSD!$AA$2:$AA$2401,ALGLIB_SSA_XAUUSD!$Q$2:$Q$2401,"",0)</f>
        <v/>
      </c>
      <c r="L248">
        <f>_xlfn.XLOOKUP($A248,ALGLIB_SSA_XAUUSD!$AA$2:$AA$2401,ALGLIB_SSA_XAUUSD!$R$2:$R$2401,"",0)</f>
        <v/>
      </c>
      <c r="M248">
        <f>_xlfn.XLOOKUP($A248,ALGLIB_SSA_XAUUSD!$AA$2:$AA$2401,ALGLIB_SSA_XAUUSD!$S$2:$S$2401,"",0)</f>
        <v/>
      </c>
      <c r="N248">
        <f>_xlfn.XLOOKUP($A248,ALGLIB_SSA_XAUUSD!$AA$2:$AA$2401,ALGLIB_SSA_XAUUSD!$T$2:$T$2401,"",0)</f>
        <v/>
      </c>
      <c r="O248">
        <f>_xlfn.XLOOKUP($A248,ALGLIB_SSA_XAUUSD!$AA$2:$AA$2401,ALGLIB_SSA_XAUUSD!$U$2:$U$2401,"",0)</f>
        <v/>
      </c>
      <c r="P248">
        <f>_xlfn.XLOOKUP($A248,ALGLIB_SSA_XAUUSD!$AA$2:$AA$2401,ALGLIB_SSA_XAUUSD!$V$2:$V$2401,"",0)</f>
        <v/>
      </c>
      <c r="S248">
        <f>A248</f>
        <v/>
      </c>
      <c r="T248">
        <f>J248</f>
        <v/>
      </c>
      <c r="U248">
        <f>K248</f>
        <v/>
      </c>
      <c r="V248" s="14">
        <f>IF($A248="","",MOD(ROW()-2,12)+1)</f>
        <v/>
      </c>
      <c r="W248">
        <f>L248</f>
        <v/>
      </c>
      <c r="X248" s="14">
        <f>IF(F248="","",F248)</f>
        <v/>
      </c>
      <c r="Y248" s="14">
        <f>IF(G248="","",G248)</f>
        <v/>
      </c>
      <c r="Z248">
        <f>M248</f>
        <v/>
      </c>
      <c r="AA248">
        <f>N248</f>
        <v/>
      </c>
      <c r="AB248" s="14">
        <f>IF(H248="","",H248)</f>
        <v/>
      </c>
      <c r="AC248">
        <f>O248</f>
        <v/>
      </c>
      <c r="AD248" s="14">
        <f>IF(I248="","",I248)</f>
        <v/>
      </c>
      <c r="AE248">
        <f>P248</f>
        <v/>
      </c>
      <c r="AH248">
        <f>IF(S248&lt;&gt;"",S248,AH247+900)</f>
        <v/>
      </c>
      <c r="AI248">
        <f>IF(T248&lt;&gt;"",T248,AI247)</f>
        <v/>
      </c>
      <c r="AJ248">
        <f>IF(U248&lt;&gt;"",U248,AJ247)</f>
        <v/>
      </c>
      <c r="AK248">
        <f>IF(W248&lt;&gt;"",W248,"")</f>
        <v/>
      </c>
      <c r="AL248" s="14">
        <f>IF(X248&lt;&gt;"",X248,"")</f>
        <v/>
      </c>
      <c r="AM248" s="14">
        <f>IF(Y248&lt;&gt;"",Y248,"")</f>
        <v/>
      </c>
      <c r="AN248" s="14">
        <f>IF(OR(AL248="",AM248=""),"",AL248-AM248)</f>
        <v/>
      </c>
      <c r="AO248">
        <f>IF(AN248="","",IF(AN248&gt;0,"Bullish","Bearish"))</f>
        <v/>
      </c>
      <c r="AP248">
        <f>IF(AO248="",AP247,AO248)</f>
        <v/>
      </c>
      <c r="AQ248" s="14">
        <f>IF(AB248&lt;&gt;"",AB248,"")</f>
        <v/>
      </c>
      <c r="AR248" s="14">
        <f>IF(AD248&lt;&gt;"",AD248,"")</f>
        <v/>
      </c>
      <c r="AS248">
        <f>IF(AS247+1=13,1,AS247+1)</f>
        <v/>
      </c>
      <c r="AT248">
        <f>IFERROR(IF(SLOPE($AQ$230:$AQ$241,$AS$230:$AS$241)&gt;0,MIN(3,ABS(SLOPE($AQ$230:$AQ$241,$AS$230:$AS$241))),IF(SLOPE($AQ$230:$AQ$241,$AS$230:$AS$241)&lt;-0.5,-0.5,0)),0)</f>
        <v/>
      </c>
      <c r="AU248">
        <f>IFERROR(IF(SLOPE($AR$230:$AR$241,$AS$230:$AS$241)&lt;0,MAX(-3,-ABS(SLOPE($AR$230:$AR$241,$AS$230:$AS$241))),IF(SLOPE($AR$230:$AR$241,$AS$230:$AS$241)&gt;0.5,0.5,0)),0)</f>
        <v/>
      </c>
      <c r="AV248">
        <f>($AQ$242+(AT248*(AS248-1)))</f>
        <v/>
      </c>
      <c r="AW248">
        <f>($AR$242+(AU248*(AS248-1)))</f>
        <v/>
      </c>
      <c r="AX248">
        <f>IF(AT248&gt;0,AV248+AT248,AV248)</f>
        <v/>
      </c>
      <c r="AY248">
        <f>IF(AU248&lt;0,AW248+AU248,AW248)</f>
        <v/>
      </c>
      <c r="BA248" s="14">
        <f>IFERROR(AX248-AQ248,"")</f>
        <v/>
      </c>
      <c r="BB248" s="14">
        <f>IFERROR(AY248-AR248,"")</f>
        <v/>
      </c>
      <c r="BD248">
        <f>AH248</f>
        <v/>
      </c>
      <c r="BE248">
        <f>AI248</f>
        <v/>
      </c>
      <c r="BF248">
        <f>AJ248</f>
        <v/>
      </c>
      <c r="BG248" s="14">
        <f>L248</f>
        <v/>
      </c>
      <c r="BH248" s="14">
        <f>IF(X248="","",X248)</f>
        <v/>
      </c>
      <c r="BI248" s="14">
        <f>IF(Y248="","",Y248)</f>
        <v/>
      </c>
      <c r="BJ248">
        <f>Z248</f>
        <v/>
      </c>
      <c r="BK248">
        <f>AA248</f>
        <v/>
      </c>
      <c r="BL248">
        <f>IFERROR(AX248,"")</f>
        <v/>
      </c>
      <c r="BM248">
        <f>IFERROR(AY248,"")</f>
        <v/>
      </c>
    </row>
    <row r="249" ht="14.25" customHeight="1">
      <c r="A249">
        <f>ALGLIB_SSA_XAUUSD!AA249</f>
        <v/>
      </c>
      <c r="B249">
        <f>IF($A249="","",INDEX(ALGLIB_SSA_XAUUSD!$B$2:$B$2401,MATCH($A249,ALGLIB_SSA_XAUUSD!$A$2:$A$2401,1)))</f>
        <v/>
      </c>
      <c r="C249">
        <f>IF($A249="","",INDEX(ALGLIB_SSA_XAUUSD!$C$2:$C$2401,MATCH($A249,ALGLIB_SSA_XAUUSD!$A$2:$A$2401,1)))</f>
        <v/>
      </c>
      <c r="D249" s="14">
        <f>IF($A249="","",INT((ROW()-2)/12)+1)</f>
        <v/>
      </c>
      <c r="E249" s="14">
        <f>IF(AND(E254&lt;&gt;"",D254=D242+1),E242+(E254-E242)*7/12,"")</f>
        <v/>
      </c>
      <c r="F249" s="14">
        <f>IF(AND(F254&lt;&gt;"",D254=D242+1),F242+(F254-F242)*7/12,"")</f>
        <v/>
      </c>
      <c r="G249" s="14">
        <f>IF(AND(G254&lt;&gt;"",D254=D242+1),G242+(G254-G242)*7/12,"")</f>
        <v/>
      </c>
      <c r="H249" s="14">
        <f>IF(AND(H254&lt;&gt;"",D254=D242+1),H242+(H254-H242)*7/12,"")</f>
        <v/>
      </c>
      <c r="I249" s="14">
        <f>IF(AND(L254&lt;&gt;"",D254=D242+1),I242+(I254-I242)*7/12,"")</f>
        <v/>
      </c>
      <c r="J249">
        <f>_xlfn.XLOOKUP($A249,ALGLIB_SSA_XAUUSD!$AA$2:$AA$2401,ALGLIB_SSA_XAUUSD!$P$2:$P$2401,"",0)</f>
        <v/>
      </c>
      <c r="K249">
        <f>_xlfn.XLOOKUP($A249,ALGLIB_SSA_XAUUSD!$AA$2:$AA$2401,ALGLIB_SSA_XAUUSD!$Q$2:$Q$2401,"",0)</f>
        <v/>
      </c>
      <c r="L249">
        <f>_xlfn.XLOOKUP($A249,ALGLIB_SSA_XAUUSD!$AA$2:$AA$2401,ALGLIB_SSA_XAUUSD!$R$2:$R$2401,"",0)</f>
        <v/>
      </c>
      <c r="M249">
        <f>_xlfn.XLOOKUP($A249,ALGLIB_SSA_XAUUSD!$AA$2:$AA$2401,ALGLIB_SSA_XAUUSD!$S$2:$S$2401,"",0)</f>
        <v/>
      </c>
      <c r="N249">
        <f>_xlfn.XLOOKUP($A249,ALGLIB_SSA_XAUUSD!$AA$2:$AA$2401,ALGLIB_SSA_XAUUSD!$T$2:$T$2401,"",0)</f>
        <v/>
      </c>
      <c r="O249">
        <f>_xlfn.XLOOKUP($A249,ALGLIB_SSA_XAUUSD!$AA$2:$AA$2401,ALGLIB_SSA_XAUUSD!$U$2:$U$2401,"",0)</f>
        <v/>
      </c>
      <c r="P249">
        <f>_xlfn.XLOOKUP($A249,ALGLIB_SSA_XAUUSD!$AA$2:$AA$2401,ALGLIB_SSA_XAUUSD!$V$2:$V$2401,"",0)</f>
        <v/>
      </c>
      <c r="S249">
        <f>A249</f>
        <v/>
      </c>
      <c r="T249">
        <f>J249</f>
        <v/>
      </c>
      <c r="U249">
        <f>K249</f>
        <v/>
      </c>
      <c r="V249" s="14">
        <f>IF($A249="","",MOD(ROW()-2,12)+1)</f>
        <v/>
      </c>
      <c r="W249">
        <f>L249</f>
        <v/>
      </c>
      <c r="X249" s="14">
        <f>IF(F249="","",F249)</f>
        <v/>
      </c>
      <c r="Y249" s="14">
        <f>IF(G249="","",G249)</f>
        <v/>
      </c>
      <c r="Z249">
        <f>M249</f>
        <v/>
      </c>
      <c r="AA249">
        <f>N249</f>
        <v/>
      </c>
      <c r="AB249" s="14">
        <f>IF(H249="","",H249)</f>
        <v/>
      </c>
      <c r="AC249">
        <f>O249</f>
        <v/>
      </c>
      <c r="AD249" s="14">
        <f>IF(I249="","",I249)</f>
        <v/>
      </c>
      <c r="AE249">
        <f>P249</f>
        <v/>
      </c>
      <c r="AH249">
        <f>IF(S249&lt;&gt;"",S249,AH248+900)</f>
        <v/>
      </c>
      <c r="AI249">
        <f>IF(T249&lt;&gt;"",T249,AI248)</f>
        <v/>
      </c>
      <c r="AJ249">
        <f>IF(U249&lt;&gt;"",U249,AJ248)</f>
        <v/>
      </c>
      <c r="AK249">
        <f>IF(W249&lt;&gt;"",W249,"")</f>
        <v/>
      </c>
      <c r="AL249" s="14">
        <f>IF(X249&lt;&gt;"",X249,"")</f>
        <v/>
      </c>
      <c r="AM249" s="14">
        <f>IF(Y249&lt;&gt;"",Y249,"")</f>
        <v/>
      </c>
      <c r="AN249" s="14">
        <f>IF(OR(AL249="",AM249=""),"",AL249-AM249)</f>
        <v/>
      </c>
      <c r="AO249">
        <f>IF(AN249="","",IF(AN249&gt;0,"Bullish","Bearish"))</f>
        <v/>
      </c>
      <c r="AP249">
        <f>IF(AO249="",AP248,AO249)</f>
        <v/>
      </c>
      <c r="AQ249" s="14">
        <f>IF(AB249&lt;&gt;"",AB249,"")</f>
        <v/>
      </c>
      <c r="AR249" s="14">
        <f>IF(AD249&lt;&gt;"",AD249,"")</f>
        <v/>
      </c>
      <c r="AS249">
        <f>IF(AS248+1=13,1,AS248+1)</f>
        <v/>
      </c>
      <c r="AT249">
        <f>IFERROR(IF(SLOPE($AQ$230:$AQ$241,$AS$230:$AS$241)&gt;0,MIN(3,ABS(SLOPE($AQ$230:$AQ$241,$AS$230:$AS$241))),IF(SLOPE($AQ$230:$AQ$241,$AS$230:$AS$241)&lt;-0.5,-0.5,0)),0)</f>
        <v/>
      </c>
      <c r="AU249">
        <f>IFERROR(IF(SLOPE($AR$230:$AR$241,$AS$230:$AS$241)&lt;0,MAX(-3,-ABS(SLOPE($AR$230:$AR$241,$AS$230:$AS$241))),IF(SLOPE($AR$230:$AR$241,$AS$230:$AS$241)&gt;0.5,0.5,0)),0)</f>
        <v/>
      </c>
      <c r="AV249">
        <f>($AQ$242+(AT249*(AS249-1)))</f>
        <v/>
      </c>
      <c r="AW249">
        <f>($AR$242+(AU249*(AS249-1)))</f>
        <v/>
      </c>
      <c r="AX249">
        <f>IF(AT249&gt;0,AV249+AT249,AV249)</f>
        <v/>
      </c>
      <c r="AY249">
        <f>IF(AU249&lt;0,AW249+AU249,AW249)</f>
        <v/>
      </c>
      <c r="BA249" s="14">
        <f>IFERROR(AX249-AQ249,"")</f>
        <v/>
      </c>
      <c r="BB249" s="14">
        <f>IFERROR(AY249-AR249,"")</f>
        <v/>
      </c>
      <c r="BD249">
        <f>AH249</f>
        <v/>
      </c>
      <c r="BE249">
        <f>AI249</f>
        <v/>
      </c>
      <c r="BF249">
        <f>AJ249</f>
        <v/>
      </c>
      <c r="BG249" s="14">
        <f>L249</f>
        <v/>
      </c>
      <c r="BH249" s="14">
        <f>IF(X249="","",X249)</f>
        <v/>
      </c>
      <c r="BI249" s="14">
        <f>IF(Y249="","",Y249)</f>
        <v/>
      </c>
      <c r="BJ249">
        <f>Z249</f>
        <v/>
      </c>
      <c r="BK249">
        <f>AA249</f>
        <v/>
      </c>
      <c r="BL249">
        <f>IFERROR(AX249,"")</f>
        <v/>
      </c>
      <c r="BM249">
        <f>IFERROR(AY249,"")</f>
        <v/>
      </c>
    </row>
    <row r="250" ht="14.25" customHeight="1">
      <c r="A250">
        <f>ALGLIB_SSA_XAUUSD!AA250</f>
        <v/>
      </c>
      <c r="B250">
        <f>IF($A250="","",INDEX(ALGLIB_SSA_XAUUSD!$B$2:$B$2401,MATCH($A250,ALGLIB_SSA_XAUUSD!$A$2:$A$2401,1)))</f>
        <v/>
      </c>
      <c r="C250">
        <f>IF($A250="","",INDEX(ALGLIB_SSA_XAUUSD!$C$2:$C$2401,MATCH($A250,ALGLIB_SSA_XAUUSD!$A$2:$A$2401,1)))</f>
        <v/>
      </c>
      <c r="D250" s="14">
        <f>IF($A250="","",INT((ROW()-2)/12)+1)</f>
        <v/>
      </c>
      <c r="E250" s="14">
        <f>IF(AND(E254&lt;&gt;"",D254=D242+1),E242+(E254-E242)*8/12,"")</f>
        <v/>
      </c>
      <c r="F250" s="14">
        <f>IF(AND(F254&lt;&gt;"",D254=D242+1),F242+(F254-F242)*8/12,"")</f>
        <v/>
      </c>
      <c r="G250" s="14">
        <f>IF(AND(G254&lt;&gt;"",D254=D242+1),G242+(G254-G242)*8/12,"")</f>
        <v/>
      </c>
      <c r="H250" s="14">
        <f>IF(AND(H254&lt;&gt;"",D254=D242+1),H242+(H254-H242)*8/12,"")</f>
        <v/>
      </c>
      <c r="I250" s="14">
        <f>IF(AND(L254&lt;&gt;"",D254=D242+1),I242+(I254-I242)*8/12,"")</f>
        <v/>
      </c>
      <c r="J250">
        <f>_xlfn.XLOOKUP($A250,ALGLIB_SSA_XAUUSD!$AA$2:$AA$2401,ALGLIB_SSA_XAUUSD!$P$2:$P$2401,"",0)</f>
        <v/>
      </c>
      <c r="K250">
        <f>_xlfn.XLOOKUP($A250,ALGLIB_SSA_XAUUSD!$AA$2:$AA$2401,ALGLIB_SSA_XAUUSD!$Q$2:$Q$2401,"",0)</f>
        <v/>
      </c>
      <c r="L250">
        <f>_xlfn.XLOOKUP($A250,ALGLIB_SSA_XAUUSD!$AA$2:$AA$2401,ALGLIB_SSA_XAUUSD!$R$2:$R$2401,"",0)</f>
        <v/>
      </c>
      <c r="M250">
        <f>_xlfn.XLOOKUP($A250,ALGLIB_SSA_XAUUSD!$AA$2:$AA$2401,ALGLIB_SSA_XAUUSD!$S$2:$S$2401,"",0)</f>
        <v/>
      </c>
      <c r="N250">
        <f>_xlfn.XLOOKUP($A250,ALGLIB_SSA_XAUUSD!$AA$2:$AA$2401,ALGLIB_SSA_XAUUSD!$T$2:$T$2401,"",0)</f>
        <v/>
      </c>
      <c r="O250">
        <f>_xlfn.XLOOKUP($A250,ALGLIB_SSA_XAUUSD!$AA$2:$AA$2401,ALGLIB_SSA_XAUUSD!$U$2:$U$2401,"",0)</f>
        <v/>
      </c>
      <c r="P250">
        <f>_xlfn.XLOOKUP($A250,ALGLIB_SSA_XAUUSD!$AA$2:$AA$2401,ALGLIB_SSA_XAUUSD!$V$2:$V$2401,"",0)</f>
        <v/>
      </c>
      <c r="S250">
        <f>A250</f>
        <v/>
      </c>
      <c r="T250">
        <f>J250</f>
        <v/>
      </c>
      <c r="U250">
        <f>K250</f>
        <v/>
      </c>
      <c r="V250" s="14">
        <f>IF($A250="","",MOD(ROW()-2,12)+1)</f>
        <v/>
      </c>
      <c r="W250">
        <f>L250</f>
        <v/>
      </c>
      <c r="X250" s="14">
        <f>IF(F250="","",F250)</f>
        <v/>
      </c>
      <c r="Y250" s="14">
        <f>IF(G250="","",G250)</f>
        <v/>
      </c>
      <c r="Z250">
        <f>M250</f>
        <v/>
      </c>
      <c r="AA250">
        <f>N250</f>
        <v/>
      </c>
      <c r="AB250" s="14">
        <f>IF(H250="","",H250)</f>
        <v/>
      </c>
      <c r="AC250">
        <f>O250</f>
        <v/>
      </c>
      <c r="AD250" s="14">
        <f>IF(I250="","",I250)</f>
        <v/>
      </c>
      <c r="AE250">
        <f>P250</f>
        <v/>
      </c>
      <c r="AH250">
        <f>IF(S250&lt;&gt;"",S250,AH249+900)</f>
        <v/>
      </c>
      <c r="AI250">
        <f>IF(T250&lt;&gt;"",T250,AI249)</f>
        <v/>
      </c>
      <c r="AJ250">
        <f>IF(U250&lt;&gt;"",U250,AJ249)</f>
        <v/>
      </c>
      <c r="AK250">
        <f>IF(W250&lt;&gt;"",W250,"")</f>
        <v/>
      </c>
      <c r="AL250" s="14">
        <f>IF(X250&lt;&gt;"",X250,"")</f>
        <v/>
      </c>
      <c r="AM250" s="14">
        <f>IF(Y250&lt;&gt;"",Y250,"")</f>
        <v/>
      </c>
      <c r="AN250" s="14">
        <f>IF(OR(AL250="",AM250=""),"",AL250-AM250)</f>
        <v/>
      </c>
      <c r="AO250">
        <f>IF(AN250="","",IF(AN250&gt;0,"Bullish","Bearish"))</f>
        <v/>
      </c>
      <c r="AP250">
        <f>IF(AO250="",AP249,AO250)</f>
        <v/>
      </c>
      <c r="AQ250" s="14">
        <f>IF(AB250&lt;&gt;"",AB250,"")</f>
        <v/>
      </c>
      <c r="AR250" s="14">
        <f>IF(AD250&lt;&gt;"",AD250,"")</f>
        <v/>
      </c>
      <c r="AS250">
        <f>IF(AS249+1=13,1,AS249+1)</f>
        <v/>
      </c>
      <c r="AT250">
        <f>IFERROR(IF(SLOPE($AQ$230:$AQ$241,$AS$230:$AS$241)&gt;0,MIN(3,ABS(SLOPE($AQ$230:$AQ$241,$AS$230:$AS$241))),IF(SLOPE($AQ$230:$AQ$241,$AS$230:$AS$241)&lt;-0.5,-0.5,0)),0)</f>
        <v/>
      </c>
      <c r="AU250">
        <f>IFERROR(IF(SLOPE($AR$230:$AR$241,$AS$230:$AS$241)&lt;0,MAX(-3,-ABS(SLOPE($AR$230:$AR$241,$AS$230:$AS$241))),IF(SLOPE($AR$230:$AR$241,$AS$230:$AS$241)&gt;0.5,0.5,0)),0)</f>
        <v/>
      </c>
      <c r="AV250">
        <f>($AQ$242+(AT250*(AS250-1)))</f>
        <v/>
      </c>
      <c r="AW250">
        <f>($AR$242+(AU250*(AS250-1)))</f>
        <v/>
      </c>
      <c r="AX250">
        <f>IF(AT250&gt;0,AV250+AT250,AV250)</f>
        <v/>
      </c>
      <c r="AY250">
        <f>IF(AU250&lt;0,AW250+AU250,AW250)</f>
        <v/>
      </c>
      <c r="BA250" s="14">
        <f>IFERROR(AX250-AQ250,"")</f>
        <v/>
      </c>
      <c r="BB250" s="14">
        <f>IFERROR(AY250-AR250,"")</f>
        <v/>
      </c>
      <c r="BD250">
        <f>AH250</f>
        <v/>
      </c>
      <c r="BE250">
        <f>AI250</f>
        <v/>
      </c>
      <c r="BF250">
        <f>AJ250</f>
        <v/>
      </c>
      <c r="BG250" s="14">
        <f>L250</f>
        <v/>
      </c>
      <c r="BH250" s="14">
        <f>IF(X250="","",X250)</f>
        <v/>
      </c>
      <c r="BI250" s="14">
        <f>IF(Y250="","",Y250)</f>
        <v/>
      </c>
      <c r="BJ250">
        <f>Z250</f>
        <v/>
      </c>
      <c r="BK250">
        <f>AA250</f>
        <v/>
      </c>
      <c r="BL250">
        <f>IFERROR(AX250,"")</f>
        <v/>
      </c>
      <c r="BM250">
        <f>IFERROR(AY250,"")</f>
        <v/>
      </c>
    </row>
    <row r="251" ht="14.25" customHeight="1">
      <c r="A251">
        <f>ALGLIB_SSA_XAUUSD!AA251</f>
        <v/>
      </c>
      <c r="B251">
        <f>IF($A251="","",INDEX(ALGLIB_SSA_XAUUSD!$B$2:$B$2401,MATCH($A251,ALGLIB_SSA_XAUUSD!$A$2:$A$2401,1)))</f>
        <v/>
      </c>
      <c r="C251">
        <f>IF($A251="","",INDEX(ALGLIB_SSA_XAUUSD!$C$2:$C$2401,MATCH($A251,ALGLIB_SSA_XAUUSD!$A$2:$A$2401,1)))</f>
        <v/>
      </c>
      <c r="D251" s="14">
        <f>IF($A251="","",INT((ROW()-2)/12)+1)</f>
        <v/>
      </c>
      <c r="E251" s="14">
        <f>IF(AND(E254&lt;&gt;"",D254=D242+1),E242+(E254-E242)*9/12,"")</f>
        <v/>
      </c>
      <c r="F251" s="14">
        <f>IF(AND(F254&lt;&gt;"",D254=D242+1),F242+(F254-F242)*9/12,"")</f>
        <v/>
      </c>
      <c r="G251" s="14">
        <f>IF(AND(G254&lt;&gt;"",D254=D242+1),G242+(G254-G242)*9/12,"")</f>
        <v/>
      </c>
      <c r="H251" s="14">
        <f>IF(AND(H254&lt;&gt;"",D254=D242+1),H242+(H254-H242)*9/12,"")</f>
        <v/>
      </c>
      <c r="I251" s="14">
        <f>IF(AND(L254&lt;&gt;"",D254=D242+1),I242+(I254-I242)*9/12,"")</f>
        <v/>
      </c>
      <c r="J251">
        <f>_xlfn.XLOOKUP($A251,ALGLIB_SSA_XAUUSD!$AA$2:$AA$2401,ALGLIB_SSA_XAUUSD!$P$2:$P$2401,"",0)</f>
        <v/>
      </c>
      <c r="K251">
        <f>_xlfn.XLOOKUP($A251,ALGLIB_SSA_XAUUSD!$AA$2:$AA$2401,ALGLIB_SSA_XAUUSD!$Q$2:$Q$2401,"",0)</f>
        <v/>
      </c>
      <c r="L251">
        <f>_xlfn.XLOOKUP($A251,ALGLIB_SSA_XAUUSD!$AA$2:$AA$2401,ALGLIB_SSA_XAUUSD!$R$2:$R$2401,"",0)</f>
        <v/>
      </c>
      <c r="M251">
        <f>_xlfn.XLOOKUP($A251,ALGLIB_SSA_XAUUSD!$AA$2:$AA$2401,ALGLIB_SSA_XAUUSD!$S$2:$S$2401,"",0)</f>
        <v/>
      </c>
      <c r="N251">
        <f>_xlfn.XLOOKUP($A251,ALGLIB_SSA_XAUUSD!$AA$2:$AA$2401,ALGLIB_SSA_XAUUSD!$T$2:$T$2401,"",0)</f>
        <v/>
      </c>
      <c r="O251">
        <f>_xlfn.XLOOKUP($A251,ALGLIB_SSA_XAUUSD!$AA$2:$AA$2401,ALGLIB_SSA_XAUUSD!$U$2:$U$2401,"",0)</f>
        <v/>
      </c>
      <c r="P251">
        <f>_xlfn.XLOOKUP($A251,ALGLIB_SSA_XAUUSD!$AA$2:$AA$2401,ALGLIB_SSA_XAUUSD!$V$2:$V$2401,"",0)</f>
        <v/>
      </c>
      <c r="S251">
        <f>A251</f>
        <v/>
      </c>
      <c r="T251">
        <f>J251</f>
        <v/>
      </c>
      <c r="U251">
        <f>K251</f>
        <v/>
      </c>
      <c r="V251" s="14">
        <f>IF($A251="","",MOD(ROW()-2,12)+1)</f>
        <v/>
      </c>
      <c r="W251">
        <f>L251</f>
        <v/>
      </c>
      <c r="X251" s="14">
        <f>IF(F251="","",F251)</f>
        <v/>
      </c>
      <c r="Y251" s="14">
        <f>IF(G251="","",G251)</f>
        <v/>
      </c>
      <c r="Z251">
        <f>M251</f>
        <v/>
      </c>
      <c r="AA251">
        <f>N251</f>
        <v/>
      </c>
      <c r="AB251" s="14">
        <f>IF(H251="","",H251)</f>
        <v/>
      </c>
      <c r="AC251">
        <f>O251</f>
        <v/>
      </c>
      <c r="AD251" s="14">
        <f>IF(I251="","",I251)</f>
        <v/>
      </c>
      <c r="AE251">
        <f>P251</f>
        <v/>
      </c>
      <c r="AH251">
        <f>IF(S251&lt;&gt;"",S251,AH250+900)</f>
        <v/>
      </c>
      <c r="AI251">
        <f>IF(T251&lt;&gt;"",T251,AI250)</f>
        <v/>
      </c>
      <c r="AJ251">
        <f>IF(U251&lt;&gt;"",U251,AJ250)</f>
        <v/>
      </c>
      <c r="AK251">
        <f>IF(W251&lt;&gt;"",W251,"")</f>
        <v/>
      </c>
      <c r="AL251" s="14">
        <f>IF(X251&lt;&gt;"",X251,"")</f>
        <v/>
      </c>
      <c r="AM251" s="14">
        <f>IF(Y251&lt;&gt;"",Y251,"")</f>
        <v/>
      </c>
      <c r="AN251" s="14">
        <f>IF(OR(AL251="",AM251=""),"",AL251-AM251)</f>
        <v/>
      </c>
      <c r="AO251">
        <f>IF(AN251="","",IF(AN251&gt;0,"Bullish","Bearish"))</f>
        <v/>
      </c>
      <c r="AP251">
        <f>IF(AO251="",AP250,AO251)</f>
        <v/>
      </c>
      <c r="AQ251" s="14">
        <f>IF(AB251&lt;&gt;"",AB251,"")</f>
        <v/>
      </c>
      <c r="AR251" s="14">
        <f>IF(AD251&lt;&gt;"",AD251,"")</f>
        <v/>
      </c>
      <c r="AS251">
        <f>IF(AS250+1=13,1,AS250+1)</f>
        <v/>
      </c>
      <c r="AT251">
        <f>IFERROR(IF(SLOPE($AQ$230:$AQ$241,$AS$230:$AS$241)&gt;0,MIN(3,ABS(SLOPE($AQ$230:$AQ$241,$AS$230:$AS$241))),IF(SLOPE($AQ$230:$AQ$241,$AS$230:$AS$241)&lt;-0.5,-0.5,0)),0)</f>
        <v/>
      </c>
      <c r="AU251">
        <f>IFERROR(IF(SLOPE($AR$230:$AR$241,$AS$230:$AS$241)&lt;0,MAX(-3,-ABS(SLOPE($AR$230:$AR$241,$AS$230:$AS$241))),IF(SLOPE($AR$230:$AR$241,$AS$230:$AS$241)&gt;0.5,0.5,0)),0)</f>
        <v/>
      </c>
      <c r="AV251">
        <f>($AQ$242+(AT251*(AS251-1)))</f>
        <v/>
      </c>
      <c r="AW251">
        <f>($AR$242+(AU251*(AS251-1)))</f>
        <v/>
      </c>
      <c r="AX251">
        <f>IF(AT251&gt;0,AV251+AT251,AV251)</f>
        <v/>
      </c>
      <c r="AY251">
        <f>IF(AU251&lt;0,AW251+AU251,AW251)</f>
        <v/>
      </c>
      <c r="BA251" s="14">
        <f>IFERROR(AX251-AQ251,"")</f>
        <v/>
      </c>
      <c r="BB251" s="14">
        <f>IFERROR(AY251-AR251,"")</f>
        <v/>
      </c>
      <c r="BD251">
        <f>AH251</f>
        <v/>
      </c>
      <c r="BE251">
        <f>AI251</f>
        <v/>
      </c>
      <c r="BF251">
        <f>AJ251</f>
        <v/>
      </c>
      <c r="BG251" s="14">
        <f>L251</f>
        <v/>
      </c>
      <c r="BH251" s="14">
        <f>IF(X251="","",X251)</f>
        <v/>
      </c>
      <c r="BI251" s="14">
        <f>IF(Y251="","",Y251)</f>
        <v/>
      </c>
      <c r="BJ251">
        <f>Z251</f>
        <v/>
      </c>
      <c r="BK251">
        <f>AA251</f>
        <v/>
      </c>
      <c r="BL251">
        <f>IFERROR(AX251,"")</f>
        <v/>
      </c>
      <c r="BM251">
        <f>IFERROR(AY251,"")</f>
        <v/>
      </c>
    </row>
    <row r="252" ht="14.25" customHeight="1">
      <c r="A252">
        <f>ALGLIB_SSA_XAUUSD!AA252</f>
        <v/>
      </c>
      <c r="B252">
        <f>IF($A252="","",INDEX(ALGLIB_SSA_XAUUSD!$B$2:$B$2401,MATCH($A252,ALGLIB_SSA_XAUUSD!$A$2:$A$2401,1)))</f>
        <v/>
      </c>
      <c r="C252">
        <f>IF($A252="","",INDEX(ALGLIB_SSA_XAUUSD!$C$2:$C$2401,MATCH($A252,ALGLIB_SSA_XAUUSD!$A$2:$A$2401,1)))</f>
        <v/>
      </c>
      <c r="D252" s="14">
        <f>IF($A252="","",INT((ROW()-2)/12)+1)</f>
        <v/>
      </c>
      <c r="E252" s="14">
        <f>IF(AND(E254&lt;&gt;"",D254=D242+1),E242+(E254-E242)*10/12,"")</f>
        <v/>
      </c>
      <c r="F252" s="14">
        <f>IF(AND(F254&lt;&gt;"",D254=D242+1),F242+(F254-F242)*10/12,"")</f>
        <v/>
      </c>
      <c r="G252" s="14">
        <f>IF(AND(G254&lt;&gt;"",D254=D242+1),G242+(G254-G242)*10/12,"")</f>
        <v/>
      </c>
      <c r="H252" s="14">
        <f>IF(AND(H254&lt;&gt;"",D254=D242+1),H242+(H254-H242)*10/12,"")</f>
        <v/>
      </c>
      <c r="I252" s="14">
        <f>IF(AND(L254&lt;&gt;"",D254=D242+1),I242+(I254-I242)*10/12,"")</f>
        <v/>
      </c>
      <c r="J252">
        <f>_xlfn.XLOOKUP($A252,ALGLIB_SSA_XAUUSD!$AA$2:$AA$2401,ALGLIB_SSA_XAUUSD!$P$2:$P$2401,"",0)</f>
        <v/>
      </c>
      <c r="K252">
        <f>_xlfn.XLOOKUP($A252,ALGLIB_SSA_XAUUSD!$AA$2:$AA$2401,ALGLIB_SSA_XAUUSD!$Q$2:$Q$2401,"",0)</f>
        <v/>
      </c>
      <c r="L252">
        <f>_xlfn.XLOOKUP($A252,ALGLIB_SSA_XAUUSD!$AA$2:$AA$2401,ALGLIB_SSA_XAUUSD!$R$2:$R$2401,"",0)</f>
        <v/>
      </c>
      <c r="M252">
        <f>_xlfn.XLOOKUP($A252,ALGLIB_SSA_XAUUSD!$AA$2:$AA$2401,ALGLIB_SSA_XAUUSD!$S$2:$S$2401,"",0)</f>
        <v/>
      </c>
      <c r="N252">
        <f>_xlfn.XLOOKUP($A252,ALGLIB_SSA_XAUUSD!$AA$2:$AA$2401,ALGLIB_SSA_XAUUSD!$T$2:$T$2401,"",0)</f>
        <v/>
      </c>
      <c r="O252">
        <f>_xlfn.XLOOKUP($A252,ALGLIB_SSA_XAUUSD!$AA$2:$AA$2401,ALGLIB_SSA_XAUUSD!$U$2:$U$2401,"",0)</f>
        <v/>
      </c>
      <c r="P252">
        <f>_xlfn.XLOOKUP($A252,ALGLIB_SSA_XAUUSD!$AA$2:$AA$2401,ALGLIB_SSA_XAUUSD!$V$2:$V$2401,"",0)</f>
        <v/>
      </c>
      <c r="S252">
        <f>A252</f>
        <v/>
      </c>
      <c r="T252">
        <f>J252</f>
        <v/>
      </c>
      <c r="U252">
        <f>K252</f>
        <v/>
      </c>
      <c r="V252" s="14">
        <f>IF($A252="","",MOD(ROW()-2,12)+1)</f>
        <v/>
      </c>
      <c r="W252">
        <f>L252</f>
        <v/>
      </c>
      <c r="X252" s="14">
        <f>IF(F252="","",F252)</f>
        <v/>
      </c>
      <c r="Y252" s="14">
        <f>IF(G252="","",G252)</f>
        <v/>
      </c>
      <c r="Z252">
        <f>M252</f>
        <v/>
      </c>
      <c r="AA252">
        <f>N252</f>
        <v/>
      </c>
      <c r="AB252" s="14">
        <f>IF(H252="","",H252)</f>
        <v/>
      </c>
      <c r="AC252">
        <f>O252</f>
        <v/>
      </c>
      <c r="AD252" s="14">
        <f>IF(I252="","",I252)</f>
        <v/>
      </c>
      <c r="AE252">
        <f>P252</f>
        <v/>
      </c>
      <c r="AH252">
        <f>IF(S252&lt;&gt;"",S252,AH251+900)</f>
        <v/>
      </c>
      <c r="AI252">
        <f>IF(T252&lt;&gt;"",T252,AI251)</f>
        <v/>
      </c>
      <c r="AJ252">
        <f>IF(U252&lt;&gt;"",U252,AJ251)</f>
        <v/>
      </c>
      <c r="AK252">
        <f>IF(W252&lt;&gt;"",W252,"")</f>
        <v/>
      </c>
      <c r="AL252" s="14">
        <f>IF(X252&lt;&gt;"",X252,"")</f>
        <v/>
      </c>
      <c r="AM252" s="14">
        <f>IF(Y252&lt;&gt;"",Y252,"")</f>
        <v/>
      </c>
      <c r="AN252" s="14">
        <f>IF(OR(AL252="",AM252=""),"",AL252-AM252)</f>
        <v/>
      </c>
      <c r="AO252">
        <f>IF(AN252="","",IF(AN252&gt;0,"Bullish","Bearish"))</f>
        <v/>
      </c>
      <c r="AP252">
        <f>IF(AO252="",AP251,AO252)</f>
        <v/>
      </c>
      <c r="AQ252" s="14">
        <f>IF(AB252&lt;&gt;"",AB252,"")</f>
        <v/>
      </c>
      <c r="AR252" s="14">
        <f>IF(AD252&lt;&gt;"",AD252,"")</f>
        <v/>
      </c>
      <c r="AS252">
        <f>IF(AS251+1=13,1,AS251+1)</f>
        <v/>
      </c>
      <c r="AT252">
        <f>IFERROR(IF(SLOPE($AQ$230:$AQ$241,$AS$230:$AS$241)&gt;0,MIN(3,ABS(SLOPE($AQ$230:$AQ$241,$AS$230:$AS$241))),IF(SLOPE($AQ$230:$AQ$241,$AS$230:$AS$241)&lt;-0.5,-0.5,0)),0)</f>
        <v/>
      </c>
      <c r="AU252">
        <f>IFERROR(IF(SLOPE($AR$230:$AR$241,$AS$230:$AS$241)&lt;0,MAX(-3,-ABS(SLOPE($AR$230:$AR$241,$AS$230:$AS$241))),IF(SLOPE($AR$230:$AR$241,$AS$230:$AS$241)&gt;0.5,0.5,0)),0)</f>
        <v/>
      </c>
      <c r="AV252">
        <f>($AQ$242+(AT252*(AS252-1)))</f>
        <v/>
      </c>
      <c r="AW252">
        <f>($AR$242+(AU252*(AS252-1)))</f>
        <v/>
      </c>
      <c r="AX252">
        <f>IF(AT252&gt;0,AV252+AT252,AV252)</f>
        <v/>
      </c>
      <c r="AY252">
        <f>IF(AU252&lt;0,AW252+AU252,AW252)</f>
        <v/>
      </c>
      <c r="BA252" s="14">
        <f>IFERROR(AX252-AQ252,"")</f>
        <v/>
      </c>
      <c r="BB252" s="14">
        <f>IFERROR(AY252-AR252,"")</f>
        <v/>
      </c>
      <c r="BD252">
        <f>AH252</f>
        <v/>
      </c>
      <c r="BE252">
        <f>AI252</f>
        <v/>
      </c>
      <c r="BF252">
        <f>AJ252</f>
        <v/>
      </c>
      <c r="BG252" s="14">
        <f>L252</f>
        <v/>
      </c>
      <c r="BH252" s="14">
        <f>IF(X252="","",X252)</f>
        <v/>
      </c>
      <c r="BI252" s="14">
        <f>IF(Y252="","",Y252)</f>
        <v/>
      </c>
      <c r="BJ252">
        <f>Z252</f>
        <v/>
      </c>
      <c r="BK252">
        <f>AA252</f>
        <v/>
      </c>
      <c r="BL252">
        <f>IFERROR(AX252,"")</f>
        <v/>
      </c>
      <c r="BM252">
        <f>IFERROR(AY252,"")</f>
        <v/>
      </c>
    </row>
    <row r="253" ht="14.25" customHeight="1">
      <c r="A253">
        <f>ALGLIB_SSA_XAUUSD!AA253</f>
        <v/>
      </c>
      <c r="B253">
        <f>IF($A253="","",INDEX(ALGLIB_SSA_XAUUSD!$B$2:$B$2401,MATCH($A253,ALGLIB_SSA_XAUUSD!$A$2:$A$2401,1)))</f>
        <v/>
      </c>
      <c r="C253">
        <f>IF($A253="","",INDEX(ALGLIB_SSA_XAUUSD!$C$2:$C$2401,MATCH($A253,ALGLIB_SSA_XAUUSD!$A$2:$A$2401,1)))</f>
        <v/>
      </c>
      <c r="D253" s="14">
        <f>IF($A253="","",INT((ROW()-2)/12)+1)</f>
        <v/>
      </c>
      <c r="E253" s="14">
        <f>IF(AND(E254&lt;&gt;"",D254=D242+1),E242+(E254-E242)*11/12,"")</f>
        <v/>
      </c>
      <c r="F253" s="14">
        <f>IF(AND(F254&lt;&gt;"",D254=D242+1),F242+(F254-F242)*11/12,"")</f>
        <v/>
      </c>
      <c r="G253" s="14">
        <f>IF(AND(G254&lt;&gt;"",D254=D242+1),G242+(G254-G242)*11/12,"")</f>
        <v/>
      </c>
      <c r="H253" s="14">
        <f>IF(AND(H254&lt;&gt;"",D254=D242+1),H242+(H254-H242)*11/12,"")</f>
        <v/>
      </c>
      <c r="I253" s="14">
        <f>IF(AND(L254&lt;&gt;"",D254=D242+1),I242+(I254-I242)*11/12,"")</f>
        <v/>
      </c>
      <c r="J253">
        <f>_xlfn.XLOOKUP($A253,ALGLIB_SSA_XAUUSD!$AA$2:$AA$2401,ALGLIB_SSA_XAUUSD!$P$2:$P$2401,"",0)</f>
        <v/>
      </c>
      <c r="K253">
        <f>_xlfn.XLOOKUP($A253,ALGLIB_SSA_XAUUSD!$AA$2:$AA$2401,ALGLIB_SSA_XAUUSD!$Q$2:$Q$2401,"",0)</f>
        <v/>
      </c>
      <c r="L253">
        <f>_xlfn.XLOOKUP($A253,ALGLIB_SSA_XAUUSD!$AA$2:$AA$2401,ALGLIB_SSA_XAUUSD!$R$2:$R$2401,"",0)</f>
        <v/>
      </c>
      <c r="M253">
        <f>_xlfn.XLOOKUP($A253,ALGLIB_SSA_XAUUSD!$AA$2:$AA$2401,ALGLIB_SSA_XAUUSD!$S$2:$S$2401,"",0)</f>
        <v/>
      </c>
      <c r="N253">
        <f>_xlfn.XLOOKUP($A253,ALGLIB_SSA_XAUUSD!$AA$2:$AA$2401,ALGLIB_SSA_XAUUSD!$T$2:$T$2401,"",0)</f>
        <v/>
      </c>
      <c r="O253">
        <f>_xlfn.XLOOKUP($A253,ALGLIB_SSA_XAUUSD!$AA$2:$AA$2401,ALGLIB_SSA_XAUUSD!$U$2:$U$2401,"",0)</f>
        <v/>
      </c>
      <c r="P253">
        <f>_xlfn.XLOOKUP($A253,ALGLIB_SSA_XAUUSD!$AA$2:$AA$2401,ALGLIB_SSA_XAUUSD!$V$2:$V$2401,"",0)</f>
        <v/>
      </c>
      <c r="S253">
        <f>A253</f>
        <v/>
      </c>
      <c r="T253">
        <f>J253</f>
        <v/>
      </c>
      <c r="U253">
        <f>K253</f>
        <v/>
      </c>
      <c r="V253" s="14">
        <f>IF($A253="","",MOD(ROW()-2,12)+1)</f>
        <v/>
      </c>
      <c r="W253">
        <f>L253</f>
        <v/>
      </c>
      <c r="X253" s="14">
        <f>IF(F253="","",F253)</f>
        <v/>
      </c>
      <c r="Y253" s="14">
        <f>IF(G253="","",G253)</f>
        <v/>
      </c>
      <c r="Z253">
        <f>M253</f>
        <v/>
      </c>
      <c r="AA253">
        <f>N253</f>
        <v/>
      </c>
      <c r="AB253" s="14">
        <f>IF(H253="","",H253)</f>
        <v/>
      </c>
      <c r="AC253">
        <f>O253</f>
        <v/>
      </c>
      <c r="AD253" s="14">
        <f>IF(I253="","",I253)</f>
        <v/>
      </c>
      <c r="AE253">
        <f>P253</f>
        <v/>
      </c>
      <c r="AH253">
        <f>IF(S253&lt;&gt;"",S253,AH252+900)</f>
        <v/>
      </c>
      <c r="AI253">
        <f>IF(T253&lt;&gt;"",T253,AI252)</f>
        <v/>
      </c>
      <c r="AJ253">
        <f>IF(U253&lt;&gt;"",U253,AJ252)</f>
        <v/>
      </c>
      <c r="AK253">
        <f>IF(W253&lt;&gt;"",W253,"")</f>
        <v/>
      </c>
      <c r="AL253" s="14">
        <f>IF(X253&lt;&gt;"",X253,"")</f>
        <v/>
      </c>
      <c r="AM253" s="14">
        <f>IF(Y253&lt;&gt;"",Y253,"")</f>
        <v/>
      </c>
      <c r="AN253" s="14">
        <f>IF(OR(AL253="",AM253=""),"",AL253-AM253)</f>
        <v/>
      </c>
      <c r="AO253">
        <f>IF(AN253="","",IF(AN253&gt;0,"Bullish","Bearish"))</f>
        <v/>
      </c>
      <c r="AP253">
        <f>IF(AO253="",AP252,AO253)</f>
        <v/>
      </c>
      <c r="AQ253" s="14">
        <f>IF(AB253&lt;&gt;"",AB253,"")</f>
        <v/>
      </c>
      <c r="AR253" s="14">
        <f>IF(AD253&lt;&gt;"",AD253,"")</f>
        <v/>
      </c>
      <c r="AS253">
        <f>IF(AS252+1=13,1,AS252+1)</f>
        <v/>
      </c>
      <c r="AT253">
        <f>IFERROR(IF(SLOPE($AQ$230:$AQ$241,$AS$230:$AS$241)&gt;0,MIN(3,ABS(SLOPE($AQ$230:$AQ$241,$AS$230:$AS$241))),IF(SLOPE($AQ$230:$AQ$241,$AS$230:$AS$241)&lt;-0.5,-0.5,0)),0)</f>
        <v/>
      </c>
      <c r="AU253">
        <f>IFERROR(IF(SLOPE($AR$230:$AR$241,$AS$230:$AS$241)&lt;0,MAX(-3,-ABS(SLOPE($AR$230:$AR$241,$AS$230:$AS$241))),IF(SLOPE($AR$230:$AR$241,$AS$230:$AS$241)&gt;0.5,0.5,0)),0)</f>
        <v/>
      </c>
      <c r="AV253">
        <f>($AQ$242+(AT253*(AS253-1)))</f>
        <v/>
      </c>
      <c r="AW253">
        <f>($AR$242+(AU253*(AS253-1)))</f>
        <v/>
      </c>
      <c r="AX253">
        <f>IF(AT253&gt;0,AV253+AT253,AV253)</f>
        <v/>
      </c>
      <c r="AY253">
        <f>IF(AU253&lt;0,AW253+AU253,AW253)</f>
        <v/>
      </c>
      <c r="BA253" s="14">
        <f>IFERROR(AX253-AQ253,"")</f>
        <v/>
      </c>
      <c r="BB253" s="14">
        <f>IFERROR(AY253-AR253,"")</f>
        <v/>
      </c>
      <c r="BD253">
        <f>AH253</f>
        <v/>
      </c>
      <c r="BE253">
        <f>AI253</f>
        <v/>
      </c>
      <c r="BF253">
        <f>AJ253</f>
        <v/>
      </c>
      <c r="BG253" s="14">
        <f>L253</f>
        <v/>
      </c>
      <c r="BH253" s="14">
        <f>IF(X253="","",X253)</f>
        <v/>
      </c>
      <c r="BI253" s="14">
        <f>IF(Y253="","",Y253)</f>
        <v/>
      </c>
      <c r="BJ253">
        <f>Z253</f>
        <v/>
      </c>
      <c r="BK253">
        <f>AA253</f>
        <v/>
      </c>
      <c r="BL253">
        <f>IFERROR(AX253,"")</f>
        <v/>
      </c>
      <c r="BM253">
        <f>IFERROR(AY253,"")</f>
        <v/>
      </c>
    </row>
    <row r="254" ht="14.25" customHeight="1">
      <c r="A254">
        <f>ALGLIB_SSA_XAUUSD!AA254</f>
        <v/>
      </c>
      <c r="B254">
        <f>IF($A254="","",INDEX(ALGLIB_SSA_XAUUSD!$B$2:$B$2401,MATCH($A254,ALGLIB_SSA_XAUUSD!$A$2:$A$2401,1)))</f>
        <v/>
      </c>
      <c r="C254">
        <f>IF($A254="","",INDEX(ALGLIB_SSA_XAUUSD!$C$2:$C$2401,MATCH($A254,ALGLIB_SSA_XAUUSD!$A$2:$A$2401,1)))</f>
        <v/>
      </c>
      <c r="D254" s="14">
        <f>IF($A254="","",INT((ROW()-2)/12)+1)</f>
        <v/>
      </c>
      <c r="E254" s="14">
        <f>IF($A254="","",INDEX(ALGLIB_SSA_XAUUSD!$D$2:$D$2401,MATCH($A254,ALGLIB_SSA_XAUUSD!$A$2:$A$2401,1)))</f>
        <v/>
      </c>
      <c r="F254" s="14">
        <f>IF($A254="","",INDEX(ALGLIB_SSA_XAUUSD!$E$2:$E$2401,MATCH($A254,ALGLIB_SSA_XAUUSD!$A$2:$A$2401,1)))</f>
        <v/>
      </c>
      <c r="G254" s="14">
        <f>IF($A254="","",INDEX(ALGLIB_SSA_XAUUSD!$F$2:$F$2401,MATCH($A254,ALGLIB_SSA_XAUUSD!$A$2:$A$2401,1)))</f>
        <v/>
      </c>
      <c r="H254" s="14">
        <f>IF($A254="","",INDEX(ALGLIB_SSA_XAUUSD!$G$2:$G$2401,MATCH($A254,ALGLIB_SSA_XAUUSD!$A$2:$A$2401,1)))</f>
        <v/>
      </c>
      <c r="I254" s="14">
        <f>IF($A254="","",INDEX(ALGLIB_SSA_XAUUSD!$H$2:$H$2401,MATCH($A254,ALGLIB_SSA_XAUUSD!$A$2:$A$2401,1)))</f>
        <v/>
      </c>
      <c r="J254">
        <f>_xlfn.XLOOKUP($A254,ALGLIB_SSA_XAUUSD!$AA$2:$AA$2401,ALGLIB_SSA_XAUUSD!$P$2:$P$2401,"",0)</f>
        <v/>
      </c>
      <c r="K254">
        <f>_xlfn.XLOOKUP($A254,ALGLIB_SSA_XAUUSD!$AA$2:$AA$2401,ALGLIB_SSA_XAUUSD!$Q$2:$Q$2401,"",0)</f>
        <v/>
      </c>
      <c r="L254">
        <f>_xlfn.XLOOKUP($A254,ALGLIB_SSA_XAUUSD!$AA$2:$AA$2401,ALGLIB_SSA_XAUUSD!$R$2:$R$2401,"",0)</f>
        <v/>
      </c>
      <c r="M254">
        <f>_xlfn.XLOOKUP($A254,ALGLIB_SSA_XAUUSD!$AA$2:$AA$2401,ALGLIB_SSA_XAUUSD!$S$2:$S$2401,"",0)</f>
        <v/>
      </c>
      <c r="N254">
        <f>_xlfn.XLOOKUP($A254,ALGLIB_SSA_XAUUSD!$AA$2:$AA$2401,ALGLIB_SSA_XAUUSD!$T$2:$T$2401,"",0)</f>
        <v/>
      </c>
      <c r="O254">
        <f>_xlfn.XLOOKUP($A254,ALGLIB_SSA_XAUUSD!$AA$2:$AA$2401,ALGLIB_SSA_XAUUSD!$U$2:$U$2401,"",0)</f>
        <v/>
      </c>
      <c r="P254">
        <f>_xlfn.XLOOKUP($A254,ALGLIB_SSA_XAUUSD!$AA$2:$AA$2401,ALGLIB_SSA_XAUUSD!$V$2:$V$2401,"",0)</f>
        <v/>
      </c>
      <c r="S254">
        <f>A254</f>
        <v/>
      </c>
      <c r="T254">
        <f>J254</f>
        <v/>
      </c>
      <c r="U254">
        <f>K254</f>
        <v/>
      </c>
      <c r="V254" s="14">
        <f>IF($A254="","",MOD(ROW()-2,12)+1)</f>
        <v/>
      </c>
      <c r="W254">
        <f>L254</f>
        <v/>
      </c>
      <c r="X254" s="14">
        <f>IF(F254="","",F254)</f>
        <v/>
      </c>
      <c r="Y254" s="14">
        <f>IF(G254="","",G254)</f>
        <v/>
      </c>
      <c r="Z254">
        <f>M254</f>
        <v/>
      </c>
      <c r="AA254">
        <f>N254</f>
        <v/>
      </c>
      <c r="AB254" s="14">
        <f>IF(H254="","",H254)</f>
        <v/>
      </c>
      <c r="AC254">
        <f>O254</f>
        <v/>
      </c>
      <c r="AD254" s="14">
        <f>IF(I254="","",I254)</f>
        <v/>
      </c>
      <c r="AE254">
        <f>P254</f>
        <v/>
      </c>
      <c r="AH254">
        <f>IF(S254&lt;&gt;"",S254,AH253+900)</f>
        <v/>
      </c>
      <c r="AI254">
        <f>IF(T254&lt;&gt;"",T254,AI253)</f>
        <v/>
      </c>
      <c r="AJ254">
        <f>IF(U254&lt;&gt;"",U254,AJ253)</f>
        <v/>
      </c>
      <c r="AK254">
        <f>IF(W254&lt;&gt;"",W254,"")</f>
        <v/>
      </c>
      <c r="AL254" s="14">
        <f>IF(X254&lt;&gt;"",X254,"")</f>
        <v/>
      </c>
      <c r="AM254" s="14">
        <f>IF(Y254&lt;&gt;"",Y254,"")</f>
        <v/>
      </c>
      <c r="AN254" s="14">
        <f>IF(OR(AL254="",AM254=""),"",AL254-AM254)</f>
        <v/>
      </c>
      <c r="AO254">
        <f>IF(AN254="","",IF(AN254&gt;0,"Bullish","Bearish"))</f>
        <v/>
      </c>
      <c r="AP254">
        <f>IF(AO254="",AP253,AO254)</f>
        <v/>
      </c>
      <c r="AQ254" s="14">
        <f>IF(AB254&lt;&gt;"",AB254,"")</f>
        <v/>
      </c>
      <c r="AR254" s="14">
        <f>IF(AD254&lt;&gt;"",AD254,"")</f>
        <v/>
      </c>
      <c r="AS254">
        <f>IF(AS253+1=13,1,AS253+1)</f>
        <v/>
      </c>
      <c r="AT254">
        <f>IFERROR(IF(SLOPE($AQ$242:$AQ$253,$AS$242:$AS$253)&gt;0,MIN(3,ABS(SLOPE($AQ$242:$AQ$253,$AS$242:$AS$253))),IF(SLOPE($AQ$242:$AQ$253,$AS$242:$AS$253)&lt;-0.5,-0.5,0)),0)</f>
        <v/>
      </c>
      <c r="AU254">
        <f>IFERROR(IF(SLOPE($AR$242:$AR$253,$AS$242:$AS$253)&lt;0,MAX(-3,-ABS(SLOPE($AR$242:$AR$253,$AS$242:$AS$253))),IF(SLOPE($AR$242:$AR$253,$AS$242:$AS$253)&gt;0.5,0.5,0)),0)</f>
        <v/>
      </c>
      <c r="AV254">
        <f>($AQ$254+(AT254*(AS254-1)))</f>
        <v/>
      </c>
      <c r="AW254">
        <f>($AR$254+(AU254*(AS254-1)))</f>
        <v/>
      </c>
      <c r="AX254">
        <f>IF(AT254&gt;0,AV254+AT254,AV254)</f>
        <v/>
      </c>
      <c r="AY254">
        <f>IF(AU254&lt;0,AW254+AU254,AW254)</f>
        <v/>
      </c>
      <c r="BA254" s="14">
        <f>IFERROR(AX254-AQ254,"")</f>
        <v/>
      </c>
      <c r="BB254" s="14">
        <f>IFERROR(AY254-AR254,"")</f>
        <v/>
      </c>
      <c r="BD254">
        <f>AH254</f>
        <v/>
      </c>
      <c r="BE254">
        <f>AI254</f>
        <v/>
      </c>
      <c r="BF254">
        <f>AJ254</f>
        <v/>
      </c>
      <c r="BG254" s="14">
        <f>L254</f>
        <v/>
      </c>
      <c r="BH254" s="14">
        <f>IF(X254="","",X254)</f>
        <v/>
      </c>
      <c r="BI254" s="14">
        <f>IF(Y254="","",Y254)</f>
        <v/>
      </c>
      <c r="BJ254">
        <f>Z254</f>
        <v/>
      </c>
      <c r="BK254">
        <f>AA254</f>
        <v/>
      </c>
      <c r="BL254">
        <f>IFERROR(AX254,"")</f>
        <v/>
      </c>
      <c r="BM254">
        <f>IFERROR(AY254,"")</f>
        <v/>
      </c>
    </row>
    <row r="255" ht="14.25" customHeight="1">
      <c r="A255">
        <f>ALGLIB_SSA_XAUUSD!AA255</f>
        <v/>
      </c>
      <c r="B255">
        <f>IF($A255="","",INDEX(ALGLIB_SSA_XAUUSD!$B$2:$B$2401,MATCH($A255,ALGLIB_SSA_XAUUSD!$A$2:$A$2401,1)))</f>
        <v/>
      </c>
      <c r="C255">
        <f>IF($A255="","",INDEX(ALGLIB_SSA_XAUUSD!$C$2:$C$2401,MATCH($A255,ALGLIB_SSA_XAUUSD!$A$2:$A$2401,1)))</f>
        <v/>
      </c>
      <c r="D255" s="14">
        <f>IF($A255="","",INT((ROW()-2)/12)+1)</f>
        <v/>
      </c>
      <c r="E255" s="14">
        <f>IF(AND(E266&lt;&gt;"",D266=D254+1),E254+(E266-E254)*1/12,"")</f>
        <v/>
      </c>
      <c r="F255" s="14">
        <f>IF(AND(F266&lt;&gt;"",D266=D254+1),F254+(F266-F254)*1/12,"")</f>
        <v/>
      </c>
      <c r="G255" s="14">
        <f>IF(AND(G266&lt;&gt;"",D266=D254+1),G254+(G266-G254)*1/12,"")</f>
        <v/>
      </c>
      <c r="H255" s="14">
        <f>IF(AND(H266&lt;&gt;"",D266=D254+1),H254+(H266-H254)*1/12,"")</f>
        <v/>
      </c>
      <c r="I255" s="14">
        <f>IF(AND(L266&lt;&gt;"",D266=D254+1),I254+(I266-I254)*1/12,"")</f>
        <v/>
      </c>
      <c r="J255">
        <f>_xlfn.XLOOKUP($A255,ALGLIB_SSA_XAUUSD!$AA$2:$AA$2401,ALGLIB_SSA_XAUUSD!$P$2:$P$2401,"",0)</f>
        <v/>
      </c>
      <c r="K255">
        <f>_xlfn.XLOOKUP($A255,ALGLIB_SSA_XAUUSD!$AA$2:$AA$2401,ALGLIB_SSA_XAUUSD!$Q$2:$Q$2401,"",0)</f>
        <v/>
      </c>
      <c r="L255">
        <f>_xlfn.XLOOKUP($A255,ALGLIB_SSA_XAUUSD!$AA$2:$AA$2401,ALGLIB_SSA_XAUUSD!$R$2:$R$2401,"",0)</f>
        <v/>
      </c>
      <c r="M255">
        <f>_xlfn.XLOOKUP($A255,ALGLIB_SSA_XAUUSD!$AA$2:$AA$2401,ALGLIB_SSA_XAUUSD!$S$2:$S$2401,"",0)</f>
        <v/>
      </c>
      <c r="N255">
        <f>_xlfn.XLOOKUP($A255,ALGLIB_SSA_XAUUSD!$AA$2:$AA$2401,ALGLIB_SSA_XAUUSD!$T$2:$T$2401,"",0)</f>
        <v/>
      </c>
      <c r="O255">
        <f>_xlfn.XLOOKUP($A255,ALGLIB_SSA_XAUUSD!$AA$2:$AA$2401,ALGLIB_SSA_XAUUSD!$U$2:$U$2401,"",0)</f>
        <v/>
      </c>
      <c r="P255">
        <f>_xlfn.XLOOKUP($A255,ALGLIB_SSA_XAUUSD!$AA$2:$AA$2401,ALGLIB_SSA_XAUUSD!$V$2:$V$2401,"",0)</f>
        <v/>
      </c>
      <c r="S255">
        <f>A255</f>
        <v/>
      </c>
      <c r="T255">
        <f>J255</f>
        <v/>
      </c>
      <c r="U255">
        <f>K255</f>
        <v/>
      </c>
      <c r="V255" s="14">
        <f>IF($A255="","",MOD(ROW()-2,12)+1)</f>
        <v/>
      </c>
      <c r="W255">
        <f>L255</f>
        <v/>
      </c>
      <c r="X255" s="14">
        <f>IF(F255="","",F255)</f>
        <v/>
      </c>
      <c r="Y255" s="14">
        <f>IF(G255="","",G255)</f>
        <v/>
      </c>
      <c r="Z255">
        <f>M255</f>
        <v/>
      </c>
      <c r="AA255">
        <f>N255</f>
        <v/>
      </c>
      <c r="AB255" s="14">
        <f>IF(H255="","",H255)</f>
        <v/>
      </c>
      <c r="AC255">
        <f>O255</f>
        <v/>
      </c>
      <c r="AD255" s="14">
        <f>IF(I255="","",I255)</f>
        <v/>
      </c>
      <c r="AE255">
        <f>P255</f>
        <v/>
      </c>
      <c r="AH255">
        <f>IF(S255&lt;&gt;"",S255,AH254+900)</f>
        <v/>
      </c>
      <c r="AI255">
        <f>IF(T255&lt;&gt;"",T255,AI254)</f>
        <v/>
      </c>
      <c r="AJ255">
        <f>IF(U255&lt;&gt;"",U255,AJ254)</f>
        <v/>
      </c>
      <c r="AK255">
        <f>IF(W255&lt;&gt;"",W255,"")</f>
        <v/>
      </c>
      <c r="AL255" s="14">
        <f>IF(X255&lt;&gt;"",X255,"")</f>
        <v/>
      </c>
      <c r="AM255" s="14">
        <f>IF(Y255&lt;&gt;"",Y255,"")</f>
        <v/>
      </c>
      <c r="AN255" s="14">
        <f>IF(OR(AL255="",AM255=""),"",AL255-AM255)</f>
        <v/>
      </c>
      <c r="AO255">
        <f>IF(AN255="","",IF(AN255&gt;0,"Bullish","Bearish"))</f>
        <v/>
      </c>
      <c r="AP255">
        <f>IF(AO255="",AP254,AO255)</f>
        <v/>
      </c>
      <c r="AQ255" s="14">
        <f>IF(AB255&lt;&gt;"",AB255,"")</f>
        <v/>
      </c>
      <c r="AR255" s="14">
        <f>IF(AD255&lt;&gt;"",AD255,"")</f>
        <v/>
      </c>
      <c r="AS255">
        <f>IF(AS254+1=13,1,AS254+1)</f>
        <v/>
      </c>
      <c r="AT255">
        <f>IFERROR(IF(SLOPE($AQ$242:$AQ$253,$AS$242:$AS$253)&gt;0,MIN(3,ABS(SLOPE($AQ$242:$AQ$253,$AS$242:$AS$253))),IF(SLOPE($AQ$242:$AQ$253,$AS$242:$AS$253)&lt;-0.5,-0.5,0)),0)</f>
        <v/>
      </c>
      <c r="AU255">
        <f>IFERROR(IF(SLOPE($AR$242:$AR$253,$AS$242:$AS$253)&lt;0,MAX(-3,-ABS(SLOPE($AR$242:$AR$253,$AS$242:$AS$253))),IF(SLOPE($AR$242:$AR$253,$AS$242:$AS$253)&gt;0.5,0.5,0)),0)</f>
        <v/>
      </c>
      <c r="AV255">
        <f>($AQ$254+(AT255*(AS255-1)))</f>
        <v/>
      </c>
      <c r="AW255">
        <f>($AR$254+(AU255*(AS255-1)))</f>
        <v/>
      </c>
      <c r="AX255">
        <f>IF(AT255&gt;0,AV255+AT255,AV255)</f>
        <v/>
      </c>
      <c r="AY255">
        <f>IF(AU255&lt;0,AW255+AU255,AW255)</f>
        <v/>
      </c>
      <c r="BA255" s="14">
        <f>IFERROR(AX255-AQ255,"")</f>
        <v/>
      </c>
      <c r="BB255" s="14">
        <f>IFERROR(AY255-AR255,"")</f>
        <v/>
      </c>
      <c r="BD255">
        <f>AH255</f>
        <v/>
      </c>
      <c r="BE255">
        <f>AI255</f>
        <v/>
      </c>
      <c r="BF255">
        <f>AJ255</f>
        <v/>
      </c>
      <c r="BG255" s="14">
        <f>L255</f>
        <v/>
      </c>
      <c r="BH255" s="14">
        <f>IF(X255="","",X255)</f>
        <v/>
      </c>
      <c r="BI255" s="14">
        <f>IF(Y255="","",Y255)</f>
        <v/>
      </c>
      <c r="BJ255">
        <f>Z255</f>
        <v/>
      </c>
      <c r="BK255">
        <f>AA255</f>
        <v/>
      </c>
      <c r="BL255">
        <f>IFERROR(AX255,"")</f>
        <v/>
      </c>
      <c r="BM255">
        <f>IFERROR(AY255,"")</f>
        <v/>
      </c>
    </row>
    <row r="256" ht="14.25" customHeight="1">
      <c r="A256">
        <f>ALGLIB_SSA_XAUUSD!AA256</f>
        <v/>
      </c>
      <c r="B256">
        <f>IF($A256="","",INDEX(ALGLIB_SSA_XAUUSD!$B$2:$B$2401,MATCH($A256,ALGLIB_SSA_XAUUSD!$A$2:$A$2401,1)))</f>
        <v/>
      </c>
      <c r="C256">
        <f>IF($A256="","",INDEX(ALGLIB_SSA_XAUUSD!$C$2:$C$2401,MATCH($A256,ALGLIB_SSA_XAUUSD!$A$2:$A$2401,1)))</f>
        <v/>
      </c>
      <c r="D256" s="14">
        <f>IF($A256="","",INT((ROW()-2)/12)+1)</f>
        <v/>
      </c>
      <c r="E256" s="14">
        <f>IF(AND(E266&lt;&gt;"",D266=D254+1),E254+(E266-E254)*2/12,"")</f>
        <v/>
      </c>
      <c r="F256" s="14">
        <f>IF(AND(F266&lt;&gt;"",D266=D254+1),F254+(F266-F254)*2/12,"")</f>
        <v/>
      </c>
      <c r="G256" s="14">
        <f>IF(AND(G266&lt;&gt;"",D266=D254+1),G254+(G266-G254)*2/12,"")</f>
        <v/>
      </c>
      <c r="H256" s="14">
        <f>IF(AND(H266&lt;&gt;"",D266=D254+1),H254+(H266-H254)*2/12,"")</f>
        <v/>
      </c>
      <c r="I256" s="14">
        <f>IF(AND(L266&lt;&gt;"",D266=D254+1),I254+(I266-I254)*2/12,"")</f>
        <v/>
      </c>
      <c r="J256">
        <f>_xlfn.XLOOKUP($A256,ALGLIB_SSA_XAUUSD!$AA$2:$AA$2401,ALGLIB_SSA_XAUUSD!$P$2:$P$2401,"",0)</f>
        <v/>
      </c>
      <c r="K256">
        <f>_xlfn.XLOOKUP($A256,ALGLIB_SSA_XAUUSD!$AA$2:$AA$2401,ALGLIB_SSA_XAUUSD!$Q$2:$Q$2401,"",0)</f>
        <v/>
      </c>
      <c r="L256">
        <f>_xlfn.XLOOKUP($A256,ALGLIB_SSA_XAUUSD!$AA$2:$AA$2401,ALGLIB_SSA_XAUUSD!$R$2:$R$2401,"",0)</f>
        <v/>
      </c>
      <c r="M256">
        <f>_xlfn.XLOOKUP($A256,ALGLIB_SSA_XAUUSD!$AA$2:$AA$2401,ALGLIB_SSA_XAUUSD!$S$2:$S$2401,"",0)</f>
        <v/>
      </c>
      <c r="N256">
        <f>_xlfn.XLOOKUP($A256,ALGLIB_SSA_XAUUSD!$AA$2:$AA$2401,ALGLIB_SSA_XAUUSD!$T$2:$T$2401,"",0)</f>
        <v/>
      </c>
      <c r="O256">
        <f>_xlfn.XLOOKUP($A256,ALGLIB_SSA_XAUUSD!$AA$2:$AA$2401,ALGLIB_SSA_XAUUSD!$U$2:$U$2401,"",0)</f>
        <v/>
      </c>
      <c r="P256">
        <f>_xlfn.XLOOKUP($A256,ALGLIB_SSA_XAUUSD!$AA$2:$AA$2401,ALGLIB_SSA_XAUUSD!$V$2:$V$2401,"",0)</f>
        <v/>
      </c>
      <c r="S256">
        <f>A256</f>
        <v/>
      </c>
      <c r="T256">
        <f>J256</f>
        <v/>
      </c>
      <c r="U256">
        <f>K256</f>
        <v/>
      </c>
      <c r="V256" s="14">
        <f>IF($A256="","",MOD(ROW()-2,12)+1)</f>
        <v/>
      </c>
      <c r="W256">
        <f>L256</f>
        <v/>
      </c>
      <c r="X256" s="14">
        <f>IF(F256="","",F256)</f>
        <v/>
      </c>
      <c r="Y256" s="14">
        <f>IF(G256="","",G256)</f>
        <v/>
      </c>
      <c r="Z256">
        <f>M256</f>
        <v/>
      </c>
      <c r="AA256">
        <f>N256</f>
        <v/>
      </c>
      <c r="AB256" s="14">
        <f>IF(H256="","",H256)</f>
        <v/>
      </c>
      <c r="AC256">
        <f>O256</f>
        <v/>
      </c>
      <c r="AD256" s="14">
        <f>IF(I256="","",I256)</f>
        <v/>
      </c>
      <c r="AE256">
        <f>P256</f>
        <v/>
      </c>
      <c r="AH256">
        <f>IF(S256&lt;&gt;"",S256,AH255+900)</f>
        <v/>
      </c>
      <c r="AI256">
        <f>IF(T256&lt;&gt;"",T256,AI255)</f>
        <v/>
      </c>
      <c r="AJ256">
        <f>IF(U256&lt;&gt;"",U256,AJ255)</f>
        <v/>
      </c>
      <c r="AK256">
        <f>IF(W256&lt;&gt;"",W256,"")</f>
        <v/>
      </c>
      <c r="AL256" s="14">
        <f>IF(X256&lt;&gt;"",X256,"")</f>
        <v/>
      </c>
      <c r="AM256" s="14">
        <f>IF(Y256&lt;&gt;"",Y256,"")</f>
        <v/>
      </c>
      <c r="AN256" s="14">
        <f>IF(OR(AL256="",AM256=""),"",AL256-AM256)</f>
        <v/>
      </c>
      <c r="AO256">
        <f>IF(AN256="","",IF(AN256&gt;0,"Bullish","Bearish"))</f>
        <v/>
      </c>
      <c r="AP256">
        <f>IF(AO256="",AP255,AO256)</f>
        <v/>
      </c>
      <c r="AQ256" s="14">
        <f>IF(AB256&lt;&gt;"",AB256,"")</f>
        <v/>
      </c>
      <c r="AR256" s="14">
        <f>IF(AD256&lt;&gt;"",AD256,"")</f>
        <v/>
      </c>
      <c r="AS256">
        <f>IF(AS255+1=13,1,AS255+1)</f>
        <v/>
      </c>
      <c r="AT256">
        <f>IFERROR(IF(SLOPE($AQ$242:$AQ$253,$AS$242:$AS$253)&gt;0,MIN(3,ABS(SLOPE($AQ$242:$AQ$253,$AS$242:$AS$253))),IF(SLOPE($AQ$242:$AQ$253,$AS$242:$AS$253)&lt;-0.5,-0.5,0)),0)</f>
        <v/>
      </c>
      <c r="AU256">
        <f>IFERROR(IF(SLOPE($AR$242:$AR$253,$AS$242:$AS$253)&lt;0,MAX(-3,-ABS(SLOPE($AR$242:$AR$253,$AS$242:$AS$253))),IF(SLOPE($AR$242:$AR$253,$AS$242:$AS$253)&gt;0.5,0.5,0)),0)</f>
        <v/>
      </c>
      <c r="AV256">
        <f>($AQ$254+(AT256*(AS256-1)))</f>
        <v/>
      </c>
      <c r="AW256">
        <f>($AR$254+(AU256*(AS256-1)))</f>
        <v/>
      </c>
      <c r="AX256">
        <f>IF(AT256&gt;0,AV256+AT256,AV256)</f>
        <v/>
      </c>
      <c r="AY256">
        <f>IF(AU256&lt;0,AW256+AU256,AW256)</f>
        <v/>
      </c>
      <c r="BA256" s="14">
        <f>IFERROR(AX256-AQ256,"")</f>
        <v/>
      </c>
      <c r="BB256" s="14">
        <f>IFERROR(AY256-AR256,"")</f>
        <v/>
      </c>
      <c r="BD256">
        <f>AH256</f>
        <v/>
      </c>
      <c r="BE256">
        <f>AI256</f>
        <v/>
      </c>
      <c r="BF256">
        <f>AJ256</f>
        <v/>
      </c>
      <c r="BG256" s="14">
        <f>L256</f>
        <v/>
      </c>
      <c r="BH256" s="14">
        <f>IF(X256="","",X256)</f>
        <v/>
      </c>
      <c r="BI256" s="14">
        <f>IF(Y256="","",Y256)</f>
        <v/>
      </c>
      <c r="BJ256">
        <f>Z256</f>
        <v/>
      </c>
      <c r="BK256">
        <f>AA256</f>
        <v/>
      </c>
      <c r="BL256">
        <f>IFERROR(AX256,"")</f>
        <v/>
      </c>
      <c r="BM256">
        <f>IFERROR(AY256,"")</f>
        <v/>
      </c>
    </row>
    <row r="257" ht="14.25" customHeight="1">
      <c r="A257">
        <f>ALGLIB_SSA_XAUUSD!AA257</f>
        <v/>
      </c>
      <c r="B257">
        <f>IF($A257="","",INDEX(ALGLIB_SSA_XAUUSD!$B$2:$B$2401,MATCH($A257,ALGLIB_SSA_XAUUSD!$A$2:$A$2401,1)))</f>
        <v/>
      </c>
      <c r="C257">
        <f>IF($A257="","",INDEX(ALGLIB_SSA_XAUUSD!$C$2:$C$2401,MATCH($A257,ALGLIB_SSA_XAUUSD!$A$2:$A$2401,1)))</f>
        <v/>
      </c>
      <c r="D257" s="14">
        <f>IF($A257="","",INT((ROW()-2)/12)+1)</f>
        <v/>
      </c>
      <c r="E257" s="14">
        <f>IF(AND(E266&lt;&gt;"",D266=D254+1),E254+(E266-E254)*3/12,"")</f>
        <v/>
      </c>
      <c r="F257" s="14">
        <f>IF(AND(F266&lt;&gt;"",D266=D254+1),F254+(F266-F254)*3/12,"")</f>
        <v/>
      </c>
      <c r="G257" s="14">
        <f>IF(AND(G266&lt;&gt;"",D266=D254+1),G254+(G266-G254)*3/12,"")</f>
        <v/>
      </c>
      <c r="H257" s="14">
        <f>IF(AND(H266&lt;&gt;"",D266=D254+1),H254+(H266-H254)*3/12,"")</f>
        <v/>
      </c>
      <c r="I257" s="14">
        <f>IF(AND(L266&lt;&gt;"",D266=D254+1),I254+(I266-I254)*3/12,"")</f>
        <v/>
      </c>
      <c r="J257">
        <f>_xlfn.XLOOKUP($A257,ALGLIB_SSA_XAUUSD!$AA$2:$AA$2401,ALGLIB_SSA_XAUUSD!$P$2:$P$2401,"",0)</f>
        <v/>
      </c>
      <c r="K257">
        <f>_xlfn.XLOOKUP($A257,ALGLIB_SSA_XAUUSD!$AA$2:$AA$2401,ALGLIB_SSA_XAUUSD!$Q$2:$Q$2401,"",0)</f>
        <v/>
      </c>
      <c r="L257">
        <f>_xlfn.XLOOKUP($A257,ALGLIB_SSA_XAUUSD!$AA$2:$AA$2401,ALGLIB_SSA_XAUUSD!$R$2:$R$2401,"",0)</f>
        <v/>
      </c>
      <c r="M257">
        <f>_xlfn.XLOOKUP($A257,ALGLIB_SSA_XAUUSD!$AA$2:$AA$2401,ALGLIB_SSA_XAUUSD!$S$2:$S$2401,"",0)</f>
        <v/>
      </c>
      <c r="N257">
        <f>_xlfn.XLOOKUP($A257,ALGLIB_SSA_XAUUSD!$AA$2:$AA$2401,ALGLIB_SSA_XAUUSD!$T$2:$T$2401,"",0)</f>
        <v/>
      </c>
      <c r="O257">
        <f>_xlfn.XLOOKUP($A257,ALGLIB_SSA_XAUUSD!$AA$2:$AA$2401,ALGLIB_SSA_XAUUSD!$U$2:$U$2401,"",0)</f>
        <v/>
      </c>
      <c r="P257">
        <f>_xlfn.XLOOKUP($A257,ALGLIB_SSA_XAUUSD!$AA$2:$AA$2401,ALGLIB_SSA_XAUUSD!$V$2:$V$2401,"",0)</f>
        <v/>
      </c>
      <c r="S257">
        <f>A257</f>
        <v/>
      </c>
      <c r="T257">
        <f>J257</f>
        <v/>
      </c>
      <c r="U257">
        <f>K257</f>
        <v/>
      </c>
      <c r="V257" s="14">
        <f>IF($A257="","",MOD(ROW()-2,12)+1)</f>
        <v/>
      </c>
      <c r="W257">
        <f>L257</f>
        <v/>
      </c>
      <c r="X257" s="14">
        <f>IF(F257="","",F257)</f>
        <v/>
      </c>
      <c r="Y257" s="14">
        <f>IF(G257="","",G257)</f>
        <v/>
      </c>
      <c r="Z257">
        <f>M257</f>
        <v/>
      </c>
      <c r="AA257">
        <f>N257</f>
        <v/>
      </c>
      <c r="AB257" s="14">
        <f>IF(H257="","",H257)</f>
        <v/>
      </c>
      <c r="AC257">
        <f>O257</f>
        <v/>
      </c>
      <c r="AD257" s="14">
        <f>IF(I257="","",I257)</f>
        <v/>
      </c>
      <c r="AE257">
        <f>P257</f>
        <v/>
      </c>
      <c r="AH257">
        <f>IF(S257&lt;&gt;"",S257,AH256+900)</f>
        <v/>
      </c>
      <c r="AI257">
        <f>IF(T257&lt;&gt;"",T257,AI256)</f>
        <v/>
      </c>
      <c r="AJ257">
        <f>IF(U257&lt;&gt;"",U257,AJ256)</f>
        <v/>
      </c>
      <c r="AK257">
        <f>IF(W257&lt;&gt;"",W257,"")</f>
        <v/>
      </c>
      <c r="AL257" s="14">
        <f>IF(X257&lt;&gt;"",X257,"")</f>
        <v/>
      </c>
      <c r="AM257" s="14">
        <f>IF(Y257&lt;&gt;"",Y257,"")</f>
        <v/>
      </c>
      <c r="AN257" s="14">
        <f>IF(OR(AL257="",AM257=""),"",AL257-AM257)</f>
        <v/>
      </c>
      <c r="AO257">
        <f>IF(AN257="","",IF(AN257&gt;0,"Bullish","Bearish"))</f>
        <v/>
      </c>
      <c r="AP257">
        <f>IF(AO257="",AP256,AO257)</f>
        <v/>
      </c>
      <c r="AQ257" s="14">
        <f>IF(AB257&lt;&gt;"",AB257,"")</f>
        <v/>
      </c>
      <c r="AR257" s="14">
        <f>IF(AD257&lt;&gt;"",AD257,"")</f>
        <v/>
      </c>
      <c r="AS257">
        <f>IF(AS256+1=13,1,AS256+1)</f>
        <v/>
      </c>
      <c r="AT257">
        <f>IFERROR(IF(SLOPE($AQ$242:$AQ$253,$AS$242:$AS$253)&gt;0,MIN(3,ABS(SLOPE($AQ$242:$AQ$253,$AS$242:$AS$253))),IF(SLOPE($AQ$242:$AQ$253,$AS$242:$AS$253)&lt;-0.5,-0.5,0)),0)</f>
        <v/>
      </c>
      <c r="AU257">
        <f>IFERROR(IF(SLOPE($AR$242:$AR$253,$AS$242:$AS$253)&lt;0,MAX(-3,-ABS(SLOPE($AR$242:$AR$253,$AS$242:$AS$253))),IF(SLOPE($AR$242:$AR$253,$AS$242:$AS$253)&gt;0.5,0.5,0)),0)</f>
        <v/>
      </c>
      <c r="AV257">
        <f>($AQ$254+(AT257*(AS257-1)))</f>
        <v/>
      </c>
      <c r="AW257">
        <f>($AR$254+(AU257*(AS257-1)))</f>
        <v/>
      </c>
      <c r="AX257">
        <f>IF(AT257&gt;0,AV257+AT257,AV257)</f>
        <v/>
      </c>
      <c r="AY257">
        <f>IF(AU257&lt;0,AW257+AU257,AW257)</f>
        <v/>
      </c>
      <c r="BA257" s="14">
        <f>IFERROR(AX257-AQ257,"")</f>
        <v/>
      </c>
      <c r="BB257" s="14">
        <f>IFERROR(AY257-AR257,"")</f>
        <v/>
      </c>
      <c r="BD257">
        <f>AH257</f>
        <v/>
      </c>
      <c r="BE257">
        <f>AI257</f>
        <v/>
      </c>
      <c r="BF257">
        <f>AJ257</f>
        <v/>
      </c>
      <c r="BG257" s="14">
        <f>L257</f>
        <v/>
      </c>
      <c r="BH257" s="14">
        <f>IF(X257="","",X257)</f>
        <v/>
      </c>
      <c r="BI257" s="14">
        <f>IF(Y257="","",Y257)</f>
        <v/>
      </c>
      <c r="BJ257">
        <f>Z257</f>
        <v/>
      </c>
      <c r="BK257">
        <f>AA257</f>
        <v/>
      </c>
      <c r="BL257">
        <f>IFERROR(AX257,"")</f>
        <v/>
      </c>
      <c r="BM257">
        <f>IFERROR(AY257,"")</f>
        <v/>
      </c>
    </row>
    <row r="258" ht="14.25" customHeight="1">
      <c r="A258">
        <f>ALGLIB_SSA_XAUUSD!AA258</f>
        <v/>
      </c>
      <c r="B258">
        <f>IF($A258="","",INDEX(ALGLIB_SSA_XAUUSD!$B$2:$B$2401,MATCH($A258,ALGLIB_SSA_XAUUSD!$A$2:$A$2401,1)))</f>
        <v/>
      </c>
      <c r="C258">
        <f>IF($A258="","",INDEX(ALGLIB_SSA_XAUUSD!$C$2:$C$2401,MATCH($A258,ALGLIB_SSA_XAUUSD!$A$2:$A$2401,1)))</f>
        <v/>
      </c>
      <c r="D258" s="14">
        <f>IF($A258="","",INT((ROW()-2)/12)+1)</f>
        <v/>
      </c>
      <c r="E258" s="14">
        <f>IF(AND(E266&lt;&gt;"",D266=D254+1),E254+(E266-E254)*4/12,"")</f>
        <v/>
      </c>
      <c r="F258" s="14">
        <f>IF(AND(F266&lt;&gt;"",D266=D254+1),F254+(F266-F254)*4/12,"")</f>
        <v/>
      </c>
      <c r="G258" s="14">
        <f>IF(AND(G266&lt;&gt;"",D266=D254+1),G254+(G266-G254)*4/12,"")</f>
        <v/>
      </c>
      <c r="H258" s="14">
        <f>IF(AND(H266&lt;&gt;"",D266=D254+1),H254+(H266-H254)*4/12,"")</f>
        <v/>
      </c>
      <c r="I258" s="14">
        <f>IF(AND(L266&lt;&gt;"",D266=D254+1),I254+(I266-I254)*4/12,"")</f>
        <v/>
      </c>
      <c r="J258">
        <f>_xlfn.XLOOKUP($A258,ALGLIB_SSA_XAUUSD!$AA$2:$AA$2401,ALGLIB_SSA_XAUUSD!$P$2:$P$2401,"",0)</f>
        <v/>
      </c>
      <c r="K258">
        <f>_xlfn.XLOOKUP($A258,ALGLIB_SSA_XAUUSD!$AA$2:$AA$2401,ALGLIB_SSA_XAUUSD!$Q$2:$Q$2401,"",0)</f>
        <v/>
      </c>
      <c r="L258">
        <f>_xlfn.XLOOKUP($A258,ALGLIB_SSA_XAUUSD!$AA$2:$AA$2401,ALGLIB_SSA_XAUUSD!$R$2:$R$2401,"",0)</f>
        <v/>
      </c>
      <c r="M258">
        <f>_xlfn.XLOOKUP($A258,ALGLIB_SSA_XAUUSD!$AA$2:$AA$2401,ALGLIB_SSA_XAUUSD!$S$2:$S$2401,"",0)</f>
        <v/>
      </c>
      <c r="N258">
        <f>_xlfn.XLOOKUP($A258,ALGLIB_SSA_XAUUSD!$AA$2:$AA$2401,ALGLIB_SSA_XAUUSD!$T$2:$T$2401,"",0)</f>
        <v/>
      </c>
      <c r="O258">
        <f>_xlfn.XLOOKUP($A258,ALGLIB_SSA_XAUUSD!$AA$2:$AA$2401,ALGLIB_SSA_XAUUSD!$U$2:$U$2401,"",0)</f>
        <v/>
      </c>
      <c r="P258">
        <f>_xlfn.XLOOKUP($A258,ALGLIB_SSA_XAUUSD!$AA$2:$AA$2401,ALGLIB_SSA_XAUUSD!$V$2:$V$2401,"",0)</f>
        <v/>
      </c>
      <c r="S258">
        <f>A258</f>
        <v/>
      </c>
      <c r="T258">
        <f>J258</f>
        <v/>
      </c>
      <c r="U258">
        <f>K258</f>
        <v/>
      </c>
      <c r="V258" s="14">
        <f>IF($A258="","",MOD(ROW()-2,12)+1)</f>
        <v/>
      </c>
      <c r="W258">
        <f>L258</f>
        <v/>
      </c>
      <c r="X258" s="14">
        <f>IF(F258="","",F258)</f>
        <v/>
      </c>
      <c r="Y258" s="14">
        <f>IF(G258="","",G258)</f>
        <v/>
      </c>
      <c r="Z258">
        <f>M258</f>
        <v/>
      </c>
      <c r="AA258">
        <f>N258</f>
        <v/>
      </c>
      <c r="AB258" s="14">
        <f>IF(H258="","",H258)</f>
        <v/>
      </c>
      <c r="AC258">
        <f>O258</f>
        <v/>
      </c>
      <c r="AD258" s="14">
        <f>IF(I258="","",I258)</f>
        <v/>
      </c>
      <c r="AE258">
        <f>P258</f>
        <v/>
      </c>
      <c r="AH258">
        <f>IF(S258&lt;&gt;"",S258,AH257+900)</f>
        <v/>
      </c>
      <c r="AI258">
        <f>IF(T258&lt;&gt;"",T258,AI257)</f>
        <v/>
      </c>
      <c r="AJ258">
        <f>IF(U258&lt;&gt;"",U258,AJ257)</f>
        <v/>
      </c>
      <c r="AK258">
        <f>IF(W258&lt;&gt;"",W258,"")</f>
        <v/>
      </c>
      <c r="AL258" s="14">
        <f>IF(X258&lt;&gt;"",X258,"")</f>
        <v/>
      </c>
      <c r="AM258" s="14">
        <f>IF(Y258&lt;&gt;"",Y258,"")</f>
        <v/>
      </c>
      <c r="AN258" s="14">
        <f>IF(OR(AL258="",AM258=""),"",AL258-AM258)</f>
        <v/>
      </c>
      <c r="AO258">
        <f>IF(AN258="","",IF(AN258&gt;0,"Bullish","Bearish"))</f>
        <v/>
      </c>
      <c r="AP258">
        <f>IF(AO258="",AP257,AO258)</f>
        <v/>
      </c>
      <c r="AQ258" s="14">
        <f>IF(AB258&lt;&gt;"",AB258,"")</f>
        <v/>
      </c>
      <c r="AR258" s="14">
        <f>IF(AD258&lt;&gt;"",AD258,"")</f>
        <v/>
      </c>
      <c r="AS258">
        <f>IF(AS257+1=13,1,AS257+1)</f>
        <v/>
      </c>
      <c r="AT258">
        <f>IFERROR(IF(SLOPE($AQ$242:$AQ$253,$AS$242:$AS$253)&gt;0,MIN(3,ABS(SLOPE($AQ$242:$AQ$253,$AS$242:$AS$253))),IF(SLOPE($AQ$242:$AQ$253,$AS$242:$AS$253)&lt;-0.5,-0.5,0)),0)</f>
        <v/>
      </c>
      <c r="AU258">
        <f>IFERROR(IF(SLOPE($AR$242:$AR$253,$AS$242:$AS$253)&lt;0,MAX(-3,-ABS(SLOPE($AR$242:$AR$253,$AS$242:$AS$253))),IF(SLOPE($AR$242:$AR$253,$AS$242:$AS$253)&gt;0.5,0.5,0)),0)</f>
        <v/>
      </c>
      <c r="AV258">
        <f>($AQ$254+(AT258*(AS258-1)))</f>
        <v/>
      </c>
      <c r="AW258">
        <f>($AR$254+(AU258*(AS258-1)))</f>
        <v/>
      </c>
      <c r="AX258">
        <f>IF(AT258&gt;0,AV258+AT258,AV258)</f>
        <v/>
      </c>
      <c r="AY258">
        <f>IF(AU258&lt;0,AW258+AU258,AW258)</f>
        <v/>
      </c>
      <c r="BA258" s="14">
        <f>IFERROR(AX258-AQ258,"")</f>
        <v/>
      </c>
      <c r="BB258" s="14">
        <f>IFERROR(AY258-AR258,"")</f>
        <v/>
      </c>
      <c r="BD258">
        <f>AH258</f>
        <v/>
      </c>
      <c r="BE258">
        <f>AI258</f>
        <v/>
      </c>
      <c r="BF258">
        <f>AJ258</f>
        <v/>
      </c>
      <c r="BG258" s="14">
        <f>L258</f>
        <v/>
      </c>
      <c r="BH258" s="14">
        <f>IF(X258="","",X258)</f>
        <v/>
      </c>
      <c r="BI258" s="14">
        <f>IF(Y258="","",Y258)</f>
        <v/>
      </c>
      <c r="BJ258">
        <f>Z258</f>
        <v/>
      </c>
      <c r="BK258">
        <f>AA258</f>
        <v/>
      </c>
      <c r="BL258">
        <f>IFERROR(AX258,"")</f>
        <v/>
      </c>
      <c r="BM258">
        <f>IFERROR(AY258,"")</f>
        <v/>
      </c>
    </row>
    <row r="259" ht="14.25" customHeight="1">
      <c r="A259">
        <f>ALGLIB_SSA_XAUUSD!AA259</f>
        <v/>
      </c>
      <c r="B259">
        <f>IF($A259="","",INDEX(ALGLIB_SSA_XAUUSD!$B$2:$B$2401,MATCH($A259,ALGLIB_SSA_XAUUSD!$A$2:$A$2401,1)))</f>
        <v/>
      </c>
      <c r="C259">
        <f>IF($A259="","",INDEX(ALGLIB_SSA_XAUUSD!$C$2:$C$2401,MATCH($A259,ALGLIB_SSA_XAUUSD!$A$2:$A$2401,1)))</f>
        <v/>
      </c>
      <c r="D259" s="14">
        <f>IF($A259="","",INT((ROW()-2)/12)+1)</f>
        <v/>
      </c>
      <c r="E259" s="14">
        <f>IF(AND(E266&lt;&gt;"",D266=D254+1),E254+(E266-E254)*5/12,"")</f>
        <v/>
      </c>
      <c r="F259" s="14">
        <f>IF(AND(F266&lt;&gt;"",D266=D254+1),F254+(F266-F254)*5/12,"")</f>
        <v/>
      </c>
      <c r="G259" s="14">
        <f>IF(AND(G266&lt;&gt;"",D266=D254+1),G254+(G266-G254)*5/12,"")</f>
        <v/>
      </c>
      <c r="H259" s="14">
        <f>IF(AND(H266&lt;&gt;"",D266=D254+1),H254+(H266-H254)*5/12,"")</f>
        <v/>
      </c>
      <c r="I259" s="14">
        <f>IF(AND(L266&lt;&gt;"",D266=D254+1),I254+(I266-I254)*5/12,"")</f>
        <v/>
      </c>
      <c r="J259">
        <f>_xlfn.XLOOKUP($A259,ALGLIB_SSA_XAUUSD!$AA$2:$AA$2401,ALGLIB_SSA_XAUUSD!$P$2:$P$2401,"",0)</f>
        <v/>
      </c>
      <c r="K259">
        <f>_xlfn.XLOOKUP($A259,ALGLIB_SSA_XAUUSD!$AA$2:$AA$2401,ALGLIB_SSA_XAUUSD!$Q$2:$Q$2401,"",0)</f>
        <v/>
      </c>
      <c r="L259">
        <f>_xlfn.XLOOKUP($A259,ALGLIB_SSA_XAUUSD!$AA$2:$AA$2401,ALGLIB_SSA_XAUUSD!$R$2:$R$2401,"",0)</f>
        <v/>
      </c>
      <c r="M259">
        <f>_xlfn.XLOOKUP($A259,ALGLIB_SSA_XAUUSD!$AA$2:$AA$2401,ALGLIB_SSA_XAUUSD!$S$2:$S$2401,"",0)</f>
        <v/>
      </c>
      <c r="N259">
        <f>_xlfn.XLOOKUP($A259,ALGLIB_SSA_XAUUSD!$AA$2:$AA$2401,ALGLIB_SSA_XAUUSD!$T$2:$T$2401,"",0)</f>
        <v/>
      </c>
      <c r="O259">
        <f>_xlfn.XLOOKUP($A259,ALGLIB_SSA_XAUUSD!$AA$2:$AA$2401,ALGLIB_SSA_XAUUSD!$U$2:$U$2401,"",0)</f>
        <v/>
      </c>
      <c r="P259">
        <f>_xlfn.XLOOKUP($A259,ALGLIB_SSA_XAUUSD!$AA$2:$AA$2401,ALGLIB_SSA_XAUUSD!$V$2:$V$2401,"",0)</f>
        <v/>
      </c>
      <c r="S259">
        <f>A259</f>
        <v/>
      </c>
      <c r="T259">
        <f>J259</f>
        <v/>
      </c>
      <c r="U259">
        <f>K259</f>
        <v/>
      </c>
      <c r="V259" s="14">
        <f>IF($A259="","",MOD(ROW()-2,12)+1)</f>
        <v/>
      </c>
      <c r="W259">
        <f>L259</f>
        <v/>
      </c>
      <c r="X259" s="14">
        <f>IF(F259="","",F259)</f>
        <v/>
      </c>
      <c r="Y259" s="14">
        <f>IF(G259="","",G259)</f>
        <v/>
      </c>
      <c r="Z259">
        <f>M259</f>
        <v/>
      </c>
      <c r="AA259">
        <f>N259</f>
        <v/>
      </c>
      <c r="AB259" s="14">
        <f>IF(H259="","",H259)</f>
        <v/>
      </c>
      <c r="AC259">
        <f>O259</f>
        <v/>
      </c>
      <c r="AD259" s="14">
        <f>IF(I259="","",I259)</f>
        <v/>
      </c>
      <c r="AE259">
        <f>P259</f>
        <v/>
      </c>
      <c r="AH259">
        <f>IF(S259&lt;&gt;"",S259,AH258+900)</f>
        <v/>
      </c>
      <c r="AI259">
        <f>IF(T259&lt;&gt;"",T259,AI258)</f>
        <v/>
      </c>
      <c r="AJ259">
        <f>IF(U259&lt;&gt;"",U259,AJ258)</f>
        <v/>
      </c>
      <c r="AK259">
        <f>IF(W259&lt;&gt;"",W259,"")</f>
        <v/>
      </c>
      <c r="AL259" s="14">
        <f>IF(X259&lt;&gt;"",X259,"")</f>
        <v/>
      </c>
      <c r="AM259" s="14">
        <f>IF(Y259&lt;&gt;"",Y259,"")</f>
        <v/>
      </c>
      <c r="AN259" s="14">
        <f>IF(OR(AL259="",AM259=""),"",AL259-AM259)</f>
        <v/>
      </c>
      <c r="AO259">
        <f>IF(AN259="","",IF(AN259&gt;0,"Bullish","Bearish"))</f>
        <v/>
      </c>
      <c r="AP259">
        <f>IF(AO259="",AP258,AO259)</f>
        <v/>
      </c>
      <c r="AQ259" s="14">
        <f>IF(AB259&lt;&gt;"",AB259,"")</f>
        <v/>
      </c>
      <c r="AR259" s="14">
        <f>IF(AD259&lt;&gt;"",AD259,"")</f>
        <v/>
      </c>
      <c r="AS259">
        <f>IF(AS258+1=13,1,AS258+1)</f>
        <v/>
      </c>
      <c r="AT259">
        <f>IFERROR(IF(SLOPE($AQ$242:$AQ$253,$AS$242:$AS$253)&gt;0,MIN(3,ABS(SLOPE($AQ$242:$AQ$253,$AS$242:$AS$253))),IF(SLOPE($AQ$242:$AQ$253,$AS$242:$AS$253)&lt;-0.5,-0.5,0)),0)</f>
        <v/>
      </c>
      <c r="AU259">
        <f>IFERROR(IF(SLOPE($AR$242:$AR$253,$AS$242:$AS$253)&lt;0,MAX(-3,-ABS(SLOPE($AR$242:$AR$253,$AS$242:$AS$253))),IF(SLOPE($AR$242:$AR$253,$AS$242:$AS$253)&gt;0.5,0.5,0)),0)</f>
        <v/>
      </c>
      <c r="AV259">
        <f>($AQ$254+(AT259*(AS259-1)))</f>
        <v/>
      </c>
      <c r="AW259">
        <f>($AR$254+(AU259*(AS259-1)))</f>
        <v/>
      </c>
      <c r="AX259">
        <f>IF(AT259&gt;0,AV259+AT259,AV259)</f>
        <v/>
      </c>
      <c r="AY259">
        <f>IF(AU259&lt;0,AW259+AU259,AW259)</f>
        <v/>
      </c>
      <c r="BA259" s="14">
        <f>IFERROR(AX259-AQ259,"")</f>
        <v/>
      </c>
      <c r="BB259" s="14">
        <f>IFERROR(AY259-AR259,"")</f>
        <v/>
      </c>
      <c r="BD259">
        <f>AH259</f>
        <v/>
      </c>
      <c r="BE259">
        <f>AI259</f>
        <v/>
      </c>
      <c r="BF259">
        <f>AJ259</f>
        <v/>
      </c>
      <c r="BG259" s="14">
        <f>L259</f>
        <v/>
      </c>
      <c r="BH259" s="14">
        <f>IF(X259="","",X259)</f>
        <v/>
      </c>
      <c r="BI259" s="14">
        <f>IF(Y259="","",Y259)</f>
        <v/>
      </c>
      <c r="BJ259">
        <f>Z259</f>
        <v/>
      </c>
      <c r="BK259">
        <f>AA259</f>
        <v/>
      </c>
      <c r="BL259">
        <f>IFERROR(AX259,"")</f>
        <v/>
      </c>
      <c r="BM259">
        <f>IFERROR(AY259,"")</f>
        <v/>
      </c>
    </row>
    <row r="260" ht="14.25" customHeight="1">
      <c r="A260">
        <f>ALGLIB_SSA_XAUUSD!AA260</f>
        <v/>
      </c>
      <c r="B260">
        <f>IF($A260="","",INDEX(ALGLIB_SSA_XAUUSD!$B$2:$B$2401,MATCH($A260,ALGLIB_SSA_XAUUSD!$A$2:$A$2401,1)))</f>
        <v/>
      </c>
      <c r="C260">
        <f>IF($A260="","",INDEX(ALGLIB_SSA_XAUUSD!$C$2:$C$2401,MATCH($A260,ALGLIB_SSA_XAUUSD!$A$2:$A$2401,1)))</f>
        <v/>
      </c>
      <c r="D260" s="14">
        <f>IF($A260="","",INT((ROW()-2)/12)+1)</f>
        <v/>
      </c>
      <c r="E260" s="14">
        <f>IF(AND(E266&lt;&gt;"",D266=D254+1),E254+(E266-E254)*6/12,"")</f>
        <v/>
      </c>
      <c r="F260" s="14">
        <f>IF(AND(F266&lt;&gt;"",D266=D254+1),F254+(F266-F254)*6/12,"")</f>
        <v/>
      </c>
      <c r="G260" s="14">
        <f>IF(AND(G266&lt;&gt;"",D266=D254+1),G254+(G266-G254)*6/12,"")</f>
        <v/>
      </c>
      <c r="H260" s="14">
        <f>IF(AND(H266&lt;&gt;"",D266=D254+1),H254+(H266-H254)*6/12,"")</f>
        <v/>
      </c>
      <c r="I260" s="14">
        <f>IF(AND(L266&lt;&gt;"",D266=D254+1),I254+(I266-I254)*6/12,"")</f>
        <v/>
      </c>
      <c r="J260">
        <f>_xlfn.XLOOKUP($A260,ALGLIB_SSA_XAUUSD!$AA$2:$AA$2401,ALGLIB_SSA_XAUUSD!$P$2:$P$2401,"",0)</f>
        <v/>
      </c>
      <c r="K260">
        <f>_xlfn.XLOOKUP($A260,ALGLIB_SSA_XAUUSD!$AA$2:$AA$2401,ALGLIB_SSA_XAUUSD!$Q$2:$Q$2401,"",0)</f>
        <v/>
      </c>
      <c r="L260">
        <f>_xlfn.XLOOKUP($A260,ALGLIB_SSA_XAUUSD!$AA$2:$AA$2401,ALGLIB_SSA_XAUUSD!$R$2:$R$2401,"",0)</f>
        <v/>
      </c>
      <c r="M260">
        <f>_xlfn.XLOOKUP($A260,ALGLIB_SSA_XAUUSD!$AA$2:$AA$2401,ALGLIB_SSA_XAUUSD!$S$2:$S$2401,"",0)</f>
        <v/>
      </c>
      <c r="N260">
        <f>_xlfn.XLOOKUP($A260,ALGLIB_SSA_XAUUSD!$AA$2:$AA$2401,ALGLIB_SSA_XAUUSD!$T$2:$T$2401,"",0)</f>
        <v/>
      </c>
      <c r="O260">
        <f>_xlfn.XLOOKUP($A260,ALGLIB_SSA_XAUUSD!$AA$2:$AA$2401,ALGLIB_SSA_XAUUSD!$U$2:$U$2401,"",0)</f>
        <v/>
      </c>
      <c r="P260">
        <f>_xlfn.XLOOKUP($A260,ALGLIB_SSA_XAUUSD!$AA$2:$AA$2401,ALGLIB_SSA_XAUUSD!$V$2:$V$2401,"",0)</f>
        <v/>
      </c>
      <c r="S260">
        <f>A260</f>
        <v/>
      </c>
      <c r="T260">
        <f>J260</f>
        <v/>
      </c>
      <c r="U260">
        <f>K260</f>
        <v/>
      </c>
      <c r="V260" s="14">
        <f>IF($A260="","",MOD(ROW()-2,12)+1)</f>
        <v/>
      </c>
      <c r="W260">
        <f>L260</f>
        <v/>
      </c>
      <c r="X260" s="14">
        <f>IF(F260="","",F260)</f>
        <v/>
      </c>
      <c r="Y260" s="14">
        <f>IF(G260="","",G260)</f>
        <v/>
      </c>
      <c r="Z260">
        <f>M260</f>
        <v/>
      </c>
      <c r="AA260">
        <f>N260</f>
        <v/>
      </c>
      <c r="AB260" s="14">
        <f>IF(H260="","",H260)</f>
        <v/>
      </c>
      <c r="AC260">
        <f>O260</f>
        <v/>
      </c>
      <c r="AD260" s="14">
        <f>IF(I260="","",I260)</f>
        <v/>
      </c>
      <c r="AE260">
        <f>P260</f>
        <v/>
      </c>
      <c r="AH260">
        <f>IF(S260&lt;&gt;"",S260,AH259+900)</f>
        <v/>
      </c>
      <c r="AI260">
        <f>IF(T260&lt;&gt;"",T260,AI259)</f>
        <v/>
      </c>
      <c r="AJ260">
        <f>IF(U260&lt;&gt;"",U260,AJ259)</f>
        <v/>
      </c>
      <c r="AK260">
        <f>IF(W260&lt;&gt;"",W260,"")</f>
        <v/>
      </c>
      <c r="AL260" s="14">
        <f>IF(X260&lt;&gt;"",X260,"")</f>
        <v/>
      </c>
      <c r="AM260" s="14">
        <f>IF(Y260&lt;&gt;"",Y260,"")</f>
        <v/>
      </c>
      <c r="AN260" s="14">
        <f>IF(OR(AL260="",AM260=""),"",AL260-AM260)</f>
        <v/>
      </c>
      <c r="AO260">
        <f>IF(AN260="","",IF(AN260&gt;0,"Bullish","Bearish"))</f>
        <v/>
      </c>
      <c r="AP260">
        <f>IF(AO260="",AP259,AO260)</f>
        <v/>
      </c>
      <c r="AQ260" s="14">
        <f>IF(AB260&lt;&gt;"",AB260,"")</f>
        <v/>
      </c>
      <c r="AR260" s="14">
        <f>IF(AD260&lt;&gt;"",AD260,"")</f>
        <v/>
      </c>
      <c r="AS260">
        <f>IF(AS259+1=13,1,AS259+1)</f>
        <v/>
      </c>
      <c r="AT260">
        <f>IFERROR(IF(SLOPE($AQ$242:$AQ$253,$AS$242:$AS$253)&gt;0,MIN(3,ABS(SLOPE($AQ$242:$AQ$253,$AS$242:$AS$253))),IF(SLOPE($AQ$242:$AQ$253,$AS$242:$AS$253)&lt;-0.5,-0.5,0)),0)</f>
        <v/>
      </c>
      <c r="AU260">
        <f>IFERROR(IF(SLOPE($AR$242:$AR$253,$AS$242:$AS$253)&lt;0,MAX(-3,-ABS(SLOPE($AR$242:$AR$253,$AS$242:$AS$253))),IF(SLOPE($AR$242:$AR$253,$AS$242:$AS$253)&gt;0.5,0.5,0)),0)</f>
        <v/>
      </c>
      <c r="AV260">
        <f>($AQ$254+(AT260*(AS260-1)))</f>
        <v/>
      </c>
      <c r="AW260">
        <f>($AR$254+(AU260*(AS260-1)))</f>
        <v/>
      </c>
      <c r="AX260">
        <f>IF(AT260&gt;0,AV260+AT260,AV260)</f>
        <v/>
      </c>
      <c r="AY260">
        <f>IF(AU260&lt;0,AW260+AU260,AW260)</f>
        <v/>
      </c>
      <c r="BA260" s="14">
        <f>IFERROR(AX260-AQ260,"")</f>
        <v/>
      </c>
      <c r="BB260" s="14">
        <f>IFERROR(AY260-AR260,"")</f>
        <v/>
      </c>
      <c r="BD260">
        <f>AH260</f>
        <v/>
      </c>
      <c r="BE260">
        <f>AI260</f>
        <v/>
      </c>
      <c r="BF260">
        <f>AJ260</f>
        <v/>
      </c>
      <c r="BG260" s="14">
        <f>L260</f>
        <v/>
      </c>
      <c r="BH260" s="14">
        <f>IF(X260="","",X260)</f>
        <v/>
      </c>
      <c r="BI260" s="14">
        <f>IF(Y260="","",Y260)</f>
        <v/>
      </c>
      <c r="BJ260">
        <f>Z260</f>
        <v/>
      </c>
      <c r="BK260">
        <f>AA260</f>
        <v/>
      </c>
      <c r="BL260">
        <f>IFERROR(AX260,"")</f>
        <v/>
      </c>
      <c r="BM260">
        <f>IFERROR(AY260,"")</f>
        <v/>
      </c>
    </row>
    <row r="261" ht="14.25" customHeight="1">
      <c r="A261">
        <f>ALGLIB_SSA_XAUUSD!AA261</f>
        <v/>
      </c>
      <c r="B261">
        <f>IF($A261="","",INDEX(ALGLIB_SSA_XAUUSD!$B$2:$B$2401,MATCH($A261,ALGLIB_SSA_XAUUSD!$A$2:$A$2401,1)))</f>
        <v/>
      </c>
      <c r="C261">
        <f>IF($A261="","",INDEX(ALGLIB_SSA_XAUUSD!$C$2:$C$2401,MATCH($A261,ALGLIB_SSA_XAUUSD!$A$2:$A$2401,1)))</f>
        <v/>
      </c>
      <c r="D261" s="14">
        <f>IF($A261="","",INT((ROW()-2)/12)+1)</f>
        <v/>
      </c>
      <c r="E261" s="14">
        <f>IF(AND(E266&lt;&gt;"",D266=D254+1),E254+(E266-E254)*7/12,"")</f>
        <v/>
      </c>
      <c r="F261" s="14">
        <f>IF(AND(F266&lt;&gt;"",D266=D254+1),F254+(F266-F254)*7/12,"")</f>
        <v/>
      </c>
      <c r="G261" s="14">
        <f>IF(AND(G266&lt;&gt;"",D266=D254+1),G254+(G266-G254)*7/12,"")</f>
        <v/>
      </c>
      <c r="H261" s="14">
        <f>IF(AND(H266&lt;&gt;"",D266=D254+1),H254+(H266-H254)*7/12,"")</f>
        <v/>
      </c>
      <c r="I261" s="14">
        <f>IF(AND(L266&lt;&gt;"",D266=D254+1),I254+(I266-I254)*7/12,"")</f>
        <v/>
      </c>
      <c r="J261">
        <f>_xlfn.XLOOKUP($A261,ALGLIB_SSA_XAUUSD!$AA$2:$AA$2401,ALGLIB_SSA_XAUUSD!$P$2:$P$2401,"",0)</f>
        <v/>
      </c>
      <c r="K261">
        <f>_xlfn.XLOOKUP($A261,ALGLIB_SSA_XAUUSD!$AA$2:$AA$2401,ALGLIB_SSA_XAUUSD!$Q$2:$Q$2401,"",0)</f>
        <v/>
      </c>
      <c r="L261">
        <f>_xlfn.XLOOKUP($A261,ALGLIB_SSA_XAUUSD!$AA$2:$AA$2401,ALGLIB_SSA_XAUUSD!$R$2:$R$2401,"",0)</f>
        <v/>
      </c>
      <c r="M261">
        <f>_xlfn.XLOOKUP($A261,ALGLIB_SSA_XAUUSD!$AA$2:$AA$2401,ALGLIB_SSA_XAUUSD!$S$2:$S$2401,"",0)</f>
        <v/>
      </c>
      <c r="N261">
        <f>_xlfn.XLOOKUP($A261,ALGLIB_SSA_XAUUSD!$AA$2:$AA$2401,ALGLIB_SSA_XAUUSD!$T$2:$T$2401,"",0)</f>
        <v/>
      </c>
      <c r="O261">
        <f>_xlfn.XLOOKUP($A261,ALGLIB_SSA_XAUUSD!$AA$2:$AA$2401,ALGLIB_SSA_XAUUSD!$U$2:$U$2401,"",0)</f>
        <v/>
      </c>
      <c r="P261">
        <f>_xlfn.XLOOKUP($A261,ALGLIB_SSA_XAUUSD!$AA$2:$AA$2401,ALGLIB_SSA_XAUUSD!$V$2:$V$2401,"",0)</f>
        <v/>
      </c>
      <c r="S261">
        <f>A261</f>
        <v/>
      </c>
      <c r="T261">
        <f>J261</f>
        <v/>
      </c>
      <c r="U261">
        <f>K261</f>
        <v/>
      </c>
      <c r="V261" s="14">
        <f>IF($A261="","",MOD(ROW()-2,12)+1)</f>
        <v/>
      </c>
      <c r="W261">
        <f>L261</f>
        <v/>
      </c>
      <c r="X261" s="14">
        <f>IF(F261="","",F261)</f>
        <v/>
      </c>
      <c r="Y261" s="14">
        <f>IF(G261="","",G261)</f>
        <v/>
      </c>
      <c r="Z261">
        <f>M261</f>
        <v/>
      </c>
      <c r="AA261">
        <f>N261</f>
        <v/>
      </c>
      <c r="AB261" s="14">
        <f>IF(H261="","",H261)</f>
        <v/>
      </c>
      <c r="AC261">
        <f>O261</f>
        <v/>
      </c>
      <c r="AD261" s="14">
        <f>IF(I261="","",I261)</f>
        <v/>
      </c>
      <c r="AE261">
        <f>P261</f>
        <v/>
      </c>
      <c r="AH261">
        <f>IF(S261&lt;&gt;"",S261,AH260+900)</f>
        <v/>
      </c>
      <c r="AI261">
        <f>IF(T261&lt;&gt;"",T261,AI260)</f>
        <v/>
      </c>
      <c r="AJ261">
        <f>IF(U261&lt;&gt;"",U261,AJ260)</f>
        <v/>
      </c>
      <c r="AK261">
        <f>IF(W261&lt;&gt;"",W261,"")</f>
        <v/>
      </c>
      <c r="AL261" s="14">
        <f>IF(X261&lt;&gt;"",X261,"")</f>
        <v/>
      </c>
      <c r="AM261" s="14">
        <f>IF(Y261&lt;&gt;"",Y261,"")</f>
        <v/>
      </c>
      <c r="AN261" s="14">
        <f>IF(OR(AL261="",AM261=""),"",AL261-AM261)</f>
        <v/>
      </c>
      <c r="AO261">
        <f>IF(AN261="","",IF(AN261&gt;0,"Bullish","Bearish"))</f>
        <v/>
      </c>
      <c r="AP261">
        <f>IF(AO261="",AP260,AO261)</f>
        <v/>
      </c>
      <c r="AQ261" s="14">
        <f>IF(AB261&lt;&gt;"",AB261,"")</f>
        <v/>
      </c>
      <c r="AR261" s="14">
        <f>IF(AD261&lt;&gt;"",AD261,"")</f>
        <v/>
      </c>
      <c r="AS261">
        <f>IF(AS260+1=13,1,AS260+1)</f>
        <v/>
      </c>
      <c r="AT261">
        <f>IFERROR(IF(SLOPE($AQ$242:$AQ$253,$AS$242:$AS$253)&gt;0,MIN(3,ABS(SLOPE($AQ$242:$AQ$253,$AS$242:$AS$253))),IF(SLOPE($AQ$242:$AQ$253,$AS$242:$AS$253)&lt;-0.5,-0.5,0)),0)</f>
        <v/>
      </c>
      <c r="AU261">
        <f>IFERROR(IF(SLOPE($AR$242:$AR$253,$AS$242:$AS$253)&lt;0,MAX(-3,-ABS(SLOPE($AR$242:$AR$253,$AS$242:$AS$253))),IF(SLOPE($AR$242:$AR$253,$AS$242:$AS$253)&gt;0.5,0.5,0)),0)</f>
        <v/>
      </c>
      <c r="AV261">
        <f>($AQ$254+(AT261*(AS261-1)))</f>
        <v/>
      </c>
      <c r="AW261">
        <f>($AR$254+(AU261*(AS261-1)))</f>
        <v/>
      </c>
      <c r="AX261">
        <f>IF(AT261&gt;0,AV261+AT261,AV261)</f>
        <v/>
      </c>
      <c r="AY261">
        <f>IF(AU261&lt;0,AW261+AU261,AW261)</f>
        <v/>
      </c>
      <c r="BA261" s="14">
        <f>IFERROR(AX261-AQ261,"")</f>
        <v/>
      </c>
      <c r="BB261" s="14">
        <f>IFERROR(AY261-AR261,"")</f>
        <v/>
      </c>
      <c r="BD261">
        <f>AH261</f>
        <v/>
      </c>
      <c r="BE261">
        <f>AI261</f>
        <v/>
      </c>
      <c r="BF261">
        <f>AJ261</f>
        <v/>
      </c>
      <c r="BG261" s="14">
        <f>L261</f>
        <v/>
      </c>
      <c r="BH261" s="14">
        <f>IF(X261="","",X261)</f>
        <v/>
      </c>
      <c r="BI261" s="14">
        <f>IF(Y261="","",Y261)</f>
        <v/>
      </c>
      <c r="BJ261">
        <f>Z261</f>
        <v/>
      </c>
      <c r="BK261">
        <f>AA261</f>
        <v/>
      </c>
      <c r="BL261">
        <f>IFERROR(AX261,"")</f>
        <v/>
      </c>
      <c r="BM261">
        <f>IFERROR(AY261,"")</f>
        <v/>
      </c>
    </row>
    <row r="262" ht="14.25" customHeight="1">
      <c r="A262">
        <f>ALGLIB_SSA_XAUUSD!AA262</f>
        <v/>
      </c>
      <c r="B262">
        <f>IF($A262="","",INDEX(ALGLIB_SSA_XAUUSD!$B$2:$B$2401,MATCH($A262,ALGLIB_SSA_XAUUSD!$A$2:$A$2401,1)))</f>
        <v/>
      </c>
      <c r="C262">
        <f>IF($A262="","",INDEX(ALGLIB_SSA_XAUUSD!$C$2:$C$2401,MATCH($A262,ALGLIB_SSA_XAUUSD!$A$2:$A$2401,1)))</f>
        <v/>
      </c>
      <c r="D262" s="14">
        <f>IF($A262="","",INT((ROW()-2)/12)+1)</f>
        <v/>
      </c>
      <c r="E262" s="14">
        <f>IF(AND(E266&lt;&gt;"",D266=D254+1),E254+(E266-E254)*8/12,"")</f>
        <v/>
      </c>
      <c r="F262" s="14">
        <f>IF(AND(F266&lt;&gt;"",D266=D254+1),F254+(F266-F254)*8/12,"")</f>
        <v/>
      </c>
      <c r="G262" s="14">
        <f>IF(AND(G266&lt;&gt;"",D266=D254+1),G254+(G266-G254)*8/12,"")</f>
        <v/>
      </c>
      <c r="H262" s="14">
        <f>IF(AND(H266&lt;&gt;"",D266=D254+1),H254+(H266-H254)*8/12,"")</f>
        <v/>
      </c>
      <c r="I262" s="14">
        <f>IF(AND(L266&lt;&gt;"",D266=D254+1),I254+(I266-I254)*8/12,"")</f>
        <v/>
      </c>
      <c r="J262">
        <f>_xlfn.XLOOKUP($A262,ALGLIB_SSA_XAUUSD!$AA$2:$AA$2401,ALGLIB_SSA_XAUUSD!$P$2:$P$2401,"",0)</f>
        <v/>
      </c>
      <c r="K262">
        <f>_xlfn.XLOOKUP($A262,ALGLIB_SSA_XAUUSD!$AA$2:$AA$2401,ALGLIB_SSA_XAUUSD!$Q$2:$Q$2401,"",0)</f>
        <v/>
      </c>
      <c r="L262">
        <f>_xlfn.XLOOKUP($A262,ALGLIB_SSA_XAUUSD!$AA$2:$AA$2401,ALGLIB_SSA_XAUUSD!$R$2:$R$2401,"",0)</f>
        <v/>
      </c>
      <c r="M262">
        <f>_xlfn.XLOOKUP($A262,ALGLIB_SSA_XAUUSD!$AA$2:$AA$2401,ALGLIB_SSA_XAUUSD!$S$2:$S$2401,"",0)</f>
        <v/>
      </c>
      <c r="N262">
        <f>_xlfn.XLOOKUP($A262,ALGLIB_SSA_XAUUSD!$AA$2:$AA$2401,ALGLIB_SSA_XAUUSD!$T$2:$T$2401,"",0)</f>
        <v/>
      </c>
      <c r="O262">
        <f>_xlfn.XLOOKUP($A262,ALGLIB_SSA_XAUUSD!$AA$2:$AA$2401,ALGLIB_SSA_XAUUSD!$U$2:$U$2401,"",0)</f>
        <v/>
      </c>
      <c r="P262">
        <f>_xlfn.XLOOKUP($A262,ALGLIB_SSA_XAUUSD!$AA$2:$AA$2401,ALGLIB_SSA_XAUUSD!$V$2:$V$2401,"",0)</f>
        <v/>
      </c>
      <c r="S262">
        <f>A262</f>
        <v/>
      </c>
      <c r="T262">
        <f>J262</f>
        <v/>
      </c>
      <c r="U262">
        <f>K262</f>
        <v/>
      </c>
      <c r="V262" s="14">
        <f>IF($A262="","",MOD(ROW()-2,12)+1)</f>
        <v/>
      </c>
      <c r="W262">
        <f>L262</f>
        <v/>
      </c>
      <c r="X262" s="14">
        <f>IF(F262="","",F262)</f>
        <v/>
      </c>
      <c r="Y262" s="14">
        <f>IF(G262="","",G262)</f>
        <v/>
      </c>
      <c r="Z262">
        <f>M262</f>
        <v/>
      </c>
      <c r="AA262">
        <f>N262</f>
        <v/>
      </c>
      <c r="AB262" s="14">
        <f>IF(H262="","",H262)</f>
        <v/>
      </c>
      <c r="AC262">
        <f>O262</f>
        <v/>
      </c>
      <c r="AD262" s="14">
        <f>IF(I262="","",I262)</f>
        <v/>
      </c>
      <c r="AE262">
        <f>P262</f>
        <v/>
      </c>
      <c r="AH262">
        <f>IF(S262&lt;&gt;"",S262,AH261+900)</f>
        <v/>
      </c>
      <c r="AI262">
        <f>IF(T262&lt;&gt;"",T262,AI261)</f>
        <v/>
      </c>
      <c r="AJ262">
        <f>IF(U262&lt;&gt;"",U262,AJ261)</f>
        <v/>
      </c>
      <c r="AK262">
        <f>IF(W262&lt;&gt;"",W262,"")</f>
        <v/>
      </c>
      <c r="AL262" s="14">
        <f>IF(X262&lt;&gt;"",X262,"")</f>
        <v/>
      </c>
      <c r="AM262" s="14">
        <f>IF(Y262&lt;&gt;"",Y262,"")</f>
        <v/>
      </c>
      <c r="AN262" s="14">
        <f>IF(OR(AL262="",AM262=""),"",AL262-AM262)</f>
        <v/>
      </c>
      <c r="AO262">
        <f>IF(AN262="","",IF(AN262&gt;0,"Bullish","Bearish"))</f>
        <v/>
      </c>
      <c r="AP262">
        <f>IF(AO262="",AP261,AO262)</f>
        <v/>
      </c>
      <c r="AQ262" s="14">
        <f>IF(AB262&lt;&gt;"",AB262,"")</f>
        <v/>
      </c>
      <c r="AR262" s="14">
        <f>IF(AD262&lt;&gt;"",AD262,"")</f>
        <v/>
      </c>
      <c r="AS262">
        <f>IF(AS261+1=13,1,AS261+1)</f>
        <v/>
      </c>
      <c r="AT262">
        <f>IFERROR(IF(SLOPE($AQ$242:$AQ$253,$AS$242:$AS$253)&gt;0,MIN(3,ABS(SLOPE($AQ$242:$AQ$253,$AS$242:$AS$253))),IF(SLOPE($AQ$242:$AQ$253,$AS$242:$AS$253)&lt;-0.5,-0.5,0)),0)</f>
        <v/>
      </c>
      <c r="AU262">
        <f>IFERROR(IF(SLOPE($AR$242:$AR$253,$AS$242:$AS$253)&lt;0,MAX(-3,-ABS(SLOPE($AR$242:$AR$253,$AS$242:$AS$253))),IF(SLOPE($AR$242:$AR$253,$AS$242:$AS$253)&gt;0.5,0.5,0)),0)</f>
        <v/>
      </c>
      <c r="AV262">
        <f>($AQ$254+(AT262*(AS262-1)))</f>
        <v/>
      </c>
      <c r="AW262">
        <f>($AR$254+(AU262*(AS262-1)))</f>
        <v/>
      </c>
      <c r="AX262">
        <f>IF(AT262&gt;0,AV262+AT262,AV262)</f>
        <v/>
      </c>
      <c r="AY262">
        <f>IF(AU262&lt;0,AW262+AU262,AW262)</f>
        <v/>
      </c>
      <c r="BA262" s="14">
        <f>IFERROR(AX262-AQ262,"")</f>
        <v/>
      </c>
      <c r="BB262" s="14">
        <f>IFERROR(AY262-AR262,"")</f>
        <v/>
      </c>
      <c r="BD262">
        <f>AH262</f>
        <v/>
      </c>
      <c r="BE262">
        <f>AI262</f>
        <v/>
      </c>
      <c r="BF262">
        <f>AJ262</f>
        <v/>
      </c>
      <c r="BG262" s="14">
        <f>L262</f>
        <v/>
      </c>
      <c r="BH262" s="14">
        <f>IF(X262="","",X262)</f>
        <v/>
      </c>
      <c r="BI262" s="14">
        <f>IF(Y262="","",Y262)</f>
        <v/>
      </c>
      <c r="BJ262">
        <f>Z262</f>
        <v/>
      </c>
      <c r="BK262">
        <f>AA262</f>
        <v/>
      </c>
      <c r="BL262">
        <f>IFERROR(AX262,"")</f>
        <v/>
      </c>
      <c r="BM262">
        <f>IFERROR(AY262,"")</f>
        <v/>
      </c>
    </row>
    <row r="263" ht="14.25" customHeight="1">
      <c r="A263">
        <f>ALGLIB_SSA_XAUUSD!AA263</f>
        <v/>
      </c>
      <c r="B263">
        <f>IF($A263="","",INDEX(ALGLIB_SSA_XAUUSD!$B$2:$B$2401,MATCH($A263,ALGLIB_SSA_XAUUSD!$A$2:$A$2401,1)))</f>
        <v/>
      </c>
      <c r="C263">
        <f>IF($A263="","",INDEX(ALGLIB_SSA_XAUUSD!$C$2:$C$2401,MATCH($A263,ALGLIB_SSA_XAUUSD!$A$2:$A$2401,1)))</f>
        <v/>
      </c>
      <c r="D263" s="14">
        <f>IF($A263="","",INT((ROW()-2)/12)+1)</f>
        <v/>
      </c>
      <c r="E263" s="14">
        <f>IF(AND(E266&lt;&gt;"",D266=D254+1),E254+(E266-E254)*9/12,"")</f>
        <v/>
      </c>
      <c r="F263" s="14">
        <f>IF(AND(F266&lt;&gt;"",D266=D254+1),F254+(F266-F254)*9/12,"")</f>
        <v/>
      </c>
      <c r="G263" s="14">
        <f>IF(AND(G266&lt;&gt;"",D266=D254+1),G254+(G266-G254)*9/12,"")</f>
        <v/>
      </c>
      <c r="H263" s="14">
        <f>IF(AND(H266&lt;&gt;"",D266=D254+1),H254+(H266-H254)*9/12,"")</f>
        <v/>
      </c>
      <c r="I263" s="14">
        <f>IF(AND(L266&lt;&gt;"",D266=D254+1),I254+(I266-I254)*9/12,"")</f>
        <v/>
      </c>
      <c r="J263">
        <f>_xlfn.XLOOKUP($A263,ALGLIB_SSA_XAUUSD!$AA$2:$AA$2401,ALGLIB_SSA_XAUUSD!$P$2:$P$2401,"",0)</f>
        <v/>
      </c>
      <c r="K263">
        <f>_xlfn.XLOOKUP($A263,ALGLIB_SSA_XAUUSD!$AA$2:$AA$2401,ALGLIB_SSA_XAUUSD!$Q$2:$Q$2401,"",0)</f>
        <v/>
      </c>
      <c r="L263">
        <f>_xlfn.XLOOKUP($A263,ALGLIB_SSA_XAUUSD!$AA$2:$AA$2401,ALGLIB_SSA_XAUUSD!$R$2:$R$2401,"",0)</f>
        <v/>
      </c>
      <c r="M263">
        <f>_xlfn.XLOOKUP($A263,ALGLIB_SSA_XAUUSD!$AA$2:$AA$2401,ALGLIB_SSA_XAUUSD!$S$2:$S$2401,"",0)</f>
        <v/>
      </c>
      <c r="N263">
        <f>_xlfn.XLOOKUP($A263,ALGLIB_SSA_XAUUSD!$AA$2:$AA$2401,ALGLIB_SSA_XAUUSD!$T$2:$T$2401,"",0)</f>
        <v/>
      </c>
      <c r="O263">
        <f>_xlfn.XLOOKUP($A263,ALGLIB_SSA_XAUUSD!$AA$2:$AA$2401,ALGLIB_SSA_XAUUSD!$U$2:$U$2401,"",0)</f>
        <v/>
      </c>
      <c r="P263">
        <f>_xlfn.XLOOKUP($A263,ALGLIB_SSA_XAUUSD!$AA$2:$AA$2401,ALGLIB_SSA_XAUUSD!$V$2:$V$2401,"",0)</f>
        <v/>
      </c>
      <c r="S263">
        <f>A263</f>
        <v/>
      </c>
      <c r="T263">
        <f>J263</f>
        <v/>
      </c>
      <c r="U263">
        <f>K263</f>
        <v/>
      </c>
      <c r="V263" s="14">
        <f>IF($A263="","",MOD(ROW()-2,12)+1)</f>
        <v/>
      </c>
      <c r="W263">
        <f>L263</f>
        <v/>
      </c>
      <c r="X263" s="14">
        <f>IF(F263="","",F263)</f>
        <v/>
      </c>
      <c r="Y263" s="14">
        <f>IF(G263="","",G263)</f>
        <v/>
      </c>
      <c r="Z263">
        <f>M263</f>
        <v/>
      </c>
      <c r="AA263">
        <f>N263</f>
        <v/>
      </c>
      <c r="AB263" s="14">
        <f>IF(H263="","",H263)</f>
        <v/>
      </c>
      <c r="AC263">
        <f>O263</f>
        <v/>
      </c>
      <c r="AD263" s="14">
        <f>IF(I263="","",I263)</f>
        <v/>
      </c>
      <c r="AE263">
        <f>P263</f>
        <v/>
      </c>
      <c r="AH263">
        <f>IF(S263&lt;&gt;"",S263,AH262+900)</f>
        <v/>
      </c>
      <c r="AI263">
        <f>IF(T263&lt;&gt;"",T263,AI262)</f>
        <v/>
      </c>
      <c r="AJ263">
        <f>IF(U263&lt;&gt;"",U263,AJ262)</f>
        <v/>
      </c>
      <c r="AK263">
        <f>IF(W263&lt;&gt;"",W263,"")</f>
        <v/>
      </c>
      <c r="AL263" s="14">
        <f>IF(X263&lt;&gt;"",X263,"")</f>
        <v/>
      </c>
      <c r="AM263" s="14">
        <f>IF(Y263&lt;&gt;"",Y263,"")</f>
        <v/>
      </c>
      <c r="AN263" s="14">
        <f>IF(OR(AL263="",AM263=""),"",AL263-AM263)</f>
        <v/>
      </c>
      <c r="AO263">
        <f>IF(AN263="","",IF(AN263&gt;0,"Bullish","Bearish"))</f>
        <v/>
      </c>
      <c r="AP263">
        <f>IF(AO263="",AP262,AO263)</f>
        <v/>
      </c>
      <c r="AQ263" s="14">
        <f>IF(AB263&lt;&gt;"",AB263,"")</f>
        <v/>
      </c>
      <c r="AR263" s="14">
        <f>IF(AD263&lt;&gt;"",AD263,"")</f>
        <v/>
      </c>
      <c r="AS263">
        <f>IF(AS262+1=13,1,AS262+1)</f>
        <v/>
      </c>
      <c r="AT263">
        <f>IFERROR(IF(SLOPE($AQ$242:$AQ$253,$AS$242:$AS$253)&gt;0,MIN(3,ABS(SLOPE($AQ$242:$AQ$253,$AS$242:$AS$253))),IF(SLOPE($AQ$242:$AQ$253,$AS$242:$AS$253)&lt;-0.5,-0.5,0)),0)</f>
        <v/>
      </c>
      <c r="AU263">
        <f>IFERROR(IF(SLOPE($AR$242:$AR$253,$AS$242:$AS$253)&lt;0,MAX(-3,-ABS(SLOPE($AR$242:$AR$253,$AS$242:$AS$253))),IF(SLOPE($AR$242:$AR$253,$AS$242:$AS$253)&gt;0.5,0.5,0)),0)</f>
        <v/>
      </c>
      <c r="AV263">
        <f>($AQ$254+(AT263*(AS263-1)))</f>
        <v/>
      </c>
      <c r="AW263">
        <f>($AR$254+(AU263*(AS263-1)))</f>
        <v/>
      </c>
      <c r="AX263">
        <f>IF(AT263&gt;0,AV263+AT263,AV263)</f>
        <v/>
      </c>
      <c r="AY263">
        <f>IF(AU263&lt;0,AW263+AU263,AW263)</f>
        <v/>
      </c>
      <c r="BA263" s="14">
        <f>IFERROR(AX263-AQ263,"")</f>
        <v/>
      </c>
      <c r="BB263" s="14">
        <f>IFERROR(AY263-AR263,"")</f>
        <v/>
      </c>
      <c r="BD263">
        <f>AH263</f>
        <v/>
      </c>
      <c r="BE263">
        <f>AI263</f>
        <v/>
      </c>
      <c r="BF263">
        <f>AJ263</f>
        <v/>
      </c>
      <c r="BG263" s="14">
        <f>L263</f>
        <v/>
      </c>
      <c r="BH263" s="14">
        <f>IF(X263="","",X263)</f>
        <v/>
      </c>
      <c r="BI263" s="14">
        <f>IF(Y263="","",Y263)</f>
        <v/>
      </c>
      <c r="BJ263">
        <f>Z263</f>
        <v/>
      </c>
      <c r="BK263">
        <f>AA263</f>
        <v/>
      </c>
      <c r="BL263">
        <f>IFERROR(AX263,"")</f>
        <v/>
      </c>
      <c r="BM263">
        <f>IFERROR(AY263,"")</f>
        <v/>
      </c>
    </row>
    <row r="264" ht="14.25" customHeight="1">
      <c r="A264">
        <f>ALGLIB_SSA_XAUUSD!AA264</f>
        <v/>
      </c>
      <c r="B264">
        <f>IF($A264="","",INDEX(ALGLIB_SSA_XAUUSD!$B$2:$B$2401,MATCH($A264,ALGLIB_SSA_XAUUSD!$A$2:$A$2401,1)))</f>
        <v/>
      </c>
      <c r="C264">
        <f>IF($A264="","",INDEX(ALGLIB_SSA_XAUUSD!$C$2:$C$2401,MATCH($A264,ALGLIB_SSA_XAUUSD!$A$2:$A$2401,1)))</f>
        <v/>
      </c>
      <c r="D264" s="14">
        <f>IF($A264="","",INT((ROW()-2)/12)+1)</f>
        <v/>
      </c>
      <c r="E264" s="14">
        <f>IF(AND(E266&lt;&gt;"",D266=D254+1),E254+(E266-E254)*10/12,"")</f>
        <v/>
      </c>
      <c r="F264" s="14">
        <f>IF(AND(F266&lt;&gt;"",D266=D254+1),F254+(F266-F254)*10/12,"")</f>
        <v/>
      </c>
      <c r="G264" s="14">
        <f>IF(AND(G266&lt;&gt;"",D266=D254+1),G254+(G266-G254)*10/12,"")</f>
        <v/>
      </c>
      <c r="H264" s="14">
        <f>IF(AND(H266&lt;&gt;"",D266=D254+1),H254+(H266-H254)*10/12,"")</f>
        <v/>
      </c>
      <c r="I264" s="14">
        <f>IF(AND(L266&lt;&gt;"",D266=D254+1),I254+(I266-I254)*10/12,"")</f>
        <v/>
      </c>
      <c r="J264">
        <f>_xlfn.XLOOKUP($A264,ALGLIB_SSA_XAUUSD!$AA$2:$AA$2401,ALGLIB_SSA_XAUUSD!$P$2:$P$2401,"",0)</f>
        <v/>
      </c>
      <c r="K264">
        <f>_xlfn.XLOOKUP($A264,ALGLIB_SSA_XAUUSD!$AA$2:$AA$2401,ALGLIB_SSA_XAUUSD!$Q$2:$Q$2401,"",0)</f>
        <v/>
      </c>
      <c r="L264">
        <f>_xlfn.XLOOKUP($A264,ALGLIB_SSA_XAUUSD!$AA$2:$AA$2401,ALGLIB_SSA_XAUUSD!$R$2:$R$2401,"",0)</f>
        <v/>
      </c>
      <c r="M264">
        <f>_xlfn.XLOOKUP($A264,ALGLIB_SSA_XAUUSD!$AA$2:$AA$2401,ALGLIB_SSA_XAUUSD!$S$2:$S$2401,"",0)</f>
        <v/>
      </c>
      <c r="N264">
        <f>_xlfn.XLOOKUP($A264,ALGLIB_SSA_XAUUSD!$AA$2:$AA$2401,ALGLIB_SSA_XAUUSD!$T$2:$T$2401,"",0)</f>
        <v/>
      </c>
      <c r="O264">
        <f>_xlfn.XLOOKUP($A264,ALGLIB_SSA_XAUUSD!$AA$2:$AA$2401,ALGLIB_SSA_XAUUSD!$U$2:$U$2401,"",0)</f>
        <v/>
      </c>
      <c r="P264">
        <f>_xlfn.XLOOKUP($A264,ALGLIB_SSA_XAUUSD!$AA$2:$AA$2401,ALGLIB_SSA_XAUUSD!$V$2:$V$2401,"",0)</f>
        <v/>
      </c>
      <c r="S264">
        <f>A264</f>
        <v/>
      </c>
      <c r="T264">
        <f>J264</f>
        <v/>
      </c>
      <c r="U264">
        <f>K264</f>
        <v/>
      </c>
      <c r="V264" s="14">
        <f>IF($A264="","",MOD(ROW()-2,12)+1)</f>
        <v/>
      </c>
      <c r="W264">
        <f>L264</f>
        <v/>
      </c>
      <c r="X264" s="14">
        <f>IF(F264="","",F264)</f>
        <v/>
      </c>
      <c r="Y264" s="14">
        <f>IF(G264="","",G264)</f>
        <v/>
      </c>
      <c r="Z264">
        <f>M264</f>
        <v/>
      </c>
      <c r="AA264">
        <f>N264</f>
        <v/>
      </c>
      <c r="AB264" s="14">
        <f>IF(H264="","",H264)</f>
        <v/>
      </c>
      <c r="AC264">
        <f>O264</f>
        <v/>
      </c>
      <c r="AD264" s="14">
        <f>IF(I264="","",I264)</f>
        <v/>
      </c>
      <c r="AE264">
        <f>P264</f>
        <v/>
      </c>
      <c r="AH264">
        <f>IF(S264&lt;&gt;"",S264,AH263+900)</f>
        <v/>
      </c>
      <c r="AI264">
        <f>IF(T264&lt;&gt;"",T264,AI263)</f>
        <v/>
      </c>
      <c r="AJ264">
        <f>IF(U264&lt;&gt;"",U264,AJ263)</f>
        <v/>
      </c>
      <c r="AK264">
        <f>IF(W264&lt;&gt;"",W264,"")</f>
        <v/>
      </c>
      <c r="AL264" s="14">
        <f>IF(X264&lt;&gt;"",X264,"")</f>
        <v/>
      </c>
      <c r="AM264" s="14">
        <f>IF(Y264&lt;&gt;"",Y264,"")</f>
        <v/>
      </c>
      <c r="AN264" s="14">
        <f>IF(OR(AL264="",AM264=""),"",AL264-AM264)</f>
        <v/>
      </c>
      <c r="AO264">
        <f>IF(AN264="","",IF(AN264&gt;0,"Bullish","Bearish"))</f>
        <v/>
      </c>
      <c r="AP264">
        <f>IF(AO264="",AP263,AO264)</f>
        <v/>
      </c>
      <c r="AQ264" s="14">
        <f>IF(AB264&lt;&gt;"",AB264,"")</f>
        <v/>
      </c>
      <c r="AR264" s="14">
        <f>IF(AD264&lt;&gt;"",AD264,"")</f>
        <v/>
      </c>
      <c r="AS264">
        <f>IF(AS263+1=13,1,AS263+1)</f>
        <v/>
      </c>
      <c r="AT264">
        <f>IFERROR(IF(SLOPE($AQ$242:$AQ$253,$AS$242:$AS$253)&gt;0,MIN(3,ABS(SLOPE($AQ$242:$AQ$253,$AS$242:$AS$253))),IF(SLOPE($AQ$242:$AQ$253,$AS$242:$AS$253)&lt;-0.5,-0.5,0)),0)</f>
        <v/>
      </c>
      <c r="AU264">
        <f>IFERROR(IF(SLOPE($AR$242:$AR$253,$AS$242:$AS$253)&lt;0,MAX(-3,-ABS(SLOPE($AR$242:$AR$253,$AS$242:$AS$253))),IF(SLOPE($AR$242:$AR$253,$AS$242:$AS$253)&gt;0.5,0.5,0)),0)</f>
        <v/>
      </c>
      <c r="AV264">
        <f>($AQ$254+(AT264*(AS264-1)))</f>
        <v/>
      </c>
      <c r="AW264">
        <f>($AR$254+(AU264*(AS264-1)))</f>
        <v/>
      </c>
      <c r="AX264">
        <f>IF(AT264&gt;0,AV264+AT264,AV264)</f>
        <v/>
      </c>
      <c r="AY264">
        <f>IF(AU264&lt;0,AW264+AU264,AW264)</f>
        <v/>
      </c>
      <c r="BA264" s="14">
        <f>IFERROR(AX264-AQ264,"")</f>
        <v/>
      </c>
      <c r="BB264" s="14">
        <f>IFERROR(AY264-AR264,"")</f>
        <v/>
      </c>
      <c r="BD264">
        <f>AH264</f>
        <v/>
      </c>
      <c r="BE264">
        <f>AI264</f>
        <v/>
      </c>
      <c r="BF264">
        <f>AJ264</f>
        <v/>
      </c>
      <c r="BG264" s="14">
        <f>L264</f>
        <v/>
      </c>
      <c r="BH264" s="14">
        <f>IF(X264="","",X264)</f>
        <v/>
      </c>
      <c r="BI264" s="14">
        <f>IF(Y264="","",Y264)</f>
        <v/>
      </c>
      <c r="BJ264">
        <f>Z264</f>
        <v/>
      </c>
      <c r="BK264">
        <f>AA264</f>
        <v/>
      </c>
      <c r="BL264">
        <f>IFERROR(AX264,"")</f>
        <v/>
      </c>
      <c r="BM264">
        <f>IFERROR(AY264,"")</f>
        <v/>
      </c>
    </row>
    <row r="265" ht="14.25" customHeight="1">
      <c r="A265">
        <f>ALGLIB_SSA_XAUUSD!AA265</f>
        <v/>
      </c>
      <c r="B265">
        <f>IF($A265="","",INDEX(ALGLIB_SSA_XAUUSD!$B$2:$B$2401,MATCH($A265,ALGLIB_SSA_XAUUSD!$A$2:$A$2401,1)))</f>
        <v/>
      </c>
      <c r="C265">
        <f>IF($A265="","",INDEX(ALGLIB_SSA_XAUUSD!$C$2:$C$2401,MATCH($A265,ALGLIB_SSA_XAUUSD!$A$2:$A$2401,1)))</f>
        <v/>
      </c>
      <c r="D265" s="14">
        <f>IF($A265="","",INT((ROW()-2)/12)+1)</f>
        <v/>
      </c>
      <c r="E265" s="14">
        <f>IF(AND(E266&lt;&gt;"",D266=D254+1),E254+(E266-E254)*11/12,"")</f>
        <v/>
      </c>
      <c r="F265" s="14">
        <f>IF(AND(F266&lt;&gt;"",D266=D254+1),F254+(F266-F254)*11/12,"")</f>
        <v/>
      </c>
      <c r="G265" s="14">
        <f>IF(AND(G266&lt;&gt;"",D266=D254+1),G254+(G266-G254)*11/12,"")</f>
        <v/>
      </c>
      <c r="H265" s="14">
        <f>IF(AND(H266&lt;&gt;"",D266=D254+1),H254+(H266-H254)*11/12,"")</f>
        <v/>
      </c>
      <c r="I265" s="14">
        <f>IF(AND(L266&lt;&gt;"",D266=D254+1),I254+(I266-I254)*11/12,"")</f>
        <v/>
      </c>
      <c r="J265">
        <f>_xlfn.XLOOKUP($A265,ALGLIB_SSA_XAUUSD!$AA$2:$AA$2401,ALGLIB_SSA_XAUUSD!$P$2:$P$2401,"",0)</f>
        <v/>
      </c>
      <c r="K265">
        <f>_xlfn.XLOOKUP($A265,ALGLIB_SSA_XAUUSD!$AA$2:$AA$2401,ALGLIB_SSA_XAUUSD!$Q$2:$Q$2401,"",0)</f>
        <v/>
      </c>
      <c r="L265">
        <f>_xlfn.XLOOKUP($A265,ALGLIB_SSA_XAUUSD!$AA$2:$AA$2401,ALGLIB_SSA_XAUUSD!$R$2:$R$2401,"",0)</f>
        <v/>
      </c>
      <c r="M265">
        <f>_xlfn.XLOOKUP($A265,ALGLIB_SSA_XAUUSD!$AA$2:$AA$2401,ALGLIB_SSA_XAUUSD!$S$2:$S$2401,"",0)</f>
        <v/>
      </c>
      <c r="N265">
        <f>_xlfn.XLOOKUP($A265,ALGLIB_SSA_XAUUSD!$AA$2:$AA$2401,ALGLIB_SSA_XAUUSD!$T$2:$T$2401,"",0)</f>
        <v/>
      </c>
      <c r="O265">
        <f>_xlfn.XLOOKUP($A265,ALGLIB_SSA_XAUUSD!$AA$2:$AA$2401,ALGLIB_SSA_XAUUSD!$U$2:$U$2401,"",0)</f>
        <v/>
      </c>
      <c r="P265">
        <f>_xlfn.XLOOKUP($A265,ALGLIB_SSA_XAUUSD!$AA$2:$AA$2401,ALGLIB_SSA_XAUUSD!$V$2:$V$2401,"",0)</f>
        <v/>
      </c>
      <c r="S265">
        <f>A265</f>
        <v/>
      </c>
      <c r="T265">
        <f>J265</f>
        <v/>
      </c>
      <c r="U265">
        <f>K265</f>
        <v/>
      </c>
      <c r="V265" s="14">
        <f>IF($A265="","",MOD(ROW()-2,12)+1)</f>
        <v/>
      </c>
      <c r="W265">
        <f>L265</f>
        <v/>
      </c>
      <c r="X265" s="14">
        <f>IF(F265="","",F265)</f>
        <v/>
      </c>
      <c r="Y265" s="14">
        <f>IF(G265="","",G265)</f>
        <v/>
      </c>
      <c r="Z265">
        <f>M265</f>
        <v/>
      </c>
      <c r="AA265">
        <f>N265</f>
        <v/>
      </c>
      <c r="AB265" s="14">
        <f>IF(H265="","",H265)</f>
        <v/>
      </c>
      <c r="AC265">
        <f>O265</f>
        <v/>
      </c>
      <c r="AD265" s="14">
        <f>IF(I265="","",I265)</f>
        <v/>
      </c>
      <c r="AE265">
        <f>P265</f>
        <v/>
      </c>
      <c r="AH265">
        <f>IF(S265&lt;&gt;"",S265,AH264+900)</f>
        <v/>
      </c>
      <c r="AI265">
        <f>IF(T265&lt;&gt;"",T265,AI264)</f>
        <v/>
      </c>
      <c r="AJ265">
        <f>IF(U265&lt;&gt;"",U265,AJ264)</f>
        <v/>
      </c>
      <c r="AK265">
        <f>IF(W265&lt;&gt;"",W265,"")</f>
        <v/>
      </c>
      <c r="AL265" s="14">
        <f>IF(X265&lt;&gt;"",X265,"")</f>
        <v/>
      </c>
      <c r="AM265" s="14">
        <f>IF(Y265&lt;&gt;"",Y265,"")</f>
        <v/>
      </c>
      <c r="AN265" s="14">
        <f>IF(OR(AL265="",AM265=""),"",AL265-AM265)</f>
        <v/>
      </c>
      <c r="AO265">
        <f>IF(AN265="","",IF(AN265&gt;0,"Bullish","Bearish"))</f>
        <v/>
      </c>
      <c r="AP265">
        <f>IF(AO265="",AP264,AO265)</f>
        <v/>
      </c>
      <c r="AQ265" s="14">
        <f>IF(AB265&lt;&gt;"",AB265,"")</f>
        <v/>
      </c>
      <c r="AR265" s="14">
        <f>IF(AD265&lt;&gt;"",AD265,"")</f>
        <v/>
      </c>
      <c r="AS265">
        <f>IF(AS264+1=13,1,AS264+1)</f>
        <v/>
      </c>
      <c r="AT265">
        <f>IFERROR(IF(SLOPE($AQ$242:$AQ$253,$AS$242:$AS$253)&gt;0,MIN(3,ABS(SLOPE($AQ$242:$AQ$253,$AS$242:$AS$253))),IF(SLOPE($AQ$242:$AQ$253,$AS$242:$AS$253)&lt;-0.5,-0.5,0)),0)</f>
        <v/>
      </c>
      <c r="AU265">
        <f>IFERROR(IF(SLOPE($AR$242:$AR$253,$AS$242:$AS$253)&lt;0,MAX(-3,-ABS(SLOPE($AR$242:$AR$253,$AS$242:$AS$253))),IF(SLOPE($AR$242:$AR$253,$AS$242:$AS$253)&gt;0.5,0.5,0)),0)</f>
        <v/>
      </c>
      <c r="AV265">
        <f>($AQ$254+(AT265*(AS265-1)))</f>
        <v/>
      </c>
      <c r="AW265">
        <f>($AR$254+(AU265*(AS265-1)))</f>
        <v/>
      </c>
      <c r="AX265">
        <f>IF(AT265&gt;0,AV265+AT265,AV265)</f>
        <v/>
      </c>
      <c r="AY265">
        <f>IF(AU265&lt;0,AW265+AU265,AW265)</f>
        <v/>
      </c>
      <c r="BA265" s="14">
        <f>IFERROR(AX265-AQ265,"")</f>
        <v/>
      </c>
      <c r="BB265" s="14">
        <f>IFERROR(AY265-AR265,"")</f>
        <v/>
      </c>
      <c r="BD265">
        <f>AH265</f>
        <v/>
      </c>
      <c r="BE265">
        <f>AI265</f>
        <v/>
      </c>
      <c r="BF265">
        <f>AJ265</f>
        <v/>
      </c>
      <c r="BG265" s="14">
        <f>L265</f>
        <v/>
      </c>
      <c r="BH265" s="14">
        <f>IF(X265="","",X265)</f>
        <v/>
      </c>
      <c r="BI265" s="14">
        <f>IF(Y265="","",Y265)</f>
        <v/>
      </c>
      <c r="BJ265">
        <f>Z265</f>
        <v/>
      </c>
      <c r="BK265">
        <f>AA265</f>
        <v/>
      </c>
      <c r="BL265">
        <f>IFERROR(AX265,"")</f>
        <v/>
      </c>
      <c r="BM265">
        <f>IFERROR(AY265,"")</f>
        <v/>
      </c>
    </row>
    <row r="266" ht="14.25" customHeight="1">
      <c r="A266">
        <f>ALGLIB_SSA_XAUUSD!AA266</f>
        <v/>
      </c>
      <c r="B266">
        <f>IF($A266="","",INDEX(ALGLIB_SSA_XAUUSD!$B$2:$B$2401,MATCH($A266,ALGLIB_SSA_XAUUSD!$A$2:$A$2401,1)))</f>
        <v/>
      </c>
      <c r="C266">
        <f>IF($A266="","",INDEX(ALGLIB_SSA_XAUUSD!$C$2:$C$2401,MATCH($A266,ALGLIB_SSA_XAUUSD!$A$2:$A$2401,1)))</f>
        <v/>
      </c>
      <c r="D266" s="14">
        <f>IF($A266="","",INT((ROW()-2)/12)+1)</f>
        <v/>
      </c>
      <c r="E266" s="14">
        <f>IF($A266="","",INDEX(ALGLIB_SSA_XAUUSD!$D$2:$D$2401,MATCH($A266,ALGLIB_SSA_XAUUSD!$A$2:$A$2401,1)))</f>
        <v/>
      </c>
      <c r="F266" s="14">
        <f>IF($A266="","",INDEX(ALGLIB_SSA_XAUUSD!$E$2:$E$2401,MATCH($A266,ALGLIB_SSA_XAUUSD!$A$2:$A$2401,1)))</f>
        <v/>
      </c>
      <c r="G266" s="14">
        <f>IF($A266="","",INDEX(ALGLIB_SSA_XAUUSD!$F$2:$F$2401,MATCH($A266,ALGLIB_SSA_XAUUSD!$A$2:$A$2401,1)))</f>
        <v/>
      </c>
      <c r="H266" s="14">
        <f>IF($A266="","",INDEX(ALGLIB_SSA_XAUUSD!$G$2:$G$2401,MATCH($A266,ALGLIB_SSA_XAUUSD!$A$2:$A$2401,1)))</f>
        <v/>
      </c>
      <c r="I266" s="14">
        <f>IF($A266="","",INDEX(ALGLIB_SSA_XAUUSD!$H$2:$H$2401,MATCH($A266,ALGLIB_SSA_XAUUSD!$A$2:$A$2401,1)))</f>
        <v/>
      </c>
      <c r="J266">
        <f>_xlfn.XLOOKUP($A266,ALGLIB_SSA_XAUUSD!$AA$2:$AA$2401,ALGLIB_SSA_XAUUSD!$P$2:$P$2401,"",0)</f>
        <v/>
      </c>
      <c r="K266">
        <f>_xlfn.XLOOKUP($A266,ALGLIB_SSA_XAUUSD!$AA$2:$AA$2401,ALGLIB_SSA_XAUUSD!$Q$2:$Q$2401,"",0)</f>
        <v/>
      </c>
      <c r="L266">
        <f>_xlfn.XLOOKUP($A266,ALGLIB_SSA_XAUUSD!$AA$2:$AA$2401,ALGLIB_SSA_XAUUSD!$R$2:$R$2401,"",0)</f>
        <v/>
      </c>
      <c r="M266">
        <f>_xlfn.XLOOKUP($A266,ALGLIB_SSA_XAUUSD!$AA$2:$AA$2401,ALGLIB_SSA_XAUUSD!$S$2:$S$2401,"",0)</f>
        <v/>
      </c>
      <c r="N266">
        <f>_xlfn.XLOOKUP($A266,ALGLIB_SSA_XAUUSD!$AA$2:$AA$2401,ALGLIB_SSA_XAUUSD!$T$2:$T$2401,"",0)</f>
        <v/>
      </c>
      <c r="O266">
        <f>_xlfn.XLOOKUP($A266,ALGLIB_SSA_XAUUSD!$AA$2:$AA$2401,ALGLIB_SSA_XAUUSD!$U$2:$U$2401,"",0)</f>
        <v/>
      </c>
      <c r="P266">
        <f>_xlfn.XLOOKUP($A266,ALGLIB_SSA_XAUUSD!$AA$2:$AA$2401,ALGLIB_SSA_XAUUSD!$V$2:$V$2401,"",0)</f>
        <v/>
      </c>
      <c r="S266">
        <f>A266</f>
        <v/>
      </c>
      <c r="T266">
        <f>J266</f>
        <v/>
      </c>
      <c r="U266">
        <f>K266</f>
        <v/>
      </c>
      <c r="V266" s="14">
        <f>IF($A266="","",MOD(ROW()-2,12)+1)</f>
        <v/>
      </c>
      <c r="W266">
        <f>L266</f>
        <v/>
      </c>
      <c r="X266" s="14">
        <f>IF(F266="","",F266)</f>
        <v/>
      </c>
      <c r="Y266" s="14">
        <f>IF(G266="","",G266)</f>
        <v/>
      </c>
      <c r="Z266">
        <f>M266</f>
        <v/>
      </c>
      <c r="AA266">
        <f>N266</f>
        <v/>
      </c>
      <c r="AB266" s="14">
        <f>IF(H266="","",H266)</f>
        <v/>
      </c>
      <c r="AC266">
        <f>O266</f>
        <v/>
      </c>
      <c r="AD266" s="14">
        <f>IF(I266="","",I266)</f>
        <v/>
      </c>
      <c r="AE266">
        <f>P266</f>
        <v/>
      </c>
      <c r="AH266">
        <f>IF(S266&lt;&gt;"",S266,AH265+900)</f>
        <v/>
      </c>
      <c r="AI266">
        <f>IF(T266&lt;&gt;"",T266,AI265)</f>
        <v/>
      </c>
      <c r="AJ266">
        <f>IF(U266&lt;&gt;"",U266,AJ265)</f>
        <v/>
      </c>
      <c r="AK266">
        <f>IF(W266&lt;&gt;"",W266,"")</f>
        <v/>
      </c>
      <c r="AL266" s="14">
        <f>IF(X266&lt;&gt;"",X266,"")</f>
        <v/>
      </c>
      <c r="AM266" s="14">
        <f>IF(Y266&lt;&gt;"",Y266,"")</f>
        <v/>
      </c>
      <c r="AN266" s="14">
        <f>IF(OR(AL266="",AM266=""),"",AL266-AM266)</f>
        <v/>
      </c>
      <c r="AO266">
        <f>IF(AN266="","",IF(AN266&gt;0,"Bullish","Bearish"))</f>
        <v/>
      </c>
      <c r="AP266">
        <f>IF(AO266="",AP265,AO266)</f>
        <v/>
      </c>
      <c r="AQ266" s="14">
        <f>IF(AB266&lt;&gt;"",AB266,"")</f>
        <v/>
      </c>
      <c r="AR266" s="14">
        <f>IF(AD266&lt;&gt;"",AD266,"")</f>
        <v/>
      </c>
      <c r="AS266">
        <f>IF(AS265+1=13,1,AS265+1)</f>
        <v/>
      </c>
      <c r="AT266">
        <f>IFERROR(IF(SLOPE($AQ$254:$AQ$265,$AS$254:$AS$265)&gt;0,MIN(3,ABS(SLOPE($AQ$254:$AQ$265,$AS$254:$AS$265))),IF(SLOPE($AQ$254:$AQ$265,$AS$254:$AS$265)&lt;-0.5,-0.5,0)),0)</f>
        <v/>
      </c>
      <c r="AU266">
        <f>IFERROR(IF(SLOPE($AR$254:$AR$265,$AS$254:$AS$265)&lt;0,MAX(-3,-ABS(SLOPE($AR$254:$AR$265,$AS$254:$AS$265))),IF(SLOPE($AR$254:$AR$265,$AS$254:$AS$265)&gt;0.5,0.5,0)),0)</f>
        <v/>
      </c>
      <c r="AV266">
        <f>($AQ$266+(AT266*(AS266-1)))</f>
        <v/>
      </c>
      <c r="AW266">
        <f>($AR$266+(AU266*(AS266-1)))</f>
        <v/>
      </c>
      <c r="AX266">
        <f>IF(AT266&gt;0,AV266+AT266,AV266)</f>
        <v/>
      </c>
      <c r="AY266">
        <f>IF(AU266&lt;0,AW266+AU266,AW266)</f>
        <v/>
      </c>
      <c r="BA266" s="14">
        <f>IFERROR(AX266-AQ266,"")</f>
        <v/>
      </c>
      <c r="BB266" s="14">
        <f>IFERROR(AY266-AR266,"")</f>
        <v/>
      </c>
      <c r="BD266">
        <f>AH266</f>
        <v/>
      </c>
      <c r="BE266">
        <f>AI266</f>
        <v/>
      </c>
      <c r="BF266">
        <f>AJ266</f>
        <v/>
      </c>
      <c r="BG266" s="14">
        <f>L266</f>
        <v/>
      </c>
      <c r="BH266" s="14">
        <f>IF(X266="","",X266)</f>
        <v/>
      </c>
      <c r="BI266" s="14">
        <f>IF(Y266="","",Y266)</f>
        <v/>
      </c>
      <c r="BJ266">
        <f>Z266</f>
        <v/>
      </c>
      <c r="BK266">
        <f>AA266</f>
        <v/>
      </c>
      <c r="BL266">
        <f>IFERROR(AX266,"")</f>
        <v/>
      </c>
      <c r="BM266">
        <f>IFERROR(AY266,"")</f>
        <v/>
      </c>
    </row>
    <row r="267" ht="14.25" customHeight="1">
      <c r="A267">
        <f>ALGLIB_SSA_XAUUSD!AA267</f>
        <v/>
      </c>
      <c r="B267">
        <f>IF($A267="","",INDEX(ALGLIB_SSA_XAUUSD!$B$2:$B$2401,MATCH($A267,ALGLIB_SSA_XAUUSD!$A$2:$A$2401,1)))</f>
        <v/>
      </c>
      <c r="C267">
        <f>IF($A267="","",INDEX(ALGLIB_SSA_XAUUSD!$C$2:$C$2401,MATCH($A267,ALGLIB_SSA_XAUUSD!$A$2:$A$2401,1)))</f>
        <v/>
      </c>
      <c r="D267" s="14">
        <f>IF($A267="","",INT((ROW()-2)/12)+1)</f>
        <v/>
      </c>
      <c r="E267" s="14">
        <f>IF(AND(E278&lt;&gt;"",D278=D266+1),E266+(E278-E266)*1/12,"")</f>
        <v/>
      </c>
      <c r="F267" s="14">
        <f>IF(AND(F278&lt;&gt;"",D278=D266+1),F266+(F278-F266)*1/12,"")</f>
        <v/>
      </c>
      <c r="G267" s="14">
        <f>IF(AND(G278&lt;&gt;"",D278=D266+1),G266+(G278-G266)*1/12,"")</f>
        <v/>
      </c>
      <c r="H267" s="14">
        <f>IF(AND(H278&lt;&gt;"",D278=D266+1),H266+(H278-H266)*1/12,"")</f>
        <v/>
      </c>
      <c r="I267" s="14">
        <f>IF(AND(L278&lt;&gt;"",D278=D266+1),I266+(I278-I266)*1/12,"")</f>
        <v/>
      </c>
      <c r="J267">
        <f>_xlfn.XLOOKUP($A267,ALGLIB_SSA_XAUUSD!$AA$2:$AA$2401,ALGLIB_SSA_XAUUSD!$P$2:$P$2401,"",0)</f>
        <v/>
      </c>
      <c r="K267">
        <f>_xlfn.XLOOKUP($A267,ALGLIB_SSA_XAUUSD!$AA$2:$AA$2401,ALGLIB_SSA_XAUUSD!$Q$2:$Q$2401,"",0)</f>
        <v/>
      </c>
      <c r="L267">
        <f>_xlfn.XLOOKUP($A267,ALGLIB_SSA_XAUUSD!$AA$2:$AA$2401,ALGLIB_SSA_XAUUSD!$R$2:$R$2401,"",0)</f>
        <v/>
      </c>
      <c r="M267">
        <f>_xlfn.XLOOKUP($A267,ALGLIB_SSA_XAUUSD!$AA$2:$AA$2401,ALGLIB_SSA_XAUUSD!$S$2:$S$2401,"",0)</f>
        <v/>
      </c>
      <c r="N267">
        <f>_xlfn.XLOOKUP($A267,ALGLIB_SSA_XAUUSD!$AA$2:$AA$2401,ALGLIB_SSA_XAUUSD!$T$2:$T$2401,"",0)</f>
        <v/>
      </c>
      <c r="O267">
        <f>_xlfn.XLOOKUP($A267,ALGLIB_SSA_XAUUSD!$AA$2:$AA$2401,ALGLIB_SSA_XAUUSD!$U$2:$U$2401,"",0)</f>
        <v/>
      </c>
      <c r="P267">
        <f>_xlfn.XLOOKUP($A267,ALGLIB_SSA_XAUUSD!$AA$2:$AA$2401,ALGLIB_SSA_XAUUSD!$V$2:$V$2401,"",0)</f>
        <v/>
      </c>
      <c r="S267">
        <f>A267</f>
        <v/>
      </c>
      <c r="T267">
        <f>J267</f>
        <v/>
      </c>
      <c r="U267">
        <f>K267</f>
        <v/>
      </c>
      <c r="V267" s="14">
        <f>IF($A267="","",MOD(ROW()-2,12)+1)</f>
        <v/>
      </c>
      <c r="W267">
        <f>L267</f>
        <v/>
      </c>
      <c r="X267" s="14">
        <f>IF(F267="","",F267)</f>
        <v/>
      </c>
      <c r="Y267" s="14">
        <f>IF(G267="","",G267)</f>
        <v/>
      </c>
      <c r="Z267">
        <f>M267</f>
        <v/>
      </c>
      <c r="AA267">
        <f>N267</f>
        <v/>
      </c>
      <c r="AB267" s="14">
        <f>IF(H267="","",H267)</f>
        <v/>
      </c>
      <c r="AC267">
        <f>O267</f>
        <v/>
      </c>
      <c r="AD267" s="14">
        <f>IF(I267="","",I267)</f>
        <v/>
      </c>
      <c r="AE267">
        <f>P267</f>
        <v/>
      </c>
      <c r="AH267">
        <f>IF(S267&lt;&gt;"",S267,AH266+900)</f>
        <v/>
      </c>
      <c r="AI267">
        <f>IF(T267&lt;&gt;"",T267,AI266)</f>
        <v/>
      </c>
      <c r="AJ267">
        <f>IF(U267&lt;&gt;"",U267,AJ266)</f>
        <v/>
      </c>
      <c r="AK267">
        <f>IF(W267&lt;&gt;"",W267,"")</f>
        <v/>
      </c>
      <c r="AL267" s="14">
        <f>IF(X267&lt;&gt;"",X267,"")</f>
        <v/>
      </c>
      <c r="AM267" s="14">
        <f>IF(Y267&lt;&gt;"",Y267,"")</f>
        <v/>
      </c>
      <c r="AN267" s="14">
        <f>IF(OR(AL267="",AM267=""),"",AL267-AM267)</f>
        <v/>
      </c>
      <c r="AO267">
        <f>IF(AN267="","",IF(AN267&gt;0,"Bullish","Bearish"))</f>
        <v/>
      </c>
      <c r="AP267">
        <f>IF(AO267="",AP266,AO267)</f>
        <v/>
      </c>
      <c r="AQ267" s="14">
        <f>IF(AB267&lt;&gt;"",AB267,"")</f>
        <v/>
      </c>
      <c r="AR267" s="14">
        <f>IF(AD267&lt;&gt;"",AD267,"")</f>
        <v/>
      </c>
      <c r="AS267">
        <f>IF(AS266+1=13,1,AS266+1)</f>
        <v/>
      </c>
      <c r="AT267">
        <f>IFERROR(IF(SLOPE($AQ$254:$AQ$265,$AS$254:$AS$265)&gt;0,MIN(3,ABS(SLOPE($AQ$254:$AQ$265,$AS$254:$AS$265))),IF(SLOPE($AQ$254:$AQ$265,$AS$254:$AS$265)&lt;-0.5,-0.5,0)),0)</f>
        <v/>
      </c>
      <c r="AU267">
        <f>IFERROR(IF(SLOPE($AR$254:$AR$265,$AS$254:$AS$265)&lt;0,MAX(-3,-ABS(SLOPE($AR$254:$AR$265,$AS$254:$AS$265))),IF(SLOPE($AR$254:$AR$265,$AS$254:$AS$265)&gt;0.5,0.5,0)),0)</f>
        <v/>
      </c>
      <c r="AV267">
        <f>($AQ$266+(AT267*(AS267-1)))</f>
        <v/>
      </c>
      <c r="AW267">
        <f>($AR$266+(AU267*(AS267-1)))</f>
        <v/>
      </c>
      <c r="AX267">
        <f>IF(AT267&gt;0,AV267+AT267,AV267)</f>
        <v/>
      </c>
      <c r="AY267">
        <f>IF(AU267&lt;0,AW267+AU267,AW267)</f>
        <v/>
      </c>
      <c r="BA267" s="14">
        <f>IFERROR(AX267-AQ267,"")</f>
        <v/>
      </c>
      <c r="BB267" s="14">
        <f>IFERROR(AY267-AR267,"")</f>
        <v/>
      </c>
      <c r="BD267">
        <f>AH267</f>
        <v/>
      </c>
      <c r="BE267">
        <f>AI267</f>
        <v/>
      </c>
      <c r="BF267">
        <f>AJ267</f>
        <v/>
      </c>
      <c r="BG267" s="14">
        <f>L267</f>
        <v/>
      </c>
      <c r="BH267" s="14">
        <f>IF(X267="","",X267)</f>
        <v/>
      </c>
      <c r="BI267" s="14">
        <f>IF(Y267="","",Y267)</f>
        <v/>
      </c>
      <c r="BJ267">
        <f>Z267</f>
        <v/>
      </c>
      <c r="BK267">
        <f>AA267</f>
        <v/>
      </c>
      <c r="BL267">
        <f>IFERROR(AX267,"")</f>
        <v/>
      </c>
      <c r="BM267">
        <f>IFERROR(AY267,"")</f>
        <v/>
      </c>
    </row>
    <row r="268" ht="14.25" customHeight="1">
      <c r="A268">
        <f>ALGLIB_SSA_XAUUSD!AA268</f>
        <v/>
      </c>
      <c r="B268">
        <f>IF($A268="","",INDEX(ALGLIB_SSA_XAUUSD!$B$2:$B$2401,MATCH($A268,ALGLIB_SSA_XAUUSD!$A$2:$A$2401,1)))</f>
        <v/>
      </c>
      <c r="C268">
        <f>IF($A268="","",INDEX(ALGLIB_SSA_XAUUSD!$C$2:$C$2401,MATCH($A268,ALGLIB_SSA_XAUUSD!$A$2:$A$2401,1)))</f>
        <v/>
      </c>
      <c r="D268" s="14">
        <f>IF($A268="","",INT((ROW()-2)/12)+1)</f>
        <v/>
      </c>
      <c r="E268" s="14">
        <f>IF(AND(E278&lt;&gt;"",D278=D266+1),E266+(E278-E266)*2/12,"")</f>
        <v/>
      </c>
      <c r="F268" s="14">
        <f>IF(AND(F278&lt;&gt;"",D278=D266+1),F266+(F278-F266)*2/12,"")</f>
        <v/>
      </c>
      <c r="G268" s="14">
        <f>IF(AND(G278&lt;&gt;"",D278=D266+1),G266+(G278-G266)*2/12,"")</f>
        <v/>
      </c>
      <c r="H268" s="14">
        <f>IF(AND(H278&lt;&gt;"",D278=D266+1),H266+(H278-H266)*2/12,"")</f>
        <v/>
      </c>
      <c r="I268" s="14">
        <f>IF(AND(L278&lt;&gt;"",D278=D266+1),I266+(I278-I266)*2/12,"")</f>
        <v/>
      </c>
      <c r="J268">
        <f>_xlfn.XLOOKUP($A268,ALGLIB_SSA_XAUUSD!$AA$2:$AA$2401,ALGLIB_SSA_XAUUSD!$P$2:$P$2401,"",0)</f>
        <v/>
      </c>
      <c r="K268">
        <f>_xlfn.XLOOKUP($A268,ALGLIB_SSA_XAUUSD!$AA$2:$AA$2401,ALGLIB_SSA_XAUUSD!$Q$2:$Q$2401,"",0)</f>
        <v/>
      </c>
      <c r="L268">
        <f>_xlfn.XLOOKUP($A268,ALGLIB_SSA_XAUUSD!$AA$2:$AA$2401,ALGLIB_SSA_XAUUSD!$R$2:$R$2401,"",0)</f>
        <v/>
      </c>
      <c r="M268">
        <f>_xlfn.XLOOKUP($A268,ALGLIB_SSA_XAUUSD!$AA$2:$AA$2401,ALGLIB_SSA_XAUUSD!$S$2:$S$2401,"",0)</f>
        <v/>
      </c>
      <c r="N268">
        <f>_xlfn.XLOOKUP($A268,ALGLIB_SSA_XAUUSD!$AA$2:$AA$2401,ALGLIB_SSA_XAUUSD!$T$2:$T$2401,"",0)</f>
        <v/>
      </c>
      <c r="O268">
        <f>_xlfn.XLOOKUP($A268,ALGLIB_SSA_XAUUSD!$AA$2:$AA$2401,ALGLIB_SSA_XAUUSD!$U$2:$U$2401,"",0)</f>
        <v/>
      </c>
      <c r="P268">
        <f>_xlfn.XLOOKUP($A268,ALGLIB_SSA_XAUUSD!$AA$2:$AA$2401,ALGLIB_SSA_XAUUSD!$V$2:$V$2401,"",0)</f>
        <v/>
      </c>
      <c r="S268">
        <f>A268</f>
        <v/>
      </c>
      <c r="T268">
        <f>J268</f>
        <v/>
      </c>
      <c r="U268">
        <f>K268</f>
        <v/>
      </c>
      <c r="V268" s="14">
        <f>IF($A268="","",MOD(ROW()-2,12)+1)</f>
        <v/>
      </c>
      <c r="W268">
        <f>L268</f>
        <v/>
      </c>
      <c r="X268" s="14">
        <f>IF(F268="","",F268)</f>
        <v/>
      </c>
      <c r="Y268" s="14">
        <f>IF(G268="","",G268)</f>
        <v/>
      </c>
      <c r="Z268">
        <f>M268</f>
        <v/>
      </c>
      <c r="AA268">
        <f>N268</f>
        <v/>
      </c>
      <c r="AB268" s="14">
        <f>IF(H268="","",H268)</f>
        <v/>
      </c>
      <c r="AC268">
        <f>O268</f>
        <v/>
      </c>
      <c r="AD268" s="14">
        <f>IF(I268="","",I268)</f>
        <v/>
      </c>
      <c r="AE268">
        <f>P268</f>
        <v/>
      </c>
      <c r="AH268">
        <f>IF(S268&lt;&gt;"",S268,AH267+900)</f>
        <v/>
      </c>
      <c r="AI268">
        <f>IF(T268&lt;&gt;"",T268,AI267)</f>
        <v/>
      </c>
      <c r="AJ268">
        <f>IF(U268&lt;&gt;"",U268,AJ267)</f>
        <v/>
      </c>
      <c r="AK268">
        <f>IF(W268&lt;&gt;"",W268,"")</f>
        <v/>
      </c>
      <c r="AL268" s="14">
        <f>IF(X268&lt;&gt;"",X268,"")</f>
        <v/>
      </c>
      <c r="AM268" s="14">
        <f>IF(Y268&lt;&gt;"",Y268,"")</f>
        <v/>
      </c>
      <c r="AN268" s="14">
        <f>IF(OR(AL268="",AM268=""),"",AL268-AM268)</f>
        <v/>
      </c>
      <c r="AO268">
        <f>IF(AN268="","",IF(AN268&gt;0,"Bullish","Bearish"))</f>
        <v/>
      </c>
      <c r="AP268">
        <f>IF(AO268="",AP267,AO268)</f>
        <v/>
      </c>
      <c r="AQ268" s="14">
        <f>IF(AB268&lt;&gt;"",AB268,"")</f>
        <v/>
      </c>
      <c r="AR268" s="14">
        <f>IF(AD268&lt;&gt;"",AD268,"")</f>
        <v/>
      </c>
      <c r="AS268">
        <f>IF(AS267+1=13,1,AS267+1)</f>
        <v/>
      </c>
      <c r="AT268">
        <f>IFERROR(IF(SLOPE($AQ$254:$AQ$265,$AS$254:$AS$265)&gt;0,MIN(3,ABS(SLOPE($AQ$254:$AQ$265,$AS$254:$AS$265))),IF(SLOPE($AQ$254:$AQ$265,$AS$254:$AS$265)&lt;-0.5,-0.5,0)),0)</f>
        <v/>
      </c>
      <c r="AU268">
        <f>IFERROR(IF(SLOPE($AR$254:$AR$265,$AS$254:$AS$265)&lt;0,MAX(-3,-ABS(SLOPE($AR$254:$AR$265,$AS$254:$AS$265))),IF(SLOPE($AR$254:$AR$265,$AS$254:$AS$265)&gt;0.5,0.5,0)),0)</f>
        <v/>
      </c>
      <c r="AV268">
        <f>($AQ$266+(AT268*(AS268-1)))</f>
        <v/>
      </c>
      <c r="AW268">
        <f>($AR$266+(AU268*(AS268-1)))</f>
        <v/>
      </c>
      <c r="AX268">
        <f>IF(AT268&gt;0,AV268+AT268,AV268)</f>
        <v/>
      </c>
      <c r="AY268">
        <f>IF(AU268&lt;0,AW268+AU268,AW268)</f>
        <v/>
      </c>
      <c r="BA268" s="14">
        <f>IFERROR(AX268-AQ268,"")</f>
        <v/>
      </c>
      <c r="BB268" s="14">
        <f>IFERROR(AY268-AR268,"")</f>
        <v/>
      </c>
      <c r="BD268">
        <f>AH268</f>
        <v/>
      </c>
      <c r="BE268">
        <f>AI268</f>
        <v/>
      </c>
      <c r="BF268">
        <f>AJ268</f>
        <v/>
      </c>
      <c r="BG268" s="14">
        <f>L268</f>
        <v/>
      </c>
      <c r="BH268" s="14">
        <f>IF(X268="","",X268)</f>
        <v/>
      </c>
      <c r="BI268" s="14">
        <f>IF(Y268="","",Y268)</f>
        <v/>
      </c>
      <c r="BJ268">
        <f>Z268</f>
        <v/>
      </c>
      <c r="BK268">
        <f>AA268</f>
        <v/>
      </c>
      <c r="BL268">
        <f>IFERROR(AX268,"")</f>
        <v/>
      </c>
      <c r="BM268">
        <f>IFERROR(AY268,"")</f>
        <v/>
      </c>
    </row>
    <row r="269" ht="14.25" customHeight="1">
      <c r="A269">
        <f>ALGLIB_SSA_XAUUSD!AA269</f>
        <v/>
      </c>
      <c r="B269">
        <f>IF($A269="","",INDEX(ALGLIB_SSA_XAUUSD!$B$2:$B$2401,MATCH($A269,ALGLIB_SSA_XAUUSD!$A$2:$A$2401,1)))</f>
        <v/>
      </c>
      <c r="C269">
        <f>IF($A269="","",INDEX(ALGLIB_SSA_XAUUSD!$C$2:$C$2401,MATCH($A269,ALGLIB_SSA_XAUUSD!$A$2:$A$2401,1)))</f>
        <v/>
      </c>
      <c r="D269" s="14">
        <f>IF($A269="","",INT((ROW()-2)/12)+1)</f>
        <v/>
      </c>
      <c r="E269" s="14">
        <f>IF(AND(E278&lt;&gt;"",D278=D266+1),E266+(E278-E266)*3/12,"")</f>
        <v/>
      </c>
      <c r="F269" s="14">
        <f>IF(AND(F278&lt;&gt;"",D278=D266+1),F266+(F278-F266)*3/12,"")</f>
        <v/>
      </c>
      <c r="G269" s="14">
        <f>IF(AND(G278&lt;&gt;"",D278=D266+1),G266+(G278-G266)*3/12,"")</f>
        <v/>
      </c>
      <c r="H269" s="14">
        <f>IF(AND(H278&lt;&gt;"",D278=D266+1),H266+(H278-H266)*3/12,"")</f>
        <v/>
      </c>
      <c r="I269" s="14">
        <f>IF(AND(L278&lt;&gt;"",D278=D266+1),I266+(I278-I266)*3/12,"")</f>
        <v/>
      </c>
      <c r="J269">
        <f>_xlfn.XLOOKUP($A269,ALGLIB_SSA_XAUUSD!$AA$2:$AA$2401,ALGLIB_SSA_XAUUSD!$P$2:$P$2401,"",0)</f>
        <v/>
      </c>
      <c r="K269">
        <f>_xlfn.XLOOKUP($A269,ALGLIB_SSA_XAUUSD!$AA$2:$AA$2401,ALGLIB_SSA_XAUUSD!$Q$2:$Q$2401,"",0)</f>
        <v/>
      </c>
      <c r="L269">
        <f>_xlfn.XLOOKUP($A269,ALGLIB_SSA_XAUUSD!$AA$2:$AA$2401,ALGLIB_SSA_XAUUSD!$R$2:$R$2401,"",0)</f>
        <v/>
      </c>
      <c r="M269">
        <f>_xlfn.XLOOKUP($A269,ALGLIB_SSA_XAUUSD!$AA$2:$AA$2401,ALGLIB_SSA_XAUUSD!$S$2:$S$2401,"",0)</f>
        <v/>
      </c>
      <c r="N269">
        <f>_xlfn.XLOOKUP($A269,ALGLIB_SSA_XAUUSD!$AA$2:$AA$2401,ALGLIB_SSA_XAUUSD!$T$2:$T$2401,"",0)</f>
        <v/>
      </c>
      <c r="O269">
        <f>_xlfn.XLOOKUP($A269,ALGLIB_SSA_XAUUSD!$AA$2:$AA$2401,ALGLIB_SSA_XAUUSD!$U$2:$U$2401,"",0)</f>
        <v/>
      </c>
      <c r="P269">
        <f>_xlfn.XLOOKUP($A269,ALGLIB_SSA_XAUUSD!$AA$2:$AA$2401,ALGLIB_SSA_XAUUSD!$V$2:$V$2401,"",0)</f>
        <v/>
      </c>
      <c r="S269">
        <f>A269</f>
        <v/>
      </c>
      <c r="T269">
        <f>J269</f>
        <v/>
      </c>
      <c r="U269">
        <f>K269</f>
        <v/>
      </c>
      <c r="V269" s="14">
        <f>IF($A269="","",MOD(ROW()-2,12)+1)</f>
        <v/>
      </c>
      <c r="W269">
        <f>L269</f>
        <v/>
      </c>
      <c r="X269" s="14">
        <f>IF(F269="","",F269)</f>
        <v/>
      </c>
      <c r="Y269" s="14">
        <f>IF(G269="","",G269)</f>
        <v/>
      </c>
      <c r="Z269">
        <f>M269</f>
        <v/>
      </c>
      <c r="AA269">
        <f>N269</f>
        <v/>
      </c>
      <c r="AB269" s="14">
        <f>IF(H269="","",H269)</f>
        <v/>
      </c>
      <c r="AC269">
        <f>O269</f>
        <v/>
      </c>
      <c r="AD269" s="14">
        <f>IF(I269="","",I269)</f>
        <v/>
      </c>
      <c r="AE269">
        <f>P269</f>
        <v/>
      </c>
      <c r="AH269">
        <f>IF(S269&lt;&gt;"",S269,AH268+900)</f>
        <v/>
      </c>
      <c r="AI269">
        <f>IF(T269&lt;&gt;"",T269,AI268)</f>
        <v/>
      </c>
      <c r="AJ269">
        <f>IF(U269&lt;&gt;"",U269,AJ268)</f>
        <v/>
      </c>
      <c r="AK269">
        <f>IF(W269&lt;&gt;"",W269,"")</f>
        <v/>
      </c>
      <c r="AL269" s="14">
        <f>IF(X269&lt;&gt;"",X269,"")</f>
        <v/>
      </c>
      <c r="AM269" s="14">
        <f>IF(Y269&lt;&gt;"",Y269,"")</f>
        <v/>
      </c>
      <c r="AN269" s="14">
        <f>IF(OR(AL269="",AM269=""),"",AL269-AM269)</f>
        <v/>
      </c>
      <c r="AO269">
        <f>IF(AN269="","",IF(AN269&gt;0,"Bullish","Bearish"))</f>
        <v/>
      </c>
      <c r="AP269">
        <f>IF(AO269="",AP268,AO269)</f>
        <v/>
      </c>
      <c r="AQ269" s="14">
        <f>IF(AB269&lt;&gt;"",AB269,"")</f>
        <v/>
      </c>
      <c r="AR269" s="14">
        <f>IF(AD269&lt;&gt;"",AD269,"")</f>
        <v/>
      </c>
      <c r="AS269">
        <f>IF(AS268+1=13,1,AS268+1)</f>
        <v/>
      </c>
      <c r="AT269">
        <f>IFERROR(IF(SLOPE($AQ$254:$AQ$265,$AS$254:$AS$265)&gt;0,MIN(3,ABS(SLOPE($AQ$254:$AQ$265,$AS$254:$AS$265))),IF(SLOPE($AQ$254:$AQ$265,$AS$254:$AS$265)&lt;-0.5,-0.5,0)),0)</f>
        <v/>
      </c>
      <c r="AU269">
        <f>IFERROR(IF(SLOPE($AR$254:$AR$265,$AS$254:$AS$265)&lt;0,MAX(-3,-ABS(SLOPE($AR$254:$AR$265,$AS$254:$AS$265))),IF(SLOPE($AR$254:$AR$265,$AS$254:$AS$265)&gt;0.5,0.5,0)),0)</f>
        <v/>
      </c>
      <c r="AV269">
        <f>($AQ$266+(AT269*(AS269-1)))</f>
        <v/>
      </c>
      <c r="AW269">
        <f>($AR$266+(AU269*(AS269-1)))</f>
        <v/>
      </c>
      <c r="AX269">
        <f>IF(AT269&gt;0,AV269+AT269,AV269)</f>
        <v/>
      </c>
      <c r="AY269">
        <f>IF(AU269&lt;0,AW269+AU269,AW269)</f>
        <v/>
      </c>
      <c r="BA269" s="14">
        <f>IFERROR(AX269-AQ269,"")</f>
        <v/>
      </c>
      <c r="BB269" s="14">
        <f>IFERROR(AY269-AR269,"")</f>
        <v/>
      </c>
      <c r="BD269">
        <f>AH269</f>
        <v/>
      </c>
      <c r="BE269">
        <f>AI269</f>
        <v/>
      </c>
      <c r="BF269">
        <f>AJ269</f>
        <v/>
      </c>
      <c r="BG269" s="14">
        <f>L269</f>
        <v/>
      </c>
      <c r="BH269" s="14">
        <f>IF(X269="","",X269)</f>
        <v/>
      </c>
      <c r="BI269" s="14">
        <f>IF(Y269="","",Y269)</f>
        <v/>
      </c>
      <c r="BJ269">
        <f>Z269</f>
        <v/>
      </c>
      <c r="BK269">
        <f>AA269</f>
        <v/>
      </c>
      <c r="BL269">
        <f>IFERROR(AX269,"")</f>
        <v/>
      </c>
      <c r="BM269">
        <f>IFERROR(AY269,"")</f>
        <v/>
      </c>
    </row>
    <row r="270" ht="14.25" customHeight="1">
      <c r="A270">
        <f>ALGLIB_SSA_XAUUSD!AA270</f>
        <v/>
      </c>
      <c r="B270">
        <f>IF($A270="","",INDEX(ALGLIB_SSA_XAUUSD!$B$2:$B$2401,MATCH($A270,ALGLIB_SSA_XAUUSD!$A$2:$A$2401,1)))</f>
        <v/>
      </c>
      <c r="C270">
        <f>IF($A270="","",INDEX(ALGLIB_SSA_XAUUSD!$C$2:$C$2401,MATCH($A270,ALGLIB_SSA_XAUUSD!$A$2:$A$2401,1)))</f>
        <v/>
      </c>
      <c r="D270" s="14">
        <f>IF($A270="","",INT((ROW()-2)/12)+1)</f>
        <v/>
      </c>
      <c r="E270" s="14">
        <f>IF(AND(E278&lt;&gt;"",D278=D266+1),E266+(E278-E266)*4/12,"")</f>
        <v/>
      </c>
      <c r="F270" s="14">
        <f>IF(AND(F278&lt;&gt;"",D278=D266+1),F266+(F278-F266)*4/12,"")</f>
        <v/>
      </c>
      <c r="G270" s="14">
        <f>IF(AND(G278&lt;&gt;"",D278=D266+1),G266+(G278-G266)*4/12,"")</f>
        <v/>
      </c>
      <c r="H270" s="14">
        <f>IF(AND(H278&lt;&gt;"",D278=D266+1),H266+(H278-H266)*4/12,"")</f>
        <v/>
      </c>
      <c r="I270" s="14">
        <f>IF(AND(L278&lt;&gt;"",D278=D266+1),I266+(I278-I266)*4/12,"")</f>
        <v/>
      </c>
      <c r="J270">
        <f>_xlfn.XLOOKUP($A270,ALGLIB_SSA_XAUUSD!$AA$2:$AA$2401,ALGLIB_SSA_XAUUSD!$P$2:$P$2401,"",0)</f>
        <v/>
      </c>
      <c r="K270">
        <f>_xlfn.XLOOKUP($A270,ALGLIB_SSA_XAUUSD!$AA$2:$AA$2401,ALGLIB_SSA_XAUUSD!$Q$2:$Q$2401,"",0)</f>
        <v/>
      </c>
      <c r="L270">
        <f>_xlfn.XLOOKUP($A270,ALGLIB_SSA_XAUUSD!$AA$2:$AA$2401,ALGLIB_SSA_XAUUSD!$R$2:$R$2401,"",0)</f>
        <v/>
      </c>
      <c r="M270">
        <f>_xlfn.XLOOKUP($A270,ALGLIB_SSA_XAUUSD!$AA$2:$AA$2401,ALGLIB_SSA_XAUUSD!$S$2:$S$2401,"",0)</f>
        <v/>
      </c>
      <c r="N270">
        <f>_xlfn.XLOOKUP($A270,ALGLIB_SSA_XAUUSD!$AA$2:$AA$2401,ALGLIB_SSA_XAUUSD!$T$2:$T$2401,"",0)</f>
        <v/>
      </c>
      <c r="O270">
        <f>_xlfn.XLOOKUP($A270,ALGLIB_SSA_XAUUSD!$AA$2:$AA$2401,ALGLIB_SSA_XAUUSD!$U$2:$U$2401,"",0)</f>
        <v/>
      </c>
      <c r="P270">
        <f>_xlfn.XLOOKUP($A270,ALGLIB_SSA_XAUUSD!$AA$2:$AA$2401,ALGLIB_SSA_XAUUSD!$V$2:$V$2401,"",0)</f>
        <v/>
      </c>
      <c r="S270">
        <f>A270</f>
        <v/>
      </c>
      <c r="T270">
        <f>J270</f>
        <v/>
      </c>
      <c r="U270">
        <f>K270</f>
        <v/>
      </c>
      <c r="V270" s="14">
        <f>IF($A270="","",MOD(ROW()-2,12)+1)</f>
        <v/>
      </c>
      <c r="W270">
        <f>L270</f>
        <v/>
      </c>
      <c r="X270" s="14">
        <f>IF(F270="","",F270)</f>
        <v/>
      </c>
      <c r="Y270" s="14">
        <f>IF(G270="","",G270)</f>
        <v/>
      </c>
      <c r="Z270">
        <f>M270</f>
        <v/>
      </c>
      <c r="AA270">
        <f>N270</f>
        <v/>
      </c>
      <c r="AB270" s="14">
        <f>IF(H270="","",H270)</f>
        <v/>
      </c>
      <c r="AC270">
        <f>O270</f>
        <v/>
      </c>
      <c r="AD270" s="14">
        <f>IF(I270="","",I270)</f>
        <v/>
      </c>
      <c r="AE270">
        <f>P270</f>
        <v/>
      </c>
      <c r="AH270">
        <f>IF(S270&lt;&gt;"",S270,AH269+900)</f>
        <v/>
      </c>
      <c r="AI270">
        <f>IF(T270&lt;&gt;"",T270,AI269)</f>
        <v/>
      </c>
      <c r="AJ270">
        <f>IF(U270&lt;&gt;"",U270,AJ269)</f>
        <v/>
      </c>
      <c r="AK270">
        <f>IF(W270&lt;&gt;"",W270,"")</f>
        <v/>
      </c>
      <c r="AL270" s="14">
        <f>IF(X270&lt;&gt;"",X270,"")</f>
        <v/>
      </c>
      <c r="AM270" s="14">
        <f>IF(Y270&lt;&gt;"",Y270,"")</f>
        <v/>
      </c>
      <c r="AN270" s="14">
        <f>IF(OR(AL270="",AM270=""),"",AL270-AM270)</f>
        <v/>
      </c>
      <c r="AO270">
        <f>IF(AN270="","",IF(AN270&gt;0,"Bullish","Bearish"))</f>
        <v/>
      </c>
      <c r="AP270">
        <f>IF(AO270="",AP269,AO270)</f>
        <v/>
      </c>
      <c r="AQ270" s="14">
        <f>IF(AB270&lt;&gt;"",AB270,"")</f>
        <v/>
      </c>
      <c r="AR270" s="14">
        <f>IF(AD270&lt;&gt;"",AD270,"")</f>
        <v/>
      </c>
      <c r="AS270">
        <f>IF(AS269+1=13,1,AS269+1)</f>
        <v/>
      </c>
      <c r="AT270">
        <f>IFERROR(IF(SLOPE($AQ$254:$AQ$265,$AS$254:$AS$265)&gt;0,MIN(3,ABS(SLOPE($AQ$254:$AQ$265,$AS$254:$AS$265))),IF(SLOPE($AQ$254:$AQ$265,$AS$254:$AS$265)&lt;-0.5,-0.5,0)),0)</f>
        <v/>
      </c>
      <c r="AU270">
        <f>IFERROR(IF(SLOPE($AR$254:$AR$265,$AS$254:$AS$265)&lt;0,MAX(-3,-ABS(SLOPE($AR$254:$AR$265,$AS$254:$AS$265))),IF(SLOPE($AR$254:$AR$265,$AS$254:$AS$265)&gt;0.5,0.5,0)),0)</f>
        <v/>
      </c>
      <c r="AV270">
        <f>($AQ$266+(AT270*(AS270-1)))</f>
        <v/>
      </c>
      <c r="AW270">
        <f>($AR$266+(AU270*(AS270-1)))</f>
        <v/>
      </c>
      <c r="AX270">
        <f>IF(AT270&gt;0,AV270+AT270,AV270)</f>
        <v/>
      </c>
      <c r="AY270">
        <f>IF(AU270&lt;0,AW270+AU270,AW270)</f>
        <v/>
      </c>
      <c r="BA270" s="14">
        <f>IFERROR(AX270-AQ270,"")</f>
        <v/>
      </c>
      <c r="BB270" s="14">
        <f>IFERROR(AY270-AR270,"")</f>
        <v/>
      </c>
      <c r="BD270">
        <f>AH270</f>
        <v/>
      </c>
      <c r="BE270">
        <f>AI270</f>
        <v/>
      </c>
      <c r="BF270">
        <f>AJ270</f>
        <v/>
      </c>
      <c r="BG270" s="14">
        <f>L270</f>
        <v/>
      </c>
      <c r="BH270" s="14">
        <f>IF(X270="","",X270)</f>
        <v/>
      </c>
      <c r="BI270" s="14">
        <f>IF(Y270="","",Y270)</f>
        <v/>
      </c>
      <c r="BJ270">
        <f>Z270</f>
        <v/>
      </c>
      <c r="BK270">
        <f>AA270</f>
        <v/>
      </c>
      <c r="BL270">
        <f>IFERROR(AX270,"")</f>
        <v/>
      </c>
      <c r="BM270">
        <f>IFERROR(AY270,"")</f>
        <v/>
      </c>
    </row>
    <row r="271" ht="14.25" customHeight="1">
      <c r="A271">
        <f>ALGLIB_SSA_XAUUSD!AA271</f>
        <v/>
      </c>
      <c r="B271">
        <f>IF($A271="","",INDEX(ALGLIB_SSA_XAUUSD!$B$2:$B$2401,MATCH($A271,ALGLIB_SSA_XAUUSD!$A$2:$A$2401,1)))</f>
        <v/>
      </c>
      <c r="C271">
        <f>IF($A271="","",INDEX(ALGLIB_SSA_XAUUSD!$C$2:$C$2401,MATCH($A271,ALGLIB_SSA_XAUUSD!$A$2:$A$2401,1)))</f>
        <v/>
      </c>
      <c r="D271" s="14">
        <f>IF($A271="","",INT((ROW()-2)/12)+1)</f>
        <v/>
      </c>
      <c r="E271" s="14">
        <f>IF(AND(E278&lt;&gt;"",D278=D266+1),E266+(E278-E266)*5/12,"")</f>
        <v/>
      </c>
      <c r="F271" s="14">
        <f>IF(AND(F278&lt;&gt;"",D278=D266+1),F266+(F278-F266)*5/12,"")</f>
        <v/>
      </c>
      <c r="G271" s="14">
        <f>IF(AND(G278&lt;&gt;"",D278=D266+1),G266+(G278-G266)*5/12,"")</f>
        <v/>
      </c>
      <c r="H271" s="14">
        <f>IF(AND(H278&lt;&gt;"",D278=D266+1),H266+(H278-H266)*5/12,"")</f>
        <v/>
      </c>
      <c r="I271" s="14">
        <f>IF(AND(L278&lt;&gt;"",D278=D266+1),I266+(I278-I266)*5/12,"")</f>
        <v/>
      </c>
      <c r="J271">
        <f>_xlfn.XLOOKUP($A271,ALGLIB_SSA_XAUUSD!$AA$2:$AA$2401,ALGLIB_SSA_XAUUSD!$P$2:$P$2401,"",0)</f>
        <v/>
      </c>
      <c r="K271">
        <f>_xlfn.XLOOKUP($A271,ALGLIB_SSA_XAUUSD!$AA$2:$AA$2401,ALGLIB_SSA_XAUUSD!$Q$2:$Q$2401,"",0)</f>
        <v/>
      </c>
      <c r="L271">
        <f>_xlfn.XLOOKUP($A271,ALGLIB_SSA_XAUUSD!$AA$2:$AA$2401,ALGLIB_SSA_XAUUSD!$R$2:$R$2401,"",0)</f>
        <v/>
      </c>
      <c r="M271">
        <f>_xlfn.XLOOKUP($A271,ALGLIB_SSA_XAUUSD!$AA$2:$AA$2401,ALGLIB_SSA_XAUUSD!$S$2:$S$2401,"",0)</f>
        <v/>
      </c>
      <c r="N271">
        <f>_xlfn.XLOOKUP($A271,ALGLIB_SSA_XAUUSD!$AA$2:$AA$2401,ALGLIB_SSA_XAUUSD!$T$2:$T$2401,"",0)</f>
        <v/>
      </c>
      <c r="O271">
        <f>_xlfn.XLOOKUP($A271,ALGLIB_SSA_XAUUSD!$AA$2:$AA$2401,ALGLIB_SSA_XAUUSD!$U$2:$U$2401,"",0)</f>
        <v/>
      </c>
      <c r="P271">
        <f>_xlfn.XLOOKUP($A271,ALGLIB_SSA_XAUUSD!$AA$2:$AA$2401,ALGLIB_SSA_XAUUSD!$V$2:$V$2401,"",0)</f>
        <v/>
      </c>
      <c r="S271">
        <f>A271</f>
        <v/>
      </c>
      <c r="T271">
        <f>J271</f>
        <v/>
      </c>
      <c r="U271">
        <f>K271</f>
        <v/>
      </c>
      <c r="V271" s="14">
        <f>IF($A271="","",MOD(ROW()-2,12)+1)</f>
        <v/>
      </c>
      <c r="W271">
        <f>L271</f>
        <v/>
      </c>
      <c r="X271" s="14">
        <f>IF(F271="","",F271)</f>
        <v/>
      </c>
      <c r="Y271" s="14">
        <f>IF(G271="","",G271)</f>
        <v/>
      </c>
      <c r="Z271">
        <f>M271</f>
        <v/>
      </c>
      <c r="AA271">
        <f>N271</f>
        <v/>
      </c>
      <c r="AB271" s="14">
        <f>IF(H271="","",H271)</f>
        <v/>
      </c>
      <c r="AC271">
        <f>O271</f>
        <v/>
      </c>
      <c r="AD271" s="14">
        <f>IF(I271="","",I271)</f>
        <v/>
      </c>
      <c r="AE271">
        <f>P271</f>
        <v/>
      </c>
      <c r="AH271">
        <f>IF(S271&lt;&gt;"",S271,AH270+900)</f>
        <v/>
      </c>
      <c r="AI271">
        <f>IF(T271&lt;&gt;"",T271,AI270)</f>
        <v/>
      </c>
      <c r="AJ271">
        <f>IF(U271&lt;&gt;"",U271,AJ270)</f>
        <v/>
      </c>
      <c r="AK271">
        <f>IF(W271&lt;&gt;"",W271,"")</f>
        <v/>
      </c>
      <c r="AL271" s="14">
        <f>IF(X271&lt;&gt;"",X271,"")</f>
        <v/>
      </c>
      <c r="AM271" s="14">
        <f>IF(Y271&lt;&gt;"",Y271,"")</f>
        <v/>
      </c>
      <c r="AN271" s="14">
        <f>IF(OR(AL271="",AM271=""),"",AL271-AM271)</f>
        <v/>
      </c>
      <c r="AO271">
        <f>IF(AN271="","",IF(AN271&gt;0,"Bullish","Bearish"))</f>
        <v/>
      </c>
      <c r="AP271">
        <f>IF(AO271="",AP270,AO271)</f>
        <v/>
      </c>
      <c r="AQ271" s="14">
        <f>IF(AB271&lt;&gt;"",AB271,"")</f>
        <v/>
      </c>
      <c r="AR271" s="14">
        <f>IF(AD271&lt;&gt;"",AD271,"")</f>
        <v/>
      </c>
      <c r="AS271">
        <f>IF(AS270+1=13,1,AS270+1)</f>
        <v/>
      </c>
      <c r="AT271">
        <f>IFERROR(IF(SLOPE($AQ$254:$AQ$265,$AS$254:$AS$265)&gt;0,MIN(3,ABS(SLOPE($AQ$254:$AQ$265,$AS$254:$AS$265))),IF(SLOPE($AQ$254:$AQ$265,$AS$254:$AS$265)&lt;-0.5,-0.5,0)),0)</f>
        <v/>
      </c>
      <c r="AU271">
        <f>IFERROR(IF(SLOPE($AR$254:$AR$265,$AS$254:$AS$265)&lt;0,MAX(-3,-ABS(SLOPE($AR$254:$AR$265,$AS$254:$AS$265))),IF(SLOPE($AR$254:$AR$265,$AS$254:$AS$265)&gt;0.5,0.5,0)),0)</f>
        <v/>
      </c>
      <c r="AV271">
        <f>($AQ$266+(AT271*(AS271-1)))</f>
        <v/>
      </c>
      <c r="AW271">
        <f>($AR$266+(AU271*(AS271-1)))</f>
        <v/>
      </c>
      <c r="AX271">
        <f>IF(AT271&gt;0,AV271+AT271,AV271)</f>
        <v/>
      </c>
      <c r="AY271">
        <f>IF(AU271&lt;0,AW271+AU271,AW271)</f>
        <v/>
      </c>
      <c r="BA271" s="14">
        <f>IFERROR(AX271-AQ271,"")</f>
        <v/>
      </c>
      <c r="BB271" s="14">
        <f>IFERROR(AY271-AR271,"")</f>
        <v/>
      </c>
      <c r="BD271">
        <f>AH271</f>
        <v/>
      </c>
      <c r="BE271">
        <f>AI271</f>
        <v/>
      </c>
      <c r="BF271">
        <f>AJ271</f>
        <v/>
      </c>
      <c r="BG271" s="14">
        <f>L271</f>
        <v/>
      </c>
      <c r="BH271" s="14">
        <f>IF(X271="","",X271)</f>
        <v/>
      </c>
      <c r="BI271" s="14">
        <f>IF(Y271="","",Y271)</f>
        <v/>
      </c>
      <c r="BJ271">
        <f>Z271</f>
        <v/>
      </c>
      <c r="BK271">
        <f>AA271</f>
        <v/>
      </c>
      <c r="BL271">
        <f>IFERROR(AX271,"")</f>
        <v/>
      </c>
      <c r="BM271">
        <f>IFERROR(AY271,"")</f>
        <v/>
      </c>
    </row>
    <row r="272" ht="14.25" customHeight="1">
      <c r="A272">
        <f>ALGLIB_SSA_XAUUSD!AA272</f>
        <v/>
      </c>
      <c r="B272">
        <f>IF($A272="","",INDEX(ALGLIB_SSA_XAUUSD!$B$2:$B$2401,MATCH($A272,ALGLIB_SSA_XAUUSD!$A$2:$A$2401,1)))</f>
        <v/>
      </c>
      <c r="C272">
        <f>IF($A272="","",INDEX(ALGLIB_SSA_XAUUSD!$C$2:$C$2401,MATCH($A272,ALGLIB_SSA_XAUUSD!$A$2:$A$2401,1)))</f>
        <v/>
      </c>
      <c r="D272" s="14">
        <f>IF($A272="","",INT((ROW()-2)/12)+1)</f>
        <v/>
      </c>
      <c r="E272" s="14">
        <f>IF(AND(E278&lt;&gt;"",D278=D266+1),E266+(E278-E266)*6/12,"")</f>
        <v/>
      </c>
      <c r="F272" s="14">
        <f>IF(AND(F278&lt;&gt;"",D278=D266+1),F266+(F278-F266)*6/12,"")</f>
        <v/>
      </c>
      <c r="G272" s="14">
        <f>IF(AND(G278&lt;&gt;"",D278=D266+1),G266+(G278-G266)*6/12,"")</f>
        <v/>
      </c>
      <c r="H272" s="14">
        <f>IF(AND(H278&lt;&gt;"",D278=D266+1),H266+(H278-H266)*6/12,"")</f>
        <v/>
      </c>
      <c r="I272" s="14">
        <f>IF(AND(L278&lt;&gt;"",D278=D266+1),I266+(I278-I266)*6/12,"")</f>
        <v/>
      </c>
      <c r="J272">
        <f>_xlfn.XLOOKUP($A272,ALGLIB_SSA_XAUUSD!$AA$2:$AA$2401,ALGLIB_SSA_XAUUSD!$P$2:$P$2401,"",0)</f>
        <v/>
      </c>
      <c r="K272">
        <f>_xlfn.XLOOKUP($A272,ALGLIB_SSA_XAUUSD!$AA$2:$AA$2401,ALGLIB_SSA_XAUUSD!$Q$2:$Q$2401,"",0)</f>
        <v/>
      </c>
      <c r="L272">
        <f>_xlfn.XLOOKUP($A272,ALGLIB_SSA_XAUUSD!$AA$2:$AA$2401,ALGLIB_SSA_XAUUSD!$R$2:$R$2401,"",0)</f>
        <v/>
      </c>
      <c r="M272">
        <f>_xlfn.XLOOKUP($A272,ALGLIB_SSA_XAUUSD!$AA$2:$AA$2401,ALGLIB_SSA_XAUUSD!$S$2:$S$2401,"",0)</f>
        <v/>
      </c>
      <c r="N272">
        <f>_xlfn.XLOOKUP($A272,ALGLIB_SSA_XAUUSD!$AA$2:$AA$2401,ALGLIB_SSA_XAUUSD!$T$2:$T$2401,"",0)</f>
        <v/>
      </c>
      <c r="O272">
        <f>_xlfn.XLOOKUP($A272,ALGLIB_SSA_XAUUSD!$AA$2:$AA$2401,ALGLIB_SSA_XAUUSD!$U$2:$U$2401,"",0)</f>
        <v/>
      </c>
      <c r="P272">
        <f>_xlfn.XLOOKUP($A272,ALGLIB_SSA_XAUUSD!$AA$2:$AA$2401,ALGLIB_SSA_XAUUSD!$V$2:$V$2401,"",0)</f>
        <v/>
      </c>
      <c r="S272">
        <f>A272</f>
        <v/>
      </c>
      <c r="T272">
        <f>J272</f>
        <v/>
      </c>
      <c r="U272">
        <f>K272</f>
        <v/>
      </c>
      <c r="V272" s="14">
        <f>IF($A272="","",MOD(ROW()-2,12)+1)</f>
        <v/>
      </c>
      <c r="W272">
        <f>L272</f>
        <v/>
      </c>
      <c r="X272" s="14">
        <f>IF(F272="","",F272)</f>
        <v/>
      </c>
      <c r="Y272" s="14">
        <f>IF(G272="","",G272)</f>
        <v/>
      </c>
      <c r="Z272">
        <f>M272</f>
        <v/>
      </c>
      <c r="AA272">
        <f>N272</f>
        <v/>
      </c>
      <c r="AB272" s="14">
        <f>IF(H272="","",H272)</f>
        <v/>
      </c>
      <c r="AC272">
        <f>O272</f>
        <v/>
      </c>
      <c r="AD272" s="14">
        <f>IF(I272="","",I272)</f>
        <v/>
      </c>
      <c r="AE272">
        <f>P272</f>
        <v/>
      </c>
      <c r="AH272">
        <f>IF(S272&lt;&gt;"",S272,AH271+900)</f>
        <v/>
      </c>
      <c r="AI272">
        <f>IF(T272&lt;&gt;"",T272,AI271)</f>
        <v/>
      </c>
      <c r="AJ272">
        <f>IF(U272&lt;&gt;"",U272,AJ271)</f>
        <v/>
      </c>
      <c r="AK272">
        <f>IF(W272&lt;&gt;"",W272,"")</f>
        <v/>
      </c>
      <c r="AL272" s="14">
        <f>IF(X272&lt;&gt;"",X272,"")</f>
        <v/>
      </c>
      <c r="AM272" s="14">
        <f>IF(Y272&lt;&gt;"",Y272,"")</f>
        <v/>
      </c>
      <c r="AN272" s="14">
        <f>IF(OR(AL272="",AM272=""),"",AL272-AM272)</f>
        <v/>
      </c>
      <c r="AO272">
        <f>IF(AN272="","",IF(AN272&gt;0,"Bullish","Bearish"))</f>
        <v/>
      </c>
      <c r="AP272">
        <f>IF(AO272="",AP271,AO272)</f>
        <v/>
      </c>
      <c r="AQ272" s="14">
        <f>IF(AB272&lt;&gt;"",AB272,"")</f>
        <v/>
      </c>
      <c r="AR272" s="14">
        <f>IF(AD272&lt;&gt;"",AD272,"")</f>
        <v/>
      </c>
      <c r="AS272">
        <f>IF(AS271+1=13,1,AS271+1)</f>
        <v/>
      </c>
      <c r="AT272">
        <f>IFERROR(IF(SLOPE($AQ$254:$AQ$265,$AS$254:$AS$265)&gt;0,MIN(3,ABS(SLOPE($AQ$254:$AQ$265,$AS$254:$AS$265))),IF(SLOPE($AQ$254:$AQ$265,$AS$254:$AS$265)&lt;-0.5,-0.5,0)),0)</f>
        <v/>
      </c>
      <c r="AU272">
        <f>IFERROR(IF(SLOPE($AR$254:$AR$265,$AS$254:$AS$265)&lt;0,MAX(-3,-ABS(SLOPE($AR$254:$AR$265,$AS$254:$AS$265))),IF(SLOPE($AR$254:$AR$265,$AS$254:$AS$265)&gt;0.5,0.5,0)),0)</f>
        <v/>
      </c>
      <c r="AV272">
        <f>($AQ$266+(AT272*(AS272-1)))</f>
        <v/>
      </c>
      <c r="AW272">
        <f>($AR$266+(AU272*(AS272-1)))</f>
        <v/>
      </c>
      <c r="AX272">
        <f>IF(AT272&gt;0,AV272+AT272,AV272)</f>
        <v/>
      </c>
      <c r="AY272">
        <f>IF(AU272&lt;0,AW272+AU272,AW272)</f>
        <v/>
      </c>
      <c r="BA272" s="14">
        <f>IFERROR(AX272-AQ272,"")</f>
        <v/>
      </c>
      <c r="BB272" s="14">
        <f>IFERROR(AY272-AR272,"")</f>
        <v/>
      </c>
      <c r="BD272">
        <f>AH272</f>
        <v/>
      </c>
      <c r="BE272">
        <f>AI272</f>
        <v/>
      </c>
      <c r="BF272">
        <f>AJ272</f>
        <v/>
      </c>
      <c r="BG272" s="14">
        <f>L272</f>
        <v/>
      </c>
      <c r="BH272" s="14">
        <f>IF(X272="","",X272)</f>
        <v/>
      </c>
      <c r="BI272" s="14">
        <f>IF(Y272="","",Y272)</f>
        <v/>
      </c>
      <c r="BJ272">
        <f>Z272</f>
        <v/>
      </c>
      <c r="BK272">
        <f>AA272</f>
        <v/>
      </c>
      <c r="BL272">
        <f>IFERROR(AX272,"")</f>
        <v/>
      </c>
      <c r="BM272">
        <f>IFERROR(AY272,"")</f>
        <v/>
      </c>
    </row>
    <row r="273" ht="14.25" customHeight="1">
      <c r="A273">
        <f>ALGLIB_SSA_XAUUSD!AA273</f>
        <v/>
      </c>
      <c r="B273">
        <f>IF($A273="","",INDEX(ALGLIB_SSA_XAUUSD!$B$2:$B$2401,MATCH($A273,ALGLIB_SSA_XAUUSD!$A$2:$A$2401,1)))</f>
        <v/>
      </c>
      <c r="C273">
        <f>IF($A273="","",INDEX(ALGLIB_SSA_XAUUSD!$C$2:$C$2401,MATCH($A273,ALGLIB_SSA_XAUUSD!$A$2:$A$2401,1)))</f>
        <v/>
      </c>
      <c r="D273" s="14">
        <f>IF($A273="","",INT((ROW()-2)/12)+1)</f>
        <v/>
      </c>
      <c r="E273" s="14">
        <f>IF(AND(E278&lt;&gt;"",D278=D266+1),E266+(E278-E266)*7/12,"")</f>
        <v/>
      </c>
      <c r="F273" s="14">
        <f>IF(AND(F278&lt;&gt;"",D278=D266+1),F266+(F278-F266)*7/12,"")</f>
        <v/>
      </c>
      <c r="G273" s="14">
        <f>IF(AND(G278&lt;&gt;"",D278=D266+1),G266+(G278-G266)*7/12,"")</f>
        <v/>
      </c>
      <c r="H273" s="14">
        <f>IF(AND(H278&lt;&gt;"",D278=D266+1),H266+(H278-H266)*7/12,"")</f>
        <v/>
      </c>
      <c r="I273" s="14">
        <f>IF(AND(L278&lt;&gt;"",D278=D266+1),I266+(I278-I266)*7/12,"")</f>
        <v/>
      </c>
      <c r="J273">
        <f>_xlfn.XLOOKUP($A273,ALGLIB_SSA_XAUUSD!$AA$2:$AA$2401,ALGLIB_SSA_XAUUSD!$P$2:$P$2401,"",0)</f>
        <v/>
      </c>
      <c r="K273">
        <f>_xlfn.XLOOKUP($A273,ALGLIB_SSA_XAUUSD!$AA$2:$AA$2401,ALGLIB_SSA_XAUUSD!$Q$2:$Q$2401,"",0)</f>
        <v/>
      </c>
      <c r="L273">
        <f>_xlfn.XLOOKUP($A273,ALGLIB_SSA_XAUUSD!$AA$2:$AA$2401,ALGLIB_SSA_XAUUSD!$R$2:$R$2401,"",0)</f>
        <v/>
      </c>
      <c r="M273">
        <f>_xlfn.XLOOKUP($A273,ALGLIB_SSA_XAUUSD!$AA$2:$AA$2401,ALGLIB_SSA_XAUUSD!$S$2:$S$2401,"",0)</f>
        <v/>
      </c>
      <c r="N273">
        <f>_xlfn.XLOOKUP($A273,ALGLIB_SSA_XAUUSD!$AA$2:$AA$2401,ALGLIB_SSA_XAUUSD!$T$2:$T$2401,"",0)</f>
        <v/>
      </c>
      <c r="O273">
        <f>_xlfn.XLOOKUP($A273,ALGLIB_SSA_XAUUSD!$AA$2:$AA$2401,ALGLIB_SSA_XAUUSD!$U$2:$U$2401,"",0)</f>
        <v/>
      </c>
      <c r="P273">
        <f>_xlfn.XLOOKUP($A273,ALGLIB_SSA_XAUUSD!$AA$2:$AA$2401,ALGLIB_SSA_XAUUSD!$V$2:$V$2401,"",0)</f>
        <v/>
      </c>
      <c r="S273">
        <f>A273</f>
        <v/>
      </c>
      <c r="T273">
        <f>J273</f>
        <v/>
      </c>
      <c r="U273">
        <f>K273</f>
        <v/>
      </c>
      <c r="V273" s="14">
        <f>IF($A273="","",MOD(ROW()-2,12)+1)</f>
        <v/>
      </c>
      <c r="W273">
        <f>L273</f>
        <v/>
      </c>
      <c r="X273" s="14">
        <f>IF(F273="","",F273)</f>
        <v/>
      </c>
      <c r="Y273" s="14">
        <f>IF(G273="","",G273)</f>
        <v/>
      </c>
      <c r="Z273">
        <f>M273</f>
        <v/>
      </c>
      <c r="AA273">
        <f>N273</f>
        <v/>
      </c>
      <c r="AB273" s="14">
        <f>IF(H273="","",H273)</f>
        <v/>
      </c>
      <c r="AC273">
        <f>O273</f>
        <v/>
      </c>
      <c r="AD273" s="14">
        <f>IF(I273="","",I273)</f>
        <v/>
      </c>
      <c r="AE273">
        <f>P273</f>
        <v/>
      </c>
      <c r="AH273">
        <f>IF(S273&lt;&gt;"",S273,AH272+900)</f>
        <v/>
      </c>
      <c r="AI273">
        <f>IF(T273&lt;&gt;"",T273,AI272)</f>
        <v/>
      </c>
      <c r="AJ273">
        <f>IF(U273&lt;&gt;"",U273,AJ272)</f>
        <v/>
      </c>
      <c r="AK273">
        <f>IF(W273&lt;&gt;"",W273,"")</f>
        <v/>
      </c>
      <c r="AL273" s="14">
        <f>IF(X273&lt;&gt;"",X273,"")</f>
        <v/>
      </c>
      <c r="AM273" s="14">
        <f>IF(Y273&lt;&gt;"",Y273,"")</f>
        <v/>
      </c>
      <c r="AN273" s="14">
        <f>IF(OR(AL273="",AM273=""),"",AL273-AM273)</f>
        <v/>
      </c>
      <c r="AO273">
        <f>IF(AN273="","",IF(AN273&gt;0,"Bullish","Bearish"))</f>
        <v/>
      </c>
      <c r="AP273">
        <f>IF(AO273="",AP272,AO273)</f>
        <v/>
      </c>
      <c r="AQ273" s="14">
        <f>IF(AB273&lt;&gt;"",AB273,"")</f>
        <v/>
      </c>
      <c r="AR273" s="14">
        <f>IF(AD273&lt;&gt;"",AD273,"")</f>
        <v/>
      </c>
      <c r="AS273">
        <f>IF(AS272+1=13,1,AS272+1)</f>
        <v/>
      </c>
      <c r="AT273">
        <f>IFERROR(IF(SLOPE($AQ$254:$AQ$265,$AS$254:$AS$265)&gt;0,MIN(3,ABS(SLOPE($AQ$254:$AQ$265,$AS$254:$AS$265))),IF(SLOPE($AQ$254:$AQ$265,$AS$254:$AS$265)&lt;-0.5,-0.5,0)),0)</f>
        <v/>
      </c>
      <c r="AU273">
        <f>IFERROR(IF(SLOPE($AR$254:$AR$265,$AS$254:$AS$265)&lt;0,MAX(-3,-ABS(SLOPE($AR$254:$AR$265,$AS$254:$AS$265))),IF(SLOPE($AR$254:$AR$265,$AS$254:$AS$265)&gt;0.5,0.5,0)),0)</f>
        <v/>
      </c>
      <c r="AV273">
        <f>($AQ$266+(AT273*(AS273-1)))</f>
        <v/>
      </c>
      <c r="AW273">
        <f>($AR$266+(AU273*(AS273-1)))</f>
        <v/>
      </c>
      <c r="AX273">
        <f>IF(AT273&gt;0,AV273+AT273,AV273)</f>
        <v/>
      </c>
      <c r="AY273">
        <f>IF(AU273&lt;0,AW273+AU273,AW273)</f>
        <v/>
      </c>
      <c r="BA273" s="14">
        <f>IFERROR(AX273-AQ273,"")</f>
        <v/>
      </c>
      <c r="BB273" s="14">
        <f>IFERROR(AY273-AR273,"")</f>
        <v/>
      </c>
      <c r="BD273">
        <f>AH273</f>
        <v/>
      </c>
      <c r="BE273">
        <f>AI273</f>
        <v/>
      </c>
      <c r="BF273">
        <f>AJ273</f>
        <v/>
      </c>
      <c r="BG273" s="14">
        <f>L273</f>
        <v/>
      </c>
      <c r="BH273" s="14">
        <f>IF(X273="","",X273)</f>
        <v/>
      </c>
      <c r="BI273" s="14">
        <f>IF(Y273="","",Y273)</f>
        <v/>
      </c>
      <c r="BJ273">
        <f>Z273</f>
        <v/>
      </c>
      <c r="BK273">
        <f>AA273</f>
        <v/>
      </c>
      <c r="BL273">
        <f>IFERROR(AX273,"")</f>
        <v/>
      </c>
      <c r="BM273">
        <f>IFERROR(AY273,"")</f>
        <v/>
      </c>
    </row>
    <row r="274" ht="14.25" customHeight="1">
      <c r="A274">
        <f>ALGLIB_SSA_XAUUSD!AA274</f>
        <v/>
      </c>
      <c r="B274">
        <f>IF($A274="","",INDEX(ALGLIB_SSA_XAUUSD!$B$2:$B$2401,MATCH($A274,ALGLIB_SSA_XAUUSD!$A$2:$A$2401,1)))</f>
        <v/>
      </c>
      <c r="C274">
        <f>IF($A274="","",INDEX(ALGLIB_SSA_XAUUSD!$C$2:$C$2401,MATCH($A274,ALGLIB_SSA_XAUUSD!$A$2:$A$2401,1)))</f>
        <v/>
      </c>
      <c r="D274" s="14">
        <f>IF($A274="","",INT((ROW()-2)/12)+1)</f>
        <v/>
      </c>
      <c r="E274" s="14">
        <f>IF(AND(E278&lt;&gt;"",D278=D266+1),E266+(E278-E266)*8/12,"")</f>
        <v/>
      </c>
      <c r="F274" s="14">
        <f>IF(AND(F278&lt;&gt;"",D278=D266+1),F266+(F278-F266)*8/12,"")</f>
        <v/>
      </c>
      <c r="G274" s="14">
        <f>IF(AND(G278&lt;&gt;"",D278=D266+1),G266+(G278-G266)*8/12,"")</f>
        <v/>
      </c>
      <c r="H274" s="14">
        <f>IF(AND(H278&lt;&gt;"",D278=D266+1),H266+(H278-H266)*8/12,"")</f>
        <v/>
      </c>
      <c r="I274" s="14">
        <f>IF(AND(L278&lt;&gt;"",D278=D266+1),I266+(I278-I266)*8/12,"")</f>
        <v/>
      </c>
      <c r="J274">
        <f>_xlfn.XLOOKUP($A274,ALGLIB_SSA_XAUUSD!$AA$2:$AA$2401,ALGLIB_SSA_XAUUSD!$P$2:$P$2401,"",0)</f>
        <v/>
      </c>
      <c r="K274">
        <f>_xlfn.XLOOKUP($A274,ALGLIB_SSA_XAUUSD!$AA$2:$AA$2401,ALGLIB_SSA_XAUUSD!$Q$2:$Q$2401,"",0)</f>
        <v/>
      </c>
      <c r="L274">
        <f>_xlfn.XLOOKUP($A274,ALGLIB_SSA_XAUUSD!$AA$2:$AA$2401,ALGLIB_SSA_XAUUSD!$R$2:$R$2401,"",0)</f>
        <v/>
      </c>
      <c r="M274">
        <f>_xlfn.XLOOKUP($A274,ALGLIB_SSA_XAUUSD!$AA$2:$AA$2401,ALGLIB_SSA_XAUUSD!$S$2:$S$2401,"",0)</f>
        <v/>
      </c>
      <c r="N274">
        <f>_xlfn.XLOOKUP($A274,ALGLIB_SSA_XAUUSD!$AA$2:$AA$2401,ALGLIB_SSA_XAUUSD!$T$2:$T$2401,"",0)</f>
        <v/>
      </c>
      <c r="O274">
        <f>_xlfn.XLOOKUP($A274,ALGLIB_SSA_XAUUSD!$AA$2:$AA$2401,ALGLIB_SSA_XAUUSD!$U$2:$U$2401,"",0)</f>
        <v/>
      </c>
      <c r="P274">
        <f>_xlfn.XLOOKUP($A274,ALGLIB_SSA_XAUUSD!$AA$2:$AA$2401,ALGLIB_SSA_XAUUSD!$V$2:$V$2401,"",0)</f>
        <v/>
      </c>
      <c r="S274">
        <f>A274</f>
        <v/>
      </c>
      <c r="T274">
        <f>J274</f>
        <v/>
      </c>
      <c r="U274">
        <f>K274</f>
        <v/>
      </c>
      <c r="V274" s="14">
        <f>IF($A274="","",MOD(ROW()-2,12)+1)</f>
        <v/>
      </c>
      <c r="W274">
        <f>L274</f>
        <v/>
      </c>
      <c r="X274" s="14">
        <f>IF(F274="","",F274)</f>
        <v/>
      </c>
      <c r="Y274" s="14">
        <f>IF(G274="","",G274)</f>
        <v/>
      </c>
      <c r="Z274">
        <f>M274</f>
        <v/>
      </c>
      <c r="AA274">
        <f>N274</f>
        <v/>
      </c>
      <c r="AB274" s="14">
        <f>IF(H274="","",H274)</f>
        <v/>
      </c>
      <c r="AC274">
        <f>O274</f>
        <v/>
      </c>
      <c r="AD274" s="14">
        <f>IF(I274="","",I274)</f>
        <v/>
      </c>
      <c r="AE274">
        <f>P274</f>
        <v/>
      </c>
      <c r="AH274">
        <f>IF(S274&lt;&gt;"",S274,AH273+900)</f>
        <v/>
      </c>
      <c r="AI274">
        <f>IF(T274&lt;&gt;"",T274,AI273)</f>
        <v/>
      </c>
      <c r="AJ274">
        <f>IF(U274&lt;&gt;"",U274,AJ273)</f>
        <v/>
      </c>
      <c r="AK274">
        <f>IF(W274&lt;&gt;"",W274,"")</f>
        <v/>
      </c>
      <c r="AL274" s="14">
        <f>IF(X274&lt;&gt;"",X274,"")</f>
        <v/>
      </c>
      <c r="AM274" s="14">
        <f>IF(Y274&lt;&gt;"",Y274,"")</f>
        <v/>
      </c>
      <c r="AN274" s="14">
        <f>IF(OR(AL274="",AM274=""),"",AL274-AM274)</f>
        <v/>
      </c>
      <c r="AO274">
        <f>IF(AN274="","",IF(AN274&gt;0,"Bullish","Bearish"))</f>
        <v/>
      </c>
      <c r="AP274">
        <f>IF(AO274="",AP273,AO274)</f>
        <v/>
      </c>
      <c r="AQ274" s="14">
        <f>IF(AB274&lt;&gt;"",AB274,"")</f>
        <v/>
      </c>
      <c r="AR274" s="14">
        <f>IF(AD274&lt;&gt;"",AD274,"")</f>
        <v/>
      </c>
      <c r="AS274">
        <f>IF(AS273+1=13,1,AS273+1)</f>
        <v/>
      </c>
      <c r="AT274">
        <f>IFERROR(IF(SLOPE($AQ$254:$AQ$265,$AS$254:$AS$265)&gt;0,MIN(3,ABS(SLOPE($AQ$254:$AQ$265,$AS$254:$AS$265))),IF(SLOPE($AQ$254:$AQ$265,$AS$254:$AS$265)&lt;-0.5,-0.5,0)),0)</f>
        <v/>
      </c>
      <c r="AU274">
        <f>IFERROR(IF(SLOPE($AR$254:$AR$265,$AS$254:$AS$265)&lt;0,MAX(-3,-ABS(SLOPE($AR$254:$AR$265,$AS$254:$AS$265))),IF(SLOPE($AR$254:$AR$265,$AS$254:$AS$265)&gt;0.5,0.5,0)),0)</f>
        <v/>
      </c>
      <c r="AV274">
        <f>($AQ$266+(AT274*(AS274-1)))</f>
        <v/>
      </c>
      <c r="AW274">
        <f>($AR$266+(AU274*(AS274-1)))</f>
        <v/>
      </c>
      <c r="AX274">
        <f>IF(AT274&gt;0,AV274+AT274,AV274)</f>
        <v/>
      </c>
      <c r="AY274">
        <f>IF(AU274&lt;0,AW274+AU274,AW274)</f>
        <v/>
      </c>
      <c r="BA274" s="14">
        <f>IFERROR(AX274-AQ274,"")</f>
        <v/>
      </c>
      <c r="BB274" s="14">
        <f>IFERROR(AY274-AR274,"")</f>
        <v/>
      </c>
      <c r="BD274">
        <f>AH274</f>
        <v/>
      </c>
      <c r="BE274">
        <f>AI274</f>
        <v/>
      </c>
      <c r="BF274">
        <f>AJ274</f>
        <v/>
      </c>
      <c r="BG274" s="14">
        <f>L274</f>
        <v/>
      </c>
      <c r="BH274" s="14">
        <f>IF(X274="","",X274)</f>
        <v/>
      </c>
      <c r="BI274" s="14">
        <f>IF(Y274="","",Y274)</f>
        <v/>
      </c>
      <c r="BJ274">
        <f>Z274</f>
        <v/>
      </c>
      <c r="BK274">
        <f>AA274</f>
        <v/>
      </c>
      <c r="BL274">
        <f>IFERROR(AX274,"")</f>
        <v/>
      </c>
      <c r="BM274">
        <f>IFERROR(AY274,"")</f>
        <v/>
      </c>
    </row>
    <row r="275" ht="14.25" customHeight="1">
      <c r="A275">
        <f>ALGLIB_SSA_XAUUSD!AA275</f>
        <v/>
      </c>
      <c r="B275">
        <f>IF($A275="","",INDEX(ALGLIB_SSA_XAUUSD!$B$2:$B$2401,MATCH($A275,ALGLIB_SSA_XAUUSD!$A$2:$A$2401,1)))</f>
        <v/>
      </c>
      <c r="C275">
        <f>IF($A275="","",INDEX(ALGLIB_SSA_XAUUSD!$C$2:$C$2401,MATCH($A275,ALGLIB_SSA_XAUUSD!$A$2:$A$2401,1)))</f>
        <v/>
      </c>
      <c r="D275" s="14">
        <f>IF($A275="","",INT((ROW()-2)/12)+1)</f>
        <v/>
      </c>
      <c r="E275" s="14">
        <f>IF(AND(E278&lt;&gt;"",D278=D266+1),E266+(E278-E266)*9/12,"")</f>
        <v/>
      </c>
      <c r="F275" s="14">
        <f>IF(AND(F278&lt;&gt;"",D278=D266+1),F266+(F278-F266)*9/12,"")</f>
        <v/>
      </c>
      <c r="G275" s="14">
        <f>IF(AND(G278&lt;&gt;"",D278=D266+1),G266+(G278-G266)*9/12,"")</f>
        <v/>
      </c>
      <c r="H275" s="14">
        <f>IF(AND(H278&lt;&gt;"",D278=D266+1),H266+(H278-H266)*9/12,"")</f>
        <v/>
      </c>
      <c r="I275" s="14">
        <f>IF(AND(L278&lt;&gt;"",D278=D266+1),I266+(I278-I266)*9/12,"")</f>
        <v/>
      </c>
      <c r="J275">
        <f>_xlfn.XLOOKUP($A275,ALGLIB_SSA_XAUUSD!$AA$2:$AA$2401,ALGLIB_SSA_XAUUSD!$P$2:$P$2401,"",0)</f>
        <v/>
      </c>
      <c r="K275">
        <f>_xlfn.XLOOKUP($A275,ALGLIB_SSA_XAUUSD!$AA$2:$AA$2401,ALGLIB_SSA_XAUUSD!$Q$2:$Q$2401,"",0)</f>
        <v/>
      </c>
      <c r="L275">
        <f>_xlfn.XLOOKUP($A275,ALGLIB_SSA_XAUUSD!$AA$2:$AA$2401,ALGLIB_SSA_XAUUSD!$R$2:$R$2401,"",0)</f>
        <v/>
      </c>
      <c r="M275">
        <f>_xlfn.XLOOKUP($A275,ALGLIB_SSA_XAUUSD!$AA$2:$AA$2401,ALGLIB_SSA_XAUUSD!$S$2:$S$2401,"",0)</f>
        <v/>
      </c>
      <c r="N275">
        <f>_xlfn.XLOOKUP($A275,ALGLIB_SSA_XAUUSD!$AA$2:$AA$2401,ALGLIB_SSA_XAUUSD!$T$2:$T$2401,"",0)</f>
        <v/>
      </c>
      <c r="O275">
        <f>_xlfn.XLOOKUP($A275,ALGLIB_SSA_XAUUSD!$AA$2:$AA$2401,ALGLIB_SSA_XAUUSD!$U$2:$U$2401,"",0)</f>
        <v/>
      </c>
      <c r="P275">
        <f>_xlfn.XLOOKUP($A275,ALGLIB_SSA_XAUUSD!$AA$2:$AA$2401,ALGLIB_SSA_XAUUSD!$V$2:$V$2401,"",0)</f>
        <v/>
      </c>
      <c r="S275">
        <f>A275</f>
        <v/>
      </c>
      <c r="T275">
        <f>J275</f>
        <v/>
      </c>
      <c r="U275">
        <f>K275</f>
        <v/>
      </c>
      <c r="V275" s="14">
        <f>IF($A275="","",MOD(ROW()-2,12)+1)</f>
        <v/>
      </c>
      <c r="W275">
        <f>L275</f>
        <v/>
      </c>
      <c r="X275" s="14">
        <f>IF(F275="","",F275)</f>
        <v/>
      </c>
      <c r="Y275" s="14">
        <f>IF(G275="","",G275)</f>
        <v/>
      </c>
      <c r="Z275">
        <f>M275</f>
        <v/>
      </c>
      <c r="AA275">
        <f>N275</f>
        <v/>
      </c>
      <c r="AB275" s="14">
        <f>IF(H275="","",H275)</f>
        <v/>
      </c>
      <c r="AC275">
        <f>O275</f>
        <v/>
      </c>
      <c r="AD275" s="14">
        <f>IF(I275="","",I275)</f>
        <v/>
      </c>
      <c r="AE275">
        <f>P275</f>
        <v/>
      </c>
      <c r="AH275">
        <f>IF(S275&lt;&gt;"",S275,AH274+900)</f>
        <v/>
      </c>
      <c r="AI275">
        <f>IF(T275&lt;&gt;"",T275,AI274)</f>
        <v/>
      </c>
      <c r="AJ275">
        <f>IF(U275&lt;&gt;"",U275,AJ274)</f>
        <v/>
      </c>
      <c r="AK275">
        <f>IF(W275&lt;&gt;"",W275,"")</f>
        <v/>
      </c>
      <c r="AL275" s="14">
        <f>IF(X275&lt;&gt;"",X275,"")</f>
        <v/>
      </c>
      <c r="AM275" s="14">
        <f>IF(Y275&lt;&gt;"",Y275,"")</f>
        <v/>
      </c>
      <c r="AN275" s="14">
        <f>IF(OR(AL275="",AM275=""),"",AL275-AM275)</f>
        <v/>
      </c>
      <c r="AO275">
        <f>IF(AN275="","",IF(AN275&gt;0,"Bullish","Bearish"))</f>
        <v/>
      </c>
      <c r="AP275">
        <f>IF(AO275="",AP274,AO275)</f>
        <v/>
      </c>
      <c r="AQ275" s="14">
        <f>IF(AB275&lt;&gt;"",AB275,"")</f>
        <v/>
      </c>
      <c r="AR275" s="14">
        <f>IF(AD275&lt;&gt;"",AD275,"")</f>
        <v/>
      </c>
      <c r="AS275">
        <f>IF(AS274+1=13,1,AS274+1)</f>
        <v/>
      </c>
      <c r="AT275">
        <f>IFERROR(IF(SLOPE($AQ$254:$AQ$265,$AS$254:$AS$265)&gt;0,MIN(3,ABS(SLOPE($AQ$254:$AQ$265,$AS$254:$AS$265))),IF(SLOPE($AQ$254:$AQ$265,$AS$254:$AS$265)&lt;-0.5,-0.5,0)),0)</f>
        <v/>
      </c>
      <c r="AU275">
        <f>IFERROR(IF(SLOPE($AR$254:$AR$265,$AS$254:$AS$265)&lt;0,MAX(-3,-ABS(SLOPE($AR$254:$AR$265,$AS$254:$AS$265))),IF(SLOPE($AR$254:$AR$265,$AS$254:$AS$265)&gt;0.5,0.5,0)),0)</f>
        <v/>
      </c>
      <c r="AV275">
        <f>($AQ$266+(AT275*(AS275-1)))</f>
        <v/>
      </c>
      <c r="AW275">
        <f>($AR$266+(AU275*(AS275-1)))</f>
        <v/>
      </c>
      <c r="AX275">
        <f>IF(AT275&gt;0,AV275+AT275,AV275)</f>
        <v/>
      </c>
      <c r="AY275">
        <f>IF(AU275&lt;0,AW275+AU275,AW275)</f>
        <v/>
      </c>
      <c r="BA275" s="14">
        <f>IFERROR(AX275-AQ275,"")</f>
        <v/>
      </c>
      <c r="BB275" s="14">
        <f>IFERROR(AY275-AR275,"")</f>
        <v/>
      </c>
      <c r="BD275">
        <f>AH275</f>
        <v/>
      </c>
      <c r="BE275">
        <f>AI275</f>
        <v/>
      </c>
      <c r="BF275">
        <f>AJ275</f>
        <v/>
      </c>
      <c r="BG275" s="14">
        <f>L275</f>
        <v/>
      </c>
      <c r="BH275" s="14">
        <f>IF(X275="","",X275)</f>
        <v/>
      </c>
      <c r="BI275" s="14">
        <f>IF(Y275="","",Y275)</f>
        <v/>
      </c>
      <c r="BJ275">
        <f>Z275</f>
        <v/>
      </c>
      <c r="BK275">
        <f>AA275</f>
        <v/>
      </c>
      <c r="BL275">
        <f>IFERROR(AX275,"")</f>
        <v/>
      </c>
      <c r="BM275">
        <f>IFERROR(AY275,"")</f>
        <v/>
      </c>
    </row>
    <row r="276" ht="14.25" customHeight="1">
      <c r="A276">
        <f>ALGLIB_SSA_XAUUSD!AA276</f>
        <v/>
      </c>
      <c r="B276">
        <f>IF($A276="","",INDEX(ALGLIB_SSA_XAUUSD!$B$2:$B$2401,MATCH($A276,ALGLIB_SSA_XAUUSD!$A$2:$A$2401,1)))</f>
        <v/>
      </c>
      <c r="C276">
        <f>IF($A276="","",INDEX(ALGLIB_SSA_XAUUSD!$C$2:$C$2401,MATCH($A276,ALGLIB_SSA_XAUUSD!$A$2:$A$2401,1)))</f>
        <v/>
      </c>
      <c r="D276" s="14">
        <f>IF($A276="","",INT((ROW()-2)/12)+1)</f>
        <v/>
      </c>
      <c r="E276" s="14">
        <f>IF(AND(E278&lt;&gt;"",D278=D266+1),E266+(E278-E266)*10/12,"")</f>
        <v/>
      </c>
      <c r="F276" s="14">
        <f>IF(AND(F278&lt;&gt;"",D278=D266+1),F266+(F278-F266)*10/12,"")</f>
        <v/>
      </c>
      <c r="G276" s="14">
        <f>IF(AND(G278&lt;&gt;"",D278=D266+1),G266+(G278-G266)*10/12,"")</f>
        <v/>
      </c>
      <c r="H276" s="14">
        <f>IF(AND(H278&lt;&gt;"",D278=D266+1),H266+(H278-H266)*10/12,"")</f>
        <v/>
      </c>
      <c r="I276" s="14">
        <f>IF(AND(L278&lt;&gt;"",D278=D266+1),I266+(I278-I266)*10/12,"")</f>
        <v/>
      </c>
      <c r="J276">
        <f>_xlfn.XLOOKUP($A276,ALGLIB_SSA_XAUUSD!$AA$2:$AA$2401,ALGLIB_SSA_XAUUSD!$P$2:$P$2401,"",0)</f>
        <v/>
      </c>
      <c r="K276">
        <f>_xlfn.XLOOKUP($A276,ALGLIB_SSA_XAUUSD!$AA$2:$AA$2401,ALGLIB_SSA_XAUUSD!$Q$2:$Q$2401,"",0)</f>
        <v/>
      </c>
      <c r="L276">
        <f>_xlfn.XLOOKUP($A276,ALGLIB_SSA_XAUUSD!$AA$2:$AA$2401,ALGLIB_SSA_XAUUSD!$R$2:$R$2401,"",0)</f>
        <v/>
      </c>
      <c r="M276">
        <f>_xlfn.XLOOKUP($A276,ALGLIB_SSA_XAUUSD!$AA$2:$AA$2401,ALGLIB_SSA_XAUUSD!$S$2:$S$2401,"",0)</f>
        <v/>
      </c>
      <c r="N276">
        <f>_xlfn.XLOOKUP($A276,ALGLIB_SSA_XAUUSD!$AA$2:$AA$2401,ALGLIB_SSA_XAUUSD!$T$2:$T$2401,"",0)</f>
        <v/>
      </c>
      <c r="O276">
        <f>_xlfn.XLOOKUP($A276,ALGLIB_SSA_XAUUSD!$AA$2:$AA$2401,ALGLIB_SSA_XAUUSD!$U$2:$U$2401,"",0)</f>
        <v/>
      </c>
      <c r="P276">
        <f>_xlfn.XLOOKUP($A276,ALGLIB_SSA_XAUUSD!$AA$2:$AA$2401,ALGLIB_SSA_XAUUSD!$V$2:$V$2401,"",0)</f>
        <v/>
      </c>
      <c r="S276">
        <f>A276</f>
        <v/>
      </c>
      <c r="T276">
        <f>J276</f>
        <v/>
      </c>
      <c r="U276">
        <f>K276</f>
        <v/>
      </c>
      <c r="V276" s="14">
        <f>IF($A276="","",MOD(ROW()-2,12)+1)</f>
        <v/>
      </c>
      <c r="W276">
        <f>L276</f>
        <v/>
      </c>
      <c r="X276" s="14">
        <f>IF(F276="","",F276)</f>
        <v/>
      </c>
      <c r="Y276" s="14">
        <f>IF(G276="","",G276)</f>
        <v/>
      </c>
      <c r="Z276">
        <f>M276</f>
        <v/>
      </c>
      <c r="AA276">
        <f>N276</f>
        <v/>
      </c>
      <c r="AB276" s="14">
        <f>IF(H276="","",H276)</f>
        <v/>
      </c>
      <c r="AC276">
        <f>O276</f>
        <v/>
      </c>
      <c r="AD276" s="14">
        <f>IF(I276="","",I276)</f>
        <v/>
      </c>
      <c r="AE276">
        <f>P276</f>
        <v/>
      </c>
      <c r="AH276">
        <f>IF(S276&lt;&gt;"",S276,AH275+900)</f>
        <v/>
      </c>
      <c r="AI276">
        <f>IF(T276&lt;&gt;"",T276,AI275)</f>
        <v/>
      </c>
      <c r="AJ276">
        <f>IF(U276&lt;&gt;"",U276,AJ275)</f>
        <v/>
      </c>
      <c r="AK276">
        <f>IF(W276&lt;&gt;"",W276,"")</f>
        <v/>
      </c>
      <c r="AL276" s="14">
        <f>IF(X276&lt;&gt;"",X276,"")</f>
        <v/>
      </c>
      <c r="AM276" s="14">
        <f>IF(Y276&lt;&gt;"",Y276,"")</f>
        <v/>
      </c>
      <c r="AN276" s="14">
        <f>IF(OR(AL276="",AM276=""),"",AL276-AM276)</f>
        <v/>
      </c>
      <c r="AO276">
        <f>IF(AN276="","",IF(AN276&gt;0,"Bullish","Bearish"))</f>
        <v/>
      </c>
      <c r="AP276">
        <f>IF(AO276="",AP275,AO276)</f>
        <v/>
      </c>
      <c r="AQ276" s="14">
        <f>IF(AB276&lt;&gt;"",AB276,"")</f>
        <v/>
      </c>
      <c r="AR276" s="14">
        <f>IF(AD276&lt;&gt;"",AD276,"")</f>
        <v/>
      </c>
      <c r="AS276">
        <f>IF(AS275+1=13,1,AS275+1)</f>
        <v/>
      </c>
      <c r="AT276">
        <f>IFERROR(IF(SLOPE($AQ$254:$AQ$265,$AS$254:$AS$265)&gt;0,MIN(3,ABS(SLOPE($AQ$254:$AQ$265,$AS$254:$AS$265))),IF(SLOPE($AQ$254:$AQ$265,$AS$254:$AS$265)&lt;-0.5,-0.5,0)),0)</f>
        <v/>
      </c>
      <c r="AU276">
        <f>IFERROR(IF(SLOPE($AR$254:$AR$265,$AS$254:$AS$265)&lt;0,MAX(-3,-ABS(SLOPE($AR$254:$AR$265,$AS$254:$AS$265))),IF(SLOPE($AR$254:$AR$265,$AS$254:$AS$265)&gt;0.5,0.5,0)),0)</f>
        <v/>
      </c>
      <c r="AV276">
        <f>($AQ$266+(AT276*(AS276-1)))</f>
        <v/>
      </c>
      <c r="AW276">
        <f>($AR$266+(AU276*(AS276-1)))</f>
        <v/>
      </c>
      <c r="AX276">
        <f>IF(AT276&gt;0,AV276+AT276,AV276)</f>
        <v/>
      </c>
      <c r="AY276">
        <f>IF(AU276&lt;0,AW276+AU276,AW276)</f>
        <v/>
      </c>
      <c r="BA276" s="14">
        <f>IFERROR(AX276-AQ276,"")</f>
        <v/>
      </c>
      <c r="BB276" s="14">
        <f>IFERROR(AY276-AR276,"")</f>
        <v/>
      </c>
      <c r="BD276">
        <f>AH276</f>
        <v/>
      </c>
      <c r="BE276">
        <f>AI276</f>
        <v/>
      </c>
      <c r="BF276">
        <f>AJ276</f>
        <v/>
      </c>
      <c r="BG276" s="14">
        <f>L276</f>
        <v/>
      </c>
      <c r="BH276" s="14">
        <f>IF(X276="","",X276)</f>
        <v/>
      </c>
      <c r="BI276" s="14">
        <f>IF(Y276="","",Y276)</f>
        <v/>
      </c>
      <c r="BJ276">
        <f>Z276</f>
        <v/>
      </c>
      <c r="BK276">
        <f>AA276</f>
        <v/>
      </c>
      <c r="BL276">
        <f>IFERROR(AX276,"")</f>
        <v/>
      </c>
      <c r="BM276">
        <f>IFERROR(AY276,"")</f>
        <v/>
      </c>
    </row>
    <row r="277" ht="14.25" customHeight="1">
      <c r="A277">
        <f>ALGLIB_SSA_XAUUSD!AA277</f>
        <v/>
      </c>
      <c r="B277">
        <f>IF($A277="","",INDEX(ALGLIB_SSA_XAUUSD!$B$2:$B$2401,MATCH($A277,ALGLIB_SSA_XAUUSD!$A$2:$A$2401,1)))</f>
        <v/>
      </c>
      <c r="C277">
        <f>IF($A277="","",INDEX(ALGLIB_SSA_XAUUSD!$C$2:$C$2401,MATCH($A277,ALGLIB_SSA_XAUUSD!$A$2:$A$2401,1)))</f>
        <v/>
      </c>
      <c r="D277" s="14">
        <f>IF($A277="","",INT((ROW()-2)/12)+1)</f>
        <v/>
      </c>
      <c r="E277" s="14">
        <f>IF(AND(E278&lt;&gt;"",D278=D266+1),E266+(E278-E266)*11/12,"")</f>
        <v/>
      </c>
      <c r="F277" s="14">
        <f>IF(AND(F278&lt;&gt;"",D278=D266+1),F266+(F278-F266)*11/12,"")</f>
        <v/>
      </c>
      <c r="G277" s="14">
        <f>IF(AND(G278&lt;&gt;"",D278=D266+1),G266+(G278-G266)*11/12,"")</f>
        <v/>
      </c>
      <c r="H277" s="14">
        <f>IF(AND(H278&lt;&gt;"",D278=D266+1),H266+(H278-H266)*11/12,"")</f>
        <v/>
      </c>
      <c r="I277" s="14">
        <f>IF(AND(L278&lt;&gt;"",D278=D266+1),I266+(I278-I266)*11/12,"")</f>
        <v/>
      </c>
      <c r="J277">
        <f>_xlfn.XLOOKUP($A277,ALGLIB_SSA_XAUUSD!$AA$2:$AA$2401,ALGLIB_SSA_XAUUSD!$P$2:$P$2401,"",0)</f>
        <v/>
      </c>
      <c r="K277">
        <f>_xlfn.XLOOKUP($A277,ALGLIB_SSA_XAUUSD!$AA$2:$AA$2401,ALGLIB_SSA_XAUUSD!$Q$2:$Q$2401,"",0)</f>
        <v/>
      </c>
      <c r="L277">
        <f>_xlfn.XLOOKUP($A277,ALGLIB_SSA_XAUUSD!$AA$2:$AA$2401,ALGLIB_SSA_XAUUSD!$R$2:$R$2401,"",0)</f>
        <v/>
      </c>
      <c r="M277">
        <f>_xlfn.XLOOKUP($A277,ALGLIB_SSA_XAUUSD!$AA$2:$AA$2401,ALGLIB_SSA_XAUUSD!$S$2:$S$2401,"",0)</f>
        <v/>
      </c>
      <c r="N277">
        <f>_xlfn.XLOOKUP($A277,ALGLIB_SSA_XAUUSD!$AA$2:$AA$2401,ALGLIB_SSA_XAUUSD!$T$2:$T$2401,"",0)</f>
        <v/>
      </c>
      <c r="O277">
        <f>_xlfn.XLOOKUP($A277,ALGLIB_SSA_XAUUSD!$AA$2:$AA$2401,ALGLIB_SSA_XAUUSD!$U$2:$U$2401,"",0)</f>
        <v/>
      </c>
      <c r="P277">
        <f>_xlfn.XLOOKUP($A277,ALGLIB_SSA_XAUUSD!$AA$2:$AA$2401,ALGLIB_SSA_XAUUSD!$V$2:$V$2401,"",0)</f>
        <v/>
      </c>
      <c r="S277">
        <f>A277</f>
        <v/>
      </c>
      <c r="T277">
        <f>J277</f>
        <v/>
      </c>
      <c r="U277">
        <f>K277</f>
        <v/>
      </c>
      <c r="V277" s="14">
        <f>IF($A277="","",MOD(ROW()-2,12)+1)</f>
        <v/>
      </c>
      <c r="W277">
        <f>L277</f>
        <v/>
      </c>
      <c r="X277" s="14">
        <f>IF(F277="","",F277)</f>
        <v/>
      </c>
      <c r="Y277" s="14">
        <f>IF(G277="","",G277)</f>
        <v/>
      </c>
      <c r="Z277">
        <f>M277</f>
        <v/>
      </c>
      <c r="AA277">
        <f>N277</f>
        <v/>
      </c>
      <c r="AB277" s="14">
        <f>IF(H277="","",H277)</f>
        <v/>
      </c>
      <c r="AC277">
        <f>O277</f>
        <v/>
      </c>
      <c r="AD277" s="14">
        <f>IF(I277="","",I277)</f>
        <v/>
      </c>
      <c r="AE277">
        <f>P277</f>
        <v/>
      </c>
      <c r="AH277">
        <f>IF(S277&lt;&gt;"",S277,AH276+900)</f>
        <v/>
      </c>
      <c r="AI277">
        <f>IF(T277&lt;&gt;"",T277,AI276)</f>
        <v/>
      </c>
      <c r="AJ277">
        <f>IF(U277&lt;&gt;"",U277,AJ276)</f>
        <v/>
      </c>
      <c r="AK277">
        <f>IF(W277&lt;&gt;"",W277,"")</f>
        <v/>
      </c>
      <c r="AL277" s="14">
        <f>IF(X277&lt;&gt;"",X277,"")</f>
        <v/>
      </c>
      <c r="AM277" s="14">
        <f>IF(Y277&lt;&gt;"",Y277,"")</f>
        <v/>
      </c>
      <c r="AN277" s="14">
        <f>IF(OR(AL277="",AM277=""),"",AL277-AM277)</f>
        <v/>
      </c>
      <c r="AO277">
        <f>IF(AN277="","",IF(AN277&gt;0,"Bullish","Bearish"))</f>
        <v/>
      </c>
      <c r="AP277">
        <f>IF(AO277="",AP276,AO277)</f>
        <v/>
      </c>
      <c r="AQ277" s="14">
        <f>IF(AB277&lt;&gt;"",AB277,"")</f>
        <v/>
      </c>
      <c r="AR277" s="14">
        <f>IF(AD277&lt;&gt;"",AD277,"")</f>
        <v/>
      </c>
      <c r="AS277">
        <f>IF(AS276+1=13,1,AS276+1)</f>
        <v/>
      </c>
      <c r="AT277">
        <f>IFERROR(IF(SLOPE($AQ$254:$AQ$265,$AS$254:$AS$265)&gt;0,MIN(3,ABS(SLOPE($AQ$254:$AQ$265,$AS$254:$AS$265))),IF(SLOPE($AQ$254:$AQ$265,$AS$254:$AS$265)&lt;-0.5,-0.5,0)),0)</f>
        <v/>
      </c>
      <c r="AU277">
        <f>IFERROR(IF(SLOPE($AR$254:$AR$265,$AS$254:$AS$265)&lt;0,MAX(-3,-ABS(SLOPE($AR$254:$AR$265,$AS$254:$AS$265))),IF(SLOPE($AR$254:$AR$265,$AS$254:$AS$265)&gt;0.5,0.5,0)),0)</f>
        <v/>
      </c>
      <c r="AV277">
        <f>($AQ$266+(AT277*(AS277-1)))</f>
        <v/>
      </c>
      <c r="AW277">
        <f>($AR$266+(AU277*(AS277-1)))</f>
        <v/>
      </c>
      <c r="AX277">
        <f>IF(AT277&gt;0,AV277+AT277,AV277)</f>
        <v/>
      </c>
      <c r="AY277">
        <f>IF(AU277&lt;0,AW277+AU277,AW277)</f>
        <v/>
      </c>
      <c r="BA277" s="14">
        <f>IFERROR(AX277-AQ277,"")</f>
        <v/>
      </c>
      <c r="BB277" s="14">
        <f>IFERROR(AY277-AR277,"")</f>
        <v/>
      </c>
      <c r="BD277">
        <f>AH277</f>
        <v/>
      </c>
      <c r="BE277">
        <f>AI277</f>
        <v/>
      </c>
      <c r="BF277">
        <f>AJ277</f>
        <v/>
      </c>
      <c r="BG277" s="14">
        <f>L277</f>
        <v/>
      </c>
      <c r="BH277" s="14">
        <f>IF(X277="","",X277)</f>
        <v/>
      </c>
      <c r="BI277" s="14">
        <f>IF(Y277="","",Y277)</f>
        <v/>
      </c>
      <c r="BJ277">
        <f>Z277</f>
        <v/>
      </c>
      <c r="BK277">
        <f>AA277</f>
        <v/>
      </c>
      <c r="BL277">
        <f>IFERROR(AX277,"")</f>
        <v/>
      </c>
      <c r="BM277">
        <f>IFERROR(AY277,"")</f>
        <v/>
      </c>
    </row>
    <row r="278" ht="14.25" customHeight="1">
      <c r="A278">
        <f>ALGLIB_SSA_XAUUSD!AA278</f>
        <v/>
      </c>
      <c r="B278">
        <f>IF($A278="","",INDEX(ALGLIB_SSA_XAUUSD!$B$2:$B$2401,MATCH($A278,ALGLIB_SSA_XAUUSD!$A$2:$A$2401,1)))</f>
        <v/>
      </c>
      <c r="C278">
        <f>IF($A278="","",INDEX(ALGLIB_SSA_XAUUSD!$C$2:$C$2401,MATCH($A278,ALGLIB_SSA_XAUUSD!$A$2:$A$2401,1)))</f>
        <v/>
      </c>
      <c r="D278" s="14">
        <f>IF($A278="","",INT((ROW()-2)/12)+1)</f>
        <v/>
      </c>
      <c r="E278" s="14">
        <f>IF($A278="","",INDEX(ALGLIB_SSA_XAUUSD!$D$2:$D$2401,MATCH($A278,ALGLIB_SSA_XAUUSD!$A$2:$A$2401,1)))</f>
        <v/>
      </c>
      <c r="F278" s="14">
        <f>IF($A278="","",INDEX(ALGLIB_SSA_XAUUSD!$E$2:$E$2401,MATCH($A278,ALGLIB_SSA_XAUUSD!$A$2:$A$2401,1)))</f>
        <v/>
      </c>
      <c r="G278" s="14">
        <f>IF($A278="","",INDEX(ALGLIB_SSA_XAUUSD!$F$2:$F$2401,MATCH($A278,ALGLIB_SSA_XAUUSD!$A$2:$A$2401,1)))</f>
        <v/>
      </c>
      <c r="H278" s="14">
        <f>IF($A278="","",INDEX(ALGLIB_SSA_XAUUSD!$G$2:$G$2401,MATCH($A278,ALGLIB_SSA_XAUUSD!$A$2:$A$2401,1)))</f>
        <v/>
      </c>
      <c r="I278" s="14">
        <f>IF($A278="","",INDEX(ALGLIB_SSA_XAUUSD!$H$2:$H$2401,MATCH($A278,ALGLIB_SSA_XAUUSD!$A$2:$A$2401,1)))</f>
        <v/>
      </c>
      <c r="J278">
        <f>_xlfn.XLOOKUP($A278,ALGLIB_SSA_XAUUSD!$AA$2:$AA$2401,ALGLIB_SSA_XAUUSD!$P$2:$P$2401,"",0)</f>
        <v/>
      </c>
      <c r="K278">
        <f>_xlfn.XLOOKUP($A278,ALGLIB_SSA_XAUUSD!$AA$2:$AA$2401,ALGLIB_SSA_XAUUSD!$Q$2:$Q$2401,"",0)</f>
        <v/>
      </c>
      <c r="L278">
        <f>_xlfn.XLOOKUP($A278,ALGLIB_SSA_XAUUSD!$AA$2:$AA$2401,ALGLIB_SSA_XAUUSD!$R$2:$R$2401,"",0)</f>
        <v/>
      </c>
      <c r="M278">
        <f>_xlfn.XLOOKUP($A278,ALGLIB_SSA_XAUUSD!$AA$2:$AA$2401,ALGLIB_SSA_XAUUSD!$S$2:$S$2401,"",0)</f>
        <v/>
      </c>
      <c r="N278">
        <f>_xlfn.XLOOKUP($A278,ALGLIB_SSA_XAUUSD!$AA$2:$AA$2401,ALGLIB_SSA_XAUUSD!$T$2:$T$2401,"",0)</f>
        <v/>
      </c>
      <c r="O278">
        <f>_xlfn.XLOOKUP($A278,ALGLIB_SSA_XAUUSD!$AA$2:$AA$2401,ALGLIB_SSA_XAUUSD!$U$2:$U$2401,"",0)</f>
        <v/>
      </c>
      <c r="P278">
        <f>_xlfn.XLOOKUP($A278,ALGLIB_SSA_XAUUSD!$AA$2:$AA$2401,ALGLIB_SSA_XAUUSD!$V$2:$V$2401,"",0)</f>
        <v/>
      </c>
      <c r="S278">
        <f>A278</f>
        <v/>
      </c>
      <c r="T278">
        <f>J278</f>
        <v/>
      </c>
      <c r="U278">
        <f>K278</f>
        <v/>
      </c>
      <c r="V278" s="14">
        <f>IF($A278="","",MOD(ROW()-2,12)+1)</f>
        <v/>
      </c>
      <c r="W278">
        <f>L278</f>
        <v/>
      </c>
      <c r="X278" s="14">
        <f>IF(F278="","",F278)</f>
        <v/>
      </c>
      <c r="Y278" s="14">
        <f>IF(G278="","",G278)</f>
        <v/>
      </c>
      <c r="Z278">
        <f>M278</f>
        <v/>
      </c>
      <c r="AA278">
        <f>N278</f>
        <v/>
      </c>
      <c r="AB278" s="14">
        <f>IF(H278="","",H278)</f>
        <v/>
      </c>
      <c r="AC278">
        <f>O278</f>
        <v/>
      </c>
      <c r="AD278" s="14">
        <f>IF(I278="","",I278)</f>
        <v/>
      </c>
      <c r="AE278">
        <f>P278</f>
        <v/>
      </c>
      <c r="AH278">
        <f>IF(S278&lt;&gt;"",S278,AH277+900)</f>
        <v/>
      </c>
      <c r="AI278">
        <f>IF(T278&lt;&gt;"",T278,AI277)</f>
        <v/>
      </c>
      <c r="AJ278">
        <f>IF(U278&lt;&gt;"",U278,AJ277)</f>
        <v/>
      </c>
      <c r="AK278">
        <f>IF(W278&lt;&gt;"",W278,"")</f>
        <v/>
      </c>
      <c r="AL278" s="14">
        <f>IF(X278&lt;&gt;"",X278,"")</f>
        <v/>
      </c>
      <c r="AM278" s="14">
        <f>IF(Y278&lt;&gt;"",Y278,"")</f>
        <v/>
      </c>
      <c r="AN278" s="14">
        <f>IF(OR(AL278="",AM278=""),"",AL278-AM278)</f>
        <v/>
      </c>
      <c r="AO278">
        <f>IF(AN278="","",IF(AN278&gt;0,"Bullish","Bearish"))</f>
        <v/>
      </c>
      <c r="AP278">
        <f>IF(AO278="",AP277,AO278)</f>
        <v/>
      </c>
      <c r="AQ278" s="14">
        <f>IF(AB278&lt;&gt;"",AB278,"")</f>
        <v/>
      </c>
      <c r="AR278" s="14">
        <f>IF(AD278&lt;&gt;"",AD278,"")</f>
        <v/>
      </c>
      <c r="AS278">
        <f>IF(AS277+1=13,1,AS277+1)</f>
        <v/>
      </c>
      <c r="AT278">
        <f>IFERROR(IF(SLOPE($AQ$266:$AQ$277,$AS$266:$AS$277)&gt;0,MIN(3,ABS(SLOPE($AQ$266:$AQ$277,$AS$266:$AS$277))),IF(SLOPE($AQ$266:$AQ$277,$AS$266:$AS$277)&lt;-0.5,-0.5,0)),0)</f>
        <v/>
      </c>
      <c r="AU278">
        <f>IFERROR(IF(SLOPE($AR$266:$AR$277,$AS$266:$AS$277)&lt;0,MAX(-3,-ABS(SLOPE($AR$266:$AR$277,$AS$266:$AS$277))),IF(SLOPE($AR$266:$AR$277,$AS$266:$AS$277)&gt;0.5,0.5,0)),0)</f>
        <v/>
      </c>
      <c r="AV278">
        <f>($AQ$278+(AT278*(AS278-1)))</f>
        <v/>
      </c>
      <c r="AW278">
        <f>($AR$278+(AU278*(AS278-1)))</f>
        <v/>
      </c>
      <c r="AX278">
        <f>IF(AT278&gt;0,AV278+AT278,AV278)</f>
        <v/>
      </c>
      <c r="AY278">
        <f>IF(AU278&lt;0,AW278+AU278,AW278)</f>
        <v/>
      </c>
      <c r="BA278" s="14">
        <f>IFERROR(AX278-AQ278,"")</f>
        <v/>
      </c>
      <c r="BB278" s="14">
        <f>IFERROR(AY278-AR278,"")</f>
        <v/>
      </c>
      <c r="BD278">
        <f>AH278</f>
        <v/>
      </c>
      <c r="BE278">
        <f>AI278</f>
        <v/>
      </c>
      <c r="BF278">
        <f>AJ278</f>
        <v/>
      </c>
      <c r="BG278" s="14">
        <f>L278</f>
        <v/>
      </c>
      <c r="BH278" s="14">
        <f>IF(X278="","",X278)</f>
        <v/>
      </c>
      <c r="BI278" s="14">
        <f>IF(Y278="","",Y278)</f>
        <v/>
      </c>
      <c r="BJ278">
        <f>Z278</f>
        <v/>
      </c>
      <c r="BK278">
        <f>AA278</f>
        <v/>
      </c>
      <c r="BL278">
        <f>IFERROR(AX278,"")</f>
        <v/>
      </c>
      <c r="BM278">
        <f>IFERROR(AY278,"")</f>
        <v/>
      </c>
    </row>
    <row r="279" ht="14.25" customHeight="1">
      <c r="A279">
        <f>ALGLIB_SSA_XAUUSD!AA279</f>
        <v/>
      </c>
      <c r="B279">
        <f>IF($A279="","",INDEX(ALGLIB_SSA_XAUUSD!$B$2:$B$2401,MATCH($A279,ALGLIB_SSA_XAUUSD!$A$2:$A$2401,1)))</f>
        <v/>
      </c>
      <c r="C279">
        <f>IF($A279="","",INDEX(ALGLIB_SSA_XAUUSD!$C$2:$C$2401,MATCH($A279,ALGLIB_SSA_XAUUSD!$A$2:$A$2401,1)))</f>
        <v/>
      </c>
      <c r="D279" s="14">
        <f>IF($A279="","",INT((ROW()-2)/12)+1)</f>
        <v/>
      </c>
      <c r="E279" s="14">
        <f>IF(AND(E290&lt;&gt;"",D290=D278+1),E278+(E290-E278)*1/12,"")</f>
        <v/>
      </c>
      <c r="F279" s="14">
        <f>IF(AND(F290&lt;&gt;"",D290=D278+1),F278+(F290-F278)*1/12,"")</f>
        <v/>
      </c>
      <c r="G279" s="14">
        <f>IF(AND(G290&lt;&gt;"",D290=D278+1),G278+(G290-G278)*1/12,"")</f>
        <v/>
      </c>
      <c r="H279" s="14">
        <f>IF(AND(H290&lt;&gt;"",D290=D278+1),H278+(H290-H278)*1/12,"")</f>
        <v/>
      </c>
      <c r="I279" s="14">
        <f>IF(AND(L290&lt;&gt;"",D290=D278+1),I278+(I290-I278)*1/12,"")</f>
        <v/>
      </c>
      <c r="J279">
        <f>_xlfn.XLOOKUP($A279,ALGLIB_SSA_XAUUSD!$AA$2:$AA$2401,ALGLIB_SSA_XAUUSD!$P$2:$P$2401,"",0)</f>
        <v/>
      </c>
      <c r="K279">
        <f>_xlfn.XLOOKUP($A279,ALGLIB_SSA_XAUUSD!$AA$2:$AA$2401,ALGLIB_SSA_XAUUSD!$Q$2:$Q$2401,"",0)</f>
        <v/>
      </c>
      <c r="L279">
        <f>_xlfn.XLOOKUP($A279,ALGLIB_SSA_XAUUSD!$AA$2:$AA$2401,ALGLIB_SSA_XAUUSD!$R$2:$R$2401,"",0)</f>
        <v/>
      </c>
      <c r="M279">
        <f>_xlfn.XLOOKUP($A279,ALGLIB_SSA_XAUUSD!$AA$2:$AA$2401,ALGLIB_SSA_XAUUSD!$S$2:$S$2401,"",0)</f>
        <v/>
      </c>
      <c r="N279">
        <f>_xlfn.XLOOKUP($A279,ALGLIB_SSA_XAUUSD!$AA$2:$AA$2401,ALGLIB_SSA_XAUUSD!$T$2:$T$2401,"",0)</f>
        <v/>
      </c>
      <c r="O279">
        <f>_xlfn.XLOOKUP($A279,ALGLIB_SSA_XAUUSD!$AA$2:$AA$2401,ALGLIB_SSA_XAUUSD!$U$2:$U$2401,"",0)</f>
        <v/>
      </c>
      <c r="P279">
        <f>_xlfn.XLOOKUP($A279,ALGLIB_SSA_XAUUSD!$AA$2:$AA$2401,ALGLIB_SSA_XAUUSD!$V$2:$V$2401,"",0)</f>
        <v/>
      </c>
      <c r="S279">
        <f>A279</f>
        <v/>
      </c>
      <c r="T279">
        <f>J279</f>
        <v/>
      </c>
      <c r="U279">
        <f>K279</f>
        <v/>
      </c>
      <c r="V279" s="14">
        <f>IF($A279="","",MOD(ROW()-2,12)+1)</f>
        <v/>
      </c>
      <c r="W279">
        <f>L279</f>
        <v/>
      </c>
      <c r="X279" s="14">
        <f>IF(F279="","",F279)</f>
        <v/>
      </c>
      <c r="Y279" s="14">
        <f>IF(G279="","",G279)</f>
        <v/>
      </c>
      <c r="Z279">
        <f>M279</f>
        <v/>
      </c>
      <c r="AA279">
        <f>N279</f>
        <v/>
      </c>
      <c r="AB279" s="14">
        <f>IF(H279="","",H279)</f>
        <v/>
      </c>
      <c r="AC279">
        <f>O279</f>
        <v/>
      </c>
      <c r="AD279" s="14">
        <f>IF(I279="","",I279)</f>
        <v/>
      </c>
      <c r="AE279">
        <f>P279</f>
        <v/>
      </c>
      <c r="AH279">
        <f>IF(S279&lt;&gt;"",S279,AH278+900)</f>
        <v/>
      </c>
      <c r="AI279">
        <f>IF(T279&lt;&gt;"",T279,AI278)</f>
        <v/>
      </c>
      <c r="AJ279">
        <f>IF(U279&lt;&gt;"",U279,AJ278)</f>
        <v/>
      </c>
      <c r="AK279">
        <f>IF(W279&lt;&gt;"",W279,"")</f>
        <v/>
      </c>
      <c r="AL279" s="14">
        <f>IF(X279&lt;&gt;"",X279,"")</f>
        <v/>
      </c>
      <c r="AM279" s="14">
        <f>IF(Y279&lt;&gt;"",Y279,"")</f>
        <v/>
      </c>
      <c r="AN279" s="14">
        <f>IF(OR(AL279="",AM279=""),"",AL279-AM279)</f>
        <v/>
      </c>
      <c r="AO279">
        <f>IF(AN279="","",IF(AN279&gt;0,"Bullish","Bearish"))</f>
        <v/>
      </c>
      <c r="AP279">
        <f>IF(AO279="",AP278,AO279)</f>
        <v/>
      </c>
      <c r="AQ279" s="14">
        <f>IF(AB279&lt;&gt;"",AB279,"")</f>
        <v/>
      </c>
      <c r="AR279" s="14">
        <f>IF(AD279&lt;&gt;"",AD279,"")</f>
        <v/>
      </c>
      <c r="AS279">
        <f>IF(AS278+1=13,1,AS278+1)</f>
        <v/>
      </c>
      <c r="AT279">
        <f>IFERROR(IF(SLOPE($AQ$266:$AQ$277,$AS$266:$AS$277)&gt;0,MIN(3,ABS(SLOPE($AQ$266:$AQ$277,$AS$266:$AS$277))),IF(SLOPE($AQ$266:$AQ$277,$AS$266:$AS$277)&lt;-0.5,-0.5,0)),0)</f>
        <v/>
      </c>
      <c r="AU279">
        <f>IFERROR(IF(SLOPE($AR$266:$AR$277,$AS$266:$AS$277)&lt;0,MAX(-3,-ABS(SLOPE($AR$266:$AR$277,$AS$266:$AS$277))),IF(SLOPE($AR$266:$AR$277,$AS$266:$AS$277)&gt;0.5,0.5,0)),0)</f>
        <v/>
      </c>
      <c r="AV279">
        <f>($AQ$278+(AT279*(AS279-1)))</f>
        <v/>
      </c>
      <c r="AW279">
        <f>($AR$278+(AU279*(AS279-1)))</f>
        <v/>
      </c>
      <c r="AX279">
        <f>IF(AT279&gt;0,AV279+AT279,AV279)</f>
        <v/>
      </c>
      <c r="AY279">
        <f>IF(AU279&lt;0,AW279+AU279,AW279)</f>
        <v/>
      </c>
      <c r="BA279" s="14">
        <f>IFERROR(AX279-AQ279,"")</f>
        <v/>
      </c>
      <c r="BB279" s="14">
        <f>IFERROR(AY279-AR279,"")</f>
        <v/>
      </c>
      <c r="BD279">
        <f>AH279</f>
        <v/>
      </c>
      <c r="BE279">
        <f>AI279</f>
        <v/>
      </c>
      <c r="BF279">
        <f>AJ279</f>
        <v/>
      </c>
      <c r="BG279" s="14">
        <f>L279</f>
        <v/>
      </c>
      <c r="BH279" s="14">
        <f>IF(X279="","",X279)</f>
        <v/>
      </c>
      <c r="BI279" s="14">
        <f>IF(Y279="","",Y279)</f>
        <v/>
      </c>
      <c r="BJ279">
        <f>Z279</f>
        <v/>
      </c>
      <c r="BK279">
        <f>AA279</f>
        <v/>
      </c>
      <c r="BL279">
        <f>IFERROR(AX279,"")</f>
        <v/>
      </c>
      <c r="BM279">
        <f>IFERROR(AY279,"")</f>
        <v/>
      </c>
    </row>
    <row r="280" ht="14.25" customHeight="1">
      <c r="A280">
        <f>ALGLIB_SSA_XAUUSD!AA280</f>
        <v/>
      </c>
      <c r="B280">
        <f>IF($A280="","",INDEX(ALGLIB_SSA_XAUUSD!$B$2:$B$2401,MATCH($A280,ALGLIB_SSA_XAUUSD!$A$2:$A$2401,1)))</f>
        <v/>
      </c>
      <c r="C280">
        <f>IF($A280="","",INDEX(ALGLIB_SSA_XAUUSD!$C$2:$C$2401,MATCH($A280,ALGLIB_SSA_XAUUSD!$A$2:$A$2401,1)))</f>
        <v/>
      </c>
      <c r="D280" s="14">
        <f>IF($A280="","",INT((ROW()-2)/12)+1)</f>
        <v/>
      </c>
      <c r="E280" s="14">
        <f>IF(AND(E290&lt;&gt;"",D290=D278+1),E278+(E290-E278)*2/12,"")</f>
        <v/>
      </c>
      <c r="F280" s="14">
        <f>IF(AND(F290&lt;&gt;"",D290=D278+1),F278+(F290-F278)*2/12,"")</f>
        <v/>
      </c>
      <c r="G280" s="14">
        <f>IF(AND(G290&lt;&gt;"",D290=D278+1),G278+(G290-G278)*2/12,"")</f>
        <v/>
      </c>
      <c r="H280" s="14">
        <f>IF(AND(H290&lt;&gt;"",D290=D278+1),H278+(H290-H278)*2/12,"")</f>
        <v/>
      </c>
      <c r="I280" s="14">
        <f>IF(AND(L290&lt;&gt;"",D290=D278+1),I278+(I290-I278)*2/12,"")</f>
        <v/>
      </c>
      <c r="J280">
        <f>_xlfn.XLOOKUP($A280,ALGLIB_SSA_XAUUSD!$AA$2:$AA$2401,ALGLIB_SSA_XAUUSD!$P$2:$P$2401,"",0)</f>
        <v/>
      </c>
      <c r="K280">
        <f>_xlfn.XLOOKUP($A280,ALGLIB_SSA_XAUUSD!$AA$2:$AA$2401,ALGLIB_SSA_XAUUSD!$Q$2:$Q$2401,"",0)</f>
        <v/>
      </c>
      <c r="L280">
        <f>_xlfn.XLOOKUP($A280,ALGLIB_SSA_XAUUSD!$AA$2:$AA$2401,ALGLIB_SSA_XAUUSD!$R$2:$R$2401,"",0)</f>
        <v/>
      </c>
      <c r="M280">
        <f>_xlfn.XLOOKUP($A280,ALGLIB_SSA_XAUUSD!$AA$2:$AA$2401,ALGLIB_SSA_XAUUSD!$S$2:$S$2401,"",0)</f>
        <v/>
      </c>
      <c r="N280">
        <f>_xlfn.XLOOKUP($A280,ALGLIB_SSA_XAUUSD!$AA$2:$AA$2401,ALGLIB_SSA_XAUUSD!$T$2:$T$2401,"",0)</f>
        <v/>
      </c>
      <c r="O280">
        <f>_xlfn.XLOOKUP($A280,ALGLIB_SSA_XAUUSD!$AA$2:$AA$2401,ALGLIB_SSA_XAUUSD!$U$2:$U$2401,"",0)</f>
        <v/>
      </c>
      <c r="P280">
        <f>_xlfn.XLOOKUP($A280,ALGLIB_SSA_XAUUSD!$AA$2:$AA$2401,ALGLIB_SSA_XAUUSD!$V$2:$V$2401,"",0)</f>
        <v/>
      </c>
      <c r="S280">
        <f>A280</f>
        <v/>
      </c>
      <c r="T280">
        <f>J280</f>
        <v/>
      </c>
      <c r="U280">
        <f>K280</f>
        <v/>
      </c>
      <c r="V280" s="14">
        <f>IF($A280="","",MOD(ROW()-2,12)+1)</f>
        <v/>
      </c>
      <c r="W280">
        <f>L280</f>
        <v/>
      </c>
      <c r="X280" s="14">
        <f>IF(F280="","",F280)</f>
        <v/>
      </c>
      <c r="Y280" s="14">
        <f>IF(G280="","",G280)</f>
        <v/>
      </c>
      <c r="Z280">
        <f>M280</f>
        <v/>
      </c>
      <c r="AA280">
        <f>N280</f>
        <v/>
      </c>
      <c r="AB280" s="14">
        <f>IF(H280="","",H280)</f>
        <v/>
      </c>
      <c r="AC280">
        <f>O280</f>
        <v/>
      </c>
      <c r="AD280" s="14">
        <f>IF(I280="","",I280)</f>
        <v/>
      </c>
      <c r="AE280">
        <f>P280</f>
        <v/>
      </c>
      <c r="AH280">
        <f>IF(S280&lt;&gt;"",S280,AH279+900)</f>
        <v/>
      </c>
      <c r="AI280">
        <f>IF(T280&lt;&gt;"",T280,AI279)</f>
        <v/>
      </c>
      <c r="AJ280">
        <f>IF(U280&lt;&gt;"",U280,AJ279)</f>
        <v/>
      </c>
      <c r="AK280">
        <f>IF(W280&lt;&gt;"",W280,"")</f>
        <v/>
      </c>
      <c r="AL280" s="14">
        <f>IF(X280&lt;&gt;"",X280,"")</f>
        <v/>
      </c>
      <c r="AM280" s="14">
        <f>IF(Y280&lt;&gt;"",Y280,"")</f>
        <v/>
      </c>
      <c r="AN280" s="14">
        <f>IF(OR(AL280="",AM280=""),"",AL280-AM280)</f>
        <v/>
      </c>
      <c r="AO280">
        <f>IF(AN280="","",IF(AN280&gt;0,"Bullish","Bearish"))</f>
        <v/>
      </c>
      <c r="AP280">
        <f>IF(AO280="",AP279,AO280)</f>
        <v/>
      </c>
      <c r="AQ280" s="14">
        <f>IF(AB280&lt;&gt;"",AB280,"")</f>
        <v/>
      </c>
      <c r="AR280" s="14">
        <f>IF(AD280&lt;&gt;"",AD280,"")</f>
        <v/>
      </c>
      <c r="AS280">
        <f>IF(AS279+1=13,1,AS279+1)</f>
        <v/>
      </c>
      <c r="AT280">
        <f>IFERROR(IF(SLOPE($AQ$266:$AQ$277,$AS$266:$AS$277)&gt;0,MIN(3,ABS(SLOPE($AQ$266:$AQ$277,$AS$266:$AS$277))),IF(SLOPE($AQ$266:$AQ$277,$AS$266:$AS$277)&lt;-0.5,-0.5,0)),0)</f>
        <v/>
      </c>
      <c r="AU280">
        <f>IFERROR(IF(SLOPE($AR$266:$AR$277,$AS$266:$AS$277)&lt;0,MAX(-3,-ABS(SLOPE($AR$266:$AR$277,$AS$266:$AS$277))),IF(SLOPE($AR$266:$AR$277,$AS$266:$AS$277)&gt;0.5,0.5,0)),0)</f>
        <v/>
      </c>
      <c r="AV280">
        <f>($AQ$278+(AT280*(AS280-1)))</f>
        <v/>
      </c>
      <c r="AW280">
        <f>($AR$278+(AU280*(AS280-1)))</f>
        <v/>
      </c>
      <c r="AX280">
        <f>IF(AT280&gt;0,AV280+AT280,AV280)</f>
        <v/>
      </c>
      <c r="AY280">
        <f>IF(AU280&lt;0,AW280+AU280,AW280)</f>
        <v/>
      </c>
      <c r="BA280" s="14">
        <f>IFERROR(AX280-AQ280,"")</f>
        <v/>
      </c>
      <c r="BB280" s="14">
        <f>IFERROR(AY280-AR280,"")</f>
        <v/>
      </c>
      <c r="BD280">
        <f>AH280</f>
        <v/>
      </c>
      <c r="BE280">
        <f>AI280</f>
        <v/>
      </c>
      <c r="BF280">
        <f>AJ280</f>
        <v/>
      </c>
      <c r="BG280" s="14">
        <f>L280</f>
        <v/>
      </c>
      <c r="BH280" s="14">
        <f>IF(X280="","",X280)</f>
        <v/>
      </c>
      <c r="BI280" s="14">
        <f>IF(Y280="","",Y280)</f>
        <v/>
      </c>
      <c r="BJ280">
        <f>Z280</f>
        <v/>
      </c>
      <c r="BK280">
        <f>AA280</f>
        <v/>
      </c>
      <c r="BL280">
        <f>IFERROR(AX280,"")</f>
        <v/>
      </c>
      <c r="BM280">
        <f>IFERROR(AY280,"")</f>
        <v/>
      </c>
    </row>
    <row r="281" ht="14.25" customHeight="1">
      <c r="A281">
        <f>ALGLIB_SSA_XAUUSD!AA281</f>
        <v/>
      </c>
      <c r="B281">
        <f>IF($A281="","",INDEX(ALGLIB_SSA_XAUUSD!$B$2:$B$2401,MATCH($A281,ALGLIB_SSA_XAUUSD!$A$2:$A$2401,1)))</f>
        <v/>
      </c>
      <c r="C281">
        <f>IF($A281="","",INDEX(ALGLIB_SSA_XAUUSD!$C$2:$C$2401,MATCH($A281,ALGLIB_SSA_XAUUSD!$A$2:$A$2401,1)))</f>
        <v/>
      </c>
      <c r="D281" s="14">
        <f>IF($A281="","",INT((ROW()-2)/12)+1)</f>
        <v/>
      </c>
      <c r="E281" s="14">
        <f>IF(AND(E290&lt;&gt;"",D290=D278+1),E278+(E290-E278)*3/12,"")</f>
        <v/>
      </c>
      <c r="F281" s="14">
        <f>IF(AND(F290&lt;&gt;"",D290=D278+1),F278+(F290-F278)*3/12,"")</f>
        <v/>
      </c>
      <c r="G281" s="14">
        <f>IF(AND(G290&lt;&gt;"",D290=D278+1),G278+(G290-G278)*3/12,"")</f>
        <v/>
      </c>
      <c r="H281" s="14">
        <f>IF(AND(H290&lt;&gt;"",D290=D278+1),H278+(H290-H278)*3/12,"")</f>
        <v/>
      </c>
      <c r="I281" s="14">
        <f>IF(AND(L290&lt;&gt;"",D290=D278+1),I278+(I290-I278)*3/12,"")</f>
        <v/>
      </c>
      <c r="J281">
        <f>_xlfn.XLOOKUP($A281,ALGLIB_SSA_XAUUSD!$AA$2:$AA$2401,ALGLIB_SSA_XAUUSD!$P$2:$P$2401,"",0)</f>
        <v/>
      </c>
      <c r="K281">
        <f>_xlfn.XLOOKUP($A281,ALGLIB_SSA_XAUUSD!$AA$2:$AA$2401,ALGLIB_SSA_XAUUSD!$Q$2:$Q$2401,"",0)</f>
        <v/>
      </c>
      <c r="L281">
        <f>_xlfn.XLOOKUP($A281,ALGLIB_SSA_XAUUSD!$AA$2:$AA$2401,ALGLIB_SSA_XAUUSD!$R$2:$R$2401,"",0)</f>
        <v/>
      </c>
      <c r="M281">
        <f>_xlfn.XLOOKUP($A281,ALGLIB_SSA_XAUUSD!$AA$2:$AA$2401,ALGLIB_SSA_XAUUSD!$S$2:$S$2401,"",0)</f>
        <v/>
      </c>
      <c r="N281">
        <f>_xlfn.XLOOKUP($A281,ALGLIB_SSA_XAUUSD!$AA$2:$AA$2401,ALGLIB_SSA_XAUUSD!$T$2:$T$2401,"",0)</f>
        <v/>
      </c>
      <c r="O281">
        <f>_xlfn.XLOOKUP($A281,ALGLIB_SSA_XAUUSD!$AA$2:$AA$2401,ALGLIB_SSA_XAUUSD!$U$2:$U$2401,"",0)</f>
        <v/>
      </c>
      <c r="P281">
        <f>_xlfn.XLOOKUP($A281,ALGLIB_SSA_XAUUSD!$AA$2:$AA$2401,ALGLIB_SSA_XAUUSD!$V$2:$V$2401,"",0)</f>
        <v/>
      </c>
      <c r="S281">
        <f>A281</f>
        <v/>
      </c>
      <c r="T281">
        <f>J281</f>
        <v/>
      </c>
      <c r="U281">
        <f>K281</f>
        <v/>
      </c>
      <c r="V281" s="14">
        <f>IF($A281="","",MOD(ROW()-2,12)+1)</f>
        <v/>
      </c>
      <c r="W281">
        <f>L281</f>
        <v/>
      </c>
      <c r="X281" s="14">
        <f>IF(F281="","",F281)</f>
        <v/>
      </c>
      <c r="Y281" s="14">
        <f>IF(G281="","",G281)</f>
        <v/>
      </c>
      <c r="Z281">
        <f>M281</f>
        <v/>
      </c>
      <c r="AA281">
        <f>N281</f>
        <v/>
      </c>
      <c r="AB281" s="14">
        <f>IF(H281="","",H281)</f>
        <v/>
      </c>
      <c r="AC281">
        <f>O281</f>
        <v/>
      </c>
      <c r="AD281" s="14">
        <f>IF(I281="","",I281)</f>
        <v/>
      </c>
      <c r="AE281">
        <f>P281</f>
        <v/>
      </c>
      <c r="AH281">
        <f>IF(S281&lt;&gt;"",S281,AH280+900)</f>
        <v/>
      </c>
      <c r="AI281">
        <f>IF(T281&lt;&gt;"",T281,AI280)</f>
        <v/>
      </c>
      <c r="AJ281">
        <f>IF(U281&lt;&gt;"",U281,AJ280)</f>
        <v/>
      </c>
      <c r="AK281">
        <f>IF(W281&lt;&gt;"",W281,"")</f>
        <v/>
      </c>
      <c r="AL281" s="14">
        <f>IF(X281&lt;&gt;"",X281,"")</f>
        <v/>
      </c>
      <c r="AM281" s="14">
        <f>IF(Y281&lt;&gt;"",Y281,"")</f>
        <v/>
      </c>
      <c r="AN281" s="14">
        <f>IF(OR(AL281="",AM281=""),"",AL281-AM281)</f>
        <v/>
      </c>
      <c r="AO281">
        <f>IF(AN281="","",IF(AN281&gt;0,"Bullish","Bearish"))</f>
        <v/>
      </c>
      <c r="AP281">
        <f>IF(AO281="",AP280,AO281)</f>
        <v/>
      </c>
      <c r="AQ281" s="14">
        <f>IF(AB281&lt;&gt;"",AB281,"")</f>
        <v/>
      </c>
      <c r="AR281" s="14">
        <f>IF(AD281&lt;&gt;"",AD281,"")</f>
        <v/>
      </c>
      <c r="AS281">
        <f>IF(AS280+1=13,1,AS280+1)</f>
        <v/>
      </c>
      <c r="AT281">
        <f>IFERROR(IF(SLOPE($AQ$266:$AQ$277,$AS$266:$AS$277)&gt;0,MIN(3,ABS(SLOPE($AQ$266:$AQ$277,$AS$266:$AS$277))),IF(SLOPE($AQ$266:$AQ$277,$AS$266:$AS$277)&lt;-0.5,-0.5,0)),0)</f>
        <v/>
      </c>
      <c r="AU281">
        <f>IFERROR(IF(SLOPE($AR$266:$AR$277,$AS$266:$AS$277)&lt;0,MAX(-3,-ABS(SLOPE($AR$266:$AR$277,$AS$266:$AS$277))),IF(SLOPE($AR$266:$AR$277,$AS$266:$AS$277)&gt;0.5,0.5,0)),0)</f>
        <v/>
      </c>
      <c r="AV281">
        <f>($AQ$278+(AT281*(AS281-1)))</f>
        <v/>
      </c>
      <c r="AW281">
        <f>($AR$278+(AU281*(AS281-1)))</f>
        <v/>
      </c>
      <c r="AX281">
        <f>IF(AT281&gt;0,AV281+AT281,AV281)</f>
        <v/>
      </c>
      <c r="AY281">
        <f>IF(AU281&lt;0,AW281+AU281,AW281)</f>
        <v/>
      </c>
      <c r="BA281" s="14">
        <f>IFERROR(AX281-AQ281,"")</f>
        <v/>
      </c>
      <c r="BB281" s="14">
        <f>IFERROR(AY281-AR281,"")</f>
        <v/>
      </c>
      <c r="BD281">
        <f>AH281</f>
        <v/>
      </c>
      <c r="BE281">
        <f>AI281</f>
        <v/>
      </c>
      <c r="BF281">
        <f>AJ281</f>
        <v/>
      </c>
      <c r="BG281" s="14">
        <f>L281</f>
        <v/>
      </c>
      <c r="BH281" s="14">
        <f>IF(X281="","",X281)</f>
        <v/>
      </c>
      <c r="BI281" s="14">
        <f>IF(Y281="","",Y281)</f>
        <v/>
      </c>
      <c r="BJ281">
        <f>Z281</f>
        <v/>
      </c>
      <c r="BK281">
        <f>AA281</f>
        <v/>
      </c>
      <c r="BL281">
        <f>IFERROR(AX281,"")</f>
        <v/>
      </c>
      <c r="BM281">
        <f>IFERROR(AY281,"")</f>
        <v/>
      </c>
    </row>
    <row r="282" ht="14.25" customHeight="1">
      <c r="A282">
        <f>ALGLIB_SSA_XAUUSD!AA282</f>
        <v/>
      </c>
      <c r="B282">
        <f>IF($A282="","",INDEX(ALGLIB_SSA_XAUUSD!$B$2:$B$2401,MATCH($A282,ALGLIB_SSA_XAUUSD!$A$2:$A$2401,1)))</f>
        <v/>
      </c>
      <c r="C282">
        <f>IF($A282="","",INDEX(ALGLIB_SSA_XAUUSD!$C$2:$C$2401,MATCH($A282,ALGLIB_SSA_XAUUSD!$A$2:$A$2401,1)))</f>
        <v/>
      </c>
      <c r="D282" s="14">
        <f>IF($A282="","",INT((ROW()-2)/12)+1)</f>
        <v/>
      </c>
      <c r="E282" s="14">
        <f>IF(AND(E290&lt;&gt;"",D290=D278+1),E278+(E290-E278)*4/12,"")</f>
        <v/>
      </c>
      <c r="F282" s="14">
        <f>IF(AND(F290&lt;&gt;"",D290=D278+1),F278+(F290-F278)*4/12,"")</f>
        <v/>
      </c>
      <c r="G282" s="14">
        <f>IF(AND(G290&lt;&gt;"",D290=D278+1),G278+(G290-G278)*4/12,"")</f>
        <v/>
      </c>
      <c r="H282" s="14">
        <f>IF(AND(H290&lt;&gt;"",D290=D278+1),H278+(H290-H278)*4/12,"")</f>
        <v/>
      </c>
      <c r="I282" s="14">
        <f>IF(AND(L290&lt;&gt;"",D290=D278+1),I278+(I290-I278)*4/12,"")</f>
        <v/>
      </c>
      <c r="J282">
        <f>_xlfn.XLOOKUP($A282,ALGLIB_SSA_XAUUSD!$AA$2:$AA$2401,ALGLIB_SSA_XAUUSD!$P$2:$P$2401,"",0)</f>
        <v/>
      </c>
      <c r="K282">
        <f>_xlfn.XLOOKUP($A282,ALGLIB_SSA_XAUUSD!$AA$2:$AA$2401,ALGLIB_SSA_XAUUSD!$Q$2:$Q$2401,"",0)</f>
        <v/>
      </c>
      <c r="L282">
        <f>_xlfn.XLOOKUP($A282,ALGLIB_SSA_XAUUSD!$AA$2:$AA$2401,ALGLIB_SSA_XAUUSD!$R$2:$R$2401,"",0)</f>
        <v/>
      </c>
      <c r="M282">
        <f>_xlfn.XLOOKUP($A282,ALGLIB_SSA_XAUUSD!$AA$2:$AA$2401,ALGLIB_SSA_XAUUSD!$S$2:$S$2401,"",0)</f>
        <v/>
      </c>
      <c r="N282">
        <f>_xlfn.XLOOKUP($A282,ALGLIB_SSA_XAUUSD!$AA$2:$AA$2401,ALGLIB_SSA_XAUUSD!$T$2:$T$2401,"",0)</f>
        <v/>
      </c>
      <c r="O282">
        <f>_xlfn.XLOOKUP($A282,ALGLIB_SSA_XAUUSD!$AA$2:$AA$2401,ALGLIB_SSA_XAUUSD!$U$2:$U$2401,"",0)</f>
        <v/>
      </c>
      <c r="P282">
        <f>_xlfn.XLOOKUP($A282,ALGLIB_SSA_XAUUSD!$AA$2:$AA$2401,ALGLIB_SSA_XAUUSD!$V$2:$V$2401,"",0)</f>
        <v/>
      </c>
      <c r="S282">
        <f>A282</f>
        <v/>
      </c>
      <c r="T282">
        <f>J282</f>
        <v/>
      </c>
      <c r="U282">
        <f>K282</f>
        <v/>
      </c>
      <c r="V282" s="14">
        <f>IF($A282="","",MOD(ROW()-2,12)+1)</f>
        <v/>
      </c>
      <c r="W282">
        <f>L282</f>
        <v/>
      </c>
      <c r="X282" s="14">
        <f>IF(F282="","",F282)</f>
        <v/>
      </c>
      <c r="Y282" s="14">
        <f>IF(G282="","",G282)</f>
        <v/>
      </c>
      <c r="Z282">
        <f>M282</f>
        <v/>
      </c>
      <c r="AA282">
        <f>N282</f>
        <v/>
      </c>
      <c r="AB282" s="14">
        <f>IF(H282="","",H282)</f>
        <v/>
      </c>
      <c r="AC282">
        <f>O282</f>
        <v/>
      </c>
      <c r="AD282" s="14">
        <f>IF(I282="","",I282)</f>
        <v/>
      </c>
      <c r="AE282">
        <f>P282</f>
        <v/>
      </c>
      <c r="AH282">
        <f>IF(S282&lt;&gt;"",S282,AH281+900)</f>
        <v/>
      </c>
      <c r="AI282">
        <f>IF(T282&lt;&gt;"",T282,AI281)</f>
        <v/>
      </c>
      <c r="AJ282">
        <f>IF(U282&lt;&gt;"",U282,AJ281)</f>
        <v/>
      </c>
      <c r="AK282">
        <f>IF(W282&lt;&gt;"",W282,"")</f>
        <v/>
      </c>
      <c r="AL282" s="14">
        <f>IF(X282&lt;&gt;"",X282,"")</f>
        <v/>
      </c>
      <c r="AM282" s="14">
        <f>IF(Y282&lt;&gt;"",Y282,"")</f>
        <v/>
      </c>
      <c r="AN282" s="14">
        <f>IF(OR(AL282="",AM282=""),"",AL282-AM282)</f>
        <v/>
      </c>
      <c r="AO282">
        <f>IF(AN282="","",IF(AN282&gt;0,"Bullish","Bearish"))</f>
        <v/>
      </c>
      <c r="AP282">
        <f>IF(AO282="",AP281,AO282)</f>
        <v/>
      </c>
      <c r="AQ282" s="14">
        <f>IF(AB282&lt;&gt;"",AB282,"")</f>
        <v/>
      </c>
      <c r="AR282" s="14">
        <f>IF(AD282&lt;&gt;"",AD282,"")</f>
        <v/>
      </c>
      <c r="AS282">
        <f>IF(AS281+1=13,1,AS281+1)</f>
        <v/>
      </c>
      <c r="AT282">
        <f>IFERROR(IF(SLOPE($AQ$266:$AQ$277,$AS$266:$AS$277)&gt;0,MIN(3,ABS(SLOPE($AQ$266:$AQ$277,$AS$266:$AS$277))),IF(SLOPE($AQ$266:$AQ$277,$AS$266:$AS$277)&lt;-0.5,-0.5,0)),0)</f>
        <v/>
      </c>
      <c r="AU282">
        <f>IFERROR(IF(SLOPE($AR$266:$AR$277,$AS$266:$AS$277)&lt;0,MAX(-3,-ABS(SLOPE($AR$266:$AR$277,$AS$266:$AS$277))),IF(SLOPE($AR$266:$AR$277,$AS$266:$AS$277)&gt;0.5,0.5,0)),0)</f>
        <v/>
      </c>
      <c r="AV282">
        <f>($AQ$278+(AT282*(AS282-1)))</f>
        <v/>
      </c>
      <c r="AW282">
        <f>($AR$278+(AU282*(AS282-1)))</f>
        <v/>
      </c>
      <c r="AX282">
        <f>IF(AT282&gt;0,AV282+AT282,AV282)</f>
        <v/>
      </c>
      <c r="AY282">
        <f>IF(AU282&lt;0,AW282+AU282,AW282)</f>
        <v/>
      </c>
      <c r="BA282" s="14">
        <f>IFERROR(AX282-AQ282,"")</f>
        <v/>
      </c>
      <c r="BB282" s="14">
        <f>IFERROR(AY282-AR282,"")</f>
        <v/>
      </c>
      <c r="BD282">
        <f>AH282</f>
        <v/>
      </c>
      <c r="BE282">
        <f>AI282</f>
        <v/>
      </c>
      <c r="BF282">
        <f>AJ282</f>
        <v/>
      </c>
      <c r="BG282" s="14">
        <f>L282</f>
        <v/>
      </c>
      <c r="BH282" s="14">
        <f>IF(X282="","",X282)</f>
        <v/>
      </c>
      <c r="BI282" s="14">
        <f>IF(Y282="","",Y282)</f>
        <v/>
      </c>
      <c r="BJ282">
        <f>Z282</f>
        <v/>
      </c>
      <c r="BK282">
        <f>AA282</f>
        <v/>
      </c>
      <c r="BL282">
        <f>IFERROR(AX282,"")</f>
        <v/>
      </c>
      <c r="BM282">
        <f>IFERROR(AY282,"")</f>
        <v/>
      </c>
    </row>
    <row r="283" ht="14.25" customHeight="1">
      <c r="A283">
        <f>ALGLIB_SSA_XAUUSD!AA283</f>
        <v/>
      </c>
      <c r="B283">
        <f>IF($A283="","",INDEX(ALGLIB_SSA_XAUUSD!$B$2:$B$2401,MATCH($A283,ALGLIB_SSA_XAUUSD!$A$2:$A$2401,1)))</f>
        <v/>
      </c>
      <c r="C283">
        <f>IF($A283="","",INDEX(ALGLIB_SSA_XAUUSD!$C$2:$C$2401,MATCH($A283,ALGLIB_SSA_XAUUSD!$A$2:$A$2401,1)))</f>
        <v/>
      </c>
      <c r="D283" s="14">
        <f>IF($A283="","",INT((ROW()-2)/12)+1)</f>
        <v/>
      </c>
      <c r="E283" s="14">
        <f>IF(AND(E290&lt;&gt;"",D290=D278+1),E278+(E290-E278)*5/12,"")</f>
        <v/>
      </c>
      <c r="F283" s="14">
        <f>IF(AND(F290&lt;&gt;"",D290=D278+1),F278+(F290-F278)*5/12,"")</f>
        <v/>
      </c>
      <c r="G283" s="14">
        <f>IF(AND(G290&lt;&gt;"",D290=D278+1),G278+(G290-G278)*5/12,"")</f>
        <v/>
      </c>
      <c r="H283" s="14">
        <f>IF(AND(H290&lt;&gt;"",D290=D278+1),H278+(H290-H278)*5/12,"")</f>
        <v/>
      </c>
      <c r="I283" s="14">
        <f>IF(AND(L290&lt;&gt;"",D290=D278+1),I278+(I290-I278)*5/12,"")</f>
        <v/>
      </c>
      <c r="J283">
        <f>_xlfn.XLOOKUP($A283,ALGLIB_SSA_XAUUSD!$AA$2:$AA$2401,ALGLIB_SSA_XAUUSD!$P$2:$P$2401,"",0)</f>
        <v/>
      </c>
      <c r="K283">
        <f>_xlfn.XLOOKUP($A283,ALGLIB_SSA_XAUUSD!$AA$2:$AA$2401,ALGLIB_SSA_XAUUSD!$Q$2:$Q$2401,"",0)</f>
        <v/>
      </c>
      <c r="L283">
        <f>_xlfn.XLOOKUP($A283,ALGLIB_SSA_XAUUSD!$AA$2:$AA$2401,ALGLIB_SSA_XAUUSD!$R$2:$R$2401,"",0)</f>
        <v/>
      </c>
      <c r="M283">
        <f>_xlfn.XLOOKUP($A283,ALGLIB_SSA_XAUUSD!$AA$2:$AA$2401,ALGLIB_SSA_XAUUSD!$S$2:$S$2401,"",0)</f>
        <v/>
      </c>
      <c r="N283">
        <f>_xlfn.XLOOKUP($A283,ALGLIB_SSA_XAUUSD!$AA$2:$AA$2401,ALGLIB_SSA_XAUUSD!$T$2:$T$2401,"",0)</f>
        <v/>
      </c>
      <c r="O283">
        <f>_xlfn.XLOOKUP($A283,ALGLIB_SSA_XAUUSD!$AA$2:$AA$2401,ALGLIB_SSA_XAUUSD!$U$2:$U$2401,"",0)</f>
        <v/>
      </c>
      <c r="P283">
        <f>_xlfn.XLOOKUP($A283,ALGLIB_SSA_XAUUSD!$AA$2:$AA$2401,ALGLIB_SSA_XAUUSD!$V$2:$V$2401,"",0)</f>
        <v/>
      </c>
      <c r="S283">
        <f>A283</f>
        <v/>
      </c>
      <c r="T283">
        <f>J283</f>
        <v/>
      </c>
      <c r="U283">
        <f>K283</f>
        <v/>
      </c>
      <c r="V283" s="14">
        <f>IF($A283="","",MOD(ROW()-2,12)+1)</f>
        <v/>
      </c>
      <c r="W283">
        <f>L283</f>
        <v/>
      </c>
      <c r="X283" s="14">
        <f>IF(F283="","",F283)</f>
        <v/>
      </c>
      <c r="Y283" s="14">
        <f>IF(G283="","",G283)</f>
        <v/>
      </c>
      <c r="Z283">
        <f>M283</f>
        <v/>
      </c>
      <c r="AA283">
        <f>N283</f>
        <v/>
      </c>
      <c r="AB283" s="14">
        <f>IF(H283="","",H283)</f>
        <v/>
      </c>
      <c r="AC283">
        <f>O283</f>
        <v/>
      </c>
      <c r="AD283" s="14">
        <f>IF(I283="","",I283)</f>
        <v/>
      </c>
      <c r="AE283">
        <f>P283</f>
        <v/>
      </c>
      <c r="AH283">
        <f>IF(S283&lt;&gt;"",S283,AH282+900)</f>
        <v/>
      </c>
      <c r="AI283">
        <f>IF(T283&lt;&gt;"",T283,AI282)</f>
        <v/>
      </c>
      <c r="AJ283">
        <f>IF(U283&lt;&gt;"",U283,AJ282)</f>
        <v/>
      </c>
      <c r="AK283">
        <f>IF(W283&lt;&gt;"",W283,"")</f>
        <v/>
      </c>
      <c r="AL283" s="14">
        <f>IF(X283&lt;&gt;"",X283,"")</f>
        <v/>
      </c>
      <c r="AM283" s="14">
        <f>IF(Y283&lt;&gt;"",Y283,"")</f>
        <v/>
      </c>
      <c r="AN283" s="14">
        <f>IF(OR(AL283="",AM283=""),"",AL283-AM283)</f>
        <v/>
      </c>
      <c r="AO283">
        <f>IF(AN283="","",IF(AN283&gt;0,"Bullish","Bearish"))</f>
        <v/>
      </c>
      <c r="AP283">
        <f>IF(AO283="",AP282,AO283)</f>
        <v/>
      </c>
      <c r="AQ283" s="14">
        <f>IF(AB283&lt;&gt;"",AB283,"")</f>
        <v/>
      </c>
      <c r="AR283" s="14">
        <f>IF(AD283&lt;&gt;"",AD283,"")</f>
        <v/>
      </c>
      <c r="AS283">
        <f>IF(AS282+1=13,1,AS282+1)</f>
        <v/>
      </c>
      <c r="AT283">
        <f>IFERROR(IF(SLOPE($AQ$266:$AQ$277,$AS$266:$AS$277)&gt;0,MIN(3,ABS(SLOPE($AQ$266:$AQ$277,$AS$266:$AS$277))),IF(SLOPE($AQ$266:$AQ$277,$AS$266:$AS$277)&lt;-0.5,-0.5,0)),0)</f>
        <v/>
      </c>
      <c r="AU283">
        <f>IFERROR(IF(SLOPE($AR$266:$AR$277,$AS$266:$AS$277)&lt;0,MAX(-3,-ABS(SLOPE($AR$266:$AR$277,$AS$266:$AS$277))),IF(SLOPE($AR$266:$AR$277,$AS$266:$AS$277)&gt;0.5,0.5,0)),0)</f>
        <v/>
      </c>
      <c r="AV283">
        <f>($AQ$278+(AT283*(AS283-1)))</f>
        <v/>
      </c>
      <c r="AW283">
        <f>($AR$278+(AU283*(AS283-1)))</f>
        <v/>
      </c>
      <c r="AX283">
        <f>IF(AT283&gt;0,AV283+AT283,AV283)</f>
        <v/>
      </c>
      <c r="AY283">
        <f>IF(AU283&lt;0,AW283+AU283,AW283)</f>
        <v/>
      </c>
      <c r="BA283" s="14">
        <f>IFERROR(AX283-AQ283,"")</f>
        <v/>
      </c>
      <c r="BB283" s="14">
        <f>IFERROR(AY283-AR283,"")</f>
        <v/>
      </c>
      <c r="BD283">
        <f>AH283</f>
        <v/>
      </c>
      <c r="BE283">
        <f>AI283</f>
        <v/>
      </c>
      <c r="BF283">
        <f>AJ283</f>
        <v/>
      </c>
      <c r="BG283" s="14">
        <f>L283</f>
        <v/>
      </c>
      <c r="BH283" s="14">
        <f>IF(X283="","",X283)</f>
        <v/>
      </c>
      <c r="BI283" s="14">
        <f>IF(Y283="","",Y283)</f>
        <v/>
      </c>
      <c r="BJ283">
        <f>Z283</f>
        <v/>
      </c>
      <c r="BK283">
        <f>AA283</f>
        <v/>
      </c>
      <c r="BL283">
        <f>IFERROR(AX283,"")</f>
        <v/>
      </c>
      <c r="BM283">
        <f>IFERROR(AY283,"")</f>
        <v/>
      </c>
    </row>
    <row r="284" ht="14.25" customHeight="1">
      <c r="A284">
        <f>ALGLIB_SSA_XAUUSD!AA284</f>
        <v/>
      </c>
      <c r="B284">
        <f>IF($A284="","",INDEX(ALGLIB_SSA_XAUUSD!$B$2:$B$2401,MATCH($A284,ALGLIB_SSA_XAUUSD!$A$2:$A$2401,1)))</f>
        <v/>
      </c>
      <c r="C284">
        <f>IF($A284="","",INDEX(ALGLIB_SSA_XAUUSD!$C$2:$C$2401,MATCH($A284,ALGLIB_SSA_XAUUSD!$A$2:$A$2401,1)))</f>
        <v/>
      </c>
      <c r="D284" s="14">
        <f>IF($A284="","",INT((ROW()-2)/12)+1)</f>
        <v/>
      </c>
      <c r="E284" s="14">
        <f>IF(AND(E290&lt;&gt;"",D290=D278+1),E278+(E290-E278)*6/12,"")</f>
        <v/>
      </c>
      <c r="F284" s="14">
        <f>IF(AND(F290&lt;&gt;"",D290=D278+1),F278+(F290-F278)*6/12,"")</f>
        <v/>
      </c>
      <c r="G284" s="14">
        <f>IF(AND(G290&lt;&gt;"",D290=D278+1),G278+(G290-G278)*6/12,"")</f>
        <v/>
      </c>
      <c r="H284" s="14">
        <f>IF(AND(H290&lt;&gt;"",D290=D278+1),H278+(H290-H278)*6/12,"")</f>
        <v/>
      </c>
      <c r="I284" s="14">
        <f>IF(AND(L290&lt;&gt;"",D290=D278+1),I278+(I290-I278)*6/12,"")</f>
        <v/>
      </c>
      <c r="J284">
        <f>_xlfn.XLOOKUP($A284,ALGLIB_SSA_XAUUSD!$AA$2:$AA$2401,ALGLIB_SSA_XAUUSD!$P$2:$P$2401,"",0)</f>
        <v/>
      </c>
      <c r="K284">
        <f>_xlfn.XLOOKUP($A284,ALGLIB_SSA_XAUUSD!$AA$2:$AA$2401,ALGLIB_SSA_XAUUSD!$Q$2:$Q$2401,"",0)</f>
        <v/>
      </c>
      <c r="L284">
        <f>_xlfn.XLOOKUP($A284,ALGLIB_SSA_XAUUSD!$AA$2:$AA$2401,ALGLIB_SSA_XAUUSD!$R$2:$R$2401,"",0)</f>
        <v/>
      </c>
      <c r="M284">
        <f>_xlfn.XLOOKUP($A284,ALGLIB_SSA_XAUUSD!$AA$2:$AA$2401,ALGLIB_SSA_XAUUSD!$S$2:$S$2401,"",0)</f>
        <v/>
      </c>
      <c r="N284">
        <f>_xlfn.XLOOKUP($A284,ALGLIB_SSA_XAUUSD!$AA$2:$AA$2401,ALGLIB_SSA_XAUUSD!$T$2:$T$2401,"",0)</f>
        <v/>
      </c>
      <c r="O284">
        <f>_xlfn.XLOOKUP($A284,ALGLIB_SSA_XAUUSD!$AA$2:$AA$2401,ALGLIB_SSA_XAUUSD!$U$2:$U$2401,"",0)</f>
        <v/>
      </c>
      <c r="P284">
        <f>_xlfn.XLOOKUP($A284,ALGLIB_SSA_XAUUSD!$AA$2:$AA$2401,ALGLIB_SSA_XAUUSD!$V$2:$V$2401,"",0)</f>
        <v/>
      </c>
      <c r="S284">
        <f>A284</f>
        <v/>
      </c>
      <c r="T284">
        <f>J284</f>
        <v/>
      </c>
      <c r="U284">
        <f>K284</f>
        <v/>
      </c>
      <c r="V284" s="14">
        <f>IF($A284="","",MOD(ROW()-2,12)+1)</f>
        <v/>
      </c>
      <c r="W284">
        <f>L284</f>
        <v/>
      </c>
      <c r="X284" s="14">
        <f>IF(F284="","",F284)</f>
        <v/>
      </c>
      <c r="Y284" s="14">
        <f>IF(G284="","",G284)</f>
        <v/>
      </c>
      <c r="Z284">
        <f>M284</f>
        <v/>
      </c>
      <c r="AA284">
        <f>N284</f>
        <v/>
      </c>
      <c r="AB284" s="14">
        <f>IF(H284="","",H284)</f>
        <v/>
      </c>
      <c r="AC284">
        <f>O284</f>
        <v/>
      </c>
      <c r="AD284" s="14">
        <f>IF(I284="","",I284)</f>
        <v/>
      </c>
      <c r="AE284">
        <f>P284</f>
        <v/>
      </c>
      <c r="AH284">
        <f>IF(S284&lt;&gt;"",S284,AH283+900)</f>
        <v/>
      </c>
      <c r="AI284">
        <f>IF(T284&lt;&gt;"",T284,AI283)</f>
        <v/>
      </c>
      <c r="AJ284">
        <f>IF(U284&lt;&gt;"",U284,AJ283)</f>
        <v/>
      </c>
      <c r="AK284">
        <f>IF(W284&lt;&gt;"",W284,"")</f>
        <v/>
      </c>
      <c r="AL284" s="14">
        <f>IF(X284&lt;&gt;"",X284,"")</f>
        <v/>
      </c>
      <c r="AM284" s="14">
        <f>IF(Y284&lt;&gt;"",Y284,"")</f>
        <v/>
      </c>
      <c r="AN284" s="14">
        <f>IF(OR(AL284="",AM284=""),"",AL284-AM284)</f>
        <v/>
      </c>
      <c r="AO284">
        <f>IF(AN284="","",IF(AN284&gt;0,"Bullish","Bearish"))</f>
        <v/>
      </c>
      <c r="AP284">
        <f>IF(AO284="",AP283,AO284)</f>
        <v/>
      </c>
      <c r="AQ284" s="14">
        <f>IF(AB284&lt;&gt;"",AB284,"")</f>
        <v/>
      </c>
      <c r="AR284" s="14">
        <f>IF(AD284&lt;&gt;"",AD284,"")</f>
        <v/>
      </c>
      <c r="AS284">
        <f>IF(AS283+1=13,1,AS283+1)</f>
        <v/>
      </c>
      <c r="AT284">
        <f>IFERROR(IF(SLOPE($AQ$266:$AQ$277,$AS$266:$AS$277)&gt;0,MIN(3,ABS(SLOPE($AQ$266:$AQ$277,$AS$266:$AS$277))),IF(SLOPE($AQ$266:$AQ$277,$AS$266:$AS$277)&lt;-0.5,-0.5,0)),0)</f>
        <v/>
      </c>
      <c r="AU284">
        <f>IFERROR(IF(SLOPE($AR$266:$AR$277,$AS$266:$AS$277)&lt;0,MAX(-3,-ABS(SLOPE($AR$266:$AR$277,$AS$266:$AS$277))),IF(SLOPE($AR$266:$AR$277,$AS$266:$AS$277)&gt;0.5,0.5,0)),0)</f>
        <v/>
      </c>
      <c r="AV284">
        <f>($AQ$278+(AT284*(AS284-1)))</f>
        <v/>
      </c>
      <c r="AW284">
        <f>($AR$278+(AU284*(AS284-1)))</f>
        <v/>
      </c>
      <c r="AX284">
        <f>IF(AT284&gt;0,AV284+AT284,AV284)</f>
        <v/>
      </c>
      <c r="AY284">
        <f>IF(AU284&lt;0,AW284+AU284,AW284)</f>
        <v/>
      </c>
      <c r="BA284" s="14">
        <f>IFERROR(AX284-AQ284,"")</f>
        <v/>
      </c>
      <c r="BB284" s="14">
        <f>IFERROR(AY284-AR284,"")</f>
        <v/>
      </c>
      <c r="BD284">
        <f>AH284</f>
        <v/>
      </c>
      <c r="BE284">
        <f>AI284</f>
        <v/>
      </c>
      <c r="BF284">
        <f>AJ284</f>
        <v/>
      </c>
      <c r="BG284" s="14">
        <f>L284</f>
        <v/>
      </c>
      <c r="BH284" s="14">
        <f>IF(X284="","",X284)</f>
        <v/>
      </c>
      <c r="BI284" s="14">
        <f>IF(Y284="","",Y284)</f>
        <v/>
      </c>
      <c r="BJ284">
        <f>Z284</f>
        <v/>
      </c>
      <c r="BK284">
        <f>AA284</f>
        <v/>
      </c>
      <c r="BL284">
        <f>IFERROR(AX284,"")</f>
        <v/>
      </c>
      <c r="BM284">
        <f>IFERROR(AY284,"")</f>
        <v/>
      </c>
    </row>
    <row r="285" ht="14.25" customHeight="1">
      <c r="A285">
        <f>ALGLIB_SSA_XAUUSD!AA285</f>
        <v/>
      </c>
      <c r="B285">
        <f>IF($A285="","",INDEX(ALGLIB_SSA_XAUUSD!$B$2:$B$2401,MATCH($A285,ALGLIB_SSA_XAUUSD!$A$2:$A$2401,1)))</f>
        <v/>
      </c>
      <c r="C285">
        <f>IF($A285="","",INDEX(ALGLIB_SSA_XAUUSD!$C$2:$C$2401,MATCH($A285,ALGLIB_SSA_XAUUSD!$A$2:$A$2401,1)))</f>
        <v/>
      </c>
      <c r="D285" s="14">
        <f>IF($A285="","",INT((ROW()-2)/12)+1)</f>
        <v/>
      </c>
      <c r="E285" s="14">
        <f>IF(AND(E290&lt;&gt;"",D290=D278+1),E278+(E290-E278)*7/12,"")</f>
        <v/>
      </c>
      <c r="F285" s="14">
        <f>IF(AND(F290&lt;&gt;"",D290=D278+1),F278+(F290-F278)*7/12,"")</f>
        <v/>
      </c>
      <c r="G285" s="14">
        <f>IF(AND(G290&lt;&gt;"",D290=D278+1),G278+(G290-G278)*7/12,"")</f>
        <v/>
      </c>
      <c r="H285" s="14">
        <f>IF(AND(H290&lt;&gt;"",D290=D278+1),H278+(H290-H278)*7/12,"")</f>
        <v/>
      </c>
      <c r="I285" s="14">
        <f>IF(AND(L290&lt;&gt;"",D290=D278+1),I278+(I290-I278)*7/12,"")</f>
        <v/>
      </c>
      <c r="J285">
        <f>_xlfn.XLOOKUP($A285,ALGLIB_SSA_XAUUSD!$AA$2:$AA$2401,ALGLIB_SSA_XAUUSD!$P$2:$P$2401,"",0)</f>
        <v/>
      </c>
      <c r="K285">
        <f>_xlfn.XLOOKUP($A285,ALGLIB_SSA_XAUUSD!$AA$2:$AA$2401,ALGLIB_SSA_XAUUSD!$Q$2:$Q$2401,"",0)</f>
        <v/>
      </c>
      <c r="L285">
        <f>_xlfn.XLOOKUP($A285,ALGLIB_SSA_XAUUSD!$AA$2:$AA$2401,ALGLIB_SSA_XAUUSD!$R$2:$R$2401,"",0)</f>
        <v/>
      </c>
      <c r="M285">
        <f>_xlfn.XLOOKUP($A285,ALGLIB_SSA_XAUUSD!$AA$2:$AA$2401,ALGLIB_SSA_XAUUSD!$S$2:$S$2401,"",0)</f>
        <v/>
      </c>
      <c r="N285">
        <f>_xlfn.XLOOKUP($A285,ALGLIB_SSA_XAUUSD!$AA$2:$AA$2401,ALGLIB_SSA_XAUUSD!$T$2:$T$2401,"",0)</f>
        <v/>
      </c>
      <c r="O285">
        <f>_xlfn.XLOOKUP($A285,ALGLIB_SSA_XAUUSD!$AA$2:$AA$2401,ALGLIB_SSA_XAUUSD!$U$2:$U$2401,"",0)</f>
        <v/>
      </c>
      <c r="P285">
        <f>_xlfn.XLOOKUP($A285,ALGLIB_SSA_XAUUSD!$AA$2:$AA$2401,ALGLIB_SSA_XAUUSD!$V$2:$V$2401,"",0)</f>
        <v/>
      </c>
      <c r="S285">
        <f>A285</f>
        <v/>
      </c>
      <c r="T285">
        <f>J285</f>
        <v/>
      </c>
      <c r="U285">
        <f>K285</f>
        <v/>
      </c>
      <c r="V285" s="14">
        <f>IF($A285="","",MOD(ROW()-2,12)+1)</f>
        <v/>
      </c>
      <c r="W285">
        <f>L285</f>
        <v/>
      </c>
      <c r="X285" s="14">
        <f>IF(F285="","",F285)</f>
        <v/>
      </c>
      <c r="Y285" s="14">
        <f>IF(G285="","",G285)</f>
        <v/>
      </c>
      <c r="Z285">
        <f>M285</f>
        <v/>
      </c>
      <c r="AA285">
        <f>N285</f>
        <v/>
      </c>
      <c r="AB285" s="14">
        <f>IF(H285="","",H285)</f>
        <v/>
      </c>
      <c r="AC285">
        <f>O285</f>
        <v/>
      </c>
      <c r="AD285" s="14">
        <f>IF(I285="","",I285)</f>
        <v/>
      </c>
      <c r="AE285">
        <f>P285</f>
        <v/>
      </c>
      <c r="AH285">
        <f>IF(S285&lt;&gt;"",S285,AH284+900)</f>
        <v/>
      </c>
      <c r="AI285">
        <f>IF(T285&lt;&gt;"",T285,AI284)</f>
        <v/>
      </c>
      <c r="AJ285">
        <f>IF(U285&lt;&gt;"",U285,AJ284)</f>
        <v/>
      </c>
      <c r="AK285">
        <f>IF(W285&lt;&gt;"",W285,"")</f>
        <v/>
      </c>
      <c r="AL285" s="14">
        <f>IF(X285&lt;&gt;"",X285,"")</f>
        <v/>
      </c>
      <c r="AM285" s="14">
        <f>IF(Y285&lt;&gt;"",Y285,"")</f>
        <v/>
      </c>
      <c r="AN285" s="14">
        <f>IF(OR(AL285="",AM285=""),"",AL285-AM285)</f>
        <v/>
      </c>
      <c r="AO285">
        <f>IF(AN285="","",IF(AN285&gt;0,"Bullish","Bearish"))</f>
        <v/>
      </c>
      <c r="AP285">
        <f>IF(AO285="",AP284,AO285)</f>
        <v/>
      </c>
      <c r="AQ285" s="14">
        <f>IF(AB285&lt;&gt;"",AB285,"")</f>
        <v/>
      </c>
      <c r="AR285" s="14">
        <f>IF(AD285&lt;&gt;"",AD285,"")</f>
        <v/>
      </c>
      <c r="AS285">
        <f>IF(AS284+1=13,1,AS284+1)</f>
        <v/>
      </c>
      <c r="AT285">
        <f>IFERROR(IF(SLOPE($AQ$266:$AQ$277,$AS$266:$AS$277)&gt;0,MIN(3,ABS(SLOPE($AQ$266:$AQ$277,$AS$266:$AS$277))),IF(SLOPE($AQ$266:$AQ$277,$AS$266:$AS$277)&lt;-0.5,-0.5,0)),0)</f>
        <v/>
      </c>
      <c r="AU285">
        <f>IFERROR(IF(SLOPE($AR$266:$AR$277,$AS$266:$AS$277)&lt;0,MAX(-3,-ABS(SLOPE($AR$266:$AR$277,$AS$266:$AS$277))),IF(SLOPE($AR$266:$AR$277,$AS$266:$AS$277)&gt;0.5,0.5,0)),0)</f>
        <v/>
      </c>
      <c r="AV285">
        <f>($AQ$278+(AT285*(AS285-1)))</f>
        <v/>
      </c>
      <c r="AW285">
        <f>($AR$278+(AU285*(AS285-1)))</f>
        <v/>
      </c>
      <c r="AX285">
        <f>IF(AT285&gt;0,AV285+AT285,AV285)</f>
        <v/>
      </c>
      <c r="AY285">
        <f>IF(AU285&lt;0,AW285+AU285,AW285)</f>
        <v/>
      </c>
      <c r="BA285" s="14">
        <f>IFERROR(AX285-AQ285,"")</f>
        <v/>
      </c>
      <c r="BB285" s="14">
        <f>IFERROR(AY285-AR285,"")</f>
        <v/>
      </c>
      <c r="BD285">
        <f>AH285</f>
        <v/>
      </c>
      <c r="BE285">
        <f>AI285</f>
        <v/>
      </c>
      <c r="BF285">
        <f>AJ285</f>
        <v/>
      </c>
      <c r="BG285" s="14">
        <f>L285</f>
        <v/>
      </c>
      <c r="BH285" s="14">
        <f>IF(X285="","",X285)</f>
        <v/>
      </c>
      <c r="BI285" s="14">
        <f>IF(Y285="","",Y285)</f>
        <v/>
      </c>
      <c r="BJ285">
        <f>Z285</f>
        <v/>
      </c>
      <c r="BK285">
        <f>AA285</f>
        <v/>
      </c>
      <c r="BL285">
        <f>IFERROR(AX285,"")</f>
        <v/>
      </c>
      <c r="BM285">
        <f>IFERROR(AY285,"")</f>
        <v/>
      </c>
    </row>
    <row r="286" ht="14.25" customHeight="1">
      <c r="A286">
        <f>ALGLIB_SSA_XAUUSD!AA286</f>
        <v/>
      </c>
      <c r="B286">
        <f>IF($A286="","",INDEX(ALGLIB_SSA_XAUUSD!$B$2:$B$2401,MATCH($A286,ALGLIB_SSA_XAUUSD!$A$2:$A$2401,1)))</f>
        <v/>
      </c>
      <c r="C286">
        <f>IF($A286="","",INDEX(ALGLIB_SSA_XAUUSD!$C$2:$C$2401,MATCH($A286,ALGLIB_SSA_XAUUSD!$A$2:$A$2401,1)))</f>
        <v/>
      </c>
      <c r="D286" s="14">
        <f>IF($A286="","",INT((ROW()-2)/12)+1)</f>
        <v/>
      </c>
      <c r="E286" s="14">
        <f>IF(AND(E290&lt;&gt;"",D290=D278+1),E278+(E290-E278)*8/12,"")</f>
        <v/>
      </c>
      <c r="F286" s="14">
        <f>IF(AND(F290&lt;&gt;"",D290=D278+1),F278+(F290-F278)*8/12,"")</f>
        <v/>
      </c>
      <c r="G286" s="14">
        <f>IF(AND(G290&lt;&gt;"",D290=D278+1),G278+(G290-G278)*8/12,"")</f>
        <v/>
      </c>
      <c r="H286" s="14">
        <f>IF(AND(H290&lt;&gt;"",D290=D278+1),H278+(H290-H278)*8/12,"")</f>
        <v/>
      </c>
      <c r="I286" s="14">
        <f>IF(AND(L290&lt;&gt;"",D290=D278+1),I278+(I290-I278)*8/12,"")</f>
        <v/>
      </c>
      <c r="J286">
        <f>_xlfn.XLOOKUP($A286,ALGLIB_SSA_XAUUSD!$AA$2:$AA$2401,ALGLIB_SSA_XAUUSD!$P$2:$P$2401,"",0)</f>
        <v/>
      </c>
      <c r="K286">
        <f>_xlfn.XLOOKUP($A286,ALGLIB_SSA_XAUUSD!$AA$2:$AA$2401,ALGLIB_SSA_XAUUSD!$Q$2:$Q$2401,"",0)</f>
        <v/>
      </c>
      <c r="L286">
        <f>_xlfn.XLOOKUP($A286,ALGLIB_SSA_XAUUSD!$AA$2:$AA$2401,ALGLIB_SSA_XAUUSD!$R$2:$R$2401,"",0)</f>
        <v/>
      </c>
      <c r="M286">
        <f>_xlfn.XLOOKUP($A286,ALGLIB_SSA_XAUUSD!$AA$2:$AA$2401,ALGLIB_SSA_XAUUSD!$S$2:$S$2401,"",0)</f>
        <v/>
      </c>
      <c r="N286">
        <f>_xlfn.XLOOKUP($A286,ALGLIB_SSA_XAUUSD!$AA$2:$AA$2401,ALGLIB_SSA_XAUUSD!$T$2:$T$2401,"",0)</f>
        <v/>
      </c>
      <c r="O286">
        <f>_xlfn.XLOOKUP($A286,ALGLIB_SSA_XAUUSD!$AA$2:$AA$2401,ALGLIB_SSA_XAUUSD!$U$2:$U$2401,"",0)</f>
        <v/>
      </c>
      <c r="P286">
        <f>_xlfn.XLOOKUP($A286,ALGLIB_SSA_XAUUSD!$AA$2:$AA$2401,ALGLIB_SSA_XAUUSD!$V$2:$V$2401,"",0)</f>
        <v/>
      </c>
      <c r="S286">
        <f>A286</f>
        <v/>
      </c>
      <c r="T286">
        <f>J286</f>
        <v/>
      </c>
      <c r="U286">
        <f>K286</f>
        <v/>
      </c>
      <c r="V286" s="14">
        <f>IF($A286="","",MOD(ROW()-2,12)+1)</f>
        <v/>
      </c>
      <c r="W286">
        <f>L286</f>
        <v/>
      </c>
      <c r="X286" s="14">
        <f>IF(F286="","",F286)</f>
        <v/>
      </c>
      <c r="Y286" s="14">
        <f>IF(G286="","",G286)</f>
        <v/>
      </c>
      <c r="Z286">
        <f>M286</f>
        <v/>
      </c>
      <c r="AA286">
        <f>N286</f>
        <v/>
      </c>
      <c r="AB286" s="14">
        <f>IF(H286="","",H286)</f>
        <v/>
      </c>
      <c r="AC286">
        <f>O286</f>
        <v/>
      </c>
      <c r="AD286" s="14">
        <f>IF(I286="","",I286)</f>
        <v/>
      </c>
      <c r="AE286">
        <f>P286</f>
        <v/>
      </c>
      <c r="AH286">
        <f>IF(S286&lt;&gt;"",S286,AH285+900)</f>
        <v/>
      </c>
      <c r="AI286">
        <f>IF(T286&lt;&gt;"",T286,AI285)</f>
        <v/>
      </c>
      <c r="AJ286">
        <f>IF(U286&lt;&gt;"",U286,AJ285)</f>
        <v/>
      </c>
      <c r="AK286">
        <f>IF(W286&lt;&gt;"",W286,"")</f>
        <v/>
      </c>
      <c r="AL286" s="14">
        <f>IF(X286&lt;&gt;"",X286,"")</f>
        <v/>
      </c>
      <c r="AM286" s="14">
        <f>IF(Y286&lt;&gt;"",Y286,"")</f>
        <v/>
      </c>
      <c r="AN286" s="14">
        <f>IF(OR(AL286="",AM286=""),"",AL286-AM286)</f>
        <v/>
      </c>
      <c r="AO286">
        <f>IF(AN286="","",IF(AN286&gt;0,"Bullish","Bearish"))</f>
        <v/>
      </c>
      <c r="AP286">
        <f>IF(AO286="",AP285,AO286)</f>
        <v/>
      </c>
      <c r="AQ286" s="14">
        <f>IF(AB286&lt;&gt;"",AB286,"")</f>
        <v/>
      </c>
      <c r="AR286" s="14">
        <f>IF(AD286&lt;&gt;"",AD286,"")</f>
        <v/>
      </c>
      <c r="AS286">
        <f>IF(AS285+1=13,1,AS285+1)</f>
        <v/>
      </c>
      <c r="AT286">
        <f>IFERROR(IF(SLOPE($AQ$266:$AQ$277,$AS$266:$AS$277)&gt;0,MIN(3,ABS(SLOPE($AQ$266:$AQ$277,$AS$266:$AS$277))),IF(SLOPE($AQ$266:$AQ$277,$AS$266:$AS$277)&lt;-0.5,-0.5,0)),0)</f>
        <v/>
      </c>
      <c r="AU286">
        <f>IFERROR(IF(SLOPE($AR$266:$AR$277,$AS$266:$AS$277)&lt;0,MAX(-3,-ABS(SLOPE($AR$266:$AR$277,$AS$266:$AS$277))),IF(SLOPE($AR$266:$AR$277,$AS$266:$AS$277)&gt;0.5,0.5,0)),0)</f>
        <v/>
      </c>
      <c r="AV286">
        <f>($AQ$278+(AT286*(AS286-1)))</f>
        <v/>
      </c>
      <c r="AW286">
        <f>($AR$278+(AU286*(AS286-1)))</f>
        <v/>
      </c>
      <c r="AX286">
        <f>IF(AT286&gt;0,AV286+AT286,AV286)</f>
        <v/>
      </c>
      <c r="AY286">
        <f>IF(AU286&lt;0,AW286+AU286,AW286)</f>
        <v/>
      </c>
      <c r="BA286" s="14">
        <f>IFERROR(AX286-AQ286,"")</f>
        <v/>
      </c>
      <c r="BB286" s="14">
        <f>IFERROR(AY286-AR286,"")</f>
        <v/>
      </c>
      <c r="BD286">
        <f>AH286</f>
        <v/>
      </c>
      <c r="BE286">
        <f>AI286</f>
        <v/>
      </c>
      <c r="BF286">
        <f>AJ286</f>
        <v/>
      </c>
      <c r="BG286" s="14">
        <f>L286</f>
        <v/>
      </c>
      <c r="BH286" s="14">
        <f>IF(X286="","",X286)</f>
        <v/>
      </c>
      <c r="BI286" s="14">
        <f>IF(Y286="","",Y286)</f>
        <v/>
      </c>
      <c r="BJ286">
        <f>Z286</f>
        <v/>
      </c>
      <c r="BK286">
        <f>AA286</f>
        <v/>
      </c>
      <c r="BL286">
        <f>IFERROR(AX286,"")</f>
        <v/>
      </c>
      <c r="BM286">
        <f>IFERROR(AY286,"")</f>
        <v/>
      </c>
    </row>
    <row r="287" ht="14.25" customHeight="1">
      <c r="A287">
        <f>ALGLIB_SSA_XAUUSD!AA287</f>
        <v/>
      </c>
      <c r="B287">
        <f>IF($A287="","",INDEX(ALGLIB_SSA_XAUUSD!$B$2:$B$2401,MATCH($A287,ALGLIB_SSA_XAUUSD!$A$2:$A$2401,1)))</f>
        <v/>
      </c>
      <c r="C287">
        <f>IF($A287="","",INDEX(ALGLIB_SSA_XAUUSD!$C$2:$C$2401,MATCH($A287,ALGLIB_SSA_XAUUSD!$A$2:$A$2401,1)))</f>
        <v/>
      </c>
      <c r="D287" s="14">
        <f>IF($A287="","",INT((ROW()-2)/12)+1)</f>
        <v/>
      </c>
      <c r="E287" s="14">
        <f>IF(AND(E290&lt;&gt;"",D290=D278+1),E278+(E290-E278)*9/12,"")</f>
        <v/>
      </c>
      <c r="F287" s="14">
        <f>IF(AND(F290&lt;&gt;"",D290=D278+1),F278+(F290-F278)*9/12,"")</f>
        <v/>
      </c>
      <c r="G287" s="14">
        <f>IF(AND(G290&lt;&gt;"",D290=D278+1),G278+(G290-G278)*9/12,"")</f>
        <v/>
      </c>
      <c r="H287" s="14">
        <f>IF(AND(H290&lt;&gt;"",D290=D278+1),H278+(H290-H278)*9/12,"")</f>
        <v/>
      </c>
      <c r="I287" s="14">
        <f>IF(AND(L290&lt;&gt;"",D290=D278+1),I278+(I290-I278)*9/12,"")</f>
        <v/>
      </c>
      <c r="J287">
        <f>_xlfn.XLOOKUP($A287,ALGLIB_SSA_XAUUSD!$AA$2:$AA$2401,ALGLIB_SSA_XAUUSD!$P$2:$P$2401,"",0)</f>
        <v/>
      </c>
      <c r="K287">
        <f>_xlfn.XLOOKUP($A287,ALGLIB_SSA_XAUUSD!$AA$2:$AA$2401,ALGLIB_SSA_XAUUSD!$Q$2:$Q$2401,"",0)</f>
        <v/>
      </c>
      <c r="L287">
        <f>_xlfn.XLOOKUP($A287,ALGLIB_SSA_XAUUSD!$AA$2:$AA$2401,ALGLIB_SSA_XAUUSD!$R$2:$R$2401,"",0)</f>
        <v/>
      </c>
      <c r="M287">
        <f>_xlfn.XLOOKUP($A287,ALGLIB_SSA_XAUUSD!$AA$2:$AA$2401,ALGLIB_SSA_XAUUSD!$S$2:$S$2401,"",0)</f>
        <v/>
      </c>
      <c r="N287">
        <f>_xlfn.XLOOKUP($A287,ALGLIB_SSA_XAUUSD!$AA$2:$AA$2401,ALGLIB_SSA_XAUUSD!$T$2:$T$2401,"",0)</f>
        <v/>
      </c>
      <c r="O287">
        <f>_xlfn.XLOOKUP($A287,ALGLIB_SSA_XAUUSD!$AA$2:$AA$2401,ALGLIB_SSA_XAUUSD!$U$2:$U$2401,"",0)</f>
        <v/>
      </c>
      <c r="P287">
        <f>_xlfn.XLOOKUP($A287,ALGLIB_SSA_XAUUSD!$AA$2:$AA$2401,ALGLIB_SSA_XAUUSD!$V$2:$V$2401,"",0)</f>
        <v/>
      </c>
      <c r="S287">
        <f>A287</f>
        <v/>
      </c>
      <c r="T287">
        <f>J287</f>
        <v/>
      </c>
      <c r="U287">
        <f>K287</f>
        <v/>
      </c>
      <c r="V287" s="14">
        <f>IF($A287="","",MOD(ROW()-2,12)+1)</f>
        <v/>
      </c>
      <c r="W287">
        <f>L287</f>
        <v/>
      </c>
      <c r="X287" s="14">
        <f>IF(F287="","",F287)</f>
        <v/>
      </c>
      <c r="Y287" s="14">
        <f>IF(G287="","",G287)</f>
        <v/>
      </c>
      <c r="Z287">
        <f>M287</f>
        <v/>
      </c>
      <c r="AA287">
        <f>N287</f>
        <v/>
      </c>
      <c r="AB287" s="14">
        <f>IF(H287="","",H287)</f>
        <v/>
      </c>
      <c r="AC287">
        <f>O287</f>
        <v/>
      </c>
      <c r="AD287" s="14">
        <f>IF(I287="","",I287)</f>
        <v/>
      </c>
      <c r="AE287">
        <f>P287</f>
        <v/>
      </c>
      <c r="AH287">
        <f>IF(S287&lt;&gt;"",S287,AH286+900)</f>
        <v/>
      </c>
      <c r="AI287">
        <f>IF(T287&lt;&gt;"",T287,AI286)</f>
        <v/>
      </c>
      <c r="AJ287">
        <f>IF(U287&lt;&gt;"",U287,AJ286)</f>
        <v/>
      </c>
      <c r="AK287">
        <f>IF(W287&lt;&gt;"",W287,"")</f>
        <v/>
      </c>
      <c r="AL287" s="14">
        <f>IF(X287&lt;&gt;"",X287,"")</f>
        <v/>
      </c>
      <c r="AM287" s="14">
        <f>IF(Y287&lt;&gt;"",Y287,"")</f>
        <v/>
      </c>
      <c r="AN287" s="14">
        <f>IF(OR(AL287="",AM287=""),"",AL287-AM287)</f>
        <v/>
      </c>
      <c r="AO287">
        <f>IF(AN287="","",IF(AN287&gt;0,"Bullish","Bearish"))</f>
        <v/>
      </c>
      <c r="AP287">
        <f>IF(AO287="",AP286,AO287)</f>
        <v/>
      </c>
      <c r="AQ287" s="14">
        <f>IF(AB287&lt;&gt;"",AB287,"")</f>
        <v/>
      </c>
      <c r="AR287" s="14">
        <f>IF(AD287&lt;&gt;"",AD287,"")</f>
        <v/>
      </c>
      <c r="AS287">
        <f>IF(AS286+1=13,1,AS286+1)</f>
        <v/>
      </c>
      <c r="AT287">
        <f>IFERROR(IF(SLOPE($AQ$266:$AQ$277,$AS$266:$AS$277)&gt;0,MIN(3,ABS(SLOPE($AQ$266:$AQ$277,$AS$266:$AS$277))),IF(SLOPE($AQ$266:$AQ$277,$AS$266:$AS$277)&lt;-0.5,-0.5,0)),0)</f>
        <v/>
      </c>
      <c r="AU287">
        <f>IFERROR(IF(SLOPE($AR$266:$AR$277,$AS$266:$AS$277)&lt;0,MAX(-3,-ABS(SLOPE($AR$266:$AR$277,$AS$266:$AS$277))),IF(SLOPE($AR$266:$AR$277,$AS$266:$AS$277)&gt;0.5,0.5,0)),0)</f>
        <v/>
      </c>
      <c r="AV287">
        <f>($AQ$278+(AT287*(AS287-1)))</f>
        <v/>
      </c>
      <c r="AW287">
        <f>($AR$278+(AU287*(AS287-1)))</f>
        <v/>
      </c>
      <c r="AX287">
        <f>IF(AT287&gt;0,AV287+AT287,AV287)</f>
        <v/>
      </c>
      <c r="AY287">
        <f>IF(AU287&lt;0,AW287+AU287,AW287)</f>
        <v/>
      </c>
      <c r="BA287" s="14">
        <f>IFERROR(AX287-AQ287,"")</f>
        <v/>
      </c>
      <c r="BB287" s="14">
        <f>IFERROR(AY287-AR287,"")</f>
        <v/>
      </c>
      <c r="BD287">
        <f>AH287</f>
        <v/>
      </c>
      <c r="BE287">
        <f>AI287</f>
        <v/>
      </c>
      <c r="BF287">
        <f>AJ287</f>
        <v/>
      </c>
      <c r="BG287" s="14">
        <f>L287</f>
        <v/>
      </c>
      <c r="BH287" s="14">
        <f>IF(X287="","",X287)</f>
        <v/>
      </c>
      <c r="BI287" s="14">
        <f>IF(Y287="","",Y287)</f>
        <v/>
      </c>
      <c r="BJ287">
        <f>Z287</f>
        <v/>
      </c>
      <c r="BK287">
        <f>AA287</f>
        <v/>
      </c>
      <c r="BL287">
        <f>IFERROR(AX287,"")</f>
        <v/>
      </c>
      <c r="BM287">
        <f>IFERROR(AY287,"")</f>
        <v/>
      </c>
    </row>
    <row r="288" ht="14.25" customHeight="1">
      <c r="A288">
        <f>ALGLIB_SSA_XAUUSD!AA288</f>
        <v/>
      </c>
      <c r="B288">
        <f>IF($A288="","",INDEX(ALGLIB_SSA_XAUUSD!$B$2:$B$2401,MATCH($A288,ALGLIB_SSA_XAUUSD!$A$2:$A$2401,1)))</f>
        <v/>
      </c>
      <c r="C288">
        <f>IF($A288="","",INDEX(ALGLIB_SSA_XAUUSD!$C$2:$C$2401,MATCH($A288,ALGLIB_SSA_XAUUSD!$A$2:$A$2401,1)))</f>
        <v/>
      </c>
      <c r="D288" s="14">
        <f>IF($A288="","",INT((ROW()-2)/12)+1)</f>
        <v/>
      </c>
      <c r="E288" s="14">
        <f>IF(AND(E290&lt;&gt;"",D290=D278+1),E278+(E290-E278)*10/12,"")</f>
        <v/>
      </c>
      <c r="F288" s="14">
        <f>IF(AND(F290&lt;&gt;"",D290=D278+1),F278+(F290-F278)*10/12,"")</f>
        <v/>
      </c>
      <c r="G288" s="14">
        <f>IF(AND(G290&lt;&gt;"",D290=D278+1),G278+(G290-G278)*10/12,"")</f>
        <v/>
      </c>
      <c r="H288" s="14">
        <f>IF(AND(H290&lt;&gt;"",D290=D278+1),H278+(H290-H278)*10/12,"")</f>
        <v/>
      </c>
      <c r="I288" s="14">
        <f>IF(AND(L290&lt;&gt;"",D290=D278+1),I278+(I290-I278)*10/12,"")</f>
        <v/>
      </c>
      <c r="J288">
        <f>_xlfn.XLOOKUP($A288,ALGLIB_SSA_XAUUSD!$AA$2:$AA$2401,ALGLIB_SSA_XAUUSD!$P$2:$P$2401,"",0)</f>
        <v/>
      </c>
      <c r="K288">
        <f>_xlfn.XLOOKUP($A288,ALGLIB_SSA_XAUUSD!$AA$2:$AA$2401,ALGLIB_SSA_XAUUSD!$Q$2:$Q$2401,"",0)</f>
        <v/>
      </c>
      <c r="L288">
        <f>_xlfn.XLOOKUP($A288,ALGLIB_SSA_XAUUSD!$AA$2:$AA$2401,ALGLIB_SSA_XAUUSD!$R$2:$R$2401,"",0)</f>
        <v/>
      </c>
      <c r="M288">
        <f>_xlfn.XLOOKUP($A288,ALGLIB_SSA_XAUUSD!$AA$2:$AA$2401,ALGLIB_SSA_XAUUSD!$S$2:$S$2401,"",0)</f>
        <v/>
      </c>
      <c r="N288">
        <f>_xlfn.XLOOKUP($A288,ALGLIB_SSA_XAUUSD!$AA$2:$AA$2401,ALGLIB_SSA_XAUUSD!$T$2:$T$2401,"",0)</f>
        <v/>
      </c>
      <c r="O288">
        <f>_xlfn.XLOOKUP($A288,ALGLIB_SSA_XAUUSD!$AA$2:$AA$2401,ALGLIB_SSA_XAUUSD!$U$2:$U$2401,"",0)</f>
        <v/>
      </c>
      <c r="P288">
        <f>_xlfn.XLOOKUP($A288,ALGLIB_SSA_XAUUSD!$AA$2:$AA$2401,ALGLIB_SSA_XAUUSD!$V$2:$V$2401,"",0)</f>
        <v/>
      </c>
      <c r="S288">
        <f>A288</f>
        <v/>
      </c>
      <c r="T288">
        <f>J288</f>
        <v/>
      </c>
      <c r="U288">
        <f>K288</f>
        <v/>
      </c>
      <c r="V288" s="14">
        <f>IF($A288="","",MOD(ROW()-2,12)+1)</f>
        <v/>
      </c>
      <c r="W288">
        <f>L288</f>
        <v/>
      </c>
      <c r="X288" s="14">
        <f>IF(F288="","",F288)</f>
        <v/>
      </c>
      <c r="Y288" s="14">
        <f>IF(G288="","",G288)</f>
        <v/>
      </c>
      <c r="Z288">
        <f>M288</f>
        <v/>
      </c>
      <c r="AA288">
        <f>N288</f>
        <v/>
      </c>
      <c r="AB288" s="14">
        <f>IF(H288="","",H288)</f>
        <v/>
      </c>
      <c r="AC288">
        <f>O288</f>
        <v/>
      </c>
      <c r="AD288" s="14">
        <f>IF(I288="","",I288)</f>
        <v/>
      </c>
      <c r="AE288">
        <f>P288</f>
        <v/>
      </c>
      <c r="AH288">
        <f>IF(S288&lt;&gt;"",S288,AH287+900)</f>
        <v/>
      </c>
      <c r="AI288">
        <f>IF(T288&lt;&gt;"",T288,AI287)</f>
        <v/>
      </c>
      <c r="AJ288">
        <f>IF(U288&lt;&gt;"",U288,AJ287)</f>
        <v/>
      </c>
      <c r="AK288">
        <f>IF(W288&lt;&gt;"",W288,"")</f>
        <v/>
      </c>
      <c r="AL288" s="14">
        <f>IF(X288&lt;&gt;"",X288,"")</f>
        <v/>
      </c>
      <c r="AM288" s="14">
        <f>IF(Y288&lt;&gt;"",Y288,"")</f>
        <v/>
      </c>
      <c r="AN288" s="14">
        <f>IF(OR(AL288="",AM288=""),"",AL288-AM288)</f>
        <v/>
      </c>
      <c r="AO288">
        <f>IF(AN288="","",IF(AN288&gt;0,"Bullish","Bearish"))</f>
        <v/>
      </c>
      <c r="AP288">
        <f>IF(AO288="",AP287,AO288)</f>
        <v/>
      </c>
      <c r="AQ288" s="14">
        <f>IF(AB288&lt;&gt;"",AB288,"")</f>
        <v/>
      </c>
      <c r="AR288" s="14">
        <f>IF(AD288&lt;&gt;"",AD288,"")</f>
        <v/>
      </c>
      <c r="AS288">
        <f>IF(AS287+1=13,1,AS287+1)</f>
        <v/>
      </c>
      <c r="AT288">
        <f>IFERROR(IF(SLOPE($AQ$266:$AQ$277,$AS$266:$AS$277)&gt;0,MIN(3,ABS(SLOPE($AQ$266:$AQ$277,$AS$266:$AS$277))),IF(SLOPE($AQ$266:$AQ$277,$AS$266:$AS$277)&lt;-0.5,-0.5,0)),0)</f>
        <v/>
      </c>
      <c r="AU288">
        <f>IFERROR(IF(SLOPE($AR$266:$AR$277,$AS$266:$AS$277)&lt;0,MAX(-3,-ABS(SLOPE($AR$266:$AR$277,$AS$266:$AS$277))),IF(SLOPE($AR$266:$AR$277,$AS$266:$AS$277)&gt;0.5,0.5,0)),0)</f>
        <v/>
      </c>
      <c r="AV288">
        <f>($AQ$278+(AT288*(AS288-1)))</f>
        <v/>
      </c>
      <c r="AW288">
        <f>($AR$278+(AU288*(AS288-1)))</f>
        <v/>
      </c>
      <c r="AX288">
        <f>IF(AT288&gt;0,AV288+AT288,AV288)</f>
        <v/>
      </c>
      <c r="AY288">
        <f>IF(AU288&lt;0,AW288+AU288,AW288)</f>
        <v/>
      </c>
      <c r="BA288" s="14">
        <f>IFERROR(AX288-AQ288,"")</f>
        <v/>
      </c>
      <c r="BB288" s="14">
        <f>IFERROR(AY288-AR288,"")</f>
        <v/>
      </c>
      <c r="BD288">
        <f>AH288</f>
        <v/>
      </c>
      <c r="BE288">
        <f>AI288</f>
        <v/>
      </c>
      <c r="BF288">
        <f>AJ288</f>
        <v/>
      </c>
      <c r="BG288" s="14">
        <f>L288</f>
        <v/>
      </c>
      <c r="BH288" s="14">
        <f>IF(X288="","",X288)</f>
        <v/>
      </c>
      <c r="BI288" s="14">
        <f>IF(Y288="","",Y288)</f>
        <v/>
      </c>
      <c r="BJ288">
        <f>Z288</f>
        <v/>
      </c>
      <c r="BK288">
        <f>AA288</f>
        <v/>
      </c>
      <c r="BL288">
        <f>IFERROR(AX288,"")</f>
        <v/>
      </c>
      <c r="BM288">
        <f>IFERROR(AY288,"")</f>
        <v/>
      </c>
    </row>
    <row r="289" ht="14.25" customHeight="1">
      <c r="A289">
        <f>ALGLIB_SSA_XAUUSD!AA289</f>
        <v/>
      </c>
      <c r="B289">
        <f>IF($A289="","",INDEX(ALGLIB_SSA_XAUUSD!$B$2:$B$2401,MATCH($A289,ALGLIB_SSA_XAUUSD!$A$2:$A$2401,1)))</f>
        <v/>
      </c>
      <c r="C289">
        <f>IF($A289="","",INDEX(ALGLIB_SSA_XAUUSD!$C$2:$C$2401,MATCH($A289,ALGLIB_SSA_XAUUSD!$A$2:$A$2401,1)))</f>
        <v/>
      </c>
      <c r="D289" s="14">
        <f>IF($A289="","",INT((ROW()-2)/12)+1)</f>
        <v/>
      </c>
      <c r="E289" s="14">
        <f>IF(AND(E290&lt;&gt;"",D290=D278+1),E278+(E290-E278)*11/12,"")</f>
        <v/>
      </c>
      <c r="F289" s="14">
        <f>IF(AND(F290&lt;&gt;"",D290=D278+1),F278+(F290-F278)*11/12,"")</f>
        <v/>
      </c>
      <c r="G289" s="14">
        <f>IF(AND(G290&lt;&gt;"",D290=D278+1),G278+(G290-G278)*11/12,"")</f>
        <v/>
      </c>
      <c r="H289" s="14">
        <f>IF(AND(H290&lt;&gt;"",D290=D278+1),H278+(H290-H278)*11/12,"")</f>
        <v/>
      </c>
      <c r="I289" s="14">
        <f>IF(AND(L290&lt;&gt;"",D290=D278+1),I278+(I290-I278)*11/12,"")</f>
        <v/>
      </c>
      <c r="J289">
        <f>_xlfn.XLOOKUP($A289,ALGLIB_SSA_XAUUSD!$AA$2:$AA$2401,ALGLIB_SSA_XAUUSD!$P$2:$P$2401,"",0)</f>
        <v/>
      </c>
      <c r="K289">
        <f>_xlfn.XLOOKUP($A289,ALGLIB_SSA_XAUUSD!$AA$2:$AA$2401,ALGLIB_SSA_XAUUSD!$Q$2:$Q$2401,"",0)</f>
        <v/>
      </c>
      <c r="L289">
        <f>_xlfn.XLOOKUP($A289,ALGLIB_SSA_XAUUSD!$AA$2:$AA$2401,ALGLIB_SSA_XAUUSD!$R$2:$R$2401,"",0)</f>
        <v/>
      </c>
      <c r="M289">
        <f>_xlfn.XLOOKUP($A289,ALGLIB_SSA_XAUUSD!$AA$2:$AA$2401,ALGLIB_SSA_XAUUSD!$S$2:$S$2401,"",0)</f>
        <v/>
      </c>
      <c r="N289">
        <f>_xlfn.XLOOKUP($A289,ALGLIB_SSA_XAUUSD!$AA$2:$AA$2401,ALGLIB_SSA_XAUUSD!$T$2:$T$2401,"",0)</f>
        <v/>
      </c>
      <c r="O289">
        <f>_xlfn.XLOOKUP($A289,ALGLIB_SSA_XAUUSD!$AA$2:$AA$2401,ALGLIB_SSA_XAUUSD!$U$2:$U$2401,"",0)</f>
        <v/>
      </c>
      <c r="P289">
        <f>_xlfn.XLOOKUP($A289,ALGLIB_SSA_XAUUSD!$AA$2:$AA$2401,ALGLIB_SSA_XAUUSD!$V$2:$V$2401,"",0)</f>
        <v/>
      </c>
      <c r="S289">
        <f>A289</f>
        <v/>
      </c>
      <c r="T289">
        <f>J289</f>
        <v/>
      </c>
      <c r="U289">
        <f>K289</f>
        <v/>
      </c>
      <c r="V289" s="14">
        <f>IF($A289="","",MOD(ROW()-2,12)+1)</f>
        <v/>
      </c>
      <c r="W289">
        <f>L289</f>
        <v/>
      </c>
      <c r="X289" s="14">
        <f>IF(F289="","",F289)</f>
        <v/>
      </c>
      <c r="Y289" s="14">
        <f>IF(G289="","",G289)</f>
        <v/>
      </c>
      <c r="Z289">
        <f>M289</f>
        <v/>
      </c>
      <c r="AA289">
        <f>N289</f>
        <v/>
      </c>
      <c r="AB289" s="14">
        <f>IF(H289="","",H289)</f>
        <v/>
      </c>
      <c r="AC289">
        <f>O289</f>
        <v/>
      </c>
      <c r="AD289" s="14">
        <f>IF(I289="","",I289)</f>
        <v/>
      </c>
      <c r="AE289">
        <f>P289</f>
        <v/>
      </c>
      <c r="AH289">
        <f>IF(S289&lt;&gt;"",S289,AH288+900)</f>
        <v/>
      </c>
      <c r="AI289">
        <f>IF(T289&lt;&gt;"",T289,AI288)</f>
        <v/>
      </c>
      <c r="AJ289">
        <f>IF(U289&lt;&gt;"",U289,AJ288)</f>
        <v/>
      </c>
      <c r="AK289">
        <f>IF(W289&lt;&gt;"",W289,"")</f>
        <v/>
      </c>
      <c r="AL289" s="14">
        <f>IF(X289&lt;&gt;"",X289,"")</f>
        <v/>
      </c>
      <c r="AM289" s="14">
        <f>IF(Y289&lt;&gt;"",Y289,"")</f>
        <v/>
      </c>
      <c r="AN289" s="14">
        <f>IF(OR(AL289="",AM289=""),"",AL289-AM289)</f>
        <v/>
      </c>
      <c r="AO289">
        <f>IF(AN289="","",IF(AN289&gt;0,"Bullish","Bearish"))</f>
        <v/>
      </c>
      <c r="AP289">
        <f>IF(AO289="",AP288,AO289)</f>
        <v/>
      </c>
      <c r="AQ289" s="14">
        <f>IF(AB289&lt;&gt;"",AB289,"")</f>
        <v/>
      </c>
      <c r="AR289" s="14">
        <f>IF(AD289&lt;&gt;"",AD289,"")</f>
        <v/>
      </c>
      <c r="AS289">
        <f>IF(AS288+1=13,1,AS288+1)</f>
        <v/>
      </c>
      <c r="AT289">
        <f>IFERROR(IF(SLOPE($AQ$266:$AQ$277,$AS$266:$AS$277)&gt;0,MIN(3,ABS(SLOPE($AQ$266:$AQ$277,$AS$266:$AS$277))),IF(SLOPE($AQ$266:$AQ$277,$AS$266:$AS$277)&lt;-0.5,-0.5,0)),0)</f>
        <v/>
      </c>
      <c r="AU289">
        <f>IFERROR(IF(SLOPE($AR$266:$AR$277,$AS$266:$AS$277)&lt;0,MAX(-3,-ABS(SLOPE($AR$266:$AR$277,$AS$266:$AS$277))),IF(SLOPE($AR$266:$AR$277,$AS$266:$AS$277)&gt;0.5,0.5,0)),0)</f>
        <v/>
      </c>
      <c r="AV289">
        <f>($AQ$278+(AT289*(AS289-1)))</f>
        <v/>
      </c>
      <c r="AW289">
        <f>($AR$278+(AU289*(AS289-1)))</f>
        <v/>
      </c>
      <c r="AX289">
        <f>IF(AT289&gt;0,AV289+AT289,AV289)</f>
        <v/>
      </c>
      <c r="AY289">
        <f>IF(AU289&lt;0,AW289+AU289,AW289)</f>
        <v/>
      </c>
      <c r="BA289" s="14">
        <f>IFERROR(AX289-AQ289,"")</f>
        <v/>
      </c>
      <c r="BB289" s="14">
        <f>IFERROR(AY289-AR289,"")</f>
        <v/>
      </c>
      <c r="BD289">
        <f>AH289</f>
        <v/>
      </c>
      <c r="BE289">
        <f>AI289</f>
        <v/>
      </c>
      <c r="BF289">
        <f>AJ289</f>
        <v/>
      </c>
      <c r="BG289" s="14">
        <f>L289</f>
        <v/>
      </c>
      <c r="BH289" s="14">
        <f>IF(X289="","",X289)</f>
        <v/>
      </c>
      <c r="BI289" s="14">
        <f>IF(Y289="","",Y289)</f>
        <v/>
      </c>
      <c r="BJ289">
        <f>Z289</f>
        <v/>
      </c>
      <c r="BK289">
        <f>AA289</f>
        <v/>
      </c>
      <c r="BL289">
        <f>IFERROR(AX289,"")</f>
        <v/>
      </c>
      <c r="BM289">
        <f>IFERROR(AY289,"")</f>
        <v/>
      </c>
    </row>
    <row r="290" ht="14.25" customHeight="1">
      <c r="A290">
        <f>ALGLIB_SSA_XAUUSD!AA290</f>
        <v/>
      </c>
      <c r="B290">
        <f>IF($A290="","",INDEX(ALGLIB_SSA_XAUUSD!$B$2:$B$2401,MATCH($A290,ALGLIB_SSA_XAUUSD!$A$2:$A$2401,1)))</f>
        <v/>
      </c>
      <c r="C290">
        <f>IF($A290="","",INDEX(ALGLIB_SSA_XAUUSD!$C$2:$C$2401,MATCH($A290,ALGLIB_SSA_XAUUSD!$A$2:$A$2401,1)))</f>
        <v/>
      </c>
      <c r="D290" s="14">
        <f>IF($A290="","",INT((ROW()-2)/12)+1)</f>
        <v/>
      </c>
      <c r="E290" s="14">
        <f>IF($A290="","",INDEX(ALGLIB_SSA_XAUUSD!$D$2:$D$2401,MATCH($A290,ALGLIB_SSA_XAUUSD!$A$2:$A$2401,1)))</f>
        <v/>
      </c>
      <c r="F290" s="14">
        <f>IF($A290="","",INDEX(ALGLIB_SSA_XAUUSD!$E$2:$E$2401,MATCH($A290,ALGLIB_SSA_XAUUSD!$A$2:$A$2401,1)))</f>
        <v/>
      </c>
      <c r="G290" s="14">
        <f>IF($A290="","",INDEX(ALGLIB_SSA_XAUUSD!$F$2:$F$2401,MATCH($A290,ALGLIB_SSA_XAUUSD!$A$2:$A$2401,1)))</f>
        <v/>
      </c>
      <c r="H290" s="14">
        <f>IF($A290="","",INDEX(ALGLIB_SSA_XAUUSD!$G$2:$G$2401,MATCH($A290,ALGLIB_SSA_XAUUSD!$A$2:$A$2401,1)))</f>
        <v/>
      </c>
      <c r="I290" s="14">
        <f>IF($A290="","",INDEX(ALGLIB_SSA_XAUUSD!$H$2:$H$2401,MATCH($A290,ALGLIB_SSA_XAUUSD!$A$2:$A$2401,1)))</f>
        <v/>
      </c>
      <c r="J290">
        <f>_xlfn.XLOOKUP($A290,ALGLIB_SSA_XAUUSD!$AA$2:$AA$2401,ALGLIB_SSA_XAUUSD!$P$2:$P$2401,"",0)</f>
        <v/>
      </c>
      <c r="K290">
        <f>_xlfn.XLOOKUP($A290,ALGLIB_SSA_XAUUSD!$AA$2:$AA$2401,ALGLIB_SSA_XAUUSD!$Q$2:$Q$2401,"",0)</f>
        <v/>
      </c>
      <c r="L290">
        <f>_xlfn.XLOOKUP($A290,ALGLIB_SSA_XAUUSD!$AA$2:$AA$2401,ALGLIB_SSA_XAUUSD!$R$2:$R$2401,"",0)</f>
        <v/>
      </c>
      <c r="M290">
        <f>_xlfn.XLOOKUP($A290,ALGLIB_SSA_XAUUSD!$AA$2:$AA$2401,ALGLIB_SSA_XAUUSD!$S$2:$S$2401,"",0)</f>
        <v/>
      </c>
      <c r="N290">
        <f>_xlfn.XLOOKUP($A290,ALGLIB_SSA_XAUUSD!$AA$2:$AA$2401,ALGLIB_SSA_XAUUSD!$T$2:$T$2401,"",0)</f>
        <v/>
      </c>
      <c r="O290">
        <f>_xlfn.XLOOKUP($A290,ALGLIB_SSA_XAUUSD!$AA$2:$AA$2401,ALGLIB_SSA_XAUUSD!$U$2:$U$2401,"",0)</f>
        <v/>
      </c>
      <c r="P290">
        <f>_xlfn.XLOOKUP($A290,ALGLIB_SSA_XAUUSD!$AA$2:$AA$2401,ALGLIB_SSA_XAUUSD!$V$2:$V$2401,"",0)</f>
        <v/>
      </c>
      <c r="S290">
        <f>A290</f>
        <v/>
      </c>
      <c r="T290">
        <f>J290</f>
        <v/>
      </c>
      <c r="U290">
        <f>K290</f>
        <v/>
      </c>
      <c r="V290" s="14">
        <f>IF($A290="","",MOD(ROW()-2,12)+1)</f>
        <v/>
      </c>
      <c r="W290">
        <f>L290</f>
        <v/>
      </c>
      <c r="X290" s="14">
        <f>IF(F290="","",F290)</f>
        <v/>
      </c>
      <c r="Y290" s="14">
        <f>IF(G290="","",G290)</f>
        <v/>
      </c>
      <c r="Z290">
        <f>M290</f>
        <v/>
      </c>
      <c r="AA290">
        <f>N290</f>
        <v/>
      </c>
      <c r="AB290" s="14">
        <f>IF(H290="","",H290)</f>
        <v/>
      </c>
      <c r="AC290">
        <f>O290</f>
        <v/>
      </c>
      <c r="AD290" s="14">
        <f>IF(I290="","",I290)</f>
        <v/>
      </c>
      <c r="AE290">
        <f>P290</f>
        <v/>
      </c>
      <c r="AH290">
        <f>IF(S290&lt;&gt;"",S290,AH289+900)</f>
        <v/>
      </c>
      <c r="AI290">
        <f>IF(T290&lt;&gt;"",T290,AI289)</f>
        <v/>
      </c>
      <c r="AJ290">
        <f>IF(U290&lt;&gt;"",U290,AJ289)</f>
        <v/>
      </c>
      <c r="AK290">
        <f>IF(W290&lt;&gt;"",W290,"")</f>
        <v/>
      </c>
      <c r="AL290" s="14">
        <f>IF(X290&lt;&gt;"",X290,"")</f>
        <v/>
      </c>
      <c r="AM290" s="14">
        <f>IF(Y290&lt;&gt;"",Y290,"")</f>
        <v/>
      </c>
      <c r="AN290" s="14">
        <f>IF(OR(AL290="",AM290=""),"",AL290-AM290)</f>
        <v/>
      </c>
      <c r="AO290">
        <f>IF(AN290="","",IF(AN290&gt;0,"Bullish","Bearish"))</f>
        <v/>
      </c>
      <c r="AP290">
        <f>IF(AO290="",AP289,AO290)</f>
        <v/>
      </c>
      <c r="AQ290" s="14">
        <f>IF(AB290&lt;&gt;"",AB290,"")</f>
        <v/>
      </c>
      <c r="AR290" s="14">
        <f>IF(AD290&lt;&gt;"",AD290,"")</f>
        <v/>
      </c>
      <c r="AS290">
        <f>IF(AS289+1=13,1,AS289+1)</f>
        <v/>
      </c>
      <c r="AT290">
        <f>IFERROR(IF(SLOPE($AQ$278:$AQ$289,$AS$278:$AS$289)&gt;0,MIN(3,ABS(SLOPE($AQ$278:$AQ$289,$AS$278:$AS$289))),IF(SLOPE($AQ$278:$AQ$289,$AS$278:$AS$289)&lt;-0.5,-0.5,0)),0)</f>
        <v/>
      </c>
      <c r="AU290">
        <f>IFERROR(IF(SLOPE($AR$278:$AR$289,$AS$278:$AS$289)&lt;0,MAX(-3,-ABS(SLOPE($AR$278:$AR$289,$AS$278:$AS$289))),IF(SLOPE($AR$278:$AR$289,$AS$278:$AS$289)&gt;0.5,0.5,0)),0)</f>
        <v/>
      </c>
      <c r="AV290">
        <f>($AQ$290+(AT290*(AS290-1)))</f>
        <v/>
      </c>
      <c r="AW290">
        <f>($AR$290+(AU290*(AS290-1)))</f>
        <v/>
      </c>
      <c r="AX290">
        <f>IF(AT290&gt;0,AV290+AT290,AV290)</f>
        <v/>
      </c>
      <c r="AY290">
        <f>IF(AU290&lt;0,AW290+AU290,AW290)</f>
        <v/>
      </c>
      <c r="BA290" s="14">
        <f>IFERROR(AX290-AQ290,"")</f>
        <v/>
      </c>
      <c r="BB290" s="14">
        <f>IFERROR(AY290-AR290,"")</f>
        <v/>
      </c>
      <c r="BD290">
        <f>AH290</f>
        <v/>
      </c>
      <c r="BE290">
        <f>AI290</f>
        <v/>
      </c>
      <c r="BF290">
        <f>AJ290</f>
        <v/>
      </c>
      <c r="BG290" s="14">
        <f>L290</f>
        <v/>
      </c>
      <c r="BH290" s="14">
        <f>IF(X290="","",X290)</f>
        <v/>
      </c>
      <c r="BI290" s="14">
        <f>IF(Y290="","",Y290)</f>
        <v/>
      </c>
      <c r="BJ290">
        <f>Z290</f>
        <v/>
      </c>
      <c r="BK290">
        <f>AA290</f>
        <v/>
      </c>
      <c r="BL290">
        <f>IFERROR(AX290,"")</f>
        <v/>
      </c>
      <c r="BM290">
        <f>IFERROR(AY290,"")</f>
        <v/>
      </c>
    </row>
    <row r="291" ht="14.25" customHeight="1">
      <c r="A291">
        <f>ALGLIB_SSA_XAUUSD!AA291</f>
        <v/>
      </c>
      <c r="B291">
        <f>IF($A291="","",INDEX(ALGLIB_SSA_XAUUSD!$B$2:$B$2401,MATCH($A291,ALGLIB_SSA_XAUUSD!$A$2:$A$2401,1)))</f>
        <v/>
      </c>
      <c r="C291">
        <f>IF($A291="","",INDEX(ALGLIB_SSA_XAUUSD!$C$2:$C$2401,MATCH($A291,ALGLIB_SSA_XAUUSD!$A$2:$A$2401,1)))</f>
        <v/>
      </c>
      <c r="D291" s="14">
        <f>IF($A291="","",INT((ROW()-2)/12)+1)</f>
        <v/>
      </c>
      <c r="E291" s="14">
        <f>IF(AND(E302&lt;&gt;"",D302=D290+1),E290+(E302-E290)*1/12,"")</f>
        <v/>
      </c>
      <c r="F291" s="14">
        <f>IF(AND(F302&lt;&gt;"",D302=D290+1),F290+(F302-F290)*1/12,"")</f>
        <v/>
      </c>
      <c r="G291" s="14">
        <f>IF(AND(G302&lt;&gt;"",D302=D290+1),G290+(G302-G290)*1/12,"")</f>
        <v/>
      </c>
      <c r="H291" s="14">
        <f>IF(AND(H302&lt;&gt;"",D302=D290+1),H290+(H302-H290)*1/12,"")</f>
        <v/>
      </c>
      <c r="I291" s="14">
        <f>IF(AND(L302&lt;&gt;"",D302=D290+1),I290+(I302-I290)*1/12,"")</f>
        <v/>
      </c>
      <c r="J291">
        <f>_xlfn.XLOOKUP($A291,ALGLIB_SSA_XAUUSD!$AA$2:$AA$2401,ALGLIB_SSA_XAUUSD!$P$2:$P$2401,"",0)</f>
        <v/>
      </c>
      <c r="K291">
        <f>_xlfn.XLOOKUP($A291,ALGLIB_SSA_XAUUSD!$AA$2:$AA$2401,ALGLIB_SSA_XAUUSD!$Q$2:$Q$2401,"",0)</f>
        <v/>
      </c>
      <c r="L291">
        <f>_xlfn.XLOOKUP($A291,ALGLIB_SSA_XAUUSD!$AA$2:$AA$2401,ALGLIB_SSA_XAUUSD!$R$2:$R$2401,"",0)</f>
        <v/>
      </c>
      <c r="M291">
        <f>_xlfn.XLOOKUP($A291,ALGLIB_SSA_XAUUSD!$AA$2:$AA$2401,ALGLIB_SSA_XAUUSD!$S$2:$S$2401,"",0)</f>
        <v/>
      </c>
      <c r="N291">
        <f>_xlfn.XLOOKUP($A291,ALGLIB_SSA_XAUUSD!$AA$2:$AA$2401,ALGLIB_SSA_XAUUSD!$T$2:$T$2401,"",0)</f>
        <v/>
      </c>
      <c r="O291">
        <f>_xlfn.XLOOKUP($A291,ALGLIB_SSA_XAUUSD!$AA$2:$AA$2401,ALGLIB_SSA_XAUUSD!$U$2:$U$2401,"",0)</f>
        <v/>
      </c>
      <c r="P291">
        <f>_xlfn.XLOOKUP($A291,ALGLIB_SSA_XAUUSD!$AA$2:$AA$2401,ALGLIB_SSA_XAUUSD!$V$2:$V$2401,"",0)</f>
        <v/>
      </c>
      <c r="S291">
        <f>A291</f>
        <v/>
      </c>
      <c r="T291">
        <f>J291</f>
        <v/>
      </c>
      <c r="U291">
        <f>K291</f>
        <v/>
      </c>
      <c r="V291" s="14">
        <f>IF($A291="","",MOD(ROW()-2,12)+1)</f>
        <v/>
      </c>
      <c r="W291">
        <f>L291</f>
        <v/>
      </c>
      <c r="X291" s="14">
        <f>IF(F291="","",F291)</f>
        <v/>
      </c>
      <c r="Y291" s="14">
        <f>IF(G291="","",G291)</f>
        <v/>
      </c>
      <c r="Z291">
        <f>M291</f>
        <v/>
      </c>
      <c r="AA291">
        <f>N291</f>
        <v/>
      </c>
      <c r="AB291" s="14">
        <f>IF(H291="","",H291)</f>
        <v/>
      </c>
      <c r="AC291">
        <f>O291</f>
        <v/>
      </c>
      <c r="AD291" s="14">
        <f>IF(I291="","",I291)</f>
        <v/>
      </c>
      <c r="AE291">
        <f>P291</f>
        <v/>
      </c>
      <c r="AH291">
        <f>IF(S291&lt;&gt;"",S291,AH290+900)</f>
        <v/>
      </c>
      <c r="AI291">
        <f>IF(T291&lt;&gt;"",T291,AI290)</f>
        <v/>
      </c>
      <c r="AJ291">
        <f>IF(U291&lt;&gt;"",U291,AJ290)</f>
        <v/>
      </c>
      <c r="AK291">
        <f>IF(W291&lt;&gt;"",W291,"")</f>
        <v/>
      </c>
      <c r="AL291" s="14">
        <f>IF(X291&lt;&gt;"",X291,"")</f>
        <v/>
      </c>
      <c r="AM291" s="14">
        <f>IF(Y291&lt;&gt;"",Y291,"")</f>
        <v/>
      </c>
      <c r="AN291" s="14">
        <f>IF(OR(AL291="",AM291=""),"",AL291-AM291)</f>
        <v/>
      </c>
      <c r="AO291">
        <f>IF(AN291="","",IF(AN291&gt;0,"Bullish","Bearish"))</f>
        <v/>
      </c>
      <c r="AP291">
        <f>IF(AO291="",AP290,AO291)</f>
        <v/>
      </c>
      <c r="AQ291" s="14">
        <f>IF(AB291&lt;&gt;"",AB291,"")</f>
        <v/>
      </c>
      <c r="AR291" s="14">
        <f>IF(AD291&lt;&gt;"",AD291,"")</f>
        <v/>
      </c>
      <c r="AS291">
        <f>IF(AS290+1=13,1,AS290+1)</f>
        <v/>
      </c>
      <c r="AT291">
        <f>IFERROR(IF(SLOPE($AQ$278:$AQ$289,$AS$278:$AS$289)&gt;0,MIN(3,ABS(SLOPE($AQ$278:$AQ$289,$AS$278:$AS$289))),IF(SLOPE($AQ$278:$AQ$289,$AS$278:$AS$289)&lt;-0.5,-0.5,0)),0)</f>
        <v/>
      </c>
      <c r="AU291">
        <f>IFERROR(IF(SLOPE($AR$278:$AR$289,$AS$278:$AS$289)&lt;0,MAX(-3,-ABS(SLOPE($AR$278:$AR$289,$AS$278:$AS$289))),IF(SLOPE($AR$278:$AR$289,$AS$278:$AS$289)&gt;0.5,0.5,0)),0)</f>
        <v/>
      </c>
      <c r="AV291">
        <f>($AQ$290+(AT291*(AS291-1)))</f>
        <v/>
      </c>
      <c r="AW291">
        <f>($AR$290+(AU291*(AS291-1)))</f>
        <v/>
      </c>
      <c r="AX291">
        <f>IF(AT291&gt;0,AV291+AT291,AV291)</f>
        <v/>
      </c>
      <c r="AY291">
        <f>IF(AU291&lt;0,AW291+AU291,AW291)</f>
        <v/>
      </c>
      <c r="BA291" s="14">
        <f>IFERROR(AX291-AQ291,"")</f>
        <v/>
      </c>
      <c r="BB291" s="14">
        <f>IFERROR(AY291-AR291,"")</f>
        <v/>
      </c>
      <c r="BD291">
        <f>AH291</f>
        <v/>
      </c>
      <c r="BE291">
        <f>AI291</f>
        <v/>
      </c>
      <c r="BF291">
        <f>AJ291</f>
        <v/>
      </c>
      <c r="BG291" s="14">
        <f>L291</f>
        <v/>
      </c>
      <c r="BH291" s="14">
        <f>IF(X291="","",X291)</f>
        <v/>
      </c>
      <c r="BI291" s="14">
        <f>IF(Y291="","",Y291)</f>
        <v/>
      </c>
      <c r="BJ291">
        <f>Z291</f>
        <v/>
      </c>
      <c r="BK291">
        <f>AA291</f>
        <v/>
      </c>
      <c r="BL291">
        <f>IFERROR(AX291,"")</f>
        <v/>
      </c>
      <c r="BM291">
        <f>IFERROR(AY291,"")</f>
        <v/>
      </c>
    </row>
    <row r="292" ht="14.25" customHeight="1">
      <c r="A292">
        <f>ALGLIB_SSA_XAUUSD!AA292</f>
        <v/>
      </c>
      <c r="B292">
        <f>IF($A292="","",INDEX(ALGLIB_SSA_XAUUSD!$B$2:$B$2401,MATCH($A292,ALGLIB_SSA_XAUUSD!$A$2:$A$2401,1)))</f>
        <v/>
      </c>
      <c r="C292">
        <f>IF($A292="","",INDEX(ALGLIB_SSA_XAUUSD!$C$2:$C$2401,MATCH($A292,ALGLIB_SSA_XAUUSD!$A$2:$A$2401,1)))</f>
        <v/>
      </c>
      <c r="D292" s="14">
        <f>IF($A292="","",INT((ROW()-2)/12)+1)</f>
        <v/>
      </c>
      <c r="E292" s="14">
        <f>IF(AND(E302&lt;&gt;"",D302=D290+1),E290+(E302-E290)*2/12,"")</f>
        <v/>
      </c>
      <c r="F292" s="14">
        <f>IF(AND(F302&lt;&gt;"",D302=D290+1),F290+(F302-F290)*2/12,"")</f>
        <v/>
      </c>
      <c r="G292" s="14">
        <f>IF(AND(G302&lt;&gt;"",D302=D290+1),G290+(G302-G290)*2/12,"")</f>
        <v/>
      </c>
      <c r="H292" s="14">
        <f>IF(AND(H302&lt;&gt;"",D302=D290+1),H290+(H302-H290)*2/12,"")</f>
        <v/>
      </c>
      <c r="I292" s="14">
        <f>IF(AND(L302&lt;&gt;"",D302=D290+1),I290+(I302-I290)*2/12,"")</f>
        <v/>
      </c>
      <c r="J292">
        <f>_xlfn.XLOOKUP($A292,ALGLIB_SSA_XAUUSD!$AA$2:$AA$2401,ALGLIB_SSA_XAUUSD!$P$2:$P$2401,"",0)</f>
        <v/>
      </c>
      <c r="K292">
        <f>_xlfn.XLOOKUP($A292,ALGLIB_SSA_XAUUSD!$AA$2:$AA$2401,ALGLIB_SSA_XAUUSD!$Q$2:$Q$2401,"",0)</f>
        <v/>
      </c>
      <c r="L292">
        <f>_xlfn.XLOOKUP($A292,ALGLIB_SSA_XAUUSD!$AA$2:$AA$2401,ALGLIB_SSA_XAUUSD!$R$2:$R$2401,"",0)</f>
        <v/>
      </c>
      <c r="M292">
        <f>_xlfn.XLOOKUP($A292,ALGLIB_SSA_XAUUSD!$AA$2:$AA$2401,ALGLIB_SSA_XAUUSD!$S$2:$S$2401,"",0)</f>
        <v/>
      </c>
      <c r="N292">
        <f>_xlfn.XLOOKUP($A292,ALGLIB_SSA_XAUUSD!$AA$2:$AA$2401,ALGLIB_SSA_XAUUSD!$T$2:$T$2401,"",0)</f>
        <v/>
      </c>
      <c r="O292">
        <f>_xlfn.XLOOKUP($A292,ALGLIB_SSA_XAUUSD!$AA$2:$AA$2401,ALGLIB_SSA_XAUUSD!$U$2:$U$2401,"",0)</f>
        <v/>
      </c>
      <c r="P292">
        <f>_xlfn.XLOOKUP($A292,ALGLIB_SSA_XAUUSD!$AA$2:$AA$2401,ALGLIB_SSA_XAUUSD!$V$2:$V$2401,"",0)</f>
        <v/>
      </c>
      <c r="S292">
        <f>A292</f>
        <v/>
      </c>
      <c r="T292">
        <f>J292</f>
        <v/>
      </c>
      <c r="U292">
        <f>K292</f>
        <v/>
      </c>
      <c r="V292" s="14">
        <f>IF($A292="","",MOD(ROW()-2,12)+1)</f>
        <v/>
      </c>
      <c r="W292">
        <f>L292</f>
        <v/>
      </c>
      <c r="X292" s="14">
        <f>IF(F292="","",F292)</f>
        <v/>
      </c>
      <c r="Y292" s="14">
        <f>IF(G292="","",G292)</f>
        <v/>
      </c>
      <c r="Z292">
        <f>M292</f>
        <v/>
      </c>
      <c r="AA292">
        <f>N292</f>
        <v/>
      </c>
      <c r="AB292" s="14">
        <f>IF(H292="","",H292)</f>
        <v/>
      </c>
      <c r="AC292">
        <f>O292</f>
        <v/>
      </c>
      <c r="AD292" s="14">
        <f>IF(I292="","",I292)</f>
        <v/>
      </c>
      <c r="AE292">
        <f>P292</f>
        <v/>
      </c>
      <c r="AH292">
        <f>IF(S292&lt;&gt;"",S292,AH291+900)</f>
        <v/>
      </c>
      <c r="AI292">
        <f>IF(T292&lt;&gt;"",T292,AI291)</f>
        <v/>
      </c>
      <c r="AJ292">
        <f>IF(U292&lt;&gt;"",U292,AJ291)</f>
        <v/>
      </c>
      <c r="AK292">
        <f>IF(W292&lt;&gt;"",W292,"")</f>
        <v/>
      </c>
      <c r="AL292" s="14">
        <f>IF(X292&lt;&gt;"",X292,"")</f>
        <v/>
      </c>
      <c r="AM292" s="14">
        <f>IF(Y292&lt;&gt;"",Y292,"")</f>
        <v/>
      </c>
      <c r="AN292" s="14">
        <f>IF(OR(AL292="",AM292=""),"",AL292-AM292)</f>
        <v/>
      </c>
      <c r="AO292">
        <f>IF(AN292="","",IF(AN292&gt;0,"Bullish","Bearish"))</f>
        <v/>
      </c>
      <c r="AP292">
        <f>IF(AO292="",AP291,AO292)</f>
        <v/>
      </c>
      <c r="AQ292" s="14">
        <f>IF(AB292&lt;&gt;"",AB292,"")</f>
        <v/>
      </c>
      <c r="AR292" s="14">
        <f>IF(AD292&lt;&gt;"",AD292,"")</f>
        <v/>
      </c>
      <c r="AS292">
        <f>IF(AS291+1=13,1,AS291+1)</f>
        <v/>
      </c>
      <c r="AT292">
        <f>IFERROR(IF(SLOPE($AQ$278:$AQ$289,$AS$278:$AS$289)&gt;0,MIN(3,ABS(SLOPE($AQ$278:$AQ$289,$AS$278:$AS$289))),IF(SLOPE($AQ$278:$AQ$289,$AS$278:$AS$289)&lt;-0.5,-0.5,0)),0)</f>
        <v/>
      </c>
      <c r="AU292">
        <f>IFERROR(IF(SLOPE($AR$278:$AR$289,$AS$278:$AS$289)&lt;0,MAX(-3,-ABS(SLOPE($AR$278:$AR$289,$AS$278:$AS$289))),IF(SLOPE($AR$278:$AR$289,$AS$278:$AS$289)&gt;0.5,0.5,0)),0)</f>
        <v/>
      </c>
      <c r="AV292">
        <f>($AQ$290+(AT292*(AS292-1)))</f>
        <v/>
      </c>
      <c r="AW292">
        <f>($AR$290+(AU292*(AS292-1)))</f>
        <v/>
      </c>
      <c r="AX292">
        <f>IF(AT292&gt;0,AV292+AT292,AV292)</f>
        <v/>
      </c>
      <c r="AY292">
        <f>IF(AU292&lt;0,AW292+AU292,AW292)</f>
        <v/>
      </c>
      <c r="BA292" s="14">
        <f>IFERROR(AX292-AQ292,"")</f>
        <v/>
      </c>
      <c r="BB292" s="14">
        <f>IFERROR(AY292-AR292,"")</f>
        <v/>
      </c>
      <c r="BD292">
        <f>AH292</f>
        <v/>
      </c>
      <c r="BE292">
        <f>AI292</f>
        <v/>
      </c>
      <c r="BF292">
        <f>AJ292</f>
        <v/>
      </c>
      <c r="BG292" s="14">
        <f>L292</f>
        <v/>
      </c>
      <c r="BH292" s="14">
        <f>IF(X292="","",X292)</f>
        <v/>
      </c>
      <c r="BI292" s="14">
        <f>IF(Y292="","",Y292)</f>
        <v/>
      </c>
      <c r="BJ292">
        <f>Z292</f>
        <v/>
      </c>
      <c r="BK292">
        <f>AA292</f>
        <v/>
      </c>
      <c r="BL292">
        <f>IFERROR(AX292,"")</f>
        <v/>
      </c>
      <c r="BM292">
        <f>IFERROR(AY292,"")</f>
        <v/>
      </c>
    </row>
    <row r="293" ht="14.25" customHeight="1">
      <c r="A293">
        <f>ALGLIB_SSA_XAUUSD!AA293</f>
        <v/>
      </c>
      <c r="B293">
        <f>IF($A293="","",INDEX(ALGLIB_SSA_XAUUSD!$B$2:$B$2401,MATCH($A293,ALGLIB_SSA_XAUUSD!$A$2:$A$2401,1)))</f>
        <v/>
      </c>
      <c r="C293">
        <f>IF($A293="","",INDEX(ALGLIB_SSA_XAUUSD!$C$2:$C$2401,MATCH($A293,ALGLIB_SSA_XAUUSD!$A$2:$A$2401,1)))</f>
        <v/>
      </c>
      <c r="D293" s="14">
        <f>IF($A293="","",INT((ROW()-2)/12)+1)</f>
        <v/>
      </c>
      <c r="E293" s="14">
        <f>IF(AND(E302&lt;&gt;"",D302=D290+1),E290+(E302-E290)*3/12,"")</f>
        <v/>
      </c>
      <c r="F293" s="14">
        <f>IF(AND(F302&lt;&gt;"",D302=D290+1),F290+(F302-F290)*3/12,"")</f>
        <v/>
      </c>
      <c r="G293" s="14">
        <f>IF(AND(G302&lt;&gt;"",D302=D290+1),G290+(G302-G290)*3/12,"")</f>
        <v/>
      </c>
      <c r="H293" s="14">
        <f>IF(AND(H302&lt;&gt;"",D302=D290+1),H290+(H302-H290)*3/12,"")</f>
        <v/>
      </c>
      <c r="I293" s="14">
        <f>IF(AND(L302&lt;&gt;"",D302=D290+1),I290+(I302-I290)*3/12,"")</f>
        <v/>
      </c>
      <c r="J293">
        <f>_xlfn.XLOOKUP($A293,ALGLIB_SSA_XAUUSD!$AA$2:$AA$2401,ALGLIB_SSA_XAUUSD!$P$2:$P$2401,"",0)</f>
        <v/>
      </c>
      <c r="K293">
        <f>_xlfn.XLOOKUP($A293,ALGLIB_SSA_XAUUSD!$AA$2:$AA$2401,ALGLIB_SSA_XAUUSD!$Q$2:$Q$2401,"",0)</f>
        <v/>
      </c>
      <c r="L293">
        <f>_xlfn.XLOOKUP($A293,ALGLIB_SSA_XAUUSD!$AA$2:$AA$2401,ALGLIB_SSA_XAUUSD!$R$2:$R$2401,"",0)</f>
        <v/>
      </c>
      <c r="M293">
        <f>_xlfn.XLOOKUP($A293,ALGLIB_SSA_XAUUSD!$AA$2:$AA$2401,ALGLIB_SSA_XAUUSD!$S$2:$S$2401,"",0)</f>
        <v/>
      </c>
      <c r="N293">
        <f>_xlfn.XLOOKUP($A293,ALGLIB_SSA_XAUUSD!$AA$2:$AA$2401,ALGLIB_SSA_XAUUSD!$T$2:$T$2401,"",0)</f>
        <v/>
      </c>
      <c r="O293">
        <f>_xlfn.XLOOKUP($A293,ALGLIB_SSA_XAUUSD!$AA$2:$AA$2401,ALGLIB_SSA_XAUUSD!$U$2:$U$2401,"",0)</f>
        <v/>
      </c>
      <c r="P293">
        <f>_xlfn.XLOOKUP($A293,ALGLIB_SSA_XAUUSD!$AA$2:$AA$2401,ALGLIB_SSA_XAUUSD!$V$2:$V$2401,"",0)</f>
        <v/>
      </c>
      <c r="S293">
        <f>A293</f>
        <v/>
      </c>
      <c r="T293">
        <f>J293</f>
        <v/>
      </c>
      <c r="U293">
        <f>K293</f>
        <v/>
      </c>
      <c r="V293" s="14">
        <f>IF($A293="","",MOD(ROW()-2,12)+1)</f>
        <v/>
      </c>
      <c r="W293">
        <f>L293</f>
        <v/>
      </c>
      <c r="X293" s="14">
        <f>IF(F293="","",F293)</f>
        <v/>
      </c>
      <c r="Y293" s="14">
        <f>IF(G293="","",G293)</f>
        <v/>
      </c>
      <c r="Z293">
        <f>M293</f>
        <v/>
      </c>
      <c r="AA293">
        <f>N293</f>
        <v/>
      </c>
      <c r="AB293" s="14">
        <f>IF(H293="","",H293)</f>
        <v/>
      </c>
      <c r="AC293">
        <f>O293</f>
        <v/>
      </c>
      <c r="AD293" s="14">
        <f>IF(I293="","",I293)</f>
        <v/>
      </c>
      <c r="AE293">
        <f>P293</f>
        <v/>
      </c>
      <c r="AH293">
        <f>IF(S293&lt;&gt;"",S293,AH292+900)</f>
        <v/>
      </c>
      <c r="AI293">
        <f>IF(T293&lt;&gt;"",T293,AI292)</f>
        <v/>
      </c>
      <c r="AJ293">
        <f>IF(U293&lt;&gt;"",U293,AJ292)</f>
        <v/>
      </c>
      <c r="AK293">
        <f>IF(W293&lt;&gt;"",W293,"")</f>
        <v/>
      </c>
      <c r="AL293" s="14">
        <f>IF(X293&lt;&gt;"",X293,"")</f>
        <v/>
      </c>
      <c r="AM293" s="14">
        <f>IF(Y293&lt;&gt;"",Y293,"")</f>
        <v/>
      </c>
      <c r="AN293" s="14">
        <f>IF(OR(AL293="",AM293=""),"",AL293-AM293)</f>
        <v/>
      </c>
      <c r="AO293">
        <f>IF(AN293="","",IF(AN293&gt;0,"Bullish","Bearish"))</f>
        <v/>
      </c>
      <c r="AP293">
        <f>IF(AO293="",AP292,AO293)</f>
        <v/>
      </c>
      <c r="AQ293" s="14">
        <f>IF(AB293&lt;&gt;"",AB293,"")</f>
        <v/>
      </c>
      <c r="AR293" s="14">
        <f>IF(AD293&lt;&gt;"",AD293,"")</f>
        <v/>
      </c>
      <c r="AS293">
        <f>IF(AS292+1=13,1,AS292+1)</f>
        <v/>
      </c>
      <c r="AT293">
        <f>IFERROR(IF(SLOPE($AQ$278:$AQ$289,$AS$278:$AS$289)&gt;0,MIN(3,ABS(SLOPE($AQ$278:$AQ$289,$AS$278:$AS$289))),IF(SLOPE($AQ$278:$AQ$289,$AS$278:$AS$289)&lt;-0.5,-0.5,0)),0)</f>
        <v/>
      </c>
      <c r="AU293">
        <f>IFERROR(IF(SLOPE($AR$278:$AR$289,$AS$278:$AS$289)&lt;0,MAX(-3,-ABS(SLOPE($AR$278:$AR$289,$AS$278:$AS$289))),IF(SLOPE($AR$278:$AR$289,$AS$278:$AS$289)&gt;0.5,0.5,0)),0)</f>
        <v/>
      </c>
      <c r="AV293">
        <f>($AQ$290+(AT293*(AS293-1)))</f>
        <v/>
      </c>
      <c r="AW293">
        <f>($AR$290+(AU293*(AS293-1)))</f>
        <v/>
      </c>
      <c r="AX293">
        <f>IF(AT293&gt;0,AV293+AT293,AV293)</f>
        <v/>
      </c>
      <c r="AY293">
        <f>IF(AU293&lt;0,AW293+AU293,AW293)</f>
        <v/>
      </c>
      <c r="BA293" s="14">
        <f>IFERROR(AX293-AQ293,"")</f>
        <v/>
      </c>
      <c r="BB293" s="14">
        <f>IFERROR(AY293-AR293,"")</f>
        <v/>
      </c>
      <c r="BD293">
        <f>AH293</f>
        <v/>
      </c>
      <c r="BE293">
        <f>AI293</f>
        <v/>
      </c>
      <c r="BF293">
        <f>AJ293</f>
        <v/>
      </c>
      <c r="BG293" s="14">
        <f>L293</f>
        <v/>
      </c>
      <c r="BH293" s="14">
        <f>IF(X293="","",X293)</f>
        <v/>
      </c>
      <c r="BI293" s="14">
        <f>IF(Y293="","",Y293)</f>
        <v/>
      </c>
      <c r="BJ293">
        <f>Z293</f>
        <v/>
      </c>
      <c r="BK293">
        <f>AA293</f>
        <v/>
      </c>
      <c r="BL293">
        <f>IFERROR(AX293,"")</f>
        <v/>
      </c>
      <c r="BM293">
        <f>IFERROR(AY293,"")</f>
        <v/>
      </c>
    </row>
    <row r="294" ht="14.25" customHeight="1">
      <c r="A294">
        <f>ALGLIB_SSA_XAUUSD!AA294</f>
        <v/>
      </c>
      <c r="B294">
        <f>IF($A294="","",INDEX(ALGLIB_SSA_XAUUSD!$B$2:$B$2401,MATCH($A294,ALGLIB_SSA_XAUUSD!$A$2:$A$2401,1)))</f>
        <v/>
      </c>
      <c r="C294">
        <f>IF($A294="","",INDEX(ALGLIB_SSA_XAUUSD!$C$2:$C$2401,MATCH($A294,ALGLIB_SSA_XAUUSD!$A$2:$A$2401,1)))</f>
        <v/>
      </c>
      <c r="D294" s="14">
        <f>IF($A294="","",INT((ROW()-2)/12)+1)</f>
        <v/>
      </c>
      <c r="E294" s="14">
        <f>IF(AND(E302&lt;&gt;"",D302=D290+1),E290+(E302-E290)*4/12,"")</f>
        <v/>
      </c>
      <c r="F294" s="14">
        <f>IF(AND(F302&lt;&gt;"",D302=D290+1),F290+(F302-F290)*4/12,"")</f>
        <v/>
      </c>
      <c r="G294" s="14">
        <f>IF(AND(G302&lt;&gt;"",D302=D290+1),G290+(G302-G290)*4/12,"")</f>
        <v/>
      </c>
      <c r="H294" s="14">
        <f>IF(AND(H302&lt;&gt;"",D302=D290+1),H290+(H302-H290)*4/12,"")</f>
        <v/>
      </c>
      <c r="I294" s="14">
        <f>IF(AND(L302&lt;&gt;"",D302=D290+1),I290+(I302-I290)*4/12,"")</f>
        <v/>
      </c>
      <c r="J294">
        <f>_xlfn.XLOOKUP($A294,ALGLIB_SSA_XAUUSD!$AA$2:$AA$2401,ALGLIB_SSA_XAUUSD!$P$2:$P$2401,"",0)</f>
        <v/>
      </c>
      <c r="K294">
        <f>_xlfn.XLOOKUP($A294,ALGLIB_SSA_XAUUSD!$AA$2:$AA$2401,ALGLIB_SSA_XAUUSD!$Q$2:$Q$2401,"",0)</f>
        <v/>
      </c>
      <c r="L294">
        <f>_xlfn.XLOOKUP($A294,ALGLIB_SSA_XAUUSD!$AA$2:$AA$2401,ALGLIB_SSA_XAUUSD!$R$2:$R$2401,"",0)</f>
        <v/>
      </c>
      <c r="M294">
        <f>_xlfn.XLOOKUP($A294,ALGLIB_SSA_XAUUSD!$AA$2:$AA$2401,ALGLIB_SSA_XAUUSD!$S$2:$S$2401,"",0)</f>
        <v/>
      </c>
      <c r="N294">
        <f>_xlfn.XLOOKUP($A294,ALGLIB_SSA_XAUUSD!$AA$2:$AA$2401,ALGLIB_SSA_XAUUSD!$T$2:$T$2401,"",0)</f>
        <v/>
      </c>
      <c r="O294">
        <f>_xlfn.XLOOKUP($A294,ALGLIB_SSA_XAUUSD!$AA$2:$AA$2401,ALGLIB_SSA_XAUUSD!$U$2:$U$2401,"",0)</f>
        <v/>
      </c>
      <c r="P294">
        <f>_xlfn.XLOOKUP($A294,ALGLIB_SSA_XAUUSD!$AA$2:$AA$2401,ALGLIB_SSA_XAUUSD!$V$2:$V$2401,"",0)</f>
        <v/>
      </c>
      <c r="S294">
        <f>A294</f>
        <v/>
      </c>
      <c r="T294">
        <f>J294</f>
        <v/>
      </c>
      <c r="U294">
        <f>K294</f>
        <v/>
      </c>
      <c r="V294" s="14">
        <f>IF($A294="","",MOD(ROW()-2,12)+1)</f>
        <v/>
      </c>
      <c r="W294">
        <f>L294</f>
        <v/>
      </c>
      <c r="X294" s="14">
        <f>IF(F294="","",F294)</f>
        <v/>
      </c>
      <c r="Y294" s="14">
        <f>IF(G294="","",G294)</f>
        <v/>
      </c>
      <c r="Z294">
        <f>M294</f>
        <v/>
      </c>
      <c r="AA294">
        <f>N294</f>
        <v/>
      </c>
      <c r="AB294" s="14">
        <f>IF(H294="","",H294)</f>
        <v/>
      </c>
      <c r="AC294">
        <f>O294</f>
        <v/>
      </c>
      <c r="AD294" s="14">
        <f>IF(I294="","",I294)</f>
        <v/>
      </c>
      <c r="AE294">
        <f>P294</f>
        <v/>
      </c>
      <c r="AH294">
        <f>IF(S294&lt;&gt;"",S294,AH293+900)</f>
        <v/>
      </c>
      <c r="AI294">
        <f>IF(T294&lt;&gt;"",T294,AI293)</f>
        <v/>
      </c>
      <c r="AJ294">
        <f>IF(U294&lt;&gt;"",U294,AJ293)</f>
        <v/>
      </c>
      <c r="AK294">
        <f>IF(W294&lt;&gt;"",W294,"")</f>
        <v/>
      </c>
      <c r="AL294" s="14">
        <f>IF(X294&lt;&gt;"",X294,"")</f>
        <v/>
      </c>
      <c r="AM294" s="14">
        <f>IF(Y294&lt;&gt;"",Y294,"")</f>
        <v/>
      </c>
      <c r="AN294" s="14">
        <f>IF(OR(AL294="",AM294=""),"",AL294-AM294)</f>
        <v/>
      </c>
      <c r="AO294">
        <f>IF(AN294="","",IF(AN294&gt;0,"Bullish","Bearish"))</f>
        <v/>
      </c>
      <c r="AP294">
        <f>IF(AO294="",AP293,AO294)</f>
        <v/>
      </c>
      <c r="AQ294" s="14">
        <f>IF(AB294&lt;&gt;"",AB294,"")</f>
        <v/>
      </c>
      <c r="AR294" s="14">
        <f>IF(AD294&lt;&gt;"",AD294,"")</f>
        <v/>
      </c>
      <c r="AS294">
        <f>IF(AS293+1=13,1,AS293+1)</f>
        <v/>
      </c>
      <c r="AT294">
        <f>IFERROR(IF(SLOPE($AQ$278:$AQ$289,$AS$278:$AS$289)&gt;0,MIN(3,ABS(SLOPE($AQ$278:$AQ$289,$AS$278:$AS$289))),IF(SLOPE($AQ$278:$AQ$289,$AS$278:$AS$289)&lt;-0.5,-0.5,0)),0)</f>
        <v/>
      </c>
      <c r="AU294">
        <f>IFERROR(IF(SLOPE($AR$278:$AR$289,$AS$278:$AS$289)&lt;0,MAX(-3,-ABS(SLOPE($AR$278:$AR$289,$AS$278:$AS$289))),IF(SLOPE($AR$278:$AR$289,$AS$278:$AS$289)&gt;0.5,0.5,0)),0)</f>
        <v/>
      </c>
      <c r="AV294">
        <f>($AQ$290+(AT294*(AS294-1)))</f>
        <v/>
      </c>
      <c r="AW294">
        <f>($AR$290+(AU294*(AS294-1)))</f>
        <v/>
      </c>
      <c r="AX294">
        <f>IF(AT294&gt;0,AV294+AT294,AV294)</f>
        <v/>
      </c>
      <c r="AY294">
        <f>IF(AU294&lt;0,AW294+AU294,AW294)</f>
        <v/>
      </c>
      <c r="BA294" s="14">
        <f>IFERROR(AX294-AQ294,"")</f>
        <v/>
      </c>
      <c r="BB294" s="14">
        <f>IFERROR(AY294-AR294,"")</f>
        <v/>
      </c>
      <c r="BD294">
        <f>AH294</f>
        <v/>
      </c>
      <c r="BE294">
        <f>AI294</f>
        <v/>
      </c>
      <c r="BF294">
        <f>AJ294</f>
        <v/>
      </c>
      <c r="BG294" s="14">
        <f>L294</f>
        <v/>
      </c>
      <c r="BH294" s="14">
        <f>IF(X294="","",X294)</f>
        <v/>
      </c>
      <c r="BI294" s="14">
        <f>IF(Y294="","",Y294)</f>
        <v/>
      </c>
      <c r="BJ294">
        <f>Z294</f>
        <v/>
      </c>
      <c r="BK294">
        <f>AA294</f>
        <v/>
      </c>
      <c r="BL294">
        <f>IFERROR(AX294,"")</f>
        <v/>
      </c>
      <c r="BM294">
        <f>IFERROR(AY294,"")</f>
        <v/>
      </c>
    </row>
    <row r="295" ht="14.25" customHeight="1">
      <c r="A295">
        <f>ALGLIB_SSA_XAUUSD!AA295</f>
        <v/>
      </c>
      <c r="B295">
        <f>IF($A295="","",INDEX(ALGLIB_SSA_XAUUSD!$B$2:$B$2401,MATCH($A295,ALGLIB_SSA_XAUUSD!$A$2:$A$2401,1)))</f>
        <v/>
      </c>
      <c r="C295">
        <f>IF($A295="","",INDEX(ALGLIB_SSA_XAUUSD!$C$2:$C$2401,MATCH($A295,ALGLIB_SSA_XAUUSD!$A$2:$A$2401,1)))</f>
        <v/>
      </c>
      <c r="D295" s="14">
        <f>IF($A295="","",INT((ROW()-2)/12)+1)</f>
        <v/>
      </c>
      <c r="E295" s="14">
        <f>IF(AND(E302&lt;&gt;"",D302=D290+1),E290+(E302-E290)*5/12,"")</f>
        <v/>
      </c>
      <c r="F295" s="14">
        <f>IF(AND(F302&lt;&gt;"",D302=D290+1),F290+(F302-F290)*5/12,"")</f>
        <v/>
      </c>
      <c r="G295" s="14">
        <f>IF(AND(G302&lt;&gt;"",D302=D290+1),G290+(G302-G290)*5/12,"")</f>
        <v/>
      </c>
      <c r="H295" s="14">
        <f>IF(AND(H302&lt;&gt;"",D302=D290+1),H290+(H302-H290)*5/12,"")</f>
        <v/>
      </c>
      <c r="I295" s="14">
        <f>IF(AND(L302&lt;&gt;"",D302=D290+1),I290+(I302-I290)*5/12,"")</f>
        <v/>
      </c>
      <c r="J295">
        <f>_xlfn.XLOOKUP($A295,ALGLIB_SSA_XAUUSD!$AA$2:$AA$2401,ALGLIB_SSA_XAUUSD!$P$2:$P$2401,"",0)</f>
        <v/>
      </c>
      <c r="K295">
        <f>_xlfn.XLOOKUP($A295,ALGLIB_SSA_XAUUSD!$AA$2:$AA$2401,ALGLIB_SSA_XAUUSD!$Q$2:$Q$2401,"",0)</f>
        <v/>
      </c>
      <c r="L295">
        <f>_xlfn.XLOOKUP($A295,ALGLIB_SSA_XAUUSD!$AA$2:$AA$2401,ALGLIB_SSA_XAUUSD!$R$2:$R$2401,"",0)</f>
        <v/>
      </c>
      <c r="M295">
        <f>_xlfn.XLOOKUP($A295,ALGLIB_SSA_XAUUSD!$AA$2:$AA$2401,ALGLIB_SSA_XAUUSD!$S$2:$S$2401,"",0)</f>
        <v/>
      </c>
      <c r="N295">
        <f>_xlfn.XLOOKUP($A295,ALGLIB_SSA_XAUUSD!$AA$2:$AA$2401,ALGLIB_SSA_XAUUSD!$T$2:$T$2401,"",0)</f>
        <v/>
      </c>
      <c r="O295">
        <f>_xlfn.XLOOKUP($A295,ALGLIB_SSA_XAUUSD!$AA$2:$AA$2401,ALGLIB_SSA_XAUUSD!$U$2:$U$2401,"",0)</f>
        <v/>
      </c>
      <c r="P295">
        <f>_xlfn.XLOOKUP($A295,ALGLIB_SSA_XAUUSD!$AA$2:$AA$2401,ALGLIB_SSA_XAUUSD!$V$2:$V$2401,"",0)</f>
        <v/>
      </c>
      <c r="S295">
        <f>A295</f>
        <v/>
      </c>
      <c r="T295">
        <f>J295</f>
        <v/>
      </c>
      <c r="U295">
        <f>K295</f>
        <v/>
      </c>
      <c r="V295" s="14">
        <f>IF($A295="","",MOD(ROW()-2,12)+1)</f>
        <v/>
      </c>
      <c r="W295">
        <f>L295</f>
        <v/>
      </c>
      <c r="X295" s="14">
        <f>IF(F295="","",F295)</f>
        <v/>
      </c>
      <c r="Y295" s="14">
        <f>IF(G295="","",G295)</f>
        <v/>
      </c>
      <c r="Z295">
        <f>M295</f>
        <v/>
      </c>
      <c r="AA295">
        <f>N295</f>
        <v/>
      </c>
      <c r="AB295" s="14">
        <f>IF(H295="","",H295)</f>
        <v/>
      </c>
      <c r="AC295">
        <f>O295</f>
        <v/>
      </c>
      <c r="AD295" s="14">
        <f>IF(I295="","",I295)</f>
        <v/>
      </c>
      <c r="AE295">
        <f>P295</f>
        <v/>
      </c>
      <c r="AH295">
        <f>IF(S295&lt;&gt;"",S295,AH294+900)</f>
        <v/>
      </c>
      <c r="AI295">
        <f>IF(T295&lt;&gt;"",T295,AI294)</f>
        <v/>
      </c>
      <c r="AJ295">
        <f>IF(U295&lt;&gt;"",U295,AJ294)</f>
        <v/>
      </c>
      <c r="AK295">
        <f>IF(W295&lt;&gt;"",W295,"")</f>
        <v/>
      </c>
      <c r="AL295" s="14">
        <f>IF(X295&lt;&gt;"",X295,"")</f>
        <v/>
      </c>
      <c r="AM295" s="14">
        <f>IF(Y295&lt;&gt;"",Y295,"")</f>
        <v/>
      </c>
      <c r="AN295" s="14">
        <f>IF(OR(AL295="",AM295=""),"",AL295-AM295)</f>
        <v/>
      </c>
      <c r="AO295">
        <f>IF(AN295="","",IF(AN295&gt;0,"Bullish","Bearish"))</f>
        <v/>
      </c>
      <c r="AP295">
        <f>IF(AO295="",AP294,AO295)</f>
        <v/>
      </c>
      <c r="AQ295" s="14">
        <f>IF(AB295&lt;&gt;"",AB295,"")</f>
        <v/>
      </c>
      <c r="AR295" s="14">
        <f>IF(AD295&lt;&gt;"",AD295,"")</f>
        <v/>
      </c>
      <c r="AS295">
        <f>IF(AS294+1=13,1,AS294+1)</f>
        <v/>
      </c>
      <c r="AT295">
        <f>IFERROR(IF(SLOPE($AQ$278:$AQ$289,$AS$278:$AS$289)&gt;0,MIN(3,ABS(SLOPE($AQ$278:$AQ$289,$AS$278:$AS$289))),IF(SLOPE($AQ$278:$AQ$289,$AS$278:$AS$289)&lt;-0.5,-0.5,0)),0)</f>
        <v/>
      </c>
      <c r="AU295">
        <f>IFERROR(IF(SLOPE($AR$278:$AR$289,$AS$278:$AS$289)&lt;0,MAX(-3,-ABS(SLOPE($AR$278:$AR$289,$AS$278:$AS$289))),IF(SLOPE($AR$278:$AR$289,$AS$278:$AS$289)&gt;0.5,0.5,0)),0)</f>
        <v/>
      </c>
      <c r="AV295">
        <f>($AQ$290+(AT295*(AS295-1)))</f>
        <v/>
      </c>
      <c r="AW295">
        <f>($AR$290+(AU295*(AS295-1)))</f>
        <v/>
      </c>
      <c r="AX295">
        <f>IF(AT295&gt;0,AV295+AT295,AV295)</f>
        <v/>
      </c>
      <c r="AY295">
        <f>IF(AU295&lt;0,AW295+AU295,AW295)</f>
        <v/>
      </c>
      <c r="BA295" s="14">
        <f>IFERROR(AX295-AQ295,"")</f>
        <v/>
      </c>
      <c r="BB295" s="14">
        <f>IFERROR(AY295-AR295,"")</f>
        <v/>
      </c>
      <c r="BD295">
        <f>AH295</f>
        <v/>
      </c>
      <c r="BE295">
        <f>AI295</f>
        <v/>
      </c>
      <c r="BF295">
        <f>AJ295</f>
        <v/>
      </c>
      <c r="BG295" s="14">
        <f>L295</f>
        <v/>
      </c>
      <c r="BH295" s="14">
        <f>IF(X295="","",X295)</f>
        <v/>
      </c>
      <c r="BI295" s="14">
        <f>IF(Y295="","",Y295)</f>
        <v/>
      </c>
      <c r="BJ295">
        <f>Z295</f>
        <v/>
      </c>
      <c r="BK295">
        <f>AA295</f>
        <v/>
      </c>
      <c r="BL295">
        <f>IFERROR(AX295,"")</f>
        <v/>
      </c>
      <c r="BM295">
        <f>IFERROR(AY295,"")</f>
        <v/>
      </c>
    </row>
    <row r="296" ht="14.25" customHeight="1">
      <c r="A296">
        <f>ALGLIB_SSA_XAUUSD!AA296</f>
        <v/>
      </c>
      <c r="B296">
        <f>IF($A296="","",INDEX(ALGLIB_SSA_XAUUSD!$B$2:$B$2401,MATCH($A296,ALGLIB_SSA_XAUUSD!$A$2:$A$2401,1)))</f>
        <v/>
      </c>
      <c r="C296">
        <f>IF($A296="","",INDEX(ALGLIB_SSA_XAUUSD!$C$2:$C$2401,MATCH($A296,ALGLIB_SSA_XAUUSD!$A$2:$A$2401,1)))</f>
        <v/>
      </c>
      <c r="D296" s="14">
        <f>IF($A296="","",INT((ROW()-2)/12)+1)</f>
        <v/>
      </c>
      <c r="E296" s="14">
        <f>IF(AND(E302&lt;&gt;"",D302=D290+1),E290+(E302-E290)*6/12,"")</f>
        <v/>
      </c>
      <c r="F296" s="14">
        <f>IF(AND(F302&lt;&gt;"",D302=D290+1),F290+(F302-F290)*6/12,"")</f>
        <v/>
      </c>
      <c r="G296" s="14">
        <f>IF(AND(G302&lt;&gt;"",D302=D290+1),G290+(G302-G290)*6/12,"")</f>
        <v/>
      </c>
      <c r="H296" s="14">
        <f>IF(AND(H302&lt;&gt;"",D302=D290+1),H290+(H302-H290)*6/12,"")</f>
        <v/>
      </c>
      <c r="I296" s="14">
        <f>IF(AND(L302&lt;&gt;"",D302=D290+1),I290+(I302-I290)*6/12,"")</f>
        <v/>
      </c>
      <c r="J296">
        <f>_xlfn.XLOOKUP($A296,ALGLIB_SSA_XAUUSD!$AA$2:$AA$2401,ALGLIB_SSA_XAUUSD!$P$2:$P$2401,"",0)</f>
        <v/>
      </c>
      <c r="K296">
        <f>_xlfn.XLOOKUP($A296,ALGLIB_SSA_XAUUSD!$AA$2:$AA$2401,ALGLIB_SSA_XAUUSD!$Q$2:$Q$2401,"",0)</f>
        <v/>
      </c>
      <c r="L296">
        <f>_xlfn.XLOOKUP($A296,ALGLIB_SSA_XAUUSD!$AA$2:$AA$2401,ALGLIB_SSA_XAUUSD!$R$2:$R$2401,"",0)</f>
        <v/>
      </c>
      <c r="M296">
        <f>_xlfn.XLOOKUP($A296,ALGLIB_SSA_XAUUSD!$AA$2:$AA$2401,ALGLIB_SSA_XAUUSD!$S$2:$S$2401,"",0)</f>
        <v/>
      </c>
      <c r="N296">
        <f>_xlfn.XLOOKUP($A296,ALGLIB_SSA_XAUUSD!$AA$2:$AA$2401,ALGLIB_SSA_XAUUSD!$T$2:$T$2401,"",0)</f>
        <v/>
      </c>
      <c r="O296">
        <f>_xlfn.XLOOKUP($A296,ALGLIB_SSA_XAUUSD!$AA$2:$AA$2401,ALGLIB_SSA_XAUUSD!$U$2:$U$2401,"",0)</f>
        <v/>
      </c>
      <c r="P296">
        <f>_xlfn.XLOOKUP($A296,ALGLIB_SSA_XAUUSD!$AA$2:$AA$2401,ALGLIB_SSA_XAUUSD!$V$2:$V$2401,"",0)</f>
        <v/>
      </c>
      <c r="S296">
        <f>A296</f>
        <v/>
      </c>
      <c r="T296">
        <f>J296</f>
        <v/>
      </c>
      <c r="U296">
        <f>K296</f>
        <v/>
      </c>
      <c r="V296" s="14">
        <f>IF($A296="","",MOD(ROW()-2,12)+1)</f>
        <v/>
      </c>
      <c r="W296">
        <f>L296</f>
        <v/>
      </c>
      <c r="X296" s="14">
        <f>IF(F296="","",F296)</f>
        <v/>
      </c>
      <c r="Y296" s="14">
        <f>IF(G296="","",G296)</f>
        <v/>
      </c>
      <c r="Z296">
        <f>M296</f>
        <v/>
      </c>
      <c r="AA296">
        <f>N296</f>
        <v/>
      </c>
      <c r="AB296" s="14">
        <f>IF(H296="","",H296)</f>
        <v/>
      </c>
      <c r="AC296">
        <f>O296</f>
        <v/>
      </c>
      <c r="AD296" s="14">
        <f>IF(I296="","",I296)</f>
        <v/>
      </c>
      <c r="AE296">
        <f>P296</f>
        <v/>
      </c>
      <c r="AH296">
        <f>IF(S296&lt;&gt;"",S296,AH295+900)</f>
        <v/>
      </c>
      <c r="AI296">
        <f>IF(T296&lt;&gt;"",T296,AI295)</f>
        <v/>
      </c>
      <c r="AJ296">
        <f>IF(U296&lt;&gt;"",U296,AJ295)</f>
        <v/>
      </c>
      <c r="AK296">
        <f>IF(W296&lt;&gt;"",W296,"")</f>
        <v/>
      </c>
      <c r="AL296" s="14">
        <f>IF(X296&lt;&gt;"",X296,"")</f>
        <v/>
      </c>
      <c r="AM296" s="14">
        <f>IF(Y296&lt;&gt;"",Y296,"")</f>
        <v/>
      </c>
      <c r="AN296" s="14">
        <f>IF(OR(AL296="",AM296=""),"",AL296-AM296)</f>
        <v/>
      </c>
      <c r="AO296">
        <f>IF(AN296="","",IF(AN296&gt;0,"Bullish","Bearish"))</f>
        <v/>
      </c>
      <c r="AP296">
        <f>IF(AO296="",AP295,AO296)</f>
        <v/>
      </c>
      <c r="AQ296" s="14">
        <f>IF(AB296&lt;&gt;"",AB296,"")</f>
        <v/>
      </c>
      <c r="AR296" s="14">
        <f>IF(AD296&lt;&gt;"",AD296,"")</f>
        <v/>
      </c>
      <c r="AS296">
        <f>IF(AS295+1=13,1,AS295+1)</f>
        <v/>
      </c>
      <c r="AT296">
        <f>IFERROR(IF(SLOPE($AQ$278:$AQ$289,$AS$278:$AS$289)&gt;0,MIN(3,ABS(SLOPE($AQ$278:$AQ$289,$AS$278:$AS$289))),IF(SLOPE($AQ$278:$AQ$289,$AS$278:$AS$289)&lt;-0.5,-0.5,0)),0)</f>
        <v/>
      </c>
      <c r="AU296">
        <f>IFERROR(IF(SLOPE($AR$278:$AR$289,$AS$278:$AS$289)&lt;0,MAX(-3,-ABS(SLOPE($AR$278:$AR$289,$AS$278:$AS$289))),IF(SLOPE($AR$278:$AR$289,$AS$278:$AS$289)&gt;0.5,0.5,0)),0)</f>
        <v/>
      </c>
      <c r="AV296">
        <f>($AQ$290+(AT296*(AS296-1)))</f>
        <v/>
      </c>
      <c r="AW296">
        <f>($AR$290+(AU296*(AS296-1)))</f>
        <v/>
      </c>
      <c r="AX296">
        <f>IF(AT296&gt;0,AV296+AT296,AV296)</f>
        <v/>
      </c>
      <c r="AY296">
        <f>IF(AU296&lt;0,AW296+AU296,AW296)</f>
        <v/>
      </c>
      <c r="BA296" s="14">
        <f>IFERROR(AX296-AQ296,"")</f>
        <v/>
      </c>
      <c r="BB296" s="14">
        <f>IFERROR(AY296-AR296,"")</f>
        <v/>
      </c>
      <c r="BD296">
        <f>AH296</f>
        <v/>
      </c>
      <c r="BE296">
        <f>AI296</f>
        <v/>
      </c>
      <c r="BF296">
        <f>AJ296</f>
        <v/>
      </c>
      <c r="BG296" s="14">
        <f>L296</f>
        <v/>
      </c>
      <c r="BH296" s="14">
        <f>IF(X296="","",X296)</f>
        <v/>
      </c>
      <c r="BI296" s="14">
        <f>IF(Y296="","",Y296)</f>
        <v/>
      </c>
      <c r="BJ296">
        <f>Z296</f>
        <v/>
      </c>
      <c r="BK296">
        <f>AA296</f>
        <v/>
      </c>
      <c r="BL296">
        <f>IFERROR(AX296,"")</f>
        <v/>
      </c>
      <c r="BM296">
        <f>IFERROR(AY296,"")</f>
        <v/>
      </c>
    </row>
    <row r="297" ht="14.25" customHeight="1">
      <c r="A297">
        <f>ALGLIB_SSA_XAUUSD!AA297</f>
        <v/>
      </c>
      <c r="B297">
        <f>IF($A297="","",INDEX(ALGLIB_SSA_XAUUSD!$B$2:$B$2401,MATCH($A297,ALGLIB_SSA_XAUUSD!$A$2:$A$2401,1)))</f>
        <v/>
      </c>
      <c r="C297">
        <f>IF($A297="","",INDEX(ALGLIB_SSA_XAUUSD!$C$2:$C$2401,MATCH($A297,ALGLIB_SSA_XAUUSD!$A$2:$A$2401,1)))</f>
        <v/>
      </c>
      <c r="D297" s="14">
        <f>IF($A297="","",INT((ROW()-2)/12)+1)</f>
        <v/>
      </c>
      <c r="E297" s="14">
        <f>IF(AND(E302&lt;&gt;"",D302=D290+1),E290+(E302-E290)*7/12,"")</f>
        <v/>
      </c>
      <c r="F297" s="14">
        <f>IF(AND(F302&lt;&gt;"",D302=D290+1),F290+(F302-F290)*7/12,"")</f>
        <v/>
      </c>
      <c r="G297" s="14">
        <f>IF(AND(G302&lt;&gt;"",D302=D290+1),G290+(G302-G290)*7/12,"")</f>
        <v/>
      </c>
      <c r="H297" s="14">
        <f>IF(AND(H302&lt;&gt;"",D302=D290+1),H290+(H302-H290)*7/12,"")</f>
        <v/>
      </c>
      <c r="I297" s="14">
        <f>IF(AND(L302&lt;&gt;"",D302=D290+1),I290+(I302-I290)*7/12,"")</f>
        <v/>
      </c>
      <c r="J297">
        <f>_xlfn.XLOOKUP($A297,ALGLIB_SSA_XAUUSD!$AA$2:$AA$2401,ALGLIB_SSA_XAUUSD!$P$2:$P$2401,"",0)</f>
        <v/>
      </c>
      <c r="K297">
        <f>_xlfn.XLOOKUP($A297,ALGLIB_SSA_XAUUSD!$AA$2:$AA$2401,ALGLIB_SSA_XAUUSD!$Q$2:$Q$2401,"",0)</f>
        <v/>
      </c>
      <c r="L297">
        <f>_xlfn.XLOOKUP($A297,ALGLIB_SSA_XAUUSD!$AA$2:$AA$2401,ALGLIB_SSA_XAUUSD!$R$2:$R$2401,"",0)</f>
        <v/>
      </c>
      <c r="M297">
        <f>_xlfn.XLOOKUP($A297,ALGLIB_SSA_XAUUSD!$AA$2:$AA$2401,ALGLIB_SSA_XAUUSD!$S$2:$S$2401,"",0)</f>
        <v/>
      </c>
      <c r="N297">
        <f>_xlfn.XLOOKUP($A297,ALGLIB_SSA_XAUUSD!$AA$2:$AA$2401,ALGLIB_SSA_XAUUSD!$T$2:$T$2401,"",0)</f>
        <v/>
      </c>
      <c r="O297">
        <f>_xlfn.XLOOKUP($A297,ALGLIB_SSA_XAUUSD!$AA$2:$AA$2401,ALGLIB_SSA_XAUUSD!$U$2:$U$2401,"",0)</f>
        <v/>
      </c>
      <c r="P297">
        <f>_xlfn.XLOOKUP($A297,ALGLIB_SSA_XAUUSD!$AA$2:$AA$2401,ALGLIB_SSA_XAUUSD!$V$2:$V$2401,"",0)</f>
        <v/>
      </c>
      <c r="S297">
        <f>A297</f>
        <v/>
      </c>
      <c r="T297">
        <f>J297</f>
        <v/>
      </c>
      <c r="U297">
        <f>K297</f>
        <v/>
      </c>
      <c r="V297" s="14">
        <f>IF($A297="","",MOD(ROW()-2,12)+1)</f>
        <v/>
      </c>
      <c r="W297">
        <f>L297</f>
        <v/>
      </c>
      <c r="X297" s="14">
        <f>IF(F297="","",F297)</f>
        <v/>
      </c>
      <c r="Y297" s="14">
        <f>IF(G297="","",G297)</f>
        <v/>
      </c>
      <c r="Z297">
        <f>M297</f>
        <v/>
      </c>
      <c r="AA297">
        <f>N297</f>
        <v/>
      </c>
      <c r="AB297" s="14">
        <f>IF(H297="","",H297)</f>
        <v/>
      </c>
      <c r="AC297">
        <f>O297</f>
        <v/>
      </c>
      <c r="AD297" s="14">
        <f>IF(I297="","",I297)</f>
        <v/>
      </c>
      <c r="AE297">
        <f>P297</f>
        <v/>
      </c>
      <c r="AH297">
        <f>IF(S297&lt;&gt;"",S297,AH296+900)</f>
        <v/>
      </c>
      <c r="AI297">
        <f>IF(T297&lt;&gt;"",T297,AI296)</f>
        <v/>
      </c>
      <c r="AJ297">
        <f>IF(U297&lt;&gt;"",U297,AJ296)</f>
        <v/>
      </c>
      <c r="AK297">
        <f>IF(W297&lt;&gt;"",W297,"")</f>
        <v/>
      </c>
      <c r="AL297" s="14">
        <f>IF(X297&lt;&gt;"",X297,"")</f>
        <v/>
      </c>
      <c r="AM297" s="14">
        <f>IF(Y297&lt;&gt;"",Y297,"")</f>
        <v/>
      </c>
      <c r="AN297" s="14">
        <f>IF(OR(AL297="",AM297=""),"",AL297-AM297)</f>
        <v/>
      </c>
      <c r="AO297">
        <f>IF(AN297="","",IF(AN297&gt;0,"Bullish","Bearish"))</f>
        <v/>
      </c>
      <c r="AP297">
        <f>IF(AO297="",AP296,AO297)</f>
        <v/>
      </c>
      <c r="AQ297" s="14">
        <f>IF(AB297&lt;&gt;"",AB297,"")</f>
        <v/>
      </c>
      <c r="AR297" s="14">
        <f>IF(AD297&lt;&gt;"",AD297,"")</f>
        <v/>
      </c>
      <c r="AS297">
        <f>IF(AS296+1=13,1,AS296+1)</f>
        <v/>
      </c>
      <c r="AT297">
        <f>IFERROR(IF(SLOPE($AQ$278:$AQ$289,$AS$278:$AS$289)&gt;0,MIN(3,ABS(SLOPE($AQ$278:$AQ$289,$AS$278:$AS$289))),IF(SLOPE($AQ$278:$AQ$289,$AS$278:$AS$289)&lt;-0.5,-0.5,0)),0)</f>
        <v/>
      </c>
      <c r="AU297">
        <f>IFERROR(IF(SLOPE($AR$278:$AR$289,$AS$278:$AS$289)&lt;0,MAX(-3,-ABS(SLOPE($AR$278:$AR$289,$AS$278:$AS$289))),IF(SLOPE($AR$278:$AR$289,$AS$278:$AS$289)&gt;0.5,0.5,0)),0)</f>
        <v/>
      </c>
      <c r="AV297">
        <f>($AQ$290+(AT297*(AS297-1)))</f>
        <v/>
      </c>
      <c r="AW297">
        <f>($AR$290+(AU297*(AS297-1)))</f>
        <v/>
      </c>
      <c r="AX297">
        <f>IF(AT297&gt;0,AV297+AT297,AV297)</f>
        <v/>
      </c>
      <c r="AY297">
        <f>IF(AU297&lt;0,AW297+AU297,AW297)</f>
        <v/>
      </c>
      <c r="BA297" s="14">
        <f>IFERROR(AX297-AQ297,"")</f>
        <v/>
      </c>
      <c r="BB297" s="14">
        <f>IFERROR(AY297-AR297,"")</f>
        <v/>
      </c>
      <c r="BD297">
        <f>AH297</f>
        <v/>
      </c>
      <c r="BE297">
        <f>AI297</f>
        <v/>
      </c>
      <c r="BF297">
        <f>AJ297</f>
        <v/>
      </c>
      <c r="BG297" s="14">
        <f>L297</f>
        <v/>
      </c>
      <c r="BH297" s="14">
        <f>IF(X297="","",X297)</f>
        <v/>
      </c>
      <c r="BI297" s="14">
        <f>IF(Y297="","",Y297)</f>
        <v/>
      </c>
      <c r="BJ297">
        <f>Z297</f>
        <v/>
      </c>
      <c r="BK297">
        <f>AA297</f>
        <v/>
      </c>
      <c r="BL297">
        <f>IFERROR(AX297,"")</f>
        <v/>
      </c>
      <c r="BM297">
        <f>IFERROR(AY297,"")</f>
        <v/>
      </c>
    </row>
    <row r="298" ht="14.25" customHeight="1">
      <c r="A298">
        <f>ALGLIB_SSA_XAUUSD!AA298</f>
        <v/>
      </c>
      <c r="B298">
        <f>IF($A298="","",INDEX(ALGLIB_SSA_XAUUSD!$B$2:$B$2401,MATCH($A298,ALGLIB_SSA_XAUUSD!$A$2:$A$2401,1)))</f>
        <v/>
      </c>
      <c r="C298">
        <f>IF($A298="","",INDEX(ALGLIB_SSA_XAUUSD!$C$2:$C$2401,MATCH($A298,ALGLIB_SSA_XAUUSD!$A$2:$A$2401,1)))</f>
        <v/>
      </c>
      <c r="D298" s="14">
        <f>IF($A298="","",INT((ROW()-2)/12)+1)</f>
        <v/>
      </c>
      <c r="E298" s="14">
        <f>IF(AND(E302&lt;&gt;"",D302=D290+1),E290+(E302-E290)*8/12,"")</f>
        <v/>
      </c>
      <c r="F298" s="14">
        <f>IF(AND(F302&lt;&gt;"",D302=D290+1),F290+(F302-F290)*8/12,"")</f>
        <v/>
      </c>
      <c r="G298" s="14">
        <f>IF(AND(G302&lt;&gt;"",D302=D290+1),G290+(G302-G290)*8/12,"")</f>
        <v/>
      </c>
      <c r="H298" s="14">
        <f>IF(AND(H302&lt;&gt;"",D302=D290+1),H290+(H302-H290)*8/12,"")</f>
        <v/>
      </c>
      <c r="I298" s="14">
        <f>IF(AND(L302&lt;&gt;"",D302=D290+1),I290+(I302-I290)*8/12,"")</f>
        <v/>
      </c>
      <c r="J298">
        <f>_xlfn.XLOOKUP($A298,ALGLIB_SSA_XAUUSD!$AA$2:$AA$2401,ALGLIB_SSA_XAUUSD!$P$2:$P$2401,"",0)</f>
        <v/>
      </c>
      <c r="K298">
        <f>_xlfn.XLOOKUP($A298,ALGLIB_SSA_XAUUSD!$AA$2:$AA$2401,ALGLIB_SSA_XAUUSD!$Q$2:$Q$2401,"",0)</f>
        <v/>
      </c>
      <c r="L298">
        <f>_xlfn.XLOOKUP($A298,ALGLIB_SSA_XAUUSD!$AA$2:$AA$2401,ALGLIB_SSA_XAUUSD!$R$2:$R$2401,"",0)</f>
        <v/>
      </c>
      <c r="M298">
        <f>_xlfn.XLOOKUP($A298,ALGLIB_SSA_XAUUSD!$AA$2:$AA$2401,ALGLIB_SSA_XAUUSD!$S$2:$S$2401,"",0)</f>
        <v/>
      </c>
      <c r="N298">
        <f>_xlfn.XLOOKUP($A298,ALGLIB_SSA_XAUUSD!$AA$2:$AA$2401,ALGLIB_SSA_XAUUSD!$T$2:$T$2401,"",0)</f>
        <v/>
      </c>
      <c r="O298">
        <f>_xlfn.XLOOKUP($A298,ALGLIB_SSA_XAUUSD!$AA$2:$AA$2401,ALGLIB_SSA_XAUUSD!$U$2:$U$2401,"",0)</f>
        <v/>
      </c>
      <c r="P298">
        <f>_xlfn.XLOOKUP($A298,ALGLIB_SSA_XAUUSD!$AA$2:$AA$2401,ALGLIB_SSA_XAUUSD!$V$2:$V$2401,"",0)</f>
        <v/>
      </c>
      <c r="S298">
        <f>A298</f>
        <v/>
      </c>
      <c r="T298">
        <f>J298</f>
        <v/>
      </c>
      <c r="U298">
        <f>K298</f>
        <v/>
      </c>
      <c r="V298" s="14">
        <f>IF($A298="","",MOD(ROW()-2,12)+1)</f>
        <v/>
      </c>
      <c r="W298">
        <f>L298</f>
        <v/>
      </c>
      <c r="X298" s="14">
        <f>IF(F298="","",F298)</f>
        <v/>
      </c>
      <c r="Y298" s="14">
        <f>IF(G298="","",G298)</f>
        <v/>
      </c>
      <c r="Z298">
        <f>M298</f>
        <v/>
      </c>
      <c r="AA298">
        <f>N298</f>
        <v/>
      </c>
      <c r="AB298" s="14">
        <f>IF(H298="","",H298)</f>
        <v/>
      </c>
      <c r="AC298">
        <f>O298</f>
        <v/>
      </c>
      <c r="AD298" s="14">
        <f>IF(I298="","",I298)</f>
        <v/>
      </c>
      <c r="AE298">
        <f>P298</f>
        <v/>
      </c>
      <c r="AH298">
        <f>IF(S298&lt;&gt;"",S298,AH297+900)</f>
        <v/>
      </c>
      <c r="AI298">
        <f>IF(T298&lt;&gt;"",T298,AI297)</f>
        <v/>
      </c>
      <c r="AJ298">
        <f>IF(U298&lt;&gt;"",U298,AJ297)</f>
        <v/>
      </c>
      <c r="AK298">
        <f>IF(W298&lt;&gt;"",W298,"")</f>
        <v/>
      </c>
      <c r="AL298" s="14">
        <f>IF(X298&lt;&gt;"",X298,"")</f>
        <v/>
      </c>
      <c r="AM298" s="14">
        <f>IF(Y298&lt;&gt;"",Y298,"")</f>
        <v/>
      </c>
      <c r="AN298" s="14">
        <f>IF(OR(AL298="",AM298=""),"",AL298-AM298)</f>
        <v/>
      </c>
      <c r="AO298">
        <f>IF(AN298="","",IF(AN298&gt;0,"Bullish","Bearish"))</f>
        <v/>
      </c>
      <c r="AP298">
        <f>IF(AO298="",AP297,AO298)</f>
        <v/>
      </c>
      <c r="AQ298" s="14">
        <f>IF(AB298&lt;&gt;"",AB298,"")</f>
        <v/>
      </c>
      <c r="AR298" s="14">
        <f>IF(AD298&lt;&gt;"",AD298,"")</f>
        <v/>
      </c>
      <c r="AS298">
        <f>IF(AS297+1=13,1,AS297+1)</f>
        <v/>
      </c>
      <c r="AT298">
        <f>IFERROR(IF(SLOPE($AQ$278:$AQ$289,$AS$278:$AS$289)&gt;0,MIN(3,ABS(SLOPE($AQ$278:$AQ$289,$AS$278:$AS$289))),IF(SLOPE($AQ$278:$AQ$289,$AS$278:$AS$289)&lt;-0.5,-0.5,0)),0)</f>
        <v/>
      </c>
      <c r="AU298">
        <f>IFERROR(IF(SLOPE($AR$278:$AR$289,$AS$278:$AS$289)&lt;0,MAX(-3,-ABS(SLOPE($AR$278:$AR$289,$AS$278:$AS$289))),IF(SLOPE($AR$278:$AR$289,$AS$278:$AS$289)&gt;0.5,0.5,0)),0)</f>
        <v/>
      </c>
      <c r="AV298">
        <f>($AQ$290+(AT298*(AS298-1)))</f>
        <v/>
      </c>
      <c r="AW298">
        <f>($AR$290+(AU298*(AS298-1)))</f>
        <v/>
      </c>
      <c r="AX298">
        <f>IF(AT298&gt;0,AV298+AT298,AV298)</f>
        <v/>
      </c>
      <c r="AY298">
        <f>IF(AU298&lt;0,AW298+AU298,AW298)</f>
        <v/>
      </c>
      <c r="BA298" s="14">
        <f>IFERROR(AX298-AQ298,"")</f>
        <v/>
      </c>
      <c r="BB298" s="14">
        <f>IFERROR(AY298-AR298,"")</f>
        <v/>
      </c>
      <c r="BD298">
        <f>AH298</f>
        <v/>
      </c>
      <c r="BE298">
        <f>AI298</f>
        <v/>
      </c>
      <c r="BF298">
        <f>AJ298</f>
        <v/>
      </c>
      <c r="BG298" s="14">
        <f>L298</f>
        <v/>
      </c>
      <c r="BH298" s="14">
        <f>IF(X298="","",X298)</f>
        <v/>
      </c>
      <c r="BI298" s="14">
        <f>IF(Y298="","",Y298)</f>
        <v/>
      </c>
      <c r="BJ298">
        <f>Z298</f>
        <v/>
      </c>
      <c r="BK298">
        <f>AA298</f>
        <v/>
      </c>
      <c r="BL298">
        <f>IFERROR(AX298,"")</f>
        <v/>
      </c>
      <c r="BM298">
        <f>IFERROR(AY298,"")</f>
        <v/>
      </c>
    </row>
    <row r="299" ht="14.25" customHeight="1">
      <c r="A299">
        <f>ALGLIB_SSA_XAUUSD!AA299</f>
        <v/>
      </c>
      <c r="B299">
        <f>IF($A299="","",INDEX(ALGLIB_SSA_XAUUSD!$B$2:$B$2401,MATCH($A299,ALGLIB_SSA_XAUUSD!$A$2:$A$2401,1)))</f>
        <v/>
      </c>
      <c r="C299">
        <f>IF($A299="","",INDEX(ALGLIB_SSA_XAUUSD!$C$2:$C$2401,MATCH($A299,ALGLIB_SSA_XAUUSD!$A$2:$A$2401,1)))</f>
        <v/>
      </c>
      <c r="D299" s="14">
        <f>IF($A299="","",INT((ROW()-2)/12)+1)</f>
        <v/>
      </c>
      <c r="E299" s="14">
        <f>IF(AND(E302&lt;&gt;"",D302=D290+1),E290+(E302-E290)*9/12,"")</f>
        <v/>
      </c>
      <c r="F299" s="14">
        <f>IF(AND(F302&lt;&gt;"",D302=D290+1),F290+(F302-F290)*9/12,"")</f>
        <v/>
      </c>
      <c r="G299" s="14">
        <f>IF(AND(G302&lt;&gt;"",D302=D290+1),G290+(G302-G290)*9/12,"")</f>
        <v/>
      </c>
      <c r="H299" s="14">
        <f>IF(AND(H302&lt;&gt;"",D302=D290+1),H290+(H302-H290)*9/12,"")</f>
        <v/>
      </c>
      <c r="I299" s="14">
        <f>IF(AND(L302&lt;&gt;"",D302=D290+1),I290+(I302-I290)*9/12,"")</f>
        <v/>
      </c>
      <c r="J299">
        <f>_xlfn.XLOOKUP($A299,ALGLIB_SSA_XAUUSD!$AA$2:$AA$2401,ALGLIB_SSA_XAUUSD!$P$2:$P$2401,"",0)</f>
        <v/>
      </c>
      <c r="K299">
        <f>_xlfn.XLOOKUP($A299,ALGLIB_SSA_XAUUSD!$AA$2:$AA$2401,ALGLIB_SSA_XAUUSD!$Q$2:$Q$2401,"",0)</f>
        <v/>
      </c>
      <c r="L299">
        <f>_xlfn.XLOOKUP($A299,ALGLIB_SSA_XAUUSD!$AA$2:$AA$2401,ALGLIB_SSA_XAUUSD!$R$2:$R$2401,"",0)</f>
        <v/>
      </c>
      <c r="M299">
        <f>_xlfn.XLOOKUP($A299,ALGLIB_SSA_XAUUSD!$AA$2:$AA$2401,ALGLIB_SSA_XAUUSD!$S$2:$S$2401,"",0)</f>
        <v/>
      </c>
      <c r="N299">
        <f>_xlfn.XLOOKUP($A299,ALGLIB_SSA_XAUUSD!$AA$2:$AA$2401,ALGLIB_SSA_XAUUSD!$T$2:$T$2401,"",0)</f>
        <v/>
      </c>
      <c r="O299">
        <f>_xlfn.XLOOKUP($A299,ALGLIB_SSA_XAUUSD!$AA$2:$AA$2401,ALGLIB_SSA_XAUUSD!$U$2:$U$2401,"",0)</f>
        <v/>
      </c>
      <c r="P299">
        <f>_xlfn.XLOOKUP($A299,ALGLIB_SSA_XAUUSD!$AA$2:$AA$2401,ALGLIB_SSA_XAUUSD!$V$2:$V$2401,"",0)</f>
        <v/>
      </c>
      <c r="S299">
        <f>A299</f>
        <v/>
      </c>
      <c r="T299">
        <f>J299</f>
        <v/>
      </c>
      <c r="U299">
        <f>K299</f>
        <v/>
      </c>
      <c r="V299" s="14">
        <f>IF($A299="","",MOD(ROW()-2,12)+1)</f>
        <v/>
      </c>
      <c r="W299">
        <f>L299</f>
        <v/>
      </c>
      <c r="X299" s="14">
        <f>IF(F299="","",F299)</f>
        <v/>
      </c>
      <c r="Y299" s="14">
        <f>IF(G299="","",G299)</f>
        <v/>
      </c>
      <c r="Z299">
        <f>M299</f>
        <v/>
      </c>
      <c r="AA299">
        <f>N299</f>
        <v/>
      </c>
      <c r="AB299" s="14">
        <f>IF(H299="","",H299)</f>
        <v/>
      </c>
      <c r="AC299">
        <f>O299</f>
        <v/>
      </c>
      <c r="AD299" s="14">
        <f>IF(I299="","",I299)</f>
        <v/>
      </c>
      <c r="AE299">
        <f>P299</f>
        <v/>
      </c>
      <c r="AH299">
        <f>IF(S299&lt;&gt;"",S299,AH298+900)</f>
        <v/>
      </c>
      <c r="AI299">
        <f>IF(T299&lt;&gt;"",T299,AI298)</f>
        <v/>
      </c>
      <c r="AJ299">
        <f>IF(U299&lt;&gt;"",U299,AJ298)</f>
        <v/>
      </c>
      <c r="AK299">
        <f>IF(W299&lt;&gt;"",W299,"")</f>
        <v/>
      </c>
      <c r="AL299" s="14">
        <f>IF(X299&lt;&gt;"",X299,"")</f>
        <v/>
      </c>
      <c r="AM299" s="14">
        <f>IF(Y299&lt;&gt;"",Y299,"")</f>
        <v/>
      </c>
      <c r="AN299" s="14">
        <f>IF(OR(AL299="",AM299=""),"",AL299-AM299)</f>
        <v/>
      </c>
      <c r="AO299">
        <f>IF(AN299="","",IF(AN299&gt;0,"Bullish","Bearish"))</f>
        <v/>
      </c>
      <c r="AP299">
        <f>IF(AO299="",AP298,AO299)</f>
        <v/>
      </c>
      <c r="AQ299" s="14">
        <f>IF(AB299&lt;&gt;"",AB299,"")</f>
        <v/>
      </c>
      <c r="AR299" s="14">
        <f>IF(AD299&lt;&gt;"",AD299,"")</f>
        <v/>
      </c>
      <c r="AS299">
        <f>IF(AS298+1=13,1,AS298+1)</f>
        <v/>
      </c>
      <c r="AT299">
        <f>IFERROR(IF(SLOPE($AQ$278:$AQ$289,$AS$278:$AS$289)&gt;0,MIN(3,ABS(SLOPE($AQ$278:$AQ$289,$AS$278:$AS$289))),IF(SLOPE($AQ$278:$AQ$289,$AS$278:$AS$289)&lt;-0.5,-0.5,0)),0)</f>
        <v/>
      </c>
      <c r="AU299">
        <f>IFERROR(IF(SLOPE($AR$278:$AR$289,$AS$278:$AS$289)&lt;0,MAX(-3,-ABS(SLOPE($AR$278:$AR$289,$AS$278:$AS$289))),IF(SLOPE($AR$278:$AR$289,$AS$278:$AS$289)&gt;0.5,0.5,0)),0)</f>
        <v/>
      </c>
      <c r="AV299">
        <f>($AQ$290+(AT299*(AS299-1)))</f>
        <v/>
      </c>
      <c r="AW299">
        <f>($AR$290+(AU299*(AS299-1)))</f>
        <v/>
      </c>
      <c r="AX299">
        <f>IF(AT299&gt;0,AV299+AT299,AV299)</f>
        <v/>
      </c>
      <c r="AY299">
        <f>IF(AU299&lt;0,AW299+AU299,AW299)</f>
        <v/>
      </c>
      <c r="BA299" s="14">
        <f>IFERROR(AX299-AQ299,"")</f>
        <v/>
      </c>
      <c r="BB299" s="14">
        <f>IFERROR(AY299-AR299,"")</f>
        <v/>
      </c>
      <c r="BD299">
        <f>AH299</f>
        <v/>
      </c>
      <c r="BE299">
        <f>AI299</f>
        <v/>
      </c>
      <c r="BF299">
        <f>AJ299</f>
        <v/>
      </c>
      <c r="BG299" s="14">
        <f>L299</f>
        <v/>
      </c>
      <c r="BH299" s="14">
        <f>IF(X299="","",X299)</f>
        <v/>
      </c>
      <c r="BI299" s="14">
        <f>IF(Y299="","",Y299)</f>
        <v/>
      </c>
      <c r="BJ299">
        <f>Z299</f>
        <v/>
      </c>
      <c r="BK299">
        <f>AA299</f>
        <v/>
      </c>
      <c r="BL299">
        <f>IFERROR(AX299,"")</f>
        <v/>
      </c>
      <c r="BM299">
        <f>IFERROR(AY299,"")</f>
        <v/>
      </c>
    </row>
    <row r="300" ht="14.25" customHeight="1">
      <c r="A300">
        <f>ALGLIB_SSA_XAUUSD!AA300</f>
        <v/>
      </c>
      <c r="B300">
        <f>IF($A300="","",INDEX(ALGLIB_SSA_XAUUSD!$B$2:$B$2401,MATCH($A300,ALGLIB_SSA_XAUUSD!$A$2:$A$2401,1)))</f>
        <v/>
      </c>
      <c r="C300">
        <f>IF($A300="","",INDEX(ALGLIB_SSA_XAUUSD!$C$2:$C$2401,MATCH($A300,ALGLIB_SSA_XAUUSD!$A$2:$A$2401,1)))</f>
        <v/>
      </c>
      <c r="D300" s="14">
        <f>IF($A300="","",INT((ROW()-2)/12)+1)</f>
        <v/>
      </c>
      <c r="E300" s="14">
        <f>IF(AND(E302&lt;&gt;"",D302=D290+1),E290+(E302-E290)*10/12,"")</f>
        <v/>
      </c>
      <c r="F300" s="14">
        <f>IF(AND(F302&lt;&gt;"",D302=D290+1),F290+(F302-F290)*10/12,"")</f>
        <v/>
      </c>
      <c r="G300" s="14">
        <f>IF(AND(G302&lt;&gt;"",D302=D290+1),G290+(G302-G290)*10/12,"")</f>
        <v/>
      </c>
      <c r="H300" s="14">
        <f>IF(AND(H302&lt;&gt;"",D302=D290+1),H290+(H302-H290)*10/12,"")</f>
        <v/>
      </c>
      <c r="I300" s="14">
        <f>IF(AND(L302&lt;&gt;"",D302=D290+1),I290+(I302-I290)*10/12,"")</f>
        <v/>
      </c>
      <c r="J300">
        <f>_xlfn.XLOOKUP($A300,ALGLIB_SSA_XAUUSD!$AA$2:$AA$2401,ALGLIB_SSA_XAUUSD!$P$2:$P$2401,"",0)</f>
        <v/>
      </c>
      <c r="K300">
        <f>_xlfn.XLOOKUP($A300,ALGLIB_SSA_XAUUSD!$AA$2:$AA$2401,ALGLIB_SSA_XAUUSD!$Q$2:$Q$2401,"",0)</f>
        <v/>
      </c>
      <c r="L300">
        <f>_xlfn.XLOOKUP($A300,ALGLIB_SSA_XAUUSD!$AA$2:$AA$2401,ALGLIB_SSA_XAUUSD!$R$2:$R$2401,"",0)</f>
        <v/>
      </c>
      <c r="M300">
        <f>_xlfn.XLOOKUP($A300,ALGLIB_SSA_XAUUSD!$AA$2:$AA$2401,ALGLIB_SSA_XAUUSD!$S$2:$S$2401,"",0)</f>
        <v/>
      </c>
      <c r="N300">
        <f>_xlfn.XLOOKUP($A300,ALGLIB_SSA_XAUUSD!$AA$2:$AA$2401,ALGLIB_SSA_XAUUSD!$T$2:$T$2401,"",0)</f>
        <v/>
      </c>
      <c r="O300">
        <f>_xlfn.XLOOKUP($A300,ALGLIB_SSA_XAUUSD!$AA$2:$AA$2401,ALGLIB_SSA_XAUUSD!$U$2:$U$2401,"",0)</f>
        <v/>
      </c>
      <c r="P300">
        <f>_xlfn.XLOOKUP($A300,ALGLIB_SSA_XAUUSD!$AA$2:$AA$2401,ALGLIB_SSA_XAUUSD!$V$2:$V$2401,"",0)</f>
        <v/>
      </c>
      <c r="S300">
        <f>A300</f>
        <v/>
      </c>
      <c r="T300">
        <f>J300</f>
        <v/>
      </c>
      <c r="U300">
        <f>K300</f>
        <v/>
      </c>
      <c r="V300" s="14">
        <f>IF($A300="","",MOD(ROW()-2,12)+1)</f>
        <v/>
      </c>
      <c r="W300">
        <f>L300</f>
        <v/>
      </c>
      <c r="X300" s="14">
        <f>IF(F300="","",F300)</f>
        <v/>
      </c>
      <c r="Y300" s="14">
        <f>IF(G300="","",G300)</f>
        <v/>
      </c>
      <c r="Z300">
        <f>M300</f>
        <v/>
      </c>
      <c r="AA300">
        <f>N300</f>
        <v/>
      </c>
      <c r="AB300" s="14">
        <f>IF(H300="","",H300)</f>
        <v/>
      </c>
      <c r="AC300">
        <f>O300</f>
        <v/>
      </c>
      <c r="AD300" s="14">
        <f>IF(I300="","",I300)</f>
        <v/>
      </c>
      <c r="AE300">
        <f>P300</f>
        <v/>
      </c>
      <c r="AH300">
        <f>IF(S300&lt;&gt;"",S300,AH299+900)</f>
        <v/>
      </c>
      <c r="AI300">
        <f>IF(T300&lt;&gt;"",T300,AI299)</f>
        <v/>
      </c>
      <c r="AJ300">
        <f>IF(U300&lt;&gt;"",U300,AJ299)</f>
        <v/>
      </c>
      <c r="AK300">
        <f>IF(W300&lt;&gt;"",W300,"")</f>
        <v/>
      </c>
      <c r="AL300" s="14">
        <f>IF(X300&lt;&gt;"",X300,"")</f>
        <v/>
      </c>
      <c r="AM300" s="14">
        <f>IF(Y300&lt;&gt;"",Y300,"")</f>
        <v/>
      </c>
      <c r="AN300" s="14">
        <f>IF(OR(AL300="",AM300=""),"",AL300-AM300)</f>
        <v/>
      </c>
      <c r="AO300">
        <f>IF(AN300="","",IF(AN300&gt;0,"Bullish","Bearish"))</f>
        <v/>
      </c>
      <c r="AP300">
        <f>IF(AO300="",AP299,AO300)</f>
        <v/>
      </c>
      <c r="AQ300" s="14">
        <f>IF(AB300&lt;&gt;"",AB300,"")</f>
        <v/>
      </c>
      <c r="AR300" s="14">
        <f>IF(AD300&lt;&gt;"",AD300,"")</f>
        <v/>
      </c>
      <c r="AS300">
        <f>IF(AS299+1=13,1,AS299+1)</f>
        <v/>
      </c>
      <c r="AT300">
        <f>IFERROR(IF(SLOPE($AQ$278:$AQ$289,$AS$278:$AS$289)&gt;0,MIN(3,ABS(SLOPE($AQ$278:$AQ$289,$AS$278:$AS$289))),IF(SLOPE($AQ$278:$AQ$289,$AS$278:$AS$289)&lt;-0.5,-0.5,0)),0)</f>
        <v/>
      </c>
      <c r="AU300">
        <f>IFERROR(IF(SLOPE($AR$278:$AR$289,$AS$278:$AS$289)&lt;0,MAX(-3,-ABS(SLOPE($AR$278:$AR$289,$AS$278:$AS$289))),IF(SLOPE($AR$278:$AR$289,$AS$278:$AS$289)&gt;0.5,0.5,0)),0)</f>
        <v/>
      </c>
      <c r="AV300">
        <f>($AQ$290+(AT300*(AS300-1)))</f>
        <v/>
      </c>
      <c r="AW300">
        <f>($AR$290+(AU300*(AS300-1)))</f>
        <v/>
      </c>
      <c r="AX300">
        <f>IF(AT300&gt;0,AV300+AT300,AV300)</f>
        <v/>
      </c>
      <c r="AY300">
        <f>IF(AU300&lt;0,AW300+AU300,AW300)</f>
        <v/>
      </c>
      <c r="BA300" s="14">
        <f>IFERROR(AX300-AQ300,"")</f>
        <v/>
      </c>
      <c r="BB300" s="14">
        <f>IFERROR(AY300-AR300,"")</f>
        <v/>
      </c>
      <c r="BD300">
        <f>AH300</f>
        <v/>
      </c>
      <c r="BE300">
        <f>AI300</f>
        <v/>
      </c>
      <c r="BF300">
        <f>AJ300</f>
        <v/>
      </c>
      <c r="BG300" s="14">
        <f>L300</f>
        <v/>
      </c>
      <c r="BH300" s="14">
        <f>IF(X300="","",X300)</f>
        <v/>
      </c>
      <c r="BI300" s="14">
        <f>IF(Y300="","",Y300)</f>
        <v/>
      </c>
      <c r="BJ300">
        <f>Z300</f>
        <v/>
      </c>
      <c r="BK300">
        <f>AA300</f>
        <v/>
      </c>
      <c r="BL300">
        <f>IFERROR(AX300,"")</f>
        <v/>
      </c>
      <c r="BM300">
        <f>IFERROR(AY300,"")</f>
        <v/>
      </c>
    </row>
    <row r="301" ht="14.25" customHeight="1">
      <c r="A301">
        <f>ALGLIB_SSA_XAUUSD!AA301</f>
        <v/>
      </c>
      <c r="B301">
        <f>IF($A301="","",INDEX(ALGLIB_SSA_XAUUSD!$B$2:$B$2401,MATCH($A301,ALGLIB_SSA_XAUUSD!$A$2:$A$2401,1)))</f>
        <v/>
      </c>
      <c r="C301">
        <f>IF($A301="","",INDEX(ALGLIB_SSA_XAUUSD!$C$2:$C$2401,MATCH($A301,ALGLIB_SSA_XAUUSD!$A$2:$A$2401,1)))</f>
        <v/>
      </c>
      <c r="D301" s="14">
        <f>IF($A301="","",INT((ROW()-2)/12)+1)</f>
        <v/>
      </c>
      <c r="E301" s="14">
        <f>IF(AND(E302&lt;&gt;"",D302=D290+1),E290+(E302-E290)*11/12,"")</f>
        <v/>
      </c>
      <c r="F301" s="14">
        <f>IF(AND(F302&lt;&gt;"",D302=D290+1),F290+(F302-F290)*11/12,"")</f>
        <v/>
      </c>
      <c r="G301" s="14">
        <f>IF(AND(G302&lt;&gt;"",D302=D290+1),G290+(G302-G290)*11/12,"")</f>
        <v/>
      </c>
      <c r="H301" s="14">
        <f>IF(AND(H302&lt;&gt;"",D302=D290+1),H290+(H302-H290)*11/12,"")</f>
        <v/>
      </c>
      <c r="I301" s="14">
        <f>IF(AND(L302&lt;&gt;"",D302=D290+1),I290+(I302-I290)*11/12,"")</f>
        <v/>
      </c>
      <c r="J301">
        <f>_xlfn.XLOOKUP($A301,ALGLIB_SSA_XAUUSD!$AA$2:$AA$2401,ALGLIB_SSA_XAUUSD!$P$2:$P$2401,"",0)</f>
        <v/>
      </c>
      <c r="K301">
        <f>_xlfn.XLOOKUP($A301,ALGLIB_SSA_XAUUSD!$AA$2:$AA$2401,ALGLIB_SSA_XAUUSD!$Q$2:$Q$2401,"",0)</f>
        <v/>
      </c>
      <c r="L301">
        <f>_xlfn.XLOOKUP($A301,ALGLIB_SSA_XAUUSD!$AA$2:$AA$2401,ALGLIB_SSA_XAUUSD!$R$2:$R$2401,"",0)</f>
        <v/>
      </c>
      <c r="M301">
        <f>_xlfn.XLOOKUP($A301,ALGLIB_SSA_XAUUSD!$AA$2:$AA$2401,ALGLIB_SSA_XAUUSD!$S$2:$S$2401,"",0)</f>
        <v/>
      </c>
      <c r="N301">
        <f>_xlfn.XLOOKUP($A301,ALGLIB_SSA_XAUUSD!$AA$2:$AA$2401,ALGLIB_SSA_XAUUSD!$T$2:$T$2401,"",0)</f>
        <v/>
      </c>
      <c r="O301">
        <f>_xlfn.XLOOKUP($A301,ALGLIB_SSA_XAUUSD!$AA$2:$AA$2401,ALGLIB_SSA_XAUUSD!$U$2:$U$2401,"",0)</f>
        <v/>
      </c>
      <c r="P301">
        <f>_xlfn.XLOOKUP($A301,ALGLIB_SSA_XAUUSD!$AA$2:$AA$2401,ALGLIB_SSA_XAUUSD!$V$2:$V$2401,"",0)</f>
        <v/>
      </c>
      <c r="S301">
        <f>A301</f>
        <v/>
      </c>
      <c r="T301">
        <f>J301</f>
        <v/>
      </c>
      <c r="U301">
        <f>K301</f>
        <v/>
      </c>
      <c r="V301" s="14">
        <f>IF($A301="","",MOD(ROW()-2,12)+1)</f>
        <v/>
      </c>
      <c r="W301">
        <f>L301</f>
        <v/>
      </c>
      <c r="X301" s="14">
        <f>IF(F301="","",F301)</f>
        <v/>
      </c>
      <c r="Y301" s="14">
        <f>IF(G301="","",G301)</f>
        <v/>
      </c>
      <c r="Z301">
        <f>M301</f>
        <v/>
      </c>
      <c r="AA301">
        <f>N301</f>
        <v/>
      </c>
      <c r="AB301" s="14">
        <f>IF(H301="","",H301)</f>
        <v/>
      </c>
      <c r="AC301">
        <f>O301</f>
        <v/>
      </c>
      <c r="AD301" s="14">
        <f>IF(I301="","",I301)</f>
        <v/>
      </c>
      <c r="AE301">
        <f>P301</f>
        <v/>
      </c>
      <c r="AH301">
        <f>IF(S301&lt;&gt;"",S301,AH300+900)</f>
        <v/>
      </c>
      <c r="AI301">
        <f>IF(T301&lt;&gt;"",T301,AI300)</f>
        <v/>
      </c>
      <c r="AJ301">
        <f>IF(U301&lt;&gt;"",U301,AJ300)</f>
        <v/>
      </c>
      <c r="AK301">
        <f>IF(W301&lt;&gt;"",W301,"")</f>
        <v/>
      </c>
      <c r="AL301" s="14">
        <f>IF(X301&lt;&gt;"",X301,"")</f>
        <v/>
      </c>
      <c r="AM301" s="14">
        <f>IF(Y301&lt;&gt;"",Y301,"")</f>
        <v/>
      </c>
      <c r="AN301" s="14">
        <f>IF(OR(AL301="",AM301=""),"",AL301-AM301)</f>
        <v/>
      </c>
      <c r="AO301">
        <f>IF(AN301="","",IF(AN301&gt;0,"Bullish","Bearish"))</f>
        <v/>
      </c>
      <c r="AP301">
        <f>IF(AO301="",AP300,AO301)</f>
        <v/>
      </c>
      <c r="AQ301" s="14">
        <f>IF(AB301&lt;&gt;"",AB301,"")</f>
        <v/>
      </c>
      <c r="AR301" s="14">
        <f>IF(AD301&lt;&gt;"",AD301,"")</f>
        <v/>
      </c>
      <c r="AS301">
        <f>IF(AS300+1=13,1,AS300+1)</f>
        <v/>
      </c>
      <c r="AT301">
        <f>IFERROR(IF(SLOPE($AQ$278:$AQ$289,$AS$278:$AS$289)&gt;0,MIN(3,ABS(SLOPE($AQ$278:$AQ$289,$AS$278:$AS$289))),IF(SLOPE($AQ$278:$AQ$289,$AS$278:$AS$289)&lt;-0.5,-0.5,0)),0)</f>
        <v/>
      </c>
      <c r="AU301">
        <f>IFERROR(IF(SLOPE($AR$278:$AR$289,$AS$278:$AS$289)&lt;0,MAX(-3,-ABS(SLOPE($AR$278:$AR$289,$AS$278:$AS$289))),IF(SLOPE($AR$278:$AR$289,$AS$278:$AS$289)&gt;0.5,0.5,0)),0)</f>
        <v/>
      </c>
      <c r="AV301">
        <f>($AQ$290+(AT301*(AS301-1)))</f>
        <v/>
      </c>
      <c r="AW301">
        <f>($AR$290+(AU301*(AS301-1)))</f>
        <v/>
      </c>
      <c r="AX301">
        <f>IF(AT301&gt;0,AV301+AT301,AV301)</f>
        <v/>
      </c>
      <c r="AY301">
        <f>IF(AU301&lt;0,AW301+AU301,AW301)</f>
        <v/>
      </c>
      <c r="BA301" s="14">
        <f>IFERROR(AX301-AQ301,"")</f>
        <v/>
      </c>
      <c r="BB301" s="14">
        <f>IFERROR(AY301-AR301,"")</f>
        <v/>
      </c>
      <c r="BD301">
        <f>AH301</f>
        <v/>
      </c>
      <c r="BE301">
        <f>AI301</f>
        <v/>
      </c>
      <c r="BF301">
        <f>AJ301</f>
        <v/>
      </c>
      <c r="BG301" s="14">
        <f>L301</f>
        <v/>
      </c>
      <c r="BH301" s="14">
        <f>IF(X301="","",X301)</f>
        <v/>
      </c>
      <c r="BI301" s="14">
        <f>IF(Y301="","",Y301)</f>
        <v/>
      </c>
      <c r="BJ301">
        <f>Z301</f>
        <v/>
      </c>
      <c r="BK301">
        <f>AA301</f>
        <v/>
      </c>
      <c r="BL301">
        <f>IFERROR(AX301,"")</f>
        <v/>
      </c>
      <c r="BM301">
        <f>IFERROR(AY301,"")</f>
        <v/>
      </c>
    </row>
    <row r="302" ht="14.25" customHeight="1">
      <c r="A302">
        <f>ALGLIB_SSA_XAUUSD!AA302</f>
        <v/>
      </c>
      <c r="B302">
        <f>IF($A302="","",INDEX(ALGLIB_SSA_XAUUSD!$B$2:$B$2401,MATCH($A302,ALGLIB_SSA_XAUUSD!$A$2:$A$2401,1)))</f>
        <v/>
      </c>
      <c r="C302">
        <f>IF($A302="","",INDEX(ALGLIB_SSA_XAUUSD!$C$2:$C$2401,MATCH($A302,ALGLIB_SSA_XAUUSD!$A$2:$A$2401,1)))</f>
        <v/>
      </c>
      <c r="D302" s="14">
        <f>IF($A302="","",INT((ROW()-2)/12)+1)</f>
        <v/>
      </c>
      <c r="E302" s="14">
        <f>IF($A302="","",INDEX(ALGLIB_SSA_XAUUSD!$D$2:$D$2401,MATCH($A302,ALGLIB_SSA_XAUUSD!$A$2:$A$2401,1)))</f>
        <v/>
      </c>
      <c r="F302" s="14">
        <f>IF($A302="","",INDEX(ALGLIB_SSA_XAUUSD!$E$2:$E$2401,MATCH($A302,ALGLIB_SSA_XAUUSD!$A$2:$A$2401,1)))</f>
        <v/>
      </c>
      <c r="G302" s="14">
        <f>IF($A302="","",INDEX(ALGLIB_SSA_XAUUSD!$F$2:$F$2401,MATCH($A302,ALGLIB_SSA_XAUUSD!$A$2:$A$2401,1)))</f>
        <v/>
      </c>
      <c r="H302" s="14">
        <f>IF($A302="","",INDEX(ALGLIB_SSA_XAUUSD!$G$2:$G$2401,MATCH($A302,ALGLIB_SSA_XAUUSD!$A$2:$A$2401,1)))</f>
        <v/>
      </c>
      <c r="I302" s="14">
        <f>IF($A302="","",INDEX(ALGLIB_SSA_XAUUSD!$H$2:$H$2401,MATCH($A302,ALGLIB_SSA_XAUUSD!$A$2:$A$2401,1)))</f>
        <v/>
      </c>
      <c r="J302">
        <f>_xlfn.XLOOKUP($A302,ALGLIB_SSA_XAUUSD!$AA$2:$AA$2401,ALGLIB_SSA_XAUUSD!$P$2:$P$2401,"",0)</f>
        <v/>
      </c>
      <c r="K302">
        <f>_xlfn.XLOOKUP($A302,ALGLIB_SSA_XAUUSD!$AA$2:$AA$2401,ALGLIB_SSA_XAUUSD!$Q$2:$Q$2401,"",0)</f>
        <v/>
      </c>
      <c r="L302">
        <f>_xlfn.XLOOKUP($A302,ALGLIB_SSA_XAUUSD!$AA$2:$AA$2401,ALGLIB_SSA_XAUUSD!$R$2:$R$2401,"",0)</f>
        <v/>
      </c>
      <c r="M302">
        <f>_xlfn.XLOOKUP($A302,ALGLIB_SSA_XAUUSD!$AA$2:$AA$2401,ALGLIB_SSA_XAUUSD!$S$2:$S$2401,"",0)</f>
        <v/>
      </c>
      <c r="N302">
        <f>_xlfn.XLOOKUP($A302,ALGLIB_SSA_XAUUSD!$AA$2:$AA$2401,ALGLIB_SSA_XAUUSD!$T$2:$T$2401,"",0)</f>
        <v/>
      </c>
      <c r="O302">
        <f>_xlfn.XLOOKUP($A302,ALGLIB_SSA_XAUUSD!$AA$2:$AA$2401,ALGLIB_SSA_XAUUSD!$U$2:$U$2401,"",0)</f>
        <v/>
      </c>
      <c r="P302">
        <f>_xlfn.XLOOKUP($A302,ALGLIB_SSA_XAUUSD!$AA$2:$AA$2401,ALGLIB_SSA_XAUUSD!$V$2:$V$2401,"",0)</f>
        <v/>
      </c>
      <c r="S302">
        <f>A302</f>
        <v/>
      </c>
      <c r="T302">
        <f>J302</f>
        <v/>
      </c>
      <c r="U302">
        <f>K302</f>
        <v/>
      </c>
      <c r="V302" s="14">
        <f>IF($A302="","",MOD(ROW()-2,12)+1)</f>
        <v/>
      </c>
      <c r="W302">
        <f>L302</f>
        <v/>
      </c>
      <c r="X302" s="14">
        <f>IF(F302="","",F302)</f>
        <v/>
      </c>
      <c r="Y302" s="14">
        <f>IF(G302="","",G302)</f>
        <v/>
      </c>
      <c r="Z302">
        <f>M302</f>
        <v/>
      </c>
      <c r="AA302">
        <f>N302</f>
        <v/>
      </c>
      <c r="AB302" s="14">
        <f>IF(H302="","",H302)</f>
        <v/>
      </c>
      <c r="AC302">
        <f>O302</f>
        <v/>
      </c>
      <c r="AD302" s="14">
        <f>IF(I302="","",I302)</f>
        <v/>
      </c>
      <c r="AE302">
        <f>P302</f>
        <v/>
      </c>
      <c r="AH302">
        <f>IF(S302&lt;&gt;"",S302,AH301+900)</f>
        <v/>
      </c>
      <c r="AI302">
        <f>IF(T302&lt;&gt;"",T302,AI301)</f>
        <v/>
      </c>
      <c r="AJ302">
        <f>IF(U302&lt;&gt;"",U302,AJ301)</f>
        <v/>
      </c>
      <c r="AK302">
        <f>IF(W302&lt;&gt;"",W302,"")</f>
        <v/>
      </c>
      <c r="AL302" s="14">
        <f>IF(X302&lt;&gt;"",X302,"")</f>
        <v/>
      </c>
      <c r="AM302" s="14">
        <f>IF(Y302&lt;&gt;"",Y302,"")</f>
        <v/>
      </c>
      <c r="AN302" s="14">
        <f>IF(OR(AL302="",AM302=""),"",AL302-AM302)</f>
        <v/>
      </c>
      <c r="AO302">
        <f>IF(AN302="","",IF(AN302&gt;0,"Bullish","Bearish"))</f>
        <v/>
      </c>
      <c r="AP302">
        <f>IF(AO302="",AP301,AO302)</f>
        <v/>
      </c>
      <c r="AQ302" s="14">
        <f>IF(AB302&lt;&gt;"",AB302,"")</f>
        <v/>
      </c>
      <c r="AR302" s="14">
        <f>IF(AD302&lt;&gt;"",AD302,"")</f>
        <v/>
      </c>
      <c r="AS302">
        <f>IF(AS301+1=13,1,AS301+1)</f>
        <v/>
      </c>
      <c r="AT302">
        <f>IFERROR(IF(SLOPE($AQ$290:$AQ$301,$AS$290:$AS$301)&gt;0,MIN(3,ABS(SLOPE($AQ$290:$AQ$301,$AS$290:$AS$301))),IF(SLOPE($AQ$290:$AQ$301,$AS$290:$AS$301)&lt;-0.5,-0.5,0)),0)</f>
        <v/>
      </c>
      <c r="AU302">
        <f>IFERROR(IF(SLOPE($AR$290:$AR$301,$AS$290:$AS$301)&lt;0,MAX(-3,-ABS(SLOPE($AR$290:$AR$301,$AS$290:$AS$301))),IF(SLOPE($AR$290:$AR$301,$AS$290:$AS$301)&gt;0.5,0.5,0)),0)</f>
        <v/>
      </c>
      <c r="AV302">
        <f>($AQ$302+(AT302*(AS302-1)))</f>
        <v/>
      </c>
      <c r="AW302">
        <f>($AR$302+(AU302*(AS302-1)))</f>
        <v/>
      </c>
      <c r="AX302">
        <f>IF(AT302&gt;0,AV302+AT302,AV302)</f>
        <v/>
      </c>
      <c r="AY302">
        <f>IF(AU302&lt;0,AW302+AU302,AW302)</f>
        <v/>
      </c>
      <c r="BA302" s="14">
        <f>IFERROR(AX302-AQ302,"")</f>
        <v/>
      </c>
      <c r="BB302" s="14">
        <f>IFERROR(AY302-AR302,"")</f>
        <v/>
      </c>
      <c r="BD302">
        <f>AH302</f>
        <v/>
      </c>
      <c r="BE302">
        <f>AI302</f>
        <v/>
      </c>
      <c r="BF302">
        <f>AJ302</f>
        <v/>
      </c>
      <c r="BG302" s="14">
        <f>L302</f>
        <v/>
      </c>
      <c r="BH302" s="14">
        <f>IF(X302="","",X302)</f>
        <v/>
      </c>
      <c r="BI302" s="14">
        <f>IF(Y302="","",Y302)</f>
        <v/>
      </c>
      <c r="BJ302">
        <f>Z302</f>
        <v/>
      </c>
      <c r="BK302">
        <f>AA302</f>
        <v/>
      </c>
      <c r="BL302">
        <f>IFERROR(AX302,"")</f>
        <v/>
      </c>
      <c r="BM302">
        <f>IFERROR(AY302,"")</f>
        <v/>
      </c>
    </row>
    <row r="303" ht="14.25" customHeight="1">
      <c r="A303">
        <f>ALGLIB_SSA_XAUUSD!AA303</f>
        <v/>
      </c>
      <c r="B303">
        <f>IF($A303="","",INDEX(ALGLIB_SSA_XAUUSD!$B$2:$B$2401,MATCH($A303,ALGLIB_SSA_XAUUSD!$A$2:$A$2401,1)))</f>
        <v/>
      </c>
      <c r="C303">
        <f>IF($A303="","",INDEX(ALGLIB_SSA_XAUUSD!$C$2:$C$2401,MATCH($A303,ALGLIB_SSA_XAUUSD!$A$2:$A$2401,1)))</f>
        <v/>
      </c>
      <c r="D303" s="14">
        <f>IF($A303="","",INT((ROW()-2)/12)+1)</f>
        <v/>
      </c>
      <c r="E303" s="14">
        <f>IF(AND(E314&lt;&gt;"",D314=D302+1),E302+(E314-E302)*1/12,"")</f>
        <v/>
      </c>
      <c r="F303" s="14">
        <f>IF(AND(F314&lt;&gt;"",D314=D302+1),F302+(F314-F302)*1/12,"")</f>
        <v/>
      </c>
      <c r="G303" s="14">
        <f>IF(AND(G314&lt;&gt;"",D314=D302+1),G302+(G314-G302)*1/12,"")</f>
        <v/>
      </c>
      <c r="H303" s="14">
        <f>IF(AND(H314&lt;&gt;"",D314=D302+1),H302+(H314-H302)*1/12,"")</f>
        <v/>
      </c>
      <c r="I303" s="14">
        <f>IF(AND(L314&lt;&gt;"",D314=D302+1),I302+(I314-I302)*1/12,"")</f>
        <v/>
      </c>
      <c r="J303">
        <f>_xlfn.XLOOKUP($A303,ALGLIB_SSA_XAUUSD!$AA$2:$AA$2401,ALGLIB_SSA_XAUUSD!$P$2:$P$2401,"",0)</f>
        <v/>
      </c>
      <c r="K303">
        <f>_xlfn.XLOOKUP($A303,ALGLIB_SSA_XAUUSD!$AA$2:$AA$2401,ALGLIB_SSA_XAUUSD!$Q$2:$Q$2401,"",0)</f>
        <v/>
      </c>
      <c r="L303">
        <f>_xlfn.XLOOKUP($A303,ALGLIB_SSA_XAUUSD!$AA$2:$AA$2401,ALGLIB_SSA_XAUUSD!$R$2:$R$2401,"",0)</f>
        <v/>
      </c>
      <c r="M303">
        <f>_xlfn.XLOOKUP($A303,ALGLIB_SSA_XAUUSD!$AA$2:$AA$2401,ALGLIB_SSA_XAUUSD!$S$2:$S$2401,"",0)</f>
        <v/>
      </c>
      <c r="N303">
        <f>_xlfn.XLOOKUP($A303,ALGLIB_SSA_XAUUSD!$AA$2:$AA$2401,ALGLIB_SSA_XAUUSD!$T$2:$T$2401,"",0)</f>
        <v/>
      </c>
      <c r="O303">
        <f>_xlfn.XLOOKUP($A303,ALGLIB_SSA_XAUUSD!$AA$2:$AA$2401,ALGLIB_SSA_XAUUSD!$U$2:$U$2401,"",0)</f>
        <v/>
      </c>
      <c r="P303">
        <f>_xlfn.XLOOKUP($A303,ALGLIB_SSA_XAUUSD!$AA$2:$AA$2401,ALGLIB_SSA_XAUUSD!$V$2:$V$2401,"",0)</f>
        <v/>
      </c>
      <c r="S303">
        <f>A303</f>
        <v/>
      </c>
      <c r="T303">
        <f>J303</f>
        <v/>
      </c>
      <c r="U303">
        <f>K303</f>
        <v/>
      </c>
      <c r="V303" s="14">
        <f>IF($A303="","",MOD(ROW()-2,12)+1)</f>
        <v/>
      </c>
      <c r="W303">
        <f>L303</f>
        <v/>
      </c>
      <c r="X303" s="14">
        <f>IF(F303="","",F303)</f>
        <v/>
      </c>
      <c r="Y303" s="14">
        <f>IF(G303="","",G303)</f>
        <v/>
      </c>
      <c r="Z303">
        <f>M303</f>
        <v/>
      </c>
      <c r="AA303">
        <f>N303</f>
        <v/>
      </c>
      <c r="AB303" s="14">
        <f>IF(H303="","",H303)</f>
        <v/>
      </c>
      <c r="AC303">
        <f>O303</f>
        <v/>
      </c>
      <c r="AD303" s="14">
        <f>IF(I303="","",I303)</f>
        <v/>
      </c>
      <c r="AE303">
        <f>P303</f>
        <v/>
      </c>
      <c r="AH303">
        <f>IF(S303&lt;&gt;"",S303,AH302+900)</f>
        <v/>
      </c>
      <c r="AI303">
        <f>IF(T303&lt;&gt;"",T303,AI302)</f>
        <v/>
      </c>
      <c r="AJ303">
        <f>IF(U303&lt;&gt;"",U303,AJ302)</f>
        <v/>
      </c>
      <c r="AK303">
        <f>IF(W303&lt;&gt;"",W303,"")</f>
        <v/>
      </c>
      <c r="AL303" s="14">
        <f>IF(X303&lt;&gt;"",X303,"")</f>
        <v/>
      </c>
      <c r="AM303" s="14">
        <f>IF(Y303&lt;&gt;"",Y303,"")</f>
        <v/>
      </c>
      <c r="AN303" s="14">
        <f>IF(OR(AL303="",AM303=""),"",AL303-AM303)</f>
        <v/>
      </c>
      <c r="AO303">
        <f>IF(AN303="","",IF(AN303&gt;0,"Bullish","Bearish"))</f>
        <v/>
      </c>
      <c r="AP303">
        <f>IF(AO303="",AP302,AO303)</f>
        <v/>
      </c>
      <c r="AQ303" s="14">
        <f>IF(AB303&lt;&gt;"",AB303,"")</f>
        <v/>
      </c>
      <c r="AR303" s="14">
        <f>IF(AD303&lt;&gt;"",AD303,"")</f>
        <v/>
      </c>
      <c r="AS303">
        <f>IF(AS302+1=13,1,AS302+1)</f>
        <v/>
      </c>
      <c r="AT303">
        <f>IFERROR(IF(SLOPE($AQ$290:$AQ$301,$AS$290:$AS$301)&gt;0,MIN(3,ABS(SLOPE($AQ$290:$AQ$301,$AS$290:$AS$301))),IF(SLOPE($AQ$290:$AQ$301,$AS$290:$AS$301)&lt;-0.5,-0.5,0)),0)</f>
        <v/>
      </c>
      <c r="AU303">
        <f>IFERROR(IF(SLOPE($AR$290:$AR$301,$AS$290:$AS$301)&lt;0,MAX(-3,-ABS(SLOPE($AR$290:$AR$301,$AS$290:$AS$301))),IF(SLOPE($AR$290:$AR$301,$AS$290:$AS$301)&gt;0.5,0.5,0)),0)</f>
        <v/>
      </c>
      <c r="AV303">
        <f>($AQ$302+(AT303*(AS303-1)))</f>
        <v/>
      </c>
      <c r="AW303">
        <f>($AR$302+(AU303*(AS303-1)))</f>
        <v/>
      </c>
      <c r="AX303">
        <f>IF(AT303&gt;0,AV303+AT303,AV303)</f>
        <v/>
      </c>
      <c r="AY303">
        <f>IF(AU303&lt;0,AW303+AU303,AW303)</f>
        <v/>
      </c>
      <c r="BA303" s="14">
        <f>IFERROR(AX303-AQ303,"")</f>
        <v/>
      </c>
      <c r="BB303" s="14">
        <f>IFERROR(AY303-AR303,"")</f>
        <v/>
      </c>
      <c r="BD303">
        <f>AH303</f>
        <v/>
      </c>
      <c r="BE303">
        <f>AI303</f>
        <v/>
      </c>
      <c r="BF303">
        <f>AJ303</f>
        <v/>
      </c>
      <c r="BG303" s="14">
        <f>L303</f>
        <v/>
      </c>
      <c r="BH303" s="14">
        <f>IF(X303="","",X303)</f>
        <v/>
      </c>
      <c r="BI303" s="14">
        <f>IF(Y303="","",Y303)</f>
        <v/>
      </c>
      <c r="BJ303">
        <f>Z303</f>
        <v/>
      </c>
      <c r="BK303">
        <f>AA303</f>
        <v/>
      </c>
      <c r="BL303">
        <f>IFERROR(AX303,"")</f>
        <v/>
      </c>
      <c r="BM303">
        <f>IFERROR(AY303,"")</f>
        <v/>
      </c>
    </row>
    <row r="304" ht="14.25" customHeight="1">
      <c r="A304">
        <f>ALGLIB_SSA_XAUUSD!AA304</f>
        <v/>
      </c>
      <c r="B304">
        <f>IF($A304="","",INDEX(ALGLIB_SSA_XAUUSD!$B$2:$B$2401,MATCH($A304,ALGLIB_SSA_XAUUSD!$A$2:$A$2401,1)))</f>
        <v/>
      </c>
      <c r="C304">
        <f>IF($A304="","",INDEX(ALGLIB_SSA_XAUUSD!$C$2:$C$2401,MATCH($A304,ALGLIB_SSA_XAUUSD!$A$2:$A$2401,1)))</f>
        <v/>
      </c>
      <c r="D304" s="14">
        <f>IF($A304="","",INT((ROW()-2)/12)+1)</f>
        <v/>
      </c>
      <c r="E304" s="14">
        <f>IF(AND(E314&lt;&gt;"",D314=D302+1),E302+(E314-E302)*2/12,"")</f>
        <v/>
      </c>
      <c r="F304" s="14">
        <f>IF(AND(F314&lt;&gt;"",D314=D302+1),F302+(F314-F302)*2/12,"")</f>
        <v/>
      </c>
      <c r="G304" s="14">
        <f>IF(AND(G314&lt;&gt;"",D314=D302+1),G302+(G314-G302)*2/12,"")</f>
        <v/>
      </c>
      <c r="H304" s="14">
        <f>IF(AND(H314&lt;&gt;"",D314=D302+1),H302+(H314-H302)*2/12,"")</f>
        <v/>
      </c>
      <c r="I304" s="14">
        <f>IF(AND(L314&lt;&gt;"",D314=D302+1),I302+(I314-I302)*2/12,"")</f>
        <v/>
      </c>
      <c r="J304">
        <f>_xlfn.XLOOKUP($A304,ALGLIB_SSA_XAUUSD!$AA$2:$AA$2401,ALGLIB_SSA_XAUUSD!$P$2:$P$2401,"",0)</f>
        <v/>
      </c>
      <c r="K304">
        <f>_xlfn.XLOOKUP($A304,ALGLIB_SSA_XAUUSD!$AA$2:$AA$2401,ALGLIB_SSA_XAUUSD!$Q$2:$Q$2401,"",0)</f>
        <v/>
      </c>
      <c r="L304">
        <f>_xlfn.XLOOKUP($A304,ALGLIB_SSA_XAUUSD!$AA$2:$AA$2401,ALGLIB_SSA_XAUUSD!$R$2:$R$2401,"",0)</f>
        <v/>
      </c>
      <c r="M304">
        <f>_xlfn.XLOOKUP($A304,ALGLIB_SSA_XAUUSD!$AA$2:$AA$2401,ALGLIB_SSA_XAUUSD!$S$2:$S$2401,"",0)</f>
        <v/>
      </c>
      <c r="N304">
        <f>_xlfn.XLOOKUP($A304,ALGLIB_SSA_XAUUSD!$AA$2:$AA$2401,ALGLIB_SSA_XAUUSD!$T$2:$T$2401,"",0)</f>
        <v/>
      </c>
      <c r="O304">
        <f>_xlfn.XLOOKUP($A304,ALGLIB_SSA_XAUUSD!$AA$2:$AA$2401,ALGLIB_SSA_XAUUSD!$U$2:$U$2401,"",0)</f>
        <v/>
      </c>
      <c r="P304">
        <f>_xlfn.XLOOKUP($A304,ALGLIB_SSA_XAUUSD!$AA$2:$AA$2401,ALGLIB_SSA_XAUUSD!$V$2:$V$2401,"",0)</f>
        <v/>
      </c>
      <c r="S304">
        <f>A304</f>
        <v/>
      </c>
      <c r="T304">
        <f>J304</f>
        <v/>
      </c>
      <c r="U304">
        <f>K304</f>
        <v/>
      </c>
      <c r="V304" s="14">
        <f>IF($A304="","",MOD(ROW()-2,12)+1)</f>
        <v/>
      </c>
      <c r="W304">
        <f>L304</f>
        <v/>
      </c>
      <c r="X304" s="14">
        <f>IF(F304="","",F304)</f>
        <v/>
      </c>
      <c r="Y304" s="14">
        <f>IF(G304="","",G304)</f>
        <v/>
      </c>
      <c r="Z304">
        <f>M304</f>
        <v/>
      </c>
      <c r="AA304">
        <f>N304</f>
        <v/>
      </c>
      <c r="AB304" s="14">
        <f>IF(H304="","",H304)</f>
        <v/>
      </c>
      <c r="AC304">
        <f>O304</f>
        <v/>
      </c>
      <c r="AD304" s="14">
        <f>IF(I304="","",I304)</f>
        <v/>
      </c>
      <c r="AE304">
        <f>P304</f>
        <v/>
      </c>
      <c r="AH304">
        <f>IF(S304&lt;&gt;"",S304,AH303+900)</f>
        <v/>
      </c>
      <c r="AI304">
        <f>IF(T304&lt;&gt;"",T304,AI303)</f>
        <v/>
      </c>
      <c r="AJ304">
        <f>IF(U304&lt;&gt;"",U304,AJ303)</f>
        <v/>
      </c>
      <c r="AK304">
        <f>IF(W304&lt;&gt;"",W304,"")</f>
        <v/>
      </c>
      <c r="AL304" s="14">
        <f>IF(X304&lt;&gt;"",X304,"")</f>
        <v/>
      </c>
      <c r="AM304" s="14">
        <f>IF(Y304&lt;&gt;"",Y304,"")</f>
        <v/>
      </c>
      <c r="AN304" s="14">
        <f>IF(OR(AL304="",AM304=""),"",AL304-AM304)</f>
        <v/>
      </c>
      <c r="AO304">
        <f>IF(AN304="","",IF(AN304&gt;0,"Bullish","Bearish"))</f>
        <v/>
      </c>
      <c r="AP304">
        <f>IF(AO304="",AP303,AO304)</f>
        <v/>
      </c>
      <c r="AQ304" s="14">
        <f>IF(AB304&lt;&gt;"",AB304,"")</f>
        <v/>
      </c>
      <c r="AR304" s="14">
        <f>IF(AD304&lt;&gt;"",AD304,"")</f>
        <v/>
      </c>
      <c r="AS304">
        <f>IF(AS303+1=13,1,AS303+1)</f>
        <v/>
      </c>
      <c r="AT304">
        <f>IFERROR(IF(SLOPE($AQ$290:$AQ$301,$AS$290:$AS$301)&gt;0,MIN(3,ABS(SLOPE($AQ$290:$AQ$301,$AS$290:$AS$301))),IF(SLOPE($AQ$290:$AQ$301,$AS$290:$AS$301)&lt;-0.5,-0.5,0)),0)</f>
        <v/>
      </c>
      <c r="AU304">
        <f>IFERROR(IF(SLOPE($AR$290:$AR$301,$AS$290:$AS$301)&lt;0,MAX(-3,-ABS(SLOPE($AR$290:$AR$301,$AS$290:$AS$301))),IF(SLOPE($AR$290:$AR$301,$AS$290:$AS$301)&gt;0.5,0.5,0)),0)</f>
        <v/>
      </c>
      <c r="AV304">
        <f>($AQ$302+(AT304*(AS304-1)))</f>
        <v/>
      </c>
      <c r="AW304">
        <f>($AR$302+(AU304*(AS304-1)))</f>
        <v/>
      </c>
      <c r="AX304">
        <f>IF(AT304&gt;0,AV304+AT304,AV304)</f>
        <v/>
      </c>
      <c r="AY304">
        <f>IF(AU304&lt;0,AW304+AU304,AW304)</f>
        <v/>
      </c>
      <c r="BA304" s="14">
        <f>IFERROR(AX304-AQ304,"")</f>
        <v/>
      </c>
      <c r="BB304" s="14">
        <f>IFERROR(AY304-AR304,"")</f>
        <v/>
      </c>
      <c r="BD304">
        <f>AH304</f>
        <v/>
      </c>
      <c r="BE304">
        <f>AI304</f>
        <v/>
      </c>
      <c r="BF304">
        <f>AJ304</f>
        <v/>
      </c>
      <c r="BG304" s="14">
        <f>L304</f>
        <v/>
      </c>
      <c r="BH304" s="14">
        <f>IF(X304="","",X304)</f>
        <v/>
      </c>
      <c r="BI304" s="14">
        <f>IF(Y304="","",Y304)</f>
        <v/>
      </c>
      <c r="BJ304">
        <f>Z304</f>
        <v/>
      </c>
      <c r="BK304">
        <f>AA304</f>
        <v/>
      </c>
      <c r="BL304">
        <f>IFERROR(AX304,"")</f>
        <v/>
      </c>
      <c r="BM304">
        <f>IFERROR(AY304,"")</f>
        <v/>
      </c>
    </row>
    <row r="305" ht="14.25" customHeight="1">
      <c r="A305">
        <f>ALGLIB_SSA_XAUUSD!AA305</f>
        <v/>
      </c>
      <c r="B305">
        <f>IF($A305="","",INDEX(ALGLIB_SSA_XAUUSD!$B$2:$B$2401,MATCH($A305,ALGLIB_SSA_XAUUSD!$A$2:$A$2401,1)))</f>
        <v/>
      </c>
      <c r="C305">
        <f>IF($A305="","",INDEX(ALGLIB_SSA_XAUUSD!$C$2:$C$2401,MATCH($A305,ALGLIB_SSA_XAUUSD!$A$2:$A$2401,1)))</f>
        <v/>
      </c>
      <c r="D305" s="14">
        <f>IF($A305="","",INT((ROW()-2)/12)+1)</f>
        <v/>
      </c>
      <c r="E305" s="14">
        <f>IF(AND(E314&lt;&gt;"",D314=D302+1),E302+(E314-E302)*3/12,"")</f>
        <v/>
      </c>
      <c r="F305" s="14">
        <f>IF(AND(F314&lt;&gt;"",D314=D302+1),F302+(F314-F302)*3/12,"")</f>
        <v/>
      </c>
      <c r="G305" s="14">
        <f>IF(AND(G314&lt;&gt;"",D314=D302+1),G302+(G314-G302)*3/12,"")</f>
        <v/>
      </c>
      <c r="H305" s="14">
        <f>IF(AND(H314&lt;&gt;"",D314=D302+1),H302+(H314-H302)*3/12,"")</f>
        <v/>
      </c>
      <c r="I305" s="14">
        <f>IF(AND(L314&lt;&gt;"",D314=D302+1),I302+(I314-I302)*3/12,"")</f>
        <v/>
      </c>
      <c r="J305">
        <f>_xlfn.XLOOKUP($A305,ALGLIB_SSA_XAUUSD!$AA$2:$AA$2401,ALGLIB_SSA_XAUUSD!$P$2:$P$2401,"",0)</f>
        <v/>
      </c>
      <c r="K305">
        <f>_xlfn.XLOOKUP($A305,ALGLIB_SSA_XAUUSD!$AA$2:$AA$2401,ALGLIB_SSA_XAUUSD!$Q$2:$Q$2401,"",0)</f>
        <v/>
      </c>
      <c r="L305">
        <f>_xlfn.XLOOKUP($A305,ALGLIB_SSA_XAUUSD!$AA$2:$AA$2401,ALGLIB_SSA_XAUUSD!$R$2:$R$2401,"",0)</f>
        <v/>
      </c>
      <c r="M305">
        <f>_xlfn.XLOOKUP($A305,ALGLIB_SSA_XAUUSD!$AA$2:$AA$2401,ALGLIB_SSA_XAUUSD!$S$2:$S$2401,"",0)</f>
        <v/>
      </c>
      <c r="N305">
        <f>_xlfn.XLOOKUP($A305,ALGLIB_SSA_XAUUSD!$AA$2:$AA$2401,ALGLIB_SSA_XAUUSD!$T$2:$T$2401,"",0)</f>
        <v/>
      </c>
      <c r="O305">
        <f>_xlfn.XLOOKUP($A305,ALGLIB_SSA_XAUUSD!$AA$2:$AA$2401,ALGLIB_SSA_XAUUSD!$U$2:$U$2401,"",0)</f>
        <v/>
      </c>
      <c r="P305">
        <f>_xlfn.XLOOKUP($A305,ALGLIB_SSA_XAUUSD!$AA$2:$AA$2401,ALGLIB_SSA_XAUUSD!$V$2:$V$2401,"",0)</f>
        <v/>
      </c>
      <c r="S305">
        <f>A305</f>
        <v/>
      </c>
      <c r="T305">
        <f>J305</f>
        <v/>
      </c>
      <c r="U305">
        <f>K305</f>
        <v/>
      </c>
      <c r="V305" s="14">
        <f>IF($A305="","",MOD(ROW()-2,12)+1)</f>
        <v/>
      </c>
      <c r="W305">
        <f>L305</f>
        <v/>
      </c>
      <c r="X305" s="14">
        <f>IF(F305="","",F305)</f>
        <v/>
      </c>
      <c r="Y305" s="14">
        <f>IF(G305="","",G305)</f>
        <v/>
      </c>
      <c r="Z305">
        <f>M305</f>
        <v/>
      </c>
      <c r="AA305">
        <f>N305</f>
        <v/>
      </c>
      <c r="AB305" s="14">
        <f>IF(H305="","",H305)</f>
        <v/>
      </c>
      <c r="AC305">
        <f>O305</f>
        <v/>
      </c>
      <c r="AD305" s="14">
        <f>IF(I305="","",I305)</f>
        <v/>
      </c>
      <c r="AE305">
        <f>P305</f>
        <v/>
      </c>
      <c r="AH305">
        <f>IF(S305&lt;&gt;"",S305,AH304+900)</f>
        <v/>
      </c>
      <c r="AI305">
        <f>IF(T305&lt;&gt;"",T305,AI304)</f>
        <v/>
      </c>
      <c r="AJ305">
        <f>IF(U305&lt;&gt;"",U305,AJ304)</f>
        <v/>
      </c>
      <c r="AK305">
        <f>IF(W305&lt;&gt;"",W305,"")</f>
        <v/>
      </c>
      <c r="AL305" s="14">
        <f>IF(X305&lt;&gt;"",X305,"")</f>
        <v/>
      </c>
      <c r="AM305" s="14">
        <f>IF(Y305&lt;&gt;"",Y305,"")</f>
        <v/>
      </c>
      <c r="AN305" s="14">
        <f>IF(OR(AL305="",AM305=""),"",AL305-AM305)</f>
        <v/>
      </c>
      <c r="AO305">
        <f>IF(AN305="","",IF(AN305&gt;0,"Bullish","Bearish"))</f>
        <v/>
      </c>
      <c r="AP305">
        <f>IF(AO305="",AP304,AO305)</f>
        <v/>
      </c>
      <c r="AQ305" s="14">
        <f>IF(AB305&lt;&gt;"",AB305,"")</f>
        <v/>
      </c>
      <c r="AR305" s="14">
        <f>IF(AD305&lt;&gt;"",AD305,"")</f>
        <v/>
      </c>
      <c r="AS305">
        <f>IF(AS304+1=13,1,AS304+1)</f>
        <v/>
      </c>
      <c r="AT305">
        <f>IFERROR(IF(SLOPE($AQ$290:$AQ$301,$AS$290:$AS$301)&gt;0,MIN(3,ABS(SLOPE($AQ$290:$AQ$301,$AS$290:$AS$301))),IF(SLOPE($AQ$290:$AQ$301,$AS$290:$AS$301)&lt;-0.5,-0.5,0)),0)</f>
        <v/>
      </c>
      <c r="AU305">
        <f>IFERROR(IF(SLOPE($AR$290:$AR$301,$AS$290:$AS$301)&lt;0,MAX(-3,-ABS(SLOPE($AR$290:$AR$301,$AS$290:$AS$301))),IF(SLOPE($AR$290:$AR$301,$AS$290:$AS$301)&gt;0.5,0.5,0)),0)</f>
        <v/>
      </c>
      <c r="AV305">
        <f>($AQ$302+(AT305*(AS305-1)))</f>
        <v/>
      </c>
      <c r="AW305">
        <f>($AR$302+(AU305*(AS305-1)))</f>
        <v/>
      </c>
      <c r="AX305">
        <f>IF(AT305&gt;0,AV305+AT305,AV305)</f>
        <v/>
      </c>
      <c r="AY305">
        <f>IF(AU305&lt;0,AW305+AU305,AW305)</f>
        <v/>
      </c>
      <c r="BA305" s="14">
        <f>IFERROR(AX305-AQ305,"")</f>
        <v/>
      </c>
      <c r="BB305" s="14">
        <f>IFERROR(AY305-AR305,"")</f>
        <v/>
      </c>
      <c r="BD305">
        <f>AH305</f>
        <v/>
      </c>
      <c r="BE305">
        <f>AI305</f>
        <v/>
      </c>
      <c r="BF305">
        <f>AJ305</f>
        <v/>
      </c>
      <c r="BG305" s="14">
        <f>L305</f>
        <v/>
      </c>
      <c r="BH305" s="14">
        <f>IF(X305="","",X305)</f>
        <v/>
      </c>
      <c r="BI305" s="14">
        <f>IF(Y305="","",Y305)</f>
        <v/>
      </c>
      <c r="BJ305">
        <f>Z305</f>
        <v/>
      </c>
      <c r="BK305">
        <f>AA305</f>
        <v/>
      </c>
      <c r="BL305">
        <f>IFERROR(AX305,"")</f>
        <v/>
      </c>
      <c r="BM305">
        <f>IFERROR(AY305,"")</f>
        <v/>
      </c>
    </row>
    <row r="306" ht="14.25" customHeight="1">
      <c r="A306">
        <f>ALGLIB_SSA_XAUUSD!AA306</f>
        <v/>
      </c>
      <c r="B306">
        <f>IF($A306="","",INDEX(ALGLIB_SSA_XAUUSD!$B$2:$B$2401,MATCH($A306,ALGLIB_SSA_XAUUSD!$A$2:$A$2401,1)))</f>
        <v/>
      </c>
      <c r="C306">
        <f>IF($A306="","",INDEX(ALGLIB_SSA_XAUUSD!$C$2:$C$2401,MATCH($A306,ALGLIB_SSA_XAUUSD!$A$2:$A$2401,1)))</f>
        <v/>
      </c>
      <c r="D306" s="14">
        <f>IF($A306="","",INT((ROW()-2)/12)+1)</f>
        <v/>
      </c>
      <c r="E306" s="14">
        <f>IF(AND(E314&lt;&gt;"",D314=D302+1),E302+(E314-E302)*4/12,"")</f>
        <v/>
      </c>
      <c r="F306" s="14">
        <f>IF(AND(F314&lt;&gt;"",D314=D302+1),F302+(F314-F302)*4/12,"")</f>
        <v/>
      </c>
      <c r="G306" s="14">
        <f>IF(AND(G314&lt;&gt;"",D314=D302+1),G302+(G314-G302)*4/12,"")</f>
        <v/>
      </c>
      <c r="H306" s="14">
        <f>IF(AND(H314&lt;&gt;"",D314=D302+1),H302+(H314-H302)*4/12,"")</f>
        <v/>
      </c>
      <c r="I306" s="14">
        <f>IF(AND(L314&lt;&gt;"",D314=D302+1),I302+(I314-I302)*4/12,"")</f>
        <v/>
      </c>
      <c r="J306">
        <f>_xlfn.XLOOKUP($A306,ALGLIB_SSA_XAUUSD!$AA$2:$AA$2401,ALGLIB_SSA_XAUUSD!$P$2:$P$2401,"",0)</f>
        <v/>
      </c>
      <c r="K306">
        <f>_xlfn.XLOOKUP($A306,ALGLIB_SSA_XAUUSD!$AA$2:$AA$2401,ALGLIB_SSA_XAUUSD!$Q$2:$Q$2401,"",0)</f>
        <v/>
      </c>
      <c r="L306">
        <f>_xlfn.XLOOKUP($A306,ALGLIB_SSA_XAUUSD!$AA$2:$AA$2401,ALGLIB_SSA_XAUUSD!$R$2:$R$2401,"",0)</f>
        <v/>
      </c>
      <c r="M306">
        <f>_xlfn.XLOOKUP($A306,ALGLIB_SSA_XAUUSD!$AA$2:$AA$2401,ALGLIB_SSA_XAUUSD!$S$2:$S$2401,"",0)</f>
        <v/>
      </c>
      <c r="N306">
        <f>_xlfn.XLOOKUP($A306,ALGLIB_SSA_XAUUSD!$AA$2:$AA$2401,ALGLIB_SSA_XAUUSD!$T$2:$T$2401,"",0)</f>
        <v/>
      </c>
      <c r="O306">
        <f>_xlfn.XLOOKUP($A306,ALGLIB_SSA_XAUUSD!$AA$2:$AA$2401,ALGLIB_SSA_XAUUSD!$U$2:$U$2401,"",0)</f>
        <v/>
      </c>
      <c r="P306">
        <f>_xlfn.XLOOKUP($A306,ALGLIB_SSA_XAUUSD!$AA$2:$AA$2401,ALGLIB_SSA_XAUUSD!$V$2:$V$2401,"",0)</f>
        <v/>
      </c>
      <c r="S306">
        <f>A306</f>
        <v/>
      </c>
      <c r="T306">
        <f>J306</f>
        <v/>
      </c>
      <c r="U306">
        <f>K306</f>
        <v/>
      </c>
      <c r="V306" s="14">
        <f>IF($A306="","",MOD(ROW()-2,12)+1)</f>
        <v/>
      </c>
      <c r="W306">
        <f>L306</f>
        <v/>
      </c>
      <c r="X306" s="14">
        <f>IF(F306="","",F306)</f>
        <v/>
      </c>
      <c r="Y306" s="14">
        <f>IF(G306="","",G306)</f>
        <v/>
      </c>
      <c r="Z306">
        <f>M306</f>
        <v/>
      </c>
      <c r="AA306">
        <f>N306</f>
        <v/>
      </c>
      <c r="AB306" s="14">
        <f>IF(H306="","",H306)</f>
        <v/>
      </c>
      <c r="AC306">
        <f>O306</f>
        <v/>
      </c>
      <c r="AD306" s="14">
        <f>IF(I306="","",I306)</f>
        <v/>
      </c>
      <c r="AE306">
        <f>P306</f>
        <v/>
      </c>
      <c r="AH306">
        <f>IF(S306&lt;&gt;"",S306,AH305+900)</f>
        <v/>
      </c>
      <c r="AI306">
        <f>IF(T306&lt;&gt;"",T306,AI305)</f>
        <v/>
      </c>
      <c r="AJ306">
        <f>IF(U306&lt;&gt;"",U306,AJ305)</f>
        <v/>
      </c>
      <c r="AK306">
        <f>IF(W306&lt;&gt;"",W306,"")</f>
        <v/>
      </c>
      <c r="AL306" s="14">
        <f>IF(X306&lt;&gt;"",X306,"")</f>
        <v/>
      </c>
      <c r="AM306" s="14">
        <f>IF(Y306&lt;&gt;"",Y306,"")</f>
        <v/>
      </c>
      <c r="AN306" s="14">
        <f>IF(OR(AL306="",AM306=""),"",AL306-AM306)</f>
        <v/>
      </c>
      <c r="AO306">
        <f>IF(AN306="","",IF(AN306&gt;0,"Bullish","Bearish"))</f>
        <v/>
      </c>
      <c r="AP306">
        <f>IF(AO306="",AP305,AO306)</f>
        <v/>
      </c>
      <c r="AQ306" s="14">
        <f>IF(AB306&lt;&gt;"",AB306,"")</f>
        <v/>
      </c>
      <c r="AR306" s="14">
        <f>IF(AD306&lt;&gt;"",AD306,"")</f>
        <v/>
      </c>
      <c r="AS306">
        <f>IF(AS305+1=13,1,AS305+1)</f>
        <v/>
      </c>
      <c r="AT306">
        <f>IFERROR(IF(SLOPE($AQ$290:$AQ$301,$AS$290:$AS$301)&gt;0,MIN(3,ABS(SLOPE($AQ$290:$AQ$301,$AS$290:$AS$301))),IF(SLOPE($AQ$290:$AQ$301,$AS$290:$AS$301)&lt;-0.5,-0.5,0)),0)</f>
        <v/>
      </c>
      <c r="AU306">
        <f>IFERROR(IF(SLOPE($AR$290:$AR$301,$AS$290:$AS$301)&lt;0,MAX(-3,-ABS(SLOPE($AR$290:$AR$301,$AS$290:$AS$301))),IF(SLOPE($AR$290:$AR$301,$AS$290:$AS$301)&gt;0.5,0.5,0)),0)</f>
        <v/>
      </c>
      <c r="AV306">
        <f>($AQ$302+(AT306*(AS306-1)))</f>
        <v/>
      </c>
      <c r="AW306">
        <f>($AR$302+(AU306*(AS306-1)))</f>
        <v/>
      </c>
      <c r="AX306">
        <f>IF(AT306&gt;0,AV306+AT306,AV306)</f>
        <v/>
      </c>
      <c r="AY306">
        <f>IF(AU306&lt;0,AW306+AU306,AW306)</f>
        <v/>
      </c>
      <c r="BA306" s="14">
        <f>IFERROR(AX306-AQ306,"")</f>
        <v/>
      </c>
      <c r="BB306" s="14">
        <f>IFERROR(AY306-AR306,"")</f>
        <v/>
      </c>
      <c r="BD306">
        <f>AH306</f>
        <v/>
      </c>
      <c r="BE306">
        <f>AI306</f>
        <v/>
      </c>
      <c r="BF306">
        <f>AJ306</f>
        <v/>
      </c>
      <c r="BG306" s="14">
        <f>L306</f>
        <v/>
      </c>
      <c r="BH306" s="14">
        <f>IF(X306="","",X306)</f>
        <v/>
      </c>
      <c r="BI306" s="14">
        <f>IF(Y306="","",Y306)</f>
        <v/>
      </c>
      <c r="BJ306">
        <f>Z306</f>
        <v/>
      </c>
      <c r="BK306">
        <f>AA306</f>
        <v/>
      </c>
      <c r="BL306">
        <f>IFERROR(AX306,"")</f>
        <v/>
      </c>
      <c r="BM306">
        <f>IFERROR(AY306,"")</f>
        <v/>
      </c>
    </row>
    <row r="307" ht="14.25" customHeight="1">
      <c r="A307">
        <f>ALGLIB_SSA_XAUUSD!AA307</f>
        <v/>
      </c>
      <c r="B307">
        <f>IF($A307="","",INDEX(ALGLIB_SSA_XAUUSD!$B$2:$B$2401,MATCH($A307,ALGLIB_SSA_XAUUSD!$A$2:$A$2401,1)))</f>
        <v/>
      </c>
      <c r="C307">
        <f>IF($A307="","",INDEX(ALGLIB_SSA_XAUUSD!$C$2:$C$2401,MATCH($A307,ALGLIB_SSA_XAUUSD!$A$2:$A$2401,1)))</f>
        <v/>
      </c>
      <c r="D307" s="14">
        <f>IF($A307="","",INT((ROW()-2)/12)+1)</f>
        <v/>
      </c>
      <c r="E307" s="14">
        <f>IF(AND(E314&lt;&gt;"",D314=D302+1),E302+(E314-E302)*5/12,"")</f>
        <v/>
      </c>
      <c r="F307" s="14">
        <f>IF(AND(F314&lt;&gt;"",D314=D302+1),F302+(F314-F302)*5/12,"")</f>
        <v/>
      </c>
      <c r="G307" s="14">
        <f>IF(AND(G314&lt;&gt;"",D314=D302+1),G302+(G314-G302)*5/12,"")</f>
        <v/>
      </c>
      <c r="H307" s="14">
        <f>IF(AND(H314&lt;&gt;"",D314=D302+1),H302+(H314-H302)*5/12,"")</f>
        <v/>
      </c>
      <c r="I307" s="14">
        <f>IF(AND(L314&lt;&gt;"",D314=D302+1),I302+(I314-I302)*5/12,"")</f>
        <v/>
      </c>
      <c r="J307">
        <f>_xlfn.XLOOKUP($A307,ALGLIB_SSA_XAUUSD!$AA$2:$AA$2401,ALGLIB_SSA_XAUUSD!$P$2:$P$2401,"",0)</f>
        <v/>
      </c>
      <c r="K307">
        <f>_xlfn.XLOOKUP($A307,ALGLIB_SSA_XAUUSD!$AA$2:$AA$2401,ALGLIB_SSA_XAUUSD!$Q$2:$Q$2401,"",0)</f>
        <v/>
      </c>
      <c r="L307">
        <f>_xlfn.XLOOKUP($A307,ALGLIB_SSA_XAUUSD!$AA$2:$AA$2401,ALGLIB_SSA_XAUUSD!$R$2:$R$2401,"",0)</f>
        <v/>
      </c>
      <c r="M307">
        <f>_xlfn.XLOOKUP($A307,ALGLIB_SSA_XAUUSD!$AA$2:$AA$2401,ALGLIB_SSA_XAUUSD!$S$2:$S$2401,"",0)</f>
        <v/>
      </c>
      <c r="N307">
        <f>_xlfn.XLOOKUP($A307,ALGLIB_SSA_XAUUSD!$AA$2:$AA$2401,ALGLIB_SSA_XAUUSD!$T$2:$T$2401,"",0)</f>
        <v/>
      </c>
      <c r="O307">
        <f>_xlfn.XLOOKUP($A307,ALGLIB_SSA_XAUUSD!$AA$2:$AA$2401,ALGLIB_SSA_XAUUSD!$U$2:$U$2401,"",0)</f>
        <v/>
      </c>
      <c r="P307">
        <f>_xlfn.XLOOKUP($A307,ALGLIB_SSA_XAUUSD!$AA$2:$AA$2401,ALGLIB_SSA_XAUUSD!$V$2:$V$2401,"",0)</f>
        <v/>
      </c>
      <c r="S307">
        <f>A307</f>
        <v/>
      </c>
      <c r="T307">
        <f>J307</f>
        <v/>
      </c>
      <c r="U307">
        <f>K307</f>
        <v/>
      </c>
      <c r="V307" s="14">
        <f>IF($A307="","",MOD(ROW()-2,12)+1)</f>
        <v/>
      </c>
      <c r="W307">
        <f>L307</f>
        <v/>
      </c>
      <c r="X307" s="14">
        <f>IF(F307="","",F307)</f>
        <v/>
      </c>
      <c r="Y307" s="14">
        <f>IF(G307="","",G307)</f>
        <v/>
      </c>
      <c r="Z307">
        <f>M307</f>
        <v/>
      </c>
      <c r="AA307">
        <f>N307</f>
        <v/>
      </c>
      <c r="AB307" s="14">
        <f>IF(H307="","",H307)</f>
        <v/>
      </c>
      <c r="AC307">
        <f>O307</f>
        <v/>
      </c>
      <c r="AD307" s="14">
        <f>IF(I307="","",I307)</f>
        <v/>
      </c>
      <c r="AE307">
        <f>P307</f>
        <v/>
      </c>
      <c r="AH307">
        <f>IF(S307&lt;&gt;"",S307,AH306+900)</f>
        <v/>
      </c>
      <c r="AI307">
        <f>IF(T307&lt;&gt;"",T307,AI306)</f>
        <v/>
      </c>
      <c r="AJ307">
        <f>IF(U307&lt;&gt;"",U307,AJ306)</f>
        <v/>
      </c>
      <c r="AK307">
        <f>IF(W307&lt;&gt;"",W307,"")</f>
        <v/>
      </c>
      <c r="AL307" s="14">
        <f>IF(X307&lt;&gt;"",X307,"")</f>
        <v/>
      </c>
      <c r="AM307" s="14">
        <f>IF(Y307&lt;&gt;"",Y307,"")</f>
        <v/>
      </c>
      <c r="AN307" s="14">
        <f>IF(OR(AL307="",AM307=""),"",AL307-AM307)</f>
        <v/>
      </c>
      <c r="AO307">
        <f>IF(AN307="","",IF(AN307&gt;0,"Bullish","Bearish"))</f>
        <v/>
      </c>
      <c r="AP307">
        <f>IF(AO307="",AP306,AO307)</f>
        <v/>
      </c>
      <c r="AQ307" s="14">
        <f>IF(AB307&lt;&gt;"",AB307,"")</f>
        <v/>
      </c>
      <c r="AR307" s="14">
        <f>IF(AD307&lt;&gt;"",AD307,"")</f>
        <v/>
      </c>
      <c r="AS307">
        <f>IF(AS306+1=13,1,AS306+1)</f>
        <v/>
      </c>
      <c r="AT307">
        <f>IFERROR(IF(SLOPE($AQ$290:$AQ$301,$AS$290:$AS$301)&gt;0,MIN(3,ABS(SLOPE($AQ$290:$AQ$301,$AS$290:$AS$301))),IF(SLOPE($AQ$290:$AQ$301,$AS$290:$AS$301)&lt;-0.5,-0.5,0)),0)</f>
        <v/>
      </c>
      <c r="AU307">
        <f>IFERROR(IF(SLOPE($AR$290:$AR$301,$AS$290:$AS$301)&lt;0,MAX(-3,-ABS(SLOPE($AR$290:$AR$301,$AS$290:$AS$301))),IF(SLOPE($AR$290:$AR$301,$AS$290:$AS$301)&gt;0.5,0.5,0)),0)</f>
        <v/>
      </c>
      <c r="AV307">
        <f>($AQ$302+(AT307*(AS307-1)))</f>
        <v/>
      </c>
      <c r="AW307">
        <f>($AR$302+(AU307*(AS307-1)))</f>
        <v/>
      </c>
      <c r="AX307">
        <f>IF(AT307&gt;0,AV307+AT307,AV307)</f>
        <v/>
      </c>
      <c r="AY307">
        <f>IF(AU307&lt;0,AW307+AU307,AW307)</f>
        <v/>
      </c>
      <c r="BA307" s="14">
        <f>IFERROR(AX307-AQ307,"")</f>
        <v/>
      </c>
      <c r="BB307" s="14">
        <f>IFERROR(AY307-AR307,"")</f>
        <v/>
      </c>
      <c r="BD307">
        <f>AH307</f>
        <v/>
      </c>
      <c r="BE307">
        <f>AI307</f>
        <v/>
      </c>
      <c r="BF307">
        <f>AJ307</f>
        <v/>
      </c>
      <c r="BG307" s="14">
        <f>L307</f>
        <v/>
      </c>
      <c r="BH307" s="14">
        <f>IF(X307="","",X307)</f>
        <v/>
      </c>
      <c r="BI307" s="14">
        <f>IF(Y307="","",Y307)</f>
        <v/>
      </c>
      <c r="BJ307">
        <f>Z307</f>
        <v/>
      </c>
      <c r="BK307">
        <f>AA307</f>
        <v/>
      </c>
      <c r="BL307">
        <f>IFERROR(AX307,"")</f>
        <v/>
      </c>
      <c r="BM307">
        <f>IFERROR(AY307,"")</f>
        <v/>
      </c>
    </row>
    <row r="308" ht="14.25" customHeight="1">
      <c r="A308">
        <f>ALGLIB_SSA_XAUUSD!AA308</f>
        <v/>
      </c>
      <c r="B308">
        <f>IF($A308="","",INDEX(ALGLIB_SSA_XAUUSD!$B$2:$B$2401,MATCH($A308,ALGLIB_SSA_XAUUSD!$A$2:$A$2401,1)))</f>
        <v/>
      </c>
      <c r="C308">
        <f>IF($A308="","",INDEX(ALGLIB_SSA_XAUUSD!$C$2:$C$2401,MATCH($A308,ALGLIB_SSA_XAUUSD!$A$2:$A$2401,1)))</f>
        <v/>
      </c>
      <c r="D308" s="14">
        <f>IF($A308="","",INT((ROW()-2)/12)+1)</f>
        <v/>
      </c>
      <c r="E308" s="14">
        <f>IF(AND(E314&lt;&gt;"",D314=D302+1),E302+(E314-E302)*6/12,"")</f>
        <v/>
      </c>
      <c r="F308" s="14">
        <f>IF(AND(F314&lt;&gt;"",D314=D302+1),F302+(F314-F302)*6/12,"")</f>
        <v/>
      </c>
      <c r="G308" s="14">
        <f>IF(AND(G314&lt;&gt;"",D314=D302+1),G302+(G314-G302)*6/12,"")</f>
        <v/>
      </c>
      <c r="H308" s="14">
        <f>IF(AND(H314&lt;&gt;"",D314=D302+1),H302+(H314-H302)*6/12,"")</f>
        <v/>
      </c>
      <c r="I308" s="14">
        <f>IF(AND(L314&lt;&gt;"",D314=D302+1),I302+(I314-I302)*6/12,"")</f>
        <v/>
      </c>
      <c r="J308">
        <f>_xlfn.XLOOKUP($A308,ALGLIB_SSA_XAUUSD!$AA$2:$AA$2401,ALGLIB_SSA_XAUUSD!$P$2:$P$2401,"",0)</f>
        <v/>
      </c>
      <c r="K308">
        <f>_xlfn.XLOOKUP($A308,ALGLIB_SSA_XAUUSD!$AA$2:$AA$2401,ALGLIB_SSA_XAUUSD!$Q$2:$Q$2401,"",0)</f>
        <v/>
      </c>
      <c r="L308">
        <f>_xlfn.XLOOKUP($A308,ALGLIB_SSA_XAUUSD!$AA$2:$AA$2401,ALGLIB_SSA_XAUUSD!$R$2:$R$2401,"",0)</f>
        <v/>
      </c>
      <c r="M308">
        <f>_xlfn.XLOOKUP($A308,ALGLIB_SSA_XAUUSD!$AA$2:$AA$2401,ALGLIB_SSA_XAUUSD!$S$2:$S$2401,"",0)</f>
        <v/>
      </c>
      <c r="N308">
        <f>_xlfn.XLOOKUP($A308,ALGLIB_SSA_XAUUSD!$AA$2:$AA$2401,ALGLIB_SSA_XAUUSD!$T$2:$T$2401,"",0)</f>
        <v/>
      </c>
      <c r="O308">
        <f>_xlfn.XLOOKUP($A308,ALGLIB_SSA_XAUUSD!$AA$2:$AA$2401,ALGLIB_SSA_XAUUSD!$U$2:$U$2401,"",0)</f>
        <v/>
      </c>
      <c r="P308">
        <f>_xlfn.XLOOKUP($A308,ALGLIB_SSA_XAUUSD!$AA$2:$AA$2401,ALGLIB_SSA_XAUUSD!$V$2:$V$2401,"",0)</f>
        <v/>
      </c>
      <c r="S308">
        <f>A308</f>
        <v/>
      </c>
      <c r="T308">
        <f>J308</f>
        <v/>
      </c>
      <c r="U308">
        <f>K308</f>
        <v/>
      </c>
      <c r="V308" s="14">
        <f>IF($A308="","",MOD(ROW()-2,12)+1)</f>
        <v/>
      </c>
      <c r="W308">
        <f>L308</f>
        <v/>
      </c>
      <c r="X308" s="14">
        <f>IF(F308="","",F308)</f>
        <v/>
      </c>
      <c r="Y308" s="14">
        <f>IF(G308="","",G308)</f>
        <v/>
      </c>
      <c r="Z308">
        <f>M308</f>
        <v/>
      </c>
      <c r="AA308">
        <f>N308</f>
        <v/>
      </c>
      <c r="AB308" s="14">
        <f>IF(H308="","",H308)</f>
        <v/>
      </c>
      <c r="AC308">
        <f>O308</f>
        <v/>
      </c>
      <c r="AD308" s="14">
        <f>IF(I308="","",I308)</f>
        <v/>
      </c>
      <c r="AE308">
        <f>P308</f>
        <v/>
      </c>
      <c r="AH308">
        <f>IF(S308&lt;&gt;"",S308,AH307+900)</f>
        <v/>
      </c>
      <c r="AI308">
        <f>IF(T308&lt;&gt;"",T308,AI307)</f>
        <v/>
      </c>
      <c r="AJ308">
        <f>IF(U308&lt;&gt;"",U308,AJ307)</f>
        <v/>
      </c>
      <c r="AK308">
        <f>IF(W308&lt;&gt;"",W308,"")</f>
        <v/>
      </c>
      <c r="AL308" s="14">
        <f>IF(X308&lt;&gt;"",X308,"")</f>
        <v/>
      </c>
      <c r="AM308" s="14">
        <f>IF(Y308&lt;&gt;"",Y308,"")</f>
        <v/>
      </c>
      <c r="AN308" s="14">
        <f>IF(OR(AL308="",AM308=""),"",AL308-AM308)</f>
        <v/>
      </c>
      <c r="AO308">
        <f>IF(AN308="","",IF(AN308&gt;0,"Bullish","Bearish"))</f>
        <v/>
      </c>
      <c r="AP308">
        <f>IF(AO308="",AP307,AO308)</f>
        <v/>
      </c>
      <c r="AQ308" s="14">
        <f>IF(AB308&lt;&gt;"",AB308,"")</f>
        <v/>
      </c>
      <c r="AR308" s="14">
        <f>IF(AD308&lt;&gt;"",AD308,"")</f>
        <v/>
      </c>
      <c r="AS308">
        <f>IF(AS307+1=13,1,AS307+1)</f>
        <v/>
      </c>
      <c r="AT308">
        <f>IFERROR(IF(SLOPE($AQ$290:$AQ$301,$AS$290:$AS$301)&gt;0,MIN(3,ABS(SLOPE($AQ$290:$AQ$301,$AS$290:$AS$301))),IF(SLOPE($AQ$290:$AQ$301,$AS$290:$AS$301)&lt;-0.5,-0.5,0)),0)</f>
        <v/>
      </c>
      <c r="AU308">
        <f>IFERROR(IF(SLOPE($AR$290:$AR$301,$AS$290:$AS$301)&lt;0,MAX(-3,-ABS(SLOPE($AR$290:$AR$301,$AS$290:$AS$301))),IF(SLOPE($AR$290:$AR$301,$AS$290:$AS$301)&gt;0.5,0.5,0)),0)</f>
        <v/>
      </c>
      <c r="AV308">
        <f>($AQ$302+(AT308*(AS308-1)))</f>
        <v/>
      </c>
      <c r="AW308">
        <f>($AR$302+(AU308*(AS308-1)))</f>
        <v/>
      </c>
      <c r="AX308">
        <f>IF(AT308&gt;0,AV308+AT308,AV308)</f>
        <v/>
      </c>
      <c r="AY308">
        <f>IF(AU308&lt;0,AW308+AU308,AW308)</f>
        <v/>
      </c>
      <c r="BA308" s="14">
        <f>IFERROR(AX308-AQ308,"")</f>
        <v/>
      </c>
      <c r="BB308" s="14">
        <f>IFERROR(AY308-AR308,"")</f>
        <v/>
      </c>
      <c r="BD308">
        <f>AH308</f>
        <v/>
      </c>
      <c r="BE308">
        <f>AI308</f>
        <v/>
      </c>
      <c r="BF308">
        <f>AJ308</f>
        <v/>
      </c>
      <c r="BG308" s="14">
        <f>L308</f>
        <v/>
      </c>
      <c r="BH308" s="14">
        <f>IF(X308="","",X308)</f>
        <v/>
      </c>
      <c r="BI308" s="14">
        <f>IF(Y308="","",Y308)</f>
        <v/>
      </c>
      <c r="BJ308">
        <f>Z308</f>
        <v/>
      </c>
      <c r="BK308">
        <f>AA308</f>
        <v/>
      </c>
      <c r="BL308">
        <f>IFERROR(AX308,"")</f>
        <v/>
      </c>
      <c r="BM308">
        <f>IFERROR(AY308,"")</f>
        <v/>
      </c>
    </row>
    <row r="309" ht="14.25" customHeight="1">
      <c r="A309">
        <f>ALGLIB_SSA_XAUUSD!AA309</f>
        <v/>
      </c>
      <c r="B309">
        <f>IF($A309="","",INDEX(ALGLIB_SSA_XAUUSD!$B$2:$B$2401,MATCH($A309,ALGLIB_SSA_XAUUSD!$A$2:$A$2401,1)))</f>
        <v/>
      </c>
      <c r="C309">
        <f>IF($A309="","",INDEX(ALGLIB_SSA_XAUUSD!$C$2:$C$2401,MATCH($A309,ALGLIB_SSA_XAUUSD!$A$2:$A$2401,1)))</f>
        <v/>
      </c>
      <c r="D309" s="14">
        <f>IF($A309="","",INT((ROW()-2)/12)+1)</f>
        <v/>
      </c>
      <c r="E309" s="14">
        <f>IF(AND(E314&lt;&gt;"",D314=D302+1),E302+(E314-E302)*7/12,"")</f>
        <v/>
      </c>
      <c r="F309" s="14">
        <f>IF(AND(F314&lt;&gt;"",D314=D302+1),F302+(F314-F302)*7/12,"")</f>
        <v/>
      </c>
      <c r="G309" s="14">
        <f>IF(AND(G314&lt;&gt;"",D314=D302+1),G302+(G314-G302)*7/12,"")</f>
        <v/>
      </c>
      <c r="H309" s="14">
        <f>IF(AND(H314&lt;&gt;"",D314=D302+1),H302+(H314-H302)*7/12,"")</f>
        <v/>
      </c>
      <c r="I309" s="14">
        <f>IF(AND(L314&lt;&gt;"",D314=D302+1),I302+(I314-I302)*7/12,"")</f>
        <v/>
      </c>
      <c r="J309">
        <f>_xlfn.XLOOKUP($A309,ALGLIB_SSA_XAUUSD!$AA$2:$AA$2401,ALGLIB_SSA_XAUUSD!$P$2:$P$2401,"",0)</f>
        <v/>
      </c>
      <c r="K309">
        <f>_xlfn.XLOOKUP($A309,ALGLIB_SSA_XAUUSD!$AA$2:$AA$2401,ALGLIB_SSA_XAUUSD!$Q$2:$Q$2401,"",0)</f>
        <v/>
      </c>
      <c r="L309">
        <f>_xlfn.XLOOKUP($A309,ALGLIB_SSA_XAUUSD!$AA$2:$AA$2401,ALGLIB_SSA_XAUUSD!$R$2:$R$2401,"",0)</f>
        <v/>
      </c>
      <c r="M309">
        <f>_xlfn.XLOOKUP($A309,ALGLIB_SSA_XAUUSD!$AA$2:$AA$2401,ALGLIB_SSA_XAUUSD!$S$2:$S$2401,"",0)</f>
        <v/>
      </c>
      <c r="N309">
        <f>_xlfn.XLOOKUP($A309,ALGLIB_SSA_XAUUSD!$AA$2:$AA$2401,ALGLIB_SSA_XAUUSD!$T$2:$T$2401,"",0)</f>
        <v/>
      </c>
      <c r="O309">
        <f>_xlfn.XLOOKUP($A309,ALGLIB_SSA_XAUUSD!$AA$2:$AA$2401,ALGLIB_SSA_XAUUSD!$U$2:$U$2401,"",0)</f>
        <v/>
      </c>
      <c r="P309">
        <f>_xlfn.XLOOKUP($A309,ALGLIB_SSA_XAUUSD!$AA$2:$AA$2401,ALGLIB_SSA_XAUUSD!$V$2:$V$2401,"",0)</f>
        <v/>
      </c>
      <c r="S309">
        <f>A309</f>
        <v/>
      </c>
      <c r="T309">
        <f>J309</f>
        <v/>
      </c>
      <c r="U309">
        <f>K309</f>
        <v/>
      </c>
      <c r="V309" s="14">
        <f>IF($A309="","",MOD(ROW()-2,12)+1)</f>
        <v/>
      </c>
      <c r="W309">
        <f>L309</f>
        <v/>
      </c>
      <c r="X309" s="14">
        <f>IF(F309="","",F309)</f>
        <v/>
      </c>
      <c r="Y309" s="14">
        <f>IF(G309="","",G309)</f>
        <v/>
      </c>
      <c r="Z309">
        <f>M309</f>
        <v/>
      </c>
      <c r="AA309">
        <f>N309</f>
        <v/>
      </c>
      <c r="AB309" s="14">
        <f>IF(H309="","",H309)</f>
        <v/>
      </c>
      <c r="AC309">
        <f>O309</f>
        <v/>
      </c>
      <c r="AD309" s="14">
        <f>IF(I309="","",I309)</f>
        <v/>
      </c>
      <c r="AE309">
        <f>P309</f>
        <v/>
      </c>
      <c r="AH309">
        <f>IF(S309&lt;&gt;"",S309,AH308+900)</f>
        <v/>
      </c>
      <c r="AI309">
        <f>IF(T309&lt;&gt;"",T309,AI308)</f>
        <v/>
      </c>
      <c r="AJ309">
        <f>IF(U309&lt;&gt;"",U309,AJ308)</f>
        <v/>
      </c>
      <c r="AK309">
        <f>IF(W309&lt;&gt;"",W309,"")</f>
        <v/>
      </c>
      <c r="AL309" s="14">
        <f>IF(X309&lt;&gt;"",X309,"")</f>
        <v/>
      </c>
      <c r="AM309" s="14">
        <f>IF(Y309&lt;&gt;"",Y309,"")</f>
        <v/>
      </c>
      <c r="AN309" s="14">
        <f>IF(OR(AL309="",AM309=""),"",AL309-AM309)</f>
        <v/>
      </c>
      <c r="AO309">
        <f>IF(AN309="","",IF(AN309&gt;0,"Bullish","Bearish"))</f>
        <v/>
      </c>
      <c r="AP309">
        <f>IF(AO309="",AP308,AO309)</f>
        <v/>
      </c>
      <c r="AQ309" s="14">
        <f>IF(AB309&lt;&gt;"",AB309,"")</f>
        <v/>
      </c>
      <c r="AR309" s="14">
        <f>IF(AD309&lt;&gt;"",AD309,"")</f>
        <v/>
      </c>
      <c r="AS309">
        <f>IF(AS308+1=13,1,AS308+1)</f>
        <v/>
      </c>
      <c r="AT309">
        <f>IFERROR(IF(SLOPE($AQ$290:$AQ$301,$AS$290:$AS$301)&gt;0,MIN(3,ABS(SLOPE($AQ$290:$AQ$301,$AS$290:$AS$301))),IF(SLOPE($AQ$290:$AQ$301,$AS$290:$AS$301)&lt;-0.5,-0.5,0)),0)</f>
        <v/>
      </c>
      <c r="AU309">
        <f>IFERROR(IF(SLOPE($AR$290:$AR$301,$AS$290:$AS$301)&lt;0,MAX(-3,-ABS(SLOPE($AR$290:$AR$301,$AS$290:$AS$301))),IF(SLOPE($AR$290:$AR$301,$AS$290:$AS$301)&gt;0.5,0.5,0)),0)</f>
        <v/>
      </c>
      <c r="AV309">
        <f>($AQ$302+(AT309*(AS309-1)))</f>
        <v/>
      </c>
      <c r="AW309">
        <f>($AR$302+(AU309*(AS309-1)))</f>
        <v/>
      </c>
      <c r="AX309">
        <f>IF(AT309&gt;0,AV309+AT309,AV309)</f>
        <v/>
      </c>
      <c r="AY309">
        <f>IF(AU309&lt;0,AW309+AU309,AW309)</f>
        <v/>
      </c>
      <c r="BA309" s="14">
        <f>IFERROR(AX309-AQ309,"")</f>
        <v/>
      </c>
      <c r="BB309" s="14">
        <f>IFERROR(AY309-AR309,"")</f>
        <v/>
      </c>
      <c r="BD309">
        <f>AH309</f>
        <v/>
      </c>
      <c r="BE309">
        <f>AI309</f>
        <v/>
      </c>
      <c r="BF309">
        <f>AJ309</f>
        <v/>
      </c>
      <c r="BG309" s="14">
        <f>L309</f>
        <v/>
      </c>
      <c r="BH309" s="14">
        <f>IF(X309="","",X309)</f>
        <v/>
      </c>
      <c r="BI309" s="14">
        <f>IF(Y309="","",Y309)</f>
        <v/>
      </c>
      <c r="BJ309">
        <f>Z309</f>
        <v/>
      </c>
      <c r="BK309">
        <f>AA309</f>
        <v/>
      </c>
      <c r="BL309">
        <f>IFERROR(AX309,"")</f>
        <v/>
      </c>
      <c r="BM309">
        <f>IFERROR(AY309,"")</f>
        <v/>
      </c>
    </row>
    <row r="310" ht="14.25" customHeight="1">
      <c r="A310">
        <f>ALGLIB_SSA_XAUUSD!AA310</f>
        <v/>
      </c>
      <c r="B310">
        <f>IF($A310="","",INDEX(ALGLIB_SSA_XAUUSD!$B$2:$B$2401,MATCH($A310,ALGLIB_SSA_XAUUSD!$A$2:$A$2401,1)))</f>
        <v/>
      </c>
      <c r="C310">
        <f>IF($A310="","",INDEX(ALGLIB_SSA_XAUUSD!$C$2:$C$2401,MATCH($A310,ALGLIB_SSA_XAUUSD!$A$2:$A$2401,1)))</f>
        <v/>
      </c>
      <c r="D310" s="14">
        <f>IF($A310="","",INT((ROW()-2)/12)+1)</f>
        <v/>
      </c>
      <c r="E310" s="14">
        <f>IF(AND(E314&lt;&gt;"",D314=D302+1),E302+(E314-E302)*8/12,"")</f>
        <v/>
      </c>
      <c r="F310" s="14">
        <f>IF(AND(F314&lt;&gt;"",D314=D302+1),F302+(F314-F302)*8/12,"")</f>
        <v/>
      </c>
      <c r="G310" s="14">
        <f>IF(AND(G314&lt;&gt;"",D314=D302+1),G302+(G314-G302)*8/12,"")</f>
        <v/>
      </c>
      <c r="H310" s="14">
        <f>IF(AND(H314&lt;&gt;"",D314=D302+1),H302+(H314-H302)*8/12,"")</f>
        <v/>
      </c>
      <c r="I310" s="14">
        <f>IF(AND(L314&lt;&gt;"",D314=D302+1),I302+(I314-I302)*8/12,"")</f>
        <v/>
      </c>
      <c r="J310">
        <f>_xlfn.XLOOKUP($A310,ALGLIB_SSA_XAUUSD!$AA$2:$AA$2401,ALGLIB_SSA_XAUUSD!$P$2:$P$2401,"",0)</f>
        <v/>
      </c>
      <c r="K310">
        <f>_xlfn.XLOOKUP($A310,ALGLIB_SSA_XAUUSD!$AA$2:$AA$2401,ALGLIB_SSA_XAUUSD!$Q$2:$Q$2401,"",0)</f>
        <v/>
      </c>
      <c r="L310">
        <f>_xlfn.XLOOKUP($A310,ALGLIB_SSA_XAUUSD!$AA$2:$AA$2401,ALGLIB_SSA_XAUUSD!$R$2:$R$2401,"",0)</f>
        <v/>
      </c>
      <c r="M310">
        <f>_xlfn.XLOOKUP($A310,ALGLIB_SSA_XAUUSD!$AA$2:$AA$2401,ALGLIB_SSA_XAUUSD!$S$2:$S$2401,"",0)</f>
        <v/>
      </c>
      <c r="N310">
        <f>_xlfn.XLOOKUP($A310,ALGLIB_SSA_XAUUSD!$AA$2:$AA$2401,ALGLIB_SSA_XAUUSD!$T$2:$T$2401,"",0)</f>
        <v/>
      </c>
      <c r="O310">
        <f>_xlfn.XLOOKUP($A310,ALGLIB_SSA_XAUUSD!$AA$2:$AA$2401,ALGLIB_SSA_XAUUSD!$U$2:$U$2401,"",0)</f>
        <v/>
      </c>
      <c r="P310">
        <f>_xlfn.XLOOKUP($A310,ALGLIB_SSA_XAUUSD!$AA$2:$AA$2401,ALGLIB_SSA_XAUUSD!$V$2:$V$2401,"",0)</f>
        <v/>
      </c>
      <c r="S310">
        <f>A310</f>
        <v/>
      </c>
      <c r="T310">
        <f>J310</f>
        <v/>
      </c>
      <c r="U310">
        <f>K310</f>
        <v/>
      </c>
      <c r="V310" s="14">
        <f>IF($A310="","",MOD(ROW()-2,12)+1)</f>
        <v/>
      </c>
      <c r="W310">
        <f>L310</f>
        <v/>
      </c>
      <c r="X310" s="14">
        <f>IF(F310="","",F310)</f>
        <v/>
      </c>
      <c r="Y310" s="14">
        <f>IF(G310="","",G310)</f>
        <v/>
      </c>
      <c r="Z310">
        <f>M310</f>
        <v/>
      </c>
      <c r="AA310">
        <f>N310</f>
        <v/>
      </c>
      <c r="AB310" s="14">
        <f>IF(H310="","",H310)</f>
        <v/>
      </c>
      <c r="AC310">
        <f>O310</f>
        <v/>
      </c>
      <c r="AD310" s="14">
        <f>IF(I310="","",I310)</f>
        <v/>
      </c>
      <c r="AE310">
        <f>P310</f>
        <v/>
      </c>
      <c r="AH310">
        <f>IF(S310&lt;&gt;"",S310,AH309+900)</f>
        <v/>
      </c>
      <c r="AI310">
        <f>IF(T310&lt;&gt;"",T310,AI309)</f>
        <v/>
      </c>
      <c r="AJ310">
        <f>IF(U310&lt;&gt;"",U310,AJ309)</f>
        <v/>
      </c>
      <c r="AK310">
        <f>IF(W310&lt;&gt;"",W310,"")</f>
        <v/>
      </c>
      <c r="AL310" s="14">
        <f>IF(X310&lt;&gt;"",X310,"")</f>
        <v/>
      </c>
      <c r="AM310" s="14">
        <f>IF(Y310&lt;&gt;"",Y310,"")</f>
        <v/>
      </c>
      <c r="AN310" s="14">
        <f>IF(OR(AL310="",AM310=""),"",AL310-AM310)</f>
        <v/>
      </c>
      <c r="AO310">
        <f>IF(AN310="","",IF(AN310&gt;0,"Bullish","Bearish"))</f>
        <v/>
      </c>
      <c r="AP310">
        <f>IF(AO310="",AP309,AO310)</f>
        <v/>
      </c>
      <c r="AQ310" s="14">
        <f>IF(AB310&lt;&gt;"",AB310,"")</f>
        <v/>
      </c>
      <c r="AR310" s="14">
        <f>IF(AD310&lt;&gt;"",AD310,"")</f>
        <v/>
      </c>
      <c r="AS310">
        <f>IF(AS309+1=13,1,AS309+1)</f>
        <v/>
      </c>
      <c r="AT310">
        <f>IFERROR(IF(SLOPE($AQ$290:$AQ$301,$AS$290:$AS$301)&gt;0,MIN(3,ABS(SLOPE($AQ$290:$AQ$301,$AS$290:$AS$301))),IF(SLOPE($AQ$290:$AQ$301,$AS$290:$AS$301)&lt;-0.5,-0.5,0)),0)</f>
        <v/>
      </c>
      <c r="AU310">
        <f>IFERROR(IF(SLOPE($AR$290:$AR$301,$AS$290:$AS$301)&lt;0,MAX(-3,-ABS(SLOPE($AR$290:$AR$301,$AS$290:$AS$301))),IF(SLOPE($AR$290:$AR$301,$AS$290:$AS$301)&gt;0.5,0.5,0)),0)</f>
        <v/>
      </c>
      <c r="AV310">
        <f>($AQ$302+(AT310*(AS310-1)))</f>
        <v/>
      </c>
      <c r="AW310">
        <f>($AR$302+(AU310*(AS310-1)))</f>
        <v/>
      </c>
      <c r="AX310">
        <f>IF(AT310&gt;0,AV310+AT310,AV310)</f>
        <v/>
      </c>
      <c r="AY310">
        <f>IF(AU310&lt;0,AW310+AU310,AW310)</f>
        <v/>
      </c>
      <c r="BA310" s="14">
        <f>IFERROR(AX310-AQ310,"")</f>
        <v/>
      </c>
      <c r="BB310" s="14">
        <f>IFERROR(AY310-AR310,"")</f>
        <v/>
      </c>
      <c r="BD310">
        <f>AH310</f>
        <v/>
      </c>
      <c r="BE310">
        <f>AI310</f>
        <v/>
      </c>
      <c r="BF310">
        <f>AJ310</f>
        <v/>
      </c>
      <c r="BG310" s="14">
        <f>L310</f>
        <v/>
      </c>
      <c r="BH310" s="14">
        <f>IF(X310="","",X310)</f>
        <v/>
      </c>
      <c r="BI310" s="14">
        <f>IF(Y310="","",Y310)</f>
        <v/>
      </c>
      <c r="BJ310">
        <f>Z310</f>
        <v/>
      </c>
      <c r="BK310">
        <f>AA310</f>
        <v/>
      </c>
      <c r="BL310">
        <f>IFERROR(AX310,"")</f>
        <v/>
      </c>
      <c r="BM310">
        <f>IFERROR(AY310,"")</f>
        <v/>
      </c>
    </row>
    <row r="311" ht="14.25" customHeight="1">
      <c r="A311">
        <f>ALGLIB_SSA_XAUUSD!AA311</f>
        <v/>
      </c>
      <c r="B311">
        <f>IF($A311="","",INDEX(ALGLIB_SSA_XAUUSD!$B$2:$B$2401,MATCH($A311,ALGLIB_SSA_XAUUSD!$A$2:$A$2401,1)))</f>
        <v/>
      </c>
      <c r="C311">
        <f>IF($A311="","",INDEX(ALGLIB_SSA_XAUUSD!$C$2:$C$2401,MATCH($A311,ALGLIB_SSA_XAUUSD!$A$2:$A$2401,1)))</f>
        <v/>
      </c>
      <c r="D311" s="14">
        <f>IF($A311="","",INT((ROW()-2)/12)+1)</f>
        <v/>
      </c>
      <c r="E311" s="14">
        <f>IF(AND(E314&lt;&gt;"",D314=D302+1),E302+(E314-E302)*9/12,"")</f>
        <v/>
      </c>
      <c r="F311" s="14">
        <f>IF(AND(F314&lt;&gt;"",D314=D302+1),F302+(F314-F302)*9/12,"")</f>
        <v/>
      </c>
      <c r="G311" s="14">
        <f>IF(AND(G314&lt;&gt;"",D314=D302+1),G302+(G314-G302)*9/12,"")</f>
        <v/>
      </c>
      <c r="H311" s="14">
        <f>IF(AND(H314&lt;&gt;"",D314=D302+1),H302+(H314-H302)*9/12,"")</f>
        <v/>
      </c>
      <c r="I311" s="14">
        <f>IF(AND(L314&lt;&gt;"",D314=D302+1),I302+(I314-I302)*9/12,"")</f>
        <v/>
      </c>
      <c r="J311">
        <f>_xlfn.XLOOKUP($A311,ALGLIB_SSA_XAUUSD!$AA$2:$AA$2401,ALGLIB_SSA_XAUUSD!$P$2:$P$2401,"",0)</f>
        <v/>
      </c>
      <c r="K311">
        <f>_xlfn.XLOOKUP($A311,ALGLIB_SSA_XAUUSD!$AA$2:$AA$2401,ALGLIB_SSA_XAUUSD!$Q$2:$Q$2401,"",0)</f>
        <v/>
      </c>
      <c r="L311">
        <f>_xlfn.XLOOKUP($A311,ALGLIB_SSA_XAUUSD!$AA$2:$AA$2401,ALGLIB_SSA_XAUUSD!$R$2:$R$2401,"",0)</f>
        <v/>
      </c>
      <c r="M311">
        <f>_xlfn.XLOOKUP($A311,ALGLIB_SSA_XAUUSD!$AA$2:$AA$2401,ALGLIB_SSA_XAUUSD!$S$2:$S$2401,"",0)</f>
        <v/>
      </c>
      <c r="N311">
        <f>_xlfn.XLOOKUP($A311,ALGLIB_SSA_XAUUSD!$AA$2:$AA$2401,ALGLIB_SSA_XAUUSD!$T$2:$T$2401,"",0)</f>
        <v/>
      </c>
      <c r="O311">
        <f>_xlfn.XLOOKUP($A311,ALGLIB_SSA_XAUUSD!$AA$2:$AA$2401,ALGLIB_SSA_XAUUSD!$U$2:$U$2401,"",0)</f>
        <v/>
      </c>
      <c r="P311">
        <f>_xlfn.XLOOKUP($A311,ALGLIB_SSA_XAUUSD!$AA$2:$AA$2401,ALGLIB_SSA_XAUUSD!$V$2:$V$2401,"",0)</f>
        <v/>
      </c>
      <c r="S311">
        <f>A311</f>
        <v/>
      </c>
      <c r="T311">
        <f>J311</f>
        <v/>
      </c>
      <c r="U311">
        <f>K311</f>
        <v/>
      </c>
      <c r="V311" s="14">
        <f>IF($A311="","",MOD(ROW()-2,12)+1)</f>
        <v/>
      </c>
      <c r="W311">
        <f>L311</f>
        <v/>
      </c>
      <c r="X311" s="14">
        <f>IF(F311="","",F311)</f>
        <v/>
      </c>
      <c r="Y311" s="14">
        <f>IF(G311="","",G311)</f>
        <v/>
      </c>
      <c r="Z311">
        <f>M311</f>
        <v/>
      </c>
      <c r="AA311">
        <f>N311</f>
        <v/>
      </c>
      <c r="AB311" s="14">
        <f>IF(H311="","",H311)</f>
        <v/>
      </c>
      <c r="AC311">
        <f>O311</f>
        <v/>
      </c>
      <c r="AD311" s="14">
        <f>IF(I311="","",I311)</f>
        <v/>
      </c>
      <c r="AE311">
        <f>P311</f>
        <v/>
      </c>
      <c r="AH311">
        <f>IF(S311&lt;&gt;"",S311,AH310+900)</f>
        <v/>
      </c>
      <c r="AI311">
        <f>IF(T311&lt;&gt;"",T311,AI310)</f>
        <v/>
      </c>
      <c r="AJ311">
        <f>IF(U311&lt;&gt;"",U311,AJ310)</f>
        <v/>
      </c>
      <c r="AK311">
        <f>IF(W311&lt;&gt;"",W311,"")</f>
        <v/>
      </c>
      <c r="AL311" s="14">
        <f>IF(X311&lt;&gt;"",X311,"")</f>
        <v/>
      </c>
      <c r="AM311" s="14">
        <f>IF(Y311&lt;&gt;"",Y311,"")</f>
        <v/>
      </c>
      <c r="AN311" s="14">
        <f>IF(OR(AL311="",AM311=""),"",AL311-AM311)</f>
        <v/>
      </c>
      <c r="AO311">
        <f>IF(AN311="","",IF(AN311&gt;0,"Bullish","Bearish"))</f>
        <v/>
      </c>
      <c r="AP311">
        <f>IF(AO311="",AP310,AO311)</f>
        <v/>
      </c>
      <c r="AQ311" s="14">
        <f>IF(AB311&lt;&gt;"",AB311,"")</f>
        <v/>
      </c>
      <c r="AR311" s="14">
        <f>IF(AD311&lt;&gt;"",AD311,"")</f>
        <v/>
      </c>
      <c r="AS311">
        <f>IF(AS310+1=13,1,AS310+1)</f>
        <v/>
      </c>
      <c r="AT311">
        <f>IFERROR(IF(SLOPE($AQ$290:$AQ$301,$AS$290:$AS$301)&gt;0,MIN(3,ABS(SLOPE($AQ$290:$AQ$301,$AS$290:$AS$301))),IF(SLOPE($AQ$290:$AQ$301,$AS$290:$AS$301)&lt;-0.5,-0.5,0)),0)</f>
        <v/>
      </c>
      <c r="AU311">
        <f>IFERROR(IF(SLOPE($AR$290:$AR$301,$AS$290:$AS$301)&lt;0,MAX(-3,-ABS(SLOPE($AR$290:$AR$301,$AS$290:$AS$301))),IF(SLOPE($AR$290:$AR$301,$AS$290:$AS$301)&gt;0.5,0.5,0)),0)</f>
        <v/>
      </c>
      <c r="AV311">
        <f>($AQ$302+(AT311*(AS311-1)))</f>
        <v/>
      </c>
      <c r="AW311">
        <f>($AR$302+(AU311*(AS311-1)))</f>
        <v/>
      </c>
      <c r="AX311">
        <f>IF(AT311&gt;0,AV311+AT311,AV311)</f>
        <v/>
      </c>
      <c r="AY311">
        <f>IF(AU311&lt;0,AW311+AU311,AW311)</f>
        <v/>
      </c>
      <c r="BA311" s="14">
        <f>IFERROR(AX311-AQ311,"")</f>
        <v/>
      </c>
      <c r="BB311" s="14">
        <f>IFERROR(AY311-AR311,"")</f>
        <v/>
      </c>
      <c r="BD311">
        <f>AH311</f>
        <v/>
      </c>
      <c r="BE311">
        <f>AI311</f>
        <v/>
      </c>
      <c r="BF311">
        <f>AJ311</f>
        <v/>
      </c>
      <c r="BG311" s="14">
        <f>L311</f>
        <v/>
      </c>
      <c r="BH311" s="14">
        <f>IF(X311="","",X311)</f>
        <v/>
      </c>
      <c r="BI311" s="14">
        <f>IF(Y311="","",Y311)</f>
        <v/>
      </c>
      <c r="BJ311">
        <f>Z311</f>
        <v/>
      </c>
      <c r="BK311">
        <f>AA311</f>
        <v/>
      </c>
      <c r="BL311">
        <f>IFERROR(AX311,"")</f>
        <v/>
      </c>
      <c r="BM311">
        <f>IFERROR(AY311,"")</f>
        <v/>
      </c>
    </row>
    <row r="312" ht="14.25" customHeight="1">
      <c r="A312">
        <f>ALGLIB_SSA_XAUUSD!AA312</f>
        <v/>
      </c>
      <c r="B312">
        <f>IF($A312="","",INDEX(ALGLIB_SSA_XAUUSD!$B$2:$B$2401,MATCH($A312,ALGLIB_SSA_XAUUSD!$A$2:$A$2401,1)))</f>
        <v/>
      </c>
      <c r="C312">
        <f>IF($A312="","",INDEX(ALGLIB_SSA_XAUUSD!$C$2:$C$2401,MATCH($A312,ALGLIB_SSA_XAUUSD!$A$2:$A$2401,1)))</f>
        <v/>
      </c>
      <c r="D312" s="14">
        <f>IF($A312="","",INT((ROW()-2)/12)+1)</f>
        <v/>
      </c>
      <c r="E312" s="14">
        <f>IF(AND(E314&lt;&gt;"",D314=D302+1),E302+(E314-E302)*10/12,"")</f>
        <v/>
      </c>
      <c r="F312" s="14">
        <f>IF(AND(F314&lt;&gt;"",D314=D302+1),F302+(F314-F302)*10/12,"")</f>
        <v/>
      </c>
      <c r="G312" s="14">
        <f>IF(AND(G314&lt;&gt;"",D314=D302+1),G302+(G314-G302)*10/12,"")</f>
        <v/>
      </c>
      <c r="H312" s="14">
        <f>IF(AND(H314&lt;&gt;"",D314=D302+1),H302+(H314-H302)*10/12,"")</f>
        <v/>
      </c>
      <c r="I312" s="14">
        <f>IF(AND(L314&lt;&gt;"",D314=D302+1),I302+(I314-I302)*10/12,"")</f>
        <v/>
      </c>
      <c r="J312">
        <f>_xlfn.XLOOKUP($A312,ALGLIB_SSA_XAUUSD!$AA$2:$AA$2401,ALGLIB_SSA_XAUUSD!$P$2:$P$2401,"",0)</f>
        <v/>
      </c>
      <c r="K312">
        <f>_xlfn.XLOOKUP($A312,ALGLIB_SSA_XAUUSD!$AA$2:$AA$2401,ALGLIB_SSA_XAUUSD!$Q$2:$Q$2401,"",0)</f>
        <v/>
      </c>
      <c r="L312">
        <f>_xlfn.XLOOKUP($A312,ALGLIB_SSA_XAUUSD!$AA$2:$AA$2401,ALGLIB_SSA_XAUUSD!$R$2:$R$2401,"",0)</f>
        <v/>
      </c>
      <c r="M312">
        <f>_xlfn.XLOOKUP($A312,ALGLIB_SSA_XAUUSD!$AA$2:$AA$2401,ALGLIB_SSA_XAUUSD!$S$2:$S$2401,"",0)</f>
        <v/>
      </c>
      <c r="N312">
        <f>_xlfn.XLOOKUP($A312,ALGLIB_SSA_XAUUSD!$AA$2:$AA$2401,ALGLIB_SSA_XAUUSD!$T$2:$T$2401,"",0)</f>
        <v/>
      </c>
      <c r="O312">
        <f>_xlfn.XLOOKUP($A312,ALGLIB_SSA_XAUUSD!$AA$2:$AA$2401,ALGLIB_SSA_XAUUSD!$U$2:$U$2401,"",0)</f>
        <v/>
      </c>
      <c r="P312">
        <f>_xlfn.XLOOKUP($A312,ALGLIB_SSA_XAUUSD!$AA$2:$AA$2401,ALGLIB_SSA_XAUUSD!$V$2:$V$2401,"",0)</f>
        <v/>
      </c>
      <c r="S312">
        <f>A312</f>
        <v/>
      </c>
      <c r="T312">
        <f>J312</f>
        <v/>
      </c>
      <c r="U312">
        <f>K312</f>
        <v/>
      </c>
      <c r="V312" s="14">
        <f>IF($A312="","",MOD(ROW()-2,12)+1)</f>
        <v/>
      </c>
      <c r="W312">
        <f>L312</f>
        <v/>
      </c>
      <c r="X312" s="14">
        <f>IF(F312="","",F312)</f>
        <v/>
      </c>
      <c r="Y312" s="14">
        <f>IF(G312="","",G312)</f>
        <v/>
      </c>
      <c r="Z312">
        <f>M312</f>
        <v/>
      </c>
      <c r="AA312">
        <f>N312</f>
        <v/>
      </c>
      <c r="AB312" s="14">
        <f>IF(H312="","",H312)</f>
        <v/>
      </c>
      <c r="AC312">
        <f>O312</f>
        <v/>
      </c>
      <c r="AD312" s="14">
        <f>IF(I312="","",I312)</f>
        <v/>
      </c>
      <c r="AE312">
        <f>P312</f>
        <v/>
      </c>
      <c r="AH312">
        <f>IF(S312&lt;&gt;"",S312,AH311+900)</f>
        <v/>
      </c>
      <c r="AI312">
        <f>IF(T312&lt;&gt;"",T312,AI311)</f>
        <v/>
      </c>
      <c r="AJ312">
        <f>IF(U312&lt;&gt;"",U312,AJ311)</f>
        <v/>
      </c>
      <c r="AK312">
        <f>IF(W312&lt;&gt;"",W312,"")</f>
        <v/>
      </c>
      <c r="AL312" s="14">
        <f>IF(X312&lt;&gt;"",X312,"")</f>
        <v/>
      </c>
      <c r="AM312" s="14">
        <f>IF(Y312&lt;&gt;"",Y312,"")</f>
        <v/>
      </c>
      <c r="AN312" s="14">
        <f>IF(OR(AL312="",AM312=""),"",AL312-AM312)</f>
        <v/>
      </c>
      <c r="AO312">
        <f>IF(AN312="","",IF(AN312&gt;0,"Bullish","Bearish"))</f>
        <v/>
      </c>
      <c r="AP312">
        <f>IF(AO312="",AP311,AO312)</f>
        <v/>
      </c>
      <c r="AQ312" s="14">
        <f>IF(AB312&lt;&gt;"",AB312,"")</f>
        <v/>
      </c>
      <c r="AR312" s="14">
        <f>IF(AD312&lt;&gt;"",AD312,"")</f>
        <v/>
      </c>
      <c r="AS312">
        <f>IF(AS311+1=13,1,AS311+1)</f>
        <v/>
      </c>
      <c r="AT312">
        <f>IFERROR(IF(SLOPE($AQ$290:$AQ$301,$AS$290:$AS$301)&gt;0,MIN(3,ABS(SLOPE($AQ$290:$AQ$301,$AS$290:$AS$301))),IF(SLOPE($AQ$290:$AQ$301,$AS$290:$AS$301)&lt;-0.5,-0.5,0)),0)</f>
        <v/>
      </c>
      <c r="AU312">
        <f>IFERROR(IF(SLOPE($AR$290:$AR$301,$AS$290:$AS$301)&lt;0,MAX(-3,-ABS(SLOPE($AR$290:$AR$301,$AS$290:$AS$301))),IF(SLOPE($AR$290:$AR$301,$AS$290:$AS$301)&gt;0.5,0.5,0)),0)</f>
        <v/>
      </c>
      <c r="AV312">
        <f>($AQ$302+(AT312*(AS312-1)))</f>
        <v/>
      </c>
      <c r="AW312">
        <f>($AR$302+(AU312*(AS312-1)))</f>
        <v/>
      </c>
      <c r="AX312">
        <f>IF(AT312&gt;0,AV312+AT312,AV312)</f>
        <v/>
      </c>
      <c r="AY312">
        <f>IF(AU312&lt;0,AW312+AU312,AW312)</f>
        <v/>
      </c>
      <c r="BA312" s="14">
        <f>IFERROR(AX312-AQ312,"")</f>
        <v/>
      </c>
      <c r="BB312" s="14">
        <f>IFERROR(AY312-AR312,"")</f>
        <v/>
      </c>
      <c r="BD312">
        <f>AH312</f>
        <v/>
      </c>
      <c r="BE312">
        <f>AI312</f>
        <v/>
      </c>
      <c r="BF312">
        <f>AJ312</f>
        <v/>
      </c>
      <c r="BG312" s="14">
        <f>L312</f>
        <v/>
      </c>
      <c r="BH312" s="14">
        <f>IF(X312="","",X312)</f>
        <v/>
      </c>
      <c r="BI312" s="14">
        <f>IF(Y312="","",Y312)</f>
        <v/>
      </c>
      <c r="BJ312">
        <f>Z312</f>
        <v/>
      </c>
      <c r="BK312">
        <f>AA312</f>
        <v/>
      </c>
      <c r="BL312">
        <f>IFERROR(AX312,"")</f>
        <v/>
      </c>
      <c r="BM312">
        <f>IFERROR(AY312,"")</f>
        <v/>
      </c>
    </row>
    <row r="313" ht="14.25" customHeight="1">
      <c r="A313">
        <f>ALGLIB_SSA_XAUUSD!AA313</f>
        <v/>
      </c>
      <c r="B313">
        <f>IF($A313="","",INDEX(ALGLIB_SSA_XAUUSD!$B$2:$B$2401,MATCH($A313,ALGLIB_SSA_XAUUSD!$A$2:$A$2401,1)))</f>
        <v/>
      </c>
      <c r="C313">
        <f>IF($A313="","",INDEX(ALGLIB_SSA_XAUUSD!$C$2:$C$2401,MATCH($A313,ALGLIB_SSA_XAUUSD!$A$2:$A$2401,1)))</f>
        <v/>
      </c>
      <c r="D313" s="14">
        <f>IF($A313="","",INT((ROW()-2)/12)+1)</f>
        <v/>
      </c>
      <c r="E313" s="14">
        <f>IF(AND(E314&lt;&gt;"",D314=D302+1),E302+(E314-E302)*11/12,"")</f>
        <v/>
      </c>
      <c r="F313" s="14">
        <f>IF(AND(F314&lt;&gt;"",D314=D302+1),F302+(F314-F302)*11/12,"")</f>
        <v/>
      </c>
      <c r="G313" s="14">
        <f>IF(AND(G314&lt;&gt;"",D314=D302+1),G302+(G314-G302)*11/12,"")</f>
        <v/>
      </c>
      <c r="H313" s="14">
        <f>IF(AND(H314&lt;&gt;"",D314=D302+1),H302+(H314-H302)*11/12,"")</f>
        <v/>
      </c>
      <c r="I313" s="14">
        <f>IF(AND(L314&lt;&gt;"",D314=D302+1),I302+(I314-I302)*11/12,"")</f>
        <v/>
      </c>
      <c r="J313">
        <f>_xlfn.XLOOKUP($A313,ALGLIB_SSA_XAUUSD!$AA$2:$AA$2401,ALGLIB_SSA_XAUUSD!$P$2:$P$2401,"",0)</f>
        <v/>
      </c>
      <c r="K313">
        <f>_xlfn.XLOOKUP($A313,ALGLIB_SSA_XAUUSD!$AA$2:$AA$2401,ALGLIB_SSA_XAUUSD!$Q$2:$Q$2401,"",0)</f>
        <v/>
      </c>
      <c r="L313">
        <f>_xlfn.XLOOKUP($A313,ALGLIB_SSA_XAUUSD!$AA$2:$AA$2401,ALGLIB_SSA_XAUUSD!$R$2:$R$2401,"",0)</f>
        <v/>
      </c>
      <c r="M313">
        <f>_xlfn.XLOOKUP($A313,ALGLIB_SSA_XAUUSD!$AA$2:$AA$2401,ALGLIB_SSA_XAUUSD!$S$2:$S$2401,"",0)</f>
        <v/>
      </c>
      <c r="N313">
        <f>_xlfn.XLOOKUP($A313,ALGLIB_SSA_XAUUSD!$AA$2:$AA$2401,ALGLIB_SSA_XAUUSD!$T$2:$T$2401,"",0)</f>
        <v/>
      </c>
      <c r="O313">
        <f>_xlfn.XLOOKUP($A313,ALGLIB_SSA_XAUUSD!$AA$2:$AA$2401,ALGLIB_SSA_XAUUSD!$U$2:$U$2401,"",0)</f>
        <v/>
      </c>
      <c r="P313">
        <f>_xlfn.XLOOKUP($A313,ALGLIB_SSA_XAUUSD!$AA$2:$AA$2401,ALGLIB_SSA_XAUUSD!$V$2:$V$2401,"",0)</f>
        <v/>
      </c>
      <c r="S313">
        <f>A313</f>
        <v/>
      </c>
      <c r="T313">
        <f>J313</f>
        <v/>
      </c>
      <c r="U313">
        <f>K313</f>
        <v/>
      </c>
      <c r="V313" s="14">
        <f>IF($A313="","",MOD(ROW()-2,12)+1)</f>
        <v/>
      </c>
      <c r="W313">
        <f>L313</f>
        <v/>
      </c>
      <c r="X313" s="14">
        <f>IF(F313="","",F313)</f>
        <v/>
      </c>
      <c r="Y313" s="14">
        <f>IF(G313="","",G313)</f>
        <v/>
      </c>
      <c r="Z313">
        <f>M313</f>
        <v/>
      </c>
      <c r="AA313">
        <f>N313</f>
        <v/>
      </c>
      <c r="AB313" s="14">
        <f>IF(H313="","",H313)</f>
        <v/>
      </c>
      <c r="AC313">
        <f>O313</f>
        <v/>
      </c>
      <c r="AD313" s="14">
        <f>IF(I313="","",I313)</f>
        <v/>
      </c>
      <c r="AE313">
        <f>P313</f>
        <v/>
      </c>
      <c r="AH313">
        <f>IF(S313&lt;&gt;"",S313,AH312+900)</f>
        <v/>
      </c>
      <c r="AI313">
        <f>IF(T313&lt;&gt;"",T313,AI312)</f>
        <v/>
      </c>
      <c r="AJ313">
        <f>IF(U313&lt;&gt;"",U313,AJ312)</f>
        <v/>
      </c>
      <c r="AK313">
        <f>IF(W313&lt;&gt;"",W313,"")</f>
        <v/>
      </c>
      <c r="AL313" s="14">
        <f>IF(X313&lt;&gt;"",X313,"")</f>
        <v/>
      </c>
      <c r="AM313" s="14">
        <f>IF(Y313&lt;&gt;"",Y313,"")</f>
        <v/>
      </c>
      <c r="AN313" s="14">
        <f>IF(OR(AL313="",AM313=""),"",AL313-AM313)</f>
        <v/>
      </c>
      <c r="AO313">
        <f>IF(AN313="","",IF(AN313&gt;0,"Bullish","Bearish"))</f>
        <v/>
      </c>
      <c r="AP313">
        <f>IF(AO313="",AP312,AO313)</f>
        <v/>
      </c>
      <c r="AQ313" s="14">
        <f>IF(AB313&lt;&gt;"",AB313,"")</f>
        <v/>
      </c>
      <c r="AR313" s="14">
        <f>IF(AD313&lt;&gt;"",AD313,"")</f>
        <v/>
      </c>
      <c r="AS313">
        <f>IF(AS312+1=13,1,AS312+1)</f>
        <v/>
      </c>
      <c r="AT313">
        <f>IFERROR(IF(SLOPE($AQ$290:$AQ$301,$AS$290:$AS$301)&gt;0,MIN(3,ABS(SLOPE($AQ$290:$AQ$301,$AS$290:$AS$301))),IF(SLOPE($AQ$290:$AQ$301,$AS$290:$AS$301)&lt;-0.5,-0.5,0)),0)</f>
        <v/>
      </c>
      <c r="AU313">
        <f>IFERROR(IF(SLOPE($AR$290:$AR$301,$AS$290:$AS$301)&lt;0,MAX(-3,-ABS(SLOPE($AR$290:$AR$301,$AS$290:$AS$301))),IF(SLOPE($AR$290:$AR$301,$AS$290:$AS$301)&gt;0.5,0.5,0)),0)</f>
        <v/>
      </c>
      <c r="AV313">
        <f>($AQ$302+(AT313*(AS313-1)))</f>
        <v/>
      </c>
      <c r="AW313">
        <f>($AR$302+(AU313*(AS313-1)))</f>
        <v/>
      </c>
      <c r="AX313">
        <f>IF(AT313&gt;0,AV313+AT313,AV313)</f>
        <v/>
      </c>
      <c r="AY313">
        <f>IF(AU313&lt;0,AW313+AU313,AW313)</f>
        <v/>
      </c>
      <c r="BA313" s="14">
        <f>IFERROR(AX313-AQ313,"")</f>
        <v/>
      </c>
      <c r="BB313" s="14">
        <f>IFERROR(AY313-AR313,"")</f>
        <v/>
      </c>
      <c r="BD313">
        <f>AH313</f>
        <v/>
      </c>
      <c r="BE313">
        <f>AI313</f>
        <v/>
      </c>
      <c r="BF313">
        <f>AJ313</f>
        <v/>
      </c>
      <c r="BG313" s="14">
        <f>L313</f>
        <v/>
      </c>
      <c r="BH313" s="14">
        <f>IF(X313="","",X313)</f>
        <v/>
      </c>
      <c r="BI313" s="14">
        <f>IF(Y313="","",Y313)</f>
        <v/>
      </c>
      <c r="BJ313">
        <f>Z313</f>
        <v/>
      </c>
      <c r="BK313">
        <f>AA313</f>
        <v/>
      </c>
      <c r="BL313">
        <f>IFERROR(AX313,"")</f>
        <v/>
      </c>
      <c r="BM313">
        <f>IFERROR(AY313,"")</f>
        <v/>
      </c>
    </row>
    <row r="314" ht="14.25" customHeight="1">
      <c r="A314">
        <f>ALGLIB_SSA_XAUUSD!AA314</f>
        <v/>
      </c>
      <c r="B314">
        <f>IF($A314="","",INDEX(ALGLIB_SSA_XAUUSD!$B$2:$B$2401,MATCH($A314,ALGLIB_SSA_XAUUSD!$A$2:$A$2401,1)))</f>
        <v/>
      </c>
      <c r="C314">
        <f>IF($A314="","",INDEX(ALGLIB_SSA_XAUUSD!$C$2:$C$2401,MATCH($A314,ALGLIB_SSA_XAUUSD!$A$2:$A$2401,1)))</f>
        <v/>
      </c>
      <c r="D314" s="14">
        <f>IF($A314="","",INT((ROW()-2)/12)+1)</f>
        <v/>
      </c>
      <c r="E314" s="14">
        <f>IF($A314="","",INDEX(ALGLIB_SSA_XAUUSD!$D$2:$D$2401,MATCH($A314,ALGLIB_SSA_XAUUSD!$A$2:$A$2401,1)))</f>
        <v/>
      </c>
      <c r="F314" s="14">
        <f>IF($A314="","",INDEX(ALGLIB_SSA_XAUUSD!$E$2:$E$2401,MATCH($A314,ALGLIB_SSA_XAUUSD!$A$2:$A$2401,1)))</f>
        <v/>
      </c>
      <c r="G314" s="14">
        <f>IF($A314="","",INDEX(ALGLIB_SSA_XAUUSD!$F$2:$F$2401,MATCH($A314,ALGLIB_SSA_XAUUSD!$A$2:$A$2401,1)))</f>
        <v/>
      </c>
      <c r="H314" s="14">
        <f>IF($A314="","",INDEX(ALGLIB_SSA_XAUUSD!$G$2:$G$2401,MATCH($A314,ALGLIB_SSA_XAUUSD!$A$2:$A$2401,1)))</f>
        <v/>
      </c>
      <c r="I314" s="14">
        <f>IF($A314="","",INDEX(ALGLIB_SSA_XAUUSD!$H$2:$H$2401,MATCH($A314,ALGLIB_SSA_XAUUSD!$A$2:$A$2401,1)))</f>
        <v/>
      </c>
      <c r="J314">
        <f>_xlfn.XLOOKUP($A314,ALGLIB_SSA_XAUUSD!$AA$2:$AA$2401,ALGLIB_SSA_XAUUSD!$P$2:$P$2401,"",0)</f>
        <v/>
      </c>
      <c r="K314">
        <f>_xlfn.XLOOKUP($A314,ALGLIB_SSA_XAUUSD!$AA$2:$AA$2401,ALGLIB_SSA_XAUUSD!$Q$2:$Q$2401,"",0)</f>
        <v/>
      </c>
      <c r="L314">
        <f>_xlfn.XLOOKUP($A314,ALGLIB_SSA_XAUUSD!$AA$2:$AA$2401,ALGLIB_SSA_XAUUSD!$R$2:$R$2401,"",0)</f>
        <v/>
      </c>
      <c r="M314">
        <f>_xlfn.XLOOKUP($A314,ALGLIB_SSA_XAUUSD!$AA$2:$AA$2401,ALGLIB_SSA_XAUUSD!$S$2:$S$2401,"",0)</f>
        <v/>
      </c>
      <c r="N314">
        <f>_xlfn.XLOOKUP($A314,ALGLIB_SSA_XAUUSD!$AA$2:$AA$2401,ALGLIB_SSA_XAUUSD!$T$2:$T$2401,"",0)</f>
        <v/>
      </c>
      <c r="O314">
        <f>_xlfn.XLOOKUP($A314,ALGLIB_SSA_XAUUSD!$AA$2:$AA$2401,ALGLIB_SSA_XAUUSD!$U$2:$U$2401,"",0)</f>
        <v/>
      </c>
      <c r="P314">
        <f>_xlfn.XLOOKUP($A314,ALGLIB_SSA_XAUUSD!$AA$2:$AA$2401,ALGLIB_SSA_XAUUSD!$V$2:$V$2401,"",0)</f>
        <v/>
      </c>
      <c r="S314">
        <f>A314</f>
        <v/>
      </c>
      <c r="T314">
        <f>J314</f>
        <v/>
      </c>
      <c r="U314">
        <f>K314</f>
        <v/>
      </c>
      <c r="V314" s="14">
        <f>IF($A314="","",MOD(ROW()-2,12)+1)</f>
        <v/>
      </c>
      <c r="W314">
        <f>L314</f>
        <v/>
      </c>
      <c r="X314" s="14">
        <f>IF(F314="","",F314)</f>
        <v/>
      </c>
      <c r="Y314" s="14">
        <f>IF(G314="","",G314)</f>
        <v/>
      </c>
      <c r="Z314">
        <f>M314</f>
        <v/>
      </c>
      <c r="AA314">
        <f>N314</f>
        <v/>
      </c>
      <c r="AB314" s="14">
        <f>IF(H314="","",H314)</f>
        <v/>
      </c>
      <c r="AC314">
        <f>O314</f>
        <v/>
      </c>
      <c r="AD314" s="14">
        <f>IF(I314="","",I314)</f>
        <v/>
      </c>
      <c r="AE314">
        <f>P314</f>
        <v/>
      </c>
      <c r="AH314">
        <f>IF(S314&lt;&gt;"",S314,AH313+900)</f>
        <v/>
      </c>
      <c r="AI314">
        <f>IF(T314&lt;&gt;"",T314,AI313)</f>
        <v/>
      </c>
      <c r="AJ314">
        <f>IF(U314&lt;&gt;"",U314,AJ313)</f>
        <v/>
      </c>
      <c r="AK314">
        <f>IF(W314&lt;&gt;"",W314,"")</f>
        <v/>
      </c>
      <c r="AL314" s="14">
        <f>IF(X314&lt;&gt;"",X314,"")</f>
        <v/>
      </c>
      <c r="AM314" s="14">
        <f>IF(Y314&lt;&gt;"",Y314,"")</f>
        <v/>
      </c>
      <c r="AN314" s="14">
        <f>IF(OR(AL314="",AM314=""),"",AL314-AM314)</f>
        <v/>
      </c>
      <c r="AO314">
        <f>IF(AN314="","",IF(AN314&gt;0,"Bullish","Bearish"))</f>
        <v/>
      </c>
      <c r="AP314">
        <f>IF(AO314="",AP313,AO314)</f>
        <v/>
      </c>
      <c r="AQ314" s="14">
        <f>IF(AB314&lt;&gt;"",AB314,"")</f>
        <v/>
      </c>
      <c r="AR314" s="14">
        <f>IF(AD314&lt;&gt;"",AD314,"")</f>
        <v/>
      </c>
      <c r="AS314">
        <f>IF(AS313+1=13,1,AS313+1)</f>
        <v/>
      </c>
      <c r="AT314">
        <f>IFERROR(IF(SLOPE($AQ$302:$AQ$313,$AS$302:$AS$313)&gt;0,MIN(3,ABS(SLOPE($AQ$302:$AQ$313,$AS$302:$AS$313))),IF(SLOPE($AQ$302:$AQ$313,$AS$302:$AS$313)&lt;-0.5,-0.5,0)),0)</f>
        <v/>
      </c>
      <c r="AU314">
        <f>IFERROR(IF(SLOPE($AR$302:$AR$313,$AS$302:$AS$313)&lt;0,MAX(-3,-ABS(SLOPE($AR$302:$AR$313,$AS$302:$AS$313))),IF(SLOPE($AR$302:$AR$313,$AS$302:$AS$313)&gt;0.5,0.5,0)),0)</f>
        <v/>
      </c>
      <c r="AV314">
        <f>($AQ$314+(AT314*(AS314-1)))</f>
        <v/>
      </c>
      <c r="AW314">
        <f>($AR$314+(AU314*(AS314-1)))</f>
        <v/>
      </c>
      <c r="AX314">
        <f>IF(AT314&gt;0,AV314+AT314,AV314)</f>
        <v/>
      </c>
      <c r="AY314">
        <f>IF(AU314&lt;0,AW314+AU314,AW314)</f>
        <v/>
      </c>
      <c r="BA314" s="14">
        <f>IFERROR(AX314-AQ314,"")</f>
        <v/>
      </c>
      <c r="BB314" s="14">
        <f>IFERROR(AY314-AR314,"")</f>
        <v/>
      </c>
      <c r="BD314">
        <f>AH314</f>
        <v/>
      </c>
      <c r="BE314">
        <f>AI314</f>
        <v/>
      </c>
      <c r="BF314">
        <f>AJ314</f>
        <v/>
      </c>
      <c r="BG314" s="14">
        <f>L314</f>
        <v/>
      </c>
      <c r="BH314" s="14">
        <f>IF(X314="","",X314)</f>
        <v/>
      </c>
      <c r="BI314" s="14">
        <f>IF(Y314="","",Y314)</f>
        <v/>
      </c>
      <c r="BJ314">
        <f>Z314</f>
        <v/>
      </c>
      <c r="BK314">
        <f>AA314</f>
        <v/>
      </c>
      <c r="BL314">
        <f>IFERROR(AX314,"")</f>
        <v/>
      </c>
      <c r="BM314">
        <f>IFERROR(AY314,"")</f>
        <v/>
      </c>
    </row>
    <row r="315" ht="14.25" customHeight="1">
      <c r="A315">
        <f>ALGLIB_SSA_XAUUSD!AA315</f>
        <v/>
      </c>
      <c r="B315">
        <f>IF($A315="","",INDEX(ALGLIB_SSA_XAUUSD!$B$2:$B$2401,MATCH($A315,ALGLIB_SSA_XAUUSD!$A$2:$A$2401,1)))</f>
        <v/>
      </c>
      <c r="C315">
        <f>IF($A315="","",INDEX(ALGLIB_SSA_XAUUSD!$C$2:$C$2401,MATCH($A315,ALGLIB_SSA_XAUUSD!$A$2:$A$2401,1)))</f>
        <v/>
      </c>
      <c r="D315" s="14">
        <f>IF($A315="","",INT((ROW()-2)/12)+1)</f>
        <v/>
      </c>
      <c r="E315" s="14">
        <f>IF(AND(E326&lt;&gt;"",D326=D314+1),E314+(E326-E314)*1/12,"")</f>
        <v/>
      </c>
      <c r="F315" s="14">
        <f>IF(AND(F326&lt;&gt;"",D326=D314+1),F314+(F326-F314)*1/12,"")</f>
        <v/>
      </c>
      <c r="G315" s="14">
        <f>IF(AND(G326&lt;&gt;"",D326=D314+1),G314+(G326-G314)*1/12,"")</f>
        <v/>
      </c>
      <c r="H315" s="14">
        <f>IF(AND(H326&lt;&gt;"",D326=D314+1),H314+(H326-H314)*1/12,"")</f>
        <v/>
      </c>
      <c r="I315" s="14">
        <f>IF(AND(L326&lt;&gt;"",D326=D314+1),I314+(I326-I314)*1/12,"")</f>
        <v/>
      </c>
      <c r="J315">
        <f>_xlfn.XLOOKUP($A315,ALGLIB_SSA_XAUUSD!$AA$2:$AA$2401,ALGLIB_SSA_XAUUSD!$P$2:$P$2401,"",0)</f>
        <v/>
      </c>
      <c r="K315">
        <f>_xlfn.XLOOKUP($A315,ALGLIB_SSA_XAUUSD!$AA$2:$AA$2401,ALGLIB_SSA_XAUUSD!$Q$2:$Q$2401,"",0)</f>
        <v/>
      </c>
      <c r="L315">
        <f>_xlfn.XLOOKUP($A315,ALGLIB_SSA_XAUUSD!$AA$2:$AA$2401,ALGLIB_SSA_XAUUSD!$R$2:$R$2401,"",0)</f>
        <v/>
      </c>
      <c r="M315">
        <f>_xlfn.XLOOKUP($A315,ALGLIB_SSA_XAUUSD!$AA$2:$AA$2401,ALGLIB_SSA_XAUUSD!$S$2:$S$2401,"",0)</f>
        <v/>
      </c>
      <c r="N315">
        <f>_xlfn.XLOOKUP($A315,ALGLIB_SSA_XAUUSD!$AA$2:$AA$2401,ALGLIB_SSA_XAUUSD!$T$2:$T$2401,"",0)</f>
        <v/>
      </c>
      <c r="O315">
        <f>_xlfn.XLOOKUP($A315,ALGLIB_SSA_XAUUSD!$AA$2:$AA$2401,ALGLIB_SSA_XAUUSD!$U$2:$U$2401,"",0)</f>
        <v/>
      </c>
      <c r="P315">
        <f>_xlfn.XLOOKUP($A315,ALGLIB_SSA_XAUUSD!$AA$2:$AA$2401,ALGLIB_SSA_XAUUSD!$V$2:$V$2401,"",0)</f>
        <v/>
      </c>
      <c r="S315">
        <f>A315</f>
        <v/>
      </c>
      <c r="T315">
        <f>J315</f>
        <v/>
      </c>
      <c r="U315">
        <f>K315</f>
        <v/>
      </c>
      <c r="V315" s="14">
        <f>IF($A315="","",MOD(ROW()-2,12)+1)</f>
        <v/>
      </c>
      <c r="W315">
        <f>L315</f>
        <v/>
      </c>
      <c r="X315" s="14">
        <f>IF(F315="","",F315)</f>
        <v/>
      </c>
      <c r="Y315" s="14">
        <f>IF(G315="","",G315)</f>
        <v/>
      </c>
      <c r="Z315">
        <f>M315</f>
        <v/>
      </c>
      <c r="AA315">
        <f>N315</f>
        <v/>
      </c>
      <c r="AB315" s="14">
        <f>IF(H315="","",H315)</f>
        <v/>
      </c>
      <c r="AC315">
        <f>O315</f>
        <v/>
      </c>
      <c r="AD315" s="14">
        <f>IF(I315="","",I315)</f>
        <v/>
      </c>
      <c r="AE315">
        <f>P315</f>
        <v/>
      </c>
      <c r="AH315">
        <f>IF(S315&lt;&gt;"",S315,AH314+900)</f>
        <v/>
      </c>
      <c r="AI315">
        <f>IF(T315&lt;&gt;"",T315,AI314)</f>
        <v/>
      </c>
      <c r="AJ315">
        <f>IF(U315&lt;&gt;"",U315,AJ314)</f>
        <v/>
      </c>
      <c r="AK315">
        <f>IF(W315&lt;&gt;"",W315,"")</f>
        <v/>
      </c>
      <c r="AL315" s="14">
        <f>IF(X315&lt;&gt;"",X315,"")</f>
        <v/>
      </c>
      <c r="AM315" s="14">
        <f>IF(Y315&lt;&gt;"",Y315,"")</f>
        <v/>
      </c>
      <c r="AN315" s="14">
        <f>IF(OR(AL315="",AM315=""),"",AL315-AM315)</f>
        <v/>
      </c>
      <c r="AO315">
        <f>IF(AN315="","",IF(AN315&gt;0,"Bullish","Bearish"))</f>
        <v/>
      </c>
      <c r="AP315">
        <f>IF(AO315="",AP314,AO315)</f>
        <v/>
      </c>
      <c r="AQ315" s="14">
        <f>IF(AB315&lt;&gt;"",AB315,"")</f>
        <v/>
      </c>
      <c r="AR315" s="14">
        <f>IF(AD315&lt;&gt;"",AD315,"")</f>
        <v/>
      </c>
      <c r="AS315">
        <f>IF(AS314+1=13,1,AS314+1)</f>
        <v/>
      </c>
      <c r="AT315">
        <f>IFERROR(IF(SLOPE($AQ$302:$AQ$313,$AS$302:$AS$313)&gt;0,MIN(3,ABS(SLOPE($AQ$302:$AQ$313,$AS$302:$AS$313))),IF(SLOPE($AQ$302:$AQ$313,$AS$302:$AS$313)&lt;-0.5,-0.5,0)),0)</f>
        <v/>
      </c>
      <c r="AU315">
        <f>IFERROR(IF(SLOPE($AR$302:$AR$313,$AS$302:$AS$313)&lt;0,MAX(-3,-ABS(SLOPE($AR$302:$AR$313,$AS$302:$AS$313))),IF(SLOPE($AR$302:$AR$313,$AS$302:$AS$313)&gt;0.5,0.5,0)),0)</f>
        <v/>
      </c>
      <c r="AV315">
        <f>($AQ$314+(AT315*(AS315-1)))</f>
        <v/>
      </c>
      <c r="AW315">
        <f>($AR$314+(AU315*(AS315-1)))</f>
        <v/>
      </c>
      <c r="AX315">
        <f>IF(AT315&gt;0,AV315+AT315,AV315)</f>
        <v/>
      </c>
      <c r="AY315">
        <f>IF(AU315&lt;0,AW315+AU315,AW315)</f>
        <v/>
      </c>
      <c r="BA315" s="14">
        <f>IFERROR(AX315-AQ315,"")</f>
        <v/>
      </c>
      <c r="BB315" s="14">
        <f>IFERROR(AY315-AR315,"")</f>
        <v/>
      </c>
      <c r="BD315">
        <f>AH315</f>
        <v/>
      </c>
      <c r="BE315">
        <f>AI315</f>
        <v/>
      </c>
      <c r="BF315">
        <f>AJ315</f>
        <v/>
      </c>
      <c r="BG315" s="14">
        <f>L315</f>
        <v/>
      </c>
      <c r="BH315" s="14">
        <f>IF(X315="","",X315)</f>
        <v/>
      </c>
      <c r="BI315" s="14">
        <f>IF(Y315="","",Y315)</f>
        <v/>
      </c>
      <c r="BJ315">
        <f>Z315</f>
        <v/>
      </c>
      <c r="BK315">
        <f>AA315</f>
        <v/>
      </c>
      <c r="BL315">
        <f>IFERROR(AX315,"")</f>
        <v/>
      </c>
      <c r="BM315">
        <f>IFERROR(AY315,"")</f>
        <v/>
      </c>
    </row>
    <row r="316" ht="14.25" customHeight="1">
      <c r="A316">
        <f>ALGLIB_SSA_XAUUSD!AA316</f>
        <v/>
      </c>
      <c r="B316">
        <f>IF($A316="","",INDEX(ALGLIB_SSA_XAUUSD!$B$2:$B$2401,MATCH($A316,ALGLIB_SSA_XAUUSD!$A$2:$A$2401,1)))</f>
        <v/>
      </c>
      <c r="C316">
        <f>IF($A316="","",INDEX(ALGLIB_SSA_XAUUSD!$C$2:$C$2401,MATCH($A316,ALGLIB_SSA_XAUUSD!$A$2:$A$2401,1)))</f>
        <v/>
      </c>
      <c r="D316" s="14">
        <f>IF($A316="","",INT((ROW()-2)/12)+1)</f>
        <v/>
      </c>
      <c r="E316" s="14">
        <f>IF(AND(E326&lt;&gt;"",D326=D314+1),E314+(E326-E314)*2/12,"")</f>
        <v/>
      </c>
      <c r="F316" s="14">
        <f>IF(AND(F326&lt;&gt;"",D326=D314+1),F314+(F326-F314)*2/12,"")</f>
        <v/>
      </c>
      <c r="G316" s="14">
        <f>IF(AND(G326&lt;&gt;"",D326=D314+1),G314+(G326-G314)*2/12,"")</f>
        <v/>
      </c>
      <c r="H316" s="14">
        <f>IF(AND(H326&lt;&gt;"",D326=D314+1),H314+(H326-H314)*2/12,"")</f>
        <v/>
      </c>
      <c r="I316" s="14">
        <f>IF(AND(L326&lt;&gt;"",D326=D314+1),I314+(I326-I314)*2/12,"")</f>
        <v/>
      </c>
      <c r="J316">
        <f>_xlfn.XLOOKUP($A316,ALGLIB_SSA_XAUUSD!$AA$2:$AA$2401,ALGLIB_SSA_XAUUSD!$P$2:$P$2401,"",0)</f>
        <v/>
      </c>
      <c r="K316">
        <f>_xlfn.XLOOKUP($A316,ALGLIB_SSA_XAUUSD!$AA$2:$AA$2401,ALGLIB_SSA_XAUUSD!$Q$2:$Q$2401,"",0)</f>
        <v/>
      </c>
      <c r="L316">
        <f>_xlfn.XLOOKUP($A316,ALGLIB_SSA_XAUUSD!$AA$2:$AA$2401,ALGLIB_SSA_XAUUSD!$R$2:$R$2401,"",0)</f>
        <v/>
      </c>
      <c r="M316">
        <f>_xlfn.XLOOKUP($A316,ALGLIB_SSA_XAUUSD!$AA$2:$AA$2401,ALGLIB_SSA_XAUUSD!$S$2:$S$2401,"",0)</f>
        <v/>
      </c>
      <c r="N316">
        <f>_xlfn.XLOOKUP($A316,ALGLIB_SSA_XAUUSD!$AA$2:$AA$2401,ALGLIB_SSA_XAUUSD!$T$2:$T$2401,"",0)</f>
        <v/>
      </c>
      <c r="O316">
        <f>_xlfn.XLOOKUP($A316,ALGLIB_SSA_XAUUSD!$AA$2:$AA$2401,ALGLIB_SSA_XAUUSD!$U$2:$U$2401,"",0)</f>
        <v/>
      </c>
      <c r="P316">
        <f>_xlfn.XLOOKUP($A316,ALGLIB_SSA_XAUUSD!$AA$2:$AA$2401,ALGLIB_SSA_XAUUSD!$V$2:$V$2401,"",0)</f>
        <v/>
      </c>
      <c r="S316">
        <f>A316</f>
        <v/>
      </c>
      <c r="T316">
        <f>J316</f>
        <v/>
      </c>
      <c r="U316">
        <f>K316</f>
        <v/>
      </c>
      <c r="V316" s="14">
        <f>IF($A316="","",MOD(ROW()-2,12)+1)</f>
        <v/>
      </c>
      <c r="W316">
        <f>L316</f>
        <v/>
      </c>
      <c r="X316" s="14">
        <f>IF(F316="","",F316)</f>
        <v/>
      </c>
      <c r="Y316" s="14">
        <f>IF(G316="","",G316)</f>
        <v/>
      </c>
      <c r="Z316">
        <f>M316</f>
        <v/>
      </c>
      <c r="AA316">
        <f>N316</f>
        <v/>
      </c>
      <c r="AB316" s="14">
        <f>IF(H316="","",H316)</f>
        <v/>
      </c>
      <c r="AC316">
        <f>O316</f>
        <v/>
      </c>
      <c r="AD316" s="14">
        <f>IF(I316="","",I316)</f>
        <v/>
      </c>
      <c r="AE316">
        <f>P316</f>
        <v/>
      </c>
      <c r="AH316">
        <f>IF(S316&lt;&gt;"",S316,AH315+900)</f>
        <v/>
      </c>
      <c r="AI316">
        <f>IF(T316&lt;&gt;"",T316,AI315)</f>
        <v/>
      </c>
      <c r="AJ316">
        <f>IF(U316&lt;&gt;"",U316,AJ315)</f>
        <v/>
      </c>
      <c r="AK316">
        <f>IF(W316&lt;&gt;"",W316,"")</f>
        <v/>
      </c>
      <c r="AL316" s="14">
        <f>IF(X316&lt;&gt;"",X316,"")</f>
        <v/>
      </c>
      <c r="AM316" s="14">
        <f>IF(Y316&lt;&gt;"",Y316,"")</f>
        <v/>
      </c>
      <c r="AN316" s="14">
        <f>IF(OR(AL316="",AM316=""),"",AL316-AM316)</f>
        <v/>
      </c>
      <c r="AO316">
        <f>IF(AN316="","",IF(AN316&gt;0,"Bullish","Bearish"))</f>
        <v/>
      </c>
      <c r="AP316">
        <f>IF(AO316="",AP315,AO316)</f>
        <v/>
      </c>
      <c r="AQ316" s="14">
        <f>IF(AB316&lt;&gt;"",AB316,"")</f>
        <v/>
      </c>
      <c r="AR316" s="14">
        <f>IF(AD316&lt;&gt;"",AD316,"")</f>
        <v/>
      </c>
      <c r="AS316">
        <f>IF(AS315+1=13,1,AS315+1)</f>
        <v/>
      </c>
      <c r="AT316">
        <f>IFERROR(IF(SLOPE($AQ$302:$AQ$313,$AS$302:$AS$313)&gt;0,MIN(3,ABS(SLOPE($AQ$302:$AQ$313,$AS$302:$AS$313))),IF(SLOPE($AQ$302:$AQ$313,$AS$302:$AS$313)&lt;-0.5,-0.5,0)),0)</f>
        <v/>
      </c>
      <c r="AU316">
        <f>IFERROR(IF(SLOPE($AR$302:$AR$313,$AS$302:$AS$313)&lt;0,MAX(-3,-ABS(SLOPE($AR$302:$AR$313,$AS$302:$AS$313))),IF(SLOPE($AR$302:$AR$313,$AS$302:$AS$313)&gt;0.5,0.5,0)),0)</f>
        <v/>
      </c>
      <c r="AV316">
        <f>($AQ$314+(AT316*(AS316-1)))</f>
        <v/>
      </c>
      <c r="AW316">
        <f>($AR$314+(AU316*(AS316-1)))</f>
        <v/>
      </c>
      <c r="AX316">
        <f>IF(AT316&gt;0,AV316+AT316,AV316)</f>
        <v/>
      </c>
      <c r="AY316">
        <f>IF(AU316&lt;0,AW316+AU316,AW316)</f>
        <v/>
      </c>
      <c r="BA316" s="14">
        <f>IFERROR(AX316-AQ316,"")</f>
        <v/>
      </c>
      <c r="BB316" s="14">
        <f>IFERROR(AY316-AR316,"")</f>
        <v/>
      </c>
      <c r="BD316">
        <f>AH316</f>
        <v/>
      </c>
      <c r="BE316">
        <f>AI316</f>
        <v/>
      </c>
      <c r="BF316">
        <f>AJ316</f>
        <v/>
      </c>
      <c r="BG316" s="14">
        <f>L316</f>
        <v/>
      </c>
      <c r="BH316" s="14">
        <f>IF(X316="","",X316)</f>
        <v/>
      </c>
      <c r="BI316" s="14">
        <f>IF(Y316="","",Y316)</f>
        <v/>
      </c>
      <c r="BJ316">
        <f>Z316</f>
        <v/>
      </c>
      <c r="BK316">
        <f>AA316</f>
        <v/>
      </c>
      <c r="BL316">
        <f>IFERROR(AX316,"")</f>
        <v/>
      </c>
      <c r="BM316">
        <f>IFERROR(AY316,"")</f>
        <v/>
      </c>
    </row>
    <row r="317" ht="14.25" customHeight="1">
      <c r="A317">
        <f>ALGLIB_SSA_XAUUSD!AA317</f>
        <v/>
      </c>
      <c r="B317">
        <f>IF($A317="","",INDEX(ALGLIB_SSA_XAUUSD!$B$2:$B$2401,MATCH($A317,ALGLIB_SSA_XAUUSD!$A$2:$A$2401,1)))</f>
        <v/>
      </c>
      <c r="C317">
        <f>IF($A317="","",INDEX(ALGLIB_SSA_XAUUSD!$C$2:$C$2401,MATCH($A317,ALGLIB_SSA_XAUUSD!$A$2:$A$2401,1)))</f>
        <v/>
      </c>
      <c r="D317" s="14">
        <f>IF($A317="","",INT((ROW()-2)/12)+1)</f>
        <v/>
      </c>
      <c r="E317" s="14">
        <f>IF(AND(E326&lt;&gt;"",D326=D314+1),E314+(E326-E314)*3/12,"")</f>
        <v/>
      </c>
      <c r="F317" s="14">
        <f>IF(AND(F326&lt;&gt;"",D326=D314+1),F314+(F326-F314)*3/12,"")</f>
        <v/>
      </c>
      <c r="G317" s="14">
        <f>IF(AND(G326&lt;&gt;"",D326=D314+1),G314+(G326-G314)*3/12,"")</f>
        <v/>
      </c>
      <c r="H317" s="14">
        <f>IF(AND(H326&lt;&gt;"",D326=D314+1),H314+(H326-H314)*3/12,"")</f>
        <v/>
      </c>
      <c r="I317" s="14">
        <f>IF(AND(L326&lt;&gt;"",D326=D314+1),I314+(I326-I314)*3/12,"")</f>
        <v/>
      </c>
      <c r="J317">
        <f>_xlfn.XLOOKUP($A317,ALGLIB_SSA_XAUUSD!$AA$2:$AA$2401,ALGLIB_SSA_XAUUSD!$P$2:$P$2401,"",0)</f>
        <v/>
      </c>
      <c r="K317">
        <f>_xlfn.XLOOKUP($A317,ALGLIB_SSA_XAUUSD!$AA$2:$AA$2401,ALGLIB_SSA_XAUUSD!$Q$2:$Q$2401,"",0)</f>
        <v/>
      </c>
      <c r="L317">
        <f>_xlfn.XLOOKUP($A317,ALGLIB_SSA_XAUUSD!$AA$2:$AA$2401,ALGLIB_SSA_XAUUSD!$R$2:$R$2401,"",0)</f>
        <v/>
      </c>
      <c r="M317">
        <f>_xlfn.XLOOKUP($A317,ALGLIB_SSA_XAUUSD!$AA$2:$AA$2401,ALGLIB_SSA_XAUUSD!$S$2:$S$2401,"",0)</f>
        <v/>
      </c>
      <c r="N317">
        <f>_xlfn.XLOOKUP($A317,ALGLIB_SSA_XAUUSD!$AA$2:$AA$2401,ALGLIB_SSA_XAUUSD!$T$2:$T$2401,"",0)</f>
        <v/>
      </c>
      <c r="O317">
        <f>_xlfn.XLOOKUP($A317,ALGLIB_SSA_XAUUSD!$AA$2:$AA$2401,ALGLIB_SSA_XAUUSD!$U$2:$U$2401,"",0)</f>
        <v/>
      </c>
      <c r="P317">
        <f>_xlfn.XLOOKUP($A317,ALGLIB_SSA_XAUUSD!$AA$2:$AA$2401,ALGLIB_SSA_XAUUSD!$V$2:$V$2401,"",0)</f>
        <v/>
      </c>
      <c r="S317">
        <f>A317</f>
        <v/>
      </c>
      <c r="T317">
        <f>J317</f>
        <v/>
      </c>
      <c r="U317">
        <f>K317</f>
        <v/>
      </c>
      <c r="V317" s="14">
        <f>IF($A317="","",MOD(ROW()-2,12)+1)</f>
        <v/>
      </c>
      <c r="W317">
        <f>L317</f>
        <v/>
      </c>
      <c r="X317" s="14">
        <f>IF(F317="","",F317)</f>
        <v/>
      </c>
      <c r="Y317" s="14">
        <f>IF(G317="","",G317)</f>
        <v/>
      </c>
      <c r="Z317">
        <f>M317</f>
        <v/>
      </c>
      <c r="AA317">
        <f>N317</f>
        <v/>
      </c>
      <c r="AB317" s="14">
        <f>IF(H317="","",H317)</f>
        <v/>
      </c>
      <c r="AC317">
        <f>O317</f>
        <v/>
      </c>
      <c r="AD317" s="14">
        <f>IF(I317="","",I317)</f>
        <v/>
      </c>
      <c r="AE317">
        <f>P317</f>
        <v/>
      </c>
      <c r="AH317">
        <f>IF(S317&lt;&gt;"",S317,AH316+900)</f>
        <v/>
      </c>
      <c r="AI317">
        <f>IF(T317&lt;&gt;"",T317,AI316)</f>
        <v/>
      </c>
      <c r="AJ317">
        <f>IF(U317&lt;&gt;"",U317,AJ316)</f>
        <v/>
      </c>
      <c r="AK317">
        <f>IF(W317&lt;&gt;"",W317,"")</f>
        <v/>
      </c>
      <c r="AL317" s="14">
        <f>IF(X317&lt;&gt;"",X317,"")</f>
        <v/>
      </c>
      <c r="AM317" s="14">
        <f>IF(Y317&lt;&gt;"",Y317,"")</f>
        <v/>
      </c>
      <c r="AN317" s="14">
        <f>IF(OR(AL317="",AM317=""),"",AL317-AM317)</f>
        <v/>
      </c>
      <c r="AO317">
        <f>IF(AN317="","",IF(AN317&gt;0,"Bullish","Bearish"))</f>
        <v/>
      </c>
      <c r="AP317">
        <f>IF(AO317="",AP316,AO317)</f>
        <v/>
      </c>
      <c r="AQ317" s="14">
        <f>IF(AB317&lt;&gt;"",AB317,"")</f>
        <v/>
      </c>
      <c r="AR317" s="14">
        <f>IF(AD317&lt;&gt;"",AD317,"")</f>
        <v/>
      </c>
      <c r="AS317">
        <f>IF(AS316+1=13,1,AS316+1)</f>
        <v/>
      </c>
      <c r="AT317">
        <f>IFERROR(IF(SLOPE($AQ$302:$AQ$313,$AS$302:$AS$313)&gt;0,MIN(3,ABS(SLOPE($AQ$302:$AQ$313,$AS$302:$AS$313))),IF(SLOPE($AQ$302:$AQ$313,$AS$302:$AS$313)&lt;-0.5,-0.5,0)),0)</f>
        <v/>
      </c>
      <c r="AU317">
        <f>IFERROR(IF(SLOPE($AR$302:$AR$313,$AS$302:$AS$313)&lt;0,MAX(-3,-ABS(SLOPE($AR$302:$AR$313,$AS$302:$AS$313))),IF(SLOPE($AR$302:$AR$313,$AS$302:$AS$313)&gt;0.5,0.5,0)),0)</f>
        <v/>
      </c>
      <c r="AV317">
        <f>($AQ$314+(AT317*(AS317-1)))</f>
        <v/>
      </c>
      <c r="AW317">
        <f>($AR$314+(AU317*(AS317-1)))</f>
        <v/>
      </c>
      <c r="AX317">
        <f>IF(AT317&gt;0,AV317+AT317,AV317)</f>
        <v/>
      </c>
      <c r="AY317">
        <f>IF(AU317&lt;0,AW317+AU317,AW317)</f>
        <v/>
      </c>
      <c r="BA317" s="14">
        <f>IFERROR(AX317-AQ317,"")</f>
        <v/>
      </c>
      <c r="BB317" s="14">
        <f>IFERROR(AY317-AR317,"")</f>
        <v/>
      </c>
      <c r="BD317">
        <f>AH317</f>
        <v/>
      </c>
      <c r="BE317">
        <f>AI317</f>
        <v/>
      </c>
      <c r="BF317">
        <f>AJ317</f>
        <v/>
      </c>
      <c r="BG317" s="14">
        <f>L317</f>
        <v/>
      </c>
      <c r="BH317" s="14">
        <f>IF(X317="","",X317)</f>
        <v/>
      </c>
      <c r="BI317" s="14">
        <f>IF(Y317="","",Y317)</f>
        <v/>
      </c>
      <c r="BJ317">
        <f>Z317</f>
        <v/>
      </c>
      <c r="BK317">
        <f>AA317</f>
        <v/>
      </c>
      <c r="BL317">
        <f>IFERROR(AX317,"")</f>
        <v/>
      </c>
      <c r="BM317">
        <f>IFERROR(AY317,"")</f>
        <v/>
      </c>
    </row>
    <row r="318" ht="14.25" customHeight="1">
      <c r="A318">
        <f>ALGLIB_SSA_XAUUSD!AA318</f>
        <v/>
      </c>
      <c r="B318">
        <f>IF($A318="","",INDEX(ALGLIB_SSA_XAUUSD!$B$2:$B$2401,MATCH($A318,ALGLIB_SSA_XAUUSD!$A$2:$A$2401,1)))</f>
        <v/>
      </c>
      <c r="C318">
        <f>IF($A318="","",INDEX(ALGLIB_SSA_XAUUSD!$C$2:$C$2401,MATCH($A318,ALGLIB_SSA_XAUUSD!$A$2:$A$2401,1)))</f>
        <v/>
      </c>
      <c r="D318" s="14">
        <f>IF($A318="","",INT((ROW()-2)/12)+1)</f>
        <v/>
      </c>
      <c r="E318" s="14">
        <f>IF(AND(E326&lt;&gt;"",D326=D314+1),E314+(E326-E314)*4/12,"")</f>
        <v/>
      </c>
      <c r="F318" s="14">
        <f>IF(AND(F326&lt;&gt;"",D326=D314+1),F314+(F326-F314)*4/12,"")</f>
        <v/>
      </c>
      <c r="G318" s="14">
        <f>IF(AND(G326&lt;&gt;"",D326=D314+1),G314+(G326-G314)*4/12,"")</f>
        <v/>
      </c>
      <c r="H318" s="14">
        <f>IF(AND(H326&lt;&gt;"",D326=D314+1),H314+(H326-H314)*4/12,"")</f>
        <v/>
      </c>
      <c r="I318" s="14">
        <f>IF(AND(L326&lt;&gt;"",D326=D314+1),I314+(I326-I314)*4/12,"")</f>
        <v/>
      </c>
      <c r="J318">
        <f>_xlfn.XLOOKUP($A318,ALGLIB_SSA_XAUUSD!$AA$2:$AA$2401,ALGLIB_SSA_XAUUSD!$P$2:$P$2401,"",0)</f>
        <v/>
      </c>
      <c r="K318">
        <f>_xlfn.XLOOKUP($A318,ALGLIB_SSA_XAUUSD!$AA$2:$AA$2401,ALGLIB_SSA_XAUUSD!$Q$2:$Q$2401,"",0)</f>
        <v/>
      </c>
      <c r="L318">
        <f>_xlfn.XLOOKUP($A318,ALGLIB_SSA_XAUUSD!$AA$2:$AA$2401,ALGLIB_SSA_XAUUSD!$R$2:$R$2401,"",0)</f>
        <v/>
      </c>
      <c r="M318">
        <f>_xlfn.XLOOKUP($A318,ALGLIB_SSA_XAUUSD!$AA$2:$AA$2401,ALGLIB_SSA_XAUUSD!$S$2:$S$2401,"",0)</f>
        <v/>
      </c>
      <c r="N318">
        <f>_xlfn.XLOOKUP($A318,ALGLIB_SSA_XAUUSD!$AA$2:$AA$2401,ALGLIB_SSA_XAUUSD!$T$2:$T$2401,"",0)</f>
        <v/>
      </c>
      <c r="O318">
        <f>_xlfn.XLOOKUP($A318,ALGLIB_SSA_XAUUSD!$AA$2:$AA$2401,ALGLIB_SSA_XAUUSD!$U$2:$U$2401,"",0)</f>
        <v/>
      </c>
      <c r="P318">
        <f>_xlfn.XLOOKUP($A318,ALGLIB_SSA_XAUUSD!$AA$2:$AA$2401,ALGLIB_SSA_XAUUSD!$V$2:$V$2401,"",0)</f>
        <v/>
      </c>
      <c r="S318">
        <f>A318</f>
        <v/>
      </c>
      <c r="T318">
        <f>J318</f>
        <v/>
      </c>
      <c r="U318">
        <f>K318</f>
        <v/>
      </c>
      <c r="V318" s="14">
        <f>IF($A318="","",MOD(ROW()-2,12)+1)</f>
        <v/>
      </c>
      <c r="W318">
        <f>L318</f>
        <v/>
      </c>
      <c r="X318" s="14">
        <f>IF(F318="","",F318)</f>
        <v/>
      </c>
      <c r="Y318" s="14">
        <f>IF(G318="","",G318)</f>
        <v/>
      </c>
      <c r="Z318">
        <f>M318</f>
        <v/>
      </c>
      <c r="AA318">
        <f>N318</f>
        <v/>
      </c>
      <c r="AB318" s="14">
        <f>IF(H318="","",H318)</f>
        <v/>
      </c>
      <c r="AC318">
        <f>O318</f>
        <v/>
      </c>
      <c r="AD318" s="14">
        <f>IF(I318="","",I318)</f>
        <v/>
      </c>
      <c r="AE318">
        <f>P318</f>
        <v/>
      </c>
      <c r="AH318">
        <f>IF(S318&lt;&gt;"",S318,AH317+900)</f>
        <v/>
      </c>
      <c r="AI318">
        <f>IF(T318&lt;&gt;"",T318,AI317)</f>
        <v/>
      </c>
      <c r="AJ318">
        <f>IF(U318&lt;&gt;"",U318,AJ317)</f>
        <v/>
      </c>
      <c r="AK318">
        <f>IF(W318&lt;&gt;"",W318,"")</f>
        <v/>
      </c>
      <c r="AL318" s="14">
        <f>IF(X318&lt;&gt;"",X318,"")</f>
        <v/>
      </c>
      <c r="AM318" s="14">
        <f>IF(Y318&lt;&gt;"",Y318,"")</f>
        <v/>
      </c>
      <c r="AN318" s="14">
        <f>IF(OR(AL318="",AM318=""),"",AL318-AM318)</f>
        <v/>
      </c>
      <c r="AO318">
        <f>IF(AN318="","",IF(AN318&gt;0,"Bullish","Bearish"))</f>
        <v/>
      </c>
      <c r="AP318">
        <f>IF(AO318="",AP317,AO318)</f>
        <v/>
      </c>
      <c r="AQ318" s="14">
        <f>IF(AB318&lt;&gt;"",AB318,"")</f>
        <v/>
      </c>
      <c r="AR318" s="14">
        <f>IF(AD318&lt;&gt;"",AD318,"")</f>
        <v/>
      </c>
      <c r="AS318">
        <f>IF(AS317+1=13,1,AS317+1)</f>
        <v/>
      </c>
      <c r="AT318">
        <f>IFERROR(IF(SLOPE($AQ$302:$AQ$313,$AS$302:$AS$313)&gt;0,MIN(3,ABS(SLOPE($AQ$302:$AQ$313,$AS$302:$AS$313))),IF(SLOPE($AQ$302:$AQ$313,$AS$302:$AS$313)&lt;-0.5,-0.5,0)),0)</f>
        <v/>
      </c>
      <c r="AU318">
        <f>IFERROR(IF(SLOPE($AR$302:$AR$313,$AS$302:$AS$313)&lt;0,MAX(-3,-ABS(SLOPE($AR$302:$AR$313,$AS$302:$AS$313))),IF(SLOPE($AR$302:$AR$313,$AS$302:$AS$313)&gt;0.5,0.5,0)),0)</f>
        <v/>
      </c>
      <c r="AV318">
        <f>($AQ$314+(AT318*(AS318-1)))</f>
        <v/>
      </c>
      <c r="AW318">
        <f>($AR$314+(AU318*(AS318-1)))</f>
        <v/>
      </c>
      <c r="AX318">
        <f>IF(AT318&gt;0,AV318+AT318,AV318)</f>
        <v/>
      </c>
      <c r="AY318">
        <f>IF(AU318&lt;0,AW318+AU318,AW318)</f>
        <v/>
      </c>
      <c r="BA318" s="14">
        <f>IFERROR(AX318-AQ318,"")</f>
        <v/>
      </c>
      <c r="BB318" s="14">
        <f>IFERROR(AY318-AR318,"")</f>
        <v/>
      </c>
      <c r="BD318">
        <f>AH318</f>
        <v/>
      </c>
      <c r="BE318">
        <f>AI318</f>
        <v/>
      </c>
      <c r="BF318">
        <f>AJ318</f>
        <v/>
      </c>
      <c r="BG318" s="14">
        <f>L318</f>
        <v/>
      </c>
      <c r="BH318" s="14">
        <f>IF(X318="","",X318)</f>
        <v/>
      </c>
      <c r="BI318" s="14">
        <f>IF(Y318="","",Y318)</f>
        <v/>
      </c>
      <c r="BJ318">
        <f>Z318</f>
        <v/>
      </c>
      <c r="BK318">
        <f>AA318</f>
        <v/>
      </c>
      <c r="BL318">
        <f>IFERROR(AX318,"")</f>
        <v/>
      </c>
      <c r="BM318">
        <f>IFERROR(AY318,"")</f>
        <v/>
      </c>
    </row>
    <row r="319" ht="14.25" customHeight="1">
      <c r="A319">
        <f>ALGLIB_SSA_XAUUSD!AA319</f>
        <v/>
      </c>
      <c r="B319">
        <f>IF($A319="","",INDEX(ALGLIB_SSA_XAUUSD!$B$2:$B$2401,MATCH($A319,ALGLIB_SSA_XAUUSD!$A$2:$A$2401,1)))</f>
        <v/>
      </c>
      <c r="C319">
        <f>IF($A319="","",INDEX(ALGLIB_SSA_XAUUSD!$C$2:$C$2401,MATCH($A319,ALGLIB_SSA_XAUUSD!$A$2:$A$2401,1)))</f>
        <v/>
      </c>
      <c r="D319" s="14">
        <f>IF($A319="","",INT((ROW()-2)/12)+1)</f>
        <v/>
      </c>
      <c r="E319" s="14">
        <f>IF(AND(E326&lt;&gt;"",D326=D314+1),E314+(E326-E314)*5/12,"")</f>
        <v/>
      </c>
      <c r="F319" s="14">
        <f>IF(AND(F326&lt;&gt;"",D326=D314+1),F314+(F326-F314)*5/12,"")</f>
        <v/>
      </c>
      <c r="G319" s="14">
        <f>IF(AND(G326&lt;&gt;"",D326=D314+1),G314+(G326-G314)*5/12,"")</f>
        <v/>
      </c>
      <c r="H319" s="14">
        <f>IF(AND(H326&lt;&gt;"",D326=D314+1),H314+(H326-H314)*5/12,"")</f>
        <v/>
      </c>
      <c r="I319" s="14">
        <f>IF(AND(L326&lt;&gt;"",D326=D314+1),I314+(I326-I314)*5/12,"")</f>
        <v/>
      </c>
      <c r="J319">
        <f>_xlfn.XLOOKUP($A319,ALGLIB_SSA_XAUUSD!$AA$2:$AA$2401,ALGLIB_SSA_XAUUSD!$P$2:$P$2401,"",0)</f>
        <v/>
      </c>
      <c r="K319">
        <f>_xlfn.XLOOKUP($A319,ALGLIB_SSA_XAUUSD!$AA$2:$AA$2401,ALGLIB_SSA_XAUUSD!$Q$2:$Q$2401,"",0)</f>
        <v/>
      </c>
      <c r="L319">
        <f>_xlfn.XLOOKUP($A319,ALGLIB_SSA_XAUUSD!$AA$2:$AA$2401,ALGLIB_SSA_XAUUSD!$R$2:$R$2401,"",0)</f>
        <v/>
      </c>
      <c r="M319">
        <f>_xlfn.XLOOKUP($A319,ALGLIB_SSA_XAUUSD!$AA$2:$AA$2401,ALGLIB_SSA_XAUUSD!$S$2:$S$2401,"",0)</f>
        <v/>
      </c>
      <c r="N319">
        <f>_xlfn.XLOOKUP($A319,ALGLIB_SSA_XAUUSD!$AA$2:$AA$2401,ALGLIB_SSA_XAUUSD!$T$2:$T$2401,"",0)</f>
        <v/>
      </c>
      <c r="O319">
        <f>_xlfn.XLOOKUP($A319,ALGLIB_SSA_XAUUSD!$AA$2:$AA$2401,ALGLIB_SSA_XAUUSD!$U$2:$U$2401,"",0)</f>
        <v/>
      </c>
      <c r="P319">
        <f>_xlfn.XLOOKUP($A319,ALGLIB_SSA_XAUUSD!$AA$2:$AA$2401,ALGLIB_SSA_XAUUSD!$V$2:$V$2401,"",0)</f>
        <v/>
      </c>
      <c r="S319">
        <f>A319</f>
        <v/>
      </c>
      <c r="T319">
        <f>J319</f>
        <v/>
      </c>
      <c r="U319">
        <f>K319</f>
        <v/>
      </c>
      <c r="V319" s="14">
        <f>IF($A319="","",MOD(ROW()-2,12)+1)</f>
        <v/>
      </c>
      <c r="W319">
        <f>L319</f>
        <v/>
      </c>
      <c r="X319" s="14">
        <f>IF(F319="","",F319)</f>
        <v/>
      </c>
      <c r="Y319" s="14">
        <f>IF(G319="","",G319)</f>
        <v/>
      </c>
      <c r="Z319">
        <f>M319</f>
        <v/>
      </c>
      <c r="AA319">
        <f>N319</f>
        <v/>
      </c>
      <c r="AB319" s="14">
        <f>IF(H319="","",H319)</f>
        <v/>
      </c>
      <c r="AC319">
        <f>O319</f>
        <v/>
      </c>
      <c r="AD319" s="14">
        <f>IF(I319="","",I319)</f>
        <v/>
      </c>
      <c r="AE319">
        <f>P319</f>
        <v/>
      </c>
      <c r="AH319">
        <f>IF(S319&lt;&gt;"",S319,AH318+900)</f>
        <v/>
      </c>
      <c r="AI319">
        <f>IF(T319&lt;&gt;"",T319,AI318)</f>
        <v/>
      </c>
      <c r="AJ319">
        <f>IF(U319&lt;&gt;"",U319,AJ318)</f>
        <v/>
      </c>
      <c r="AK319">
        <f>IF(W319&lt;&gt;"",W319,"")</f>
        <v/>
      </c>
      <c r="AL319" s="14">
        <f>IF(X319&lt;&gt;"",X319,"")</f>
        <v/>
      </c>
      <c r="AM319" s="14">
        <f>IF(Y319&lt;&gt;"",Y319,"")</f>
        <v/>
      </c>
      <c r="AN319" s="14">
        <f>IF(OR(AL319="",AM319=""),"",AL319-AM319)</f>
        <v/>
      </c>
      <c r="AO319">
        <f>IF(AN319="","",IF(AN319&gt;0,"Bullish","Bearish"))</f>
        <v/>
      </c>
      <c r="AP319">
        <f>IF(AO319="",AP318,AO319)</f>
        <v/>
      </c>
      <c r="AQ319" s="14">
        <f>IF(AB319&lt;&gt;"",AB319,"")</f>
        <v/>
      </c>
      <c r="AR319" s="14">
        <f>IF(AD319&lt;&gt;"",AD319,"")</f>
        <v/>
      </c>
      <c r="AS319">
        <f>IF(AS318+1=13,1,AS318+1)</f>
        <v/>
      </c>
      <c r="AT319">
        <f>IFERROR(IF(SLOPE($AQ$302:$AQ$313,$AS$302:$AS$313)&gt;0,MIN(3,ABS(SLOPE($AQ$302:$AQ$313,$AS$302:$AS$313))),IF(SLOPE($AQ$302:$AQ$313,$AS$302:$AS$313)&lt;-0.5,-0.5,0)),0)</f>
        <v/>
      </c>
      <c r="AU319">
        <f>IFERROR(IF(SLOPE($AR$302:$AR$313,$AS$302:$AS$313)&lt;0,MAX(-3,-ABS(SLOPE($AR$302:$AR$313,$AS$302:$AS$313))),IF(SLOPE($AR$302:$AR$313,$AS$302:$AS$313)&gt;0.5,0.5,0)),0)</f>
        <v/>
      </c>
      <c r="AV319">
        <f>($AQ$314+(AT319*(AS319-1)))</f>
        <v/>
      </c>
      <c r="AW319">
        <f>($AR$314+(AU319*(AS319-1)))</f>
        <v/>
      </c>
      <c r="AX319">
        <f>IF(AT319&gt;0,AV319+AT319,AV319)</f>
        <v/>
      </c>
      <c r="AY319">
        <f>IF(AU319&lt;0,AW319+AU319,AW319)</f>
        <v/>
      </c>
      <c r="BA319" s="14">
        <f>IFERROR(AX319-AQ319,"")</f>
        <v/>
      </c>
      <c r="BB319" s="14">
        <f>IFERROR(AY319-AR319,"")</f>
        <v/>
      </c>
      <c r="BD319">
        <f>AH319</f>
        <v/>
      </c>
      <c r="BE319">
        <f>AI319</f>
        <v/>
      </c>
      <c r="BF319">
        <f>AJ319</f>
        <v/>
      </c>
      <c r="BG319" s="14">
        <f>L319</f>
        <v/>
      </c>
      <c r="BH319" s="14">
        <f>IF(X319="","",X319)</f>
        <v/>
      </c>
      <c r="BI319" s="14">
        <f>IF(Y319="","",Y319)</f>
        <v/>
      </c>
      <c r="BJ319">
        <f>Z319</f>
        <v/>
      </c>
      <c r="BK319">
        <f>AA319</f>
        <v/>
      </c>
      <c r="BL319">
        <f>IFERROR(AX319,"")</f>
        <v/>
      </c>
      <c r="BM319">
        <f>IFERROR(AY319,"")</f>
        <v/>
      </c>
    </row>
    <row r="320" ht="14.25" customHeight="1">
      <c r="A320">
        <f>ALGLIB_SSA_XAUUSD!AA320</f>
        <v/>
      </c>
      <c r="B320">
        <f>IF($A320="","",INDEX(ALGLIB_SSA_XAUUSD!$B$2:$B$2401,MATCH($A320,ALGLIB_SSA_XAUUSD!$A$2:$A$2401,1)))</f>
        <v/>
      </c>
      <c r="C320">
        <f>IF($A320="","",INDEX(ALGLIB_SSA_XAUUSD!$C$2:$C$2401,MATCH($A320,ALGLIB_SSA_XAUUSD!$A$2:$A$2401,1)))</f>
        <v/>
      </c>
      <c r="D320" s="14">
        <f>IF($A320="","",INT((ROW()-2)/12)+1)</f>
        <v/>
      </c>
      <c r="E320" s="14">
        <f>IF(AND(E326&lt;&gt;"",D326=D314+1),E314+(E326-E314)*6/12,"")</f>
        <v/>
      </c>
      <c r="F320" s="14">
        <f>IF(AND(F326&lt;&gt;"",D326=D314+1),F314+(F326-F314)*6/12,"")</f>
        <v/>
      </c>
      <c r="G320" s="14">
        <f>IF(AND(G326&lt;&gt;"",D326=D314+1),G314+(G326-G314)*6/12,"")</f>
        <v/>
      </c>
      <c r="H320" s="14">
        <f>IF(AND(H326&lt;&gt;"",D326=D314+1),H314+(H326-H314)*6/12,"")</f>
        <v/>
      </c>
      <c r="I320" s="14">
        <f>IF(AND(L326&lt;&gt;"",D326=D314+1),I314+(I326-I314)*6/12,"")</f>
        <v/>
      </c>
      <c r="J320">
        <f>_xlfn.XLOOKUP($A320,ALGLIB_SSA_XAUUSD!$AA$2:$AA$2401,ALGLIB_SSA_XAUUSD!$P$2:$P$2401,"",0)</f>
        <v/>
      </c>
      <c r="K320">
        <f>_xlfn.XLOOKUP($A320,ALGLIB_SSA_XAUUSD!$AA$2:$AA$2401,ALGLIB_SSA_XAUUSD!$Q$2:$Q$2401,"",0)</f>
        <v/>
      </c>
      <c r="L320">
        <f>_xlfn.XLOOKUP($A320,ALGLIB_SSA_XAUUSD!$AA$2:$AA$2401,ALGLIB_SSA_XAUUSD!$R$2:$R$2401,"",0)</f>
        <v/>
      </c>
      <c r="M320">
        <f>_xlfn.XLOOKUP($A320,ALGLIB_SSA_XAUUSD!$AA$2:$AA$2401,ALGLIB_SSA_XAUUSD!$S$2:$S$2401,"",0)</f>
        <v/>
      </c>
      <c r="N320">
        <f>_xlfn.XLOOKUP($A320,ALGLIB_SSA_XAUUSD!$AA$2:$AA$2401,ALGLIB_SSA_XAUUSD!$T$2:$T$2401,"",0)</f>
        <v/>
      </c>
      <c r="O320">
        <f>_xlfn.XLOOKUP($A320,ALGLIB_SSA_XAUUSD!$AA$2:$AA$2401,ALGLIB_SSA_XAUUSD!$U$2:$U$2401,"",0)</f>
        <v/>
      </c>
      <c r="P320">
        <f>_xlfn.XLOOKUP($A320,ALGLIB_SSA_XAUUSD!$AA$2:$AA$2401,ALGLIB_SSA_XAUUSD!$V$2:$V$2401,"",0)</f>
        <v/>
      </c>
      <c r="S320">
        <f>A320</f>
        <v/>
      </c>
      <c r="T320">
        <f>J320</f>
        <v/>
      </c>
      <c r="U320">
        <f>K320</f>
        <v/>
      </c>
      <c r="V320" s="14">
        <f>IF($A320="","",MOD(ROW()-2,12)+1)</f>
        <v/>
      </c>
      <c r="W320">
        <f>L320</f>
        <v/>
      </c>
      <c r="X320" s="14">
        <f>IF(F320="","",F320)</f>
        <v/>
      </c>
      <c r="Y320" s="14">
        <f>IF(G320="","",G320)</f>
        <v/>
      </c>
      <c r="Z320">
        <f>M320</f>
        <v/>
      </c>
      <c r="AA320">
        <f>N320</f>
        <v/>
      </c>
      <c r="AB320" s="14">
        <f>IF(H320="","",H320)</f>
        <v/>
      </c>
      <c r="AC320">
        <f>O320</f>
        <v/>
      </c>
      <c r="AD320" s="14">
        <f>IF(I320="","",I320)</f>
        <v/>
      </c>
      <c r="AE320">
        <f>P320</f>
        <v/>
      </c>
      <c r="AH320">
        <f>IF(S320&lt;&gt;"",S320,AH319+900)</f>
        <v/>
      </c>
      <c r="AI320">
        <f>IF(T320&lt;&gt;"",T320,AI319)</f>
        <v/>
      </c>
      <c r="AJ320">
        <f>IF(U320&lt;&gt;"",U320,AJ319)</f>
        <v/>
      </c>
      <c r="AK320">
        <f>IF(W320&lt;&gt;"",W320,"")</f>
        <v/>
      </c>
      <c r="AL320" s="14">
        <f>IF(X320&lt;&gt;"",X320,"")</f>
        <v/>
      </c>
      <c r="AM320" s="14">
        <f>IF(Y320&lt;&gt;"",Y320,"")</f>
        <v/>
      </c>
      <c r="AN320" s="14">
        <f>IF(OR(AL320="",AM320=""),"",AL320-AM320)</f>
        <v/>
      </c>
      <c r="AO320">
        <f>IF(AN320="","",IF(AN320&gt;0,"Bullish","Bearish"))</f>
        <v/>
      </c>
      <c r="AP320">
        <f>IF(AO320="",AP319,AO320)</f>
        <v/>
      </c>
      <c r="AQ320" s="14">
        <f>IF(AB320&lt;&gt;"",AB320,"")</f>
        <v/>
      </c>
      <c r="AR320" s="14">
        <f>IF(AD320&lt;&gt;"",AD320,"")</f>
        <v/>
      </c>
      <c r="AS320">
        <f>IF(AS319+1=13,1,AS319+1)</f>
        <v/>
      </c>
      <c r="AT320">
        <f>IFERROR(IF(SLOPE($AQ$302:$AQ$313,$AS$302:$AS$313)&gt;0,MIN(3,ABS(SLOPE($AQ$302:$AQ$313,$AS$302:$AS$313))),IF(SLOPE($AQ$302:$AQ$313,$AS$302:$AS$313)&lt;-0.5,-0.5,0)),0)</f>
        <v/>
      </c>
      <c r="AU320">
        <f>IFERROR(IF(SLOPE($AR$302:$AR$313,$AS$302:$AS$313)&lt;0,MAX(-3,-ABS(SLOPE($AR$302:$AR$313,$AS$302:$AS$313))),IF(SLOPE($AR$302:$AR$313,$AS$302:$AS$313)&gt;0.5,0.5,0)),0)</f>
        <v/>
      </c>
      <c r="AV320">
        <f>($AQ$314+(AT320*(AS320-1)))</f>
        <v/>
      </c>
      <c r="AW320">
        <f>($AR$314+(AU320*(AS320-1)))</f>
        <v/>
      </c>
      <c r="AX320">
        <f>IF(AT320&gt;0,AV320+AT320,AV320)</f>
        <v/>
      </c>
      <c r="AY320">
        <f>IF(AU320&lt;0,AW320+AU320,AW320)</f>
        <v/>
      </c>
      <c r="BA320" s="14">
        <f>IFERROR(AX320-AQ320,"")</f>
        <v/>
      </c>
      <c r="BB320" s="14">
        <f>IFERROR(AY320-AR320,"")</f>
        <v/>
      </c>
      <c r="BD320">
        <f>AH320</f>
        <v/>
      </c>
      <c r="BE320">
        <f>AI320</f>
        <v/>
      </c>
      <c r="BF320">
        <f>AJ320</f>
        <v/>
      </c>
      <c r="BG320" s="14">
        <f>L320</f>
        <v/>
      </c>
      <c r="BH320" s="14">
        <f>IF(X320="","",X320)</f>
        <v/>
      </c>
      <c r="BI320" s="14">
        <f>IF(Y320="","",Y320)</f>
        <v/>
      </c>
      <c r="BJ320">
        <f>Z320</f>
        <v/>
      </c>
      <c r="BK320">
        <f>AA320</f>
        <v/>
      </c>
      <c r="BL320">
        <f>IFERROR(AX320,"")</f>
        <v/>
      </c>
      <c r="BM320">
        <f>IFERROR(AY320,"")</f>
        <v/>
      </c>
    </row>
    <row r="321" ht="14.25" customHeight="1">
      <c r="A321">
        <f>ALGLIB_SSA_XAUUSD!AA321</f>
        <v/>
      </c>
      <c r="B321">
        <f>IF($A321="","",INDEX(ALGLIB_SSA_XAUUSD!$B$2:$B$2401,MATCH($A321,ALGLIB_SSA_XAUUSD!$A$2:$A$2401,1)))</f>
        <v/>
      </c>
      <c r="C321">
        <f>IF($A321="","",INDEX(ALGLIB_SSA_XAUUSD!$C$2:$C$2401,MATCH($A321,ALGLIB_SSA_XAUUSD!$A$2:$A$2401,1)))</f>
        <v/>
      </c>
      <c r="D321" s="14">
        <f>IF($A321="","",INT((ROW()-2)/12)+1)</f>
        <v/>
      </c>
      <c r="E321" s="14">
        <f>IF(AND(E326&lt;&gt;"",D326=D314+1),E314+(E326-E314)*7/12,"")</f>
        <v/>
      </c>
      <c r="F321" s="14">
        <f>IF(AND(F326&lt;&gt;"",D326=D314+1),F314+(F326-F314)*7/12,"")</f>
        <v/>
      </c>
      <c r="G321" s="14">
        <f>IF(AND(G326&lt;&gt;"",D326=D314+1),G314+(G326-G314)*7/12,"")</f>
        <v/>
      </c>
      <c r="H321" s="14">
        <f>IF(AND(H326&lt;&gt;"",D326=D314+1),H314+(H326-H314)*7/12,"")</f>
        <v/>
      </c>
      <c r="I321" s="14">
        <f>IF(AND(L326&lt;&gt;"",D326=D314+1),I314+(I326-I314)*7/12,"")</f>
        <v/>
      </c>
      <c r="J321">
        <f>_xlfn.XLOOKUP($A321,ALGLIB_SSA_XAUUSD!$AA$2:$AA$2401,ALGLIB_SSA_XAUUSD!$P$2:$P$2401,"",0)</f>
        <v/>
      </c>
      <c r="K321">
        <f>_xlfn.XLOOKUP($A321,ALGLIB_SSA_XAUUSD!$AA$2:$AA$2401,ALGLIB_SSA_XAUUSD!$Q$2:$Q$2401,"",0)</f>
        <v/>
      </c>
      <c r="L321">
        <f>_xlfn.XLOOKUP($A321,ALGLIB_SSA_XAUUSD!$AA$2:$AA$2401,ALGLIB_SSA_XAUUSD!$R$2:$R$2401,"",0)</f>
        <v/>
      </c>
      <c r="M321">
        <f>_xlfn.XLOOKUP($A321,ALGLIB_SSA_XAUUSD!$AA$2:$AA$2401,ALGLIB_SSA_XAUUSD!$S$2:$S$2401,"",0)</f>
        <v/>
      </c>
      <c r="N321">
        <f>_xlfn.XLOOKUP($A321,ALGLIB_SSA_XAUUSD!$AA$2:$AA$2401,ALGLIB_SSA_XAUUSD!$T$2:$T$2401,"",0)</f>
        <v/>
      </c>
      <c r="O321">
        <f>_xlfn.XLOOKUP($A321,ALGLIB_SSA_XAUUSD!$AA$2:$AA$2401,ALGLIB_SSA_XAUUSD!$U$2:$U$2401,"",0)</f>
        <v/>
      </c>
      <c r="P321">
        <f>_xlfn.XLOOKUP($A321,ALGLIB_SSA_XAUUSD!$AA$2:$AA$2401,ALGLIB_SSA_XAUUSD!$V$2:$V$2401,"",0)</f>
        <v/>
      </c>
      <c r="S321">
        <f>A321</f>
        <v/>
      </c>
      <c r="T321">
        <f>J321</f>
        <v/>
      </c>
      <c r="U321">
        <f>K321</f>
        <v/>
      </c>
      <c r="V321" s="14">
        <f>IF($A321="","",MOD(ROW()-2,12)+1)</f>
        <v/>
      </c>
      <c r="W321">
        <f>L321</f>
        <v/>
      </c>
      <c r="X321" s="14">
        <f>IF(F321="","",F321)</f>
        <v/>
      </c>
      <c r="Y321" s="14">
        <f>IF(G321="","",G321)</f>
        <v/>
      </c>
      <c r="Z321">
        <f>M321</f>
        <v/>
      </c>
      <c r="AA321">
        <f>N321</f>
        <v/>
      </c>
      <c r="AB321" s="14">
        <f>IF(H321="","",H321)</f>
        <v/>
      </c>
      <c r="AC321">
        <f>O321</f>
        <v/>
      </c>
      <c r="AD321" s="14">
        <f>IF(I321="","",I321)</f>
        <v/>
      </c>
      <c r="AE321">
        <f>P321</f>
        <v/>
      </c>
      <c r="AH321">
        <f>IF(S321&lt;&gt;"",S321,AH320+900)</f>
        <v/>
      </c>
      <c r="AI321">
        <f>IF(T321&lt;&gt;"",T321,AI320)</f>
        <v/>
      </c>
      <c r="AJ321">
        <f>IF(U321&lt;&gt;"",U321,AJ320)</f>
        <v/>
      </c>
      <c r="AK321">
        <f>IF(W321&lt;&gt;"",W321,"")</f>
        <v/>
      </c>
      <c r="AL321" s="14">
        <f>IF(X321&lt;&gt;"",X321,"")</f>
        <v/>
      </c>
      <c r="AM321" s="14">
        <f>IF(Y321&lt;&gt;"",Y321,"")</f>
        <v/>
      </c>
      <c r="AN321" s="14">
        <f>IF(OR(AL321="",AM321=""),"",AL321-AM321)</f>
        <v/>
      </c>
      <c r="AO321">
        <f>IF(AN321="","",IF(AN321&gt;0,"Bullish","Bearish"))</f>
        <v/>
      </c>
      <c r="AP321">
        <f>IF(AO321="",AP320,AO321)</f>
        <v/>
      </c>
      <c r="AQ321" s="14">
        <f>IF(AB321&lt;&gt;"",AB321,"")</f>
        <v/>
      </c>
      <c r="AR321" s="14">
        <f>IF(AD321&lt;&gt;"",AD321,"")</f>
        <v/>
      </c>
      <c r="AS321">
        <f>IF(AS320+1=13,1,AS320+1)</f>
        <v/>
      </c>
      <c r="AT321">
        <f>IFERROR(IF(SLOPE($AQ$302:$AQ$313,$AS$302:$AS$313)&gt;0,MIN(3,ABS(SLOPE($AQ$302:$AQ$313,$AS$302:$AS$313))),IF(SLOPE($AQ$302:$AQ$313,$AS$302:$AS$313)&lt;-0.5,-0.5,0)),0)</f>
        <v/>
      </c>
      <c r="AU321">
        <f>IFERROR(IF(SLOPE($AR$302:$AR$313,$AS$302:$AS$313)&lt;0,MAX(-3,-ABS(SLOPE($AR$302:$AR$313,$AS$302:$AS$313))),IF(SLOPE($AR$302:$AR$313,$AS$302:$AS$313)&gt;0.5,0.5,0)),0)</f>
        <v/>
      </c>
      <c r="AV321">
        <f>($AQ$314+(AT321*(AS321-1)))</f>
        <v/>
      </c>
      <c r="AW321">
        <f>($AR$314+(AU321*(AS321-1)))</f>
        <v/>
      </c>
      <c r="AX321">
        <f>IF(AT321&gt;0,AV321+AT321,AV321)</f>
        <v/>
      </c>
      <c r="AY321">
        <f>IF(AU321&lt;0,AW321+AU321,AW321)</f>
        <v/>
      </c>
      <c r="BA321" s="14">
        <f>IFERROR(AX321-AQ321,"")</f>
        <v/>
      </c>
      <c r="BB321" s="14">
        <f>IFERROR(AY321-AR321,"")</f>
        <v/>
      </c>
      <c r="BD321">
        <f>AH321</f>
        <v/>
      </c>
      <c r="BE321">
        <f>AI321</f>
        <v/>
      </c>
      <c r="BF321">
        <f>AJ321</f>
        <v/>
      </c>
      <c r="BG321" s="14">
        <f>L321</f>
        <v/>
      </c>
      <c r="BH321" s="14">
        <f>IF(X321="","",X321)</f>
        <v/>
      </c>
      <c r="BI321" s="14">
        <f>IF(Y321="","",Y321)</f>
        <v/>
      </c>
      <c r="BJ321">
        <f>Z321</f>
        <v/>
      </c>
      <c r="BK321">
        <f>AA321</f>
        <v/>
      </c>
      <c r="BL321">
        <f>IFERROR(AX321,"")</f>
        <v/>
      </c>
      <c r="BM321">
        <f>IFERROR(AY321,"")</f>
        <v/>
      </c>
    </row>
    <row r="322" ht="14.25" customHeight="1">
      <c r="A322">
        <f>ALGLIB_SSA_XAUUSD!AA322</f>
        <v/>
      </c>
      <c r="B322">
        <f>IF($A322="","",INDEX(ALGLIB_SSA_XAUUSD!$B$2:$B$2401,MATCH($A322,ALGLIB_SSA_XAUUSD!$A$2:$A$2401,1)))</f>
        <v/>
      </c>
      <c r="C322">
        <f>IF($A322="","",INDEX(ALGLIB_SSA_XAUUSD!$C$2:$C$2401,MATCH($A322,ALGLIB_SSA_XAUUSD!$A$2:$A$2401,1)))</f>
        <v/>
      </c>
      <c r="D322" s="14">
        <f>IF($A322="","",INT((ROW()-2)/12)+1)</f>
        <v/>
      </c>
      <c r="E322" s="14">
        <f>IF(AND(E326&lt;&gt;"",D326=D314+1),E314+(E326-E314)*8/12,"")</f>
        <v/>
      </c>
      <c r="F322" s="14">
        <f>IF(AND(F326&lt;&gt;"",D326=D314+1),F314+(F326-F314)*8/12,"")</f>
        <v/>
      </c>
      <c r="G322" s="14">
        <f>IF(AND(G326&lt;&gt;"",D326=D314+1),G314+(G326-G314)*8/12,"")</f>
        <v/>
      </c>
      <c r="H322" s="14">
        <f>IF(AND(H326&lt;&gt;"",D326=D314+1),H314+(H326-H314)*8/12,"")</f>
        <v/>
      </c>
      <c r="I322" s="14">
        <f>IF(AND(L326&lt;&gt;"",D326=D314+1),I314+(I326-I314)*8/12,"")</f>
        <v/>
      </c>
      <c r="J322">
        <f>_xlfn.XLOOKUP($A322,ALGLIB_SSA_XAUUSD!$AA$2:$AA$2401,ALGLIB_SSA_XAUUSD!$P$2:$P$2401,"",0)</f>
        <v/>
      </c>
      <c r="K322">
        <f>_xlfn.XLOOKUP($A322,ALGLIB_SSA_XAUUSD!$AA$2:$AA$2401,ALGLIB_SSA_XAUUSD!$Q$2:$Q$2401,"",0)</f>
        <v/>
      </c>
      <c r="L322">
        <f>_xlfn.XLOOKUP($A322,ALGLIB_SSA_XAUUSD!$AA$2:$AA$2401,ALGLIB_SSA_XAUUSD!$R$2:$R$2401,"",0)</f>
        <v/>
      </c>
      <c r="M322">
        <f>_xlfn.XLOOKUP($A322,ALGLIB_SSA_XAUUSD!$AA$2:$AA$2401,ALGLIB_SSA_XAUUSD!$S$2:$S$2401,"",0)</f>
        <v/>
      </c>
      <c r="N322">
        <f>_xlfn.XLOOKUP($A322,ALGLIB_SSA_XAUUSD!$AA$2:$AA$2401,ALGLIB_SSA_XAUUSD!$T$2:$T$2401,"",0)</f>
        <v/>
      </c>
      <c r="O322">
        <f>_xlfn.XLOOKUP($A322,ALGLIB_SSA_XAUUSD!$AA$2:$AA$2401,ALGLIB_SSA_XAUUSD!$U$2:$U$2401,"",0)</f>
        <v/>
      </c>
      <c r="P322">
        <f>_xlfn.XLOOKUP($A322,ALGLIB_SSA_XAUUSD!$AA$2:$AA$2401,ALGLIB_SSA_XAUUSD!$V$2:$V$2401,"",0)</f>
        <v/>
      </c>
      <c r="S322">
        <f>A322</f>
        <v/>
      </c>
      <c r="T322">
        <f>J322</f>
        <v/>
      </c>
      <c r="U322">
        <f>K322</f>
        <v/>
      </c>
      <c r="V322" s="14">
        <f>IF($A322="","",MOD(ROW()-2,12)+1)</f>
        <v/>
      </c>
      <c r="W322">
        <f>L322</f>
        <v/>
      </c>
      <c r="X322" s="14">
        <f>IF(F322="","",F322)</f>
        <v/>
      </c>
      <c r="Y322" s="14">
        <f>IF(G322="","",G322)</f>
        <v/>
      </c>
      <c r="Z322">
        <f>M322</f>
        <v/>
      </c>
      <c r="AA322">
        <f>N322</f>
        <v/>
      </c>
      <c r="AB322" s="14">
        <f>IF(H322="","",H322)</f>
        <v/>
      </c>
      <c r="AC322">
        <f>O322</f>
        <v/>
      </c>
      <c r="AD322" s="14">
        <f>IF(I322="","",I322)</f>
        <v/>
      </c>
      <c r="AE322">
        <f>P322</f>
        <v/>
      </c>
      <c r="AH322">
        <f>IF(S322&lt;&gt;"",S322,AH321+900)</f>
        <v/>
      </c>
      <c r="AI322">
        <f>IF(T322&lt;&gt;"",T322,AI321)</f>
        <v/>
      </c>
      <c r="AJ322">
        <f>IF(U322&lt;&gt;"",U322,AJ321)</f>
        <v/>
      </c>
      <c r="AK322">
        <f>IF(W322&lt;&gt;"",W322,"")</f>
        <v/>
      </c>
      <c r="AL322" s="14">
        <f>IF(X322&lt;&gt;"",X322,"")</f>
        <v/>
      </c>
      <c r="AM322" s="14">
        <f>IF(Y322&lt;&gt;"",Y322,"")</f>
        <v/>
      </c>
      <c r="AN322" s="14">
        <f>IF(OR(AL322="",AM322=""),"",AL322-AM322)</f>
        <v/>
      </c>
      <c r="AO322">
        <f>IF(AN322="","",IF(AN322&gt;0,"Bullish","Bearish"))</f>
        <v/>
      </c>
      <c r="AP322">
        <f>IF(AO322="",AP321,AO322)</f>
        <v/>
      </c>
      <c r="AQ322" s="14">
        <f>IF(AB322&lt;&gt;"",AB322,"")</f>
        <v/>
      </c>
      <c r="AR322" s="14">
        <f>IF(AD322&lt;&gt;"",AD322,"")</f>
        <v/>
      </c>
      <c r="AS322">
        <f>IF(AS321+1=13,1,AS321+1)</f>
        <v/>
      </c>
      <c r="AT322">
        <f>IFERROR(IF(SLOPE($AQ$302:$AQ$313,$AS$302:$AS$313)&gt;0,MIN(3,ABS(SLOPE($AQ$302:$AQ$313,$AS$302:$AS$313))),IF(SLOPE($AQ$302:$AQ$313,$AS$302:$AS$313)&lt;-0.5,-0.5,0)),0)</f>
        <v/>
      </c>
      <c r="AU322">
        <f>IFERROR(IF(SLOPE($AR$302:$AR$313,$AS$302:$AS$313)&lt;0,MAX(-3,-ABS(SLOPE($AR$302:$AR$313,$AS$302:$AS$313))),IF(SLOPE($AR$302:$AR$313,$AS$302:$AS$313)&gt;0.5,0.5,0)),0)</f>
        <v/>
      </c>
      <c r="AV322">
        <f>($AQ$314+(AT322*(AS322-1)))</f>
        <v/>
      </c>
      <c r="AW322">
        <f>($AR$314+(AU322*(AS322-1)))</f>
        <v/>
      </c>
      <c r="AX322">
        <f>IF(AT322&gt;0,AV322+AT322,AV322)</f>
        <v/>
      </c>
      <c r="AY322">
        <f>IF(AU322&lt;0,AW322+AU322,AW322)</f>
        <v/>
      </c>
      <c r="BA322" s="14">
        <f>IFERROR(AX322-AQ322,"")</f>
        <v/>
      </c>
      <c r="BB322" s="14">
        <f>IFERROR(AY322-AR322,"")</f>
        <v/>
      </c>
      <c r="BD322">
        <f>AH322</f>
        <v/>
      </c>
      <c r="BE322">
        <f>AI322</f>
        <v/>
      </c>
      <c r="BF322">
        <f>AJ322</f>
        <v/>
      </c>
      <c r="BG322" s="14">
        <f>L322</f>
        <v/>
      </c>
      <c r="BH322" s="14">
        <f>IF(X322="","",X322)</f>
        <v/>
      </c>
      <c r="BI322" s="14">
        <f>IF(Y322="","",Y322)</f>
        <v/>
      </c>
      <c r="BJ322">
        <f>Z322</f>
        <v/>
      </c>
      <c r="BK322">
        <f>AA322</f>
        <v/>
      </c>
      <c r="BL322">
        <f>IFERROR(AX322,"")</f>
        <v/>
      </c>
      <c r="BM322">
        <f>IFERROR(AY322,"")</f>
        <v/>
      </c>
    </row>
    <row r="323" ht="14.25" customHeight="1">
      <c r="A323">
        <f>ALGLIB_SSA_XAUUSD!AA323</f>
        <v/>
      </c>
      <c r="B323">
        <f>IF($A323="","",INDEX(ALGLIB_SSA_XAUUSD!$B$2:$B$2401,MATCH($A323,ALGLIB_SSA_XAUUSD!$A$2:$A$2401,1)))</f>
        <v/>
      </c>
      <c r="C323">
        <f>IF($A323="","",INDEX(ALGLIB_SSA_XAUUSD!$C$2:$C$2401,MATCH($A323,ALGLIB_SSA_XAUUSD!$A$2:$A$2401,1)))</f>
        <v/>
      </c>
      <c r="D323" s="14">
        <f>IF($A323="","",INT((ROW()-2)/12)+1)</f>
        <v/>
      </c>
      <c r="E323" s="14">
        <f>IF(AND(E326&lt;&gt;"",D326=D314+1),E314+(E326-E314)*9/12,"")</f>
        <v/>
      </c>
      <c r="F323" s="14">
        <f>IF(AND(F326&lt;&gt;"",D326=D314+1),F314+(F326-F314)*9/12,"")</f>
        <v/>
      </c>
      <c r="G323" s="14">
        <f>IF(AND(G326&lt;&gt;"",D326=D314+1),G314+(G326-G314)*9/12,"")</f>
        <v/>
      </c>
      <c r="H323" s="14">
        <f>IF(AND(H326&lt;&gt;"",D326=D314+1),H314+(H326-H314)*9/12,"")</f>
        <v/>
      </c>
      <c r="I323" s="14">
        <f>IF(AND(L326&lt;&gt;"",D326=D314+1),I314+(I326-I314)*9/12,"")</f>
        <v/>
      </c>
      <c r="J323">
        <f>_xlfn.XLOOKUP($A323,ALGLIB_SSA_XAUUSD!$AA$2:$AA$2401,ALGLIB_SSA_XAUUSD!$P$2:$P$2401,"",0)</f>
        <v/>
      </c>
      <c r="K323">
        <f>_xlfn.XLOOKUP($A323,ALGLIB_SSA_XAUUSD!$AA$2:$AA$2401,ALGLIB_SSA_XAUUSD!$Q$2:$Q$2401,"",0)</f>
        <v/>
      </c>
      <c r="L323">
        <f>_xlfn.XLOOKUP($A323,ALGLIB_SSA_XAUUSD!$AA$2:$AA$2401,ALGLIB_SSA_XAUUSD!$R$2:$R$2401,"",0)</f>
        <v/>
      </c>
      <c r="M323">
        <f>_xlfn.XLOOKUP($A323,ALGLIB_SSA_XAUUSD!$AA$2:$AA$2401,ALGLIB_SSA_XAUUSD!$S$2:$S$2401,"",0)</f>
        <v/>
      </c>
      <c r="N323">
        <f>_xlfn.XLOOKUP($A323,ALGLIB_SSA_XAUUSD!$AA$2:$AA$2401,ALGLIB_SSA_XAUUSD!$T$2:$T$2401,"",0)</f>
        <v/>
      </c>
      <c r="O323">
        <f>_xlfn.XLOOKUP($A323,ALGLIB_SSA_XAUUSD!$AA$2:$AA$2401,ALGLIB_SSA_XAUUSD!$U$2:$U$2401,"",0)</f>
        <v/>
      </c>
      <c r="P323">
        <f>_xlfn.XLOOKUP($A323,ALGLIB_SSA_XAUUSD!$AA$2:$AA$2401,ALGLIB_SSA_XAUUSD!$V$2:$V$2401,"",0)</f>
        <v/>
      </c>
      <c r="S323">
        <f>A323</f>
        <v/>
      </c>
      <c r="T323">
        <f>J323</f>
        <v/>
      </c>
      <c r="U323">
        <f>K323</f>
        <v/>
      </c>
      <c r="V323" s="14">
        <f>IF($A323="","",MOD(ROW()-2,12)+1)</f>
        <v/>
      </c>
      <c r="W323">
        <f>L323</f>
        <v/>
      </c>
      <c r="X323" s="14">
        <f>IF(F323="","",F323)</f>
        <v/>
      </c>
      <c r="Y323" s="14">
        <f>IF(G323="","",G323)</f>
        <v/>
      </c>
      <c r="Z323">
        <f>M323</f>
        <v/>
      </c>
      <c r="AA323">
        <f>N323</f>
        <v/>
      </c>
      <c r="AB323" s="14">
        <f>IF(H323="","",H323)</f>
        <v/>
      </c>
      <c r="AC323">
        <f>O323</f>
        <v/>
      </c>
      <c r="AD323" s="14">
        <f>IF(I323="","",I323)</f>
        <v/>
      </c>
      <c r="AE323">
        <f>P323</f>
        <v/>
      </c>
      <c r="AH323">
        <f>IF(S323&lt;&gt;"",S323,AH322+900)</f>
        <v/>
      </c>
      <c r="AI323">
        <f>IF(T323&lt;&gt;"",T323,AI322)</f>
        <v/>
      </c>
      <c r="AJ323">
        <f>IF(U323&lt;&gt;"",U323,AJ322)</f>
        <v/>
      </c>
      <c r="AK323">
        <f>IF(W323&lt;&gt;"",W323,"")</f>
        <v/>
      </c>
      <c r="AL323" s="14">
        <f>IF(X323&lt;&gt;"",X323,"")</f>
        <v/>
      </c>
      <c r="AM323" s="14">
        <f>IF(Y323&lt;&gt;"",Y323,"")</f>
        <v/>
      </c>
      <c r="AN323" s="14">
        <f>IF(OR(AL323="",AM323=""),"",AL323-AM323)</f>
        <v/>
      </c>
      <c r="AO323">
        <f>IF(AN323="","",IF(AN323&gt;0,"Bullish","Bearish"))</f>
        <v/>
      </c>
      <c r="AP323">
        <f>IF(AO323="",AP322,AO323)</f>
        <v/>
      </c>
      <c r="AQ323" s="14">
        <f>IF(AB323&lt;&gt;"",AB323,"")</f>
        <v/>
      </c>
      <c r="AR323" s="14">
        <f>IF(AD323&lt;&gt;"",AD323,"")</f>
        <v/>
      </c>
      <c r="AS323">
        <f>IF(AS322+1=13,1,AS322+1)</f>
        <v/>
      </c>
      <c r="AT323">
        <f>IFERROR(IF(SLOPE($AQ$302:$AQ$313,$AS$302:$AS$313)&gt;0,MIN(3,ABS(SLOPE($AQ$302:$AQ$313,$AS$302:$AS$313))),IF(SLOPE($AQ$302:$AQ$313,$AS$302:$AS$313)&lt;-0.5,-0.5,0)),0)</f>
        <v/>
      </c>
      <c r="AU323">
        <f>IFERROR(IF(SLOPE($AR$302:$AR$313,$AS$302:$AS$313)&lt;0,MAX(-3,-ABS(SLOPE($AR$302:$AR$313,$AS$302:$AS$313))),IF(SLOPE($AR$302:$AR$313,$AS$302:$AS$313)&gt;0.5,0.5,0)),0)</f>
        <v/>
      </c>
      <c r="AV323">
        <f>($AQ$314+(AT323*(AS323-1)))</f>
        <v/>
      </c>
      <c r="AW323">
        <f>($AR$314+(AU323*(AS323-1)))</f>
        <v/>
      </c>
      <c r="AX323">
        <f>IF(AT323&gt;0,AV323+AT323,AV323)</f>
        <v/>
      </c>
      <c r="AY323">
        <f>IF(AU323&lt;0,AW323+AU323,AW323)</f>
        <v/>
      </c>
      <c r="BA323" s="14">
        <f>IFERROR(AX323-AQ323,"")</f>
        <v/>
      </c>
      <c r="BB323" s="14">
        <f>IFERROR(AY323-AR323,"")</f>
        <v/>
      </c>
      <c r="BD323">
        <f>AH323</f>
        <v/>
      </c>
      <c r="BE323">
        <f>AI323</f>
        <v/>
      </c>
      <c r="BF323">
        <f>AJ323</f>
        <v/>
      </c>
      <c r="BG323" s="14">
        <f>L323</f>
        <v/>
      </c>
      <c r="BH323" s="14">
        <f>IF(X323="","",X323)</f>
        <v/>
      </c>
      <c r="BI323" s="14">
        <f>IF(Y323="","",Y323)</f>
        <v/>
      </c>
      <c r="BJ323">
        <f>Z323</f>
        <v/>
      </c>
      <c r="BK323">
        <f>AA323</f>
        <v/>
      </c>
      <c r="BL323">
        <f>IFERROR(AX323,"")</f>
        <v/>
      </c>
      <c r="BM323">
        <f>IFERROR(AY323,"")</f>
        <v/>
      </c>
    </row>
    <row r="324" ht="14.25" customHeight="1">
      <c r="A324">
        <f>ALGLIB_SSA_XAUUSD!AA324</f>
        <v/>
      </c>
      <c r="B324">
        <f>IF($A324="","",INDEX(ALGLIB_SSA_XAUUSD!$B$2:$B$2401,MATCH($A324,ALGLIB_SSA_XAUUSD!$A$2:$A$2401,1)))</f>
        <v/>
      </c>
      <c r="C324">
        <f>IF($A324="","",INDEX(ALGLIB_SSA_XAUUSD!$C$2:$C$2401,MATCH($A324,ALGLIB_SSA_XAUUSD!$A$2:$A$2401,1)))</f>
        <v/>
      </c>
      <c r="D324" s="14">
        <f>IF($A324="","",INT((ROW()-2)/12)+1)</f>
        <v/>
      </c>
      <c r="E324" s="14">
        <f>IF(AND(E326&lt;&gt;"",D326=D314+1),E314+(E326-E314)*10/12,"")</f>
        <v/>
      </c>
      <c r="F324" s="14">
        <f>IF(AND(F326&lt;&gt;"",D326=D314+1),F314+(F326-F314)*10/12,"")</f>
        <v/>
      </c>
      <c r="G324" s="14">
        <f>IF(AND(G326&lt;&gt;"",D326=D314+1),G314+(G326-G314)*10/12,"")</f>
        <v/>
      </c>
      <c r="H324" s="14">
        <f>IF(AND(H326&lt;&gt;"",D326=D314+1),H314+(H326-H314)*10/12,"")</f>
        <v/>
      </c>
      <c r="I324" s="14">
        <f>IF(AND(L326&lt;&gt;"",D326=D314+1),I314+(I326-I314)*10/12,"")</f>
        <v/>
      </c>
      <c r="J324">
        <f>_xlfn.XLOOKUP($A324,ALGLIB_SSA_XAUUSD!$AA$2:$AA$2401,ALGLIB_SSA_XAUUSD!$P$2:$P$2401,"",0)</f>
        <v/>
      </c>
      <c r="K324">
        <f>_xlfn.XLOOKUP($A324,ALGLIB_SSA_XAUUSD!$AA$2:$AA$2401,ALGLIB_SSA_XAUUSD!$Q$2:$Q$2401,"",0)</f>
        <v/>
      </c>
      <c r="L324">
        <f>_xlfn.XLOOKUP($A324,ALGLIB_SSA_XAUUSD!$AA$2:$AA$2401,ALGLIB_SSA_XAUUSD!$R$2:$R$2401,"",0)</f>
        <v/>
      </c>
      <c r="M324">
        <f>_xlfn.XLOOKUP($A324,ALGLIB_SSA_XAUUSD!$AA$2:$AA$2401,ALGLIB_SSA_XAUUSD!$S$2:$S$2401,"",0)</f>
        <v/>
      </c>
      <c r="N324">
        <f>_xlfn.XLOOKUP($A324,ALGLIB_SSA_XAUUSD!$AA$2:$AA$2401,ALGLIB_SSA_XAUUSD!$T$2:$T$2401,"",0)</f>
        <v/>
      </c>
      <c r="O324">
        <f>_xlfn.XLOOKUP($A324,ALGLIB_SSA_XAUUSD!$AA$2:$AA$2401,ALGLIB_SSA_XAUUSD!$U$2:$U$2401,"",0)</f>
        <v/>
      </c>
      <c r="P324">
        <f>_xlfn.XLOOKUP($A324,ALGLIB_SSA_XAUUSD!$AA$2:$AA$2401,ALGLIB_SSA_XAUUSD!$V$2:$V$2401,"",0)</f>
        <v/>
      </c>
      <c r="S324">
        <f>A324</f>
        <v/>
      </c>
      <c r="T324">
        <f>J324</f>
        <v/>
      </c>
      <c r="U324">
        <f>K324</f>
        <v/>
      </c>
      <c r="V324" s="14">
        <f>IF($A324="","",MOD(ROW()-2,12)+1)</f>
        <v/>
      </c>
      <c r="W324">
        <f>L324</f>
        <v/>
      </c>
      <c r="X324" s="14">
        <f>IF(F324="","",F324)</f>
        <v/>
      </c>
      <c r="Y324" s="14">
        <f>IF(G324="","",G324)</f>
        <v/>
      </c>
      <c r="Z324">
        <f>M324</f>
        <v/>
      </c>
      <c r="AA324">
        <f>N324</f>
        <v/>
      </c>
      <c r="AB324" s="14">
        <f>IF(H324="","",H324)</f>
        <v/>
      </c>
      <c r="AC324">
        <f>O324</f>
        <v/>
      </c>
      <c r="AD324" s="14">
        <f>IF(I324="","",I324)</f>
        <v/>
      </c>
      <c r="AE324">
        <f>P324</f>
        <v/>
      </c>
      <c r="AH324">
        <f>IF(S324&lt;&gt;"",S324,AH323+900)</f>
        <v/>
      </c>
      <c r="AI324">
        <f>IF(T324&lt;&gt;"",T324,AI323)</f>
        <v/>
      </c>
      <c r="AJ324">
        <f>IF(U324&lt;&gt;"",U324,AJ323)</f>
        <v/>
      </c>
      <c r="AK324">
        <f>IF(W324&lt;&gt;"",W324,"")</f>
        <v/>
      </c>
      <c r="AL324" s="14">
        <f>IF(X324&lt;&gt;"",X324,"")</f>
        <v/>
      </c>
      <c r="AM324" s="14">
        <f>IF(Y324&lt;&gt;"",Y324,"")</f>
        <v/>
      </c>
      <c r="AN324" s="14">
        <f>IF(OR(AL324="",AM324=""),"",AL324-AM324)</f>
        <v/>
      </c>
      <c r="AO324">
        <f>IF(AN324="","",IF(AN324&gt;0,"Bullish","Bearish"))</f>
        <v/>
      </c>
      <c r="AP324">
        <f>IF(AO324="",AP323,AO324)</f>
        <v/>
      </c>
      <c r="AQ324" s="14">
        <f>IF(AB324&lt;&gt;"",AB324,"")</f>
        <v/>
      </c>
      <c r="AR324" s="14">
        <f>IF(AD324&lt;&gt;"",AD324,"")</f>
        <v/>
      </c>
      <c r="AS324">
        <f>IF(AS323+1=13,1,AS323+1)</f>
        <v/>
      </c>
      <c r="AT324">
        <f>IFERROR(IF(SLOPE($AQ$302:$AQ$313,$AS$302:$AS$313)&gt;0,MIN(3,ABS(SLOPE($AQ$302:$AQ$313,$AS$302:$AS$313))),IF(SLOPE($AQ$302:$AQ$313,$AS$302:$AS$313)&lt;-0.5,-0.5,0)),0)</f>
        <v/>
      </c>
      <c r="AU324">
        <f>IFERROR(IF(SLOPE($AR$302:$AR$313,$AS$302:$AS$313)&lt;0,MAX(-3,-ABS(SLOPE($AR$302:$AR$313,$AS$302:$AS$313))),IF(SLOPE($AR$302:$AR$313,$AS$302:$AS$313)&gt;0.5,0.5,0)),0)</f>
        <v/>
      </c>
      <c r="AV324">
        <f>($AQ$314+(AT324*(AS324-1)))</f>
        <v/>
      </c>
      <c r="AW324">
        <f>($AR$314+(AU324*(AS324-1)))</f>
        <v/>
      </c>
      <c r="AX324">
        <f>IF(AT324&gt;0,AV324+AT324,AV324)</f>
        <v/>
      </c>
      <c r="AY324">
        <f>IF(AU324&lt;0,AW324+AU324,AW324)</f>
        <v/>
      </c>
      <c r="BA324" s="14">
        <f>IFERROR(AX324-AQ324,"")</f>
        <v/>
      </c>
      <c r="BB324" s="14">
        <f>IFERROR(AY324-AR324,"")</f>
        <v/>
      </c>
      <c r="BD324">
        <f>AH324</f>
        <v/>
      </c>
      <c r="BE324">
        <f>AI324</f>
        <v/>
      </c>
      <c r="BF324">
        <f>AJ324</f>
        <v/>
      </c>
      <c r="BG324" s="14">
        <f>L324</f>
        <v/>
      </c>
      <c r="BH324" s="14">
        <f>IF(X324="","",X324)</f>
        <v/>
      </c>
      <c r="BI324" s="14">
        <f>IF(Y324="","",Y324)</f>
        <v/>
      </c>
      <c r="BJ324">
        <f>Z324</f>
        <v/>
      </c>
      <c r="BK324">
        <f>AA324</f>
        <v/>
      </c>
      <c r="BL324">
        <f>IFERROR(AX324,"")</f>
        <v/>
      </c>
      <c r="BM324">
        <f>IFERROR(AY324,"")</f>
        <v/>
      </c>
    </row>
    <row r="325" ht="14.25" customHeight="1">
      <c r="A325">
        <f>ALGLIB_SSA_XAUUSD!AA325</f>
        <v/>
      </c>
      <c r="B325">
        <f>IF($A325="","",INDEX(ALGLIB_SSA_XAUUSD!$B$2:$B$2401,MATCH($A325,ALGLIB_SSA_XAUUSD!$A$2:$A$2401,1)))</f>
        <v/>
      </c>
      <c r="C325">
        <f>IF($A325="","",INDEX(ALGLIB_SSA_XAUUSD!$C$2:$C$2401,MATCH($A325,ALGLIB_SSA_XAUUSD!$A$2:$A$2401,1)))</f>
        <v/>
      </c>
      <c r="D325" s="14">
        <f>IF($A325="","",INT((ROW()-2)/12)+1)</f>
        <v/>
      </c>
      <c r="E325" s="14">
        <f>IF(AND(E326&lt;&gt;"",D326=D314+1),E314+(E326-E314)*11/12,"")</f>
        <v/>
      </c>
      <c r="F325" s="14">
        <f>IF(AND(F326&lt;&gt;"",D326=D314+1),F314+(F326-F314)*11/12,"")</f>
        <v/>
      </c>
      <c r="G325" s="14">
        <f>IF(AND(G326&lt;&gt;"",D326=D314+1),G314+(G326-G314)*11/12,"")</f>
        <v/>
      </c>
      <c r="H325" s="14">
        <f>IF(AND(H326&lt;&gt;"",D326=D314+1),H314+(H326-H314)*11/12,"")</f>
        <v/>
      </c>
      <c r="I325" s="14">
        <f>IF(AND(L326&lt;&gt;"",D326=D314+1),I314+(I326-I314)*11/12,"")</f>
        <v/>
      </c>
      <c r="J325">
        <f>_xlfn.XLOOKUP($A325,ALGLIB_SSA_XAUUSD!$AA$2:$AA$2401,ALGLIB_SSA_XAUUSD!$P$2:$P$2401,"",0)</f>
        <v/>
      </c>
      <c r="K325">
        <f>_xlfn.XLOOKUP($A325,ALGLIB_SSA_XAUUSD!$AA$2:$AA$2401,ALGLIB_SSA_XAUUSD!$Q$2:$Q$2401,"",0)</f>
        <v/>
      </c>
      <c r="L325">
        <f>_xlfn.XLOOKUP($A325,ALGLIB_SSA_XAUUSD!$AA$2:$AA$2401,ALGLIB_SSA_XAUUSD!$R$2:$R$2401,"",0)</f>
        <v/>
      </c>
      <c r="M325">
        <f>_xlfn.XLOOKUP($A325,ALGLIB_SSA_XAUUSD!$AA$2:$AA$2401,ALGLIB_SSA_XAUUSD!$S$2:$S$2401,"",0)</f>
        <v/>
      </c>
      <c r="N325">
        <f>_xlfn.XLOOKUP($A325,ALGLIB_SSA_XAUUSD!$AA$2:$AA$2401,ALGLIB_SSA_XAUUSD!$T$2:$T$2401,"",0)</f>
        <v/>
      </c>
      <c r="O325">
        <f>_xlfn.XLOOKUP($A325,ALGLIB_SSA_XAUUSD!$AA$2:$AA$2401,ALGLIB_SSA_XAUUSD!$U$2:$U$2401,"",0)</f>
        <v/>
      </c>
      <c r="P325">
        <f>_xlfn.XLOOKUP($A325,ALGLIB_SSA_XAUUSD!$AA$2:$AA$2401,ALGLIB_SSA_XAUUSD!$V$2:$V$2401,"",0)</f>
        <v/>
      </c>
      <c r="S325">
        <f>A325</f>
        <v/>
      </c>
      <c r="T325">
        <f>J325</f>
        <v/>
      </c>
      <c r="U325">
        <f>K325</f>
        <v/>
      </c>
      <c r="V325" s="14">
        <f>IF($A325="","",MOD(ROW()-2,12)+1)</f>
        <v/>
      </c>
      <c r="W325">
        <f>L325</f>
        <v/>
      </c>
      <c r="X325" s="14">
        <f>IF(F325="","",F325)</f>
        <v/>
      </c>
      <c r="Y325" s="14">
        <f>IF(G325="","",G325)</f>
        <v/>
      </c>
      <c r="Z325">
        <f>M325</f>
        <v/>
      </c>
      <c r="AA325">
        <f>N325</f>
        <v/>
      </c>
      <c r="AB325" s="14">
        <f>IF(H325="","",H325)</f>
        <v/>
      </c>
      <c r="AC325">
        <f>O325</f>
        <v/>
      </c>
      <c r="AD325" s="14">
        <f>IF(I325="","",I325)</f>
        <v/>
      </c>
      <c r="AE325">
        <f>P325</f>
        <v/>
      </c>
      <c r="AH325">
        <f>IF(S325&lt;&gt;"",S325,AH324+900)</f>
        <v/>
      </c>
      <c r="AI325">
        <f>IF(T325&lt;&gt;"",T325,AI324)</f>
        <v/>
      </c>
      <c r="AJ325">
        <f>IF(U325&lt;&gt;"",U325,AJ324)</f>
        <v/>
      </c>
      <c r="AK325">
        <f>IF(W325&lt;&gt;"",W325,"")</f>
        <v/>
      </c>
      <c r="AL325" s="14">
        <f>IF(X325&lt;&gt;"",X325,"")</f>
        <v/>
      </c>
      <c r="AM325" s="14">
        <f>IF(Y325&lt;&gt;"",Y325,"")</f>
        <v/>
      </c>
      <c r="AN325" s="14">
        <f>IF(OR(AL325="",AM325=""),"",AL325-AM325)</f>
        <v/>
      </c>
      <c r="AO325">
        <f>IF(AN325="","",IF(AN325&gt;0,"Bullish","Bearish"))</f>
        <v/>
      </c>
      <c r="AP325">
        <f>IF(AO325="",AP324,AO325)</f>
        <v/>
      </c>
      <c r="AQ325" s="14">
        <f>IF(AB325&lt;&gt;"",AB325,"")</f>
        <v/>
      </c>
      <c r="AR325" s="14">
        <f>IF(AD325&lt;&gt;"",AD325,"")</f>
        <v/>
      </c>
      <c r="AS325">
        <f>IF(AS324+1=13,1,AS324+1)</f>
        <v/>
      </c>
      <c r="AT325">
        <f>IFERROR(IF(SLOPE($AQ$302:$AQ$313,$AS$302:$AS$313)&gt;0,MIN(3,ABS(SLOPE($AQ$302:$AQ$313,$AS$302:$AS$313))),IF(SLOPE($AQ$302:$AQ$313,$AS$302:$AS$313)&lt;-0.5,-0.5,0)),0)</f>
        <v/>
      </c>
      <c r="AU325">
        <f>IFERROR(IF(SLOPE($AR$302:$AR$313,$AS$302:$AS$313)&lt;0,MAX(-3,-ABS(SLOPE($AR$302:$AR$313,$AS$302:$AS$313))),IF(SLOPE($AR$302:$AR$313,$AS$302:$AS$313)&gt;0.5,0.5,0)),0)</f>
        <v/>
      </c>
      <c r="AV325">
        <f>($AQ$314+(AT325*(AS325-1)))</f>
        <v/>
      </c>
      <c r="AW325">
        <f>($AR$314+(AU325*(AS325-1)))</f>
        <v/>
      </c>
      <c r="AX325">
        <f>IF(AT325&gt;0,AV325+AT325,AV325)</f>
        <v/>
      </c>
      <c r="AY325">
        <f>IF(AU325&lt;0,AW325+AU325,AW325)</f>
        <v/>
      </c>
      <c r="BA325" s="14">
        <f>IFERROR(AX325-AQ325,"")</f>
        <v/>
      </c>
      <c r="BB325" s="14">
        <f>IFERROR(AY325-AR325,"")</f>
        <v/>
      </c>
      <c r="BD325">
        <f>AH325</f>
        <v/>
      </c>
      <c r="BE325">
        <f>AI325</f>
        <v/>
      </c>
      <c r="BF325">
        <f>AJ325</f>
        <v/>
      </c>
      <c r="BG325" s="14">
        <f>L325</f>
        <v/>
      </c>
      <c r="BH325" s="14">
        <f>IF(X325="","",X325)</f>
        <v/>
      </c>
      <c r="BI325" s="14">
        <f>IF(Y325="","",Y325)</f>
        <v/>
      </c>
      <c r="BJ325">
        <f>Z325</f>
        <v/>
      </c>
      <c r="BK325">
        <f>AA325</f>
        <v/>
      </c>
      <c r="BL325">
        <f>IFERROR(AX325,"")</f>
        <v/>
      </c>
      <c r="BM325">
        <f>IFERROR(AY325,"")</f>
        <v/>
      </c>
    </row>
    <row r="326" ht="14.25" customHeight="1">
      <c r="A326">
        <f>ALGLIB_SSA_XAUUSD!AA326</f>
        <v/>
      </c>
      <c r="B326">
        <f>IF($A326="","",INDEX(ALGLIB_SSA_XAUUSD!$B$2:$B$2401,MATCH($A326,ALGLIB_SSA_XAUUSD!$A$2:$A$2401,1)))</f>
        <v/>
      </c>
      <c r="C326">
        <f>IF($A326="","",INDEX(ALGLIB_SSA_XAUUSD!$C$2:$C$2401,MATCH($A326,ALGLIB_SSA_XAUUSD!$A$2:$A$2401,1)))</f>
        <v/>
      </c>
      <c r="D326" s="14">
        <f>IF($A326="","",INT((ROW()-2)/12)+1)</f>
        <v/>
      </c>
      <c r="E326" s="14">
        <f>IF($A326="","",INDEX(ALGLIB_SSA_XAUUSD!$D$2:$D$2401,MATCH($A326,ALGLIB_SSA_XAUUSD!$A$2:$A$2401,1)))</f>
        <v/>
      </c>
      <c r="F326" s="14">
        <f>IF($A326="","",INDEX(ALGLIB_SSA_XAUUSD!$E$2:$E$2401,MATCH($A326,ALGLIB_SSA_XAUUSD!$A$2:$A$2401,1)))</f>
        <v/>
      </c>
      <c r="G326" s="14">
        <f>IF($A326="","",INDEX(ALGLIB_SSA_XAUUSD!$F$2:$F$2401,MATCH($A326,ALGLIB_SSA_XAUUSD!$A$2:$A$2401,1)))</f>
        <v/>
      </c>
      <c r="H326" s="14">
        <f>IF($A326="","",INDEX(ALGLIB_SSA_XAUUSD!$G$2:$G$2401,MATCH($A326,ALGLIB_SSA_XAUUSD!$A$2:$A$2401,1)))</f>
        <v/>
      </c>
      <c r="I326" s="14">
        <f>IF($A326="","",INDEX(ALGLIB_SSA_XAUUSD!$H$2:$H$2401,MATCH($A326,ALGLIB_SSA_XAUUSD!$A$2:$A$2401,1)))</f>
        <v/>
      </c>
      <c r="J326">
        <f>_xlfn.XLOOKUP($A326,ALGLIB_SSA_XAUUSD!$AA$2:$AA$2401,ALGLIB_SSA_XAUUSD!$P$2:$P$2401,"",0)</f>
        <v/>
      </c>
      <c r="K326">
        <f>_xlfn.XLOOKUP($A326,ALGLIB_SSA_XAUUSD!$AA$2:$AA$2401,ALGLIB_SSA_XAUUSD!$Q$2:$Q$2401,"",0)</f>
        <v/>
      </c>
      <c r="L326">
        <f>_xlfn.XLOOKUP($A326,ALGLIB_SSA_XAUUSD!$AA$2:$AA$2401,ALGLIB_SSA_XAUUSD!$R$2:$R$2401,"",0)</f>
        <v/>
      </c>
      <c r="M326">
        <f>_xlfn.XLOOKUP($A326,ALGLIB_SSA_XAUUSD!$AA$2:$AA$2401,ALGLIB_SSA_XAUUSD!$S$2:$S$2401,"",0)</f>
        <v/>
      </c>
      <c r="N326">
        <f>_xlfn.XLOOKUP($A326,ALGLIB_SSA_XAUUSD!$AA$2:$AA$2401,ALGLIB_SSA_XAUUSD!$T$2:$T$2401,"",0)</f>
        <v/>
      </c>
      <c r="O326">
        <f>_xlfn.XLOOKUP($A326,ALGLIB_SSA_XAUUSD!$AA$2:$AA$2401,ALGLIB_SSA_XAUUSD!$U$2:$U$2401,"",0)</f>
        <v/>
      </c>
      <c r="P326">
        <f>_xlfn.XLOOKUP($A326,ALGLIB_SSA_XAUUSD!$AA$2:$AA$2401,ALGLIB_SSA_XAUUSD!$V$2:$V$2401,"",0)</f>
        <v/>
      </c>
      <c r="S326">
        <f>A326</f>
        <v/>
      </c>
      <c r="T326">
        <f>J326</f>
        <v/>
      </c>
      <c r="U326">
        <f>K326</f>
        <v/>
      </c>
      <c r="V326" s="14">
        <f>IF($A326="","",MOD(ROW()-2,12)+1)</f>
        <v/>
      </c>
      <c r="W326">
        <f>L326</f>
        <v/>
      </c>
      <c r="X326" s="14">
        <f>IF(F326="","",F326)</f>
        <v/>
      </c>
      <c r="Y326" s="14">
        <f>IF(G326="","",G326)</f>
        <v/>
      </c>
      <c r="Z326">
        <f>M326</f>
        <v/>
      </c>
      <c r="AA326">
        <f>N326</f>
        <v/>
      </c>
      <c r="AB326" s="14">
        <f>IF(H326="","",H326)</f>
        <v/>
      </c>
      <c r="AC326">
        <f>O326</f>
        <v/>
      </c>
      <c r="AD326" s="14">
        <f>IF(I326="","",I326)</f>
        <v/>
      </c>
      <c r="AE326">
        <f>P326</f>
        <v/>
      </c>
      <c r="AH326">
        <f>IF(S326&lt;&gt;"",S326,AH325+900)</f>
        <v/>
      </c>
      <c r="AI326">
        <f>IF(T326&lt;&gt;"",T326,AI325)</f>
        <v/>
      </c>
      <c r="AJ326">
        <f>IF(U326&lt;&gt;"",U326,AJ325)</f>
        <v/>
      </c>
      <c r="AK326">
        <f>IF(W326&lt;&gt;"",W326,"")</f>
        <v/>
      </c>
      <c r="AL326" s="14">
        <f>IF(X326&lt;&gt;"",X326,"")</f>
        <v/>
      </c>
      <c r="AM326" s="14">
        <f>IF(Y326&lt;&gt;"",Y326,"")</f>
        <v/>
      </c>
      <c r="AN326" s="14">
        <f>IF(OR(AL326="",AM326=""),"",AL326-AM326)</f>
        <v/>
      </c>
      <c r="AO326">
        <f>IF(AN326="","",IF(AN326&gt;0,"Bullish","Bearish"))</f>
        <v/>
      </c>
      <c r="AP326">
        <f>IF(AO326="",AP325,AO326)</f>
        <v/>
      </c>
      <c r="AQ326" s="14">
        <f>IF(AB326&lt;&gt;"",AB326,"")</f>
        <v/>
      </c>
      <c r="AR326" s="14">
        <f>IF(AD326&lt;&gt;"",AD326,"")</f>
        <v/>
      </c>
      <c r="AS326">
        <f>IF(AS325+1=13,1,AS325+1)</f>
        <v/>
      </c>
      <c r="AT326">
        <f>IFERROR(IF(SLOPE($AQ$314:$AQ$325,$AS$314:$AS$325)&gt;0,MIN(3,ABS(SLOPE($AQ$314:$AQ$325,$AS$314:$AS$325))),IF(SLOPE($AQ$314:$AQ$325,$AS$314:$AS$325)&lt;-0.5,-0.5,0)),0)</f>
        <v/>
      </c>
      <c r="AU326">
        <f>IFERROR(IF(SLOPE($AR$314:$AR$325,$AS$314:$AS$325)&lt;0,MAX(-3,-ABS(SLOPE($AR$314:$AR$325,$AS$314:$AS$325))),IF(SLOPE($AR$314:$AR$325,$AS$314:$AS$325)&gt;0.5,0.5,0)),0)</f>
        <v/>
      </c>
      <c r="AV326">
        <f>($AQ$326+(AT326*(AS326-1)))</f>
        <v/>
      </c>
      <c r="AW326">
        <f>($AR$326+(AU326*(AS326-1)))</f>
        <v/>
      </c>
      <c r="AX326">
        <f>IF(AT326&gt;0,AV326+AT326,AV326)</f>
        <v/>
      </c>
      <c r="AY326">
        <f>IF(AU326&lt;0,AW326+AU326,AW326)</f>
        <v/>
      </c>
      <c r="BA326" s="14">
        <f>IFERROR(AX326-AQ326,"")</f>
        <v/>
      </c>
      <c r="BB326" s="14">
        <f>IFERROR(AY326-AR326,"")</f>
        <v/>
      </c>
      <c r="BD326">
        <f>AH326</f>
        <v/>
      </c>
      <c r="BE326">
        <f>AI326</f>
        <v/>
      </c>
      <c r="BF326">
        <f>AJ326</f>
        <v/>
      </c>
      <c r="BG326" s="14">
        <f>L326</f>
        <v/>
      </c>
      <c r="BH326" s="14">
        <f>IF(X326="","",X326)</f>
        <v/>
      </c>
      <c r="BI326" s="14">
        <f>IF(Y326="","",Y326)</f>
        <v/>
      </c>
      <c r="BJ326">
        <f>Z326</f>
        <v/>
      </c>
      <c r="BK326">
        <f>AA326</f>
        <v/>
      </c>
      <c r="BL326">
        <f>IFERROR(AX326,"")</f>
        <v/>
      </c>
      <c r="BM326">
        <f>IFERROR(AY326,"")</f>
        <v/>
      </c>
    </row>
    <row r="327" ht="14.25" customHeight="1">
      <c r="A327">
        <f>ALGLIB_SSA_XAUUSD!AA327</f>
        <v/>
      </c>
      <c r="B327">
        <f>IF($A327="","",INDEX(ALGLIB_SSA_XAUUSD!$B$2:$B$2401,MATCH($A327,ALGLIB_SSA_XAUUSD!$A$2:$A$2401,1)))</f>
        <v/>
      </c>
      <c r="C327">
        <f>IF($A327="","",INDEX(ALGLIB_SSA_XAUUSD!$C$2:$C$2401,MATCH($A327,ALGLIB_SSA_XAUUSD!$A$2:$A$2401,1)))</f>
        <v/>
      </c>
      <c r="D327" s="14">
        <f>IF($A327="","",INT((ROW()-2)/12)+1)</f>
        <v/>
      </c>
      <c r="E327" s="14">
        <f>IF(AND(E338&lt;&gt;"",D338=D326+1),E326+(E338-E326)*1/12,"")</f>
        <v/>
      </c>
      <c r="F327" s="14">
        <f>IF(AND(F338&lt;&gt;"",D338=D326+1),F326+(F338-F326)*1/12,"")</f>
        <v/>
      </c>
      <c r="G327" s="14">
        <f>IF(AND(G338&lt;&gt;"",D338=D326+1),G326+(G338-G326)*1/12,"")</f>
        <v/>
      </c>
      <c r="H327" s="14">
        <f>IF(AND(H338&lt;&gt;"",D338=D326+1),H326+(H338-H326)*1/12,"")</f>
        <v/>
      </c>
      <c r="I327" s="14">
        <f>IF(AND(L338&lt;&gt;"",D338=D326+1),I326+(I338-I326)*1/12,"")</f>
        <v/>
      </c>
      <c r="J327">
        <f>_xlfn.XLOOKUP($A327,ALGLIB_SSA_XAUUSD!$AA$2:$AA$2401,ALGLIB_SSA_XAUUSD!$P$2:$P$2401,"",0)</f>
        <v/>
      </c>
      <c r="K327">
        <f>_xlfn.XLOOKUP($A327,ALGLIB_SSA_XAUUSD!$AA$2:$AA$2401,ALGLIB_SSA_XAUUSD!$Q$2:$Q$2401,"",0)</f>
        <v/>
      </c>
      <c r="L327">
        <f>_xlfn.XLOOKUP($A327,ALGLIB_SSA_XAUUSD!$AA$2:$AA$2401,ALGLIB_SSA_XAUUSD!$R$2:$R$2401,"",0)</f>
        <v/>
      </c>
      <c r="M327">
        <f>_xlfn.XLOOKUP($A327,ALGLIB_SSA_XAUUSD!$AA$2:$AA$2401,ALGLIB_SSA_XAUUSD!$S$2:$S$2401,"",0)</f>
        <v/>
      </c>
      <c r="N327">
        <f>_xlfn.XLOOKUP($A327,ALGLIB_SSA_XAUUSD!$AA$2:$AA$2401,ALGLIB_SSA_XAUUSD!$T$2:$T$2401,"",0)</f>
        <v/>
      </c>
      <c r="O327">
        <f>_xlfn.XLOOKUP($A327,ALGLIB_SSA_XAUUSD!$AA$2:$AA$2401,ALGLIB_SSA_XAUUSD!$U$2:$U$2401,"",0)</f>
        <v/>
      </c>
      <c r="P327">
        <f>_xlfn.XLOOKUP($A327,ALGLIB_SSA_XAUUSD!$AA$2:$AA$2401,ALGLIB_SSA_XAUUSD!$V$2:$V$2401,"",0)</f>
        <v/>
      </c>
      <c r="S327">
        <f>A327</f>
        <v/>
      </c>
      <c r="T327">
        <f>J327</f>
        <v/>
      </c>
      <c r="U327">
        <f>K327</f>
        <v/>
      </c>
      <c r="V327" s="14">
        <f>IF($A327="","",MOD(ROW()-2,12)+1)</f>
        <v/>
      </c>
      <c r="W327">
        <f>L327</f>
        <v/>
      </c>
      <c r="X327" s="14">
        <f>IF(F327="","",F327)</f>
        <v/>
      </c>
      <c r="Y327" s="14">
        <f>IF(G327="","",G327)</f>
        <v/>
      </c>
      <c r="Z327">
        <f>M327</f>
        <v/>
      </c>
      <c r="AA327">
        <f>N327</f>
        <v/>
      </c>
      <c r="AB327" s="14">
        <f>IF(H327="","",H327)</f>
        <v/>
      </c>
      <c r="AC327">
        <f>O327</f>
        <v/>
      </c>
      <c r="AD327" s="14">
        <f>IF(I327="","",I327)</f>
        <v/>
      </c>
      <c r="AE327">
        <f>P327</f>
        <v/>
      </c>
      <c r="AH327">
        <f>IF(S327&lt;&gt;"",S327,AH326+900)</f>
        <v/>
      </c>
      <c r="AI327">
        <f>IF(T327&lt;&gt;"",T327,AI326)</f>
        <v/>
      </c>
      <c r="AJ327">
        <f>IF(U327&lt;&gt;"",U327,AJ326)</f>
        <v/>
      </c>
      <c r="AK327">
        <f>IF(W327&lt;&gt;"",W327,"")</f>
        <v/>
      </c>
      <c r="AL327" s="14">
        <f>IF(X327&lt;&gt;"",X327,"")</f>
        <v/>
      </c>
      <c r="AM327" s="14">
        <f>IF(Y327&lt;&gt;"",Y327,"")</f>
        <v/>
      </c>
      <c r="AN327" s="14">
        <f>IF(OR(AL327="",AM327=""),"",AL327-AM327)</f>
        <v/>
      </c>
      <c r="AO327">
        <f>IF(AN327="","",IF(AN327&gt;0,"Bullish","Bearish"))</f>
        <v/>
      </c>
      <c r="AP327">
        <f>IF(AO327="",AP326,AO327)</f>
        <v/>
      </c>
      <c r="AQ327" s="14">
        <f>IF(AB327&lt;&gt;"",AB327,"")</f>
        <v/>
      </c>
      <c r="AR327" s="14">
        <f>IF(AD327&lt;&gt;"",AD327,"")</f>
        <v/>
      </c>
      <c r="AS327">
        <f>IF(AS326+1=13,1,AS326+1)</f>
        <v/>
      </c>
      <c r="AT327">
        <f>IFERROR(IF(SLOPE($AQ$314:$AQ$325,$AS$314:$AS$325)&gt;0,MIN(3,ABS(SLOPE($AQ$314:$AQ$325,$AS$314:$AS$325))),IF(SLOPE($AQ$314:$AQ$325,$AS$314:$AS$325)&lt;-0.5,-0.5,0)),0)</f>
        <v/>
      </c>
      <c r="AU327">
        <f>IFERROR(IF(SLOPE($AR$314:$AR$325,$AS$314:$AS$325)&lt;0,MAX(-3,-ABS(SLOPE($AR$314:$AR$325,$AS$314:$AS$325))),IF(SLOPE($AR$314:$AR$325,$AS$314:$AS$325)&gt;0.5,0.5,0)),0)</f>
        <v/>
      </c>
      <c r="AV327">
        <f>($AQ$326+(AT327*(AS327-1)))</f>
        <v/>
      </c>
      <c r="AW327">
        <f>($AR$326+(AU327*(AS327-1)))</f>
        <v/>
      </c>
      <c r="AX327">
        <f>IF(AT327&gt;0,AV327+AT327,AV327)</f>
        <v/>
      </c>
      <c r="AY327">
        <f>IF(AU327&lt;0,AW327+AU327,AW327)</f>
        <v/>
      </c>
      <c r="BA327" s="14">
        <f>IFERROR(AX327-AQ327,"")</f>
        <v/>
      </c>
      <c r="BB327" s="14">
        <f>IFERROR(AY327-AR327,"")</f>
        <v/>
      </c>
      <c r="BD327">
        <f>AH327</f>
        <v/>
      </c>
      <c r="BE327">
        <f>AI327</f>
        <v/>
      </c>
      <c r="BF327">
        <f>AJ327</f>
        <v/>
      </c>
      <c r="BG327" s="14">
        <f>L327</f>
        <v/>
      </c>
      <c r="BH327" s="14">
        <f>IF(X327="","",X327)</f>
        <v/>
      </c>
      <c r="BI327" s="14">
        <f>IF(Y327="","",Y327)</f>
        <v/>
      </c>
      <c r="BJ327">
        <f>Z327</f>
        <v/>
      </c>
      <c r="BK327">
        <f>AA327</f>
        <v/>
      </c>
      <c r="BL327">
        <f>IFERROR(AX327,"")</f>
        <v/>
      </c>
      <c r="BM327">
        <f>IFERROR(AY327,"")</f>
        <v/>
      </c>
    </row>
    <row r="328" ht="14.25" customHeight="1">
      <c r="A328">
        <f>ALGLIB_SSA_XAUUSD!AA328</f>
        <v/>
      </c>
      <c r="B328">
        <f>IF($A328="","",INDEX(ALGLIB_SSA_XAUUSD!$B$2:$B$2401,MATCH($A328,ALGLIB_SSA_XAUUSD!$A$2:$A$2401,1)))</f>
        <v/>
      </c>
      <c r="C328">
        <f>IF($A328="","",INDEX(ALGLIB_SSA_XAUUSD!$C$2:$C$2401,MATCH($A328,ALGLIB_SSA_XAUUSD!$A$2:$A$2401,1)))</f>
        <v/>
      </c>
      <c r="D328" s="14">
        <f>IF($A328="","",INT((ROW()-2)/12)+1)</f>
        <v/>
      </c>
      <c r="E328" s="14">
        <f>IF(AND(E338&lt;&gt;"",D338=D326+1),E326+(E338-E326)*2/12,"")</f>
        <v/>
      </c>
      <c r="F328" s="14">
        <f>IF(AND(F338&lt;&gt;"",D338=D326+1),F326+(F338-F326)*2/12,"")</f>
        <v/>
      </c>
      <c r="G328" s="14">
        <f>IF(AND(G338&lt;&gt;"",D338=D326+1),G326+(G338-G326)*2/12,"")</f>
        <v/>
      </c>
      <c r="H328" s="14">
        <f>IF(AND(H338&lt;&gt;"",D338=D326+1),H326+(H338-H326)*2/12,"")</f>
        <v/>
      </c>
      <c r="I328" s="14">
        <f>IF(AND(L338&lt;&gt;"",D338=D326+1),I326+(I338-I326)*2/12,"")</f>
        <v/>
      </c>
      <c r="J328">
        <f>_xlfn.XLOOKUP($A328,ALGLIB_SSA_XAUUSD!$AA$2:$AA$2401,ALGLIB_SSA_XAUUSD!$P$2:$P$2401,"",0)</f>
        <v/>
      </c>
      <c r="K328">
        <f>_xlfn.XLOOKUP($A328,ALGLIB_SSA_XAUUSD!$AA$2:$AA$2401,ALGLIB_SSA_XAUUSD!$Q$2:$Q$2401,"",0)</f>
        <v/>
      </c>
      <c r="L328">
        <f>_xlfn.XLOOKUP($A328,ALGLIB_SSA_XAUUSD!$AA$2:$AA$2401,ALGLIB_SSA_XAUUSD!$R$2:$R$2401,"",0)</f>
        <v/>
      </c>
      <c r="M328">
        <f>_xlfn.XLOOKUP($A328,ALGLIB_SSA_XAUUSD!$AA$2:$AA$2401,ALGLIB_SSA_XAUUSD!$S$2:$S$2401,"",0)</f>
        <v/>
      </c>
      <c r="N328">
        <f>_xlfn.XLOOKUP($A328,ALGLIB_SSA_XAUUSD!$AA$2:$AA$2401,ALGLIB_SSA_XAUUSD!$T$2:$T$2401,"",0)</f>
        <v/>
      </c>
      <c r="O328">
        <f>_xlfn.XLOOKUP($A328,ALGLIB_SSA_XAUUSD!$AA$2:$AA$2401,ALGLIB_SSA_XAUUSD!$U$2:$U$2401,"",0)</f>
        <v/>
      </c>
      <c r="P328">
        <f>_xlfn.XLOOKUP($A328,ALGLIB_SSA_XAUUSD!$AA$2:$AA$2401,ALGLIB_SSA_XAUUSD!$V$2:$V$2401,"",0)</f>
        <v/>
      </c>
      <c r="S328">
        <f>A328</f>
        <v/>
      </c>
      <c r="T328">
        <f>J328</f>
        <v/>
      </c>
      <c r="U328">
        <f>K328</f>
        <v/>
      </c>
      <c r="V328" s="14">
        <f>IF($A328="","",MOD(ROW()-2,12)+1)</f>
        <v/>
      </c>
      <c r="W328">
        <f>L328</f>
        <v/>
      </c>
      <c r="X328" s="14">
        <f>IF(F328="","",F328)</f>
        <v/>
      </c>
      <c r="Y328" s="14">
        <f>IF(G328="","",G328)</f>
        <v/>
      </c>
      <c r="Z328">
        <f>M328</f>
        <v/>
      </c>
      <c r="AA328">
        <f>N328</f>
        <v/>
      </c>
      <c r="AB328" s="14">
        <f>IF(H328="","",H328)</f>
        <v/>
      </c>
      <c r="AC328">
        <f>O328</f>
        <v/>
      </c>
      <c r="AD328" s="14">
        <f>IF(I328="","",I328)</f>
        <v/>
      </c>
      <c r="AE328">
        <f>P328</f>
        <v/>
      </c>
      <c r="AH328">
        <f>IF(S328&lt;&gt;"",S328,AH327+900)</f>
        <v/>
      </c>
      <c r="AI328">
        <f>IF(T328&lt;&gt;"",T328,AI327)</f>
        <v/>
      </c>
      <c r="AJ328">
        <f>IF(U328&lt;&gt;"",U328,AJ327)</f>
        <v/>
      </c>
      <c r="AK328">
        <f>IF(W328&lt;&gt;"",W328,"")</f>
        <v/>
      </c>
      <c r="AL328" s="14">
        <f>IF(X328&lt;&gt;"",X328,"")</f>
        <v/>
      </c>
      <c r="AM328" s="14">
        <f>IF(Y328&lt;&gt;"",Y328,"")</f>
        <v/>
      </c>
      <c r="AN328" s="14">
        <f>IF(OR(AL328="",AM328=""),"",AL328-AM328)</f>
        <v/>
      </c>
      <c r="AO328">
        <f>IF(AN328="","",IF(AN328&gt;0,"Bullish","Bearish"))</f>
        <v/>
      </c>
      <c r="AP328">
        <f>IF(AO328="",AP327,AO328)</f>
        <v/>
      </c>
      <c r="AQ328" s="14">
        <f>IF(AB328&lt;&gt;"",AB328,"")</f>
        <v/>
      </c>
      <c r="AR328" s="14">
        <f>IF(AD328&lt;&gt;"",AD328,"")</f>
        <v/>
      </c>
      <c r="AS328">
        <f>IF(AS327+1=13,1,AS327+1)</f>
        <v/>
      </c>
      <c r="AT328">
        <f>IFERROR(IF(SLOPE($AQ$314:$AQ$325,$AS$314:$AS$325)&gt;0,MIN(3,ABS(SLOPE($AQ$314:$AQ$325,$AS$314:$AS$325))),IF(SLOPE($AQ$314:$AQ$325,$AS$314:$AS$325)&lt;-0.5,-0.5,0)),0)</f>
        <v/>
      </c>
      <c r="AU328">
        <f>IFERROR(IF(SLOPE($AR$314:$AR$325,$AS$314:$AS$325)&lt;0,MAX(-3,-ABS(SLOPE($AR$314:$AR$325,$AS$314:$AS$325))),IF(SLOPE($AR$314:$AR$325,$AS$314:$AS$325)&gt;0.5,0.5,0)),0)</f>
        <v/>
      </c>
      <c r="AV328">
        <f>($AQ$326+(AT328*(AS328-1)))</f>
        <v/>
      </c>
      <c r="AW328">
        <f>($AR$326+(AU328*(AS328-1)))</f>
        <v/>
      </c>
      <c r="AX328">
        <f>IF(AT328&gt;0,AV328+AT328,AV328)</f>
        <v/>
      </c>
      <c r="AY328">
        <f>IF(AU328&lt;0,AW328+AU328,AW328)</f>
        <v/>
      </c>
      <c r="BA328" s="14">
        <f>IFERROR(AX328-AQ328,"")</f>
        <v/>
      </c>
      <c r="BB328" s="14">
        <f>IFERROR(AY328-AR328,"")</f>
        <v/>
      </c>
      <c r="BD328">
        <f>AH328</f>
        <v/>
      </c>
      <c r="BE328">
        <f>AI328</f>
        <v/>
      </c>
      <c r="BF328">
        <f>AJ328</f>
        <v/>
      </c>
      <c r="BG328" s="14">
        <f>L328</f>
        <v/>
      </c>
      <c r="BH328" s="14">
        <f>IF(X328="","",X328)</f>
        <v/>
      </c>
      <c r="BI328" s="14">
        <f>IF(Y328="","",Y328)</f>
        <v/>
      </c>
      <c r="BJ328">
        <f>Z328</f>
        <v/>
      </c>
      <c r="BK328">
        <f>AA328</f>
        <v/>
      </c>
      <c r="BL328">
        <f>IFERROR(AX328,"")</f>
        <v/>
      </c>
      <c r="BM328">
        <f>IFERROR(AY328,"")</f>
        <v/>
      </c>
    </row>
    <row r="329" ht="14.25" customHeight="1">
      <c r="A329">
        <f>ALGLIB_SSA_XAUUSD!AA329</f>
        <v/>
      </c>
      <c r="B329">
        <f>IF($A329="","",INDEX(ALGLIB_SSA_XAUUSD!$B$2:$B$2401,MATCH($A329,ALGLIB_SSA_XAUUSD!$A$2:$A$2401,1)))</f>
        <v/>
      </c>
      <c r="C329">
        <f>IF($A329="","",INDEX(ALGLIB_SSA_XAUUSD!$C$2:$C$2401,MATCH($A329,ALGLIB_SSA_XAUUSD!$A$2:$A$2401,1)))</f>
        <v/>
      </c>
      <c r="D329" s="14">
        <f>IF($A329="","",INT((ROW()-2)/12)+1)</f>
        <v/>
      </c>
      <c r="E329" s="14">
        <f>IF(AND(E338&lt;&gt;"",D338=D326+1),E326+(E338-E326)*3/12,"")</f>
        <v/>
      </c>
      <c r="F329" s="14">
        <f>IF(AND(F338&lt;&gt;"",D338=D326+1),F326+(F338-F326)*3/12,"")</f>
        <v/>
      </c>
      <c r="G329" s="14">
        <f>IF(AND(G338&lt;&gt;"",D338=D326+1),G326+(G338-G326)*3/12,"")</f>
        <v/>
      </c>
      <c r="H329" s="14">
        <f>IF(AND(H338&lt;&gt;"",D338=D326+1),H326+(H338-H326)*3/12,"")</f>
        <v/>
      </c>
      <c r="I329" s="14">
        <f>IF(AND(L338&lt;&gt;"",D338=D326+1),I326+(I338-I326)*3/12,"")</f>
        <v/>
      </c>
      <c r="J329">
        <f>_xlfn.XLOOKUP($A329,ALGLIB_SSA_XAUUSD!$AA$2:$AA$2401,ALGLIB_SSA_XAUUSD!$P$2:$P$2401,"",0)</f>
        <v/>
      </c>
      <c r="K329">
        <f>_xlfn.XLOOKUP($A329,ALGLIB_SSA_XAUUSD!$AA$2:$AA$2401,ALGLIB_SSA_XAUUSD!$Q$2:$Q$2401,"",0)</f>
        <v/>
      </c>
      <c r="L329">
        <f>_xlfn.XLOOKUP($A329,ALGLIB_SSA_XAUUSD!$AA$2:$AA$2401,ALGLIB_SSA_XAUUSD!$R$2:$R$2401,"",0)</f>
        <v/>
      </c>
      <c r="M329">
        <f>_xlfn.XLOOKUP($A329,ALGLIB_SSA_XAUUSD!$AA$2:$AA$2401,ALGLIB_SSA_XAUUSD!$S$2:$S$2401,"",0)</f>
        <v/>
      </c>
      <c r="N329">
        <f>_xlfn.XLOOKUP($A329,ALGLIB_SSA_XAUUSD!$AA$2:$AA$2401,ALGLIB_SSA_XAUUSD!$T$2:$T$2401,"",0)</f>
        <v/>
      </c>
      <c r="O329">
        <f>_xlfn.XLOOKUP($A329,ALGLIB_SSA_XAUUSD!$AA$2:$AA$2401,ALGLIB_SSA_XAUUSD!$U$2:$U$2401,"",0)</f>
        <v/>
      </c>
      <c r="P329">
        <f>_xlfn.XLOOKUP($A329,ALGLIB_SSA_XAUUSD!$AA$2:$AA$2401,ALGLIB_SSA_XAUUSD!$V$2:$V$2401,"",0)</f>
        <v/>
      </c>
      <c r="S329">
        <f>A329</f>
        <v/>
      </c>
      <c r="T329">
        <f>J329</f>
        <v/>
      </c>
      <c r="U329">
        <f>K329</f>
        <v/>
      </c>
      <c r="V329" s="14">
        <f>IF($A329="","",MOD(ROW()-2,12)+1)</f>
        <v/>
      </c>
      <c r="W329">
        <f>L329</f>
        <v/>
      </c>
      <c r="X329" s="14">
        <f>IF(F329="","",F329)</f>
        <v/>
      </c>
      <c r="Y329" s="14">
        <f>IF(G329="","",G329)</f>
        <v/>
      </c>
      <c r="Z329">
        <f>M329</f>
        <v/>
      </c>
      <c r="AA329">
        <f>N329</f>
        <v/>
      </c>
      <c r="AB329" s="14">
        <f>IF(H329="","",H329)</f>
        <v/>
      </c>
      <c r="AC329">
        <f>O329</f>
        <v/>
      </c>
      <c r="AD329" s="14">
        <f>IF(I329="","",I329)</f>
        <v/>
      </c>
      <c r="AE329">
        <f>P329</f>
        <v/>
      </c>
      <c r="AH329">
        <f>IF(S329&lt;&gt;"",S329,AH328+900)</f>
        <v/>
      </c>
      <c r="AI329">
        <f>IF(T329&lt;&gt;"",T329,AI328)</f>
        <v/>
      </c>
      <c r="AJ329">
        <f>IF(U329&lt;&gt;"",U329,AJ328)</f>
        <v/>
      </c>
      <c r="AK329">
        <f>IF(W329&lt;&gt;"",W329,"")</f>
        <v/>
      </c>
      <c r="AL329" s="14">
        <f>IF(X329&lt;&gt;"",X329,"")</f>
        <v/>
      </c>
      <c r="AM329" s="14">
        <f>IF(Y329&lt;&gt;"",Y329,"")</f>
        <v/>
      </c>
      <c r="AN329" s="14">
        <f>IF(OR(AL329="",AM329=""),"",AL329-AM329)</f>
        <v/>
      </c>
      <c r="AO329">
        <f>IF(AN329="","",IF(AN329&gt;0,"Bullish","Bearish"))</f>
        <v/>
      </c>
      <c r="AP329">
        <f>IF(AO329="",AP328,AO329)</f>
        <v/>
      </c>
      <c r="AQ329" s="14">
        <f>IF(AB329&lt;&gt;"",AB329,"")</f>
        <v/>
      </c>
      <c r="AR329" s="14">
        <f>IF(AD329&lt;&gt;"",AD329,"")</f>
        <v/>
      </c>
      <c r="AS329">
        <f>IF(AS328+1=13,1,AS328+1)</f>
        <v/>
      </c>
      <c r="AT329">
        <f>IFERROR(IF(SLOPE($AQ$314:$AQ$325,$AS$314:$AS$325)&gt;0,MIN(3,ABS(SLOPE($AQ$314:$AQ$325,$AS$314:$AS$325))),IF(SLOPE($AQ$314:$AQ$325,$AS$314:$AS$325)&lt;-0.5,-0.5,0)),0)</f>
        <v/>
      </c>
      <c r="AU329">
        <f>IFERROR(IF(SLOPE($AR$314:$AR$325,$AS$314:$AS$325)&lt;0,MAX(-3,-ABS(SLOPE($AR$314:$AR$325,$AS$314:$AS$325))),IF(SLOPE($AR$314:$AR$325,$AS$314:$AS$325)&gt;0.5,0.5,0)),0)</f>
        <v/>
      </c>
      <c r="AV329">
        <f>($AQ$326+(AT329*(AS329-1)))</f>
        <v/>
      </c>
      <c r="AW329">
        <f>($AR$326+(AU329*(AS329-1)))</f>
        <v/>
      </c>
      <c r="AX329">
        <f>IF(AT329&gt;0,AV329+AT329,AV329)</f>
        <v/>
      </c>
      <c r="AY329">
        <f>IF(AU329&lt;0,AW329+AU329,AW329)</f>
        <v/>
      </c>
      <c r="BA329" s="14">
        <f>IFERROR(AX329-AQ329,"")</f>
        <v/>
      </c>
      <c r="BB329" s="14">
        <f>IFERROR(AY329-AR329,"")</f>
        <v/>
      </c>
      <c r="BD329">
        <f>AH329</f>
        <v/>
      </c>
      <c r="BE329">
        <f>AI329</f>
        <v/>
      </c>
      <c r="BF329">
        <f>AJ329</f>
        <v/>
      </c>
      <c r="BG329" s="14">
        <f>L329</f>
        <v/>
      </c>
      <c r="BH329" s="14">
        <f>IF(X329="","",X329)</f>
        <v/>
      </c>
      <c r="BI329" s="14">
        <f>IF(Y329="","",Y329)</f>
        <v/>
      </c>
      <c r="BJ329">
        <f>Z329</f>
        <v/>
      </c>
      <c r="BK329">
        <f>AA329</f>
        <v/>
      </c>
      <c r="BL329">
        <f>IFERROR(AX329,"")</f>
        <v/>
      </c>
      <c r="BM329">
        <f>IFERROR(AY329,"")</f>
        <v/>
      </c>
    </row>
    <row r="330" ht="14.25" customHeight="1">
      <c r="A330">
        <f>ALGLIB_SSA_XAUUSD!AA330</f>
        <v/>
      </c>
      <c r="B330">
        <f>IF($A330="","",INDEX(ALGLIB_SSA_XAUUSD!$B$2:$B$2401,MATCH($A330,ALGLIB_SSA_XAUUSD!$A$2:$A$2401,1)))</f>
        <v/>
      </c>
      <c r="C330">
        <f>IF($A330="","",INDEX(ALGLIB_SSA_XAUUSD!$C$2:$C$2401,MATCH($A330,ALGLIB_SSA_XAUUSD!$A$2:$A$2401,1)))</f>
        <v/>
      </c>
      <c r="D330" s="14">
        <f>IF($A330="","",INT((ROW()-2)/12)+1)</f>
        <v/>
      </c>
      <c r="E330" s="14">
        <f>IF(AND(E338&lt;&gt;"",D338=D326+1),E326+(E338-E326)*4/12,"")</f>
        <v/>
      </c>
      <c r="F330" s="14">
        <f>IF(AND(F338&lt;&gt;"",D338=D326+1),F326+(F338-F326)*4/12,"")</f>
        <v/>
      </c>
      <c r="G330" s="14">
        <f>IF(AND(G338&lt;&gt;"",D338=D326+1),G326+(G338-G326)*4/12,"")</f>
        <v/>
      </c>
      <c r="H330" s="14">
        <f>IF(AND(H338&lt;&gt;"",D338=D326+1),H326+(H338-H326)*4/12,"")</f>
        <v/>
      </c>
      <c r="I330" s="14">
        <f>IF(AND(L338&lt;&gt;"",D338=D326+1),I326+(I338-I326)*4/12,"")</f>
        <v/>
      </c>
      <c r="J330">
        <f>_xlfn.XLOOKUP($A330,ALGLIB_SSA_XAUUSD!$AA$2:$AA$2401,ALGLIB_SSA_XAUUSD!$P$2:$P$2401,"",0)</f>
        <v/>
      </c>
      <c r="K330">
        <f>_xlfn.XLOOKUP($A330,ALGLIB_SSA_XAUUSD!$AA$2:$AA$2401,ALGLIB_SSA_XAUUSD!$Q$2:$Q$2401,"",0)</f>
        <v/>
      </c>
      <c r="L330">
        <f>_xlfn.XLOOKUP($A330,ALGLIB_SSA_XAUUSD!$AA$2:$AA$2401,ALGLIB_SSA_XAUUSD!$R$2:$R$2401,"",0)</f>
        <v/>
      </c>
      <c r="M330">
        <f>_xlfn.XLOOKUP($A330,ALGLIB_SSA_XAUUSD!$AA$2:$AA$2401,ALGLIB_SSA_XAUUSD!$S$2:$S$2401,"",0)</f>
        <v/>
      </c>
      <c r="N330">
        <f>_xlfn.XLOOKUP($A330,ALGLIB_SSA_XAUUSD!$AA$2:$AA$2401,ALGLIB_SSA_XAUUSD!$T$2:$T$2401,"",0)</f>
        <v/>
      </c>
      <c r="O330">
        <f>_xlfn.XLOOKUP($A330,ALGLIB_SSA_XAUUSD!$AA$2:$AA$2401,ALGLIB_SSA_XAUUSD!$U$2:$U$2401,"",0)</f>
        <v/>
      </c>
      <c r="P330">
        <f>_xlfn.XLOOKUP($A330,ALGLIB_SSA_XAUUSD!$AA$2:$AA$2401,ALGLIB_SSA_XAUUSD!$V$2:$V$2401,"",0)</f>
        <v/>
      </c>
      <c r="S330">
        <f>A330</f>
        <v/>
      </c>
      <c r="T330">
        <f>J330</f>
        <v/>
      </c>
      <c r="U330">
        <f>K330</f>
        <v/>
      </c>
      <c r="V330" s="14">
        <f>IF($A330="","",MOD(ROW()-2,12)+1)</f>
        <v/>
      </c>
      <c r="W330">
        <f>L330</f>
        <v/>
      </c>
      <c r="X330" s="14">
        <f>IF(F330="","",F330)</f>
        <v/>
      </c>
      <c r="Y330" s="14">
        <f>IF(G330="","",G330)</f>
        <v/>
      </c>
      <c r="Z330">
        <f>M330</f>
        <v/>
      </c>
      <c r="AA330">
        <f>N330</f>
        <v/>
      </c>
      <c r="AB330" s="14">
        <f>IF(H330="","",H330)</f>
        <v/>
      </c>
      <c r="AC330">
        <f>O330</f>
        <v/>
      </c>
      <c r="AD330" s="14">
        <f>IF(I330="","",I330)</f>
        <v/>
      </c>
      <c r="AE330">
        <f>P330</f>
        <v/>
      </c>
      <c r="AH330">
        <f>IF(S330&lt;&gt;"",S330,AH329+900)</f>
        <v/>
      </c>
      <c r="AI330">
        <f>IF(T330&lt;&gt;"",T330,AI329)</f>
        <v/>
      </c>
      <c r="AJ330">
        <f>IF(U330&lt;&gt;"",U330,AJ329)</f>
        <v/>
      </c>
      <c r="AK330">
        <f>IF(W330&lt;&gt;"",W330,"")</f>
        <v/>
      </c>
      <c r="AL330" s="14">
        <f>IF(X330&lt;&gt;"",X330,"")</f>
        <v/>
      </c>
      <c r="AM330" s="14">
        <f>IF(Y330&lt;&gt;"",Y330,"")</f>
        <v/>
      </c>
      <c r="AN330" s="14">
        <f>IF(OR(AL330="",AM330=""),"",AL330-AM330)</f>
        <v/>
      </c>
      <c r="AO330">
        <f>IF(AN330="","",IF(AN330&gt;0,"Bullish","Bearish"))</f>
        <v/>
      </c>
      <c r="AP330">
        <f>IF(AO330="",AP329,AO330)</f>
        <v/>
      </c>
      <c r="AQ330" s="14">
        <f>IF(AB330&lt;&gt;"",AB330,"")</f>
        <v/>
      </c>
      <c r="AR330" s="14">
        <f>IF(AD330&lt;&gt;"",AD330,"")</f>
        <v/>
      </c>
      <c r="AS330">
        <f>IF(AS329+1=13,1,AS329+1)</f>
        <v/>
      </c>
      <c r="AT330">
        <f>IFERROR(IF(SLOPE($AQ$314:$AQ$325,$AS$314:$AS$325)&gt;0,MIN(3,ABS(SLOPE($AQ$314:$AQ$325,$AS$314:$AS$325))),IF(SLOPE($AQ$314:$AQ$325,$AS$314:$AS$325)&lt;-0.5,-0.5,0)),0)</f>
        <v/>
      </c>
      <c r="AU330">
        <f>IFERROR(IF(SLOPE($AR$314:$AR$325,$AS$314:$AS$325)&lt;0,MAX(-3,-ABS(SLOPE($AR$314:$AR$325,$AS$314:$AS$325))),IF(SLOPE($AR$314:$AR$325,$AS$314:$AS$325)&gt;0.5,0.5,0)),0)</f>
        <v/>
      </c>
      <c r="AV330">
        <f>($AQ$326+(AT330*(AS330-1)))</f>
        <v/>
      </c>
      <c r="AW330">
        <f>($AR$326+(AU330*(AS330-1)))</f>
        <v/>
      </c>
      <c r="AX330">
        <f>IF(AT330&gt;0,AV330+AT330,AV330)</f>
        <v/>
      </c>
      <c r="AY330">
        <f>IF(AU330&lt;0,AW330+AU330,AW330)</f>
        <v/>
      </c>
      <c r="BA330" s="14">
        <f>IFERROR(AX330-AQ330,"")</f>
        <v/>
      </c>
      <c r="BB330" s="14">
        <f>IFERROR(AY330-AR330,"")</f>
        <v/>
      </c>
      <c r="BD330">
        <f>AH330</f>
        <v/>
      </c>
      <c r="BE330">
        <f>AI330</f>
        <v/>
      </c>
      <c r="BF330">
        <f>AJ330</f>
        <v/>
      </c>
      <c r="BG330" s="14">
        <f>L330</f>
        <v/>
      </c>
      <c r="BH330" s="14">
        <f>IF(X330="","",X330)</f>
        <v/>
      </c>
      <c r="BI330" s="14">
        <f>IF(Y330="","",Y330)</f>
        <v/>
      </c>
      <c r="BJ330">
        <f>Z330</f>
        <v/>
      </c>
      <c r="BK330">
        <f>AA330</f>
        <v/>
      </c>
      <c r="BL330">
        <f>IFERROR(AX330,"")</f>
        <v/>
      </c>
      <c r="BM330">
        <f>IFERROR(AY330,"")</f>
        <v/>
      </c>
    </row>
    <row r="331" ht="14.25" customHeight="1">
      <c r="A331">
        <f>ALGLIB_SSA_XAUUSD!AA331</f>
        <v/>
      </c>
      <c r="B331">
        <f>IF($A331="","",INDEX(ALGLIB_SSA_XAUUSD!$B$2:$B$2401,MATCH($A331,ALGLIB_SSA_XAUUSD!$A$2:$A$2401,1)))</f>
        <v/>
      </c>
      <c r="C331">
        <f>IF($A331="","",INDEX(ALGLIB_SSA_XAUUSD!$C$2:$C$2401,MATCH($A331,ALGLIB_SSA_XAUUSD!$A$2:$A$2401,1)))</f>
        <v/>
      </c>
      <c r="D331" s="14">
        <f>IF($A331="","",INT((ROW()-2)/12)+1)</f>
        <v/>
      </c>
      <c r="E331" s="14">
        <f>IF(AND(E338&lt;&gt;"",D338=D326+1),E326+(E338-E326)*5/12,"")</f>
        <v/>
      </c>
      <c r="F331" s="14">
        <f>IF(AND(F338&lt;&gt;"",D338=D326+1),F326+(F338-F326)*5/12,"")</f>
        <v/>
      </c>
      <c r="G331" s="14">
        <f>IF(AND(G338&lt;&gt;"",D338=D326+1),G326+(G338-G326)*5/12,"")</f>
        <v/>
      </c>
      <c r="H331" s="14">
        <f>IF(AND(H338&lt;&gt;"",D338=D326+1),H326+(H338-H326)*5/12,"")</f>
        <v/>
      </c>
      <c r="I331" s="14">
        <f>IF(AND(L338&lt;&gt;"",D338=D326+1),I326+(I338-I326)*5/12,"")</f>
        <v/>
      </c>
      <c r="J331">
        <f>_xlfn.XLOOKUP($A331,ALGLIB_SSA_XAUUSD!$AA$2:$AA$2401,ALGLIB_SSA_XAUUSD!$P$2:$P$2401,"",0)</f>
        <v/>
      </c>
      <c r="K331">
        <f>_xlfn.XLOOKUP($A331,ALGLIB_SSA_XAUUSD!$AA$2:$AA$2401,ALGLIB_SSA_XAUUSD!$Q$2:$Q$2401,"",0)</f>
        <v/>
      </c>
      <c r="L331">
        <f>_xlfn.XLOOKUP($A331,ALGLIB_SSA_XAUUSD!$AA$2:$AA$2401,ALGLIB_SSA_XAUUSD!$R$2:$R$2401,"",0)</f>
        <v/>
      </c>
      <c r="M331">
        <f>_xlfn.XLOOKUP($A331,ALGLIB_SSA_XAUUSD!$AA$2:$AA$2401,ALGLIB_SSA_XAUUSD!$S$2:$S$2401,"",0)</f>
        <v/>
      </c>
      <c r="N331">
        <f>_xlfn.XLOOKUP($A331,ALGLIB_SSA_XAUUSD!$AA$2:$AA$2401,ALGLIB_SSA_XAUUSD!$T$2:$T$2401,"",0)</f>
        <v/>
      </c>
      <c r="O331">
        <f>_xlfn.XLOOKUP($A331,ALGLIB_SSA_XAUUSD!$AA$2:$AA$2401,ALGLIB_SSA_XAUUSD!$U$2:$U$2401,"",0)</f>
        <v/>
      </c>
      <c r="P331">
        <f>_xlfn.XLOOKUP($A331,ALGLIB_SSA_XAUUSD!$AA$2:$AA$2401,ALGLIB_SSA_XAUUSD!$V$2:$V$2401,"",0)</f>
        <v/>
      </c>
      <c r="S331">
        <f>A331</f>
        <v/>
      </c>
      <c r="T331">
        <f>J331</f>
        <v/>
      </c>
      <c r="U331">
        <f>K331</f>
        <v/>
      </c>
      <c r="V331" s="14">
        <f>IF($A331="","",MOD(ROW()-2,12)+1)</f>
        <v/>
      </c>
      <c r="W331">
        <f>L331</f>
        <v/>
      </c>
      <c r="X331" s="14">
        <f>IF(F331="","",F331)</f>
        <v/>
      </c>
      <c r="Y331" s="14">
        <f>IF(G331="","",G331)</f>
        <v/>
      </c>
      <c r="Z331">
        <f>M331</f>
        <v/>
      </c>
      <c r="AA331">
        <f>N331</f>
        <v/>
      </c>
      <c r="AB331" s="14">
        <f>IF(H331="","",H331)</f>
        <v/>
      </c>
      <c r="AC331">
        <f>O331</f>
        <v/>
      </c>
      <c r="AD331" s="14">
        <f>IF(I331="","",I331)</f>
        <v/>
      </c>
      <c r="AE331">
        <f>P331</f>
        <v/>
      </c>
      <c r="AH331">
        <f>IF(S331&lt;&gt;"",S331,AH330+900)</f>
        <v/>
      </c>
      <c r="AI331">
        <f>IF(T331&lt;&gt;"",T331,AI330)</f>
        <v/>
      </c>
      <c r="AJ331">
        <f>IF(U331&lt;&gt;"",U331,AJ330)</f>
        <v/>
      </c>
      <c r="AK331">
        <f>IF(W331&lt;&gt;"",W331,"")</f>
        <v/>
      </c>
      <c r="AL331" s="14">
        <f>IF(X331&lt;&gt;"",X331,"")</f>
        <v/>
      </c>
      <c r="AM331" s="14">
        <f>IF(Y331&lt;&gt;"",Y331,"")</f>
        <v/>
      </c>
      <c r="AN331" s="14">
        <f>IF(OR(AL331="",AM331=""),"",AL331-AM331)</f>
        <v/>
      </c>
      <c r="AO331">
        <f>IF(AN331="","",IF(AN331&gt;0,"Bullish","Bearish"))</f>
        <v/>
      </c>
      <c r="AP331">
        <f>IF(AO331="",AP330,AO331)</f>
        <v/>
      </c>
      <c r="AQ331" s="14">
        <f>IF(AB331&lt;&gt;"",AB331,"")</f>
        <v/>
      </c>
      <c r="AR331" s="14">
        <f>IF(AD331&lt;&gt;"",AD331,"")</f>
        <v/>
      </c>
      <c r="AS331">
        <f>IF(AS330+1=13,1,AS330+1)</f>
        <v/>
      </c>
      <c r="AT331">
        <f>IFERROR(IF(SLOPE($AQ$314:$AQ$325,$AS$314:$AS$325)&gt;0,MIN(3,ABS(SLOPE($AQ$314:$AQ$325,$AS$314:$AS$325))),IF(SLOPE($AQ$314:$AQ$325,$AS$314:$AS$325)&lt;-0.5,-0.5,0)),0)</f>
        <v/>
      </c>
      <c r="AU331">
        <f>IFERROR(IF(SLOPE($AR$314:$AR$325,$AS$314:$AS$325)&lt;0,MAX(-3,-ABS(SLOPE($AR$314:$AR$325,$AS$314:$AS$325))),IF(SLOPE($AR$314:$AR$325,$AS$314:$AS$325)&gt;0.5,0.5,0)),0)</f>
        <v/>
      </c>
      <c r="AV331">
        <f>($AQ$326+(AT331*(AS331-1)))</f>
        <v/>
      </c>
      <c r="AW331">
        <f>($AR$326+(AU331*(AS331-1)))</f>
        <v/>
      </c>
      <c r="AX331">
        <f>IF(AT331&gt;0,AV331+AT331,AV331)</f>
        <v/>
      </c>
      <c r="AY331">
        <f>IF(AU331&lt;0,AW331+AU331,AW331)</f>
        <v/>
      </c>
      <c r="BA331" s="14">
        <f>IFERROR(AX331-AQ331,"")</f>
        <v/>
      </c>
      <c r="BB331" s="14">
        <f>IFERROR(AY331-AR331,"")</f>
        <v/>
      </c>
      <c r="BD331">
        <f>AH331</f>
        <v/>
      </c>
      <c r="BE331">
        <f>AI331</f>
        <v/>
      </c>
      <c r="BF331">
        <f>AJ331</f>
        <v/>
      </c>
      <c r="BG331" s="14">
        <f>L331</f>
        <v/>
      </c>
      <c r="BH331" s="14">
        <f>IF(X331="","",X331)</f>
        <v/>
      </c>
      <c r="BI331" s="14">
        <f>IF(Y331="","",Y331)</f>
        <v/>
      </c>
      <c r="BJ331">
        <f>Z331</f>
        <v/>
      </c>
      <c r="BK331">
        <f>AA331</f>
        <v/>
      </c>
      <c r="BL331">
        <f>IFERROR(AX331,"")</f>
        <v/>
      </c>
      <c r="BM331">
        <f>IFERROR(AY331,"")</f>
        <v/>
      </c>
    </row>
    <row r="332" ht="14.25" customHeight="1">
      <c r="A332">
        <f>ALGLIB_SSA_XAUUSD!AA332</f>
        <v/>
      </c>
      <c r="B332">
        <f>IF($A332="","",INDEX(ALGLIB_SSA_XAUUSD!$B$2:$B$2401,MATCH($A332,ALGLIB_SSA_XAUUSD!$A$2:$A$2401,1)))</f>
        <v/>
      </c>
      <c r="C332">
        <f>IF($A332="","",INDEX(ALGLIB_SSA_XAUUSD!$C$2:$C$2401,MATCH($A332,ALGLIB_SSA_XAUUSD!$A$2:$A$2401,1)))</f>
        <v/>
      </c>
      <c r="D332" s="14">
        <f>IF($A332="","",INT((ROW()-2)/12)+1)</f>
        <v/>
      </c>
      <c r="E332" s="14">
        <f>IF(AND(E338&lt;&gt;"",D338=D326+1),E326+(E338-E326)*6/12,"")</f>
        <v/>
      </c>
      <c r="F332" s="14">
        <f>IF(AND(F338&lt;&gt;"",D338=D326+1),F326+(F338-F326)*6/12,"")</f>
        <v/>
      </c>
      <c r="G332" s="14">
        <f>IF(AND(G338&lt;&gt;"",D338=D326+1),G326+(G338-G326)*6/12,"")</f>
        <v/>
      </c>
      <c r="H332" s="14">
        <f>IF(AND(H338&lt;&gt;"",D338=D326+1),H326+(H338-H326)*6/12,"")</f>
        <v/>
      </c>
      <c r="I332" s="14">
        <f>IF(AND(L338&lt;&gt;"",D338=D326+1),I326+(I338-I326)*6/12,"")</f>
        <v/>
      </c>
      <c r="J332">
        <f>_xlfn.XLOOKUP($A332,ALGLIB_SSA_XAUUSD!$AA$2:$AA$2401,ALGLIB_SSA_XAUUSD!$P$2:$P$2401,"",0)</f>
        <v/>
      </c>
      <c r="K332">
        <f>_xlfn.XLOOKUP($A332,ALGLIB_SSA_XAUUSD!$AA$2:$AA$2401,ALGLIB_SSA_XAUUSD!$Q$2:$Q$2401,"",0)</f>
        <v/>
      </c>
      <c r="L332">
        <f>_xlfn.XLOOKUP($A332,ALGLIB_SSA_XAUUSD!$AA$2:$AA$2401,ALGLIB_SSA_XAUUSD!$R$2:$R$2401,"",0)</f>
        <v/>
      </c>
      <c r="M332">
        <f>_xlfn.XLOOKUP($A332,ALGLIB_SSA_XAUUSD!$AA$2:$AA$2401,ALGLIB_SSA_XAUUSD!$S$2:$S$2401,"",0)</f>
        <v/>
      </c>
      <c r="N332">
        <f>_xlfn.XLOOKUP($A332,ALGLIB_SSA_XAUUSD!$AA$2:$AA$2401,ALGLIB_SSA_XAUUSD!$T$2:$T$2401,"",0)</f>
        <v/>
      </c>
      <c r="O332">
        <f>_xlfn.XLOOKUP($A332,ALGLIB_SSA_XAUUSD!$AA$2:$AA$2401,ALGLIB_SSA_XAUUSD!$U$2:$U$2401,"",0)</f>
        <v/>
      </c>
      <c r="P332">
        <f>_xlfn.XLOOKUP($A332,ALGLIB_SSA_XAUUSD!$AA$2:$AA$2401,ALGLIB_SSA_XAUUSD!$V$2:$V$2401,"",0)</f>
        <v/>
      </c>
      <c r="S332">
        <f>A332</f>
        <v/>
      </c>
      <c r="T332">
        <f>J332</f>
        <v/>
      </c>
      <c r="U332">
        <f>K332</f>
        <v/>
      </c>
      <c r="V332" s="14">
        <f>IF($A332="","",MOD(ROW()-2,12)+1)</f>
        <v/>
      </c>
      <c r="W332">
        <f>L332</f>
        <v/>
      </c>
      <c r="X332" s="14">
        <f>IF(F332="","",F332)</f>
        <v/>
      </c>
      <c r="Y332" s="14">
        <f>IF(G332="","",G332)</f>
        <v/>
      </c>
      <c r="Z332">
        <f>M332</f>
        <v/>
      </c>
      <c r="AA332">
        <f>N332</f>
        <v/>
      </c>
      <c r="AB332" s="14">
        <f>IF(H332="","",H332)</f>
        <v/>
      </c>
      <c r="AC332">
        <f>O332</f>
        <v/>
      </c>
      <c r="AD332" s="14">
        <f>IF(I332="","",I332)</f>
        <v/>
      </c>
      <c r="AE332">
        <f>P332</f>
        <v/>
      </c>
      <c r="AH332">
        <f>IF(S332&lt;&gt;"",S332,AH331+900)</f>
        <v/>
      </c>
      <c r="AI332">
        <f>IF(T332&lt;&gt;"",T332,AI331)</f>
        <v/>
      </c>
      <c r="AJ332">
        <f>IF(U332&lt;&gt;"",U332,AJ331)</f>
        <v/>
      </c>
      <c r="AK332">
        <f>IF(W332&lt;&gt;"",W332,"")</f>
        <v/>
      </c>
      <c r="AL332" s="14">
        <f>IF(X332&lt;&gt;"",X332,"")</f>
        <v/>
      </c>
      <c r="AM332" s="14">
        <f>IF(Y332&lt;&gt;"",Y332,"")</f>
        <v/>
      </c>
      <c r="AN332" s="14">
        <f>IF(OR(AL332="",AM332=""),"",AL332-AM332)</f>
        <v/>
      </c>
      <c r="AO332">
        <f>IF(AN332="","",IF(AN332&gt;0,"Bullish","Bearish"))</f>
        <v/>
      </c>
      <c r="AP332">
        <f>IF(AO332="",AP331,AO332)</f>
        <v/>
      </c>
      <c r="AQ332" s="14">
        <f>IF(AB332&lt;&gt;"",AB332,"")</f>
        <v/>
      </c>
      <c r="AR332" s="14">
        <f>IF(AD332&lt;&gt;"",AD332,"")</f>
        <v/>
      </c>
      <c r="AS332">
        <f>IF(AS331+1=13,1,AS331+1)</f>
        <v/>
      </c>
      <c r="AT332">
        <f>IFERROR(IF(SLOPE($AQ$314:$AQ$325,$AS$314:$AS$325)&gt;0,MIN(3,ABS(SLOPE($AQ$314:$AQ$325,$AS$314:$AS$325))),IF(SLOPE($AQ$314:$AQ$325,$AS$314:$AS$325)&lt;-0.5,-0.5,0)),0)</f>
        <v/>
      </c>
      <c r="AU332">
        <f>IFERROR(IF(SLOPE($AR$314:$AR$325,$AS$314:$AS$325)&lt;0,MAX(-3,-ABS(SLOPE($AR$314:$AR$325,$AS$314:$AS$325))),IF(SLOPE($AR$314:$AR$325,$AS$314:$AS$325)&gt;0.5,0.5,0)),0)</f>
        <v/>
      </c>
      <c r="AV332">
        <f>($AQ$326+(AT332*(AS332-1)))</f>
        <v/>
      </c>
      <c r="AW332">
        <f>($AR$326+(AU332*(AS332-1)))</f>
        <v/>
      </c>
      <c r="AX332">
        <f>IF(AT332&gt;0,AV332+AT332,AV332)</f>
        <v/>
      </c>
      <c r="AY332">
        <f>IF(AU332&lt;0,AW332+AU332,AW332)</f>
        <v/>
      </c>
      <c r="BA332" s="14">
        <f>IFERROR(AX332-AQ332,"")</f>
        <v/>
      </c>
      <c r="BB332" s="14">
        <f>IFERROR(AY332-AR332,"")</f>
        <v/>
      </c>
      <c r="BD332">
        <f>AH332</f>
        <v/>
      </c>
      <c r="BE332">
        <f>AI332</f>
        <v/>
      </c>
      <c r="BF332">
        <f>AJ332</f>
        <v/>
      </c>
      <c r="BG332" s="14">
        <f>L332</f>
        <v/>
      </c>
      <c r="BH332" s="14">
        <f>IF(X332="","",X332)</f>
        <v/>
      </c>
      <c r="BI332" s="14">
        <f>IF(Y332="","",Y332)</f>
        <v/>
      </c>
      <c r="BJ332">
        <f>Z332</f>
        <v/>
      </c>
      <c r="BK332">
        <f>AA332</f>
        <v/>
      </c>
      <c r="BL332">
        <f>IFERROR(AX332,"")</f>
        <v/>
      </c>
      <c r="BM332">
        <f>IFERROR(AY332,"")</f>
        <v/>
      </c>
    </row>
    <row r="333" ht="14.25" customHeight="1">
      <c r="A333">
        <f>ALGLIB_SSA_XAUUSD!AA333</f>
        <v/>
      </c>
      <c r="B333">
        <f>IF($A333="","",INDEX(ALGLIB_SSA_XAUUSD!$B$2:$B$2401,MATCH($A333,ALGLIB_SSA_XAUUSD!$A$2:$A$2401,1)))</f>
        <v/>
      </c>
      <c r="C333">
        <f>IF($A333="","",INDEX(ALGLIB_SSA_XAUUSD!$C$2:$C$2401,MATCH($A333,ALGLIB_SSA_XAUUSD!$A$2:$A$2401,1)))</f>
        <v/>
      </c>
      <c r="D333" s="14">
        <f>IF($A333="","",INT((ROW()-2)/12)+1)</f>
        <v/>
      </c>
      <c r="E333" s="14">
        <f>IF(AND(E338&lt;&gt;"",D338=D326+1),E326+(E338-E326)*7/12,"")</f>
        <v/>
      </c>
      <c r="F333" s="14">
        <f>IF(AND(F338&lt;&gt;"",D338=D326+1),F326+(F338-F326)*7/12,"")</f>
        <v/>
      </c>
      <c r="G333" s="14">
        <f>IF(AND(G338&lt;&gt;"",D338=D326+1),G326+(G338-G326)*7/12,"")</f>
        <v/>
      </c>
      <c r="H333" s="14">
        <f>IF(AND(H338&lt;&gt;"",D338=D326+1),H326+(H338-H326)*7/12,"")</f>
        <v/>
      </c>
      <c r="I333" s="14">
        <f>IF(AND(L338&lt;&gt;"",D338=D326+1),I326+(I338-I326)*7/12,"")</f>
        <v/>
      </c>
      <c r="J333">
        <f>_xlfn.XLOOKUP($A333,ALGLIB_SSA_XAUUSD!$AA$2:$AA$2401,ALGLIB_SSA_XAUUSD!$P$2:$P$2401,"",0)</f>
        <v/>
      </c>
      <c r="K333">
        <f>_xlfn.XLOOKUP($A333,ALGLIB_SSA_XAUUSD!$AA$2:$AA$2401,ALGLIB_SSA_XAUUSD!$Q$2:$Q$2401,"",0)</f>
        <v/>
      </c>
      <c r="L333">
        <f>_xlfn.XLOOKUP($A333,ALGLIB_SSA_XAUUSD!$AA$2:$AA$2401,ALGLIB_SSA_XAUUSD!$R$2:$R$2401,"",0)</f>
        <v/>
      </c>
      <c r="M333">
        <f>_xlfn.XLOOKUP($A333,ALGLIB_SSA_XAUUSD!$AA$2:$AA$2401,ALGLIB_SSA_XAUUSD!$S$2:$S$2401,"",0)</f>
        <v/>
      </c>
      <c r="N333">
        <f>_xlfn.XLOOKUP($A333,ALGLIB_SSA_XAUUSD!$AA$2:$AA$2401,ALGLIB_SSA_XAUUSD!$T$2:$T$2401,"",0)</f>
        <v/>
      </c>
      <c r="O333">
        <f>_xlfn.XLOOKUP($A333,ALGLIB_SSA_XAUUSD!$AA$2:$AA$2401,ALGLIB_SSA_XAUUSD!$U$2:$U$2401,"",0)</f>
        <v/>
      </c>
      <c r="P333">
        <f>_xlfn.XLOOKUP($A333,ALGLIB_SSA_XAUUSD!$AA$2:$AA$2401,ALGLIB_SSA_XAUUSD!$V$2:$V$2401,"",0)</f>
        <v/>
      </c>
      <c r="S333">
        <f>A333</f>
        <v/>
      </c>
      <c r="T333">
        <f>J333</f>
        <v/>
      </c>
      <c r="U333">
        <f>K333</f>
        <v/>
      </c>
      <c r="V333" s="14">
        <f>IF($A333="","",MOD(ROW()-2,12)+1)</f>
        <v/>
      </c>
      <c r="W333">
        <f>L333</f>
        <v/>
      </c>
      <c r="X333" s="14">
        <f>IF(F333="","",F333)</f>
        <v/>
      </c>
      <c r="Y333" s="14">
        <f>IF(G333="","",G333)</f>
        <v/>
      </c>
      <c r="Z333">
        <f>M333</f>
        <v/>
      </c>
      <c r="AA333">
        <f>N333</f>
        <v/>
      </c>
      <c r="AB333" s="14">
        <f>IF(H333="","",H333)</f>
        <v/>
      </c>
      <c r="AC333">
        <f>O333</f>
        <v/>
      </c>
      <c r="AD333" s="14">
        <f>IF(I333="","",I333)</f>
        <v/>
      </c>
      <c r="AE333">
        <f>P333</f>
        <v/>
      </c>
      <c r="AH333">
        <f>IF(S333&lt;&gt;"",S333,AH332+900)</f>
        <v/>
      </c>
      <c r="AI333">
        <f>IF(T333&lt;&gt;"",T333,AI332)</f>
        <v/>
      </c>
      <c r="AJ333">
        <f>IF(U333&lt;&gt;"",U333,AJ332)</f>
        <v/>
      </c>
      <c r="AK333">
        <f>IF(W333&lt;&gt;"",W333,"")</f>
        <v/>
      </c>
      <c r="AL333" s="14">
        <f>IF(X333&lt;&gt;"",X333,"")</f>
        <v/>
      </c>
      <c r="AM333" s="14">
        <f>IF(Y333&lt;&gt;"",Y333,"")</f>
        <v/>
      </c>
      <c r="AN333" s="14">
        <f>IF(OR(AL333="",AM333=""),"",AL333-AM333)</f>
        <v/>
      </c>
      <c r="AO333">
        <f>IF(AN333="","",IF(AN333&gt;0,"Bullish","Bearish"))</f>
        <v/>
      </c>
      <c r="AP333">
        <f>IF(AO333="",AP332,AO333)</f>
        <v/>
      </c>
      <c r="AQ333" s="14">
        <f>IF(AB333&lt;&gt;"",AB333,"")</f>
        <v/>
      </c>
      <c r="AR333" s="14">
        <f>IF(AD333&lt;&gt;"",AD333,"")</f>
        <v/>
      </c>
      <c r="AS333">
        <f>IF(AS332+1=13,1,AS332+1)</f>
        <v/>
      </c>
      <c r="AT333">
        <f>IFERROR(IF(SLOPE($AQ$314:$AQ$325,$AS$314:$AS$325)&gt;0,MIN(3,ABS(SLOPE($AQ$314:$AQ$325,$AS$314:$AS$325))),IF(SLOPE($AQ$314:$AQ$325,$AS$314:$AS$325)&lt;-0.5,-0.5,0)),0)</f>
        <v/>
      </c>
      <c r="AU333">
        <f>IFERROR(IF(SLOPE($AR$314:$AR$325,$AS$314:$AS$325)&lt;0,MAX(-3,-ABS(SLOPE($AR$314:$AR$325,$AS$314:$AS$325))),IF(SLOPE($AR$314:$AR$325,$AS$314:$AS$325)&gt;0.5,0.5,0)),0)</f>
        <v/>
      </c>
      <c r="AV333">
        <f>($AQ$326+(AT333*(AS333-1)))</f>
        <v/>
      </c>
      <c r="AW333">
        <f>($AR$326+(AU333*(AS333-1)))</f>
        <v/>
      </c>
      <c r="AX333">
        <f>IF(AT333&gt;0,AV333+AT333,AV333)</f>
        <v/>
      </c>
      <c r="AY333">
        <f>IF(AU333&lt;0,AW333+AU333,AW333)</f>
        <v/>
      </c>
      <c r="BA333" s="14">
        <f>IFERROR(AX333-AQ333,"")</f>
        <v/>
      </c>
      <c r="BB333" s="14">
        <f>IFERROR(AY333-AR333,"")</f>
        <v/>
      </c>
      <c r="BD333">
        <f>AH333</f>
        <v/>
      </c>
      <c r="BE333">
        <f>AI333</f>
        <v/>
      </c>
      <c r="BF333">
        <f>AJ333</f>
        <v/>
      </c>
      <c r="BG333" s="14">
        <f>L333</f>
        <v/>
      </c>
      <c r="BH333" s="14">
        <f>IF(X333="","",X333)</f>
        <v/>
      </c>
      <c r="BI333" s="14">
        <f>IF(Y333="","",Y333)</f>
        <v/>
      </c>
      <c r="BJ333">
        <f>Z333</f>
        <v/>
      </c>
      <c r="BK333">
        <f>AA333</f>
        <v/>
      </c>
      <c r="BL333">
        <f>IFERROR(AX333,"")</f>
        <v/>
      </c>
      <c r="BM333">
        <f>IFERROR(AY333,"")</f>
        <v/>
      </c>
    </row>
    <row r="334" ht="14.25" customHeight="1">
      <c r="A334">
        <f>ALGLIB_SSA_XAUUSD!AA334</f>
        <v/>
      </c>
      <c r="B334">
        <f>IF($A334="","",INDEX(ALGLIB_SSA_XAUUSD!$B$2:$B$2401,MATCH($A334,ALGLIB_SSA_XAUUSD!$A$2:$A$2401,1)))</f>
        <v/>
      </c>
      <c r="C334">
        <f>IF($A334="","",INDEX(ALGLIB_SSA_XAUUSD!$C$2:$C$2401,MATCH($A334,ALGLIB_SSA_XAUUSD!$A$2:$A$2401,1)))</f>
        <v/>
      </c>
      <c r="D334" s="14">
        <f>IF($A334="","",INT((ROW()-2)/12)+1)</f>
        <v/>
      </c>
      <c r="E334" s="14">
        <f>IF(AND(E338&lt;&gt;"",D338=D326+1),E326+(E338-E326)*8/12,"")</f>
        <v/>
      </c>
      <c r="F334" s="14">
        <f>IF(AND(F338&lt;&gt;"",D338=D326+1),F326+(F338-F326)*8/12,"")</f>
        <v/>
      </c>
      <c r="G334" s="14">
        <f>IF(AND(G338&lt;&gt;"",D338=D326+1),G326+(G338-G326)*8/12,"")</f>
        <v/>
      </c>
      <c r="H334" s="14">
        <f>IF(AND(H338&lt;&gt;"",D338=D326+1),H326+(H338-H326)*8/12,"")</f>
        <v/>
      </c>
      <c r="I334" s="14">
        <f>IF(AND(L338&lt;&gt;"",D338=D326+1),I326+(I338-I326)*8/12,"")</f>
        <v/>
      </c>
      <c r="J334">
        <f>_xlfn.XLOOKUP($A334,ALGLIB_SSA_XAUUSD!$AA$2:$AA$2401,ALGLIB_SSA_XAUUSD!$P$2:$P$2401,"",0)</f>
        <v/>
      </c>
      <c r="K334">
        <f>_xlfn.XLOOKUP($A334,ALGLIB_SSA_XAUUSD!$AA$2:$AA$2401,ALGLIB_SSA_XAUUSD!$Q$2:$Q$2401,"",0)</f>
        <v/>
      </c>
      <c r="L334">
        <f>_xlfn.XLOOKUP($A334,ALGLIB_SSA_XAUUSD!$AA$2:$AA$2401,ALGLIB_SSA_XAUUSD!$R$2:$R$2401,"",0)</f>
        <v/>
      </c>
      <c r="M334">
        <f>_xlfn.XLOOKUP($A334,ALGLIB_SSA_XAUUSD!$AA$2:$AA$2401,ALGLIB_SSA_XAUUSD!$S$2:$S$2401,"",0)</f>
        <v/>
      </c>
      <c r="N334">
        <f>_xlfn.XLOOKUP($A334,ALGLIB_SSA_XAUUSD!$AA$2:$AA$2401,ALGLIB_SSA_XAUUSD!$T$2:$T$2401,"",0)</f>
        <v/>
      </c>
      <c r="O334">
        <f>_xlfn.XLOOKUP($A334,ALGLIB_SSA_XAUUSD!$AA$2:$AA$2401,ALGLIB_SSA_XAUUSD!$U$2:$U$2401,"",0)</f>
        <v/>
      </c>
      <c r="P334">
        <f>_xlfn.XLOOKUP($A334,ALGLIB_SSA_XAUUSD!$AA$2:$AA$2401,ALGLIB_SSA_XAUUSD!$V$2:$V$2401,"",0)</f>
        <v/>
      </c>
      <c r="S334">
        <f>A334</f>
        <v/>
      </c>
      <c r="T334">
        <f>J334</f>
        <v/>
      </c>
      <c r="U334">
        <f>K334</f>
        <v/>
      </c>
      <c r="V334" s="14">
        <f>IF($A334="","",MOD(ROW()-2,12)+1)</f>
        <v/>
      </c>
      <c r="W334">
        <f>L334</f>
        <v/>
      </c>
      <c r="X334" s="14">
        <f>IF(F334="","",F334)</f>
        <v/>
      </c>
      <c r="Y334" s="14">
        <f>IF(G334="","",G334)</f>
        <v/>
      </c>
      <c r="Z334">
        <f>M334</f>
        <v/>
      </c>
      <c r="AA334">
        <f>N334</f>
        <v/>
      </c>
      <c r="AB334" s="14">
        <f>IF(H334="","",H334)</f>
        <v/>
      </c>
      <c r="AC334">
        <f>O334</f>
        <v/>
      </c>
      <c r="AD334" s="14">
        <f>IF(I334="","",I334)</f>
        <v/>
      </c>
      <c r="AE334">
        <f>P334</f>
        <v/>
      </c>
      <c r="AH334">
        <f>IF(S334&lt;&gt;"",S334,AH333+900)</f>
        <v/>
      </c>
      <c r="AI334">
        <f>IF(T334&lt;&gt;"",T334,AI333)</f>
        <v/>
      </c>
      <c r="AJ334">
        <f>IF(U334&lt;&gt;"",U334,AJ333)</f>
        <v/>
      </c>
      <c r="AK334">
        <f>IF(W334&lt;&gt;"",W334,"")</f>
        <v/>
      </c>
      <c r="AL334" s="14">
        <f>IF(X334&lt;&gt;"",X334,"")</f>
        <v/>
      </c>
      <c r="AM334" s="14">
        <f>IF(Y334&lt;&gt;"",Y334,"")</f>
        <v/>
      </c>
      <c r="AN334" s="14">
        <f>IF(OR(AL334="",AM334=""),"",AL334-AM334)</f>
        <v/>
      </c>
      <c r="AO334">
        <f>IF(AN334="","",IF(AN334&gt;0,"Bullish","Bearish"))</f>
        <v/>
      </c>
      <c r="AP334">
        <f>IF(AO334="",AP333,AO334)</f>
        <v/>
      </c>
      <c r="AQ334" s="14">
        <f>IF(AB334&lt;&gt;"",AB334,"")</f>
        <v/>
      </c>
      <c r="AR334" s="14">
        <f>IF(AD334&lt;&gt;"",AD334,"")</f>
        <v/>
      </c>
      <c r="AS334">
        <f>IF(AS333+1=13,1,AS333+1)</f>
        <v/>
      </c>
      <c r="AT334">
        <f>IFERROR(IF(SLOPE($AQ$314:$AQ$325,$AS$314:$AS$325)&gt;0,MIN(3,ABS(SLOPE($AQ$314:$AQ$325,$AS$314:$AS$325))),IF(SLOPE($AQ$314:$AQ$325,$AS$314:$AS$325)&lt;-0.5,-0.5,0)),0)</f>
        <v/>
      </c>
      <c r="AU334">
        <f>IFERROR(IF(SLOPE($AR$314:$AR$325,$AS$314:$AS$325)&lt;0,MAX(-3,-ABS(SLOPE($AR$314:$AR$325,$AS$314:$AS$325))),IF(SLOPE($AR$314:$AR$325,$AS$314:$AS$325)&gt;0.5,0.5,0)),0)</f>
        <v/>
      </c>
      <c r="AV334">
        <f>($AQ$326+(AT334*(AS334-1)))</f>
        <v/>
      </c>
      <c r="AW334">
        <f>($AR$326+(AU334*(AS334-1)))</f>
        <v/>
      </c>
      <c r="AX334">
        <f>IF(AT334&gt;0,AV334+AT334,AV334)</f>
        <v/>
      </c>
      <c r="AY334">
        <f>IF(AU334&lt;0,AW334+AU334,AW334)</f>
        <v/>
      </c>
      <c r="BA334" s="14">
        <f>IFERROR(AX334-AQ334,"")</f>
        <v/>
      </c>
      <c r="BB334" s="14">
        <f>IFERROR(AY334-AR334,"")</f>
        <v/>
      </c>
      <c r="BD334">
        <f>AH334</f>
        <v/>
      </c>
      <c r="BE334">
        <f>AI334</f>
        <v/>
      </c>
      <c r="BF334">
        <f>AJ334</f>
        <v/>
      </c>
      <c r="BG334" s="14">
        <f>L334</f>
        <v/>
      </c>
      <c r="BH334" s="14">
        <f>IF(X334="","",X334)</f>
        <v/>
      </c>
      <c r="BI334" s="14">
        <f>IF(Y334="","",Y334)</f>
        <v/>
      </c>
      <c r="BJ334">
        <f>Z334</f>
        <v/>
      </c>
      <c r="BK334">
        <f>AA334</f>
        <v/>
      </c>
      <c r="BL334">
        <f>IFERROR(AX334,"")</f>
        <v/>
      </c>
      <c r="BM334">
        <f>IFERROR(AY334,"")</f>
        <v/>
      </c>
    </row>
    <row r="335" ht="14.25" customHeight="1">
      <c r="A335">
        <f>ALGLIB_SSA_XAUUSD!AA335</f>
        <v/>
      </c>
      <c r="B335">
        <f>IF($A335="","",INDEX(ALGLIB_SSA_XAUUSD!$B$2:$B$2401,MATCH($A335,ALGLIB_SSA_XAUUSD!$A$2:$A$2401,1)))</f>
        <v/>
      </c>
      <c r="C335">
        <f>IF($A335="","",INDEX(ALGLIB_SSA_XAUUSD!$C$2:$C$2401,MATCH($A335,ALGLIB_SSA_XAUUSD!$A$2:$A$2401,1)))</f>
        <v/>
      </c>
      <c r="D335" s="14">
        <f>IF($A335="","",INT((ROW()-2)/12)+1)</f>
        <v/>
      </c>
      <c r="E335" s="14">
        <f>IF(AND(E338&lt;&gt;"",D338=D326+1),E326+(E338-E326)*9/12,"")</f>
        <v/>
      </c>
      <c r="F335" s="14">
        <f>IF(AND(F338&lt;&gt;"",D338=D326+1),F326+(F338-F326)*9/12,"")</f>
        <v/>
      </c>
      <c r="G335" s="14">
        <f>IF(AND(G338&lt;&gt;"",D338=D326+1),G326+(G338-G326)*9/12,"")</f>
        <v/>
      </c>
      <c r="H335" s="14">
        <f>IF(AND(H338&lt;&gt;"",D338=D326+1),H326+(H338-H326)*9/12,"")</f>
        <v/>
      </c>
      <c r="I335" s="14">
        <f>IF(AND(L338&lt;&gt;"",D338=D326+1),I326+(I338-I326)*9/12,"")</f>
        <v/>
      </c>
      <c r="J335">
        <f>_xlfn.XLOOKUP($A335,ALGLIB_SSA_XAUUSD!$AA$2:$AA$2401,ALGLIB_SSA_XAUUSD!$P$2:$P$2401,"",0)</f>
        <v/>
      </c>
      <c r="K335">
        <f>_xlfn.XLOOKUP($A335,ALGLIB_SSA_XAUUSD!$AA$2:$AA$2401,ALGLIB_SSA_XAUUSD!$Q$2:$Q$2401,"",0)</f>
        <v/>
      </c>
      <c r="L335">
        <f>_xlfn.XLOOKUP($A335,ALGLIB_SSA_XAUUSD!$AA$2:$AA$2401,ALGLIB_SSA_XAUUSD!$R$2:$R$2401,"",0)</f>
        <v/>
      </c>
      <c r="M335">
        <f>_xlfn.XLOOKUP($A335,ALGLIB_SSA_XAUUSD!$AA$2:$AA$2401,ALGLIB_SSA_XAUUSD!$S$2:$S$2401,"",0)</f>
        <v/>
      </c>
      <c r="N335">
        <f>_xlfn.XLOOKUP($A335,ALGLIB_SSA_XAUUSD!$AA$2:$AA$2401,ALGLIB_SSA_XAUUSD!$T$2:$T$2401,"",0)</f>
        <v/>
      </c>
      <c r="O335">
        <f>_xlfn.XLOOKUP($A335,ALGLIB_SSA_XAUUSD!$AA$2:$AA$2401,ALGLIB_SSA_XAUUSD!$U$2:$U$2401,"",0)</f>
        <v/>
      </c>
      <c r="P335">
        <f>_xlfn.XLOOKUP($A335,ALGLIB_SSA_XAUUSD!$AA$2:$AA$2401,ALGLIB_SSA_XAUUSD!$V$2:$V$2401,"",0)</f>
        <v/>
      </c>
      <c r="S335">
        <f>A335</f>
        <v/>
      </c>
      <c r="T335">
        <f>J335</f>
        <v/>
      </c>
      <c r="U335">
        <f>K335</f>
        <v/>
      </c>
      <c r="V335" s="14">
        <f>IF($A335="","",MOD(ROW()-2,12)+1)</f>
        <v/>
      </c>
      <c r="W335">
        <f>L335</f>
        <v/>
      </c>
      <c r="X335" s="14">
        <f>IF(F335="","",F335)</f>
        <v/>
      </c>
      <c r="Y335" s="14">
        <f>IF(G335="","",G335)</f>
        <v/>
      </c>
      <c r="Z335">
        <f>M335</f>
        <v/>
      </c>
      <c r="AA335">
        <f>N335</f>
        <v/>
      </c>
      <c r="AB335" s="14">
        <f>IF(H335="","",H335)</f>
        <v/>
      </c>
      <c r="AC335">
        <f>O335</f>
        <v/>
      </c>
      <c r="AD335" s="14">
        <f>IF(I335="","",I335)</f>
        <v/>
      </c>
      <c r="AE335">
        <f>P335</f>
        <v/>
      </c>
      <c r="AH335">
        <f>IF(S335&lt;&gt;"",S335,AH334+900)</f>
        <v/>
      </c>
      <c r="AI335">
        <f>IF(T335&lt;&gt;"",T335,AI334)</f>
        <v/>
      </c>
      <c r="AJ335">
        <f>IF(U335&lt;&gt;"",U335,AJ334)</f>
        <v/>
      </c>
      <c r="AK335">
        <f>IF(W335&lt;&gt;"",W335,"")</f>
        <v/>
      </c>
      <c r="AL335" s="14">
        <f>IF(X335&lt;&gt;"",X335,"")</f>
        <v/>
      </c>
      <c r="AM335" s="14">
        <f>IF(Y335&lt;&gt;"",Y335,"")</f>
        <v/>
      </c>
      <c r="AN335" s="14">
        <f>IF(OR(AL335="",AM335=""),"",AL335-AM335)</f>
        <v/>
      </c>
      <c r="AO335">
        <f>IF(AN335="","",IF(AN335&gt;0,"Bullish","Bearish"))</f>
        <v/>
      </c>
      <c r="AP335">
        <f>IF(AO335="",AP334,AO335)</f>
        <v/>
      </c>
      <c r="AQ335" s="14">
        <f>IF(AB335&lt;&gt;"",AB335,"")</f>
        <v/>
      </c>
      <c r="AR335" s="14">
        <f>IF(AD335&lt;&gt;"",AD335,"")</f>
        <v/>
      </c>
      <c r="AS335">
        <f>IF(AS334+1=13,1,AS334+1)</f>
        <v/>
      </c>
      <c r="AT335">
        <f>IFERROR(IF(SLOPE($AQ$314:$AQ$325,$AS$314:$AS$325)&gt;0,MIN(3,ABS(SLOPE($AQ$314:$AQ$325,$AS$314:$AS$325))),IF(SLOPE($AQ$314:$AQ$325,$AS$314:$AS$325)&lt;-0.5,-0.5,0)),0)</f>
        <v/>
      </c>
      <c r="AU335">
        <f>IFERROR(IF(SLOPE($AR$314:$AR$325,$AS$314:$AS$325)&lt;0,MAX(-3,-ABS(SLOPE($AR$314:$AR$325,$AS$314:$AS$325))),IF(SLOPE($AR$314:$AR$325,$AS$314:$AS$325)&gt;0.5,0.5,0)),0)</f>
        <v/>
      </c>
      <c r="AV335">
        <f>($AQ$326+(AT335*(AS335-1)))</f>
        <v/>
      </c>
      <c r="AW335">
        <f>($AR$326+(AU335*(AS335-1)))</f>
        <v/>
      </c>
      <c r="AX335">
        <f>IF(AT335&gt;0,AV335+AT335,AV335)</f>
        <v/>
      </c>
      <c r="AY335">
        <f>IF(AU335&lt;0,AW335+AU335,AW335)</f>
        <v/>
      </c>
      <c r="BA335" s="14">
        <f>IFERROR(AX335-AQ335,"")</f>
        <v/>
      </c>
      <c r="BB335" s="14">
        <f>IFERROR(AY335-AR335,"")</f>
        <v/>
      </c>
      <c r="BD335">
        <f>AH335</f>
        <v/>
      </c>
      <c r="BE335">
        <f>AI335</f>
        <v/>
      </c>
      <c r="BF335">
        <f>AJ335</f>
        <v/>
      </c>
      <c r="BG335" s="14">
        <f>L335</f>
        <v/>
      </c>
      <c r="BH335" s="14">
        <f>IF(X335="","",X335)</f>
        <v/>
      </c>
      <c r="BI335" s="14">
        <f>IF(Y335="","",Y335)</f>
        <v/>
      </c>
      <c r="BJ335">
        <f>Z335</f>
        <v/>
      </c>
      <c r="BK335">
        <f>AA335</f>
        <v/>
      </c>
      <c r="BL335">
        <f>IFERROR(AX335,"")</f>
        <v/>
      </c>
      <c r="BM335">
        <f>IFERROR(AY335,"")</f>
        <v/>
      </c>
    </row>
    <row r="336" ht="14.25" customHeight="1">
      <c r="A336">
        <f>ALGLIB_SSA_XAUUSD!AA336</f>
        <v/>
      </c>
      <c r="B336">
        <f>IF($A336="","",INDEX(ALGLIB_SSA_XAUUSD!$B$2:$B$2401,MATCH($A336,ALGLIB_SSA_XAUUSD!$A$2:$A$2401,1)))</f>
        <v/>
      </c>
      <c r="C336">
        <f>IF($A336="","",INDEX(ALGLIB_SSA_XAUUSD!$C$2:$C$2401,MATCH($A336,ALGLIB_SSA_XAUUSD!$A$2:$A$2401,1)))</f>
        <v/>
      </c>
      <c r="D336" s="14">
        <f>IF($A336="","",INT((ROW()-2)/12)+1)</f>
        <v/>
      </c>
      <c r="E336" s="14">
        <f>IF(AND(E338&lt;&gt;"",D338=D326+1),E326+(E338-E326)*10/12,"")</f>
        <v/>
      </c>
      <c r="F336" s="14">
        <f>IF(AND(F338&lt;&gt;"",D338=D326+1),F326+(F338-F326)*10/12,"")</f>
        <v/>
      </c>
      <c r="G336" s="14">
        <f>IF(AND(G338&lt;&gt;"",D338=D326+1),G326+(G338-G326)*10/12,"")</f>
        <v/>
      </c>
      <c r="H336" s="14">
        <f>IF(AND(H338&lt;&gt;"",D338=D326+1),H326+(H338-H326)*10/12,"")</f>
        <v/>
      </c>
      <c r="I336" s="14">
        <f>IF(AND(L338&lt;&gt;"",D338=D326+1),I326+(I338-I326)*10/12,"")</f>
        <v/>
      </c>
      <c r="J336">
        <f>_xlfn.XLOOKUP($A336,ALGLIB_SSA_XAUUSD!$AA$2:$AA$2401,ALGLIB_SSA_XAUUSD!$P$2:$P$2401,"",0)</f>
        <v/>
      </c>
      <c r="K336">
        <f>_xlfn.XLOOKUP($A336,ALGLIB_SSA_XAUUSD!$AA$2:$AA$2401,ALGLIB_SSA_XAUUSD!$Q$2:$Q$2401,"",0)</f>
        <v/>
      </c>
      <c r="L336">
        <f>_xlfn.XLOOKUP($A336,ALGLIB_SSA_XAUUSD!$AA$2:$AA$2401,ALGLIB_SSA_XAUUSD!$R$2:$R$2401,"",0)</f>
        <v/>
      </c>
      <c r="M336">
        <f>_xlfn.XLOOKUP($A336,ALGLIB_SSA_XAUUSD!$AA$2:$AA$2401,ALGLIB_SSA_XAUUSD!$S$2:$S$2401,"",0)</f>
        <v/>
      </c>
      <c r="N336">
        <f>_xlfn.XLOOKUP($A336,ALGLIB_SSA_XAUUSD!$AA$2:$AA$2401,ALGLIB_SSA_XAUUSD!$T$2:$T$2401,"",0)</f>
        <v/>
      </c>
      <c r="O336">
        <f>_xlfn.XLOOKUP($A336,ALGLIB_SSA_XAUUSD!$AA$2:$AA$2401,ALGLIB_SSA_XAUUSD!$U$2:$U$2401,"",0)</f>
        <v/>
      </c>
      <c r="P336">
        <f>_xlfn.XLOOKUP($A336,ALGLIB_SSA_XAUUSD!$AA$2:$AA$2401,ALGLIB_SSA_XAUUSD!$V$2:$V$2401,"",0)</f>
        <v/>
      </c>
      <c r="S336">
        <f>A336</f>
        <v/>
      </c>
      <c r="T336">
        <f>J336</f>
        <v/>
      </c>
      <c r="U336">
        <f>K336</f>
        <v/>
      </c>
      <c r="V336" s="14">
        <f>IF($A336="","",MOD(ROW()-2,12)+1)</f>
        <v/>
      </c>
      <c r="W336">
        <f>L336</f>
        <v/>
      </c>
      <c r="X336" s="14">
        <f>IF(F336="","",F336)</f>
        <v/>
      </c>
      <c r="Y336" s="14">
        <f>IF(G336="","",G336)</f>
        <v/>
      </c>
      <c r="Z336">
        <f>M336</f>
        <v/>
      </c>
      <c r="AA336">
        <f>N336</f>
        <v/>
      </c>
      <c r="AB336" s="14">
        <f>IF(H336="","",H336)</f>
        <v/>
      </c>
      <c r="AC336">
        <f>O336</f>
        <v/>
      </c>
      <c r="AD336" s="14">
        <f>IF(I336="","",I336)</f>
        <v/>
      </c>
      <c r="AE336">
        <f>P336</f>
        <v/>
      </c>
      <c r="AH336">
        <f>IF(S336&lt;&gt;"",S336,AH335+900)</f>
        <v/>
      </c>
      <c r="AI336">
        <f>IF(T336&lt;&gt;"",T336,AI335)</f>
        <v/>
      </c>
      <c r="AJ336">
        <f>IF(U336&lt;&gt;"",U336,AJ335)</f>
        <v/>
      </c>
      <c r="AK336">
        <f>IF(W336&lt;&gt;"",W336,"")</f>
        <v/>
      </c>
      <c r="AL336" s="14">
        <f>IF(X336&lt;&gt;"",X336,"")</f>
        <v/>
      </c>
      <c r="AM336" s="14">
        <f>IF(Y336&lt;&gt;"",Y336,"")</f>
        <v/>
      </c>
      <c r="AN336" s="14">
        <f>IF(OR(AL336="",AM336=""),"",AL336-AM336)</f>
        <v/>
      </c>
      <c r="AO336">
        <f>IF(AN336="","",IF(AN336&gt;0,"Bullish","Bearish"))</f>
        <v/>
      </c>
      <c r="AP336">
        <f>IF(AO336="",AP335,AO336)</f>
        <v/>
      </c>
      <c r="AQ336" s="14">
        <f>IF(AB336&lt;&gt;"",AB336,"")</f>
        <v/>
      </c>
      <c r="AR336" s="14">
        <f>IF(AD336&lt;&gt;"",AD336,"")</f>
        <v/>
      </c>
      <c r="AS336">
        <f>IF(AS335+1=13,1,AS335+1)</f>
        <v/>
      </c>
      <c r="AT336">
        <f>IFERROR(IF(SLOPE($AQ$314:$AQ$325,$AS$314:$AS$325)&gt;0,MIN(3,ABS(SLOPE($AQ$314:$AQ$325,$AS$314:$AS$325))),IF(SLOPE($AQ$314:$AQ$325,$AS$314:$AS$325)&lt;-0.5,-0.5,0)),0)</f>
        <v/>
      </c>
      <c r="AU336">
        <f>IFERROR(IF(SLOPE($AR$314:$AR$325,$AS$314:$AS$325)&lt;0,MAX(-3,-ABS(SLOPE($AR$314:$AR$325,$AS$314:$AS$325))),IF(SLOPE($AR$314:$AR$325,$AS$314:$AS$325)&gt;0.5,0.5,0)),0)</f>
        <v/>
      </c>
      <c r="AV336">
        <f>($AQ$326+(AT336*(AS336-1)))</f>
        <v/>
      </c>
      <c r="AW336">
        <f>($AR$326+(AU336*(AS336-1)))</f>
        <v/>
      </c>
      <c r="AX336">
        <f>IF(AT336&gt;0,AV336+AT336,AV336)</f>
        <v/>
      </c>
      <c r="AY336">
        <f>IF(AU336&lt;0,AW336+AU336,AW336)</f>
        <v/>
      </c>
      <c r="BA336" s="14">
        <f>IFERROR(AX336-AQ336,"")</f>
        <v/>
      </c>
      <c r="BB336" s="14">
        <f>IFERROR(AY336-AR336,"")</f>
        <v/>
      </c>
      <c r="BD336">
        <f>AH336</f>
        <v/>
      </c>
      <c r="BE336">
        <f>AI336</f>
        <v/>
      </c>
      <c r="BF336">
        <f>AJ336</f>
        <v/>
      </c>
      <c r="BG336" s="14">
        <f>L336</f>
        <v/>
      </c>
      <c r="BH336" s="14">
        <f>IF(X336="","",X336)</f>
        <v/>
      </c>
      <c r="BI336" s="14">
        <f>IF(Y336="","",Y336)</f>
        <v/>
      </c>
      <c r="BJ336">
        <f>Z336</f>
        <v/>
      </c>
      <c r="BK336">
        <f>AA336</f>
        <v/>
      </c>
      <c r="BL336">
        <f>IFERROR(AX336,"")</f>
        <v/>
      </c>
      <c r="BM336">
        <f>IFERROR(AY336,"")</f>
        <v/>
      </c>
    </row>
    <row r="337" ht="14.25" customHeight="1">
      <c r="A337">
        <f>ALGLIB_SSA_XAUUSD!AA337</f>
        <v/>
      </c>
      <c r="B337">
        <f>IF($A337="","",INDEX(ALGLIB_SSA_XAUUSD!$B$2:$B$2401,MATCH($A337,ALGLIB_SSA_XAUUSD!$A$2:$A$2401,1)))</f>
        <v/>
      </c>
      <c r="C337">
        <f>IF($A337="","",INDEX(ALGLIB_SSA_XAUUSD!$C$2:$C$2401,MATCH($A337,ALGLIB_SSA_XAUUSD!$A$2:$A$2401,1)))</f>
        <v/>
      </c>
      <c r="D337" s="14">
        <f>IF($A337="","",INT((ROW()-2)/12)+1)</f>
        <v/>
      </c>
      <c r="E337" s="14">
        <f>IF(AND(E338&lt;&gt;"",D338=D326+1),E326+(E338-E326)*11/12,"")</f>
        <v/>
      </c>
      <c r="F337" s="14">
        <f>IF(AND(F338&lt;&gt;"",D338=D326+1),F326+(F338-F326)*11/12,"")</f>
        <v/>
      </c>
      <c r="G337" s="14">
        <f>IF(AND(G338&lt;&gt;"",D338=D326+1),G326+(G338-G326)*11/12,"")</f>
        <v/>
      </c>
      <c r="H337" s="14">
        <f>IF(AND(H338&lt;&gt;"",D338=D326+1),H326+(H338-H326)*11/12,"")</f>
        <v/>
      </c>
      <c r="I337" s="14">
        <f>IF(AND(L338&lt;&gt;"",D338=D326+1),I326+(I338-I326)*11/12,"")</f>
        <v/>
      </c>
      <c r="J337">
        <f>_xlfn.XLOOKUP($A337,ALGLIB_SSA_XAUUSD!$AA$2:$AA$2401,ALGLIB_SSA_XAUUSD!$P$2:$P$2401,"",0)</f>
        <v/>
      </c>
      <c r="K337">
        <f>_xlfn.XLOOKUP($A337,ALGLIB_SSA_XAUUSD!$AA$2:$AA$2401,ALGLIB_SSA_XAUUSD!$Q$2:$Q$2401,"",0)</f>
        <v/>
      </c>
      <c r="L337">
        <f>_xlfn.XLOOKUP($A337,ALGLIB_SSA_XAUUSD!$AA$2:$AA$2401,ALGLIB_SSA_XAUUSD!$R$2:$R$2401,"",0)</f>
        <v/>
      </c>
      <c r="M337">
        <f>_xlfn.XLOOKUP($A337,ALGLIB_SSA_XAUUSD!$AA$2:$AA$2401,ALGLIB_SSA_XAUUSD!$S$2:$S$2401,"",0)</f>
        <v/>
      </c>
      <c r="N337">
        <f>_xlfn.XLOOKUP($A337,ALGLIB_SSA_XAUUSD!$AA$2:$AA$2401,ALGLIB_SSA_XAUUSD!$T$2:$T$2401,"",0)</f>
        <v/>
      </c>
      <c r="O337">
        <f>_xlfn.XLOOKUP($A337,ALGLIB_SSA_XAUUSD!$AA$2:$AA$2401,ALGLIB_SSA_XAUUSD!$U$2:$U$2401,"",0)</f>
        <v/>
      </c>
      <c r="P337">
        <f>_xlfn.XLOOKUP($A337,ALGLIB_SSA_XAUUSD!$AA$2:$AA$2401,ALGLIB_SSA_XAUUSD!$V$2:$V$2401,"",0)</f>
        <v/>
      </c>
      <c r="S337">
        <f>A337</f>
        <v/>
      </c>
      <c r="T337">
        <f>J337</f>
        <v/>
      </c>
      <c r="U337">
        <f>K337</f>
        <v/>
      </c>
      <c r="V337" s="14">
        <f>IF($A337="","",MOD(ROW()-2,12)+1)</f>
        <v/>
      </c>
      <c r="W337">
        <f>L337</f>
        <v/>
      </c>
      <c r="X337" s="14">
        <f>IF(F337="","",F337)</f>
        <v/>
      </c>
      <c r="Y337" s="14">
        <f>IF(G337="","",G337)</f>
        <v/>
      </c>
      <c r="Z337">
        <f>M337</f>
        <v/>
      </c>
      <c r="AA337">
        <f>N337</f>
        <v/>
      </c>
      <c r="AB337" s="14">
        <f>IF(H337="","",H337)</f>
        <v/>
      </c>
      <c r="AC337">
        <f>O337</f>
        <v/>
      </c>
      <c r="AD337" s="14">
        <f>IF(I337="","",I337)</f>
        <v/>
      </c>
      <c r="AE337">
        <f>P337</f>
        <v/>
      </c>
      <c r="AH337">
        <f>IF(S337&lt;&gt;"",S337,AH336+900)</f>
        <v/>
      </c>
      <c r="AI337">
        <f>IF(T337&lt;&gt;"",T337,AI336)</f>
        <v/>
      </c>
      <c r="AJ337">
        <f>IF(U337&lt;&gt;"",U337,AJ336)</f>
        <v/>
      </c>
      <c r="AK337">
        <f>IF(W337&lt;&gt;"",W337,"")</f>
        <v/>
      </c>
      <c r="AL337" s="14">
        <f>IF(X337&lt;&gt;"",X337,"")</f>
        <v/>
      </c>
      <c r="AM337" s="14">
        <f>IF(Y337&lt;&gt;"",Y337,"")</f>
        <v/>
      </c>
      <c r="AN337" s="14">
        <f>IF(OR(AL337="",AM337=""),"",AL337-AM337)</f>
        <v/>
      </c>
      <c r="AO337">
        <f>IF(AN337="","",IF(AN337&gt;0,"Bullish","Bearish"))</f>
        <v/>
      </c>
      <c r="AP337">
        <f>IF(AO337="",AP336,AO337)</f>
        <v/>
      </c>
      <c r="AQ337" s="14">
        <f>IF(AB337&lt;&gt;"",AB337,"")</f>
        <v/>
      </c>
      <c r="AR337" s="14">
        <f>IF(AD337&lt;&gt;"",AD337,"")</f>
        <v/>
      </c>
      <c r="AS337">
        <f>IF(AS336+1=13,1,AS336+1)</f>
        <v/>
      </c>
      <c r="AT337">
        <f>IFERROR(IF(SLOPE($AQ$314:$AQ$325,$AS$314:$AS$325)&gt;0,MIN(3,ABS(SLOPE($AQ$314:$AQ$325,$AS$314:$AS$325))),IF(SLOPE($AQ$314:$AQ$325,$AS$314:$AS$325)&lt;-0.5,-0.5,0)),0)</f>
        <v/>
      </c>
      <c r="AU337">
        <f>IFERROR(IF(SLOPE($AR$314:$AR$325,$AS$314:$AS$325)&lt;0,MAX(-3,-ABS(SLOPE($AR$314:$AR$325,$AS$314:$AS$325))),IF(SLOPE($AR$314:$AR$325,$AS$314:$AS$325)&gt;0.5,0.5,0)),0)</f>
        <v/>
      </c>
      <c r="AV337">
        <f>($AQ$326+(AT337*(AS337-1)))</f>
        <v/>
      </c>
      <c r="AW337">
        <f>($AR$326+(AU337*(AS337-1)))</f>
        <v/>
      </c>
      <c r="AX337">
        <f>IF(AT337&gt;0,AV337+AT337,AV337)</f>
        <v/>
      </c>
      <c r="AY337">
        <f>IF(AU337&lt;0,AW337+AU337,AW337)</f>
        <v/>
      </c>
      <c r="BA337" s="14">
        <f>IFERROR(AX337-AQ337,"")</f>
        <v/>
      </c>
      <c r="BB337" s="14">
        <f>IFERROR(AY337-AR337,"")</f>
        <v/>
      </c>
      <c r="BD337">
        <f>AH337</f>
        <v/>
      </c>
      <c r="BE337">
        <f>AI337</f>
        <v/>
      </c>
      <c r="BF337">
        <f>AJ337</f>
        <v/>
      </c>
      <c r="BG337" s="14">
        <f>L337</f>
        <v/>
      </c>
      <c r="BH337" s="14">
        <f>IF(X337="","",X337)</f>
        <v/>
      </c>
      <c r="BI337" s="14">
        <f>IF(Y337="","",Y337)</f>
        <v/>
      </c>
      <c r="BJ337">
        <f>Z337</f>
        <v/>
      </c>
      <c r="BK337">
        <f>AA337</f>
        <v/>
      </c>
      <c r="BL337">
        <f>IFERROR(AX337,"")</f>
        <v/>
      </c>
      <c r="BM337">
        <f>IFERROR(AY337,"")</f>
        <v/>
      </c>
    </row>
    <row r="338" ht="14.25" customHeight="1">
      <c r="A338">
        <f>ALGLIB_SSA_XAUUSD!AA338</f>
        <v/>
      </c>
      <c r="B338">
        <f>IF($A338="","",INDEX(ALGLIB_SSA_XAUUSD!$B$2:$B$2401,MATCH($A338,ALGLIB_SSA_XAUUSD!$A$2:$A$2401,1)))</f>
        <v/>
      </c>
      <c r="C338">
        <f>IF($A338="","",INDEX(ALGLIB_SSA_XAUUSD!$C$2:$C$2401,MATCH($A338,ALGLIB_SSA_XAUUSD!$A$2:$A$2401,1)))</f>
        <v/>
      </c>
      <c r="D338" s="14">
        <f>IF($A338="","",INT((ROW()-2)/12)+1)</f>
        <v/>
      </c>
      <c r="E338" s="14">
        <f>IF($A338="","",INDEX(ALGLIB_SSA_XAUUSD!$D$2:$D$2401,MATCH($A338,ALGLIB_SSA_XAUUSD!$A$2:$A$2401,1)))</f>
        <v/>
      </c>
      <c r="F338" s="14">
        <f>IF($A338="","",INDEX(ALGLIB_SSA_XAUUSD!$E$2:$E$2401,MATCH($A338,ALGLIB_SSA_XAUUSD!$A$2:$A$2401,1)))</f>
        <v/>
      </c>
      <c r="G338" s="14">
        <f>IF($A338="","",INDEX(ALGLIB_SSA_XAUUSD!$F$2:$F$2401,MATCH($A338,ALGLIB_SSA_XAUUSD!$A$2:$A$2401,1)))</f>
        <v/>
      </c>
      <c r="H338" s="14">
        <f>IF($A338="","",INDEX(ALGLIB_SSA_XAUUSD!$G$2:$G$2401,MATCH($A338,ALGLIB_SSA_XAUUSD!$A$2:$A$2401,1)))</f>
        <v/>
      </c>
      <c r="I338" s="14">
        <f>IF($A338="","",INDEX(ALGLIB_SSA_XAUUSD!$H$2:$H$2401,MATCH($A338,ALGLIB_SSA_XAUUSD!$A$2:$A$2401,1)))</f>
        <v/>
      </c>
      <c r="J338">
        <f>_xlfn.XLOOKUP($A338,ALGLIB_SSA_XAUUSD!$AA$2:$AA$2401,ALGLIB_SSA_XAUUSD!$P$2:$P$2401,"",0)</f>
        <v/>
      </c>
      <c r="K338">
        <f>_xlfn.XLOOKUP($A338,ALGLIB_SSA_XAUUSD!$AA$2:$AA$2401,ALGLIB_SSA_XAUUSD!$Q$2:$Q$2401,"",0)</f>
        <v/>
      </c>
      <c r="L338">
        <f>_xlfn.XLOOKUP($A338,ALGLIB_SSA_XAUUSD!$AA$2:$AA$2401,ALGLIB_SSA_XAUUSD!$R$2:$R$2401,"",0)</f>
        <v/>
      </c>
      <c r="M338">
        <f>_xlfn.XLOOKUP($A338,ALGLIB_SSA_XAUUSD!$AA$2:$AA$2401,ALGLIB_SSA_XAUUSD!$S$2:$S$2401,"",0)</f>
        <v/>
      </c>
      <c r="N338">
        <f>_xlfn.XLOOKUP($A338,ALGLIB_SSA_XAUUSD!$AA$2:$AA$2401,ALGLIB_SSA_XAUUSD!$T$2:$T$2401,"",0)</f>
        <v/>
      </c>
      <c r="O338">
        <f>_xlfn.XLOOKUP($A338,ALGLIB_SSA_XAUUSD!$AA$2:$AA$2401,ALGLIB_SSA_XAUUSD!$U$2:$U$2401,"",0)</f>
        <v/>
      </c>
      <c r="P338">
        <f>_xlfn.XLOOKUP($A338,ALGLIB_SSA_XAUUSD!$AA$2:$AA$2401,ALGLIB_SSA_XAUUSD!$V$2:$V$2401,"",0)</f>
        <v/>
      </c>
      <c r="S338">
        <f>A338</f>
        <v/>
      </c>
      <c r="T338">
        <f>J338</f>
        <v/>
      </c>
      <c r="U338">
        <f>K338</f>
        <v/>
      </c>
      <c r="V338" s="14">
        <f>IF($A338="","",MOD(ROW()-2,12)+1)</f>
        <v/>
      </c>
      <c r="W338">
        <f>L338</f>
        <v/>
      </c>
      <c r="X338" s="14">
        <f>IF(F338="","",F338)</f>
        <v/>
      </c>
      <c r="Y338" s="14">
        <f>IF(G338="","",G338)</f>
        <v/>
      </c>
      <c r="Z338">
        <f>M338</f>
        <v/>
      </c>
      <c r="AA338">
        <f>N338</f>
        <v/>
      </c>
      <c r="AB338" s="14">
        <f>IF(H338="","",H338)</f>
        <v/>
      </c>
      <c r="AC338">
        <f>O338</f>
        <v/>
      </c>
      <c r="AD338" s="14">
        <f>IF(I338="","",I338)</f>
        <v/>
      </c>
      <c r="AE338">
        <f>P338</f>
        <v/>
      </c>
      <c r="AH338">
        <f>IF(S338&lt;&gt;"",S338,AH337+900)</f>
        <v/>
      </c>
      <c r="AI338">
        <f>IF(T338&lt;&gt;"",T338,AI337)</f>
        <v/>
      </c>
      <c r="AJ338">
        <f>IF(U338&lt;&gt;"",U338,AJ337)</f>
        <v/>
      </c>
      <c r="AK338">
        <f>IF(W338&lt;&gt;"",W338,"")</f>
        <v/>
      </c>
      <c r="AL338" s="14">
        <f>IF(X338&lt;&gt;"",X338,"")</f>
        <v/>
      </c>
      <c r="AM338" s="14">
        <f>IF(Y338&lt;&gt;"",Y338,"")</f>
        <v/>
      </c>
      <c r="AN338" s="14">
        <f>IF(OR(AL338="",AM338=""),"",AL338-AM338)</f>
        <v/>
      </c>
      <c r="AO338">
        <f>IF(AN338="","",IF(AN338&gt;0,"Bullish","Bearish"))</f>
        <v/>
      </c>
      <c r="AP338">
        <f>IF(AO338="",AP337,AO338)</f>
        <v/>
      </c>
      <c r="AQ338" s="14">
        <f>IF(AB338&lt;&gt;"",AB338,"")</f>
        <v/>
      </c>
      <c r="AR338" s="14">
        <f>IF(AD338&lt;&gt;"",AD338,"")</f>
        <v/>
      </c>
      <c r="AS338">
        <f>IF(AS337+1=13,1,AS337+1)</f>
        <v/>
      </c>
      <c r="AT338">
        <f>IFERROR(IF(SLOPE($AQ$326:$AQ$337,$AS$326:$AS$337)&gt;0,MIN(3,ABS(SLOPE($AQ$326:$AQ$337,$AS$326:$AS$337))),IF(SLOPE($AQ$326:$AQ$337,$AS$326:$AS$337)&lt;-0.5,-0.5,0)),0)</f>
        <v/>
      </c>
      <c r="AU338">
        <f>IFERROR(IF(SLOPE($AR$326:$AR$337,$AS$326:$AS$337)&lt;0,MAX(-3,-ABS(SLOPE($AR$326:$AR$337,$AS$326:$AS$337))),IF(SLOPE($AR$326:$AR$337,$AS$326:$AS$337)&gt;0.5,0.5,0)),0)</f>
        <v/>
      </c>
      <c r="AV338">
        <f>($AQ$338+(AT338*(AS338-1)))</f>
        <v/>
      </c>
      <c r="AW338">
        <f>($AR$338+(AU338*(AS338-1)))</f>
        <v/>
      </c>
      <c r="AX338">
        <f>IF(AT338&gt;0,AV338+AT338,AV338)</f>
        <v/>
      </c>
      <c r="AY338">
        <f>IF(AU338&lt;0,AW338+AU338,AW338)</f>
        <v/>
      </c>
      <c r="BA338" s="14">
        <f>IFERROR(AX338-AQ338,"")</f>
        <v/>
      </c>
      <c r="BB338" s="14">
        <f>IFERROR(AY338-AR338,"")</f>
        <v/>
      </c>
      <c r="BD338">
        <f>AH338</f>
        <v/>
      </c>
      <c r="BE338">
        <f>AI338</f>
        <v/>
      </c>
      <c r="BF338">
        <f>AJ338</f>
        <v/>
      </c>
      <c r="BG338" s="14">
        <f>L338</f>
        <v/>
      </c>
      <c r="BH338" s="14">
        <f>IF(X338="","",X338)</f>
        <v/>
      </c>
      <c r="BI338" s="14">
        <f>IF(Y338="","",Y338)</f>
        <v/>
      </c>
      <c r="BJ338">
        <f>Z338</f>
        <v/>
      </c>
      <c r="BK338">
        <f>AA338</f>
        <v/>
      </c>
      <c r="BL338">
        <f>IFERROR(AX338,"")</f>
        <v/>
      </c>
      <c r="BM338">
        <f>IFERROR(AY338,"")</f>
        <v/>
      </c>
    </row>
    <row r="339" ht="14.25" customHeight="1">
      <c r="A339">
        <f>ALGLIB_SSA_XAUUSD!AA339</f>
        <v/>
      </c>
      <c r="B339">
        <f>IF($A339="","",INDEX(ALGLIB_SSA_XAUUSD!$B$2:$B$2401,MATCH($A339,ALGLIB_SSA_XAUUSD!$A$2:$A$2401,1)))</f>
        <v/>
      </c>
      <c r="C339">
        <f>IF($A339="","",INDEX(ALGLIB_SSA_XAUUSD!$C$2:$C$2401,MATCH($A339,ALGLIB_SSA_XAUUSD!$A$2:$A$2401,1)))</f>
        <v/>
      </c>
      <c r="D339" s="14">
        <f>IF($A339="","",INT((ROW()-2)/12)+1)</f>
        <v/>
      </c>
      <c r="E339" s="14">
        <f>IF(AND(E350&lt;&gt;"",D350=D338+1),E338+(E350-E338)*1/12,"")</f>
        <v/>
      </c>
      <c r="F339" s="14">
        <f>IF(AND(F350&lt;&gt;"",D350=D338+1),F338+(F350-F338)*1/12,"")</f>
        <v/>
      </c>
      <c r="G339" s="14">
        <f>IF(AND(G350&lt;&gt;"",D350=D338+1),G338+(G350-G338)*1/12,"")</f>
        <v/>
      </c>
      <c r="H339" s="14">
        <f>IF(AND(H350&lt;&gt;"",D350=D338+1),H338+(H350-H338)*1/12,"")</f>
        <v/>
      </c>
      <c r="I339" s="14">
        <f>IF(AND(L350&lt;&gt;"",D350=D338+1),I338+(I350-I338)*1/12,"")</f>
        <v/>
      </c>
      <c r="J339">
        <f>_xlfn.XLOOKUP($A339,ALGLIB_SSA_XAUUSD!$AA$2:$AA$2401,ALGLIB_SSA_XAUUSD!$P$2:$P$2401,"",0)</f>
        <v/>
      </c>
      <c r="K339">
        <f>_xlfn.XLOOKUP($A339,ALGLIB_SSA_XAUUSD!$AA$2:$AA$2401,ALGLIB_SSA_XAUUSD!$Q$2:$Q$2401,"",0)</f>
        <v/>
      </c>
      <c r="L339">
        <f>_xlfn.XLOOKUP($A339,ALGLIB_SSA_XAUUSD!$AA$2:$AA$2401,ALGLIB_SSA_XAUUSD!$R$2:$R$2401,"",0)</f>
        <v/>
      </c>
      <c r="M339">
        <f>_xlfn.XLOOKUP($A339,ALGLIB_SSA_XAUUSD!$AA$2:$AA$2401,ALGLIB_SSA_XAUUSD!$S$2:$S$2401,"",0)</f>
        <v/>
      </c>
      <c r="N339">
        <f>_xlfn.XLOOKUP($A339,ALGLIB_SSA_XAUUSD!$AA$2:$AA$2401,ALGLIB_SSA_XAUUSD!$T$2:$T$2401,"",0)</f>
        <v/>
      </c>
      <c r="O339">
        <f>_xlfn.XLOOKUP($A339,ALGLIB_SSA_XAUUSD!$AA$2:$AA$2401,ALGLIB_SSA_XAUUSD!$U$2:$U$2401,"",0)</f>
        <v/>
      </c>
      <c r="P339">
        <f>_xlfn.XLOOKUP($A339,ALGLIB_SSA_XAUUSD!$AA$2:$AA$2401,ALGLIB_SSA_XAUUSD!$V$2:$V$2401,"",0)</f>
        <v/>
      </c>
      <c r="S339">
        <f>A339</f>
        <v/>
      </c>
      <c r="T339">
        <f>J339</f>
        <v/>
      </c>
      <c r="U339">
        <f>K339</f>
        <v/>
      </c>
      <c r="V339" s="14">
        <f>IF($A339="","",MOD(ROW()-2,12)+1)</f>
        <v/>
      </c>
      <c r="W339">
        <f>L339</f>
        <v/>
      </c>
      <c r="X339" s="14">
        <f>IF(F339="","",F339)</f>
        <v/>
      </c>
      <c r="Y339" s="14">
        <f>IF(G339="","",G339)</f>
        <v/>
      </c>
      <c r="Z339">
        <f>M339</f>
        <v/>
      </c>
      <c r="AA339">
        <f>N339</f>
        <v/>
      </c>
      <c r="AB339" s="14">
        <f>IF(H339="","",H339)</f>
        <v/>
      </c>
      <c r="AC339">
        <f>O339</f>
        <v/>
      </c>
      <c r="AD339" s="14">
        <f>IF(I339="","",I339)</f>
        <v/>
      </c>
      <c r="AE339">
        <f>P339</f>
        <v/>
      </c>
      <c r="AH339">
        <f>IF(S339&lt;&gt;"",S339,AH338+900)</f>
        <v/>
      </c>
      <c r="AI339">
        <f>IF(T339&lt;&gt;"",T339,AI338)</f>
        <v/>
      </c>
      <c r="AJ339">
        <f>IF(U339&lt;&gt;"",U339,AJ338)</f>
        <v/>
      </c>
      <c r="AK339">
        <f>IF(W339&lt;&gt;"",W339,"")</f>
        <v/>
      </c>
      <c r="AL339" s="14">
        <f>IF(X339&lt;&gt;"",X339,"")</f>
        <v/>
      </c>
      <c r="AM339" s="14">
        <f>IF(Y339&lt;&gt;"",Y339,"")</f>
        <v/>
      </c>
      <c r="AN339" s="14">
        <f>IF(OR(AL339="",AM339=""),"",AL339-AM339)</f>
        <v/>
      </c>
      <c r="AO339">
        <f>IF(AN339="","",IF(AN339&gt;0,"Bullish","Bearish"))</f>
        <v/>
      </c>
      <c r="AP339">
        <f>IF(AO339="",AP338,AO339)</f>
        <v/>
      </c>
      <c r="AQ339" s="14">
        <f>IF(AB339&lt;&gt;"",AB339,"")</f>
        <v/>
      </c>
      <c r="AR339" s="14">
        <f>IF(AD339&lt;&gt;"",AD339,"")</f>
        <v/>
      </c>
      <c r="AS339">
        <f>IF(AS338+1=13,1,AS338+1)</f>
        <v/>
      </c>
      <c r="AT339">
        <f>IFERROR(IF(SLOPE($AQ$326:$AQ$337,$AS$326:$AS$337)&gt;0,MIN(3,ABS(SLOPE($AQ$326:$AQ$337,$AS$326:$AS$337))),IF(SLOPE($AQ$326:$AQ$337,$AS$326:$AS$337)&lt;-0.5,-0.5,0)),0)</f>
        <v/>
      </c>
      <c r="AU339">
        <f>IFERROR(IF(SLOPE($AR$326:$AR$337,$AS$326:$AS$337)&lt;0,MAX(-3,-ABS(SLOPE($AR$326:$AR$337,$AS$326:$AS$337))),IF(SLOPE($AR$326:$AR$337,$AS$326:$AS$337)&gt;0.5,0.5,0)),0)</f>
        <v/>
      </c>
      <c r="AV339">
        <f>($AQ$338+(AT339*(AS339-1)))</f>
        <v/>
      </c>
      <c r="AW339">
        <f>($AR$338+(AU339*(AS339-1)))</f>
        <v/>
      </c>
      <c r="AX339">
        <f>IF(AT339&gt;0,AV339+AT339,AV339)</f>
        <v/>
      </c>
      <c r="AY339">
        <f>IF(AU339&lt;0,AW339+AU339,AW339)</f>
        <v/>
      </c>
      <c r="BA339" s="14">
        <f>IFERROR(AX339-AQ339,"")</f>
        <v/>
      </c>
      <c r="BB339" s="14">
        <f>IFERROR(AY339-AR339,"")</f>
        <v/>
      </c>
      <c r="BD339">
        <f>AH339</f>
        <v/>
      </c>
      <c r="BE339">
        <f>AI339</f>
        <v/>
      </c>
      <c r="BF339">
        <f>AJ339</f>
        <v/>
      </c>
      <c r="BG339" s="14">
        <f>L339</f>
        <v/>
      </c>
      <c r="BH339" s="14">
        <f>IF(X339="","",X339)</f>
        <v/>
      </c>
      <c r="BI339" s="14">
        <f>IF(Y339="","",Y339)</f>
        <v/>
      </c>
      <c r="BJ339">
        <f>Z339</f>
        <v/>
      </c>
      <c r="BK339">
        <f>AA339</f>
        <v/>
      </c>
      <c r="BL339">
        <f>IFERROR(AX339,"")</f>
        <v/>
      </c>
      <c r="BM339">
        <f>IFERROR(AY339,"")</f>
        <v/>
      </c>
    </row>
    <row r="340" ht="14.25" customHeight="1">
      <c r="A340">
        <f>ALGLIB_SSA_XAUUSD!AA340</f>
        <v/>
      </c>
      <c r="B340">
        <f>IF($A340="","",INDEX(ALGLIB_SSA_XAUUSD!$B$2:$B$2401,MATCH($A340,ALGLIB_SSA_XAUUSD!$A$2:$A$2401,1)))</f>
        <v/>
      </c>
      <c r="C340">
        <f>IF($A340="","",INDEX(ALGLIB_SSA_XAUUSD!$C$2:$C$2401,MATCH($A340,ALGLIB_SSA_XAUUSD!$A$2:$A$2401,1)))</f>
        <v/>
      </c>
      <c r="D340" s="14">
        <f>IF($A340="","",INT((ROW()-2)/12)+1)</f>
        <v/>
      </c>
      <c r="E340" s="14">
        <f>IF(AND(E350&lt;&gt;"",D350=D338+1),E338+(E350-E338)*2/12,"")</f>
        <v/>
      </c>
      <c r="F340" s="14">
        <f>IF(AND(F350&lt;&gt;"",D350=D338+1),F338+(F350-F338)*2/12,"")</f>
        <v/>
      </c>
      <c r="G340" s="14">
        <f>IF(AND(G350&lt;&gt;"",D350=D338+1),G338+(G350-G338)*2/12,"")</f>
        <v/>
      </c>
      <c r="H340" s="14">
        <f>IF(AND(H350&lt;&gt;"",D350=D338+1),H338+(H350-H338)*2/12,"")</f>
        <v/>
      </c>
      <c r="I340" s="14">
        <f>IF(AND(L350&lt;&gt;"",D350=D338+1),I338+(I350-I338)*2/12,"")</f>
        <v/>
      </c>
      <c r="J340">
        <f>_xlfn.XLOOKUP($A340,ALGLIB_SSA_XAUUSD!$AA$2:$AA$2401,ALGLIB_SSA_XAUUSD!$P$2:$P$2401,"",0)</f>
        <v/>
      </c>
      <c r="K340">
        <f>_xlfn.XLOOKUP($A340,ALGLIB_SSA_XAUUSD!$AA$2:$AA$2401,ALGLIB_SSA_XAUUSD!$Q$2:$Q$2401,"",0)</f>
        <v/>
      </c>
      <c r="L340">
        <f>_xlfn.XLOOKUP($A340,ALGLIB_SSA_XAUUSD!$AA$2:$AA$2401,ALGLIB_SSA_XAUUSD!$R$2:$R$2401,"",0)</f>
        <v/>
      </c>
      <c r="M340">
        <f>_xlfn.XLOOKUP($A340,ALGLIB_SSA_XAUUSD!$AA$2:$AA$2401,ALGLIB_SSA_XAUUSD!$S$2:$S$2401,"",0)</f>
        <v/>
      </c>
      <c r="N340">
        <f>_xlfn.XLOOKUP($A340,ALGLIB_SSA_XAUUSD!$AA$2:$AA$2401,ALGLIB_SSA_XAUUSD!$T$2:$T$2401,"",0)</f>
        <v/>
      </c>
      <c r="O340">
        <f>_xlfn.XLOOKUP($A340,ALGLIB_SSA_XAUUSD!$AA$2:$AA$2401,ALGLIB_SSA_XAUUSD!$U$2:$U$2401,"",0)</f>
        <v/>
      </c>
      <c r="P340">
        <f>_xlfn.XLOOKUP($A340,ALGLIB_SSA_XAUUSD!$AA$2:$AA$2401,ALGLIB_SSA_XAUUSD!$V$2:$V$2401,"",0)</f>
        <v/>
      </c>
      <c r="S340">
        <f>A340</f>
        <v/>
      </c>
      <c r="T340">
        <f>J340</f>
        <v/>
      </c>
      <c r="U340">
        <f>K340</f>
        <v/>
      </c>
      <c r="V340" s="14">
        <f>IF($A340="","",MOD(ROW()-2,12)+1)</f>
        <v/>
      </c>
      <c r="W340">
        <f>L340</f>
        <v/>
      </c>
      <c r="X340" s="14">
        <f>IF(F340="","",F340)</f>
        <v/>
      </c>
      <c r="Y340" s="14">
        <f>IF(G340="","",G340)</f>
        <v/>
      </c>
      <c r="Z340">
        <f>M340</f>
        <v/>
      </c>
      <c r="AA340">
        <f>N340</f>
        <v/>
      </c>
      <c r="AB340" s="14">
        <f>IF(H340="","",H340)</f>
        <v/>
      </c>
      <c r="AC340">
        <f>O340</f>
        <v/>
      </c>
      <c r="AD340" s="14">
        <f>IF(I340="","",I340)</f>
        <v/>
      </c>
      <c r="AE340">
        <f>P340</f>
        <v/>
      </c>
      <c r="AH340">
        <f>IF(S340&lt;&gt;"",S340,AH339+900)</f>
        <v/>
      </c>
      <c r="AI340">
        <f>IF(T340&lt;&gt;"",T340,AI339)</f>
        <v/>
      </c>
      <c r="AJ340">
        <f>IF(U340&lt;&gt;"",U340,AJ339)</f>
        <v/>
      </c>
      <c r="AK340">
        <f>IF(W340&lt;&gt;"",W340,"")</f>
        <v/>
      </c>
      <c r="AL340" s="14">
        <f>IF(X340&lt;&gt;"",X340,"")</f>
        <v/>
      </c>
      <c r="AM340" s="14">
        <f>IF(Y340&lt;&gt;"",Y340,"")</f>
        <v/>
      </c>
      <c r="AN340" s="14">
        <f>IF(OR(AL340="",AM340=""),"",AL340-AM340)</f>
        <v/>
      </c>
      <c r="AO340">
        <f>IF(AN340="","",IF(AN340&gt;0,"Bullish","Bearish"))</f>
        <v/>
      </c>
      <c r="AP340">
        <f>IF(AO340="",AP339,AO340)</f>
        <v/>
      </c>
      <c r="AQ340" s="14">
        <f>IF(AB340&lt;&gt;"",AB340,"")</f>
        <v/>
      </c>
      <c r="AR340" s="14">
        <f>IF(AD340&lt;&gt;"",AD340,"")</f>
        <v/>
      </c>
      <c r="AS340">
        <f>IF(AS339+1=13,1,AS339+1)</f>
        <v/>
      </c>
      <c r="AT340">
        <f>IFERROR(IF(SLOPE($AQ$326:$AQ$337,$AS$326:$AS$337)&gt;0,MIN(3,ABS(SLOPE($AQ$326:$AQ$337,$AS$326:$AS$337))),IF(SLOPE($AQ$326:$AQ$337,$AS$326:$AS$337)&lt;-0.5,-0.5,0)),0)</f>
        <v/>
      </c>
      <c r="AU340">
        <f>IFERROR(IF(SLOPE($AR$326:$AR$337,$AS$326:$AS$337)&lt;0,MAX(-3,-ABS(SLOPE($AR$326:$AR$337,$AS$326:$AS$337))),IF(SLOPE($AR$326:$AR$337,$AS$326:$AS$337)&gt;0.5,0.5,0)),0)</f>
        <v/>
      </c>
      <c r="AV340">
        <f>($AQ$338+(AT340*(AS340-1)))</f>
        <v/>
      </c>
      <c r="AW340">
        <f>($AR$338+(AU340*(AS340-1)))</f>
        <v/>
      </c>
      <c r="AX340">
        <f>IF(AT340&gt;0,AV340+AT340,AV340)</f>
        <v/>
      </c>
      <c r="AY340">
        <f>IF(AU340&lt;0,AW340+AU340,AW340)</f>
        <v/>
      </c>
      <c r="BA340" s="14">
        <f>IFERROR(AX340-AQ340,"")</f>
        <v/>
      </c>
      <c r="BB340" s="14">
        <f>IFERROR(AY340-AR340,"")</f>
        <v/>
      </c>
      <c r="BD340">
        <f>AH340</f>
        <v/>
      </c>
      <c r="BE340">
        <f>AI340</f>
        <v/>
      </c>
      <c r="BF340">
        <f>AJ340</f>
        <v/>
      </c>
      <c r="BG340" s="14">
        <f>L340</f>
        <v/>
      </c>
      <c r="BH340" s="14">
        <f>IF(X340="","",X340)</f>
        <v/>
      </c>
      <c r="BI340" s="14">
        <f>IF(Y340="","",Y340)</f>
        <v/>
      </c>
      <c r="BJ340">
        <f>Z340</f>
        <v/>
      </c>
      <c r="BK340">
        <f>AA340</f>
        <v/>
      </c>
      <c r="BL340">
        <f>IFERROR(AX340,"")</f>
        <v/>
      </c>
      <c r="BM340">
        <f>IFERROR(AY340,"")</f>
        <v/>
      </c>
    </row>
    <row r="341" ht="14.25" customHeight="1">
      <c r="A341">
        <f>ALGLIB_SSA_XAUUSD!AA341</f>
        <v/>
      </c>
      <c r="B341">
        <f>IF($A341="","",INDEX(ALGLIB_SSA_XAUUSD!$B$2:$B$2401,MATCH($A341,ALGLIB_SSA_XAUUSD!$A$2:$A$2401,1)))</f>
        <v/>
      </c>
      <c r="C341">
        <f>IF($A341="","",INDEX(ALGLIB_SSA_XAUUSD!$C$2:$C$2401,MATCH($A341,ALGLIB_SSA_XAUUSD!$A$2:$A$2401,1)))</f>
        <v/>
      </c>
      <c r="D341" s="14">
        <f>IF($A341="","",INT((ROW()-2)/12)+1)</f>
        <v/>
      </c>
      <c r="E341" s="14">
        <f>IF(AND(E350&lt;&gt;"",D350=D338+1),E338+(E350-E338)*3/12,"")</f>
        <v/>
      </c>
      <c r="F341" s="14">
        <f>IF(AND(F350&lt;&gt;"",D350=D338+1),F338+(F350-F338)*3/12,"")</f>
        <v/>
      </c>
      <c r="G341" s="14">
        <f>IF(AND(G350&lt;&gt;"",D350=D338+1),G338+(G350-G338)*3/12,"")</f>
        <v/>
      </c>
      <c r="H341" s="14">
        <f>IF(AND(H350&lt;&gt;"",D350=D338+1),H338+(H350-H338)*3/12,"")</f>
        <v/>
      </c>
      <c r="I341" s="14">
        <f>IF(AND(L350&lt;&gt;"",D350=D338+1),I338+(I350-I338)*3/12,"")</f>
        <v/>
      </c>
      <c r="J341">
        <f>_xlfn.XLOOKUP($A341,ALGLIB_SSA_XAUUSD!$AA$2:$AA$2401,ALGLIB_SSA_XAUUSD!$P$2:$P$2401,"",0)</f>
        <v/>
      </c>
      <c r="K341">
        <f>_xlfn.XLOOKUP($A341,ALGLIB_SSA_XAUUSD!$AA$2:$AA$2401,ALGLIB_SSA_XAUUSD!$Q$2:$Q$2401,"",0)</f>
        <v/>
      </c>
      <c r="L341">
        <f>_xlfn.XLOOKUP($A341,ALGLIB_SSA_XAUUSD!$AA$2:$AA$2401,ALGLIB_SSA_XAUUSD!$R$2:$R$2401,"",0)</f>
        <v/>
      </c>
      <c r="M341">
        <f>_xlfn.XLOOKUP($A341,ALGLIB_SSA_XAUUSD!$AA$2:$AA$2401,ALGLIB_SSA_XAUUSD!$S$2:$S$2401,"",0)</f>
        <v/>
      </c>
      <c r="N341">
        <f>_xlfn.XLOOKUP($A341,ALGLIB_SSA_XAUUSD!$AA$2:$AA$2401,ALGLIB_SSA_XAUUSD!$T$2:$T$2401,"",0)</f>
        <v/>
      </c>
      <c r="O341">
        <f>_xlfn.XLOOKUP($A341,ALGLIB_SSA_XAUUSD!$AA$2:$AA$2401,ALGLIB_SSA_XAUUSD!$U$2:$U$2401,"",0)</f>
        <v/>
      </c>
      <c r="P341">
        <f>_xlfn.XLOOKUP($A341,ALGLIB_SSA_XAUUSD!$AA$2:$AA$2401,ALGLIB_SSA_XAUUSD!$V$2:$V$2401,"",0)</f>
        <v/>
      </c>
      <c r="S341">
        <f>A341</f>
        <v/>
      </c>
      <c r="T341">
        <f>J341</f>
        <v/>
      </c>
      <c r="U341">
        <f>K341</f>
        <v/>
      </c>
      <c r="V341" s="14">
        <f>IF($A341="","",MOD(ROW()-2,12)+1)</f>
        <v/>
      </c>
      <c r="W341">
        <f>L341</f>
        <v/>
      </c>
      <c r="X341" s="14">
        <f>IF(F341="","",F341)</f>
        <v/>
      </c>
      <c r="Y341" s="14">
        <f>IF(G341="","",G341)</f>
        <v/>
      </c>
      <c r="Z341">
        <f>M341</f>
        <v/>
      </c>
      <c r="AA341">
        <f>N341</f>
        <v/>
      </c>
      <c r="AB341" s="14">
        <f>IF(H341="","",H341)</f>
        <v/>
      </c>
      <c r="AC341">
        <f>O341</f>
        <v/>
      </c>
      <c r="AD341" s="14">
        <f>IF(I341="","",I341)</f>
        <v/>
      </c>
      <c r="AE341">
        <f>P341</f>
        <v/>
      </c>
      <c r="AH341">
        <f>IF(S341&lt;&gt;"",S341,AH340+900)</f>
        <v/>
      </c>
      <c r="AI341">
        <f>IF(T341&lt;&gt;"",T341,AI340)</f>
        <v/>
      </c>
      <c r="AJ341">
        <f>IF(U341&lt;&gt;"",U341,AJ340)</f>
        <v/>
      </c>
      <c r="AK341">
        <f>IF(W341&lt;&gt;"",W341,"")</f>
        <v/>
      </c>
      <c r="AL341" s="14">
        <f>IF(X341&lt;&gt;"",X341,"")</f>
        <v/>
      </c>
      <c r="AM341" s="14">
        <f>IF(Y341&lt;&gt;"",Y341,"")</f>
        <v/>
      </c>
      <c r="AN341" s="14">
        <f>IF(OR(AL341="",AM341=""),"",AL341-AM341)</f>
        <v/>
      </c>
      <c r="AO341">
        <f>IF(AN341="","",IF(AN341&gt;0,"Bullish","Bearish"))</f>
        <v/>
      </c>
      <c r="AP341">
        <f>IF(AO341="",AP340,AO341)</f>
        <v/>
      </c>
      <c r="AQ341" s="14">
        <f>IF(AB341&lt;&gt;"",AB341,"")</f>
        <v/>
      </c>
      <c r="AR341" s="14">
        <f>IF(AD341&lt;&gt;"",AD341,"")</f>
        <v/>
      </c>
      <c r="AS341">
        <f>IF(AS340+1=13,1,AS340+1)</f>
        <v/>
      </c>
      <c r="AT341">
        <f>IFERROR(IF(SLOPE($AQ$326:$AQ$337,$AS$326:$AS$337)&gt;0,MIN(3,ABS(SLOPE($AQ$326:$AQ$337,$AS$326:$AS$337))),IF(SLOPE($AQ$326:$AQ$337,$AS$326:$AS$337)&lt;-0.5,-0.5,0)),0)</f>
        <v/>
      </c>
      <c r="AU341">
        <f>IFERROR(IF(SLOPE($AR$326:$AR$337,$AS$326:$AS$337)&lt;0,MAX(-3,-ABS(SLOPE($AR$326:$AR$337,$AS$326:$AS$337))),IF(SLOPE($AR$326:$AR$337,$AS$326:$AS$337)&gt;0.5,0.5,0)),0)</f>
        <v/>
      </c>
      <c r="AV341">
        <f>($AQ$338+(AT341*(AS341-1)))</f>
        <v/>
      </c>
      <c r="AW341">
        <f>($AR$338+(AU341*(AS341-1)))</f>
        <v/>
      </c>
      <c r="AX341">
        <f>IF(AT341&gt;0,AV341+AT341,AV341)</f>
        <v/>
      </c>
      <c r="AY341">
        <f>IF(AU341&lt;0,AW341+AU341,AW341)</f>
        <v/>
      </c>
      <c r="BA341" s="14">
        <f>IFERROR(AX341-AQ341,"")</f>
        <v/>
      </c>
      <c r="BB341" s="14">
        <f>IFERROR(AY341-AR341,"")</f>
        <v/>
      </c>
      <c r="BD341">
        <f>AH341</f>
        <v/>
      </c>
      <c r="BE341">
        <f>AI341</f>
        <v/>
      </c>
      <c r="BF341">
        <f>AJ341</f>
        <v/>
      </c>
      <c r="BG341" s="14">
        <f>L341</f>
        <v/>
      </c>
      <c r="BH341" s="14">
        <f>IF(X341="","",X341)</f>
        <v/>
      </c>
      <c r="BI341" s="14">
        <f>IF(Y341="","",Y341)</f>
        <v/>
      </c>
      <c r="BJ341">
        <f>Z341</f>
        <v/>
      </c>
      <c r="BK341">
        <f>AA341</f>
        <v/>
      </c>
      <c r="BL341">
        <f>IFERROR(AX341,"")</f>
        <v/>
      </c>
      <c r="BM341">
        <f>IFERROR(AY341,"")</f>
        <v/>
      </c>
    </row>
    <row r="342" ht="14.25" customHeight="1">
      <c r="A342">
        <f>ALGLIB_SSA_XAUUSD!AA342</f>
        <v/>
      </c>
      <c r="B342">
        <f>IF($A342="","",INDEX(ALGLIB_SSA_XAUUSD!$B$2:$B$2401,MATCH($A342,ALGLIB_SSA_XAUUSD!$A$2:$A$2401,1)))</f>
        <v/>
      </c>
      <c r="C342">
        <f>IF($A342="","",INDEX(ALGLIB_SSA_XAUUSD!$C$2:$C$2401,MATCH($A342,ALGLIB_SSA_XAUUSD!$A$2:$A$2401,1)))</f>
        <v/>
      </c>
      <c r="D342" s="14">
        <f>IF($A342="","",INT((ROW()-2)/12)+1)</f>
        <v/>
      </c>
      <c r="E342" s="14">
        <f>IF(AND(E350&lt;&gt;"",D350=D338+1),E338+(E350-E338)*4/12,"")</f>
        <v/>
      </c>
      <c r="F342" s="14">
        <f>IF(AND(F350&lt;&gt;"",D350=D338+1),F338+(F350-F338)*4/12,"")</f>
        <v/>
      </c>
      <c r="G342" s="14">
        <f>IF(AND(G350&lt;&gt;"",D350=D338+1),G338+(G350-G338)*4/12,"")</f>
        <v/>
      </c>
      <c r="H342" s="14">
        <f>IF(AND(H350&lt;&gt;"",D350=D338+1),H338+(H350-H338)*4/12,"")</f>
        <v/>
      </c>
      <c r="I342" s="14">
        <f>IF(AND(L350&lt;&gt;"",D350=D338+1),I338+(I350-I338)*4/12,"")</f>
        <v/>
      </c>
      <c r="J342">
        <f>_xlfn.XLOOKUP($A342,ALGLIB_SSA_XAUUSD!$AA$2:$AA$2401,ALGLIB_SSA_XAUUSD!$P$2:$P$2401,"",0)</f>
        <v/>
      </c>
      <c r="K342">
        <f>_xlfn.XLOOKUP($A342,ALGLIB_SSA_XAUUSD!$AA$2:$AA$2401,ALGLIB_SSA_XAUUSD!$Q$2:$Q$2401,"",0)</f>
        <v/>
      </c>
      <c r="L342">
        <f>_xlfn.XLOOKUP($A342,ALGLIB_SSA_XAUUSD!$AA$2:$AA$2401,ALGLIB_SSA_XAUUSD!$R$2:$R$2401,"",0)</f>
        <v/>
      </c>
      <c r="M342">
        <f>_xlfn.XLOOKUP($A342,ALGLIB_SSA_XAUUSD!$AA$2:$AA$2401,ALGLIB_SSA_XAUUSD!$S$2:$S$2401,"",0)</f>
        <v/>
      </c>
      <c r="N342">
        <f>_xlfn.XLOOKUP($A342,ALGLIB_SSA_XAUUSD!$AA$2:$AA$2401,ALGLIB_SSA_XAUUSD!$T$2:$T$2401,"",0)</f>
        <v/>
      </c>
      <c r="O342">
        <f>_xlfn.XLOOKUP($A342,ALGLIB_SSA_XAUUSD!$AA$2:$AA$2401,ALGLIB_SSA_XAUUSD!$U$2:$U$2401,"",0)</f>
        <v/>
      </c>
      <c r="P342">
        <f>_xlfn.XLOOKUP($A342,ALGLIB_SSA_XAUUSD!$AA$2:$AA$2401,ALGLIB_SSA_XAUUSD!$V$2:$V$2401,"",0)</f>
        <v/>
      </c>
      <c r="S342">
        <f>A342</f>
        <v/>
      </c>
      <c r="T342">
        <f>J342</f>
        <v/>
      </c>
      <c r="U342">
        <f>K342</f>
        <v/>
      </c>
      <c r="V342" s="14">
        <f>IF($A342="","",MOD(ROW()-2,12)+1)</f>
        <v/>
      </c>
      <c r="W342">
        <f>L342</f>
        <v/>
      </c>
      <c r="X342" s="14">
        <f>IF(F342="","",F342)</f>
        <v/>
      </c>
      <c r="Y342" s="14">
        <f>IF(G342="","",G342)</f>
        <v/>
      </c>
      <c r="Z342">
        <f>M342</f>
        <v/>
      </c>
      <c r="AA342">
        <f>N342</f>
        <v/>
      </c>
      <c r="AB342" s="14">
        <f>IF(H342="","",H342)</f>
        <v/>
      </c>
      <c r="AC342">
        <f>O342</f>
        <v/>
      </c>
      <c r="AD342" s="14">
        <f>IF(I342="","",I342)</f>
        <v/>
      </c>
      <c r="AE342">
        <f>P342</f>
        <v/>
      </c>
      <c r="AH342">
        <f>IF(S342&lt;&gt;"",S342,AH341+900)</f>
        <v/>
      </c>
      <c r="AI342">
        <f>IF(T342&lt;&gt;"",T342,AI341)</f>
        <v/>
      </c>
      <c r="AJ342">
        <f>IF(U342&lt;&gt;"",U342,AJ341)</f>
        <v/>
      </c>
      <c r="AK342">
        <f>IF(W342&lt;&gt;"",W342,"")</f>
        <v/>
      </c>
      <c r="AL342" s="14">
        <f>IF(X342&lt;&gt;"",X342,"")</f>
        <v/>
      </c>
      <c r="AM342" s="14">
        <f>IF(Y342&lt;&gt;"",Y342,"")</f>
        <v/>
      </c>
      <c r="AN342" s="14">
        <f>IF(OR(AL342="",AM342=""),"",AL342-AM342)</f>
        <v/>
      </c>
      <c r="AO342">
        <f>IF(AN342="","",IF(AN342&gt;0,"Bullish","Bearish"))</f>
        <v/>
      </c>
      <c r="AP342">
        <f>IF(AO342="",AP341,AO342)</f>
        <v/>
      </c>
      <c r="AQ342" s="14">
        <f>IF(AB342&lt;&gt;"",AB342,"")</f>
        <v/>
      </c>
      <c r="AR342" s="14">
        <f>IF(AD342&lt;&gt;"",AD342,"")</f>
        <v/>
      </c>
      <c r="AS342">
        <f>IF(AS341+1=13,1,AS341+1)</f>
        <v/>
      </c>
      <c r="AT342">
        <f>IFERROR(IF(SLOPE($AQ$326:$AQ$337,$AS$326:$AS$337)&gt;0,MIN(3,ABS(SLOPE($AQ$326:$AQ$337,$AS$326:$AS$337))),IF(SLOPE($AQ$326:$AQ$337,$AS$326:$AS$337)&lt;-0.5,-0.5,0)),0)</f>
        <v/>
      </c>
      <c r="AU342">
        <f>IFERROR(IF(SLOPE($AR$326:$AR$337,$AS$326:$AS$337)&lt;0,MAX(-3,-ABS(SLOPE($AR$326:$AR$337,$AS$326:$AS$337))),IF(SLOPE($AR$326:$AR$337,$AS$326:$AS$337)&gt;0.5,0.5,0)),0)</f>
        <v/>
      </c>
      <c r="AV342">
        <f>($AQ$338+(AT342*(AS342-1)))</f>
        <v/>
      </c>
      <c r="AW342">
        <f>($AR$338+(AU342*(AS342-1)))</f>
        <v/>
      </c>
      <c r="AX342">
        <f>IF(AT342&gt;0,AV342+AT342,AV342)</f>
        <v/>
      </c>
      <c r="AY342">
        <f>IF(AU342&lt;0,AW342+AU342,AW342)</f>
        <v/>
      </c>
      <c r="BA342" s="14">
        <f>IFERROR(AX342-AQ342,"")</f>
        <v/>
      </c>
      <c r="BB342" s="14">
        <f>IFERROR(AY342-AR342,"")</f>
        <v/>
      </c>
      <c r="BD342">
        <f>AH342</f>
        <v/>
      </c>
      <c r="BE342">
        <f>AI342</f>
        <v/>
      </c>
      <c r="BF342">
        <f>AJ342</f>
        <v/>
      </c>
      <c r="BG342" s="14">
        <f>L342</f>
        <v/>
      </c>
      <c r="BH342" s="14">
        <f>IF(X342="","",X342)</f>
        <v/>
      </c>
      <c r="BI342" s="14">
        <f>IF(Y342="","",Y342)</f>
        <v/>
      </c>
      <c r="BJ342">
        <f>Z342</f>
        <v/>
      </c>
      <c r="BK342">
        <f>AA342</f>
        <v/>
      </c>
      <c r="BL342">
        <f>IFERROR(AX342,"")</f>
        <v/>
      </c>
      <c r="BM342">
        <f>IFERROR(AY342,"")</f>
        <v/>
      </c>
    </row>
    <row r="343" ht="14.25" customHeight="1">
      <c r="A343">
        <f>ALGLIB_SSA_XAUUSD!AA343</f>
        <v/>
      </c>
      <c r="B343">
        <f>IF($A343="","",INDEX(ALGLIB_SSA_XAUUSD!$B$2:$B$2401,MATCH($A343,ALGLIB_SSA_XAUUSD!$A$2:$A$2401,1)))</f>
        <v/>
      </c>
      <c r="C343">
        <f>IF($A343="","",INDEX(ALGLIB_SSA_XAUUSD!$C$2:$C$2401,MATCH($A343,ALGLIB_SSA_XAUUSD!$A$2:$A$2401,1)))</f>
        <v/>
      </c>
      <c r="D343" s="14">
        <f>IF($A343="","",INT((ROW()-2)/12)+1)</f>
        <v/>
      </c>
      <c r="E343" s="14">
        <f>IF(AND(E350&lt;&gt;"",D350=D338+1),E338+(E350-E338)*5/12,"")</f>
        <v/>
      </c>
      <c r="F343" s="14">
        <f>IF(AND(F350&lt;&gt;"",D350=D338+1),F338+(F350-F338)*5/12,"")</f>
        <v/>
      </c>
      <c r="G343" s="14">
        <f>IF(AND(G350&lt;&gt;"",D350=D338+1),G338+(G350-G338)*5/12,"")</f>
        <v/>
      </c>
      <c r="H343" s="14">
        <f>IF(AND(H350&lt;&gt;"",D350=D338+1),H338+(H350-H338)*5/12,"")</f>
        <v/>
      </c>
      <c r="I343" s="14">
        <f>IF(AND(L350&lt;&gt;"",D350=D338+1),I338+(I350-I338)*5/12,"")</f>
        <v/>
      </c>
      <c r="J343">
        <f>_xlfn.XLOOKUP($A343,ALGLIB_SSA_XAUUSD!$AA$2:$AA$2401,ALGLIB_SSA_XAUUSD!$P$2:$P$2401,"",0)</f>
        <v/>
      </c>
      <c r="K343">
        <f>_xlfn.XLOOKUP($A343,ALGLIB_SSA_XAUUSD!$AA$2:$AA$2401,ALGLIB_SSA_XAUUSD!$Q$2:$Q$2401,"",0)</f>
        <v/>
      </c>
      <c r="L343">
        <f>_xlfn.XLOOKUP($A343,ALGLIB_SSA_XAUUSD!$AA$2:$AA$2401,ALGLIB_SSA_XAUUSD!$R$2:$R$2401,"",0)</f>
        <v/>
      </c>
      <c r="M343">
        <f>_xlfn.XLOOKUP($A343,ALGLIB_SSA_XAUUSD!$AA$2:$AA$2401,ALGLIB_SSA_XAUUSD!$S$2:$S$2401,"",0)</f>
        <v/>
      </c>
      <c r="N343">
        <f>_xlfn.XLOOKUP($A343,ALGLIB_SSA_XAUUSD!$AA$2:$AA$2401,ALGLIB_SSA_XAUUSD!$T$2:$T$2401,"",0)</f>
        <v/>
      </c>
      <c r="O343">
        <f>_xlfn.XLOOKUP($A343,ALGLIB_SSA_XAUUSD!$AA$2:$AA$2401,ALGLIB_SSA_XAUUSD!$U$2:$U$2401,"",0)</f>
        <v/>
      </c>
      <c r="P343">
        <f>_xlfn.XLOOKUP($A343,ALGLIB_SSA_XAUUSD!$AA$2:$AA$2401,ALGLIB_SSA_XAUUSD!$V$2:$V$2401,"",0)</f>
        <v/>
      </c>
      <c r="S343">
        <f>A343</f>
        <v/>
      </c>
      <c r="T343">
        <f>J343</f>
        <v/>
      </c>
      <c r="U343">
        <f>K343</f>
        <v/>
      </c>
      <c r="V343" s="14">
        <f>IF($A343="","",MOD(ROW()-2,12)+1)</f>
        <v/>
      </c>
      <c r="W343">
        <f>L343</f>
        <v/>
      </c>
      <c r="X343" s="14">
        <f>IF(F343="","",F343)</f>
        <v/>
      </c>
      <c r="Y343" s="14">
        <f>IF(G343="","",G343)</f>
        <v/>
      </c>
      <c r="Z343">
        <f>M343</f>
        <v/>
      </c>
      <c r="AA343">
        <f>N343</f>
        <v/>
      </c>
      <c r="AB343" s="14">
        <f>IF(H343="","",H343)</f>
        <v/>
      </c>
      <c r="AC343">
        <f>O343</f>
        <v/>
      </c>
      <c r="AD343" s="14">
        <f>IF(I343="","",I343)</f>
        <v/>
      </c>
      <c r="AE343">
        <f>P343</f>
        <v/>
      </c>
      <c r="AH343">
        <f>IF(S343&lt;&gt;"",S343,AH342+900)</f>
        <v/>
      </c>
      <c r="AI343">
        <f>IF(T343&lt;&gt;"",T343,AI342)</f>
        <v/>
      </c>
      <c r="AJ343">
        <f>IF(U343&lt;&gt;"",U343,AJ342)</f>
        <v/>
      </c>
      <c r="AK343">
        <f>IF(W343&lt;&gt;"",W343,"")</f>
        <v/>
      </c>
      <c r="AL343" s="14">
        <f>IF(X343&lt;&gt;"",X343,"")</f>
        <v/>
      </c>
      <c r="AM343" s="14">
        <f>IF(Y343&lt;&gt;"",Y343,"")</f>
        <v/>
      </c>
      <c r="AN343" s="14">
        <f>IF(OR(AL343="",AM343=""),"",AL343-AM343)</f>
        <v/>
      </c>
      <c r="AO343">
        <f>IF(AN343="","",IF(AN343&gt;0,"Bullish","Bearish"))</f>
        <v/>
      </c>
      <c r="AP343">
        <f>IF(AO343="",AP342,AO343)</f>
        <v/>
      </c>
      <c r="AQ343" s="14">
        <f>IF(AB343&lt;&gt;"",AB343,"")</f>
        <v/>
      </c>
      <c r="AR343" s="14">
        <f>IF(AD343&lt;&gt;"",AD343,"")</f>
        <v/>
      </c>
      <c r="AS343">
        <f>IF(AS342+1=13,1,AS342+1)</f>
        <v/>
      </c>
      <c r="AT343">
        <f>IFERROR(IF(SLOPE($AQ$326:$AQ$337,$AS$326:$AS$337)&gt;0,MIN(3,ABS(SLOPE($AQ$326:$AQ$337,$AS$326:$AS$337))),IF(SLOPE($AQ$326:$AQ$337,$AS$326:$AS$337)&lt;-0.5,-0.5,0)),0)</f>
        <v/>
      </c>
      <c r="AU343">
        <f>IFERROR(IF(SLOPE($AR$326:$AR$337,$AS$326:$AS$337)&lt;0,MAX(-3,-ABS(SLOPE($AR$326:$AR$337,$AS$326:$AS$337))),IF(SLOPE($AR$326:$AR$337,$AS$326:$AS$337)&gt;0.5,0.5,0)),0)</f>
        <v/>
      </c>
      <c r="AV343">
        <f>($AQ$338+(AT343*(AS343-1)))</f>
        <v/>
      </c>
      <c r="AW343">
        <f>($AR$338+(AU343*(AS343-1)))</f>
        <v/>
      </c>
      <c r="AX343">
        <f>IF(AT343&gt;0,AV343+AT343,AV343)</f>
        <v/>
      </c>
      <c r="AY343">
        <f>IF(AU343&lt;0,AW343+AU343,AW343)</f>
        <v/>
      </c>
      <c r="BA343" s="14">
        <f>IFERROR(AX343-AQ343,"")</f>
        <v/>
      </c>
      <c r="BB343" s="14">
        <f>IFERROR(AY343-AR343,"")</f>
        <v/>
      </c>
      <c r="BD343">
        <f>AH343</f>
        <v/>
      </c>
      <c r="BE343">
        <f>AI343</f>
        <v/>
      </c>
      <c r="BF343">
        <f>AJ343</f>
        <v/>
      </c>
      <c r="BG343" s="14">
        <f>L343</f>
        <v/>
      </c>
      <c r="BH343" s="14">
        <f>IF(X343="","",X343)</f>
        <v/>
      </c>
      <c r="BI343" s="14">
        <f>IF(Y343="","",Y343)</f>
        <v/>
      </c>
      <c r="BJ343">
        <f>Z343</f>
        <v/>
      </c>
      <c r="BK343">
        <f>AA343</f>
        <v/>
      </c>
      <c r="BL343">
        <f>IFERROR(AX343,"")</f>
        <v/>
      </c>
      <c r="BM343">
        <f>IFERROR(AY343,"")</f>
        <v/>
      </c>
    </row>
    <row r="344" ht="14.25" customHeight="1">
      <c r="A344">
        <f>ALGLIB_SSA_XAUUSD!AA344</f>
        <v/>
      </c>
      <c r="B344">
        <f>IF($A344="","",INDEX(ALGLIB_SSA_XAUUSD!$B$2:$B$2401,MATCH($A344,ALGLIB_SSA_XAUUSD!$A$2:$A$2401,1)))</f>
        <v/>
      </c>
      <c r="C344">
        <f>IF($A344="","",INDEX(ALGLIB_SSA_XAUUSD!$C$2:$C$2401,MATCH($A344,ALGLIB_SSA_XAUUSD!$A$2:$A$2401,1)))</f>
        <v/>
      </c>
      <c r="D344" s="14">
        <f>IF($A344="","",INT((ROW()-2)/12)+1)</f>
        <v/>
      </c>
      <c r="E344" s="14">
        <f>IF(AND(E350&lt;&gt;"",D350=D338+1),E338+(E350-E338)*6/12,"")</f>
        <v/>
      </c>
      <c r="F344" s="14">
        <f>IF(AND(F350&lt;&gt;"",D350=D338+1),F338+(F350-F338)*6/12,"")</f>
        <v/>
      </c>
      <c r="G344" s="14">
        <f>IF(AND(G350&lt;&gt;"",D350=D338+1),G338+(G350-G338)*6/12,"")</f>
        <v/>
      </c>
      <c r="H344" s="14">
        <f>IF(AND(H350&lt;&gt;"",D350=D338+1),H338+(H350-H338)*6/12,"")</f>
        <v/>
      </c>
      <c r="I344" s="14">
        <f>IF(AND(L350&lt;&gt;"",D350=D338+1),I338+(I350-I338)*6/12,"")</f>
        <v/>
      </c>
      <c r="J344">
        <f>_xlfn.XLOOKUP($A344,ALGLIB_SSA_XAUUSD!$AA$2:$AA$2401,ALGLIB_SSA_XAUUSD!$P$2:$P$2401,"",0)</f>
        <v/>
      </c>
      <c r="K344">
        <f>_xlfn.XLOOKUP($A344,ALGLIB_SSA_XAUUSD!$AA$2:$AA$2401,ALGLIB_SSA_XAUUSD!$Q$2:$Q$2401,"",0)</f>
        <v/>
      </c>
      <c r="L344">
        <f>_xlfn.XLOOKUP($A344,ALGLIB_SSA_XAUUSD!$AA$2:$AA$2401,ALGLIB_SSA_XAUUSD!$R$2:$R$2401,"",0)</f>
        <v/>
      </c>
      <c r="M344">
        <f>_xlfn.XLOOKUP($A344,ALGLIB_SSA_XAUUSD!$AA$2:$AA$2401,ALGLIB_SSA_XAUUSD!$S$2:$S$2401,"",0)</f>
        <v/>
      </c>
      <c r="N344">
        <f>_xlfn.XLOOKUP($A344,ALGLIB_SSA_XAUUSD!$AA$2:$AA$2401,ALGLIB_SSA_XAUUSD!$T$2:$T$2401,"",0)</f>
        <v/>
      </c>
      <c r="O344">
        <f>_xlfn.XLOOKUP($A344,ALGLIB_SSA_XAUUSD!$AA$2:$AA$2401,ALGLIB_SSA_XAUUSD!$U$2:$U$2401,"",0)</f>
        <v/>
      </c>
      <c r="P344">
        <f>_xlfn.XLOOKUP($A344,ALGLIB_SSA_XAUUSD!$AA$2:$AA$2401,ALGLIB_SSA_XAUUSD!$V$2:$V$2401,"",0)</f>
        <v/>
      </c>
      <c r="S344">
        <f>A344</f>
        <v/>
      </c>
      <c r="T344">
        <f>J344</f>
        <v/>
      </c>
      <c r="U344">
        <f>K344</f>
        <v/>
      </c>
      <c r="V344" s="14">
        <f>IF($A344="","",MOD(ROW()-2,12)+1)</f>
        <v/>
      </c>
      <c r="W344">
        <f>L344</f>
        <v/>
      </c>
      <c r="X344" s="14">
        <f>IF(F344="","",F344)</f>
        <v/>
      </c>
      <c r="Y344" s="14">
        <f>IF(G344="","",G344)</f>
        <v/>
      </c>
      <c r="Z344">
        <f>M344</f>
        <v/>
      </c>
      <c r="AA344">
        <f>N344</f>
        <v/>
      </c>
      <c r="AB344" s="14">
        <f>IF(H344="","",H344)</f>
        <v/>
      </c>
      <c r="AC344">
        <f>O344</f>
        <v/>
      </c>
      <c r="AD344" s="14">
        <f>IF(I344="","",I344)</f>
        <v/>
      </c>
      <c r="AE344">
        <f>P344</f>
        <v/>
      </c>
      <c r="AH344">
        <f>IF(S344&lt;&gt;"",S344,AH343+900)</f>
        <v/>
      </c>
      <c r="AI344">
        <f>IF(T344&lt;&gt;"",T344,AI343)</f>
        <v/>
      </c>
      <c r="AJ344">
        <f>IF(U344&lt;&gt;"",U344,AJ343)</f>
        <v/>
      </c>
      <c r="AK344">
        <f>IF(W344&lt;&gt;"",W344,"")</f>
        <v/>
      </c>
      <c r="AL344" s="14">
        <f>IF(X344&lt;&gt;"",X344,"")</f>
        <v/>
      </c>
      <c r="AM344" s="14">
        <f>IF(Y344&lt;&gt;"",Y344,"")</f>
        <v/>
      </c>
      <c r="AN344" s="14">
        <f>IF(OR(AL344="",AM344=""),"",AL344-AM344)</f>
        <v/>
      </c>
      <c r="AO344">
        <f>IF(AN344="","",IF(AN344&gt;0,"Bullish","Bearish"))</f>
        <v/>
      </c>
      <c r="AP344">
        <f>IF(AO344="",AP343,AO344)</f>
        <v/>
      </c>
      <c r="AQ344" s="14">
        <f>IF(AB344&lt;&gt;"",AB344,"")</f>
        <v/>
      </c>
      <c r="AR344" s="14">
        <f>IF(AD344&lt;&gt;"",AD344,"")</f>
        <v/>
      </c>
      <c r="AS344">
        <f>IF(AS343+1=13,1,AS343+1)</f>
        <v/>
      </c>
      <c r="AT344">
        <f>IFERROR(IF(SLOPE($AQ$326:$AQ$337,$AS$326:$AS$337)&gt;0,MIN(3,ABS(SLOPE($AQ$326:$AQ$337,$AS$326:$AS$337))),IF(SLOPE($AQ$326:$AQ$337,$AS$326:$AS$337)&lt;-0.5,-0.5,0)),0)</f>
        <v/>
      </c>
      <c r="AU344">
        <f>IFERROR(IF(SLOPE($AR$326:$AR$337,$AS$326:$AS$337)&lt;0,MAX(-3,-ABS(SLOPE($AR$326:$AR$337,$AS$326:$AS$337))),IF(SLOPE($AR$326:$AR$337,$AS$326:$AS$337)&gt;0.5,0.5,0)),0)</f>
        <v/>
      </c>
      <c r="AV344">
        <f>($AQ$338+(AT344*(AS344-1)))</f>
        <v/>
      </c>
      <c r="AW344">
        <f>($AR$338+(AU344*(AS344-1)))</f>
        <v/>
      </c>
      <c r="AX344">
        <f>IF(AT344&gt;0,AV344+AT344,AV344)</f>
        <v/>
      </c>
      <c r="AY344">
        <f>IF(AU344&lt;0,AW344+AU344,AW344)</f>
        <v/>
      </c>
      <c r="BA344" s="14">
        <f>IFERROR(AX344-AQ344,"")</f>
        <v/>
      </c>
      <c r="BB344" s="14">
        <f>IFERROR(AY344-AR344,"")</f>
        <v/>
      </c>
      <c r="BD344">
        <f>AH344</f>
        <v/>
      </c>
      <c r="BE344">
        <f>AI344</f>
        <v/>
      </c>
      <c r="BF344">
        <f>AJ344</f>
        <v/>
      </c>
      <c r="BG344" s="14">
        <f>L344</f>
        <v/>
      </c>
      <c r="BH344" s="14">
        <f>IF(X344="","",X344)</f>
        <v/>
      </c>
      <c r="BI344" s="14">
        <f>IF(Y344="","",Y344)</f>
        <v/>
      </c>
      <c r="BJ344">
        <f>Z344</f>
        <v/>
      </c>
      <c r="BK344">
        <f>AA344</f>
        <v/>
      </c>
      <c r="BL344">
        <f>IFERROR(AX344,"")</f>
        <v/>
      </c>
      <c r="BM344">
        <f>IFERROR(AY344,"")</f>
        <v/>
      </c>
    </row>
    <row r="345" ht="14.25" customHeight="1">
      <c r="A345">
        <f>ALGLIB_SSA_XAUUSD!AA345</f>
        <v/>
      </c>
      <c r="B345">
        <f>IF($A345="","",INDEX(ALGLIB_SSA_XAUUSD!$B$2:$B$2401,MATCH($A345,ALGLIB_SSA_XAUUSD!$A$2:$A$2401,1)))</f>
        <v/>
      </c>
      <c r="C345">
        <f>IF($A345="","",INDEX(ALGLIB_SSA_XAUUSD!$C$2:$C$2401,MATCH($A345,ALGLIB_SSA_XAUUSD!$A$2:$A$2401,1)))</f>
        <v/>
      </c>
      <c r="D345" s="14">
        <f>IF($A345="","",INT((ROW()-2)/12)+1)</f>
        <v/>
      </c>
      <c r="E345" s="14">
        <f>IF(AND(E350&lt;&gt;"",D350=D338+1),E338+(E350-E338)*7/12,"")</f>
        <v/>
      </c>
      <c r="F345" s="14">
        <f>IF(AND(F350&lt;&gt;"",D350=D338+1),F338+(F350-F338)*7/12,"")</f>
        <v/>
      </c>
      <c r="G345" s="14">
        <f>IF(AND(G350&lt;&gt;"",D350=D338+1),G338+(G350-G338)*7/12,"")</f>
        <v/>
      </c>
      <c r="H345" s="14">
        <f>IF(AND(H350&lt;&gt;"",D350=D338+1),H338+(H350-H338)*7/12,"")</f>
        <v/>
      </c>
      <c r="I345" s="14">
        <f>IF(AND(L350&lt;&gt;"",D350=D338+1),I338+(I350-I338)*7/12,"")</f>
        <v/>
      </c>
      <c r="J345">
        <f>_xlfn.XLOOKUP($A345,ALGLIB_SSA_XAUUSD!$AA$2:$AA$2401,ALGLIB_SSA_XAUUSD!$P$2:$P$2401,"",0)</f>
        <v/>
      </c>
      <c r="K345">
        <f>_xlfn.XLOOKUP($A345,ALGLIB_SSA_XAUUSD!$AA$2:$AA$2401,ALGLIB_SSA_XAUUSD!$Q$2:$Q$2401,"",0)</f>
        <v/>
      </c>
      <c r="L345">
        <f>_xlfn.XLOOKUP($A345,ALGLIB_SSA_XAUUSD!$AA$2:$AA$2401,ALGLIB_SSA_XAUUSD!$R$2:$R$2401,"",0)</f>
        <v/>
      </c>
      <c r="M345">
        <f>_xlfn.XLOOKUP($A345,ALGLIB_SSA_XAUUSD!$AA$2:$AA$2401,ALGLIB_SSA_XAUUSD!$S$2:$S$2401,"",0)</f>
        <v/>
      </c>
      <c r="N345">
        <f>_xlfn.XLOOKUP($A345,ALGLIB_SSA_XAUUSD!$AA$2:$AA$2401,ALGLIB_SSA_XAUUSD!$T$2:$T$2401,"",0)</f>
        <v/>
      </c>
      <c r="O345">
        <f>_xlfn.XLOOKUP($A345,ALGLIB_SSA_XAUUSD!$AA$2:$AA$2401,ALGLIB_SSA_XAUUSD!$U$2:$U$2401,"",0)</f>
        <v/>
      </c>
      <c r="P345">
        <f>_xlfn.XLOOKUP($A345,ALGLIB_SSA_XAUUSD!$AA$2:$AA$2401,ALGLIB_SSA_XAUUSD!$V$2:$V$2401,"",0)</f>
        <v/>
      </c>
      <c r="S345">
        <f>A345</f>
        <v/>
      </c>
      <c r="T345">
        <f>J345</f>
        <v/>
      </c>
      <c r="U345">
        <f>K345</f>
        <v/>
      </c>
      <c r="V345" s="14">
        <f>IF($A345="","",MOD(ROW()-2,12)+1)</f>
        <v/>
      </c>
      <c r="W345">
        <f>L345</f>
        <v/>
      </c>
      <c r="X345" s="14">
        <f>IF(F345="","",F345)</f>
        <v/>
      </c>
      <c r="Y345" s="14">
        <f>IF(G345="","",G345)</f>
        <v/>
      </c>
      <c r="Z345">
        <f>M345</f>
        <v/>
      </c>
      <c r="AA345">
        <f>N345</f>
        <v/>
      </c>
      <c r="AB345" s="14">
        <f>IF(H345="","",H345)</f>
        <v/>
      </c>
      <c r="AC345">
        <f>O345</f>
        <v/>
      </c>
      <c r="AD345" s="14">
        <f>IF(I345="","",I345)</f>
        <v/>
      </c>
      <c r="AE345">
        <f>P345</f>
        <v/>
      </c>
      <c r="AH345">
        <f>IF(S345&lt;&gt;"",S345,AH344+900)</f>
        <v/>
      </c>
      <c r="AI345">
        <f>IF(T345&lt;&gt;"",T345,AI344)</f>
        <v/>
      </c>
      <c r="AJ345">
        <f>IF(U345&lt;&gt;"",U345,AJ344)</f>
        <v/>
      </c>
      <c r="AK345">
        <f>IF(W345&lt;&gt;"",W345,"")</f>
        <v/>
      </c>
      <c r="AL345" s="14">
        <f>IF(X345&lt;&gt;"",X345,"")</f>
        <v/>
      </c>
      <c r="AM345" s="14">
        <f>IF(Y345&lt;&gt;"",Y345,"")</f>
        <v/>
      </c>
      <c r="AN345" s="14">
        <f>IF(OR(AL345="",AM345=""),"",AL345-AM345)</f>
        <v/>
      </c>
      <c r="AO345">
        <f>IF(AN345="","",IF(AN345&gt;0,"Bullish","Bearish"))</f>
        <v/>
      </c>
      <c r="AP345">
        <f>IF(AO345="",AP344,AO345)</f>
        <v/>
      </c>
      <c r="AQ345" s="14">
        <f>IF(AB345&lt;&gt;"",AB345,"")</f>
        <v/>
      </c>
      <c r="AR345" s="14">
        <f>IF(AD345&lt;&gt;"",AD345,"")</f>
        <v/>
      </c>
      <c r="AS345">
        <f>IF(AS344+1=13,1,AS344+1)</f>
        <v/>
      </c>
      <c r="AT345">
        <f>IFERROR(IF(SLOPE($AQ$326:$AQ$337,$AS$326:$AS$337)&gt;0,MIN(3,ABS(SLOPE($AQ$326:$AQ$337,$AS$326:$AS$337))),IF(SLOPE($AQ$326:$AQ$337,$AS$326:$AS$337)&lt;-0.5,-0.5,0)),0)</f>
        <v/>
      </c>
      <c r="AU345">
        <f>IFERROR(IF(SLOPE($AR$326:$AR$337,$AS$326:$AS$337)&lt;0,MAX(-3,-ABS(SLOPE($AR$326:$AR$337,$AS$326:$AS$337))),IF(SLOPE($AR$326:$AR$337,$AS$326:$AS$337)&gt;0.5,0.5,0)),0)</f>
        <v/>
      </c>
      <c r="AV345">
        <f>($AQ$338+(AT345*(AS345-1)))</f>
        <v/>
      </c>
      <c r="AW345">
        <f>($AR$338+(AU345*(AS345-1)))</f>
        <v/>
      </c>
      <c r="AX345">
        <f>IF(AT345&gt;0,AV345+AT345,AV345)</f>
        <v/>
      </c>
      <c r="AY345">
        <f>IF(AU345&lt;0,AW345+AU345,AW345)</f>
        <v/>
      </c>
      <c r="BA345" s="14">
        <f>IFERROR(AX345-AQ345,"")</f>
        <v/>
      </c>
      <c r="BB345" s="14">
        <f>IFERROR(AY345-AR345,"")</f>
        <v/>
      </c>
      <c r="BD345">
        <f>AH345</f>
        <v/>
      </c>
      <c r="BE345">
        <f>AI345</f>
        <v/>
      </c>
      <c r="BF345">
        <f>AJ345</f>
        <v/>
      </c>
      <c r="BG345" s="14">
        <f>L345</f>
        <v/>
      </c>
      <c r="BH345" s="14">
        <f>IF(X345="","",X345)</f>
        <v/>
      </c>
      <c r="BI345" s="14">
        <f>IF(Y345="","",Y345)</f>
        <v/>
      </c>
      <c r="BJ345">
        <f>Z345</f>
        <v/>
      </c>
      <c r="BK345">
        <f>AA345</f>
        <v/>
      </c>
      <c r="BL345">
        <f>IFERROR(AX345,"")</f>
        <v/>
      </c>
      <c r="BM345">
        <f>IFERROR(AY345,"")</f>
        <v/>
      </c>
    </row>
    <row r="346" ht="14.25" customHeight="1">
      <c r="A346">
        <f>ALGLIB_SSA_XAUUSD!AA346</f>
        <v/>
      </c>
      <c r="B346">
        <f>IF($A346="","",INDEX(ALGLIB_SSA_XAUUSD!$B$2:$B$2401,MATCH($A346,ALGLIB_SSA_XAUUSD!$A$2:$A$2401,1)))</f>
        <v/>
      </c>
      <c r="C346">
        <f>IF($A346="","",INDEX(ALGLIB_SSA_XAUUSD!$C$2:$C$2401,MATCH($A346,ALGLIB_SSA_XAUUSD!$A$2:$A$2401,1)))</f>
        <v/>
      </c>
      <c r="D346" s="14">
        <f>IF($A346="","",INT((ROW()-2)/12)+1)</f>
        <v/>
      </c>
      <c r="E346" s="14">
        <f>IF(AND(E350&lt;&gt;"",D350=D338+1),E338+(E350-E338)*8/12,"")</f>
        <v/>
      </c>
      <c r="F346" s="14">
        <f>IF(AND(F350&lt;&gt;"",D350=D338+1),F338+(F350-F338)*8/12,"")</f>
        <v/>
      </c>
      <c r="G346" s="14">
        <f>IF(AND(G350&lt;&gt;"",D350=D338+1),G338+(G350-G338)*8/12,"")</f>
        <v/>
      </c>
      <c r="H346" s="14">
        <f>IF(AND(H350&lt;&gt;"",D350=D338+1),H338+(H350-H338)*8/12,"")</f>
        <v/>
      </c>
      <c r="I346" s="14">
        <f>IF(AND(L350&lt;&gt;"",D350=D338+1),I338+(I350-I338)*8/12,"")</f>
        <v/>
      </c>
      <c r="J346">
        <f>_xlfn.XLOOKUP($A346,ALGLIB_SSA_XAUUSD!$AA$2:$AA$2401,ALGLIB_SSA_XAUUSD!$P$2:$P$2401,"",0)</f>
        <v/>
      </c>
      <c r="K346">
        <f>_xlfn.XLOOKUP($A346,ALGLIB_SSA_XAUUSD!$AA$2:$AA$2401,ALGLIB_SSA_XAUUSD!$Q$2:$Q$2401,"",0)</f>
        <v/>
      </c>
      <c r="L346">
        <f>_xlfn.XLOOKUP($A346,ALGLIB_SSA_XAUUSD!$AA$2:$AA$2401,ALGLIB_SSA_XAUUSD!$R$2:$R$2401,"",0)</f>
        <v/>
      </c>
      <c r="M346">
        <f>_xlfn.XLOOKUP($A346,ALGLIB_SSA_XAUUSD!$AA$2:$AA$2401,ALGLIB_SSA_XAUUSD!$S$2:$S$2401,"",0)</f>
        <v/>
      </c>
      <c r="N346">
        <f>_xlfn.XLOOKUP($A346,ALGLIB_SSA_XAUUSD!$AA$2:$AA$2401,ALGLIB_SSA_XAUUSD!$T$2:$T$2401,"",0)</f>
        <v/>
      </c>
      <c r="O346">
        <f>_xlfn.XLOOKUP($A346,ALGLIB_SSA_XAUUSD!$AA$2:$AA$2401,ALGLIB_SSA_XAUUSD!$U$2:$U$2401,"",0)</f>
        <v/>
      </c>
      <c r="P346">
        <f>_xlfn.XLOOKUP($A346,ALGLIB_SSA_XAUUSD!$AA$2:$AA$2401,ALGLIB_SSA_XAUUSD!$V$2:$V$2401,"",0)</f>
        <v/>
      </c>
      <c r="S346">
        <f>A346</f>
        <v/>
      </c>
      <c r="T346">
        <f>J346</f>
        <v/>
      </c>
      <c r="U346">
        <f>K346</f>
        <v/>
      </c>
      <c r="V346" s="14">
        <f>IF($A346="","",MOD(ROW()-2,12)+1)</f>
        <v/>
      </c>
      <c r="W346">
        <f>L346</f>
        <v/>
      </c>
      <c r="X346" s="14">
        <f>IF(F346="","",F346)</f>
        <v/>
      </c>
      <c r="Y346" s="14">
        <f>IF(G346="","",G346)</f>
        <v/>
      </c>
      <c r="Z346">
        <f>M346</f>
        <v/>
      </c>
      <c r="AA346">
        <f>N346</f>
        <v/>
      </c>
      <c r="AB346" s="14">
        <f>IF(H346="","",H346)</f>
        <v/>
      </c>
      <c r="AC346">
        <f>O346</f>
        <v/>
      </c>
      <c r="AD346" s="14">
        <f>IF(I346="","",I346)</f>
        <v/>
      </c>
      <c r="AE346">
        <f>P346</f>
        <v/>
      </c>
      <c r="AH346">
        <f>IF(S346&lt;&gt;"",S346,AH345+900)</f>
        <v/>
      </c>
      <c r="AI346">
        <f>IF(T346&lt;&gt;"",T346,AI345)</f>
        <v/>
      </c>
      <c r="AJ346">
        <f>IF(U346&lt;&gt;"",U346,AJ345)</f>
        <v/>
      </c>
      <c r="AK346">
        <f>IF(W346&lt;&gt;"",W346,"")</f>
        <v/>
      </c>
      <c r="AL346" s="14">
        <f>IF(X346&lt;&gt;"",X346,"")</f>
        <v/>
      </c>
      <c r="AM346" s="14">
        <f>IF(Y346&lt;&gt;"",Y346,"")</f>
        <v/>
      </c>
      <c r="AN346" s="14">
        <f>IF(OR(AL346="",AM346=""),"",AL346-AM346)</f>
        <v/>
      </c>
      <c r="AO346">
        <f>IF(AN346="","",IF(AN346&gt;0,"Bullish","Bearish"))</f>
        <v/>
      </c>
      <c r="AP346">
        <f>IF(AO346="",AP345,AO346)</f>
        <v/>
      </c>
      <c r="AQ346" s="14">
        <f>IF(AB346&lt;&gt;"",AB346,"")</f>
        <v/>
      </c>
      <c r="AR346" s="14">
        <f>IF(AD346&lt;&gt;"",AD346,"")</f>
        <v/>
      </c>
      <c r="AS346">
        <f>IF(AS345+1=13,1,AS345+1)</f>
        <v/>
      </c>
      <c r="AT346">
        <f>IFERROR(IF(SLOPE($AQ$326:$AQ$337,$AS$326:$AS$337)&gt;0,MIN(3,ABS(SLOPE($AQ$326:$AQ$337,$AS$326:$AS$337))),IF(SLOPE($AQ$326:$AQ$337,$AS$326:$AS$337)&lt;-0.5,-0.5,0)),0)</f>
        <v/>
      </c>
      <c r="AU346">
        <f>IFERROR(IF(SLOPE($AR$326:$AR$337,$AS$326:$AS$337)&lt;0,MAX(-3,-ABS(SLOPE($AR$326:$AR$337,$AS$326:$AS$337))),IF(SLOPE($AR$326:$AR$337,$AS$326:$AS$337)&gt;0.5,0.5,0)),0)</f>
        <v/>
      </c>
      <c r="AV346">
        <f>($AQ$338+(AT346*(AS346-1)))</f>
        <v/>
      </c>
      <c r="AW346">
        <f>($AR$338+(AU346*(AS346-1)))</f>
        <v/>
      </c>
      <c r="AX346">
        <f>IF(AT346&gt;0,AV346+AT346,AV346)</f>
        <v/>
      </c>
      <c r="AY346">
        <f>IF(AU346&lt;0,AW346+AU346,AW346)</f>
        <v/>
      </c>
      <c r="BA346" s="14">
        <f>IFERROR(AX346-AQ346,"")</f>
        <v/>
      </c>
      <c r="BB346" s="14">
        <f>IFERROR(AY346-AR346,"")</f>
        <v/>
      </c>
      <c r="BD346">
        <f>AH346</f>
        <v/>
      </c>
      <c r="BE346">
        <f>AI346</f>
        <v/>
      </c>
      <c r="BF346">
        <f>AJ346</f>
        <v/>
      </c>
      <c r="BG346" s="14">
        <f>L346</f>
        <v/>
      </c>
      <c r="BH346" s="14">
        <f>IF(X346="","",X346)</f>
        <v/>
      </c>
      <c r="BI346" s="14">
        <f>IF(Y346="","",Y346)</f>
        <v/>
      </c>
      <c r="BJ346">
        <f>Z346</f>
        <v/>
      </c>
      <c r="BK346">
        <f>AA346</f>
        <v/>
      </c>
      <c r="BL346">
        <f>IFERROR(AX346,"")</f>
        <v/>
      </c>
      <c r="BM346">
        <f>IFERROR(AY346,"")</f>
        <v/>
      </c>
    </row>
    <row r="347" ht="14.25" customHeight="1">
      <c r="A347">
        <f>ALGLIB_SSA_XAUUSD!AA347</f>
        <v/>
      </c>
      <c r="B347">
        <f>IF($A347="","",INDEX(ALGLIB_SSA_XAUUSD!$B$2:$B$2401,MATCH($A347,ALGLIB_SSA_XAUUSD!$A$2:$A$2401,1)))</f>
        <v/>
      </c>
      <c r="C347">
        <f>IF($A347="","",INDEX(ALGLIB_SSA_XAUUSD!$C$2:$C$2401,MATCH($A347,ALGLIB_SSA_XAUUSD!$A$2:$A$2401,1)))</f>
        <v/>
      </c>
      <c r="D347" s="14">
        <f>IF($A347="","",INT((ROW()-2)/12)+1)</f>
        <v/>
      </c>
      <c r="E347" s="14">
        <f>IF(AND(E350&lt;&gt;"",D350=D338+1),E338+(E350-E338)*9/12,"")</f>
        <v/>
      </c>
      <c r="F347" s="14">
        <f>IF(AND(F350&lt;&gt;"",D350=D338+1),F338+(F350-F338)*9/12,"")</f>
        <v/>
      </c>
      <c r="G347" s="14">
        <f>IF(AND(G350&lt;&gt;"",D350=D338+1),G338+(G350-G338)*9/12,"")</f>
        <v/>
      </c>
      <c r="H347" s="14">
        <f>IF(AND(H350&lt;&gt;"",D350=D338+1),H338+(H350-H338)*9/12,"")</f>
        <v/>
      </c>
      <c r="I347" s="14">
        <f>IF(AND(L350&lt;&gt;"",D350=D338+1),I338+(I350-I338)*9/12,"")</f>
        <v/>
      </c>
      <c r="J347">
        <f>_xlfn.XLOOKUP($A347,ALGLIB_SSA_XAUUSD!$AA$2:$AA$2401,ALGLIB_SSA_XAUUSD!$P$2:$P$2401,"",0)</f>
        <v/>
      </c>
      <c r="K347">
        <f>_xlfn.XLOOKUP($A347,ALGLIB_SSA_XAUUSD!$AA$2:$AA$2401,ALGLIB_SSA_XAUUSD!$Q$2:$Q$2401,"",0)</f>
        <v/>
      </c>
      <c r="L347">
        <f>_xlfn.XLOOKUP($A347,ALGLIB_SSA_XAUUSD!$AA$2:$AA$2401,ALGLIB_SSA_XAUUSD!$R$2:$R$2401,"",0)</f>
        <v/>
      </c>
      <c r="M347">
        <f>_xlfn.XLOOKUP($A347,ALGLIB_SSA_XAUUSD!$AA$2:$AA$2401,ALGLIB_SSA_XAUUSD!$S$2:$S$2401,"",0)</f>
        <v/>
      </c>
      <c r="N347">
        <f>_xlfn.XLOOKUP($A347,ALGLIB_SSA_XAUUSD!$AA$2:$AA$2401,ALGLIB_SSA_XAUUSD!$T$2:$T$2401,"",0)</f>
        <v/>
      </c>
      <c r="O347">
        <f>_xlfn.XLOOKUP($A347,ALGLIB_SSA_XAUUSD!$AA$2:$AA$2401,ALGLIB_SSA_XAUUSD!$U$2:$U$2401,"",0)</f>
        <v/>
      </c>
      <c r="P347">
        <f>_xlfn.XLOOKUP($A347,ALGLIB_SSA_XAUUSD!$AA$2:$AA$2401,ALGLIB_SSA_XAUUSD!$V$2:$V$2401,"",0)</f>
        <v/>
      </c>
      <c r="S347">
        <f>A347</f>
        <v/>
      </c>
      <c r="T347">
        <f>J347</f>
        <v/>
      </c>
      <c r="U347">
        <f>K347</f>
        <v/>
      </c>
      <c r="V347" s="14">
        <f>IF($A347="","",MOD(ROW()-2,12)+1)</f>
        <v/>
      </c>
      <c r="W347">
        <f>L347</f>
        <v/>
      </c>
      <c r="X347" s="14">
        <f>IF(F347="","",F347)</f>
        <v/>
      </c>
      <c r="Y347" s="14">
        <f>IF(G347="","",G347)</f>
        <v/>
      </c>
      <c r="Z347">
        <f>M347</f>
        <v/>
      </c>
      <c r="AA347">
        <f>N347</f>
        <v/>
      </c>
      <c r="AB347" s="14">
        <f>IF(H347="","",H347)</f>
        <v/>
      </c>
      <c r="AC347">
        <f>O347</f>
        <v/>
      </c>
      <c r="AD347" s="14">
        <f>IF(I347="","",I347)</f>
        <v/>
      </c>
      <c r="AE347">
        <f>P347</f>
        <v/>
      </c>
      <c r="AH347">
        <f>IF(S347&lt;&gt;"",S347,AH346+900)</f>
        <v/>
      </c>
      <c r="AI347">
        <f>IF(T347&lt;&gt;"",T347,AI346)</f>
        <v/>
      </c>
      <c r="AJ347">
        <f>IF(U347&lt;&gt;"",U347,AJ346)</f>
        <v/>
      </c>
      <c r="AK347">
        <f>IF(W347&lt;&gt;"",W347,"")</f>
        <v/>
      </c>
      <c r="AL347" s="14">
        <f>IF(X347&lt;&gt;"",X347,"")</f>
        <v/>
      </c>
      <c r="AM347" s="14">
        <f>IF(Y347&lt;&gt;"",Y347,"")</f>
        <v/>
      </c>
      <c r="AN347" s="14">
        <f>IF(OR(AL347="",AM347=""),"",AL347-AM347)</f>
        <v/>
      </c>
      <c r="AO347">
        <f>IF(AN347="","",IF(AN347&gt;0,"Bullish","Bearish"))</f>
        <v/>
      </c>
      <c r="AP347">
        <f>IF(AO347="",AP346,AO347)</f>
        <v/>
      </c>
      <c r="AQ347" s="14">
        <f>IF(AB347&lt;&gt;"",AB347,"")</f>
        <v/>
      </c>
      <c r="AR347" s="14">
        <f>IF(AD347&lt;&gt;"",AD347,"")</f>
        <v/>
      </c>
      <c r="AS347">
        <f>IF(AS346+1=13,1,AS346+1)</f>
        <v/>
      </c>
      <c r="AT347">
        <f>IFERROR(IF(SLOPE($AQ$326:$AQ$337,$AS$326:$AS$337)&gt;0,MIN(3,ABS(SLOPE($AQ$326:$AQ$337,$AS$326:$AS$337))),IF(SLOPE($AQ$326:$AQ$337,$AS$326:$AS$337)&lt;-0.5,-0.5,0)),0)</f>
        <v/>
      </c>
      <c r="AU347">
        <f>IFERROR(IF(SLOPE($AR$326:$AR$337,$AS$326:$AS$337)&lt;0,MAX(-3,-ABS(SLOPE($AR$326:$AR$337,$AS$326:$AS$337))),IF(SLOPE($AR$326:$AR$337,$AS$326:$AS$337)&gt;0.5,0.5,0)),0)</f>
        <v/>
      </c>
      <c r="AV347">
        <f>($AQ$338+(AT347*(AS347-1)))</f>
        <v/>
      </c>
      <c r="AW347">
        <f>($AR$338+(AU347*(AS347-1)))</f>
        <v/>
      </c>
      <c r="AX347">
        <f>IF(AT347&gt;0,AV347+AT347,AV347)</f>
        <v/>
      </c>
      <c r="AY347">
        <f>IF(AU347&lt;0,AW347+AU347,AW347)</f>
        <v/>
      </c>
      <c r="BA347" s="14">
        <f>IFERROR(AX347-AQ347,"")</f>
        <v/>
      </c>
      <c r="BB347" s="14">
        <f>IFERROR(AY347-AR347,"")</f>
        <v/>
      </c>
      <c r="BD347">
        <f>AH347</f>
        <v/>
      </c>
      <c r="BE347">
        <f>AI347</f>
        <v/>
      </c>
      <c r="BF347">
        <f>AJ347</f>
        <v/>
      </c>
      <c r="BG347" s="14">
        <f>L347</f>
        <v/>
      </c>
      <c r="BH347" s="14">
        <f>IF(X347="","",X347)</f>
        <v/>
      </c>
      <c r="BI347" s="14">
        <f>IF(Y347="","",Y347)</f>
        <v/>
      </c>
      <c r="BJ347">
        <f>Z347</f>
        <v/>
      </c>
      <c r="BK347">
        <f>AA347</f>
        <v/>
      </c>
      <c r="BL347">
        <f>IFERROR(AX347,"")</f>
        <v/>
      </c>
      <c r="BM347">
        <f>IFERROR(AY347,"")</f>
        <v/>
      </c>
    </row>
    <row r="348" ht="14.25" customHeight="1">
      <c r="A348">
        <f>ALGLIB_SSA_XAUUSD!AA348</f>
        <v/>
      </c>
      <c r="B348">
        <f>IF($A348="","",INDEX(ALGLIB_SSA_XAUUSD!$B$2:$B$2401,MATCH($A348,ALGLIB_SSA_XAUUSD!$A$2:$A$2401,1)))</f>
        <v/>
      </c>
      <c r="C348">
        <f>IF($A348="","",INDEX(ALGLIB_SSA_XAUUSD!$C$2:$C$2401,MATCH($A348,ALGLIB_SSA_XAUUSD!$A$2:$A$2401,1)))</f>
        <v/>
      </c>
      <c r="D348" s="14">
        <f>IF($A348="","",INT((ROW()-2)/12)+1)</f>
        <v/>
      </c>
      <c r="E348" s="14">
        <f>IF(AND(E350&lt;&gt;"",D350=D338+1),E338+(E350-E338)*10/12,"")</f>
        <v/>
      </c>
      <c r="F348" s="14">
        <f>IF(AND(F350&lt;&gt;"",D350=D338+1),F338+(F350-F338)*10/12,"")</f>
        <v/>
      </c>
      <c r="G348" s="14">
        <f>IF(AND(G350&lt;&gt;"",D350=D338+1),G338+(G350-G338)*10/12,"")</f>
        <v/>
      </c>
      <c r="H348" s="14">
        <f>IF(AND(H350&lt;&gt;"",D350=D338+1),H338+(H350-H338)*10/12,"")</f>
        <v/>
      </c>
      <c r="I348" s="14">
        <f>IF(AND(L350&lt;&gt;"",D350=D338+1),I338+(I350-I338)*10/12,"")</f>
        <v/>
      </c>
      <c r="J348">
        <f>_xlfn.XLOOKUP($A348,ALGLIB_SSA_XAUUSD!$AA$2:$AA$2401,ALGLIB_SSA_XAUUSD!$P$2:$P$2401,"",0)</f>
        <v/>
      </c>
      <c r="K348">
        <f>_xlfn.XLOOKUP($A348,ALGLIB_SSA_XAUUSD!$AA$2:$AA$2401,ALGLIB_SSA_XAUUSD!$Q$2:$Q$2401,"",0)</f>
        <v/>
      </c>
      <c r="L348">
        <f>_xlfn.XLOOKUP($A348,ALGLIB_SSA_XAUUSD!$AA$2:$AA$2401,ALGLIB_SSA_XAUUSD!$R$2:$R$2401,"",0)</f>
        <v/>
      </c>
      <c r="M348">
        <f>_xlfn.XLOOKUP($A348,ALGLIB_SSA_XAUUSD!$AA$2:$AA$2401,ALGLIB_SSA_XAUUSD!$S$2:$S$2401,"",0)</f>
        <v/>
      </c>
      <c r="N348">
        <f>_xlfn.XLOOKUP($A348,ALGLIB_SSA_XAUUSD!$AA$2:$AA$2401,ALGLIB_SSA_XAUUSD!$T$2:$T$2401,"",0)</f>
        <v/>
      </c>
      <c r="O348">
        <f>_xlfn.XLOOKUP($A348,ALGLIB_SSA_XAUUSD!$AA$2:$AA$2401,ALGLIB_SSA_XAUUSD!$U$2:$U$2401,"",0)</f>
        <v/>
      </c>
      <c r="P348">
        <f>_xlfn.XLOOKUP($A348,ALGLIB_SSA_XAUUSD!$AA$2:$AA$2401,ALGLIB_SSA_XAUUSD!$V$2:$V$2401,"",0)</f>
        <v/>
      </c>
      <c r="S348">
        <f>A348</f>
        <v/>
      </c>
      <c r="T348">
        <f>J348</f>
        <v/>
      </c>
      <c r="U348">
        <f>K348</f>
        <v/>
      </c>
      <c r="V348" s="14">
        <f>IF($A348="","",MOD(ROW()-2,12)+1)</f>
        <v/>
      </c>
      <c r="W348">
        <f>L348</f>
        <v/>
      </c>
      <c r="X348" s="14">
        <f>IF(F348="","",F348)</f>
        <v/>
      </c>
      <c r="Y348" s="14">
        <f>IF(G348="","",G348)</f>
        <v/>
      </c>
      <c r="Z348">
        <f>M348</f>
        <v/>
      </c>
      <c r="AA348">
        <f>N348</f>
        <v/>
      </c>
      <c r="AB348" s="14">
        <f>IF(H348="","",H348)</f>
        <v/>
      </c>
      <c r="AC348">
        <f>O348</f>
        <v/>
      </c>
      <c r="AD348" s="14">
        <f>IF(I348="","",I348)</f>
        <v/>
      </c>
      <c r="AE348">
        <f>P348</f>
        <v/>
      </c>
      <c r="AH348">
        <f>IF(S348&lt;&gt;"",S348,AH347+900)</f>
        <v/>
      </c>
      <c r="AI348">
        <f>IF(T348&lt;&gt;"",T348,AI347)</f>
        <v/>
      </c>
      <c r="AJ348">
        <f>IF(U348&lt;&gt;"",U348,AJ347)</f>
        <v/>
      </c>
      <c r="AK348">
        <f>IF(W348&lt;&gt;"",W348,"")</f>
        <v/>
      </c>
      <c r="AL348" s="14">
        <f>IF(X348&lt;&gt;"",X348,"")</f>
        <v/>
      </c>
      <c r="AM348" s="14">
        <f>IF(Y348&lt;&gt;"",Y348,"")</f>
        <v/>
      </c>
      <c r="AN348" s="14">
        <f>IF(OR(AL348="",AM348=""),"",AL348-AM348)</f>
        <v/>
      </c>
      <c r="AO348">
        <f>IF(AN348="","",IF(AN348&gt;0,"Bullish","Bearish"))</f>
        <v/>
      </c>
      <c r="AP348">
        <f>IF(AO348="",AP347,AO348)</f>
        <v/>
      </c>
      <c r="AQ348" s="14">
        <f>IF(AB348&lt;&gt;"",AB348,"")</f>
        <v/>
      </c>
      <c r="AR348" s="14">
        <f>IF(AD348&lt;&gt;"",AD348,"")</f>
        <v/>
      </c>
      <c r="AS348">
        <f>IF(AS347+1=13,1,AS347+1)</f>
        <v/>
      </c>
      <c r="AT348">
        <f>IFERROR(IF(SLOPE($AQ$326:$AQ$337,$AS$326:$AS$337)&gt;0,MIN(3,ABS(SLOPE($AQ$326:$AQ$337,$AS$326:$AS$337))),IF(SLOPE($AQ$326:$AQ$337,$AS$326:$AS$337)&lt;-0.5,-0.5,0)),0)</f>
        <v/>
      </c>
      <c r="AU348">
        <f>IFERROR(IF(SLOPE($AR$326:$AR$337,$AS$326:$AS$337)&lt;0,MAX(-3,-ABS(SLOPE($AR$326:$AR$337,$AS$326:$AS$337))),IF(SLOPE($AR$326:$AR$337,$AS$326:$AS$337)&gt;0.5,0.5,0)),0)</f>
        <v/>
      </c>
      <c r="AV348">
        <f>($AQ$338+(AT348*(AS348-1)))</f>
        <v/>
      </c>
      <c r="AW348">
        <f>($AR$338+(AU348*(AS348-1)))</f>
        <v/>
      </c>
      <c r="AX348">
        <f>IF(AT348&gt;0,AV348+AT348,AV348)</f>
        <v/>
      </c>
      <c r="AY348">
        <f>IF(AU348&lt;0,AW348+AU348,AW348)</f>
        <v/>
      </c>
      <c r="BA348" s="14">
        <f>IFERROR(AX348-AQ348,"")</f>
        <v/>
      </c>
      <c r="BB348" s="14">
        <f>IFERROR(AY348-AR348,"")</f>
        <v/>
      </c>
      <c r="BD348">
        <f>AH348</f>
        <v/>
      </c>
      <c r="BE348">
        <f>AI348</f>
        <v/>
      </c>
      <c r="BF348">
        <f>AJ348</f>
        <v/>
      </c>
      <c r="BG348" s="14">
        <f>L348</f>
        <v/>
      </c>
      <c r="BH348" s="14">
        <f>IF(X348="","",X348)</f>
        <v/>
      </c>
      <c r="BI348" s="14">
        <f>IF(Y348="","",Y348)</f>
        <v/>
      </c>
      <c r="BJ348">
        <f>Z348</f>
        <v/>
      </c>
      <c r="BK348">
        <f>AA348</f>
        <v/>
      </c>
      <c r="BL348">
        <f>IFERROR(AX348,"")</f>
        <v/>
      </c>
      <c r="BM348">
        <f>IFERROR(AY348,"")</f>
        <v/>
      </c>
    </row>
    <row r="349" ht="14.25" customHeight="1">
      <c r="A349">
        <f>ALGLIB_SSA_XAUUSD!AA349</f>
        <v/>
      </c>
      <c r="B349">
        <f>IF($A349="","",INDEX(ALGLIB_SSA_XAUUSD!$B$2:$B$2401,MATCH($A349,ALGLIB_SSA_XAUUSD!$A$2:$A$2401,1)))</f>
        <v/>
      </c>
      <c r="C349">
        <f>IF($A349="","",INDEX(ALGLIB_SSA_XAUUSD!$C$2:$C$2401,MATCH($A349,ALGLIB_SSA_XAUUSD!$A$2:$A$2401,1)))</f>
        <v/>
      </c>
      <c r="D349" s="14">
        <f>IF($A349="","",INT((ROW()-2)/12)+1)</f>
        <v/>
      </c>
      <c r="E349" s="14">
        <f>IF(AND(E350&lt;&gt;"",D350=D338+1),E338+(E350-E338)*11/12,"")</f>
        <v/>
      </c>
      <c r="F349" s="14">
        <f>IF(AND(F350&lt;&gt;"",D350=D338+1),F338+(F350-F338)*11/12,"")</f>
        <v/>
      </c>
      <c r="G349" s="14">
        <f>IF(AND(G350&lt;&gt;"",D350=D338+1),G338+(G350-G338)*11/12,"")</f>
        <v/>
      </c>
      <c r="H349" s="14">
        <f>IF(AND(H350&lt;&gt;"",D350=D338+1),H338+(H350-H338)*11/12,"")</f>
        <v/>
      </c>
      <c r="I349" s="14">
        <f>IF(AND(L350&lt;&gt;"",D350=D338+1),I338+(I350-I338)*11/12,"")</f>
        <v/>
      </c>
      <c r="J349">
        <f>_xlfn.XLOOKUP($A349,ALGLIB_SSA_XAUUSD!$AA$2:$AA$2401,ALGLIB_SSA_XAUUSD!$P$2:$P$2401,"",0)</f>
        <v/>
      </c>
      <c r="K349">
        <f>_xlfn.XLOOKUP($A349,ALGLIB_SSA_XAUUSD!$AA$2:$AA$2401,ALGLIB_SSA_XAUUSD!$Q$2:$Q$2401,"",0)</f>
        <v/>
      </c>
      <c r="L349">
        <f>_xlfn.XLOOKUP($A349,ALGLIB_SSA_XAUUSD!$AA$2:$AA$2401,ALGLIB_SSA_XAUUSD!$R$2:$R$2401,"",0)</f>
        <v/>
      </c>
      <c r="M349">
        <f>_xlfn.XLOOKUP($A349,ALGLIB_SSA_XAUUSD!$AA$2:$AA$2401,ALGLIB_SSA_XAUUSD!$S$2:$S$2401,"",0)</f>
        <v/>
      </c>
      <c r="N349">
        <f>_xlfn.XLOOKUP($A349,ALGLIB_SSA_XAUUSD!$AA$2:$AA$2401,ALGLIB_SSA_XAUUSD!$T$2:$T$2401,"",0)</f>
        <v/>
      </c>
      <c r="O349">
        <f>_xlfn.XLOOKUP($A349,ALGLIB_SSA_XAUUSD!$AA$2:$AA$2401,ALGLIB_SSA_XAUUSD!$U$2:$U$2401,"",0)</f>
        <v/>
      </c>
      <c r="P349">
        <f>_xlfn.XLOOKUP($A349,ALGLIB_SSA_XAUUSD!$AA$2:$AA$2401,ALGLIB_SSA_XAUUSD!$V$2:$V$2401,"",0)</f>
        <v/>
      </c>
      <c r="S349">
        <f>A349</f>
        <v/>
      </c>
      <c r="T349">
        <f>J349</f>
        <v/>
      </c>
      <c r="U349">
        <f>K349</f>
        <v/>
      </c>
      <c r="V349" s="14">
        <f>IF($A349="","",MOD(ROW()-2,12)+1)</f>
        <v/>
      </c>
      <c r="W349">
        <f>L349</f>
        <v/>
      </c>
      <c r="X349" s="14">
        <f>IF(F349="","",F349)</f>
        <v/>
      </c>
      <c r="Y349" s="14">
        <f>IF(G349="","",G349)</f>
        <v/>
      </c>
      <c r="Z349">
        <f>M349</f>
        <v/>
      </c>
      <c r="AA349">
        <f>N349</f>
        <v/>
      </c>
      <c r="AB349" s="14">
        <f>IF(H349="","",H349)</f>
        <v/>
      </c>
      <c r="AC349">
        <f>O349</f>
        <v/>
      </c>
      <c r="AD349" s="14">
        <f>IF(I349="","",I349)</f>
        <v/>
      </c>
      <c r="AE349">
        <f>P349</f>
        <v/>
      </c>
      <c r="AH349">
        <f>IF(S349&lt;&gt;"",S349,AH348+900)</f>
        <v/>
      </c>
      <c r="AI349">
        <f>IF(T349&lt;&gt;"",T349,AI348)</f>
        <v/>
      </c>
      <c r="AJ349">
        <f>IF(U349&lt;&gt;"",U349,AJ348)</f>
        <v/>
      </c>
      <c r="AK349">
        <f>IF(W349&lt;&gt;"",W349,"")</f>
        <v/>
      </c>
      <c r="AL349" s="14">
        <f>IF(X349&lt;&gt;"",X349,"")</f>
        <v/>
      </c>
      <c r="AM349" s="14">
        <f>IF(Y349&lt;&gt;"",Y349,"")</f>
        <v/>
      </c>
      <c r="AN349" s="14">
        <f>IF(OR(AL349="",AM349=""),"",AL349-AM349)</f>
        <v/>
      </c>
      <c r="AO349">
        <f>IF(AN349="","",IF(AN349&gt;0,"Bullish","Bearish"))</f>
        <v/>
      </c>
      <c r="AP349">
        <f>IF(AO349="",AP348,AO349)</f>
        <v/>
      </c>
      <c r="AQ349" s="14">
        <f>IF(AB349&lt;&gt;"",AB349,"")</f>
        <v/>
      </c>
      <c r="AR349" s="14">
        <f>IF(AD349&lt;&gt;"",AD349,"")</f>
        <v/>
      </c>
      <c r="AS349">
        <f>IF(AS348+1=13,1,AS348+1)</f>
        <v/>
      </c>
      <c r="AT349">
        <f>IFERROR(IF(SLOPE($AQ$326:$AQ$337,$AS$326:$AS$337)&gt;0,MIN(3,ABS(SLOPE($AQ$326:$AQ$337,$AS$326:$AS$337))),IF(SLOPE($AQ$326:$AQ$337,$AS$326:$AS$337)&lt;-0.5,-0.5,0)),0)</f>
        <v/>
      </c>
      <c r="AU349">
        <f>IFERROR(IF(SLOPE($AR$326:$AR$337,$AS$326:$AS$337)&lt;0,MAX(-3,-ABS(SLOPE($AR$326:$AR$337,$AS$326:$AS$337))),IF(SLOPE($AR$326:$AR$337,$AS$326:$AS$337)&gt;0.5,0.5,0)),0)</f>
        <v/>
      </c>
      <c r="AV349">
        <f>($AQ$338+(AT349*(AS349-1)))</f>
        <v/>
      </c>
      <c r="AW349">
        <f>($AR$338+(AU349*(AS349-1)))</f>
        <v/>
      </c>
      <c r="AX349">
        <f>IF(AT349&gt;0,AV349+AT349,AV349)</f>
        <v/>
      </c>
      <c r="AY349">
        <f>IF(AU349&lt;0,AW349+AU349,AW349)</f>
        <v/>
      </c>
      <c r="BA349" s="14">
        <f>IFERROR(AX349-AQ349,"")</f>
        <v/>
      </c>
      <c r="BB349" s="14">
        <f>IFERROR(AY349-AR349,"")</f>
        <v/>
      </c>
      <c r="BD349">
        <f>AH349</f>
        <v/>
      </c>
      <c r="BE349">
        <f>AI349</f>
        <v/>
      </c>
      <c r="BF349">
        <f>AJ349</f>
        <v/>
      </c>
      <c r="BG349" s="14">
        <f>L349</f>
        <v/>
      </c>
      <c r="BH349" s="14">
        <f>IF(X349="","",X349)</f>
        <v/>
      </c>
      <c r="BI349" s="14">
        <f>IF(Y349="","",Y349)</f>
        <v/>
      </c>
      <c r="BJ349">
        <f>Z349</f>
        <v/>
      </c>
      <c r="BK349">
        <f>AA349</f>
        <v/>
      </c>
      <c r="BL349">
        <f>IFERROR(AX349,"")</f>
        <v/>
      </c>
      <c r="BM349">
        <f>IFERROR(AY349,"")</f>
        <v/>
      </c>
    </row>
    <row r="350" ht="14.25" customHeight="1">
      <c r="A350">
        <f>ALGLIB_SSA_XAUUSD!AA350</f>
        <v/>
      </c>
      <c r="B350">
        <f>IF($A350="","",INDEX(ALGLIB_SSA_XAUUSD!$B$2:$B$2401,MATCH($A350,ALGLIB_SSA_XAUUSD!$A$2:$A$2401,1)))</f>
        <v/>
      </c>
      <c r="C350">
        <f>IF($A350="","",INDEX(ALGLIB_SSA_XAUUSD!$C$2:$C$2401,MATCH($A350,ALGLIB_SSA_XAUUSD!$A$2:$A$2401,1)))</f>
        <v/>
      </c>
      <c r="D350" s="14">
        <f>IF($A350="","",INT((ROW()-2)/12)+1)</f>
        <v/>
      </c>
      <c r="E350" s="14">
        <f>IF($A350="","",INDEX(ALGLIB_SSA_XAUUSD!$D$2:$D$2401,MATCH($A350,ALGLIB_SSA_XAUUSD!$A$2:$A$2401,1)))</f>
        <v/>
      </c>
      <c r="F350" s="14">
        <f>IF($A350="","",INDEX(ALGLIB_SSA_XAUUSD!$E$2:$E$2401,MATCH($A350,ALGLIB_SSA_XAUUSD!$A$2:$A$2401,1)))</f>
        <v/>
      </c>
      <c r="G350" s="14">
        <f>IF($A350="","",INDEX(ALGLIB_SSA_XAUUSD!$F$2:$F$2401,MATCH($A350,ALGLIB_SSA_XAUUSD!$A$2:$A$2401,1)))</f>
        <v/>
      </c>
      <c r="H350" s="14">
        <f>IF($A350="","",INDEX(ALGLIB_SSA_XAUUSD!$G$2:$G$2401,MATCH($A350,ALGLIB_SSA_XAUUSD!$A$2:$A$2401,1)))</f>
        <v/>
      </c>
      <c r="I350" s="14">
        <f>IF($A350="","",INDEX(ALGLIB_SSA_XAUUSD!$H$2:$H$2401,MATCH($A350,ALGLIB_SSA_XAUUSD!$A$2:$A$2401,1)))</f>
        <v/>
      </c>
      <c r="J350">
        <f>_xlfn.XLOOKUP($A350,ALGLIB_SSA_XAUUSD!$AA$2:$AA$2401,ALGLIB_SSA_XAUUSD!$P$2:$P$2401,"",0)</f>
        <v/>
      </c>
      <c r="K350">
        <f>_xlfn.XLOOKUP($A350,ALGLIB_SSA_XAUUSD!$AA$2:$AA$2401,ALGLIB_SSA_XAUUSD!$Q$2:$Q$2401,"",0)</f>
        <v/>
      </c>
      <c r="L350">
        <f>_xlfn.XLOOKUP($A350,ALGLIB_SSA_XAUUSD!$AA$2:$AA$2401,ALGLIB_SSA_XAUUSD!$R$2:$R$2401,"",0)</f>
        <v/>
      </c>
      <c r="M350">
        <f>_xlfn.XLOOKUP($A350,ALGLIB_SSA_XAUUSD!$AA$2:$AA$2401,ALGLIB_SSA_XAUUSD!$S$2:$S$2401,"",0)</f>
        <v/>
      </c>
      <c r="N350">
        <f>_xlfn.XLOOKUP($A350,ALGLIB_SSA_XAUUSD!$AA$2:$AA$2401,ALGLIB_SSA_XAUUSD!$T$2:$T$2401,"",0)</f>
        <v/>
      </c>
      <c r="O350">
        <f>_xlfn.XLOOKUP($A350,ALGLIB_SSA_XAUUSD!$AA$2:$AA$2401,ALGLIB_SSA_XAUUSD!$U$2:$U$2401,"",0)</f>
        <v/>
      </c>
      <c r="P350">
        <f>_xlfn.XLOOKUP($A350,ALGLIB_SSA_XAUUSD!$AA$2:$AA$2401,ALGLIB_SSA_XAUUSD!$V$2:$V$2401,"",0)</f>
        <v/>
      </c>
      <c r="S350">
        <f>A350</f>
        <v/>
      </c>
      <c r="T350">
        <f>J350</f>
        <v/>
      </c>
      <c r="U350">
        <f>K350</f>
        <v/>
      </c>
      <c r="V350" s="14">
        <f>IF($A350="","",MOD(ROW()-2,12)+1)</f>
        <v/>
      </c>
      <c r="W350">
        <f>L350</f>
        <v/>
      </c>
      <c r="X350" s="14">
        <f>IF(F350="","",F350)</f>
        <v/>
      </c>
      <c r="Y350" s="14">
        <f>IF(G350="","",G350)</f>
        <v/>
      </c>
      <c r="Z350">
        <f>M350</f>
        <v/>
      </c>
      <c r="AA350">
        <f>N350</f>
        <v/>
      </c>
      <c r="AB350" s="14">
        <f>IF(H350="","",H350)</f>
        <v/>
      </c>
      <c r="AC350">
        <f>O350</f>
        <v/>
      </c>
      <c r="AD350" s="14">
        <f>IF(I350="","",I350)</f>
        <v/>
      </c>
      <c r="AE350">
        <f>P350</f>
        <v/>
      </c>
      <c r="AH350">
        <f>IF(S350&lt;&gt;"",S350,AH349+900)</f>
        <v/>
      </c>
      <c r="AI350">
        <f>IF(T350&lt;&gt;"",T350,AI349)</f>
        <v/>
      </c>
      <c r="AJ350">
        <f>IF(U350&lt;&gt;"",U350,AJ349)</f>
        <v/>
      </c>
      <c r="AK350">
        <f>IF(W350&lt;&gt;"",W350,"")</f>
        <v/>
      </c>
      <c r="AL350" s="14">
        <f>IF(X350&lt;&gt;"",X350,"")</f>
        <v/>
      </c>
      <c r="AM350" s="14">
        <f>IF(Y350&lt;&gt;"",Y350,"")</f>
        <v/>
      </c>
      <c r="AN350" s="14">
        <f>IF(OR(AL350="",AM350=""),"",AL350-AM350)</f>
        <v/>
      </c>
      <c r="AO350">
        <f>IF(AN350="","",IF(AN350&gt;0,"Bullish","Bearish"))</f>
        <v/>
      </c>
      <c r="AP350">
        <f>IF(AO350="",AP349,AO350)</f>
        <v/>
      </c>
      <c r="AQ350" s="14">
        <f>IF(AB350&lt;&gt;"",AB350,"")</f>
        <v/>
      </c>
      <c r="AR350" s="14">
        <f>IF(AD350&lt;&gt;"",AD350,"")</f>
        <v/>
      </c>
      <c r="AS350">
        <f>IF(AS349+1=13,1,AS349+1)</f>
        <v/>
      </c>
      <c r="AT350">
        <f>IFERROR(IF(SLOPE($AQ$338:$AQ$349,$AS$338:$AS$349)&gt;0,MIN(3,ABS(SLOPE($AQ$338:$AQ$349,$AS$338:$AS$349))),IF(SLOPE($AQ$338:$AQ$349,$AS$338:$AS$349)&lt;-0.5,-0.5,0)),0)</f>
        <v/>
      </c>
      <c r="AU350">
        <f>IFERROR(IF(SLOPE($AR$338:$AR$349,$AS$338:$AS$349)&lt;0,MAX(-3,-ABS(SLOPE($AR$338:$AR$349,$AS$338:$AS$349))),IF(SLOPE($AR$338:$AR$349,$AS$338:$AS$349)&gt;0.5,0.5,0)),0)</f>
        <v/>
      </c>
      <c r="AV350">
        <f>($AQ$350+(AT350*(AS350-1)))</f>
        <v/>
      </c>
      <c r="AW350">
        <f>($AR$350+(AU350*(AS350-1)))</f>
        <v/>
      </c>
      <c r="AX350">
        <f>IF(AT350&gt;0,AV350+AT350,AV350)</f>
        <v/>
      </c>
      <c r="AY350">
        <f>IF(AU350&lt;0,AW350+AU350,AW350)</f>
        <v/>
      </c>
      <c r="BA350" s="14">
        <f>IFERROR(AX350-AQ350,"")</f>
        <v/>
      </c>
      <c r="BB350" s="14">
        <f>IFERROR(AY350-AR350,"")</f>
        <v/>
      </c>
      <c r="BD350">
        <f>AH350</f>
        <v/>
      </c>
      <c r="BE350">
        <f>AI350</f>
        <v/>
      </c>
      <c r="BF350">
        <f>AJ350</f>
        <v/>
      </c>
      <c r="BG350" s="14">
        <f>L350</f>
        <v/>
      </c>
      <c r="BH350" s="14">
        <f>IF(X350="","",X350)</f>
        <v/>
      </c>
      <c r="BI350" s="14">
        <f>IF(Y350="","",Y350)</f>
        <v/>
      </c>
      <c r="BJ350">
        <f>Z350</f>
        <v/>
      </c>
      <c r="BK350">
        <f>AA350</f>
        <v/>
      </c>
      <c r="BL350">
        <f>IFERROR(AX350,"")</f>
        <v/>
      </c>
      <c r="BM350">
        <f>IFERROR(AY350,"")</f>
        <v/>
      </c>
    </row>
    <row r="351" ht="14.25" customHeight="1">
      <c r="A351">
        <f>ALGLIB_SSA_XAUUSD!AA351</f>
        <v/>
      </c>
      <c r="B351">
        <f>IF($A351="","",INDEX(ALGLIB_SSA_XAUUSD!$B$2:$B$2401,MATCH($A351,ALGLIB_SSA_XAUUSD!$A$2:$A$2401,1)))</f>
        <v/>
      </c>
      <c r="C351">
        <f>IF($A351="","",INDEX(ALGLIB_SSA_XAUUSD!$C$2:$C$2401,MATCH($A351,ALGLIB_SSA_XAUUSD!$A$2:$A$2401,1)))</f>
        <v/>
      </c>
      <c r="D351" s="14">
        <f>IF($A351="","",INT((ROW()-2)/12)+1)</f>
        <v/>
      </c>
      <c r="E351" s="14">
        <f>IF(AND(E362&lt;&gt;"",D362=D350+1),E350+(E362-E350)*1/12,"")</f>
        <v/>
      </c>
      <c r="F351" s="14">
        <f>IF(AND(F362&lt;&gt;"",D362=D350+1),F350+(F362-F350)*1/12,"")</f>
        <v/>
      </c>
      <c r="G351" s="14">
        <f>IF(AND(G362&lt;&gt;"",D362=D350+1),G350+(G362-G350)*1/12,"")</f>
        <v/>
      </c>
      <c r="H351" s="14">
        <f>IF(AND(H362&lt;&gt;"",D362=D350+1),H350+(H362-H350)*1/12,"")</f>
        <v/>
      </c>
      <c r="I351" s="14">
        <f>IF(AND(L362&lt;&gt;"",D362=D350+1),I350+(I362-I350)*1/12,"")</f>
        <v/>
      </c>
      <c r="J351">
        <f>_xlfn.XLOOKUP($A351,ALGLIB_SSA_XAUUSD!$AA$2:$AA$2401,ALGLIB_SSA_XAUUSD!$P$2:$P$2401,"",0)</f>
        <v/>
      </c>
      <c r="K351">
        <f>_xlfn.XLOOKUP($A351,ALGLIB_SSA_XAUUSD!$AA$2:$AA$2401,ALGLIB_SSA_XAUUSD!$Q$2:$Q$2401,"",0)</f>
        <v/>
      </c>
      <c r="L351">
        <f>_xlfn.XLOOKUP($A351,ALGLIB_SSA_XAUUSD!$AA$2:$AA$2401,ALGLIB_SSA_XAUUSD!$R$2:$R$2401,"",0)</f>
        <v/>
      </c>
      <c r="M351">
        <f>_xlfn.XLOOKUP($A351,ALGLIB_SSA_XAUUSD!$AA$2:$AA$2401,ALGLIB_SSA_XAUUSD!$S$2:$S$2401,"",0)</f>
        <v/>
      </c>
      <c r="N351">
        <f>_xlfn.XLOOKUP($A351,ALGLIB_SSA_XAUUSD!$AA$2:$AA$2401,ALGLIB_SSA_XAUUSD!$T$2:$T$2401,"",0)</f>
        <v/>
      </c>
      <c r="O351">
        <f>_xlfn.XLOOKUP($A351,ALGLIB_SSA_XAUUSD!$AA$2:$AA$2401,ALGLIB_SSA_XAUUSD!$U$2:$U$2401,"",0)</f>
        <v/>
      </c>
      <c r="P351">
        <f>_xlfn.XLOOKUP($A351,ALGLIB_SSA_XAUUSD!$AA$2:$AA$2401,ALGLIB_SSA_XAUUSD!$V$2:$V$2401,"",0)</f>
        <v/>
      </c>
      <c r="S351">
        <f>A351</f>
        <v/>
      </c>
      <c r="T351">
        <f>J351</f>
        <v/>
      </c>
      <c r="U351">
        <f>K351</f>
        <v/>
      </c>
      <c r="V351" s="14">
        <f>IF($A351="","",MOD(ROW()-2,12)+1)</f>
        <v/>
      </c>
      <c r="W351">
        <f>L351</f>
        <v/>
      </c>
      <c r="X351" s="14">
        <f>IF(F351="","",F351)</f>
        <v/>
      </c>
      <c r="Y351" s="14">
        <f>IF(G351="","",G351)</f>
        <v/>
      </c>
      <c r="Z351">
        <f>M351</f>
        <v/>
      </c>
      <c r="AA351">
        <f>N351</f>
        <v/>
      </c>
      <c r="AB351" s="14">
        <f>IF(H351="","",H351)</f>
        <v/>
      </c>
      <c r="AC351">
        <f>O351</f>
        <v/>
      </c>
      <c r="AD351" s="14">
        <f>IF(I351="","",I351)</f>
        <v/>
      </c>
      <c r="AE351">
        <f>P351</f>
        <v/>
      </c>
      <c r="AH351">
        <f>IF(S351&lt;&gt;"",S351,AH350+900)</f>
        <v/>
      </c>
      <c r="AI351">
        <f>IF(T351&lt;&gt;"",T351,AI350)</f>
        <v/>
      </c>
      <c r="AJ351">
        <f>IF(U351&lt;&gt;"",U351,AJ350)</f>
        <v/>
      </c>
      <c r="AK351">
        <f>IF(W351&lt;&gt;"",W351,"")</f>
        <v/>
      </c>
      <c r="AL351" s="14">
        <f>IF(X351&lt;&gt;"",X351,"")</f>
        <v/>
      </c>
      <c r="AM351" s="14">
        <f>IF(Y351&lt;&gt;"",Y351,"")</f>
        <v/>
      </c>
      <c r="AN351" s="14">
        <f>IF(OR(AL351="",AM351=""),"",AL351-AM351)</f>
        <v/>
      </c>
      <c r="AO351">
        <f>IF(AN351="","",IF(AN351&gt;0,"Bullish","Bearish"))</f>
        <v/>
      </c>
      <c r="AP351">
        <f>IF(AO351="",AP350,AO351)</f>
        <v/>
      </c>
      <c r="AQ351" s="14">
        <f>IF(AB351&lt;&gt;"",AB351,"")</f>
        <v/>
      </c>
      <c r="AR351" s="14">
        <f>IF(AD351&lt;&gt;"",AD351,"")</f>
        <v/>
      </c>
      <c r="AS351">
        <f>IF(AS350+1=13,1,AS350+1)</f>
        <v/>
      </c>
      <c r="AT351">
        <f>IFERROR(IF(SLOPE($AQ$338:$AQ$349,$AS$338:$AS$349)&gt;0,MIN(3,ABS(SLOPE($AQ$338:$AQ$349,$AS$338:$AS$349))),IF(SLOPE($AQ$338:$AQ$349,$AS$338:$AS$349)&lt;-0.5,-0.5,0)),0)</f>
        <v/>
      </c>
      <c r="AU351">
        <f>IFERROR(IF(SLOPE($AR$338:$AR$349,$AS$338:$AS$349)&lt;0,MAX(-3,-ABS(SLOPE($AR$338:$AR$349,$AS$338:$AS$349))),IF(SLOPE($AR$338:$AR$349,$AS$338:$AS$349)&gt;0.5,0.5,0)),0)</f>
        <v/>
      </c>
      <c r="AV351">
        <f>($AQ$350+(AT351*(AS351-1)))</f>
        <v/>
      </c>
      <c r="AW351">
        <f>($AR$350+(AU351*(AS351-1)))</f>
        <v/>
      </c>
      <c r="AX351">
        <f>IF(AT351&gt;0,AV351+AT351,AV351)</f>
        <v/>
      </c>
      <c r="AY351">
        <f>IF(AU351&lt;0,AW351+AU351,AW351)</f>
        <v/>
      </c>
      <c r="BA351" s="14">
        <f>IFERROR(AX351-AQ351,"")</f>
        <v/>
      </c>
      <c r="BB351" s="14">
        <f>IFERROR(AY351-AR351,"")</f>
        <v/>
      </c>
      <c r="BD351">
        <f>AH351</f>
        <v/>
      </c>
      <c r="BE351">
        <f>AI351</f>
        <v/>
      </c>
      <c r="BF351">
        <f>AJ351</f>
        <v/>
      </c>
      <c r="BG351" s="14">
        <f>L351</f>
        <v/>
      </c>
      <c r="BH351" s="14">
        <f>IF(X351="","",X351)</f>
        <v/>
      </c>
      <c r="BI351" s="14">
        <f>IF(Y351="","",Y351)</f>
        <v/>
      </c>
      <c r="BJ351">
        <f>Z351</f>
        <v/>
      </c>
      <c r="BK351">
        <f>AA351</f>
        <v/>
      </c>
      <c r="BL351">
        <f>IFERROR(AX351,"")</f>
        <v/>
      </c>
      <c r="BM351">
        <f>IFERROR(AY351,"")</f>
        <v/>
      </c>
    </row>
    <row r="352" ht="14.25" customHeight="1">
      <c r="A352">
        <f>ALGLIB_SSA_XAUUSD!AA352</f>
        <v/>
      </c>
      <c r="B352">
        <f>IF($A352="","",INDEX(ALGLIB_SSA_XAUUSD!$B$2:$B$2401,MATCH($A352,ALGLIB_SSA_XAUUSD!$A$2:$A$2401,1)))</f>
        <v/>
      </c>
      <c r="C352">
        <f>IF($A352="","",INDEX(ALGLIB_SSA_XAUUSD!$C$2:$C$2401,MATCH($A352,ALGLIB_SSA_XAUUSD!$A$2:$A$2401,1)))</f>
        <v/>
      </c>
      <c r="D352" s="14">
        <f>IF($A352="","",INT((ROW()-2)/12)+1)</f>
        <v/>
      </c>
      <c r="E352" s="14">
        <f>IF(AND(E362&lt;&gt;"",D362=D350+1),E350+(E362-E350)*2/12,"")</f>
        <v/>
      </c>
      <c r="F352" s="14">
        <f>IF(AND(F362&lt;&gt;"",D362=D350+1),F350+(F362-F350)*2/12,"")</f>
        <v/>
      </c>
      <c r="G352" s="14">
        <f>IF(AND(G362&lt;&gt;"",D362=D350+1),G350+(G362-G350)*2/12,"")</f>
        <v/>
      </c>
      <c r="H352" s="14">
        <f>IF(AND(H362&lt;&gt;"",D362=D350+1),H350+(H362-H350)*2/12,"")</f>
        <v/>
      </c>
      <c r="I352" s="14">
        <f>IF(AND(L362&lt;&gt;"",D362=D350+1),I350+(I362-I350)*2/12,"")</f>
        <v/>
      </c>
      <c r="J352">
        <f>_xlfn.XLOOKUP($A352,ALGLIB_SSA_XAUUSD!$AA$2:$AA$2401,ALGLIB_SSA_XAUUSD!$P$2:$P$2401,"",0)</f>
        <v/>
      </c>
      <c r="K352">
        <f>_xlfn.XLOOKUP($A352,ALGLIB_SSA_XAUUSD!$AA$2:$AA$2401,ALGLIB_SSA_XAUUSD!$Q$2:$Q$2401,"",0)</f>
        <v/>
      </c>
      <c r="L352">
        <f>_xlfn.XLOOKUP($A352,ALGLIB_SSA_XAUUSD!$AA$2:$AA$2401,ALGLIB_SSA_XAUUSD!$R$2:$R$2401,"",0)</f>
        <v/>
      </c>
      <c r="M352">
        <f>_xlfn.XLOOKUP($A352,ALGLIB_SSA_XAUUSD!$AA$2:$AA$2401,ALGLIB_SSA_XAUUSD!$S$2:$S$2401,"",0)</f>
        <v/>
      </c>
      <c r="N352">
        <f>_xlfn.XLOOKUP($A352,ALGLIB_SSA_XAUUSD!$AA$2:$AA$2401,ALGLIB_SSA_XAUUSD!$T$2:$T$2401,"",0)</f>
        <v/>
      </c>
      <c r="O352">
        <f>_xlfn.XLOOKUP($A352,ALGLIB_SSA_XAUUSD!$AA$2:$AA$2401,ALGLIB_SSA_XAUUSD!$U$2:$U$2401,"",0)</f>
        <v/>
      </c>
      <c r="P352">
        <f>_xlfn.XLOOKUP($A352,ALGLIB_SSA_XAUUSD!$AA$2:$AA$2401,ALGLIB_SSA_XAUUSD!$V$2:$V$2401,"",0)</f>
        <v/>
      </c>
      <c r="S352">
        <f>A352</f>
        <v/>
      </c>
      <c r="T352">
        <f>J352</f>
        <v/>
      </c>
      <c r="U352">
        <f>K352</f>
        <v/>
      </c>
      <c r="V352" s="14">
        <f>IF($A352="","",MOD(ROW()-2,12)+1)</f>
        <v/>
      </c>
      <c r="W352">
        <f>L352</f>
        <v/>
      </c>
      <c r="X352" s="14">
        <f>IF(F352="","",F352)</f>
        <v/>
      </c>
      <c r="Y352" s="14">
        <f>IF(G352="","",G352)</f>
        <v/>
      </c>
      <c r="Z352">
        <f>M352</f>
        <v/>
      </c>
      <c r="AA352">
        <f>N352</f>
        <v/>
      </c>
      <c r="AB352" s="14">
        <f>IF(H352="","",H352)</f>
        <v/>
      </c>
      <c r="AC352">
        <f>O352</f>
        <v/>
      </c>
      <c r="AD352" s="14">
        <f>IF(I352="","",I352)</f>
        <v/>
      </c>
      <c r="AE352">
        <f>P352</f>
        <v/>
      </c>
      <c r="AH352">
        <f>IF(S352&lt;&gt;"",S352,AH351+900)</f>
        <v/>
      </c>
      <c r="AI352">
        <f>IF(T352&lt;&gt;"",T352,AI351)</f>
        <v/>
      </c>
      <c r="AJ352">
        <f>IF(U352&lt;&gt;"",U352,AJ351)</f>
        <v/>
      </c>
      <c r="AK352">
        <f>IF(W352&lt;&gt;"",W352,"")</f>
        <v/>
      </c>
      <c r="AL352" s="14">
        <f>IF(X352&lt;&gt;"",X352,"")</f>
        <v/>
      </c>
      <c r="AM352" s="14">
        <f>IF(Y352&lt;&gt;"",Y352,"")</f>
        <v/>
      </c>
      <c r="AN352" s="14">
        <f>IF(OR(AL352="",AM352=""),"",AL352-AM352)</f>
        <v/>
      </c>
      <c r="AO352">
        <f>IF(AN352="","",IF(AN352&gt;0,"Bullish","Bearish"))</f>
        <v/>
      </c>
      <c r="AP352">
        <f>IF(AO352="",AP351,AO352)</f>
        <v/>
      </c>
      <c r="AQ352" s="14">
        <f>IF(AB352&lt;&gt;"",AB352,"")</f>
        <v/>
      </c>
      <c r="AR352" s="14">
        <f>IF(AD352&lt;&gt;"",AD352,"")</f>
        <v/>
      </c>
      <c r="AS352">
        <f>IF(AS351+1=13,1,AS351+1)</f>
        <v/>
      </c>
      <c r="AT352">
        <f>IFERROR(IF(SLOPE($AQ$338:$AQ$349,$AS$338:$AS$349)&gt;0,MIN(3,ABS(SLOPE($AQ$338:$AQ$349,$AS$338:$AS$349))),IF(SLOPE($AQ$338:$AQ$349,$AS$338:$AS$349)&lt;-0.5,-0.5,0)),0)</f>
        <v/>
      </c>
      <c r="AU352">
        <f>IFERROR(IF(SLOPE($AR$338:$AR$349,$AS$338:$AS$349)&lt;0,MAX(-3,-ABS(SLOPE($AR$338:$AR$349,$AS$338:$AS$349))),IF(SLOPE($AR$338:$AR$349,$AS$338:$AS$349)&gt;0.5,0.5,0)),0)</f>
        <v/>
      </c>
      <c r="AV352">
        <f>($AQ$350+(AT352*(AS352-1)))</f>
        <v/>
      </c>
      <c r="AW352">
        <f>($AR$350+(AU352*(AS352-1)))</f>
        <v/>
      </c>
      <c r="AX352">
        <f>IF(AT352&gt;0,AV352+AT352,AV352)</f>
        <v/>
      </c>
      <c r="AY352">
        <f>IF(AU352&lt;0,AW352+AU352,AW352)</f>
        <v/>
      </c>
      <c r="BA352" s="14">
        <f>IFERROR(AX352-AQ352,"")</f>
        <v/>
      </c>
      <c r="BB352" s="14">
        <f>IFERROR(AY352-AR352,"")</f>
        <v/>
      </c>
      <c r="BD352">
        <f>AH352</f>
        <v/>
      </c>
      <c r="BE352">
        <f>AI352</f>
        <v/>
      </c>
      <c r="BF352">
        <f>AJ352</f>
        <v/>
      </c>
      <c r="BG352" s="14">
        <f>L352</f>
        <v/>
      </c>
      <c r="BH352" s="14">
        <f>IF(X352="","",X352)</f>
        <v/>
      </c>
      <c r="BI352" s="14">
        <f>IF(Y352="","",Y352)</f>
        <v/>
      </c>
      <c r="BJ352">
        <f>Z352</f>
        <v/>
      </c>
      <c r="BK352">
        <f>AA352</f>
        <v/>
      </c>
      <c r="BL352">
        <f>IFERROR(AX352,"")</f>
        <v/>
      </c>
      <c r="BM352">
        <f>IFERROR(AY352,"")</f>
        <v/>
      </c>
    </row>
    <row r="353" ht="14.25" customHeight="1">
      <c r="A353">
        <f>ALGLIB_SSA_XAUUSD!AA353</f>
        <v/>
      </c>
      <c r="B353">
        <f>IF($A353="","",INDEX(ALGLIB_SSA_XAUUSD!$B$2:$B$2401,MATCH($A353,ALGLIB_SSA_XAUUSD!$A$2:$A$2401,1)))</f>
        <v/>
      </c>
      <c r="C353">
        <f>IF($A353="","",INDEX(ALGLIB_SSA_XAUUSD!$C$2:$C$2401,MATCH($A353,ALGLIB_SSA_XAUUSD!$A$2:$A$2401,1)))</f>
        <v/>
      </c>
      <c r="D353" s="14">
        <f>IF($A353="","",INT((ROW()-2)/12)+1)</f>
        <v/>
      </c>
      <c r="E353" s="14">
        <f>IF(AND(E362&lt;&gt;"",D362=D350+1),E350+(E362-E350)*3/12,"")</f>
        <v/>
      </c>
      <c r="F353" s="14">
        <f>IF(AND(F362&lt;&gt;"",D362=D350+1),F350+(F362-F350)*3/12,"")</f>
        <v/>
      </c>
      <c r="G353" s="14">
        <f>IF(AND(G362&lt;&gt;"",D362=D350+1),G350+(G362-G350)*3/12,"")</f>
        <v/>
      </c>
      <c r="H353" s="14">
        <f>IF(AND(H362&lt;&gt;"",D362=D350+1),H350+(H362-H350)*3/12,"")</f>
        <v/>
      </c>
      <c r="I353" s="14">
        <f>IF(AND(L362&lt;&gt;"",D362=D350+1),I350+(I362-I350)*3/12,"")</f>
        <v/>
      </c>
      <c r="J353">
        <f>_xlfn.XLOOKUP($A353,ALGLIB_SSA_XAUUSD!$AA$2:$AA$2401,ALGLIB_SSA_XAUUSD!$P$2:$P$2401,"",0)</f>
        <v/>
      </c>
      <c r="K353">
        <f>_xlfn.XLOOKUP($A353,ALGLIB_SSA_XAUUSD!$AA$2:$AA$2401,ALGLIB_SSA_XAUUSD!$Q$2:$Q$2401,"",0)</f>
        <v/>
      </c>
      <c r="L353">
        <f>_xlfn.XLOOKUP($A353,ALGLIB_SSA_XAUUSD!$AA$2:$AA$2401,ALGLIB_SSA_XAUUSD!$R$2:$R$2401,"",0)</f>
        <v/>
      </c>
      <c r="M353">
        <f>_xlfn.XLOOKUP($A353,ALGLIB_SSA_XAUUSD!$AA$2:$AA$2401,ALGLIB_SSA_XAUUSD!$S$2:$S$2401,"",0)</f>
        <v/>
      </c>
      <c r="N353">
        <f>_xlfn.XLOOKUP($A353,ALGLIB_SSA_XAUUSD!$AA$2:$AA$2401,ALGLIB_SSA_XAUUSD!$T$2:$T$2401,"",0)</f>
        <v/>
      </c>
      <c r="O353">
        <f>_xlfn.XLOOKUP($A353,ALGLIB_SSA_XAUUSD!$AA$2:$AA$2401,ALGLIB_SSA_XAUUSD!$U$2:$U$2401,"",0)</f>
        <v/>
      </c>
      <c r="P353">
        <f>_xlfn.XLOOKUP($A353,ALGLIB_SSA_XAUUSD!$AA$2:$AA$2401,ALGLIB_SSA_XAUUSD!$V$2:$V$2401,"",0)</f>
        <v/>
      </c>
      <c r="S353">
        <f>A353</f>
        <v/>
      </c>
      <c r="T353">
        <f>J353</f>
        <v/>
      </c>
      <c r="U353">
        <f>K353</f>
        <v/>
      </c>
      <c r="V353" s="14">
        <f>IF($A353="","",MOD(ROW()-2,12)+1)</f>
        <v/>
      </c>
      <c r="W353">
        <f>L353</f>
        <v/>
      </c>
      <c r="X353" s="14">
        <f>IF(F353="","",F353)</f>
        <v/>
      </c>
      <c r="Y353" s="14">
        <f>IF(G353="","",G353)</f>
        <v/>
      </c>
      <c r="Z353">
        <f>M353</f>
        <v/>
      </c>
      <c r="AA353">
        <f>N353</f>
        <v/>
      </c>
      <c r="AB353" s="14">
        <f>IF(H353="","",H353)</f>
        <v/>
      </c>
      <c r="AC353">
        <f>O353</f>
        <v/>
      </c>
      <c r="AD353" s="14">
        <f>IF(I353="","",I353)</f>
        <v/>
      </c>
      <c r="AE353">
        <f>P353</f>
        <v/>
      </c>
      <c r="AH353">
        <f>IF(S353&lt;&gt;"",S353,AH352+900)</f>
        <v/>
      </c>
      <c r="AI353">
        <f>IF(T353&lt;&gt;"",T353,AI352)</f>
        <v/>
      </c>
      <c r="AJ353">
        <f>IF(U353&lt;&gt;"",U353,AJ352)</f>
        <v/>
      </c>
      <c r="AK353">
        <f>IF(W353&lt;&gt;"",W353,"")</f>
        <v/>
      </c>
      <c r="AL353" s="14">
        <f>IF(X353&lt;&gt;"",X353,"")</f>
        <v/>
      </c>
      <c r="AM353" s="14">
        <f>IF(Y353&lt;&gt;"",Y353,"")</f>
        <v/>
      </c>
      <c r="AN353" s="14">
        <f>IF(OR(AL353="",AM353=""),"",AL353-AM353)</f>
        <v/>
      </c>
      <c r="AO353">
        <f>IF(AN353="","",IF(AN353&gt;0,"Bullish","Bearish"))</f>
        <v/>
      </c>
      <c r="AP353">
        <f>IF(AO353="",AP352,AO353)</f>
        <v/>
      </c>
      <c r="AQ353" s="14">
        <f>IF(AB353&lt;&gt;"",AB353,"")</f>
        <v/>
      </c>
      <c r="AR353" s="14">
        <f>IF(AD353&lt;&gt;"",AD353,"")</f>
        <v/>
      </c>
      <c r="AS353">
        <f>IF(AS352+1=13,1,AS352+1)</f>
        <v/>
      </c>
      <c r="AT353">
        <f>IFERROR(IF(SLOPE($AQ$338:$AQ$349,$AS$338:$AS$349)&gt;0,MIN(3,ABS(SLOPE($AQ$338:$AQ$349,$AS$338:$AS$349))),IF(SLOPE($AQ$338:$AQ$349,$AS$338:$AS$349)&lt;-0.5,-0.5,0)),0)</f>
        <v/>
      </c>
      <c r="AU353">
        <f>IFERROR(IF(SLOPE($AR$338:$AR$349,$AS$338:$AS$349)&lt;0,MAX(-3,-ABS(SLOPE($AR$338:$AR$349,$AS$338:$AS$349))),IF(SLOPE($AR$338:$AR$349,$AS$338:$AS$349)&gt;0.5,0.5,0)),0)</f>
        <v/>
      </c>
      <c r="AV353">
        <f>($AQ$350+(AT353*(AS353-1)))</f>
        <v/>
      </c>
      <c r="AW353">
        <f>($AR$350+(AU353*(AS353-1)))</f>
        <v/>
      </c>
      <c r="AX353">
        <f>IF(AT353&gt;0,AV353+AT353,AV353)</f>
        <v/>
      </c>
      <c r="AY353">
        <f>IF(AU353&lt;0,AW353+AU353,AW353)</f>
        <v/>
      </c>
      <c r="BA353" s="14">
        <f>IFERROR(AX353-AQ353,"")</f>
        <v/>
      </c>
      <c r="BB353" s="14">
        <f>IFERROR(AY353-AR353,"")</f>
        <v/>
      </c>
      <c r="BD353">
        <f>AH353</f>
        <v/>
      </c>
      <c r="BE353">
        <f>AI353</f>
        <v/>
      </c>
      <c r="BF353">
        <f>AJ353</f>
        <v/>
      </c>
      <c r="BG353" s="14">
        <f>L353</f>
        <v/>
      </c>
      <c r="BH353" s="14">
        <f>IF(X353="","",X353)</f>
        <v/>
      </c>
      <c r="BI353" s="14">
        <f>IF(Y353="","",Y353)</f>
        <v/>
      </c>
      <c r="BJ353">
        <f>Z353</f>
        <v/>
      </c>
      <c r="BK353">
        <f>AA353</f>
        <v/>
      </c>
      <c r="BL353">
        <f>IFERROR(AX353,"")</f>
        <v/>
      </c>
      <c r="BM353">
        <f>IFERROR(AY353,"")</f>
        <v/>
      </c>
    </row>
    <row r="354" ht="14.25" customHeight="1">
      <c r="A354">
        <f>ALGLIB_SSA_XAUUSD!AA354</f>
        <v/>
      </c>
      <c r="B354">
        <f>IF($A354="","",INDEX(ALGLIB_SSA_XAUUSD!$B$2:$B$2401,MATCH($A354,ALGLIB_SSA_XAUUSD!$A$2:$A$2401,1)))</f>
        <v/>
      </c>
      <c r="C354">
        <f>IF($A354="","",INDEX(ALGLIB_SSA_XAUUSD!$C$2:$C$2401,MATCH($A354,ALGLIB_SSA_XAUUSD!$A$2:$A$2401,1)))</f>
        <v/>
      </c>
      <c r="D354" s="14">
        <f>IF($A354="","",INT((ROW()-2)/12)+1)</f>
        <v/>
      </c>
      <c r="E354" s="14">
        <f>IF(AND(E362&lt;&gt;"",D362=D350+1),E350+(E362-E350)*4/12,"")</f>
        <v/>
      </c>
      <c r="F354" s="14">
        <f>IF(AND(F362&lt;&gt;"",D362=D350+1),F350+(F362-F350)*4/12,"")</f>
        <v/>
      </c>
      <c r="G354" s="14">
        <f>IF(AND(G362&lt;&gt;"",D362=D350+1),G350+(G362-G350)*4/12,"")</f>
        <v/>
      </c>
      <c r="H354" s="14">
        <f>IF(AND(H362&lt;&gt;"",D362=D350+1),H350+(H362-H350)*4/12,"")</f>
        <v/>
      </c>
      <c r="I354" s="14">
        <f>IF(AND(L362&lt;&gt;"",D362=D350+1),I350+(I362-I350)*4/12,"")</f>
        <v/>
      </c>
      <c r="J354">
        <f>_xlfn.XLOOKUP($A354,ALGLIB_SSA_XAUUSD!$AA$2:$AA$2401,ALGLIB_SSA_XAUUSD!$P$2:$P$2401,"",0)</f>
        <v/>
      </c>
      <c r="K354">
        <f>_xlfn.XLOOKUP($A354,ALGLIB_SSA_XAUUSD!$AA$2:$AA$2401,ALGLIB_SSA_XAUUSD!$Q$2:$Q$2401,"",0)</f>
        <v/>
      </c>
      <c r="L354">
        <f>_xlfn.XLOOKUP($A354,ALGLIB_SSA_XAUUSD!$AA$2:$AA$2401,ALGLIB_SSA_XAUUSD!$R$2:$R$2401,"",0)</f>
        <v/>
      </c>
      <c r="M354">
        <f>_xlfn.XLOOKUP($A354,ALGLIB_SSA_XAUUSD!$AA$2:$AA$2401,ALGLIB_SSA_XAUUSD!$S$2:$S$2401,"",0)</f>
        <v/>
      </c>
      <c r="N354">
        <f>_xlfn.XLOOKUP($A354,ALGLIB_SSA_XAUUSD!$AA$2:$AA$2401,ALGLIB_SSA_XAUUSD!$T$2:$T$2401,"",0)</f>
        <v/>
      </c>
      <c r="O354">
        <f>_xlfn.XLOOKUP($A354,ALGLIB_SSA_XAUUSD!$AA$2:$AA$2401,ALGLIB_SSA_XAUUSD!$U$2:$U$2401,"",0)</f>
        <v/>
      </c>
      <c r="P354">
        <f>_xlfn.XLOOKUP($A354,ALGLIB_SSA_XAUUSD!$AA$2:$AA$2401,ALGLIB_SSA_XAUUSD!$V$2:$V$2401,"",0)</f>
        <v/>
      </c>
      <c r="S354">
        <f>A354</f>
        <v/>
      </c>
      <c r="T354">
        <f>J354</f>
        <v/>
      </c>
      <c r="U354">
        <f>K354</f>
        <v/>
      </c>
      <c r="V354" s="14">
        <f>IF($A354="","",MOD(ROW()-2,12)+1)</f>
        <v/>
      </c>
      <c r="W354">
        <f>L354</f>
        <v/>
      </c>
      <c r="X354" s="14">
        <f>IF(F354="","",F354)</f>
        <v/>
      </c>
      <c r="Y354" s="14">
        <f>IF(G354="","",G354)</f>
        <v/>
      </c>
      <c r="Z354">
        <f>M354</f>
        <v/>
      </c>
      <c r="AA354">
        <f>N354</f>
        <v/>
      </c>
      <c r="AB354" s="14">
        <f>IF(H354="","",H354)</f>
        <v/>
      </c>
      <c r="AC354">
        <f>O354</f>
        <v/>
      </c>
      <c r="AD354" s="14">
        <f>IF(I354="","",I354)</f>
        <v/>
      </c>
      <c r="AE354">
        <f>P354</f>
        <v/>
      </c>
      <c r="AH354">
        <f>IF(S354&lt;&gt;"",S354,AH353+900)</f>
        <v/>
      </c>
      <c r="AI354">
        <f>IF(T354&lt;&gt;"",T354,AI353)</f>
        <v/>
      </c>
      <c r="AJ354">
        <f>IF(U354&lt;&gt;"",U354,AJ353)</f>
        <v/>
      </c>
      <c r="AK354">
        <f>IF(W354&lt;&gt;"",W354,"")</f>
        <v/>
      </c>
      <c r="AL354" s="14">
        <f>IF(X354&lt;&gt;"",X354,"")</f>
        <v/>
      </c>
      <c r="AM354" s="14">
        <f>IF(Y354&lt;&gt;"",Y354,"")</f>
        <v/>
      </c>
      <c r="AN354" s="14">
        <f>IF(OR(AL354="",AM354=""),"",AL354-AM354)</f>
        <v/>
      </c>
      <c r="AO354">
        <f>IF(AN354="","",IF(AN354&gt;0,"Bullish","Bearish"))</f>
        <v/>
      </c>
      <c r="AP354">
        <f>IF(AO354="",AP353,AO354)</f>
        <v/>
      </c>
      <c r="AQ354" s="14">
        <f>IF(AB354&lt;&gt;"",AB354,"")</f>
        <v/>
      </c>
      <c r="AR354" s="14">
        <f>IF(AD354&lt;&gt;"",AD354,"")</f>
        <v/>
      </c>
      <c r="AS354">
        <f>IF(AS353+1=13,1,AS353+1)</f>
        <v/>
      </c>
      <c r="AT354">
        <f>IFERROR(IF(SLOPE($AQ$338:$AQ$349,$AS$338:$AS$349)&gt;0,MIN(3,ABS(SLOPE($AQ$338:$AQ$349,$AS$338:$AS$349))),IF(SLOPE($AQ$338:$AQ$349,$AS$338:$AS$349)&lt;-0.5,-0.5,0)),0)</f>
        <v/>
      </c>
      <c r="AU354">
        <f>IFERROR(IF(SLOPE($AR$338:$AR$349,$AS$338:$AS$349)&lt;0,MAX(-3,-ABS(SLOPE($AR$338:$AR$349,$AS$338:$AS$349))),IF(SLOPE($AR$338:$AR$349,$AS$338:$AS$349)&gt;0.5,0.5,0)),0)</f>
        <v/>
      </c>
      <c r="AV354">
        <f>($AQ$350+(AT354*(AS354-1)))</f>
        <v/>
      </c>
      <c r="AW354">
        <f>($AR$350+(AU354*(AS354-1)))</f>
        <v/>
      </c>
      <c r="AX354">
        <f>IF(AT354&gt;0,AV354+AT354,AV354)</f>
        <v/>
      </c>
      <c r="AY354">
        <f>IF(AU354&lt;0,AW354+AU354,AW354)</f>
        <v/>
      </c>
      <c r="BA354" s="14">
        <f>IFERROR(AX354-AQ354,"")</f>
        <v/>
      </c>
      <c r="BB354" s="14">
        <f>IFERROR(AY354-AR354,"")</f>
        <v/>
      </c>
      <c r="BD354">
        <f>AH354</f>
        <v/>
      </c>
      <c r="BE354">
        <f>AI354</f>
        <v/>
      </c>
      <c r="BF354">
        <f>AJ354</f>
        <v/>
      </c>
      <c r="BG354" s="14">
        <f>L354</f>
        <v/>
      </c>
      <c r="BH354" s="14">
        <f>IF(X354="","",X354)</f>
        <v/>
      </c>
      <c r="BI354" s="14">
        <f>IF(Y354="","",Y354)</f>
        <v/>
      </c>
      <c r="BJ354">
        <f>Z354</f>
        <v/>
      </c>
      <c r="BK354">
        <f>AA354</f>
        <v/>
      </c>
      <c r="BL354">
        <f>IFERROR(AX354,"")</f>
        <v/>
      </c>
      <c r="BM354">
        <f>IFERROR(AY354,"")</f>
        <v/>
      </c>
    </row>
    <row r="355" ht="14.25" customHeight="1">
      <c r="A355">
        <f>ALGLIB_SSA_XAUUSD!AA355</f>
        <v/>
      </c>
      <c r="B355">
        <f>IF($A355="","",INDEX(ALGLIB_SSA_XAUUSD!$B$2:$B$2401,MATCH($A355,ALGLIB_SSA_XAUUSD!$A$2:$A$2401,1)))</f>
        <v/>
      </c>
      <c r="C355">
        <f>IF($A355="","",INDEX(ALGLIB_SSA_XAUUSD!$C$2:$C$2401,MATCH($A355,ALGLIB_SSA_XAUUSD!$A$2:$A$2401,1)))</f>
        <v/>
      </c>
      <c r="D355" s="14">
        <f>IF($A355="","",INT((ROW()-2)/12)+1)</f>
        <v/>
      </c>
      <c r="E355" s="14">
        <f>IF(AND(E362&lt;&gt;"",D362=D350+1),E350+(E362-E350)*5/12,"")</f>
        <v/>
      </c>
      <c r="F355" s="14">
        <f>IF(AND(F362&lt;&gt;"",D362=D350+1),F350+(F362-F350)*5/12,"")</f>
        <v/>
      </c>
      <c r="G355" s="14">
        <f>IF(AND(G362&lt;&gt;"",D362=D350+1),G350+(G362-G350)*5/12,"")</f>
        <v/>
      </c>
      <c r="H355" s="14">
        <f>IF(AND(H362&lt;&gt;"",D362=D350+1),H350+(H362-H350)*5/12,"")</f>
        <v/>
      </c>
      <c r="I355" s="14">
        <f>IF(AND(L362&lt;&gt;"",D362=D350+1),I350+(I362-I350)*5/12,"")</f>
        <v/>
      </c>
      <c r="J355">
        <f>_xlfn.XLOOKUP($A355,ALGLIB_SSA_XAUUSD!$AA$2:$AA$2401,ALGLIB_SSA_XAUUSD!$P$2:$P$2401,"",0)</f>
        <v/>
      </c>
      <c r="K355">
        <f>_xlfn.XLOOKUP($A355,ALGLIB_SSA_XAUUSD!$AA$2:$AA$2401,ALGLIB_SSA_XAUUSD!$Q$2:$Q$2401,"",0)</f>
        <v/>
      </c>
      <c r="L355">
        <f>_xlfn.XLOOKUP($A355,ALGLIB_SSA_XAUUSD!$AA$2:$AA$2401,ALGLIB_SSA_XAUUSD!$R$2:$R$2401,"",0)</f>
        <v/>
      </c>
      <c r="M355">
        <f>_xlfn.XLOOKUP($A355,ALGLIB_SSA_XAUUSD!$AA$2:$AA$2401,ALGLIB_SSA_XAUUSD!$S$2:$S$2401,"",0)</f>
        <v/>
      </c>
      <c r="N355">
        <f>_xlfn.XLOOKUP($A355,ALGLIB_SSA_XAUUSD!$AA$2:$AA$2401,ALGLIB_SSA_XAUUSD!$T$2:$T$2401,"",0)</f>
        <v/>
      </c>
      <c r="O355">
        <f>_xlfn.XLOOKUP($A355,ALGLIB_SSA_XAUUSD!$AA$2:$AA$2401,ALGLIB_SSA_XAUUSD!$U$2:$U$2401,"",0)</f>
        <v/>
      </c>
      <c r="P355">
        <f>_xlfn.XLOOKUP($A355,ALGLIB_SSA_XAUUSD!$AA$2:$AA$2401,ALGLIB_SSA_XAUUSD!$V$2:$V$2401,"",0)</f>
        <v/>
      </c>
      <c r="S355">
        <f>A355</f>
        <v/>
      </c>
      <c r="T355">
        <f>J355</f>
        <v/>
      </c>
      <c r="U355">
        <f>K355</f>
        <v/>
      </c>
      <c r="V355" s="14">
        <f>IF($A355="","",MOD(ROW()-2,12)+1)</f>
        <v/>
      </c>
      <c r="W355">
        <f>L355</f>
        <v/>
      </c>
      <c r="X355" s="14">
        <f>IF(F355="","",F355)</f>
        <v/>
      </c>
      <c r="Y355" s="14">
        <f>IF(G355="","",G355)</f>
        <v/>
      </c>
      <c r="Z355">
        <f>M355</f>
        <v/>
      </c>
      <c r="AA355">
        <f>N355</f>
        <v/>
      </c>
      <c r="AB355" s="14">
        <f>IF(H355="","",H355)</f>
        <v/>
      </c>
      <c r="AC355">
        <f>O355</f>
        <v/>
      </c>
      <c r="AD355" s="14">
        <f>IF(I355="","",I355)</f>
        <v/>
      </c>
      <c r="AE355">
        <f>P355</f>
        <v/>
      </c>
      <c r="AH355">
        <f>IF(S355&lt;&gt;"",S355,AH354+900)</f>
        <v/>
      </c>
      <c r="AI355">
        <f>IF(T355&lt;&gt;"",T355,AI354)</f>
        <v/>
      </c>
      <c r="AJ355">
        <f>IF(U355&lt;&gt;"",U355,AJ354)</f>
        <v/>
      </c>
      <c r="AK355">
        <f>IF(W355&lt;&gt;"",W355,"")</f>
        <v/>
      </c>
      <c r="AL355" s="14">
        <f>IF(X355&lt;&gt;"",X355,"")</f>
        <v/>
      </c>
      <c r="AM355" s="14">
        <f>IF(Y355&lt;&gt;"",Y355,"")</f>
        <v/>
      </c>
      <c r="AN355" s="14">
        <f>IF(OR(AL355="",AM355=""),"",AL355-AM355)</f>
        <v/>
      </c>
      <c r="AO355">
        <f>IF(AN355="","",IF(AN355&gt;0,"Bullish","Bearish"))</f>
        <v/>
      </c>
      <c r="AP355">
        <f>IF(AO355="",AP354,AO355)</f>
        <v/>
      </c>
      <c r="AQ355" s="14">
        <f>IF(AB355&lt;&gt;"",AB355,"")</f>
        <v/>
      </c>
      <c r="AR355" s="14">
        <f>IF(AD355&lt;&gt;"",AD355,"")</f>
        <v/>
      </c>
      <c r="AS355">
        <f>IF(AS354+1=13,1,AS354+1)</f>
        <v/>
      </c>
      <c r="AT355">
        <f>IFERROR(IF(SLOPE($AQ$338:$AQ$349,$AS$338:$AS$349)&gt;0,MIN(3,ABS(SLOPE($AQ$338:$AQ$349,$AS$338:$AS$349))),IF(SLOPE($AQ$338:$AQ$349,$AS$338:$AS$349)&lt;-0.5,-0.5,0)),0)</f>
        <v/>
      </c>
      <c r="AU355">
        <f>IFERROR(IF(SLOPE($AR$338:$AR$349,$AS$338:$AS$349)&lt;0,MAX(-3,-ABS(SLOPE($AR$338:$AR$349,$AS$338:$AS$349))),IF(SLOPE($AR$338:$AR$349,$AS$338:$AS$349)&gt;0.5,0.5,0)),0)</f>
        <v/>
      </c>
      <c r="AV355">
        <f>($AQ$350+(AT355*(AS355-1)))</f>
        <v/>
      </c>
      <c r="AW355">
        <f>($AR$350+(AU355*(AS355-1)))</f>
        <v/>
      </c>
      <c r="AX355">
        <f>IF(AT355&gt;0,AV355+AT355,AV355)</f>
        <v/>
      </c>
      <c r="AY355">
        <f>IF(AU355&lt;0,AW355+AU355,AW355)</f>
        <v/>
      </c>
      <c r="BA355" s="14">
        <f>IFERROR(AX355-AQ355,"")</f>
        <v/>
      </c>
      <c r="BB355" s="14">
        <f>IFERROR(AY355-AR355,"")</f>
        <v/>
      </c>
      <c r="BD355">
        <f>AH355</f>
        <v/>
      </c>
      <c r="BE355">
        <f>AI355</f>
        <v/>
      </c>
      <c r="BF355">
        <f>AJ355</f>
        <v/>
      </c>
      <c r="BG355" s="14">
        <f>L355</f>
        <v/>
      </c>
      <c r="BH355" s="14">
        <f>IF(X355="","",X355)</f>
        <v/>
      </c>
      <c r="BI355" s="14">
        <f>IF(Y355="","",Y355)</f>
        <v/>
      </c>
      <c r="BJ355">
        <f>Z355</f>
        <v/>
      </c>
      <c r="BK355">
        <f>AA355</f>
        <v/>
      </c>
      <c r="BL355">
        <f>IFERROR(AX355,"")</f>
        <v/>
      </c>
      <c r="BM355">
        <f>IFERROR(AY355,"")</f>
        <v/>
      </c>
    </row>
    <row r="356" ht="14.25" customHeight="1">
      <c r="A356">
        <f>ALGLIB_SSA_XAUUSD!AA356</f>
        <v/>
      </c>
      <c r="B356">
        <f>IF($A356="","",INDEX(ALGLIB_SSA_XAUUSD!$B$2:$B$2401,MATCH($A356,ALGLIB_SSA_XAUUSD!$A$2:$A$2401,1)))</f>
        <v/>
      </c>
      <c r="C356">
        <f>IF($A356="","",INDEX(ALGLIB_SSA_XAUUSD!$C$2:$C$2401,MATCH($A356,ALGLIB_SSA_XAUUSD!$A$2:$A$2401,1)))</f>
        <v/>
      </c>
      <c r="D356" s="14">
        <f>IF($A356="","",INT((ROW()-2)/12)+1)</f>
        <v/>
      </c>
      <c r="E356" s="14">
        <f>IF(AND(E362&lt;&gt;"",D362=D350+1),E350+(E362-E350)*6/12,"")</f>
        <v/>
      </c>
      <c r="F356" s="14">
        <f>IF(AND(F362&lt;&gt;"",D362=D350+1),F350+(F362-F350)*6/12,"")</f>
        <v/>
      </c>
      <c r="G356" s="14">
        <f>IF(AND(G362&lt;&gt;"",D362=D350+1),G350+(G362-G350)*6/12,"")</f>
        <v/>
      </c>
      <c r="H356" s="14">
        <f>IF(AND(H362&lt;&gt;"",D362=D350+1),H350+(H362-H350)*6/12,"")</f>
        <v/>
      </c>
      <c r="I356" s="14">
        <f>IF(AND(L362&lt;&gt;"",D362=D350+1),I350+(I362-I350)*6/12,"")</f>
        <v/>
      </c>
      <c r="J356">
        <f>_xlfn.XLOOKUP($A356,ALGLIB_SSA_XAUUSD!$AA$2:$AA$2401,ALGLIB_SSA_XAUUSD!$P$2:$P$2401,"",0)</f>
        <v/>
      </c>
      <c r="K356">
        <f>_xlfn.XLOOKUP($A356,ALGLIB_SSA_XAUUSD!$AA$2:$AA$2401,ALGLIB_SSA_XAUUSD!$Q$2:$Q$2401,"",0)</f>
        <v/>
      </c>
      <c r="L356">
        <f>_xlfn.XLOOKUP($A356,ALGLIB_SSA_XAUUSD!$AA$2:$AA$2401,ALGLIB_SSA_XAUUSD!$R$2:$R$2401,"",0)</f>
        <v/>
      </c>
      <c r="M356">
        <f>_xlfn.XLOOKUP($A356,ALGLIB_SSA_XAUUSD!$AA$2:$AA$2401,ALGLIB_SSA_XAUUSD!$S$2:$S$2401,"",0)</f>
        <v/>
      </c>
      <c r="N356">
        <f>_xlfn.XLOOKUP($A356,ALGLIB_SSA_XAUUSD!$AA$2:$AA$2401,ALGLIB_SSA_XAUUSD!$T$2:$T$2401,"",0)</f>
        <v/>
      </c>
      <c r="O356">
        <f>_xlfn.XLOOKUP($A356,ALGLIB_SSA_XAUUSD!$AA$2:$AA$2401,ALGLIB_SSA_XAUUSD!$U$2:$U$2401,"",0)</f>
        <v/>
      </c>
      <c r="P356">
        <f>_xlfn.XLOOKUP($A356,ALGLIB_SSA_XAUUSD!$AA$2:$AA$2401,ALGLIB_SSA_XAUUSD!$V$2:$V$2401,"",0)</f>
        <v/>
      </c>
      <c r="S356">
        <f>A356</f>
        <v/>
      </c>
      <c r="T356">
        <f>J356</f>
        <v/>
      </c>
      <c r="U356">
        <f>K356</f>
        <v/>
      </c>
      <c r="V356" s="14">
        <f>IF($A356="","",MOD(ROW()-2,12)+1)</f>
        <v/>
      </c>
      <c r="W356">
        <f>L356</f>
        <v/>
      </c>
      <c r="X356" s="14">
        <f>IF(F356="","",F356)</f>
        <v/>
      </c>
      <c r="Y356" s="14">
        <f>IF(G356="","",G356)</f>
        <v/>
      </c>
      <c r="Z356">
        <f>M356</f>
        <v/>
      </c>
      <c r="AA356">
        <f>N356</f>
        <v/>
      </c>
      <c r="AB356" s="14">
        <f>IF(H356="","",H356)</f>
        <v/>
      </c>
      <c r="AC356">
        <f>O356</f>
        <v/>
      </c>
      <c r="AD356" s="14">
        <f>IF(I356="","",I356)</f>
        <v/>
      </c>
      <c r="AE356">
        <f>P356</f>
        <v/>
      </c>
      <c r="AH356">
        <f>IF(S356&lt;&gt;"",S356,AH355+900)</f>
        <v/>
      </c>
      <c r="AI356">
        <f>IF(T356&lt;&gt;"",T356,AI355)</f>
        <v/>
      </c>
      <c r="AJ356">
        <f>IF(U356&lt;&gt;"",U356,AJ355)</f>
        <v/>
      </c>
      <c r="AK356">
        <f>IF(W356&lt;&gt;"",W356,"")</f>
        <v/>
      </c>
      <c r="AL356" s="14">
        <f>IF(X356&lt;&gt;"",X356,"")</f>
        <v/>
      </c>
      <c r="AM356" s="14">
        <f>IF(Y356&lt;&gt;"",Y356,"")</f>
        <v/>
      </c>
      <c r="AN356" s="14">
        <f>IF(OR(AL356="",AM356=""),"",AL356-AM356)</f>
        <v/>
      </c>
      <c r="AO356">
        <f>IF(AN356="","",IF(AN356&gt;0,"Bullish","Bearish"))</f>
        <v/>
      </c>
      <c r="AP356">
        <f>IF(AO356="",AP355,AO356)</f>
        <v/>
      </c>
      <c r="AQ356" s="14">
        <f>IF(AB356&lt;&gt;"",AB356,"")</f>
        <v/>
      </c>
      <c r="AR356" s="14">
        <f>IF(AD356&lt;&gt;"",AD356,"")</f>
        <v/>
      </c>
      <c r="AS356">
        <f>IF(AS355+1=13,1,AS355+1)</f>
        <v/>
      </c>
      <c r="AT356">
        <f>IFERROR(IF(SLOPE($AQ$338:$AQ$349,$AS$338:$AS$349)&gt;0,MIN(3,ABS(SLOPE($AQ$338:$AQ$349,$AS$338:$AS$349))),IF(SLOPE($AQ$338:$AQ$349,$AS$338:$AS$349)&lt;-0.5,-0.5,0)),0)</f>
        <v/>
      </c>
      <c r="AU356">
        <f>IFERROR(IF(SLOPE($AR$338:$AR$349,$AS$338:$AS$349)&lt;0,MAX(-3,-ABS(SLOPE($AR$338:$AR$349,$AS$338:$AS$349))),IF(SLOPE($AR$338:$AR$349,$AS$338:$AS$349)&gt;0.5,0.5,0)),0)</f>
        <v/>
      </c>
      <c r="AV356">
        <f>($AQ$350+(AT356*(AS356-1)))</f>
        <v/>
      </c>
      <c r="AW356">
        <f>($AR$350+(AU356*(AS356-1)))</f>
        <v/>
      </c>
      <c r="AX356">
        <f>IF(AT356&gt;0,AV356+AT356,AV356)</f>
        <v/>
      </c>
      <c r="AY356">
        <f>IF(AU356&lt;0,AW356+AU356,AW356)</f>
        <v/>
      </c>
      <c r="BA356" s="14">
        <f>IFERROR(AX356-AQ356,"")</f>
        <v/>
      </c>
      <c r="BB356" s="14">
        <f>IFERROR(AY356-AR356,"")</f>
        <v/>
      </c>
      <c r="BD356">
        <f>AH356</f>
        <v/>
      </c>
      <c r="BE356">
        <f>AI356</f>
        <v/>
      </c>
      <c r="BF356">
        <f>AJ356</f>
        <v/>
      </c>
      <c r="BG356" s="14">
        <f>L356</f>
        <v/>
      </c>
      <c r="BH356" s="14">
        <f>IF(X356="","",X356)</f>
        <v/>
      </c>
      <c r="BI356" s="14">
        <f>IF(Y356="","",Y356)</f>
        <v/>
      </c>
      <c r="BJ356">
        <f>Z356</f>
        <v/>
      </c>
      <c r="BK356">
        <f>AA356</f>
        <v/>
      </c>
      <c r="BL356">
        <f>IFERROR(AX356,"")</f>
        <v/>
      </c>
      <c r="BM356">
        <f>IFERROR(AY356,"")</f>
        <v/>
      </c>
    </row>
    <row r="357" ht="14.25" customHeight="1">
      <c r="A357">
        <f>ALGLIB_SSA_XAUUSD!AA357</f>
        <v/>
      </c>
      <c r="B357">
        <f>IF($A357="","",INDEX(ALGLIB_SSA_XAUUSD!$B$2:$B$2401,MATCH($A357,ALGLIB_SSA_XAUUSD!$A$2:$A$2401,1)))</f>
        <v/>
      </c>
      <c r="C357">
        <f>IF($A357="","",INDEX(ALGLIB_SSA_XAUUSD!$C$2:$C$2401,MATCH($A357,ALGLIB_SSA_XAUUSD!$A$2:$A$2401,1)))</f>
        <v/>
      </c>
      <c r="D357" s="14">
        <f>IF($A357="","",INT((ROW()-2)/12)+1)</f>
        <v/>
      </c>
      <c r="E357" s="14">
        <f>IF(AND(E362&lt;&gt;"",D362=D350+1),E350+(E362-E350)*7/12,"")</f>
        <v/>
      </c>
      <c r="F357" s="14">
        <f>IF(AND(F362&lt;&gt;"",D362=D350+1),F350+(F362-F350)*7/12,"")</f>
        <v/>
      </c>
      <c r="G357" s="14">
        <f>IF(AND(G362&lt;&gt;"",D362=D350+1),G350+(G362-G350)*7/12,"")</f>
        <v/>
      </c>
      <c r="H357" s="14">
        <f>IF(AND(H362&lt;&gt;"",D362=D350+1),H350+(H362-H350)*7/12,"")</f>
        <v/>
      </c>
      <c r="I357" s="14">
        <f>IF(AND(L362&lt;&gt;"",D362=D350+1),I350+(I362-I350)*7/12,"")</f>
        <v/>
      </c>
      <c r="J357">
        <f>_xlfn.XLOOKUP($A357,ALGLIB_SSA_XAUUSD!$AA$2:$AA$2401,ALGLIB_SSA_XAUUSD!$P$2:$P$2401,"",0)</f>
        <v/>
      </c>
      <c r="K357">
        <f>_xlfn.XLOOKUP($A357,ALGLIB_SSA_XAUUSD!$AA$2:$AA$2401,ALGLIB_SSA_XAUUSD!$Q$2:$Q$2401,"",0)</f>
        <v/>
      </c>
      <c r="L357">
        <f>_xlfn.XLOOKUP($A357,ALGLIB_SSA_XAUUSD!$AA$2:$AA$2401,ALGLIB_SSA_XAUUSD!$R$2:$R$2401,"",0)</f>
        <v/>
      </c>
      <c r="M357">
        <f>_xlfn.XLOOKUP($A357,ALGLIB_SSA_XAUUSD!$AA$2:$AA$2401,ALGLIB_SSA_XAUUSD!$S$2:$S$2401,"",0)</f>
        <v/>
      </c>
      <c r="N357">
        <f>_xlfn.XLOOKUP($A357,ALGLIB_SSA_XAUUSD!$AA$2:$AA$2401,ALGLIB_SSA_XAUUSD!$T$2:$T$2401,"",0)</f>
        <v/>
      </c>
      <c r="O357">
        <f>_xlfn.XLOOKUP($A357,ALGLIB_SSA_XAUUSD!$AA$2:$AA$2401,ALGLIB_SSA_XAUUSD!$U$2:$U$2401,"",0)</f>
        <v/>
      </c>
      <c r="P357">
        <f>_xlfn.XLOOKUP($A357,ALGLIB_SSA_XAUUSD!$AA$2:$AA$2401,ALGLIB_SSA_XAUUSD!$V$2:$V$2401,"",0)</f>
        <v/>
      </c>
      <c r="S357">
        <f>A357</f>
        <v/>
      </c>
      <c r="T357">
        <f>J357</f>
        <v/>
      </c>
      <c r="U357">
        <f>K357</f>
        <v/>
      </c>
      <c r="V357" s="14">
        <f>IF($A357="","",MOD(ROW()-2,12)+1)</f>
        <v/>
      </c>
      <c r="W357">
        <f>L357</f>
        <v/>
      </c>
      <c r="X357" s="14">
        <f>IF(F357="","",F357)</f>
        <v/>
      </c>
      <c r="Y357" s="14">
        <f>IF(G357="","",G357)</f>
        <v/>
      </c>
      <c r="Z357">
        <f>M357</f>
        <v/>
      </c>
      <c r="AA357">
        <f>N357</f>
        <v/>
      </c>
      <c r="AB357" s="14">
        <f>IF(H357="","",H357)</f>
        <v/>
      </c>
      <c r="AC357">
        <f>O357</f>
        <v/>
      </c>
      <c r="AD357" s="14">
        <f>IF(I357="","",I357)</f>
        <v/>
      </c>
      <c r="AE357">
        <f>P357</f>
        <v/>
      </c>
      <c r="AH357">
        <f>IF(S357&lt;&gt;"",S357,AH356+900)</f>
        <v/>
      </c>
      <c r="AI357">
        <f>IF(T357&lt;&gt;"",T357,AI356)</f>
        <v/>
      </c>
      <c r="AJ357">
        <f>IF(U357&lt;&gt;"",U357,AJ356)</f>
        <v/>
      </c>
      <c r="AK357">
        <f>IF(W357&lt;&gt;"",W357,"")</f>
        <v/>
      </c>
      <c r="AL357" s="14">
        <f>IF(X357&lt;&gt;"",X357,"")</f>
        <v/>
      </c>
      <c r="AM357" s="14">
        <f>IF(Y357&lt;&gt;"",Y357,"")</f>
        <v/>
      </c>
      <c r="AN357" s="14">
        <f>IF(OR(AL357="",AM357=""),"",AL357-AM357)</f>
        <v/>
      </c>
      <c r="AO357">
        <f>IF(AN357="","",IF(AN357&gt;0,"Bullish","Bearish"))</f>
        <v/>
      </c>
      <c r="AP357">
        <f>IF(AO357="",AP356,AO357)</f>
        <v/>
      </c>
      <c r="AQ357" s="14">
        <f>IF(AB357&lt;&gt;"",AB357,"")</f>
        <v/>
      </c>
      <c r="AR357" s="14">
        <f>IF(AD357&lt;&gt;"",AD357,"")</f>
        <v/>
      </c>
      <c r="AS357">
        <f>IF(AS356+1=13,1,AS356+1)</f>
        <v/>
      </c>
      <c r="AT357">
        <f>IFERROR(IF(SLOPE($AQ$338:$AQ$349,$AS$338:$AS$349)&gt;0,MIN(3,ABS(SLOPE($AQ$338:$AQ$349,$AS$338:$AS$349))),IF(SLOPE($AQ$338:$AQ$349,$AS$338:$AS$349)&lt;-0.5,-0.5,0)),0)</f>
        <v/>
      </c>
      <c r="AU357">
        <f>IFERROR(IF(SLOPE($AR$338:$AR$349,$AS$338:$AS$349)&lt;0,MAX(-3,-ABS(SLOPE($AR$338:$AR$349,$AS$338:$AS$349))),IF(SLOPE($AR$338:$AR$349,$AS$338:$AS$349)&gt;0.5,0.5,0)),0)</f>
        <v/>
      </c>
      <c r="AV357">
        <f>($AQ$350+(AT357*(AS357-1)))</f>
        <v/>
      </c>
      <c r="AW357">
        <f>($AR$350+(AU357*(AS357-1)))</f>
        <v/>
      </c>
      <c r="AX357">
        <f>IF(AT357&gt;0,AV357+AT357,AV357)</f>
        <v/>
      </c>
      <c r="AY357">
        <f>IF(AU357&lt;0,AW357+AU357,AW357)</f>
        <v/>
      </c>
      <c r="BA357" s="14">
        <f>IFERROR(AX357-AQ357,"")</f>
        <v/>
      </c>
      <c r="BB357" s="14">
        <f>IFERROR(AY357-AR357,"")</f>
        <v/>
      </c>
      <c r="BD357">
        <f>AH357</f>
        <v/>
      </c>
      <c r="BE357">
        <f>AI357</f>
        <v/>
      </c>
      <c r="BF357">
        <f>AJ357</f>
        <v/>
      </c>
      <c r="BG357" s="14">
        <f>L357</f>
        <v/>
      </c>
      <c r="BH357" s="14">
        <f>IF(X357="","",X357)</f>
        <v/>
      </c>
      <c r="BI357" s="14">
        <f>IF(Y357="","",Y357)</f>
        <v/>
      </c>
      <c r="BJ357">
        <f>Z357</f>
        <v/>
      </c>
      <c r="BK357">
        <f>AA357</f>
        <v/>
      </c>
      <c r="BL357">
        <f>IFERROR(AX357,"")</f>
        <v/>
      </c>
      <c r="BM357">
        <f>IFERROR(AY357,"")</f>
        <v/>
      </c>
    </row>
    <row r="358" ht="14.25" customHeight="1">
      <c r="A358">
        <f>ALGLIB_SSA_XAUUSD!AA358</f>
        <v/>
      </c>
      <c r="B358">
        <f>IF($A358="","",INDEX(ALGLIB_SSA_XAUUSD!$B$2:$B$2401,MATCH($A358,ALGLIB_SSA_XAUUSD!$A$2:$A$2401,1)))</f>
        <v/>
      </c>
      <c r="C358">
        <f>IF($A358="","",INDEX(ALGLIB_SSA_XAUUSD!$C$2:$C$2401,MATCH($A358,ALGLIB_SSA_XAUUSD!$A$2:$A$2401,1)))</f>
        <v/>
      </c>
      <c r="D358" s="14">
        <f>IF($A358="","",INT((ROW()-2)/12)+1)</f>
        <v/>
      </c>
      <c r="E358" s="14">
        <f>IF(AND(E362&lt;&gt;"",D362=D350+1),E350+(E362-E350)*8/12,"")</f>
        <v/>
      </c>
      <c r="F358" s="14">
        <f>IF(AND(F362&lt;&gt;"",D362=D350+1),F350+(F362-F350)*8/12,"")</f>
        <v/>
      </c>
      <c r="G358" s="14">
        <f>IF(AND(G362&lt;&gt;"",D362=D350+1),G350+(G362-G350)*8/12,"")</f>
        <v/>
      </c>
      <c r="H358" s="14">
        <f>IF(AND(H362&lt;&gt;"",D362=D350+1),H350+(H362-H350)*8/12,"")</f>
        <v/>
      </c>
      <c r="I358" s="14">
        <f>IF(AND(L362&lt;&gt;"",D362=D350+1),I350+(I362-I350)*8/12,"")</f>
        <v/>
      </c>
      <c r="J358">
        <f>_xlfn.XLOOKUP($A358,ALGLIB_SSA_XAUUSD!$AA$2:$AA$2401,ALGLIB_SSA_XAUUSD!$P$2:$P$2401,"",0)</f>
        <v/>
      </c>
      <c r="K358">
        <f>_xlfn.XLOOKUP($A358,ALGLIB_SSA_XAUUSD!$AA$2:$AA$2401,ALGLIB_SSA_XAUUSD!$Q$2:$Q$2401,"",0)</f>
        <v/>
      </c>
      <c r="L358">
        <f>_xlfn.XLOOKUP($A358,ALGLIB_SSA_XAUUSD!$AA$2:$AA$2401,ALGLIB_SSA_XAUUSD!$R$2:$R$2401,"",0)</f>
        <v/>
      </c>
      <c r="M358">
        <f>_xlfn.XLOOKUP($A358,ALGLIB_SSA_XAUUSD!$AA$2:$AA$2401,ALGLIB_SSA_XAUUSD!$S$2:$S$2401,"",0)</f>
        <v/>
      </c>
      <c r="N358">
        <f>_xlfn.XLOOKUP($A358,ALGLIB_SSA_XAUUSD!$AA$2:$AA$2401,ALGLIB_SSA_XAUUSD!$T$2:$T$2401,"",0)</f>
        <v/>
      </c>
      <c r="O358">
        <f>_xlfn.XLOOKUP($A358,ALGLIB_SSA_XAUUSD!$AA$2:$AA$2401,ALGLIB_SSA_XAUUSD!$U$2:$U$2401,"",0)</f>
        <v/>
      </c>
      <c r="P358">
        <f>_xlfn.XLOOKUP($A358,ALGLIB_SSA_XAUUSD!$AA$2:$AA$2401,ALGLIB_SSA_XAUUSD!$V$2:$V$2401,"",0)</f>
        <v/>
      </c>
      <c r="S358">
        <f>A358</f>
        <v/>
      </c>
      <c r="T358">
        <f>J358</f>
        <v/>
      </c>
      <c r="U358">
        <f>K358</f>
        <v/>
      </c>
      <c r="V358" s="14">
        <f>IF($A358="","",MOD(ROW()-2,12)+1)</f>
        <v/>
      </c>
      <c r="W358">
        <f>L358</f>
        <v/>
      </c>
      <c r="X358" s="14">
        <f>IF(F358="","",F358)</f>
        <v/>
      </c>
      <c r="Y358" s="14">
        <f>IF(G358="","",G358)</f>
        <v/>
      </c>
      <c r="Z358">
        <f>M358</f>
        <v/>
      </c>
      <c r="AA358">
        <f>N358</f>
        <v/>
      </c>
      <c r="AB358" s="14">
        <f>IF(H358="","",H358)</f>
        <v/>
      </c>
      <c r="AC358">
        <f>O358</f>
        <v/>
      </c>
      <c r="AD358" s="14">
        <f>IF(I358="","",I358)</f>
        <v/>
      </c>
      <c r="AE358">
        <f>P358</f>
        <v/>
      </c>
      <c r="AH358">
        <f>IF(S358&lt;&gt;"",S358,AH357+900)</f>
        <v/>
      </c>
      <c r="AI358">
        <f>IF(T358&lt;&gt;"",T358,AI357)</f>
        <v/>
      </c>
      <c r="AJ358">
        <f>IF(U358&lt;&gt;"",U358,AJ357)</f>
        <v/>
      </c>
      <c r="AK358">
        <f>IF(W358&lt;&gt;"",W358,"")</f>
        <v/>
      </c>
      <c r="AL358" s="14">
        <f>IF(X358&lt;&gt;"",X358,"")</f>
        <v/>
      </c>
      <c r="AM358" s="14">
        <f>IF(Y358&lt;&gt;"",Y358,"")</f>
        <v/>
      </c>
      <c r="AN358" s="14">
        <f>IF(OR(AL358="",AM358=""),"",AL358-AM358)</f>
        <v/>
      </c>
      <c r="AO358">
        <f>IF(AN358="","",IF(AN358&gt;0,"Bullish","Bearish"))</f>
        <v/>
      </c>
      <c r="AP358">
        <f>IF(AO358="",AP357,AO358)</f>
        <v/>
      </c>
      <c r="AQ358" s="14">
        <f>IF(AB358&lt;&gt;"",AB358,"")</f>
        <v/>
      </c>
      <c r="AR358" s="14">
        <f>IF(AD358&lt;&gt;"",AD358,"")</f>
        <v/>
      </c>
      <c r="AS358">
        <f>IF(AS357+1=13,1,AS357+1)</f>
        <v/>
      </c>
      <c r="AT358">
        <f>IFERROR(IF(SLOPE($AQ$338:$AQ$349,$AS$338:$AS$349)&gt;0,MIN(3,ABS(SLOPE($AQ$338:$AQ$349,$AS$338:$AS$349))),IF(SLOPE($AQ$338:$AQ$349,$AS$338:$AS$349)&lt;-0.5,-0.5,0)),0)</f>
        <v/>
      </c>
      <c r="AU358">
        <f>IFERROR(IF(SLOPE($AR$338:$AR$349,$AS$338:$AS$349)&lt;0,MAX(-3,-ABS(SLOPE($AR$338:$AR$349,$AS$338:$AS$349))),IF(SLOPE($AR$338:$AR$349,$AS$338:$AS$349)&gt;0.5,0.5,0)),0)</f>
        <v/>
      </c>
      <c r="AV358">
        <f>($AQ$350+(AT358*(AS358-1)))</f>
        <v/>
      </c>
      <c r="AW358">
        <f>($AR$350+(AU358*(AS358-1)))</f>
        <v/>
      </c>
      <c r="AX358">
        <f>IF(AT358&gt;0,AV358+AT358,AV358)</f>
        <v/>
      </c>
      <c r="AY358">
        <f>IF(AU358&lt;0,AW358+AU358,AW358)</f>
        <v/>
      </c>
      <c r="BA358" s="14">
        <f>IFERROR(AX358-AQ358,"")</f>
        <v/>
      </c>
      <c r="BB358" s="14">
        <f>IFERROR(AY358-AR358,"")</f>
        <v/>
      </c>
      <c r="BD358">
        <f>AH358</f>
        <v/>
      </c>
      <c r="BE358">
        <f>AI358</f>
        <v/>
      </c>
      <c r="BF358">
        <f>AJ358</f>
        <v/>
      </c>
      <c r="BG358" s="14">
        <f>L358</f>
        <v/>
      </c>
      <c r="BH358" s="14">
        <f>IF(X358="","",X358)</f>
        <v/>
      </c>
      <c r="BI358" s="14">
        <f>IF(Y358="","",Y358)</f>
        <v/>
      </c>
      <c r="BJ358">
        <f>Z358</f>
        <v/>
      </c>
      <c r="BK358">
        <f>AA358</f>
        <v/>
      </c>
      <c r="BL358">
        <f>IFERROR(AX358,"")</f>
        <v/>
      </c>
      <c r="BM358">
        <f>IFERROR(AY358,"")</f>
        <v/>
      </c>
    </row>
    <row r="359" ht="14.25" customHeight="1">
      <c r="A359">
        <f>ALGLIB_SSA_XAUUSD!AA359</f>
        <v/>
      </c>
      <c r="B359">
        <f>IF($A359="","",INDEX(ALGLIB_SSA_XAUUSD!$B$2:$B$2401,MATCH($A359,ALGLIB_SSA_XAUUSD!$A$2:$A$2401,1)))</f>
        <v/>
      </c>
      <c r="C359">
        <f>IF($A359="","",INDEX(ALGLIB_SSA_XAUUSD!$C$2:$C$2401,MATCH($A359,ALGLIB_SSA_XAUUSD!$A$2:$A$2401,1)))</f>
        <v/>
      </c>
      <c r="D359" s="14">
        <f>IF($A359="","",INT((ROW()-2)/12)+1)</f>
        <v/>
      </c>
      <c r="E359" s="14">
        <f>IF(AND(E362&lt;&gt;"",D362=D350+1),E350+(E362-E350)*9/12,"")</f>
        <v/>
      </c>
      <c r="F359" s="14">
        <f>IF(AND(F362&lt;&gt;"",D362=D350+1),F350+(F362-F350)*9/12,"")</f>
        <v/>
      </c>
      <c r="G359" s="14">
        <f>IF(AND(G362&lt;&gt;"",D362=D350+1),G350+(G362-G350)*9/12,"")</f>
        <v/>
      </c>
      <c r="H359" s="14">
        <f>IF(AND(H362&lt;&gt;"",D362=D350+1),H350+(H362-H350)*9/12,"")</f>
        <v/>
      </c>
      <c r="I359" s="14">
        <f>IF(AND(L362&lt;&gt;"",D362=D350+1),I350+(I362-I350)*9/12,"")</f>
        <v/>
      </c>
      <c r="J359">
        <f>_xlfn.XLOOKUP($A359,ALGLIB_SSA_XAUUSD!$AA$2:$AA$2401,ALGLIB_SSA_XAUUSD!$P$2:$P$2401,"",0)</f>
        <v/>
      </c>
      <c r="K359">
        <f>_xlfn.XLOOKUP($A359,ALGLIB_SSA_XAUUSD!$AA$2:$AA$2401,ALGLIB_SSA_XAUUSD!$Q$2:$Q$2401,"",0)</f>
        <v/>
      </c>
      <c r="L359">
        <f>_xlfn.XLOOKUP($A359,ALGLIB_SSA_XAUUSD!$AA$2:$AA$2401,ALGLIB_SSA_XAUUSD!$R$2:$R$2401,"",0)</f>
        <v/>
      </c>
      <c r="M359">
        <f>_xlfn.XLOOKUP($A359,ALGLIB_SSA_XAUUSD!$AA$2:$AA$2401,ALGLIB_SSA_XAUUSD!$S$2:$S$2401,"",0)</f>
        <v/>
      </c>
      <c r="N359">
        <f>_xlfn.XLOOKUP($A359,ALGLIB_SSA_XAUUSD!$AA$2:$AA$2401,ALGLIB_SSA_XAUUSD!$T$2:$T$2401,"",0)</f>
        <v/>
      </c>
      <c r="O359">
        <f>_xlfn.XLOOKUP($A359,ALGLIB_SSA_XAUUSD!$AA$2:$AA$2401,ALGLIB_SSA_XAUUSD!$U$2:$U$2401,"",0)</f>
        <v/>
      </c>
      <c r="P359">
        <f>_xlfn.XLOOKUP($A359,ALGLIB_SSA_XAUUSD!$AA$2:$AA$2401,ALGLIB_SSA_XAUUSD!$V$2:$V$2401,"",0)</f>
        <v/>
      </c>
      <c r="S359">
        <f>A359</f>
        <v/>
      </c>
      <c r="T359">
        <f>J359</f>
        <v/>
      </c>
      <c r="U359">
        <f>K359</f>
        <v/>
      </c>
      <c r="V359" s="14">
        <f>IF($A359="","",MOD(ROW()-2,12)+1)</f>
        <v/>
      </c>
      <c r="W359">
        <f>L359</f>
        <v/>
      </c>
      <c r="X359" s="14">
        <f>IF(F359="","",F359)</f>
        <v/>
      </c>
      <c r="Y359" s="14">
        <f>IF(G359="","",G359)</f>
        <v/>
      </c>
      <c r="Z359">
        <f>M359</f>
        <v/>
      </c>
      <c r="AA359">
        <f>N359</f>
        <v/>
      </c>
      <c r="AB359" s="14">
        <f>IF(H359="","",H359)</f>
        <v/>
      </c>
      <c r="AC359">
        <f>O359</f>
        <v/>
      </c>
      <c r="AD359" s="14">
        <f>IF(I359="","",I359)</f>
        <v/>
      </c>
      <c r="AE359">
        <f>P359</f>
        <v/>
      </c>
      <c r="AH359">
        <f>IF(S359&lt;&gt;"",S359,AH358+900)</f>
        <v/>
      </c>
      <c r="AI359">
        <f>IF(T359&lt;&gt;"",T359,AI358)</f>
        <v/>
      </c>
      <c r="AJ359">
        <f>IF(U359&lt;&gt;"",U359,AJ358)</f>
        <v/>
      </c>
      <c r="AK359">
        <f>IF(W359&lt;&gt;"",W359,"")</f>
        <v/>
      </c>
      <c r="AL359" s="14">
        <f>IF(X359&lt;&gt;"",X359,"")</f>
        <v/>
      </c>
      <c r="AM359" s="14">
        <f>IF(Y359&lt;&gt;"",Y359,"")</f>
        <v/>
      </c>
      <c r="AN359" s="14">
        <f>IF(OR(AL359="",AM359=""),"",AL359-AM359)</f>
        <v/>
      </c>
      <c r="AO359">
        <f>IF(AN359="","",IF(AN359&gt;0,"Bullish","Bearish"))</f>
        <v/>
      </c>
      <c r="AP359">
        <f>IF(AO359="",AP358,AO359)</f>
        <v/>
      </c>
      <c r="AQ359" s="14">
        <f>IF(AB359&lt;&gt;"",AB359,"")</f>
        <v/>
      </c>
      <c r="AR359" s="14">
        <f>IF(AD359&lt;&gt;"",AD359,"")</f>
        <v/>
      </c>
      <c r="AS359">
        <f>IF(AS358+1=13,1,AS358+1)</f>
        <v/>
      </c>
      <c r="AT359">
        <f>IFERROR(IF(SLOPE($AQ$338:$AQ$349,$AS$338:$AS$349)&gt;0,MIN(3,ABS(SLOPE($AQ$338:$AQ$349,$AS$338:$AS$349))),IF(SLOPE($AQ$338:$AQ$349,$AS$338:$AS$349)&lt;-0.5,-0.5,0)),0)</f>
        <v/>
      </c>
      <c r="AU359">
        <f>IFERROR(IF(SLOPE($AR$338:$AR$349,$AS$338:$AS$349)&lt;0,MAX(-3,-ABS(SLOPE($AR$338:$AR$349,$AS$338:$AS$349))),IF(SLOPE($AR$338:$AR$349,$AS$338:$AS$349)&gt;0.5,0.5,0)),0)</f>
        <v/>
      </c>
      <c r="AV359">
        <f>($AQ$350+(AT359*(AS359-1)))</f>
        <v/>
      </c>
      <c r="AW359">
        <f>($AR$350+(AU359*(AS359-1)))</f>
        <v/>
      </c>
      <c r="AX359">
        <f>IF(AT359&gt;0,AV359+AT359,AV359)</f>
        <v/>
      </c>
      <c r="AY359">
        <f>IF(AU359&lt;0,AW359+AU359,AW359)</f>
        <v/>
      </c>
      <c r="BA359" s="14">
        <f>IFERROR(AX359-AQ359,"")</f>
        <v/>
      </c>
      <c r="BB359" s="14">
        <f>IFERROR(AY359-AR359,"")</f>
        <v/>
      </c>
      <c r="BD359">
        <f>AH359</f>
        <v/>
      </c>
      <c r="BE359">
        <f>AI359</f>
        <v/>
      </c>
      <c r="BF359">
        <f>AJ359</f>
        <v/>
      </c>
      <c r="BG359" s="14">
        <f>L359</f>
        <v/>
      </c>
      <c r="BH359" s="14">
        <f>IF(X359="","",X359)</f>
        <v/>
      </c>
      <c r="BI359" s="14">
        <f>IF(Y359="","",Y359)</f>
        <v/>
      </c>
      <c r="BJ359">
        <f>Z359</f>
        <v/>
      </c>
      <c r="BK359">
        <f>AA359</f>
        <v/>
      </c>
      <c r="BL359">
        <f>IFERROR(AX359,"")</f>
        <v/>
      </c>
      <c r="BM359">
        <f>IFERROR(AY359,"")</f>
        <v/>
      </c>
    </row>
    <row r="360" ht="14.25" customHeight="1">
      <c r="A360">
        <f>ALGLIB_SSA_XAUUSD!AA360</f>
        <v/>
      </c>
      <c r="B360">
        <f>IF($A360="","",INDEX(ALGLIB_SSA_XAUUSD!$B$2:$B$2401,MATCH($A360,ALGLIB_SSA_XAUUSD!$A$2:$A$2401,1)))</f>
        <v/>
      </c>
      <c r="C360">
        <f>IF($A360="","",INDEX(ALGLIB_SSA_XAUUSD!$C$2:$C$2401,MATCH($A360,ALGLIB_SSA_XAUUSD!$A$2:$A$2401,1)))</f>
        <v/>
      </c>
      <c r="D360" s="14">
        <f>IF($A360="","",INT((ROW()-2)/12)+1)</f>
        <v/>
      </c>
      <c r="E360" s="14">
        <f>IF(AND(E362&lt;&gt;"",D362=D350+1),E350+(E362-E350)*10/12,"")</f>
        <v/>
      </c>
      <c r="F360" s="14">
        <f>IF(AND(F362&lt;&gt;"",D362=D350+1),F350+(F362-F350)*10/12,"")</f>
        <v/>
      </c>
      <c r="G360" s="14">
        <f>IF(AND(G362&lt;&gt;"",D362=D350+1),G350+(G362-G350)*10/12,"")</f>
        <v/>
      </c>
      <c r="H360" s="14">
        <f>IF(AND(H362&lt;&gt;"",D362=D350+1),H350+(H362-H350)*10/12,"")</f>
        <v/>
      </c>
      <c r="I360" s="14">
        <f>IF(AND(L362&lt;&gt;"",D362=D350+1),I350+(I362-I350)*10/12,"")</f>
        <v/>
      </c>
      <c r="J360">
        <f>_xlfn.XLOOKUP($A360,ALGLIB_SSA_XAUUSD!$AA$2:$AA$2401,ALGLIB_SSA_XAUUSD!$P$2:$P$2401,"",0)</f>
        <v/>
      </c>
      <c r="K360">
        <f>_xlfn.XLOOKUP($A360,ALGLIB_SSA_XAUUSD!$AA$2:$AA$2401,ALGLIB_SSA_XAUUSD!$Q$2:$Q$2401,"",0)</f>
        <v/>
      </c>
      <c r="L360">
        <f>_xlfn.XLOOKUP($A360,ALGLIB_SSA_XAUUSD!$AA$2:$AA$2401,ALGLIB_SSA_XAUUSD!$R$2:$R$2401,"",0)</f>
        <v/>
      </c>
      <c r="M360">
        <f>_xlfn.XLOOKUP($A360,ALGLIB_SSA_XAUUSD!$AA$2:$AA$2401,ALGLIB_SSA_XAUUSD!$S$2:$S$2401,"",0)</f>
        <v/>
      </c>
      <c r="N360">
        <f>_xlfn.XLOOKUP($A360,ALGLIB_SSA_XAUUSD!$AA$2:$AA$2401,ALGLIB_SSA_XAUUSD!$T$2:$T$2401,"",0)</f>
        <v/>
      </c>
      <c r="O360">
        <f>_xlfn.XLOOKUP($A360,ALGLIB_SSA_XAUUSD!$AA$2:$AA$2401,ALGLIB_SSA_XAUUSD!$U$2:$U$2401,"",0)</f>
        <v/>
      </c>
      <c r="P360">
        <f>_xlfn.XLOOKUP($A360,ALGLIB_SSA_XAUUSD!$AA$2:$AA$2401,ALGLIB_SSA_XAUUSD!$V$2:$V$2401,"",0)</f>
        <v/>
      </c>
      <c r="S360">
        <f>A360</f>
        <v/>
      </c>
      <c r="T360">
        <f>J360</f>
        <v/>
      </c>
      <c r="U360">
        <f>K360</f>
        <v/>
      </c>
      <c r="V360" s="14">
        <f>IF($A360="","",MOD(ROW()-2,12)+1)</f>
        <v/>
      </c>
      <c r="W360">
        <f>L360</f>
        <v/>
      </c>
      <c r="X360" s="14">
        <f>IF(F360="","",F360)</f>
        <v/>
      </c>
      <c r="Y360" s="14">
        <f>IF(G360="","",G360)</f>
        <v/>
      </c>
      <c r="Z360">
        <f>M360</f>
        <v/>
      </c>
      <c r="AA360">
        <f>N360</f>
        <v/>
      </c>
      <c r="AB360" s="14">
        <f>IF(H360="","",H360)</f>
        <v/>
      </c>
      <c r="AC360">
        <f>O360</f>
        <v/>
      </c>
      <c r="AD360" s="14">
        <f>IF(I360="","",I360)</f>
        <v/>
      </c>
      <c r="AE360">
        <f>P360</f>
        <v/>
      </c>
      <c r="AH360">
        <f>IF(S360&lt;&gt;"",S360,AH359+900)</f>
        <v/>
      </c>
      <c r="AI360">
        <f>IF(T360&lt;&gt;"",T360,AI359)</f>
        <v/>
      </c>
      <c r="AJ360">
        <f>IF(U360&lt;&gt;"",U360,AJ359)</f>
        <v/>
      </c>
      <c r="AK360">
        <f>IF(W360&lt;&gt;"",W360,"")</f>
        <v/>
      </c>
      <c r="AL360" s="14">
        <f>IF(X360&lt;&gt;"",X360,"")</f>
        <v/>
      </c>
      <c r="AM360" s="14">
        <f>IF(Y360&lt;&gt;"",Y360,"")</f>
        <v/>
      </c>
      <c r="AN360" s="14">
        <f>IF(OR(AL360="",AM360=""),"",AL360-AM360)</f>
        <v/>
      </c>
      <c r="AO360">
        <f>IF(AN360="","",IF(AN360&gt;0,"Bullish","Bearish"))</f>
        <v/>
      </c>
      <c r="AP360">
        <f>IF(AO360="",AP359,AO360)</f>
        <v/>
      </c>
      <c r="AQ360" s="14">
        <f>IF(AB360&lt;&gt;"",AB360,"")</f>
        <v/>
      </c>
      <c r="AR360" s="14">
        <f>IF(AD360&lt;&gt;"",AD360,"")</f>
        <v/>
      </c>
      <c r="AS360">
        <f>IF(AS359+1=13,1,AS359+1)</f>
        <v/>
      </c>
      <c r="AT360">
        <f>IFERROR(IF(SLOPE($AQ$338:$AQ$349,$AS$338:$AS$349)&gt;0,MIN(3,ABS(SLOPE($AQ$338:$AQ$349,$AS$338:$AS$349))),IF(SLOPE($AQ$338:$AQ$349,$AS$338:$AS$349)&lt;-0.5,-0.5,0)),0)</f>
        <v/>
      </c>
      <c r="AU360">
        <f>IFERROR(IF(SLOPE($AR$338:$AR$349,$AS$338:$AS$349)&lt;0,MAX(-3,-ABS(SLOPE($AR$338:$AR$349,$AS$338:$AS$349))),IF(SLOPE($AR$338:$AR$349,$AS$338:$AS$349)&gt;0.5,0.5,0)),0)</f>
        <v/>
      </c>
      <c r="AV360">
        <f>($AQ$350+(AT360*(AS360-1)))</f>
        <v/>
      </c>
      <c r="AW360">
        <f>($AR$350+(AU360*(AS360-1)))</f>
        <v/>
      </c>
      <c r="AX360">
        <f>IF(AT360&gt;0,AV360+AT360,AV360)</f>
        <v/>
      </c>
      <c r="AY360">
        <f>IF(AU360&lt;0,AW360+AU360,AW360)</f>
        <v/>
      </c>
      <c r="BA360" s="14">
        <f>IFERROR(AX360-AQ360,"")</f>
        <v/>
      </c>
      <c r="BB360" s="14">
        <f>IFERROR(AY360-AR360,"")</f>
        <v/>
      </c>
      <c r="BD360">
        <f>AH360</f>
        <v/>
      </c>
      <c r="BE360">
        <f>AI360</f>
        <v/>
      </c>
      <c r="BF360">
        <f>AJ360</f>
        <v/>
      </c>
      <c r="BG360" s="14">
        <f>L360</f>
        <v/>
      </c>
      <c r="BH360" s="14">
        <f>IF(X360="","",X360)</f>
        <v/>
      </c>
      <c r="BI360" s="14">
        <f>IF(Y360="","",Y360)</f>
        <v/>
      </c>
      <c r="BJ360">
        <f>Z360</f>
        <v/>
      </c>
      <c r="BK360">
        <f>AA360</f>
        <v/>
      </c>
      <c r="BL360">
        <f>IFERROR(AX360,"")</f>
        <v/>
      </c>
      <c r="BM360">
        <f>IFERROR(AY360,"")</f>
        <v/>
      </c>
    </row>
    <row r="361" ht="14.25" customHeight="1">
      <c r="A361">
        <f>ALGLIB_SSA_XAUUSD!AA361</f>
        <v/>
      </c>
      <c r="B361">
        <f>IF($A361="","",INDEX(ALGLIB_SSA_XAUUSD!$B$2:$B$2401,MATCH($A361,ALGLIB_SSA_XAUUSD!$A$2:$A$2401,1)))</f>
        <v/>
      </c>
      <c r="C361">
        <f>IF($A361="","",INDEX(ALGLIB_SSA_XAUUSD!$C$2:$C$2401,MATCH($A361,ALGLIB_SSA_XAUUSD!$A$2:$A$2401,1)))</f>
        <v/>
      </c>
      <c r="D361" s="14">
        <f>IF($A361="","",INT((ROW()-2)/12)+1)</f>
        <v/>
      </c>
      <c r="E361" s="14">
        <f>IF(AND(E362&lt;&gt;"",D362=D350+1),E350+(E362-E350)*11/12,"")</f>
        <v/>
      </c>
      <c r="F361" s="14">
        <f>IF(AND(F362&lt;&gt;"",D362=D350+1),F350+(F362-F350)*11/12,"")</f>
        <v/>
      </c>
      <c r="G361" s="14">
        <f>IF(AND(G362&lt;&gt;"",D362=D350+1),G350+(G362-G350)*11/12,"")</f>
        <v/>
      </c>
      <c r="H361" s="14">
        <f>IF(AND(H362&lt;&gt;"",D362=D350+1),H350+(H362-H350)*11/12,"")</f>
        <v/>
      </c>
      <c r="I361" s="14">
        <f>IF(AND(L362&lt;&gt;"",D362=D350+1),I350+(I362-I350)*11/12,"")</f>
        <v/>
      </c>
      <c r="J361">
        <f>_xlfn.XLOOKUP($A361,ALGLIB_SSA_XAUUSD!$AA$2:$AA$2401,ALGLIB_SSA_XAUUSD!$P$2:$P$2401,"",0)</f>
        <v/>
      </c>
      <c r="K361">
        <f>_xlfn.XLOOKUP($A361,ALGLIB_SSA_XAUUSD!$AA$2:$AA$2401,ALGLIB_SSA_XAUUSD!$Q$2:$Q$2401,"",0)</f>
        <v/>
      </c>
      <c r="L361">
        <f>_xlfn.XLOOKUP($A361,ALGLIB_SSA_XAUUSD!$AA$2:$AA$2401,ALGLIB_SSA_XAUUSD!$R$2:$R$2401,"",0)</f>
        <v/>
      </c>
      <c r="M361">
        <f>_xlfn.XLOOKUP($A361,ALGLIB_SSA_XAUUSD!$AA$2:$AA$2401,ALGLIB_SSA_XAUUSD!$S$2:$S$2401,"",0)</f>
        <v/>
      </c>
      <c r="N361">
        <f>_xlfn.XLOOKUP($A361,ALGLIB_SSA_XAUUSD!$AA$2:$AA$2401,ALGLIB_SSA_XAUUSD!$T$2:$T$2401,"",0)</f>
        <v/>
      </c>
      <c r="O361">
        <f>_xlfn.XLOOKUP($A361,ALGLIB_SSA_XAUUSD!$AA$2:$AA$2401,ALGLIB_SSA_XAUUSD!$U$2:$U$2401,"",0)</f>
        <v/>
      </c>
      <c r="P361">
        <f>_xlfn.XLOOKUP($A361,ALGLIB_SSA_XAUUSD!$AA$2:$AA$2401,ALGLIB_SSA_XAUUSD!$V$2:$V$2401,"",0)</f>
        <v/>
      </c>
      <c r="S361">
        <f>A361</f>
        <v/>
      </c>
      <c r="T361">
        <f>J361</f>
        <v/>
      </c>
      <c r="U361">
        <f>K361</f>
        <v/>
      </c>
      <c r="V361" s="14">
        <f>IF($A361="","",MOD(ROW()-2,12)+1)</f>
        <v/>
      </c>
      <c r="W361">
        <f>L361</f>
        <v/>
      </c>
      <c r="X361" s="14">
        <f>IF(F361="","",F361)</f>
        <v/>
      </c>
      <c r="Y361" s="14">
        <f>IF(G361="","",G361)</f>
        <v/>
      </c>
      <c r="Z361">
        <f>M361</f>
        <v/>
      </c>
      <c r="AA361">
        <f>N361</f>
        <v/>
      </c>
      <c r="AB361" s="14">
        <f>IF(H361="","",H361)</f>
        <v/>
      </c>
      <c r="AC361">
        <f>O361</f>
        <v/>
      </c>
      <c r="AD361" s="14">
        <f>IF(I361="","",I361)</f>
        <v/>
      </c>
      <c r="AE361">
        <f>P361</f>
        <v/>
      </c>
      <c r="AH361">
        <f>IF(S361&lt;&gt;"",S361,AH360+900)</f>
        <v/>
      </c>
      <c r="AI361">
        <f>IF(T361&lt;&gt;"",T361,AI360)</f>
        <v/>
      </c>
      <c r="AJ361">
        <f>IF(U361&lt;&gt;"",U361,AJ360)</f>
        <v/>
      </c>
      <c r="AK361">
        <f>IF(W361&lt;&gt;"",W361,"")</f>
        <v/>
      </c>
      <c r="AL361" s="14">
        <f>IF(X361&lt;&gt;"",X361,"")</f>
        <v/>
      </c>
      <c r="AM361" s="14">
        <f>IF(Y361&lt;&gt;"",Y361,"")</f>
        <v/>
      </c>
      <c r="AN361" s="14">
        <f>IF(OR(AL361="",AM361=""),"",AL361-AM361)</f>
        <v/>
      </c>
      <c r="AO361">
        <f>IF(AN361="","",IF(AN361&gt;0,"Bullish","Bearish"))</f>
        <v/>
      </c>
      <c r="AP361">
        <f>IF(AO361="",AP360,AO361)</f>
        <v/>
      </c>
      <c r="AQ361" s="14">
        <f>IF(AB361&lt;&gt;"",AB361,"")</f>
        <v/>
      </c>
      <c r="AR361" s="14">
        <f>IF(AD361&lt;&gt;"",AD361,"")</f>
        <v/>
      </c>
      <c r="AS361">
        <f>IF(AS360+1=13,1,AS360+1)</f>
        <v/>
      </c>
      <c r="AT361">
        <f>IFERROR(IF(SLOPE($AQ$338:$AQ$349,$AS$338:$AS$349)&gt;0,MIN(3,ABS(SLOPE($AQ$338:$AQ$349,$AS$338:$AS$349))),IF(SLOPE($AQ$338:$AQ$349,$AS$338:$AS$349)&lt;-0.5,-0.5,0)),0)</f>
        <v/>
      </c>
      <c r="AU361">
        <f>IFERROR(IF(SLOPE($AR$338:$AR$349,$AS$338:$AS$349)&lt;0,MAX(-3,-ABS(SLOPE($AR$338:$AR$349,$AS$338:$AS$349))),IF(SLOPE($AR$338:$AR$349,$AS$338:$AS$349)&gt;0.5,0.5,0)),0)</f>
        <v/>
      </c>
      <c r="AV361">
        <f>($AQ$350+(AT361*(AS361-1)))</f>
        <v/>
      </c>
      <c r="AW361">
        <f>($AR$350+(AU361*(AS361-1)))</f>
        <v/>
      </c>
      <c r="AX361">
        <f>IF(AT361&gt;0,AV361+AT361,AV361)</f>
        <v/>
      </c>
      <c r="AY361">
        <f>IF(AU361&lt;0,AW361+AU361,AW361)</f>
        <v/>
      </c>
      <c r="BA361" s="14">
        <f>IFERROR(AX361-AQ361,"")</f>
        <v/>
      </c>
      <c r="BB361" s="14">
        <f>IFERROR(AY361-AR361,"")</f>
        <v/>
      </c>
      <c r="BD361">
        <f>AH361</f>
        <v/>
      </c>
      <c r="BE361">
        <f>AI361</f>
        <v/>
      </c>
      <c r="BF361">
        <f>AJ361</f>
        <v/>
      </c>
      <c r="BG361" s="14">
        <f>L361</f>
        <v/>
      </c>
      <c r="BH361" s="14">
        <f>IF(X361="","",X361)</f>
        <v/>
      </c>
      <c r="BI361" s="14">
        <f>IF(Y361="","",Y361)</f>
        <v/>
      </c>
      <c r="BJ361">
        <f>Z361</f>
        <v/>
      </c>
      <c r="BK361">
        <f>AA361</f>
        <v/>
      </c>
      <c r="BL361">
        <f>IFERROR(AX361,"")</f>
        <v/>
      </c>
      <c r="BM361">
        <f>IFERROR(AY361,"")</f>
        <v/>
      </c>
    </row>
    <row r="362" ht="14.25" customHeight="1">
      <c r="A362">
        <f>ALGLIB_SSA_XAUUSD!AA362</f>
        <v/>
      </c>
      <c r="B362">
        <f>IF($A362="","",INDEX(ALGLIB_SSA_XAUUSD!$B$2:$B$2401,MATCH($A362,ALGLIB_SSA_XAUUSD!$A$2:$A$2401,1)))</f>
        <v/>
      </c>
      <c r="C362">
        <f>IF($A362="","",INDEX(ALGLIB_SSA_XAUUSD!$C$2:$C$2401,MATCH($A362,ALGLIB_SSA_XAUUSD!$A$2:$A$2401,1)))</f>
        <v/>
      </c>
      <c r="D362" s="14">
        <f>IF($A362="","",INT((ROW()-2)/12)+1)</f>
        <v/>
      </c>
      <c r="E362" s="14">
        <f>IF($A362="","",INDEX(ALGLIB_SSA_XAUUSD!$D$2:$D$2401,MATCH($A362,ALGLIB_SSA_XAUUSD!$A$2:$A$2401,1)))</f>
        <v/>
      </c>
      <c r="F362" s="14">
        <f>IF($A362="","",INDEX(ALGLIB_SSA_XAUUSD!$E$2:$E$2401,MATCH($A362,ALGLIB_SSA_XAUUSD!$A$2:$A$2401,1)))</f>
        <v/>
      </c>
      <c r="G362" s="14">
        <f>IF($A362="","",INDEX(ALGLIB_SSA_XAUUSD!$F$2:$F$2401,MATCH($A362,ALGLIB_SSA_XAUUSD!$A$2:$A$2401,1)))</f>
        <v/>
      </c>
      <c r="H362" s="14">
        <f>IF($A362="","",INDEX(ALGLIB_SSA_XAUUSD!$G$2:$G$2401,MATCH($A362,ALGLIB_SSA_XAUUSD!$A$2:$A$2401,1)))</f>
        <v/>
      </c>
      <c r="I362" s="14">
        <f>IF($A362="","",INDEX(ALGLIB_SSA_XAUUSD!$H$2:$H$2401,MATCH($A362,ALGLIB_SSA_XAUUSD!$A$2:$A$2401,1)))</f>
        <v/>
      </c>
      <c r="J362">
        <f>_xlfn.XLOOKUP($A362,ALGLIB_SSA_XAUUSD!$AA$2:$AA$2401,ALGLIB_SSA_XAUUSD!$P$2:$P$2401,"",0)</f>
        <v/>
      </c>
      <c r="K362">
        <f>_xlfn.XLOOKUP($A362,ALGLIB_SSA_XAUUSD!$AA$2:$AA$2401,ALGLIB_SSA_XAUUSD!$Q$2:$Q$2401,"",0)</f>
        <v/>
      </c>
      <c r="L362">
        <f>_xlfn.XLOOKUP($A362,ALGLIB_SSA_XAUUSD!$AA$2:$AA$2401,ALGLIB_SSA_XAUUSD!$R$2:$R$2401,"",0)</f>
        <v/>
      </c>
      <c r="M362">
        <f>_xlfn.XLOOKUP($A362,ALGLIB_SSA_XAUUSD!$AA$2:$AA$2401,ALGLIB_SSA_XAUUSD!$S$2:$S$2401,"",0)</f>
        <v/>
      </c>
      <c r="N362">
        <f>_xlfn.XLOOKUP($A362,ALGLIB_SSA_XAUUSD!$AA$2:$AA$2401,ALGLIB_SSA_XAUUSD!$T$2:$T$2401,"",0)</f>
        <v/>
      </c>
      <c r="O362">
        <f>_xlfn.XLOOKUP($A362,ALGLIB_SSA_XAUUSD!$AA$2:$AA$2401,ALGLIB_SSA_XAUUSD!$U$2:$U$2401,"",0)</f>
        <v/>
      </c>
      <c r="P362">
        <f>_xlfn.XLOOKUP($A362,ALGLIB_SSA_XAUUSD!$AA$2:$AA$2401,ALGLIB_SSA_XAUUSD!$V$2:$V$2401,"",0)</f>
        <v/>
      </c>
      <c r="S362">
        <f>A362</f>
        <v/>
      </c>
      <c r="T362">
        <f>J362</f>
        <v/>
      </c>
      <c r="U362">
        <f>K362</f>
        <v/>
      </c>
      <c r="V362" s="14">
        <f>IF($A362="","",MOD(ROW()-2,12)+1)</f>
        <v/>
      </c>
      <c r="W362">
        <f>L362</f>
        <v/>
      </c>
      <c r="X362" s="14">
        <f>IF(F362="","",F362)</f>
        <v/>
      </c>
      <c r="Y362" s="14">
        <f>IF(G362="","",G362)</f>
        <v/>
      </c>
      <c r="Z362">
        <f>M362</f>
        <v/>
      </c>
      <c r="AA362">
        <f>N362</f>
        <v/>
      </c>
      <c r="AB362" s="14">
        <f>IF(H362="","",H362)</f>
        <v/>
      </c>
      <c r="AC362">
        <f>O362</f>
        <v/>
      </c>
      <c r="AD362" s="14">
        <f>IF(I362="","",I362)</f>
        <v/>
      </c>
      <c r="AE362">
        <f>P362</f>
        <v/>
      </c>
      <c r="AH362">
        <f>IF(S362&lt;&gt;"",S362,AH361+900)</f>
        <v/>
      </c>
      <c r="AI362">
        <f>IF(T362&lt;&gt;"",T362,AI361)</f>
        <v/>
      </c>
      <c r="AJ362">
        <f>IF(U362&lt;&gt;"",U362,AJ361)</f>
        <v/>
      </c>
      <c r="AK362">
        <f>IF(W362&lt;&gt;"",W362,"")</f>
        <v/>
      </c>
      <c r="AL362" s="14">
        <f>IF(X362&lt;&gt;"",X362,"")</f>
        <v/>
      </c>
      <c r="AM362" s="14">
        <f>IF(Y362&lt;&gt;"",Y362,"")</f>
        <v/>
      </c>
      <c r="AN362" s="14">
        <f>IF(OR(AL362="",AM362=""),"",AL362-AM362)</f>
        <v/>
      </c>
      <c r="AO362">
        <f>IF(AN362="","",IF(AN362&gt;0,"Bullish","Bearish"))</f>
        <v/>
      </c>
      <c r="AP362">
        <f>IF(AO362="",AP361,AO362)</f>
        <v/>
      </c>
      <c r="AQ362" s="14">
        <f>IF(AB362&lt;&gt;"",AB362,"")</f>
        <v/>
      </c>
      <c r="AR362" s="14">
        <f>IF(AD362&lt;&gt;"",AD362,"")</f>
        <v/>
      </c>
      <c r="AS362">
        <f>IF(AS361+1=13,1,AS361+1)</f>
        <v/>
      </c>
      <c r="AT362">
        <f>IFERROR(IF(SLOPE($AQ$350:$AQ$361,$AS$350:$AS$361)&gt;0,MIN(3,ABS(SLOPE($AQ$350:$AQ$361,$AS$350:$AS$361))),IF(SLOPE($AQ$350:$AQ$361,$AS$350:$AS$361)&lt;-0.5,-0.5,0)),0)</f>
        <v/>
      </c>
      <c r="AU362">
        <f>IFERROR(IF(SLOPE($AR$350:$AR$361,$AS$350:$AS$361)&lt;0,MAX(-3,-ABS(SLOPE($AR$350:$AR$361,$AS$350:$AS$361))),IF(SLOPE($AR$350:$AR$361,$AS$350:$AS$361)&gt;0.5,0.5,0)),0)</f>
        <v/>
      </c>
      <c r="AV362">
        <f>($AQ$362+(AT362*(AS362-1)))</f>
        <v/>
      </c>
      <c r="AW362">
        <f>($AR$362+(AU362*(AS362-1)))</f>
        <v/>
      </c>
      <c r="AX362">
        <f>IF(AT362&gt;0,AV362+AT362,AV362)</f>
        <v/>
      </c>
      <c r="AY362">
        <f>IF(AU362&lt;0,AW362+AU362,AW362)</f>
        <v/>
      </c>
      <c r="BA362" s="14">
        <f>IFERROR(AX362-AQ362,"")</f>
        <v/>
      </c>
      <c r="BB362" s="14">
        <f>IFERROR(AY362-AR362,"")</f>
        <v/>
      </c>
      <c r="BD362">
        <f>AH362</f>
        <v/>
      </c>
      <c r="BE362">
        <f>AI362</f>
        <v/>
      </c>
      <c r="BF362">
        <f>AJ362</f>
        <v/>
      </c>
      <c r="BG362" s="14">
        <f>L362</f>
        <v/>
      </c>
      <c r="BH362" s="14">
        <f>IF(X362="","",X362)</f>
        <v/>
      </c>
      <c r="BI362" s="14">
        <f>IF(Y362="","",Y362)</f>
        <v/>
      </c>
      <c r="BJ362">
        <f>Z362</f>
        <v/>
      </c>
      <c r="BK362">
        <f>AA362</f>
        <v/>
      </c>
      <c r="BL362">
        <f>IFERROR(AX362,"")</f>
        <v/>
      </c>
      <c r="BM362">
        <f>IFERROR(AY362,"")</f>
        <v/>
      </c>
    </row>
    <row r="363" ht="14.25" customHeight="1">
      <c r="A363">
        <f>ALGLIB_SSA_XAUUSD!AA363</f>
        <v/>
      </c>
      <c r="B363">
        <f>IF($A363="","",INDEX(ALGLIB_SSA_XAUUSD!$B$2:$B$2401,MATCH($A363,ALGLIB_SSA_XAUUSD!$A$2:$A$2401,1)))</f>
        <v/>
      </c>
      <c r="C363">
        <f>IF($A363="","",INDEX(ALGLIB_SSA_XAUUSD!$C$2:$C$2401,MATCH($A363,ALGLIB_SSA_XAUUSD!$A$2:$A$2401,1)))</f>
        <v/>
      </c>
      <c r="D363" s="14">
        <f>IF($A363="","",INT((ROW()-2)/12)+1)</f>
        <v/>
      </c>
      <c r="E363" s="14">
        <f>IF(AND(E374&lt;&gt;"",D374=D362+1),E362+(E374-E362)*1/12,"")</f>
        <v/>
      </c>
      <c r="F363" s="14">
        <f>IF(AND(F374&lt;&gt;"",D374=D362+1),F362+(F374-F362)*1/12,"")</f>
        <v/>
      </c>
      <c r="G363" s="14">
        <f>IF(AND(G374&lt;&gt;"",D374=D362+1),G362+(G374-G362)*1/12,"")</f>
        <v/>
      </c>
      <c r="H363" s="14">
        <f>IF(AND(H374&lt;&gt;"",D374=D362+1),H362+(H374-H362)*1/12,"")</f>
        <v/>
      </c>
      <c r="I363" s="14">
        <f>IF(AND(L374&lt;&gt;"",D374=D362+1),I362+(I374-I362)*1/12,"")</f>
        <v/>
      </c>
      <c r="J363">
        <f>_xlfn.XLOOKUP($A363,ALGLIB_SSA_XAUUSD!$AA$2:$AA$2401,ALGLIB_SSA_XAUUSD!$P$2:$P$2401,"",0)</f>
        <v/>
      </c>
      <c r="K363">
        <f>_xlfn.XLOOKUP($A363,ALGLIB_SSA_XAUUSD!$AA$2:$AA$2401,ALGLIB_SSA_XAUUSD!$Q$2:$Q$2401,"",0)</f>
        <v/>
      </c>
      <c r="L363">
        <f>_xlfn.XLOOKUP($A363,ALGLIB_SSA_XAUUSD!$AA$2:$AA$2401,ALGLIB_SSA_XAUUSD!$R$2:$R$2401,"",0)</f>
        <v/>
      </c>
      <c r="M363">
        <f>_xlfn.XLOOKUP($A363,ALGLIB_SSA_XAUUSD!$AA$2:$AA$2401,ALGLIB_SSA_XAUUSD!$S$2:$S$2401,"",0)</f>
        <v/>
      </c>
      <c r="N363">
        <f>_xlfn.XLOOKUP($A363,ALGLIB_SSA_XAUUSD!$AA$2:$AA$2401,ALGLIB_SSA_XAUUSD!$T$2:$T$2401,"",0)</f>
        <v/>
      </c>
      <c r="O363">
        <f>_xlfn.XLOOKUP($A363,ALGLIB_SSA_XAUUSD!$AA$2:$AA$2401,ALGLIB_SSA_XAUUSD!$U$2:$U$2401,"",0)</f>
        <v/>
      </c>
      <c r="P363">
        <f>_xlfn.XLOOKUP($A363,ALGLIB_SSA_XAUUSD!$AA$2:$AA$2401,ALGLIB_SSA_XAUUSD!$V$2:$V$2401,"",0)</f>
        <v/>
      </c>
      <c r="S363">
        <f>A363</f>
        <v/>
      </c>
      <c r="T363">
        <f>J363</f>
        <v/>
      </c>
      <c r="U363">
        <f>K363</f>
        <v/>
      </c>
      <c r="V363" s="14">
        <f>IF($A363="","",MOD(ROW()-2,12)+1)</f>
        <v/>
      </c>
      <c r="W363">
        <f>L363</f>
        <v/>
      </c>
      <c r="X363" s="14">
        <f>IF(F363="","",F363)</f>
        <v/>
      </c>
      <c r="Y363" s="14">
        <f>IF(G363="","",G363)</f>
        <v/>
      </c>
      <c r="Z363">
        <f>M363</f>
        <v/>
      </c>
      <c r="AA363">
        <f>N363</f>
        <v/>
      </c>
      <c r="AB363" s="14">
        <f>IF(H363="","",H363)</f>
        <v/>
      </c>
      <c r="AC363">
        <f>O363</f>
        <v/>
      </c>
      <c r="AD363" s="14">
        <f>IF(I363="","",I363)</f>
        <v/>
      </c>
      <c r="AE363">
        <f>P363</f>
        <v/>
      </c>
      <c r="AH363">
        <f>IF(S363&lt;&gt;"",S363,AH362+900)</f>
        <v/>
      </c>
      <c r="AI363">
        <f>IF(T363&lt;&gt;"",T363,AI362)</f>
        <v/>
      </c>
      <c r="AJ363">
        <f>IF(U363&lt;&gt;"",U363,AJ362)</f>
        <v/>
      </c>
      <c r="AK363">
        <f>IF(W363&lt;&gt;"",W363,"")</f>
        <v/>
      </c>
      <c r="AL363" s="14">
        <f>IF(X363&lt;&gt;"",X363,"")</f>
        <v/>
      </c>
      <c r="AM363" s="14">
        <f>IF(Y363&lt;&gt;"",Y363,"")</f>
        <v/>
      </c>
      <c r="AN363" s="14">
        <f>IF(OR(AL363="",AM363=""),"",AL363-AM363)</f>
        <v/>
      </c>
      <c r="AO363">
        <f>IF(AN363="","",IF(AN363&gt;0,"Bullish","Bearish"))</f>
        <v/>
      </c>
      <c r="AP363">
        <f>IF(AO363="",AP362,AO363)</f>
        <v/>
      </c>
      <c r="AQ363" s="14">
        <f>IF(AB363&lt;&gt;"",AB363,"")</f>
        <v/>
      </c>
      <c r="AR363" s="14">
        <f>IF(AD363&lt;&gt;"",AD363,"")</f>
        <v/>
      </c>
      <c r="AS363">
        <f>IF(AS362+1=13,1,AS362+1)</f>
        <v/>
      </c>
      <c r="AT363">
        <f>IFERROR(IF(SLOPE($AQ$350:$AQ$361,$AS$350:$AS$361)&gt;0,MIN(3,ABS(SLOPE($AQ$350:$AQ$361,$AS$350:$AS$361))),IF(SLOPE($AQ$350:$AQ$361,$AS$350:$AS$361)&lt;-0.5,-0.5,0)),0)</f>
        <v/>
      </c>
      <c r="AU363">
        <f>IFERROR(IF(SLOPE($AR$350:$AR$361,$AS$350:$AS$361)&lt;0,MAX(-3,-ABS(SLOPE($AR$350:$AR$361,$AS$350:$AS$361))),IF(SLOPE($AR$350:$AR$361,$AS$350:$AS$361)&gt;0.5,0.5,0)),0)</f>
        <v/>
      </c>
      <c r="AV363">
        <f>($AQ$362+(AT363*(AS363-1)))</f>
        <v/>
      </c>
      <c r="AW363">
        <f>($AR$362+(AU363*(AS363-1)))</f>
        <v/>
      </c>
      <c r="AX363">
        <f>IF(AT363&gt;0,AV363+AT363,AV363)</f>
        <v/>
      </c>
      <c r="AY363">
        <f>IF(AU363&lt;0,AW363+AU363,AW363)</f>
        <v/>
      </c>
      <c r="BA363" s="14">
        <f>IFERROR(AX363-AQ363,"")</f>
        <v/>
      </c>
      <c r="BB363" s="14">
        <f>IFERROR(AY363-AR363,"")</f>
        <v/>
      </c>
      <c r="BD363">
        <f>AH363</f>
        <v/>
      </c>
      <c r="BE363">
        <f>AI363</f>
        <v/>
      </c>
      <c r="BF363">
        <f>AJ363</f>
        <v/>
      </c>
      <c r="BG363" s="14">
        <f>L363</f>
        <v/>
      </c>
      <c r="BH363" s="14">
        <f>IF(X363="","",X363)</f>
        <v/>
      </c>
      <c r="BI363" s="14">
        <f>IF(Y363="","",Y363)</f>
        <v/>
      </c>
      <c r="BJ363">
        <f>Z363</f>
        <v/>
      </c>
      <c r="BK363">
        <f>AA363</f>
        <v/>
      </c>
      <c r="BL363">
        <f>IFERROR(AX363,"")</f>
        <v/>
      </c>
      <c r="BM363">
        <f>IFERROR(AY363,"")</f>
        <v/>
      </c>
    </row>
    <row r="364" ht="14.25" customHeight="1">
      <c r="A364">
        <f>ALGLIB_SSA_XAUUSD!AA364</f>
        <v/>
      </c>
      <c r="B364">
        <f>IF($A364="","",INDEX(ALGLIB_SSA_XAUUSD!$B$2:$B$2401,MATCH($A364,ALGLIB_SSA_XAUUSD!$A$2:$A$2401,1)))</f>
        <v/>
      </c>
      <c r="C364">
        <f>IF($A364="","",INDEX(ALGLIB_SSA_XAUUSD!$C$2:$C$2401,MATCH($A364,ALGLIB_SSA_XAUUSD!$A$2:$A$2401,1)))</f>
        <v/>
      </c>
      <c r="D364" s="14">
        <f>IF($A364="","",INT((ROW()-2)/12)+1)</f>
        <v/>
      </c>
      <c r="E364" s="14">
        <f>IF(AND(E374&lt;&gt;"",D374=D362+1),E362+(E374-E362)*2/12,"")</f>
        <v/>
      </c>
      <c r="F364" s="14">
        <f>IF(AND(F374&lt;&gt;"",D374=D362+1),F362+(F374-F362)*2/12,"")</f>
        <v/>
      </c>
      <c r="G364" s="14">
        <f>IF(AND(G374&lt;&gt;"",D374=D362+1),G362+(G374-G362)*2/12,"")</f>
        <v/>
      </c>
      <c r="H364" s="14">
        <f>IF(AND(H374&lt;&gt;"",D374=D362+1),H362+(H374-H362)*2/12,"")</f>
        <v/>
      </c>
      <c r="I364" s="14">
        <f>IF(AND(L374&lt;&gt;"",D374=D362+1),I362+(I374-I362)*2/12,"")</f>
        <v/>
      </c>
      <c r="J364">
        <f>_xlfn.XLOOKUP($A364,ALGLIB_SSA_XAUUSD!$AA$2:$AA$2401,ALGLIB_SSA_XAUUSD!$P$2:$P$2401,"",0)</f>
        <v/>
      </c>
      <c r="K364">
        <f>_xlfn.XLOOKUP($A364,ALGLIB_SSA_XAUUSD!$AA$2:$AA$2401,ALGLIB_SSA_XAUUSD!$Q$2:$Q$2401,"",0)</f>
        <v/>
      </c>
      <c r="L364">
        <f>_xlfn.XLOOKUP($A364,ALGLIB_SSA_XAUUSD!$AA$2:$AA$2401,ALGLIB_SSA_XAUUSD!$R$2:$R$2401,"",0)</f>
        <v/>
      </c>
      <c r="M364">
        <f>_xlfn.XLOOKUP($A364,ALGLIB_SSA_XAUUSD!$AA$2:$AA$2401,ALGLIB_SSA_XAUUSD!$S$2:$S$2401,"",0)</f>
        <v/>
      </c>
      <c r="N364">
        <f>_xlfn.XLOOKUP($A364,ALGLIB_SSA_XAUUSD!$AA$2:$AA$2401,ALGLIB_SSA_XAUUSD!$T$2:$T$2401,"",0)</f>
        <v/>
      </c>
      <c r="O364">
        <f>_xlfn.XLOOKUP($A364,ALGLIB_SSA_XAUUSD!$AA$2:$AA$2401,ALGLIB_SSA_XAUUSD!$U$2:$U$2401,"",0)</f>
        <v/>
      </c>
      <c r="P364">
        <f>_xlfn.XLOOKUP($A364,ALGLIB_SSA_XAUUSD!$AA$2:$AA$2401,ALGLIB_SSA_XAUUSD!$V$2:$V$2401,"",0)</f>
        <v/>
      </c>
      <c r="S364">
        <f>A364</f>
        <v/>
      </c>
      <c r="T364">
        <f>J364</f>
        <v/>
      </c>
      <c r="U364">
        <f>K364</f>
        <v/>
      </c>
      <c r="V364" s="14">
        <f>IF($A364="","",MOD(ROW()-2,12)+1)</f>
        <v/>
      </c>
      <c r="W364">
        <f>L364</f>
        <v/>
      </c>
      <c r="X364" s="14">
        <f>IF(F364="","",F364)</f>
        <v/>
      </c>
      <c r="Y364" s="14">
        <f>IF(G364="","",G364)</f>
        <v/>
      </c>
      <c r="Z364">
        <f>M364</f>
        <v/>
      </c>
      <c r="AA364">
        <f>N364</f>
        <v/>
      </c>
      <c r="AB364" s="14">
        <f>IF(H364="","",H364)</f>
        <v/>
      </c>
      <c r="AC364">
        <f>O364</f>
        <v/>
      </c>
      <c r="AD364" s="14">
        <f>IF(I364="","",I364)</f>
        <v/>
      </c>
      <c r="AE364">
        <f>P364</f>
        <v/>
      </c>
      <c r="AH364">
        <f>IF(S364&lt;&gt;"",S364,AH363+900)</f>
        <v/>
      </c>
      <c r="AI364">
        <f>IF(T364&lt;&gt;"",T364,AI363)</f>
        <v/>
      </c>
      <c r="AJ364">
        <f>IF(U364&lt;&gt;"",U364,AJ363)</f>
        <v/>
      </c>
      <c r="AK364">
        <f>IF(W364&lt;&gt;"",W364,"")</f>
        <v/>
      </c>
      <c r="AL364" s="14">
        <f>IF(X364&lt;&gt;"",X364,"")</f>
        <v/>
      </c>
      <c r="AM364" s="14">
        <f>IF(Y364&lt;&gt;"",Y364,"")</f>
        <v/>
      </c>
      <c r="AN364" s="14">
        <f>IF(OR(AL364="",AM364=""),"",AL364-AM364)</f>
        <v/>
      </c>
      <c r="AO364">
        <f>IF(AN364="","",IF(AN364&gt;0,"Bullish","Bearish"))</f>
        <v/>
      </c>
      <c r="AP364">
        <f>IF(AO364="",AP363,AO364)</f>
        <v/>
      </c>
      <c r="AQ364" s="14">
        <f>IF(AB364&lt;&gt;"",AB364,"")</f>
        <v/>
      </c>
      <c r="AR364" s="14">
        <f>IF(AD364&lt;&gt;"",AD364,"")</f>
        <v/>
      </c>
      <c r="AS364">
        <f>IF(AS363+1=13,1,AS363+1)</f>
        <v/>
      </c>
      <c r="AT364">
        <f>IFERROR(IF(SLOPE($AQ$350:$AQ$361,$AS$350:$AS$361)&gt;0,MIN(3,ABS(SLOPE($AQ$350:$AQ$361,$AS$350:$AS$361))),IF(SLOPE($AQ$350:$AQ$361,$AS$350:$AS$361)&lt;-0.5,-0.5,0)),0)</f>
        <v/>
      </c>
      <c r="AU364">
        <f>IFERROR(IF(SLOPE($AR$350:$AR$361,$AS$350:$AS$361)&lt;0,MAX(-3,-ABS(SLOPE($AR$350:$AR$361,$AS$350:$AS$361))),IF(SLOPE($AR$350:$AR$361,$AS$350:$AS$361)&gt;0.5,0.5,0)),0)</f>
        <v/>
      </c>
      <c r="AV364">
        <f>($AQ$362+(AT364*(AS364-1)))</f>
        <v/>
      </c>
      <c r="AW364">
        <f>($AR$362+(AU364*(AS364-1)))</f>
        <v/>
      </c>
      <c r="AX364">
        <f>IF(AT364&gt;0,AV364+AT364,AV364)</f>
        <v/>
      </c>
      <c r="AY364">
        <f>IF(AU364&lt;0,AW364+AU364,AW364)</f>
        <v/>
      </c>
      <c r="BA364" s="14">
        <f>IFERROR(AX364-AQ364,"")</f>
        <v/>
      </c>
      <c r="BB364" s="14">
        <f>IFERROR(AY364-AR364,"")</f>
        <v/>
      </c>
      <c r="BD364">
        <f>AH364</f>
        <v/>
      </c>
      <c r="BE364">
        <f>AI364</f>
        <v/>
      </c>
      <c r="BF364">
        <f>AJ364</f>
        <v/>
      </c>
      <c r="BG364" s="14">
        <f>L364</f>
        <v/>
      </c>
      <c r="BH364" s="14">
        <f>IF(X364="","",X364)</f>
        <v/>
      </c>
      <c r="BI364" s="14">
        <f>IF(Y364="","",Y364)</f>
        <v/>
      </c>
      <c r="BJ364">
        <f>Z364</f>
        <v/>
      </c>
      <c r="BK364">
        <f>AA364</f>
        <v/>
      </c>
      <c r="BL364">
        <f>IFERROR(AX364,"")</f>
        <v/>
      </c>
      <c r="BM364">
        <f>IFERROR(AY364,"")</f>
        <v/>
      </c>
    </row>
    <row r="365" ht="14.25" customHeight="1">
      <c r="A365">
        <f>ALGLIB_SSA_XAUUSD!AA365</f>
        <v/>
      </c>
      <c r="B365">
        <f>IF($A365="","",INDEX(ALGLIB_SSA_XAUUSD!$B$2:$B$2401,MATCH($A365,ALGLIB_SSA_XAUUSD!$A$2:$A$2401,1)))</f>
        <v/>
      </c>
      <c r="C365">
        <f>IF($A365="","",INDEX(ALGLIB_SSA_XAUUSD!$C$2:$C$2401,MATCH($A365,ALGLIB_SSA_XAUUSD!$A$2:$A$2401,1)))</f>
        <v/>
      </c>
      <c r="D365" s="14">
        <f>IF($A365="","",INT((ROW()-2)/12)+1)</f>
        <v/>
      </c>
      <c r="E365" s="14">
        <f>IF(AND(E374&lt;&gt;"",D374=D362+1),E362+(E374-E362)*3/12,"")</f>
        <v/>
      </c>
      <c r="F365" s="14">
        <f>IF(AND(F374&lt;&gt;"",D374=D362+1),F362+(F374-F362)*3/12,"")</f>
        <v/>
      </c>
      <c r="G365" s="14">
        <f>IF(AND(G374&lt;&gt;"",D374=D362+1),G362+(G374-G362)*3/12,"")</f>
        <v/>
      </c>
      <c r="H365" s="14">
        <f>IF(AND(H374&lt;&gt;"",D374=D362+1),H362+(H374-H362)*3/12,"")</f>
        <v/>
      </c>
      <c r="I365" s="14">
        <f>IF(AND(L374&lt;&gt;"",D374=D362+1),I362+(I374-I362)*3/12,"")</f>
        <v/>
      </c>
      <c r="J365">
        <f>_xlfn.XLOOKUP($A365,ALGLIB_SSA_XAUUSD!$AA$2:$AA$2401,ALGLIB_SSA_XAUUSD!$P$2:$P$2401,"",0)</f>
        <v/>
      </c>
      <c r="K365">
        <f>_xlfn.XLOOKUP($A365,ALGLIB_SSA_XAUUSD!$AA$2:$AA$2401,ALGLIB_SSA_XAUUSD!$Q$2:$Q$2401,"",0)</f>
        <v/>
      </c>
      <c r="L365">
        <f>_xlfn.XLOOKUP($A365,ALGLIB_SSA_XAUUSD!$AA$2:$AA$2401,ALGLIB_SSA_XAUUSD!$R$2:$R$2401,"",0)</f>
        <v/>
      </c>
      <c r="M365">
        <f>_xlfn.XLOOKUP($A365,ALGLIB_SSA_XAUUSD!$AA$2:$AA$2401,ALGLIB_SSA_XAUUSD!$S$2:$S$2401,"",0)</f>
        <v/>
      </c>
      <c r="N365">
        <f>_xlfn.XLOOKUP($A365,ALGLIB_SSA_XAUUSD!$AA$2:$AA$2401,ALGLIB_SSA_XAUUSD!$T$2:$T$2401,"",0)</f>
        <v/>
      </c>
      <c r="O365">
        <f>_xlfn.XLOOKUP($A365,ALGLIB_SSA_XAUUSD!$AA$2:$AA$2401,ALGLIB_SSA_XAUUSD!$U$2:$U$2401,"",0)</f>
        <v/>
      </c>
      <c r="P365">
        <f>_xlfn.XLOOKUP($A365,ALGLIB_SSA_XAUUSD!$AA$2:$AA$2401,ALGLIB_SSA_XAUUSD!$V$2:$V$2401,"",0)</f>
        <v/>
      </c>
      <c r="S365">
        <f>A365</f>
        <v/>
      </c>
      <c r="T365">
        <f>J365</f>
        <v/>
      </c>
      <c r="U365">
        <f>K365</f>
        <v/>
      </c>
      <c r="V365" s="14">
        <f>IF($A365="","",MOD(ROW()-2,12)+1)</f>
        <v/>
      </c>
      <c r="W365">
        <f>L365</f>
        <v/>
      </c>
      <c r="X365" s="14">
        <f>IF(F365="","",F365)</f>
        <v/>
      </c>
      <c r="Y365" s="14">
        <f>IF(G365="","",G365)</f>
        <v/>
      </c>
      <c r="Z365">
        <f>M365</f>
        <v/>
      </c>
      <c r="AA365">
        <f>N365</f>
        <v/>
      </c>
      <c r="AB365" s="14">
        <f>IF(H365="","",H365)</f>
        <v/>
      </c>
      <c r="AC365">
        <f>O365</f>
        <v/>
      </c>
      <c r="AD365" s="14">
        <f>IF(I365="","",I365)</f>
        <v/>
      </c>
      <c r="AE365">
        <f>P365</f>
        <v/>
      </c>
      <c r="AH365">
        <f>IF(S365&lt;&gt;"",S365,AH364+900)</f>
        <v/>
      </c>
      <c r="AI365">
        <f>IF(T365&lt;&gt;"",T365,AI364)</f>
        <v/>
      </c>
      <c r="AJ365">
        <f>IF(U365&lt;&gt;"",U365,AJ364)</f>
        <v/>
      </c>
      <c r="AK365">
        <f>IF(W365&lt;&gt;"",W365,"")</f>
        <v/>
      </c>
      <c r="AL365" s="14">
        <f>IF(X365&lt;&gt;"",X365,"")</f>
        <v/>
      </c>
      <c r="AM365" s="14">
        <f>IF(Y365&lt;&gt;"",Y365,"")</f>
        <v/>
      </c>
      <c r="AN365" s="14">
        <f>IF(OR(AL365="",AM365=""),"",AL365-AM365)</f>
        <v/>
      </c>
      <c r="AO365">
        <f>IF(AN365="","",IF(AN365&gt;0,"Bullish","Bearish"))</f>
        <v/>
      </c>
      <c r="AP365">
        <f>IF(AO365="",AP364,AO365)</f>
        <v/>
      </c>
      <c r="AQ365" s="14">
        <f>IF(AB365&lt;&gt;"",AB365,"")</f>
        <v/>
      </c>
      <c r="AR365" s="14">
        <f>IF(AD365&lt;&gt;"",AD365,"")</f>
        <v/>
      </c>
      <c r="AS365">
        <f>IF(AS364+1=13,1,AS364+1)</f>
        <v/>
      </c>
      <c r="AT365">
        <f>IFERROR(IF(SLOPE($AQ$350:$AQ$361,$AS$350:$AS$361)&gt;0,MIN(3,ABS(SLOPE($AQ$350:$AQ$361,$AS$350:$AS$361))),IF(SLOPE($AQ$350:$AQ$361,$AS$350:$AS$361)&lt;-0.5,-0.5,0)),0)</f>
        <v/>
      </c>
      <c r="AU365">
        <f>IFERROR(IF(SLOPE($AR$350:$AR$361,$AS$350:$AS$361)&lt;0,MAX(-3,-ABS(SLOPE($AR$350:$AR$361,$AS$350:$AS$361))),IF(SLOPE($AR$350:$AR$361,$AS$350:$AS$361)&gt;0.5,0.5,0)),0)</f>
        <v/>
      </c>
      <c r="AV365">
        <f>($AQ$362+(AT365*(AS365-1)))</f>
        <v/>
      </c>
      <c r="AW365">
        <f>($AR$362+(AU365*(AS365-1)))</f>
        <v/>
      </c>
      <c r="AX365">
        <f>IF(AT365&gt;0,AV365+AT365,AV365)</f>
        <v/>
      </c>
      <c r="AY365">
        <f>IF(AU365&lt;0,AW365+AU365,AW365)</f>
        <v/>
      </c>
      <c r="BA365" s="14">
        <f>IFERROR(AX365-AQ365,"")</f>
        <v/>
      </c>
      <c r="BB365" s="14">
        <f>IFERROR(AY365-AR365,"")</f>
        <v/>
      </c>
      <c r="BD365">
        <f>AH365</f>
        <v/>
      </c>
      <c r="BE365">
        <f>AI365</f>
        <v/>
      </c>
      <c r="BF365">
        <f>AJ365</f>
        <v/>
      </c>
      <c r="BG365" s="14">
        <f>L365</f>
        <v/>
      </c>
      <c r="BH365" s="14">
        <f>IF(X365="","",X365)</f>
        <v/>
      </c>
      <c r="BI365" s="14">
        <f>IF(Y365="","",Y365)</f>
        <v/>
      </c>
      <c r="BJ365">
        <f>Z365</f>
        <v/>
      </c>
      <c r="BK365">
        <f>AA365</f>
        <v/>
      </c>
      <c r="BL365">
        <f>IFERROR(AX365,"")</f>
        <v/>
      </c>
      <c r="BM365">
        <f>IFERROR(AY365,"")</f>
        <v/>
      </c>
    </row>
    <row r="366" ht="14.25" customHeight="1">
      <c r="A366">
        <f>ALGLIB_SSA_XAUUSD!AA366</f>
        <v/>
      </c>
      <c r="B366">
        <f>IF($A366="","",INDEX(ALGLIB_SSA_XAUUSD!$B$2:$B$2401,MATCH($A366,ALGLIB_SSA_XAUUSD!$A$2:$A$2401,1)))</f>
        <v/>
      </c>
      <c r="C366">
        <f>IF($A366="","",INDEX(ALGLIB_SSA_XAUUSD!$C$2:$C$2401,MATCH($A366,ALGLIB_SSA_XAUUSD!$A$2:$A$2401,1)))</f>
        <v/>
      </c>
      <c r="D366" s="14">
        <f>IF($A366="","",INT((ROW()-2)/12)+1)</f>
        <v/>
      </c>
      <c r="E366" s="14">
        <f>IF(AND(E374&lt;&gt;"",D374=D362+1),E362+(E374-E362)*4/12,"")</f>
        <v/>
      </c>
      <c r="F366" s="14">
        <f>IF(AND(F374&lt;&gt;"",D374=D362+1),F362+(F374-F362)*4/12,"")</f>
        <v/>
      </c>
      <c r="G366" s="14">
        <f>IF(AND(G374&lt;&gt;"",D374=D362+1),G362+(G374-G362)*4/12,"")</f>
        <v/>
      </c>
      <c r="H366" s="14">
        <f>IF(AND(H374&lt;&gt;"",D374=D362+1),H362+(H374-H362)*4/12,"")</f>
        <v/>
      </c>
      <c r="I366" s="14">
        <f>IF(AND(L374&lt;&gt;"",D374=D362+1),I362+(I374-I362)*4/12,"")</f>
        <v/>
      </c>
      <c r="J366">
        <f>_xlfn.XLOOKUP($A366,ALGLIB_SSA_XAUUSD!$AA$2:$AA$2401,ALGLIB_SSA_XAUUSD!$P$2:$P$2401,"",0)</f>
        <v/>
      </c>
      <c r="K366">
        <f>_xlfn.XLOOKUP($A366,ALGLIB_SSA_XAUUSD!$AA$2:$AA$2401,ALGLIB_SSA_XAUUSD!$Q$2:$Q$2401,"",0)</f>
        <v/>
      </c>
      <c r="L366">
        <f>_xlfn.XLOOKUP($A366,ALGLIB_SSA_XAUUSD!$AA$2:$AA$2401,ALGLIB_SSA_XAUUSD!$R$2:$R$2401,"",0)</f>
        <v/>
      </c>
      <c r="M366">
        <f>_xlfn.XLOOKUP($A366,ALGLIB_SSA_XAUUSD!$AA$2:$AA$2401,ALGLIB_SSA_XAUUSD!$S$2:$S$2401,"",0)</f>
        <v/>
      </c>
      <c r="N366">
        <f>_xlfn.XLOOKUP($A366,ALGLIB_SSA_XAUUSD!$AA$2:$AA$2401,ALGLIB_SSA_XAUUSD!$T$2:$T$2401,"",0)</f>
        <v/>
      </c>
      <c r="O366">
        <f>_xlfn.XLOOKUP($A366,ALGLIB_SSA_XAUUSD!$AA$2:$AA$2401,ALGLIB_SSA_XAUUSD!$U$2:$U$2401,"",0)</f>
        <v/>
      </c>
      <c r="P366">
        <f>_xlfn.XLOOKUP($A366,ALGLIB_SSA_XAUUSD!$AA$2:$AA$2401,ALGLIB_SSA_XAUUSD!$V$2:$V$2401,"",0)</f>
        <v/>
      </c>
      <c r="S366">
        <f>A366</f>
        <v/>
      </c>
      <c r="T366">
        <f>J366</f>
        <v/>
      </c>
      <c r="U366">
        <f>K366</f>
        <v/>
      </c>
      <c r="V366" s="14">
        <f>IF($A366="","",MOD(ROW()-2,12)+1)</f>
        <v/>
      </c>
      <c r="W366">
        <f>L366</f>
        <v/>
      </c>
      <c r="X366" s="14">
        <f>IF(F366="","",F366)</f>
        <v/>
      </c>
      <c r="Y366" s="14">
        <f>IF(G366="","",G366)</f>
        <v/>
      </c>
      <c r="Z366">
        <f>M366</f>
        <v/>
      </c>
      <c r="AA366">
        <f>N366</f>
        <v/>
      </c>
      <c r="AB366" s="14">
        <f>IF(H366="","",H366)</f>
        <v/>
      </c>
      <c r="AC366">
        <f>O366</f>
        <v/>
      </c>
      <c r="AD366" s="14">
        <f>IF(I366="","",I366)</f>
        <v/>
      </c>
      <c r="AE366">
        <f>P366</f>
        <v/>
      </c>
      <c r="AH366">
        <f>IF(S366&lt;&gt;"",S366,AH365+900)</f>
        <v/>
      </c>
      <c r="AI366">
        <f>IF(T366&lt;&gt;"",T366,AI365)</f>
        <v/>
      </c>
      <c r="AJ366">
        <f>IF(U366&lt;&gt;"",U366,AJ365)</f>
        <v/>
      </c>
      <c r="AK366">
        <f>IF(W366&lt;&gt;"",W366,"")</f>
        <v/>
      </c>
      <c r="AL366" s="14">
        <f>IF(X366&lt;&gt;"",X366,"")</f>
        <v/>
      </c>
      <c r="AM366" s="14">
        <f>IF(Y366&lt;&gt;"",Y366,"")</f>
        <v/>
      </c>
      <c r="AN366" s="14">
        <f>IF(OR(AL366="",AM366=""),"",AL366-AM366)</f>
        <v/>
      </c>
      <c r="AO366">
        <f>IF(AN366="","",IF(AN366&gt;0,"Bullish","Bearish"))</f>
        <v/>
      </c>
      <c r="AP366">
        <f>IF(AO366="",AP365,AO366)</f>
        <v/>
      </c>
      <c r="AQ366" s="14">
        <f>IF(AB366&lt;&gt;"",AB366,"")</f>
        <v/>
      </c>
      <c r="AR366" s="14">
        <f>IF(AD366&lt;&gt;"",AD366,"")</f>
        <v/>
      </c>
      <c r="AS366">
        <f>IF(AS365+1=13,1,AS365+1)</f>
        <v/>
      </c>
      <c r="AT366">
        <f>IFERROR(IF(SLOPE($AQ$350:$AQ$361,$AS$350:$AS$361)&gt;0,MIN(3,ABS(SLOPE($AQ$350:$AQ$361,$AS$350:$AS$361))),IF(SLOPE($AQ$350:$AQ$361,$AS$350:$AS$361)&lt;-0.5,-0.5,0)),0)</f>
        <v/>
      </c>
      <c r="AU366">
        <f>IFERROR(IF(SLOPE($AR$350:$AR$361,$AS$350:$AS$361)&lt;0,MAX(-3,-ABS(SLOPE($AR$350:$AR$361,$AS$350:$AS$361))),IF(SLOPE($AR$350:$AR$361,$AS$350:$AS$361)&gt;0.5,0.5,0)),0)</f>
        <v/>
      </c>
      <c r="AV366">
        <f>($AQ$362+(AT366*(AS366-1)))</f>
        <v/>
      </c>
      <c r="AW366">
        <f>($AR$362+(AU366*(AS366-1)))</f>
        <v/>
      </c>
      <c r="AX366">
        <f>IF(AT366&gt;0,AV366+AT366,AV366)</f>
        <v/>
      </c>
      <c r="AY366">
        <f>IF(AU366&lt;0,AW366+AU366,AW366)</f>
        <v/>
      </c>
      <c r="BA366" s="14">
        <f>IFERROR(AX366-AQ366,"")</f>
        <v/>
      </c>
      <c r="BB366" s="14">
        <f>IFERROR(AY366-AR366,"")</f>
        <v/>
      </c>
      <c r="BD366">
        <f>AH366</f>
        <v/>
      </c>
      <c r="BE366">
        <f>AI366</f>
        <v/>
      </c>
      <c r="BF366">
        <f>AJ366</f>
        <v/>
      </c>
      <c r="BG366" s="14">
        <f>L366</f>
        <v/>
      </c>
      <c r="BH366" s="14">
        <f>IF(X366="","",X366)</f>
        <v/>
      </c>
      <c r="BI366" s="14">
        <f>IF(Y366="","",Y366)</f>
        <v/>
      </c>
      <c r="BJ366">
        <f>Z366</f>
        <v/>
      </c>
      <c r="BK366">
        <f>AA366</f>
        <v/>
      </c>
      <c r="BL366">
        <f>IFERROR(AX366,"")</f>
        <v/>
      </c>
      <c r="BM366">
        <f>IFERROR(AY366,"")</f>
        <v/>
      </c>
    </row>
    <row r="367" ht="14.25" customHeight="1">
      <c r="A367">
        <f>ALGLIB_SSA_XAUUSD!AA367</f>
        <v/>
      </c>
      <c r="B367">
        <f>IF($A367="","",INDEX(ALGLIB_SSA_XAUUSD!$B$2:$B$2401,MATCH($A367,ALGLIB_SSA_XAUUSD!$A$2:$A$2401,1)))</f>
        <v/>
      </c>
      <c r="C367">
        <f>IF($A367="","",INDEX(ALGLIB_SSA_XAUUSD!$C$2:$C$2401,MATCH($A367,ALGLIB_SSA_XAUUSD!$A$2:$A$2401,1)))</f>
        <v/>
      </c>
      <c r="D367" s="14">
        <f>IF($A367="","",INT((ROW()-2)/12)+1)</f>
        <v/>
      </c>
      <c r="E367" s="14">
        <f>IF(AND(E374&lt;&gt;"",D374=D362+1),E362+(E374-E362)*5/12,"")</f>
        <v/>
      </c>
      <c r="F367" s="14">
        <f>IF(AND(F374&lt;&gt;"",D374=D362+1),F362+(F374-F362)*5/12,"")</f>
        <v/>
      </c>
      <c r="G367" s="14">
        <f>IF(AND(G374&lt;&gt;"",D374=D362+1),G362+(G374-G362)*5/12,"")</f>
        <v/>
      </c>
      <c r="H367" s="14">
        <f>IF(AND(H374&lt;&gt;"",D374=D362+1),H362+(H374-H362)*5/12,"")</f>
        <v/>
      </c>
      <c r="I367" s="14">
        <f>IF(AND(L374&lt;&gt;"",D374=D362+1),I362+(I374-I362)*5/12,"")</f>
        <v/>
      </c>
      <c r="J367">
        <f>_xlfn.XLOOKUP($A367,ALGLIB_SSA_XAUUSD!$AA$2:$AA$2401,ALGLIB_SSA_XAUUSD!$P$2:$P$2401,"",0)</f>
        <v/>
      </c>
      <c r="K367">
        <f>_xlfn.XLOOKUP($A367,ALGLIB_SSA_XAUUSD!$AA$2:$AA$2401,ALGLIB_SSA_XAUUSD!$Q$2:$Q$2401,"",0)</f>
        <v/>
      </c>
      <c r="L367">
        <f>_xlfn.XLOOKUP($A367,ALGLIB_SSA_XAUUSD!$AA$2:$AA$2401,ALGLIB_SSA_XAUUSD!$R$2:$R$2401,"",0)</f>
        <v/>
      </c>
      <c r="M367">
        <f>_xlfn.XLOOKUP($A367,ALGLIB_SSA_XAUUSD!$AA$2:$AA$2401,ALGLIB_SSA_XAUUSD!$S$2:$S$2401,"",0)</f>
        <v/>
      </c>
      <c r="N367">
        <f>_xlfn.XLOOKUP($A367,ALGLIB_SSA_XAUUSD!$AA$2:$AA$2401,ALGLIB_SSA_XAUUSD!$T$2:$T$2401,"",0)</f>
        <v/>
      </c>
      <c r="O367">
        <f>_xlfn.XLOOKUP($A367,ALGLIB_SSA_XAUUSD!$AA$2:$AA$2401,ALGLIB_SSA_XAUUSD!$U$2:$U$2401,"",0)</f>
        <v/>
      </c>
      <c r="P367">
        <f>_xlfn.XLOOKUP($A367,ALGLIB_SSA_XAUUSD!$AA$2:$AA$2401,ALGLIB_SSA_XAUUSD!$V$2:$V$2401,"",0)</f>
        <v/>
      </c>
      <c r="S367">
        <f>A367</f>
        <v/>
      </c>
      <c r="T367">
        <f>J367</f>
        <v/>
      </c>
      <c r="U367">
        <f>K367</f>
        <v/>
      </c>
      <c r="V367" s="14">
        <f>IF($A367="","",MOD(ROW()-2,12)+1)</f>
        <v/>
      </c>
      <c r="W367">
        <f>L367</f>
        <v/>
      </c>
      <c r="X367" s="14">
        <f>IF(F367="","",F367)</f>
        <v/>
      </c>
      <c r="Y367" s="14">
        <f>IF(G367="","",G367)</f>
        <v/>
      </c>
      <c r="Z367">
        <f>M367</f>
        <v/>
      </c>
      <c r="AA367">
        <f>N367</f>
        <v/>
      </c>
      <c r="AB367" s="14">
        <f>IF(H367="","",H367)</f>
        <v/>
      </c>
      <c r="AC367">
        <f>O367</f>
        <v/>
      </c>
      <c r="AD367" s="14">
        <f>IF(I367="","",I367)</f>
        <v/>
      </c>
      <c r="AE367">
        <f>P367</f>
        <v/>
      </c>
      <c r="AH367">
        <f>IF(S367&lt;&gt;"",S367,AH366+900)</f>
        <v/>
      </c>
      <c r="AI367">
        <f>IF(T367&lt;&gt;"",T367,AI366)</f>
        <v/>
      </c>
      <c r="AJ367">
        <f>IF(U367&lt;&gt;"",U367,AJ366)</f>
        <v/>
      </c>
      <c r="AK367">
        <f>IF(W367&lt;&gt;"",W367,"")</f>
        <v/>
      </c>
      <c r="AL367" s="14">
        <f>IF(X367&lt;&gt;"",X367,"")</f>
        <v/>
      </c>
      <c r="AM367" s="14">
        <f>IF(Y367&lt;&gt;"",Y367,"")</f>
        <v/>
      </c>
      <c r="AN367" s="14">
        <f>IF(OR(AL367="",AM367=""),"",AL367-AM367)</f>
        <v/>
      </c>
      <c r="AO367">
        <f>IF(AN367="","",IF(AN367&gt;0,"Bullish","Bearish"))</f>
        <v/>
      </c>
      <c r="AP367">
        <f>IF(AO367="",AP366,AO367)</f>
        <v/>
      </c>
      <c r="AQ367" s="14">
        <f>IF(AB367&lt;&gt;"",AB367,"")</f>
        <v/>
      </c>
      <c r="AR367" s="14">
        <f>IF(AD367&lt;&gt;"",AD367,"")</f>
        <v/>
      </c>
      <c r="AS367">
        <f>IF(AS366+1=13,1,AS366+1)</f>
        <v/>
      </c>
      <c r="AT367">
        <f>IFERROR(IF(SLOPE($AQ$350:$AQ$361,$AS$350:$AS$361)&gt;0,MIN(3,ABS(SLOPE($AQ$350:$AQ$361,$AS$350:$AS$361))),IF(SLOPE($AQ$350:$AQ$361,$AS$350:$AS$361)&lt;-0.5,-0.5,0)),0)</f>
        <v/>
      </c>
      <c r="AU367">
        <f>IFERROR(IF(SLOPE($AR$350:$AR$361,$AS$350:$AS$361)&lt;0,MAX(-3,-ABS(SLOPE($AR$350:$AR$361,$AS$350:$AS$361))),IF(SLOPE($AR$350:$AR$361,$AS$350:$AS$361)&gt;0.5,0.5,0)),0)</f>
        <v/>
      </c>
      <c r="AV367">
        <f>($AQ$362+(AT367*(AS367-1)))</f>
        <v/>
      </c>
      <c r="AW367">
        <f>($AR$362+(AU367*(AS367-1)))</f>
        <v/>
      </c>
      <c r="AX367">
        <f>IF(AT367&gt;0,AV367+AT367,AV367)</f>
        <v/>
      </c>
      <c r="AY367">
        <f>IF(AU367&lt;0,AW367+AU367,AW367)</f>
        <v/>
      </c>
      <c r="BA367" s="14">
        <f>IFERROR(AX367-AQ367,"")</f>
        <v/>
      </c>
      <c r="BB367" s="14">
        <f>IFERROR(AY367-AR367,"")</f>
        <v/>
      </c>
      <c r="BD367">
        <f>AH367</f>
        <v/>
      </c>
      <c r="BE367">
        <f>AI367</f>
        <v/>
      </c>
      <c r="BF367">
        <f>AJ367</f>
        <v/>
      </c>
      <c r="BG367" s="14">
        <f>L367</f>
        <v/>
      </c>
      <c r="BH367" s="14">
        <f>IF(X367="","",X367)</f>
        <v/>
      </c>
      <c r="BI367" s="14">
        <f>IF(Y367="","",Y367)</f>
        <v/>
      </c>
      <c r="BJ367">
        <f>Z367</f>
        <v/>
      </c>
      <c r="BK367">
        <f>AA367</f>
        <v/>
      </c>
      <c r="BL367">
        <f>IFERROR(AX367,"")</f>
        <v/>
      </c>
      <c r="BM367">
        <f>IFERROR(AY367,"")</f>
        <v/>
      </c>
    </row>
    <row r="368" ht="14.25" customHeight="1">
      <c r="A368">
        <f>ALGLIB_SSA_XAUUSD!AA368</f>
        <v/>
      </c>
      <c r="B368">
        <f>IF($A368="","",INDEX(ALGLIB_SSA_XAUUSD!$B$2:$B$2401,MATCH($A368,ALGLIB_SSA_XAUUSD!$A$2:$A$2401,1)))</f>
        <v/>
      </c>
      <c r="C368">
        <f>IF($A368="","",INDEX(ALGLIB_SSA_XAUUSD!$C$2:$C$2401,MATCH($A368,ALGLIB_SSA_XAUUSD!$A$2:$A$2401,1)))</f>
        <v/>
      </c>
      <c r="D368" s="14">
        <f>IF($A368="","",INT((ROW()-2)/12)+1)</f>
        <v/>
      </c>
      <c r="E368" s="14">
        <f>IF(AND(E374&lt;&gt;"",D374=D362+1),E362+(E374-E362)*6/12,"")</f>
        <v/>
      </c>
      <c r="F368" s="14">
        <f>IF(AND(F374&lt;&gt;"",D374=D362+1),F362+(F374-F362)*6/12,"")</f>
        <v/>
      </c>
      <c r="G368" s="14">
        <f>IF(AND(G374&lt;&gt;"",D374=D362+1),G362+(G374-G362)*6/12,"")</f>
        <v/>
      </c>
      <c r="H368" s="14">
        <f>IF(AND(H374&lt;&gt;"",D374=D362+1),H362+(H374-H362)*6/12,"")</f>
        <v/>
      </c>
      <c r="I368" s="14">
        <f>IF(AND(L374&lt;&gt;"",D374=D362+1),I362+(I374-I362)*6/12,"")</f>
        <v/>
      </c>
      <c r="J368">
        <f>_xlfn.XLOOKUP($A368,ALGLIB_SSA_XAUUSD!$AA$2:$AA$2401,ALGLIB_SSA_XAUUSD!$P$2:$P$2401,"",0)</f>
        <v/>
      </c>
      <c r="K368">
        <f>_xlfn.XLOOKUP($A368,ALGLIB_SSA_XAUUSD!$AA$2:$AA$2401,ALGLIB_SSA_XAUUSD!$Q$2:$Q$2401,"",0)</f>
        <v/>
      </c>
      <c r="L368">
        <f>_xlfn.XLOOKUP($A368,ALGLIB_SSA_XAUUSD!$AA$2:$AA$2401,ALGLIB_SSA_XAUUSD!$R$2:$R$2401,"",0)</f>
        <v/>
      </c>
      <c r="M368">
        <f>_xlfn.XLOOKUP($A368,ALGLIB_SSA_XAUUSD!$AA$2:$AA$2401,ALGLIB_SSA_XAUUSD!$S$2:$S$2401,"",0)</f>
        <v/>
      </c>
      <c r="N368">
        <f>_xlfn.XLOOKUP($A368,ALGLIB_SSA_XAUUSD!$AA$2:$AA$2401,ALGLIB_SSA_XAUUSD!$T$2:$T$2401,"",0)</f>
        <v/>
      </c>
      <c r="O368">
        <f>_xlfn.XLOOKUP($A368,ALGLIB_SSA_XAUUSD!$AA$2:$AA$2401,ALGLIB_SSA_XAUUSD!$U$2:$U$2401,"",0)</f>
        <v/>
      </c>
      <c r="P368">
        <f>_xlfn.XLOOKUP($A368,ALGLIB_SSA_XAUUSD!$AA$2:$AA$2401,ALGLIB_SSA_XAUUSD!$V$2:$V$2401,"",0)</f>
        <v/>
      </c>
      <c r="S368">
        <f>A368</f>
        <v/>
      </c>
      <c r="T368">
        <f>J368</f>
        <v/>
      </c>
      <c r="U368">
        <f>K368</f>
        <v/>
      </c>
      <c r="V368" s="14">
        <f>IF($A368="","",MOD(ROW()-2,12)+1)</f>
        <v/>
      </c>
      <c r="W368">
        <f>L368</f>
        <v/>
      </c>
      <c r="X368" s="14">
        <f>IF(F368="","",F368)</f>
        <v/>
      </c>
      <c r="Y368" s="14">
        <f>IF(G368="","",G368)</f>
        <v/>
      </c>
      <c r="Z368">
        <f>M368</f>
        <v/>
      </c>
      <c r="AA368">
        <f>N368</f>
        <v/>
      </c>
      <c r="AB368" s="14">
        <f>IF(H368="","",H368)</f>
        <v/>
      </c>
      <c r="AC368">
        <f>O368</f>
        <v/>
      </c>
      <c r="AD368" s="14">
        <f>IF(I368="","",I368)</f>
        <v/>
      </c>
      <c r="AE368">
        <f>P368</f>
        <v/>
      </c>
      <c r="AH368">
        <f>IF(S368&lt;&gt;"",S368,AH367+900)</f>
        <v/>
      </c>
      <c r="AI368">
        <f>IF(T368&lt;&gt;"",T368,AI367)</f>
        <v/>
      </c>
      <c r="AJ368">
        <f>IF(U368&lt;&gt;"",U368,AJ367)</f>
        <v/>
      </c>
      <c r="AK368">
        <f>IF(W368&lt;&gt;"",W368,"")</f>
        <v/>
      </c>
      <c r="AL368" s="14">
        <f>IF(X368&lt;&gt;"",X368,"")</f>
        <v/>
      </c>
      <c r="AM368" s="14">
        <f>IF(Y368&lt;&gt;"",Y368,"")</f>
        <v/>
      </c>
      <c r="AN368" s="14">
        <f>IF(OR(AL368="",AM368=""),"",AL368-AM368)</f>
        <v/>
      </c>
      <c r="AO368">
        <f>IF(AN368="","",IF(AN368&gt;0,"Bullish","Bearish"))</f>
        <v/>
      </c>
      <c r="AP368">
        <f>IF(AO368="",AP367,AO368)</f>
        <v/>
      </c>
      <c r="AQ368" s="14">
        <f>IF(AB368&lt;&gt;"",AB368,"")</f>
        <v/>
      </c>
      <c r="AR368" s="14">
        <f>IF(AD368&lt;&gt;"",AD368,"")</f>
        <v/>
      </c>
      <c r="AS368">
        <f>IF(AS367+1=13,1,AS367+1)</f>
        <v/>
      </c>
      <c r="AT368">
        <f>IFERROR(IF(SLOPE($AQ$350:$AQ$361,$AS$350:$AS$361)&gt;0,MIN(3,ABS(SLOPE($AQ$350:$AQ$361,$AS$350:$AS$361))),IF(SLOPE($AQ$350:$AQ$361,$AS$350:$AS$361)&lt;-0.5,-0.5,0)),0)</f>
        <v/>
      </c>
      <c r="AU368">
        <f>IFERROR(IF(SLOPE($AR$350:$AR$361,$AS$350:$AS$361)&lt;0,MAX(-3,-ABS(SLOPE($AR$350:$AR$361,$AS$350:$AS$361))),IF(SLOPE($AR$350:$AR$361,$AS$350:$AS$361)&gt;0.5,0.5,0)),0)</f>
        <v/>
      </c>
      <c r="AV368">
        <f>($AQ$362+(AT368*(AS368-1)))</f>
        <v/>
      </c>
      <c r="AW368">
        <f>($AR$362+(AU368*(AS368-1)))</f>
        <v/>
      </c>
      <c r="AX368">
        <f>IF(AT368&gt;0,AV368+AT368,AV368)</f>
        <v/>
      </c>
      <c r="AY368">
        <f>IF(AU368&lt;0,AW368+AU368,AW368)</f>
        <v/>
      </c>
      <c r="BA368" s="14">
        <f>IFERROR(AX368-AQ368,"")</f>
        <v/>
      </c>
      <c r="BB368" s="14">
        <f>IFERROR(AY368-AR368,"")</f>
        <v/>
      </c>
      <c r="BD368">
        <f>AH368</f>
        <v/>
      </c>
      <c r="BE368">
        <f>AI368</f>
        <v/>
      </c>
      <c r="BF368">
        <f>AJ368</f>
        <v/>
      </c>
      <c r="BG368" s="14">
        <f>L368</f>
        <v/>
      </c>
      <c r="BH368" s="14">
        <f>IF(X368="","",X368)</f>
        <v/>
      </c>
      <c r="BI368" s="14">
        <f>IF(Y368="","",Y368)</f>
        <v/>
      </c>
      <c r="BJ368">
        <f>Z368</f>
        <v/>
      </c>
      <c r="BK368">
        <f>AA368</f>
        <v/>
      </c>
      <c r="BL368">
        <f>IFERROR(AX368,"")</f>
        <v/>
      </c>
      <c r="BM368">
        <f>IFERROR(AY368,"")</f>
        <v/>
      </c>
    </row>
    <row r="369" ht="14.25" customHeight="1">
      <c r="A369">
        <f>ALGLIB_SSA_XAUUSD!AA369</f>
        <v/>
      </c>
      <c r="B369">
        <f>IF($A369="","",INDEX(ALGLIB_SSA_XAUUSD!$B$2:$B$2401,MATCH($A369,ALGLIB_SSA_XAUUSD!$A$2:$A$2401,1)))</f>
        <v/>
      </c>
      <c r="C369">
        <f>IF($A369="","",INDEX(ALGLIB_SSA_XAUUSD!$C$2:$C$2401,MATCH($A369,ALGLIB_SSA_XAUUSD!$A$2:$A$2401,1)))</f>
        <v/>
      </c>
      <c r="D369" s="14">
        <f>IF($A369="","",INT((ROW()-2)/12)+1)</f>
        <v/>
      </c>
      <c r="E369" s="14">
        <f>IF(AND(E374&lt;&gt;"",D374=D362+1),E362+(E374-E362)*7/12,"")</f>
        <v/>
      </c>
      <c r="F369" s="14">
        <f>IF(AND(F374&lt;&gt;"",D374=D362+1),F362+(F374-F362)*7/12,"")</f>
        <v/>
      </c>
      <c r="G369" s="14">
        <f>IF(AND(G374&lt;&gt;"",D374=D362+1),G362+(G374-G362)*7/12,"")</f>
        <v/>
      </c>
      <c r="H369" s="14">
        <f>IF(AND(H374&lt;&gt;"",D374=D362+1),H362+(H374-H362)*7/12,"")</f>
        <v/>
      </c>
      <c r="I369" s="14">
        <f>IF(AND(L374&lt;&gt;"",D374=D362+1),I362+(I374-I362)*7/12,"")</f>
        <v/>
      </c>
      <c r="J369">
        <f>_xlfn.XLOOKUP($A369,ALGLIB_SSA_XAUUSD!$AA$2:$AA$2401,ALGLIB_SSA_XAUUSD!$P$2:$P$2401,"",0)</f>
        <v/>
      </c>
      <c r="K369">
        <f>_xlfn.XLOOKUP($A369,ALGLIB_SSA_XAUUSD!$AA$2:$AA$2401,ALGLIB_SSA_XAUUSD!$Q$2:$Q$2401,"",0)</f>
        <v/>
      </c>
      <c r="L369">
        <f>_xlfn.XLOOKUP($A369,ALGLIB_SSA_XAUUSD!$AA$2:$AA$2401,ALGLIB_SSA_XAUUSD!$R$2:$R$2401,"",0)</f>
        <v/>
      </c>
      <c r="M369">
        <f>_xlfn.XLOOKUP($A369,ALGLIB_SSA_XAUUSD!$AA$2:$AA$2401,ALGLIB_SSA_XAUUSD!$S$2:$S$2401,"",0)</f>
        <v/>
      </c>
      <c r="N369">
        <f>_xlfn.XLOOKUP($A369,ALGLIB_SSA_XAUUSD!$AA$2:$AA$2401,ALGLIB_SSA_XAUUSD!$T$2:$T$2401,"",0)</f>
        <v/>
      </c>
      <c r="O369">
        <f>_xlfn.XLOOKUP($A369,ALGLIB_SSA_XAUUSD!$AA$2:$AA$2401,ALGLIB_SSA_XAUUSD!$U$2:$U$2401,"",0)</f>
        <v/>
      </c>
      <c r="P369">
        <f>_xlfn.XLOOKUP($A369,ALGLIB_SSA_XAUUSD!$AA$2:$AA$2401,ALGLIB_SSA_XAUUSD!$V$2:$V$2401,"",0)</f>
        <v/>
      </c>
      <c r="S369">
        <f>A369</f>
        <v/>
      </c>
      <c r="T369">
        <f>J369</f>
        <v/>
      </c>
      <c r="U369">
        <f>K369</f>
        <v/>
      </c>
      <c r="V369" s="14">
        <f>IF($A369="","",MOD(ROW()-2,12)+1)</f>
        <v/>
      </c>
      <c r="W369">
        <f>L369</f>
        <v/>
      </c>
      <c r="X369" s="14">
        <f>IF(F369="","",F369)</f>
        <v/>
      </c>
      <c r="Y369" s="14">
        <f>IF(G369="","",G369)</f>
        <v/>
      </c>
      <c r="Z369">
        <f>M369</f>
        <v/>
      </c>
      <c r="AA369">
        <f>N369</f>
        <v/>
      </c>
      <c r="AB369" s="14">
        <f>IF(H369="","",H369)</f>
        <v/>
      </c>
      <c r="AC369">
        <f>O369</f>
        <v/>
      </c>
      <c r="AD369" s="14">
        <f>IF(I369="","",I369)</f>
        <v/>
      </c>
      <c r="AE369">
        <f>P369</f>
        <v/>
      </c>
      <c r="AH369">
        <f>IF(S369&lt;&gt;"",S369,AH368+900)</f>
        <v/>
      </c>
      <c r="AI369">
        <f>IF(T369&lt;&gt;"",T369,AI368)</f>
        <v/>
      </c>
      <c r="AJ369">
        <f>IF(U369&lt;&gt;"",U369,AJ368)</f>
        <v/>
      </c>
      <c r="AK369">
        <f>IF(W369&lt;&gt;"",W369,"")</f>
        <v/>
      </c>
      <c r="AL369" s="14">
        <f>IF(X369&lt;&gt;"",X369,"")</f>
        <v/>
      </c>
      <c r="AM369" s="14">
        <f>IF(Y369&lt;&gt;"",Y369,"")</f>
        <v/>
      </c>
      <c r="AN369" s="14">
        <f>IF(OR(AL369="",AM369=""),"",AL369-AM369)</f>
        <v/>
      </c>
      <c r="AO369">
        <f>IF(AN369="","",IF(AN369&gt;0,"Bullish","Bearish"))</f>
        <v/>
      </c>
      <c r="AP369">
        <f>IF(AO369="",AP368,AO369)</f>
        <v/>
      </c>
      <c r="AQ369" s="14">
        <f>IF(AB369&lt;&gt;"",AB369,"")</f>
        <v/>
      </c>
      <c r="AR369" s="14">
        <f>IF(AD369&lt;&gt;"",AD369,"")</f>
        <v/>
      </c>
      <c r="AS369">
        <f>IF(AS368+1=13,1,AS368+1)</f>
        <v/>
      </c>
      <c r="AT369">
        <f>IFERROR(IF(SLOPE($AQ$350:$AQ$361,$AS$350:$AS$361)&gt;0,MIN(3,ABS(SLOPE($AQ$350:$AQ$361,$AS$350:$AS$361))),IF(SLOPE($AQ$350:$AQ$361,$AS$350:$AS$361)&lt;-0.5,-0.5,0)),0)</f>
        <v/>
      </c>
      <c r="AU369">
        <f>IFERROR(IF(SLOPE($AR$350:$AR$361,$AS$350:$AS$361)&lt;0,MAX(-3,-ABS(SLOPE($AR$350:$AR$361,$AS$350:$AS$361))),IF(SLOPE($AR$350:$AR$361,$AS$350:$AS$361)&gt;0.5,0.5,0)),0)</f>
        <v/>
      </c>
      <c r="AV369">
        <f>($AQ$362+(AT369*(AS369-1)))</f>
        <v/>
      </c>
      <c r="AW369">
        <f>($AR$362+(AU369*(AS369-1)))</f>
        <v/>
      </c>
      <c r="AX369">
        <f>IF(AT369&gt;0,AV369+AT369,AV369)</f>
        <v/>
      </c>
      <c r="AY369">
        <f>IF(AU369&lt;0,AW369+AU369,AW369)</f>
        <v/>
      </c>
      <c r="BA369" s="14">
        <f>IFERROR(AX369-AQ369,"")</f>
        <v/>
      </c>
      <c r="BB369" s="14">
        <f>IFERROR(AY369-AR369,"")</f>
        <v/>
      </c>
      <c r="BD369">
        <f>AH369</f>
        <v/>
      </c>
      <c r="BE369">
        <f>AI369</f>
        <v/>
      </c>
      <c r="BF369">
        <f>AJ369</f>
        <v/>
      </c>
      <c r="BG369" s="14">
        <f>L369</f>
        <v/>
      </c>
      <c r="BH369" s="14">
        <f>IF(X369="","",X369)</f>
        <v/>
      </c>
      <c r="BI369" s="14">
        <f>IF(Y369="","",Y369)</f>
        <v/>
      </c>
      <c r="BJ369">
        <f>Z369</f>
        <v/>
      </c>
      <c r="BK369">
        <f>AA369</f>
        <v/>
      </c>
      <c r="BL369">
        <f>IFERROR(AX369,"")</f>
        <v/>
      </c>
      <c r="BM369">
        <f>IFERROR(AY369,"")</f>
        <v/>
      </c>
    </row>
    <row r="370" ht="14.25" customHeight="1">
      <c r="A370">
        <f>ALGLIB_SSA_XAUUSD!AA370</f>
        <v/>
      </c>
      <c r="B370">
        <f>IF($A370="","",INDEX(ALGLIB_SSA_XAUUSD!$B$2:$B$2401,MATCH($A370,ALGLIB_SSA_XAUUSD!$A$2:$A$2401,1)))</f>
        <v/>
      </c>
      <c r="C370">
        <f>IF($A370="","",INDEX(ALGLIB_SSA_XAUUSD!$C$2:$C$2401,MATCH($A370,ALGLIB_SSA_XAUUSD!$A$2:$A$2401,1)))</f>
        <v/>
      </c>
      <c r="D370" s="14">
        <f>IF($A370="","",INT((ROW()-2)/12)+1)</f>
        <v/>
      </c>
      <c r="E370" s="14">
        <f>IF(AND(E374&lt;&gt;"",D374=D362+1),E362+(E374-E362)*8/12,"")</f>
        <v/>
      </c>
      <c r="F370" s="14">
        <f>IF(AND(F374&lt;&gt;"",D374=D362+1),F362+(F374-F362)*8/12,"")</f>
        <v/>
      </c>
      <c r="G370" s="14">
        <f>IF(AND(G374&lt;&gt;"",D374=D362+1),G362+(G374-G362)*8/12,"")</f>
        <v/>
      </c>
      <c r="H370" s="14">
        <f>IF(AND(H374&lt;&gt;"",D374=D362+1),H362+(H374-H362)*8/12,"")</f>
        <v/>
      </c>
      <c r="I370" s="14">
        <f>IF(AND(L374&lt;&gt;"",D374=D362+1),I362+(I374-I362)*8/12,"")</f>
        <v/>
      </c>
      <c r="J370">
        <f>_xlfn.XLOOKUP($A370,ALGLIB_SSA_XAUUSD!$AA$2:$AA$2401,ALGLIB_SSA_XAUUSD!$P$2:$P$2401,"",0)</f>
        <v/>
      </c>
      <c r="K370">
        <f>_xlfn.XLOOKUP($A370,ALGLIB_SSA_XAUUSD!$AA$2:$AA$2401,ALGLIB_SSA_XAUUSD!$Q$2:$Q$2401,"",0)</f>
        <v/>
      </c>
      <c r="L370">
        <f>_xlfn.XLOOKUP($A370,ALGLIB_SSA_XAUUSD!$AA$2:$AA$2401,ALGLIB_SSA_XAUUSD!$R$2:$R$2401,"",0)</f>
        <v/>
      </c>
      <c r="M370">
        <f>_xlfn.XLOOKUP($A370,ALGLIB_SSA_XAUUSD!$AA$2:$AA$2401,ALGLIB_SSA_XAUUSD!$S$2:$S$2401,"",0)</f>
        <v/>
      </c>
      <c r="N370">
        <f>_xlfn.XLOOKUP($A370,ALGLIB_SSA_XAUUSD!$AA$2:$AA$2401,ALGLIB_SSA_XAUUSD!$T$2:$T$2401,"",0)</f>
        <v/>
      </c>
      <c r="O370">
        <f>_xlfn.XLOOKUP($A370,ALGLIB_SSA_XAUUSD!$AA$2:$AA$2401,ALGLIB_SSA_XAUUSD!$U$2:$U$2401,"",0)</f>
        <v/>
      </c>
      <c r="P370">
        <f>_xlfn.XLOOKUP($A370,ALGLIB_SSA_XAUUSD!$AA$2:$AA$2401,ALGLIB_SSA_XAUUSD!$V$2:$V$2401,"",0)</f>
        <v/>
      </c>
      <c r="S370">
        <f>A370</f>
        <v/>
      </c>
      <c r="T370">
        <f>J370</f>
        <v/>
      </c>
      <c r="U370">
        <f>K370</f>
        <v/>
      </c>
      <c r="V370" s="14">
        <f>IF($A370="","",MOD(ROW()-2,12)+1)</f>
        <v/>
      </c>
      <c r="W370">
        <f>L370</f>
        <v/>
      </c>
      <c r="X370" s="14">
        <f>IF(F370="","",F370)</f>
        <v/>
      </c>
      <c r="Y370" s="14">
        <f>IF(G370="","",G370)</f>
        <v/>
      </c>
      <c r="Z370">
        <f>M370</f>
        <v/>
      </c>
      <c r="AA370">
        <f>N370</f>
        <v/>
      </c>
      <c r="AB370" s="14">
        <f>IF(H370="","",H370)</f>
        <v/>
      </c>
      <c r="AC370">
        <f>O370</f>
        <v/>
      </c>
      <c r="AD370" s="14">
        <f>IF(I370="","",I370)</f>
        <v/>
      </c>
      <c r="AE370">
        <f>P370</f>
        <v/>
      </c>
      <c r="AH370">
        <f>IF(S370&lt;&gt;"",S370,AH369+900)</f>
        <v/>
      </c>
      <c r="AI370">
        <f>IF(T370&lt;&gt;"",T370,AI369)</f>
        <v/>
      </c>
      <c r="AJ370">
        <f>IF(U370&lt;&gt;"",U370,AJ369)</f>
        <v/>
      </c>
      <c r="AK370">
        <f>IF(W370&lt;&gt;"",W370,"")</f>
        <v/>
      </c>
      <c r="AL370" s="14">
        <f>IF(X370&lt;&gt;"",X370,"")</f>
        <v/>
      </c>
      <c r="AM370" s="14">
        <f>IF(Y370&lt;&gt;"",Y370,"")</f>
        <v/>
      </c>
      <c r="AN370" s="14">
        <f>IF(OR(AL370="",AM370=""),"",AL370-AM370)</f>
        <v/>
      </c>
      <c r="AO370">
        <f>IF(AN370="","",IF(AN370&gt;0,"Bullish","Bearish"))</f>
        <v/>
      </c>
      <c r="AP370">
        <f>IF(AO370="",AP369,AO370)</f>
        <v/>
      </c>
      <c r="AQ370" s="14">
        <f>IF(AB370&lt;&gt;"",AB370,"")</f>
        <v/>
      </c>
      <c r="AR370" s="14">
        <f>IF(AD370&lt;&gt;"",AD370,"")</f>
        <v/>
      </c>
      <c r="AS370">
        <f>IF(AS369+1=13,1,AS369+1)</f>
        <v/>
      </c>
      <c r="AT370">
        <f>IFERROR(IF(SLOPE($AQ$350:$AQ$361,$AS$350:$AS$361)&gt;0,MIN(3,ABS(SLOPE($AQ$350:$AQ$361,$AS$350:$AS$361))),IF(SLOPE($AQ$350:$AQ$361,$AS$350:$AS$361)&lt;-0.5,-0.5,0)),0)</f>
        <v/>
      </c>
      <c r="AU370">
        <f>IFERROR(IF(SLOPE($AR$350:$AR$361,$AS$350:$AS$361)&lt;0,MAX(-3,-ABS(SLOPE($AR$350:$AR$361,$AS$350:$AS$361))),IF(SLOPE($AR$350:$AR$361,$AS$350:$AS$361)&gt;0.5,0.5,0)),0)</f>
        <v/>
      </c>
      <c r="AV370">
        <f>($AQ$362+(AT370*(AS370-1)))</f>
        <v/>
      </c>
      <c r="AW370">
        <f>($AR$362+(AU370*(AS370-1)))</f>
        <v/>
      </c>
      <c r="AX370">
        <f>IF(AT370&gt;0,AV370+AT370,AV370)</f>
        <v/>
      </c>
      <c r="AY370">
        <f>IF(AU370&lt;0,AW370+AU370,AW370)</f>
        <v/>
      </c>
      <c r="BA370" s="14">
        <f>IFERROR(AX370-AQ370,"")</f>
        <v/>
      </c>
      <c r="BB370" s="14">
        <f>IFERROR(AY370-AR370,"")</f>
        <v/>
      </c>
      <c r="BD370">
        <f>AH370</f>
        <v/>
      </c>
      <c r="BE370">
        <f>AI370</f>
        <v/>
      </c>
      <c r="BF370">
        <f>AJ370</f>
        <v/>
      </c>
      <c r="BG370" s="14">
        <f>L370</f>
        <v/>
      </c>
      <c r="BH370" s="14">
        <f>IF(X370="","",X370)</f>
        <v/>
      </c>
      <c r="BI370" s="14">
        <f>IF(Y370="","",Y370)</f>
        <v/>
      </c>
      <c r="BJ370">
        <f>Z370</f>
        <v/>
      </c>
      <c r="BK370">
        <f>AA370</f>
        <v/>
      </c>
      <c r="BL370">
        <f>IFERROR(AX370,"")</f>
        <v/>
      </c>
      <c r="BM370">
        <f>IFERROR(AY370,"")</f>
        <v/>
      </c>
    </row>
    <row r="371" ht="14.25" customHeight="1">
      <c r="A371">
        <f>ALGLIB_SSA_XAUUSD!AA371</f>
        <v/>
      </c>
      <c r="B371">
        <f>IF($A371="","",INDEX(ALGLIB_SSA_XAUUSD!$B$2:$B$2401,MATCH($A371,ALGLIB_SSA_XAUUSD!$A$2:$A$2401,1)))</f>
        <v/>
      </c>
      <c r="C371">
        <f>IF($A371="","",INDEX(ALGLIB_SSA_XAUUSD!$C$2:$C$2401,MATCH($A371,ALGLIB_SSA_XAUUSD!$A$2:$A$2401,1)))</f>
        <v/>
      </c>
      <c r="D371" s="14">
        <f>IF($A371="","",INT((ROW()-2)/12)+1)</f>
        <v/>
      </c>
      <c r="E371" s="14">
        <f>IF(AND(E374&lt;&gt;"",D374=D362+1),E362+(E374-E362)*9/12,"")</f>
        <v/>
      </c>
      <c r="F371" s="14">
        <f>IF(AND(F374&lt;&gt;"",D374=D362+1),F362+(F374-F362)*9/12,"")</f>
        <v/>
      </c>
      <c r="G371" s="14">
        <f>IF(AND(G374&lt;&gt;"",D374=D362+1),G362+(G374-G362)*9/12,"")</f>
        <v/>
      </c>
      <c r="H371" s="14">
        <f>IF(AND(H374&lt;&gt;"",D374=D362+1),H362+(H374-H362)*9/12,"")</f>
        <v/>
      </c>
      <c r="I371" s="14">
        <f>IF(AND(L374&lt;&gt;"",D374=D362+1),I362+(I374-I362)*9/12,"")</f>
        <v/>
      </c>
      <c r="J371">
        <f>_xlfn.XLOOKUP($A371,ALGLIB_SSA_XAUUSD!$AA$2:$AA$2401,ALGLIB_SSA_XAUUSD!$P$2:$P$2401,"",0)</f>
        <v/>
      </c>
      <c r="K371">
        <f>_xlfn.XLOOKUP($A371,ALGLIB_SSA_XAUUSD!$AA$2:$AA$2401,ALGLIB_SSA_XAUUSD!$Q$2:$Q$2401,"",0)</f>
        <v/>
      </c>
      <c r="L371">
        <f>_xlfn.XLOOKUP($A371,ALGLIB_SSA_XAUUSD!$AA$2:$AA$2401,ALGLIB_SSA_XAUUSD!$R$2:$R$2401,"",0)</f>
        <v/>
      </c>
      <c r="M371">
        <f>_xlfn.XLOOKUP($A371,ALGLIB_SSA_XAUUSD!$AA$2:$AA$2401,ALGLIB_SSA_XAUUSD!$S$2:$S$2401,"",0)</f>
        <v/>
      </c>
      <c r="N371">
        <f>_xlfn.XLOOKUP($A371,ALGLIB_SSA_XAUUSD!$AA$2:$AA$2401,ALGLIB_SSA_XAUUSD!$T$2:$T$2401,"",0)</f>
        <v/>
      </c>
      <c r="O371">
        <f>_xlfn.XLOOKUP($A371,ALGLIB_SSA_XAUUSD!$AA$2:$AA$2401,ALGLIB_SSA_XAUUSD!$U$2:$U$2401,"",0)</f>
        <v/>
      </c>
      <c r="P371">
        <f>_xlfn.XLOOKUP($A371,ALGLIB_SSA_XAUUSD!$AA$2:$AA$2401,ALGLIB_SSA_XAUUSD!$V$2:$V$2401,"",0)</f>
        <v/>
      </c>
      <c r="S371">
        <f>A371</f>
        <v/>
      </c>
      <c r="T371">
        <f>J371</f>
        <v/>
      </c>
      <c r="U371">
        <f>K371</f>
        <v/>
      </c>
      <c r="V371" s="14">
        <f>IF($A371="","",MOD(ROW()-2,12)+1)</f>
        <v/>
      </c>
      <c r="W371">
        <f>L371</f>
        <v/>
      </c>
      <c r="X371" s="14">
        <f>IF(F371="","",F371)</f>
        <v/>
      </c>
      <c r="Y371" s="14">
        <f>IF(G371="","",G371)</f>
        <v/>
      </c>
      <c r="Z371">
        <f>M371</f>
        <v/>
      </c>
      <c r="AA371">
        <f>N371</f>
        <v/>
      </c>
      <c r="AB371" s="14">
        <f>IF(H371="","",H371)</f>
        <v/>
      </c>
      <c r="AC371">
        <f>O371</f>
        <v/>
      </c>
      <c r="AD371" s="14">
        <f>IF(I371="","",I371)</f>
        <v/>
      </c>
      <c r="AE371">
        <f>P371</f>
        <v/>
      </c>
      <c r="AH371">
        <f>IF(S371&lt;&gt;"",S371,AH370+900)</f>
        <v/>
      </c>
      <c r="AI371">
        <f>IF(T371&lt;&gt;"",T371,AI370)</f>
        <v/>
      </c>
      <c r="AJ371">
        <f>IF(U371&lt;&gt;"",U371,AJ370)</f>
        <v/>
      </c>
      <c r="AK371">
        <f>IF(W371&lt;&gt;"",W371,"")</f>
        <v/>
      </c>
      <c r="AL371" s="14">
        <f>IF(X371&lt;&gt;"",X371,"")</f>
        <v/>
      </c>
      <c r="AM371" s="14">
        <f>IF(Y371&lt;&gt;"",Y371,"")</f>
        <v/>
      </c>
      <c r="AN371" s="14">
        <f>IF(OR(AL371="",AM371=""),"",AL371-AM371)</f>
        <v/>
      </c>
      <c r="AO371">
        <f>IF(AN371="","",IF(AN371&gt;0,"Bullish","Bearish"))</f>
        <v/>
      </c>
      <c r="AP371">
        <f>IF(AO371="",AP370,AO371)</f>
        <v/>
      </c>
      <c r="AQ371" s="14">
        <f>IF(AB371&lt;&gt;"",AB371,"")</f>
        <v/>
      </c>
      <c r="AR371" s="14">
        <f>IF(AD371&lt;&gt;"",AD371,"")</f>
        <v/>
      </c>
      <c r="AS371">
        <f>IF(AS370+1=13,1,AS370+1)</f>
        <v/>
      </c>
      <c r="AT371">
        <f>IFERROR(IF(SLOPE($AQ$350:$AQ$361,$AS$350:$AS$361)&gt;0,MIN(3,ABS(SLOPE($AQ$350:$AQ$361,$AS$350:$AS$361))),IF(SLOPE($AQ$350:$AQ$361,$AS$350:$AS$361)&lt;-0.5,-0.5,0)),0)</f>
        <v/>
      </c>
      <c r="AU371">
        <f>IFERROR(IF(SLOPE($AR$350:$AR$361,$AS$350:$AS$361)&lt;0,MAX(-3,-ABS(SLOPE($AR$350:$AR$361,$AS$350:$AS$361))),IF(SLOPE($AR$350:$AR$361,$AS$350:$AS$361)&gt;0.5,0.5,0)),0)</f>
        <v/>
      </c>
      <c r="AV371">
        <f>($AQ$362+(AT371*(AS371-1)))</f>
        <v/>
      </c>
      <c r="AW371">
        <f>($AR$362+(AU371*(AS371-1)))</f>
        <v/>
      </c>
      <c r="AX371">
        <f>IF(AT371&gt;0,AV371+AT371,AV371)</f>
        <v/>
      </c>
      <c r="AY371">
        <f>IF(AU371&lt;0,AW371+AU371,AW371)</f>
        <v/>
      </c>
      <c r="BA371" s="14">
        <f>IFERROR(AX371-AQ371,"")</f>
        <v/>
      </c>
      <c r="BB371" s="14">
        <f>IFERROR(AY371-AR371,"")</f>
        <v/>
      </c>
      <c r="BD371">
        <f>AH371</f>
        <v/>
      </c>
      <c r="BE371">
        <f>AI371</f>
        <v/>
      </c>
      <c r="BF371">
        <f>AJ371</f>
        <v/>
      </c>
      <c r="BG371" s="14">
        <f>L371</f>
        <v/>
      </c>
      <c r="BH371" s="14">
        <f>IF(X371="","",X371)</f>
        <v/>
      </c>
      <c r="BI371" s="14">
        <f>IF(Y371="","",Y371)</f>
        <v/>
      </c>
      <c r="BJ371">
        <f>Z371</f>
        <v/>
      </c>
      <c r="BK371">
        <f>AA371</f>
        <v/>
      </c>
      <c r="BL371">
        <f>IFERROR(AX371,"")</f>
        <v/>
      </c>
      <c r="BM371">
        <f>IFERROR(AY371,"")</f>
        <v/>
      </c>
    </row>
    <row r="372" ht="14.25" customHeight="1">
      <c r="A372">
        <f>ALGLIB_SSA_XAUUSD!AA372</f>
        <v/>
      </c>
      <c r="B372">
        <f>IF($A372="","",INDEX(ALGLIB_SSA_XAUUSD!$B$2:$B$2401,MATCH($A372,ALGLIB_SSA_XAUUSD!$A$2:$A$2401,1)))</f>
        <v/>
      </c>
      <c r="C372">
        <f>IF($A372="","",INDEX(ALGLIB_SSA_XAUUSD!$C$2:$C$2401,MATCH($A372,ALGLIB_SSA_XAUUSD!$A$2:$A$2401,1)))</f>
        <v/>
      </c>
      <c r="D372" s="14">
        <f>IF($A372="","",INT((ROW()-2)/12)+1)</f>
        <v/>
      </c>
      <c r="E372" s="14">
        <f>IF(AND(E374&lt;&gt;"",D374=D362+1),E362+(E374-E362)*10/12,"")</f>
        <v/>
      </c>
      <c r="F372" s="14">
        <f>IF(AND(F374&lt;&gt;"",D374=D362+1),F362+(F374-F362)*10/12,"")</f>
        <v/>
      </c>
      <c r="G372" s="14">
        <f>IF(AND(G374&lt;&gt;"",D374=D362+1),G362+(G374-G362)*10/12,"")</f>
        <v/>
      </c>
      <c r="H372" s="14">
        <f>IF(AND(H374&lt;&gt;"",D374=D362+1),H362+(H374-H362)*10/12,"")</f>
        <v/>
      </c>
      <c r="I372" s="14">
        <f>IF(AND(L374&lt;&gt;"",D374=D362+1),I362+(I374-I362)*10/12,"")</f>
        <v/>
      </c>
      <c r="J372">
        <f>_xlfn.XLOOKUP($A372,ALGLIB_SSA_XAUUSD!$AA$2:$AA$2401,ALGLIB_SSA_XAUUSD!$P$2:$P$2401,"",0)</f>
        <v/>
      </c>
      <c r="K372">
        <f>_xlfn.XLOOKUP($A372,ALGLIB_SSA_XAUUSD!$AA$2:$AA$2401,ALGLIB_SSA_XAUUSD!$Q$2:$Q$2401,"",0)</f>
        <v/>
      </c>
      <c r="L372">
        <f>_xlfn.XLOOKUP($A372,ALGLIB_SSA_XAUUSD!$AA$2:$AA$2401,ALGLIB_SSA_XAUUSD!$R$2:$R$2401,"",0)</f>
        <v/>
      </c>
      <c r="M372">
        <f>_xlfn.XLOOKUP($A372,ALGLIB_SSA_XAUUSD!$AA$2:$AA$2401,ALGLIB_SSA_XAUUSD!$S$2:$S$2401,"",0)</f>
        <v/>
      </c>
      <c r="N372">
        <f>_xlfn.XLOOKUP($A372,ALGLIB_SSA_XAUUSD!$AA$2:$AA$2401,ALGLIB_SSA_XAUUSD!$T$2:$T$2401,"",0)</f>
        <v/>
      </c>
      <c r="O372">
        <f>_xlfn.XLOOKUP($A372,ALGLIB_SSA_XAUUSD!$AA$2:$AA$2401,ALGLIB_SSA_XAUUSD!$U$2:$U$2401,"",0)</f>
        <v/>
      </c>
      <c r="P372">
        <f>_xlfn.XLOOKUP($A372,ALGLIB_SSA_XAUUSD!$AA$2:$AA$2401,ALGLIB_SSA_XAUUSD!$V$2:$V$2401,"",0)</f>
        <v/>
      </c>
      <c r="S372">
        <f>A372</f>
        <v/>
      </c>
      <c r="T372">
        <f>J372</f>
        <v/>
      </c>
      <c r="U372">
        <f>K372</f>
        <v/>
      </c>
      <c r="V372" s="14">
        <f>IF($A372="","",MOD(ROW()-2,12)+1)</f>
        <v/>
      </c>
      <c r="W372">
        <f>L372</f>
        <v/>
      </c>
      <c r="X372" s="14">
        <f>IF(F372="","",F372)</f>
        <v/>
      </c>
      <c r="Y372" s="14">
        <f>IF(G372="","",G372)</f>
        <v/>
      </c>
      <c r="Z372">
        <f>M372</f>
        <v/>
      </c>
      <c r="AA372">
        <f>N372</f>
        <v/>
      </c>
      <c r="AB372" s="14">
        <f>IF(H372="","",H372)</f>
        <v/>
      </c>
      <c r="AC372">
        <f>O372</f>
        <v/>
      </c>
      <c r="AD372" s="14">
        <f>IF(I372="","",I372)</f>
        <v/>
      </c>
      <c r="AE372">
        <f>P372</f>
        <v/>
      </c>
      <c r="AH372">
        <f>IF(S372&lt;&gt;"",S372,AH371+900)</f>
        <v/>
      </c>
      <c r="AI372">
        <f>IF(T372&lt;&gt;"",T372,AI371)</f>
        <v/>
      </c>
      <c r="AJ372">
        <f>IF(U372&lt;&gt;"",U372,AJ371)</f>
        <v/>
      </c>
      <c r="AK372">
        <f>IF(W372&lt;&gt;"",W372,"")</f>
        <v/>
      </c>
      <c r="AL372" s="14">
        <f>IF(X372&lt;&gt;"",X372,"")</f>
        <v/>
      </c>
      <c r="AM372" s="14">
        <f>IF(Y372&lt;&gt;"",Y372,"")</f>
        <v/>
      </c>
      <c r="AN372" s="14">
        <f>IF(OR(AL372="",AM372=""),"",AL372-AM372)</f>
        <v/>
      </c>
      <c r="AO372">
        <f>IF(AN372="","",IF(AN372&gt;0,"Bullish","Bearish"))</f>
        <v/>
      </c>
      <c r="AP372">
        <f>IF(AO372="",AP371,AO372)</f>
        <v/>
      </c>
      <c r="AQ372" s="14">
        <f>IF(AB372&lt;&gt;"",AB372,"")</f>
        <v/>
      </c>
      <c r="AR372" s="14">
        <f>IF(AD372&lt;&gt;"",AD372,"")</f>
        <v/>
      </c>
      <c r="AS372">
        <f>IF(AS371+1=13,1,AS371+1)</f>
        <v/>
      </c>
      <c r="AT372">
        <f>IFERROR(IF(SLOPE($AQ$350:$AQ$361,$AS$350:$AS$361)&gt;0,MIN(3,ABS(SLOPE($AQ$350:$AQ$361,$AS$350:$AS$361))),IF(SLOPE($AQ$350:$AQ$361,$AS$350:$AS$361)&lt;-0.5,-0.5,0)),0)</f>
        <v/>
      </c>
      <c r="AU372">
        <f>IFERROR(IF(SLOPE($AR$350:$AR$361,$AS$350:$AS$361)&lt;0,MAX(-3,-ABS(SLOPE($AR$350:$AR$361,$AS$350:$AS$361))),IF(SLOPE($AR$350:$AR$361,$AS$350:$AS$361)&gt;0.5,0.5,0)),0)</f>
        <v/>
      </c>
      <c r="AV372">
        <f>($AQ$362+(AT372*(AS372-1)))</f>
        <v/>
      </c>
      <c r="AW372">
        <f>($AR$362+(AU372*(AS372-1)))</f>
        <v/>
      </c>
      <c r="AX372">
        <f>IF(AT372&gt;0,AV372+AT372,AV372)</f>
        <v/>
      </c>
      <c r="AY372">
        <f>IF(AU372&lt;0,AW372+AU372,AW372)</f>
        <v/>
      </c>
      <c r="BA372" s="14">
        <f>IFERROR(AX372-AQ372,"")</f>
        <v/>
      </c>
      <c r="BB372" s="14">
        <f>IFERROR(AY372-AR372,"")</f>
        <v/>
      </c>
      <c r="BD372">
        <f>AH372</f>
        <v/>
      </c>
      <c r="BE372">
        <f>AI372</f>
        <v/>
      </c>
      <c r="BF372">
        <f>AJ372</f>
        <v/>
      </c>
      <c r="BG372" s="14">
        <f>L372</f>
        <v/>
      </c>
      <c r="BH372" s="14">
        <f>IF(X372="","",X372)</f>
        <v/>
      </c>
      <c r="BI372" s="14">
        <f>IF(Y372="","",Y372)</f>
        <v/>
      </c>
      <c r="BJ372">
        <f>Z372</f>
        <v/>
      </c>
      <c r="BK372">
        <f>AA372</f>
        <v/>
      </c>
      <c r="BL372">
        <f>IFERROR(AX372,"")</f>
        <v/>
      </c>
      <c r="BM372">
        <f>IFERROR(AY372,"")</f>
        <v/>
      </c>
    </row>
    <row r="373" ht="14.25" customHeight="1">
      <c r="A373">
        <f>ALGLIB_SSA_XAUUSD!AA373</f>
        <v/>
      </c>
      <c r="B373">
        <f>IF($A373="","",INDEX(ALGLIB_SSA_XAUUSD!$B$2:$B$2401,MATCH($A373,ALGLIB_SSA_XAUUSD!$A$2:$A$2401,1)))</f>
        <v/>
      </c>
      <c r="C373">
        <f>IF($A373="","",INDEX(ALGLIB_SSA_XAUUSD!$C$2:$C$2401,MATCH($A373,ALGLIB_SSA_XAUUSD!$A$2:$A$2401,1)))</f>
        <v/>
      </c>
      <c r="D373" s="14">
        <f>IF($A373="","",INT((ROW()-2)/12)+1)</f>
        <v/>
      </c>
      <c r="E373" s="14">
        <f>IF(AND(E374&lt;&gt;"",D374=D362+1),E362+(E374-E362)*11/12,"")</f>
        <v/>
      </c>
      <c r="F373" s="14">
        <f>IF(AND(F374&lt;&gt;"",D374=D362+1),F362+(F374-F362)*11/12,"")</f>
        <v/>
      </c>
      <c r="G373" s="14">
        <f>IF(AND(G374&lt;&gt;"",D374=D362+1),G362+(G374-G362)*11/12,"")</f>
        <v/>
      </c>
      <c r="H373" s="14">
        <f>IF(AND(H374&lt;&gt;"",D374=D362+1),H362+(H374-H362)*11/12,"")</f>
        <v/>
      </c>
      <c r="I373" s="14">
        <f>IF(AND(L374&lt;&gt;"",D374=D362+1),I362+(I374-I362)*11/12,"")</f>
        <v/>
      </c>
      <c r="J373">
        <f>_xlfn.XLOOKUP($A373,ALGLIB_SSA_XAUUSD!$AA$2:$AA$2401,ALGLIB_SSA_XAUUSD!$P$2:$P$2401,"",0)</f>
        <v/>
      </c>
      <c r="K373">
        <f>_xlfn.XLOOKUP($A373,ALGLIB_SSA_XAUUSD!$AA$2:$AA$2401,ALGLIB_SSA_XAUUSD!$Q$2:$Q$2401,"",0)</f>
        <v/>
      </c>
      <c r="L373">
        <f>_xlfn.XLOOKUP($A373,ALGLIB_SSA_XAUUSD!$AA$2:$AA$2401,ALGLIB_SSA_XAUUSD!$R$2:$R$2401,"",0)</f>
        <v/>
      </c>
      <c r="M373">
        <f>_xlfn.XLOOKUP($A373,ALGLIB_SSA_XAUUSD!$AA$2:$AA$2401,ALGLIB_SSA_XAUUSD!$S$2:$S$2401,"",0)</f>
        <v/>
      </c>
      <c r="N373">
        <f>_xlfn.XLOOKUP($A373,ALGLIB_SSA_XAUUSD!$AA$2:$AA$2401,ALGLIB_SSA_XAUUSD!$T$2:$T$2401,"",0)</f>
        <v/>
      </c>
      <c r="O373">
        <f>_xlfn.XLOOKUP($A373,ALGLIB_SSA_XAUUSD!$AA$2:$AA$2401,ALGLIB_SSA_XAUUSD!$U$2:$U$2401,"",0)</f>
        <v/>
      </c>
      <c r="P373">
        <f>_xlfn.XLOOKUP($A373,ALGLIB_SSA_XAUUSD!$AA$2:$AA$2401,ALGLIB_SSA_XAUUSD!$V$2:$V$2401,"",0)</f>
        <v/>
      </c>
      <c r="S373">
        <f>A373</f>
        <v/>
      </c>
      <c r="T373">
        <f>J373</f>
        <v/>
      </c>
      <c r="U373">
        <f>K373</f>
        <v/>
      </c>
      <c r="V373" s="14">
        <f>IF($A373="","",MOD(ROW()-2,12)+1)</f>
        <v/>
      </c>
      <c r="W373">
        <f>L373</f>
        <v/>
      </c>
      <c r="X373" s="14">
        <f>IF(F373="","",F373)</f>
        <v/>
      </c>
      <c r="Y373" s="14">
        <f>IF(G373="","",G373)</f>
        <v/>
      </c>
      <c r="Z373">
        <f>M373</f>
        <v/>
      </c>
      <c r="AA373">
        <f>N373</f>
        <v/>
      </c>
      <c r="AB373" s="14">
        <f>IF(H373="","",H373)</f>
        <v/>
      </c>
      <c r="AC373">
        <f>O373</f>
        <v/>
      </c>
      <c r="AD373" s="14">
        <f>IF(I373="","",I373)</f>
        <v/>
      </c>
      <c r="AE373">
        <f>P373</f>
        <v/>
      </c>
      <c r="AH373">
        <f>IF(S373&lt;&gt;"",S373,AH372+900)</f>
        <v/>
      </c>
      <c r="AI373">
        <f>IF(T373&lt;&gt;"",T373,AI372)</f>
        <v/>
      </c>
      <c r="AJ373">
        <f>IF(U373&lt;&gt;"",U373,AJ372)</f>
        <v/>
      </c>
      <c r="AK373">
        <f>IF(W373&lt;&gt;"",W373,"")</f>
        <v/>
      </c>
      <c r="AL373" s="14">
        <f>IF(X373&lt;&gt;"",X373,"")</f>
        <v/>
      </c>
      <c r="AM373" s="14">
        <f>IF(Y373&lt;&gt;"",Y373,"")</f>
        <v/>
      </c>
      <c r="AN373" s="14">
        <f>IF(OR(AL373="",AM373=""),"",AL373-AM373)</f>
        <v/>
      </c>
      <c r="AO373">
        <f>IF(AN373="","",IF(AN373&gt;0,"Bullish","Bearish"))</f>
        <v/>
      </c>
      <c r="AP373">
        <f>IF(AO373="",AP372,AO373)</f>
        <v/>
      </c>
      <c r="AQ373" s="14">
        <f>IF(AB373&lt;&gt;"",AB373,"")</f>
        <v/>
      </c>
      <c r="AR373" s="14">
        <f>IF(AD373&lt;&gt;"",AD373,"")</f>
        <v/>
      </c>
      <c r="AS373">
        <f>IF(AS372+1=13,1,AS372+1)</f>
        <v/>
      </c>
      <c r="AT373">
        <f>IFERROR(IF(SLOPE($AQ$350:$AQ$361,$AS$350:$AS$361)&gt;0,MIN(3,ABS(SLOPE($AQ$350:$AQ$361,$AS$350:$AS$361))),IF(SLOPE($AQ$350:$AQ$361,$AS$350:$AS$361)&lt;-0.5,-0.5,0)),0)</f>
        <v/>
      </c>
      <c r="AU373">
        <f>IFERROR(IF(SLOPE($AR$350:$AR$361,$AS$350:$AS$361)&lt;0,MAX(-3,-ABS(SLOPE($AR$350:$AR$361,$AS$350:$AS$361))),IF(SLOPE($AR$350:$AR$361,$AS$350:$AS$361)&gt;0.5,0.5,0)),0)</f>
        <v/>
      </c>
      <c r="AV373">
        <f>($AQ$362+(AT373*(AS373-1)))</f>
        <v/>
      </c>
      <c r="AW373">
        <f>($AR$362+(AU373*(AS373-1)))</f>
        <v/>
      </c>
      <c r="AX373">
        <f>IF(AT373&gt;0,AV373+AT373,AV373)</f>
        <v/>
      </c>
      <c r="AY373">
        <f>IF(AU373&lt;0,AW373+AU373,AW373)</f>
        <v/>
      </c>
      <c r="BA373" s="14">
        <f>IFERROR(AX373-AQ373,"")</f>
        <v/>
      </c>
      <c r="BB373" s="14">
        <f>IFERROR(AY373-AR373,"")</f>
        <v/>
      </c>
      <c r="BD373">
        <f>AH373</f>
        <v/>
      </c>
      <c r="BE373">
        <f>AI373</f>
        <v/>
      </c>
      <c r="BF373">
        <f>AJ373</f>
        <v/>
      </c>
      <c r="BG373" s="14">
        <f>L373</f>
        <v/>
      </c>
      <c r="BH373" s="14">
        <f>IF(X373="","",X373)</f>
        <v/>
      </c>
      <c r="BI373" s="14">
        <f>IF(Y373="","",Y373)</f>
        <v/>
      </c>
      <c r="BJ373">
        <f>Z373</f>
        <v/>
      </c>
      <c r="BK373">
        <f>AA373</f>
        <v/>
      </c>
      <c r="BL373">
        <f>IFERROR(AX373,"")</f>
        <v/>
      </c>
      <c r="BM373">
        <f>IFERROR(AY373,"")</f>
        <v/>
      </c>
    </row>
    <row r="374" ht="14.25" customHeight="1">
      <c r="A374">
        <f>ALGLIB_SSA_XAUUSD!AA374</f>
        <v/>
      </c>
      <c r="B374">
        <f>IF($A374="","",INDEX(ALGLIB_SSA_XAUUSD!$B$2:$B$2401,MATCH($A374,ALGLIB_SSA_XAUUSD!$A$2:$A$2401,1)))</f>
        <v/>
      </c>
      <c r="C374">
        <f>IF($A374="","",INDEX(ALGLIB_SSA_XAUUSD!$C$2:$C$2401,MATCH($A374,ALGLIB_SSA_XAUUSD!$A$2:$A$2401,1)))</f>
        <v/>
      </c>
      <c r="D374" s="14">
        <f>IF($A374="","",INT((ROW()-2)/12)+1)</f>
        <v/>
      </c>
      <c r="E374" s="14">
        <f>IF($A374="","",INDEX(ALGLIB_SSA_XAUUSD!$D$2:$D$2401,MATCH($A374,ALGLIB_SSA_XAUUSD!$A$2:$A$2401,1)))</f>
        <v/>
      </c>
      <c r="F374" s="14">
        <f>IF($A374="","",INDEX(ALGLIB_SSA_XAUUSD!$E$2:$E$2401,MATCH($A374,ALGLIB_SSA_XAUUSD!$A$2:$A$2401,1)))</f>
        <v/>
      </c>
      <c r="G374" s="14">
        <f>IF($A374="","",INDEX(ALGLIB_SSA_XAUUSD!$F$2:$F$2401,MATCH($A374,ALGLIB_SSA_XAUUSD!$A$2:$A$2401,1)))</f>
        <v/>
      </c>
      <c r="H374" s="14">
        <f>IF($A374="","",INDEX(ALGLIB_SSA_XAUUSD!$G$2:$G$2401,MATCH($A374,ALGLIB_SSA_XAUUSD!$A$2:$A$2401,1)))</f>
        <v/>
      </c>
      <c r="I374" s="14">
        <f>IF($A374="","",INDEX(ALGLIB_SSA_XAUUSD!$H$2:$H$2401,MATCH($A374,ALGLIB_SSA_XAUUSD!$A$2:$A$2401,1)))</f>
        <v/>
      </c>
      <c r="J374">
        <f>_xlfn.XLOOKUP($A374,ALGLIB_SSA_XAUUSD!$AA$2:$AA$2401,ALGLIB_SSA_XAUUSD!$P$2:$P$2401,"",0)</f>
        <v/>
      </c>
      <c r="K374">
        <f>_xlfn.XLOOKUP($A374,ALGLIB_SSA_XAUUSD!$AA$2:$AA$2401,ALGLIB_SSA_XAUUSD!$Q$2:$Q$2401,"",0)</f>
        <v/>
      </c>
      <c r="L374">
        <f>_xlfn.XLOOKUP($A374,ALGLIB_SSA_XAUUSD!$AA$2:$AA$2401,ALGLIB_SSA_XAUUSD!$R$2:$R$2401,"",0)</f>
        <v/>
      </c>
      <c r="M374">
        <f>_xlfn.XLOOKUP($A374,ALGLIB_SSA_XAUUSD!$AA$2:$AA$2401,ALGLIB_SSA_XAUUSD!$S$2:$S$2401,"",0)</f>
        <v/>
      </c>
      <c r="N374">
        <f>_xlfn.XLOOKUP($A374,ALGLIB_SSA_XAUUSD!$AA$2:$AA$2401,ALGLIB_SSA_XAUUSD!$T$2:$T$2401,"",0)</f>
        <v/>
      </c>
      <c r="O374">
        <f>_xlfn.XLOOKUP($A374,ALGLIB_SSA_XAUUSD!$AA$2:$AA$2401,ALGLIB_SSA_XAUUSD!$U$2:$U$2401,"",0)</f>
        <v/>
      </c>
      <c r="P374">
        <f>_xlfn.XLOOKUP($A374,ALGLIB_SSA_XAUUSD!$AA$2:$AA$2401,ALGLIB_SSA_XAUUSD!$V$2:$V$2401,"",0)</f>
        <v/>
      </c>
      <c r="S374">
        <f>A374</f>
        <v/>
      </c>
      <c r="T374">
        <f>J374</f>
        <v/>
      </c>
      <c r="U374">
        <f>K374</f>
        <v/>
      </c>
      <c r="V374" s="14">
        <f>IF($A374="","",MOD(ROW()-2,12)+1)</f>
        <v/>
      </c>
      <c r="W374">
        <f>L374</f>
        <v/>
      </c>
      <c r="X374" s="14">
        <f>IF(F374="","",F374)</f>
        <v/>
      </c>
      <c r="Y374" s="14">
        <f>IF(G374="","",G374)</f>
        <v/>
      </c>
      <c r="Z374">
        <f>M374</f>
        <v/>
      </c>
      <c r="AA374">
        <f>N374</f>
        <v/>
      </c>
      <c r="AB374" s="14">
        <f>IF(H374="","",H374)</f>
        <v/>
      </c>
      <c r="AC374">
        <f>O374</f>
        <v/>
      </c>
      <c r="AD374" s="14">
        <f>IF(I374="","",I374)</f>
        <v/>
      </c>
      <c r="AE374">
        <f>P374</f>
        <v/>
      </c>
      <c r="AH374">
        <f>IF(S374&lt;&gt;"",S374,AH373+900)</f>
        <v/>
      </c>
      <c r="AI374">
        <f>IF(T374&lt;&gt;"",T374,AI373)</f>
        <v/>
      </c>
      <c r="AJ374">
        <f>IF(U374&lt;&gt;"",U374,AJ373)</f>
        <v/>
      </c>
      <c r="AK374">
        <f>IF(W374&lt;&gt;"",W374,"")</f>
        <v/>
      </c>
      <c r="AL374" s="14">
        <f>IF(X374&lt;&gt;"",X374,"")</f>
        <v/>
      </c>
      <c r="AM374" s="14">
        <f>IF(Y374&lt;&gt;"",Y374,"")</f>
        <v/>
      </c>
      <c r="AN374" s="14">
        <f>IF(OR(AL374="",AM374=""),"",AL374-AM374)</f>
        <v/>
      </c>
      <c r="AO374">
        <f>IF(AN374="","",IF(AN374&gt;0,"Bullish","Bearish"))</f>
        <v/>
      </c>
      <c r="AP374">
        <f>IF(AO374="",AP373,AO374)</f>
        <v/>
      </c>
      <c r="AQ374" s="14">
        <f>IF(AB374&lt;&gt;"",AB374,"")</f>
        <v/>
      </c>
      <c r="AR374" s="14">
        <f>IF(AD374&lt;&gt;"",AD374,"")</f>
        <v/>
      </c>
      <c r="AS374">
        <f>IF(AS373+1=13,1,AS373+1)</f>
        <v/>
      </c>
      <c r="AT374">
        <f>IFERROR(IF(SLOPE($AQ$362:$AQ$373,$AS$362:$AS$373)&gt;0,MIN(3,ABS(SLOPE($AQ$362:$AQ$373,$AS$362:$AS$373))),IF(SLOPE($AQ$362:$AQ$373,$AS$362:$AS$373)&lt;-0.5,-0.5,0)),0)</f>
        <v/>
      </c>
      <c r="AU374">
        <f>IFERROR(IF(SLOPE($AR$362:$AR$373,$AS$362:$AS$373)&lt;0,MAX(-3,-ABS(SLOPE($AR$362:$AR$373,$AS$362:$AS$373))),IF(SLOPE($AR$362:$AR$373,$AS$362:$AS$373)&gt;0.5,0.5,0)),0)</f>
        <v/>
      </c>
      <c r="AV374">
        <f>($AQ$374+(AT374*(AS374-1)))</f>
        <v/>
      </c>
      <c r="AW374">
        <f>($AR$374+(AU374*(AS374-1)))</f>
        <v/>
      </c>
      <c r="AX374">
        <f>IF(AT374&gt;0,AV374+AT374,AV374)</f>
        <v/>
      </c>
      <c r="AY374">
        <f>IF(AU374&lt;0,AW374+AU374,AW374)</f>
        <v/>
      </c>
      <c r="BA374" s="14">
        <f>IFERROR(AX374-AQ374,"")</f>
        <v/>
      </c>
      <c r="BB374" s="14">
        <f>IFERROR(AY374-AR374,"")</f>
        <v/>
      </c>
      <c r="BD374">
        <f>AH374</f>
        <v/>
      </c>
      <c r="BE374">
        <f>AI374</f>
        <v/>
      </c>
      <c r="BF374">
        <f>AJ374</f>
        <v/>
      </c>
      <c r="BG374" s="14">
        <f>L374</f>
        <v/>
      </c>
      <c r="BH374" s="14">
        <f>IF(X374="","",X374)</f>
        <v/>
      </c>
      <c r="BI374" s="14">
        <f>IF(Y374="","",Y374)</f>
        <v/>
      </c>
      <c r="BJ374">
        <f>Z374</f>
        <v/>
      </c>
      <c r="BK374">
        <f>AA374</f>
        <v/>
      </c>
      <c r="BL374">
        <f>IFERROR(AX374,"")</f>
        <v/>
      </c>
      <c r="BM374">
        <f>IFERROR(AY374,"")</f>
        <v/>
      </c>
    </row>
    <row r="375" ht="14.25" customHeight="1">
      <c r="A375">
        <f>ALGLIB_SSA_XAUUSD!AA375</f>
        <v/>
      </c>
      <c r="B375">
        <f>IF($A375="","",INDEX(ALGLIB_SSA_XAUUSD!$B$2:$B$2401,MATCH($A375,ALGLIB_SSA_XAUUSD!$A$2:$A$2401,1)))</f>
        <v/>
      </c>
      <c r="C375">
        <f>IF($A375="","",INDEX(ALGLIB_SSA_XAUUSD!$C$2:$C$2401,MATCH($A375,ALGLIB_SSA_XAUUSD!$A$2:$A$2401,1)))</f>
        <v/>
      </c>
      <c r="D375" s="14">
        <f>IF($A375="","",INT((ROW()-2)/12)+1)</f>
        <v/>
      </c>
      <c r="E375" s="14">
        <f>IF(AND(E386&lt;&gt;"",D386=D374+1),E374+(E386-E374)*1/12,"")</f>
        <v/>
      </c>
      <c r="F375" s="14">
        <f>IF(AND(F386&lt;&gt;"",D386=D374+1),F374+(F386-F374)*1/12,"")</f>
        <v/>
      </c>
      <c r="G375" s="14">
        <f>IF(AND(G386&lt;&gt;"",D386=D374+1),G374+(G386-G374)*1/12,"")</f>
        <v/>
      </c>
      <c r="H375" s="14">
        <f>IF(AND(H386&lt;&gt;"",D386=D374+1),H374+(H386-H374)*1/12,"")</f>
        <v/>
      </c>
      <c r="I375" s="14">
        <f>IF(AND(L386&lt;&gt;"",D386=D374+1),I374+(I386-I374)*1/12,"")</f>
        <v/>
      </c>
      <c r="J375">
        <f>_xlfn.XLOOKUP($A375,ALGLIB_SSA_XAUUSD!$AA$2:$AA$2401,ALGLIB_SSA_XAUUSD!$P$2:$P$2401,"",0)</f>
        <v/>
      </c>
      <c r="K375">
        <f>_xlfn.XLOOKUP($A375,ALGLIB_SSA_XAUUSD!$AA$2:$AA$2401,ALGLIB_SSA_XAUUSD!$Q$2:$Q$2401,"",0)</f>
        <v/>
      </c>
      <c r="L375">
        <f>_xlfn.XLOOKUP($A375,ALGLIB_SSA_XAUUSD!$AA$2:$AA$2401,ALGLIB_SSA_XAUUSD!$R$2:$R$2401,"",0)</f>
        <v/>
      </c>
      <c r="M375">
        <f>_xlfn.XLOOKUP($A375,ALGLIB_SSA_XAUUSD!$AA$2:$AA$2401,ALGLIB_SSA_XAUUSD!$S$2:$S$2401,"",0)</f>
        <v/>
      </c>
      <c r="N375">
        <f>_xlfn.XLOOKUP($A375,ALGLIB_SSA_XAUUSD!$AA$2:$AA$2401,ALGLIB_SSA_XAUUSD!$T$2:$T$2401,"",0)</f>
        <v/>
      </c>
      <c r="O375">
        <f>_xlfn.XLOOKUP($A375,ALGLIB_SSA_XAUUSD!$AA$2:$AA$2401,ALGLIB_SSA_XAUUSD!$U$2:$U$2401,"",0)</f>
        <v/>
      </c>
      <c r="P375">
        <f>_xlfn.XLOOKUP($A375,ALGLIB_SSA_XAUUSD!$AA$2:$AA$2401,ALGLIB_SSA_XAUUSD!$V$2:$V$2401,"",0)</f>
        <v/>
      </c>
      <c r="S375">
        <f>A375</f>
        <v/>
      </c>
      <c r="T375">
        <f>J375</f>
        <v/>
      </c>
      <c r="U375">
        <f>K375</f>
        <v/>
      </c>
      <c r="V375" s="14">
        <f>IF($A375="","",MOD(ROW()-2,12)+1)</f>
        <v/>
      </c>
      <c r="W375">
        <f>L375</f>
        <v/>
      </c>
      <c r="X375" s="14">
        <f>IF(F375="","",F375)</f>
        <v/>
      </c>
      <c r="Y375" s="14">
        <f>IF(G375="","",G375)</f>
        <v/>
      </c>
      <c r="Z375">
        <f>M375</f>
        <v/>
      </c>
      <c r="AA375">
        <f>N375</f>
        <v/>
      </c>
      <c r="AB375" s="14">
        <f>IF(H375="","",H375)</f>
        <v/>
      </c>
      <c r="AC375">
        <f>O375</f>
        <v/>
      </c>
      <c r="AD375" s="14">
        <f>IF(I375="","",I375)</f>
        <v/>
      </c>
      <c r="AE375">
        <f>P375</f>
        <v/>
      </c>
      <c r="AH375">
        <f>IF(S375&lt;&gt;"",S375,AH374+900)</f>
        <v/>
      </c>
      <c r="AI375">
        <f>IF(T375&lt;&gt;"",T375,AI374)</f>
        <v/>
      </c>
      <c r="AJ375">
        <f>IF(U375&lt;&gt;"",U375,AJ374)</f>
        <v/>
      </c>
      <c r="AK375">
        <f>IF(W375&lt;&gt;"",W375,"")</f>
        <v/>
      </c>
      <c r="AL375" s="14">
        <f>IF(X375&lt;&gt;"",X375,"")</f>
        <v/>
      </c>
      <c r="AM375" s="14">
        <f>IF(Y375&lt;&gt;"",Y375,"")</f>
        <v/>
      </c>
      <c r="AN375" s="14">
        <f>IF(OR(AL375="",AM375=""),"",AL375-AM375)</f>
        <v/>
      </c>
      <c r="AO375">
        <f>IF(AN375="","",IF(AN375&gt;0,"Bullish","Bearish"))</f>
        <v/>
      </c>
      <c r="AP375">
        <f>IF(AO375="",AP374,AO375)</f>
        <v/>
      </c>
      <c r="AQ375" s="14">
        <f>IF(AB375&lt;&gt;"",AB375,"")</f>
        <v/>
      </c>
      <c r="AR375" s="14">
        <f>IF(AD375&lt;&gt;"",AD375,"")</f>
        <v/>
      </c>
      <c r="AS375">
        <f>IF(AS374+1=13,1,AS374+1)</f>
        <v/>
      </c>
      <c r="AT375">
        <f>IFERROR(IF(SLOPE($AQ$362:$AQ$373,$AS$362:$AS$373)&gt;0,MIN(3,ABS(SLOPE($AQ$362:$AQ$373,$AS$362:$AS$373))),IF(SLOPE($AQ$362:$AQ$373,$AS$362:$AS$373)&lt;-0.5,-0.5,0)),0)</f>
        <v/>
      </c>
      <c r="AU375">
        <f>IFERROR(IF(SLOPE($AR$362:$AR$373,$AS$362:$AS$373)&lt;0,MAX(-3,-ABS(SLOPE($AR$362:$AR$373,$AS$362:$AS$373))),IF(SLOPE($AR$362:$AR$373,$AS$362:$AS$373)&gt;0.5,0.5,0)),0)</f>
        <v/>
      </c>
      <c r="AV375">
        <f>($AQ$374+(AT375*(AS375-1)))</f>
        <v/>
      </c>
      <c r="AW375">
        <f>($AR$374+(AU375*(AS375-1)))</f>
        <v/>
      </c>
      <c r="AX375">
        <f>IF(AT375&gt;0,AV375+AT375,AV375)</f>
        <v/>
      </c>
      <c r="AY375">
        <f>IF(AU375&lt;0,AW375+AU375,AW375)</f>
        <v/>
      </c>
      <c r="BA375" s="14">
        <f>IFERROR(AX375-AQ375,"")</f>
        <v/>
      </c>
      <c r="BB375" s="14">
        <f>IFERROR(AY375-AR375,"")</f>
        <v/>
      </c>
      <c r="BD375">
        <f>AH375</f>
        <v/>
      </c>
      <c r="BE375">
        <f>AI375</f>
        <v/>
      </c>
      <c r="BF375">
        <f>AJ375</f>
        <v/>
      </c>
      <c r="BG375" s="14">
        <f>L375</f>
        <v/>
      </c>
      <c r="BH375" s="14">
        <f>IF(X375="","",X375)</f>
        <v/>
      </c>
      <c r="BI375" s="14">
        <f>IF(Y375="","",Y375)</f>
        <v/>
      </c>
      <c r="BJ375">
        <f>Z375</f>
        <v/>
      </c>
      <c r="BK375">
        <f>AA375</f>
        <v/>
      </c>
      <c r="BL375">
        <f>IFERROR(AX375,"")</f>
        <v/>
      </c>
      <c r="BM375">
        <f>IFERROR(AY375,"")</f>
        <v/>
      </c>
    </row>
    <row r="376" ht="14.25" customHeight="1">
      <c r="A376">
        <f>ALGLIB_SSA_XAUUSD!AA376</f>
        <v/>
      </c>
      <c r="B376">
        <f>IF($A376="","",INDEX(ALGLIB_SSA_XAUUSD!$B$2:$B$2401,MATCH($A376,ALGLIB_SSA_XAUUSD!$A$2:$A$2401,1)))</f>
        <v/>
      </c>
      <c r="C376">
        <f>IF($A376="","",INDEX(ALGLIB_SSA_XAUUSD!$C$2:$C$2401,MATCH($A376,ALGLIB_SSA_XAUUSD!$A$2:$A$2401,1)))</f>
        <v/>
      </c>
      <c r="D376" s="14">
        <f>IF($A376="","",INT((ROW()-2)/12)+1)</f>
        <v/>
      </c>
      <c r="E376" s="14">
        <f>IF(AND(E386&lt;&gt;"",D386=D374+1),E374+(E386-E374)*2/12,"")</f>
        <v/>
      </c>
      <c r="F376" s="14">
        <f>IF(AND(F386&lt;&gt;"",D386=D374+1),F374+(F386-F374)*2/12,"")</f>
        <v/>
      </c>
      <c r="G376" s="14">
        <f>IF(AND(G386&lt;&gt;"",D386=D374+1),G374+(G386-G374)*2/12,"")</f>
        <v/>
      </c>
      <c r="H376" s="14">
        <f>IF(AND(H386&lt;&gt;"",D386=D374+1),H374+(H386-H374)*2/12,"")</f>
        <v/>
      </c>
      <c r="I376" s="14">
        <f>IF(AND(L386&lt;&gt;"",D386=D374+1),I374+(I386-I374)*2/12,"")</f>
        <v/>
      </c>
      <c r="J376">
        <f>_xlfn.XLOOKUP($A376,ALGLIB_SSA_XAUUSD!$AA$2:$AA$2401,ALGLIB_SSA_XAUUSD!$P$2:$P$2401,"",0)</f>
        <v/>
      </c>
      <c r="K376">
        <f>_xlfn.XLOOKUP($A376,ALGLIB_SSA_XAUUSD!$AA$2:$AA$2401,ALGLIB_SSA_XAUUSD!$Q$2:$Q$2401,"",0)</f>
        <v/>
      </c>
      <c r="L376">
        <f>_xlfn.XLOOKUP($A376,ALGLIB_SSA_XAUUSD!$AA$2:$AA$2401,ALGLIB_SSA_XAUUSD!$R$2:$R$2401,"",0)</f>
        <v/>
      </c>
      <c r="M376">
        <f>_xlfn.XLOOKUP($A376,ALGLIB_SSA_XAUUSD!$AA$2:$AA$2401,ALGLIB_SSA_XAUUSD!$S$2:$S$2401,"",0)</f>
        <v/>
      </c>
      <c r="N376">
        <f>_xlfn.XLOOKUP($A376,ALGLIB_SSA_XAUUSD!$AA$2:$AA$2401,ALGLIB_SSA_XAUUSD!$T$2:$T$2401,"",0)</f>
        <v/>
      </c>
      <c r="O376">
        <f>_xlfn.XLOOKUP($A376,ALGLIB_SSA_XAUUSD!$AA$2:$AA$2401,ALGLIB_SSA_XAUUSD!$U$2:$U$2401,"",0)</f>
        <v/>
      </c>
      <c r="P376">
        <f>_xlfn.XLOOKUP($A376,ALGLIB_SSA_XAUUSD!$AA$2:$AA$2401,ALGLIB_SSA_XAUUSD!$V$2:$V$2401,"",0)</f>
        <v/>
      </c>
      <c r="S376">
        <f>A376</f>
        <v/>
      </c>
      <c r="T376">
        <f>J376</f>
        <v/>
      </c>
      <c r="U376">
        <f>K376</f>
        <v/>
      </c>
      <c r="V376" s="14">
        <f>IF($A376="","",MOD(ROW()-2,12)+1)</f>
        <v/>
      </c>
      <c r="W376">
        <f>L376</f>
        <v/>
      </c>
      <c r="X376" s="14">
        <f>IF(F376="","",F376)</f>
        <v/>
      </c>
      <c r="Y376" s="14">
        <f>IF(G376="","",G376)</f>
        <v/>
      </c>
      <c r="Z376">
        <f>M376</f>
        <v/>
      </c>
      <c r="AA376">
        <f>N376</f>
        <v/>
      </c>
      <c r="AB376" s="14">
        <f>IF(H376="","",H376)</f>
        <v/>
      </c>
      <c r="AC376">
        <f>O376</f>
        <v/>
      </c>
      <c r="AD376" s="14">
        <f>IF(I376="","",I376)</f>
        <v/>
      </c>
      <c r="AE376">
        <f>P376</f>
        <v/>
      </c>
      <c r="AH376">
        <f>IF(S376&lt;&gt;"",S376,AH375+900)</f>
        <v/>
      </c>
      <c r="AI376">
        <f>IF(T376&lt;&gt;"",T376,AI375)</f>
        <v/>
      </c>
      <c r="AJ376">
        <f>IF(U376&lt;&gt;"",U376,AJ375)</f>
        <v/>
      </c>
      <c r="AK376">
        <f>IF(W376&lt;&gt;"",W376,"")</f>
        <v/>
      </c>
      <c r="AL376" s="14">
        <f>IF(X376&lt;&gt;"",X376,"")</f>
        <v/>
      </c>
      <c r="AM376" s="14">
        <f>IF(Y376&lt;&gt;"",Y376,"")</f>
        <v/>
      </c>
      <c r="AN376" s="14">
        <f>IF(OR(AL376="",AM376=""),"",AL376-AM376)</f>
        <v/>
      </c>
      <c r="AO376">
        <f>IF(AN376="","",IF(AN376&gt;0,"Bullish","Bearish"))</f>
        <v/>
      </c>
      <c r="AP376">
        <f>IF(AO376="",AP375,AO376)</f>
        <v/>
      </c>
      <c r="AQ376" s="14">
        <f>IF(AB376&lt;&gt;"",AB376,"")</f>
        <v/>
      </c>
      <c r="AR376" s="14">
        <f>IF(AD376&lt;&gt;"",AD376,"")</f>
        <v/>
      </c>
      <c r="AS376">
        <f>IF(AS375+1=13,1,AS375+1)</f>
        <v/>
      </c>
      <c r="AT376">
        <f>IFERROR(IF(SLOPE($AQ$362:$AQ$373,$AS$362:$AS$373)&gt;0,MIN(3,ABS(SLOPE($AQ$362:$AQ$373,$AS$362:$AS$373))),IF(SLOPE($AQ$362:$AQ$373,$AS$362:$AS$373)&lt;-0.5,-0.5,0)),0)</f>
        <v/>
      </c>
      <c r="AU376">
        <f>IFERROR(IF(SLOPE($AR$362:$AR$373,$AS$362:$AS$373)&lt;0,MAX(-3,-ABS(SLOPE($AR$362:$AR$373,$AS$362:$AS$373))),IF(SLOPE($AR$362:$AR$373,$AS$362:$AS$373)&gt;0.5,0.5,0)),0)</f>
        <v/>
      </c>
      <c r="AV376">
        <f>($AQ$374+(AT376*(AS376-1)))</f>
        <v/>
      </c>
      <c r="AW376">
        <f>($AR$374+(AU376*(AS376-1)))</f>
        <v/>
      </c>
      <c r="AX376">
        <f>IF(AT376&gt;0,AV376+AT376,AV376)</f>
        <v/>
      </c>
      <c r="AY376">
        <f>IF(AU376&lt;0,AW376+AU376,AW376)</f>
        <v/>
      </c>
      <c r="BA376" s="14">
        <f>IFERROR(AX376-AQ376,"")</f>
        <v/>
      </c>
      <c r="BB376" s="14">
        <f>IFERROR(AY376-AR376,"")</f>
        <v/>
      </c>
      <c r="BD376">
        <f>AH376</f>
        <v/>
      </c>
      <c r="BE376">
        <f>AI376</f>
        <v/>
      </c>
      <c r="BF376">
        <f>AJ376</f>
        <v/>
      </c>
      <c r="BG376" s="14">
        <f>L376</f>
        <v/>
      </c>
      <c r="BH376" s="14">
        <f>IF(X376="","",X376)</f>
        <v/>
      </c>
      <c r="BI376" s="14">
        <f>IF(Y376="","",Y376)</f>
        <v/>
      </c>
      <c r="BJ376">
        <f>Z376</f>
        <v/>
      </c>
      <c r="BK376">
        <f>AA376</f>
        <v/>
      </c>
      <c r="BL376">
        <f>IFERROR(AX376,"")</f>
        <v/>
      </c>
      <c r="BM376">
        <f>IFERROR(AY376,"")</f>
        <v/>
      </c>
    </row>
    <row r="377" ht="14.25" customHeight="1">
      <c r="A377">
        <f>ALGLIB_SSA_XAUUSD!AA377</f>
        <v/>
      </c>
      <c r="B377">
        <f>IF($A377="","",INDEX(ALGLIB_SSA_XAUUSD!$B$2:$B$2401,MATCH($A377,ALGLIB_SSA_XAUUSD!$A$2:$A$2401,1)))</f>
        <v/>
      </c>
      <c r="C377">
        <f>IF($A377="","",INDEX(ALGLIB_SSA_XAUUSD!$C$2:$C$2401,MATCH($A377,ALGLIB_SSA_XAUUSD!$A$2:$A$2401,1)))</f>
        <v/>
      </c>
      <c r="D377" s="14">
        <f>IF($A377="","",INT((ROW()-2)/12)+1)</f>
        <v/>
      </c>
      <c r="E377" s="14">
        <f>IF(AND(E386&lt;&gt;"",D386=D374+1),E374+(E386-E374)*3/12,"")</f>
        <v/>
      </c>
      <c r="F377" s="14">
        <f>IF(AND(F386&lt;&gt;"",D386=D374+1),F374+(F386-F374)*3/12,"")</f>
        <v/>
      </c>
      <c r="G377" s="14">
        <f>IF(AND(G386&lt;&gt;"",D386=D374+1),G374+(G386-G374)*3/12,"")</f>
        <v/>
      </c>
      <c r="H377" s="14">
        <f>IF(AND(H386&lt;&gt;"",D386=D374+1),H374+(H386-H374)*3/12,"")</f>
        <v/>
      </c>
      <c r="I377" s="14">
        <f>IF(AND(L386&lt;&gt;"",D386=D374+1),I374+(I386-I374)*3/12,"")</f>
        <v/>
      </c>
      <c r="J377">
        <f>_xlfn.XLOOKUP($A377,ALGLIB_SSA_XAUUSD!$AA$2:$AA$2401,ALGLIB_SSA_XAUUSD!$P$2:$P$2401,"",0)</f>
        <v/>
      </c>
      <c r="K377">
        <f>_xlfn.XLOOKUP($A377,ALGLIB_SSA_XAUUSD!$AA$2:$AA$2401,ALGLIB_SSA_XAUUSD!$Q$2:$Q$2401,"",0)</f>
        <v/>
      </c>
      <c r="L377">
        <f>_xlfn.XLOOKUP($A377,ALGLIB_SSA_XAUUSD!$AA$2:$AA$2401,ALGLIB_SSA_XAUUSD!$R$2:$R$2401,"",0)</f>
        <v/>
      </c>
      <c r="M377">
        <f>_xlfn.XLOOKUP($A377,ALGLIB_SSA_XAUUSD!$AA$2:$AA$2401,ALGLIB_SSA_XAUUSD!$S$2:$S$2401,"",0)</f>
        <v/>
      </c>
      <c r="N377">
        <f>_xlfn.XLOOKUP($A377,ALGLIB_SSA_XAUUSD!$AA$2:$AA$2401,ALGLIB_SSA_XAUUSD!$T$2:$T$2401,"",0)</f>
        <v/>
      </c>
      <c r="O377">
        <f>_xlfn.XLOOKUP($A377,ALGLIB_SSA_XAUUSD!$AA$2:$AA$2401,ALGLIB_SSA_XAUUSD!$U$2:$U$2401,"",0)</f>
        <v/>
      </c>
      <c r="P377">
        <f>_xlfn.XLOOKUP($A377,ALGLIB_SSA_XAUUSD!$AA$2:$AA$2401,ALGLIB_SSA_XAUUSD!$V$2:$V$2401,"",0)</f>
        <v/>
      </c>
      <c r="S377">
        <f>A377</f>
        <v/>
      </c>
      <c r="T377">
        <f>J377</f>
        <v/>
      </c>
      <c r="U377">
        <f>K377</f>
        <v/>
      </c>
      <c r="V377" s="14">
        <f>IF($A377="","",MOD(ROW()-2,12)+1)</f>
        <v/>
      </c>
      <c r="W377">
        <f>L377</f>
        <v/>
      </c>
      <c r="X377" s="14">
        <f>IF(F377="","",F377)</f>
        <v/>
      </c>
      <c r="Y377" s="14">
        <f>IF(G377="","",G377)</f>
        <v/>
      </c>
      <c r="Z377">
        <f>M377</f>
        <v/>
      </c>
      <c r="AA377">
        <f>N377</f>
        <v/>
      </c>
      <c r="AB377" s="14">
        <f>IF(H377="","",H377)</f>
        <v/>
      </c>
      <c r="AC377">
        <f>O377</f>
        <v/>
      </c>
      <c r="AD377" s="14">
        <f>IF(I377="","",I377)</f>
        <v/>
      </c>
      <c r="AE377">
        <f>P377</f>
        <v/>
      </c>
      <c r="AH377">
        <f>IF(S377&lt;&gt;"",S377,AH376+900)</f>
        <v/>
      </c>
      <c r="AI377">
        <f>IF(T377&lt;&gt;"",T377,AI376)</f>
        <v/>
      </c>
      <c r="AJ377">
        <f>IF(U377&lt;&gt;"",U377,AJ376)</f>
        <v/>
      </c>
      <c r="AK377">
        <f>IF(W377&lt;&gt;"",W377,"")</f>
        <v/>
      </c>
      <c r="AL377" s="14">
        <f>IF(X377&lt;&gt;"",X377,"")</f>
        <v/>
      </c>
      <c r="AM377" s="14">
        <f>IF(Y377&lt;&gt;"",Y377,"")</f>
        <v/>
      </c>
      <c r="AN377" s="14">
        <f>IF(OR(AL377="",AM377=""),"",AL377-AM377)</f>
        <v/>
      </c>
      <c r="AO377">
        <f>IF(AN377="","",IF(AN377&gt;0,"Bullish","Bearish"))</f>
        <v/>
      </c>
      <c r="AP377">
        <f>IF(AO377="",AP376,AO377)</f>
        <v/>
      </c>
      <c r="AQ377" s="14">
        <f>IF(AB377&lt;&gt;"",AB377,"")</f>
        <v/>
      </c>
      <c r="AR377" s="14">
        <f>IF(AD377&lt;&gt;"",AD377,"")</f>
        <v/>
      </c>
      <c r="AS377">
        <f>IF(AS376+1=13,1,AS376+1)</f>
        <v/>
      </c>
      <c r="AT377">
        <f>IFERROR(IF(SLOPE($AQ$362:$AQ$373,$AS$362:$AS$373)&gt;0,MIN(3,ABS(SLOPE($AQ$362:$AQ$373,$AS$362:$AS$373))),IF(SLOPE($AQ$362:$AQ$373,$AS$362:$AS$373)&lt;-0.5,-0.5,0)),0)</f>
        <v/>
      </c>
      <c r="AU377">
        <f>IFERROR(IF(SLOPE($AR$362:$AR$373,$AS$362:$AS$373)&lt;0,MAX(-3,-ABS(SLOPE($AR$362:$AR$373,$AS$362:$AS$373))),IF(SLOPE($AR$362:$AR$373,$AS$362:$AS$373)&gt;0.5,0.5,0)),0)</f>
        <v/>
      </c>
      <c r="AV377">
        <f>($AQ$374+(AT377*(AS377-1)))</f>
        <v/>
      </c>
      <c r="AW377">
        <f>($AR$374+(AU377*(AS377-1)))</f>
        <v/>
      </c>
      <c r="AX377">
        <f>IF(AT377&gt;0,AV377+AT377,AV377)</f>
        <v/>
      </c>
      <c r="AY377">
        <f>IF(AU377&lt;0,AW377+AU377,AW377)</f>
        <v/>
      </c>
      <c r="BA377" s="14">
        <f>IFERROR(AX377-AQ377,"")</f>
        <v/>
      </c>
      <c r="BB377" s="14">
        <f>IFERROR(AY377-AR377,"")</f>
        <v/>
      </c>
      <c r="BD377">
        <f>AH377</f>
        <v/>
      </c>
      <c r="BE377">
        <f>AI377</f>
        <v/>
      </c>
      <c r="BF377">
        <f>AJ377</f>
        <v/>
      </c>
      <c r="BG377" s="14">
        <f>L377</f>
        <v/>
      </c>
      <c r="BH377" s="14">
        <f>IF(X377="","",X377)</f>
        <v/>
      </c>
      <c r="BI377" s="14">
        <f>IF(Y377="","",Y377)</f>
        <v/>
      </c>
      <c r="BJ377">
        <f>Z377</f>
        <v/>
      </c>
      <c r="BK377">
        <f>AA377</f>
        <v/>
      </c>
      <c r="BL377">
        <f>IFERROR(AX377,"")</f>
        <v/>
      </c>
      <c r="BM377">
        <f>IFERROR(AY377,"")</f>
        <v/>
      </c>
    </row>
    <row r="378" ht="14.25" customHeight="1">
      <c r="A378">
        <f>ALGLIB_SSA_XAUUSD!AA378</f>
        <v/>
      </c>
      <c r="B378">
        <f>IF($A378="","",INDEX(ALGLIB_SSA_XAUUSD!$B$2:$B$2401,MATCH($A378,ALGLIB_SSA_XAUUSD!$A$2:$A$2401,1)))</f>
        <v/>
      </c>
      <c r="C378">
        <f>IF($A378="","",INDEX(ALGLIB_SSA_XAUUSD!$C$2:$C$2401,MATCH($A378,ALGLIB_SSA_XAUUSD!$A$2:$A$2401,1)))</f>
        <v/>
      </c>
      <c r="D378" s="14">
        <f>IF($A378="","",INT((ROW()-2)/12)+1)</f>
        <v/>
      </c>
      <c r="E378" s="14">
        <f>IF(AND(E386&lt;&gt;"",D386=D374+1),E374+(E386-E374)*4/12,"")</f>
        <v/>
      </c>
      <c r="F378" s="14">
        <f>IF(AND(F386&lt;&gt;"",D386=D374+1),F374+(F386-F374)*4/12,"")</f>
        <v/>
      </c>
      <c r="G378" s="14">
        <f>IF(AND(G386&lt;&gt;"",D386=D374+1),G374+(G386-G374)*4/12,"")</f>
        <v/>
      </c>
      <c r="H378" s="14">
        <f>IF(AND(H386&lt;&gt;"",D386=D374+1),H374+(H386-H374)*4/12,"")</f>
        <v/>
      </c>
      <c r="I378" s="14">
        <f>IF(AND(L386&lt;&gt;"",D386=D374+1),I374+(I386-I374)*4/12,"")</f>
        <v/>
      </c>
      <c r="J378">
        <f>_xlfn.XLOOKUP($A378,ALGLIB_SSA_XAUUSD!$AA$2:$AA$2401,ALGLIB_SSA_XAUUSD!$P$2:$P$2401,"",0)</f>
        <v/>
      </c>
      <c r="K378">
        <f>_xlfn.XLOOKUP($A378,ALGLIB_SSA_XAUUSD!$AA$2:$AA$2401,ALGLIB_SSA_XAUUSD!$Q$2:$Q$2401,"",0)</f>
        <v/>
      </c>
      <c r="L378">
        <f>_xlfn.XLOOKUP($A378,ALGLIB_SSA_XAUUSD!$AA$2:$AA$2401,ALGLIB_SSA_XAUUSD!$R$2:$R$2401,"",0)</f>
        <v/>
      </c>
      <c r="M378">
        <f>_xlfn.XLOOKUP($A378,ALGLIB_SSA_XAUUSD!$AA$2:$AA$2401,ALGLIB_SSA_XAUUSD!$S$2:$S$2401,"",0)</f>
        <v/>
      </c>
      <c r="N378">
        <f>_xlfn.XLOOKUP($A378,ALGLIB_SSA_XAUUSD!$AA$2:$AA$2401,ALGLIB_SSA_XAUUSD!$T$2:$T$2401,"",0)</f>
        <v/>
      </c>
      <c r="O378">
        <f>_xlfn.XLOOKUP($A378,ALGLIB_SSA_XAUUSD!$AA$2:$AA$2401,ALGLIB_SSA_XAUUSD!$U$2:$U$2401,"",0)</f>
        <v/>
      </c>
      <c r="P378">
        <f>_xlfn.XLOOKUP($A378,ALGLIB_SSA_XAUUSD!$AA$2:$AA$2401,ALGLIB_SSA_XAUUSD!$V$2:$V$2401,"",0)</f>
        <v/>
      </c>
      <c r="S378">
        <f>A378</f>
        <v/>
      </c>
      <c r="T378">
        <f>J378</f>
        <v/>
      </c>
      <c r="U378">
        <f>K378</f>
        <v/>
      </c>
      <c r="V378" s="14">
        <f>IF($A378="","",MOD(ROW()-2,12)+1)</f>
        <v/>
      </c>
      <c r="W378">
        <f>L378</f>
        <v/>
      </c>
      <c r="X378" s="14">
        <f>IF(F378="","",F378)</f>
        <v/>
      </c>
      <c r="Y378" s="14">
        <f>IF(G378="","",G378)</f>
        <v/>
      </c>
      <c r="Z378">
        <f>M378</f>
        <v/>
      </c>
      <c r="AA378">
        <f>N378</f>
        <v/>
      </c>
      <c r="AB378" s="14">
        <f>IF(H378="","",H378)</f>
        <v/>
      </c>
      <c r="AC378">
        <f>O378</f>
        <v/>
      </c>
      <c r="AD378" s="14">
        <f>IF(I378="","",I378)</f>
        <v/>
      </c>
      <c r="AE378">
        <f>P378</f>
        <v/>
      </c>
      <c r="AH378">
        <f>IF(S378&lt;&gt;"",S378,AH377+900)</f>
        <v/>
      </c>
      <c r="AI378">
        <f>IF(T378&lt;&gt;"",T378,AI377)</f>
        <v/>
      </c>
      <c r="AJ378">
        <f>IF(U378&lt;&gt;"",U378,AJ377)</f>
        <v/>
      </c>
      <c r="AK378">
        <f>IF(W378&lt;&gt;"",W378,"")</f>
        <v/>
      </c>
      <c r="AL378" s="14">
        <f>IF(X378&lt;&gt;"",X378,"")</f>
        <v/>
      </c>
      <c r="AM378" s="14">
        <f>IF(Y378&lt;&gt;"",Y378,"")</f>
        <v/>
      </c>
      <c r="AN378" s="14">
        <f>IF(OR(AL378="",AM378=""),"",AL378-AM378)</f>
        <v/>
      </c>
      <c r="AO378">
        <f>IF(AN378="","",IF(AN378&gt;0,"Bullish","Bearish"))</f>
        <v/>
      </c>
      <c r="AP378">
        <f>IF(AO378="",AP377,AO378)</f>
        <v/>
      </c>
      <c r="AQ378" s="14">
        <f>IF(AB378&lt;&gt;"",AB378,"")</f>
        <v/>
      </c>
      <c r="AR378" s="14">
        <f>IF(AD378&lt;&gt;"",AD378,"")</f>
        <v/>
      </c>
      <c r="AS378">
        <f>IF(AS377+1=13,1,AS377+1)</f>
        <v/>
      </c>
      <c r="AT378">
        <f>IFERROR(IF(SLOPE($AQ$362:$AQ$373,$AS$362:$AS$373)&gt;0,MIN(3,ABS(SLOPE($AQ$362:$AQ$373,$AS$362:$AS$373))),IF(SLOPE($AQ$362:$AQ$373,$AS$362:$AS$373)&lt;-0.5,-0.5,0)),0)</f>
        <v/>
      </c>
      <c r="AU378">
        <f>IFERROR(IF(SLOPE($AR$362:$AR$373,$AS$362:$AS$373)&lt;0,MAX(-3,-ABS(SLOPE($AR$362:$AR$373,$AS$362:$AS$373))),IF(SLOPE($AR$362:$AR$373,$AS$362:$AS$373)&gt;0.5,0.5,0)),0)</f>
        <v/>
      </c>
      <c r="AV378">
        <f>($AQ$374+(AT378*(AS378-1)))</f>
        <v/>
      </c>
      <c r="AW378">
        <f>($AR$374+(AU378*(AS378-1)))</f>
        <v/>
      </c>
      <c r="AX378">
        <f>IF(AT378&gt;0,AV378+AT378,AV378)</f>
        <v/>
      </c>
      <c r="AY378">
        <f>IF(AU378&lt;0,AW378+AU378,AW378)</f>
        <v/>
      </c>
      <c r="BA378" s="14">
        <f>IFERROR(AX378-AQ378,"")</f>
        <v/>
      </c>
      <c r="BB378" s="14">
        <f>IFERROR(AY378-AR378,"")</f>
        <v/>
      </c>
      <c r="BD378">
        <f>AH378</f>
        <v/>
      </c>
      <c r="BE378">
        <f>AI378</f>
        <v/>
      </c>
      <c r="BF378">
        <f>AJ378</f>
        <v/>
      </c>
      <c r="BG378" s="14">
        <f>L378</f>
        <v/>
      </c>
      <c r="BH378" s="14">
        <f>IF(X378="","",X378)</f>
        <v/>
      </c>
      <c r="BI378" s="14">
        <f>IF(Y378="","",Y378)</f>
        <v/>
      </c>
      <c r="BJ378">
        <f>Z378</f>
        <v/>
      </c>
      <c r="BK378">
        <f>AA378</f>
        <v/>
      </c>
      <c r="BL378">
        <f>IFERROR(AX378,"")</f>
        <v/>
      </c>
      <c r="BM378">
        <f>IFERROR(AY378,"")</f>
        <v/>
      </c>
    </row>
    <row r="379" ht="14.25" customHeight="1">
      <c r="A379">
        <f>ALGLIB_SSA_XAUUSD!AA379</f>
        <v/>
      </c>
      <c r="B379">
        <f>IF($A379="","",INDEX(ALGLIB_SSA_XAUUSD!$B$2:$B$2401,MATCH($A379,ALGLIB_SSA_XAUUSD!$A$2:$A$2401,1)))</f>
        <v/>
      </c>
      <c r="C379">
        <f>IF($A379="","",INDEX(ALGLIB_SSA_XAUUSD!$C$2:$C$2401,MATCH($A379,ALGLIB_SSA_XAUUSD!$A$2:$A$2401,1)))</f>
        <v/>
      </c>
      <c r="D379" s="14">
        <f>IF($A379="","",INT((ROW()-2)/12)+1)</f>
        <v/>
      </c>
      <c r="E379" s="14">
        <f>IF(AND(E386&lt;&gt;"",D386=D374+1),E374+(E386-E374)*5/12,"")</f>
        <v/>
      </c>
      <c r="F379" s="14">
        <f>IF(AND(F386&lt;&gt;"",D386=D374+1),F374+(F386-F374)*5/12,"")</f>
        <v/>
      </c>
      <c r="G379" s="14">
        <f>IF(AND(G386&lt;&gt;"",D386=D374+1),G374+(G386-G374)*5/12,"")</f>
        <v/>
      </c>
      <c r="H379" s="14">
        <f>IF(AND(H386&lt;&gt;"",D386=D374+1),H374+(H386-H374)*5/12,"")</f>
        <v/>
      </c>
      <c r="I379" s="14">
        <f>IF(AND(L386&lt;&gt;"",D386=D374+1),I374+(I386-I374)*5/12,"")</f>
        <v/>
      </c>
      <c r="J379">
        <f>_xlfn.XLOOKUP($A379,ALGLIB_SSA_XAUUSD!$AA$2:$AA$2401,ALGLIB_SSA_XAUUSD!$P$2:$P$2401,"",0)</f>
        <v/>
      </c>
      <c r="K379">
        <f>_xlfn.XLOOKUP($A379,ALGLIB_SSA_XAUUSD!$AA$2:$AA$2401,ALGLIB_SSA_XAUUSD!$Q$2:$Q$2401,"",0)</f>
        <v/>
      </c>
      <c r="L379">
        <f>_xlfn.XLOOKUP($A379,ALGLIB_SSA_XAUUSD!$AA$2:$AA$2401,ALGLIB_SSA_XAUUSD!$R$2:$R$2401,"",0)</f>
        <v/>
      </c>
      <c r="M379">
        <f>_xlfn.XLOOKUP($A379,ALGLIB_SSA_XAUUSD!$AA$2:$AA$2401,ALGLIB_SSA_XAUUSD!$S$2:$S$2401,"",0)</f>
        <v/>
      </c>
      <c r="N379">
        <f>_xlfn.XLOOKUP($A379,ALGLIB_SSA_XAUUSD!$AA$2:$AA$2401,ALGLIB_SSA_XAUUSD!$T$2:$T$2401,"",0)</f>
        <v/>
      </c>
      <c r="O379">
        <f>_xlfn.XLOOKUP($A379,ALGLIB_SSA_XAUUSD!$AA$2:$AA$2401,ALGLIB_SSA_XAUUSD!$U$2:$U$2401,"",0)</f>
        <v/>
      </c>
      <c r="P379">
        <f>_xlfn.XLOOKUP($A379,ALGLIB_SSA_XAUUSD!$AA$2:$AA$2401,ALGLIB_SSA_XAUUSD!$V$2:$V$2401,"",0)</f>
        <v/>
      </c>
      <c r="S379">
        <f>A379</f>
        <v/>
      </c>
      <c r="T379">
        <f>J379</f>
        <v/>
      </c>
      <c r="U379">
        <f>K379</f>
        <v/>
      </c>
      <c r="V379" s="14">
        <f>IF($A379="","",MOD(ROW()-2,12)+1)</f>
        <v/>
      </c>
      <c r="W379">
        <f>L379</f>
        <v/>
      </c>
      <c r="X379" s="14">
        <f>IF(F379="","",F379)</f>
        <v/>
      </c>
      <c r="Y379" s="14">
        <f>IF(G379="","",G379)</f>
        <v/>
      </c>
      <c r="Z379">
        <f>M379</f>
        <v/>
      </c>
      <c r="AA379">
        <f>N379</f>
        <v/>
      </c>
      <c r="AB379" s="14">
        <f>IF(H379="","",H379)</f>
        <v/>
      </c>
      <c r="AC379">
        <f>O379</f>
        <v/>
      </c>
      <c r="AD379" s="14">
        <f>IF(I379="","",I379)</f>
        <v/>
      </c>
      <c r="AE379">
        <f>P379</f>
        <v/>
      </c>
      <c r="AH379">
        <f>IF(S379&lt;&gt;"",S379,AH378+900)</f>
        <v/>
      </c>
      <c r="AI379">
        <f>IF(T379&lt;&gt;"",T379,AI378)</f>
        <v/>
      </c>
      <c r="AJ379">
        <f>IF(U379&lt;&gt;"",U379,AJ378)</f>
        <v/>
      </c>
      <c r="AK379">
        <f>IF(W379&lt;&gt;"",W379,"")</f>
        <v/>
      </c>
      <c r="AL379" s="14">
        <f>IF(X379&lt;&gt;"",X379,"")</f>
        <v/>
      </c>
      <c r="AM379" s="14">
        <f>IF(Y379&lt;&gt;"",Y379,"")</f>
        <v/>
      </c>
      <c r="AN379" s="14">
        <f>IF(OR(AL379="",AM379=""),"",AL379-AM379)</f>
        <v/>
      </c>
      <c r="AO379">
        <f>IF(AN379="","",IF(AN379&gt;0,"Bullish","Bearish"))</f>
        <v/>
      </c>
      <c r="AP379">
        <f>IF(AO379="",AP378,AO379)</f>
        <v/>
      </c>
      <c r="AQ379" s="14">
        <f>IF(AB379&lt;&gt;"",AB379,"")</f>
        <v/>
      </c>
      <c r="AR379" s="14">
        <f>IF(AD379&lt;&gt;"",AD379,"")</f>
        <v/>
      </c>
      <c r="AS379">
        <f>IF(AS378+1=13,1,AS378+1)</f>
        <v/>
      </c>
      <c r="AT379">
        <f>IFERROR(IF(SLOPE($AQ$362:$AQ$373,$AS$362:$AS$373)&gt;0,MIN(3,ABS(SLOPE($AQ$362:$AQ$373,$AS$362:$AS$373))),IF(SLOPE($AQ$362:$AQ$373,$AS$362:$AS$373)&lt;-0.5,-0.5,0)),0)</f>
        <v/>
      </c>
      <c r="AU379">
        <f>IFERROR(IF(SLOPE($AR$362:$AR$373,$AS$362:$AS$373)&lt;0,MAX(-3,-ABS(SLOPE($AR$362:$AR$373,$AS$362:$AS$373))),IF(SLOPE($AR$362:$AR$373,$AS$362:$AS$373)&gt;0.5,0.5,0)),0)</f>
        <v/>
      </c>
      <c r="AV379">
        <f>($AQ$374+(AT379*(AS379-1)))</f>
        <v/>
      </c>
      <c r="AW379">
        <f>($AR$374+(AU379*(AS379-1)))</f>
        <v/>
      </c>
      <c r="AX379">
        <f>IF(AT379&gt;0,AV379+AT379,AV379)</f>
        <v/>
      </c>
      <c r="AY379">
        <f>IF(AU379&lt;0,AW379+AU379,AW379)</f>
        <v/>
      </c>
      <c r="BA379" s="14">
        <f>IFERROR(AX379-AQ379,"")</f>
        <v/>
      </c>
      <c r="BB379" s="14">
        <f>IFERROR(AY379-AR379,"")</f>
        <v/>
      </c>
      <c r="BD379">
        <f>AH379</f>
        <v/>
      </c>
      <c r="BE379">
        <f>AI379</f>
        <v/>
      </c>
      <c r="BF379">
        <f>AJ379</f>
        <v/>
      </c>
      <c r="BG379" s="14">
        <f>L379</f>
        <v/>
      </c>
      <c r="BH379" s="14">
        <f>IF(X379="","",X379)</f>
        <v/>
      </c>
      <c r="BI379" s="14">
        <f>IF(Y379="","",Y379)</f>
        <v/>
      </c>
      <c r="BJ379">
        <f>Z379</f>
        <v/>
      </c>
      <c r="BK379">
        <f>AA379</f>
        <v/>
      </c>
      <c r="BL379">
        <f>IFERROR(AX379,"")</f>
        <v/>
      </c>
      <c r="BM379">
        <f>IFERROR(AY379,"")</f>
        <v/>
      </c>
    </row>
    <row r="380" ht="14.25" customHeight="1">
      <c r="A380">
        <f>ALGLIB_SSA_XAUUSD!AA380</f>
        <v/>
      </c>
      <c r="B380">
        <f>IF($A380="","",INDEX(ALGLIB_SSA_XAUUSD!$B$2:$B$2401,MATCH($A380,ALGLIB_SSA_XAUUSD!$A$2:$A$2401,1)))</f>
        <v/>
      </c>
      <c r="C380">
        <f>IF($A380="","",INDEX(ALGLIB_SSA_XAUUSD!$C$2:$C$2401,MATCH($A380,ALGLIB_SSA_XAUUSD!$A$2:$A$2401,1)))</f>
        <v/>
      </c>
      <c r="D380" s="14">
        <f>IF($A380="","",INT((ROW()-2)/12)+1)</f>
        <v/>
      </c>
      <c r="E380" s="14">
        <f>IF(AND(E386&lt;&gt;"",D386=D374+1),E374+(E386-E374)*6/12,"")</f>
        <v/>
      </c>
      <c r="F380" s="14">
        <f>IF(AND(F386&lt;&gt;"",D386=D374+1),F374+(F386-F374)*6/12,"")</f>
        <v/>
      </c>
      <c r="G380" s="14">
        <f>IF(AND(G386&lt;&gt;"",D386=D374+1),G374+(G386-G374)*6/12,"")</f>
        <v/>
      </c>
      <c r="H380" s="14">
        <f>IF(AND(H386&lt;&gt;"",D386=D374+1),H374+(H386-H374)*6/12,"")</f>
        <v/>
      </c>
      <c r="I380" s="14">
        <f>IF(AND(L386&lt;&gt;"",D386=D374+1),I374+(I386-I374)*6/12,"")</f>
        <v/>
      </c>
      <c r="J380">
        <f>_xlfn.XLOOKUP($A380,ALGLIB_SSA_XAUUSD!$AA$2:$AA$2401,ALGLIB_SSA_XAUUSD!$P$2:$P$2401,"",0)</f>
        <v/>
      </c>
      <c r="K380">
        <f>_xlfn.XLOOKUP($A380,ALGLIB_SSA_XAUUSD!$AA$2:$AA$2401,ALGLIB_SSA_XAUUSD!$Q$2:$Q$2401,"",0)</f>
        <v/>
      </c>
      <c r="L380">
        <f>_xlfn.XLOOKUP($A380,ALGLIB_SSA_XAUUSD!$AA$2:$AA$2401,ALGLIB_SSA_XAUUSD!$R$2:$R$2401,"",0)</f>
        <v/>
      </c>
      <c r="M380">
        <f>_xlfn.XLOOKUP($A380,ALGLIB_SSA_XAUUSD!$AA$2:$AA$2401,ALGLIB_SSA_XAUUSD!$S$2:$S$2401,"",0)</f>
        <v/>
      </c>
      <c r="N380">
        <f>_xlfn.XLOOKUP($A380,ALGLIB_SSA_XAUUSD!$AA$2:$AA$2401,ALGLIB_SSA_XAUUSD!$T$2:$T$2401,"",0)</f>
        <v/>
      </c>
      <c r="O380">
        <f>_xlfn.XLOOKUP($A380,ALGLIB_SSA_XAUUSD!$AA$2:$AA$2401,ALGLIB_SSA_XAUUSD!$U$2:$U$2401,"",0)</f>
        <v/>
      </c>
      <c r="P380">
        <f>_xlfn.XLOOKUP($A380,ALGLIB_SSA_XAUUSD!$AA$2:$AA$2401,ALGLIB_SSA_XAUUSD!$V$2:$V$2401,"",0)</f>
        <v/>
      </c>
      <c r="S380">
        <f>A380</f>
        <v/>
      </c>
      <c r="T380">
        <f>J380</f>
        <v/>
      </c>
      <c r="U380">
        <f>K380</f>
        <v/>
      </c>
      <c r="V380" s="14">
        <f>IF($A380="","",MOD(ROW()-2,12)+1)</f>
        <v/>
      </c>
      <c r="W380">
        <f>L380</f>
        <v/>
      </c>
      <c r="X380" s="14">
        <f>IF(F380="","",F380)</f>
        <v/>
      </c>
      <c r="Y380" s="14">
        <f>IF(G380="","",G380)</f>
        <v/>
      </c>
      <c r="Z380">
        <f>M380</f>
        <v/>
      </c>
      <c r="AA380">
        <f>N380</f>
        <v/>
      </c>
      <c r="AB380" s="14">
        <f>IF(H380="","",H380)</f>
        <v/>
      </c>
      <c r="AC380">
        <f>O380</f>
        <v/>
      </c>
      <c r="AD380" s="14">
        <f>IF(I380="","",I380)</f>
        <v/>
      </c>
      <c r="AE380">
        <f>P380</f>
        <v/>
      </c>
      <c r="AH380">
        <f>IF(S380&lt;&gt;"",S380,AH379+900)</f>
        <v/>
      </c>
      <c r="AI380">
        <f>IF(T380&lt;&gt;"",T380,AI379)</f>
        <v/>
      </c>
      <c r="AJ380">
        <f>IF(U380&lt;&gt;"",U380,AJ379)</f>
        <v/>
      </c>
      <c r="AK380">
        <f>IF(W380&lt;&gt;"",W380,"")</f>
        <v/>
      </c>
      <c r="AL380" s="14">
        <f>IF(X380&lt;&gt;"",X380,"")</f>
        <v/>
      </c>
      <c r="AM380" s="14">
        <f>IF(Y380&lt;&gt;"",Y380,"")</f>
        <v/>
      </c>
      <c r="AN380" s="14">
        <f>IF(OR(AL380="",AM380=""),"",AL380-AM380)</f>
        <v/>
      </c>
      <c r="AO380">
        <f>IF(AN380="","",IF(AN380&gt;0,"Bullish","Bearish"))</f>
        <v/>
      </c>
      <c r="AP380">
        <f>IF(AO380="",AP379,AO380)</f>
        <v/>
      </c>
      <c r="AQ380" s="14">
        <f>IF(AB380&lt;&gt;"",AB380,"")</f>
        <v/>
      </c>
      <c r="AR380" s="14">
        <f>IF(AD380&lt;&gt;"",AD380,"")</f>
        <v/>
      </c>
      <c r="AS380">
        <f>IF(AS379+1=13,1,AS379+1)</f>
        <v/>
      </c>
      <c r="AT380">
        <f>IFERROR(IF(SLOPE($AQ$362:$AQ$373,$AS$362:$AS$373)&gt;0,MIN(3,ABS(SLOPE($AQ$362:$AQ$373,$AS$362:$AS$373))),IF(SLOPE($AQ$362:$AQ$373,$AS$362:$AS$373)&lt;-0.5,-0.5,0)),0)</f>
        <v/>
      </c>
      <c r="AU380">
        <f>IFERROR(IF(SLOPE($AR$362:$AR$373,$AS$362:$AS$373)&lt;0,MAX(-3,-ABS(SLOPE($AR$362:$AR$373,$AS$362:$AS$373))),IF(SLOPE($AR$362:$AR$373,$AS$362:$AS$373)&gt;0.5,0.5,0)),0)</f>
        <v/>
      </c>
      <c r="AV380">
        <f>($AQ$374+(AT380*(AS380-1)))</f>
        <v/>
      </c>
      <c r="AW380">
        <f>($AR$374+(AU380*(AS380-1)))</f>
        <v/>
      </c>
      <c r="AX380">
        <f>IF(AT380&gt;0,AV380+AT380,AV380)</f>
        <v/>
      </c>
      <c r="AY380">
        <f>IF(AU380&lt;0,AW380+AU380,AW380)</f>
        <v/>
      </c>
      <c r="BA380" s="14">
        <f>IFERROR(AX380-AQ380,"")</f>
        <v/>
      </c>
      <c r="BB380" s="14">
        <f>IFERROR(AY380-AR380,"")</f>
        <v/>
      </c>
      <c r="BD380">
        <f>AH380</f>
        <v/>
      </c>
      <c r="BE380">
        <f>AI380</f>
        <v/>
      </c>
      <c r="BF380">
        <f>AJ380</f>
        <v/>
      </c>
      <c r="BG380" s="14">
        <f>L380</f>
        <v/>
      </c>
      <c r="BH380" s="14">
        <f>IF(X380="","",X380)</f>
        <v/>
      </c>
      <c r="BI380" s="14">
        <f>IF(Y380="","",Y380)</f>
        <v/>
      </c>
      <c r="BJ380">
        <f>Z380</f>
        <v/>
      </c>
      <c r="BK380">
        <f>AA380</f>
        <v/>
      </c>
      <c r="BL380">
        <f>IFERROR(AX380,"")</f>
        <v/>
      </c>
      <c r="BM380">
        <f>IFERROR(AY380,"")</f>
        <v/>
      </c>
    </row>
    <row r="381" ht="14.25" customHeight="1">
      <c r="A381">
        <f>ALGLIB_SSA_XAUUSD!AA381</f>
        <v/>
      </c>
      <c r="B381">
        <f>IF($A381="","",INDEX(ALGLIB_SSA_XAUUSD!$B$2:$B$2401,MATCH($A381,ALGLIB_SSA_XAUUSD!$A$2:$A$2401,1)))</f>
        <v/>
      </c>
      <c r="C381">
        <f>IF($A381="","",INDEX(ALGLIB_SSA_XAUUSD!$C$2:$C$2401,MATCH($A381,ALGLIB_SSA_XAUUSD!$A$2:$A$2401,1)))</f>
        <v/>
      </c>
      <c r="D381" s="14">
        <f>IF($A381="","",INT((ROW()-2)/12)+1)</f>
        <v/>
      </c>
      <c r="E381" s="14">
        <f>IF(AND(E386&lt;&gt;"",D386=D374+1),E374+(E386-E374)*7/12,"")</f>
        <v/>
      </c>
      <c r="F381" s="14">
        <f>IF(AND(F386&lt;&gt;"",D386=D374+1),F374+(F386-F374)*7/12,"")</f>
        <v/>
      </c>
      <c r="G381" s="14">
        <f>IF(AND(G386&lt;&gt;"",D386=D374+1),G374+(G386-G374)*7/12,"")</f>
        <v/>
      </c>
      <c r="H381" s="14">
        <f>IF(AND(H386&lt;&gt;"",D386=D374+1),H374+(H386-H374)*7/12,"")</f>
        <v/>
      </c>
      <c r="I381" s="14">
        <f>IF(AND(L386&lt;&gt;"",D386=D374+1),I374+(I386-I374)*7/12,"")</f>
        <v/>
      </c>
      <c r="J381">
        <f>_xlfn.XLOOKUP($A381,ALGLIB_SSA_XAUUSD!$AA$2:$AA$2401,ALGLIB_SSA_XAUUSD!$P$2:$P$2401,"",0)</f>
        <v/>
      </c>
      <c r="K381">
        <f>_xlfn.XLOOKUP($A381,ALGLIB_SSA_XAUUSD!$AA$2:$AA$2401,ALGLIB_SSA_XAUUSD!$Q$2:$Q$2401,"",0)</f>
        <v/>
      </c>
      <c r="L381">
        <f>_xlfn.XLOOKUP($A381,ALGLIB_SSA_XAUUSD!$AA$2:$AA$2401,ALGLIB_SSA_XAUUSD!$R$2:$R$2401,"",0)</f>
        <v/>
      </c>
      <c r="M381">
        <f>_xlfn.XLOOKUP($A381,ALGLIB_SSA_XAUUSD!$AA$2:$AA$2401,ALGLIB_SSA_XAUUSD!$S$2:$S$2401,"",0)</f>
        <v/>
      </c>
      <c r="N381">
        <f>_xlfn.XLOOKUP($A381,ALGLIB_SSA_XAUUSD!$AA$2:$AA$2401,ALGLIB_SSA_XAUUSD!$T$2:$T$2401,"",0)</f>
        <v/>
      </c>
      <c r="O381">
        <f>_xlfn.XLOOKUP($A381,ALGLIB_SSA_XAUUSD!$AA$2:$AA$2401,ALGLIB_SSA_XAUUSD!$U$2:$U$2401,"",0)</f>
        <v/>
      </c>
      <c r="P381">
        <f>_xlfn.XLOOKUP($A381,ALGLIB_SSA_XAUUSD!$AA$2:$AA$2401,ALGLIB_SSA_XAUUSD!$V$2:$V$2401,"",0)</f>
        <v/>
      </c>
      <c r="S381">
        <f>A381</f>
        <v/>
      </c>
      <c r="T381">
        <f>J381</f>
        <v/>
      </c>
      <c r="U381">
        <f>K381</f>
        <v/>
      </c>
      <c r="V381" s="14">
        <f>IF($A381="","",MOD(ROW()-2,12)+1)</f>
        <v/>
      </c>
      <c r="W381">
        <f>L381</f>
        <v/>
      </c>
      <c r="X381" s="14">
        <f>IF(F381="","",F381)</f>
        <v/>
      </c>
      <c r="Y381" s="14">
        <f>IF(G381="","",G381)</f>
        <v/>
      </c>
      <c r="Z381">
        <f>M381</f>
        <v/>
      </c>
      <c r="AA381">
        <f>N381</f>
        <v/>
      </c>
      <c r="AB381" s="14">
        <f>IF(H381="","",H381)</f>
        <v/>
      </c>
      <c r="AC381">
        <f>O381</f>
        <v/>
      </c>
      <c r="AD381" s="14">
        <f>IF(I381="","",I381)</f>
        <v/>
      </c>
      <c r="AE381">
        <f>P381</f>
        <v/>
      </c>
      <c r="AH381">
        <f>IF(S381&lt;&gt;"",S381,AH380+900)</f>
        <v/>
      </c>
      <c r="AI381">
        <f>IF(T381&lt;&gt;"",T381,AI380)</f>
        <v/>
      </c>
      <c r="AJ381">
        <f>IF(U381&lt;&gt;"",U381,AJ380)</f>
        <v/>
      </c>
      <c r="AK381">
        <f>IF(W381&lt;&gt;"",W381,"")</f>
        <v/>
      </c>
      <c r="AL381" s="14">
        <f>IF(X381&lt;&gt;"",X381,"")</f>
        <v/>
      </c>
      <c r="AM381" s="14">
        <f>IF(Y381&lt;&gt;"",Y381,"")</f>
        <v/>
      </c>
      <c r="AN381" s="14">
        <f>IF(OR(AL381="",AM381=""),"",AL381-AM381)</f>
        <v/>
      </c>
      <c r="AO381">
        <f>IF(AN381="","",IF(AN381&gt;0,"Bullish","Bearish"))</f>
        <v/>
      </c>
      <c r="AP381">
        <f>IF(AO381="",AP380,AO381)</f>
        <v/>
      </c>
      <c r="AQ381" s="14">
        <f>IF(AB381&lt;&gt;"",AB381,"")</f>
        <v/>
      </c>
      <c r="AR381" s="14">
        <f>IF(AD381&lt;&gt;"",AD381,"")</f>
        <v/>
      </c>
      <c r="AS381">
        <f>IF(AS380+1=13,1,AS380+1)</f>
        <v/>
      </c>
      <c r="AT381">
        <f>IFERROR(IF(SLOPE($AQ$362:$AQ$373,$AS$362:$AS$373)&gt;0,MIN(3,ABS(SLOPE($AQ$362:$AQ$373,$AS$362:$AS$373))),IF(SLOPE($AQ$362:$AQ$373,$AS$362:$AS$373)&lt;-0.5,-0.5,0)),0)</f>
        <v/>
      </c>
      <c r="AU381">
        <f>IFERROR(IF(SLOPE($AR$362:$AR$373,$AS$362:$AS$373)&lt;0,MAX(-3,-ABS(SLOPE($AR$362:$AR$373,$AS$362:$AS$373))),IF(SLOPE($AR$362:$AR$373,$AS$362:$AS$373)&gt;0.5,0.5,0)),0)</f>
        <v/>
      </c>
      <c r="AV381">
        <f>($AQ$374+(AT381*(AS381-1)))</f>
        <v/>
      </c>
      <c r="AW381">
        <f>($AR$374+(AU381*(AS381-1)))</f>
        <v/>
      </c>
      <c r="AX381">
        <f>IF(AT381&gt;0,AV381+AT381,AV381)</f>
        <v/>
      </c>
      <c r="AY381">
        <f>IF(AU381&lt;0,AW381+AU381,AW381)</f>
        <v/>
      </c>
      <c r="BA381" s="14">
        <f>IFERROR(AX381-AQ381,"")</f>
        <v/>
      </c>
      <c r="BB381" s="14">
        <f>IFERROR(AY381-AR381,"")</f>
        <v/>
      </c>
      <c r="BD381">
        <f>AH381</f>
        <v/>
      </c>
      <c r="BE381">
        <f>AI381</f>
        <v/>
      </c>
      <c r="BF381">
        <f>AJ381</f>
        <v/>
      </c>
      <c r="BG381" s="14">
        <f>L381</f>
        <v/>
      </c>
      <c r="BH381" s="14">
        <f>IF(X381="","",X381)</f>
        <v/>
      </c>
      <c r="BI381" s="14">
        <f>IF(Y381="","",Y381)</f>
        <v/>
      </c>
      <c r="BJ381">
        <f>Z381</f>
        <v/>
      </c>
      <c r="BK381">
        <f>AA381</f>
        <v/>
      </c>
      <c r="BL381">
        <f>IFERROR(AX381,"")</f>
        <v/>
      </c>
      <c r="BM381">
        <f>IFERROR(AY381,"")</f>
        <v/>
      </c>
    </row>
    <row r="382" ht="14.25" customHeight="1">
      <c r="A382">
        <f>ALGLIB_SSA_XAUUSD!AA382</f>
        <v/>
      </c>
      <c r="B382">
        <f>IF($A382="","",INDEX(ALGLIB_SSA_XAUUSD!$B$2:$B$2401,MATCH($A382,ALGLIB_SSA_XAUUSD!$A$2:$A$2401,1)))</f>
        <v/>
      </c>
      <c r="C382">
        <f>IF($A382="","",INDEX(ALGLIB_SSA_XAUUSD!$C$2:$C$2401,MATCH($A382,ALGLIB_SSA_XAUUSD!$A$2:$A$2401,1)))</f>
        <v/>
      </c>
      <c r="D382" s="14">
        <f>IF($A382="","",INT((ROW()-2)/12)+1)</f>
        <v/>
      </c>
      <c r="E382" s="14">
        <f>IF(AND(E386&lt;&gt;"",D386=D374+1),E374+(E386-E374)*8/12,"")</f>
        <v/>
      </c>
      <c r="F382" s="14">
        <f>IF(AND(F386&lt;&gt;"",D386=D374+1),F374+(F386-F374)*8/12,"")</f>
        <v/>
      </c>
      <c r="G382" s="14">
        <f>IF(AND(G386&lt;&gt;"",D386=D374+1),G374+(G386-G374)*8/12,"")</f>
        <v/>
      </c>
      <c r="H382" s="14">
        <f>IF(AND(H386&lt;&gt;"",D386=D374+1),H374+(H386-H374)*8/12,"")</f>
        <v/>
      </c>
      <c r="I382" s="14">
        <f>IF(AND(L386&lt;&gt;"",D386=D374+1),I374+(I386-I374)*8/12,"")</f>
        <v/>
      </c>
      <c r="J382">
        <f>_xlfn.XLOOKUP($A382,ALGLIB_SSA_XAUUSD!$AA$2:$AA$2401,ALGLIB_SSA_XAUUSD!$P$2:$P$2401,"",0)</f>
        <v/>
      </c>
      <c r="K382">
        <f>_xlfn.XLOOKUP($A382,ALGLIB_SSA_XAUUSD!$AA$2:$AA$2401,ALGLIB_SSA_XAUUSD!$Q$2:$Q$2401,"",0)</f>
        <v/>
      </c>
      <c r="L382">
        <f>_xlfn.XLOOKUP($A382,ALGLIB_SSA_XAUUSD!$AA$2:$AA$2401,ALGLIB_SSA_XAUUSD!$R$2:$R$2401,"",0)</f>
        <v/>
      </c>
      <c r="M382">
        <f>_xlfn.XLOOKUP($A382,ALGLIB_SSA_XAUUSD!$AA$2:$AA$2401,ALGLIB_SSA_XAUUSD!$S$2:$S$2401,"",0)</f>
        <v/>
      </c>
      <c r="N382">
        <f>_xlfn.XLOOKUP($A382,ALGLIB_SSA_XAUUSD!$AA$2:$AA$2401,ALGLIB_SSA_XAUUSD!$T$2:$T$2401,"",0)</f>
        <v/>
      </c>
      <c r="O382">
        <f>_xlfn.XLOOKUP($A382,ALGLIB_SSA_XAUUSD!$AA$2:$AA$2401,ALGLIB_SSA_XAUUSD!$U$2:$U$2401,"",0)</f>
        <v/>
      </c>
      <c r="P382">
        <f>_xlfn.XLOOKUP($A382,ALGLIB_SSA_XAUUSD!$AA$2:$AA$2401,ALGLIB_SSA_XAUUSD!$V$2:$V$2401,"",0)</f>
        <v/>
      </c>
      <c r="S382">
        <f>A382</f>
        <v/>
      </c>
      <c r="T382">
        <f>J382</f>
        <v/>
      </c>
      <c r="U382">
        <f>K382</f>
        <v/>
      </c>
      <c r="V382" s="14">
        <f>IF($A382="","",MOD(ROW()-2,12)+1)</f>
        <v/>
      </c>
      <c r="W382">
        <f>L382</f>
        <v/>
      </c>
      <c r="X382" s="14">
        <f>IF(F382="","",F382)</f>
        <v/>
      </c>
      <c r="Y382" s="14">
        <f>IF(G382="","",G382)</f>
        <v/>
      </c>
      <c r="Z382">
        <f>M382</f>
        <v/>
      </c>
      <c r="AA382">
        <f>N382</f>
        <v/>
      </c>
      <c r="AB382" s="14">
        <f>IF(H382="","",H382)</f>
        <v/>
      </c>
      <c r="AC382">
        <f>O382</f>
        <v/>
      </c>
      <c r="AD382" s="14">
        <f>IF(I382="","",I382)</f>
        <v/>
      </c>
      <c r="AE382">
        <f>P382</f>
        <v/>
      </c>
      <c r="AH382">
        <f>IF(S382&lt;&gt;"",S382,AH381+900)</f>
        <v/>
      </c>
      <c r="AI382">
        <f>IF(T382&lt;&gt;"",T382,AI381)</f>
        <v/>
      </c>
      <c r="AJ382">
        <f>IF(U382&lt;&gt;"",U382,AJ381)</f>
        <v/>
      </c>
      <c r="AK382">
        <f>IF(W382&lt;&gt;"",W382,"")</f>
        <v/>
      </c>
      <c r="AL382" s="14">
        <f>IF(X382&lt;&gt;"",X382,"")</f>
        <v/>
      </c>
      <c r="AM382" s="14">
        <f>IF(Y382&lt;&gt;"",Y382,"")</f>
        <v/>
      </c>
      <c r="AN382" s="14">
        <f>IF(OR(AL382="",AM382=""),"",AL382-AM382)</f>
        <v/>
      </c>
      <c r="AO382">
        <f>IF(AN382="","",IF(AN382&gt;0,"Bullish","Bearish"))</f>
        <v/>
      </c>
      <c r="AP382">
        <f>IF(AO382="",AP381,AO382)</f>
        <v/>
      </c>
      <c r="AQ382" s="14">
        <f>IF(AB382&lt;&gt;"",AB382,"")</f>
        <v/>
      </c>
      <c r="AR382" s="14">
        <f>IF(AD382&lt;&gt;"",AD382,"")</f>
        <v/>
      </c>
      <c r="AS382">
        <f>IF(AS381+1=13,1,AS381+1)</f>
        <v/>
      </c>
      <c r="AT382">
        <f>IFERROR(IF(SLOPE($AQ$362:$AQ$373,$AS$362:$AS$373)&gt;0,MIN(3,ABS(SLOPE($AQ$362:$AQ$373,$AS$362:$AS$373))),IF(SLOPE($AQ$362:$AQ$373,$AS$362:$AS$373)&lt;-0.5,-0.5,0)),0)</f>
        <v/>
      </c>
      <c r="AU382">
        <f>IFERROR(IF(SLOPE($AR$362:$AR$373,$AS$362:$AS$373)&lt;0,MAX(-3,-ABS(SLOPE($AR$362:$AR$373,$AS$362:$AS$373))),IF(SLOPE($AR$362:$AR$373,$AS$362:$AS$373)&gt;0.5,0.5,0)),0)</f>
        <v/>
      </c>
      <c r="AV382">
        <f>($AQ$374+(AT382*(AS382-1)))</f>
        <v/>
      </c>
      <c r="AW382">
        <f>($AR$374+(AU382*(AS382-1)))</f>
        <v/>
      </c>
      <c r="AX382">
        <f>IF(AT382&gt;0,AV382+AT382,AV382)</f>
        <v/>
      </c>
      <c r="AY382">
        <f>IF(AU382&lt;0,AW382+AU382,AW382)</f>
        <v/>
      </c>
      <c r="BA382" s="14">
        <f>IFERROR(AX382-AQ382,"")</f>
        <v/>
      </c>
      <c r="BB382" s="14">
        <f>IFERROR(AY382-AR382,"")</f>
        <v/>
      </c>
      <c r="BD382">
        <f>AH382</f>
        <v/>
      </c>
      <c r="BE382">
        <f>AI382</f>
        <v/>
      </c>
      <c r="BF382">
        <f>AJ382</f>
        <v/>
      </c>
      <c r="BG382" s="14">
        <f>L382</f>
        <v/>
      </c>
      <c r="BH382" s="14">
        <f>IF(X382="","",X382)</f>
        <v/>
      </c>
      <c r="BI382" s="14">
        <f>IF(Y382="","",Y382)</f>
        <v/>
      </c>
      <c r="BJ382">
        <f>Z382</f>
        <v/>
      </c>
      <c r="BK382">
        <f>AA382</f>
        <v/>
      </c>
      <c r="BL382">
        <f>IFERROR(AX382,"")</f>
        <v/>
      </c>
      <c r="BM382">
        <f>IFERROR(AY382,"")</f>
        <v/>
      </c>
    </row>
    <row r="383" ht="14.25" customHeight="1">
      <c r="A383">
        <f>ALGLIB_SSA_XAUUSD!AA383</f>
        <v/>
      </c>
      <c r="B383">
        <f>IF($A383="","",INDEX(ALGLIB_SSA_XAUUSD!$B$2:$B$2401,MATCH($A383,ALGLIB_SSA_XAUUSD!$A$2:$A$2401,1)))</f>
        <v/>
      </c>
      <c r="C383">
        <f>IF($A383="","",INDEX(ALGLIB_SSA_XAUUSD!$C$2:$C$2401,MATCH($A383,ALGLIB_SSA_XAUUSD!$A$2:$A$2401,1)))</f>
        <v/>
      </c>
      <c r="D383" s="14">
        <f>IF($A383="","",INT((ROW()-2)/12)+1)</f>
        <v/>
      </c>
      <c r="E383" s="14">
        <f>IF(AND(E386&lt;&gt;"",D386=D374+1),E374+(E386-E374)*9/12,"")</f>
        <v/>
      </c>
      <c r="F383" s="14">
        <f>IF(AND(F386&lt;&gt;"",D386=D374+1),F374+(F386-F374)*9/12,"")</f>
        <v/>
      </c>
      <c r="G383" s="14">
        <f>IF(AND(G386&lt;&gt;"",D386=D374+1),G374+(G386-G374)*9/12,"")</f>
        <v/>
      </c>
      <c r="H383" s="14">
        <f>IF(AND(H386&lt;&gt;"",D386=D374+1),H374+(H386-H374)*9/12,"")</f>
        <v/>
      </c>
      <c r="I383" s="14">
        <f>IF(AND(L386&lt;&gt;"",D386=D374+1),I374+(I386-I374)*9/12,"")</f>
        <v/>
      </c>
      <c r="J383">
        <f>_xlfn.XLOOKUP($A383,ALGLIB_SSA_XAUUSD!$AA$2:$AA$2401,ALGLIB_SSA_XAUUSD!$P$2:$P$2401,"",0)</f>
        <v/>
      </c>
      <c r="K383">
        <f>_xlfn.XLOOKUP($A383,ALGLIB_SSA_XAUUSD!$AA$2:$AA$2401,ALGLIB_SSA_XAUUSD!$Q$2:$Q$2401,"",0)</f>
        <v/>
      </c>
      <c r="L383">
        <f>_xlfn.XLOOKUP($A383,ALGLIB_SSA_XAUUSD!$AA$2:$AA$2401,ALGLIB_SSA_XAUUSD!$R$2:$R$2401,"",0)</f>
        <v/>
      </c>
      <c r="M383">
        <f>_xlfn.XLOOKUP($A383,ALGLIB_SSA_XAUUSD!$AA$2:$AA$2401,ALGLIB_SSA_XAUUSD!$S$2:$S$2401,"",0)</f>
        <v/>
      </c>
      <c r="N383">
        <f>_xlfn.XLOOKUP($A383,ALGLIB_SSA_XAUUSD!$AA$2:$AA$2401,ALGLIB_SSA_XAUUSD!$T$2:$T$2401,"",0)</f>
        <v/>
      </c>
      <c r="O383">
        <f>_xlfn.XLOOKUP($A383,ALGLIB_SSA_XAUUSD!$AA$2:$AA$2401,ALGLIB_SSA_XAUUSD!$U$2:$U$2401,"",0)</f>
        <v/>
      </c>
      <c r="P383">
        <f>_xlfn.XLOOKUP($A383,ALGLIB_SSA_XAUUSD!$AA$2:$AA$2401,ALGLIB_SSA_XAUUSD!$V$2:$V$2401,"",0)</f>
        <v/>
      </c>
      <c r="S383">
        <f>A383</f>
        <v/>
      </c>
      <c r="T383">
        <f>J383</f>
        <v/>
      </c>
      <c r="U383">
        <f>K383</f>
        <v/>
      </c>
      <c r="V383" s="14">
        <f>IF($A383="","",MOD(ROW()-2,12)+1)</f>
        <v/>
      </c>
      <c r="W383">
        <f>L383</f>
        <v/>
      </c>
      <c r="X383" s="14">
        <f>IF(F383="","",F383)</f>
        <v/>
      </c>
      <c r="Y383" s="14">
        <f>IF(G383="","",G383)</f>
        <v/>
      </c>
      <c r="Z383">
        <f>M383</f>
        <v/>
      </c>
      <c r="AA383">
        <f>N383</f>
        <v/>
      </c>
      <c r="AB383" s="14">
        <f>IF(H383="","",H383)</f>
        <v/>
      </c>
      <c r="AC383">
        <f>O383</f>
        <v/>
      </c>
      <c r="AD383" s="14">
        <f>IF(I383="","",I383)</f>
        <v/>
      </c>
      <c r="AE383">
        <f>P383</f>
        <v/>
      </c>
      <c r="AH383">
        <f>IF(S383&lt;&gt;"",S383,AH382+900)</f>
        <v/>
      </c>
      <c r="AI383">
        <f>IF(T383&lt;&gt;"",T383,AI382)</f>
        <v/>
      </c>
      <c r="AJ383">
        <f>IF(U383&lt;&gt;"",U383,AJ382)</f>
        <v/>
      </c>
      <c r="AK383">
        <f>IF(W383&lt;&gt;"",W383,"")</f>
        <v/>
      </c>
      <c r="AL383" s="14">
        <f>IF(X383&lt;&gt;"",X383,"")</f>
        <v/>
      </c>
      <c r="AM383" s="14">
        <f>IF(Y383&lt;&gt;"",Y383,"")</f>
        <v/>
      </c>
      <c r="AN383" s="14">
        <f>IF(OR(AL383="",AM383=""),"",AL383-AM383)</f>
        <v/>
      </c>
      <c r="AO383">
        <f>IF(AN383="","",IF(AN383&gt;0,"Bullish","Bearish"))</f>
        <v/>
      </c>
      <c r="AP383">
        <f>IF(AO383="",AP382,AO383)</f>
        <v/>
      </c>
      <c r="AQ383" s="14">
        <f>IF(AB383&lt;&gt;"",AB383,"")</f>
        <v/>
      </c>
      <c r="AR383" s="14">
        <f>IF(AD383&lt;&gt;"",AD383,"")</f>
        <v/>
      </c>
      <c r="AS383">
        <f>IF(AS382+1=13,1,AS382+1)</f>
        <v/>
      </c>
      <c r="AT383">
        <f>IFERROR(IF(SLOPE($AQ$362:$AQ$373,$AS$362:$AS$373)&gt;0,MIN(3,ABS(SLOPE($AQ$362:$AQ$373,$AS$362:$AS$373))),IF(SLOPE($AQ$362:$AQ$373,$AS$362:$AS$373)&lt;-0.5,-0.5,0)),0)</f>
        <v/>
      </c>
      <c r="AU383">
        <f>IFERROR(IF(SLOPE($AR$362:$AR$373,$AS$362:$AS$373)&lt;0,MAX(-3,-ABS(SLOPE($AR$362:$AR$373,$AS$362:$AS$373))),IF(SLOPE($AR$362:$AR$373,$AS$362:$AS$373)&gt;0.5,0.5,0)),0)</f>
        <v/>
      </c>
      <c r="AV383">
        <f>($AQ$374+(AT383*(AS383-1)))</f>
        <v/>
      </c>
      <c r="AW383">
        <f>($AR$374+(AU383*(AS383-1)))</f>
        <v/>
      </c>
      <c r="AX383">
        <f>IF(AT383&gt;0,AV383+AT383,AV383)</f>
        <v/>
      </c>
      <c r="AY383">
        <f>IF(AU383&lt;0,AW383+AU383,AW383)</f>
        <v/>
      </c>
      <c r="BA383" s="14">
        <f>IFERROR(AX383-AQ383,"")</f>
        <v/>
      </c>
      <c r="BB383" s="14">
        <f>IFERROR(AY383-AR383,"")</f>
        <v/>
      </c>
      <c r="BD383">
        <f>AH383</f>
        <v/>
      </c>
      <c r="BE383">
        <f>AI383</f>
        <v/>
      </c>
      <c r="BF383">
        <f>AJ383</f>
        <v/>
      </c>
      <c r="BG383" s="14">
        <f>L383</f>
        <v/>
      </c>
      <c r="BH383" s="14">
        <f>IF(X383="","",X383)</f>
        <v/>
      </c>
      <c r="BI383" s="14">
        <f>IF(Y383="","",Y383)</f>
        <v/>
      </c>
      <c r="BJ383">
        <f>Z383</f>
        <v/>
      </c>
      <c r="BK383">
        <f>AA383</f>
        <v/>
      </c>
      <c r="BL383">
        <f>IFERROR(AX383,"")</f>
        <v/>
      </c>
      <c r="BM383">
        <f>IFERROR(AY383,"")</f>
        <v/>
      </c>
    </row>
    <row r="384" ht="14.25" customHeight="1">
      <c r="A384">
        <f>ALGLIB_SSA_XAUUSD!AA384</f>
        <v/>
      </c>
      <c r="B384">
        <f>IF($A384="","",INDEX(ALGLIB_SSA_XAUUSD!$B$2:$B$2401,MATCH($A384,ALGLIB_SSA_XAUUSD!$A$2:$A$2401,1)))</f>
        <v/>
      </c>
      <c r="C384">
        <f>IF($A384="","",INDEX(ALGLIB_SSA_XAUUSD!$C$2:$C$2401,MATCH($A384,ALGLIB_SSA_XAUUSD!$A$2:$A$2401,1)))</f>
        <v/>
      </c>
      <c r="D384" s="14">
        <f>IF($A384="","",INT((ROW()-2)/12)+1)</f>
        <v/>
      </c>
      <c r="E384" s="14">
        <f>IF(AND(E386&lt;&gt;"",D386=D374+1),E374+(E386-E374)*10/12,"")</f>
        <v/>
      </c>
      <c r="F384" s="14">
        <f>IF(AND(F386&lt;&gt;"",D386=D374+1),F374+(F386-F374)*10/12,"")</f>
        <v/>
      </c>
      <c r="G384" s="14">
        <f>IF(AND(G386&lt;&gt;"",D386=D374+1),G374+(G386-G374)*10/12,"")</f>
        <v/>
      </c>
      <c r="H384" s="14">
        <f>IF(AND(H386&lt;&gt;"",D386=D374+1),H374+(H386-H374)*10/12,"")</f>
        <v/>
      </c>
      <c r="I384" s="14">
        <f>IF(AND(L386&lt;&gt;"",D386=D374+1),I374+(I386-I374)*10/12,"")</f>
        <v/>
      </c>
      <c r="J384">
        <f>_xlfn.XLOOKUP($A384,ALGLIB_SSA_XAUUSD!$AA$2:$AA$2401,ALGLIB_SSA_XAUUSD!$P$2:$P$2401,"",0)</f>
        <v/>
      </c>
      <c r="K384">
        <f>_xlfn.XLOOKUP($A384,ALGLIB_SSA_XAUUSD!$AA$2:$AA$2401,ALGLIB_SSA_XAUUSD!$Q$2:$Q$2401,"",0)</f>
        <v/>
      </c>
      <c r="L384">
        <f>_xlfn.XLOOKUP($A384,ALGLIB_SSA_XAUUSD!$AA$2:$AA$2401,ALGLIB_SSA_XAUUSD!$R$2:$R$2401,"",0)</f>
        <v/>
      </c>
      <c r="M384">
        <f>_xlfn.XLOOKUP($A384,ALGLIB_SSA_XAUUSD!$AA$2:$AA$2401,ALGLIB_SSA_XAUUSD!$S$2:$S$2401,"",0)</f>
        <v/>
      </c>
      <c r="N384">
        <f>_xlfn.XLOOKUP($A384,ALGLIB_SSA_XAUUSD!$AA$2:$AA$2401,ALGLIB_SSA_XAUUSD!$T$2:$T$2401,"",0)</f>
        <v/>
      </c>
      <c r="O384">
        <f>_xlfn.XLOOKUP($A384,ALGLIB_SSA_XAUUSD!$AA$2:$AA$2401,ALGLIB_SSA_XAUUSD!$U$2:$U$2401,"",0)</f>
        <v/>
      </c>
      <c r="P384">
        <f>_xlfn.XLOOKUP($A384,ALGLIB_SSA_XAUUSD!$AA$2:$AA$2401,ALGLIB_SSA_XAUUSD!$V$2:$V$2401,"",0)</f>
        <v/>
      </c>
      <c r="S384">
        <f>A384</f>
        <v/>
      </c>
      <c r="T384">
        <f>J384</f>
        <v/>
      </c>
      <c r="U384">
        <f>K384</f>
        <v/>
      </c>
      <c r="V384" s="14">
        <f>IF($A384="","",MOD(ROW()-2,12)+1)</f>
        <v/>
      </c>
      <c r="W384">
        <f>L384</f>
        <v/>
      </c>
      <c r="X384" s="14">
        <f>IF(F384="","",F384)</f>
        <v/>
      </c>
      <c r="Y384" s="14">
        <f>IF(G384="","",G384)</f>
        <v/>
      </c>
      <c r="Z384">
        <f>M384</f>
        <v/>
      </c>
      <c r="AA384">
        <f>N384</f>
        <v/>
      </c>
      <c r="AB384" s="14">
        <f>IF(H384="","",H384)</f>
        <v/>
      </c>
      <c r="AC384">
        <f>O384</f>
        <v/>
      </c>
      <c r="AD384" s="14">
        <f>IF(I384="","",I384)</f>
        <v/>
      </c>
      <c r="AE384">
        <f>P384</f>
        <v/>
      </c>
      <c r="AH384">
        <f>IF(S384&lt;&gt;"",S384,AH383+900)</f>
        <v/>
      </c>
      <c r="AI384">
        <f>IF(T384&lt;&gt;"",T384,AI383)</f>
        <v/>
      </c>
      <c r="AJ384">
        <f>IF(U384&lt;&gt;"",U384,AJ383)</f>
        <v/>
      </c>
      <c r="AK384">
        <f>IF(W384&lt;&gt;"",W384,"")</f>
        <v/>
      </c>
      <c r="AL384" s="14">
        <f>IF(X384&lt;&gt;"",X384,"")</f>
        <v/>
      </c>
      <c r="AM384" s="14">
        <f>IF(Y384&lt;&gt;"",Y384,"")</f>
        <v/>
      </c>
      <c r="AN384" s="14">
        <f>IF(OR(AL384="",AM384=""),"",AL384-AM384)</f>
        <v/>
      </c>
      <c r="AO384">
        <f>IF(AN384="","",IF(AN384&gt;0,"Bullish","Bearish"))</f>
        <v/>
      </c>
      <c r="AP384">
        <f>IF(AO384="",AP383,AO384)</f>
        <v/>
      </c>
      <c r="AQ384" s="14">
        <f>IF(AB384&lt;&gt;"",AB384,"")</f>
        <v/>
      </c>
      <c r="AR384" s="14">
        <f>IF(AD384&lt;&gt;"",AD384,"")</f>
        <v/>
      </c>
      <c r="AS384">
        <f>IF(AS383+1=13,1,AS383+1)</f>
        <v/>
      </c>
      <c r="AT384">
        <f>IFERROR(IF(SLOPE($AQ$362:$AQ$373,$AS$362:$AS$373)&gt;0,MIN(3,ABS(SLOPE($AQ$362:$AQ$373,$AS$362:$AS$373))),IF(SLOPE($AQ$362:$AQ$373,$AS$362:$AS$373)&lt;-0.5,-0.5,0)),0)</f>
        <v/>
      </c>
      <c r="AU384">
        <f>IFERROR(IF(SLOPE($AR$362:$AR$373,$AS$362:$AS$373)&lt;0,MAX(-3,-ABS(SLOPE($AR$362:$AR$373,$AS$362:$AS$373))),IF(SLOPE($AR$362:$AR$373,$AS$362:$AS$373)&gt;0.5,0.5,0)),0)</f>
        <v/>
      </c>
      <c r="AV384">
        <f>($AQ$374+(AT384*(AS384-1)))</f>
        <v/>
      </c>
      <c r="AW384">
        <f>($AR$374+(AU384*(AS384-1)))</f>
        <v/>
      </c>
      <c r="AX384">
        <f>IF(AT384&gt;0,AV384+AT384,AV384)</f>
        <v/>
      </c>
      <c r="AY384">
        <f>IF(AU384&lt;0,AW384+AU384,AW384)</f>
        <v/>
      </c>
      <c r="BA384" s="14">
        <f>IFERROR(AX384-AQ384,"")</f>
        <v/>
      </c>
      <c r="BB384" s="14">
        <f>IFERROR(AY384-AR384,"")</f>
        <v/>
      </c>
      <c r="BD384">
        <f>AH384</f>
        <v/>
      </c>
      <c r="BE384">
        <f>AI384</f>
        <v/>
      </c>
      <c r="BF384">
        <f>AJ384</f>
        <v/>
      </c>
      <c r="BG384" s="14">
        <f>L384</f>
        <v/>
      </c>
      <c r="BH384" s="14">
        <f>IF(X384="","",X384)</f>
        <v/>
      </c>
      <c r="BI384" s="14">
        <f>IF(Y384="","",Y384)</f>
        <v/>
      </c>
      <c r="BJ384">
        <f>Z384</f>
        <v/>
      </c>
      <c r="BK384">
        <f>AA384</f>
        <v/>
      </c>
      <c r="BL384">
        <f>IFERROR(AX384,"")</f>
        <v/>
      </c>
      <c r="BM384">
        <f>IFERROR(AY384,"")</f>
        <v/>
      </c>
    </row>
    <row r="385" ht="14.25" customHeight="1">
      <c r="A385">
        <f>ALGLIB_SSA_XAUUSD!AA385</f>
        <v/>
      </c>
      <c r="B385">
        <f>IF($A385="","",INDEX(ALGLIB_SSA_XAUUSD!$B$2:$B$2401,MATCH($A385,ALGLIB_SSA_XAUUSD!$A$2:$A$2401,1)))</f>
        <v/>
      </c>
      <c r="C385">
        <f>IF($A385="","",INDEX(ALGLIB_SSA_XAUUSD!$C$2:$C$2401,MATCH($A385,ALGLIB_SSA_XAUUSD!$A$2:$A$2401,1)))</f>
        <v/>
      </c>
      <c r="D385" s="14">
        <f>IF($A385="","",INT((ROW()-2)/12)+1)</f>
        <v/>
      </c>
      <c r="E385" s="14">
        <f>IF(AND(E386&lt;&gt;"",D386=D374+1),E374+(E386-E374)*11/12,"")</f>
        <v/>
      </c>
      <c r="F385" s="14">
        <f>IF(AND(F386&lt;&gt;"",D386=D374+1),F374+(F386-F374)*11/12,"")</f>
        <v/>
      </c>
      <c r="G385" s="14">
        <f>IF(AND(G386&lt;&gt;"",D386=D374+1),G374+(G386-G374)*11/12,"")</f>
        <v/>
      </c>
      <c r="H385" s="14">
        <f>IF(AND(H386&lt;&gt;"",D386=D374+1),H374+(H386-H374)*11/12,"")</f>
        <v/>
      </c>
      <c r="I385" s="14">
        <f>IF(AND(L386&lt;&gt;"",D386=D374+1),I374+(I386-I374)*11/12,"")</f>
        <v/>
      </c>
      <c r="J385">
        <f>_xlfn.XLOOKUP($A385,ALGLIB_SSA_XAUUSD!$AA$2:$AA$2401,ALGLIB_SSA_XAUUSD!$P$2:$P$2401,"",0)</f>
        <v/>
      </c>
      <c r="K385">
        <f>_xlfn.XLOOKUP($A385,ALGLIB_SSA_XAUUSD!$AA$2:$AA$2401,ALGLIB_SSA_XAUUSD!$Q$2:$Q$2401,"",0)</f>
        <v/>
      </c>
      <c r="L385">
        <f>_xlfn.XLOOKUP($A385,ALGLIB_SSA_XAUUSD!$AA$2:$AA$2401,ALGLIB_SSA_XAUUSD!$R$2:$R$2401,"",0)</f>
        <v/>
      </c>
      <c r="M385">
        <f>_xlfn.XLOOKUP($A385,ALGLIB_SSA_XAUUSD!$AA$2:$AA$2401,ALGLIB_SSA_XAUUSD!$S$2:$S$2401,"",0)</f>
        <v/>
      </c>
      <c r="N385">
        <f>_xlfn.XLOOKUP($A385,ALGLIB_SSA_XAUUSD!$AA$2:$AA$2401,ALGLIB_SSA_XAUUSD!$T$2:$T$2401,"",0)</f>
        <v/>
      </c>
      <c r="O385">
        <f>_xlfn.XLOOKUP($A385,ALGLIB_SSA_XAUUSD!$AA$2:$AA$2401,ALGLIB_SSA_XAUUSD!$U$2:$U$2401,"",0)</f>
        <v/>
      </c>
      <c r="P385">
        <f>_xlfn.XLOOKUP($A385,ALGLIB_SSA_XAUUSD!$AA$2:$AA$2401,ALGLIB_SSA_XAUUSD!$V$2:$V$2401,"",0)</f>
        <v/>
      </c>
      <c r="S385">
        <f>A385</f>
        <v/>
      </c>
      <c r="T385">
        <f>J385</f>
        <v/>
      </c>
      <c r="U385">
        <f>K385</f>
        <v/>
      </c>
      <c r="V385" s="14">
        <f>IF($A385="","",MOD(ROW()-2,12)+1)</f>
        <v/>
      </c>
      <c r="W385">
        <f>L385</f>
        <v/>
      </c>
      <c r="X385" s="14">
        <f>IF(F385="","",F385)</f>
        <v/>
      </c>
      <c r="Y385" s="14">
        <f>IF(G385="","",G385)</f>
        <v/>
      </c>
      <c r="Z385">
        <f>M385</f>
        <v/>
      </c>
      <c r="AA385">
        <f>N385</f>
        <v/>
      </c>
      <c r="AB385" s="14">
        <f>IF(H385="","",H385)</f>
        <v/>
      </c>
      <c r="AC385">
        <f>O385</f>
        <v/>
      </c>
      <c r="AD385" s="14">
        <f>IF(I385="","",I385)</f>
        <v/>
      </c>
      <c r="AE385">
        <f>P385</f>
        <v/>
      </c>
      <c r="AH385">
        <f>IF(S385&lt;&gt;"",S385,AH384+900)</f>
        <v/>
      </c>
      <c r="AI385">
        <f>IF(T385&lt;&gt;"",T385,AI384)</f>
        <v/>
      </c>
      <c r="AJ385">
        <f>IF(U385&lt;&gt;"",U385,AJ384)</f>
        <v/>
      </c>
      <c r="AK385">
        <f>IF(W385&lt;&gt;"",W385,"")</f>
        <v/>
      </c>
      <c r="AL385" s="14">
        <f>IF(X385&lt;&gt;"",X385,"")</f>
        <v/>
      </c>
      <c r="AM385" s="14">
        <f>IF(Y385&lt;&gt;"",Y385,"")</f>
        <v/>
      </c>
      <c r="AN385" s="14">
        <f>IF(OR(AL385="",AM385=""),"",AL385-AM385)</f>
        <v/>
      </c>
      <c r="AO385">
        <f>IF(AN385="","",IF(AN385&gt;0,"Bullish","Bearish"))</f>
        <v/>
      </c>
      <c r="AP385">
        <f>IF(AO385="",AP384,AO385)</f>
        <v/>
      </c>
      <c r="AQ385" s="14">
        <f>IF(AB385&lt;&gt;"",AB385,"")</f>
        <v/>
      </c>
      <c r="AR385" s="14">
        <f>IF(AD385&lt;&gt;"",AD385,"")</f>
        <v/>
      </c>
      <c r="AS385">
        <f>IF(AS384+1=13,1,AS384+1)</f>
        <v/>
      </c>
      <c r="AT385">
        <f>IFERROR(IF(SLOPE($AQ$362:$AQ$373,$AS$362:$AS$373)&gt;0,MIN(3,ABS(SLOPE($AQ$362:$AQ$373,$AS$362:$AS$373))),IF(SLOPE($AQ$362:$AQ$373,$AS$362:$AS$373)&lt;-0.5,-0.5,0)),0)</f>
        <v/>
      </c>
      <c r="AU385">
        <f>IFERROR(IF(SLOPE($AR$362:$AR$373,$AS$362:$AS$373)&lt;0,MAX(-3,-ABS(SLOPE($AR$362:$AR$373,$AS$362:$AS$373))),IF(SLOPE($AR$362:$AR$373,$AS$362:$AS$373)&gt;0.5,0.5,0)),0)</f>
        <v/>
      </c>
      <c r="AV385">
        <f>($AQ$374+(AT385*(AS385-1)))</f>
        <v/>
      </c>
      <c r="AW385">
        <f>($AR$374+(AU385*(AS385-1)))</f>
        <v/>
      </c>
      <c r="AX385">
        <f>IF(AT385&gt;0,AV385+AT385,AV385)</f>
        <v/>
      </c>
      <c r="AY385">
        <f>IF(AU385&lt;0,AW385+AU385,AW385)</f>
        <v/>
      </c>
      <c r="BA385" s="14">
        <f>IFERROR(AX385-AQ385,"")</f>
        <v/>
      </c>
      <c r="BB385" s="14">
        <f>IFERROR(AY385-AR385,"")</f>
        <v/>
      </c>
      <c r="BD385">
        <f>AH385</f>
        <v/>
      </c>
      <c r="BE385">
        <f>AI385</f>
        <v/>
      </c>
      <c r="BF385">
        <f>AJ385</f>
        <v/>
      </c>
      <c r="BG385" s="14">
        <f>L385</f>
        <v/>
      </c>
      <c r="BH385" s="14">
        <f>IF(X385="","",X385)</f>
        <v/>
      </c>
      <c r="BI385" s="14">
        <f>IF(Y385="","",Y385)</f>
        <v/>
      </c>
      <c r="BJ385">
        <f>Z385</f>
        <v/>
      </c>
      <c r="BK385">
        <f>AA385</f>
        <v/>
      </c>
      <c r="BL385">
        <f>IFERROR(AX385,"")</f>
        <v/>
      </c>
      <c r="BM385">
        <f>IFERROR(AY385,"")</f>
        <v/>
      </c>
    </row>
    <row r="386" ht="14.25" customHeight="1">
      <c r="A386">
        <f>ALGLIB_SSA_XAUUSD!AA386</f>
        <v/>
      </c>
      <c r="B386">
        <f>IF($A386="","",INDEX(ALGLIB_SSA_XAUUSD!$B$2:$B$2401,MATCH($A386,ALGLIB_SSA_XAUUSD!$A$2:$A$2401,1)))</f>
        <v/>
      </c>
      <c r="C386">
        <f>IF($A386="","",INDEX(ALGLIB_SSA_XAUUSD!$C$2:$C$2401,MATCH($A386,ALGLIB_SSA_XAUUSD!$A$2:$A$2401,1)))</f>
        <v/>
      </c>
      <c r="D386" s="14">
        <f>IF($A386="","",INT((ROW()-2)/12)+1)</f>
        <v/>
      </c>
      <c r="E386" s="14">
        <f>IF($A386="","",INDEX(ALGLIB_SSA_XAUUSD!$D$2:$D$2401,MATCH($A386,ALGLIB_SSA_XAUUSD!$A$2:$A$2401,1)))</f>
        <v/>
      </c>
      <c r="F386" s="14">
        <f>IF($A386="","",INDEX(ALGLIB_SSA_XAUUSD!$E$2:$E$2401,MATCH($A386,ALGLIB_SSA_XAUUSD!$A$2:$A$2401,1)))</f>
        <v/>
      </c>
      <c r="G386" s="14">
        <f>IF($A386="","",INDEX(ALGLIB_SSA_XAUUSD!$F$2:$F$2401,MATCH($A386,ALGLIB_SSA_XAUUSD!$A$2:$A$2401,1)))</f>
        <v/>
      </c>
      <c r="H386" s="14">
        <f>IF($A386="","",INDEX(ALGLIB_SSA_XAUUSD!$G$2:$G$2401,MATCH($A386,ALGLIB_SSA_XAUUSD!$A$2:$A$2401,1)))</f>
        <v/>
      </c>
      <c r="I386" s="14">
        <f>IF($A386="","",INDEX(ALGLIB_SSA_XAUUSD!$H$2:$H$2401,MATCH($A386,ALGLIB_SSA_XAUUSD!$A$2:$A$2401,1)))</f>
        <v/>
      </c>
      <c r="J386">
        <f>_xlfn.XLOOKUP($A386,ALGLIB_SSA_XAUUSD!$AA$2:$AA$2401,ALGLIB_SSA_XAUUSD!$P$2:$P$2401,"",0)</f>
        <v/>
      </c>
      <c r="K386">
        <f>_xlfn.XLOOKUP($A386,ALGLIB_SSA_XAUUSD!$AA$2:$AA$2401,ALGLIB_SSA_XAUUSD!$Q$2:$Q$2401,"",0)</f>
        <v/>
      </c>
      <c r="L386">
        <f>_xlfn.XLOOKUP($A386,ALGLIB_SSA_XAUUSD!$AA$2:$AA$2401,ALGLIB_SSA_XAUUSD!$R$2:$R$2401,"",0)</f>
        <v/>
      </c>
      <c r="M386">
        <f>_xlfn.XLOOKUP($A386,ALGLIB_SSA_XAUUSD!$AA$2:$AA$2401,ALGLIB_SSA_XAUUSD!$S$2:$S$2401,"",0)</f>
        <v/>
      </c>
      <c r="N386">
        <f>_xlfn.XLOOKUP($A386,ALGLIB_SSA_XAUUSD!$AA$2:$AA$2401,ALGLIB_SSA_XAUUSD!$T$2:$T$2401,"",0)</f>
        <v/>
      </c>
      <c r="O386">
        <f>_xlfn.XLOOKUP($A386,ALGLIB_SSA_XAUUSD!$AA$2:$AA$2401,ALGLIB_SSA_XAUUSD!$U$2:$U$2401,"",0)</f>
        <v/>
      </c>
      <c r="P386">
        <f>_xlfn.XLOOKUP($A386,ALGLIB_SSA_XAUUSD!$AA$2:$AA$2401,ALGLIB_SSA_XAUUSD!$V$2:$V$2401,"",0)</f>
        <v/>
      </c>
      <c r="S386">
        <f>A386</f>
        <v/>
      </c>
      <c r="T386">
        <f>J386</f>
        <v/>
      </c>
      <c r="U386">
        <f>K386</f>
        <v/>
      </c>
      <c r="V386" s="14">
        <f>IF($A386="","",MOD(ROW()-2,12)+1)</f>
        <v/>
      </c>
      <c r="W386">
        <f>L386</f>
        <v/>
      </c>
      <c r="X386" s="14">
        <f>IF(F386="","",F386)</f>
        <v/>
      </c>
      <c r="Y386" s="14">
        <f>IF(G386="","",G386)</f>
        <v/>
      </c>
      <c r="Z386">
        <f>M386</f>
        <v/>
      </c>
      <c r="AA386">
        <f>N386</f>
        <v/>
      </c>
      <c r="AB386" s="14">
        <f>IF(H386="","",H386)</f>
        <v/>
      </c>
      <c r="AC386">
        <f>O386</f>
        <v/>
      </c>
      <c r="AD386" s="14">
        <f>IF(I386="","",I386)</f>
        <v/>
      </c>
      <c r="AE386">
        <f>P386</f>
        <v/>
      </c>
      <c r="AH386">
        <f>IF(S386&lt;&gt;"",S386,AH385+900)</f>
        <v/>
      </c>
      <c r="AI386">
        <f>IF(T386&lt;&gt;"",T386,AI385)</f>
        <v/>
      </c>
      <c r="AJ386">
        <f>IF(U386&lt;&gt;"",U386,AJ385)</f>
        <v/>
      </c>
      <c r="AK386">
        <f>IF(W386&lt;&gt;"",W386,"")</f>
        <v/>
      </c>
      <c r="AL386" s="14">
        <f>IF(X386&lt;&gt;"",X386,"")</f>
        <v/>
      </c>
      <c r="AM386" s="14">
        <f>IF(Y386&lt;&gt;"",Y386,"")</f>
        <v/>
      </c>
      <c r="AN386" s="14">
        <f>IF(OR(AL386="",AM386=""),"",AL386-AM386)</f>
        <v/>
      </c>
      <c r="AO386">
        <f>IF(AN386="","",IF(AN386&gt;0,"Bullish","Bearish"))</f>
        <v/>
      </c>
      <c r="AP386">
        <f>IF(AO386="",AP385,AO386)</f>
        <v/>
      </c>
      <c r="AQ386" s="14">
        <f>IF(AB386&lt;&gt;"",AB386,"")</f>
        <v/>
      </c>
      <c r="AR386" s="14">
        <f>IF(AD386&lt;&gt;"",AD386,"")</f>
        <v/>
      </c>
      <c r="AS386">
        <f>IF(AS385+1=13,1,AS385+1)</f>
        <v/>
      </c>
      <c r="AT386">
        <f>IFERROR(IF(SLOPE($AQ$374:$AQ$385,$AS$374:$AS$385)&gt;0,MIN(3,ABS(SLOPE($AQ$374:$AQ$385,$AS$374:$AS$385))),IF(SLOPE($AQ$374:$AQ$385,$AS$374:$AS$385)&lt;-0.5,-0.5,0)),0)</f>
        <v/>
      </c>
      <c r="AU386">
        <f>IFERROR(IF(SLOPE($AR$374:$AR$385,$AS$374:$AS$385)&lt;0,MAX(-3,-ABS(SLOPE($AR$374:$AR$385,$AS$374:$AS$385))),IF(SLOPE($AR$374:$AR$385,$AS$374:$AS$385)&gt;0.5,0.5,0)),0)</f>
        <v/>
      </c>
      <c r="AV386">
        <f>($AQ$386+(AT386*(AS386-1)))</f>
        <v/>
      </c>
      <c r="AW386">
        <f>($AR$386+(AU386*(AS386-1)))</f>
        <v/>
      </c>
      <c r="AX386">
        <f>IF(AT386&gt;0,AV386+AT386,AV386)</f>
        <v/>
      </c>
      <c r="AY386">
        <f>IF(AU386&lt;0,AW386+AU386,AW386)</f>
        <v/>
      </c>
      <c r="BA386" s="14">
        <f>IFERROR(AX386-AQ386,"")</f>
        <v/>
      </c>
      <c r="BB386" s="14">
        <f>IFERROR(AY386-AR386,"")</f>
        <v/>
      </c>
      <c r="BD386">
        <f>AH386</f>
        <v/>
      </c>
      <c r="BE386">
        <f>AI386</f>
        <v/>
      </c>
      <c r="BF386">
        <f>AJ386</f>
        <v/>
      </c>
      <c r="BG386" s="14">
        <f>L386</f>
        <v/>
      </c>
      <c r="BH386" s="14">
        <f>IF(X386="","",X386)</f>
        <v/>
      </c>
      <c r="BI386" s="14">
        <f>IF(Y386="","",Y386)</f>
        <v/>
      </c>
      <c r="BJ386">
        <f>Z386</f>
        <v/>
      </c>
      <c r="BK386">
        <f>AA386</f>
        <v/>
      </c>
      <c r="BL386">
        <f>IFERROR(AX386,"")</f>
        <v/>
      </c>
      <c r="BM386">
        <f>IFERROR(AY386,"")</f>
        <v/>
      </c>
    </row>
    <row r="387" ht="14.25" customHeight="1">
      <c r="A387">
        <f>ALGLIB_SSA_XAUUSD!AA387</f>
        <v/>
      </c>
      <c r="B387">
        <f>IF($A387="","",INDEX(ALGLIB_SSA_XAUUSD!$B$2:$B$2401,MATCH($A387,ALGLIB_SSA_XAUUSD!$A$2:$A$2401,1)))</f>
        <v/>
      </c>
      <c r="C387">
        <f>IF($A387="","",INDEX(ALGLIB_SSA_XAUUSD!$C$2:$C$2401,MATCH($A387,ALGLIB_SSA_XAUUSD!$A$2:$A$2401,1)))</f>
        <v/>
      </c>
      <c r="D387" s="14">
        <f>IF($A387="","",INT((ROW()-2)/12)+1)</f>
        <v/>
      </c>
      <c r="E387" s="14">
        <f>IF(AND(E398&lt;&gt;"",D398=D386+1),E386+(E398-E386)*1/12,"")</f>
        <v/>
      </c>
      <c r="F387" s="14">
        <f>IF(AND(F398&lt;&gt;"",D398=D386+1),F386+(F398-F386)*1/12,"")</f>
        <v/>
      </c>
      <c r="G387" s="14">
        <f>IF(AND(G398&lt;&gt;"",D398=D386+1),G386+(G398-G386)*1/12,"")</f>
        <v/>
      </c>
      <c r="H387" s="14">
        <f>IF(AND(H398&lt;&gt;"",D398=D386+1),H386+(H398-H386)*1/12,"")</f>
        <v/>
      </c>
      <c r="I387" s="14">
        <f>IF(AND(L398&lt;&gt;"",D398=D386+1),I386+(I398-I386)*1/12,"")</f>
        <v/>
      </c>
      <c r="J387">
        <f>_xlfn.XLOOKUP($A387,ALGLIB_SSA_XAUUSD!$AA$2:$AA$2401,ALGLIB_SSA_XAUUSD!$P$2:$P$2401,"",0)</f>
        <v/>
      </c>
      <c r="K387">
        <f>_xlfn.XLOOKUP($A387,ALGLIB_SSA_XAUUSD!$AA$2:$AA$2401,ALGLIB_SSA_XAUUSD!$Q$2:$Q$2401,"",0)</f>
        <v/>
      </c>
      <c r="L387">
        <f>_xlfn.XLOOKUP($A387,ALGLIB_SSA_XAUUSD!$AA$2:$AA$2401,ALGLIB_SSA_XAUUSD!$R$2:$R$2401,"",0)</f>
        <v/>
      </c>
      <c r="M387">
        <f>_xlfn.XLOOKUP($A387,ALGLIB_SSA_XAUUSD!$AA$2:$AA$2401,ALGLIB_SSA_XAUUSD!$S$2:$S$2401,"",0)</f>
        <v/>
      </c>
      <c r="N387">
        <f>_xlfn.XLOOKUP($A387,ALGLIB_SSA_XAUUSD!$AA$2:$AA$2401,ALGLIB_SSA_XAUUSD!$T$2:$T$2401,"",0)</f>
        <v/>
      </c>
      <c r="O387">
        <f>_xlfn.XLOOKUP($A387,ALGLIB_SSA_XAUUSD!$AA$2:$AA$2401,ALGLIB_SSA_XAUUSD!$U$2:$U$2401,"",0)</f>
        <v/>
      </c>
      <c r="P387">
        <f>_xlfn.XLOOKUP($A387,ALGLIB_SSA_XAUUSD!$AA$2:$AA$2401,ALGLIB_SSA_XAUUSD!$V$2:$V$2401,"",0)</f>
        <v/>
      </c>
      <c r="S387">
        <f>A387</f>
        <v/>
      </c>
      <c r="T387">
        <f>J387</f>
        <v/>
      </c>
      <c r="U387">
        <f>K387</f>
        <v/>
      </c>
      <c r="V387" s="14">
        <f>IF($A387="","",MOD(ROW()-2,12)+1)</f>
        <v/>
      </c>
      <c r="W387">
        <f>L387</f>
        <v/>
      </c>
      <c r="X387" s="14">
        <f>IF(F387="","",F387)</f>
        <v/>
      </c>
      <c r="Y387" s="14">
        <f>IF(G387="","",G387)</f>
        <v/>
      </c>
      <c r="Z387">
        <f>M387</f>
        <v/>
      </c>
      <c r="AA387">
        <f>N387</f>
        <v/>
      </c>
      <c r="AB387" s="14">
        <f>IF(H387="","",H387)</f>
        <v/>
      </c>
      <c r="AC387">
        <f>O387</f>
        <v/>
      </c>
      <c r="AD387" s="14">
        <f>IF(I387="","",I387)</f>
        <v/>
      </c>
      <c r="AE387">
        <f>P387</f>
        <v/>
      </c>
      <c r="AH387">
        <f>IF(S387&lt;&gt;"",S387,AH386+900)</f>
        <v/>
      </c>
      <c r="AI387">
        <f>IF(T387&lt;&gt;"",T387,AI386)</f>
        <v/>
      </c>
      <c r="AJ387">
        <f>IF(U387&lt;&gt;"",U387,AJ386)</f>
        <v/>
      </c>
      <c r="AK387">
        <f>IF(W387&lt;&gt;"",W387,"")</f>
        <v/>
      </c>
      <c r="AL387" s="14">
        <f>IF(X387&lt;&gt;"",X387,"")</f>
        <v/>
      </c>
      <c r="AM387" s="14">
        <f>IF(Y387&lt;&gt;"",Y387,"")</f>
        <v/>
      </c>
      <c r="AN387" s="14">
        <f>IF(OR(AL387="",AM387=""),"",AL387-AM387)</f>
        <v/>
      </c>
      <c r="AO387">
        <f>IF(AN387="","",IF(AN387&gt;0,"Bullish","Bearish"))</f>
        <v/>
      </c>
      <c r="AP387">
        <f>IF(AO387="",AP386,AO387)</f>
        <v/>
      </c>
      <c r="AQ387" s="14">
        <f>IF(AB387&lt;&gt;"",AB387,"")</f>
        <v/>
      </c>
      <c r="AR387" s="14">
        <f>IF(AD387&lt;&gt;"",AD387,"")</f>
        <v/>
      </c>
      <c r="AS387">
        <f>IF(AS386+1=13,1,AS386+1)</f>
        <v/>
      </c>
      <c r="AT387">
        <f>IFERROR(IF(SLOPE($AQ$374:$AQ$385,$AS$374:$AS$385)&gt;0,MIN(3,ABS(SLOPE($AQ$374:$AQ$385,$AS$374:$AS$385))),IF(SLOPE($AQ$374:$AQ$385,$AS$374:$AS$385)&lt;-0.5,-0.5,0)),0)</f>
        <v/>
      </c>
      <c r="AU387">
        <f>IFERROR(IF(SLOPE($AR$374:$AR$385,$AS$374:$AS$385)&lt;0,MAX(-3,-ABS(SLOPE($AR$374:$AR$385,$AS$374:$AS$385))),IF(SLOPE($AR$374:$AR$385,$AS$374:$AS$385)&gt;0.5,0.5,0)),0)</f>
        <v/>
      </c>
      <c r="AV387">
        <f>($AQ$386+(AT387*(AS387-1)))</f>
        <v/>
      </c>
      <c r="AW387">
        <f>($AR$386+(AU387*(AS387-1)))</f>
        <v/>
      </c>
      <c r="AX387">
        <f>IF(AT387&gt;0,AV387+AT387,AV387)</f>
        <v/>
      </c>
      <c r="AY387">
        <f>IF(AU387&lt;0,AW387+AU387,AW387)</f>
        <v/>
      </c>
      <c r="BA387" s="14">
        <f>IFERROR(AX387-AQ387,"")</f>
        <v/>
      </c>
      <c r="BB387" s="14">
        <f>IFERROR(AY387-AR387,"")</f>
        <v/>
      </c>
      <c r="BD387">
        <f>AH387</f>
        <v/>
      </c>
      <c r="BE387">
        <f>AI387</f>
        <v/>
      </c>
      <c r="BF387">
        <f>AJ387</f>
        <v/>
      </c>
      <c r="BG387" s="14">
        <f>L387</f>
        <v/>
      </c>
      <c r="BH387" s="14">
        <f>IF(X387="","",X387)</f>
        <v/>
      </c>
      <c r="BI387" s="14">
        <f>IF(Y387="","",Y387)</f>
        <v/>
      </c>
      <c r="BJ387">
        <f>Z387</f>
        <v/>
      </c>
      <c r="BK387">
        <f>AA387</f>
        <v/>
      </c>
      <c r="BL387">
        <f>IFERROR(AX387,"")</f>
        <v/>
      </c>
      <c r="BM387">
        <f>IFERROR(AY387,"")</f>
        <v/>
      </c>
    </row>
    <row r="388" ht="14.25" customHeight="1">
      <c r="A388">
        <f>ALGLIB_SSA_XAUUSD!AA388</f>
        <v/>
      </c>
      <c r="B388">
        <f>IF($A388="","",INDEX(ALGLIB_SSA_XAUUSD!$B$2:$B$2401,MATCH($A388,ALGLIB_SSA_XAUUSD!$A$2:$A$2401,1)))</f>
        <v/>
      </c>
      <c r="C388">
        <f>IF($A388="","",INDEX(ALGLIB_SSA_XAUUSD!$C$2:$C$2401,MATCH($A388,ALGLIB_SSA_XAUUSD!$A$2:$A$2401,1)))</f>
        <v/>
      </c>
      <c r="D388" s="14">
        <f>IF($A388="","",INT((ROW()-2)/12)+1)</f>
        <v/>
      </c>
      <c r="E388" s="14">
        <f>IF(AND(E398&lt;&gt;"",D398=D386+1),E386+(E398-E386)*2/12,"")</f>
        <v/>
      </c>
      <c r="F388" s="14">
        <f>IF(AND(F398&lt;&gt;"",D398=D386+1),F386+(F398-F386)*2/12,"")</f>
        <v/>
      </c>
      <c r="G388" s="14">
        <f>IF(AND(G398&lt;&gt;"",D398=D386+1),G386+(G398-G386)*2/12,"")</f>
        <v/>
      </c>
      <c r="H388" s="14">
        <f>IF(AND(H398&lt;&gt;"",D398=D386+1),H386+(H398-H386)*2/12,"")</f>
        <v/>
      </c>
      <c r="I388" s="14">
        <f>IF(AND(L398&lt;&gt;"",D398=D386+1),I386+(I398-I386)*2/12,"")</f>
        <v/>
      </c>
      <c r="J388">
        <f>_xlfn.XLOOKUP($A388,ALGLIB_SSA_XAUUSD!$AA$2:$AA$2401,ALGLIB_SSA_XAUUSD!$P$2:$P$2401,"",0)</f>
        <v/>
      </c>
      <c r="K388">
        <f>_xlfn.XLOOKUP($A388,ALGLIB_SSA_XAUUSD!$AA$2:$AA$2401,ALGLIB_SSA_XAUUSD!$Q$2:$Q$2401,"",0)</f>
        <v/>
      </c>
      <c r="L388">
        <f>_xlfn.XLOOKUP($A388,ALGLIB_SSA_XAUUSD!$AA$2:$AA$2401,ALGLIB_SSA_XAUUSD!$R$2:$R$2401,"",0)</f>
        <v/>
      </c>
      <c r="M388">
        <f>_xlfn.XLOOKUP($A388,ALGLIB_SSA_XAUUSD!$AA$2:$AA$2401,ALGLIB_SSA_XAUUSD!$S$2:$S$2401,"",0)</f>
        <v/>
      </c>
      <c r="N388">
        <f>_xlfn.XLOOKUP($A388,ALGLIB_SSA_XAUUSD!$AA$2:$AA$2401,ALGLIB_SSA_XAUUSD!$T$2:$T$2401,"",0)</f>
        <v/>
      </c>
      <c r="O388">
        <f>_xlfn.XLOOKUP($A388,ALGLIB_SSA_XAUUSD!$AA$2:$AA$2401,ALGLIB_SSA_XAUUSD!$U$2:$U$2401,"",0)</f>
        <v/>
      </c>
      <c r="P388">
        <f>_xlfn.XLOOKUP($A388,ALGLIB_SSA_XAUUSD!$AA$2:$AA$2401,ALGLIB_SSA_XAUUSD!$V$2:$V$2401,"",0)</f>
        <v/>
      </c>
      <c r="S388">
        <f>A388</f>
        <v/>
      </c>
      <c r="T388">
        <f>J388</f>
        <v/>
      </c>
      <c r="U388">
        <f>K388</f>
        <v/>
      </c>
      <c r="V388" s="14">
        <f>IF($A388="","",MOD(ROW()-2,12)+1)</f>
        <v/>
      </c>
      <c r="W388">
        <f>L388</f>
        <v/>
      </c>
      <c r="X388" s="14">
        <f>IF(F388="","",F388)</f>
        <v/>
      </c>
      <c r="Y388" s="14">
        <f>IF(G388="","",G388)</f>
        <v/>
      </c>
      <c r="Z388">
        <f>M388</f>
        <v/>
      </c>
      <c r="AA388">
        <f>N388</f>
        <v/>
      </c>
      <c r="AB388" s="14">
        <f>IF(H388="","",H388)</f>
        <v/>
      </c>
      <c r="AC388">
        <f>O388</f>
        <v/>
      </c>
      <c r="AD388" s="14">
        <f>IF(I388="","",I388)</f>
        <v/>
      </c>
      <c r="AE388">
        <f>P388</f>
        <v/>
      </c>
      <c r="AH388">
        <f>IF(S388&lt;&gt;"",S388,AH387+900)</f>
        <v/>
      </c>
      <c r="AI388">
        <f>IF(T388&lt;&gt;"",T388,AI387)</f>
        <v/>
      </c>
      <c r="AJ388">
        <f>IF(U388&lt;&gt;"",U388,AJ387)</f>
        <v/>
      </c>
      <c r="AK388">
        <f>IF(W388&lt;&gt;"",W388,"")</f>
        <v/>
      </c>
      <c r="AL388" s="14">
        <f>IF(X388&lt;&gt;"",X388,"")</f>
        <v/>
      </c>
      <c r="AM388" s="14">
        <f>IF(Y388&lt;&gt;"",Y388,"")</f>
        <v/>
      </c>
      <c r="AN388" s="14">
        <f>IF(OR(AL388="",AM388=""),"",AL388-AM388)</f>
        <v/>
      </c>
      <c r="AO388">
        <f>IF(AN388="","",IF(AN388&gt;0,"Bullish","Bearish"))</f>
        <v/>
      </c>
      <c r="AP388">
        <f>IF(AO388="",AP387,AO388)</f>
        <v/>
      </c>
      <c r="AQ388" s="14">
        <f>IF(AB388&lt;&gt;"",AB388,"")</f>
        <v/>
      </c>
      <c r="AR388" s="14">
        <f>IF(AD388&lt;&gt;"",AD388,"")</f>
        <v/>
      </c>
      <c r="AS388">
        <f>IF(AS387+1=13,1,AS387+1)</f>
        <v/>
      </c>
      <c r="AT388">
        <f>IFERROR(IF(SLOPE($AQ$374:$AQ$385,$AS$374:$AS$385)&gt;0,MIN(3,ABS(SLOPE($AQ$374:$AQ$385,$AS$374:$AS$385))),IF(SLOPE($AQ$374:$AQ$385,$AS$374:$AS$385)&lt;-0.5,-0.5,0)),0)</f>
        <v/>
      </c>
      <c r="AU388">
        <f>IFERROR(IF(SLOPE($AR$374:$AR$385,$AS$374:$AS$385)&lt;0,MAX(-3,-ABS(SLOPE($AR$374:$AR$385,$AS$374:$AS$385))),IF(SLOPE($AR$374:$AR$385,$AS$374:$AS$385)&gt;0.5,0.5,0)),0)</f>
        <v/>
      </c>
      <c r="AV388">
        <f>($AQ$386+(AT388*(AS388-1)))</f>
        <v/>
      </c>
      <c r="AW388">
        <f>($AR$386+(AU388*(AS388-1)))</f>
        <v/>
      </c>
      <c r="AX388">
        <f>IF(AT388&gt;0,AV388+AT388,AV388)</f>
        <v/>
      </c>
      <c r="AY388">
        <f>IF(AU388&lt;0,AW388+AU388,AW388)</f>
        <v/>
      </c>
      <c r="BA388" s="14">
        <f>IFERROR(AX388-AQ388,"")</f>
        <v/>
      </c>
      <c r="BB388" s="14">
        <f>IFERROR(AY388-AR388,"")</f>
        <v/>
      </c>
      <c r="BD388">
        <f>AH388</f>
        <v/>
      </c>
      <c r="BE388">
        <f>AI388</f>
        <v/>
      </c>
      <c r="BF388">
        <f>AJ388</f>
        <v/>
      </c>
      <c r="BG388" s="14">
        <f>L388</f>
        <v/>
      </c>
      <c r="BH388" s="14">
        <f>IF(X388="","",X388)</f>
        <v/>
      </c>
      <c r="BI388" s="14">
        <f>IF(Y388="","",Y388)</f>
        <v/>
      </c>
      <c r="BJ388">
        <f>Z388</f>
        <v/>
      </c>
      <c r="BK388">
        <f>AA388</f>
        <v/>
      </c>
      <c r="BL388">
        <f>IFERROR(AX388,"")</f>
        <v/>
      </c>
      <c r="BM388">
        <f>IFERROR(AY388,"")</f>
        <v/>
      </c>
    </row>
    <row r="389" ht="14.25" customHeight="1">
      <c r="A389">
        <f>ALGLIB_SSA_XAUUSD!AA389</f>
        <v/>
      </c>
      <c r="B389">
        <f>IF($A389="","",INDEX(ALGLIB_SSA_XAUUSD!$B$2:$B$2401,MATCH($A389,ALGLIB_SSA_XAUUSD!$A$2:$A$2401,1)))</f>
        <v/>
      </c>
      <c r="C389">
        <f>IF($A389="","",INDEX(ALGLIB_SSA_XAUUSD!$C$2:$C$2401,MATCH($A389,ALGLIB_SSA_XAUUSD!$A$2:$A$2401,1)))</f>
        <v/>
      </c>
      <c r="D389" s="14">
        <f>IF($A389="","",INT((ROW()-2)/12)+1)</f>
        <v/>
      </c>
      <c r="E389" s="14">
        <f>IF(AND(E398&lt;&gt;"",D398=D386+1),E386+(E398-E386)*3/12,"")</f>
        <v/>
      </c>
      <c r="F389" s="14">
        <f>IF(AND(F398&lt;&gt;"",D398=D386+1),F386+(F398-F386)*3/12,"")</f>
        <v/>
      </c>
      <c r="G389" s="14">
        <f>IF(AND(G398&lt;&gt;"",D398=D386+1),G386+(G398-G386)*3/12,"")</f>
        <v/>
      </c>
      <c r="H389" s="14">
        <f>IF(AND(H398&lt;&gt;"",D398=D386+1),H386+(H398-H386)*3/12,"")</f>
        <v/>
      </c>
      <c r="I389" s="14">
        <f>IF(AND(L398&lt;&gt;"",D398=D386+1),I386+(I398-I386)*3/12,"")</f>
        <v/>
      </c>
      <c r="J389">
        <f>_xlfn.XLOOKUP($A389,ALGLIB_SSA_XAUUSD!$AA$2:$AA$2401,ALGLIB_SSA_XAUUSD!$P$2:$P$2401,"",0)</f>
        <v/>
      </c>
      <c r="K389">
        <f>_xlfn.XLOOKUP($A389,ALGLIB_SSA_XAUUSD!$AA$2:$AA$2401,ALGLIB_SSA_XAUUSD!$Q$2:$Q$2401,"",0)</f>
        <v/>
      </c>
      <c r="L389">
        <f>_xlfn.XLOOKUP($A389,ALGLIB_SSA_XAUUSD!$AA$2:$AA$2401,ALGLIB_SSA_XAUUSD!$R$2:$R$2401,"",0)</f>
        <v/>
      </c>
      <c r="M389">
        <f>_xlfn.XLOOKUP($A389,ALGLIB_SSA_XAUUSD!$AA$2:$AA$2401,ALGLIB_SSA_XAUUSD!$S$2:$S$2401,"",0)</f>
        <v/>
      </c>
      <c r="N389">
        <f>_xlfn.XLOOKUP($A389,ALGLIB_SSA_XAUUSD!$AA$2:$AA$2401,ALGLIB_SSA_XAUUSD!$T$2:$T$2401,"",0)</f>
        <v/>
      </c>
      <c r="O389">
        <f>_xlfn.XLOOKUP($A389,ALGLIB_SSA_XAUUSD!$AA$2:$AA$2401,ALGLIB_SSA_XAUUSD!$U$2:$U$2401,"",0)</f>
        <v/>
      </c>
      <c r="P389">
        <f>_xlfn.XLOOKUP($A389,ALGLIB_SSA_XAUUSD!$AA$2:$AA$2401,ALGLIB_SSA_XAUUSD!$V$2:$V$2401,"",0)</f>
        <v/>
      </c>
      <c r="S389">
        <f>A389</f>
        <v/>
      </c>
      <c r="T389">
        <f>J389</f>
        <v/>
      </c>
      <c r="U389">
        <f>K389</f>
        <v/>
      </c>
      <c r="V389" s="14">
        <f>IF($A389="","",MOD(ROW()-2,12)+1)</f>
        <v/>
      </c>
      <c r="W389">
        <f>L389</f>
        <v/>
      </c>
      <c r="X389" s="14">
        <f>IF(F389="","",F389)</f>
        <v/>
      </c>
      <c r="Y389" s="14">
        <f>IF(G389="","",G389)</f>
        <v/>
      </c>
      <c r="Z389">
        <f>M389</f>
        <v/>
      </c>
      <c r="AA389">
        <f>N389</f>
        <v/>
      </c>
      <c r="AB389" s="14">
        <f>IF(H389="","",H389)</f>
        <v/>
      </c>
      <c r="AC389">
        <f>O389</f>
        <v/>
      </c>
      <c r="AD389" s="14">
        <f>IF(I389="","",I389)</f>
        <v/>
      </c>
      <c r="AE389">
        <f>P389</f>
        <v/>
      </c>
      <c r="AH389">
        <f>IF(S389&lt;&gt;"",S389,AH388+900)</f>
        <v/>
      </c>
      <c r="AI389">
        <f>IF(T389&lt;&gt;"",T389,AI388)</f>
        <v/>
      </c>
      <c r="AJ389">
        <f>IF(U389&lt;&gt;"",U389,AJ388)</f>
        <v/>
      </c>
      <c r="AK389">
        <f>IF(W389&lt;&gt;"",W389,"")</f>
        <v/>
      </c>
      <c r="AL389" s="14">
        <f>IF(X389&lt;&gt;"",X389,"")</f>
        <v/>
      </c>
      <c r="AM389" s="14">
        <f>IF(Y389&lt;&gt;"",Y389,"")</f>
        <v/>
      </c>
      <c r="AN389" s="14">
        <f>IF(OR(AL389="",AM389=""),"",AL389-AM389)</f>
        <v/>
      </c>
      <c r="AO389">
        <f>IF(AN389="","",IF(AN389&gt;0,"Bullish","Bearish"))</f>
        <v/>
      </c>
      <c r="AP389">
        <f>IF(AO389="",AP388,AO389)</f>
        <v/>
      </c>
      <c r="AQ389" s="14">
        <f>IF(AB389&lt;&gt;"",AB389,"")</f>
        <v/>
      </c>
      <c r="AR389" s="14">
        <f>IF(AD389&lt;&gt;"",AD389,"")</f>
        <v/>
      </c>
      <c r="AS389">
        <f>IF(AS388+1=13,1,AS388+1)</f>
        <v/>
      </c>
      <c r="AT389">
        <f>IFERROR(IF(SLOPE($AQ$374:$AQ$385,$AS$374:$AS$385)&gt;0,MIN(3,ABS(SLOPE($AQ$374:$AQ$385,$AS$374:$AS$385))),IF(SLOPE($AQ$374:$AQ$385,$AS$374:$AS$385)&lt;-0.5,-0.5,0)),0)</f>
        <v/>
      </c>
      <c r="AU389">
        <f>IFERROR(IF(SLOPE($AR$374:$AR$385,$AS$374:$AS$385)&lt;0,MAX(-3,-ABS(SLOPE($AR$374:$AR$385,$AS$374:$AS$385))),IF(SLOPE($AR$374:$AR$385,$AS$374:$AS$385)&gt;0.5,0.5,0)),0)</f>
        <v/>
      </c>
      <c r="AV389">
        <f>($AQ$386+(AT389*(AS389-1)))</f>
        <v/>
      </c>
      <c r="AW389">
        <f>($AR$386+(AU389*(AS389-1)))</f>
        <v/>
      </c>
      <c r="AX389">
        <f>IF(AT389&gt;0,AV389+AT389,AV389)</f>
        <v/>
      </c>
      <c r="AY389">
        <f>IF(AU389&lt;0,AW389+AU389,AW389)</f>
        <v/>
      </c>
      <c r="BA389" s="14">
        <f>IFERROR(AX389-AQ389,"")</f>
        <v/>
      </c>
      <c r="BB389" s="14">
        <f>IFERROR(AY389-AR389,"")</f>
        <v/>
      </c>
      <c r="BD389">
        <f>AH389</f>
        <v/>
      </c>
      <c r="BE389">
        <f>AI389</f>
        <v/>
      </c>
      <c r="BF389">
        <f>AJ389</f>
        <v/>
      </c>
      <c r="BG389" s="14">
        <f>L389</f>
        <v/>
      </c>
      <c r="BH389" s="14">
        <f>IF(X389="","",X389)</f>
        <v/>
      </c>
      <c r="BI389" s="14">
        <f>IF(Y389="","",Y389)</f>
        <v/>
      </c>
      <c r="BJ389">
        <f>Z389</f>
        <v/>
      </c>
      <c r="BK389">
        <f>AA389</f>
        <v/>
      </c>
      <c r="BL389">
        <f>IFERROR(AX389,"")</f>
        <v/>
      </c>
      <c r="BM389">
        <f>IFERROR(AY389,"")</f>
        <v/>
      </c>
    </row>
    <row r="390" ht="14.25" customHeight="1">
      <c r="A390">
        <f>ALGLIB_SSA_XAUUSD!AA390</f>
        <v/>
      </c>
      <c r="B390">
        <f>IF($A390="","",INDEX(ALGLIB_SSA_XAUUSD!$B$2:$B$2401,MATCH($A390,ALGLIB_SSA_XAUUSD!$A$2:$A$2401,1)))</f>
        <v/>
      </c>
      <c r="C390">
        <f>IF($A390="","",INDEX(ALGLIB_SSA_XAUUSD!$C$2:$C$2401,MATCH($A390,ALGLIB_SSA_XAUUSD!$A$2:$A$2401,1)))</f>
        <v/>
      </c>
      <c r="D390" s="14">
        <f>IF($A390="","",INT((ROW()-2)/12)+1)</f>
        <v/>
      </c>
      <c r="E390" s="14">
        <f>IF(AND(E398&lt;&gt;"",D398=D386+1),E386+(E398-E386)*4/12,"")</f>
        <v/>
      </c>
      <c r="F390" s="14">
        <f>IF(AND(F398&lt;&gt;"",D398=D386+1),F386+(F398-F386)*4/12,"")</f>
        <v/>
      </c>
      <c r="G390" s="14">
        <f>IF(AND(G398&lt;&gt;"",D398=D386+1),G386+(G398-G386)*4/12,"")</f>
        <v/>
      </c>
      <c r="H390" s="14">
        <f>IF(AND(H398&lt;&gt;"",D398=D386+1),H386+(H398-H386)*4/12,"")</f>
        <v/>
      </c>
      <c r="I390" s="14">
        <f>IF(AND(L398&lt;&gt;"",D398=D386+1),I386+(I398-I386)*4/12,"")</f>
        <v/>
      </c>
      <c r="J390">
        <f>_xlfn.XLOOKUP($A390,ALGLIB_SSA_XAUUSD!$AA$2:$AA$2401,ALGLIB_SSA_XAUUSD!$P$2:$P$2401,"",0)</f>
        <v/>
      </c>
      <c r="K390">
        <f>_xlfn.XLOOKUP($A390,ALGLIB_SSA_XAUUSD!$AA$2:$AA$2401,ALGLIB_SSA_XAUUSD!$Q$2:$Q$2401,"",0)</f>
        <v/>
      </c>
      <c r="L390">
        <f>_xlfn.XLOOKUP($A390,ALGLIB_SSA_XAUUSD!$AA$2:$AA$2401,ALGLIB_SSA_XAUUSD!$R$2:$R$2401,"",0)</f>
        <v/>
      </c>
      <c r="M390">
        <f>_xlfn.XLOOKUP($A390,ALGLIB_SSA_XAUUSD!$AA$2:$AA$2401,ALGLIB_SSA_XAUUSD!$S$2:$S$2401,"",0)</f>
        <v/>
      </c>
      <c r="N390">
        <f>_xlfn.XLOOKUP($A390,ALGLIB_SSA_XAUUSD!$AA$2:$AA$2401,ALGLIB_SSA_XAUUSD!$T$2:$T$2401,"",0)</f>
        <v/>
      </c>
      <c r="O390">
        <f>_xlfn.XLOOKUP($A390,ALGLIB_SSA_XAUUSD!$AA$2:$AA$2401,ALGLIB_SSA_XAUUSD!$U$2:$U$2401,"",0)</f>
        <v/>
      </c>
      <c r="P390">
        <f>_xlfn.XLOOKUP($A390,ALGLIB_SSA_XAUUSD!$AA$2:$AA$2401,ALGLIB_SSA_XAUUSD!$V$2:$V$2401,"",0)</f>
        <v/>
      </c>
      <c r="S390">
        <f>A390</f>
        <v/>
      </c>
      <c r="T390">
        <f>J390</f>
        <v/>
      </c>
      <c r="U390">
        <f>K390</f>
        <v/>
      </c>
      <c r="V390" s="14">
        <f>IF($A390="","",MOD(ROW()-2,12)+1)</f>
        <v/>
      </c>
      <c r="W390">
        <f>L390</f>
        <v/>
      </c>
      <c r="X390" s="14">
        <f>IF(F390="","",F390)</f>
        <v/>
      </c>
      <c r="Y390" s="14">
        <f>IF(G390="","",G390)</f>
        <v/>
      </c>
      <c r="Z390">
        <f>M390</f>
        <v/>
      </c>
      <c r="AA390">
        <f>N390</f>
        <v/>
      </c>
      <c r="AB390" s="14">
        <f>IF(H390="","",H390)</f>
        <v/>
      </c>
      <c r="AC390">
        <f>O390</f>
        <v/>
      </c>
      <c r="AD390" s="14">
        <f>IF(I390="","",I390)</f>
        <v/>
      </c>
      <c r="AE390">
        <f>P390</f>
        <v/>
      </c>
      <c r="AH390">
        <f>IF(S390&lt;&gt;"",S390,AH389+900)</f>
        <v/>
      </c>
      <c r="AI390">
        <f>IF(T390&lt;&gt;"",T390,AI389)</f>
        <v/>
      </c>
      <c r="AJ390">
        <f>IF(U390&lt;&gt;"",U390,AJ389)</f>
        <v/>
      </c>
      <c r="AK390">
        <f>IF(W390&lt;&gt;"",W390,"")</f>
        <v/>
      </c>
      <c r="AL390" s="14">
        <f>IF(X390&lt;&gt;"",X390,"")</f>
        <v/>
      </c>
      <c r="AM390" s="14">
        <f>IF(Y390&lt;&gt;"",Y390,"")</f>
        <v/>
      </c>
      <c r="AN390" s="14">
        <f>IF(OR(AL390="",AM390=""),"",AL390-AM390)</f>
        <v/>
      </c>
      <c r="AO390">
        <f>IF(AN390="","",IF(AN390&gt;0,"Bullish","Bearish"))</f>
        <v/>
      </c>
      <c r="AP390">
        <f>IF(AO390="",AP389,AO390)</f>
        <v/>
      </c>
      <c r="AQ390" s="14">
        <f>IF(AB390&lt;&gt;"",AB390,"")</f>
        <v/>
      </c>
      <c r="AR390" s="14">
        <f>IF(AD390&lt;&gt;"",AD390,"")</f>
        <v/>
      </c>
      <c r="AS390">
        <f>IF(AS389+1=13,1,AS389+1)</f>
        <v/>
      </c>
      <c r="AT390">
        <f>IFERROR(IF(SLOPE($AQ$374:$AQ$385,$AS$374:$AS$385)&gt;0,MIN(3,ABS(SLOPE($AQ$374:$AQ$385,$AS$374:$AS$385))),IF(SLOPE($AQ$374:$AQ$385,$AS$374:$AS$385)&lt;-0.5,-0.5,0)),0)</f>
        <v/>
      </c>
      <c r="AU390">
        <f>IFERROR(IF(SLOPE($AR$374:$AR$385,$AS$374:$AS$385)&lt;0,MAX(-3,-ABS(SLOPE($AR$374:$AR$385,$AS$374:$AS$385))),IF(SLOPE($AR$374:$AR$385,$AS$374:$AS$385)&gt;0.5,0.5,0)),0)</f>
        <v/>
      </c>
      <c r="AV390">
        <f>($AQ$386+(AT390*(AS390-1)))</f>
        <v/>
      </c>
      <c r="AW390">
        <f>($AR$386+(AU390*(AS390-1)))</f>
        <v/>
      </c>
      <c r="AX390">
        <f>IF(AT390&gt;0,AV390+AT390,AV390)</f>
        <v/>
      </c>
      <c r="AY390">
        <f>IF(AU390&lt;0,AW390+AU390,AW390)</f>
        <v/>
      </c>
      <c r="BA390" s="14">
        <f>IFERROR(AX390-AQ390,"")</f>
        <v/>
      </c>
      <c r="BB390" s="14">
        <f>IFERROR(AY390-AR390,"")</f>
        <v/>
      </c>
      <c r="BD390">
        <f>AH390</f>
        <v/>
      </c>
      <c r="BE390">
        <f>AI390</f>
        <v/>
      </c>
      <c r="BF390">
        <f>AJ390</f>
        <v/>
      </c>
      <c r="BG390" s="14">
        <f>L390</f>
        <v/>
      </c>
      <c r="BH390" s="14">
        <f>IF(X390="","",X390)</f>
        <v/>
      </c>
      <c r="BI390" s="14">
        <f>IF(Y390="","",Y390)</f>
        <v/>
      </c>
      <c r="BJ390">
        <f>Z390</f>
        <v/>
      </c>
      <c r="BK390">
        <f>AA390</f>
        <v/>
      </c>
      <c r="BL390">
        <f>IFERROR(AX390,"")</f>
        <v/>
      </c>
      <c r="BM390">
        <f>IFERROR(AY390,"")</f>
        <v/>
      </c>
    </row>
    <row r="391" ht="14.25" customHeight="1">
      <c r="A391">
        <f>ALGLIB_SSA_XAUUSD!AA391</f>
        <v/>
      </c>
      <c r="B391">
        <f>IF($A391="","",INDEX(ALGLIB_SSA_XAUUSD!$B$2:$B$2401,MATCH($A391,ALGLIB_SSA_XAUUSD!$A$2:$A$2401,1)))</f>
        <v/>
      </c>
      <c r="C391">
        <f>IF($A391="","",INDEX(ALGLIB_SSA_XAUUSD!$C$2:$C$2401,MATCH($A391,ALGLIB_SSA_XAUUSD!$A$2:$A$2401,1)))</f>
        <v/>
      </c>
      <c r="D391" s="14">
        <f>IF($A391="","",INT((ROW()-2)/12)+1)</f>
        <v/>
      </c>
      <c r="E391" s="14">
        <f>IF(AND(E398&lt;&gt;"",D398=D386+1),E386+(E398-E386)*5/12,"")</f>
        <v/>
      </c>
      <c r="F391" s="14">
        <f>IF(AND(F398&lt;&gt;"",D398=D386+1),F386+(F398-F386)*5/12,"")</f>
        <v/>
      </c>
      <c r="G391" s="14">
        <f>IF(AND(G398&lt;&gt;"",D398=D386+1),G386+(G398-G386)*5/12,"")</f>
        <v/>
      </c>
      <c r="H391" s="14">
        <f>IF(AND(H398&lt;&gt;"",D398=D386+1),H386+(H398-H386)*5/12,"")</f>
        <v/>
      </c>
      <c r="I391" s="14">
        <f>IF(AND(L398&lt;&gt;"",D398=D386+1),I386+(I398-I386)*5/12,"")</f>
        <v/>
      </c>
      <c r="J391">
        <f>_xlfn.XLOOKUP($A391,ALGLIB_SSA_XAUUSD!$AA$2:$AA$2401,ALGLIB_SSA_XAUUSD!$P$2:$P$2401,"",0)</f>
        <v/>
      </c>
      <c r="K391">
        <f>_xlfn.XLOOKUP($A391,ALGLIB_SSA_XAUUSD!$AA$2:$AA$2401,ALGLIB_SSA_XAUUSD!$Q$2:$Q$2401,"",0)</f>
        <v/>
      </c>
      <c r="L391">
        <f>_xlfn.XLOOKUP($A391,ALGLIB_SSA_XAUUSD!$AA$2:$AA$2401,ALGLIB_SSA_XAUUSD!$R$2:$R$2401,"",0)</f>
        <v/>
      </c>
      <c r="M391">
        <f>_xlfn.XLOOKUP($A391,ALGLIB_SSA_XAUUSD!$AA$2:$AA$2401,ALGLIB_SSA_XAUUSD!$S$2:$S$2401,"",0)</f>
        <v/>
      </c>
      <c r="N391">
        <f>_xlfn.XLOOKUP($A391,ALGLIB_SSA_XAUUSD!$AA$2:$AA$2401,ALGLIB_SSA_XAUUSD!$T$2:$T$2401,"",0)</f>
        <v/>
      </c>
      <c r="O391">
        <f>_xlfn.XLOOKUP($A391,ALGLIB_SSA_XAUUSD!$AA$2:$AA$2401,ALGLIB_SSA_XAUUSD!$U$2:$U$2401,"",0)</f>
        <v/>
      </c>
      <c r="P391">
        <f>_xlfn.XLOOKUP($A391,ALGLIB_SSA_XAUUSD!$AA$2:$AA$2401,ALGLIB_SSA_XAUUSD!$V$2:$V$2401,"",0)</f>
        <v/>
      </c>
      <c r="S391">
        <f>A391</f>
        <v/>
      </c>
      <c r="T391">
        <f>J391</f>
        <v/>
      </c>
      <c r="U391">
        <f>K391</f>
        <v/>
      </c>
      <c r="V391" s="14">
        <f>IF($A391="","",MOD(ROW()-2,12)+1)</f>
        <v/>
      </c>
      <c r="W391">
        <f>L391</f>
        <v/>
      </c>
      <c r="X391" s="14">
        <f>IF(F391="","",F391)</f>
        <v/>
      </c>
      <c r="Y391" s="14">
        <f>IF(G391="","",G391)</f>
        <v/>
      </c>
      <c r="Z391">
        <f>M391</f>
        <v/>
      </c>
      <c r="AA391">
        <f>N391</f>
        <v/>
      </c>
      <c r="AB391" s="14">
        <f>IF(H391="","",H391)</f>
        <v/>
      </c>
      <c r="AC391">
        <f>O391</f>
        <v/>
      </c>
      <c r="AD391" s="14">
        <f>IF(I391="","",I391)</f>
        <v/>
      </c>
      <c r="AE391">
        <f>P391</f>
        <v/>
      </c>
      <c r="AH391">
        <f>IF(S391&lt;&gt;"",S391,AH390+900)</f>
        <v/>
      </c>
      <c r="AI391">
        <f>IF(T391&lt;&gt;"",T391,AI390)</f>
        <v/>
      </c>
      <c r="AJ391">
        <f>IF(U391&lt;&gt;"",U391,AJ390)</f>
        <v/>
      </c>
      <c r="AK391">
        <f>IF(W391&lt;&gt;"",W391,"")</f>
        <v/>
      </c>
      <c r="AL391" s="14">
        <f>IF(X391&lt;&gt;"",X391,"")</f>
        <v/>
      </c>
      <c r="AM391" s="14">
        <f>IF(Y391&lt;&gt;"",Y391,"")</f>
        <v/>
      </c>
      <c r="AN391" s="14">
        <f>IF(OR(AL391="",AM391=""),"",AL391-AM391)</f>
        <v/>
      </c>
      <c r="AO391">
        <f>IF(AN391="","",IF(AN391&gt;0,"Bullish","Bearish"))</f>
        <v/>
      </c>
      <c r="AP391">
        <f>IF(AO391="",AP390,AO391)</f>
        <v/>
      </c>
      <c r="AQ391" s="14">
        <f>IF(AB391&lt;&gt;"",AB391,"")</f>
        <v/>
      </c>
      <c r="AR391" s="14">
        <f>IF(AD391&lt;&gt;"",AD391,"")</f>
        <v/>
      </c>
      <c r="AS391">
        <f>IF(AS390+1=13,1,AS390+1)</f>
        <v/>
      </c>
      <c r="AT391">
        <f>IFERROR(IF(SLOPE($AQ$374:$AQ$385,$AS$374:$AS$385)&gt;0,MIN(3,ABS(SLOPE($AQ$374:$AQ$385,$AS$374:$AS$385))),IF(SLOPE($AQ$374:$AQ$385,$AS$374:$AS$385)&lt;-0.5,-0.5,0)),0)</f>
        <v/>
      </c>
      <c r="AU391">
        <f>IFERROR(IF(SLOPE($AR$374:$AR$385,$AS$374:$AS$385)&lt;0,MAX(-3,-ABS(SLOPE($AR$374:$AR$385,$AS$374:$AS$385))),IF(SLOPE($AR$374:$AR$385,$AS$374:$AS$385)&gt;0.5,0.5,0)),0)</f>
        <v/>
      </c>
      <c r="AV391">
        <f>($AQ$386+(AT391*(AS391-1)))</f>
        <v/>
      </c>
      <c r="AW391">
        <f>($AR$386+(AU391*(AS391-1)))</f>
        <v/>
      </c>
      <c r="AX391">
        <f>IF(AT391&gt;0,AV391+AT391,AV391)</f>
        <v/>
      </c>
      <c r="AY391">
        <f>IF(AU391&lt;0,AW391+AU391,AW391)</f>
        <v/>
      </c>
      <c r="BA391" s="14">
        <f>IFERROR(AX391-AQ391,"")</f>
        <v/>
      </c>
      <c r="BB391" s="14">
        <f>IFERROR(AY391-AR391,"")</f>
        <v/>
      </c>
      <c r="BD391">
        <f>AH391</f>
        <v/>
      </c>
      <c r="BE391">
        <f>AI391</f>
        <v/>
      </c>
      <c r="BF391">
        <f>AJ391</f>
        <v/>
      </c>
      <c r="BG391" s="14">
        <f>L391</f>
        <v/>
      </c>
      <c r="BH391" s="14">
        <f>IF(X391="","",X391)</f>
        <v/>
      </c>
      <c r="BI391" s="14">
        <f>IF(Y391="","",Y391)</f>
        <v/>
      </c>
      <c r="BJ391">
        <f>Z391</f>
        <v/>
      </c>
      <c r="BK391">
        <f>AA391</f>
        <v/>
      </c>
      <c r="BL391">
        <f>IFERROR(AX391,"")</f>
        <v/>
      </c>
      <c r="BM391">
        <f>IFERROR(AY391,"")</f>
        <v/>
      </c>
    </row>
    <row r="392" ht="14.25" customHeight="1">
      <c r="A392">
        <f>ALGLIB_SSA_XAUUSD!AA392</f>
        <v/>
      </c>
      <c r="B392">
        <f>IF($A392="","",INDEX(ALGLIB_SSA_XAUUSD!$B$2:$B$2401,MATCH($A392,ALGLIB_SSA_XAUUSD!$A$2:$A$2401,1)))</f>
        <v/>
      </c>
      <c r="C392">
        <f>IF($A392="","",INDEX(ALGLIB_SSA_XAUUSD!$C$2:$C$2401,MATCH($A392,ALGLIB_SSA_XAUUSD!$A$2:$A$2401,1)))</f>
        <v/>
      </c>
      <c r="D392" s="14">
        <f>IF($A392="","",INT((ROW()-2)/12)+1)</f>
        <v/>
      </c>
      <c r="E392" s="14">
        <f>IF(AND(E398&lt;&gt;"",D398=D386+1),E386+(E398-E386)*6/12,"")</f>
        <v/>
      </c>
      <c r="F392" s="14">
        <f>IF(AND(F398&lt;&gt;"",D398=D386+1),F386+(F398-F386)*6/12,"")</f>
        <v/>
      </c>
      <c r="G392" s="14">
        <f>IF(AND(G398&lt;&gt;"",D398=D386+1),G386+(G398-G386)*6/12,"")</f>
        <v/>
      </c>
      <c r="H392" s="14">
        <f>IF(AND(H398&lt;&gt;"",D398=D386+1),H386+(H398-H386)*6/12,"")</f>
        <v/>
      </c>
      <c r="I392" s="14">
        <f>IF(AND(L398&lt;&gt;"",D398=D386+1),I386+(I398-I386)*6/12,"")</f>
        <v/>
      </c>
      <c r="J392">
        <f>_xlfn.XLOOKUP($A392,ALGLIB_SSA_XAUUSD!$AA$2:$AA$2401,ALGLIB_SSA_XAUUSD!$P$2:$P$2401,"",0)</f>
        <v/>
      </c>
      <c r="K392">
        <f>_xlfn.XLOOKUP($A392,ALGLIB_SSA_XAUUSD!$AA$2:$AA$2401,ALGLIB_SSA_XAUUSD!$Q$2:$Q$2401,"",0)</f>
        <v/>
      </c>
      <c r="L392">
        <f>_xlfn.XLOOKUP($A392,ALGLIB_SSA_XAUUSD!$AA$2:$AA$2401,ALGLIB_SSA_XAUUSD!$R$2:$R$2401,"",0)</f>
        <v/>
      </c>
      <c r="M392">
        <f>_xlfn.XLOOKUP($A392,ALGLIB_SSA_XAUUSD!$AA$2:$AA$2401,ALGLIB_SSA_XAUUSD!$S$2:$S$2401,"",0)</f>
        <v/>
      </c>
      <c r="N392">
        <f>_xlfn.XLOOKUP($A392,ALGLIB_SSA_XAUUSD!$AA$2:$AA$2401,ALGLIB_SSA_XAUUSD!$T$2:$T$2401,"",0)</f>
        <v/>
      </c>
      <c r="O392">
        <f>_xlfn.XLOOKUP($A392,ALGLIB_SSA_XAUUSD!$AA$2:$AA$2401,ALGLIB_SSA_XAUUSD!$U$2:$U$2401,"",0)</f>
        <v/>
      </c>
      <c r="P392">
        <f>_xlfn.XLOOKUP($A392,ALGLIB_SSA_XAUUSD!$AA$2:$AA$2401,ALGLIB_SSA_XAUUSD!$V$2:$V$2401,"",0)</f>
        <v/>
      </c>
      <c r="S392">
        <f>A392</f>
        <v/>
      </c>
      <c r="T392">
        <f>J392</f>
        <v/>
      </c>
      <c r="U392">
        <f>K392</f>
        <v/>
      </c>
      <c r="V392" s="14">
        <f>IF($A392="","",MOD(ROW()-2,12)+1)</f>
        <v/>
      </c>
      <c r="W392">
        <f>L392</f>
        <v/>
      </c>
      <c r="X392" s="14">
        <f>IF(F392="","",F392)</f>
        <v/>
      </c>
      <c r="Y392" s="14">
        <f>IF(G392="","",G392)</f>
        <v/>
      </c>
      <c r="Z392">
        <f>M392</f>
        <v/>
      </c>
      <c r="AA392">
        <f>N392</f>
        <v/>
      </c>
      <c r="AB392" s="14">
        <f>IF(H392="","",H392)</f>
        <v/>
      </c>
      <c r="AC392">
        <f>O392</f>
        <v/>
      </c>
      <c r="AD392" s="14">
        <f>IF(I392="","",I392)</f>
        <v/>
      </c>
      <c r="AE392">
        <f>P392</f>
        <v/>
      </c>
      <c r="AH392">
        <f>IF(S392&lt;&gt;"",S392,AH391+900)</f>
        <v/>
      </c>
      <c r="AI392">
        <f>IF(T392&lt;&gt;"",T392,AI391)</f>
        <v/>
      </c>
      <c r="AJ392">
        <f>IF(U392&lt;&gt;"",U392,AJ391)</f>
        <v/>
      </c>
      <c r="AK392">
        <f>IF(W392&lt;&gt;"",W392,"")</f>
        <v/>
      </c>
      <c r="AL392" s="14">
        <f>IF(X392&lt;&gt;"",X392,"")</f>
        <v/>
      </c>
      <c r="AM392" s="14">
        <f>IF(Y392&lt;&gt;"",Y392,"")</f>
        <v/>
      </c>
      <c r="AN392" s="14">
        <f>IF(OR(AL392="",AM392=""),"",AL392-AM392)</f>
        <v/>
      </c>
      <c r="AO392">
        <f>IF(AN392="","",IF(AN392&gt;0,"Bullish","Bearish"))</f>
        <v/>
      </c>
      <c r="AP392">
        <f>IF(AO392="",AP391,AO392)</f>
        <v/>
      </c>
      <c r="AQ392" s="14">
        <f>IF(AB392&lt;&gt;"",AB392,"")</f>
        <v/>
      </c>
      <c r="AR392" s="14">
        <f>IF(AD392&lt;&gt;"",AD392,"")</f>
        <v/>
      </c>
      <c r="AS392">
        <f>IF(AS391+1=13,1,AS391+1)</f>
        <v/>
      </c>
      <c r="AT392">
        <f>IFERROR(IF(SLOPE($AQ$374:$AQ$385,$AS$374:$AS$385)&gt;0,MIN(3,ABS(SLOPE($AQ$374:$AQ$385,$AS$374:$AS$385))),IF(SLOPE($AQ$374:$AQ$385,$AS$374:$AS$385)&lt;-0.5,-0.5,0)),0)</f>
        <v/>
      </c>
      <c r="AU392">
        <f>IFERROR(IF(SLOPE($AR$374:$AR$385,$AS$374:$AS$385)&lt;0,MAX(-3,-ABS(SLOPE($AR$374:$AR$385,$AS$374:$AS$385))),IF(SLOPE($AR$374:$AR$385,$AS$374:$AS$385)&gt;0.5,0.5,0)),0)</f>
        <v/>
      </c>
      <c r="AV392">
        <f>($AQ$386+(AT392*(AS392-1)))</f>
        <v/>
      </c>
      <c r="AW392">
        <f>($AR$386+(AU392*(AS392-1)))</f>
        <v/>
      </c>
      <c r="AX392">
        <f>IF(AT392&gt;0,AV392+AT392,AV392)</f>
        <v/>
      </c>
      <c r="AY392">
        <f>IF(AU392&lt;0,AW392+AU392,AW392)</f>
        <v/>
      </c>
      <c r="BA392" s="14">
        <f>IFERROR(AX392-AQ392,"")</f>
        <v/>
      </c>
      <c r="BB392" s="14">
        <f>IFERROR(AY392-AR392,"")</f>
        <v/>
      </c>
      <c r="BD392">
        <f>AH392</f>
        <v/>
      </c>
      <c r="BE392">
        <f>AI392</f>
        <v/>
      </c>
      <c r="BF392">
        <f>AJ392</f>
        <v/>
      </c>
      <c r="BG392" s="14">
        <f>L392</f>
        <v/>
      </c>
      <c r="BH392" s="14">
        <f>IF(X392="","",X392)</f>
        <v/>
      </c>
      <c r="BI392" s="14">
        <f>IF(Y392="","",Y392)</f>
        <v/>
      </c>
      <c r="BJ392">
        <f>Z392</f>
        <v/>
      </c>
      <c r="BK392">
        <f>AA392</f>
        <v/>
      </c>
      <c r="BL392">
        <f>IFERROR(AX392,"")</f>
        <v/>
      </c>
      <c r="BM392">
        <f>IFERROR(AY392,"")</f>
        <v/>
      </c>
    </row>
    <row r="393" ht="14.25" customHeight="1">
      <c r="A393">
        <f>ALGLIB_SSA_XAUUSD!AA393</f>
        <v/>
      </c>
      <c r="B393">
        <f>IF($A393="","",INDEX(ALGLIB_SSA_XAUUSD!$B$2:$B$2401,MATCH($A393,ALGLIB_SSA_XAUUSD!$A$2:$A$2401,1)))</f>
        <v/>
      </c>
      <c r="C393">
        <f>IF($A393="","",INDEX(ALGLIB_SSA_XAUUSD!$C$2:$C$2401,MATCH($A393,ALGLIB_SSA_XAUUSD!$A$2:$A$2401,1)))</f>
        <v/>
      </c>
      <c r="D393" s="14">
        <f>IF($A393="","",INT((ROW()-2)/12)+1)</f>
        <v/>
      </c>
      <c r="E393" s="14">
        <f>IF(AND(E398&lt;&gt;"",D398=D386+1),E386+(E398-E386)*7/12,"")</f>
        <v/>
      </c>
      <c r="F393" s="14">
        <f>IF(AND(F398&lt;&gt;"",D398=D386+1),F386+(F398-F386)*7/12,"")</f>
        <v/>
      </c>
      <c r="G393" s="14">
        <f>IF(AND(G398&lt;&gt;"",D398=D386+1),G386+(G398-G386)*7/12,"")</f>
        <v/>
      </c>
      <c r="H393" s="14">
        <f>IF(AND(H398&lt;&gt;"",D398=D386+1),H386+(H398-H386)*7/12,"")</f>
        <v/>
      </c>
      <c r="I393" s="14">
        <f>IF(AND(L398&lt;&gt;"",D398=D386+1),I386+(I398-I386)*7/12,"")</f>
        <v/>
      </c>
      <c r="J393">
        <f>_xlfn.XLOOKUP($A393,ALGLIB_SSA_XAUUSD!$AA$2:$AA$2401,ALGLIB_SSA_XAUUSD!$P$2:$P$2401,"",0)</f>
        <v/>
      </c>
      <c r="K393">
        <f>_xlfn.XLOOKUP($A393,ALGLIB_SSA_XAUUSD!$AA$2:$AA$2401,ALGLIB_SSA_XAUUSD!$Q$2:$Q$2401,"",0)</f>
        <v/>
      </c>
      <c r="L393">
        <f>_xlfn.XLOOKUP($A393,ALGLIB_SSA_XAUUSD!$AA$2:$AA$2401,ALGLIB_SSA_XAUUSD!$R$2:$R$2401,"",0)</f>
        <v/>
      </c>
      <c r="M393">
        <f>_xlfn.XLOOKUP($A393,ALGLIB_SSA_XAUUSD!$AA$2:$AA$2401,ALGLIB_SSA_XAUUSD!$S$2:$S$2401,"",0)</f>
        <v/>
      </c>
      <c r="N393">
        <f>_xlfn.XLOOKUP($A393,ALGLIB_SSA_XAUUSD!$AA$2:$AA$2401,ALGLIB_SSA_XAUUSD!$T$2:$T$2401,"",0)</f>
        <v/>
      </c>
      <c r="O393">
        <f>_xlfn.XLOOKUP($A393,ALGLIB_SSA_XAUUSD!$AA$2:$AA$2401,ALGLIB_SSA_XAUUSD!$U$2:$U$2401,"",0)</f>
        <v/>
      </c>
      <c r="P393">
        <f>_xlfn.XLOOKUP($A393,ALGLIB_SSA_XAUUSD!$AA$2:$AA$2401,ALGLIB_SSA_XAUUSD!$V$2:$V$2401,"",0)</f>
        <v/>
      </c>
      <c r="S393">
        <f>A393</f>
        <v/>
      </c>
      <c r="T393">
        <f>J393</f>
        <v/>
      </c>
      <c r="U393">
        <f>K393</f>
        <v/>
      </c>
      <c r="V393" s="14">
        <f>IF($A393="","",MOD(ROW()-2,12)+1)</f>
        <v/>
      </c>
      <c r="W393">
        <f>L393</f>
        <v/>
      </c>
      <c r="X393" s="14">
        <f>IF(F393="","",F393)</f>
        <v/>
      </c>
      <c r="Y393" s="14">
        <f>IF(G393="","",G393)</f>
        <v/>
      </c>
      <c r="Z393">
        <f>M393</f>
        <v/>
      </c>
      <c r="AA393">
        <f>N393</f>
        <v/>
      </c>
      <c r="AB393" s="14">
        <f>IF(H393="","",H393)</f>
        <v/>
      </c>
      <c r="AC393">
        <f>O393</f>
        <v/>
      </c>
      <c r="AD393" s="14">
        <f>IF(I393="","",I393)</f>
        <v/>
      </c>
      <c r="AE393">
        <f>P393</f>
        <v/>
      </c>
      <c r="AH393">
        <f>IF(S393&lt;&gt;"",S393,AH392+900)</f>
        <v/>
      </c>
      <c r="AI393">
        <f>IF(T393&lt;&gt;"",T393,AI392)</f>
        <v/>
      </c>
      <c r="AJ393">
        <f>IF(U393&lt;&gt;"",U393,AJ392)</f>
        <v/>
      </c>
      <c r="AK393">
        <f>IF(W393&lt;&gt;"",W393,"")</f>
        <v/>
      </c>
      <c r="AL393" s="14">
        <f>IF(X393&lt;&gt;"",X393,"")</f>
        <v/>
      </c>
      <c r="AM393" s="14">
        <f>IF(Y393&lt;&gt;"",Y393,"")</f>
        <v/>
      </c>
      <c r="AN393" s="14">
        <f>IF(OR(AL393="",AM393=""),"",AL393-AM393)</f>
        <v/>
      </c>
      <c r="AO393">
        <f>IF(AN393="","",IF(AN393&gt;0,"Bullish","Bearish"))</f>
        <v/>
      </c>
      <c r="AP393">
        <f>IF(AO393="",AP392,AO393)</f>
        <v/>
      </c>
      <c r="AQ393" s="14">
        <f>IF(AB393&lt;&gt;"",AB393,"")</f>
        <v/>
      </c>
      <c r="AR393" s="14">
        <f>IF(AD393&lt;&gt;"",AD393,"")</f>
        <v/>
      </c>
      <c r="AS393">
        <f>IF(AS392+1=13,1,AS392+1)</f>
        <v/>
      </c>
      <c r="AT393">
        <f>IFERROR(IF(SLOPE($AQ$374:$AQ$385,$AS$374:$AS$385)&gt;0,MIN(3,ABS(SLOPE($AQ$374:$AQ$385,$AS$374:$AS$385))),IF(SLOPE($AQ$374:$AQ$385,$AS$374:$AS$385)&lt;-0.5,-0.5,0)),0)</f>
        <v/>
      </c>
      <c r="AU393">
        <f>IFERROR(IF(SLOPE($AR$374:$AR$385,$AS$374:$AS$385)&lt;0,MAX(-3,-ABS(SLOPE($AR$374:$AR$385,$AS$374:$AS$385))),IF(SLOPE($AR$374:$AR$385,$AS$374:$AS$385)&gt;0.5,0.5,0)),0)</f>
        <v/>
      </c>
      <c r="AV393">
        <f>($AQ$386+(AT393*(AS393-1)))</f>
        <v/>
      </c>
      <c r="AW393">
        <f>($AR$386+(AU393*(AS393-1)))</f>
        <v/>
      </c>
      <c r="AX393">
        <f>IF(AT393&gt;0,AV393+AT393,AV393)</f>
        <v/>
      </c>
      <c r="AY393">
        <f>IF(AU393&lt;0,AW393+AU393,AW393)</f>
        <v/>
      </c>
      <c r="BA393" s="14">
        <f>IFERROR(AX393-AQ393,"")</f>
        <v/>
      </c>
      <c r="BB393" s="14">
        <f>IFERROR(AY393-AR393,"")</f>
        <v/>
      </c>
      <c r="BD393">
        <f>AH393</f>
        <v/>
      </c>
      <c r="BE393">
        <f>AI393</f>
        <v/>
      </c>
      <c r="BF393">
        <f>AJ393</f>
        <v/>
      </c>
      <c r="BG393" s="14">
        <f>L393</f>
        <v/>
      </c>
      <c r="BH393" s="14">
        <f>IF(X393="","",X393)</f>
        <v/>
      </c>
      <c r="BI393" s="14">
        <f>IF(Y393="","",Y393)</f>
        <v/>
      </c>
      <c r="BJ393">
        <f>Z393</f>
        <v/>
      </c>
      <c r="BK393">
        <f>AA393</f>
        <v/>
      </c>
      <c r="BL393">
        <f>IFERROR(AX393,"")</f>
        <v/>
      </c>
      <c r="BM393">
        <f>IFERROR(AY393,"")</f>
        <v/>
      </c>
    </row>
    <row r="394" ht="14.25" customHeight="1">
      <c r="A394">
        <f>ALGLIB_SSA_XAUUSD!AA394</f>
        <v/>
      </c>
      <c r="B394">
        <f>IF($A394="","",INDEX(ALGLIB_SSA_XAUUSD!$B$2:$B$2401,MATCH($A394,ALGLIB_SSA_XAUUSD!$A$2:$A$2401,1)))</f>
        <v/>
      </c>
      <c r="C394">
        <f>IF($A394="","",INDEX(ALGLIB_SSA_XAUUSD!$C$2:$C$2401,MATCH($A394,ALGLIB_SSA_XAUUSD!$A$2:$A$2401,1)))</f>
        <v/>
      </c>
      <c r="D394" s="14">
        <f>IF($A394="","",INT((ROW()-2)/12)+1)</f>
        <v/>
      </c>
      <c r="E394" s="14">
        <f>IF(AND(E398&lt;&gt;"",D398=D386+1),E386+(E398-E386)*8/12,"")</f>
        <v/>
      </c>
      <c r="F394" s="14">
        <f>IF(AND(F398&lt;&gt;"",D398=D386+1),F386+(F398-F386)*8/12,"")</f>
        <v/>
      </c>
      <c r="G394" s="14">
        <f>IF(AND(G398&lt;&gt;"",D398=D386+1),G386+(G398-G386)*8/12,"")</f>
        <v/>
      </c>
      <c r="H394" s="14">
        <f>IF(AND(H398&lt;&gt;"",D398=D386+1),H386+(H398-H386)*8/12,"")</f>
        <v/>
      </c>
      <c r="I394" s="14">
        <f>IF(AND(L398&lt;&gt;"",D398=D386+1),I386+(I398-I386)*8/12,"")</f>
        <v/>
      </c>
      <c r="J394">
        <f>_xlfn.XLOOKUP($A394,ALGLIB_SSA_XAUUSD!$AA$2:$AA$2401,ALGLIB_SSA_XAUUSD!$P$2:$P$2401,"",0)</f>
        <v/>
      </c>
      <c r="K394">
        <f>_xlfn.XLOOKUP($A394,ALGLIB_SSA_XAUUSD!$AA$2:$AA$2401,ALGLIB_SSA_XAUUSD!$Q$2:$Q$2401,"",0)</f>
        <v/>
      </c>
      <c r="L394">
        <f>_xlfn.XLOOKUP($A394,ALGLIB_SSA_XAUUSD!$AA$2:$AA$2401,ALGLIB_SSA_XAUUSD!$R$2:$R$2401,"",0)</f>
        <v/>
      </c>
      <c r="M394">
        <f>_xlfn.XLOOKUP($A394,ALGLIB_SSA_XAUUSD!$AA$2:$AA$2401,ALGLIB_SSA_XAUUSD!$S$2:$S$2401,"",0)</f>
        <v/>
      </c>
      <c r="N394">
        <f>_xlfn.XLOOKUP($A394,ALGLIB_SSA_XAUUSD!$AA$2:$AA$2401,ALGLIB_SSA_XAUUSD!$T$2:$T$2401,"",0)</f>
        <v/>
      </c>
      <c r="O394">
        <f>_xlfn.XLOOKUP($A394,ALGLIB_SSA_XAUUSD!$AA$2:$AA$2401,ALGLIB_SSA_XAUUSD!$U$2:$U$2401,"",0)</f>
        <v/>
      </c>
      <c r="P394">
        <f>_xlfn.XLOOKUP($A394,ALGLIB_SSA_XAUUSD!$AA$2:$AA$2401,ALGLIB_SSA_XAUUSD!$V$2:$V$2401,"",0)</f>
        <v/>
      </c>
      <c r="S394">
        <f>A394</f>
        <v/>
      </c>
      <c r="T394">
        <f>J394</f>
        <v/>
      </c>
      <c r="U394">
        <f>K394</f>
        <v/>
      </c>
      <c r="V394" s="14">
        <f>IF($A394="","",MOD(ROW()-2,12)+1)</f>
        <v/>
      </c>
      <c r="W394">
        <f>L394</f>
        <v/>
      </c>
      <c r="X394" s="14">
        <f>IF(F394="","",F394)</f>
        <v/>
      </c>
      <c r="Y394" s="14">
        <f>IF(G394="","",G394)</f>
        <v/>
      </c>
      <c r="Z394">
        <f>M394</f>
        <v/>
      </c>
      <c r="AA394">
        <f>N394</f>
        <v/>
      </c>
      <c r="AB394" s="14">
        <f>IF(H394="","",H394)</f>
        <v/>
      </c>
      <c r="AC394">
        <f>O394</f>
        <v/>
      </c>
      <c r="AD394" s="14">
        <f>IF(I394="","",I394)</f>
        <v/>
      </c>
      <c r="AE394">
        <f>P394</f>
        <v/>
      </c>
      <c r="AH394">
        <f>IF(S394&lt;&gt;"",S394,AH393+900)</f>
        <v/>
      </c>
      <c r="AI394">
        <f>IF(T394&lt;&gt;"",T394,AI393)</f>
        <v/>
      </c>
      <c r="AJ394">
        <f>IF(U394&lt;&gt;"",U394,AJ393)</f>
        <v/>
      </c>
      <c r="AK394">
        <f>IF(W394&lt;&gt;"",W394,"")</f>
        <v/>
      </c>
      <c r="AL394" s="14">
        <f>IF(X394&lt;&gt;"",X394,"")</f>
        <v/>
      </c>
      <c r="AM394" s="14">
        <f>IF(Y394&lt;&gt;"",Y394,"")</f>
        <v/>
      </c>
      <c r="AN394" s="14">
        <f>IF(OR(AL394="",AM394=""),"",AL394-AM394)</f>
        <v/>
      </c>
      <c r="AO394">
        <f>IF(AN394="","",IF(AN394&gt;0,"Bullish","Bearish"))</f>
        <v/>
      </c>
      <c r="AP394">
        <f>IF(AO394="",AP393,AO394)</f>
        <v/>
      </c>
      <c r="AQ394" s="14">
        <f>IF(AB394&lt;&gt;"",AB394,"")</f>
        <v/>
      </c>
      <c r="AR394" s="14">
        <f>IF(AD394&lt;&gt;"",AD394,"")</f>
        <v/>
      </c>
      <c r="AS394">
        <f>IF(AS393+1=13,1,AS393+1)</f>
        <v/>
      </c>
      <c r="AT394">
        <f>IFERROR(IF(SLOPE($AQ$374:$AQ$385,$AS$374:$AS$385)&gt;0,MIN(3,ABS(SLOPE($AQ$374:$AQ$385,$AS$374:$AS$385))),IF(SLOPE($AQ$374:$AQ$385,$AS$374:$AS$385)&lt;-0.5,-0.5,0)),0)</f>
        <v/>
      </c>
      <c r="AU394">
        <f>IFERROR(IF(SLOPE($AR$374:$AR$385,$AS$374:$AS$385)&lt;0,MAX(-3,-ABS(SLOPE($AR$374:$AR$385,$AS$374:$AS$385))),IF(SLOPE($AR$374:$AR$385,$AS$374:$AS$385)&gt;0.5,0.5,0)),0)</f>
        <v/>
      </c>
      <c r="AV394">
        <f>($AQ$386+(AT394*(AS394-1)))</f>
        <v/>
      </c>
      <c r="AW394">
        <f>($AR$386+(AU394*(AS394-1)))</f>
        <v/>
      </c>
      <c r="AX394">
        <f>IF(AT394&gt;0,AV394+AT394,AV394)</f>
        <v/>
      </c>
      <c r="AY394">
        <f>IF(AU394&lt;0,AW394+AU394,AW394)</f>
        <v/>
      </c>
      <c r="BA394" s="14">
        <f>IFERROR(AX394-AQ394,"")</f>
        <v/>
      </c>
      <c r="BB394" s="14">
        <f>IFERROR(AY394-AR394,"")</f>
        <v/>
      </c>
      <c r="BD394">
        <f>AH394</f>
        <v/>
      </c>
      <c r="BE394">
        <f>AI394</f>
        <v/>
      </c>
      <c r="BF394">
        <f>AJ394</f>
        <v/>
      </c>
      <c r="BG394" s="14">
        <f>L394</f>
        <v/>
      </c>
      <c r="BH394" s="14">
        <f>IF(X394="","",X394)</f>
        <v/>
      </c>
      <c r="BI394" s="14">
        <f>IF(Y394="","",Y394)</f>
        <v/>
      </c>
      <c r="BJ394">
        <f>Z394</f>
        <v/>
      </c>
      <c r="BK394">
        <f>AA394</f>
        <v/>
      </c>
      <c r="BL394">
        <f>IFERROR(AX394,"")</f>
        <v/>
      </c>
      <c r="BM394">
        <f>IFERROR(AY394,"")</f>
        <v/>
      </c>
    </row>
    <row r="395" ht="14.25" customHeight="1">
      <c r="A395">
        <f>ALGLIB_SSA_XAUUSD!AA395</f>
        <v/>
      </c>
      <c r="B395">
        <f>IF($A395="","",INDEX(ALGLIB_SSA_XAUUSD!$B$2:$B$2401,MATCH($A395,ALGLIB_SSA_XAUUSD!$A$2:$A$2401,1)))</f>
        <v/>
      </c>
      <c r="C395">
        <f>IF($A395="","",INDEX(ALGLIB_SSA_XAUUSD!$C$2:$C$2401,MATCH($A395,ALGLIB_SSA_XAUUSD!$A$2:$A$2401,1)))</f>
        <v/>
      </c>
      <c r="D395" s="14">
        <f>IF($A395="","",INT((ROW()-2)/12)+1)</f>
        <v/>
      </c>
      <c r="E395" s="14">
        <f>IF(AND(E398&lt;&gt;"",D398=D386+1),E386+(E398-E386)*9/12,"")</f>
        <v/>
      </c>
      <c r="F395" s="14">
        <f>IF(AND(F398&lt;&gt;"",D398=D386+1),F386+(F398-F386)*9/12,"")</f>
        <v/>
      </c>
      <c r="G395" s="14">
        <f>IF(AND(G398&lt;&gt;"",D398=D386+1),G386+(G398-G386)*9/12,"")</f>
        <v/>
      </c>
      <c r="H395" s="14">
        <f>IF(AND(H398&lt;&gt;"",D398=D386+1),H386+(H398-H386)*9/12,"")</f>
        <v/>
      </c>
      <c r="I395" s="14">
        <f>IF(AND(L398&lt;&gt;"",D398=D386+1),I386+(I398-I386)*9/12,"")</f>
        <v/>
      </c>
      <c r="J395">
        <f>_xlfn.XLOOKUP($A395,ALGLIB_SSA_XAUUSD!$AA$2:$AA$2401,ALGLIB_SSA_XAUUSD!$P$2:$P$2401,"",0)</f>
        <v/>
      </c>
      <c r="K395">
        <f>_xlfn.XLOOKUP($A395,ALGLIB_SSA_XAUUSD!$AA$2:$AA$2401,ALGLIB_SSA_XAUUSD!$Q$2:$Q$2401,"",0)</f>
        <v/>
      </c>
      <c r="L395">
        <f>_xlfn.XLOOKUP($A395,ALGLIB_SSA_XAUUSD!$AA$2:$AA$2401,ALGLIB_SSA_XAUUSD!$R$2:$R$2401,"",0)</f>
        <v/>
      </c>
      <c r="M395">
        <f>_xlfn.XLOOKUP($A395,ALGLIB_SSA_XAUUSD!$AA$2:$AA$2401,ALGLIB_SSA_XAUUSD!$S$2:$S$2401,"",0)</f>
        <v/>
      </c>
      <c r="N395">
        <f>_xlfn.XLOOKUP($A395,ALGLIB_SSA_XAUUSD!$AA$2:$AA$2401,ALGLIB_SSA_XAUUSD!$T$2:$T$2401,"",0)</f>
        <v/>
      </c>
      <c r="O395">
        <f>_xlfn.XLOOKUP($A395,ALGLIB_SSA_XAUUSD!$AA$2:$AA$2401,ALGLIB_SSA_XAUUSD!$U$2:$U$2401,"",0)</f>
        <v/>
      </c>
      <c r="P395">
        <f>_xlfn.XLOOKUP($A395,ALGLIB_SSA_XAUUSD!$AA$2:$AA$2401,ALGLIB_SSA_XAUUSD!$V$2:$V$2401,"",0)</f>
        <v/>
      </c>
      <c r="S395">
        <f>A395</f>
        <v/>
      </c>
      <c r="T395">
        <f>J395</f>
        <v/>
      </c>
      <c r="U395">
        <f>K395</f>
        <v/>
      </c>
      <c r="V395" s="14">
        <f>IF($A395="","",MOD(ROW()-2,12)+1)</f>
        <v/>
      </c>
      <c r="W395">
        <f>L395</f>
        <v/>
      </c>
      <c r="X395" s="14">
        <f>IF(F395="","",F395)</f>
        <v/>
      </c>
      <c r="Y395" s="14">
        <f>IF(G395="","",G395)</f>
        <v/>
      </c>
      <c r="Z395">
        <f>M395</f>
        <v/>
      </c>
      <c r="AA395">
        <f>N395</f>
        <v/>
      </c>
      <c r="AB395" s="14">
        <f>IF(H395="","",H395)</f>
        <v/>
      </c>
      <c r="AC395">
        <f>O395</f>
        <v/>
      </c>
      <c r="AD395" s="14">
        <f>IF(I395="","",I395)</f>
        <v/>
      </c>
      <c r="AE395">
        <f>P395</f>
        <v/>
      </c>
      <c r="AH395">
        <f>IF(S395&lt;&gt;"",S395,AH394+900)</f>
        <v/>
      </c>
      <c r="AI395">
        <f>IF(T395&lt;&gt;"",T395,AI394)</f>
        <v/>
      </c>
      <c r="AJ395">
        <f>IF(U395&lt;&gt;"",U395,AJ394)</f>
        <v/>
      </c>
      <c r="AK395">
        <f>IF(W395&lt;&gt;"",W395,"")</f>
        <v/>
      </c>
      <c r="AL395" s="14">
        <f>IF(X395&lt;&gt;"",X395,"")</f>
        <v/>
      </c>
      <c r="AM395" s="14">
        <f>IF(Y395&lt;&gt;"",Y395,"")</f>
        <v/>
      </c>
      <c r="AN395" s="14">
        <f>IF(OR(AL395="",AM395=""),"",AL395-AM395)</f>
        <v/>
      </c>
      <c r="AO395">
        <f>IF(AN395="","",IF(AN395&gt;0,"Bullish","Bearish"))</f>
        <v/>
      </c>
      <c r="AP395">
        <f>IF(AO395="",AP394,AO395)</f>
        <v/>
      </c>
      <c r="AQ395" s="14">
        <f>IF(AB395&lt;&gt;"",AB395,"")</f>
        <v/>
      </c>
      <c r="AR395" s="14">
        <f>IF(AD395&lt;&gt;"",AD395,"")</f>
        <v/>
      </c>
      <c r="AS395">
        <f>IF(AS394+1=13,1,AS394+1)</f>
        <v/>
      </c>
      <c r="AT395">
        <f>IFERROR(IF(SLOPE($AQ$374:$AQ$385,$AS$374:$AS$385)&gt;0,MIN(3,ABS(SLOPE($AQ$374:$AQ$385,$AS$374:$AS$385))),IF(SLOPE($AQ$374:$AQ$385,$AS$374:$AS$385)&lt;-0.5,-0.5,0)),0)</f>
        <v/>
      </c>
      <c r="AU395">
        <f>IFERROR(IF(SLOPE($AR$374:$AR$385,$AS$374:$AS$385)&lt;0,MAX(-3,-ABS(SLOPE($AR$374:$AR$385,$AS$374:$AS$385))),IF(SLOPE($AR$374:$AR$385,$AS$374:$AS$385)&gt;0.5,0.5,0)),0)</f>
        <v/>
      </c>
      <c r="AV395">
        <f>($AQ$386+(AT395*(AS395-1)))</f>
        <v/>
      </c>
      <c r="AW395">
        <f>($AR$386+(AU395*(AS395-1)))</f>
        <v/>
      </c>
      <c r="AX395">
        <f>IF(AT395&gt;0,AV395+AT395,AV395)</f>
        <v/>
      </c>
      <c r="AY395">
        <f>IF(AU395&lt;0,AW395+AU395,AW395)</f>
        <v/>
      </c>
      <c r="BA395" s="14">
        <f>IFERROR(AX395-AQ395,"")</f>
        <v/>
      </c>
      <c r="BB395" s="14">
        <f>IFERROR(AY395-AR395,"")</f>
        <v/>
      </c>
      <c r="BD395">
        <f>AH395</f>
        <v/>
      </c>
      <c r="BE395">
        <f>AI395</f>
        <v/>
      </c>
      <c r="BF395">
        <f>AJ395</f>
        <v/>
      </c>
      <c r="BG395" s="14">
        <f>L395</f>
        <v/>
      </c>
      <c r="BH395" s="14">
        <f>IF(X395="","",X395)</f>
        <v/>
      </c>
      <c r="BI395" s="14">
        <f>IF(Y395="","",Y395)</f>
        <v/>
      </c>
      <c r="BJ395">
        <f>Z395</f>
        <v/>
      </c>
      <c r="BK395">
        <f>AA395</f>
        <v/>
      </c>
      <c r="BL395">
        <f>IFERROR(AX395,"")</f>
        <v/>
      </c>
      <c r="BM395">
        <f>IFERROR(AY395,"")</f>
        <v/>
      </c>
    </row>
    <row r="396" ht="14.25" customHeight="1">
      <c r="A396">
        <f>ALGLIB_SSA_XAUUSD!AA396</f>
        <v/>
      </c>
      <c r="B396">
        <f>IF($A396="","",INDEX(ALGLIB_SSA_XAUUSD!$B$2:$B$2401,MATCH($A396,ALGLIB_SSA_XAUUSD!$A$2:$A$2401,1)))</f>
        <v/>
      </c>
      <c r="C396">
        <f>IF($A396="","",INDEX(ALGLIB_SSA_XAUUSD!$C$2:$C$2401,MATCH($A396,ALGLIB_SSA_XAUUSD!$A$2:$A$2401,1)))</f>
        <v/>
      </c>
      <c r="D396" s="14">
        <f>IF($A396="","",INT((ROW()-2)/12)+1)</f>
        <v/>
      </c>
      <c r="E396" s="14">
        <f>IF(AND(E398&lt;&gt;"",D398=D386+1),E386+(E398-E386)*10/12,"")</f>
        <v/>
      </c>
      <c r="F396" s="14">
        <f>IF(AND(F398&lt;&gt;"",D398=D386+1),F386+(F398-F386)*10/12,"")</f>
        <v/>
      </c>
      <c r="G396" s="14">
        <f>IF(AND(G398&lt;&gt;"",D398=D386+1),G386+(G398-G386)*10/12,"")</f>
        <v/>
      </c>
      <c r="H396" s="14">
        <f>IF(AND(H398&lt;&gt;"",D398=D386+1),H386+(H398-H386)*10/12,"")</f>
        <v/>
      </c>
      <c r="I396" s="14">
        <f>IF(AND(L398&lt;&gt;"",D398=D386+1),I386+(I398-I386)*10/12,"")</f>
        <v/>
      </c>
      <c r="J396">
        <f>_xlfn.XLOOKUP($A396,ALGLIB_SSA_XAUUSD!$AA$2:$AA$2401,ALGLIB_SSA_XAUUSD!$P$2:$P$2401,"",0)</f>
        <v/>
      </c>
      <c r="K396">
        <f>_xlfn.XLOOKUP($A396,ALGLIB_SSA_XAUUSD!$AA$2:$AA$2401,ALGLIB_SSA_XAUUSD!$Q$2:$Q$2401,"",0)</f>
        <v/>
      </c>
      <c r="L396">
        <f>_xlfn.XLOOKUP($A396,ALGLIB_SSA_XAUUSD!$AA$2:$AA$2401,ALGLIB_SSA_XAUUSD!$R$2:$R$2401,"",0)</f>
        <v/>
      </c>
      <c r="M396">
        <f>_xlfn.XLOOKUP($A396,ALGLIB_SSA_XAUUSD!$AA$2:$AA$2401,ALGLIB_SSA_XAUUSD!$S$2:$S$2401,"",0)</f>
        <v/>
      </c>
      <c r="N396">
        <f>_xlfn.XLOOKUP($A396,ALGLIB_SSA_XAUUSD!$AA$2:$AA$2401,ALGLIB_SSA_XAUUSD!$T$2:$T$2401,"",0)</f>
        <v/>
      </c>
      <c r="O396">
        <f>_xlfn.XLOOKUP($A396,ALGLIB_SSA_XAUUSD!$AA$2:$AA$2401,ALGLIB_SSA_XAUUSD!$U$2:$U$2401,"",0)</f>
        <v/>
      </c>
      <c r="P396">
        <f>_xlfn.XLOOKUP($A396,ALGLIB_SSA_XAUUSD!$AA$2:$AA$2401,ALGLIB_SSA_XAUUSD!$V$2:$V$2401,"",0)</f>
        <v/>
      </c>
      <c r="S396">
        <f>A396</f>
        <v/>
      </c>
      <c r="T396">
        <f>J396</f>
        <v/>
      </c>
      <c r="U396">
        <f>K396</f>
        <v/>
      </c>
      <c r="V396" s="14">
        <f>IF($A396="","",MOD(ROW()-2,12)+1)</f>
        <v/>
      </c>
      <c r="W396">
        <f>L396</f>
        <v/>
      </c>
      <c r="X396" s="14">
        <f>IF(F396="","",F396)</f>
        <v/>
      </c>
      <c r="Y396" s="14">
        <f>IF(G396="","",G396)</f>
        <v/>
      </c>
      <c r="Z396">
        <f>M396</f>
        <v/>
      </c>
      <c r="AA396">
        <f>N396</f>
        <v/>
      </c>
      <c r="AB396" s="14">
        <f>IF(H396="","",H396)</f>
        <v/>
      </c>
      <c r="AC396">
        <f>O396</f>
        <v/>
      </c>
      <c r="AD396" s="14">
        <f>IF(I396="","",I396)</f>
        <v/>
      </c>
      <c r="AE396">
        <f>P396</f>
        <v/>
      </c>
      <c r="AH396">
        <f>IF(S396&lt;&gt;"",S396,AH395+900)</f>
        <v/>
      </c>
      <c r="AI396">
        <f>IF(T396&lt;&gt;"",T396,AI395)</f>
        <v/>
      </c>
      <c r="AJ396">
        <f>IF(U396&lt;&gt;"",U396,AJ395)</f>
        <v/>
      </c>
      <c r="AK396">
        <f>IF(W396&lt;&gt;"",W396,"")</f>
        <v/>
      </c>
      <c r="AL396" s="14">
        <f>IF(X396&lt;&gt;"",X396,"")</f>
        <v/>
      </c>
      <c r="AM396" s="14">
        <f>IF(Y396&lt;&gt;"",Y396,"")</f>
        <v/>
      </c>
      <c r="AN396" s="14">
        <f>IF(OR(AL396="",AM396=""),"",AL396-AM396)</f>
        <v/>
      </c>
      <c r="AO396">
        <f>IF(AN396="","",IF(AN396&gt;0,"Bullish","Bearish"))</f>
        <v/>
      </c>
      <c r="AP396">
        <f>IF(AO396="",AP395,AO396)</f>
        <v/>
      </c>
      <c r="AQ396" s="14">
        <f>IF(AB396&lt;&gt;"",AB396,"")</f>
        <v/>
      </c>
      <c r="AR396" s="14">
        <f>IF(AD396&lt;&gt;"",AD396,"")</f>
        <v/>
      </c>
      <c r="AS396">
        <f>IF(AS395+1=13,1,AS395+1)</f>
        <v/>
      </c>
      <c r="AT396">
        <f>IFERROR(IF(SLOPE($AQ$374:$AQ$385,$AS$374:$AS$385)&gt;0,MIN(3,ABS(SLOPE($AQ$374:$AQ$385,$AS$374:$AS$385))),IF(SLOPE($AQ$374:$AQ$385,$AS$374:$AS$385)&lt;-0.5,-0.5,0)),0)</f>
        <v/>
      </c>
      <c r="AU396">
        <f>IFERROR(IF(SLOPE($AR$374:$AR$385,$AS$374:$AS$385)&lt;0,MAX(-3,-ABS(SLOPE($AR$374:$AR$385,$AS$374:$AS$385))),IF(SLOPE($AR$374:$AR$385,$AS$374:$AS$385)&gt;0.5,0.5,0)),0)</f>
        <v/>
      </c>
      <c r="AV396">
        <f>($AQ$386+(AT396*(AS396-1)))</f>
        <v/>
      </c>
      <c r="AW396">
        <f>($AR$386+(AU396*(AS396-1)))</f>
        <v/>
      </c>
      <c r="AX396">
        <f>IF(AT396&gt;0,AV396+AT396,AV396)</f>
        <v/>
      </c>
      <c r="AY396">
        <f>IF(AU396&lt;0,AW396+AU396,AW396)</f>
        <v/>
      </c>
      <c r="BA396" s="14">
        <f>IFERROR(AX396-AQ396,"")</f>
        <v/>
      </c>
      <c r="BB396" s="14">
        <f>IFERROR(AY396-AR396,"")</f>
        <v/>
      </c>
      <c r="BD396">
        <f>AH396</f>
        <v/>
      </c>
      <c r="BE396">
        <f>AI396</f>
        <v/>
      </c>
      <c r="BF396">
        <f>AJ396</f>
        <v/>
      </c>
      <c r="BG396" s="14">
        <f>L396</f>
        <v/>
      </c>
      <c r="BH396" s="14">
        <f>IF(X396="","",X396)</f>
        <v/>
      </c>
      <c r="BI396" s="14">
        <f>IF(Y396="","",Y396)</f>
        <v/>
      </c>
      <c r="BJ396">
        <f>Z396</f>
        <v/>
      </c>
      <c r="BK396">
        <f>AA396</f>
        <v/>
      </c>
      <c r="BL396">
        <f>IFERROR(AX396,"")</f>
        <v/>
      </c>
      <c r="BM396">
        <f>IFERROR(AY396,"")</f>
        <v/>
      </c>
    </row>
    <row r="397" ht="14.25" customHeight="1">
      <c r="A397">
        <f>ALGLIB_SSA_XAUUSD!AA397</f>
        <v/>
      </c>
      <c r="B397">
        <f>IF($A397="","",INDEX(ALGLIB_SSA_XAUUSD!$B$2:$B$2401,MATCH($A397,ALGLIB_SSA_XAUUSD!$A$2:$A$2401,1)))</f>
        <v/>
      </c>
      <c r="C397">
        <f>IF($A397="","",INDEX(ALGLIB_SSA_XAUUSD!$C$2:$C$2401,MATCH($A397,ALGLIB_SSA_XAUUSD!$A$2:$A$2401,1)))</f>
        <v/>
      </c>
      <c r="D397" s="14">
        <f>IF($A397="","",INT((ROW()-2)/12)+1)</f>
        <v/>
      </c>
      <c r="E397" s="14">
        <f>IF(AND(E398&lt;&gt;"",D398=D386+1),E386+(E398-E386)*11/12,"")</f>
        <v/>
      </c>
      <c r="F397" s="14">
        <f>IF(AND(F398&lt;&gt;"",D398=D386+1),F386+(F398-F386)*11/12,"")</f>
        <v/>
      </c>
      <c r="G397" s="14">
        <f>IF(AND(G398&lt;&gt;"",D398=D386+1),G386+(G398-G386)*11/12,"")</f>
        <v/>
      </c>
      <c r="H397" s="14">
        <f>IF(AND(H398&lt;&gt;"",D398=D386+1),H386+(H398-H386)*11/12,"")</f>
        <v/>
      </c>
      <c r="I397" s="14">
        <f>IF(AND(L398&lt;&gt;"",D398=D386+1),I386+(I398-I386)*11/12,"")</f>
        <v/>
      </c>
      <c r="J397">
        <f>_xlfn.XLOOKUP($A397,ALGLIB_SSA_XAUUSD!$AA$2:$AA$2401,ALGLIB_SSA_XAUUSD!$P$2:$P$2401,"",0)</f>
        <v/>
      </c>
      <c r="K397">
        <f>_xlfn.XLOOKUP($A397,ALGLIB_SSA_XAUUSD!$AA$2:$AA$2401,ALGLIB_SSA_XAUUSD!$Q$2:$Q$2401,"",0)</f>
        <v/>
      </c>
      <c r="L397">
        <f>_xlfn.XLOOKUP($A397,ALGLIB_SSA_XAUUSD!$AA$2:$AA$2401,ALGLIB_SSA_XAUUSD!$R$2:$R$2401,"",0)</f>
        <v/>
      </c>
      <c r="M397">
        <f>_xlfn.XLOOKUP($A397,ALGLIB_SSA_XAUUSD!$AA$2:$AA$2401,ALGLIB_SSA_XAUUSD!$S$2:$S$2401,"",0)</f>
        <v/>
      </c>
      <c r="N397">
        <f>_xlfn.XLOOKUP($A397,ALGLIB_SSA_XAUUSD!$AA$2:$AA$2401,ALGLIB_SSA_XAUUSD!$T$2:$T$2401,"",0)</f>
        <v/>
      </c>
      <c r="O397">
        <f>_xlfn.XLOOKUP($A397,ALGLIB_SSA_XAUUSD!$AA$2:$AA$2401,ALGLIB_SSA_XAUUSD!$U$2:$U$2401,"",0)</f>
        <v/>
      </c>
      <c r="P397">
        <f>_xlfn.XLOOKUP($A397,ALGLIB_SSA_XAUUSD!$AA$2:$AA$2401,ALGLIB_SSA_XAUUSD!$V$2:$V$2401,"",0)</f>
        <v/>
      </c>
      <c r="S397">
        <f>A397</f>
        <v/>
      </c>
      <c r="T397">
        <f>J397</f>
        <v/>
      </c>
      <c r="U397">
        <f>K397</f>
        <v/>
      </c>
      <c r="V397" s="14">
        <f>IF($A397="","",MOD(ROW()-2,12)+1)</f>
        <v/>
      </c>
      <c r="W397">
        <f>L397</f>
        <v/>
      </c>
      <c r="X397" s="14">
        <f>IF(F397="","",F397)</f>
        <v/>
      </c>
      <c r="Y397" s="14">
        <f>IF(G397="","",G397)</f>
        <v/>
      </c>
      <c r="Z397">
        <f>M397</f>
        <v/>
      </c>
      <c r="AA397">
        <f>N397</f>
        <v/>
      </c>
      <c r="AB397" s="14">
        <f>IF(H397="","",H397)</f>
        <v/>
      </c>
      <c r="AC397">
        <f>O397</f>
        <v/>
      </c>
      <c r="AD397" s="14">
        <f>IF(I397="","",I397)</f>
        <v/>
      </c>
      <c r="AE397">
        <f>P397</f>
        <v/>
      </c>
      <c r="AH397">
        <f>IF(S397&lt;&gt;"",S397,AH396+900)</f>
        <v/>
      </c>
      <c r="AI397">
        <f>IF(T397&lt;&gt;"",T397,AI396)</f>
        <v/>
      </c>
      <c r="AJ397">
        <f>IF(U397&lt;&gt;"",U397,AJ396)</f>
        <v/>
      </c>
      <c r="AK397">
        <f>IF(W397&lt;&gt;"",W397,"")</f>
        <v/>
      </c>
      <c r="AL397" s="14">
        <f>IF(X397&lt;&gt;"",X397,"")</f>
        <v/>
      </c>
      <c r="AM397" s="14">
        <f>IF(Y397&lt;&gt;"",Y397,"")</f>
        <v/>
      </c>
      <c r="AN397" s="14">
        <f>IF(OR(AL397="",AM397=""),"",AL397-AM397)</f>
        <v/>
      </c>
      <c r="AO397">
        <f>IF(AN397="","",IF(AN397&gt;0,"Bullish","Bearish"))</f>
        <v/>
      </c>
      <c r="AP397">
        <f>IF(AO397="",AP396,AO397)</f>
        <v/>
      </c>
      <c r="AQ397" s="14">
        <f>IF(AB397&lt;&gt;"",AB397,"")</f>
        <v/>
      </c>
      <c r="AR397" s="14">
        <f>IF(AD397&lt;&gt;"",AD397,"")</f>
        <v/>
      </c>
      <c r="AS397">
        <f>IF(AS396+1=13,1,AS396+1)</f>
        <v/>
      </c>
      <c r="AT397">
        <f>IFERROR(IF(SLOPE($AQ$374:$AQ$385,$AS$374:$AS$385)&gt;0,MIN(3,ABS(SLOPE($AQ$374:$AQ$385,$AS$374:$AS$385))),IF(SLOPE($AQ$374:$AQ$385,$AS$374:$AS$385)&lt;-0.5,-0.5,0)),0)</f>
        <v/>
      </c>
      <c r="AU397">
        <f>IFERROR(IF(SLOPE($AR$374:$AR$385,$AS$374:$AS$385)&lt;0,MAX(-3,-ABS(SLOPE($AR$374:$AR$385,$AS$374:$AS$385))),IF(SLOPE($AR$374:$AR$385,$AS$374:$AS$385)&gt;0.5,0.5,0)),0)</f>
        <v/>
      </c>
      <c r="AV397">
        <f>($AQ$386+(AT397*(AS397-1)))</f>
        <v/>
      </c>
      <c r="AW397">
        <f>($AR$386+(AU397*(AS397-1)))</f>
        <v/>
      </c>
      <c r="AX397">
        <f>IF(AT397&gt;0,AV397+AT397,AV397)</f>
        <v/>
      </c>
      <c r="AY397">
        <f>IF(AU397&lt;0,AW397+AU397,AW397)</f>
        <v/>
      </c>
      <c r="BA397" s="14">
        <f>IFERROR(AX397-AQ397,"")</f>
        <v/>
      </c>
      <c r="BB397" s="14">
        <f>IFERROR(AY397-AR397,"")</f>
        <v/>
      </c>
      <c r="BD397">
        <f>AH397</f>
        <v/>
      </c>
      <c r="BE397">
        <f>AI397</f>
        <v/>
      </c>
      <c r="BF397">
        <f>AJ397</f>
        <v/>
      </c>
      <c r="BG397" s="14">
        <f>L397</f>
        <v/>
      </c>
      <c r="BH397" s="14">
        <f>IF(X397="","",X397)</f>
        <v/>
      </c>
      <c r="BI397" s="14">
        <f>IF(Y397="","",Y397)</f>
        <v/>
      </c>
      <c r="BJ397">
        <f>Z397</f>
        <v/>
      </c>
      <c r="BK397">
        <f>AA397</f>
        <v/>
      </c>
      <c r="BL397">
        <f>IFERROR(AX397,"")</f>
        <v/>
      </c>
      <c r="BM397">
        <f>IFERROR(AY397,"")</f>
        <v/>
      </c>
    </row>
    <row r="398" ht="14.25" customHeight="1">
      <c r="A398">
        <f>ALGLIB_SSA_XAUUSD!AA398</f>
        <v/>
      </c>
      <c r="B398">
        <f>IF($A398="","",INDEX(ALGLIB_SSA_XAUUSD!$B$2:$B$2401,MATCH($A398,ALGLIB_SSA_XAUUSD!$A$2:$A$2401,1)))</f>
        <v/>
      </c>
      <c r="C398">
        <f>IF($A398="","",INDEX(ALGLIB_SSA_XAUUSD!$C$2:$C$2401,MATCH($A398,ALGLIB_SSA_XAUUSD!$A$2:$A$2401,1)))</f>
        <v/>
      </c>
      <c r="D398" s="14">
        <f>IF($A398="","",INT((ROW()-2)/12)+1)</f>
        <v/>
      </c>
      <c r="E398" s="14">
        <f>IF($A398="","",INDEX(ALGLIB_SSA_XAUUSD!$D$2:$D$2401,MATCH($A398,ALGLIB_SSA_XAUUSD!$A$2:$A$2401,1)))</f>
        <v/>
      </c>
      <c r="F398" s="14">
        <f>IF($A398="","",INDEX(ALGLIB_SSA_XAUUSD!$E$2:$E$2401,MATCH($A398,ALGLIB_SSA_XAUUSD!$A$2:$A$2401,1)))</f>
        <v/>
      </c>
      <c r="G398" s="14">
        <f>IF($A398="","",INDEX(ALGLIB_SSA_XAUUSD!$F$2:$F$2401,MATCH($A398,ALGLIB_SSA_XAUUSD!$A$2:$A$2401,1)))</f>
        <v/>
      </c>
      <c r="H398" s="14">
        <f>IF($A398="","",INDEX(ALGLIB_SSA_XAUUSD!$G$2:$G$2401,MATCH($A398,ALGLIB_SSA_XAUUSD!$A$2:$A$2401,1)))</f>
        <v/>
      </c>
      <c r="I398" s="14">
        <f>IF($A398="","",INDEX(ALGLIB_SSA_XAUUSD!$H$2:$H$2401,MATCH($A398,ALGLIB_SSA_XAUUSD!$A$2:$A$2401,1)))</f>
        <v/>
      </c>
      <c r="J398">
        <f>_xlfn.XLOOKUP($A398,ALGLIB_SSA_XAUUSD!$AA$2:$AA$2401,ALGLIB_SSA_XAUUSD!$P$2:$P$2401,"",0)</f>
        <v/>
      </c>
      <c r="K398">
        <f>_xlfn.XLOOKUP($A398,ALGLIB_SSA_XAUUSD!$AA$2:$AA$2401,ALGLIB_SSA_XAUUSD!$Q$2:$Q$2401,"",0)</f>
        <v/>
      </c>
      <c r="L398">
        <f>_xlfn.XLOOKUP($A398,ALGLIB_SSA_XAUUSD!$AA$2:$AA$2401,ALGLIB_SSA_XAUUSD!$R$2:$R$2401,"",0)</f>
        <v/>
      </c>
      <c r="M398">
        <f>_xlfn.XLOOKUP($A398,ALGLIB_SSA_XAUUSD!$AA$2:$AA$2401,ALGLIB_SSA_XAUUSD!$S$2:$S$2401,"",0)</f>
        <v/>
      </c>
      <c r="N398">
        <f>_xlfn.XLOOKUP($A398,ALGLIB_SSA_XAUUSD!$AA$2:$AA$2401,ALGLIB_SSA_XAUUSD!$T$2:$T$2401,"",0)</f>
        <v/>
      </c>
      <c r="O398">
        <f>_xlfn.XLOOKUP($A398,ALGLIB_SSA_XAUUSD!$AA$2:$AA$2401,ALGLIB_SSA_XAUUSD!$U$2:$U$2401,"",0)</f>
        <v/>
      </c>
      <c r="P398">
        <f>_xlfn.XLOOKUP($A398,ALGLIB_SSA_XAUUSD!$AA$2:$AA$2401,ALGLIB_SSA_XAUUSD!$V$2:$V$2401,"",0)</f>
        <v/>
      </c>
      <c r="S398">
        <f>A398</f>
        <v/>
      </c>
      <c r="T398">
        <f>J398</f>
        <v/>
      </c>
      <c r="U398">
        <f>K398</f>
        <v/>
      </c>
      <c r="V398" s="14">
        <f>IF($A398="","",MOD(ROW()-2,12)+1)</f>
        <v/>
      </c>
      <c r="W398">
        <f>L398</f>
        <v/>
      </c>
      <c r="X398" s="14">
        <f>IF(F398="","",F398)</f>
        <v/>
      </c>
      <c r="Y398" s="14">
        <f>IF(G398="","",G398)</f>
        <v/>
      </c>
      <c r="Z398">
        <f>M398</f>
        <v/>
      </c>
      <c r="AA398">
        <f>N398</f>
        <v/>
      </c>
      <c r="AB398" s="14">
        <f>IF(H398="","",H398)</f>
        <v/>
      </c>
      <c r="AC398">
        <f>O398</f>
        <v/>
      </c>
      <c r="AD398" s="14">
        <f>IF(I398="","",I398)</f>
        <v/>
      </c>
      <c r="AE398">
        <f>P398</f>
        <v/>
      </c>
      <c r="AH398">
        <f>IF(S398&lt;&gt;"",S398,AH397+900)</f>
        <v/>
      </c>
      <c r="AI398">
        <f>IF(T398&lt;&gt;"",T398,AI397)</f>
        <v/>
      </c>
      <c r="AJ398">
        <f>IF(U398&lt;&gt;"",U398,AJ397)</f>
        <v/>
      </c>
      <c r="AK398">
        <f>IF(W398&lt;&gt;"",W398,"")</f>
        <v/>
      </c>
      <c r="AL398" s="14">
        <f>IF(X398&lt;&gt;"",X398,"")</f>
        <v/>
      </c>
      <c r="AM398" s="14">
        <f>IF(Y398&lt;&gt;"",Y398,"")</f>
        <v/>
      </c>
      <c r="AN398" s="14">
        <f>IF(OR(AL398="",AM398=""),"",AL398-AM398)</f>
        <v/>
      </c>
      <c r="AO398">
        <f>IF(AN398="","",IF(AN398&gt;0,"Bullish","Bearish"))</f>
        <v/>
      </c>
      <c r="AP398">
        <f>IF(AO398="",AP397,AO398)</f>
        <v/>
      </c>
      <c r="AQ398" s="14">
        <f>IF(AB398&lt;&gt;"",AB398,"")</f>
        <v/>
      </c>
      <c r="AR398" s="14">
        <f>IF(AD398&lt;&gt;"",AD398,"")</f>
        <v/>
      </c>
      <c r="AS398">
        <f>IF(AS397+1=13,1,AS397+1)</f>
        <v/>
      </c>
      <c r="AT398">
        <f>IFERROR(IF(SLOPE($AQ$386:$AQ$397,$AS$386:$AS$397)&gt;0,MIN(3,ABS(SLOPE($AQ$386:$AQ$397,$AS$386:$AS$397))),IF(SLOPE($AQ$386:$AQ$397,$AS$386:$AS$397)&lt;-0.5,-0.5,0)),0)</f>
        <v/>
      </c>
      <c r="AU398">
        <f>IFERROR(IF(SLOPE($AR$386:$AR$397,$AS$386:$AS$397)&lt;0,MAX(-3,-ABS(SLOPE($AR$386:$AR$397,$AS$386:$AS$397))),IF(SLOPE($AR$386:$AR$397,$AS$386:$AS$397)&gt;0.5,0.5,0)),0)</f>
        <v/>
      </c>
      <c r="AV398">
        <f>($AQ$398+(AT398*(AS398-1)))</f>
        <v/>
      </c>
      <c r="AW398">
        <f>($AR$398+(AU398*(AS398-1)))</f>
        <v/>
      </c>
      <c r="AX398">
        <f>IF(AT398&gt;0,AV398+AT398,AV398)</f>
        <v/>
      </c>
      <c r="AY398">
        <f>IF(AU398&lt;0,AW398+AU398,AW398)</f>
        <v/>
      </c>
      <c r="BA398" s="14">
        <f>IFERROR(AX398-AQ398,"")</f>
        <v/>
      </c>
      <c r="BB398" s="14">
        <f>IFERROR(AY398-AR398,"")</f>
        <v/>
      </c>
      <c r="BD398">
        <f>AH398</f>
        <v/>
      </c>
      <c r="BE398">
        <f>AI398</f>
        <v/>
      </c>
      <c r="BF398">
        <f>AJ398</f>
        <v/>
      </c>
      <c r="BG398" s="14">
        <f>L398</f>
        <v/>
      </c>
      <c r="BH398" s="14">
        <f>IF(X398="","",X398)</f>
        <v/>
      </c>
      <c r="BI398" s="14">
        <f>IF(Y398="","",Y398)</f>
        <v/>
      </c>
      <c r="BJ398">
        <f>Z398</f>
        <v/>
      </c>
      <c r="BK398">
        <f>AA398</f>
        <v/>
      </c>
      <c r="BL398">
        <f>IFERROR(AX398,"")</f>
        <v/>
      </c>
      <c r="BM398">
        <f>IFERROR(AY398,"")</f>
        <v/>
      </c>
    </row>
    <row r="399" ht="14.25" customHeight="1">
      <c r="A399">
        <f>ALGLIB_SSA_XAUUSD!AA399</f>
        <v/>
      </c>
      <c r="B399">
        <f>IF($A399="","",INDEX(ALGLIB_SSA_XAUUSD!$B$2:$B$2401,MATCH($A399,ALGLIB_SSA_XAUUSD!$A$2:$A$2401,1)))</f>
        <v/>
      </c>
      <c r="C399">
        <f>IF($A399="","",INDEX(ALGLIB_SSA_XAUUSD!$C$2:$C$2401,MATCH($A399,ALGLIB_SSA_XAUUSD!$A$2:$A$2401,1)))</f>
        <v/>
      </c>
      <c r="D399" s="14">
        <f>IF($A399="","",INT((ROW()-2)/12)+1)</f>
        <v/>
      </c>
      <c r="E399" s="14">
        <f>IF(AND(E410&lt;&gt;"",D410=D398+1),E398+(E410-E398)*1/12,"")</f>
        <v/>
      </c>
      <c r="F399" s="14">
        <f>IF(AND(F410&lt;&gt;"",D410=D398+1),F398+(F410-F398)*1/12,"")</f>
        <v/>
      </c>
      <c r="G399" s="14">
        <f>IF(AND(G410&lt;&gt;"",D410=D398+1),G398+(G410-G398)*1/12,"")</f>
        <v/>
      </c>
      <c r="H399" s="14">
        <f>IF(AND(H410&lt;&gt;"",D410=D398+1),H398+(H410-H398)*1/12,"")</f>
        <v/>
      </c>
      <c r="I399" s="14">
        <f>IF(AND(L410&lt;&gt;"",D410=D398+1),I398+(I410-I398)*1/12,"")</f>
        <v/>
      </c>
      <c r="J399">
        <f>_xlfn.XLOOKUP($A399,ALGLIB_SSA_XAUUSD!$AA$2:$AA$2401,ALGLIB_SSA_XAUUSD!$P$2:$P$2401,"",0)</f>
        <v/>
      </c>
      <c r="K399">
        <f>_xlfn.XLOOKUP($A399,ALGLIB_SSA_XAUUSD!$AA$2:$AA$2401,ALGLIB_SSA_XAUUSD!$Q$2:$Q$2401,"",0)</f>
        <v/>
      </c>
      <c r="L399">
        <f>_xlfn.XLOOKUP($A399,ALGLIB_SSA_XAUUSD!$AA$2:$AA$2401,ALGLIB_SSA_XAUUSD!$R$2:$R$2401,"",0)</f>
        <v/>
      </c>
      <c r="M399">
        <f>_xlfn.XLOOKUP($A399,ALGLIB_SSA_XAUUSD!$AA$2:$AA$2401,ALGLIB_SSA_XAUUSD!$S$2:$S$2401,"",0)</f>
        <v/>
      </c>
      <c r="N399">
        <f>_xlfn.XLOOKUP($A399,ALGLIB_SSA_XAUUSD!$AA$2:$AA$2401,ALGLIB_SSA_XAUUSD!$T$2:$T$2401,"",0)</f>
        <v/>
      </c>
      <c r="O399">
        <f>_xlfn.XLOOKUP($A399,ALGLIB_SSA_XAUUSD!$AA$2:$AA$2401,ALGLIB_SSA_XAUUSD!$U$2:$U$2401,"",0)</f>
        <v/>
      </c>
      <c r="P399">
        <f>_xlfn.XLOOKUP($A399,ALGLIB_SSA_XAUUSD!$AA$2:$AA$2401,ALGLIB_SSA_XAUUSD!$V$2:$V$2401,"",0)</f>
        <v/>
      </c>
      <c r="S399">
        <f>A399</f>
        <v/>
      </c>
      <c r="T399">
        <f>J399</f>
        <v/>
      </c>
      <c r="U399">
        <f>K399</f>
        <v/>
      </c>
      <c r="V399" s="14">
        <f>IF($A399="","",MOD(ROW()-2,12)+1)</f>
        <v/>
      </c>
      <c r="W399">
        <f>L399</f>
        <v/>
      </c>
      <c r="X399" s="14">
        <f>IF(F399="","",F399)</f>
        <v/>
      </c>
      <c r="Y399" s="14">
        <f>IF(G399="","",G399)</f>
        <v/>
      </c>
      <c r="Z399">
        <f>M399</f>
        <v/>
      </c>
      <c r="AA399">
        <f>N399</f>
        <v/>
      </c>
      <c r="AB399" s="14">
        <f>IF(H399="","",H399)</f>
        <v/>
      </c>
      <c r="AC399">
        <f>O399</f>
        <v/>
      </c>
      <c r="AD399" s="14">
        <f>IF(I399="","",I399)</f>
        <v/>
      </c>
      <c r="AE399">
        <f>P399</f>
        <v/>
      </c>
      <c r="AH399">
        <f>IF(S399&lt;&gt;"",S399,AH398+900)</f>
        <v/>
      </c>
      <c r="AI399">
        <f>IF(T399&lt;&gt;"",T399,AI398)</f>
        <v/>
      </c>
      <c r="AJ399">
        <f>IF(U399&lt;&gt;"",U399,AJ398)</f>
        <v/>
      </c>
      <c r="AK399">
        <f>IF(W399&lt;&gt;"",W399,"")</f>
        <v/>
      </c>
      <c r="AL399" s="14">
        <f>IF(X399&lt;&gt;"",X399,"")</f>
        <v/>
      </c>
      <c r="AM399" s="14">
        <f>IF(Y399&lt;&gt;"",Y399,"")</f>
        <v/>
      </c>
      <c r="AN399" s="14">
        <f>IF(OR(AL399="",AM399=""),"",AL399-AM399)</f>
        <v/>
      </c>
      <c r="AO399">
        <f>IF(AN399="","",IF(AN399&gt;0,"Bullish","Bearish"))</f>
        <v/>
      </c>
      <c r="AP399">
        <f>IF(AO399="",AP398,AO399)</f>
        <v/>
      </c>
      <c r="AQ399" s="14">
        <f>IF(AB399&lt;&gt;"",AB399,"")</f>
        <v/>
      </c>
      <c r="AR399" s="14">
        <f>IF(AD399&lt;&gt;"",AD399,"")</f>
        <v/>
      </c>
      <c r="AS399">
        <f>IF(AS398+1=13,1,AS398+1)</f>
        <v/>
      </c>
      <c r="AT399">
        <f>IFERROR(IF(SLOPE($AQ$386:$AQ$397,$AS$386:$AS$397)&gt;0,MIN(3,ABS(SLOPE($AQ$386:$AQ$397,$AS$386:$AS$397))),IF(SLOPE($AQ$386:$AQ$397,$AS$386:$AS$397)&lt;-0.5,-0.5,0)),0)</f>
        <v/>
      </c>
      <c r="AU399">
        <f>IFERROR(IF(SLOPE($AR$386:$AR$397,$AS$386:$AS$397)&lt;0,MAX(-3,-ABS(SLOPE($AR$386:$AR$397,$AS$386:$AS$397))),IF(SLOPE($AR$386:$AR$397,$AS$386:$AS$397)&gt;0.5,0.5,0)),0)</f>
        <v/>
      </c>
      <c r="AV399">
        <f>($AQ$398+(AT399*(AS399-1)))</f>
        <v/>
      </c>
      <c r="AW399">
        <f>($AR$398+(AU399*(AS399-1)))</f>
        <v/>
      </c>
      <c r="AX399">
        <f>IF(AT399&gt;0,AV399+AT399,AV399)</f>
        <v/>
      </c>
      <c r="AY399">
        <f>IF(AU399&lt;0,AW399+AU399,AW399)</f>
        <v/>
      </c>
      <c r="BA399" s="14">
        <f>IFERROR(AX399-AQ399,"")</f>
        <v/>
      </c>
      <c r="BB399" s="14">
        <f>IFERROR(AY399-AR399,"")</f>
        <v/>
      </c>
      <c r="BD399">
        <f>AH399</f>
        <v/>
      </c>
      <c r="BE399">
        <f>AI399</f>
        <v/>
      </c>
      <c r="BF399">
        <f>AJ399</f>
        <v/>
      </c>
      <c r="BG399" s="14">
        <f>L399</f>
        <v/>
      </c>
      <c r="BH399" s="14">
        <f>IF(X399="","",X399)</f>
        <v/>
      </c>
      <c r="BI399" s="14">
        <f>IF(Y399="","",Y399)</f>
        <v/>
      </c>
      <c r="BJ399">
        <f>Z399</f>
        <v/>
      </c>
      <c r="BK399">
        <f>AA399</f>
        <v/>
      </c>
      <c r="BL399">
        <f>IFERROR(AX399,"")</f>
        <v/>
      </c>
      <c r="BM399">
        <f>IFERROR(AY399,"")</f>
        <v/>
      </c>
    </row>
    <row r="400" ht="14.25" customHeight="1">
      <c r="A400">
        <f>ALGLIB_SSA_XAUUSD!AA400</f>
        <v/>
      </c>
      <c r="B400">
        <f>IF($A400="","",INDEX(ALGLIB_SSA_XAUUSD!$B$2:$B$2401,MATCH($A400,ALGLIB_SSA_XAUUSD!$A$2:$A$2401,1)))</f>
        <v/>
      </c>
      <c r="C400">
        <f>IF($A400="","",INDEX(ALGLIB_SSA_XAUUSD!$C$2:$C$2401,MATCH($A400,ALGLIB_SSA_XAUUSD!$A$2:$A$2401,1)))</f>
        <v/>
      </c>
      <c r="D400" s="14">
        <f>IF($A400="","",INT((ROW()-2)/12)+1)</f>
        <v/>
      </c>
      <c r="E400" s="14">
        <f>IF(AND(E410&lt;&gt;"",D410=D398+1),E398+(E410-E398)*2/12,"")</f>
        <v/>
      </c>
      <c r="F400" s="14">
        <f>IF(AND(F410&lt;&gt;"",D410=D398+1),F398+(F410-F398)*2/12,"")</f>
        <v/>
      </c>
      <c r="G400" s="14">
        <f>IF(AND(G410&lt;&gt;"",D410=D398+1),G398+(G410-G398)*2/12,"")</f>
        <v/>
      </c>
      <c r="H400" s="14">
        <f>IF(AND(H410&lt;&gt;"",D410=D398+1),H398+(H410-H398)*2/12,"")</f>
        <v/>
      </c>
      <c r="I400" s="14">
        <f>IF(AND(L410&lt;&gt;"",D410=D398+1),I398+(I410-I398)*2/12,"")</f>
        <v/>
      </c>
      <c r="J400">
        <f>_xlfn.XLOOKUP($A400,ALGLIB_SSA_XAUUSD!$AA$2:$AA$2401,ALGLIB_SSA_XAUUSD!$P$2:$P$2401,"",0)</f>
        <v/>
      </c>
      <c r="K400">
        <f>_xlfn.XLOOKUP($A400,ALGLIB_SSA_XAUUSD!$AA$2:$AA$2401,ALGLIB_SSA_XAUUSD!$Q$2:$Q$2401,"",0)</f>
        <v/>
      </c>
      <c r="L400">
        <f>_xlfn.XLOOKUP($A400,ALGLIB_SSA_XAUUSD!$AA$2:$AA$2401,ALGLIB_SSA_XAUUSD!$R$2:$R$2401,"",0)</f>
        <v/>
      </c>
      <c r="M400">
        <f>_xlfn.XLOOKUP($A400,ALGLIB_SSA_XAUUSD!$AA$2:$AA$2401,ALGLIB_SSA_XAUUSD!$S$2:$S$2401,"",0)</f>
        <v/>
      </c>
      <c r="N400">
        <f>_xlfn.XLOOKUP($A400,ALGLIB_SSA_XAUUSD!$AA$2:$AA$2401,ALGLIB_SSA_XAUUSD!$T$2:$T$2401,"",0)</f>
        <v/>
      </c>
      <c r="O400">
        <f>_xlfn.XLOOKUP($A400,ALGLIB_SSA_XAUUSD!$AA$2:$AA$2401,ALGLIB_SSA_XAUUSD!$U$2:$U$2401,"",0)</f>
        <v/>
      </c>
      <c r="P400">
        <f>_xlfn.XLOOKUP($A400,ALGLIB_SSA_XAUUSD!$AA$2:$AA$2401,ALGLIB_SSA_XAUUSD!$V$2:$V$2401,"",0)</f>
        <v/>
      </c>
      <c r="S400">
        <f>A400</f>
        <v/>
      </c>
      <c r="T400">
        <f>J400</f>
        <v/>
      </c>
      <c r="U400">
        <f>K400</f>
        <v/>
      </c>
      <c r="V400" s="14">
        <f>IF($A400="","",MOD(ROW()-2,12)+1)</f>
        <v/>
      </c>
      <c r="W400">
        <f>L400</f>
        <v/>
      </c>
      <c r="X400" s="14">
        <f>IF(F400="","",F400)</f>
        <v/>
      </c>
      <c r="Y400" s="14">
        <f>IF(G400="","",G400)</f>
        <v/>
      </c>
      <c r="Z400">
        <f>M400</f>
        <v/>
      </c>
      <c r="AA400">
        <f>N400</f>
        <v/>
      </c>
      <c r="AB400" s="14">
        <f>IF(H400="","",H400)</f>
        <v/>
      </c>
      <c r="AC400">
        <f>O400</f>
        <v/>
      </c>
      <c r="AD400" s="14">
        <f>IF(I400="","",I400)</f>
        <v/>
      </c>
      <c r="AE400">
        <f>P400</f>
        <v/>
      </c>
      <c r="AH400">
        <f>IF(S400&lt;&gt;"",S400,AH399+900)</f>
        <v/>
      </c>
      <c r="AI400">
        <f>IF(T400&lt;&gt;"",T400,AI399)</f>
        <v/>
      </c>
      <c r="AJ400">
        <f>IF(U400&lt;&gt;"",U400,AJ399)</f>
        <v/>
      </c>
      <c r="AK400">
        <f>IF(W400&lt;&gt;"",W400,"")</f>
        <v/>
      </c>
      <c r="AL400" s="14">
        <f>IF(X400&lt;&gt;"",X400,"")</f>
        <v/>
      </c>
      <c r="AM400" s="14">
        <f>IF(Y400&lt;&gt;"",Y400,"")</f>
        <v/>
      </c>
      <c r="AN400" s="14">
        <f>IF(OR(AL400="",AM400=""),"",AL400-AM400)</f>
        <v/>
      </c>
      <c r="AO400">
        <f>IF(AN400="","",IF(AN400&gt;0,"Bullish","Bearish"))</f>
        <v/>
      </c>
      <c r="AP400">
        <f>IF(AO400="",AP399,AO400)</f>
        <v/>
      </c>
      <c r="AQ400" s="14">
        <f>IF(AB400&lt;&gt;"",AB400,"")</f>
        <v/>
      </c>
      <c r="AR400" s="14">
        <f>IF(AD400&lt;&gt;"",AD400,"")</f>
        <v/>
      </c>
      <c r="AS400">
        <f>IF(AS399+1=13,1,AS399+1)</f>
        <v/>
      </c>
      <c r="AT400">
        <f>IFERROR(IF(SLOPE($AQ$386:$AQ$397,$AS$386:$AS$397)&gt;0,MIN(3,ABS(SLOPE($AQ$386:$AQ$397,$AS$386:$AS$397))),IF(SLOPE($AQ$386:$AQ$397,$AS$386:$AS$397)&lt;-0.5,-0.5,0)),0)</f>
        <v/>
      </c>
      <c r="AU400">
        <f>IFERROR(IF(SLOPE($AR$386:$AR$397,$AS$386:$AS$397)&lt;0,MAX(-3,-ABS(SLOPE($AR$386:$AR$397,$AS$386:$AS$397))),IF(SLOPE($AR$386:$AR$397,$AS$386:$AS$397)&gt;0.5,0.5,0)),0)</f>
        <v/>
      </c>
      <c r="AV400">
        <f>($AQ$398+(AT400*(AS400-1)))</f>
        <v/>
      </c>
      <c r="AW400">
        <f>($AR$398+(AU400*(AS400-1)))</f>
        <v/>
      </c>
      <c r="AX400">
        <f>IF(AT400&gt;0,AV400+AT400,AV400)</f>
        <v/>
      </c>
      <c r="AY400">
        <f>IF(AU400&lt;0,AW400+AU400,AW400)</f>
        <v/>
      </c>
      <c r="BA400" s="14">
        <f>IFERROR(AX400-AQ400,"")</f>
        <v/>
      </c>
      <c r="BB400" s="14">
        <f>IFERROR(AY400-AR400,"")</f>
        <v/>
      </c>
      <c r="BD400">
        <f>AH400</f>
        <v/>
      </c>
      <c r="BE400">
        <f>AI400</f>
        <v/>
      </c>
      <c r="BF400">
        <f>AJ400</f>
        <v/>
      </c>
      <c r="BG400" s="14">
        <f>L400</f>
        <v/>
      </c>
      <c r="BH400" s="14">
        <f>IF(X400="","",X400)</f>
        <v/>
      </c>
      <c r="BI400" s="14">
        <f>IF(Y400="","",Y400)</f>
        <v/>
      </c>
      <c r="BJ400">
        <f>Z400</f>
        <v/>
      </c>
      <c r="BK400">
        <f>AA400</f>
        <v/>
      </c>
      <c r="BL400">
        <f>IFERROR(AX400,"")</f>
        <v/>
      </c>
      <c r="BM400">
        <f>IFERROR(AY400,"")</f>
        <v/>
      </c>
    </row>
    <row r="401" ht="14.25" customHeight="1">
      <c r="A401">
        <f>ALGLIB_SSA_XAUUSD!AA401</f>
        <v/>
      </c>
      <c r="B401">
        <f>IF($A401="","",INDEX(ALGLIB_SSA_XAUUSD!$B$2:$B$2401,MATCH($A401,ALGLIB_SSA_XAUUSD!$A$2:$A$2401,1)))</f>
        <v/>
      </c>
      <c r="C401">
        <f>IF($A401="","",INDEX(ALGLIB_SSA_XAUUSD!$C$2:$C$2401,MATCH($A401,ALGLIB_SSA_XAUUSD!$A$2:$A$2401,1)))</f>
        <v/>
      </c>
      <c r="D401" s="14">
        <f>IF($A401="","",INT((ROW()-2)/12)+1)</f>
        <v/>
      </c>
      <c r="E401" s="14">
        <f>IF(AND(E410&lt;&gt;"",D410=D398+1),E398+(E410-E398)*3/12,"")</f>
        <v/>
      </c>
      <c r="F401" s="14">
        <f>IF(AND(F410&lt;&gt;"",D410=D398+1),F398+(F410-F398)*3/12,"")</f>
        <v/>
      </c>
      <c r="G401" s="14">
        <f>IF(AND(G410&lt;&gt;"",D410=D398+1),G398+(G410-G398)*3/12,"")</f>
        <v/>
      </c>
      <c r="H401" s="14">
        <f>IF(AND(H410&lt;&gt;"",D410=D398+1),H398+(H410-H398)*3/12,"")</f>
        <v/>
      </c>
      <c r="I401" s="14">
        <f>IF(AND(L410&lt;&gt;"",D410=D398+1),I398+(I410-I398)*3/12,"")</f>
        <v/>
      </c>
      <c r="J401">
        <f>_xlfn.XLOOKUP($A401,ALGLIB_SSA_XAUUSD!$AA$2:$AA$2401,ALGLIB_SSA_XAUUSD!$P$2:$P$2401,"",0)</f>
        <v/>
      </c>
      <c r="K401">
        <f>_xlfn.XLOOKUP($A401,ALGLIB_SSA_XAUUSD!$AA$2:$AA$2401,ALGLIB_SSA_XAUUSD!$Q$2:$Q$2401,"",0)</f>
        <v/>
      </c>
      <c r="L401">
        <f>_xlfn.XLOOKUP($A401,ALGLIB_SSA_XAUUSD!$AA$2:$AA$2401,ALGLIB_SSA_XAUUSD!$R$2:$R$2401,"",0)</f>
        <v/>
      </c>
      <c r="M401">
        <f>_xlfn.XLOOKUP($A401,ALGLIB_SSA_XAUUSD!$AA$2:$AA$2401,ALGLIB_SSA_XAUUSD!$S$2:$S$2401,"",0)</f>
        <v/>
      </c>
      <c r="N401">
        <f>_xlfn.XLOOKUP($A401,ALGLIB_SSA_XAUUSD!$AA$2:$AA$2401,ALGLIB_SSA_XAUUSD!$T$2:$T$2401,"",0)</f>
        <v/>
      </c>
      <c r="O401">
        <f>_xlfn.XLOOKUP($A401,ALGLIB_SSA_XAUUSD!$AA$2:$AA$2401,ALGLIB_SSA_XAUUSD!$U$2:$U$2401,"",0)</f>
        <v/>
      </c>
      <c r="P401">
        <f>_xlfn.XLOOKUP($A401,ALGLIB_SSA_XAUUSD!$AA$2:$AA$2401,ALGLIB_SSA_XAUUSD!$V$2:$V$2401,"",0)</f>
        <v/>
      </c>
      <c r="S401">
        <f>A401</f>
        <v/>
      </c>
      <c r="T401">
        <f>J401</f>
        <v/>
      </c>
      <c r="U401">
        <f>K401</f>
        <v/>
      </c>
      <c r="V401" s="14">
        <f>IF($A401="","",MOD(ROW()-2,12)+1)</f>
        <v/>
      </c>
      <c r="W401">
        <f>L401</f>
        <v/>
      </c>
      <c r="X401" s="14">
        <f>IF(F401="","",F401)</f>
        <v/>
      </c>
      <c r="Y401" s="14">
        <f>IF(G401="","",G401)</f>
        <v/>
      </c>
      <c r="Z401">
        <f>M401</f>
        <v/>
      </c>
      <c r="AA401">
        <f>N401</f>
        <v/>
      </c>
      <c r="AB401" s="14">
        <f>IF(H401="","",H401)</f>
        <v/>
      </c>
      <c r="AC401">
        <f>O401</f>
        <v/>
      </c>
      <c r="AD401" s="14">
        <f>IF(I401="","",I401)</f>
        <v/>
      </c>
      <c r="AE401">
        <f>P401</f>
        <v/>
      </c>
      <c r="AH401">
        <f>IF(S401&lt;&gt;"",S401,AH400+900)</f>
        <v/>
      </c>
      <c r="AI401">
        <f>IF(T401&lt;&gt;"",T401,AI400)</f>
        <v/>
      </c>
      <c r="AJ401">
        <f>IF(U401&lt;&gt;"",U401,AJ400)</f>
        <v/>
      </c>
      <c r="AK401">
        <f>IF(W401&lt;&gt;"",W401,"")</f>
        <v/>
      </c>
      <c r="AL401" s="14">
        <f>IF(X401&lt;&gt;"",X401,"")</f>
        <v/>
      </c>
      <c r="AM401" s="14">
        <f>IF(Y401&lt;&gt;"",Y401,"")</f>
        <v/>
      </c>
      <c r="AN401" s="14">
        <f>IF(OR(AL401="",AM401=""),"",AL401-AM401)</f>
        <v/>
      </c>
      <c r="AO401">
        <f>IF(AN401="","",IF(AN401&gt;0,"Bullish","Bearish"))</f>
        <v/>
      </c>
      <c r="AP401">
        <f>IF(AO401="",AP400,AO401)</f>
        <v/>
      </c>
      <c r="AQ401" s="14">
        <f>IF(AB401&lt;&gt;"",AB401,"")</f>
        <v/>
      </c>
      <c r="AR401" s="14">
        <f>IF(AD401&lt;&gt;"",AD401,"")</f>
        <v/>
      </c>
      <c r="AS401">
        <f>IF(AS400+1=13,1,AS400+1)</f>
        <v/>
      </c>
      <c r="AT401">
        <f>IFERROR(IF(SLOPE($AQ$386:$AQ$397,$AS$386:$AS$397)&gt;0,MIN(3,ABS(SLOPE($AQ$386:$AQ$397,$AS$386:$AS$397))),IF(SLOPE($AQ$386:$AQ$397,$AS$386:$AS$397)&lt;-0.5,-0.5,0)),0)</f>
        <v/>
      </c>
      <c r="AU401">
        <f>IFERROR(IF(SLOPE($AR$386:$AR$397,$AS$386:$AS$397)&lt;0,MAX(-3,-ABS(SLOPE($AR$386:$AR$397,$AS$386:$AS$397))),IF(SLOPE($AR$386:$AR$397,$AS$386:$AS$397)&gt;0.5,0.5,0)),0)</f>
        <v/>
      </c>
      <c r="AV401">
        <f>($AQ$398+(AT401*(AS401-1)))</f>
        <v/>
      </c>
      <c r="AW401">
        <f>($AR$398+(AU401*(AS401-1)))</f>
        <v/>
      </c>
      <c r="AX401">
        <f>IF(AT401&gt;0,AV401+AT401,AV401)</f>
        <v/>
      </c>
      <c r="AY401">
        <f>IF(AU401&lt;0,AW401+AU401,AW401)</f>
        <v/>
      </c>
      <c r="BA401" s="14">
        <f>IFERROR(AX401-AQ401,"")</f>
        <v/>
      </c>
      <c r="BB401" s="14">
        <f>IFERROR(AY401-AR401,"")</f>
        <v/>
      </c>
      <c r="BD401">
        <f>AH401</f>
        <v/>
      </c>
      <c r="BE401">
        <f>AI401</f>
        <v/>
      </c>
      <c r="BF401">
        <f>AJ401</f>
        <v/>
      </c>
      <c r="BG401" s="14">
        <f>L401</f>
        <v/>
      </c>
      <c r="BH401" s="14">
        <f>IF(X401="","",X401)</f>
        <v/>
      </c>
      <c r="BI401" s="14">
        <f>IF(Y401="","",Y401)</f>
        <v/>
      </c>
      <c r="BJ401">
        <f>Z401</f>
        <v/>
      </c>
      <c r="BK401">
        <f>AA401</f>
        <v/>
      </c>
      <c r="BL401">
        <f>IFERROR(AX401,"")</f>
        <v/>
      </c>
      <c r="BM401">
        <f>IFERROR(AY401,"")</f>
        <v/>
      </c>
    </row>
    <row r="402" ht="14.25" customHeight="1">
      <c r="A402">
        <f>ALGLIB_SSA_XAUUSD!AA402</f>
        <v/>
      </c>
      <c r="B402">
        <f>IF($A402="","",INDEX(ALGLIB_SSA_XAUUSD!$B$2:$B$2401,MATCH($A402,ALGLIB_SSA_XAUUSD!$A$2:$A$2401,1)))</f>
        <v/>
      </c>
      <c r="C402">
        <f>IF($A402="","",INDEX(ALGLIB_SSA_XAUUSD!$C$2:$C$2401,MATCH($A402,ALGLIB_SSA_XAUUSD!$A$2:$A$2401,1)))</f>
        <v/>
      </c>
      <c r="D402" s="14">
        <f>IF($A402="","",INT((ROW()-2)/12)+1)</f>
        <v/>
      </c>
      <c r="E402" s="14">
        <f>IF(AND(E410&lt;&gt;"",D410=D398+1),E398+(E410-E398)*4/12,"")</f>
        <v/>
      </c>
      <c r="F402" s="14">
        <f>IF(AND(F410&lt;&gt;"",D410=D398+1),F398+(F410-F398)*4/12,"")</f>
        <v/>
      </c>
      <c r="G402" s="14">
        <f>IF(AND(G410&lt;&gt;"",D410=D398+1),G398+(G410-G398)*4/12,"")</f>
        <v/>
      </c>
      <c r="H402" s="14">
        <f>IF(AND(H410&lt;&gt;"",D410=D398+1),H398+(H410-H398)*4/12,"")</f>
        <v/>
      </c>
      <c r="I402" s="14">
        <f>IF(AND(L410&lt;&gt;"",D410=D398+1),I398+(I410-I398)*4/12,"")</f>
        <v/>
      </c>
      <c r="J402">
        <f>_xlfn.XLOOKUP($A402,ALGLIB_SSA_XAUUSD!$AA$2:$AA$2401,ALGLIB_SSA_XAUUSD!$P$2:$P$2401,"",0)</f>
        <v/>
      </c>
      <c r="K402">
        <f>_xlfn.XLOOKUP($A402,ALGLIB_SSA_XAUUSD!$AA$2:$AA$2401,ALGLIB_SSA_XAUUSD!$Q$2:$Q$2401,"",0)</f>
        <v/>
      </c>
      <c r="L402">
        <f>_xlfn.XLOOKUP($A402,ALGLIB_SSA_XAUUSD!$AA$2:$AA$2401,ALGLIB_SSA_XAUUSD!$R$2:$R$2401,"",0)</f>
        <v/>
      </c>
      <c r="M402">
        <f>_xlfn.XLOOKUP($A402,ALGLIB_SSA_XAUUSD!$AA$2:$AA$2401,ALGLIB_SSA_XAUUSD!$S$2:$S$2401,"",0)</f>
        <v/>
      </c>
      <c r="N402">
        <f>_xlfn.XLOOKUP($A402,ALGLIB_SSA_XAUUSD!$AA$2:$AA$2401,ALGLIB_SSA_XAUUSD!$T$2:$T$2401,"",0)</f>
        <v/>
      </c>
      <c r="O402">
        <f>_xlfn.XLOOKUP($A402,ALGLIB_SSA_XAUUSD!$AA$2:$AA$2401,ALGLIB_SSA_XAUUSD!$U$2:$U$2401,"",0)</f>
        <v/>
      </c>
      <c r="P402">
        <f>_xlfn.XLOOKUP($A402,ALGLIB_SSA_XAUUSD!$AA$2:$AA$2401,ALGLIB_SSA_XAUUSD!$V$2:$V$2401,"",0)</f>
        <v/>
      </c>
      <c r="S402">
        <f>A402</f>
        <v/>
      </c>
      <c r="T402">
        <f>J402</f>
        <v/>
      </c>
      <c r="U402">
        <f>K402</f>
        <v/>
      </c>
      <c r="V402" s="14">
        <f>IF($A402="","",MOD(ROW()-2,12)+1)</f>
        <v/>
      </c>
      <c r="W402">
        <f>L402</f>
        <v/>
      </c>
      <c r="X402" s="14">
        <f>IF(F402="","",F402)</f>
        <v/>
      </c>
      <c r="Y402" s="14">
        <f>IF(G402="","",G402)</f>
        <v/>
      </c>
      <c r="Z402">
        <f>M402</f>
        <v/>
      </c>
      <c r="AA402">
        <f>N402</f>
        <v/>
      </c>
      <c r="AB402" s="14">
        <f>IF(H402="","",H402)</f>
        <v/>
      </c>
      <c r="AC402">
        <f>O402</f>
        <v/>
      </c>
      <c r="AD402" s="14">
        <f>IF(I402="","",I402)</f>
        <v/>
      </c>
      <c r="AE402">
        <f>P402</f>
        <v/>
      </c>
      <c r="AH402">
        <f>IF(S402&lt;&gt;"",S402,AH401+900)</f>
        <v/>
      </c>
      <c r="AI402">
        <f>IF(T402&lt;&gt;"",T402,AI401)</f>
        <v/>
      </c>
      <c r="AJ402">
        <f>IF(U402&lt;&gt;"",U402,AJ401)</f>
        <v/>
      </c>
      <c r="AK402">
        <f>IF(W402&lt;&gt;"",W402,"")</f>
        <v/>
      </c>
      <c r="AL402" s="14">
        <f>IF(X402&lt;&gt;"",X402,"")</f>
        <v/>
      </c>
      <c r="AM402" s="14">
        <f>IF(Y402&lt;&gt;"",Y402,"")</f>
        <v/>
      </c>
      <c r="AN402" s="14">
        <f>IF(OR(AL402="",AM402=""),"",AL402-AM402)</f>
        <v/>
      </c>
      <c r="AO402">
        <f>IF(AN402="","",IF(AN402&gt;0,"Bullish","Bearish"))</f>
        <v/>
      </c>
      <c r="AP402">
        <f>IF(AO402="",AP401,AO402)</f>
        <v/>
      </c>
      <c r="AQ402" s="14">
        <f>IF(AB402&lt;&gt;"",AB402,"")</f>
        <v/>
      </c>
      <c r="AR402" s="14">
        <f>IF(AD402&lt;&gt;"",AD402,"")</f>
        <v/>
      </c>
      <c r="AS402">
        <f>IF(AS401+1=13,1,AS401+1)</f>
        <v/>
      </c>
      <c r="AT402">
        <f>IFERROR(IF(SLOPE($AQ$386:$AQ$397,$AS$386:$AS$397)&gt;0,MIN(3,ABS(SLOPE($AQ$386:$AQ$397,$AS$386:$AS$397))),IF(SLOPE($AQ$386:$AQ$397,$AS$386:$AS$397)&lt;-0.5,-0.5,0)),0)</f>
        <v/>
      </c>
      <c r="AU402">
        <f>IFERROR(IF(SLOPE($AR$386:$AR$397,$AS$386:$AS$397)&lt;0,MAX(-3,-ABS(SLOPE($AR$386:$AR$397,$AS$386:$AS$397))),IF(SLOPE($AR$386:$AR$397,$AS$386:$AS$397)&gt;0.5,0.5,0)),0)</f>
        <v/>
      </c>
      <c r="AV402">
        <f>($AQ$398+(AT402*(AS402-1)))</f>
        <v/>
      </c>
      <c r="AW402">
        <f>($AR$398+(AU402*(AS402-1)))</f>
        <v/>
      </c>
      <c r="AX402">
        <f>IF(AT402&gt;0,AV402+AT402,AV402)</f>
        <v/>
      </c>
      <c r="AY402">
        <f>IF(AU402&lt;0,AW402+AU402,AW402)</f>
        <v/>
      </c>
      <c r="BA402" s="14">
        <f>IFERROR(AX402-AQ402,"")</f>
        <v/>
      </c>
      <c r="BB402" s="14">
        <f>IFERROR(AY402-AR402,"")</f>
        <v/>
      </c>
      <c r="BD402">
        <f>AH402</f>
        <v/>
      </c>
      <c r="BE402">
        <f>AI402</f>
        <v/>
      </c>
      <c r="BF402">
        <f>AJ402</f>
        <v/>
      </c>
      <c r="BG402" s="14">
        <f>L402</f>
        <v/>
      </c>
      <c r="BH402" s="14">
        <f>IF(X402="","",X402)</f>
        <v/>
      </c>
      <c r="BI402" s="14">
        <f>IF(Y402="","",Y402)</f>
        <v/>
      </c>
      <c r="BJ402">
        <f>Z402</f>
        <v/>
      </c>
      <c r="BK402">
        <f>AA402</f>
        <v/>
      </c>
      <c r="BL402">
        <f>IFERROR(AX402,"")</f>
        <v/>
      </c>
      <c r="BM402">
        <f>IFERROR(AY402,"")</f>
        <v/>
      </c>
    </row>
    <row r="403" ht="14.25" customHeight="1">
      <c r="A403">
        <f>ALGLIB_SSA_XAUUSD!AA403</f>
        <v/>
      </c>
      <c r="B403">
        <f>IF($A403="","",INDEX(ALGLIB_SSA_XAUUSD!$B$2:$B$2401,MATCH($A403,ALGLIB_SSA_XAUUSD!$A$2:$A$2401,1)))</f>
        <v/>
      </c>
      <c r="C403">
        <f>IF($A403="","",INDEX(ALGLIB_SSA_XAUUSD!$C$2:$C$2401,MATCH($A403,ALGLIB_SSA_XAUUSD!$A$2:$A$2401,1)))</f>
        <v/>
      </c>
      <c r="D403" s="14">
        <f>IF($A403="","",INT((ROW()-2)/12)+1)</f>
        <v/>
      </c>
      <c r="E403" s="14">
        <f>IF(AND(E410&lt;&gt;"",D410=D398+1),E398+(E410-E398)*5/12,"")</f>
        <v/>
      </c>
      <c r="F403" s="14">
        <f>IF(AND(F410&lt;&gt;"",D410=D398+1),F398+(F410-F398)*5/12,"")</f>
        <v/>
      </c>
      <c r="G403" s="14">
        <f>IF(AND(G410&lt;&gt;"",D410=D398+1),G398+(G410-G398)*5/12,"")</f>
        <v/>
      </c>
      <c r="H403" s="14">
        <f>IF(AND(H410&lt;&gt;"",D410=D398+1),H398+(H410-H398)*5/12,"")</f>
        <v/>
      </c>
      <c r="I403" s="14">
        <f>IF(AND(L410&lt;&gt;"",D410=D398+1),I398+(I410-I398)*5/12,"")</f>
        <v/>
      </c>
      <c r="J403">
        <f>_xlfn.XLOOKUP($A403,ALGLIB_SSA_XAUUSD!$AA$2:$AA$2401,ALGLIB_SSA_XAUUSD!$P$2:$P$2401,"",0)</f>
        <v/>
      </c>
      <c r="K403">
        <f>_xlfn.XLOOKUP($A403,ALGLIB_SSA_XAUUSD!$AA$2:$AA$2401,ALGLIB_SSA_XAUUSD!$Q$2:$Q$2401,"",0)</f>
        <v/>
      </c>
      <c r="L403">
        <f>_xlfn.XLOOKUP($A403,ALGLIB_SSA_XAUUSD!$AA$2:$AA$2401,ALGLIB_SSA_XAUUSD!$R$2:$R$2401,"",0)</f>
        <v/>
      </c>
      <c r="M403">
        <f>_xlfn.XLOOKUP($A403,ALGLIB_SSA_XAUUSD!$AA$2:$AA$2401,ALGLIB_SSA_XAUUSD!$S$2:$S$2401,"",0)</f>
        <v/>
      </c>
      <c r="N403">
        <f>_xlfn.XLOOKUP($A403,ALGLIB_SSA_XAUUSD!$AA$2:$AA$2401,ALGLIB_SSA_XAUUSD!$T$2:$T$2401,"",0)</f>
        <v/>
      </c>
      <c r="O403">
        <f>_xlfn.XLOOKUP($A403,ALGLIB_SSA_XAUUSD!$AA$2:$AA$2401,ALGLIB_SSA_XAUUSD!$U$2:$U$2401,"",0)</f>
        <v/>
      </c>
      <c r="P403">
        <f>_xlfn.XLOOKUP($A403,ALGLIB_SSA_XAUUSD!$AA$2:$AA$2401,ALGLIB_SSA_XAUUSD!$V$2:$V$2401,"",0)</f>
        <v/>
      </c>
      <c r="S403">
        <f>A403</f>
        <v/>
      </c>
      <c r="T403">
        <f>J403</f>
        <v/>
      </c>
      <c r="U403">
        <f>K403</f>
        <v/>
      </c>
      <c r="V403" s="14">
        <f>IF($A403="","",MOD(ROW()-2,12)+1)</f>
        <v/>
      </c>
      <c r="W403">
        <f>L403</f>
        <v/>
      </c>
      <c r="X403" s="14">
        <f>IF(F403="","",F403)</f>
        <v/>
      </c>
      <c r="Y403" s="14">
        <f>IF(G403="","",G403)</f>
        <v/>
      </c>
      <c r="Z403">
        <f>M403</f>
        <v/>
      </c>
      <c r="AA403">
        <f>N403</f>
        <v/>
      </c>
      <c r="AB403" s="14">
        <f>IF(H403="","",H403)</f>
        <v/>
      </c>
      <c r="AC403">
        <f>O403</f>
        <v/>
      </c>
      <c r="AD403" s="14">
        <f>IF(I403="","",I403)</f>
        <v/>
      </c>
      <c r="AE403">
        <f>P403</f>
        <v/>
      </c>
      <c r="AH403">
        <f>IF(S403&lt;&gt;"",S403,AH402+900)</f>
        <v/>
      </c>
      <c r="AI403">
        <f>IF(T403&lt;&gt;"",T403,AI402)</f>
        <v/>
      </c>
      <c r="AJ403">
        <f>IF(U403&lt;&gt;"",U403,AJ402)</f>
        <v/>
      </c>
      <c r="AK403">
        <f>IF(W403&lt;&gt;"",W403,"")</f>
        <v/>
      </c>
      <c r="AL403" s="14">
        <f>IF(X403&lt;&gt;"",X403,"")</f>
        <v/>
      </c>
      <c r="AM403" s="14">
        <f>IF(Y403&lt;&gt;"",Y403,"")</f>
        <v/>
      </c>
      <c r="AN403" s="14">
        <f>IF(OR(AL403="",AM403=""),"",AL403-AM403)</f>
        <v/>
      </c>
      <c r="AO403">
        <f>IF(AN403="","",IF(AN403&gt;0,"Bullish","Bearish"))</f>
        <v/>
      </c>
      <c r="AP403">
        <f>IF(AO403="",AP402,AO403)</f>
        <v/>
      </c>
      <c r="AQ403" s="14">
        <f>IF(AB403&lt;&gt;"",AB403,"")</f>
        <v/>
      </c>
      <c r="AR403" s="14">
        <f>IF(AD403&lt;&gt;"",AD403,"")</f>
        <v/>
      </c>
      <c r="AS403">
        <f>IF(AS402+1=13,1,AS402+1)</f>
        <v/>
      </c>
      <c r="AT403">
        <f>IFERROR(IF(SLOPE($AQ$386:$AQ$397,$AS$386:$AS$397)&gt;0,MIN(3,ABS(SLOPE($AQ$386:$AQ$397,$AS$386:$AS$397))),IF(SLOPE($AQ$386:$AQ$397,$AS$386:$AS$397)&lt;-0.5,-0.5,0)),0)</f>
        <v/>
      </c>
      <c r="AU403">
        <f>IFERROR(IF(SLOPE($AR$386:$AR$397,$AS$386:$AS$397)&lt;0,MAX(-3,-ABS(SLOPE($AR$386:$AR$397,$AS$386:$AS$397))),IF(SLOPE($AR$386:$AR$397,$AS$386:$AS$397)&gt;0.5,0.5,0)),0)</f>
        <v/>
      </c>
      <c r="AV403">
        <f>($AQ$398+(AT403*(AS403-1)))</f>
        <v/>
      </c>
      <c r="AW403">
        <f>($AR$398+(AU403*(AS403-1)))</f>
        <v/>
      </c>
      <c r="AX403">
        <f>IF(AT403&gt;0,AV403+AT403,AV403)</f>
        <v/>
      </c>
      <c r="AY403">
        <f>IF(AU403&lt;0,AW403+AU403,AW403)</f>
        <v/>
      </c>
      <c r="BA403" s="14">
        <f>IFERROR(AX403-AQ403,"")</f>
        <v/>
      </c>
      <c r="BB403" s="14">
        <f>IFERROR(AY403-AR403,"")</f>
        <v/>
      </c>
      <c r="BD403">
        <f>AH403</f>
        <v/>
      </c>
      <c r="BE403">
        <f>AI403</f>
        <v/>
      </c>
      <c r="BF403">
        <f>AJ403</f>
        <v/>
      </c>
      <c r="BG403" s="14">
        <f>L403</f>
        <v/>
      </c>
      <c r="BH403" s="14">
        <f>IF(X403="","",X403)</f>
        <v/>
      </c>
      <c r="BI403" s="14">
        <f>IF(Y403="","",Y403)</f>
        <v/>
      </c>
      <c r="BJ403">
        <f>Z403</f>
        <v/>
      </c>
      <c r="BK403">
        <f>AA403</f>
        <v/>
      </c>
      <c r="BL403">
        <f>IFERROR(AX403,"")</f>
        <v/>
      </c>
      <c r="BM403">
        <f>IFERROR(AY403,"")</f>
        <v/>
      </c>
    </row>
    <row r="404" ht="14.25" customHeight="1">
      <c r="A404">
        <f>ALGLIB_SSA_XAUUSD!AA404</f>
        <v/>
      </c>
      <c r="B404">
        <f>IF($A404="","",INDEX(ALGLIB_SSA_XAUUSD!$B$2:$B$2401,MATCH($A404,ALGLIB_SSA_XAUUSD!$A$2:$A$2401,1)))</f>
        <v/>
      </c>
      <c r="C404">
        <f>IF($A404="","",INDEX(ALGLIB_SSA_XAUUSD!$C$2:$C$2401,MATCH($A404,ALGLIB_SSA_XAUUSD!$A$2:$A$2401,1)))</f>
        <v/>
      </c>
      <c r="D404" s="14">
        <f>IF($A404="","",INT((ROW()-2)/12)+1)</f>
        <v/>
      </c>
      <c r="E404" s="14">
        <f>IF(AND(E410&lt;&gt;"",D410=D398+1),E398+(E410-E398)*6/12,"")</f>
        <v/>
      </c>
      <c r="F404" s="14">
        <f>IF(AND(F410&lt;&gt;"",D410=D398+1),F398+(F410-F398)*6/12,"")</f>
        <v/>
      </c>
      <c r="G404" s="14">
        <f>IF(AND(G410&lt;&gt;"",D410=D398+1),G398+(G410-G398)*6/12,"")</f>
        <v/>
      </c>
      <c r="H404" s="14">
        <f>IF(AND(H410&lt;&gt;"",D410=D398+1),H398+(H410-H398)*6/12,"")</f>
        <v/>
      </c>
      <c r="I404" s="14">
        <f>IF(AND(L410&lt;&gt;"",D410=D398+1),I398+(I410-I398)*6/12,"")</f>
        <v/>
      </c>
      <c r="J404">
        <f>_xlfn.XLOOKUP($A404,ALGLIB_SSA_XAUUSD!$AA$2:$AA$2401,ALGLIB_SSA_XAUUSD!$P$2:$P$2401,"",0)</f>
        <v/>
      </c>
      <c r="K404">
        <f>_xlfn.XLOOKUP($A404,ALGLIB_SSA_XAUUSD!$AA$2:$AA$2401,ALGLIB_SSA_XAUUSD!$Q$2:$Q$2401,"",0)</f>
        <v/>
      </c>
      <c r="L404">
        <f>_xlfn.XLOOKUP($A404,ALGLIB_SSA_XAUUSD!$AA$2:$AA$2401,ALGLIB_SSA_XAUUSD!$R$2:$R$2401,"",0)</f>
        <v/>
      </c>
      <c r="M404">
        <f>_xlfn.XLOOKUP($A404,ALGLIB_SSA_XAUUSD!$AA$2:$AA$2401,ALGLIB_SSA_XAUUSD!$S$2:$S$2401,"",0)</f>
        <v/>
      </c>
      <c r="N404">
        <f>_xlfn.XLOOKUP($A404,ALGLIB_SSA_XAUUSD!$AA$2:$AA$2401,ALGLIB_SSA_XAUUSD!$T$2:$T$2401,"",0)</f>
        <v/>
      </c>
      <c r="O404">
        <f>_xlfn.XLOOKUP($A404,ALGLIB_SSA_XAUUSD!$AA$2:$AA$2401,ALGLIB_SSA_XAUUSD!$U$2:$U$2401,"",0)</f>
        <v/>
      </c>
      <c r="P404">
        <f>_xlfn.XLOOKUP($A404,ALGLIB_SSA_XAUUSD!$AA$2:$AA$2401,ALGLIB_SSA_XAUUSD!$V$2:$V$2401,"",0)</f>
        <v/>
      </c>
      <c r="S404">
        <f>A404</f>
        <v/>
      </c>
      <c r="T404">
        <f>J404</f>
        <v/>
      </c>
      <c r="U404">
        <f>K404</f>
        <v/>
      </c>
      <c r="V404" s="14">
        <f>IF($A404="","",MOD(ROW()-2,12)+1)</f>
        <v/>
      </c>
      <c r="W404">
        <f>L404</f>
        <v/>
      </c>
      <c r="X404" s="14">
        <f>IF(F404="","",F404)</f>
        <v/>
      </c>
      <c r="Y404" s="14">
        <f>IF(G404="","",G404)</f>
        <v/>
      </c>
      <c r="Z404">
        <f>M404</f>
        <v/>
      </c>
      <c r="AA404">
        <f>N404</f>
        <v/>
      </c>
      <c r="AB404" s="14">
        <f>IF(H404="","",H404)</f>
        <v/>
      </c>
      <c r="AC404">
        <f>O404</f>
        <v/>
      </c>
      <c r="AD404" s="14">
        <f>IF(I404="","",I404)</f>
        <v/>
      </c>
      <c r="AE404">
        <f>P404</f>
        <v/>
      </c>
      <c r="AH404">
        <f>IF(S404&lt;&gt;"",S404,AH403+900)</f>
        <v/>
      </c>
      <c r="AI404">
        <f>IF(T404&lt;&gt;"",T404,AI403)</f>
        <v/>
      </c>
      <c r="AJ404">
        <f>IF(U404&lt;&gt;"",U404,AJ403)</f>
        <v/>
      </c>
      <c r="AK404">
        <f>IF(W404&lt;&gt;"",W404,"")</f>
        <v/>
      </c>
      <c r="AL404" s="14">
        <f>IF(X404&lt;&gt;"",X404,"")</f>
        <v/>
      </c>
      <c r="AM404" s="14">
        <f>IF(Y404&lt;&gt;"",Y404,"")</f>
        <v/>
      </c>
      <c r="AN404" s="14">
        <f>IF(OR(AL404="",AM404=""),"",AL404-AM404)</f>
        <v/>
      </c>
      <c r="AO404">
        <f>IF(AN404="","",IF(AN404&gt;0,"Bullish","Bearish"))</f>
        <v/>
      </c>
      <c r="AP404">
        <f>IF(AO404="",AP403,AO404)</f>
        <v/>
      </c>
      <c r="AQ404" s="14">
        <f>IF(AB404&lt;&gt;"",AB404,"")</f>
        <v/>
      </c>
      <c r="AR404" s="14">
        <f>IF(AD404&lt;&gt;"",AD404,"")</f>
        <v/>
      </c>
      <c r="AS404">
        <f>IF(AS403+1=13,1,AS403+1)</f>
        <v/>
      </c>
      <c r="AT404">
        <f>IFERROR(IF(SLOPE($AQ$386:$AQ$397,$AS$386:$AS$397)&gt;0,MIN(3,ABS(SLOPE($AQ$386:$AQ$397,$AS$386:$AS$397))),IF(SLOPE($AQ$386:$AQ$397,$AS$386:$AS$397)&lt;-0.5,-0.5,0)),0)</f>
        <v/>
      </c>
      <c r="AU404">
        <f>IFERROR(IF(SLOPE($AR$386:$AR$397,$AS$386:$AS$397)&lt;0,MAX(-3,-ABS(SLOPE($AR$386:$AR$397,$AS$386:$AS$397))),IF(SLOPE($AR$386:$AR$397,$AS$386:$AS$397)&gt;0.5,0.5,0)),0)</f>
        <v/>
      </c>
      <c r="AV404">
        <f>($AQ$398+(AT404*(AS404-1)))</f>
        <v/>
      </c>
      <c r="AW404">
        <f>($AR$398+(AU404*(AS404-1)))</f>
        <v/>
      </c>
      <c r="AX404">
        <f>IF(AT404&gt;0,AV404+AT404,AV404)</f>
        <v/>
      </c>
      <c r="AY404">
        <f>IF(AU404&lt;0,AW404+AU404,AW404)</f>
        <v/>
      </c>
      <c r="BA404" s="14">
        <f>IFERROR(AX404-AQ404,"")</f>
        <v/>
      </c>
      <c r="BB404" s="14">
        <f>IFERROR(AY404-AR404,"")</f>
        <v/>
      </c>
      <c r="BD404">
        <f>AH404</f>
        <v/>
      </c>
      <c r="BE404">
        <f>AI404</f>
        <v/>
      </c>
      <c r="BF404">
        <f>AJ404</f>
        <v/>
      </c>
      <c r="BG404" s="14">
        <f>L404</f>
        <v/>
      </c>
      <c r="BH404" s="14">
        <f>IF(X404="","",X404)</f>
        <v/>
      </c>
      <c r="BI404" s="14">
        <f>IF(Y404="","",Y404)</f>
        <v/>
      </c>
      <c r="BJ404">
        <f>Z404</f>
        <v/>
      </c>
      <c r="BK404">
        <f>AA404</f>
        <v/>
      </c>
      <c r="BL404">
        <f>IFERROR(AX404,"")</f>
        <v/>
      </c>
      <c r="BM404">
        <f>IFERROR(AY404,"")</f>
        <v/>
      </c>
    </row>
    <row r="405" ht="14.25" customHeight="1">
      <c r="A405">
        <f>ALGLIB_SSA_XAUUSD!AA405</f>
        <v/>
      </c>
      <c r="B405">
        <f>IF($A405="","",INDEX(ALGLIB_SSA_XAUUSD!$B$2:$B$2401,MATCH($A405,ALGLIB_SSA_XAUUSD!$A$2:$A$2401,1)))</f>
        <v/>
      </c>
      <c r="C405">
        <f>IF($A405="","",INDEX(ALGLIB_SSA_XAUUSD!$C$2:$C$2401,MATCH($A405,ALGLIB_SSA_XAUUSD!$A$2:$A$2401,1)))</f>
        <v/>
      </c>
      <c r="D405" s="14">
        <f>IF($A405="","",INT((ROW()-2)/12)+1)</f>
        <v/>
      </c>
      <c r="E405" s="14">
        <f>IF(AND(E410&lt;&gt;"",D410=D398+1),E398+(E410-E398)*7/12,"")</f>
        <v/>
      </c>
      <c r="F405" s="14">
        <f>IF(AND(F410&lt;&gt;"",D410=D398+1),F398+(F410-F398)*7/12,"")</f>
        <v/>
      </c>
      <c r="G405" s="14">
        <f>IF(AND(G410&lt;&gt;"",D410=D398+1),G398+(G410-G398)*7/12,"")</f>
        <v/>
      </c>
      <c r="H405" s="14">
        <f>IF(AND(H410&lt;&gt;"",D410=D398+1),H398+(H410-H398)*7/12,"")</f>
        <v/>
      </c>
      <c r="I405" s="14">
        <f>IF(AND(L410&lt;&gt;"",D410=D398+1),I398+(I410-I398)*7/12,"")</f>
        <v/>
      </c>
      <c r="J405">
        <f>_xlfn.XLOOKUP($A405,ALGLIB_SSA_XAUUSD!$AA$2:$AA$2401,ALGLIB_SSA_XAUUSD!$P$2:$P$2401,"",0)</f>
        <v/>
      </c>
      <c r="K405">
        <f>_xlfn.XLOOKUP($A405,ALGLIB_SSA_XAUUSD!$AA$2:$AA$2401,ALGLIB_SSA_XAUUSD!$Q$2:$Q$2401,"",0)</f>
        <v/>
      </c>
      <c r="L405">
        <f>_xlfn.XLOOKUP($A405,ALGLIB_SSA_XAUUSD!$AA$2:$AA$2401,ALGLIB_SSA_XAUUSD!$R$2:$R$2401,"",0)</f>
        <v/>
      </c>
      <c r="M405">
        <f>_xlfn.XLOOKUP($A405,ALGLIB_SSA_XAUUSD!$AA$2:$AA$2401,ALGLIB_SSA_XAUUSD!$S$2:$S$2401,"",0)</f>
        <v/>
      </c>
      <c r="N405">
        <f>_xlfn.XLOOKUP($A405,ALGLIB_SSA_XAUUSD!$AA$2:$AA$2401,ALGLIB_SSA_XAUUSD!$T$2:$T$2401,"",0)</f>
        <v/>
      </c>
      <c r="O405">
        <f>_xlfn.XLOOKUP($A405,ALGLIB_SSA_XAUUSD!$AA$2:$AA$2401,ALGLIB_SSA_XAUUSD!$U$2:$U$2401,"",0)</f>
        <v/>
      </c>
      <c r="P405">
        <f>_xlfn.XLOOKUP($A405,ALGLIB_SSA_XAUUSD!$AA$2:$AA$2401,ALGLIB_SSA_XAUUSD!$V$2:$V$2401,"",0)</f>
        <v/>
      </c>
      <c r="S405">
        <f>A405</f>
        <v/>
      </c>
      <c r="T405">
        <f>J405</f>
        <v/>
      </c>
      <c r="U405">
        <f>K405</f>
        <v/>
      </c>
      <c r="V405" s="14">
        <f>IF($A405="","",MOD(ROW()-2,12)+1)</f>
        <v/>
      </c>
      <c r="W405">
        <f>L405</f>
        <v/>
      </c>
      <c r="X405" s="14">
        <f>IF(F405="","",F405)</f>
        <v/>
      </c>
      <c r="Y405" s="14">
        <f>IF(G405="","",G405)</f>
        <v/>
      </c>
      <c r="Z405">
        <f>M405</f>
        <v/>
      </c>
      <c r="AA405">
        <f>N405</f>
        <v/>
      </c>
      <c r="AB405" s="14">
        <f>IF(H405="","",H405)</f>
        <v/>
      </c>
      <c r="AC405">
        <f>O405</f>
        <v/>
      </c>
      <c r="AD405" s="14">
        <f>IF(I405="","",I405)</f>
        <v/>
      </c>
      <c r="AE405">
        <f>P405</f>
        <v/>
      </c>
      <c r="AH405">
        <f>IF(S405&lt;&gt;"",S405,AH404+900)</f>
        <v/>
      </c>
      <c r="AI405">
        <f>IF(T405&lt;&gt;"",T405,AI404)</f>
        <v/>
      </c>
      <c r="AJ405">
        <f>IF(U405&lt;&gt;"",U405,AJ404)</f>
        <v/>
      </c>
      <c r="AK405">
        <f>IF(W405&lt;&gt;"",W405,"")</f>
        <v/>
      </c>
      <c r="AL405" s="14">
        <f>IF(X405&lt;&gt;"",X405,"")</f>
        <v/>
      </c>
      <c r="AM405" s="14">
        <f>IF(Y405&lt;&gt;"",Y405,"")</f>
        <v/>
      </c>
      <c r="AN405" s="14">
        <f>IF(OR(AL405="",AM405=""),"",AL405-AM405)</f>
        <v/>
      </c>
      <c r="AO405">
        <f>IF(AN405="","",IF(AN405&gt;0,"Bullish","Bearish"))</f>
        <v/>
      </c>
      <c r="AP405">
        <f>IF(AO405="",AP404,AO405)</f>
        <v/>
      </c>
      <c r="AQ405" s="14">
        <f>IF(AB405&lt;&gt;"",AB405,"")</f>
        <v/>
      </c>
      <c r="AR405" s="14">
        <f>IF(AD405&lt;&gt;"",AD405,"")</f>
        <v/>
      </c>
      <c r="AS405">
        <f>IF(AS404+1=13,1,AS404+1)</f>
        <v/>
      </c>
      <c r="AT405">
        <f>IFERROR(IF(SLOPE($AQ$386:$AQ$397,$AS$386:$AS$397)&gt;0,MIN(3,ABS(SLOPE($AQ$386:$AQ$397,$AS$386:$AS$397))),IF(SLOPE($AQ$386:$AQ$397,$AS$386:$AS$397)&lt;-0.5,-0.5,0)),0)</f>
        <v/>
      </c>
      <c r="AU405">
        <f>IFERROR(IF(SLOPE($AR$386:$AR$397,$AS$386:$AS$397)&lt;0,MAX(-3,-ABS(SLOPE($AR$386:$AR$397,$AS$386:$AS$397))),IF(SLOPE($AR$386:$AR$397,$AS$386:$AS$397)&gt;0.5,0.5,0)),0)</f>
        <v/>
      </c>
      <c r="AV405">
        <f>($AQ$398+(AT405*(AS405-1)))</f>
        <v/>
      </c>
      <c r="AW405">
        <f>($AR$398+(AU405*(AS405-1)))</f>
        <v/>
      </c>
      <c r="AX405">
        <f>IF(AT405&gt;0,AV405+AT405,AV405)</f>
        <v/>
      </c>
      <c r="AY405">
        <f>IF(AU405&lt;0,AW405+AU405,AW405)</f>
        <v/>
      </c>
      <c r="BA405" s="14">
        <f>IFERROR(AX405-AQ405,"")</f>
        <v/>
      </c>
      <c r="BB405" s="14">
        <f>IFERROR(AY405-AR405,"")</f>
        <v/>
      </c>
      <c r="BD405">
        <f>AH405</f>
        <v/>
      </c>
      <c r="BE405">
        <f>AI405</f>
        <v/>
      </c>
      <c r="BF405">
        <f>AJ405</f>
        <v/>
      </c>
      <c r="BG405" s="14">
        <f>L405</f>
        <v/>
      </c>
      <c r="BH405" s="14">
        <f>IF(X405="","",X405)</f>
        <v/>
      </c>
      <c r="BI405" s="14">
        <f>IF(Y405="","",Y405)</f>
        <v/>
      </c>
      <c r="BJ405">
        <f>Z405</f>
        <v/>
      </c>
      <c r="BK405">
        <f>AA405</f>
        <v/>
      </c>
      <c r="BL405">
        <f>IFERROR(AX405,"")</f>
        <v/>
      </c>
      <c r="BM405">
        <f>IFERROR(AY405,"")</f>
        <v/>
      </c>
    </row>
    <row r="406" ht="14.25" customHeight="1">
      <c r="A406">
        <f>ALGLIB_SSA_XAUUSD!AA406</f>
        <v/>
      </c>
      <c r="B406">
        <f>IF($A406="","",INDEX(ALGLIB_SSA_XAUUSD!$B$2:$B$2401,MATCH($A406,ALGLIB_SSA_XAUUSD!$A$2:$A$2401,1)))</f>
        <v/>
      </c>
      <c r="C406">
        <f>IF($A406="","",INDEX(ALGLIB_SSA_XAUUSD!$C$2:$C$2401,MATCH($A406,ALGLIB_SSA_XAUUSD!$A$2:$A$2401,1)))</f>
        <v/>
      </c>
      <c r="D406" s="14">
        <f>IF($A406="","",INT((ROW()-2)/12)+1)</f>
        <v/>
      </c>
      <c r="E406" s="14">
        <f>IF(AND(E410&lt;&gt;"",D410=D398+1),E398+(E410-E398)*8/12,"")</f>
        <v/>
      </c>
      <c r="F406" s="14">
        <f>IF(AND(F410&lt;&gt;"",D410=D398+1),F398+(F410-F398)*8/12,"")</f>
        <v/>
      </c>
      <c r="G406" s="14">
        <f>IF(AND(G410&lt;&gt;"",D410=D398+1),G398+(G410-G398)*8/12,"")</f>
        <v/>
      </c>
      <c r="H406" s="14">
        <f>IF(AND(H410&lt;&gt;"",D410=D398+1),H398+(H410-H398)*8/12,"")</f>
        <v/>
      </c>
      <c r="I406" s="14">
        <f>IF(AND(L410&lt;&gt;"",D410=D398+1),I398+(I410-I398)*8/12,"")</f>
        <v/>
      </c>
      <c r="J406">
        <f>_xlfn.XLOOKUP($A406,ALGLIB_SSA_XAUUSD!$AA$2:$AA$2401,ALGLIB_SSA_XAUUSD!$P$2:$P$2401,"",0)</f>
        <v/>
      </c>
      <c r="K406">
        <f>_xlfn.XLOOKUP($A406,ALGLIB_SSA_XAUUSD!$AA$2:$AA$2401,ALGLIB_SSA_XAUUSD!$Q$2:$Q$2401,"",0)</f>
        <v/>
      </c>
      <c r="L406">
        <f>_xlfn.XLOOKUP($A406,ALGLIB_SSA_XAUUSD!$AA$2:$AA$2401,ALGLIB_SSA_XAUUSD!$R$2:$R$2401,"",0)</f>
        <v/>
      </c>
      <c r="M406">
        <f>_xlfn.XLOOKUP($A406,ALGLIB_SSA_XAUUSD!$AA$2:$AA$2401,ALGLIB_SSA_XAUUSD!$S$2:$S$2401,"",0)</f>
        <v/>
      </c>
      <c r="N406">
        <f>_xlfn.XLOOKUP($A406,ALGLIB_SSA_XAUUSD!$AA$2:$AA$2401,ALGLIB_SSA_XAUUSD!$T$2:$T$2401,"",0)</f>
        <v/>
      </c>
      <c r="O406">
        <f>_xlfn.XLOOKUP($A406,ALGLIB_SSA_XAUUSD!$AA$2:$AA$2401,ALGLIB_SSA_XAUUSD!$U$2:$U$2401,"",0)</f>
        <v/>
      </c>
      <c r="P406">
        <f>_xlfn.XLOOKUP($A406,ALGLIB_SSA_XAUUSD!$AA$2:$AA$2401,ALGLIB_SSA_XAUUSD!$V$2:$V$2401,"",0)</f>
        <v/>
      </c>
      <c r="S406">
        <f>A406</f>
        <v/>
      </c>
      <c r="T406">
        <f>J406</f>
        <v/>
      </c>
      <c r="U406">
        <f>K406</f>
        <v/>
      </c>
      <c r="V406" s="14">
        <f>IF($A406="","",MOD(ROW()-2,12)+1)</f>
        <v/>
      </c>
      <c r="W406">
        <f>L406</f>
        <v/>
      </c>
      <c r="X406" s="14">
        <f>IF(F406="","",F406)</f>
        <v/>
      </c>
      <c r="Y406" s="14">
        <f>IF(G406="","",G406)</f>
        <v/>
      </c>
      <c r="Z406">
        <f>M406</f>
        <v/>
      </c>
      <c r="AA406">
        <f>N406</f>
        <v/>
      </c>
      <c r="AB406" s="14">
        <f>IF(H406="","",H406)</f>
        <v/>
      </c>
      <c r="AC406">
        <f>O406</f>
        <v/>
      </c>
      <c r="AD406" s="14">
        <f>IF(I406="","",I406)</f>
        <v/>
      </c>
      <c r="AE406">
        <f>P406</f>
        <v/>
      </c>
      <c r="AH406">
        <f>IF(S406&lt;&gt;"",S406,AH405+900)</f>
        <v/>
      </c>
      <c r="AI406">
        <f>IF(T406&lt;&gt;"",T406,AI405)</f>
        <v/>
      </c>
      <c r="AJ406">
        <f>IF(U406&lt;&gt;"",U406,AJ405)</f>
        <v/>
      </c>
      <c r="AK406">
        <f>IF(W406&lt;&gt;"",W406,"")</f>
        <v/>
      </c>
      <c r="AL406" s="14">
        <f>IF(X406&lt;&gt;"",X406,"")</f>
        <v/>
      </c>
      <c r="AM406" s="14">
        <f>IF(Y406&lt;&gt;"",Y406,"")</f>
        <v/>
      </c>
      <c r="AN406" s="14">
        <f>IF(OR(AL406="",AM406=""),"",AL406-AM406)</f>
        <v/>
      </c>
      <c r="AO406">
        <f>IF(AN406="","",IF(AN406&gt;0,"Bullish","Bearish"))</f>
        <v/>
      </c>
      <c r="AP406">
        <f>IF(AO406="",AP405,AO406)</f>
        <v/>
      </c>
      <c r="AQ406" s="14">
        <f>IF(AB406&lt;&gt;"",AB406,"")</f>
        <v/>
      </c>
      <c r="AR406" s="14">
        <f>IF(AD406&lt;&gt;"",AD406,"")</f>
        <v/>
      </c>
      <c r="AS406">
        <f>IF(AS405+1=13,1,AS405+1)</f>
        <v/>
      </c>
      <c r="AT406">
        <f>IFERROR(IF(SLOPE($AQ$386:$AQ$397,$AS$386:$AS$397)&gt;0,MIN(3,ABS(SLOPE($AQ$386:$AQ$397,$AS$386:$AS$397))),IF(SLOPE($AQ$386:$AQ$397,$AS$386:$AS$397)&lt;-0.5,-0.5,0)),0)</f>
        <v/>
      </c>
      <c r="AU406">
        <f>IFERROR(IF(SLOPE($AR$386:$AR$397,$AS$386:$AS$397)&lt;0,MAX(-3,-ABS(SLOPE($AR$386:$AR$397,$AS$386:$AS$397))),IF(SLOPE($AR$386:$AR$397,$AS$386:$AS$397)&gt;0.5,0.5,0)),0)</f>
        <v/>
      </c>
      <c r="AV406">
        <f>($AQ$398+(AT406*(AS406-1)))</f>
        <v/>
      </c>
      <c r="AW406">
        <f>($AR$398+(AU406*(AS406-1)))</f>
        <v/>
      </c>
      <c r="AX406">
        <f>IF(AT406&gt;0,AV406+AT406,AV406)</f>
        <v/>
      </c>
      <c r="AY406">
        <f>IF(AU406&lt;0,AW406+AU406,AW406)</f>
        <v/>
      </c>
      <c r="BA406" s="14">
        <f>IFERROR(AX406-AQ406,"")</f>
        <v/>
      </c>
      <c r="BB406" s="14">
        <f>IFERROR(AY406-AR406,"")</f>
        <v/>
      </c>
      <c r="BD406">
        <f>AH406</f>
        <v/>
      </c>
      <c r="BE406">
        <f>AI406</f>
        <v/>
      </c>
      <c r="BF406">
        <f>AJ406</f>
        <v/>
      </c>
      <c r="BG406" s="14">
        <f>L406</f>
        <v/>
      </c>
      <c r="BH406" s="14">
        <f>IF(X406="","",X406)</f>
        <v/>
      </c>
      <c r="BI406" s="14">
        <f>IF(Y406="","",Y406)</f>
        <v/>
      </c>
      <c r="BJ406">
        <f>Z406</f>
        <v/>
      </c>
      <c r="BK406">
        <f>AA406</f>
        <v/>
      </c>
      <c r="BL406">
        <f>IFERROR(AX406,"")</f>
        <v/>
      </c>
      <c r="BM406">
        <f>IFERROR(AY406,"")</f>
        <v/>
      </c>
    </row>
    <row r="407" ht="14.25" customHeight="1">
      <c r="A407">
        <f>ALGLIB_SSA_XAUUSD!AA407</f>
        <v/>
      </c>
      <c r="B407">
        <f>IF($A407="","",INDEX(ALGLIB_SSA_XAUUSD!$B$2:$B$2401,MATCH($A407,ALGLIB_SSA_XAUUSD!$A$2:$A$2401,1)))</f>
        <v/>
      </c>
      <c r="C407">
        <f>IF($A407="","",INDEX(ALGLIB_SSA_XAUUSD!$C$2:$C$2401,MATCH($A407,ALGLIB_SSA_XAUUSD!$A$2:$A$2401,1)))</f>
        <v/>
      </c>
      <c r="D407" s="14">
        <f>IF($A407="","",INT((ROW()-2)/12)+1)</f>
        <v/>
      </c>
      <c r="E407" s="14">
        <f>IF(AND(E410&lt;&gt;"",D410=D398+1),E398+(E410-E398)*9/12,"")</f>
        <v/>
      </c>
      <c r="F407" s="14">
        <f>IF(AND(F410&lt;&gt;"",D410=D398+1),F398+(F410-F398)*9/12,"")</f>
        <v/>
      </c>
      <c r="G407" s="14">
        <f>IF(AND(G410&lt;&gt;"",D410=D398+1),G398+(G410-G398)*9/12,"")</f>
        <v/>
      </c>
      <c r="H407" s="14">
        <f>IF(AND(H410&lt;&gt;"",D410=D398+1),H398+(H410-H398)*9/12,"")</f>
        <v/>
      </c>
      <c r="I407" s="14">
        <f>IF(AND(L410&lt;&gt;"",D410=D398+1),I398+(I410-I398)*9/12,"")</f>
        <v/>
      </c>
      <c r="J407">
        <f>_xlfn.XLOOKUP($A407,ALGLIB_SSA_XAUUSD!$AA$2:$AA$2401,ALGLIB_SSA_XAUUSD!$P$2:$P$2401,"",0)</f>
        <v/>
      </c>
      <c r="K407">
        <f>_xlfn.XLOOKUP($A407,ALGLIB_SSA_XAUUSD!$AA$2:$AA$2401,ALGLIB_SSA_XAUUSD!$Q$2:$Q$2401,"",0)</f>
        <v/>
      </c>
      <c r="L407">
        <f>_xlfn.XLOOKUP($A407,ALGLIB_SSA_XAUUSD!$AA$2:$AA$2401,ALGLIB_SSA_XAUUSD!$R$2:$R$2401,"",0)</f>
        <v/>
      </c>
      <c r="M407">
        <f>_xlfn.XLOOKUP($A407,ALGLIB_SSA_XAUUSD!$AA$2:$AA$2401,ALGLIB_SSA_XAUUSD!$S$2:$S$2401,"",0)</f>
        <v/>
      </c>
      <c r="N407">
        <f>_xlfn.XLOOKUP($A407,ALGLIB_SSA_XAUUSD!$AA$2:$AA$2401,ALGLIB_SSA_XAUUSD!$T$2:$T$2401,"",0)</f>
        <v/>
      </c>
      <c r="O407">
        <f>_xlfn.XLOOKUP($A407,ALGLIB_SSA_XAUUSD!$AA$2:$AA$2401,ALGLIB_SSA_XAUUSD!$U$2:$U$2401,"",0)</f>
        <v/>
      </c>
      <c r="P407">
        <f>_xlfn.XLOOKUP($A407,ALGLIB_SSA_XAUUSD!$AA$2:$AA$2401,ALGLIB_SSA_XAUUSD!$V$2:$V$2401,"",0)</f>
        <v/>
      </c>
      <c r="S407">
        <f>A407</f>
        <v/>
      </c>
      <c r="T407">
        <f>J407</f>
        <v/>
      </c>
      <c r="U407">
        <f>K407</f>
        <v/>
      </c>
      <c r="V407" s="14">
        <f>IF($A407="","",MOD(ROW()-2,12)+1)</f>
        <v/>
      </c>
      <c r="W407">
        <f>L407</f>
        <v/>
      </c>
      <c r="X407" s="14">
        <f>IF(F407="","",F407)</f>
        <v/>
      </c>
      <c r="Y407" s="14">
        <f>IF(G407="","",G407)</f>
        <v/>
      </c>
      <c r="Z407">
        <f>M407</f>
        <v/>
      </c>
      <c r="AA407">
        <f>N407</f>
        <v/>
      </c>
      <c r="AB407" s="14">
        <f>IF(H407="","",H407)</f>
        <v/>
      </c>
      <c r="AC407">
        <f>O407</f>
        <v/>
      </c>
      <c r="AD407" s="14">
        <f>IF(I407="","",I407)</f>
        <v/>
      </c>
      <c r="AE407">
        <f>P407</f>
        <v/>
      </c>
      <c r="AH407">
        <f>IF(S407&lt;&gt;"",S407,AH406+900)</f>
        <v/>
      </c>
      <c r="AI407">
        <f>IF(T407&lt;&gt;"",T407,AI406)</f>
        <v/>
      </c>
      <c r="AJ407">
        <f>IF(U407&lt;&gt;"",U407,AJ406)</f>
        <v/>
      </c>
      <c r="AK407">
        <f>IF(W407&lt;&gt;"",W407,"")</f>
        <v/>
      </c>
      <c r="AL407" s="14">
        <f>IF(X407&lt;&gt;"",X407,"")</f>
        <v/>
      </c>
      <c r="AM407" s="14">
        <f>IF(Y407&lt;&gt;"",Y407,"")</f>
        <v/>
      </c>
      <c r="AN407" s="14">
        <f>IF(OR(AL407="",AM407=""),"",AL407-AM407)</f>
        <v/>
      </c>
      <c r="AO407">
        <f>IF(AN407="","",IF(AN407&gt;0,"Bullish","Bearish"))</f>
        <v/>
      </c>
      <c r="AP407">
        <f>IF(AO407="",AP406,AO407)</f>
        <v/>
      </c>
      <c r="AQ407" s="14">
        <f>IF(AB407&lt;&gt;"",AB407,"")</f>
        <v/>
      </c>
      <c r="AR407" s="14">
        <f>IF(AD407&lt;&gt;"",AD407,"")</f>
        <v/>
      </c>
      <c r="AS407">
        <f>IF(AS406+1=13,1,AS406+1)</f>
        <v/>
      </c>
      <c r="AT407">
        <f>IFERROR(IF(SLOPE($AQ$386:$AQ$397,$AS$386:$AS$397)&gt;0,MIN(3,ABS(SLOPE($AQ$386:$AQ$397,$AS$386:$AS$397))),IF(SLOPE($AQ$386:$AQ$397,$AS$386:$AS$397)&lt;-0.5,-0.5,0)),0)</f>
        <v/>
      </c>
      <c r="AU407">
        <f>IFERROR(IF(SLOPE($AR$386:$AR$397,$AS$386:$AS$397)&lt;0,MAX(-3,-ABS(SLOPE($AR$386:$AR$397,$AS$386:$AS$397))),IF(SLOPE($AR$386:$AR$397,$AS$386:$AS$397)&gt;0.5,0.5,0)),0)</f>
        <v/>
      </c>
      <c r="AV407">
        <f>($AQ$398+(AT407*(AS407-1)))</f>
        <v/>
      </c>
      <c r="AW407">
        <f>($AR$398+(AU407*(AS407-1)))</f>
        <v/>
      </c>
      <c r="AX407">
        <f>IF(AT407&gt;0,AV407+AT407,AV407)</f>
        <v/>
      </c>
      <c r="AY407">
        <f>IF(AU407&lt;0,AW407+AU407,AW407)</f>
        <v/>
      </c>
      <c r="BA407" s="14">
        <f>IFERROR(AX407-AQ407,"")</f>
        <v/>
      </c>
      <c r="BB407" s="14">
        <f>IFERROR(AY407-AR407,"")</f>
        <v/>
      </c>
      <c r="BD407">
        <f>AH407</f>
        <v/>
      </c>
      <c r="BE407">
        <f>AI407</f>
        <v/>
      </c>
      <c r="BF407">
        <f>AJ407</f>
        <v/>
      </c>
      <c r="BG407" s="14">
        <f>L407</f>
        <v/>
      </c>
      <c r="BH407" s="14">
        <f>IF(X407="","",X407)</f>
        <v/>
      </c>
      <c r="BI407" s="14">
        <f>IF(Y407="","",Y407)</f>
        <v/>
      </c>
      <c r="BJ407">
        <f>Z407</f>
        <v/>
      </c>
      <c r="BK407">
        <f>AA407</f>
        <v/>
      </c>
      <c r="BL407">
        <f>IFERROR(AX407,"")</f>
        <v/>
      </c>
      <c r="BM407">
        <f>IFERROR(AY407,"")</f>
        <v/>
      </c>
    </row>
    <row r="408" ht="14.25" customHeight="1">
      <c r="A408">
        <f>ALGLIB_SSA_XAUUSD!AA408</f>
        <v/>
      </c>
      <c r="B408">
        <f>IF($A408="","",INDEX(ALGLIB_SSA_XAUUSD!$B$2:$B$2401,MATCH($A408,ALGLIB_SSA_XAUUSD!$A$2:$A$2401,1)))</f>
        <v/>
      </c>
      <c r="C408">
        <f>IF($A408="","",INDEX(ALGLIB_SSA_XAUUSD!$C$2:$C$2401,MATCH($A408,ALGLIB_SSA_XAUUSD!$A$2:$A$2401,1)))</f>
        <v/>
      </c>
      <c r="D408" s="14">
        <f>IF($A408="","",INT((ROW()-2)/12)+1)</f>
        <v/>
      </c>
      <c r="E408" s="14">
        <f>IF(AND(E410&lt;&gt;"",D410=D398+1),E398+(E410-E398)*10/12,"")</f>
        <v/>
      </c>
      <c r="F408" s="14">
        <f>IF(AND(F410&lt;&gt;"",D410=D398+1),F398+(F410-F398)*10/12,"")</f>
        <v/>
      </c>
      <c r="G408" s="14">
        <f>IF(AND(G410&lt;&gt;"",D410=D398+1),G398+(G410-G398)*10/12,"")</f>
        <v/>
      </c>
      <c r="H408" s="14">
        <f>IF(AND(H410&lt;&gt;"",D410=D398+1),H398+(H410-H398)*10/12,"")</f>
        <v/>
      </c>
      <c r="I408" s="14">
        <f>IF(AND(L410&lt;&gt;"",D410=D398+1),I398+(I410-I398)*10/12,"")</f>
        <v/>
      </c>
      <c r="J408">
        <f>_xlfn.XLOOKUP($A408,ALGLIB_SSA_XAUUSD!$AA$2:$AA$2401,ALGLIB_SSA_XAUUSD!$P$2:$P$2401,"",0)</f>
        <v/>
      </c>
      <c r="K408">
        <f>_xlfn.XLOOKUP($A408,ALGLIB_SSA_XAUUSD!$AA$2:$AA$2401,ALGLIB_SSA_XAUUSD!$Q$2:$Q$2401,"",0)</f>
        <v/>
      </c>
      <c r="L408">
        <f>_xlfn.XLOOKUP($A408,ALGLIB_SSA_XAUUSD!$AA$2:$AA$2401,ALGLIB_SSA_XAUUSD!$R$2:$R$2401,"",0)</f>
        <v/>
      </c>
      <c r="M408">
        <f>_xlfn.XLOOKUP($A408,ALGLIB_SSA_XAUUSD!$AA$2:$AA$2401,ALGLIB_SSA_XAUUSD!$S$2:$S$2401,"",0)</f>
        <v/>
      </c>
      <c r="N408">
        <f>_xlfn.XLOOKUP($A408,ALGLIB_SSA_XAUUSD!$AA$2:$AA$2401,ALGLIB_SSA_XAUUSD!$T$2:$T$2401,"",0)</f>
        <v/>
      </c>
      <c r="O408">
        <f>_xlfn.XLOOKUP($A408,ALGLIB_SSA_XAUUSD!$AA$2:$AA$2401,ALGLIB_SSA_XAUUSD!$U$2:$U$2401,"",0)</f>
        <v/>
      </c>
      <c r="P408">
        <f>_xlfn.XLOOKUP($A408,ALGLIB_SSA_XAUUSD!$AA$2:$AA$2401,ALGLIB_SSA_XAUUSD!$V$2:$V$2401,"",0)</f>
        <v/>
      </c>
      <c r="S408">
        <f>A408</f>
        <v/>
      </c>
      <c r="T408">
        <f>J408</f>
        <v/>
      </c>
      <c r="U408">
        <f>K408</f>
        <v/>
      </c>
      <c r="V408" s="14">
        <f>IF($A408="","",MOD(ROW()-2,12)+1)</f>
        <v/>
      </c>
      <c r="W408">
        <f>L408</f>
        <v/>
      </c>
      <c r="X408" s="14">
        <f>IF(F408="","",F408)</f>
        <v/>
      </c>
      <c r="Y408" s="14">
        <f>IF(G408="","",G408)</f>
        <v/>
      </c>
      <c r="Z408">
        <f>M408</f>
        <v/>
      </c>
      <c r="AA408">
        <f>N408</f>
        <v/>
      </c>
      <c r="AB408" s="14">
        <f>IF(H408="","",H408)</f>
        <v/>
      </c>
      <c r="AC408">
        <f>O408</f>
        <v/>
      </c>
      <c r="AD408" s="14">
        <f>IF(I408="","",I408)</f>
        <v/>
      </c>
      <c r="AE408">
        <f>P408</f>
        <v/>
      </c>
      <c r="AH408">
        <f>IF(S408&lt;&gt;"",S408,AH407+900)</f>
        <v/>
      </c>
      <c r="AI408">
        <f>IF(T408&lt;&gt;"",T408,AI407)</f>
        <v/>
      </c>
      <c r="AJ408">
        <f>IF(U408&lt;&gt;"",U408,AJ407)</f>
        <v/>
      </c>
      <c r="AK408">
        <f>IF(W408&lt;&gt;"",W408,"")</f>
        <v/>
      </c>
      <c r="AL408" s="14">
        <f>IF(X408&lt;&gt;"",X408,"")</f>
        <v/>
      </c>
      <c r="AM408" s="14">
        <f>IF(Y408&lt;&gt;"",Y408,"")</f>
        <v/>
      </c>
      <c r="AN408" s="14">
        <f>IF(OR(AL408="",AM408=""),"",AL408-AM408)</f>
        <v/>
      </c>
      <c r="AO408">
        <f>IF(AN408="","",IF(AN408&gt;0,"Bullish","Bearish"))</f>
        <v/>
      </c>
      <c r="AP408">
        <f>IF(AO408="",AP407,AO408)</f>
        <v/>
      </c>
      <c r="AQ408" s="14">
        <f>IF(AB408&lt;&gt;"",AB408,"")</f>
        <v/>
      </c>
      <c r="AR408" s="14">
        <f>IF(AD408&lt;&gt;"",AD408,"")</f>
        <v/>
      </c>
      <c r="AS408">
        <f>IF(AS407+1=13,1,AS407+1)</f>
        <v/>
      </c>
      <c r="AT408">
        <f>IFERROR(IF(SLOPE($AQ$386:$AQ$397,$AS$386:$AS$397)&gt;0,MIN(3,ABS(SLOPE($AQ$386:$AQ$397,$AS$386:$AS$397))),IF(SLOPE($AQ$386:$AQ$397,$AS$386:$AS$397)&lt;-0.5,-0.5,0)),0)</f>
        <v/>
      </c>
      <c r="AU408">
        <f>IFERROR(IF(SLOPE($AR$386:$AR$397,$AS$386:$AS$397)&lt;0,MAX(-3,-ABS(SLOPE($AR$386:$AR$397,$AS$386:$AS$397))),IF(SLOPE($AR$386:$AR$397,$AS$386:$AS$397)&gt;0.5,0.5,0)),0)</f>
        <v/>
      </c>
      <c r="AV408">
        <f>($AQ$398+(AT408*(AS408-1)))</f>
        <v/>
      </c>
      <c r="AW408">
        <f>($AR$398+(AU408*(AS408-1)))</f>
        <v/>
      </c>
      <c r="AX408">
        <f>IF(AT408&gt;0,AV408+AT408,AV408)</f>
        <v/>
      </c>
      <c r="AY408">
        <f>IF(AU408&lt;0,AW408+AU408,AW408)</f>
        <v/>
      </c>
      <c r="BA408" s="14">
        <f>IFERROR(AX408-AQ408,"")</f>
        <v/>
      </c>
      <c r="BB408" s="14">
        <f>IFERROR(AY408-AR408,"")</f>
        <v/>
      </c>
      <c r="BD408">
        <f>AH408</f>
        <v/>
      </c>
      <c r="BE408">
        <f>AI408</f>
        <v/>
      </c>
      <c r="BF408">
        <f>AJ408</f>
        <v/>
      </c>
      <c r="BG408" s="14">
        <f>L408</f>
        <v/>
      </c>
      <c r="BH408" s="14">
        <f>IF(X408="","",X408)</f>
        <v/>
      </c>
      <c r="BI408" s="14">
        <f>IF(Y408="","",Y408)</f>
        <v/>
      </c>
      <c r="BJ408">
        <f>Z408</f>
        <v/>
      </c>
      <c r="BK408">
        <f>AA408</f>
        <v/>
      </c>
      <c r="BL408">
        <f>IFERROR(AX408,"")</f>
        <v/>
      </c>
      <c r="BM408">
        <f>IFERROR(AY408,"")</f>
        <v/>
      </c>
    </row>
    <row r="409" ht="14.25" customHeight="1">
      <c r="A409">
        <f>ALGLIB_SSA_XAUUSD!AA409</f>
        <v/>
      </c>
      <c r="B409">
        <f>IF($A409="","",INDEX(ALGLIB_SSA_XAUUSD!$B$2:$B$2401,MATCH($A409,ALGLIB_SSA_XAUUSD!$A$2:$A$2401,1)))</f>
        <v/>
      </c>
      <c r="C409">
        <f>IF($A409="","",INDEX(ALGLIB_SSA_XAUUSD!$C$2:$C$2401,MATCH($A409,ALGLIB_SSA_XAUUSD!$A$2:$A$2401,1)))</f>
        <v/>
      </c>
      <c r="D409" s="14">
        <f>IF($A409="","",INT((ROW()-2)/12)+1)</f>
        <v/>
      </c>
      <c r="E409" s="14">
        <f>IF(AND(E410&lt;&gt;"",D410=D398+1),E398+(E410-E398)*11/12,"")</f>
        <v/>
      </c>
      <c r="F409" s="14">
        <f>IF(AND(F410&lt;&gt;"",D410=D398+1),F398+(F410-F398)*11/12,"")</f>
        <v/>
      </c>
      <c r="G409" s="14">
        <f>IF(AND(G410&lt;&gt;"",D410=D398+1),G398+(G410-G398)*11/12,"")</f>
        <v/>
      </c>
      <c r="H409" s="14">
        <f>IF(AND(H410&lt;&gt;"",D410=D398+1),H398+(H410-H398)*11/12,"")</f>
        <v/>
      </c>
      <c r="I409" s="14">
        <f>IF(AND(L410&lt;&gt;"",D410=D398+1),I398+(I410-I398)*11/12,"")</f>
        <v/>
      </c>
      <c r="J409">
        <f>_xlfn.XLOOKUP($A409,ALGLIB_SSA_XAUUSD!$AA$2:$AA$2401,ALGLIB_SSA_XAUUSD!$P$2:$P$2401,"",0)</f>
        <v/>
      </c>
      <c r="K409">
        <f>_xlfn.XLOOKUP($A409,ALGLIB_SSA_XAUUSD!$AA$2:$AA$2401,ALGLIB_SSA_XAUUSD!$Q$2:$Q$2401,"",0)</f>
        <v/>
      </c>
      <c r="L409">
        <f>_xlfn.XLOOKUP($A409,ALGLIB_SSA_XAUUSD!$AA$2:$AA$2401,ALGLIB_SSA_XAUUSD!$R$2:$R$2401,"",0)</f>
        <v/>
      </c>
      <c r="M409">
        <f>_xlfn.XLOOKUP($A409,ALGLIB_SSA_XAUUSD!$AA$2:$AA$2401,ALGLIB_SSA_XAUUSD!$S$2:$S$2401,"",0)</f>
        <v/>
      </c>
      <c r="N409">
        <f>_xlfn.XLOOKUP($A409,ALGLIB_SSA_XAUUSD!$AA$2:$AA$2401,ALGLIB_SSA_XAUUSD!$T$2:$T$2401,"",0)</f>
        <v/>
      </c>
      <c r="O409">
        <f>_xlfn.XLOOKUP($A409,ALGLIB_SSA_XAUUSD!$AA$2:$AA$2401,ALGLIB_SSA_XAUUSD!$U$2:$U$2401,"",0)</f>
        <v/>
      </c>
      <c r="P409">
        <f>_xlfn.XLOOKUP($A409,ALGLIB_SSA_XAUUSD!$AA$2:$AA$2401,ALGLIB_SSA_XAUUSD!$V$2:$V$2401,"",0)</f>
        <v/>
      </c>
      <c r="S409">
        <f>A409</f>
        <v/>
      </c>
      <c r="T409">
        <f>J409</f>
        <v/>
      </c>
      <c r="U409">
        <f>K409</f>
        <v/>
      </c>
      <c r="V409" s="14">
        <f>IF($A409="","",MOD(ROW()-2,12)+1)</f>
        <v/>
      </c>
      <c r="W409">
        <f>L409</f>
        <v/>
      </c>
      <c r="X409" s="14">
        <f>IF(F409="","",F409)</f>
        <v/>
      </c>
      <c r="Y409" s="14">
        <f>IF(G409="","",G409)</f>
        <v/>
      </c>
      <c r="Z409">
        <f>M409</f>
        <v/>
      </c>
      <c r="AA409">
        <f>N409</f>
        <v/>
      </c>
      <c r="AB409" s="14">
        <f>IF(H409="","",H409)</f>
        <v/>
      </c>
      <c r="AC409">
        <f>O409</f>
        <v/>
      </c>
      <c r="AD409" s="14">
        <f>IF(I409="","",I409)</f>
        <v/>
      </c>
      <c r="AE409">
        <f>P409</f>
        <v/>
      </c>
      <c r="AH409">
        <f>IF(S409&lt;&gt;"",S409,AH408+900)</f>
        <v/>
      </c>
      <c r="AI409">
        <f>IF(T409&lt;&gt;"",T409,AI408)</f>
        <v/>
      </c>
      <c r="AJ409">
        <f>IF(U409&lt;&gt;"",U409,AJ408)</f>
        <v/>
      </c>
      <c r="AK409">
        <f>IF(W409&lt;&gt;"",W409,"")</f>
        <v/>
      </c>
      <c r="AL409" s="14">
        <f>IF(X409&lt;&gt;"",X409,"")</f>
        <v/>
      </c>
      <c r="AM409" s="14">
        <f>IF(Y409&lt;&gt;"",Y409,"")</f>
        <v/>
      </c>
      <c r="AN409" s="14">
        <f>IF(OR(AL409="",AM409=""),"",AL409-AM409)</f>
        <v/>
      </c>
      <c r="AO409">
        <f>IF(AN409="","",IF(AN409&gt;0,"Bullish","Bearish"))</f>
        <v/>
      </c>
      <c r="AP409">
        <f>IF(AO409="",AP408,AO409)</f>
        <v/>
      </c>
      <c r="AQ409" s="14">
        <f>IF(AB409&lt;&gt;"",AB409,"")</f>
        <v/>
      </c>
      <c r="AR409" s="14">
        <f>IF(AD409&lt;&gt;"",AD409,"")</f>
        <v/>
      </c>
      <c r="AS409">
        <f>IF(AS408+1=13,1,AS408+1)</f>
        <v/>
      </c>
      <c r="AT409">
        <f>IFERROR(IF(SLOPE($AQ$386:$AQ$397,$AS$386:$AS$397)&gt;0,MIN(3,ABS(SLOPE($AQ$386:$AQ$397,$AS$386:$AS$397))),IF(SLOPE($AQ$386:$AQ$397,$AS$386:$AS$397)&lt;-0.5,-0.5,0)),0)</f>
        <v/>
      </c>
      <c r="AU409">
        <f>IFERROR(IF(SLOPE($AR$386:$AR$397,$AS$386:$AS$397)&lt;0,MAX(-3,-ABS(SLOPE($AR$386:$AR$397,$AS$386:$AS$397))),IF(SLOPE($AR$386:$AR$397,$AS$386:$AS$397)&gt;0.5,0.5,0)),0)</f>
        <v/>
      </c>
      <c r="AV409">
        <f>($AQ$398+(AT409*(AS409-1)))</f>
        <v/>
      </c>
      <c r="AW409">
        <f>($AR$398+(AU409*(AS409-1)))</f>
        <v/>
      </c>
      <c r="AX409">
        <f>IF(AT409&gt;0,AV409+AT409,AV409)</f>
        <v/>
      </c>
      <c r="AY409">
        <f>IF(AU409&lt;0,AW409+AU409,AW409)</f>
        <v/>
      </c>
      <c r="BA409" s="14">
        <f>IFERROR(AX409-AQ409,"")</f>
        <v/>
      </c>
      <c r="BB409" s="14">
        <f>IFERROR(AY409-AR409,"")</f>
        <v/>
      </c>
      <c r="BD409">
        <f>AH409</f>
        <v/>
      </c>
      <c r="BE409">
        <f>AI409</f>
        <v/>
      </c>
      <c r="BF409">
        <f>AJ409</f>
        <v/>
      </c>
      <c r="BG409" s="14">
        <f>L409</f>
        <v/>
      </c>
      <c r="BH409" s="14">
        <f>IF(X409="","",X409)</f>
        <v/>
      </c>
      <c r="BI409" s="14">
        <f>IF(Y409="","",Y409)</f>
        <v/>
      </c>
      <c r="BJ409">
        <f>Z409</f>
        <v/>
      </c>
      <c r="BK409">
        <f>AA409</f>
        <v/>
      </c>
      <c r="BL409">
        <f>IFERROR(AX409,"")</f>
        <v/>
      </c>
      <c r="BM409">
        <f>IFERROR(AY409,"")</f>
        <v/>
      </c>
    </row>
    <row r="410" ht="14.25" customHeight="1">
      <c r="A410">
        <f>ALGLIB_SSA_XAUUSD!AA410</f>
        <v/>
      </c>
      <c r="B410">
        <f>IF($A410="","",INDEX(ALGLIB_SSA_XAUUSD!$B$2:$B$2401,MATCH($A410,ALGLIB_SSA_XAUUSD!$A$2:$A$2401,1)))</f>
        <v/>
      </c>
      <c r="C410">
        <f>IF($A410="","",INDEX(ALGLIB_SSA_XAUUSD!$C$2:$C$2401,MATCH($A410,ALGLIB_SSA_XAUUSD!$A$2:$A$2401,1)))</f>
        <v/>
      </c>
      <c r="D410" s="14">
        <f>IF($A410="","",INT((ROW()-2)/12)+1)</f>
        <v/>
      </c>
      <c r="E410" s="14">
        <f>IF($A410="","",INDEX(ALGLIB_SSA_XAUUSD!$D$2:$D$2401,MATCH($A410,ALGLIB_SSA_XAUUSD!$A$2:$A$2401,1)))</f>
        <v/>
      </c>
      <c r="F410" s="14">
        <f>IF($A410="","",INDEX(ALGLIB_SSA_XAUUSD!$E$2:$E$2401,MATCH($A410,ALGLIB_SSA_XAUUSD!$A$2:$A$2401,1)))</f>
        <v/>
      </c>
      <c r="G410" s="14">
        <f>IF($A410="","",INDEX(ALGLIB_SSA_XAUUSD!$F$2:$F$2401,MATCH($A410,ALGLIB_SSA_XAUUSD!$A$2:$A$2401,1)))</f>
        <v/>
      </c>
      <c r="H410" s="14">
        <f>IF($A410="","",INDEX(ALGLIB_SSA_XAUUSD!$G$2:$G$2401,MATCH($A410,ALGLIB_SSA_XAUUSD!$A$2:$A$2401,1)))</f>
        <v/>
      </c>
      <c r="I410" s="14">
        <f>IF($A410="","",INDEX(ALGLIB_SSA_XAUUSD!$H$2:$H$2401,MATCH($A410,ALGLIB_SSA_XAUUSD!$A$2:$A$2401,1)))</f>
        <v/>
      </c>
      <c r="J410">
        <f>_xlfn.XLOOKUP($A410,ALGLIB_SSA_XAUUSD!$AA$2:$AA$2401,ALGLIB_SSA_XAUUSD!$P$2:$P$2401,"",0)</f>
        <v/>
      </c>
      <c r="K410">
        <f>_xlfn.XLOOKUP($A410,ALGLIB_SSA_XAUUSD!$AA$2:$AA$2401,ALGLIB_SSA_XAUUSD!$Q$2:$Q$2401,"",0)</f>
        <v/>
      </c>
      <c r="L410">
        <f>_xlfn.XLOOKUP($A410,ALGLIB_SSA_XAUUSD!$AA$2:$AA$2401,ALGLIB_SSA_XAUUSD!$R$2:$R$2401,"",0)</f>
        <v/>
      </c>
      <c r="M410">
        <f>_xlfn.XLOOKUP($A410,ALGLIB_SSA_XAUUSD!$AA$2:$AA$2401,ALGLIB_SSA_XAUUSD!$S$2:$S$2401,"",0)</f>
        <v/>
      </c>
      <c r="N410">
        <f>_xlfn.XLOOKUP($A410,ALGLIB_SSA_XAUUSD!$AA$2:$AA$2401,ALGLIB_SSA_XAUUSD!$T$2:$T$2401,"",0)</f>
        <v/>
      </c>
      <c r="O410">
        <f>_xlfn.XLOOKUP($A410,ALGLIB_SSA_XAUUSD!$AA$2:$AA$2401,ALGLIB_SSA_XAUUSD!$U$2:$U$2401,"",0)</f>
        <v/>
      </c>
      <c r="P410">
        <f>_xlfn.XLOOKUP($A410,ALGLIB_SSA_XAUUSD!$AA$2:$AA$2401,ALGLIB_SSA_XAUUSD!$V$2:$V$2401,"",0)</f>
        <v/>
      </c>
      <c r="S410">
        <f>A410</f>
        <v/>
      </c>
      <c r="T410">
        <f>J410</f>
        <v/>
      </c>
      <c r="U410">
        <f>K410</f>
        <v/>
      </c>
      <c r="V410" s="14">
        <f>IF($A410="","",MOD(ROW()-2,12)+1)</f>
        <v/>
      </c>
      <c r="W410">
        <f>L410</f>
        <v/>
      </c>
      <c r="X410" s="14">
        <f>IF(F410="","",F410)</f>
        <v/>
      </c>
      <c r="Y410" s="14">
        <f>IF(G410="","",G410)</f>
        <v/>
      </c>
      <c r="Z410">
        <f>M410</f>
        <v/>
      </c>
      <c r="AA410">
        <f>N410</f>
        <v/>
      </c>
      <c r="AB410" s="14">
        <f>IF(H410="","",H410)</f>
        <v/>
      </c>
      <c r="AC410">
        <f>O410</f>
        <v/>
      </c>
      <c r="AD410" s="14">
        <f>IF(I410="","",I410)</f>
        <v/>
      </c>
      <c r="AE410">
        <f>P410</f>
        <v/>
      </c>
      <c r="AH410">
        <f>IF(S410&lt;&gt;"",S410,AH409+900)</f>
        <v/>
      </c>
      <c r="AI410">
        <f>IF(T410&lt;&gt;"",T410,AI409)</f>
        <v/>
      </c>
      <c r="AJ410">
        <f>IF(U410&lt;&gt;"",U410,AJ409)</f>
        <v/>
      </c>
      <c r="AK410">
        <f>IF(W410&lt;&gt;"",W410,"")</f>
        <v/>
      </c>
      <c r="AL410" s="14">
        <f>IF(X410&lt;&gt;"",X410,"")</f>
        <v/>
      </c>
      <c r="AM410" s="14">
        <f>IF(Y410&lt;&gt;"",Y410,"")</f>
        <v/>
      </c>
      <c r="AN410" s="14">
        <f>IF(OR(AL410="",AM410=""),"",AL410-AM410)</f>
        <v/>
      </c>
      <c r="AO410">
        <f>IF(AN410="","",IF(AN410&gt;0,"Bullish","Bearish"))</f>
        <v/>
      </c>
      <c r="AP410">
        <f>IF(AO410="",AP409,AO410)</f>
        <v/>
      </c>
      <c r="AQ410" s="14">
        <f>IF(AB410&lt;&gt;"",AB410,"")</f>
        <v/>
      </c>
      <c r="AR410" s="14">
        <f>IF(AD410&lt;&gt;"",AD410,"")</f>
        <v/>
      </c>
      <c r="AS410">
        <f>IF(AS409+1=13,1,AS409+1)</f>
        <v/>
      </c>
      <c r="AT410">
        <f>IFERROR(IF(SLOPE($AQ$398:$AQ$409,$AS$398:$AS$409)&gt;0,MIN(3,ABS(SLOPE($AQ$398:$AQ$409,$AS$398:$AS$409))),IF(SLOPE($AQ$398:$AQ$409,$AS$398:$AS$409)&lt;-0.5,-0.5,0)),0)</f>
        <v/>
      </c>
      <c r="AU410">
        <f>IFERROR(IF(SLOPE($AR$398:$AR$409,$AS$398:$AS$409)&lt;0,MAX(-3,-ABS(SLOPE($AR$398:$AR$409,$AS$398:$AS$409))),IF(SLOPE($AR$398:$AR$409,$AS$398:$AS$409)&gt;0.5,0.5,0)),0)</f>
        <v/>
      </c>
      <c r="AV410">
        <f>($AQ$410+(AT410*(AS410-1)))</f>
        <v/>
      </c>
      <c r="AW410">
        <f>($AR$410+(AU410*(AS410-1)))</f>
        <v/>
      </c>
      <c r="AX410">
        <f>IF(AT410&gt;0,AV410+AT410,AV410)</f>
        <v/>
      </c>
      <c r="AY410">
        <f>IF(AU410&lt;0,AW410+AU410,AW410)</f>
        <v/>
      </c>
      <c r="BA410" s="14">
        <f>IFERROR(AX410-AQ410,"")</f>
        <v/>
      </c>
      <c r="BB410" s="14">
        <f>IFERROR(AY410-AR410,"")</f>
        <v/>
      </c>
      <c r="BD410">
        <f>AH410</f>
        <v/>
      </c>
      <c r="BE410">
        <f>AI410</f>
        <v/>
      </c>
      <c r="BF410">
        <f>AJ410</f>
        <v/>
      </c>
      <c r="BG410" s="14">
        <f>L410</f>
        <v/>
      </c>
      <c r="BH410" s="14">
        <f>IF(X410="","",X410)</f>
        <v/>
      </c>
      <c r="BI410" s="14">
        <f>IF(Y410="","",Y410)</f>
        <v/>
      </c>
      <c r="BJ410">
        <f>Z410</f>
        <v/>
      </c>
      <c r="BK410">
        <f>AA410</f>
        <v/>
      </c>
      <c r="BL410">
        <f>IFERROR(AX410,"")</f>
        <v/>
      </c>
      <c r="BM410">
        <f>IFERROR(AY410,"")</f>
        <v/>
      </c>
    </row>
    <row r="411" ht="14.25" customHeight="1">
      <c r="A411">
        <f>ALGLIB_SSA_XAUUSD!AA411</f>
        <v/>
      </c>
      <c r="B411">
        <f>IF($A411="","",INDEX(ALGLIB_SSA_XAUUSD!$B$2:$B$2401,MATCH($A411,ALGLIB_SSA_XAUUSD!$A$2:$A$2401,1)))</f>
        <v/>
      </c>
      <c r="C411">
        <f>IF($A411="","",INDEX(ALGLIB_SSA_XAUUSD!$C$2:$C$2401,MATCH($A411,ALGLIB_SSA_XAUUSD!$A$2:$A$2401,1)))</f>
        <v/>
      </c>
      <c r="D411" s="14">
        <f>IF($A411="","",INT((ROW()-2)/12)+1)</f>
        <v/>
      </c>
      <c r="E411" s="14">
        <f>IF(AND(E422&lt;&gt;"",D422=D410+1),E410+(E422-E410)*1/12,"")</f>
        <v/>
      </c>
      <c r="F411" s="14">
        <f>IF(AND(F422&lt;&gt;"",D422=D410+1),F410+(F422-F410)*1/12,"")</f>
        <v/>
      </c>
      <c r="G411" s="14">
        <f>IF(AND(G422&lt;&gt;"",D422=D410+1),G410+(G422-G410)*1/12,"")</f>
        <v/>
      </c>
      <c r="H411" s="14">
        <f>IF(AND(H422&lt;&gt;"",D422=D410+1),H410+(H422-H410)*1/12,"")</f>
        <v/>
      </c>
      <c r="I411" s="14">
        <f>IF(AND(L422&lt;&gt;"",D422=D410+1),I410+(I422-I410)*1/12,"")</f>
        <v/>
      </c>
      <c r="J411">
        <f>_xlfn.XLOOKUP($A411,ALGLIB_SSA_XAUUSD!$AA$2:$AA$2401,ALGLIB_SSA_XAUUSD!$P$2:$P$2401,"",0)</f>
        <v/>
      </c>
      <c r="K411">
        <f>_xlfn.XLOOKUP($A411,ALGLIB_SSA_XAUUSD!$AA$2:$AA$2401,ALGLIB_SSA_XAUUSD!$Q$2:$Q$2401,"",0)</f>
        <v/>
      </c>
      <c r="L411">
        <f>_xlfn.XLOOKUP($A411,ALGLIB_SSA_XAUUSD!$AA$2:$AA$2401,ALGLIB_SSA_XAUUSD!$R$2:$R$2401,"",0)</f>
        <v/>
      </c>
      <c r="M411">
        <f>_xlfn.XLOOKUP($A411,ALGLIB_SSA_XAUUSD!$AA$2:$AA$2401,ALGLIB_SSA_XAUUSD!$S$2:$S$2401,"",0)</f>
        <v/>
      </c>
      <c r="N411">
        <f>_xlfn.XLOOKUP($A411,ALGLIB_SSA_XAUUSD!$AA$2:$AA$2401,ALGLIB_SSA_XAUUSD!$T$2:$T$2401,"",0)</f>
        <v/>
      </c>
      <c r="O411">
        <f>_xlfn.XLOOKUP($A411,ALGLIB_SSA_XAUUSD!$AA$2:$AA$2401,ALGLIB_SSA_XAUUSD!$U$2:$U$2401,"",0)</f>
        <v/>
      </c>
      <c r="P411">
        <f>_xlfn.XLOOKUP($A411,ALGLIB_SSA_XAUUSD!$AA$2:$AA$2401,ALGLIB_SSA_XAUUSD!$V$2:$V$2401,"",0)</f>
        <v/>
      </c>
      <c r="S411">
        <f>A411</f>
        <v/>
      </c>
      <c r="T411">
        <f>J411</f>
        <v/>
      </c>
      <c r="U411">
        <f>K411</f>
        <v/>
      </c>
      <c r="V411" s="14">
        <f>IF($A411="","",MOD(ROW()-2,12)+1)</f>
        <v/>
      </c>
      <c r="W411">
        <f>L411</f>
        <v/>
      </c>
      <c r="X411" s="14">
        <f>IF(F411="","",F411)</f>
        <v/>
      </c>
      <c r="Y411" s="14">
        <f>IF(G411="","",G411)</f>
        <v/>
      </c>
      <c r="Z411">
        <f>M411</f>
        <v/>
      </c>
      <c r="AA411">
        <f>N411</f>
        <v/>
      </c>
      <c r="AB411" s="14">
        <f>IF(H411="","",H411)</f>
        <v/>
      </c>
      <c r="AC411">
        <f>O411</f>
        <v/>
      </c>
      <c r="AD411" s="14">
        <f>IF(I411="","",I411)</f>
        <v/>
      </c>
      <c r="AE411">
        <f>P411</f>
        <v/>
      </c>
      <c r="AH411">
        <f>IF(S411&lt;&gt;"",S411,AH410+900)</f>
        <v/>
      </c>
      <c r="AI411">
        <f>IF(T411&lt;&gt;"",T411,AI410)</f>
        <v/>
      </c>
      <c r="AJ411">
        <f>IF(U411&lt;&gt;"",U411,AJ410)</f>
        <v/>
      </c>
      <c r="AK411">
        <f>IF(W411&lt;&gt;"",W411,"")</f>
        <v/>
      </c>
      <c r="AL411" s="14">
        <f>IF(X411&lt;&gt;"",X411,"")</f>
        <v/>
      </c>
      <c r="AM411" s="14">
        <f>IF(Y411&lt;&gt;"",Y411,"")</f>
        <v/>
      </c>
      <c r="AN411" s="14">
        <f>IF(OR(AL411="",AM411=""),"",AL411-AM411)</f>
        <v/>
      </c>
      <c r="AO411">
        <f>IF(AN411="","",IF(AN411&gt;0,"Bullish","Bearish"))</f>
        <v/>
      </c>
      <c r="AP411">
        <f>IF(AO411="",AP410,AO411)</f>
        <v/>
      </c>
      <c r="AQ411" s="14">
        <f>IF(AB411&lt;&gt;"",AB411,"")</f>
        <v/>
      </c>
      <c r="AR411" s="14">
        <f>IF(AD411&lt;&gt;"",AD411,"")</f>
        <v/>
      </c>
      <c r="AS411">
        <f>IF(AS410+1=13,1,AS410+1)</f>
        <v/>
      </c>
      <c r="AT411">
        <f>IFERROR(IF(SLOPE($AQ$398:$AQ$409,$AS$398:$AS$409)&gt;0,MIN(3,ABS(SLOPE($AQ$398:$AQ$409,$AS$398:$AS$409))),IF(SLOPE($AQ$398:$AQ$409,$AS$398:$AS$409)&lt;-0.5,-0.5,0)),0)</f>
        <v/>
      </c>
      <c r="AU411">
        <f>IFERROR(IF(SLOPE($AR$398:$AR$409,$AS$398:$AS$409)&lt;0,MAX(-3,-ABS(SLOPE($AR$398:$AR$409,$AS$398:$AS$409))),IF(SLOPE($AR$398:$AR$409,$AS$398:$AS$409)&gt;0.5,0.5,0)),0)</f>
        <v/>
      </c>
      <c r="AV411">
        <f>($AQ$410+(AT411*(AS411-1)))</f>
        <v/>
      </c>
      <c r="AW411">
        <f>($AR$410+(AU411*(AS411-1)))</f>
        <v/>
      </c>
      <c r="AX411">
        <f>IF(AT411&gt;0,AV411+AT411,AV411)</f>
        <v/>
      </c>
      <c r="AY411">
        <f>IF(AU411&lt;0,AW411+AU411,AW411)</f>
        <v/>
      </c>
      <c r="BA411" s="14">
        <f>IFERROR(AX411-AQ411,"")</f>
        <v/>
      </c>
      <c r="BB411" s="14">
        <f>IFERROR(AY411-AR411,"")</f>
        <v/>
      </c>
      <c r="BD411">
        <f>AH411</f>
        <v/>
      </c>
      <c r="BE411">
        <f>AI411</f>
        <v/>
      </c>
      <c r="BF411">
        <f>AJ411</f>
        <v/>
      </c>
      <c r="BG411" s="14">
        <f>L411</f>
        <v/>
      </c>
      <c r="BH411" s="14">
        <f>IF(X411="","",X411)</f>
        <v/>
      </c>
      <c r="BI411" s="14">
        <f>IF(Y411="","",Y411)</f>
        <v/>
      </c>
      <c r="BJ411">
        <f>Z411</f>
        <v/>
      </c>
      <c r="BK411">
        <f>AA411</f>
        <v/>
      </c>
      <c r="BL411">
        <f>IFERROR(AX411,"")</f>
        <v/>
      </c>
      <c r="BM411">
        <f>IFERROR(AY411,"")</f>
        <v/>
      </c>
    </row>
    <row r="412" ht="14.25" customHeight="1">
      <c r="A412">
        <f>ALGLIB_SSA_XAUUSD!AA412</f>
        <v/>
      </c>
      <c r="B412">
        <f>IF($A412="","",INDEX(ALGLIB_SSA_XAUUSD!$B$2:$B$2401,MATCH($A412,ALGLIB_SSA_XAUUSD!$A$2:$A$2401,1)))</f>
        <v/>
      </c>
      <c r="C412">
        <f>IF($A412="","",INDEX(ALGLIB_SSA_XAUUSD!$C$2:$C$2401,MATCH($A412,ALGLIB_SSA_XAUUSD!$A$2:$A$2401,1)))</f>
        <v/>
      </c>
      <c r="D412" s="14">
        <f>IF($A412="","",INT((ROW()-2)/12)+1)</f>
        <v/>
      </c>
      <c r="E412" s="14">
        <f>IF(AND(E422&lt;&gt;"",D422=D410+1),E410+(E422-E410)*2/12,"")</f>
        <v/>
      </c>
      <c r="F412" s="14">
        <f>IF(AND(F422&lt;&gt;"",D422=D410+1),F410+(F422-F410)*2/12,"")</f>
        <v/>
      </c>
      <c r="G412" s="14">
        <f>IF(AND(G422&lt;&gt;"",D422=D410+1),G410+(G422-G410)*2/12,"")</f>
        <v/>
      </c>
      <c r="H412" s="14">
        <f>IF(AND(H422&lt;&gt;"",D422=D410+1),H410+(H422-H410)*2/12,"")</f>
        <v/>
      </c>
      <c r="I412" s="14">
        <f>IF(AND(L422&lt;&gt;"",D422=D410+1),I410+(I422-I410)*2/12,"")</f>
        <v/>
      </c>
      <c r="J412">
        <f>_xlfn.XLOOKUP($A412,ALGLIB_SSA_XAUUSD!$AA$2:$AA$2401,ALGLIB_SSA_XAUUSD!$P$2:$P$2401,"",0)</f>
        <v/>
      </c>
      <c r="K412">
        <f>_xlfn.XLOOKUP($A412,ALGLIB_SSA_XAUUSD!$AA$2:$AA$2401,ALGLIB_SSA_XAUUSD!$Q$2:$Q$2401,"",0)</f>
        <v/>
      </c>
      <c r="L412">
        <f>_xlfn.XLOOKUP($A412,ALGLIB_SSA_XAUUSD!$AA$2:$AA$2401,ALGLIB_SSA_XAUUSD!$R$2:$R$2401,"",0)</f>
        <v/>
      </c>
      <c r="M412">
        <f>_xlfn.XLOOKUP($A412,ALGLIB_SSA_XAUUSD!$AA$2:$AA$2401,ALGLIB_SSA_XAUUSD!$S$2:$S$2401,"",0)</f>
        <v/>
      </c>
      <c r="N412">
        <f>_xlfn.XLOOKUP($A412,ALGLIB_SSA_XAUUSD!$AA$2:$AA$2401,ALGLIB_SSA_XAUUSD!$T$2:$T$2401,"",0)</f>
        <v/>
      </c>
      <c r="O412">
        <f>_xlfn.XLOOKUP($A412,ALGLIB_SSA_XAUUSD!$AA$2:$AA$2401,ALGLIB_SSA_XAUUSD!$U$2:$U$2401,"",0)</f>
        <v/>
      </c>
      <c r="P412">
        <f>_xlfn.XLOOKUP($A412,ALGLIB_SSA_XAUUSD!$AA$2:$AA$2401,ALGLIB_SSA_XAUUSD!$V$2:$V$2401,"",0)</f>
        <v/>
      </c>
      <c r="S412">
        <f>A412</f>
        <v/>
      </c>
      <c r="T412">
        <f>J412</f>
        <v/>
      </c>
      <c r="U412">
        <f>K412</f>
        <v/>
      </c>
      <c r="V412" s="14">
        <f>IF($A412="","",MOD(ROW()-2,12)+1)</f>
        <v/>
      </c>
      <c r="W412">
        <f>L412</f>
        <v/>
      </c>
      <c r="X412" s="14">
        <f>IF(F412="","",F412)</f>
        <v/>
      </c>
      <c r="Y412" s="14">
        <f>IF(G412="","",G412)</f>
        <v/>
      </c>
      <c r="Z412">
        <f>M412</f>
        <v/>
      </c>
      <c r="AA412">
        <f>N412</f>
        <v/>
      </c>
      <c r="AB412" s="14">
        <f>IF(H412="","",H412)</f>
        <v/>
      </c>
      <c r="AC412">
        <f>O412</f>
        <v/>
      </c>
      <c r="AD412" s="14">
        <f>IF(I412="","",I412)</f>
        <v/>
      </c>
      <c r="AE412">
        <f>P412</f>
        <v/>
      </c>
      <c r="AH412">
        <f>IF(S412&lt;&gt;"",S412,AH411+900)</f>
        <v/>
      </c>
      <c r="AI412">
        <f>IF(T412&lt;&gt;"",T412,AI411)</f>
        <v/>
      </c>
      <c r="AJ412">
        <f>IF(U412&lt;&gt;"",U412,AJ411)</f>
        <v/>
      </c>
      <c r="AK412">
        <f>IF(W412&lt;&gt;"",W412,"")</f>
        <v/>
      </c>
      <c r="AL412" s="14">
        <f>IF(X412&lt;&gt;"",X412,"")</f>
        <v/>
      </c>
      <c r="AM412" s="14">
        <f>IF(Y412&lt;&gt;"",Y412,"")</f>
        <v/>
      </c>
      <c r="AN412" s="14">
        <f>IF(OR(AL412="",AM412=""),"",AL412-AM412)</f>
        <v/>
      </c>
      <c r="AO412">
        <f>IF(AN412="","",IF(AN412&gt;0,"Bullish","Bearish"))</f>
        <v/>
      </c>
      <c r="AP412">
        <f>IF(AO412="",AP411,AO412)</f>
        <v/>
      </c>
      <c r="AQ412" s="14">
        <f>IF(AB412&lt;&gt;"",AB412,"")</f>
        <v/>
      </c>
      <c r="AR412" s="14">
        <f>IF(AD412&lt;&gt;"",AD412,"")</f>
        <v/>
      </c>
      <c r="AS412">
        <f>IF(AS411+1=13,1,AS411+1)</f>
        <v/>
      </c>
      <c r="AT412">
        <f>IFERROR(IF(SLOPE($AQ$398:$AQ$409,$AS$398:$AS$409)&gt;0,MIN(3,ABS(SLOPE($AQ$398:$AQ$409,$AS$398:$AS$409))),IF(SLOPE($AQ$398:$AQ$409,$AS$398:$AS$409)&lt;-0.5,-0.5,0)),0)</f>
        <v/>
      </c>
      <c r="AU412">
        <f>IFERROR(IF(SLOPE($AR$398:$AR$409,$AS$398:$AS$409)&lt;0,MAX(-3,-ABS(SLOPE($AR$398:$AR$409,$AS$398:$AS$409))),IF(SLOPE($AR$398:$AR$409,$AS$398:$AS$409)&gt;0.5,0.5,0)),0)</f>
        <v/>
      </c>
      <c r="AV412">
        <f>($AQ$410+(AT412*(AS412-1)))</f>
        <v/>
      </c>
      <c r="AW412">
        <f>($AR$410+(AU412*(AS412-1)))</f>
        <v/>
      </c>
      <c r="AX412">
        <f>IF(AT412&gt;0,AV412+AT412,AV412)</f>
        <v/>
      </c>
      <c r="AY412">
        <f>IF(AU412&lt;0,AW412+AU412,AW412)</f>
        <v/>
      </c>
      <c r="BA412" s="14">
        <f>IFERROR(AX412-AQ412,"")</f>
        <v/>
      </c>
      <c r="BB412" s="14">
        <f>IFERROR(AY412-AR412,"")</f>
        <v/>
      </c>
      <c r="BD412">
        <f>AH412</f>
        <v/>
      </c>
      <c r="BE412">
        <f>AI412</f>
        <v/>
      </c>
      <c r="BF412">
        <f>AJ412</f>
        <v/>
      </c>
      <c r="BG412" s="14">
        <f>L412</f>
        <v/>
      </c>
      <c r="BH412" s="14">
        <f>IF(X412="","",X412)</f>
        <v/>
      </c>
      <c r="BI412" s="14">
        <f>IF(Y412="","",Y412)</f>
        <v/>
      </c>
      <c r="BJ412">
        <f>Z412</f>
        <v/>
      </c>
      <c r="BK412">
        <f>AA412</f>
        <v/>
      </c>
      <c r="BL412">
        <f>IFERROR(AX412,"")</f>
        <v/>
      </c>
      <c r="BM412">
        <f>IFERROR(AY412,"")</f>
        <v/>
      </c>
    </row>
    <row r="413" ht="14.25" customHeight="1">
      <c r="A413">
        <f>ALGLIB_SSA_XAUUSD!AA413</f>
        <v/>
      </c>
      <c r="B413">
        <f>IF($A413="","",INDEX(ALGLIB_SSA_XAUUSD!$B$2:$B$2401,MATCH($A413,ALGLIB_SSA_XAUUSD!$A$2:$A$2401,1)))</f>
        <v/>
      </c>
      <c r="C413">
        <f>IF($A413="","",INDEX(ALGLIB_SSA_XAUUSD!$C$2:$C$2401,MATCH($A413,ALGLIB_SSA_XAUUSD!$A$2:$A$2401,1)))</f>
        <v/>
      </c>
      <c r="D413" s="14">
        <f>IF($A413="","",INT((ROW()-2)/12)+1)</f>
        <v/>
      </c>
      <c r="E413" s="14">
        <f>IF(AND(E422&lt;&gt;"",D422=D410+1),E410+(E422-E410)*3/12,"")</f>
        <v/>
      </c>
      <c r="F413" s="14">
        <f>IF(AND(F422&lt;&gt;"",D422=D410+1),F410+(F422-F410)*3/12,"")</f>
        <v/>
      </c>
      <c r="G413" s="14">
        <f>IF(AND(G422&lt;&gt;"",D422=D410+1),G410+(G422-G410)*3/12,"")</f>
        <v/>
      </c>
      <c r="H413" s="14">
        <f>IF(AND(H422&lt;&gt;"",D422=D410+1),H410+(H422-H410)*3/12,"")</f>
        <v/>
      </c>
      <c r="I413" s="14">
        <f>IF(AND(L422&lt;&gt;"",D422=D410+1),I410+(I422-I410)*3/12,"")</f>
        <v/>
      </c>
      <c r="J413">
        <f>_xlfn.XLOOKUP($A413,ALGLIB_SSA_XAUUSD!$AA$2:$AA$2401,ALGLIB_SSA_XAUUSD!$P$2:$P$2401,"",0)</f>
        <v/>
      </c>
      <c r="K413">
        <f>_xlfn.XLOOKUP($A413,ALGLIB_SSA_XAUUSD!$AA$2:$AA$2401,ALGLIB_SSA_XAUUSD!$Q$2:$Q$2401,"",0)</f>
        <v/>
      </c>
      <c r="L413">
        <f>_xlfn.XLOOKUP($A413,ALGLIB_SSA_XAUUSD!$AA$2:$AA$2401,ALGLIB_SSA_XAUUSD!$R$2:$R$2401,"",0)</f>
        <v/>
      </c>
      <c r="M413">
        <f>_xlfn.XLOOKUP($A413,ALGLIB_SSA_XAUUSD!$AA$2:$AA$2401,ALGLIB_SSA_XAUUSD!$S$2:$S$2401,"",0)</f>
        <v/>
      </c>
      <c r="N413">
        <f>_xlfn.XLOOKUP($A413,ALGLIB_SSA_XAUUSD!$AA$2:$AA$2401,ALGLIB_SSA_XAUUSD!$T$2:$T$2401,"",0)</f>
        <v/>
      </c>
      <c r="O413">
        <f>_xlfn.XLOOKUP($A413,ALGLIB_SSA_XAUUSD!$AA$2:$AA$2401,ALGLIB_SSA_XAUUSD!$U$2:$U$2401,"",0)</f>
        <v/>
      </c>
      <c r="P413">
        <f>_xlfn.XLOOKUP($A413,ALGLIB_SSA_XAUUSD!$AA$2:$AA$2401,ALGLIB_SSA_XAUUSD!$V$2:$V$2401,"",0)</f>
        <v/>
      </c>
      <c r="S413">
        <f>A413</f>
        <v/>
      </c>
      <c r="T413">
        <f>J413</f>
        <v/>
      </c>
      <c r="U413">
        <f>K413</f>
        <v/>
      </c>
      <c r="V413" s="14">
        <f>IF($A413="","",MOD(ROW()-2,12)+1)</f>
        <v/>
      </c>
      <c r="W413">
        <f>L413</f>
        <v/>
      </c>
      <c r="X413" s="14">
        <f>IF(F413="","",F413)</f>
        <v/>
      </c>
      <c r="Y413" s="14">
        <f>IF(G413="","",G413)</f>
        <v/>
      </c>
      <c r="Z413">
        <f>M413</f>
        <v/>
      </c>
      <c r="AA413">
        <f>N413</f>
        <v/>
      </c>
      <c r="AB413" s="14">
        <f>IF(H413="","",H413)</f>
        <v/>
      </c>
      <c r="AC413">
        <f>O413</f>
        <v/>
      </c>
      <c r="AD413" s="14">
        <f>IF(I413="","",I413)</f>
        <v/>
      </c>
      <c r="AE413">
        <f>P413</f>
        <v/>
      </c>
      <c r="AH413">
        <f>IF(S413&lt;&gt;"",S413,AH412+900)</f>
        <v/>
      </c>
      <c r="AI413">
        <f>IF(T413&lt;&gt;"",T413,AI412)</f>
        <v/>
      </c>
      <c r="AJ413">
        <f>IF(U413&lt;&gt;"",U413,AJ412)</f>
        <v/>
      </c>
      <c r="AK413">
        <f>IF(W413&lt;&gt;"",W413,"")</f>
        <v/>
      </c>
      <c r="AL413" s="14">
        <f>IF(X413&lt;&gt;"",X413,"")</f>
        <v/>
      </c>
      <c r="AM413" s="14">
        <f>IF(Y413&lt;&gt;"",Y413,"")</f>
        <v/>
      </c>
      <c r="AN413" s="14">
        <f>IF(OR(AL413="",AM413=""),"",AL413-AM413)</f>
        <v/>
      </c>
      <c r="AO413">
        <f>IF(AN413="","",IF(AN413&gt;0,"Bullish","Bearish"))</f>
        <v/>
      </c>
      <c r="AP413">
        <f>IF(AO413="",AP412,AO413)</f>
        <v/>
      </c>
      <c r="AQ413" s="14">
        <f>IF(AB413&lt;&gt;"",AB413,"")</f>
        <v/>
      </c>
      <c r="AR413" s="14">
        <f>IF(AD413&lt;&gt;"",AD413,"")</f>
        <v/>
      </c>
      <c r="AS413">
        <f>IF(AS412+1=13,1,AS412+1)</f>
        <v/>
      </c>
      <c r="AT413">
        <f>IFERROR(IF(SLOPE($AQ$398:$AQ$409,$AS$398:$AS$409)&gt;0,MIN(3,ABS(SLOPE($AQ$398:$AQ$409,$AS$398:$AS$409))),IF(SLOPE($AQ$398:$AQ$409,$AS$398:$AS$409)&lt;-0.5,-0.5,0)),0)</f>
        <v/>
      </c>
      <c r="AU413">
        <f>IFERROR(IF(SLOPE($AR$398:$AR$409,$AS$398:$AS$409)&lt;0,MAX(-3,-ABS(SLOPE($AR$398:$AR$409,$AS$398:$AS$409))),IF(SLOPE($AR$398:$AR$409,$AS$398:$AS$409)&gt;0.5,0.5,0)),0)</f>
        <v/>
      </c>
      <c r="AV413">
        <f>($AQ$410+(AT413*(AS413-1)))</f>
        <v/>
      </c>
      <c r="AW413">
        <f>($AR$410+(AU413*(AS413-1)))</f>
        <v/>
      </c>
      <c r="AX413">
        <f>IF(AT413&gt;0,AV413+AT413,AV413)</f>
        <v/>
      </c>
      <c r="AY413">
        <f>IF(AU413&lt;0,AW413+AU413,AW413)</f>
        <v/>
      </c>
      <c r="BA413" s="14">
        <f>IFERROR(AX413-AQ413,"")</f>
        <v/>
      </c>
      <c r="BB413" s="14">
        <f>IFERROR(AY413-AR413,"")</f>
        <v/>
      </c>
      <c r="BD413">
        <f>AH413</f>
        <v/>
      </c>
      <c r="BE413">
        <f>AI413</f>
        <v/>
      </c>
      <c r="BF413">
        <f>AJ413</f>
        <v/>
      </c>
      <c r="BG413" s="14">
        <f>L413</f>
        <v/>
      </c>
      <c r="BH413" s="14">
        <f>IF(X413="","",X413)</f>
        <v/>
      </c>
      <c r="BI413" s="14">
        <f>IF(Y413="","",Y413)</f>
        <v/>
      </c>
      <c r="BJ413">
        <f>Z413</f>
        <v/>
      </c>
      <c r="BK413">
        <f>AA413</f>
        <v/>
      </c>
      <c r="BL413">
        <f>IFERROR(AX413,"")</f>
        <v/>
      </c>
      <c r="BM413">
        <f>IFERROR(AY413,"")</f>
        <v/>
      </c>
    </row>
    <row r="414" ht="14.25" customHeight="1">
      <c r="A414">
        <f>ALGLIB_SSA_XAUUSD!AA414</f>
        <v/>
      </c>
      <c r="B414">
        <f>IF($A414="","",INDEX(ALGLIB_SSA_XAUUSD!$B$2:$B$2401,MATCH($A414,ALGLIB_SSA_XAUUSD!$A$2:$A$2401,1)))</f>
        <v/>
      </c>
      <c r="C414">
        <f>IF($A414="","",INDEX(ALGLIB_SSA_XAUUSD!$C$2:$C$2401,MATCH($A414,ALGLIB_SSA_XAUUSD!$A$2:$A$2401,1)))</f>
        <v/>
      </c>
      <c r="D414" s="14">
        <f>IF($A414="","",INT((ROW()-2)/12)+1)</f>
        <v/>
      </c>
      <c r="E414" s="14">
        <f>IF(AND(E422&lt;&gt;"",D422=D410+1),E410+(E422-E410)*4/12,"")</f>
        <v/>
      </c>
      <c r="F414" s="14">
        <f>IF(AND(F422&lt;&gt;"",D422=D410+1),F410+(F422-F410)*4/12,"")</f>
        <v/>
      </c>
      <c r="G414" s="14">
        <f>IF(AND(G422&lt;&gt;"",D422=D410+1),G410+(G422-G410)*4/12,"")</f>
        <v/>
      </c>
      <c r="H414" s="14">
        <f>IF(AND(H422&lt;&gt;"",D422=D410+1),H410+(H422-H410)*4/12,"")</f>
        <v/>
      </c>
      <c r="I414" s="14">
        <f>IF(AND(L422&lt;&gt;"",D422=D410+1),I410+(I422-I410)*4/12,"")</f>
        <v/>
      </c>
      <c r="J414">
        <f>_xlfn.XLOOKUP($A414,ALGLIB_SSA_XAUUSD!$AA$2:$AA$2401,ALGLIB_SSA_XAUUSD!$P$2:$P$2401,"",0)</f>
        <v/>
      </c>
      <c r="K414">
        <f>_xlfn.XLOOKUP($A414,ALGLIB_SSA_XAUUSD!$AA$2:$AA$2401,ALGLIB_SSA_XAUUSD!$Q$2:$Q$2401,"",0)</f>
        <v/>
      </c>
      <c r="L414">
        <f>_xlfn.XLOOKUP($A414,ALGLIB_SSA_XAUUSD!$AA$2:$AA$2401,ALGLIB_SSA_XAUUSD!$R$2:$R$2401,"",0)</f>
        <v/>
      </c>
      <c r="M414">
        <f>_xlfn.XLOOKUP($A414,ALGLIB_SSA_XAUUSD!$AA$2:$AA$2401,ALGLIB_SSA_XAUUSD!$S$2:$S$2401,"",0)</f>
        <v/>
      </c>
      <c r="N414">
        <f>_xlfn.XLOOKUP($A414,ALGLIB_SSA_XAUUSD!$AA$2:$AA$2401,ALGLIB_SSA_XAUUSD!$T$2:$T$2401,"",0)</f>
        <v/>
      </c>
      <c r="O414">
        <f>_xlfn.XLOOKUP($A414,ALGLIB_SSA_XAUUSD!$AA$2:$AA$2401,ALGLIB_SSA_XAUUSD!$U$2:$U$2401,"",0)</f>
        <v/>
      </c>
      <c r="P414">
        <f>_xlfn.XLOOKUP($A414,ALGLIB_SSA_XAUUSD!$AA$2:$AA$2401,ALGLIB_SSA_XAUUSD!$V$2:$V$2401,"",0)</f>
        <v/>
      </c>
      <c r="S414">
        <f>A414</f>
        <v/>
      </c>
      <c r="T414">
        <f>J414</f>
        <v/>
      </c>
      <c r="U414">
        <f>K414</f>
        <v/>
      </c>
      <c r="V414" s="14">
        <f>IF($A414="","",MOD(ROW()-2,12)+1)</f>
        <v/>
      </c>
      <c r="W414">
        <f>L414</f>
        <v/>
      </c>
      <c r="X414" s="14">
        <f>IF(F414="","",F414)</f>
        <v/>
      </c>
      <c r="Y414" s="14">
        <f>IF(G414="","",G414)</f>
        <v/>
      </c>
      <c r="Z414">
        <f>M414</f>
        <v/>
      </c>
      <c r="AA414">
        <f>N414</f>
        <v/>
      </c>
      <c r="AB414" s="14">
        <f>IF(H414="","",H414)</f>
        <v/>
      </c>
      <c r="AC414">
        <f>O414</f>
        <v/>
      </c>
      <c r="AD414" s="14">
        <f>IF(I414="","",I414)</f>
        <v/>
      </c>
      <c r="AE414">
        <f>P414</f>
        <v/>
      </c>
      <c r="AH414">
        <f>IF(S414&lt;&gt;"",S414,AH413+900)</f>
        <v/>
      </c>
      <c r="AI414">
        <f>IF(T414&lt;&gt;"",T414,AI413)</f>
        <v/>
      </c>
      <c r="AJ414">
        <f>IF(U414&lt;&gt;"",U414,AJ413)</f>
        <v/>
      </c>
      <c r="AK414">
        <f>IF(W414&lt;&gt;"",W414,"")</f>
        <v/>
      </c>
      <c r="AL414" s="14">
        <f>IF(X414&lt;&gt;"",X414,"")</f>
        <v/>
      </c>
      <c r="AM414" s="14">
        <f>IF(Y414&lt;&gt;"",Y414,"")</f>
        <v/>
      </c>
      <c r="AN414" s="14">
        <f>IF(OR(AL414="",AM414=""),"",AL414-AM414)</f>
        <v/>
      </c>
      <c r="AO414">
        <f>IF(AN414="","",IF(AN414&gt;0,"Bullish","Bearish"))</f>
        <v/>
      </c>
      <c r="AP414">
        <f>IF(AO414="",AP413,AO414)</f>
        <v/>
      </c>
      <c r="AQ414" s="14">
        <f>IF(AB414&lt;&gt;"",AB414,"")</f>
        <v/>
      </c>
      <c r="AR414" s="14">
        <f>IF(AD414&lt;&gt;"",AD414,"")</f>
        <v/>
      </c>
      <c r="AS414">
        <f>IF(AS413+1=13,1,AS413+1)</f>
        <v/>
      </c>
      <c r="AT414">
        <f>IFERROR(IF(SLOPE($AQ$398:$AQ$409,$AS$398:$AS$409)&gt;0,MIN(3,ABS(SLOPE($AQ$398:$AQ$409,$AS$398:$AS$409))),IF(SLOPE($AQ$398:$AQ$409,$AS$398:$AS$409)&lt;-0.5,-0.5,0)),0)</f>
        <v/>
      </c>
      <c r="AU414">
        <f>IFERROR(IF(SLOPE($AR$398:$AR$409,$AS$398:$AS$409)&lt;0,MAX(-3,-ABS(SLOPE($AR$398:$AR$409,$AS$398:$AS$409))),IF(SLOPE($AR$398:$AR$409,$AS$398:$AS$409)&gt;0.5,0.5,0)),0)</f>
        <v/>
      </c>
      <c r="AV414">
        <f>($AQ$410+(AT414*(AS414-1)))</f>
        <v/>
      </c>
      <c r="AW414">
        <f>($AR$410+(AU414*(AS414-1)))</f>
        <v/>
      </c>
      <c r="AX414">
        <f>IF(AT414&gt;0,AV414+AT414,AV414)</f>
        <v/>
      </c>
      <c r="AY414">
        <f>IF(AU414&lt;0,AW414+AU414,AW414)</f>
        <v/>
      </c>
      <c r="BA414" s="14">
        <f>IFERROR(AX414-AQ414,"")</f>
        <v/>
      </c>
      <c r="BB414" s="14">
        <f>IFERROR(AY414-AR414,"")</f>
        <v/>
      </c>
      <c r="BD414">
        <f>AH414</f>
        <v/>
      </c>
      <c r="BE414">
        <f>AI414</f>
        <v/>
      </c>
      <c r="BF414">
        <f>AJ414</f>
        <v/>
      </c>
      <c r="BG414" s="14">
        <f>L414</f>
        <v/>
      </c>
      <c r="BH414" s="14">
        <f>IF(X414="","",X414)</f>
        <v/>
      </c>
      <c r="BI414" s="14">
        <f>IF(Y414="","",Y414)</f>
        <v/>
      </c>
      <c r="BJ414">
        <f>Z414</f>
        <v/>
      </c>
      <c r="BK414">
        <f>AA414</f>
        <v/>
      </c>
      <c r="BL414">
        <f>IFERROR(AX414,"")</f>
        <v/>
      </c>
      <c r="BM414">
        <f>IFERROR(AY414,"")</f>
        <v/>
      </c>
    </row>
    <row r="415" ht="14.25" customHeight="1">
      <c r="A415">
        <f>ALGLIB_SSA_XAUUSD!AA415</f>
        <v/>
      </c>
      <c r="B415">
        <f>IF($A415="","",INDEX(ALGLIB_SSA_XAUUSD!$B$2:$B$2401,MATCH($A415,ALGLIB_SSA_XAUUSD!$A$2:$A$2401,1)))</f>
        <v/>
      </c>
      <c r="C415">
        <f>IF($A415="","",INDEX(ALGLIB_SSA_XAUUSD!$C$2:$C$2401,MATCH($A415,ALGLIB_SSA_XAUUSD!$A$2:$A$2401,1)))</f>
        <v/>
      </c>
      <c r="D415" s="14">
        <f>IF($A415="","",INT((ROW()-2)/12)+1)</f>
        <v/>
      </c>
      <c r="E415" s="14">
        <f>IF(AND(E422&lt;&gt;"",D422=D410+1),E410+(E422-E410)*5/12,"")</f>
        <v/>
      </c>
      <c r="F415" s="14">
        <f>IF(AND(F422&lt;&gt;"",D422=D410+1),F410+(F422-F410)*5/12,"")</f>
        <v/>
      </c>
      <c r="G415" s="14">
        <f>IF(AND(G422&lt;&gt;"",D422=D410+1),G410+(G422-G410)*5/12,"")</f>
        <v/>
      </c>
      <c r="H415" s="14">
        <f>IF(AND(H422&lt;&gt;"",D422=D410+1),H410+(H422-H410)*5/12,"")</f>
        <v/>
      </c>
      <c r="I415" s="14">
        <f>IF(AND(L422&lt;&gt;"",D422=D410+1),I410+(I422-I410)*5/12,"")</f>
        <v/>
      </c>
      <c r="J415">
        <f>_xlfn.XLOOKUP($A415,ALGLIB_SSA_XAUUSD!$AA$2:$AA$2401,ALGLIB_SSA_XAUUSD!$P$2:$P$2401,"",0)</f>
        <v/>
      </c>
      <c r="K415">
        <f>_xlfn.XLOOKUP($A415,ALGLIB_SSA_XAUUSD!$AA$2:$AA$2401,ALGLIB_SSA_XAUUSD!$Q$2:$Q$2401,"",0)</f>
        <v/>
      </c>
      <c r="L415">
        <f>_xlfn.XLOOKUP($A415,ALGLIB_SSA_XAUUSD!$AA$2:$AA$2401,ALGLIB_SSA_XAUUSD!$R$2:$R$2401,"",0)</f>
        <v/>
      </c>
      <c r="M415">
        <f>_xlfn.XLOOKUP($A415,ALGLIB_SSA_XAUUSD!$AA$2:$AA$2401,ALGLIB_SSA_XAUUSD!$S$2:$S$2401,"",0)</f>
        <v/>
      </c>
      <c r="N415">
        <f>_xlfn.XLOOKUP($A415,ALGLIB_SSA_XAUUSD!$AA$2:$AA$2401,ALGLIB_SSA_XAUUSD!$T$2:$T$2401,"",0)</f>
        <v/>
      </c>
      <c r="O415">
        <f>_xlfn.XLOOKUP($A415,ALGLIB_SSA_XAUUSD!$AA$2:$AA$2401,ALGLIB_SSA_XAUUSD!$U$2:$U$2401,"",0)</f>
        <v/>
      </c>
      <c r="P415">
        <f>_xlfn.XLOOKUP($A415,ALGLIB_SSA_XAUUSD!$AA$2:$AA$2401,ALGLIB_SSA_XAUUSD!$V$2:$V$2401,"",0)</f>
        <v/>
      </c>
      <c r="S415">
        <f>A415</f>
        <v/>
      </c>
      <c r="T415">
        <f>J415</f>
        <v/>
      </c>
      <c r="U415">
        <f>K415</f>
        <v/>
      </c>
      <c r="V415" s="14">
        <f>IF($A415="","",MOD(ROW()-2,12)+1)</f>
        <v/>
      </c>
      <c r="W415">
        <f>L415</f>
        <v/>
      </c>
      <c r="X415" s="14">
        <f>IF(F415="","",F415)</f>
        <v/>
      </c>
      <c r="Y415" s="14">
        <f>IF(G415="","",G415)</f>
        <v/>
      </c>
      <c r="Z415">
        <f>M415</f>
        <v/>
      </c>
      <c r="AA415">
        <f>N415</f>
        <v/>
      </c>
      <c r="AB415" s="14">
        <f>IF(H415="","",H415)</f>
        <v/>
      </c>
      <c r="AC415">
        <f>O415</f>
        <v/>
      </c>
      <c r="AD415" s="14">
        <f>IF(I415="","",I415)</f>
        <v/>
      </c>
      <c r="AE415">
        <f>P415</f>
        <v/>
      </c>
      <c r="AH415">
        <f>IF(S415&lt;&gt;"",S415,AH414+900)</f>
        <v/>
      </c>
      <c r="AI415">
        <f>IF(T415&lt;&gt;"",T415,AI414)</f>
        <v/>
      </c>
      <c r="AJ415">
        <f>IF(U415&lt;&gt;"",U415,AJ414)</f>
        <v/>
      </c>
      <c r="AK415">
        <f>IF(W415&lt;&gt;"",W415,"")</f>
        <v/>
      </c>
      <c r="AL415" s="14">
        <f>IF(X415&lt;&gt;"",X415,"")</f>
        <v/>
      </c>
      <c r="AM415" s="14">
        <f>IF(Y415&lt;&gt;"",Y415,"")</f>
        <v/>
      </c>
      <c r="AN415" s="14">
        <f>IF(OR(AL415="",AM415=""),"",AL415-AM415)</f>
        <v/>
      </c>
      <c r="AO415">
        <f>IF(AN415="","",IF(AN415&gt;0,"Bullish","Bearish"))</f>
        <v/>
      </c>
      <c r="AP415">
        <f>IF(AO415="",AP414,AO415)</f>
        <v/>
      </c>
      <c r="AQ415" s="14">
        <f>IF(AB415&lt;&gt;"",AB415,"")</f>
        <v/>
      </c>
      <c r="AR415" s="14">
        <f>IF(AD415&lt;&gt;"",AD415,"")</f>
        <v/>
      </c>
      <c r="AS415">
        <f>IF(AS414+1=13,1,AS414+1)</f>
        <v/>
      </c>
      <c r="AT415">
        <f>IFERROR(IF(SLOPE($AQ$398:$AQ$409,$AS$398:$AS$409)&gt;0,MIN(3,ABS(SLOPE($AQ$398:$AQ$409,$AS$398:$AS$409))),IF(SLOPE($AQ$398:$AQ$409,$AS$398:$AS$409)&lt;-0.5,-0.5,0)),0)</f>
        <v/>
      </c>
      <c r="AU415">
        <f>IFERROR(IF(SLOPE($AR$398:$AR$409,$AS$398:$AS$409)&lt;0,MAX(-3,-ABS(SLOPE($AR$398:$AR$409,$AS$398:$AS$409))),IF(SLOPE($AR$398:$AR$409,$AS$398:$AS$409)&gt;0.5,0.5,0)),0)</f>
        <v/>
      </c>
      <c r="AV415">
        <f>($AQ$410+(AT415*(AS415-1)))</f>
        <v/>
      </c>
      <c r="AW415">
        <f>($AR$410+(AU415*(AS415-1)))</f>
        <v/>
      </c>
      <c r="AX415">
        <f>IF(AT415&gt;0,AV415+AT415,AV415)</f>
        <v/>
      </c>
      <c r="AY415">
        <f>IF(AU415&lt;0,AW415+AU415,AW415)</f>
        <v/>
      </c>
      <c r="BA415" s="14">
        <f>IFERROR(AX415-AQ415,"")</f>
        <v/>
      </c>
      <c r="BB415" s="14">
        <f>IFERROR(AY415-AR415,"")</f>
        <v/>
      </c>
      <c r="BD415">
        <f>AH415</f>
        <v/>
      </c>
      <c r="BE415">
        <f>AI415</f>
        <v/>
      </c>
      <c r="BF415">
        <f>AJ415</f>
        <v/>
      </c>
      <c r="BG415" s="14">
        <f>L415</f>
        <v/>
      </c>
      <c r="BH415" s="14">
        <f>IF(X415="","",X415)</f>
        <v/>
      </c>
      <c r="BI415" s="14">
        <f>IF(Y415="","",Y415)</f>
        <v/>
      </c>
      <c r="BJ415">
        <f>Z415</f>
        <v/>
      </c>
      <c r="BK415">
        <f>AA415</f>
        <v/>
      </c>
      <c r="BL415">
        <f>IFERROR(AX415,"")</f>
        <v/>
      </c>
      <c r="BM415">
        <f>IFERROR(AY415,"")</f>
        <v/>
      </c>
    </row>
    <row r="416" ht="14.25" customHeight="1">
      <c r="A416">
        <f>ALGLIB_SSA_XAUUSD!AA416</f>
        <v/>
      </c>
      <c r="B416">
        <f>IF($A416="","",INDEX(ALGLIB_SSA_XAUUSD!$B$2:$B$2401,MATCH($A416,ALGLIB_SSA_XAUUSD!$A$2:$A$2401,1)))</f>
        <v/>
      </c>
      <c r="C416">
        <f>IF($A416="","",INDEX(ALGLIB_SSA_XAUUSD!$C$2:$C$2401,MATCH($A416,ALGLIB_SSA_XAUUSD!$A$2:$A$2401,1)))</f>
        <v/>
      </c>
      <c r="D416" s="14">
        <f>IF($A416="","",INT((ROW()-2)/12)+1)</f>
        <v/>
      </c>
      <c r="E416" s="14">
        <f>IF(AND(E422&lt;&gt;"",D422=D410+1),E410+(E422-E410)*6/12,"")</f>
        <v/>
      </c>
      <c r="F416" s="14">
        <f>IF(AND(F422&lt;&gt;"",D422=D410+1),F410+(F422-F410)*6/12,"")</f>
        <v/>
      </c>
      <c r="G416" s="14">
        <f>IF(AND(G422&lt;&gt;"",D422=D410+1),G410+(G422-G410)*6/12,"")</f>
        <v/>
      </c>
      <c r="H416" s="14">
        <f>IF(AND(H422&lt;&gt;"",D422=D410+1),H410+(H422-H410)*6/12,"")</f>
        <v/>
      </c>
      <c r="I416" s="14">
        <f>IF(AND(L422&lt;&gt;"",D422=D410+1),I410+(I422-I410)*6/12,"")</f>
        <v/>
      </c>
      <c r="J416">
        <f>_xlfn.XLOOKUP($A416,ALGLIB_SSA_XAUUSD!$AA$2:$AA$2401,ALGLIB_SSA_XAUUSD!$P$2:$P$2401,"",0)</f>
        <v/>
      </c>
      <c r="K416">
        <f>_xlfn.XLOOKUP($A416,ALGLIB_SSA_XAUUSD!$AA$2:$AA$2401,ALGLIB_SSA_XAUUSD!$Q$2:$Q$2401,"",0)</f>
        <v/>
      </c>
      <c r="L416">
        <f>_xlfn.XLOOKUP($A416,ALGLIB_SSA_XAUUSD!$AA$2:$AA$2401,ALGLIB_SSA_XAUUSD!$R$2:$R$2401,"",0)</f>
        <v/>
      </c>
      <c r="M416">
        <f>_xlfn.XLOOKUP($A416,ALGLIB_SSA_XAUUSD!$AA$2:$AA$2401,ALGLIB_SSA_XAUUSD!$S$2:$S$2401,"",0)</f>
        <v/>
      </c>
      <c r="N416">
        <f>_xlfn.XLOOKUP($A416,ALGLIB_SSA_XAUUSD!$AA$2:$AA$2401,ALGLIB_SSA_XAUUSD!$T$2:$T$2401,"",0)</f>
        <v/>
      </c>
      <c r="O416">
        <f>_xlfn.XLOOKUP($A416,ALGLIB_SSA_XAUUSD!$AA$2:$AA$2401,ALGLIB_SSA_XAUUSD!$U$2:$U$2401,"",0)</f>
        <v/>
      </c>
      <c r="P416">
        <f>_xlfn.XLOOKUP($A416,ALGLIB_SSA_XAUUSD!$AA$2:$AA$2401,ALGLIB_SSA_XAUUSD!$V$2:$V$2401,"",0)</f>
        <v/>
      </c>
      <c r="S416">
        <f>A416</f>
        <v/>
      </c>
      <c r="T416">
        <f>J416</f>
        <v/>
      </c>
      <c r="U416">
        <f>K416</f>
        <v/>
      </c>
      <c r="V416" s="14">
        <f>IF($A416="","",MOD(ROW()-2,12)+1)</f>
        <v/>
      </c>
      <c r="W416">
        <f>L416</f>
        <v/>
      </c>
      <c r="X416" s="14">
        <f>IF(F416="","",F416)</f>
        <v/>
      </c>
      <c r="Y416" s="14">
        <f>IF(G416="","",G416)</f>
        <v/>
      </c>
      <c r="Z416">
        <f>M416</f>
        <v/>
      </c>
      <c r="AA416">
        <f>N416</f>
        <v/>
      </c>
      <c r="AB416" s="14">
        <f>IF(H416="","",H416)</f>
        <v/>
      </c>
      <c r="AC416">
        <f>O416</f>
        <v/>
      </c>
      <c r="AD416" s="14">
        <f>IF(I416="","",I416)</f>
        <v/>
      </c>
      <c r="AE416">
        <f>P416</f>
        <v/>
      </c>
      <c r="AH416">
        <f>IF(S416&lt;&gt;"",S416,AH415+900)</f>
        <v/>
      </c>
      <c r="AI416">
        <f>IF(T416&lt;&gt;"",T416,AI415)</f>
        <v/>
      </c>
      <c r="AJ416">
        <f>IF(U416&lt;&gt;"",U416,AJ415)</f>
        <v/>
      </c>
      <c r="AK416">
        <f>IF(W416&lt;&gt;"",W416,"")</f>
        <v/>
      </c>
      <c r="AL416" s="14">
        <f>IF(X416&lt;&gt;"",X416,"")</f>
        <v/>
      </c>
      <c r="AM416" s="14">
        <f>IF(Y416&lt;&gt;"",Y416,"")</f>
        <v/>
      </c>
      <c r="AN416" s="14">
        <f>IF(OR(AL416="",AM416=""),"",AL416-AM416)</f>
        <v/>
      </c>
      <c r="AO416">
        <f>IF(AN416="","",IF(AN416&gt;0,"Bullish","Bearish"))</f>
        <v/>
      </c>
      <c r="AP416">
        <f>IF(AO416="",AP415,AO416)</f>
        <v/>
      </c>
      <c r="AQ416" s="14">
        <f>IF(AB416&lt;&gt;"",AB416,"")</f>
        <v/>
      </c>
      <c r="AR416" s="14">
        <f>IF(AD416&lt;&gt;"",AD416,"")</f>
        <v/>
      </c>
      <c r="AS416">
        <f>IF(AS415+1=13,1,AS415+1)</f>
        <v/>
      </c>
      <c r="AT416">
        <f>IFERROR(IF(SLOPE($AQ$398:$AQ$409,$AS$398:$AS$409)&gt;0,MIN(3,ABS(SLOPE($AQ$398:$AQ$409,$AS$398:$AS$409))),IF(SLOPE($AQ$398:$AQ$409,$AS$398:$AS$409)&lt;-0.5,-0.5,0)),0)</f>
        <v/>
      </c>
      <c r="AU416">
        <f>IFERROR(IF(SLOPE($AR$398:$AR$409,$AS$398:$AS$409)&lt;0,MAX(-3,-ABS(SLOPE($AR$398:$AR$409,$AS$398:$AS$409))),IF(SLOPE($AR$398:$AR$409,$AS$398:$AS$409)&gt;0.5,0.5,0)),0)</f>
        <v/>
      </c>
      <c r="AV416">
        <f>($AQ$410+(AT416*(AS416-1)))</f>
        <v/>
      </c>
      <c r="AW416">
        <f>($AR$410+(AU416*(AS416-1)))</f>
        <v/>
      </c>
      <c r="AX416">
        <f>IF(AT416&gt;0,AV416+AT416,AV416)</f>
        <v/>
      </c>
      <c r="AY416">
        <f>IF(AU416&lt;0,AW416+AU416,AW416)</f>
        <v/>
      </c>
      <c r="BA416" s="14">
        <f>IFERROR(AX416-AQ416,"")</f>
        <v/>
      </c>
      <c r="BB416" s="14">
        <f>IFERROR(AY416-AR416,"")</f>
        <v/>
      </c>
      <c r="BD416">
        <f>AH416</f>
        <v/>
      </c>
      <c r="BE416">
        <f>AI416</f>
        <v/>
      </c>
      <c r="BF416">
        <f>AJ416</f>
        <v/>
      </c>
      <c r="BG416" s="14">
        <f>L416</f>
        <v/>
      </c>
      <c r="BH416" s="14">
        <f>IF(X416="","",X416)</f>
        <v/>
      </c>
      <c r="BI416" s="14">
        <f>IF(Y416="","",Y416)</f>
        <v/>
      </c>
      <c r="BJ416">
        <f>Z416</f>
        <v/>
      </c>
      <c r="BK416">
        <f>AA416</f>
        <v/>
      </c>
      <c r="BL416">
        <f>IFERROR(AX416,"")</f>
        <v/>
      </c>
      <c r="BM416">
        <f>IFERROR(AY416,"")</f>
        <v/>
      </c>
    </row>
    <row r="417" ht="14.25" customHeight="1">
      <c r="A417">
        <f>ALGLIB_SSA_XAUUSD!AA417</f>
        <v/>
      </c>
      <c r="B417">
        <f>IF($A417="","",INDEX(ALGLIB_SSA_XAUUSD!$B$2:$B$2401,MATCH($A417,ALGLIB_SSA_XAUUSD!$A$2:$A$2401,1)))</f>
        <v/>
      </c>
      <c r="C417">
        <f>IF($A417="","",INDEX(ALGLIB_SSA_XAUUSD!$C$2:$C$2401,MATCH($A417,ALGLIB_SSA_XAUUSD!$A$2:$A$2401,1)))</f>
        <v/>
      </c>
      <c r="D417" s="14">
        <f>IF($A417="","",INT((ROW()-2)/12)+1)</f>
        <v/>
      </c>
      <c r="E417" s="14">
        <f>IF(AND(E422&lt;&gt;"",D422=D410+1),E410+(E422-E410)*7/12,"")</f>
        <v/>
      </c>
      <c r="F417" s="14">
        <f>IF(AND(F422&lt;&gt;"",D422=D410+1),F410+(F422-F410)*7/12,"")</f>
        <v/>
      </c>
      <c r="G417" s="14">
        <f>IF(AND(G422&lt;&gt;"",D422=D410+1),G410+(G422-G410)*7/12,"")</f>
        <v/>
      </c>
      <c r="H417" s="14">
        <f>IF(AND(H422&lt;&gt;"",D422=D410+1),H410+(H422-H410)*7/12,"")</f>
        <v/>
      </c>
      <c r="I417" s="14">
        <f>IF(AND(L422&lt;&gt;"",D422=D410+1),I410+(I422-I410)*7/12,"")</f>
        <v/>
      </c>
      <c r="J417">
        <f>_xlfn.XLOOKUP($A417,ALGLIB_SSA_XAUUSD!$AA$2:$AA$2401,ALGLIB_SSA_XAUUSD!$P$2:$P$2401,"",0)</f>
        <v/>
      </c>
      <c r="K417">
        <f>_xlfn.XLOOKUP($A417,ALGLIB_SSA_XAUUSD!$AA$2:$AA$2401,ALGLIB_SSA_XAUUSD!$Q$2:$Q$2401,"",0)</f>
        <v/>
      </c>
      <c r="L417">
        <f>_xlfn.XLOOKUP($A417,ALGLIB_SSA_XAUUSD!$AA$2:$AA$2401,ALGLIB_SSA_XAUUSD!$R$2:$R$2401,"",0)</f>
        <v/>
      </c>
      <c r="M417">
        <f>_xlfn.XLOOKUP($A417,ALGLIB_SSA_XAUUSD!$AA$2:$AA$2401,ALGLIB_SSA_XAUUSD!$S$2:$S$2401,"",0)</f>
        <v/>
      </c>
      <c r="N417">
        <f>_xlfn.XLOOKUP($A417,ALGLIB_SSA_XAUUSD!$AA$2:$AA$2401,ALGLIB_SSA_XAUUSD!$T$2:$T$2401,"",0)</f>
        <v/>
      </c>
      <c r="O417">
        <f>_xlfn.XLOOKUP($A417,ALGLIB_SSA_XAUUSD!$AA$2:$AA$2401,ALGLIB_SSA_XAUUSD!$U$2:$U$2401,"",0)</f>
        <v/>
      </c>
      <c r="P417">
        <f>_xlfn.XLOOKUP($A417,ALGLIB_SSA_XAUUSD!$AA$2:$AA$2401,ALGLIB_SSA_XAUUSD!$V$2:$V$2401,"",0)</f>
        <v/>
      </c>
      <c r="S417">
        <f>A417</f>
        <v/>
      </c>
      <c r="T417">
        <f>J417</f>
        <v/>
      </c>
      <c r="U417">
        <f>K417</f>
        <v/>
      </c>
      <c r="V417" s="14">
        <f>IF($A417="","",MOD(ROW()-2,12)+1)</f>
        <v/>
      </c>
      <c r="W417">
        <f>L417</f>
        <v/>
      </c>
      <c r="X417" s="14">
        <f>IF(F417="","",F417)</f>
        <v/>
      </c>
      <c r="Y417" s="14">
        <f>IF(G417="","",G417)</f>
        <v/>
      </c>
      <c r="Z417">
        <f>M417</f>
        <v/>
      </c>
      <c r="AA417">
        <f>N417</f>
        <v/>
      </c>
      <c r="AB417" s="14">
        <f>IF(H417="","",H417)</f>
        <v/>
      </c>
      <c r="AC417">
        <f>O417</f>
        <v/>
      </c>
      <c r="AD417" s="14">
        <f>IF(I417="","",I417)</f>
        <v/>
      </c>
      <c r="AE417">
        <f>P417</f>
        <v/>
      </c>
      <c r="AH417">
        <f>IF(S417&lt;&gt;"",S417,AH416+900)</f>
        <v/>
      </c>
      <c r="AI417">
        <f>IF(T417&lt;&gt;"",T417,AI416)</f>
        <v/>
      </c>
      <c r="AJ417">
        <f>IF(U417&lt;&gt;"",U417,AJ416)</f>
        <v/>
      </c>
      <c r="AK417">
        <f>IF(W417&lt;&gt;"",W417,"")</f>
        <v/>
      </c>
      <c r="AL417" s="14">
        <f>IF(X417&lt;&gt;"",X417,"")</f>
        <v/>
      </c>
      <c r="AM417" s="14">
        <f>IF(Y417&lt;&gt;"",Y417,"")</f>
        <v/>
      </c>
      <c r="AN417" s="14">
        <f>IF(OR(AL417="",AM417=""),"",AL417-AM417)</f>
        <v/>
      </c>
      <c r="AO417">
        <f>IF(AN417="","",IF(AN417&gt;0,"Bullish","Bearish"))</f>
        <v/>
      </c>
      <c r="AP417">
        <f>IF(AO417="",AP416,AO417)</f>
        <v/>
      </c>
      <c r="AQ417" s="14">
        <f>IF(AB417&lt;&gt;"",AB417,"")</f>
        <v/>
      </c>
      <c r="AR417" s="14">
        <f>IF(AD417&lt;&gt;"",AD417,"")</f>
        <v/>
      </c>
      <c r="AS417">
        <f>IF(AS416+1=13,1,AS416+1)</f>
        <v/>
      </c>
      <c r="AT417">
        <f>IFERROR(IF(SLOPE($AQ$398:$AQ$409,$AS$398:$AS$409)&gt;0,MIN(3,ABS(SLOPE($AQ$398:$AQ$409,$AS$398:$AS$409))),IF(SLOPE($AQ$398:$AQ$409,$AS$398:$AS$409)&lt;-0.5,-0.5,0)),0)</f>
        <v/>
      </c>
      <c r="AU417">
        <f>IFERROR(IF(SLOPE($AR$398:$AR$409,$AS$398:$AS$409)&lt;0,MAX(-3,-ABS(SLOPE($AR$398:$AR$409,$AS$398:$AS$409))),IF(SLOPE($AR$398:$AR$409,$AS$398:$AS$409)&gt;0.5,0.5,0)),0)</f>
        <v/>
      </c>
      <c r="AV417">
        <f>($AQ$410+(AT417*(AS417-1)))</f>
        <v/>
      </c>
      <c r="AW417">
        <f>($AR$410+(AU417*(AS417-1)))</f>
        <v/>
      </c>
      <c r="AX417">
        <f>IF(AT417&gt;0,AV417+AT417,AV417)</f>
        <v/>
      </c>
      <c r="AY417">
        <f>IF(AU417&lt;0,AW417+AU417,AW417)</f>
        <v/>
      </c>
      <c r="BA417" s="14">
        <f>IFERROR(AX417-AQ417,"")</f>
        <v/>
      </c>
      <c r="BB417" s="14">
        <f>IFERROR(AY417-AR417,"")</f>
        <v/>
      </c>
      <c r="BD417">
        <f>AH417</f>
        <v/>
      </c>
      <c r="BE417">
        <f>AI417</f>
        <v/>
      </c>
      <c r="BF417">
        <f>AJ417</f>
        <v/>
      </c>
      <c r="BG417" s="14">
        <f>L417</f>
        <v/>
      </c>
      <c r="BH417" s="14">
        <f>IF(X417="","",X417)</f>
        <v/>
      </c>
      <c r="BI417" s="14">
        <f>IF(Y417="","",Y417)</f>
        <v/>
      </c>
      <c r="BJ417">
        <f>Z417</f>
        <v/>
      </c>
      <c r="BK417">
        <f>AA417</f>
        <v/>
      </c>
      <c r="BL417">
        <f>IFERROR(AX417,"")</f>
        <v/>
      </c>
      <c r="BM417">
        <f>IFERROR(AY417,"")</f>
        <v/>
      </c>
    </row>
    <row r="418" ht="14.25" customHeight="1">
      <c r="A418">
        <f>ALGLIB_SSA_XAUUSD!AA418</f>
        <v/>
      </c>
      <c r="B418">
        <f>IF($A418="","",INDEX(ALGLIB_SSA_XAUUSD!$B$2:$B$2401,MATCH($A418,ALGLIB_SSA_XAUUSD!$A$2:$A$2401,1)))</f>
        <v/>
      </c>
      <c r="C418">
        <f>IF($A418="","",INDEX(ALGLIB_SSA_XAUUSD!$C$2:$C$2401,MATCH($A418,ALGLIB_SSA_XAUUSD!$A$2:$A$2401,1)))</f>
        <v/>
      </c>
      <c r="D418" s="14">
        <f>IF($A418="","",INT((ROW()-2)/12)+1)</f>
        <v/>
      </c>
      <c r="E418" s="14">
        <f>IF(AND(E422&lt;&gt;"",D422=D410+1),E410+(E422-E410)*8/12,"")</f>
        <v/>
      </c>
      <c r="F418" s="14">
        <f>IF(AND(F422&lt;&gt;"",D422=D410+1),F410+(F422-F410)*8/12,"")</f>
        <v/>
      </c>
      <c r="G418" s="14">
        <f>IF(AND(G422&lt;&gt;"",D422=D410+1),G410+(G422-G410)*8/12,"")</f>
        <v/>
      </c>
      <c r="H418" s="14">
        <f>IF(AND(H422&lt;&gt;"",D422=D410+1),H410+(H422-H410)*8/12,"")</f>
        <v/>
      </c>
      <c r="I418" s="14">
        <f>IF(AND(L422&lt;&gt;"",D422=D410+1),I410+(I422-I410)*8/12,"")</f>
        <v/>
      </c>
      <c r="J418">
        <f>_xlfn.XLOOKUP($A418,ALGLIB_SSA_XAUUSD!$AA$2:$AA$2401,ALGLIB_SSA_XAUUSD!$P$2:$P$2401,"",0)</f>
        <v/>
      </c>
      <c r="K418">
        <f>_xlfn.XLOOKUP($A418,ALGLIB_SSA_XAUUSD!$AA$2:$AA$2401,ALGLIB_SSA_XAUUSD!$Q$2:$Q$2401,"",0)</f>
        <v/>
      </c>
      <c r="L418">
        <f>_xlfn.XLOOKUP($A418,ALGLIB_SSA_XAUUSD!$AA$2:$AA$2401,ALGLIB_SSA_XAUUSD!$R$2:$R$2401,"",0)</f>
        <v/>
      </c>
      <c r="M418">
        <f>_xlfn.XLOOKUP($A418,ALGLIB_SSA_XAUUSD!$AA$2:$AA$2401,ALGLIB_SSA_XAUUSD!$S$2:$S$2401,"",0)</f>
        <v/>
      </c>
      <c r="N418">
        <f>_xlfn.XLOOKUP($A418,ALGLIB_SSA_XAUUSD!$AA$2:$AA$2401,ALGLIB_SSA_XAUUSD!$T$2:$T$2401,"",0)</f>
        <v/>
      </c>
      <c r="O418">
        <f>_xlfn.XLOOKUP($A418,ALGLIB_SSA_XAUUSD!$AA$2:$AA$2401,ALGLIB_SSA_XAUUSD!$U$2:$U$2401,"",0)</f>
        <v/>
      </c>
      <c r="P418">
        <f>_xlfn.XLOOKUP($A418,ALGLIB_SSA_XAUUSD!$AA$2:$AA$2401,ALGLIB_SSA_XAUUSD!$V$2:$V$2401,"",0)</f>
        <v/>
      </c>
      <c r="S418">
        <f>A418</f>
        <v/>
      </c>
      <c r="T418">
        <f>J418</f>
        <v/>
      </c>
      <c r="U418">
        <f>K418</f>
        <v/>
      </c>
      <c r="V418" s="14">
        <f>IF($A418="","",MOD(ROW()-2,12)+1)</f>
        <v/>
      </c>
      <c r="W418">
        <f>L418</f>
        <v/>
      </c>
      <c r="X418" s="14">
        <f>IF(F418="","",F418)</f>
        <v/>
      </c>
      <c r="Y418" s="14">
        <f>IF(G418="","",G418)</f>
        <v/>
      </c>
      <c r="Z418">
        <f>M418</f>
        <v/>
      </c>
      <c r="AA418">
        <f>N418</f>
        <v/>
      </c>
      <c r="AB418" s="14">
        <f>IF(H418="","",H418)</f>
        <v/>
      </c>
      <c r="AC418">
        <f>O418</f>
        <v/>
      </c>
      <c r="AD418" s="14">
        <f>IF(I418="","",I418)</f>
        <v/>
      </c>
      <c r="AE418">
        <f>P418</f>
        <v/>
      </c>
      <c r="AH418">
        <f>IF(S418&lt;&gt;"",S418,AH417+900)</f>
        <v/>
      </c>
      <c r="AI418">
        <f>IF(T418&lt;&gt;"",T418,AI417)</f>
        <v/>
      </c>
      <c r="AJ418">
        <f>IF(U418&lt;&gt;"",U418,AJ417)</f>
        <v/>
      </c>
      <c r="AK418">
        <f>IF(W418&lt;&gt;"",W418,"")</f>
        <v/>
      </c>
      <c r="AL418" s="14">
        <f>IF(X418&lt;&gt;"",X418,"")</f>
        <v/>
      </c>
      <c r="AM418" s="14">
        <f>IF(Y418&lt;&gt;"",Y418,"")</f>
        <v/>
      </c>
      <c r="AN418" s="14">
        <f>IF(OR(AL418="",AM418=""),"",AL418-AM418)</f>
        <v/>
      </c>
      <c r="AO418">
        <f>IF(AN418="","",IF(AN418&gt;0,"Bullish","Bearish"))</f>
        <v/>
      </c>
      <c r="AP418">
        <f>IF(AO418="",AP417,AO418)</f>
        <v/>
      </c>
      <c r="AQ418" s="14">
        <f>IF(AB418&lt;&gt;"",AB418,"")</f>
        <v/>
      </c>
      <c r="AR418" s="14">
        <f>IF(AD418&lt;&gt;"",AD418,"")</f>
        <v/>
      </c>
      <c r="AS418">
        <f>IF(AS417+1=13,1,AS417+1)</f>
        <v/>
      </c>
      <c r="AT418">
        <f>IFERROR(IF(SLOPE($AQ$398:$AQ$409,$AS$398:$AS$409)&gt;0,MIN(3,ABS(SLOPE($AQ$398:$AQ$409,$AS$398:$AS$409))),IF(SLOPE($AQ$398:$AQ$409,$AS$398:$AS$409)&lt;-0.5,-0.5,0)),0)</f>
        <v/>
      </c>
      <c r="AU418">
        <f>IFERROR(IF(SLOPE($AR$398:$AR$409,$AS$398:$AS$409)&lt;0,MAX(-3,-ABS(SLOPE($AR$398:$AR$409,$AS$398:$AS$409))),IF(SLOPE($AR$398:$AR$409,$AS$398:$AS$409)&gt;0.5,0.5,0)),0)</f>
        <v/>
      </c>
      <c r="AV418">
        <f>($AQ$410+(AT418*(AS418-1)))</f>
        <v/>
      </c>
      <c r="AW418">
        <f>($AR$410+(AU418*(AS418-1)))</f>
        <v/>
      </c>
      <c r="AX418">
        <f>IF(AT418&gt;0,AV418+AT418,AV418)</f>
        <v/>
      </c>
      <c r="AY418">
        <f>IF(AU418&lt;0,AW418+AU418,AW418)</f>
        <v/>
      </c>
      <c r="BA418" s="14">
        <f>IFERROR(AX418-AQ418,"")</f>
        <v/>
      </c>
      <c r="BB418" s="14">
        <f>IFERROR(AY418-AR418,"")</f>
        <v/>
      </c>
      <c r="BD418">
        <f>AH418</f>
        <v/>
      </c>
      <c r="BE418">
        <f>AI418</f>
        <v/>
      </c>
      <c r="BF418">
        <f>AJ418</f>
        <v/>
      </c>
      <c r="BG418" s="14">
        <f>L418</f>
        <v/>
      </c>
      <c r="BH418" s="14">
        <f>IF(X418="","",X418)</f>
        <v/>
      </c>
      <c r="BI418" s="14">
        <f>IF(Y418="","",Y418)</f>
        <v/>
      </c>
      <c r="BJ418">
        <f>Z418</f>
        <v/>
      </c>
      <c r="BK418">
        <f>AA418</f>
        <v/>
      </c>
      <c r="BL418">
        <f>IFERROR(AX418,"")</f>
        <v/>
      </c>
      <c r="BM418">
        <f>IFERROR(AY418,"")</f>
        <v/>
      </c>
    </row>
    <row r="419" ht="14.25" customHeight="1">
      <c r="A419">
        <f>ALGLIB_SSA_XAUUSD!AA419</f>
        <v/>
      </c>
      <c r="B419">
        <f>IF($A419="","",INDEX(ALGLIB_SSA_XAUUSD!$B$2:$B$2401,MATCH($A419,ALGLIB_SSA_XAUUSD!$A$2:$A$2401,1)))</f>
        <v/>
      </c>
      <c r="C419">
        <f>IF($A419="","",INDEX(ALGLIB_SSA_XAUUSD!$C$2:$C$2401,MATCH($A419,ALGLIB_SSA_XAUUSD!$A$2:$A$2401,1)))</f>
        <v/>
      </c>
      <c r="D419" s="14">
        <f>IF($A419="","",INT((ROW()-2)/12)+1)</f>
        <v/>
      </c>
      <c r="E419" s="14">
        <f>IF(AND(E422&lt;&gt;"",D422=D410+1),E410+(E422-E410)*9/12,"")</f>
        <v/>
      </c>
      <c r="F419" s="14">
        <f>IF(AND(F422&lt;&gt;"",D422=D410+1),F410+(F422-F410)*9/12,"")</f>
        <v/>
      </c>
      <c r="G419" s="14">
        <f>IF(AND(G422&lt;&gt;"",D422=D410+1),G410+(G422-G410)*9/12,"")</f>
        <v/>
      </c>
      <c r="H419" s="14">
        <f>IF(AND(H422&lt;&gt;"",D422=D410+1),H410+(H422-H410)*9/12,"")</f>
        <v/>
      </c>
      <c r="I419" s="14">
        <f>IF(AND(L422&lt;&gt;"",D422=D410+1),I410+(I422-I410)*9/12,"")</f>
        <v/>
      </c>
      <c r="J419">
        <f>_xlfn.XLOOKUP($A419,ALGLIB_SSA_XAUUSD!$AA$2:$AA$2401,ALGLIB_SSA_XAUUSD!$P$2:$P$2401,"",0)</f>
        <v/>
      </c>
      <c r="K419">
        <f>_xlfn.XLOOKUP($A419,ALGLIB_SSA_XAUUSD!$AA$2:$AA$2401,ALGLIB_SSA_XAUUSD!$Q$2:$Q$2401,"",0)</f>
        <v/>
      </c>
      <c r="L419">
        <f>_xlfn.XLOOKUP($A419,ALGLIB_SSA_XAUUSD!$AA$2:$AA$2401,ALGLIB_SSA_XAUUSD!$R$2:$R$2401,"",0)</f>
        <v/>
      </c>
      <c r="M419">
        <f>_xlfn.XLOOKUP($A419,ALGLIB_SSA_XAUUSD!$AA$2:$AA$2401,ALGLIB_SSA_XAUUSD!$S$2:$S$2401,"",0)</f>
        <v/>
      </c>
      <c r="N419">
        <f>_xlfn.XLOOKUP($A419,ALGLIB_SSA_XAUUSD!$AA$2:$AA$2401,ALGLIB_SSA_XAUUSD!$T$2:$T$2401,"",0)</f>
        <v/>
      </c>
      <c r="O419">
        <f>_xlfn.XLOOKUP($A419,ALGLIB_SSA_XAUUSD!$AA$2:$AA$2401,ALGLIB_SSA_XAUUSD!$U$2:$U$2401,"",0)</f>
        <v/>
      </c>
      <c r="P419">
        <f>_xlfn.XLOOKUP($A419,ALGLIB_SSA_XAUUSD!$AA$2:$AA$2401,ALGLIB_SSA_XAUUSD!$V$2:$V$2401,"",0)</f>
        <v/>
      </c>
      <c r="S419">
        <f>A419</f>
        <v/>
      </c>
      <c r="T419">
        <f>J419</f>
        <v/>
      </c>
      <c r="U419">
        <f>K419</f>
        <v/>
      </c>
      <c r="V419" s="14">
        <f>IF($A419="","",MOD(ROW()-2,12)+1)</f>
        <v/>
      </c>
      <c r="W419">
        <f>L419</f>
        <v/>
      </c>
      <c r="X419" s="14">
        <f>IF(F419="","",F419)</f>
        <v/>
      </c>
      <c r="Y419" s="14">
        <f>IF(G419="","",G419)</f>
        <v/>
      </c>
      <c r="Z419">
        <f>M419</f>
        <v/>
      </c>
      <c r="AA419">
        <f>N419</f>
        <v/>
      </c>
      <c r="AB419" s="14">
        <f>IF(H419="","",H419)</f>
        <v/>
      </c>
      <c r="AC419">
        <f>O419</f>
        <v/>
      </c>
      <c r="AD419" s="14">
        <f>IF(I419="","",I419)</f>
        <v/>
      </c>
      <c r="AE419">
        <f>P419</f>
        <v/>
      </c>
      <c r="AH419">
        <f>IF(S419&lt;&gt;"",S419,AH418+900)</f>
        <v/>
      </c>
      <c r="AI419">
        <f>IF(T419&lt;&gt;"",T419,AI418)</f>
        <v/>
      </c>
      <c r="AJ419">
        <f>IF(U419&lt;&gt;"",U419,AJ418)</f>
        <v/>
      </c>
      <c r="AK419">
        <f>IF(W419&lt;&gt;"",W419,"")</f>
        <v/>
      </c>
      <c r="AL419" s="14">
        <f>IF(X419&lt;&gt;"",X419,"")</f>
        <v/>
      </c>
      <c r="AM419" s="14">
        <f>IF(Y419&lt;&gt;"",Y419,"")</f>
        <v/>
      </c>
      <c r="AN419" s="14">
        <f>IF(OR(AL419="",AM419=""),"",AL419-AM419)</f>
        <v/>
      </c>
      <c r="AO419">
        <f>IF(AN419="","",IF(AN419&gt;0,"Bullish","Bearish"))</f>
        <v/>
      </c>
      <c r="AP419">
        <f>IF(AO419="",AP418,AO419)</f>
        <v/>
      </c>
      <c r="AQ419" s="14">
        <f>IF(AB419&lt;&gt;"",AB419,"")</f>
        <v/>
      </c>
      <c r="AR419" s="14">
        <f>IF(AD419&lt;&gt;"",AD419,"")</f>
        <v/>
      </c>
      <c r="AS419">
        <f>IF(AS418+1=13,1,AS418+1)</f>
        <v/>
      </c>
      <c r="AT419">
        <f>IFERROR(IF(SLOPE($AQ$398:$AQ$409,$AS$398:$AS$409)&gt;0,MIN(3,ABS(SLOPE($AQ$398:$AQ$409,$AS$398:$AS$409))),IF(SLOPE($AQ$398:$AQ$409,$AS$398:$AS$409)&lt;-0.5,-0.5,0)),0)</f>
        <v/>
      </c>
      <c r="AU419">
        <f>IFERROR(IF(SLOPE($AR$398:$AR$409,$AS$398:$AS$409)&lt;0,MAX(-3,-ABS(SLOPE($AR$398:$AR$409,$AS$398:$AS$409))),IF(SLOPE($AR$398:$AR$409,$AS$398:$AS$409)&gt;0.5,0.5,0)),0)</f>
        <v/>
      </c>
      <c r="AV419">
        <f>($AQ$410+(AT419*(AS419-1)))</f>
        <v/>
      </c>
      <c r="AW419">
        <f>($AR$410+(AU419*(AS419-1)))</f>
        <v/>
      </c>
      <c r="AX419">
        <f>IF(AT419&gt;0,AV419+AT419,AV419)</f>
        <v/>
      </c>
      <c r="AY419">
        <f>IF(AU419&lt;0,AW419+AU419,AW419)</f>
        <v/>
      </c>
      <c r="BA419" s="14">
        <f>IFERROR(AX419-AQ419,"")</f>
        <v/>
      </c>
      <c r="BB419" s="14">
        <f>IFERROR(AY419-AR419,"")</f>
        <v/>
      </c>
      <c r="BD419">
        <f>AH419</f>
        <v/>
      </c>
      <c r="BE419">
        <f>AI419</f>
        <v/>
      </c>
      <c r="BF419">
        <f>AJ419</f>
        <v/>
      </c>
      <c r="BG419" s="14">
        <f>L419</f>
        <v/>
      </c>
      <c r="BH419" s="14">
        <f>IF(X419="","",X419)</f>
        <v/>
      </c>
      <c r="BI419" s="14">
        <f>IF(Y419="","",Y419)</f>
        <v/>
      </c>
      <c r="BJ419">
        <f>Z419</f>
        <v/>
      </c>
      <c r="BK419">
        <f>AA419</f>
        <v/>
      </c>
      <c r="BL419">
        <f>IFERROR(AX419,"")</f>
        <v/>
      </c>
      <c r="BM419">
        <f>IFERROR(AY419,"")</f>
        <v/>
      </c>
    </row>
    <row r="420" ht="14.25" customHeight="1">
      <c r="A420">
        <f>ALGLIB_SSA_XAUUSD!AA420</f>
        <v/>
      </c>
      <c r="B420">
        <f>IF($A420="","",INDEX(ALGLIB_SSA_XAUUSD!$B$2:$B$2401,MATCH($A420,ALGLIB_SSA_XAUUSD!$A$2:$A$2401,1)))</f>
        <v/>
      </c>
      <c r="C420">
        <f>IF($A420="","",INDEX(ALGLIB_SSA_XAUUSD!$C$2:$C$2401,MATCH($A420,ALGLIB_SSA_XAUUSD!$A$2:$A$2401,1)))</f>
        <v/>
      </c>
      <c r="D420" s="14">
        <f>IF($A420="","",INT((ROW()-2)/12)+1)</f>
        <v/>
      </c>
      <c r="E420" s="14">
        <f>IF(AND(E422&lt;&gt;"",D422=D410+1),E410+(E422-E410)*10/12,"")</f>
        <v/>
      </c>
      <c r="F420" s="14">
        <f>IF(AND(F422&lt;&gt;"",D422=D410+1),F410+(F422-F410)*10/12,"")</f>
        <v/>
      </c>
      <c r="G420" s="14">
        <f>IF(AND(G422&lt;&gt;"",D422=D410+1),G410+(G422-G410)*10/12,"")</f>
        <v/>
      </c>
      <c r="H420" s="14">
        <f>IF(AND(H422&lt;&gt;"",D422=D410+1),H410+(H422-H410)*10/12,"")</f>
        <v/>
      </c>
      <c r="I420" s="14">
        <f>IF(AND(L422&lt;&gt;"",D422=D410+1),I410+(I422-I410)*10/12,"")</f>
        <v/>
      </c>
      <c r="J420">
        <f>_xlfn.XLOOKUP($A420,ALGLIB_SSA_XAUUSD!$AA$2:$AA$2401,ALGLIB_SSA_XAUUSD!$P$2:$P$2401,"",0)</f>
        <v/>
      </c>
      <c r="K420">
        <f>_xlfn.XLOOKUP($A420,ALGLIB_SSA_XAUUSD!$AA$2:$AA$2401,ALGLIB_SSA_XAUUSD!$Q$2:$Q$2401,"",0)</f>
        <v/>
      </c>
      <c r="L420">
        <f>_xlfn.XLOOKUP($A420,ALGLIB_SSA_XAUUSD!$AA$2:$AA$2401,ALGLIB_SSA_XAUUSD!$R$2:$R$2401,"",0)</f>
        <v/>
      </c>
      <c r="M420">
        <f>_xlfn.XLOOKUP($A420,ALGLIB_SSA_XAUUSD!$AA$2:$AA$2401,ALGLIB_SSA_XAUUSD!$S$2:$S$2401,"",0)</f>
        <v/>
      </c>
      <c r="N420">
        <f>_xlfn.XLOOKUP($A420,ALGLIB_SSA_XAUUSD!$AA$2:$AA$2401,ALGLIB_SSA_XAUUSD!$T$2:$T$2401,"",0)</f>
        <v/>
      </c>
      <c r="O420">
        <f>_xlfn.XLOOKUP($A420,ALGLIB_SSA_XAUUSD!$AA$2:$AA$2401,ALGLIB_SSA_XAUUSD!$U$2:$U$2401,"",0)</f>
        <v/>
      </c>
      <c r="P420">
        <f>_xlfn.XLOOKUP($A420,ALGLIB_SSA_XAUUSD!$AA$2:$AA$2401,ALGLIB_SSA_XAUUSD!$V$2:$V$2401,"",0)</f>
        <v/>
      </c>
      <c r="S420">
        <f>A420</f>
        <v/>
      </c>
      <c r="T420">
        <f>J420</f>
        <v/>
      </c>
      <c r="U420">
        <f>K420</f>
        <v/>
      </c>
      <c r="V420" s="14">
        <f>IF($A420="","",MOD(ROW()-2,12)+1)</f>
        <v/>
      </c>
      <c r="W420">
        <f>L420</f>
        <v/>
      </c>
      <c r="X420" s="14">
        <f>IF(F420="","",F420)</f>
        <v/>
      </c>
      <c r="Y420" s="14">
        <f>IF(G420="","",G420)</f>
        <v/>
      </c>
      <c r="Z420">
        <f>M420</f>
        <v/>
      </c>
      <c r="AA420">
        <f>N420</f>
        <v/>
      </c>
      <c r="AB420" s="14">
        <f>IF(H420="","",H420)</f>
        <v/>
      </c>
      <c r="AC420">
        <f>O420</f>
        <v/>
      </c>
      <c r="AD420" s="14">
        <f>IF(I420="","",I420)</f>
        <v/>
      </c>
      <c r="AE420">
        <f>P420</f>
        <v/>
      </c>
      <c r="AH420">
        <f>IF(S420&lt;&gt;"",S420,AH419+900)</f>
        <v/>
      </c>
      <c r="AI420">
        <f>IF(T420&lt;&gt;"",T420,AI419)</f>
        <v/>
      </c>
      <c r="AJ420">
        <f>IF(U420&lt;&gt;"",U420,AJ419)</f>
        <v/>
      </c>
      <c r="AK420">
        <f>IF(W420&lt;&gt;"",W420,"")</f>
        <v/>
      </c>
      <c r="AL420" s="14">
        <f>IF(X420&lt;&gt;"",X420,"")</f>
        <v/>
      </c>
      <c r="AM420" s="14">
        <f>IF(Y420&lt;&gt;"",Y420,"")</f>
        <v/>
      </c>
      <c r="AN420" s="14">
        <f>IF(OR(AL420="",AM420=""),"",AL420-AM420)</f>
        <v/>
      </c>
      <c r="AO420">
        <f>IF(AN420="","",IF(AN420&gt;0,"Bullish","Bearish"))</f>
        <v/>
      </c>
      <c r="AP420">
        <f>IF(AO420="",AP419,AO420)</f>
        <v/>
      </c>
      <c r="AQ420" s="14">
        <f>IF(AB420&lt;&gt;"",AB420,"")</f>
        <v/>
      </c>
      <c r="AR420" s="14">
        <f>IF(AD420&lt;&gt;"",AD420,"")</f>
        <v/>
      </c>
      <c r="AS420">
        <f>IF(AS419+1=13,1,AS419+1)</f>
        <v/>
      </c>
      <c r="AT420">
        <f>IFERROR(IF(SLOPE($AQ$398:$AQ$409,$AS$398:$AS$409)&gt;0,MIN(3,ABS(SLOPE($AQ$398:$AQ$409,$AS$398:$AS$409))),IF(SLOPE($AQ$398:$AQ$409,$AS$398:$AS$409)&lt;-0.5,-0.5,0)),0)</f>
        <v/>
      </c>
      <c r="AU420">
        <f>IFERROR(IF(SLOPE($AR$398:$AR$409,$AS$398:$AS$409)&lt;0,MAX(-3,-ABS(SLOPE($AR$398:$AR$409,$AS$398:$AS$409))),IF(SLOPE($AR$398:$AR$409,$AS$398:$AS$409)&gt;0.5,0.5,0)),0)</f>
        <v/>
      </c>
      <c r="AV420">
        <f>($AQ$410+(AT420*(AS420-1)))</f>
        <v/>
      </c>
      <c r="AW420">
        <f>($AR$410+(AU420*(AS420-1)))</f>
        <v/>
      </c>
      <c r="AX420">
        <f>IF(AT420&gt;0,AV420+AT420,AV420)</f>
        <v/>
      </c>
      <c r="AY420">
        <f>IF(AU420&lt;0,AW420+AU420,AW420)</f>
        <v/>
      </c>
      <c r="BA420" s="14">
        <f>IFERROR(AX420-AQ420,"")</f>
        <v/>
      </c>
      <c r="BB420" s="14">
        <f>IFERROR(AY420-AR420,"")</f>
        <v/>
      </c>
      <c r="BD420">
        <f>AH420</f>
        <v/>
      </c>
      <c r="BE420">
        <f>AI420</f>
        <v/>
      </c>
      <c r="BF420">
        <f>AJ420</f>
        <v/>
      </c>
      <c r="BG420" s="14">
        <f>L420</f>
        <v/>
      </c>
      <c r="BH420" s="14">
        <f>IF(X420="","",X420)</f>
        <v/>
      </c>
      <c r="BI420" s="14">
        <f>IF(Y420="","",Y420)</f>
        <v/>
      </c>
      <c r="BJ420">
        <f>Z420</f>
        <v/>
      </c>
      <c r="BK420">
        <f>AA420</f>
        <v/>
      </c>
      <c r="BL420">
        <f>IFERROR(AX420,"")</f>
        <v/>
      </c>
      <c r="BM420">
        <f>IFERROR(AY420,"")</f>
        <v/>
      </c>
    </row>
    <row r="421" ht="14.25" customHeight="1">
      <c r="A421">
        <f>ALGLIB_SSA_XAUUSD!AA421</f>
        <v/>
      </c>
      <c r="B421">
        <f>IF($A421="","",INDEX(ALGLIB_SSA_XAUUSD!$B$2:$B$2401,MATCH($A421,ALGLIB_SSA_XAUUSD!$A$2:$A$2401,1)))</f>
        <v/>
      </c>
      <c r="C421">
        <f>IF($A421="","",INDEX(ALGLIB_SSA_XAUUSD!$C$2:$C$2401,MATCH($A421,ALGLIB_SSA_XAUUSD!$A$2:$A$2401,1)))</f>
        <v/>
      </c>
      <c r="D421" s="14">
        <f>IF($A421="","",INT((ROW()-2)/12)+1)</f>
        <v/>
      </c>
      <c r="E421" s="14">
        <f>IF(AND(E422&lt;&gt;"",D422=D410+1),E410+(E422-E410)*11/12,"")</f>
        <v/>
      </c>
      <c r="F421" s="14">
        <f>IF(AND(F422&lt;&gt;"",D422=D410+1),F410+(F422-F410)*11/12,"")</f>
        <v/>
      </c>
      <c r="G421" s="14">
        <f>IF(AND(G422&lt;&gt;"",D422=D410+1),G410+(G422-G410)*11/12,"")</f>
        <v/>
      </c>
      <c r="H421" s="14">
        <f>IF(AND(H422&lt;&gt;"",D422=D410+1),H410+(H422-H410)*11/12,"")</f>
        <v/>
      </c>
      <c r="I421" s="14">
        <f>IF(AND(L422&lt;&gt;"",D422=D410+1),I410+(I422-I410)*11/12,"")</f>
        <v/>
      </c>
      <c r="J421">
        <f>_xlfn.XLOOKUP($A421,ALGLIB_SSA_XAUUSD!$AA$2:$AA$2401,ALGLIB_SSA_XAUUSD!$P$2:$P$2401,"",0)</f>
        <v/>
      </c>
      <c r="K421">
        <f>_xlfn.XLOOKUP($A421,ALGLIB_SSA_XAUUSD!$AA$2:$AA$2401,ALGLIB_SSA_XAUUSD!$Q$2:$Q$2401,"",0)</f>
        <v/>
      </c>
      <c r="L421">
        <f>_xlfn.XLOOKUP($A421,ALGLIB_SSA_XAUUSD!$AA$2:$AA$2401,ALGLIB_SSA_XAUUSD!$R$2:$R$2401,"",0)</f>
        <v/>
      </c>
      <c r="M421">
        <f>_xlfn.XLOOKUP($A421,ALGLIB_SSA_XAUUSD!$AA$2:$AA$2401,ALGLIB_SSA_XAUUSD!$S$2:$S$2401,"",0)</f>
        <v/>
      </c>
      <c r="N421">
        <f>_xlfn.XLOOKUP($A421,ALGLIB_SSA_XAUUSD!$AA$2:$AA$2401,ALGLIB_SSA_XAUUSD!$T$2:$T$2401,"",0)</f>
        <v/>
      </c>
      <c r="O421">
        <f>_xlfn.XLOOKUP($A421,ALGLIB_SSA_XAUUSD!$AA$2:$AA$2401,ALGLIB_SSA_XAUUSD!$U$2:$U$2401,"",0)</f>
        <v/>
      </c>
      <c r="P421">
        <f>_xlfn.XLOOKUP($A421,ALGLIB_SSA_XAUUSD!$AA$2:$AA$2401,ALGLIB_SSA_XAUUSD!$V$2:$V$2401,"",0)</f>
        <v/>
      </c>
      <c r="S421">
        <f>A421</f>
        <v/>
      </c>
      <c r="T421">
        <f>J421</f>
        <v/>
      </c>
      <c r="U421">
        <f>K421</f>
        <v/>
      </c>
      <c r="V421" s="14">
        <f>IF($A421="","",MOD(ROW()-2,12)+1)</f>
        <v/>
      </c>
      <c r="W421">
        <f>L421</f>
        <v/>
      </c>
      <c r="X421" s="14">
        <f>IF(F421="","",F421)</f>
        <v/>
      </c>
      <c r="Y421" s="14">
        <f>IF(G421="","",G421)</f>
        <v/>
      </c>
      <c r="Z421">
        <f>M421</f>
        <v/>
      </c>
      <c r="AA421">
        <f>N421</f>
        <v/>
      </c>
      <c r="AB421" s="14">
        <f>IF(H421="","",H421)</f>
        <v/>
      </c>
      <c r="AC421">
        <f>O421</f>
        <v/>
      </c>
      <c r="AD421" s="14">
        <f>IF(I421="","",I421)</f>
        <v/>
      </c>
      <c r="AE421">
        <f>P421</f>
        <v/>
      </c>
      <c r="AH421">
        <f>IF(S421&lt;&gt;"",S421,AH420+900)</f>
        <v/>
      </c>
      <c r="AI421">
        <f>IF(T421&lt;&gt;"",T421,AI420)</f>
        <v/>
      </c>
      <c r="AJ421">
        <f>IF(U421&lt;&gt;"",U421,AJ420)</f>
        <v/>
      </c>
      <c r="AK421">
        <f>IF(W421&lt;&gt;"",W421,"")</f>
        <v/>
      </c>
      <c r="AL421" s="14">
        <f>IF(X421&lt;&gt;"",X421,"")</f>
        <v/>
      </c>
      <c r="AM421" s="14">
        <f>IF(Y421&lt;&gt;"",Y421,"")</f>
        <v/>
      </c>
      <c r="AN421" s="14">
        <f>IF(OR(AL421="",AM421=""),"",AL421-AM421)</f>
        <v/>
      </c>
      <c r="AO421">
        <f>IF(AN421="","",IF(AN421&gt;0,"Bullish","Bearish"))</f>
        <v/>
      </c>
      <c r="AP421">
        <f>IF(AO421="",AP420,AO421)</f>
        <v/>
      </c>
      <c r="AQ421" s="14">
        <f>IF(AB421&lt;&gt;"",AB421,"")</f>
        <v/>
      </c>
      <c r="AR421" s="14">
        <f>IF(AD421&lt;&gt;"",AD421,"")</f>
        <v/>
      </c>
      <c r="AS421">
        <f>IF(AS420+1=13,1,AS420+1)</f>
        <v/>
      </c>
      <c r="AT421">
        <f>IFERROR(IF(SLOPE($AQ$398:$AQ$409,$AS$398:$AS$409)&gt;0,MIN(3,ABS(SLOPE($AQ$398:$AQ$409,$AS$398:$AS$409))),IF(SLOPE($AQ$398:$AQ$409,$AS$398:$AS$409)&lt;-0.5,-0.5,0)),0)</f>
        <v/>
      </c>
      <c r="AU421">
        <f>IFERROR(IF(SLOPE($AR$398:$AR$409,$AS$398:$AS$409)&lt;0,MAX(-3,-ABS(SLOPE($AR$398:$AR$409,$AS$398:$AS$409))),IF(SLOPE($AR$398:$AR$409,$AS$398:$AS$409)&gt;0.5,0.5,0)),0)</f>
        <v/>
      </c>
      <c r="AV421">
        <f>($AQ$410+(AT421*(AS421-1)))</f>
        <v/>
      </c>
      <c r="AW421">
        <f>($AR$410+(AU421*(AS421-1)))</f>
        <v/>
      </c>
      <c r="AX421">
        <f>IF(AT421&gt;0,AV421+AT421,AV421)</f>
        <v/>
      </c>
      <c r="AY421">
        <f>IF(AU421&lt;0,AW421+AU421,AW421)</f>
        <v/>
      </c>
      <c r="BA421" s="14">
        <f>IFERROR(AX421-AQ421,"")</f>
        <v/>
      </c>
      <c r="BB421" s="14">
        <f>IFERROR(AY421-AR421,"")</f>
        <v/>
      </c>
      <c r="BD421">
        <f>AH421</f>
        <v/>
      </c>
      <c r="BE421">
        <f>AI421</f>
        <v/>
      </c>
      <c r="BF421">
        <f>AJ421</f>
        <v/>
      </c>
      <c r="BG421" s="14">
        <f>L421</f>
        <v/>
      </c>
      <c r="BH421" s="14">
        <f>IF(X421="","",X421)</f>
        <v/>
      </c>
      <c r="BI421" s="14">
        <f>IF(Y421="","",Y421)</f>
        <v/>
      </c>
      <c r="BJ421">
        <f>Z421</f>
        <v/>
      </c>
      <c r="BK421">
        <f>AA421</f>
        <v/>
      </c>
      <c r="BL421">
        <f>IFERROR(AX421,"")</f>
        <v/>
      </c>
      <c r="BM421">
        <f>IFERROR(AY421,"")</f>
        <v/>
      </c>
    </row>
    <row r="422" ht="14.25" customHeight="1">
      <c r="A422">
        <f>ALGLIB_SSA_XAUUSD!AA422</f>
        <v/>
      </c>
      <c r="B422">
        <f>IF($A422="","",INDEX(ALGLIB_SSA_XAUUSD!$B$2:$B$2401,MATCH($A422,ALGLIB_SSA_XAUUSD!$A$2:$A$2401,1)))</f>
        <v/>
      </c>
      <c r="C422">
        <f>IF($A422="","",INDEX(ALGLIB_SSA_XAUUSD!$C$2:$C$2401,MATCH($A422,ALGLIB_SSA_XAUUSD!$A$2:$A$2401,1)))</f>
        <v/>
      </c>
      <c r="D422" s="14">
        <f>IF($A422="","",INT((ROW()-2)/12)+1)</f>
        <v/>
      </c>
      <c r="E422" s="14">
        <f>IF($A422="","",INDEX(ALGLIB_SSA_XAUUSD!$D$2:$D$2401,MATCH($A422,ALGLIB_SSA_XAUUSD!$A$2:$A$2401,1)))</f>
        <v/>
      </c>
      <c r="F422" s="14">
        <f>IF($A422="","",INDEX(ALGLIB_SSA_XAUUSD!$E$2:$E$2401,MATCH($A422,ALGLIB_SSA_XAUUSD!$A$2:$A$2401,1)))</f>
        <v/>
      </c>
      <c r="G422" s="14">
        <f>IF($A422="","",INDEX(ALGLIB_SSA_XAUUSD!$F$2:$F$2401,MATCH($A422,ALGLIB_SSA_XAUUSD!$A$2:$A$2401,1)))</f>
        <v/>
      </c>
      <c r="H422" s="14">
        <f>IF($A422="","",INDEX(ALGLIB_SSA_XAUUSD!$G$2:$G$2401,MATCH($A422,ALGLIB_SSA_XAUUSD!$A$2:$A$2401,1)))</f>
        <v/>
      </c>
      <c r="I422" s="14">
        <f>IF($A422="","",INDEX(ALGLIB_SSA_XAUUSD!$H$2:$H$2401,MATCH($A422,ALGLIB_SSA_XAUUSD!$A$2:$A$2401,1)))</f>
        <v/>
      </c>
      <c r="J422">
        <f>_xlfn.XLOOKUP($A422,ALGLIB_SSA_XAUUSD!$AA$2:$AA$2401,ALGLIB_SSA_XAUUSD!$P$2:$P$2401,"",0)</f>
        <v/>
      </c>
      <c r="K422">
        <f>_xlfn.XLOOKUP($A422,ALGLIB_SSA_XAUUSD!$AA$2:$AA$2401,ALGLIB_SSA_XAUUSD!$Q$2:$Q$2401,"",0)</f>
        <v/>
      </c>
      <c r="L422">
        <f>_xlfn.XLOOKUP($A422,ALGLIB_SSA_XAUUSD!$AA$2:$AA$2401,ALGLIB_SSA_XAUUSD!$R$2:$R$2401,"",0)</f>
        <v/>
      </c>
      <c r="M422">
        <f>_xlfn.XLOOKUP($A422,ALGLIB_SSA_XAUUSD!$AA$2:$AA$2401,ALGLIB_SSA_XAUUSD!$S$2:$S$2401,"",0)</f>
        <v/>
      </c>
      <c r="N422">
        <f>_xlfn.XLOOKUP($A422,ALGLIB_SSA_XAUUSD!$AA$2:$AA$2401,ALGLIB_SSA_XAUUSD!$T$2:$T$2401,"",0)</f>
        <v/>
      </c>
      <c r="O422">
        <f>_xlfn.XLOOKUP($A422,ALGLIB_SSA_XAUUSD!$AA$2:$AA$2401,ALGLIB_SSA_XAUUSD!$U$2:$U$2401,"",0)</f>
        <v/>
      </c>
      <c r="P422">
        <f>_xlfn.XLOOKUP($A422,ALGLIB_SSA_XAUUSD!$AA$2:$AA$2401,ALGLIB_SSA_XAUUSD!$V$2:$V$2401,"",0)</f>
        <v/>
      </c>
      <c r="S422">
        <f>A422</f>
        <v/>
      </c>
      <c r="T422">
        <f>J422</f>
        <v/>
      </c>
      <c r="U422">
        <f>K422</f>
        <v/>
      </c>
      <c r="V422" s="14">
        <f>IF($A422="","",MOD(ROW()-2,12)+1)</f>
        <v/>
      </c>
      <c r="W422">
        <f>L422</f>
        <v/>
      </c>
      <c r="X422" s="14">
        <f>IF(F422="","",F422)</f>
        <v/>
      </c>
      <c r="Y422" s="14">
        <f>IF(G422="","",G422)</f>
        <v/>
      </c>
      <c r="Z422">
        <f>M422</f>
        <v/>
      </c>
      <c r="AA422">
        <f>N422</f>
        <v/>
      </c>
      <c r="AB422" s="14">
        <f>IF(H422="","",H422)</f>
        <v/>
      </c>
      <c r="AC422">
        <f>O422</f>
        <v/>
      </c>
      <c r="AD422" s="14">
        <f>IF(I422="","",I422)</f>
        <v/>
      </c>
      <c r="AE422">
        <f>P422</f>
        <v/>
      </c>
      <c r="AH422">
        <f>IF(S422&lt;&gt;"",S422,AH421+900)</f>
        <v/>
      </c>
      <c r="AI422">
        <f>IF(T422&lt;&gt;"",T422,AI421)</f>
        <v/>
      </c>
      <c r="AJ422">
        <f>IF(U422&lt;&gt;"",U422,AJ421)</f>
        <v/>
      </c>
      <c r="AK422">
        <f>IF(W422&lt;&gt;"",W422,"")</f>
        <v/>
      </c>
      <c r="AL422" s="14">
        <f>IF(X422&lt;&gt;"",X422,"")</f>
        <v/>
      </c>
      <c r="AM422" s="14">
        <f>IF(Y422&lt;&gt;"",Y422,"")</f>
        <v/>
      </c>
      <c r="AN422" s="14">
        <f>IF(OR(AL422="",AM422=""),"",AL422-AM422)</f>
        <v/>
      </c>
      <c r="AO422">
        <f>IF(AN422="","",IF(AN422&gt;0,"Bullish","Bearish"))</f>
        <v/>
      </c>
      <c r="AP422">
        <f>IF(AO422="",AP421,AO422)</f>
        <v/>
      </c>
      <c r="AQ422" s="14">
        <f>IF(AB422&lt;&gt;"",AB422,"")</f>
        <v/>
      </c>
      <c r="AR422" s="14">
        <f>IF(AD422&lt;&gt;"",AD422,"")</f>
        <v/>
      </c>
      <c r="AS422">
        <f>IF(AS421+1=13,1,AS421+1)</f>
        <v/>
      </c>
      <c r="AT422">
        <f>IFERROR(IF(SLOPE($AQ$410:$AQ$421,$AS$410:$AS$421)&gt;0,MIN(3,ABS(SLOPE($AQ$410:$AQ$421,$AS$410:$AS$421))),IF(SLOPE($AQ$410:$AQ$421,$AS$410:$AS$421)&lt;-0.5,-0.5,0)),0)</f>
        <v/>
      </c>
      <c r="AU422">
        <f>IFERROR(IF(SLOPE($AR$410:$AR$421,$AS$410:$AS$421)&lt;0,MAX(-3,-ABS(SLOPE($AR$410:$AR$421,$AS$410:$AS$421))),IF(SLOPE($AR$410:$AR$421,$AS$410:$AS$421)&gt;0.5,0.5,0)),0)</f>
        <v/>
      </c>
      <c r="AV422">
        <f>($AQ$422+(AT422*(AS422-1)))</f>
        <v/>
      </c>
      <c r="AW422">
        <f>($AR$422+(AU422*(AS422-1)))</f>
        <v/>
      </c>
      <c r="AX422">
        <f>IF(AT422&gt;0,AV422+AT422,AV422)</f>
        <v/>
      </c>
      <c r="AY422">
        <f>IF(AU422&lt;0,AW422+AU422,AW422)</f>
        <v/>
      </c>
      <c r="BA422" s="14">
        <f>IFERROR(AX422-AQ422,"")</f>
        <v/>
      </c>
      <c r="BB422" s="14">
        <f>IFERROR(AY422-AR422,"")</f>
        <v/>
      </c>
      <c r="BD422">
        <f>AH422</f>
        <v/>
      </c>
      <c r="BE422">
        <f>AI422</f>
        <v/>
      </c>
      <c r="BF422">
        <f>AJ422</f>
        <v/>
      </c>
      <c r="BG422" s="14">
        <f>L422</f>
        <v/>
      </c>
      <c r="BH422" s="14">
        <f>IF(X422="","",X422)</f>
        <v/>
      </c>
      <c r="BI422" s="14">
        <f>IF(Y422="","",Y422)</f>
        <v/>
      </c>
      <c r="BJ422">
        <f>Z422</f>
        <v/>
      </c>
      <c r="BK422">
        <f>AA422</f>
        <v/>
      </c>
      <c r="BL422">
        <f>IFERROR(AX422,"")</f>
        <v/>
      </c>
      <c r="BM422">
        <f>IFERROR(AY422,"")</f>
        <v/>
      </c>
    </row>
    <row r="423" ht="14.25" customHeight="1">
      <c r="A423">
        <f>ALGLIB_SSA_XAUUSD!AA423</f>
        <v/>
      </c>
      <c r="B423">
        <f>IF($A423="","",INDEX(ALGLIB_SSA_XAUUSD!$B$2:$B$2401,MATCH($A423,ALGLIB_SSA_XAUUSD!$A$2:$A$2401,1)))</f>
        <v/>
      </c>
      <c r="C423">
        <f>IF($A423="","",INDEX(ALGLIB_SSA_XAUUSD!$C$2:$C$2401,MATCH($A423,ALGLIB_SSA_XAUUSD!$A$2:$A$2401,1)))</f>
        <v/>
      </c>
      <c r="D423" s="14">
        <f>IF($A423="","",INT((ROW()-2)/12)+1)</f>
        <v/>
      </c>
      <c r="E423" s="14">
        <f>IF(AND(E434&lt;&gt;"",D434=D422+1),E422+(E434-E422)*1/12,"")</f>
        <v/>
      </c>
      <c r="F423" s="14">
        <f>IF(AND(F434&lt;&gt;"",D434=D422+1),F422+(F434-F422)*1/12,"")</f>
        <v/>
      </c>
      <c r="G423" s="14">
        <f>IF(AND(G434&lt;&gt;"",D434=D422+1),G422+(G434-G422)*1/12,"")</f>
        <v/>
      </c>
      <c r="H423" s="14">
        <f>IF(AND(H434&lt;&gt;"",D434=D422+1),H422+(H434-H422)*1/12,"")</f>
        <v/>
      </c>
      <c r="I423" s="14">
        <f>IF(AND(L434&lt;&gt;"",D434=D422+1),I422+(I434-I422)*1/12,"")</f>
        <v/>
      </c>
      <c r="J423">
        <f>_xlfn.XLOOKUP($A423,ALGLIB_SSA_XAUUSD!$AA$2:$AA$2401,ALGLIB_SSA_XAUUSD!$P$2:$P$2401,"",0)</f>
        <v/>
      </c>
      <c r="K423">
        <f>_xlfn.XLOOKUP($A423,ALGLIB_SSA_XAUUSD!$AA$2:$AA$2401,ALGLIB_SSA_XAUUSD!$Q$2:$Q$2401,"",0)</f>
        <v/>
      </c>
      <c r="L423">
        <f>_xlfn.XLOOKUP($A423,ALGLIB_SSA_XAUUSD!$AA$2:$AA$2401,ALGLIB_SSA_XAUUSD!$R$2:$R$2401,"",0)</f>
        <v/>
      </c>
      <c r="M423">
        <f>_xlfn.XLOOKUP($A423,ALGLIB_SSA_XAUUSD!$AA$2:$AA$2401,ALGLIB_SSA_XAUUSD!$S$2:$S$2401,"",0)</f>
        <v/>
      </c>
      <c r="N423">
        <f>_xlfn.XLOOKUP($A423,ALGLIB_SSA_XAUUSD!$AA$2:$AA$2401,ALGLIB_SSA_XAUUSD!$T$2:$T$2401,"",0)</f>
        <v/>
      </c>
      <c r="O423">
        <f>_xlfn.XLOOKUP($A423,ALGLIB_SSA_XAUUSD!$AA$2:$AA$2401,ALGLIB_SSA_XAUUSD!$U$2:$U$2401,"",0)</f>
        <v/>
      </c>
      <c r="P423">
        <f>_xlfn.XLOOKUP($A423,ALGLIB_SSA_XAUUSD!$AA$2:$AA$2401,ALGLIB_SSA_XAUUSD!$V$2:$V$2401,"",0)</f>
        <v/>
      </c>
      <c r="S423">
        <f>A423</f>
        <v/>
      </c>
      <c r="T423">
        <f>J423</f>
        <v/>
      </c>
      <c r="U423">
        <f>K423</f>
        <v/>
      </c>
      <c r="V423" s="14">
        <f>IF($A423="","",MOD(ROW()-2,12)+1)</f>
        <v/>
      </c>
      <c r="W423">
        <f>L423</f>
        <v/>
      </c>
      <c r="X423" s="14">
        <f>IF(F423="","",F423)</f>
        <v/>
      </c>
      <c r="Y423" s="14">
        <f>IF(G423="","",G423)</f>
        <v/>
      </c>
      <c r="Z423">
        <f>M423</f>
        <v/>
      </c>
      <c r="AA423">
        <f>N423</f>
        <v/>
      </c>
      <c r="AB423" s="14">
        <f>IF(H423="","",H423)</f>
        <v/>
      </c>
      <c r="AC423">
        <f>O423</f>
        <v/>
      </c>
      <c r="AD423" s="14">
        <f>IF(I423="","",I423)</f>
        <v/>
      </c>
      <c r="AE423">
        <f>P423</f>
        <v/>
      </c>
      <c r="AH423">
        <f>IF(S423&lt;&gt;"",S423,AH422+900)</f>
        <v/>
      </c>
      <c r="AI423">
        <f>IF(T423&lt;&gt;"",T423,AI422)</f>
        <v/>
      </c>
      <c r="AJ423">
        <f>IF(U423&lt;&gt;"",U423,AJ422)</f>
        <v/>
      </c>
      <c r="AK423">
        <f>IF(W423&lt;&gt;"",W423,"")</f>
        <v/>
      </c>
      <c r="AL423" s="14">
        <f>IF(X423&lt;&gt;"",X423,"")</f>
        <v/>
      </c>
      <c r="AM423" s="14">
        <f>IF(Y423&lt;&gt;"",Y423,"")</f>
        <v/>
      </c>
      <c r="AN423" s="14">
        <f>IF(OR(AL423="",AM423=""),"",AL423-AM423)</f>
        <v/>
      </c>
      <c r="AO423">
        <f>IF(AN423="","",IF(AN423&gt;0,"Bullish","Bearish"))</f>
        <v/>
      </c>
      <c r="AP423">
        <f>IF(AO423="",AP422,AO423)</f>
        <v/>
      </c>
      <c r="AQ423" s="14">
        <f>IF(AB423&lt;&gt;"",AB423,"")</f>
        <v/>
      </c>
      <c r="AR423" s="14">
        <f>IF(AD423&lt;&gt;"",AD423,"")</f>
        <v/>
      </c>
      <c r="AS423">
        <f>IF(AS422+1=13,1,AS422+1)</f>
        <v/>
      </c>
      <c r="AT423">
        <f>IFERROR(IF(SLOPE($AQ$410:$AQ$421,$AS$410:$AS$421)&gt;0,MIN(3,ABS(SLOPE($AQ$410:$AQ$421,$AS$410:$AS$421))),IF(SLOPE($AQ$410:$AQ$421,$AS$410:$AS$421)&lt;-0.5,-0.5,0)),0)</f>
        <v/>
      </c>
      <c r="AU423">
        <f>IFERROR(IF(SLOPE($AR$410:$AR$421,$AS$410:$AS$421)&lt;0,MAX(-3,-ABS(SLOPE($AR$410:$AR$421,$AS$410:$AS$421))),IF(SLOPE($AR$410:$AR$421,$AS$410:$AS$421)&gt;0.5,0.5,0)),0)</f>
        <v/>
      </c>
      <c r="AV423">
        <f>($AQ$422+(AT423*(AS423-1)))</f>
        <v/>
      </c>
      <c r="AW423">
        <f>($AR$422+(AU423*(AS423-1)))</f>
        <v/>
      </c>
      <c r="AX423">
        <f>IF(AT423&gt;0,AV423+AT423,AV423)</f>
        <v/>
      </c>
      <c r="AY423">
        <f>IF(AU423&lt;0,AW423+AU423,AW423)</f>
        <v/>
      </c>
      <c r="BA423" s="14">
        <f>IFERROR(AX423-AQ423,"")</f>
        <v/>
      </c>
      <c r="BB423" s="14">
        <f>IFERROR(AY423-AR423,"")</f>
        <v/>
      </c>
      <c r="BD423">
        <f>AH423</f>
        <v/>
      </c>
      <c r="BE423">
        <f>AI423</f>
        <v/>
      </c>
      <c r="BF423">
        <f>AJ423</f>
        <v/>
      </c>
      <c r="BG423" s="14">
        <f>L423</f>
        <v/>
      </c>
      <c r="BH423" s="14">
        <f>IF(X423="","",X423)</f>
        <v/>
      </c>
      <c r="BI423" s="14">
        <f>IF(Y423="","",Y423)</f>
        <v/>
      </c>
      <c r="BJ423">
        <f>Z423</f>
        <v/>
      </c>
      <c r="BK423">
        <f>AA423</f>
        <v/>
      </c>
      <c r="BL423">
        <f>IFERROR(AX423,"")</f>
        <v/>
      </c>
      <c r="BM423">
        <f>IFERROR(AY423,"")</f>
        <v/>
      </c>
    </row>
    <row r="424" ht="14.25" customHeight="1">
      <c r="A424">
        <f>ALGLIB_SSA_XAUUSD!AA424</f>
        <v/>
      </c>
      <c r="B424">
        <f>IF($A424="","",INDEX(ALGLIB_SSA_XAUUSD!$B$2:$B$2401,MATCH($A424,ALGLIB_SSA_XAUUSD!$A$2:$A$2401,1)))</f>
        <v/>
      </c>
      <c r="C424">
        <f>IF($A424="","",INDEX(ALGLIB_SSA_XAUUSD!$C$2:$C$2401,MATCH($A424,ALGLIB_SSA_XAUUSD!$A$2:$A$2401,1)))</f>
        <v/>
      </c>
      <c r="D424" s="14">
        <f>IF($A424="","",INT((ROW()-2)/12)+1)</f>
        <v/>
      </c>
      <c r="E424" s="14">
        <f>IF(AND(E434&lt;&gt;"",D434=D422+1),E422+(E434-E422)*2/12,"")</f>
        <v/>
      </c>
      <c r="F424" s="14">
        <f>IF(AND(F434&lt;&gt;"",D434=D422+1),F422+(F434-F422)*2/12,"")</f>
        <v/>
      </c>
      <c r="G424" s="14">
        <f>IF(AND(G434&lt;&gt;"",D434=D422+1),G422+(G434-G422)*2/12,"")</f>
        <v/>
      </c>
      <c r="H424" s="14">
        <f>IF(AND(H434&lt;&gt;"",D434=D422+1),H422+(H434-H422)*2/12,"")</f>
        <v/>
      </c>
      <c r="I424" s="14">
        <f>IF(AND(L434&lt;&gt;"",D434=D422+1),I422+(I434-I422)*2/12,"")</f>
        <v/>
      </c>
      <c r="J424">
        <f>_xlfn.XLOOKUP($A424,ALGLIB_SSA_XAUUSD!$AA$2:$AA$2401,ALGLIB_SSA_XAUUSD!$P$2:$P$2401,"",0)</f>
        <v/>
      </c>
      <c r="K424">
        <f>_xlfn.XLOOKUP($A424,ALGLIB_SSA_XAUUSD!$AA$2:$AA$2401,ALGLIB_SSA_XAUUSD!$Q$2:$Q$2401,"",0)</f>
        <v/>
      </c>
      <c r="L424">
        <f>_xlfn.XLOOKUP($A424,ALGLIB_SSA_XAUUSD!$AA$2:$AA$2401,ALGLIB_SSA_XAUUSD!$R$2:$R$2401,"",0)</f>
        <v/>
      </c>
      <c r="M424">
        <f>_xlfn.XLOOKUP($A424,ALGLIB_SSA_XAUUSD!$AA$2:$AA$2401,ALGLIB_SSA_XAUUSD!$S$2:$S$2401,"",0)</f>
        <v/>
      </c>
      <c r="N424">
        <f>_xlfn.XLOOKUP($A424,ALGLIB_SSA_XAUUSD!$AA$2:$AA$2401,ALGLIB_SSA_XAUUSD!$T$2:$T$2401,"",0)</f>
        <v/>
      </c>
      <c r="O424">
        <f>_xlfn.XLOOKUP($A424,ALGLIB_SSA_XAUUSD!$AA$2:$AA$2401,ALGLIB_SSA_XAUUSD!$U$2:$U$2401,"",0)</f>
        <v/>
      </c>
      <c r="P424">
        <f>_xlfn.XLOOKUP($A424,ALGLIB_SSA_XAUUSD!$AA$2:$AA$2401,ALGLIB_SSA_XAUUSD!$V$2:$V$2401,"",0)</f>
        <v/>
      </c>
      <c r="S424">
        <f>A424</f>
        <v/>
      </c>
      <c r="T424">
        <f>J424</f>
        <v/>
      </c>
      <c r="U424">
        <f>K424</f>
        <v/>
      </c>
      <c r="V424" s="14">
        <f>IF($A424="","",MOD(ROW()-2,12)+1)</f>
        <v/>
      </c>
      <c r="W424">
        <f>L424</f>
        <v/>
      </c>
      <c r="X424" s="14">
        <f>IF(F424="","",F424)</f>
        <v/>
      </c>
      <c r="Y424" s="14">
        <f>IF(G424="","",G424)</f>
        <v/>
      </c>
      <c r="Z424">
        <f>M424</f>
        <v/>
      </c>
      <c r="AA424">
        <f>N424</f>
        <v/>
      </c>
      <c r="AB424" s="14">
        <f>IF(H424="","",H424)</f>
        <v/>
      </c>
      <c r="AC424">
        <f>O424</f>
        <v/>
      </c>
      <c r="AD424" s="14">
        <f>IF(I424="","",I424)</f>
        <v/>
      </c>
      <c r="AE424">
        <f>P424</f>
        <v/>
      </c>
      <c r="AH424">
        <f>IF(S424&lt;&gt;"",S424,AH423+900)</f>
        <v/>
      </c>
      <c r="AI424">
        <f>IF(T424&lt;&gt;"",T424,AI423)</f>
        <v/>
      </c>
      <c r="AJ424">
        <f>IF(U424&lt;&gt;"",U424,AJ423)</f>
        <v/>
      </c>
      <c r="AK424">
        <f>IF(W424&lt;&gt;"",W424,"")</f>
        <v/>
      </c>
      <c r="AL424" s="14">
        <f>IF(X424&lt;&gt;"",X424,"")</f>
        <v/>
      </c>
      <c r="AM424" s="14">
        <f>IF(Y424&lt;&gt;"",Y424,"")</f>
        <v/>
      </c>
      <c r="AN424" s="14">
        <f>IF(OR(AL424="",AM424=""),"",AL424-AM424)</f>
        <v/>
      </c>
      <c r="AO424">
        <f>IF(AN424="","",IF(AN424&gt;0,"Bullish","Bearish"))</f>
        <v/>
      </c>
      <c r="AP424">
        <f>IF(AO424="",AP423,AO424)</f>
        <v/>
      </c>
      <c r="AQ424" s="14">
        <f>IF(AB424&lt;&gt;"",AB424,"")</f>
        <v/>
      </c>
      <c r="AR424" s="14">
        <f>IF(AD424&lt;&gt;"",AD424,"")</f>
        <v/>
      </c>
      <c r="AS424">
        <f>IF(AS423+1=13,1,AS423+1)</f>
        <v/>
      </c>
      <c r="AT424">
        <f>IFERROR(IF(SLOPE($AQ$410:$AQ$421,$AS$410:$AS$421)&gt;0,MIN(3,ABS(SLOPE($AQ$410:$AQ$421,$AS$410:$AS$421))),IF(SLOPE($AQ$410:$AQ$421,$AS$410:$AS$421)&lt;-0.5,-0.5,0)),0)</f>
        <v/>
      </c>
      <c r="AU424">
        <f>IFERROR(IF(SLOPE($AR$410:$AR$421,$AS$410:$AS$421)&lt;0,MAX(-3,-ABS(SLOPE($AR$410:$AR$421,$AS$410:$AS$421))),IF(SLOPE($AR$410:$AR$421,$AS$410:$AS$421)&gt;0.5,0.5,0)),0)</f>
        <v/>
      </c>
      <c r="AV424">
        <f>($AQ$422+(AT424*(AS424-1)))</f>
        <v/>
      </c>
      <c r="AW424">
        <f>($AR$422+(AU424*(AS424-1)))</f>
        <v/>
      </c>
      <c r="AX424">
        <f>IF(AT424&gt;0,AV424+AT424,AV424)</f>
        <v/>
      </c>
      <c r="AY424">
        <f>IF(AU424&lt;0,AW424+AU424,AW424)</f>
        <v/>
      </c>
      <c r="BA424" s="14">
        <f>IFERROR(AX424-AQ424,"")</f>
        <v/>
      </c>
      <c r="BB424" s="14">
        <f>IFERROR(AY424-AR424,"")</f>
        <v/>
      </c>
      <c r="BD424">
        <f>AH424</f>
        <v/>
      </c>
      <c r="BE424">
        <f>AI424</f>
        <v/>
      </c>
      <c r="BF424">
        <f>AJ424</f>
        <v/>
      </c>
      <c r="BG424" s="14">
        <f>L424</f>
        <v/>
      </c>
      <c r="BH424" s="14">
        <f>IF(X424="","",X424)</f>
        <v/>
      </c>
      <c r="BI424" s="14">
        <f>IF(Y424="","",Y424)</f>
        <v/>
      </c>
      <c r="BJ424">
        <f>Z424</f>
        <v/>
      </c>
      <c r="BK424">
        <f>AA424</f>
        <v/>
      </c>
      <c r="BL424">
        <f>IFERROR(AX424,"")</f>
        <v/>
      </c>
      <c r="BM424">
        <f>IFERROR(AY424,"")</f>
        <v/>
      </c>
    </row>
    <row r="425" ht="14.25" customHeight="1">
      <c r="A425">
        <f>ALGLIB_SSA_XAUUSD!AA425</f>
        <v/>
      </c>
      <c r="B425">
        <f>IF($A425="","",INDEX(ALGLIB_SSA_XAUUSD!$B$2:$B$2401,MATCH($A425,ALGLIB_SSA_XAUUSD!$A$2:$A$2401,1)))</f>
        <v/>
      </c>
      <c r="C425">
        <f>IF($A425="","",INDEX(ALGLIB_SSA_XAUUSD!$C$2:$C$2401,MATCH($A425,ALGLIB_SSA_XAUUSD!$A$2:$A$2401,1)))</f>
        <v/>
      </c>
      <c r="D425" s="14">
        <f>IF($A425="","",INT((ROW()-2)/12)+1)</f>
        <v/>
      </c>
      <c r="E425" s="14">
        <f>IF(AND(E434&lt;&gt;"",D434=D422+1),E422+(E434-E422)*3/12,"")</f>
        <v/>
      </c>
      <c r="F425" s="14">
        <f>IF(AND(F434&lt;&gt;"",D434=D422+1),F422+(F434-F422)*3/12,"")</f>
        <v/>
      </c>
      <c r="G425" s="14">
        <f>IF(AND(G434&lt;&gt;"",D434=D422+1),G422+(G434-G422)*3/12,"")</f>
        <v/>
      </c>
      <c r="H425" s="14">
        <f>IF(AND(H434&lt;&gt;"",D434=D422+1),H422+(H434-H422)*3/12,"")</f>
        <v/>
      </c>
      <c r="I425" s="14">
        <f>IF(AND(L434&lt;&gt;"",D434=D422+1),I422+(I434-I422)*3/12,"")</f>
        <v/>
      </c>
      <c r="J425">
        <f>_xlfn.XLOOKUP($A425,ALGLIB_SSA_XAUUSD!$AA$2:$AA$2401,ALGLIB_SSA_XAUUSD!$P$2:$P$2401,"",0)</f>
        <v/>
      </c>
      <c r="K425">
        <f>_xlfn.XLOOKUP($A425,ALGLIB_SSA_XAUUSD!$AA$2:$AA$2401,ALGLIB_SSA_XAUUSD!$Q$2:$Q$2401,"",0)</f>
        <v/>
      </c>
      <c r="L425">
        <f>_xlfn.XLOOKUP($A425,ALGLIB_SSA_XAUUSD!$AA$2:$AA$2401,ALGLIB_SSA_XAUUSD!$R$2:$R$2401,"",0)</f>
        <v/>
      </c>
      <c r="M425">
        <f>_xlfn.XLOOKUP($A425,ALGLIB_SSA_XAUUSD!$AA$2:$AA$2401,ALGLIB_SSA_XAUUSD!$S$2:$S$2401,"",0)</f>
        <v/>
      </c>
      <c r="N425">
        <f>_xlfn.XLOOKUP($A425,ALGLIB_SSA_XAUUSD!$AA$2:$AA$2401,ALGLIB_SSA_XAUUSD!$T$2:$T$2401,"",0)</f>
        <v/>
      </c>
      <c r="O425">
        <f>_xlfn.XLOOKUP($A425,ALGLIB_SSA_XAUUSD!$AA$2:$AA$2401,ALGLIB_SSA_XAUUSD!$U$2:$U$2401,"",0)</f>
        <v/>
      </c>
      <c r="P425">
        <f>_xlfn.XLOOKUP($A425,ALGLIB_SSA_XAUUSD!$AA$2:$AA$2401,ALGLIB_SSA_XAUUSD!$V$2:$V$2401,"",0)</f>
        <v/>
      </c>
      <c r="S425">
        <f>A425</f>
        <v/>
      </c>
      <c r="T425">
        <f>J425</f>
        <v/>
      </c>
      <c r="U425">
        <f>K425</f>
        <v/>
      </c>
      <c r="V425" s="14">
        <f>IF($A425="","",MOD(ROW()-2,12)+1)</f>
        <v/>
      </c>
      <c r="W425">
        <f>L425</f>
        <v/>
      </c>
      <c r="X425" s="14">
        <f>IF(F425="","",F425)</f>
        <v/>
      </c>
      <c r="Y425" s="14">
        <f>IF(G425="","",G425)</f>
        <v/>
      </c>
      <c r="Z425">
        <f>M425</f>
        <v/>
      </c>
      <c r="AA425">
        <f>N425</f>
        <v/>
      </c>
      <c r="AB425" s="14">
        <f>IF(H425="","",H425)</f>
        <v/>
      </c>
      <c r="AC425">
        <f>O425</f>
        <v/>
      </c>
      <c r="AD425" s="14">
        <f>IF(I425="","",I425)</f>
        <v/>
      </c>
      <c r="AE425">
        <f>P425</f>
        <v/>
      </c>
      <c r="AH425">
        <f>IF(S425&lt;&gt;"",S425,AH424+900)</f>
        <v/>
      </c>
      <c r="AI425">
        <f>IF(T425&lt;&gt;"",T425,AI424)</f>
        <v/>
      </c>
      <c r="AJ425">
        <f>IF(U425&lt;&gt;"",U425,AJ424)</f>
        <v/>
      </c>
      <c r="AK425">
        <f>IF(W425&lt;&gt;"",W425,"")</f>
        <v/>
      </c>
      <c r="AL425" s="14">
        <f>IF(X425&lt;&gt;"",X425,"")</f>
        <v/>
      </c>
      <c r="AM425" s="14">
        <f>IF(Y425&lt;&gt;"",Y425,"")</f>
        <v/>
      </c>
      <c r="AN425" s="14">
        <f>IF(OR(AL425="",AM425=""),"",AL425-AM425)</f>
        <v/>
      </c>
      <c r="AO425">
        <f>IF(AN425="","",IF(AN425&gt;0,"Bullish","Bearish"))</f>
        <v/>
      </c>
      <c r="AP425">
        <f>IF(AO425="",AP424,AO425)</f>
        <v/>
      </c>
      <c r="AQ425" s="14">
        <f>IF(AB425&lt;&gt;"",AB425,"")</f>
        <v/>
      </c>
      <c r="AR425" s="14">
        <f>IF(AD425&lt;&gt;"",AD425,"")</f>
        <v/>
      </c>
      <c r="AS425">
        <f>IF(AS424+1=13,1,AS424+1)</f>
        <v/>
      </c>
      <c r="AT425">
        <f>IFERROR(IF(SLOPE($AQ$410:$AQ$421,$AS$410:$AS$421)&gt;0,MIN(3,ABS(SLOPE($AQ$410:$AQ$421,$AS$410:$AS$421))),IF(SLOPE($AQ$410:$AQ$421,$AS$410:$AS$421)&lt;-0.5,-0.5,0)),0)</f>
        <v/>
      </c>
      <c r="AU425">
        <f>IFERROR(IF(SLOPE($AR$410:$AR$421,$AS$410:$AS$421)&lt;0,MAX(-3,-ABS(SLOPE($AR$410:$AR$421,$AS$410:$AS$421))),IF(SLOPE($AR$410:$AR$421,$AS$410:$AS$421)&gt;0.5,0.5,0)),0)</f>
        <v/>
      </c>
      <c r="AV425">
        <f>($AQ$422+(AT425*(AS425-1)))</f>
        <v/>
      </c>
      <c r="AW425">
        <f>($AR$422+(AU425*(AS425-1)))</f>
        <v/>
      </c>
      <c r="AX425">
        <f>IF(AT425&gt;0,AV425+AT425,AV425)</f>
        <v/>
      </c>
      <c r="AY425">
        <f>IF(AU425&lt;0,AW425+AU425,AW425)</f>
        <v/>
      </c>
      <c r="BA425" s="14">
        <f>IFERROR(AX425-AQ425,"")</f>
        <v/>
      </c>
      <c r="BB425" s="14">
        <f>IFERROR(AY425-AR425,"")</f>
        <v/>
      </c>
      <c r="BD425">
        <f>AH425</f>
        <v/>
      </c>
      <c r="BE425">
        <f>AI425</f>
        <v/>
      </c>
      <c r="BF425">
        <f>AJ425</f>
        <v/>
      </c>
      <c r="BG425" s="14">
        <f>L425</f>
        <v/>
      </c>
      <c r="BH425" s="14">
        <f>IF(X425="","",X425)</f>
        <v/>
      </c>
      <c r="BI425" s="14">
        <f>IF(Y425="","",Y425)</f>
        <v/>
      </c>
      <c r="BJ425">
        <f>Z425</f>
        <v/>
      </c>
      <c r="BK425">
        <f>AA425</f>
        <v/>
      </c>
      <c r="BL425">
        <f>IFERROR(AX425,"")</f>
        <v/>
      </c>
      <c r="BM425">
        <f>IFERROR(AY425,"")</f>
        <v/>
      </c>
    </row>
    <row r="426" ht="14.25" customHeight="1">
      <c r="A426">
        <f>ALGLIB_SSA_XAUUSD!AA426</f>
        <v/>
      </c>
      <c r="B426">
        <f>IF($A426="","",INDEX(ALGLIB_SSA_XAUUSD!$B$2:$B$2401,MATCH($A426,ALGLIB_SSA_XAUUSD!$A$2:$A$2401,1)))</f>
        <v/>
      </c>
      <c r="C426">
        <f>IF($A426="","",INDEX(ALGLIB_SSA_XAUUSD!$C$2:$C$2401,MATCH($A426,ALGLIB_SSA_XAUUSD!$A$2:$A$2401,1)))</f>
        <v/>
      </c>
      <c r="D426" s="14">
        <f>IF($A426="","",INT((ROW()-2)/12)+1)</f>
        <v/>
      </c>
      <c r="E426" s="14">
        <f>IF(AND(E434&lt;&gt;"",D434=D422+1),E422+(E434-E422)*4/12,"")</f>
        <v/>
      </c>
      <c r="F426" s="14">
        <f>IF(AND(F434&lt;&gt;"",D434=D422+1),F422+(F434-F422)*4/12,"")</f>
        <v/>
      </c>
      <c r="G426" s="14">
        <f>IF(AND(G434&lt;&gt;"",D434=D422+1),G422+(G434-G422)*4/12,"")</f>
        <v/>
      </c>
      <c r="H426" s="14">
        <f>IF(AND(H434&lt;&gt;"",D434=D422+1),H422+(H434-H422)*4/12,"")</f>
        <v/>
      </c>
      <c r="I426" s="14">
        <f>IF(AND(L434&lt;&gt;"",D434=D422+1),I422+(I434-I422)*4/12,"")</f>
        <v/>
      </c>
      <c r="J426">
        <f>_xlfn.XLOOKUP($A426,ALGLIB_SSA_XAUUSD!$AA$2:$AA$2401,ALGLIB_SSA_XAUUSD!$P$2:$P$2401,"",0)</f>
        <v/>
      </c>
      <c r="K426">
        <f>_xlfn.XLOOKUP($A426,ALGLIB_SSA_XAUUSD!$AA$2:$AA$2401,ALGLIB_SSA_XAUUSD!$Q$2:$Q$2401,"",0)</f>
        <v/>
      </c>
      <c r="L426">
        <f>_xlfn.XLOOKUP($A426,ALGLIB_SSA_XAUUSD!$AA$2:$AA$2401,ALGLIB_SSA_XAUUSD!$R$2:$R$2401,"",0)</f>
        <v/>
      </c>
      <c r="M426">
        <f>_xlfn.XLOOKUP($A426,ALGLIB_SSA_XAUUSD!$AA$2:$AA$2401,ALGLIB_SSA_XAUUSD!$S$2:$S$2401,"",0)</f>
        <v/>
      </c>
      <c r="N426">
        <f>_xlfn.XLOOKUP($A426,ALGLIB_SSA_XAUUSD!$AA$2:$AA$2401,ALGLIB_SSA_XAUUSD!$T$2:$T$2401,"",0)</f>
        <v/>
      </c>
      <c r="O426">
        <f>_xlfn.XLOOKUP($A426,ALGLIB_SSA_XAUUSD!$AA$2:$AA$2401,ALGLIB_SSA_XAUUSD!$U$2:$U$2401,"",0)</f>
        <v/>
      </c>
      <c r="P426">
        <f>_xlfn.XLOOKUP($A426,ALGLIB_SSA_XAUUSD!$AA$2:$AA$2401,ALGLIB_SSA_XAUUSD!$V$2:$V$2401,"",0)</f>
        <v/>
      </c>
      <c r="S426">
        <f>A426</f>
        <v/>
      </c>
      <c r="T426">
        <f>J426</f>
        <v/>
      </c>
      <c r="U426">
        <f>K426</f>
        <v/>
      </c>
      <c r="V426" s="14">
        <f>IF($A426="","",MOD(ROW()-2,12)+1)</f>
        <v/>
      </c>
      <c r="W426">
        <f>L426</f>
        <v/>
      </c>
      <c r="X426" s="14">
        <f>IF(F426="","",F426)</f>
        <v/>
      </c>
      <c r="Y426" s="14">
        <f>IF(G426="","",G426)</f>
        <v/>
      </c>
      <c r="Z426">
        <f>M426</f>
        <v/>
      </c>
      <c r="AA426">
        <f>N426</f>
        <v/>
      </c>
      <c r="AB426" s="14">
        <f>IF(H426="","",H426)</f>
        <v/>
      </c>
      <c r="AC426">
        <f>O426</f>
        <v/>
      </c>
      <c r="AD426" s="14">
        <f>IF(I426="","",I426)</f>
        <v/>
      </c>
      <c r="AE426">
        <f>P426</f>
        <v/>
      </c>
      <c r="AH426">
        <f>IF(S426&lt;&gt;"",S426,AH425+900)</f>
        <v/>
      </c>
      <c r="AI426">
        <f>IF(T426&lt;&gt;"",T426,AI425)</f>
        <v/>
      </c>
      <c r="AJ426">
        <f>IF(U426&lt;&gt;"",U426,AJ425)</f>
        <v/>
      </c>
      <c r="AK426">
        <f>IF(W426&lt;&gt;"",W426,"")</f>
        <v/>
      </c>
      <c r="AL426" s="14">
        <f>IF(X426&lt;&gt;"",X426,"")</f>
        <v/>
      </c>
      <c r="AM426" s="14">
        <f>IF(Y426&lt;&gt;"",Y426,"")</f>
        <v/>
      </c>
      <c r="AN426" s="14">
        <f>IF(OR(AL426="",AM426=""),"",AL426-AM426)</f>
        <v/>
      </c>
      <c r="AO426">
        <f>IF(AN426="","",IF(AN426&gt;0,"Bullish","Bearish"))</f>
        <v/>
      </c>
      <c r="AP426">
        <f>IF(AO426="",AP425,AO426)</f>
        <v/>
      </c>
      <c r="AQ426" s="14">
        <f>IF(AB426&lt;&gt;"",AB426,"")</f>
        <v/>
      </c>
      <c r="AR426" s="14">
        <f>IF(AD426&lt;&gt;"",AD426,"")</f>
        <v/>
      </c>
      <c r="AS426">
        <f>IF(AS425+1=13,1,AS425+1)</f>
        <v/>
      </c>
      <c r="AT426">
        <f>IFERROR(IF(SLOPE($AQ$410:$AQ$421,$AS$410:$AS$421)&gt;0,MIN(3,ABS(SLOPE($AQ$410:$AQ$421,$AS$410:$AS$421))),IF(SLOPE($AQ$410:$AQ$421,$AS$410:$AS$421)&lt;-0.5,-0.5,0)),0)</f>
        <v/>
      </c>
      <c r="AU426">
        <f>IFERROR(IF(SLOPE($AR$410:$AR$421,$AS$410:$AS$421)&lt;0,MAX(-3,-ABS(SLOPE($AR$410:$AR$421,$AS$410:$AS$421))),IF(SLOPE($AR$410:$AR$421,$AS$410:$AS$421)&gt;0.5,0.5,0)),0)</f>
        <v/>
      </c>
      <c r="AV426">
        <f>($AQ$422+(AT426*(AS426-1)))</f>
        <v/>
      </c>
      <c r="AW426">
        <f>($AR$422+(AU426*(AS426-1)))</f>
        <v/>
      </c>
      <c r="AX426">
        <f>IF(AT426&gt;0,AV426+AT426,AV426)</f>
        <v/>
      </c>
      <c r="AY426">
        <f>IF(AU426&lt;0,AW426+AU426,AW426)</f>
        <v/>
      </c>
      <c r="BA426" s="14">
        <f>IFERROR(AX426-AQ426,"")</f>
        <v/>
      </c>
      <c r="BB426" s="14">
        <f>IFERROR(AY426-AR426,"")</f>
        <v/>
      </c>
      <c r="BD426">
        <f>AH426</f>
        <v/>
      </c>
      <c r="BE426">
        <f>AI426</f>
        <v/>
      </c>
      <c r="BF426">
        <f>AJ426</f>
        <v/>
      </c>
      <c r="BG426" s="14">
        <f>L426</f>
        <v/>
      </c>
      <c r="BH426" s="14">
        <f>IF(X426="","",X426)</f>
        <v/>
      </c>
      <c r="BI426" s="14">
        <f>IF(Y426="","",Y426)</f>
        <v/>
      </c>
      <c r="BJ426">
        <f>Z426</f>
        <v/>
      </c>
      <c r="BK426">
        <f>AA426</f>
        <v/>
      </c>
      <c r="BL426">
        <f>IFERROR(AX426,"")</f>
        <v/>
      </c>
      <c r="BM426">
        <f>IFERROR(AY426,"")</f>
        <v/>
      </c>
    </row>
    <row r="427" ht="14.25" customHeight="1">
      <c r="A427">
        <f>ALGLIB_SSA_XAUUSD!AA427</f>
        <v/>
      </c>
      <c r="B427">
        <f>IF($A427="","",INDEX(ALGLIB_SSA_XAUUSD!$B$2:$B$2401,MATCH($A427,ALGLIB_SSA_XAUUSD!$A$2:$A$2401,1)))</f>
        <v/>
      </c>
      <c r="C427">
        <f>IF($A427="","",INDEX(ALGLIB_SSA_XAUUSD!$C$2:$C$2401,MATCH($A427,ALGLIB_SSA_XAUUSD!$A$2:$A$2401,1)))</f>
        <v/>
      </c>
      <c r="D427" s="14">
        <f>IF($A427="","",INT((ROW()-2)/12)+1)</f>
        <v/>
      </c>
      <c r="E427" s="14">
        <f>IF(AND(E434&lt;&gt;"",D434=D422+1),E422+(E434-E422)*5/12,"")</f>
        <v/>
      </c>
      <c r="F427" s="14">
        <f>IF(AND(F434&lt;&gt;"",D434=D422+1),F422+(F434-F422)*5/12,"")</f>
        <v/>
      </c>
      <c r="G427" s="14">
        <f>IF(AND(G434&lt;&gt;"",D434=D422+1),G422+(G434-G422)*5/12,"")</f>
        <v/>
      </c>
      <c r="H427" s="14">
        <f>IF(AND(H434&lt;&gt;"",D434=D422+1),H422+(H434-H422)*5/12,"")</f>
        <v/>
      </c>
      <c r="I427" s="14">
        <f>IF(AND(L434&lt;&gt;"",D434=D422+1),I422+(I434-I422)*5/12,"")</f>
        <v/>
      </c>
      <c r="J427">
        <f>_xlfn.XLOOKUP($A427,ALGLIB_SSA_XAUUSD!$AA$2:$AA$2401,ALGLIB_SSA_XAUUSD!$P$2:$P$2401,"",0)</f>
        <v/>
      </c>
      <c r="K427">
        <f>_xlfn.XLOOKUP($A427,ALGLIB_SSA_XAUUSD!$AA$2:$AA$2401,ALGLIB_SSA_XAUUSD!$Q$2:$Q$2401,"",0)</f>
        <v/>
      </c>
      <c r="L427">
        <f>_xlfn.XLOOKUP($A427,ALGLIB_SSA_XAUUSD!$AA$2:$AA$2401,ALGLIB_SSA_XAUUSD!$R$2:$R$2401,"",0)</f>
        <v/>
      </c>
      <c r="M427">
        <f>_xlfn.XLOOKUP($A427,ALGLIB_SSA_XAUUSD!$AA$2:$AA$2401,ALGLIB_SSA_XAUUSD!$S$2:$S$2401,"",0)</f>
        <v/>
      </c>
      <c r="N427">
        <f>_xlfn.XLOOKUP($A427,ALGLIB_SSA_XAUUSD!$AA$2:$AA$2401,ALGLIB_SSA_XAUUSD!$T$2:$T$2401,"",0)</f>
        <v/>
      </c>
      <c r="O427">
        <f>_xlfn.XLOOKUP($A427,ALGLIB_SSA_XAUUSD!$AA$2:$AA$2401,ALGLIB_SSA_XAUUSD!$U$2:$U$2401,"",0)</f>
        <v/>
      </c>
      <c r="P427">
        <f>_xlfn.XLOOKUP($A427,ALGLIB_SSA_XAUUSD!$AA$2:$AA$2401,ALGLIB_SSA_XAUUSD!$V$2:$V$2401,"",0)</f>
        <v/>
      </c>
      <c r="S427">
        <f>A427</f>
        <v/>
      </c>
      <c r="T427">
        <f>J427</f>
        <v/>
      </c>
      <c r="U427">
        <f>K427</f>
        <v/>
      </c>
      <c r="V427" s="14">
        <f>IF($A427="","",MOD(ROW()-2,12)+1)</f>
        <v/>
      </c>
      <c r="W427">
        <f>L427</f>
        <v/>
      </c>
      <c r="X427" s="14">
        <f>IF(F427="","",F427)</f>
        <v/>
      </c>
      <c r="Y427" s="14">
        <f>IF(G427="","",G427)</f>
        <v/>
      </c>
      <c r="Z427">
        <f>M427</f>
        <v/>
      </c>
      <c r="AA427">
        <f>N427</f>
        <v/>
      </c>
      <c r="AB427" s="14">
        <f>IF(H427="","",H427)</f>
        <v/>
      </c>
      <c r="AC427">
        <f>O427</f>
        <v/>
      </c>
      <c r="AD427" s="14">
        <f>IF(I427="","",I427)</f>
        <v/>
      </c>
      <c r="AE427">
        <f>P427</f>
        <v/>
      </c>
      <c r="AH427">
        <f>IF(S427&lt;&gt;"",S427,AH426+900)</f>
        <v/>
      </c>
      <c r="AI427">
        <f>IF(T427&lt;&gt;"",T427,AI426)</f>
        <v/>
      </c>
      <c r="AJ427">
        <f>IF(U427&lt;&gt;"",U427,AJ426)</f>
        <v/>
      </c>
      <c r="AK427">
        <f>IF(W427&lt;&gt;"",W427,"")</f>
        <v/>
      </c>
      <c r="AL427" s="14">
        <f>IF(X427&lt;&gt;"",X427,"")</f>
        <v/>
      </c>
      <c r="AM427" s="14">
        <f>IF(Y427&lt;&gt;"",Y427,"")</f>
        <v/>
      </c>
      <c r="AN427" s="14">
        <f>IF(OR(AL427="",AM427=""),"",AL427-AM427)</f>
        <v/>
      </c>
      <c r="AO427">
        <f>IF(AN427="","",IF(AN427&gt;0,"Bullish","Bearish"))</f>
        <v/>
      </c>
      <c r="AP427">
        <f>IF(AO427="",AP426,AO427)</f>
        <v/>
      </c>
      <c r="AQ427" s="14">
        <f>IF(AB427&lt;&gt;"",AB427,"")</f>
        <v/>
      </c>
      <c r="AR427" s="14">
        <f>IF(AD427&lt;&gt;"",AD427,"")</f>
        <v/>
      </c>
      <c r="AS427">
        <f>IF(AS426+1=13,1,AS426+1)</f>
        <v/>
      </c>
      <c r="AT427">
        <f>IFERROR(IF(SLOPE($AQ$410:$AQ$421,$AS$410:$AS$421)&gt;0,MIN(3,ABS(SLOPE($AQ$410:$AQ$421,$AS$410:$AS$421))),IF(SLOPE($AQ$410:$AQ$421,$AS$410:$AS$421)&lt;-0.5,-0.5,0)),0)</f>
        <v/>
      </c>
      <c r="AU427">
        <f>IFERROR(IF(SLOPE($AR$410:$AR$421,$AS$410:$AS$421)&lt;0,MAX(-3,-ABS(SLOPE($AR$410:$AR$421,$AS$410:$AS$421))),IF(SLOPE($AR$410:$AR$421,$AS$410:$AS$421)&gt;0.5,0.5,0)),0)</f>
        <v/>
      </c>
      <c r="AV427">
        <f>($AQ$422+(AT427*(AS427-1)))</f>
        <v/>
      </c>
      <c r="AW427">
        <f>($AR$422+(AU427*(AS427-1)))</f>
        <v/>
      </c>
      <c r="AX427">
        <f>IF(AT427&gt;0,AV427+AT427,AV427)</f>
        <v/>
      </c>
      <c r="AY427">
        <f>IF(AU427&lt;0,AW427+AU427,AW427)</f>
        <v/>
      </c>
      <c r="BA427" s="14">
        <f>IFERROR(AX427-AQ427,"")</f>
        <v/>
      </c>
      <c r="BB427" s="14">
        <f>IFERROR(AY427-AR427,"")</f>
        <v/>
      </c>
      <c r="BD427">
        <f>AH427</f>
        <v/>
      </c>
      <c r="BE427">
        <f>AI427</f>
        <v/>
      </c>
      <c r="BF427">
        <f>AJ427</f>
        <v/>
      </c>
      <c r="BG427" s="14">
        <f>L427</f>
        <v/>
      </c>
      <c r="BH427" s="14">
        <f>IF(X427="","",X427)</f>
        <v/>
      </c>
      <c r="BI427" s="14">
        <f>IF(Y427="","",Y427)</f>
        <v/>
      </c>
      <c r="BJ427">
        <f>Z427</f>
        <v/>
      </c>
      <c r="BK427">
        <f>AA427</f>
        <v/>
      </c>
      <c r="BL427">
        <f>IFERROR(AX427,"")</f>
        <v/>
      </c>
      <c r="BM427">
        <f>IFERROR(AY427,"")</f>
        <v/>
      </c>
    </row>
    <row r="428" ht="14.25" customHeight="1">
      <c r="A428">
        <f>ALGLIB_SSA_XAUUSD!AA428</f>
        <v/>
      </c>
      <c r="B428">
        <f>IF($A428="","",INDEX(ALGLIB_SSA_XAUUSD!$B$2:$B$2401,MATCH($A428,ALGLIB_SSA_XAUUSD!$A$2:$A$2401,1)))</f>
        <v/>
      </c>
      <c r="C428">
        <f>IF($A428="","",INDEX(ALGLIB_SSA_XAUUSD!$C$2:$C$2401,MATCH($A428,ALGLIB_SSA_XAUUSD!$A$2:$A$2401,1)))</f>
        <v/>
      </c>
      <c r="D428" s="14">
        <f>IF($A428="","",INT((ROW()-2)/12)+1)</f>
        <v/>
      </c>
      <c r="E428" s="14">
        <f>IF(AND(E434&lt;&gt;"",D434=D422+1),E422+(E434-E422)*6/12,"")</f>
        <v/>
      </c>
      <c r="F428" s="14">
        <f>IF(AND(F434&lt;&gt;"",D434=D422+1),F422+(F434-F422)*6/12,"")</f>
        <v/>
      </c>
      <c r="G428" s="14">
        <f>IF(AND(G434&lt;&gt;"",D434=D422+1),G422+(G434-G422)*6/12,"")</f>
        <v/>
      </c>
      <c r="H428" s="14">
        <f>IF(AND(H434&lt;&gt;"",D434=D422+1),H422+(H434-H422)*6/12,"")</f>
        <v/>
      </c>
      <c r="I428" s="14">
        <f>IF(AND(L434&lt;&gt;"",D434=D422+1),I422+(I434-I422)*6/12,"")</f>
        <v/>
      </c>
      <c r="J428">
        <f>_xlfn.XLOOKUP($A428,ALGLIB_SSA_XAUUSD!$AA$2:$AA$2401,ALGLIB_SSA_XAUUSD!$P$2:$P$2401,"",0)</f>
        <v/>
      </c>
      <c r="K428">
        <f>_xlfn.XLOOKUP($A428,ALGLIB_SSA_XAUUSD!$AA$2:$AA$2401,ALGLIB_SSA_XAUUSD!$Q$2:$Q$2401,"",0)</f>
        <v/>
      </c>
      <c r="L428">
        <f>_xlfn.XLOOKUP($A428,ALGLIB_SSA_XAUUSD!$AA$2:$AA$2401,ALGLIB_SSA_XAUUSD!$R$2:$R$2401,"",0)</f>
        <v/>
      </c>
      <c r="M428">
        <f>_xlfn.XLOOKUP($A428,ALGLIB_SSA_XAUUSD!$AA$2:$AA$2401,ALGLIB_SSA_XAUUSD!$S$2:$S$2401,"",0)</f>
        <v/>
      </c>
      <c r="N428">
        <f>_xlfn.XLOOKUP($A428,ALGLIB_SSA_XAUUSD!$AA$2:$AA$2401,ALGLIB_SSA_XAUUSD!$T$2:$T$2401,"",0)</f>
        <v/>
      </c>
      <c r="O428">
        <f>_xlfn.XLOOKUP($A428,ALGLIB_SSA_XAUUSD!$AA$2:$AA$2401,ALGLIB_SSA_XAUUSD!$U$2:$U$2401,"",0)</f>
        <v/>
      </c>
      <c r="P428">
        <f>_xlfn.XLOOKUP($A428,ALGLIB_SSA_XAUUSD!$AA$2:$AA$2401,ALGLIB_SSA_XAUUSD!$V$2:$V$2401,"",0)</f>
        <v/>
      </c>
      <c r="S428">
        <f>A428</f>
        <v/>
      </c>
      <c r="T428">
        <f>J428</f>
        <v/>
      </c>
      <c r="U428">
        <f>K428</f>
        <v/>
      </c>
      <c r="V428" s="14">
        <f>IF($A428="","",MOD(ROW()-2,12)+1)</f>
        <v/>
      </c>
      <c r="W428">
        <f>L428</f>
        <v/>
      </c>
      <c r="X428" s="14">
        <f>IF(F428="","",F428)</f>
        <v/>
      </c>
      <c r="Y428" s="14">
        <f>IF(G428="","",G428)</f>
        <v/>
      </c>
      <c r="Z428">
        <f>M428</f>
        <v/>
      </c>
      <c r="AA428">
        <f>N428</f>
        <v/>
      </c>
      <c r="AB428" s="14">
        <f>IF(H428="","",H428)</f>
        <v/>
      </c>
      <c r="AC428">
        <f>O428</f>
        <v/>
      </c>
      <c r="AD428" s="14">
        <f>IF(I428="","",I428)</f>
        <v/>
      </c>
      <c r="AE428">
        <f>P428</f>
        <v/>
      </c>
      <c r="AH428">
        <f>IF(S428&lt;&gt;"",S428,AH427+900)</f>
        <v/>
      </c>
      <c r="AI428">
        <f>IF(T428&lt;&gt;"",T428,AI427)</f>
        <v/>
      </c>
      <c r="AJ428">
        <f>IF(U428&lt;&gt;"",U428,AJ427)</f>
        <v/>
      </c>
      <c r="AK428">
        <f>IF(W428&lt;&gt;"",W428,"")</f>
        <v/>
      </c>
      <c r="AL428" s="14">
        <f>IF(X428&lt;&gt;"",X428,"")</f>
        <v/>
      </c>
      <c r="AM428" s="14">
        <f>IF(Y428&lt;&gt;"",Y428,"")</f>
        <v/>
      </c>
      <c r="AN428" s="14">
        <f>IF(OR(AL428="",AM428=""),"",AL428-AM428)</f>
        <v/>
      </c>
      <c r="AO428">
        <f>IF(AN428="","",IF(AN428&gt;0,"Bullish","Bearish"))</f>
        <v/>
      </c>
      <c r="AP428">
        <f>IF(AO428="",AP427,AO428)</f>
        <v/>
      </c>
      <c r="AQ428" s="14">
        <f>IF(AB428&lt;&gt;"",AB428,"")</f>
        <v/>
      </c>
      <c r="AR428" s="14">
        <f>IF(AD428&lt;&gt;"",AD428,"")</f>
        <v/>
      </c>
      <c r="AS428">
        <f>IF(AS427+1=13,1,AS427+1)</f>
        <v/>
      </c>
      <c r="AT428">
        <f>IFERROR(IF(SLOPE($AQ$410:$AQ$421,$AS$410:$AS$421)&gt;0,MIN(3,ABS(SLOPE($AQ$410:$AQ$421,$AS$410:$AS$421))),IF(SLOPE($AQ$410:$AQ$421,$AS$410:$AS$421)&lt;-0.5,-0.5,0)),0)</f>
        <v/>
      </c>
      <c r="AU428">
        <f>IFERROR(IF(SLOPE($AR$410:$AR$421,$AS$410:$AS$421)&lt;0,MAX(-3,-ABS(SLOPE($AR$410:$AR$421,$AS$410:$AS$421))),IF(SLOPE($AR$410:$AR$421,$AS$410:$AS$421)&gt;0.5,0.5,0)),0)</f>
        <v/>
      </c>
      <c r="AV428">
        <f>($AQ$422+(AT428*(AS428-1)))</f>
        <v/>
      </c>
      <c r="AW428">
        <f>($AR$422+(AU428*(AS428-1)))</f>
        <v/>
      </c>
      <c r="AX428">
        <f>IF(AT428&gt;0,AV428+AT428,AV428)</f>
        <v/>
      </c>
      <c r="AY428">
        <f>IF(AU428&lt;0,AW428+AU428,AW428)</f>
        <v/>
      </c>
      <c r="BA428" s="14">
        <f>IFERROR(AX428-AQ428,"")</f>
        <v/>
      </c>
      <c r="BB428" s="14">
        <f>IFERROR(AY428-AR428,"")</f>
        <v/>
      </c>
      <c r="BD428">
        <f>AH428</f>
        <v/>
      </c>
      <c r="BE428">
        <f>AI428</f>
        <v/>
      </c>
      <c r="BF428">
        <f>AJ428</f>
        <v/>
      </c>
      <c r="BG428" s="14">
        <f>L428</f>
        <v/>
      </c>
      <c r="BH428" s="14">
        <f>IF(X428="","",X428)</f>
        <v/>
      </c>
      <c r="BI428" s="14">
        <f>IF(Y428="","",Y428)</f>
        <v/>
      </c>
      <c r="BJ428">
        <f>Z428</f>
        <v/>
      </c>
      <c r="BK428">
        <f>AA428</f>
        <v/>
      </c>
      <c r="BL428">
        <f>IFERROR(AX428,"")</f>
        <v/>
      </c>
      <c r="BM428">
        <f>IFERROR(AY428,"")</f>
        <v/>
      </c>
    </row>
    <row r="429" ht="14.25" customHeight="1">
      <c r="A429">
        <f>ALGLIB_SSA_XAUUSD!AA429</f>
        <v/>
      </c>
      <c r="B429">
        <f>IF($A429="","",INDEX(ALGLIB_SSA_XAUUSD!$B$2:$B$2401,MATCH($A429,ALGLIB_SSA_XAUUSD!$A$2:$A$2401,1)))</f>
        <v/>
      </c>
      <c r="C429">
        <f>IF($A429="","",INDEX(ALGLIB_SSA_XAUUSD!$C$2:$C$2401,MATCH($A429,ALGLIB_SSA_XAUUSD!$A$2:$A$2401,1)))</f>
        <v/>
      </c>
      <c r="D429" s="14">
        <f>IF($A429="","",INT((ROW()-2)/12)+1)</f>
        <v/>
      </c>
      <c r="E429" s="14">
        <f>IF(AND(E434&lt;&gt;"",D434=D422+1),E422+(E434-E422)*7/12,"")</f>
        <v/>
      </c>
      <c r="F429" s="14">
        <f>IF(AND(F434&lt;&gt;"",D434=D422+1),F422+(F434-F422)*7/12,"")</f>
        <v/>
      </c>
      <c r="G429" s="14">
        <f>IF(AND(G434&lt;&gt;"",D434=D422+1),G422+(G434-G422)*7/12,"")</f>
        <v/>
      </c>
      <c r="H429" s="14">
        <f>IF(AND(H434&lt;&gt;"",D434=D422+1),H422+(H434-H422)*7/12,"")</f>
        <v/>
      </c>
      <c r="I429" s="14">
        <f>IF(AND(L434&lt;&gt;"",D434=D422+1),I422+(I434-I422)*7/12,"")</f>
        <v/>
      </c>
      <c r="J429">
        <f>_xlfn.XLOOKUP($A429,ALGLIB_SSA_XAUUSD!$AA$2:$AA$2401,ALGLIB_SSA_XAUUSD!$P$2:$P$2401,"",0)</f>
        <v/>
      </c>
      <c r="K429">
        <f>_xlfn.XLOOKUP($A429,ALGLIB_SSA_XAUUSD!$AA$2:$AA$2401,ALGLIB_SSA_XAUUSD!$Q$2:$Q$2401,"",0)</f>
        <v/>
      </c>
      <c r="L429">
        <f>_xlfn.XLOOKUP($A429,ALGLIB_SSA_XAUUSD!$AA$2:$AA$2401,ALGLIB_SSA_XAUUSD!$R$2:$R$2401,"",0)</f>
        <v/>
      </c>
      <c r="M429">
        <f>_xlfn.XLOOKUP($A429,ALGLIB_SSA_XAUUSD!$AA$2:$AA$2401,ALGLIB_SSA_XAUUSD!$S$2:$S$2401,"",0)</f>
        <v/>
      </c>
      <c r="N429">
        <f>_xlfn.XLOOKUP($A429,ALGLIB_SSA_XAUUSD!$AA$2:$AA$2401,ALGLIB_SSA_XAUUSD!$T$2:$T$2401,"",0)</f>
        <v/>
      </c>
      <c r="O429">
        <f>_xlfn.XLOOKUP($A429,ALGLIB_SSA_XAUUSD!$AA$2:$AA$2401,ALGLIB_SSA_XAUUSD!$U$2:$U$2401,"",0)</f>
        <v/>
      </c>
      <c r="P429">
        <f>_xlfn.XLOOKUP($A429,ALGLIB_SSA_XAUUSD!$AA$2:$AA$2401,ALGLIB_SSA_XAUUSD!$V$2:$V$2401,"",0)</f>
        <v/>
      </c>
      <c r="S429">
        <f>A429</f>
        <v/>
      </c>
      <c r="T429">
        <f>J429</f>
        <v/>
      </c>
      <c r="U429">
        <f>K429</f>
        <v/>
      </c>
      <c r="V429" s="14">
        <f>IF($A429="","",MOD(ROW()-2,12)+1)</f>
        <v/>
      </c>
      <c r="W429">
        <f>L429</f>
        <v/>
      </c>
      <c r="X429" s="14">
        <f>IF(F429="","",F429)</f>
        <v/>
      </c>
      <c r="Y429" s="14">
        <f>IF(G429="","",G429)</f>
        <v/>
      </c>
      <c r="Z429">
        <f>M429</f>
        <v/>
      </c>
      <c r="AA429">
        <f>N429</f>
        <v/>
      </c>
      <c r="AB429" s="14">
        <f>IF(H429="","",H429)</f>
        <v/>
      </c>
      <c r="AC429">
        <f>O429</f>
        <v/>
      </c>
      <c r="AD429" s="14">
        <f>IF(I429="","",I429)</f>
        <v/>
      </c>
      <c r="AE429">
        <f>P429</f>
        <v/>
      </c>
      <c r="AH429">
        <f>IF(S429&lt;&gt;"",S429,AH428+900)</f>
        <v/>
      </c>
      <c r="AI429">
        <f>IF(T429&lt;&gt;"",T429,AI428)</f>
        <v/>
      </c>
      <c r="AJ429">
        <f>IF(U429&lt;&gt;"",U429,AJ428)</f>
        <v/>
      </c>
      <c r="AK429">
        <f>IF(W429&lt;&gt;"",W429,"")</f>
        <v/>
      </c>
      <c r="AL429" s="14">
        <f>IF(X429&lt;&gt;"",X429,"")</f>
        <v/>
      </c>
      <c r="AM429" s="14">
        <f>IF(Y429&lt;&gt;"",Y429,"")</f>
        <v/>
      </c>
      <c r="AN429" s="14">
        <f>IF(OR(AL429="",AM429=""),"",AL429-AM429)</f>
        <v/>
      </c>
      <c r="AO429">
        <f>IF(AN429="","",IF(AN429&gt;0,"Bullish","Bearish"))</f>
        <v/>
      </c>
      <c r="AP429">
        <f>IF(AO429="",AP428,AO429)</f>
        <v/>
      </c>
      <c r="AQ429" s="14">
        <f>IF(AB429&lt;&gt;"",AB429,"")</f>
        <v/>
      </c>
      <c r="AR429" s="14">
        <f>IF(AD429&lt;&gt;"",AD429,"")</f>
        <v/>
      </c>
      <c r="AS429">
        <f>IF(AS428+1=13,1,AS428+1)</f>
        <v/>
      </c>
      <c r="AT429">
        <f>IFERROR(IF(SLOPE($AQ$410:$AQ$421,$AS$410:$AS$421)&gt;0,MIN(3,ABS(SLOPE($AQ$410:$AQ$421,$AS$410:$AS$421))),IF(SLOPE($AQ$410:$AQ$421,$AS$410:$AS$421)&lt;-0.5,-0.5,0)),0)</f>
        <v/>
      </c>
      <c r="AU429">
        <f>IFERROR(IF(SLOPE($AR$410:$AR$421,$AS$410:$AS$421)&lt;0,MAX(-3,-ABS(SLOPE($AR$410:$AR$421,$AS$410:$AS$421))),IF(SLOPE($AR$410:$AR$421,$AS$410:$AS$421)&gt;0.5,0.5,0)),0)</f>
        <v/>
      </c>
      <c r="AV429">
        <f>($AQ$422+(AT429*(AS429-1)))</f>
        <v/>
      </c>
      <c r="AW429">
        <f>($AR$422+(AU429*(AS429-1)))</f>
        <v/>
      </c>
      <c r="AX429">
        <f>IF(AT429&gt;0,AV429+AT429,AV429)</f>
        <v/>
      </c>
      <c r="AY429">
        <f>IF(AU429&lt;0,AW429+AU429,AW429)</f>
        <v/>
      </c>
      <c r="BA429" s="14">
        <f>IFERROR(AX429-AQ429,"")</f>
        <v/>
      </c>
      <c r="BB429" s="14">
        <f>IFERROR(AY429-AR429,"")</f>
        <v/>
      </c>
      <c r="BD429">
        <f>AH429</f>
        <v/>
      </c>
      <c r="BE429">
        <f>AI429</f>
        <v/>
      </c>
      <c r="BF429">
        <f>AJ429</f>
        <v/>
      </c>
      <c r="BG429" s="14">
        <f>L429</f>
        <v/>
      </c>
      <c r="BH429" s="14">
        <f>IF(X429="","",X429)</f>
        <v/>
      </c>
      <c r="BI429" s="14">
        <f>IF(Y429="","",Y429)</f>
        <v/>
      </c>
      <c r="BJ429">
        <f>Z429</f>
        <v/>
      </c>
      <c r="BK429">
        <f>AA429</f>
        <v/>
      </c>
      <c r="BL429">
        <f>IFERROR(AX429,"")</f>
        <v/>
      </c>
      <c r="BM429">
        <f>IFERROR(AY429,"")</f>
        <v/>
      </c>
    </row>
    <row r="430" ht="14.25" customHeight="1">
      <c r="A430">
        <f>ALGLIB_SSA_XAUUSD!AA430</f>
        <v/>
      </c>
      <c r="B430">
        <f>IF($A430="","",INDEX(ALGLIB_SSA_XAUUSD!$B$2:$B$2401,MATCH($A430,ALGLIB_SSA_XAUUSD!$A$2:$A$2401,1)))</f>
        <v/>
      </c>
      <c r="C430">
        <f>IF($A430="","",INDEX(ALGLIB_SSA_XAUUSD!$C$2:$C$2401,MATCH($A430,ALGLIB_SSA_XAUUSD!$A$2:$A$2401,1)))</f>
        <v/>
      </c>
      <c r="D430" s="14">
        <f>IF($A430="","",INT((ROW()-2)/12)+1)</f>
        <v/>
      </c>
      <c r="E430" s="14">
        <f>IF(AND(E434&lt;&gt;"",D434=D422+1),E422+(E434-E422)*8/12,"")</f>
        <v/>
      </c>
      <c r="F430" s="14">
        <f>IF(AND(F434&lt;&gt;"",D434=D422+1),F422+(F434-F422)*8/12,"")</f>
        <v/>
      </c>
      <c r="G430" s="14">
        <f>IF(AND(G434&lt;&gt;"",D434=D422+1),G422+(G434-G422)*8/12,"")</f>
        <v/>
      </c>
      <c r="H430" s="14">
        <f>IF(AND(H434&lt;&gt;"",D434=D422+1),H422+(H434-H422)*8/12,"")</f>
        <v/>
      </c>
      <c r="I430" s="14">
        <f>IF(AND(L434&lt;&gt;"",D434=D422+1),I422+(I434-I422)*8/12,"")</f>
        <v/>
      </c>
      <c r="J430">
        <f>_xlfn.XLOOKUP($A430,ALGLIB_SSA_XAUUSD!$AA$2:$AA$2401,ALGLIB_SSA_XAUUSD!$P$2:$P$2401,"",0)</f>
        <v/>
      </c>
      <c r="K430">
        <f>_xlfn.XLOOKUP($A430,ALGLIB_SSA_XAUUSD!$AA$2:$AA$2401,ALGLIB_SSA_XAUUSD!$Q$2:$Q$2401,"",0)</f>
        <v/>
      </c>
      <c r="L430">
        <f>_xlfn.XLOOKUP($A430,ALGLIB_SSA_XAUUSD!$AA$2:$AA$2401,ALGLIB_SSA_XAUUSD!$R$2:$R$2401,"",0)</f>
        <v/>
      </c>
      <c r="M430">
        <f>_xlfn.XLOOKUP($A430,ALGLIB_SSA_XAUUSD!$AA$2:$AA$2401,ALGLIB_SSA_XAUUSD!$S$2:$S$2401,"",0)</f>
        <v/>
      </c>
      <c r="N430">
        <f>_xlfn.XLOOKUP($A430,ALGLIB_SSA_XAUUSD!$AA$2:$AA$2401,ALGLIB_SSA_XAUUSD!$T$2:$T$2401,"",0)</f>
        <v/>
      </c>
      <c r="O430">
        <f>_xlfn.XLOOKUP($A430,ALGLIB_SSA_XAUUSD!$AA$2:$AA$2401,ALGLIB_SSA_XAUUSD!$U$2:$U$2401,"",0)</f>
        <v/>
      </c>
      <c r="P430">
        <f>_xlfn.XLOOKUP($A430,ALGLIB_SSA_XAUUSD!$AA$2:$AA$2401,ALGLIB_SSA_XAUUSD!$V$2:$V$2401,"",0)</f>
        <v/>
      </c>
      <c r="S430">
        <f>A430</f>
        <v/>
      </c>
      <c r="T430">
        <f>J430</f>
        <v/>
      </c>
      <c r="U430">
        <f>K430</f>
        <v/>
      </c>
      <c r="V430" s="14">
        <f>IF($A430="","",MOD(ROW()-2,12)+1)</f>
        <v/>
      </c>
      <c r="W430">
        <f>L430</f>
        <v/>
      </c>
      <c r="X430" s="14">
        <f>IF(F430="","",F430)</f>
        <v/>
      </c>
      <c r="Y430" s="14">
        <f>IF(G430="","",G430)</f>
        <v/>
      </c>
      <c r="Z430">
        <f>M430</f>
        <v/>
      </c>
      <c r="AA430">
        <f>N430</f>
        <v/>
      </c>
      <c r="AB430" s="14">
        <f>IF(H430="","",H430)</f>
        <v/>
      </c>
      <c r="AC430">
        <f>O430</f>
        <v/>
      </c>
      <c r="AD430" s="14">
        <f>IF(I430="","",I430)</f>
        <v/>
      </c>
      <c r="AE430">
        <f>P430</f>
        <v/>
      </c>
      <c r="AH430">
        <f>IF(S430&lt;&gt;"",S430,AH429+900)</f>
        <v/>
      </c>
      <c r="AI430">
        <f>IF(T430&lt;&gt;"",T430,AI429)</f>
        <v/>
      </c>
      <c r="AJ430">
        <f>IF(U430&lt;&gt;"",U430,AJ429)</f>
        <v/>
      </c>
      <c r="AK430">
        <f>IF(W430&lt;&gt;"",W430,"")</f>
        <v/>
      </c>
      <c r="AL430" s="14">
        <f>IF(X430&lt;&gt;"",X430,"")</f>
        <v/>
      </c>
      <c r="AM430" s="14">
        <f>IF(Y430&lt;&gt;"",Y430,"")</f>
        <v/>
      </c>
      <c r="AN430" s="14">
        <f>IF(OR(AL430="",AM430=""),"",AL430-AM430)</f>
        <v/>
      </c>
      <c r="AO430">
        <f>IF(AN430="","",IF(AN430&gt;0,"Bullish","Bearish"))</f>
        <v/>
      </c>
      <c r="AP430">
        <f>IF(AO430="",AP429,AO430)</f>
        <v/>
      </c>
      <c r="AQ430" s="14">
        <f>IF(AB430&lt;&gt;"",AB430,"")</f>
        <v/>
      </c>
      <c r="AR430" s="14">
        <f>IF(AD430&lt;&gt;"",AD430,"")</f>
        <v/>
      </c>
      <c r="AS430">
        <f>IF(AS429+1=13,1,AS429+1)</f>
        <v/>
      </c>
      <c r="AT430">
        <f>IFERROR(IF(SLOPE($AQ$410:$AQ$421,$AS$410:$AS$421)&gt;0,MIN(3,ABS(SLOPE($AQ$410:$AQ$421,$AS$410:$AS$421))),IF(SLOPE($AQ$410:$AQ$421,$AS$410:$AS$421)&lt;-0.5,-0.5,0)),0)</f>
        <v/>
      </c>
      <c r="AU430">
        <f>IFERROR(IF(SLOPE($AR$410:$AR$421,$AS$410:$AS$421)&lt;0,MAX(-3,-ABS(SLOPE($AR$410:$AR$421,$AS$410:$AS$421))),IF(SLOPE($AR$410:$AR$421,$AS$410:$AS$421)&gt;0.5,0.5,0)),0)</f>
        <v/>
      </c>
      <c r="AV430">
        <f>($AQ$422+(AT430*(AS430-1)))</f>
        <v/>
      </c>
      <c r="AW430">
        <f>($AR$422+(AU430*(AS430-1)))</f>
        <v/>
      </c>
      <c r="AX430">
        <f>IF(AT430&gt;0,AV430+AT430,AV430)</f>
        <v/>
      </c>
      <c r="AY430">
        <f>IF(AU430&lt;0,AW430+AU430,AW430)</f>
        <v/>
      </c>
      <c r="BA430" s="14">
        <f>IFERROR(AX430-AQ430,"")</f>
        <v/>
      </c>
      <c r="BB430" s="14">
        <f>IFERROR(AY430-AR430,"")</f>
        <v/>
      </c>
      <c r="BD430">
        <f>AH430</f>
        <v/>
      </c>
      <c r="BE430">
        <f>AI430</f>
        <v/>
      </c>
      <c r="BF430">
        <f>AJ430</f>
        <v/>
      </c>
      <c r="BG430" s="14">
        <f>L430</f>
        <v/>
      </c>
      <c r="BH430" s="14">
        <f>IF(X430="","",X430)</f>
        <v/>
      </c>
      <c r="BI430" s="14">
        <f>IF(Y430="","",Y430)</f>
        <v/>
      </c>
      <c r="BJ430">
        <f>Z430</f>
        <v/>
      </c>
      <c r="BK430">
        <f>AA430</f>
        <v/>
      </c>
      <c r="BL430">
        <f>IFERROR(AX430,"")</f>
        <v/>
      </c>
      <c r="BM430">
        <f>IFERROR(AY430,"")</f>
        <v/>
      </c>
    </row>
    <row r="431" ht="14.25" customHeight="1">
      <c r="A431">
        <f>ALGLIB_SSA_XAUUSD!AA431</f>
        <v/>
      </c>
      <c r="B431">
        <f>IF($A431="","",INDEX(ALGLIB_SSA_XAUUSD!$B$2:$B$2401,MATCH($A431,ALGLIB_SSA_XAUUSD!$A$2:$A$2401,1)))</f>
        <v/>
      </c>
      <c r="C431">
        <f>IF($A431="","",INDEX(ALGLIB_SSA_XAUUSD!$C$2:$C$2401,MATCH($A431,ALGLIB_SSA_XAUUSD!$A$2:$A$2401,1)))</f>
        <v/>
      </c>
      <c r="D431" s="14">
        <f>IF($A431="","",INT((ROW()-2)/12)+1)</f>
        <v/>
      </c>
      <c r="E431" s="14">
        <f>IF(AND(E434&lt;&gt;"",D434=D422+1),E422+(E434-E422)*9/12,"")</f>
        <v/>
      </c>
      <c r="F431" s="14">
        <f>IF(AND(F434&lt;&gt;"",D434=D422+1),F422+(F434-F422)*9/12,"")</f>
        <v/>
      </c>
      <c r="G431" s="14">
        <f>IF(AND(G434&lt;&gt;"",D434=D422+1),G422+(G434-G422)*9/12,"")</f>
        <v/>
      </c>
      <c r="H431" s="14">
        <f>IF(AND(H434&lt;&gt;"",D434=D422+1),H422+(H434-H422)*9/12,"")</f>
        <v/>
      </c>
      <c r="I431" s="14">
        <f>IF(AND(L434&lt;&gt;"",D434=D422+1),I422+(I434-I422)*9/12,"")</f>
        <v/>
      </c>
      <c r="J431">
        <f>_xlfn.XLOOKUP($A431,ALGLIB_SSA_XAUUSD!$AA$2:$AA$2401,ALGLIB_SSA_XAUUSD!$P$2:$P$2401,"",0)</f>
        <v/>
      </c>
      <c r="K431">
        <f>_xlfn.XLOOKUP($A431,ALGLIB_SSA_XAUUSD!$AA$2:$AA$2401,ALGLIB_SSA_XAUUSD!$Q$2:$Q$2401,"",0)</f>
        <v/>
      </c>
      <c r="L431">
        <f>_xlfn.XLOOKUP($A431,ALGLIB_SSA_XAUUSD!$AA$2:$AA$2401,ALGLIB_SSA_XAUUSD!$R$2:$R$2401,"",0)</f>
        <v/>
      </c>
      <c r="M431">
        <f>_xlfn.XLOOKUP($A431,ALGLIB_SSA_XAUUSD!$AA$2:$AA$2401,ALGLIB_SSA_XAUUSD!$S$2:$S$2401,"",0)</f>
        <v/>
      </c>
      <c r="N431">
        <f>_xlfn.XLOOKUP($A431,ALGLIB_SSA_XAUUSD!$AA$2:$AA$2401,ALGLIB_SSA_XAUUSD!$T$2:$T$2401,"",0)</f>
        <v/>
      </c>
      <c r="O431">
        <f>_xlfn.XLOOKUP($A431,ALGLIB_SSA_XAUUSD!$AA$2:$AA$2401,ALGLIB_SSA_XAUUSD!$U$2:$U$2401,"",0)</f>
        <v/>
      </c>
      <c r="P431">
        <f>_xlfn.XLOOKUP($A431,ALGLIB_SSA_XAUUSD!$AA$2:$AA$2401,ALGLIB_SSA_XAUUSD!$V$2:$V$2401,"",0)</f>
        <v/>
      </c>
      <c r="S431">
        <f>A431</f>
        <v/>
      </c>
      <c r="T431">
        <f>J431</f>
        <v/>
      </c>
      <c r="U431">
        <f>K431</f>
        <v/>
      </c>
      <c r="V431" s="14">
        <f>IF($A431="","",MOD(ROW()-2,12)+1)</f>
        <v/>
      </c>
      <c r="W431">
        <f>L431</f>
        <v/>
      </c>
      <c r="X431" s="14">
        <f>IF(F431="","",F431)</f>
        <v/>
      </c>
      <c r="Y431" s="14">
        <f>IF(G431="","",G431)</f>
        <v/>
      </c>
      <c r="Z431">
        <f>M431</f>
        <v/>
      </c>
      <c r="AA431">
        <f>N431</f>
        <v/>
      </c>
      <c r="AB431" s="14">
        <f>IF(H431="","",H431)</f>
        <v/>
      </c>
      <c r="AC431">
        <f>O431</f>
        <v/>
      </c>
      <c r="AD431" s="14">
        <f>IF(I431="","",I431)</f>
        <v/>
      </c>
      <c r="AE431">
        <f>P431</f>
        <v/>
      </c>
      <c r="AH431">
        <f>IF(S431&lt;&gt;"",S431,AH430+900)</f>
        <v/>
      </c>
      <c r="AI431">
        <f>IF(T431&lt;&gt;"",T431,AI430)</f>
        <v/>
      </c>
      <c r="AJ431">
        <f>IF(U431&lt;&gt;"",U431,AJ430)</f>
        <v/>
      </c>
      <c r="AK431">
        <f>IF(W431&lt;&gt;"",W431,"")</f>
        <v/>
      </c>
      <c r="AL431" s="14">
        <f>IF(X431&lt;&gt;"",X431,"")</f>
        <v/>
      </c>
      <c r="AM431" s="14">
        <f>IF(Y431&lt;&gt;"",Y431,"")</f>
        <v/>
      </c>
      <c r="AN431" s="14">
        <f>IF(OR(AL431="",AM431=""),"",AL431-AM431)</f>
        <v/>
      </c>
      <c r="AO431">
        <f>IF(AN431="","",IF(AN431&gt;0,"Bullish","Bearish"))</f>
        <v/>
      </c>
      <c r="AP431">
        <f>IF(AO431="",AP430,AO431)</f>
        <v/>
      </c>
      <c r="AQ431" s="14">
        <f>IF(AB431&lt;&gt;"",AB431,"")</f>
        <v/>
      </c>
      <c r="AR431" s="14">
        <f>IF(AD431&lt;&gt;"",AD431,"")</f>
        <v/>
      </c>
      <c r="AS431">
        <f>IF(AS430+1=13,1,AS430+1)</f>
        <v/>
      </c>
      <c r="AT431">
        <f>IFERROR(IF(SLOPE($AQ$410:$AQ$421,$AS$410:$AS$421)&gt;0,MIN(3,ABS(SLOPE($AQ$410:$AQ$421,$AS$410:$AS$421))),IF(SLOPE($AQ$410:$AQ$421,$AS$410:$AS$421)&lt;-0.5,-0.5,0)),0)</f>
        <v/>
      </c>
      <c r="AU431">
        <f>IFERROR(IF(SLOPE($AR$410:$AR$421,$AS$410:$AS$421)&lt;0,MAX(-3,-ABS(SLOPE($AR$410:$AR$421,$AS$410:$AS$421))),IF(SLOPE($AR$410:$AR$421,$AS$410:$AS$421)&gt;0.5,0.5,0)),0)</f>
        <v/>
      </c>
      <c r="AV431">
        <f>($AQ$422+(AT431*(AS431-1)))</f>
        <v/>
      </c>
      <c r="AW431">
        <f>($AR$422+(AU431*(AS431-1)))</f>
        <v/>
      </c>
      <c r="AX431">
        <f>IF(AT431&gt;0,AV431+AT431,AV431)</f>
        <v/>
      </c>
      <c r="AY431">
        <f>IF(AU431&lt;0,AW431+AU431,AW431)</f>
        <v/>
      </c>
      <c r="BA431" s="14">
        <f>IFERROR(AX431-AQ431,"")</f>
        <v/>
      </c>
      <c r="BB431" s="14">
        <f>IFERROR(AY431-AR431,"")</f>
        <v/>
      </c>
      <c r="BD431">
        <f>AH431</f>
        <v/>
      </c>
      <c r="BE431">
        <f>AI431</f>
        <v/>
      </c>
      <c r="BF431">
        <f>AJ431</f>
        <v/>
      </c>
      <c r="BG431" s="14">
        <f>L431</f>
        <v/>
      </c>
      <c r="BH431" s="14">
        <f>IF(X431="","",X431)</f>
        <v/>
      </c>
      <c r="BI431" s="14">
        <f>IF(Y431="","",Y431)</f>
        <v/>
      </c>
      <c r="BJ431">
        <f>Z431</f>
        <v/>
      </c>
      <c r="BK431">
        <f>AA431</f>
        <v/>
      </c>
      <c r="BL431">
        <f>IFERROR(AX431,"")</f>
        <v/>
      </c>
      <c r="BM431">
        <f>IFERROR(AY431,"")</f>
        <v/>
      </c>
    </row>
    <row r="432" ht="14.25" customHeight="1">
      <c r="A432">
        <f>ALGLIB_SSA_XAUUSD!AA432</f>
        <v/>
      </c>
      <c r="B432">
        <f>IF($A432="","",INDEX(ALGLIB_SSA_XAUUSD!$B$2:$B$2401,MATCH($A432,ALGLIB_SSA_XAUUSD!$A$2:$A$2401,1)))</f>
        <v/>
      </c>
      <c r="C432">
        <f>IF($A432="","",INDEX(ALGLIB_SSA_XAUUSD!$C$2:$C$2401,MATCH($A432,ALGLIB_SSA_XAUUSD!$A$2:$A$2401,1)))</f>
        <v/>
      </c>
      <c r="D432" s="14">
        <f>IF($A432="","",INT((ROW()-2)/12)+1)</f>
        <v/>
      </c>
      <c r="E432" s="14">
        <f>IF(AND(E434&lt;&gt;"",D434=D422+1),E422+(E434-E422)*10/12,"")</f>
        <v/>
      </c>
      <c r="F432" s="14">
        <f>IF(AND(F434&lt;&gt;"",D434=D422+1),F422+(F434-F422)*10/12,"")</f>
        <v/>
      </c>
      <c r="G432" s="14">
        <f>IF(AND(G434&lt;&gt;"",D434=D422+1),G422+(G434-G422)*10/12,"")</f>
        <v/>
      </c>
      <c r="H432" s="14">
        <f>IF(AND(H434&lt;&gt;"",D434=D422+1),H422+(H434-H422)*10/12,"")</f>
        <v/>
      </c>
      <c r="I432" s="14">
        <f>IF(AND(L434&lt;&gt;"",D434=D422+1),I422+(I434-I422)*10/12,"")</f>
        <v/>
      </c>
      <c r="J432">
        <f>_xlfn.XLOOKUP($A432,ALGLIB_SSA_XAUUSD!$AA$2:$AA$2401,ALGLIB_SSA_XAUUSD!$P$2:$P$2401,"",0)</f>
        <v/>
      </c>
      <c r="K432">
        <f>_xlfn.XLOOKUP($A432,ALGLIB_SSA_XAUUSD!$AA$2:$AA$2401,ALGLIB_SSA_XAUUSD!$Q$2:$Q$2401,"",0)</f>
        <v/>
      </c>
      <c r="L432">
        <f>_xlfn.XLOOKUP($A432,ALGLIB_SSA_XAUUSD!$AA$2:$AA$2401,ALGLIB_SSA_XAUUSD!$R$2:$R$2401,"",0)</f>
        <v/>
      </c>
      <c r="M432">
        <f>_xlfn.XLOOKUP($A432,ALGLIB_SSA_XAUUSD!$AA$2:$AA$2401,ALGLIB_SSA_XAUUSD!$S$2:$S$2401,"",0)</f>
        <v/>
      </c>
      <c r="N432">
        <f>_xlfn.XLOOKUP($A432,ALGLIB_SSA_XAUUSD!$AA$2:$AA$2401,ALGLIB_SSA_XAUUSD!$T$2:$T$2401,"",0)</f>
        <v/>
      </c>
      <c r="O432">
        <f>_xlfn.XLOOKUP($A432,ALGLIB_SSA_XAUUSD!$AA$2:$AA$2401,ALGLIB_SSA_XAUUSD!$U$2:$U$2401,"",0)</f>
        <v/>
      </c>
      <c r="P432">
        <f>_xlfn.XLOOKUP($A432,ALGLIB_SSA_XAUUSD!$AA$2:$AA$2401,ALGLIB_SSA_XAUUSD!$V$2:$V$2401,"",0)</f>
        <v/>
      </c>
      <c r="S432">
        <f>A432</f>
        <v/>
      </c>
      <c r="T432">
        <f>J432</f>
        <v/>
      </c>
      <c r="U432">
        <f>K432</f>
        <v/>
      </c>
      <c r="V432" s="14">
        <f>IF($A432="","",MOD(ROW()-2,12)+1)</f>
        <v/>
      </c>
      <c r="W432">
        <f>L432</f>
        <v/>
      </c>
      <c r="X432" s="14">
        <f>IF(F432="","",F432)</f>
        <v/>
      </c>
      <c r="Y432" s="14">
        <f>IF(G432="","",G432)</f>
        <v/>
      </c>
      <c r="Z432">
        <f>M432</f>
        <v/>
      </c>
      <c r="AA432">
        <f>N432</f>
        <v/>
      </c>
      <c r="AB432" s="14">
        <f>IF(H432="","",H432)</f>
        <v/>
      </c>
      <c r="AC432">
        <f>O432</f>
        <v/>
      </c>
      <c r="AD432" s="14">
        <f>IF(I432="","",I432)</f>
        <v/>
      </c>
      <c r="AE432">
        <f>P432</f>
        <v/>
      </c>
      <c r="AH432">
        <f>IF(S432&lt;&gt;"",S432,AH431+900)</f>
        <v/>
      </c>
      <c r="AI432">
        <f>IF(T432&lt;&gt;"",T432,AI431)</f>
        <v/>
      </c>
      <c r="AJ432">
        <f>IF(U432&lt;&gt;"",U432,AJ431)</f>
        <v/>
      </c>
      <c r="AK432">
        <f>IF(W432&lt;&gt;"",W432,"")</f>
        <v/>
      </c>
      <c r="AL432" s="14">
        <f>IF(X432&lt;&gt;"",X432,"")</f>
        <v/>
      </c>
      <c r="AM432" s="14">
        <f>IF(Y432&lt;&gt;"",Y432,"")</f>
        <v/>
      </c>
      <c r="AN432" s="14">
        <f>IF(OR(AL432="",AM432=""),"",AL432-AM432)</f>
        <v/>
      </c>
      <c r="AO432">
        <f>IF(AN432="","",IF(AN432&gt;0,"Bullish","Bearish"))</f>
        <v/>
      </c>
      <c r="AP432">
        <f>IF(AO432="",AP431,AO432)</f>
        <v/>
      </c>
      <c r="AQ432" s="14">
        <f>IF(AB432&lt;&gt;"",AB432,"")</f>
        <v/>
      </c>
      <c r="AR432" s="14">
        <f>IF(AD432&lt;&gt;"",AD432,"")</f>
        <v/>
      </c>
      <c r="AS432">
        <f>IF(AS431+1=13,1,AS431+1)</f>
        <v/>
      </c>
      <c r="AT432">
        <f>IFERROR(IF(SLOPE($AQ$410:$AQ$421,$AS$410:$AS$421)&gt;0,MIN(3,ABS(SLOPE($AQ$410:$AQ$421,$AS$410:$AS$421))),IF(SLOPE($AQ$410:$AQ$421,$AS$410:$AS$421)&lt;-0.5,-0.5,0)),0)</f>
        <v/>
      </c>
      <c r="AU432">
        <f>IFERROR(IF(SLOPE($AR$410:$AR$421,$AS$410:$AS$421)&lt;0,MAX(-3,-ABS(SLOPE($AR$410:$AR$421,$AS$410:$AS$421))),IF(SLOPE($AR$410:$AR$421,$AS$410:$AS$421)&gt;0.5,0.5,0)),0)</f>
        <v/>
      </c>
      <c r="AV432">
        <f>($AQ$422+(AT432*(AS432-1)))</f>
        <v/>
      </c>
      <c r="AW432">
        <f>($AR$422+(AU432*(AS432-1)))</f>
        <v/>
      </c>
      <c r="AX432">
        <f>IF(AT432&gt;0,AV432+AT432,AV432)</f>
        <v/>
      </c>
      <c r="AY432">
        <f>IF(AU432&lt;0,AW432+AU432,AW432)</f>
        <v/>
      </c>
      <c r="BA432" s="14">
        <f>IFERROR(AX432-AQ432,"")</f>
        <v/>
      </c>
      <c r="BB432" s="14">
        <f>IFERROR(AY432-AR432,"")</f>
        <v/>
      </c>
      <c r="BD432">
        <f>AH432</f>
        <v/>
      </c>
      <c r="BE432">
        <f>AI432</f>
        <v/>
      </c>
      <c r="BF432">
        <f>AJ432</f>
        <v/>
      </c>
      <c r="BG432" s="14">
        <f>L432</f>
        <v/>
      </c>
      <c r="BH432" s="14">
        <f>IF(X432="","",X432)</f>
        <v/>
      </c>
      <c r="BI432" s="14">
        <f>IF(Y432="","",Y432)</f>
        <v/>
      </c>
      <c r="BJ432">
        <f>Z432</f>
        <v/>
      </c>
      <c r="BK432">
        <f>AA432</f>
        <v/>
      </c>
      <c r="BL432">
        <f>IFERROR(AX432,"")</f>
        <v/>
      </c>
      <c r="BM432">
        <f>IFERROR(AY432,"")</f>
        <v/>
      </c>
    </row>
    <row r="433" ht="14.25" customHeight="1">
      <c r="A433">
        <f>ALGLIB_SSA_XAUUSD!AA433</f>
        <v/>
      </c>
      <c r="B433">
        <f>IF($A433="","",INDEX(ALGLIB_SSA_XAUUSD!$B$2:$B$2401,MATCH($A433,ALGLIB_SSA_XAUUSD!$A$2:$A$2401,1)))</f>
        <v/>
      </c>
      <c r="C433">
        <f>IF($A433="","",INDEX(ALGLIB_SSA_XAUUSD!$C$2:$C$2401,MATCH($A433,ALGLIB_SSA_XAUUSD!$A$2:$A$2401,1)))</f>
        <v/>
      </c>
      <c r="D433" s="14">
        <f>IF($A433="","",INT((ROW()-2)/12)+1)</f>
        <v/>
      </c>
      <c r="E433" s="14">
        <f>IF(AND(E434&lt;&gt;"",D434=D422+1),E422+(E434-E422)*11/12,"")</f>
        <v/>
      </c>
      <c r="F433" s="14">
        <f>IF(AND(F434&lt;&gt;"",D434=D422+1),F422+(F434-F422)*11/12,"")</f>
        <v/>
      </c>
      <c r="G433" s="14">
        <f>IF(AND(G434&lt;&gt;"",D434=D422+1),G422+(G434-G422)*11/12,"")</f>
        <v/>
      </c>
      <c r="H433" s="14">
        <f>IF(AND(H434&lt;&gt;"",D434=D422+1),H422+(H434-H422)*11/12,"")</f>
        <v/>
      </c>
      <c r="I433" s="14">
        <f>IF(AND(L434&lt;&gt;"",D434=D422+1),I422+(I434-I422)*11/12,"")</f>
        <v/>
      </c>
      <c r="J433">
        <f>_xlfn.XLOOKUP($A433,ALGLIB_SSA_XAUUSD!$AA$2:$AA$2401,ALGLIB_SSA_XAUUSD!$P$2:$P$2401,"",0)</f>
        <v/>
      </c>
      <c r="K433">
        <f>_xlfn.XLOOKUP($A433,ALGLIB_SSA_XAUUSD!$AA$2:$AA$2401,ALGLIB_SSA_XAUUSD!$Q$2:$Q$2401,"",0)</f>
        <v/>
      </c>
      <c r="L433">
        <f>_xlfn.XLOOKUP($A433,ALGLIB_SSA_XAUUSD!$AA$2:$AA$2401,ALGLIB_SSA_XAUUSD!$R$2:$R$2401,"",0)</f>
        <v/>
      </c>
      <c r="M433">
        <f>_xlfn.XLOOKUP($A433,ALGLIB_SSA_XAUUSD!$AA$2:$AA$2401,ALGLIB_SSA_XAUUSD!$S$2:$S$2401,"",0)</f>
        <v/>
      </c>
      <c r="N433">
        <f>_xlfn.XLOOKUP($A433,ALGLIB_SSA_XAUUSD!$AA$2:$AA$2401,ALGLIB_SSA_XAUUSD!$T$2:$T$2401,"",0)</f>
        <v/>
      </c>
      <c r="O433">
        <f>_xlfn.XLOOKUP($A433,ALGLIB_SSA_XAUUSD!$AA$2:$AA$2401,ALGLIB_SSA_XAUUSD!$U$2:$U$2401,"",0)</f>
        <v/>
      </c>
      <c r="P433">
        <f>_xlfn.XLOOKUP($A433,ALGLIB_SSA_XAUUSD!$AA$2:$AA$2401,ALGLIB_SSA_XAUUSD!$V$2:$V$2401,"",0)</f>
        <v/>
      </c>
      <c r="S433">
        <f>A433</f>
        <v/>
      </c>
      <c r="T433">
        <f>J433</f>
        <v/>
      </c>
      <c r="U433">
        <f>K433</f>
        <v/>
      </c>
      <c r="V433" s="14">
        <f>IF($A433="","",MOD(ROW()-2,12)+1)</f>
        <v/>
      </c>
      <c r="W433">
        <f>L433</f>
        <v/>
      </c>
      <c r="X433" s="14">
        <f>IF(F433="","",F433)</f>
        <v/>
      </c>
      <c r="Y433" s="14">
        <f>IF(G433="","",G433)</f>
        <v/>
      </c>
      <c r="Z433">
        <f>M433</f>
        <v/>
      </c>
      <c r="AA433">
        <f>N433</f>
        <v/>
      </c>
      <c r="AB433" s="14">
        <f>IF(H433="","",H433)</f>
        <v/>
      </c>
      <c r="AC433">
        <f>O433</f>
        <v/>
      </c>
      <c r="AD433" s="14">
        <f>IF(I433="","",I433)</f>
        <v/>
      </c>
      <c r="AE433">
        <f>P433</f>
        <v/>
      </c>
      <c r="AH433">
        <f>IF(S433&lt;&gt;"",S433,AH432+900)</f>
        <v/>
      </c>
      <c r="AI433">
        <f>IF(T433&lt;&gt;"",T433,AI432)</f>
        <v/>
      </c>
      <c r="AJ433">
        <f>IF(U433&lt;&gt;"",U433,AJ432)</f>
        <v/>
      </c>
      <c r="AK433">
        <f>IF(W433&lt;&gt;"",W433,"")</f>
        <v/>
      </c>
      <c r="AL433" s="14">
        <f>IF(X433&lt;&gt;"",X433,"")</f>
        <v/>
      </c>
      <c r="AM433" s="14">
        <f>IF(Y433&lt;&gt;"",Y433,"")</f>
        <v/>
      </c>
      <c r="AN433" s="14">
        <f>IF(OR(AL433="",AM433=""),"",AL433-AM433)</f>
        <v/>
      </c>
      <c r="AO433">
        <f>IF(AN433="","",IF(AN433&gt;0,"Bullish","Bearish"))</f>
        <v/>
      </c>
      <c r="AP433">
        <f>IF(AO433="",AP432,AO433)</f>
        <v/>
      </c>
      <c r="AQ433" s="14">
        <f>IF(AB433&lt;&gt;"",AB433,"")</f>
        <v/>
      </c>
      <c r="AR433" s="14">
        <f>IF(AD433&lt;&gt;"",AD433,"")</f>
        <v/>
      </c>
      <c r="AS433">
        <f>IF(AS432+1=13,1,AS432+1)</f>
        <v/>
      </c>
      <c r="AT433">
        <f>IFERROR(IF(SLOPE($AQ$410:$AQ$421,$AS$410:$AS$421)&gt;0,MIN(3,ABS(SLOPE($AQ$410:$AQ$421,$AS$410:$AS$421))),IF(SLOPE($AQ$410:$AQ$421,$AS$410:$AS$421)&lt;-0.5,-0.5,0)),0)</f>
        <v/>
      </c>
      <c r="AU433">
        <f>IFERROR(IF(SLOPE($AR$410:$AR$421,$AS$410:$AS$421)&lt;0,MAX(-3,-ABS(SLOPE($AR$410:$AR$421,$AS$410:$AS$421))),IF(SLOPE($AR$410:$AR$421,$AS$410:$AS$421)&gt;0.5,0.5,0)),0)</f>
        <v/>
      </c>
      <c r="AV433">
        <f>($AQ$422+(AT433*(AS433-1)))</f>
        <v/>
      </c>
      <c r="AW433">
        <f>($AR$422+(AU433*(AS433-1)))</f>
        <v/>
      </c>
      <c r="AX433">
        <f>IF(AT433&gt;0,AV433+AT433,AV433)</f>
        <v/>
      </c>
      <c r="AY433">
        <f>IF(AU433&lt;0,AW433+AU433,AW433)</f>
        <v/>
      </c>
      <c r="BA433" s="14">
        <f>IFERROR(AX433-AQ433,"")</f>
        <v/>
      </c>
      <c r="BB433" s="14">
        <f>IFERROR(AY433-AR433,"")</f>
        <v/>
      </c>
      <c r="BD433">
        <f>AH433</f>
        <v/>
      </c>
      <c r="BE433">
        <f>AI433</f>
        <v/>
      </c>
      <c r="BF433">
        <f>AJ433</f>
        <v/>
      </c>
      <c r="BG433" s="14">
        <f>L433</f>
        <v/>
      </c>
      <c r="BH433" s="14">
        <f>IF(X433="","",X433)</f>
        <v/>
      </c>
      <c r="BI433" s="14">
        <f>IF(Y433="","",Y433)</f>
        <v/>
      </c>
      <c r="BJ433">
        <f>Z433</f>
        <v/>
      </c>
      <c r="BK433">
        <f>AA433</f>
        <v/>
      </c>
      <c r="BL433">
        <f>IFERROR(AX433,"")</f>
        <v/>
      </c>
      <c r="BM433">
        <f>IFERROR(AY433,"")</f>
        <v/>
      </c>
    </row>
    <row r="434" ht="14.25" customHeight="1">
      <c r="A434">
        <f>ALGLIB_SSA_XAUUSD!AA434</f>
        <v/>
      </c>
      <c r="B434">
        <f>IF($A434="","",INDEX(ALGLIB_SSA_XAUUSD!$B$2:$B$2401,MATCH($A434,ALGLIB_SSA_XAUUSD!$A$2:$A$2401,1)))</f>
        <v/>
      </c>
      <c r="C434">
        <f>IF($A434="","",INDEX(ALGLIB_SSA_XAUUSD!$C$2:$C$2401,MATCH($A434,ALGLIB_SSA_XAUUSD!$A$2:$A$2401,1)))</f>
        <v/>
      </c>
      <c r="D434" s="14">
        <f>IF($A434="","",INT((ROW()-2)/12)+1)</f>
        <v/>
      </c>
      <c r="E434" s="14">
        <f>IF($A434="","",INDEX(ALGLIB_SSA_XAUUSD!$D$2:$D$2401,MATCH($A434,ALGLIB_SSA_XAUUSD!$A$2:$A$2401,1)))</f>
        <v/>
      </c>
      <c r="F434" s="14">
        <f>IF($A434="","",INDEX(ALGLIB_SSA_XAUUSD!$E$2:$E$2401,MATCH($A434,ALGLIB_SSA_XAUUSD!$A$2:$A$2401,1)))</f>
        <v/>
      </c>
      <c r="G434" s="14">
        <f>IF($A434="","",INDEX(ALGLIB_SSA_XAUUSD!$F$2:$F$2401,MATCH($A434,ALGLIB_SSA_XAUUSD!$A$2:$A$2401,1)))</f>
        <v/>
      </c>
      <c r="H434" s="14">
        <f>IF($A434="","",INDEX(ALGLIB_SSA_XAUUSD!$G$2:$G$2401,MATCH($A434,ALGLIB_SSA_XAUUSD!$A$2:$A$2401,1)))</f>
        <v/>
      </c>
      <c r="I434" s="14">
        <f>IF($A434="","",INDEX(ALGLIB_SSA_XAUUSD!$H$2:$H$2401,MATCH($A434,ALGLIB_SSA_XAUUSD!$A$2:$A$2401,1)))</f>
        <v/>
      </c>
      <c r="J434">
        <f>_xlfn.XLOOKUP($A434,ALGLIB_SSA_XAUUSD!$AA$2:$AA$2401,ALGLIB_SSA_XAUUSD!$P$2:$P$2401,"",0)</f>
        <v/>
      </c>
      <c r="K434">
        <f>_xlfn.XLOOKUP($A434,ALGLIB_SSA_XAUUSD!$AA$2:$AA$2401,ALGLIB_SSA_XAUUSD!$Q$2:$Q$2401,"",0)</f>
        <v/>
      </c>
      <c r="L434">
        <f>_xlfn.XLOOKUP($A434,ALGLIB_SSA_XAUUSD!$AA$2:$AA$2401,ALGLIB_SSA_XAUUSD!$R$2:$R$2401,"",0)</f>
        <v/>
      </c>
      <c r="M434">
        <f>_xlfn.XLOOKUP($A434,ALGLIB_SSA_XAUUSD!$AA$2:$AA$2401,ALGLIB_SSA_XAUUSD!$S$2:$S$2401,"",0)</f>
        <v/>
      </c>
      <c r="N434">
        <f>_xlfn.XLOOKUP($A434,ALGLIB_SSA_XAUUSD!$AA$2:$AA$2401,ALGLIB_SSA_XAUUSD!$T$2:$T$2401,"",0)</f>
        <v/>
      </c>
      <c r="O434">
        <f>_xlfn.XLOOKUP($A434,ALGLIB_SSA_XAUUSD!$AA$2:$AA$2401,ALGLIB_SSA_XAUUSD!$U$2:$U$2401,"",0)</f>
        <v/>
      </c>
      <c r="P434">
        <f>_xlfn.XLOOKUP($A434,ALGLIB_SSA_XAUUSD!$AA$2:$AA$2401,ALGLIB_SSA_XAUUSD!$V$2:$V$2401,"",0)</f>
        <v/>
      </c>
      <c r="S434">
        <f>A434</f>
        <v/>
      </c>
      <c r="T434">
        <f>J434</f>
        <v/>
      </c>
      <c r="U434">
        <f>K434</f>
        <v/>
      </c>
      <c r="V434" s="14">
        <f>IF($A434="","",MOD(ROW()-2,12)+1)</f>
        <v/>
      </c>
      <c r="W434">
        <f>L434</f>
        <v/>
      </c>
      <c r="X434" s="14">
        <f>IF(F434="","",F434)</f>
        <v/>
      </c>
      <c r="Y434" s="14">
        <f>IF(G434="","",G434)</f>
        <v/>
      </c>
      <c r="Z434">
        <f>M434</f>
        <v/>
      </c>
      <c r="AA434">
        <f>N434</f>
        <v/>
      </c>
      <c r="AB434" s="14">
        <f>IF(H434="","",H434)</f>
        <v/>
      </c>
      <c r="AC434">
        <f>O434</f>
        <v/>
      </c>
      <c r="AD434" s="14">
        <f>IF(I434="","",I434)</f>
        <v/>
      </c>
      <c r="AE434">
        <f>P434</f>
        <v/>
      </c>
      <c r="AH434">
        <f>IF(S434&lt;&gt;"",S434,AH433+900)</f>
        <v/>
      </c>
      <c r="AI434">
        <f>IF(T434&lt;&gt;"",T434,AI433)</f>
        <v/>
      </c>
      <c r="AJ434">
        <f>IF(U434&lt;&gt;"",U434,AJ433)</f>
        <v/>
      </c>
      <c r="AK434">
        <f>IF(W434&lt;&gt;"",W434,"")</f>
        <v/>
      </c>
      <c r="AL434" s="14">
        <f>IF(X434&lt;&gt;"",X434,"")</f>
        <v/>
      </c>
      <c r="AM434" s="14">
        <f>IF(Y434&lt;&gt;"",Y434,"")</f>
        <v/>
      </c>
      <c r="AN434" s="14">
        <f>IF(OR(AL434="",AM434=""),"",AL434-AM434)</f>
        <v/>
      </c>
      <c r="AO434">
        <f>IF(AN434="","",IF(AN434&gt;0,"Bullish","Bearish"))</f>
        <v/>
      </c>
      <c r="AP434">
        <f>IF(AO434="",AP433,AO434)</f>
        <v/>
      </c>
      <c r="AQ434" s="14">
        <f>IF(AB434&lt;&gt;"",AB434,"")</f>
        <v/>
      </c>
      <c r="AR434" s="14">
        <f>IF(AD434&lt;&gt;"",AD434,"")</f>
        <v/>
      </c>
      <c r="AS434">
        <f>IF(AS433+1=13,1,AS433+1)</f>
        <v/>
      </c>
      <c r="AT434">
        <f>IFERROR(IF(SLOPE($AQ$422:$AQ$433,$AS$422:$AS$433)&gt;0,MIN(3,ABS(SLOPE($AQ$422:$AQ$433,$AS$422:$AS$433))),IF(SLOPE($AQ$422:$AQ$433,$AS$422:$AS$433)&lt;-0.5,-0.5,0)),0)</f>
        <v/>
      </c>
      <c r="AU434">
        <f>IFERROR(IF(SLOPE($AR$422:$AR$433,$AS$422:$AS$433)&lt;0,MAX(-3,-ABS(SLOPE($AR$422:$AR$433,$AS$422:$AS$433))),IF(SLOPE($AR$422:$AR$433,$AS$422:$AS$433)&gt;0.5,0.5,0)),0)</f>
        <v/>
      </c>
      <c r="AV434">
        <f>($AQ$434+(AT434*(AS434-1)))</f>
        <v/>
      </c>
      <c r="AW434">
        <f>($AR$434+(AU434*(AS434-1)))</f>
        <v/>
      </c>
      <c r="AX434">
        <f>IF(AT434&gt;0,AV434+AT434,AV434)</f>
        <v/>
      </c>
      <c r="AY434">
        <f>IF(AU434&lt;0,AW434+AU434,AW434)</f>
        <v/>
      </c>
      <c r="BA434" s="14">
        <f>IFERROR(AX434-AQ434,"")</f>
        <v/>
      </c>
      <c r="BB434" s="14">
        <f>IFERROR(AY434-AR434,"")</f>
        <v/>
      </c>
      <c r="BD434">
        <f>AH434</f>
        <v/>
      </c>
      <c r="BE434">
        <f>AI434</f>
        <v/>
      </c>
      <c r="BF434">
        <f>AJ434</f>
        <v/>
      </c>
      <c r="BG434" s="14">
        <f>L434</f>
        <v/>
      </c>
      <c r="BH434" s="14">
        <f>IF(X434="","",X434)</f>
        <v/>
      </c>
      <c r="BI434" s="14">
        <f>IF(Y434="","",Y434)</f>
        <v/>
      </c>
      <c r="BJ434">
        <f>Z434</f>
        <v/>
      </c>
      <c r="BK434">
        <f>AA434</f>
        <v/>
      </c>
      <c r="BL434">
        <f>IFERROR(AX434,"")</f>
        <v/>
      </c>
      <c r="BM434">
        <f>IFERROR(AY434,"")</f>
        <v/>
      </c>
    </row>
    <row r="435" ht="14.25" customHeight="1">
      <c r="A435">
        <f>ALGLIB_SSA_XAUUSD!AA435</f>
        <v/>
      </c>
      <c r="B435">
        <f>IF($A435="","",INDEX(ALGLIB_SSA_XAUUSD!$B$2:$B$2401,MATCH($A435,ALGLIB_SSA_XAUUSD!$A$2:$A$2401,1)))</f>
        <v/>
      </c>
      <c r="C435">
        <f>IF($A435="","",INDEX(ALGLIB_SSA_XAUUSD!$C$2:$C$2401,MATCH($A435,ALGLIB_SSA_XAUUSD!$A$2:$A$2401,1)))</f>
        <v/>
      </c>
      <c r="D435" s="14">
        <f>IF($A435="","",INT((ROW()-2)/12)+1)</f>
        <v/>
      </c>
      <c r="E435" s="14">
        <f>IF(AND(E446&lt;&gt;"",D446=D434+1),E434+(E446-E434)*1/12,"")</f>
        <v/>
      </c>
      <c r="F435" s="14">
        <f>IF(AND(F446&lt;&gt;"",D446=D434+1),F434+(F446-F434)*1/12,"")</f>
        <v/>
      </c>
      <c r="G435" s="14">
        <f>IF(AND(G446&lt;&gt;"",D446=D434+1),G434+(G446-G434)*1/12,"")</f>
        <v/>
      </c>
      <c r="H435" s="14">
        <f>IF(AND(H446&lt;&gt;"",D446=D434+1),H434+(H446-H434)*1/12,"")</f>
        <v/>
      </c>
      <c r="I435" s="14">
        <f>IF(AND(L446&lt;&gt;"",D446=D434+1),I434+(I446-I434)*1/12,"")</f>
        <v/>
      </c>
      <c r="J435">
        <f>_xlfn.XLOOKUP($A435,ALGLIB_SSA_XAUUSD!$AA$2:$AA$2401,ALGLIB_SSA_XAUUSD!$P$2:$P$2401,"",0)</f>
        <v/>
      </c>
      <c r="K435">
        <f>_xlfn.XLOOKUP($A435,ALGLIB_SSA_XAUUSD!$AA$2:$AA$2401,ALGLIB_SSA_XAUUSD!$Q$2:$Q$2401,"",0)</f>
        <v/>
      </c>
      <c r="L435">
        <f>_xlfn.XLOOKUP($A435,ALGLIB_SSA_XAUUSD!$AA$2:$AA$2401,ALGLIB_SSA_XAUUSD!$R$2:$R$2401,"",0)</f>
        <v/>
      </c>
      <c r="M435">
        <f>_xlfn.XLOOKUP($A435,ALGLIB_SSA_XAUUSD!$AA$2:$AA$2401,ALGLIB_SSA_XAUUSD!$S$2:$S$2401,"",0)</f>
        <v/>
      </c>
      <c r="N435">
        <f>_xlfn.XLOOKUP($A435,ALGLIB_SSA_XAUUSD!$AA$2:$AA$2401,ALGLIB_SSA_XAUUSD!$T$2:$T$2401,"",0)</f>
        <v/>
      </c>
      <c r="O435">
        <f>_xlfn.XLOOKUP($A435,ALGLIB_SSA_XAUUSD!$AA$2:$AA$2401,ALGLIB_SSA_XAUUSD!$U$2:$U$2401,"",0)</f>
        <v/>
      </c>
      <c r="P435">
        <f>_xlfn.XLOOKUP($A435,ALGLIB_SSA_XAUUSD!$AA$2:$AA$2401,ALGLIB_SSA_XAUUSD!$V$2:$V$2401,"",0)</f>
        <v/>
      </c>
      <c r="S435">
        <f>A435</f>
        <v/>
      </c>
      <c r="T435">
        <f>J435</f>
        <v/>
      </c>
      <c r="U435">
        <f>K435</f>
        <v/>
      </c>
      <c r="V435" s="14">
        <f>IF($A435="","",MOD(ROW()-2,12)+1)</f>
        <v/>
      </c>
      <c r="W435">
        <f>L435</f>
        <v/>
      </c>
      <c r="X435" s="14">
        <f>IF(F435="","",F435)</f>
        <v/>
      </c>
      <c r="Y435" s="14">
        <f>IF(G435="","",G435)</f>
        <v/>
      </c>
      <c r="Z435">
        <f>M435</f>
        <v/>
      </c>
      <c r="AA435">
        <f>N435</f>
        <v/>
      </c>
      <c r="AB435" s="14">
        <f>IF(H435="","",H435)</f>
        <v/>
      </c>
      <c r="AC435">
        <f>O435</f>
        <v/>
      </c>
      <c r="AD435" s="14">
        <f>IF(I435="","",I435)</f>
        <v/>
      </c>
      <c r="AE435">
        <f>P435</f>
        <v/>
      </c>
      <c r="AH435">
        <f>IF(S435&lt;&gt;"",S435,AH434+900)</f>
        <v/>
      </c>
      <c r="AI435">
        <f>IF(T435&lt;&gt;"",T435,AI434)</f>
        <v/>
      </c>
      <c r="AJ435">
        <f>IF(U435&lt;&gt;"",U435,AJ434)</f>
        <v/>
      </c>
      <c r="AK435">
        <f>IF(W435&lt;&gt;"",W435,"")</f>
        <v/>
      </c>
      <c r="AL435" s="14">
        <f>IF(X435&lt;&gt;"",X435,"")</f>
        <v/>
      </c>
      <c r="AM435" s="14">
        <f>IF(Y435&lt;&gt;"",Y435,"")</f>
        <v/>
      </c>
      <c r="AN435" s="14">
        <f>IF(OR(AL435="",AM435=""),"",AL435-AM435)</f>
        <v/>
      </c>
      <c r="AO435">
        <f>IF(AN435="","",IF(AN435&gt;0,"Bullish","Bearish"))</f>
        <v/>
      </c>
      <c r="AP435">
        <f>IF(AO435="",AP434,AO435)</f>
        <v/>
      </c>
      <c r="AQ435" s="14">
        <f>IF(AB435&lt;&gt;"",AB435,"")</f>
        <v/>
      </c>
      <c r="AR435" s="14">
        <f>IF(AD435&lt;&gt;"",AD435,"")</f>
        <v/>
      </c>
      <c r="AS435">
        <f>IF(AS434+1=13,1,AS434+1)</f>
        <v/>
      </c>
      <c r="AT435">
        <f>IFERROR(IF(SLOPE($AQ$422:$AQ$433,$AS$422:$AS$433)&gt;0,MIN(3,ABS(SLOPE($AQ$422:$AQ$433,$AS$422:$AS$433))),IF(SLOPE($AQ$422:$AQ$433,$AS$422:$AS$433)&lt;-0.5,-0.5,0)),0)</f>
        <v/>
      </c>
      <c r="AU435">
        <f>IFERROR(IF(SLOPE($AR$422:$AR$433,$AS$422:$AS$433)&lt;0,MAX(-3,-ABS(SLOPE($AR$422:$AR$433,$AS$422:$AS$433))),IF(SLOPE($AR$422:$AR$433,$AS$422:$AS$433)&gt;0.5,0.5,0)),0)</f>
        <v/>
      </c>
      <c r="AV435">
        <f>($AQ$434+(AT435*(AS435-1)))</f>
        <v/>
      </c>
      <c r="AW435">
        <f>($AR$434+(AU435*(AS435-1)))</f>
        <v/>
      </c>
      <c r="AX435">
        <f>IF(AT435&gt;0,AV435+AT435,AV435)</f>
        <v/>
      </c>
      <c r="AY435">
        <f>IF(AU435&lt;0,AW435+AU435,AW435)</f>
        <v/>
      </c>
      <c r="BA435" s="14">
        <f>IFERROR(AX435-AQ435,"")</f>
        <v/>
      </c>
      <c r="BB435" s="14">
        <f>IFERROR(AY435-AR435,"")</f>
        <v/>
      </c>
      <c r="BD435">
        <f>AH435</f>
        <v/>
      </c>
      <c r="BE435">
        <f>AI435</f>
        <v/>
      </c>
      <c r="BF435">
        <f>AJ435</f>
        <v/>
      </c>
      <c r="BG435" s="14">
        <f>L435</f>
        <v/>
      </c>
      <c r="BH435" s="14">
        <f>IF(X435="","",X435)</f>
        <v/>
      </c>
      <c r="BI435" s="14">
        <f>IF(Y435="","",Y435)</f>
        <v/>
      </c>
      <c r="BJ435">
        <f>Z435</f>
        <v/>
      </c>
      <c r="BK435">
        <f>AA435</f>
        <v/>
      </c>
      <c r="BL435">
        <f>IFERROR(AX435,"")</f>
        <v/>
      </c>
      <c r="BM435">
        <f>IFERROR(AY435,"")</f>
        <v/>
      </c>
    </row>
    <row r="436" ht="14.25" customHeight="1">
      <c r="A436">
        <f>ALGLIB_SSA_XAUUSD!AA436</f>
        <v/>
      </c>
      <c r="B436">
        <f>IF($A436="","",INDEX(ALGLIB_SSA_XAUUSD!$B$2:$B$2401,MATCH($A436,ALGLIB_SSA_XAUUSD!$A$2:$A$2401,1)))</f>
        <v/>
      </c>
      <c r="C436">
        <f>IF($A436="","",INDEX(ALGLIB_SSA_XAUUSD!$C$2:$C$2401,MATCH($A436,ALGLIB_SSA_XAUUSD!$A$2:$A$2401,1)))</f>
        <v/>
      </c>
      <c r="D436" s="14">
        <f>IF($A436="","",INT((ROW()-2)/12)+1)</f>
        <v/>
      </c>
      <c r="E436" s="14">
        <f>IF(AND(E446&lt;&gt;"",D446=D434+1),E434+(E446-E434)*2/12,"")</f>
        <v/>
      </c>
      <c r="F436" s="14">
        <f>IF(AND(F446&lt;&gt;"",D446=D434+1),F434+(F446-F434)*2/12,"")</f>
        <v/>
      </c>
      <c r="G436" s="14">
        <f>IF(AND(G446&lt;&gt;"",D446=D434+1),G434+(G446-G434)*2/12,"")</f>
        <v/>
      </c>
      <c r="H436" s="14">
        <f>IF(AND(H446&lt;&gt;"",D446=D434+1),H434+(H446-H434)*2/12,"")</f>
        <v/>
      </c>
      <c r="I436" s="14">
        <f>IF(AND(L446&lt;&gt;"",D446=D434+1),I434+(I446-I434)*2/12,"")</f>
        <v/>
      </c>
      <c r="J436">
        <f>_xlfn.XLOOKUP($A436,ALGLIB_SSA_XAUUSD!$AA$2:$AA$2401,ALGLIB_SSA_XAUUSD!$P$2:$P$2401,"",0)</f>
        <v/>
      </c>
      <c r="K436">
        <f>_xlfn.XLOOKUP($A436,ALGLIB_SSA_XAUUSD!$AA$2:$AA$2401,ALGLIB_SSA_XAUUSD!$Q$2:$Q$2401,"",0)</f>
        <v/>
      </c>
      <c r="L436">
        <f>_xlfn.XLOOKUP($A436,ALGLIB_SSA_XAUUSD!$AA$2:$AA$2401,ALGLIB_SSA_XAUUSD!$R$2:$R$2401,"",0)</f>
        <v/>
      </c>
      <c r="M436">
        <f>_xlfn.XLOOKUP($A436,ALGLIB_SSA_XAUUSD!$AA$2:$AA$2401,ALGLIB_SSA_XAUUSD!$S$2:$S$2401,"",0)</f>
        <v/>
      </c>
      <c r="N436">
        <f>_xlfn.XLOOKUP($A436,ALGLIB_SSA_XAUUSD!$AA$2:$AA$2401,ALGLIB_SSA_XAUUSD!$T$2:$T$2401,"",0)</f>
        <v/>
      </c>
      <c r="O436">
        <f>_xlfn.XLOOKUP($A436,ALGLIB_SSA_XAUUSD!$AA$2:$AA$2401,ALGLIB_SSA_XAUUSD!$U$2:$U$2401,"",0)</f>
        <v/>
      </c>
      <c r="P436">
        <f>_xlfn.XLOOKUP($A436,ALGLIB_SSA_XAUUSD!$AA$2:$AA$2401,ALGLIB_SSA_XAUUSD!$V$2:$V$2401,"",0)</f>
        <v/>
      </c>
      <c r="S436">
        <f>A436</f>
        <v/>
      </c>
      <c r="T436">
        <f>J436</f>
        <v/>
      </c>
      <c r="U436">
        <f>K436</f>
        <v/>
      </c>
      <c r="V436" s="14">
        <f>IF($A436="","",MOD(ROW()-2,12)+1)</f>
        <v/>
      </c>
      <c r="W436">
        <f>L436</f>
        <v/>
      </c>
      <c r="X436" s="14">
        <f>IF(F436="","",F436)</f>
        <v/>
      </c>
      <c r="Y436" s="14">
        <f>IF(G436="","",G436)</f>
        <v/>
      </c>
      <c r="Z436">
        <f>M436</f>
        <v/>
      </c>
      <c r="AA436">
        <f>N436</f>
        <v/>
      </c>
      <c r="AB436" s="14">
        <f>IF(H436="","",H436)</f>
        <v/>
      </c>
      <c r="AC436">
        <f>O436</f>
        <v/>
      </c>
      <c r="AD436" s="14">
        <f>IF(I436="","",I436)</f>
        <v/>
      </c>
      <c r="AE436">
        <f>P436</f>
        <v/>
      </c>
      <c r="AH436">
        <f>IF(S436&lt;&gt;"",S436,AH435+900)</f>
        <v/>
      </c>
      <c r="AI436">
        <f>IF(T436&lt;&gt;"",T436,AI435)</f>
        <v/>
      </c>
      <c r="AJ436">
        <f>IF(U436&lt;&gt;"",U436,AJ435)</f>
        <v/>
      </c>
      <c r="AK436">
        <f>IF(W436&lt;&gt;"",W436,"")</f>
        <v/>
      </c>
      <c r="AL436" s="14">
        <f>IF(X436&lt;&gt;"",X436,"")</f>
        <v/>
      </c>
      <c r="AM436" s="14">
        <f>IF(Y436&lt;&gt;"",Y436,"")</f>
        <v/>
      </c>
      <c r="AN436" s="14">
        <f>IF(OR(AL436="",AM436=""),"",AL436-AM436)</f>
        <v/>
      </c>
      <c r="AO436">
        <f>IF(AN436="","",IF(AN436&gt;0,"Bullish","Bearish"))</f>
        <v/>
      </c>
      <c r="AP436">
        <f>IF(AO436="",AP435,AO436)</f>
        <v/>
      </c>
      <c r="AQ436" s="14">
        <f>IF(AB436&lt;&gt;"",AB436,"")</f>
        <v/>
      </c>
      <c r="AR436" s="14">
        <f>IF(AD436&lt;&gt;"",AD436,"")</f>
        <v/>
      </c>
      <c r="AS436">
        <f>IF(AS435+1=13,1,AS435+1)</f>
        <v/>
      </c>
      <c r="AT436">
        <f>IFERROR(IF(SLOPE($AQ$422:$AQ$433,$AS$422:$AS$433)&gt;0,MIN(3,ABS(SLOPE($AQ$422:$AQ$433,$AS$422:$AS$433))),IF(SLOPE($AQ$422:$AQ$433,$AS$422:$AS$433)&lt;-0.5,-0.5,0)),0)</f>
        <v/>
      </c>
      <c r="AU436">
        <f>IFERROR(IF(SLOPE($AR$422:$AR$433,$AS$422:$AS$433)&lt;0,MAX(-3,-ABS(SLOPE($AR$422:$AR$433,$AS$422:$AS$433))),IF(SLOPE($AR$422:$AR$433,$AS$422:$AS$433)&gt;0.5,0.5,0)),0)</f>
        <v/>
      </c>
      <c r="AV436">
        <f>($AQ$434+(AT436*(AS436-1)))</f>
        <v/>
      </c>
      <c r="AW436">
        <f>($AR$434+(AU436*(AS436-1)))</f>
        <v/>
      </c>
      <c r="AX436">
        <f>IF(AT436&gt;0,AV436+AT436,AV436)</f>
        <v/>
      </c>
      <c r="AY436">
        <f>IF(AU436&lt;0,AW436+AU436,AW436)</f>
        <v/>
      </c>
      <c r="BA436" s="14">
        <f>IFERROR(AX436-AQ436,"")</f>
        <v/>
      </c>
      <c r="BB436" s="14">
        <f>IFERROR(AY436-AR436,"")</f>
        <v/>
      </c>
      <c r="BD436">
        <f>AH436</f>
        <v/>
      </c>
      <c r="BE436">
        <f>AI436</f>
        <v/>
      </c>
      <c r="BF436">
        <f>AJ436</f>
        <v/>
      </c>
      <c r="BG436" s="14">
        <f>L436</f>
        <v/>
      </c>
      <c r="BH436" s="14">
        <f>IF(X436="","",X436)</f>
        <v/>
      </c>
      <c r="BI436" s="14">
        <f>IF(Y436="","",Y436)</f>
        <v/>
      </c>
      <c r="BJ436">
        <f>Z436</f>
        <v/>
      </c>
      <c r="BK436">
        <f>AA436</f>
        <v/>
      </c>
      <c r="BL436">
        <f>IFERROR(AX436,"")</f>
        <v/>
      </c>
      <c r="BM436">
        <f>IFERROR(AY436,"")</f>
        <v/>
      </c>
    </row>
    <row r="437" ht="14.25" customHeight="1">
      <c r="A437">
        <f>ALGLIB_SSA_XAUUSD!AA437</f>
        <v/>
      </c>
      <c r="B437">
        <f>IF($A437="","",INDEX(ALGLIB_SSA_XAUUSD!$B$2:$B$2401,MATCH($A437,ALGLIB_SSA_XAUUSD!$A$2:$A$2401,1)))</f>
        <v/>
      </c>
      <c r="C437">
        <f>IF($A437="","",INDEX(ALGLIB_SSA_XAUUSD!$C$2:$C$2401,MATCH($A437,ALGLIB_SSA_XAUUSD!$A$2:$A$2401,1)))</f>
        <v/>
      </c>
      <c r="D437" s="14">
        <f>IF($A437="","",INT((ROW()-2)/12)+1)</f>
        <v/>
      </c>
      <c r="E437" s="14">
        <f>IF(AND(E446&lt;&gt;"",D446=D434+1),E434+(E446-E434)*3/12,"")</f>
        <v/>
      </c>
      <c r="F437" s="14">
        <f>IF(AND(F446&lt;&gt;"",D446=D434+1),F434+(F446-F434)*3/12,"")</f>
        <v/>
      </c>
      <c r="G437" s="14">
        <f>IF(AND(G446&lt;&gt;"",D446=D434+1),G434+(G446-G434)*3/12,"")</f>
        <v/>
      </c>
      <c r="H437" s="14">
        <f>IF(AND(H446&lt;&gt;"",D446=D434+1),H434+(H446-H434)*3/12,"")</f>
        <v/>
      </c>
      <c r="I437" s="14">
        <f>IF(AND(L446&lt;&gt;"",D446=D434+1),I434+(I446-I434)*3/12,"")</f>
        <v/>
      </c>
      <c r="J437">
        <f>_xlfn.XLOOKUP($A437,ALGLIB_SSA_XAUUSD!$AA$2:$AA$2401,ALGLIB_SSA_XAUUSD!$P$2:$P$2401,"",0)</f>
        <v/>
      </c>
      <c r="K437">
        <f>_xlfn.XLOOKUP($A437,ALGLIB_SSA_XAUUSD!$AA$2:$AA$2401,ALGLIB_SSA_XAUUSD!$Q$2:$Q$2401,"",0)</f>
        <v/>
      </c>
      <c r="L437">
        <f>_xlfn.XLOOKUP($A437,ALGLIB_SSA_XAUUSD!$AA$2:$AA$2401,ALGLIB_SSA_XAUUSD!$R$2:$R$2401,"",0)</f>
        <v/>
      </c>
      <c r="M437">
        <f>_xlfn.XLOOKUP($A437,ALGLIB_SSA_XAUUSD!$AA$2:$AA$2401,ALGLIB_SSA_XAUUSD!$S$2:$S$2401,"",0)</f>
        <v/>
      </c>
      <c r="N437">
        <f>_xlfn.XLOOKUP($A437,ALGLIB_SSA_XAUUSD!$AA$2:$AA$2401,ALGLIB_SSA_XAUUSD!$T$2:$T$2401,"",0)</f>
        <v/>
      </c>
      <c r="O437">
        <f>_xlfn.XLOOKUP($A437,ALGLIB_SSA_XAUUSD!$AA$2:$AA$2401,ALGLIB_SSA_XAUUSD!$U$2:$U$2401,"",0)</f>
        <v/>
      </c>
      <c r="P437">
        <f>_xlfn.XLOOKUP($A437,ALGLIB_SSA_XAUUSD!$AA$2:$AA$2401,ALGLIB_SSA_XAUUSD!$V$2:$V$2401,"",0)</f>
        <v/>
      </c>
      <c r="S437">
        <f>A437</f>
        <v/>
      </c>
      <c r="T437">
        <f>J437</f>
        <v/>
      </c>
      <c r="U437">
        <f>K437</f>
        <v/>
      </c>
      <c r="V437" s="14">
        <f>IF($A437="","",MOD(ROW()-2,12)+1)</f>
        <v/>
      </c>
      <c r="W437">
        <f>L437</f>
        <v/>
      </c>
      <c r="X437" s="14">
        <f>IF(F437="","",F437)</f>
        <v/>
      </c>
      <c r="Y437" s="14">
        <f>IF(G437="","",G437)</f>
        <v/>
      </c>
      <c r="Z437">
        <f>M437</f>
        <v/>
      </c>
      <c r="AA437">
        <f>N437</f>
        <v/>
      </c>
      <c r="AB437" s="14">
        <f>IF(H437="","",H437)</f>
        <v/>
      </c>
      <c r="AC437">
        <f>O437</f>
        <v/>
      </c>
      <c r="AD437" s="14">
        <f>IF(I437="","",I437)</f>
        <v/>
      </c>
      <c r="AE437">
        <f>P437</f>
        <v/>
      </c>
      <c r="AH437">
        <f>IF(S437&lt;&gt;"",S437,AH436+900)</f>
        <v/>
      </c>
      <c r="AI437">
        <f>IF(T437&lt;&gt;"",T437,AI436)</f>
        <v/>
      </c>
      <c r="AJ437">
        <f>IF(U437&lt;&gt;"",U437,AJ436)</f>
        <v/>
      </c>
      <c r="AK437">
        <f>IF(W437&lt;&gt;"",W437,"")</f>
        <v/>
      </c>
      <c r="AL437" s="14">
        <f>IF(X437&lt;&gt;"",X437,"")</f>
        <v/>
      </c>
      <c r="AM437" s="14">
        <f>IF(Y437&lt;&gt;"",Y437,"")</f>
        <v/>
      </c>
      <c r="AN437" s="14">
        <f>IF(OR(AL437="",AM437=""),"",AL437-AM437)</f>
        <v/>
      </c>
      <c r="AO437">
        <f>IF(AN437="","",IF(AN437&gt;0,"Bullish","Bearish"))</f>
        <v/>
      </c>
      <c r="AP437">
        <f>IF(AO437="",AP436,AO437)</f>
        <v/>
      </c>
      <c r="AQ437" s="14">
        <f>IF(AB437&lt;&gt;"",AB437,"")</f>
        <v/>
      </c>
      <c r="AR437" s="14">
        <f>IF(AD437&lt;&gt;"",AD437,"")</f>
        <v/>
      </c>
      <c r="AS437">
        <f>IF(AS436+1=13,1,AS436+1)</f>
        <v/>
      </c>
      <c r="AT437">
        <f>IFERROR(IF(SLOPE($AQ$422:$AQ$433,$AS$422:$AS$433)&gt;0,MIN(3,ABS(SLOPE($AQ$422:$AQ$433,$AS$422:$AS$433))),IF(SLOPE($AQ$422:$AQ$433,$AS$422:$AS$433)&lt;-0.5,-0.5,0)),0)</f>
        <v/>
      </c>
      <c r="AU437">
        <f>IFERROR(IF(SLOPE($AR$422:$AR$433,$AS$422:$AS$433)&lt;0,MAX(-3,-ABS(SLOPE($AR$422:$AR$433,$AS$422:$AS$433))),IF(SLOPE($AR$422:$AR$433,$AS$422:$AS$433)&gt;0.5,0.5,0)),0)</f>
        <v/>
      </c>
      <c r="AV437">
        <f>($AQ$434+(AT437*(AS437-1)))</f>
        <v/>
      </c>
      <c r="AW437">
        <f>($AR$434+(AU437*(AS437-1)))</f>
        <v/>
      </c>
      <c r="AX437">
        <f>IF(AT437&gt;0,AV437+AT437,AV437)</f>
        <v/>
      </c>
      <c r="AY437">
        <f>IF(AU437&lt;0,AW437+AU437,AW437)</f>
        <v/>
      </c>
      <c r="BA437" s="14">
        <f>IFERROR(AX437-AQ437,"")</f>
        <v/>
      </c>
      <c r="BB437" s="14">
        <f>IFERROR(AY437-AR437,"")</f>
        <v/>
      </c>
      <c r="BD437">
        <f>AH437</f>
        <v/>
      </c>
      <c r="BE437">
        <f>AI437</f>
        <v/>
      </c>
      <c r="BF437">
        <f>AJ437</f>
        <v/>
      </c>
      <c r="BG437" s="14">
        <f>L437</f>
        <v/>
      </c>
      <c r="BH437" s="14">
        <f>IF(X437="","",X437)</f>
        <v/>
      </c>
      <c r="BI437" s="14">
        <f>IF(Y437="","",Y437)</f>
        <v/>
      </c>
      <c r="BJ437">
        <f>Z437</f>
        <v/>
      </c>
      <c r="BK437">
        <f>AA437</f>
        <v/>
      </c>
      <c r="BL437">
        <f>IFERROR(AX437,"")</f>
        <v/>
      </c>
      <c r="BM437">
        <f>IFERROR(AY437,"")</f>
        <v/>
      </c>
    </row>
    <row r="438" ht="14.25" customHeight="1">
      <c r="A438">
        <f>ALGLIB_SSA_XAUUSD!AA438</f>
        <v/>
      </c>
      <c r="B438">
        <f>IF($A438="","",INDEX(ALGLIB_SSA_XAUUSD!$B$2:$B$2401,MATCH($A438,ALGLIB_SSA_XAUUSD!$A$2:$A$2401,1)))</f>
        <v/>
      </c>
      <c r="C438">
        <f>IF($A438="","",INDEX(ALGLIB_SSA_XAUUSD!$C$2:$C$2401,MATCH($A438,ALGLIB_SSA_XAUUSD!$A$2:$A$2401,1)))</f>
        <v/>
      </c>
      <c r="D438" s="14">
        <f>IF($A438="","",INT((ROW()-2)/12)+1)</f>
        <v/>
      </c>
      <c r="E438" s="14">
        <f>IF(AND(E446&lt;&gt;"",D446=D434+1),E434+(E446-E434)*4/12,"")</f>
        <v/>
      </c>
      <c r="F438" s="14">
        <f>IF(AND(F446&lt;&gt;"",D446=D434+1),F434+(F446-F434)*4/12,"")</f>
        <v/>
      </c>
      <c r="G438" s="14">
        <f>IF(AND(G446&lt;&gt;"",D446=D434+1),G434+(G446-G434)*4/12,"")</f>
        <v/>
      </c>
      <c r="H438" s="14">
        <f>IF(AND(H446&lt;&gt;"",D446=D434+1),H434+(H446-H434)*4/12,"")</f>
        <v/>
      </c>
      <c r="I438" s="14">
        <f>IF(AND(L446&lt;&gt;"",D446=D434+1),I434+(I446-I434)*4/12,"")</f>
        <v/>
      </c>
      <c r="J438">
        <f>_xlfn.XLOOKUP($A438,ALGLIB_SSA_XAUUSD!$AA$2:$AA$2401,ALGLIB_SSA_XAUUSD!$P$2:$P$2401,"",0)</f>
        <v/>
      </c>
      <c r="K438">
        <f>_xlfn.XLOOKUP($A438,ALGLIB_SSA_XAUUSD!$AA$2:$AA$2401,ALGLIB_SSA_XAUUSD!$Q$2:$Q$2401,"",0)</f>
        <v/>
      </c>
      <c r="L438">
        <f>_xlfn.XLOOKUP($A438,ALGLIB_SSA_XAUUSD!$AA$2:$AA$2401,ALGLIB_SSA_XAUUSD!$R$2:$R$2401,"",0)</f>
        <v/>
      </c>
      <c r="M438">
        <f>_xlfn.XLOOKUP($A438,ALGLIB_SSA_XAUUSD!$AA$2:$AA$2401,ALGLIB_SSA_XAUUSD!$S$2:$S$2401,"",0)</f>
        <v/>
      </c>
      <c r="N438">
        <f>_xlfn.XLOOKUP($A438,ALGLIB_SSA_XAUUSD!$AA$2:$AA$2401,ALGLIB_SSA_XAUUSD!$T$2:$T$2401,"",0)</f>
        <v/>
      </c>
      <c r="O438">
        <f>_xlfn.XLOOKUP($A438,ALGLIB_SSA_XAUUSD!$AA$2:$AA$2401,ALGLIB_SSA_XAUUSD!$U$2:$U$2401,"",0)</f>
        <v/>
      </c>
      <c r="P438">
        <f>_xlfn.XLOOKUP($A438,ALGLIB_SSA_XAUUSD!$AA$2:$AA$2401,ALGLIB_SSA_XAUUSD!$V$2:$V$2401,"",0)</f>
        <v/>
      </c>
      <c r="S438">
        <f>A438</f>
        <v/>
      </c>
      <c r="T438">
        <f>J438</f>
        <v/>
      </c>
      <c r="U438">
        <f>K438</f>
        <v/>
      </c>
      <c r="V438" s="14">
        <f>IF($A438="","",MOD(ROW()-2,12)+1)</f>
        <v/>
      </c>
      <c r="W438">
        <f>L438</f>
        <v/>
      </c>
      <c r="X438" s="14">
        <f>IF(F438="","",F438)</f>
        <v/>
      </c>
      <c r="Y438" s="14">
        <f>IF(G438="","",G438)</f>
        <v/>
      </c>
      <c r="Z438">
        <f>M438</f>
        <v/>
      </c>
      <c r="AA438">
        <f>N438</f>
        <v/>
      </c>
      <c r="AB438" s="14">
        <f>IF(H438="","",H438)</f>
        <v/>
      </c>
      <c r="AC438">
        <f>O438</f>
        <v/>
      </c>
      <c r="AD438" s="14">
        <f>IF(I438="","",I438)</f>
        <v/>
      </c>
      <c r="AE438">
        <f>P438</f>
        <v/>
      </c>
      <c r="AH438">
        <f>IF(S438&lt;&gt;"",S438,AH437+900)</f>
        <v/>
      </c>
      <c r="AI438">
        <f>IF(T438&lt;&gt;"",T438,AI437)</f>
        <v/>
      </c>
      <c r="AJ438">
        <f>IF(U438&lt;&gt;"",U438,AJ437)</f>
        <v/>
      </c>
      <c r="AK438">
        <f>IF(W438&lt;&gt;"",W438,"")</f>
        <v/>
      </c>
      <c r="AL438" s="14">
        <f>IF(X438&lt;&gt;"",X438,"")</f>
        <v/>
      </c>
      <c r="AM438" s="14">
        <f>IF(Y438&lt;&gt;"",Y438,"")</f>
        <v/>
      </c>
      <c r="AN438" s="14">
        <f>IF(OR(AL438="",AM438=""),"",AL438-AM438)</f>
        <v/>
      </c>
      <c r="AO438">
        <f>IF(AN438="","",IF(AN438&gt;0,"Bullish","Bearish"))</f>
        <v/>
      </c>
      <c r="AP438">
        <f>IF(AO438="",AP437,AO438)</f>
        <v/>
      </c>
      <c r="AQ438" s="14">
        <f>IF(AB438&lt;&gt;"",AB438,"")</f>
        <v/>
      </c>
      <c r="AR438" s="14">
        <f>IF(AD438&lt;&gt;"",AD438,"")</f>
        <v/>
      </c>
      <c r="AS438">
        <f>IF(AS437+1=13,1,AS437+1)</f>
        <v/>
      </c>
      <c r="AT438">
        <f>IFERROR(IF(SLOPE($AQ$422:$AQ$433,$AS$422:$AS$433)&gt;0,MIN(3,ABS(SLOPE($AQ$422:$AQ$433,$AS$422:$AS$433))),IF(SLOPE($AQ$422:$AQ$433,$AS$422:$AS$433)&lt;-0.5,-0.5,0)),0)</f>
        <v/>
      </c>
      <c r="AU438">
        <f>IFERROR(IF(SLOPE($AR$422:$AR$433,$AS$422:$AS$433)&lt;0,MAX(-3,-ABS(SLOPE($AR$422:$AR$433,$AS$422:$AS$433))),IF(SLOPE($AR$422:$AR$433,$AS$422:$AS$433)&gt;0.5,0.5,0)),0)</f>
        <v/>
      </c>
      <c r="AV438">
        <f>($AQ$434+(AT438*(AS438-1)))</f>
        <v/>
      </c>
      <c r="AW438">
        <f>($AR$434+(AU438*(AS438-1)))</f>
        <v/>
      </c>
      <c r="AX438">
        <f>IF(AT438&gt;0,AV438+AT438,AV438)</f>
        <v/>
      </c>
      <c r="AY438">
        <f>IF(AU438&lt;0,AW438+AU438,AW438)</f>
        <v/>
      </c>
      <c r="BA438" s="14">
        <f>IFERROR(AX438-AQ438,"")</f>
        <v/>
      </c>
      <c r="BB438" s="14">
        <f>IFERROR(AY438-AR438,"")</f>
        <v/>
      </c>
      <c r="BD438">
        <f>AH438</f>
        <v/>
      </c>
      <c r="BE438">
        <f>AI438</f>
        <v/>
      </c>
      <c r="BF438">
        <f>AJ438</f>
        <v/>
      </c>
      <c r="BG438" s="14">
        <f>L438</f>
        <v/>
      </c>
      <c r="BH438" s="14">
        <f>IF(X438="","",X438)</f>
        <v/>
      </c>
      <c r="BI438" s="14">
        <f>IF(Y438="","",Y438)</f>
        <v/>
      </c>
      <c r="BJ438">
        <f>Z438</f>
        <v/>
      </c>
      <c r="BK438">
        <f>AA438</f>
        <v/>
      </c>
      <c r="BL438">
        <f>IFERROR(AX438,"")</f>
        <v/>
      </c>
      <c r="BM438">
        <f>IFERROR(AY438,"")</f>
        <v/>
      </c>
    </row>
    <row r="439" ht="14.25" customHeight="1">
      <c r="A439">
        <f>ALGLIB_SSA_XAUUSD!AA439</f>
        <v/>
      </c>
      <c r="B439">
        <f>IF($A439="","",INDEX(ALGLIB_SSA_XAUUSD!$B$2:$B$2401,MATCH($A439,ALGLIB_SSA_XAUUSD!$A$2:$A$2401,1)))</f>
        <v/>
      </c>
      <c r="C439">
        <f>IF($A439="","",INDEX(ALGLIB_SSA_XAUUSD!$C$2:$C$2401,MATCH($A439,ALGLIB_SSA_XAUUSD!$A$2:$A$2401,1)))</f>
        <v/>
      </c>
      <c r="D439" s="14">
        <f>IF($A439="","",INT((ROW()-2)/12)+1)</f>
        <v/>
      </c>
      <c r="E439" s="14">
        <f>IF(AND(E446&lt;&gt;"",D446=D434+1),E434+(E446-E434)*5/12,"")</f>
        <v/>
      </c>
      <c r="F439" s="14">
        <f>IF(AND(F446&lt;&gt;"",D446=D434+1),F434+(F446-F434)*5/12,"")</f>
        <v/>
      </c>
      <c r="G439" s="14">
        <f>IF(AND(G446&lt;&gt;"",D446=D434+1),G434+(G446-G434)*5/12,"")</f>
        <v/>
      </c>
      <c r="H439" s="14">
        <f>IF(AND(H446&lt;&gt;"",D446=D434+1),H434+(H446-H434)*5/12,"")</f>
        <v/>
      </c>
      <c r="I439" s="14">
        <f>IF(AND(L446&lt;&gt;"",D446=D434+1),I434+(I446-I434)*5/12,"")</f>
        <v/>
      </c>
      <c r="J439">
        <f>_xlfn.XLOOKUP($A439,ALGLIB_SSA_XAUUSD!$AA$2:$AA$2401,ALGLIB_SSA_XAUUSD!$P$2:$P$2401,"",0)</f>
        <v/>
      </c>
      <c r="K439">
        <f>_xlfn.XLOOKUP($A439,ALGLIB_SSA_XAUUSD!$AA$2:$AA$2401,ALGLIB_SSA_XAUUSD!$Q$2:$Q$2401,"",0)</f>
        <v/>
      </c>
      <c r="L439">
        <f>_xlfn.XLOOKUP($A439,ALGLIB_SSA_XAUUSD!$AA$2:$AA$2401,ALGLIB_SSA_XAUUSD!$R$2:$R$2401,"",0)</f>
        <v/>
      </c>
      <c r="M439">
        <f>_xlfn.XLOOKUP($A439,ALGLIB_SSA_XAUUSD!$AA$2:$AA$2401,ALGLIB_SSA_XAUUSD!$S$2:$S$2401,"",0)</f>
        <v/>
      </c>
      <c r="N439">
        <f>_xlfn.XLOOKUP($A439,ALGLIB_SSA_XAUUSD!$AA$2:$AA$2401,ALGLIB_SSA_XAUUSD!$T$2:$T$2401,"",0)</f>
        <v/>
      </c>
      <c r="O439">
        <f>_xlfn.XLOOKUP($A439,ALGLIB_SSA_XAUUSD!$AA$2:$AA$2401,ALGLIB_SSA_XAUUSD!$U$2:$U$2401,"",0)</f>
        <v/>
      </c>
      <c r="P439">
        <f>_xlfn.XLOOKUP($A439,ALGLIB_SSA_XAUUSD!$AA$2:$AA$2401,ALGLIB_SSA_XAUUSD!$V$2:$V$2401,"",0)</f>
        <v/>
      </c>
      <c r="S439">
        <f>A439</f>
        <v/>
      </c>
      <c r="T439">
        <f>J439</f>
        <v/>
      </c>
      <c r="U439">
        <f>K439</f>
        <v/>
      </c>
      <c r="V439" s="14">
        <f>IF($A439="","",MOD(ROW()-2,12)+1)</f>
        <v/>
      </c>
      <c r="W439">
        <f>L439</f>
        <v/>
      </c>
      <c r="X439" s="14">
        <f>IF(F439="","",F439)</f>
        <v/>
      </c>
      <c r="Y439" s="14">
        <f>IF(G439="","",G439)</f>
        <v/>
      </c>
      <c r="Z439">
        <f>M439</f>
        <v/>
      </c>
      <c r="AA439">
        <f>N439</f>
        <v/>
      </c>
      <c r="AB439" s="14">
        <f>IF(H439="","",H439)</f>
        <v/>
      </c>
      <c r="AC439">
        <f>O439</f>
        <v/>
      </c>
      <c r="AD439" s="14">
        <f>IF(I439="","",I439)</f>
        <v/>
      </c>
      <c r="AE439">
        <f>P439</f>
        <v/>
      </c>
      <c r="AH439">
        <f>IF(S439&lt;&gt;"",S439,AH438+900)</f>
        <v/>
      </c>
      <c r="AI439">
        <f>IF(T439&lt;&gt;"",T439,AI438)</f>
        <v/>
      </c>
      <c r="AJ439">
        <f>IF(U439&lt;&gt;"",U439,AJ438)</f>
        <v/>
      </c>
      <c r="AK439">
        <f>IF(W439&lt;&gt;"",W439,"")</f>
        <v/>
      </c>
      <c r="AL439" s="14">
        <f>IF(X439&lt;&gt;"",X439,"")</f>
        <v/>
      </c>
      <c r="AM439" s="14">
        <f>IF(Y439&lt;&gt;"",Y439,"")</f>
        <v/>
      </c>
      <c r="AN439" s="14">
        <f>IF(OR(AL439="",AM439=""),"",AL439-AM439)</f>
        <v/>
      </c>
      <c r="AO439">
        <f>IF(AN439="","",IF(AN439&gt;0,"Bullish","Bearish"))</f>
        <v/>
      </c>
      <c r="AP439">
        <f>IF(AO439="",AP438,AO439)</f>
        <v/>
      </c>
      <c r="AQ439" s="14">
        <f>IF(AB439&lt;&gt;"",AB439,"")</f>
        <v/>
      </c>
      <c r="AR439" s="14">
        <f>IF(AD439&lt;&gt;"",AD439,"")</f>
        <v/>
      </c>
      <c r="AS439">
        <f>IF(AS438+1=13,1,AS438+1)</f>
        <v/>
      </c>
      <c r="AT439">
        <f>IFERROR(IF(SLOPE($AQ$422:$AQ$433,$AS$422:$AS$433)&gt;0,MIN(3,ABS(SLOPE($AQ$422:$AQ$433,$AS$422:$AS$433))),IF(SLOPE($AQ$422:$AQ$433,$AS$422:$AS$433)&lt;-0.5,-0.5,0)),0)</f>
        <v/>
      </c>
      <c r="AU439">
        <f>IFERROR(IF(SLOPE($AR$422:$AR$433,$AS$422:$AS$433)&lt;0,MAX(-3,-ABS(SLOPE($AR$422:$AR$433,$AS$422:$AS$433))),IF(SLOPE($AR$422:$AR$433,$AS$422:$AS$433)&gt;0.5,0.5,0)),0)</f>
        <v/>
      </c>
      <c r="AV439">
        <f>($AQ$434+(AT439*(AS439-1)))</f>
        <v/>
      </c>
      <c r="AW439">
        <f>($AR$434+(AU439*(AS439-1)))</f>
        <v/>
      </c>
      <c r="AX439">
        <f>IF(AT439&gt;0,AV439+AT439,AV439)</f>
        <v/>
      </c>
      <c r="AY439">
        <f>IF(AU439&lt;0,AW439+AU439,AW439)</f>
        <v/>
      </c>
      <c r="BA439" s="14">
        <f>IFERROR(AX439-AQ439,"")</f>
        <v/>
      </c>
      <c r="BB439" s="14">
        <f>IFERROR(AY439-AR439,"")</f>
        <v/>
      </c>
      <c r="BD439">
        <f>AH439</f>
        <v/>
      </c>
      <c r="BE439">
        <f>AI439</f>
        <v/>
      </c>
      <c r="BF439">
        <f>AJ439</f>
        <v/>
      </c>
      <c r="BG439" s="14">
        <f>L439</f>
        <v/>
      </c>
      <c r="BH439" s="14">
        <f>IF(X439="","",X439)</f>
        <v/>
      </c>
      <c r="BI439" s="14">
        <f>IF(Y439="","",Y439)</f>
        <v/>
      </c>
      <c r="BJ439">
        <f>Z439</f>
        <v/>
      </c>
      <c r="BK439">
        <f>AA439</f>
        <v/>
      </c>
      <c r="BL439">
        <f>IFERROR(AX439,"")</f>
        <v/>
      </c>
      <c r="BM439">
        <f>IFERROR(AY439,"")</f>
        <v/>
      </c>
    </row>
    <row r="440" ht="14.25" customHeight="1">
      <c r="A440">
        <f>ALGLIB_SSA_XAUUSD!AA440</f>
        <v/>
      </c>
      <c r="B440">
        <f>IF($A440="","",INDEX(ALGLIB_SSA_XAUUSD!$B$2:$B$2401,MATCH($A440,ALGLIB_SSA_XAUUSD!$A$2:$A$2401,1)))</f>
        <v/>
      </c>
      <c r="C440">
        <f>IF($A440="","",INDEX(ALGLIB_SSA_XAUUSD!$C$2:$C$2401,MATCH($A440,ALGLIB_SSA_XAUUSD!$A$2:$A$2401,1)))</f>
        <v/>
      </c>
      <c r="D440" s="14">
        <f>IF($A440="","",INT((ROW()-2)/12)+1)</f>
        <v/>
      </c>
      <c r="E440" s="14">
        <f>IF(AND(E446&lt;&gt;"",D446=D434+1),E434+(E446-E434)*6/12,"")</f>
        <v/>
      </c>
      <c r="F440" s="14">
        <f>IF(AND(F446&lt;&gt;"",D446=D434+1),F434+(F446-F434)*6/12,"")</f>
        <v/>
      </c>
      <c r="G440" s="14">
        <f>IF(AND(G446&lt;&gt;"",D446=D434+1),G434+(G446-G434)*6/12,"")</f>
        <v/>
      </c>
      <c r="H440" s="14">
        <f>IF(AND(H446&lt;&gt;"",D446=D434+1),H434+(H446-H434)*6/12,"")</f>
        <v/>
      </c>
      <c r="I440" s="14">
        <f>IF(AND(L446&lt;&gt;"",D446=D434+1),I434+(I446-I434)*6/12,"")</f>
        <v/>
      </c>
      <c r="J440">
        <f>_xlfn.XLOOKUP($A440,ALGLIB_SSA_XAUUSD!$AA$2:$AA$2401,ALGLIB_SSA_XAUUSD!$P$2:$P$2401,"",0)</f>
        <v/>
      </c>
      <c r="K440">
        <f>_xlfn.XLOOKUP($A440,ALGLIB_SSA_XAUUSD!$AA$2:$AA$2401,ALGLIB_SSA_XAUUSD!$Q$2:$Q$2401,"",0)</f>
        <v/>
      </c>
      <c r="L440">
        <f>_xlfn.XLOOKUP($A440,ALGLIB_SSA_XAUUSD!$AA$2:$AA$2401,ALGLIB_SSA_XAUUSD!$R$2:$R$2401,"",0)</f>
        <v/>
      </c>
      <c r="M440">
        <f>_xlfn.XLOOKUP($A440,ALGLIB_SSA_XAUUSD!$AA$2:$AA$2401,ALGLIB_SSA_XAUUSD!$S$2:$S$2401,"",0)</f>
        <v/>
      </c>
      <c r="N440">
        <f>_xlfn.XLOOKUP($A440,ALGLIB_SSA_XAUUSD!$AA$2:$AA$2401,ALGLIB_SSA_XAUUSD!$T$2:$T$2401,"",0)</f>
        <v/>
      </c>
      <c r="O440">
        <f>_xlfn.XLOOKUP($A440,ALGLIB_SSA_XAUUSD!$AA$2:$AA$2401,ALGLIB_SSA_XAUUSD!$U$2:$U$2401,"",0)</f>
        <v/>
      </c>
      <c r="P440">
        <f>_xlfn.XLOOKUP($A440,ALGLIB_SSA_XAUUSD!$AA$2:$AA$2401,ALGLIB_SSA_XAUUSD!$V$2:$V$2401,"",0)</f>
        <v/>
      </c>
      <c r="S440">
        <f>A440</f>
        <v/>
      </c>
      <c r="T440">
        <f>J440</f>
        <v/>
      </c>
      <c r="U440">
        <f>K440</f>
        <v/>
      </c>
      <c r="V440" s="14">
        <f>IF($A440="","",MOD(ROW()-2,12)+1)</f>
        <v/>
      </c>
      <c r="W440">
        <f>L440</f>
        <v/>
      </c>
      <c r="X440" s="14">
        <f>IF(F440="","",F440)</f>
        <v/>
      </c>
      <c r="Y440" s="14">
        <f>IF(G440="","",G440)</f>
        <v/>
      </c>
      <c r="Z440">
        <f>M440</f>
        <v/>
      </c>
      <c r="AA440">
        <f>N440</f>
        <v/>
      </c>
      <c r="AB440" s="14">
        <f>IF(H440="","",H440)</f>
        <v/>
      </c>
      <c r="AC440">
        <f>O440</f>
        <v/>
      </c>
      <c r="AD440" s="14">
        <f>IF(I440="","",I440)</f>
        <v/>
      </c>
      <c r="AE440">
        <f>P440</f>
        <v/>
      </c>
      <c r="AH440">
        <f>IF(S440&lt;&gt;"",S440,AH439+900)</f>
        <v/>
      </c>
      <c r="AI440">
        <f>IF(T440&lt;&gt;"",T440,AI439)</f>
        <v/>
      </c>
      <c r="AJ440">
        <f>IF(U440&lt;&gt;"",U440,AJ439)</f>
        <v/>
      </c>
      <c r="AK440">
        <f>IF(W440&lt;&gt;"",W440,"")</f>
        <v/>
      </c>
      <c r="AL440" s="14">
        <f>IF(X440&lt;&gt;"",X440,"")</f>
        <v/>
      </c>
      <c r="AM440" s="14">
        <f>IF(Y440&lt;&gt;"",Y440,"")</f>
        <v/>
      </c>
      <c r="AN440" s="14">
        <f>IF(OR(AL440="",AM440=""),"",AL440-AM440)</f>
        <v/>
      </c>
      <c r="AO440">
        <f>IF(AN440="","",IF(AN440&gt;0,"Bullish","Bearish"))</f>
        <v/>
      </c>
      <c r="AP440">
        <f>IF(AO440="",AP439,AO440)</f>
        <v/>
      </c>
      <c r="AQ440" s="14">
        <f>IF(AB440&lt;&gt;"",AB440,"")</f>
        <v/>
      </c>
      <c r="AR440" s="14">
        <f>IF(AD440&lt;&gt;"",AD440,"")</f>
        <v/>
      </c>
      <c r="AS440">
        <f>IF(AS439+1=13,1,AS439+1)</f>
        <v/>
      </c>
      <c r="AT440">
        <f>IFERROR(IF(SLOPE($AQ$422:$AQ$433,$AS$422:$AS$433)&gt;0,MIN(3,ABS(SLOPE($AQ$422:$AQ$433,$AS$422:$AS$433))),IF(SLOPE($AQ$422:$AQ$433,$AS$422:$AS$433)&lt;-0.5,-0.5,0)),0)</f>
        <v/>
      </c>
      <c r="AU440">
        <f>IFERROR(IF(SLOPE($AR$422:$AR$433,$AS$422:$AS$433)&lt;0,MAX(-3,-ABS(SLOPE($AR$422:$AR$433,$AS$422:$AS$433))),IF(SLOPE($AR$422:$AR$433,$AS$422:$AS$433)&gt;0.5,0.5,0)),0)</f>
        <v/>
      </c>
      <c r="AV440">
        <f>($AQ$434+(AT440*(AS440-1)))</f>
        <v/>
      </c>
      <c r="AW440">
        <f>($AR$434+(AU440*(AS440-1)))</f>
        <v/>
      </c>
      <c r="AX440">
        <f>IF(AT440&gt;0,AV440+AT440,AV440)</f>
        <v/>
      </c>
      <c r="AY440">
        <f>IF(AU440&lt;0,AW440+AU440,AW440)</f>
        <v/>
      </c>
      <c r="BA440" s="14">
        <f>IFERROR(AX440-AQ440,"")</f>
        <v/>
      </c>
      <c r="BB440" s="14">
        <f>IFERROR(AY440-AR440,"")</f>
        <v/>
      </c>
      <c r="BD440">
        <f>AH440</f>
        <v/>
      </c>
      <c r="BE440">
        <f>AI440</f>
        <v/>
      </c>
      <c r="BF440">
        <f>AJ440</f>
        <v/>
      </c>
      <c r="BG440" s="14">
        <f>L440</f>
        <v/>
      </c>
      <c r="BH440" s="14">
        <f>IF(X440="","",X440)</f>
        <v/>
      </c>
      <c r="BI440" s="14">
        <f>IF(Y440="","",Y440)</f>
        <v/>
      </c>
      <c r="BJ440">
        <f>Z440</f>
        <v/>
      </c>
      <c r="BK440">
        <f>AA440</f>
        <v/>
      </c>
      <c r="BL440">
        <f>IFERROR(AX440,"")</f>
        <v/>
      </c>
      <c r="BM440">
        <f>IFERROR(AY440,"")</f>
        <v/>
      </c>
    </row>
    <row r="441" ht="14.25" customHeight="1">
      <c r="A441">
        <f>ALGLIB_SSA_XAUUSD!AA441</f>
        <v/>
      </c>
      <c r="B441">
        <f>IF($A441="","",INDEX(ALGLIB_SSA_XAUUSD!$B$2:$B$2401,MATCH($A441,ALGLIB_SSA_XAUUSD!$A$2:$A$2401,1)))</f>
        <v/>
      </c>
      <c r="C441">
        <f>IF($A441="","",INDEX(ALGLIB_SSA_XAUUSD!$C$2:$C$2401,MATCH($A441,ALGLIB_SSA_XAUUSD!$A$2:$A$2401,1)))</f>
        <v/>
      </c>
      <c r="D441" s="14">
        <f>IF($A441="","",INT((ROW()-2)/12)+1)</f>
        <v/>
      </c>
      <c r="E441" s="14">
        <f>IF(AND(E446&lt;&gt;"",D446=D434+1),E434+(E446-E434)*7/12,"")</f>
        <v/>
      </c>
      <c r="F441" s="14">
        <f>IF(AND(F446&lt;&gt;"",D446=D434+1),F434+(F446-F434)*7/12,"")</f>
        <v/>
      </c>
      <c r="G441" s="14">
        <f>IF(AND(G446&lt;&gt;"",D446=D434+1),G434+(G446-G434)*7/12,"")</f>
        <v/>
      </c>
      <c r="H441" s="14">
        <f>IF(AND(H446&lt;&gt;"",D446=D434+1),H434+(H446-H434)*7/12,"")</f>
        <v/>
      </c>
      <c r="I441" s="14">
        <f>IF(AND(L446&lt;&gt;"",D446=D434+1),I434+(I446-I434)*7/12,"")</f>
        <v/>
      </c>
      <c r="J441">
        <f>_xlfn.XLOOKUP($A441,ALGLIB_SSA_XAUUSD!$AA$2:$AA$2401,ALGLIB_SSA_XAUUSD!$P$2:$P$2401,"",0)</f>
        <v/>
      </c>
      <c r="K441">
        <f>_xlfn.XLOOKUP($A441,ALGLIB_SSA_XAUUSD!$AA$2:$AA$2401,ALGLIB_SSA_XAUUSD!$Q$2:$Q$2401,"",0)</f>
        <v/>
      </c>
      <c r="L441">
        <f>_xlfn.XLOOKUP($A441,ALGLIB_SSA_XAUUSD!$AA$2:$AA$2401,ALGLIB_SSA_XAUUSD!$R$2:$R$2401,"",0)</f>
        <v/>
      </c>
      <c r="M441">
        <f>_xlfn.XLOOKUP($A441,ALGLIB_SSA_XAUUSD!$AA$2:$AA$2401,ALGLIB_SSA_XAUUSD!$S$2:$S$2401,"",0)</f>
        <v/>
      </c>
      <c r="N441">
        <f>_xlfn.XLOOKUP($A441,ALGLIB_SSA_XAUUSD!$AA$2:$AA$2401,ALGLIB_SSA_XAUUSD!$T$2:$T$2401,"",0)</f>
        <v/>
      </c>
      <c r="O441">
        <f>_xlfn.XLOOKUP($A441,ALGLIB_SSA_XAUUSD!$AA$2:$AA$2401,ALGLIB_SSA_XAUUSD!$U$2:$U$2401,"",0)</f>
        <v/>
      </c>
      <c r="P441">
        <f>_xlfn.XLOOKUP($A441,ALGLIB_SSA_XAUUSD!$AA$2:$AA$2401,ALGLIB_SSA_XAUUSD!$V$2:$V$2401,"",0)</f>
        <v/>
      </c>
      <c r="S441">
        <f>A441</f>
        <v/>
      </c>
      <c r="T441">
        <f>J441</f>
        <v/>
      </c>
      <c r="U441">
        <f>K441</f>
        <v/>
      </c>
      <c r="V441" s="14">
        <f>IF($A441="","",MOD(ROW()-2,12)+1)</f>
        <v/>
      </c>
      <c r="W441">
        <f>L441</f>
        <v/>
      </c>
      <c r="X441" s="14">
        <f>IF(F441="","",F441)</f>
        <v/>
      </c>
      <c r="Y441" s="14">
        <f>IF(G441="","",G441)</f>
        <v/>
      </c>
      <c r="Z441">
        <f>M441</f>
        <v/>
      </c>
      <c r="AA441">
        <f>N441</f>
        <v/>
      </c>
      <c r="AB441" s="14">
        <f>IF(H441="","",H441)</f>
        <v/>
      </c>
      <c r="AC441">
        <f>O441</f>
        <v/>
      </c>
      <c r="AD441" s="14">
        <f>IF(I441="","",I441)</f>
        <v/>
      </c>
      <c r="AE441">
        <f>P441</f>
        <v/>
      </c>
      <c r="AH441">
        <f>IF(S441&lt;&gt;"",S441,AH440+900)</f>
        <v/>
      </c>
      <c r="AI441">
        <f>IF(T441&lt;&gt;"",T441,AI440)</f>
        <v/>
      </c>
      <c r="AJ441">
        <f>IF(U441&lt;&gt;"",U441,AJ440)</f>
        <v/>
      </c>
      <c r="AK441">
        <f>IF(W441&lt;&gt;"",W441,"")</f>
        <v/>
      </c>
      <c r="AL441" s="14">
        <f>IF(X441&lt;&gt;"",X441,"")</f>
        <v/>
      </c>
      <c r="AM441" s="14">
        <f>IF(Y441&lt;&gt;"",Y441,"")</f>
        <v/>
      </c>
      <c r="AN441" s="14">
        <f>IF(OR(AL441="",AM441=""),"",AL441-AM441)</f>
        <v/>
      </c>
      <c r="AO441">
        <f>IF(AN441="","",IF(AN441&gt;0,"Bullish","Bearish"))</f>
        <v/>
      </c>
      <c r="AP441">
        <f>IF(AO441="",AP440,AO441)</f>
        <v/>
      </c>
      <c r="AQ441" s="14">
        <f>IF(AB441&lt;&gt;"",AB441,"")</f>
        <v/>
      </c>
      <c r="AR441" s="14">
        <f>IF(AD441&lt;&gt;"",AD441,"")</f>
        <v/>
      </c>
      <c r="AS441">
        <f>IF(AS440+1=13,1,AS440+1)</f>
        <v/>
      </c>
      <c r="AT441">
        <f>IFERROR(IF(SLOPE($AQ$422:$AQ$433,$AS$422:$AS$433)&gt;0,MIN(3,ABS(SLOPE($AQ$422:$AQ$433,$AS$422:$AS$433))),IF(SLOPE($AQ$422:$AQ$433,$AS$422:$AS$433)&lt;-0.5,-0.5,0)),0)</f>
        <v/>
      </c>
      <c r="AU441">
        <f>IFERROR(IF(SLOPE($AR$422:$AR$433,$AS$422:$AS$433)&lt;0,MAX(-3,-ABS(SLOPE($AR$422:$AR$433,$AS$422:$AS$433))),IF(SLOPE($AR$422:$AR$433,$AS$422:$AS$433)&gt;0.5,0.5,0)),0)</f>
        <v/>
      </c>
      <c r="AV441">
        <f>($AQ$434+(AT441*(AS441-1)))</f>
        <v/>
      </c>
      <c r="AW441">
        <f>($AR$434+(AU441*(AS441-1)))</f>
        <v/>
      </c>
      <c r="AX441">
        <f>IF(AT441&gt;0,AV441+AT441,AV441)</f>
        <v/>
      </c>
      <c r="AY441">
        <f>IF(AU441&lt;0,AW441+AU441,AW441)</f>
        <v/>
      </c>
      <c r="BA441" s="14">
        <f>IFERROR(AX441-AQ441,"")</f>
        <v/>
      </c>
      <c r="BB441" s="14">
        <f>IFERROR(AY441-AR441,"")</f>
        <v/>
      </c>
      <c r="BD441">
        <f>AH441</f>
        <v/>
      </c>
      <c r="BE441">
        <f>AI441</f>
        <v/>
      </c>
      <c r="BF441">
        <f>AJ441</f>
        <v/>
      </c>
      <c r="BG441" s="14">
        <f>L441</f>
        <v/>
      </c>
      <c r="BH441" s="14">
        <f>IF(X441="","",X441)</f>
        <v/>
      </c>
      <c r="BI441" s="14">
        <f>IF(Y441="","",Y441)</f>
        <v/>
      </c>
      <c r="BJ441">
        <f>Z441</f>
        <v/>
      </c>
      <c r="BK441">
        <f>AA441</f>
        <v/>
      </c>
      <c r="BL441">
        <f>IFERROR(AX441,"")</f>
        <v/>
      </c>
      <c r="BM441">
        <f>IFERROR(AY441,"")</f>
        <v/>
      </c>
    </row>
    <row r="442" ht="14.25" customHeight="1">
      <c r="A442">
        <f>ALGLIB_SSA_XAUUSD!AA442</f>
        <v/>
      </c>
      <c r="B442">
        <f>IF($A442="","",INDEX(ALGLIB_SSA_XAUUSD!$B$2:$B$2401,MATCH($A442,ALGLIB_SSA_XAUUSD!$A$2:$A$2401,1)))</f>
        <v/>
      </c>
      <c r="C442">
        <f>IF($A442="","",INDEX(ALGLIB_SSA_XAUUSD!$C$2:$C$2401,MATCH($A442,ALGLIB_SSA_XAUUSD!$A$2:$A$2401,1)))</f>
        <v/>
      </c>
      <c r="D442" s="14">
        <f>IF($A442="","",INT((ROW()-2)/12)+1)</f>
        <v/>
      </c>
      <c r="E442" s="14">
        <f>IF(AND(E446&lt;&gt;"",D446=D434+1),E434+(E446-E434)*8/12,"")</f>
        <v/>
      </c>
      <c r="F442" s="14">
        <f>IF(AND(F446&lt;&gt;"",D446=D434+1),F434+(F446-F434)*8/12,"")</f>
        <v/>
      </c>
      <c r="G442" s="14">
        <f>IF(AND(G446&lt;&gt;"",D446=D434+1),G434+(G446-G434)*8/12,"")</f>
        <v/>
      </c>
      <c r="H442" s="14">
        <f>IF(AND(H446&lt;&gt;"",D446=D434+1),H434+(H446-H434)*8/12,"")</f>
        <v/>
      </c>
      <c r="I442" s="14">
        <f>IF(AND(L446&lt;&gt;"",D446=D434+1),I434+(I446-I434)*8/12,"")</f>
        <v/>
      </c>
      <c r="J442">
        <f>_xlfn.XLOOKUP($A442,ALGLIB_SSA_XAUUSD!$AA$2:$AA$2401,ALGLIB_SSA_XAUUSD!$P$2:$P$2401,"",0)</f>
        <v/>
      </c>
      <c r="K442">
        <f>_xlfn.XLOOKUP($A442,ALGLIB_SSA_XAUUSD!$AA$2:$AA$2401,ALGLIB_SSA_XAUUSD!$Q$2:$Q$2401,"",0)</f>
        <v/>
      </c>
      <c r="L442">
        <f>_xlfn.XLOOKUP($A442,ALGLIB_SSA_XAUUSD!$AA$2:$AA$2401,ALGLIB_SSA_XAUUSD!$R$2:$R$2401,"",0)</f>
        <v/>
      </c>
      <c r="M442">
        <f>_xlfn.XLOOKUP($A442,ALGLIB_SSA_XAUUSD!$AA$2:$AA$2401,ALGLIB_SSA_XAUUSD!$S$2:$S$2401,"",0)</f>
        <v/>
      </c>
      <c r="N442">
        <f>_xlfn.XLOOKUP($A442,ALGLIB_SSA_XAUUSD!$AA$2:$AA$2401,ALGLIB_SSA_XAUUSD!$T$2:$T$2401,"",0)</f>
        <v/>
      </c>
      <c r="O442">
        <f>_xlfn.XLOOKUP($A442,ALGLIB_SSA_XAUUSD!$AA$2:$AA$2401,ALGLIB_SSA_XAUUSD!$U$2:$U$2401,"",0)</f>
        <v/>
      </c>
      <c r="P442">
        <f>_xlfn.XLOOKUP($A442,ALGLIB_SSA_XAUUSD!$AA$2:$AA$2401,ALGLIB_SSA_XAUUSD!$V$2:$V$2401,"",0)</f>
        <v/>
      </c>
      <c r="S442">
        <f>A442</f>
        <v/>
      </c>
      <c r="T442">
        <f>J442</f>
        <v/>
      </c>
      <c r="U442">
        <f>K442</f>
        <v/>
      </c>
      <c r="V442" s="14">
        <f>IF($A442="","",MOD(ROW()-2,12)+1)</f>
        <v/>
      </c>
      <c r="W442">
        <f>L442</f>
        <v/>
      </c>
      <c r="X442" s="14">
        <f>IF(F442="","",F442)</f>
        <v/>
      </c>
      <c r="Y442" s="14">
        <f>IF(G442="","",G442)</f>
        <v/>
      </c>
      <c r="Z442">
        <f>M442</f>
        <v/>
      </c>
      <c r="AA442">
        <f>N442</f>
        <v/>
      </c>
      <c r="AB442" s="14">
        <f>IF(H442="","",H442)</f>
        <v/>
      </c>
      <c r="AC442">
        <f>O442</f>
        <v/>
      </c>
      <c r="AD442" s="14">
        <f>IF(I442="","",I442)</f>
        <v/>
      </c>
      <c r="AE442">
        <f>P442</f>
        <v/>
      </c>
      <c r="AH442">
        <f>IF(S442&lt;&gt;"",S442,AH441+900)</f>
        <v/>
      </c>
      <c r="AI442">
        <f>IF(T442&lt;&gt;"",T442,AI441)</f>
        <v/>
      </c>
      <c r="AJ442">
        <f>IF(U442&lt;&gt;"",U442,AJ441)</f>
        <v/>
      </c>
      <c r="AK442">
        <f>IF(W442&lt;&gt;"",W442,"")</f>
        <v/>
      </c>
      <c r="AL442" s="14">
        <f>IF(X442&lt;&gt;"",X442,"")</f>
        <v/>
      </c>
      <c r="AM442" s="14">
        <f>IF(Y442&lt;&gt;"",Y442,"")</f>
        <v/>
      </c>
      <c r="AN442" s="14">
        <f>IF(OR(AL442="",AM442=""),"",AL442-AM442)</f>
        <v/>
      </c>
      <c r="AO442">
        <f>IF(AN442="","",IF(AN442&gt;0,"Bullish","Bearish"))</f>
        <v/>
      </c>
      <c r="AP442">
        <f>IF(AO442="",AP441,AO442)</f>
        <v/>
      </c>
      <c r="AQ442" s="14">
        <f>IF(AB442&lt;&gt;"",AB442,"")</f>
        <v/>
      </c>
      <c r="AR442" s="14">
        <f>IF(AD442&lt;&gt;"",AD442,"")</f>
        <v/>
      </c>
      <c r="AS442">
        <f>IF(AS441+1=13,1,AS441+1)</f>
        <v/>
      </c>
      <c r="AT442">
        <f>IFERROR(IF(SLOPE($AQ$422:$AQ$433,$AS$422:$AS$433)&gt;0,MIN(3,ABS(SLOPE($AQ$422:$AQ$433,$AS$422:$AS$433))),IF(SLOPE($AQ$422:$AQ$433,$AS$422:$AS$433)&lt;-0.5,-0.5,0)),0)</f>
        <v/>
      </c>
      <c r="AU442">
        <f>IFERROR(IF(SLOPE($AR$422:$AR$433,$AS$422:$AS$433)&lt;0,MAX(-3,-ABS(SLOPE($AR$422:$AR$433,$AS$422:$AS$433))),IF(SLOPE($AR$422:$AR$433,$AS$422:$AS$433)&gt;0.5,0.5,0)),0)</f>
        <v/>
      </c>
      <c r="AV442">
        <f>($AQ$434+(AT442*(AS442-1)))</f>
        <v/>
      </c>
      <c r="AW442">
        <f>($AR$434+(AU442*(AS442-1)))</f>
        <v/>
      </c>
      <c r="AX442">
        <f>IF(AT442&gt;0,AV442+AT442,AV442)</f>
        <v/>
      </c>
      <c r="AY442">
        <f>IF(AU442&lt;0,AW442+AU442,AW442)</f>
        <v/>
      </c>
      <c r="BA442" s="14">
        <f>IFERROR(AX442-AQ442,"")</f>
        <v/>
      </c>
      <c r="BB442" s="14">
        <f>IFERROR(AY442-AR442,"")</f>
        <v/>
      </c>
      <c r="BD442">
        <f>AH442</f>
        <v/>
      </c>
      <c r="BE442">
        <f>AI442</f>
        <v/>
      </c>
      <c r="BF442">
        <f>AJ442</f>
        <v/>
      </c>
      <c r="BG442" s="14">
        <f>L442</f>
        <v/>
      </c>
      <c r="BH442" s="14">
        <f>IF(X442="","",X442)</f>
        <v/>
      </c>
      <c r="BI442" s="14">
        <f>IF(Y442="","",Y442)</f>
        <v/>
      </c>
      <c r="BJ442">
        <f>Z442</f>
        <v/>
      </c>
      <c r="BK442">
        <f>AA442</f>
        <v/>
      </c>
      <c r="BL442">
        <f>IFERROR(AX442,"")</f>
        <v/>
      </c>
      <c r="BM442">
        <f>IFERROR(AY442,"")</f>
        <v/>
      </c>
    </row>
    <row r="443" ht="14.25" customHeight="1">
      <c r="A443">
        <f>ALGLIB_SSA_XAUUSD!AA443</f>
        <v/>
      </c>
      <c r="B443">
        <f>IF($A443="","",INDEX(ALGLIB_SSA_XAUUSD!$B$2:$B$2401,MATCH($A443,ALGLIB_SSA_XAUUSD!$A$2:$A$2401,1)))</f>
        <v/>
      </c>
      <c r="C443">
        <f>IF($A443="","",INDEX(ALGLIB_SSA_XAUUSD!$C$2:$C$2401,MATCH($A443,ALGLIB_SSA_XAUUSD!$A$2:$A$2401,1)))</f>
        <v/>
      </c>
      <c r="D443" s="14">
        <f>IF($A443="","",INT((ROW()-2)/12)+1)</f>
        <v/>
      </c>
      <c r="E443" s="14">
        <f>IF(AND(E446&lt;&gt;"",D446=D434+1),E434+(E446-E434)*9/12,"")</f>
        <v/>
      </c>
      <c r="F443" s="14">
        <f>IF(AND(F446&lt;&gt;"",D446=D434+1),F434+(F446-F434)*9/12,"")</f>
        <v/>
      </c>
      <c r="G443" s="14">
        <f>IF(AND(G446&lt;&gt;"",D446=D434+1),G434+(G446-G434)*9/12,"")</f>
        <v/>
      </c>
      <c r="H443" s="14">
        <f>IF(AND(H446&lt;&gt;"",D446=D434+1),H434+(H446-H434)*9/12,"")</f>
        <v/>
      </c>
      <c r="I443" s="14">
        <f>IF(AND(L446&lt;&gt;"",D446=D434+1),I434+(I446-I434)*9/12,"")</f>
        <v/>
      </c>
      <c r="J443">
        <f>_xlfn.XLOOKUP($A443,ALGLIB_SSA_XAUUSD!$AA$2:$AA$2401,ALGLIB_SSA_XAUUSD!$P$2:$P$2401,"",0)</f>
        <v/>
      </c>
      <c r="K443">
        <f>_xlfn.XLOOKUP($A443,ALGLIB_SSA_XAUUSD!$AA$2:$AA$2401,ALGLIB_SSA_XAUUSD!$Q$2:$Q$2401,"",0)</f>
        <v/>
      </c>
      <c r="L443">
        <f>_xlfn.XLOOKUP($A443,ALGLIB_SSA_XAUUSD!$AA$2:$AA$2401,ALGLIB_SSA_XAUUSD!$R$2:$R$2401,"",0)</f>
        <v/>
      </c>
      <c r="M443">
        <f>_xlfn.XLOOKUP($A443,ALGLIB_SSA_XAUUSD!$AA$2:$AA$2401,ALGLIB_SSA_XAUUSD!$S$2:$S$2401,"",0)</f>
        <v/>
      </c>
      <c r="N443">
        <f>_xlfn.XLOOKUP($A443,ALGLIB_SSA_XAUUSD!$AA$2:$AA$2401,ALGLIB_SSA_XAUUSD!$T$2:$T$2401,"",0)</f>
        <v/>
      </c>
      <c r="O443">
        <f>_xlfn.XLOOKUP($A443,ALGLIB_SSA_XAUUSD!$AA$2:$AA$2401,ALGLIB_SSA_XAUUSD!$U$2:$U$2401,"",0)</f>
        <v/>
      </c>
      <c r="P443">
        <f>_xlfn.XLOOKUP($A443,ALGLIB_SSA_XAUUSD!$AA$2:$AA$2401,ALGLIB_SSA_XAUUSD!$V$2:$V$2401,"",0)</f>
        <v/>
      </c>
      <c r="S443">
        <f>A443</f>
        <v/>
      </c>
      <c r="T443">
        <f>J443</f>
        <v/>
      </c>
      <c r="U443">
        <f>K443</f>
        <v/>
      </c>
      <c r="V443" s="14">
        <f>IF($A443="","",MOD(ROW()-2,12)+1)</f>
        <v/>
      </c>
      <c r="W443">
        <f>L443</f>
        <v/>
      </c>
      <c r="X443" s="14">
        <f>IF(F443="","",F443)</f>
        <v/>
      </c>
      <c r="Y443" s="14">
        <f>IF(G443="","",G443)</f>
        <v/>
      </c>
      <c r="Z443">
        <f>M443</f>
        <v/>
      </c>
      <c r="AA443">
        <f>N443</f>
        <v/>
      </c>
      <c r="AB443" s="14">
        <f>IF(H443="","",H443)</f>
        <v/>
      </c>
      <c r="AC443">
        <f>O443</f>
        <v/>
      </c>
      <c r="AD443" s="14">
        <f>IF(I443="","",I443)</f>
        <v/>
      </c>
      <c r="AE443">
        <f>P443</f>
        <v/>
      </c>
      <c r="AH443">
        <f>IF(S443&lt;&gt;"",S443,AH442+900)</f>
        <v/>
      </c>
      <c r="AI443">
        <f>IF(T443&lt;&gt;"",T443,AI442)</f>
        <v/>
      </c>
      <c r="AJ443">
        <f>IF(U443&lt;&gt;"",U443,AJ442)</f>
        <v/>
      </c>
      <c r="AK443">
        <f>IF(W443&lt;&gt;"",W443,"")</f>
        <v/>
      </c>
      <c r="AL443" s="14">
        <f>IF(X443&lt;&gt;"",X443,"")</f>
        <v/>
      </c>
      <c r="AM443" s="14">
        <f>IF(Y443&lt;&gt;"",Y443,"")</f>
        <v/>
      </c>
      <c r="AN443" s="14">
        <f>IF(OR(AL443="",AM443=""),"",AL443-AM443)</f>
        <v/>
      </c>
      <c r="AO443">
        <f>IF(AN443="","",IF(AN443&gt;0,"Bullish","Bearish"))</f>
        <v/>
      </c>
      <c r="AP443">
        <f>IF(AO443="",AP442,AO443)</f>
        <v/>
      </c>
      <c r="AQ443" s="14">
        <f>IF(AB443&lt;&gt;"",AB443,"")</f>
        <v/>
      </c>
      <c r="AR443" s="14">
        <f>IF(AD443&lt;&gt;"",AD443,"")</f>
        <v/>
      </c>
      <c r="AS443">
        <f>IF(AS442+1=13,1,AS442+1)</f>
        <v/>
      </c>
      <c r="AT443">
        <f>IFERROR(IF(SLOPE($AQ$422:$AQ$433,$AS$422:$AS$433)&gt;0,MIN(3,ABS(SLOPE($AQ$422:$AQ$433,$AS$422:$AS$433))),IF(SLOPE($AQ$422:$AQ$433,$AS$422:$AS$433)&lt;-0.5,-0.5,0)),0)</f>
        <v/>
      </c>
      <c r="AU443">
        <f>IFERROR(IF(SLOPE($AR$422:$AR$433,$AS$422:$AS$433)&lt;0,MAX(-3,-ABS(SLOPE($AR$422:$AR$433,$AS$422:$AS$433))),IF(SLOPE($AR$422:$AR$433,$AS$422:$AS$433)&gt;0.5,0.5,0)),0)</f>
        <v/>
      </c>
      <c r="AV443">
        <f>($AQ$434+(AT443*(AS443-1)))</f>
        <v/>
      </c>
      <c r="AW443">
        <f>($AR$434+(AU443*(AS443-1)))</f>
        <v/>
      </c>
      <c r="AX443">
        <f>IF(AT443&gt;0,AV443+AT443,AV443)</f>
        <v/>
      </c>
      <c r="AY443">
        <f>IF(AU443&lt;0,AW443+AU443,AW443)</f>
        <v/>
      </c>
      <c r="BA443" s="14">
        <f>IFERROR(AX443-AQ443,"")</f>
        <v/>
      </c>
      <c r="BB443" s="14">
        <f>IFERROR(AY443-AR443,"")</f>
        <v/>
      </c>
      <c r="BD443">
        <f>AH443</f>
        <v/>
      </c>
      <c r="BE443">
        <f>AI443</f>
        <v/>
      </c>
      <c r="BF443">
        <f>AJ443</f>
        <v/>
      </c>
      <c r="BG443" s="14">
        <f>L443</f>
        <v/>
      </c>
      <c r="BH443" s="14">
        <f>IF(X443="","",X443)</f>
        <v/>
      </c>
      <c r="BI443" s="14">
        <f>IF(Y443="","",Y443)</f>
        <v/>
      </c>
      <c r="BJ443">
        <f>Z443</f>
        <v/>
      </c>
      <c r="BK443">
        <f>AA443</f>
        <v/>
      </c>
      <c r="BL443">
        <f>IFERROR(AX443,"")</f>
        <v/>
      </c>
      <c r="BM443">
        <f>IFERROR(AY443,"")</f>
        <v/>
      </c>
    </row>
    <row r="444" ht="14.25" customHeight="1">
      <c r="A444">
        <f>ALGLIB_SSA_XAUUSD!AA444</f>
        <v/>
      </c>
      <c r="B444">
        <f>IF($A444="","",INDEX(ALGLIB_SSA_XAUUSD!$B$2:$B$2401,MATCH($A444,ALGLIB_SSA_XAUUSD!$A$2:$A$2401,1)))</f>
        <v/>
      </c>
      <c r="C444">
        <f>IF($A444="","",INDEX(ALGLIB_SSA_XAUUSD!$C$2:$C$2401,MATCH($A444,ALGLIB_SSA_XAUUSD!$A$2:$A$2401,1)))</f>
        <v/>
      </c>
      <c r="D444" s="14">
        <f>IF($A444="","",INT((ROW()-2)/12)+1)</f>
        <v/>
      </c>
      <c r="E444" s="14">
        <f>IF(AND(E446&lt;&gt;"",D446=D434+1),E434+(E446-E434)*10/12,"")</f>
        <v/>
      </c>
      <c r="F444" s="14">
        <f>IF(AND(F446&lt;&gt;"",D446=D434+1),F434+(F446-F434)*10/12,"")</f>
        <v/>
      </c>
      <c r="G444" s="14">
        <f>IF(AND(G446&lt;&gt;"",D446=D434+1),G434+(G446-G434)*10/12,"")</f>
        <v/>
      </c>
      <c r="H444" s="14">
        <f>IF(AND(H446&lt;&gt;"",D446=D434+1),H434+(H446-H434)*10/12,"")</f>
        <v/>
      </c>
      <c r="I444" s="14">
        <f>IF(AND(L446&lt;&gt;"",D446=D434+1),I434+(I446-I434)*10/12,"")</f>
        <v/>
      </c>
      <c r="J444">
        <f>_xlfn.XLOOKUP($A444,ALGLIB_SSA_XAUUSD!$AA$2:$AA$2401,ALGLIB_SSA_XAUUSD!$P$2:$P$2401,"",0)</f>
        <v/>
      </c>
      <c r="K444">
        <f>_xlfn.XLOOKUP($A444,ALGLIB_SSA_XAUUSD!$AA$2:$AA$2401,ALGLIB_SSA_XAUUSD!$Q$2:$Q$2401,"",0)</f>
        <v/>
      </c>
      <c r="L444">
        <f>_xlfn.XLOOKUP($A444,ALGLIB_SSA_XAUUSD!$AA$2:$AA$2401,ALGLIB_SSA_XAUUSD!$R$2:$R$2401,"",0)</f>
        <v/>
      </c>
      <c r="M444">
        <f>_xlfn.XLOOKUP($A444,ALGLIB_SSA_XAUUSD!$AA$2:$AA$2401,ALGLIB_SSA_XAUUSD!$S$2:$S$2401,"",0)</f>
        <v/>
      </c>
      <c r="N444">
        <f>_xlfn.XLOOKUP($A444,ALGLIB_SSA_XAUUSD!$AA$2:$AA$2401,ALGLIB_SSA_XAUUSD!$T$2:$T$2401,"",0)</f>
        <v/>
      </c>
      <c r="O444">
        <f>_xlfn.XLOOKUP($A444,ALGLIB_SSA_XAUUSD!$AA$2:$AA$2401,ALGLIB_SSA_XAUUSD!$U$2:$U$2401,"",0)</f>
        <v/>
      </c>
      <c r="P444">
        <f>_xlfn.XLOOKUP($A444,ALGLIB_SSA_XAUUSD!$AA$2:$AA$2401,ALGLIB_SSA_XAUUSD!$V$2:$V$2401,"",0)</f>
        <v/>
      </c>
      <c r="S444">
        <f>A444</f>
        <v/>
      </c>
      <c r="T444">
        <f>J444</f>
        <v/>
      </c>
      <c r="U444">
        <f>K444</f>
        <v/>
      </c>
      <c r="V444" s="14">
        <f>IF($A444="","",MOD(ROW()-2,12)+1)</f>
        <v/>
      </c>
      <c r="W444">
        <f>L444</f>
        <v/>
      </c>
      <c r="X444" s="14">
        <f>IF(F444="","",F444)</f>
        <v/>
      </c>
      <c r="Y444" s="14">
        <f>IF(G444="","",G444)</f>
        <v/>
      </c>
      <c r="Z444">
        <f>M444</f>
        <v/>
      </c>
      <c r="AA444">
        <f>N444</f>
        <v/>
      </c>
      <c r="AB444" s="14">
        <f>IF(H444="","",H444)</f>
        <v/>
      </c>
      <c r="AC444">
        <f>O444</f>
        <v/>
      </c>
      <c r="AD444" s="14">
        <f>IF(I444="","",I444)</f>
        <v/>
      </c>
      <c r="AE444">
        <f>P444</f>
        <v/>
      </c>
      <c r="AH444">
        <f>IF(S444&lt;&gt;"",S444,AH443+900)</f>
        <v/>
      </c>
      <c r="AI444">
        <f>IF(T444&lt;&gt;"",T444,AI443)</f>
        <v/>
      </c>
      <c r="AJ444">
        <f>IF(U444&lt;&gt;"",U444,AJ443)</f>
        <v/>
      </c>
      <c r="AK444">
        <f>IF(W444&lt;&gt;"",W444,"")</f>
        <v/>
      </c>
      <c r="AL444" s="14">
        <f>IF(X444&lt;&gt;"",X444,"")</f>
        <v/>
      </c>
      <c r="AM444" s="14">
        <f>IF(Y444&lt;&gt;"",Y444,"")</f>
        <v/>
      </c>
      <c r="AN444" s="14">
        <f>IF(OR(AL444="",AM444=""),"",AL444-AM444)</f>
        <v/>
      </c>
      <c r="AO444">
        <f>IF(AN444="","",IF(AN444&gt;0,"Bullish","Bearish"))</f>
        <v/>
      </c>
      <c r="AP444">
        <f>IF(AO444="",AP443,AO444)</f>
        <v/>
      </c>
      <c r="AQ444" s="14">
        <f>IF(AB444&lt;&gt;"",AB444,"")</f>
        <v/>
      </c>
      <c r="AR444" s="14">
        <f>IF(AD444&lt;&gt;"",AD444,"")</f>
        <v/>
      </c>
      <c r="AS444">
        <f>IF(AS443+1=13,1,AS443+1)</f>
        <v/>
      </c>
      <c r="AT444">
        <f>IFERROR(IF(SLOPE($AQ$422:$AQ$433,$AS$422:$AS$433)&gt;0,MIN(3,ABS(SLOPE($AQ$422:$AQ$433,$AS$422:$AS$433))),IF(SLOPE($AQ$422:$AQ$433,$AS$422:$AS$433)&lt;-0.5,-0.5,0)),0)</f>
        <v/>
      </c>
      <c r="AU444">
        <f>IFERROR(IF(SLOPE($AR$422:$AR$433,$AS$422:$AS$433)&lt;0,MAX(-3,-ABS(SLOPE($AR$422:$AR$433,$AS$422:$AS$433))),IF(SLOPE($AR$422:$AR$433,$AS$422:$AS$433)&gt;0.5,0.5,0)),0)</f>
        <v/>
      </c>
      <c r="AV444">
        <f>($AQ$434+(AT444*(AS444-1)))</f>
        <v/>
      </c>
      <c r="AW444">
        <f>($AR$434+(AU444*(AS444-1)))</f>
        <v/>
      </c>
      <c r="AX444">
        <f>IF(AT444&gt;0,AV444+AT444,AV444)</f>
        <v/>
      </c>
      <c r="AY444">
        <f>IF(AU444&lt;0,AW444+AU444,AW444)</f>
        <v/>
      </c>
      <c r="BA444" s="14">
        <f>IFERROR(AX444-AQ444,"")</f>
        <v/>
      </c>
      <c r="BB444" s="14">
        <f>IFERROR(AY444-AR444,"")</f>
        <v/>
      </c>
      <c r="BD444">
        <f>AH444</f>
        <v/>
      </c>
      <c r="BE444">
        <f>AI444</f>
        <v/>
      </c>
      <c r="BF444">
        <f>AJ444</f>
        <v/>
      </c>
      <c r="BG444" s="14">
        <f>L444</f>
        <v/>
      </c>
      <c r="BH444" s="14">
        <f>IF(X444="","",X444)</f>
        <v/>
      </c>
      <c r="BI444" s="14">
        <f>IF(Y444="","",Y444)</f>
        <v/>
      </c>
      <c r="BJ444">
        <f>Z444</f>
        <v/>
      </c>
      <c r="BK444">
        <f>AA444</f>
        <v/>
      </c>
      <c r="BL444">
        <f>IFERROR(AX444,"")</f>
        <v/>
      </c>
      <c r="BM444">
        <f>IFERROR(AY444,"")</f>
        <v/>
      </c>
    </row>
    <row r="445" ht="14.25" customHeight="1">
      <c r="A445">
        <f>ALGLIB_SSA_XAUUSD!AA445</f>
        <v/>
      </c>
      <c r="B445">
        <f>IF($A445="","",INDEX(ALGLIB_SSA_XAUUSD!$B$2:$B$2401,MATCH($A445,ALGLIB_SSA_XAUUSD!$A$2:$A$2401,1)))</f>
        <v/>
      </c>
      <c r="C445">
        <f>IF($A445="","",INDEX(ALGLIB_SSA_XAUUSD!$C$2:$C$2401,MATCH($A445,ALGLIB_SSA_XAUUSD!$A$2:$A$2401,1)))</f>
        <v/>
      </c>
      <c r="D445" s="14">
        <f>IF($A445="","",INT((ROW()-2)/12)+1)</f>
        <v/>
      </c>
      <c r="E445" s="14">
        <f>IF(AND(E446&lt;&gt;"",D446=D434+1),E434+(E446-E434)*11/12,"")</f>
        <v/>
      </c>
      <c r="F445" s="14">
        <f>IF(AND(F446&lt;&gt;"",D446=D434+1),F434+(F446-F434)*11/12,"")</f>
        <v/>
      </c>
      <c r="G445" s="14">
        <f>IF(AND(G446&lt;&gt;"",D446=D434+1),G434+(G446-G434)*11/12,"")</f>
        <v/>
      </c>
      <c r="H445" s="14">
        <f>IF(AND(H446&lt;&gt;"",D446=D434+1),H434+(H446-H434)*11/12,"")</f>
        <v/>
      </c>
      <c r="I445" s="14">
        <f>IF(AND(L446&lt;&gt;"",D446=D434+1),I434+(I446-I434)*11/12,"")</f>
        <v/>
      </c>
      <c r="J445">
        <f>_xlfn.XLOOKUP($A445,ALGLIB_SSA_XAUUSD!$AA$2:$AA$2401,ALGLIB_SSA_XAUUSD!$P$2:$P$2401,"",0)</f>
        <v/>
      </c>
      <c r="K445">
        <f>_xlfn.XLOOKUP($A445,ALGLIB_SSA_XAUUSD!$AA$2:$AA$2401,ALGLIB_SSA_XAUUSD!$Q$2:$Q$2401,"",0)</f>
        <v/>
      </c>
      <c r="L445">
        <f>_xlfn.XLOOKUP($A445,ALGLIB_SSA_XAUUSD!$AA$2:$AA$2401,ALGLIB_SSA_XAUUSD!$R$2:$R$2401,"",0)</f>
        <v/>
      </c>
      <c r="M445">
        <f>_xlfn.XLOOKUP($A445,ALGLIB_SSA_XAUUSD!$AA$2:$AA$2401,ALGLIB_SSA_XAUUSD!$S$2:$S$2401,"",0)</f>
        <v/>
      </c>
      <c r="N445">
        <f>_xlfn.XLOOKUP($A445,ALGLIB_SSA_XAUUSD!$AA$2:$AA$2401,ALGLIB_SSA_XAUUSD!$T$2:$T$2401,"",0)</f>
        <v/>
      </c>
      <c r="O445">
        <f>_xlfn.XLOOKUP($A445,ALGLIB_SSA_XAUUSD!$AA$2:$AA$2401,ALGLIB_SSA_XAUUSD!$U$2:$U$2401,"",0)</f>
        <v/>
      </c>
      <c r="P445">
        <f>_xlfn.XLOOKUP($A445,ALGLIB_SSA_XAUUSD!$AA$2:$AA$2401,ALGLIB_SSA_XAUUSD!$V$2:$V$2401,"",0)</f>
        <v/>
      </c>
      <c r="S445">
        <f>A445</f>
        <v/>
      </c>
      <c r="T445">
        <f>J445</f>
        <v/>
      </c>
      <c r="U445">
        <f>K445</f>
        <v/>
      </c>
      <c r="V445" s="14">
        <f>IF($A445="","",MOD(ROW()-2,12)+1)</f>
        <v/>
      </c>
      <c r="W445">
        <f>L445</f>
        <v/>
      </c>
      <c r="X445" s="14">
        <f>IF(F445="","",F445)</f>
        <v/>
      </c>
      <c r="Y445" s="14">
        <f>IF(G445="","",G445)</f>
        <v/>
      </c>
      <c r="Z445">
        <f>M445</f>
        <v/>
      </c>
      <c r="AA445">
        <f>N445</f>
        <v/>
      </c>
      <c r="AB445" s="14">
        <f>IF(H445="","",H445)</f>
        <v/>
      </c>
      <c r="AC445">
        <f>O445</f>
        <v/>
      </c>
      <c r="AD445" s="14">
        <f>IF(I445="","",I445)</f>
        <v/>
      </c>
      <c r="AE445">
        <f>P445</f>
        <v/>
      </c>
      <c r="AH445">
        <f>IF(S445&lt;&gt;"",S445,AH444+900)</f>
        <v/>
      </c>
      <c r="AI445">
        <f>IF(T445&lt;&gt;"",T445,AI444)</f>
        <v/>
      </c>
      <c r="AJ445">
        <f>IF(U445&lt;&gt;"",U445,AJ444)</f>
        <v/>
      </c>
      <c r="AK445">
        <f>IF(W445&lt;&gt;"",W445,"")</f>
        <v/>
      </c>
      <c r="AL445" s="14">
        <f>IF(X445&lt;&gt;"",X445,"")</f>
        <v/>
      </c>
      <c r="AM445" s="14">
        <f>IF(Y445&lt;&gt;"",Y445,"")</f>
        <v/>
      </c>
      <c r="AN445" s="14">
        <f>IF(OR(AL445="",AM445=""),"",AL445-AM445)</f>
        <v/>
      </c>
      <c r="AO445">
        <f>IF(AN445="","",IF(AN445&gt;0,"Bullish","Bearish"))</f>
        <v/>
      </c>
      <c r="AP445">
        <f>IF(AO445="",AP444,AO445)</f>
        <v/>
      </c>
      <c r="AQ445" s="14">
        <f>IF(AB445&lt;&gt;"",AB445,"")</f>
        <v/>
      </c>
      <c r="AR445" s="14">
        <f>IF(AD445&lt;&gt;"",AD445,"")</f>
        <v/>
      </c>
      <c r="AS445">
        <f>IF(AS444+1=13,1,AS444+1)</f>
        <v/>
      </c>
      <c r="AT445">
        <f>IFERROR(IF(SLOPE($AQ$422:$AQ$433,$AS$422:$AS$433)&gt;0,MIN(3,ABS(SLOPE($AQ$422:$AQ$433,$AS$422:$AS$433))),IF(SLOPE($AQ$422:$AQ$433,$AS$422:$AS$433)&lt;-0.5,-0.5,0)),0)</f>
        <v/>
      </c>
      <c r="AU445">
        <f>IFERROR(IF(SLOPE($AR$422:$AR$433,$AS$422:$AS$433)&lt;0,MAX(-3,-ABS(SLOPE($AR$422:$AR$433,$AS$422:$AS$433))),IF(SLOPE($AR$422:$AR$433,$AS$422:$AS$433)&gt;0.5,0.5,0)),0)</f>
        <v/>
      </c>
      <c r="AV445">
        <f>($AQ$434+(AT445*(AS445-1)))</f>
        <v/>
      </c>
      <c r="AW445">
        <f>($AR$434+(AU445*(AS445-1)))</f>
        <v/>
      </c>
      <c r="AX445">
        <f>IF(AT445&gt;0,AV445+AT445,AV445)</f>
        <v/>
      </c>
      <c r="AY445">
        <f>IF(AU445&lt;0,AW445+AU445,AW445)</f>
        <v/>
      </c>
      <c r="BA445" s="14">
        <f>IFERROR(AX445-AQ445,"")</f>
        <v/>
      </c>
      <c r="BB445" s="14">
        <f>IFERROR(AY445-AR445,"")</f>
        <v/>
      </c>
      <c r="BD445">
        <f>AH445</f>
        <v/>
      </c>
      <c r="BE445">
        <f>AI445</f>
        <v/>
      </c>
      <c r="BF445">
        <f>AJ445</f>
        <v/>
      </c>
      <c r="BG445" s="14">
        <f>L445</f>
        <v/>
      </c>
      <c r="BH445" s="14">
        <f>IF(X445="","",X445)</f>
        <v/>
      </c>
      <c r="BI445" s="14">
        <f>IF(Y445="","",Y445)</f>
        <v/>
      </c>
      <c r="BJ445">
        <f>Z445</f>
        <v/>
      </c>
      <c r="BK445">
        <f>AA445</f>
        <v/>
      </c>
      <c r="BL445">
        <f>IFERROR(AX445,"")</f>
        <v/>
      </c>
      <c r="BM445">
        <f>IFERROR(AY445,"")</f>
        <v/>
      </c>
    </row>
    <row r="446" ht="14.25" customHeight="1">
      <c r="A446">
        <f>ALGLIB_SSA_XAUUSD!AA446</f>
        <v/>
      </c>
      <c r="B446">
        <f>IF($A446="","",INDEX(ALGLIB_SSA_XAUUSD!$B$2:$B$2401,MATCH($A446,ALGLIB_SSA_XAUUSD!$A$2:$A$2401,1)))</f>
        <v/>
      </c>
      <c r="C446">
        <f>IF($A446="","",INDEX(ALGLIB_SSA_XAUUSD!$C$2:$C$2401,MATCH($A446,ALGLIB_SSA_XAUUSD!$A$2:$A$2401,1)))</f>
        <v/>
      </c>
      <c r="D446" s="14">
        <f>IF($A446="","",INT((ROW()-2)/12)+1)</f>
        <v/>
      </c>
      <c r="E446" s="14">
        <f>IF($A446="","",INDEX(ALGLIB_SSA_XAUUSD!$D$2:$D$2401,MATCH($A446,ALGLIB_SSA_XAUUSD!$A$2:$A$2401,1)))</f>
        <v/>
      </c>
      <c r="F446" s="14">
        <f>IF($A446="","",INDEX(ALGLIB_SSA_XAUUSD!$E$2:$E$2401,MATCH($A446,ALGLIB_SSA_XAUUSD!$A$2:$A$2401,1)))</f>
        <v/>
      </c>
      <c r="G446" s="14">
        <f>IF($A446="","",INDEX(ALGLIB_SSA_XAUUSD!$F$2:$F$2401,MATCH($A446,ALGLIB_SSA_XAUUSD!$A$2:$A$2401,1)))</f>
        <v/>
      </c>
      <c r="H446" s="14">
        <f>IF($A446="","",INDEX(ALGLIB_SSA_XAUUSD!$G$2:$G$2401,MATCH($A446,ALGLIB_SSA_XAUUSD!$A$2:$A$2401,1)))</f>
        <v/>
      </c>
      <c r="I446" s="14">
        <f>IF($A446="","",INDEX(ALGLIB_SSA_XAUUSD!$H$2:$H$2401,MATCH($A446,ALGLIB_SSA_XAUUSD!$A$2:$A$2401,1)))</f>
        <v/>
      </c>
      <c r="J446">
        <f>_xlfn.XLOOKUP($A446,ALGLIB_SSA_XAUUSD!$AA$2:$AA$2401,ALGLIB_SSA_XAUUSD!$P$2:$P$2401,"",0)</f>
        <v/>
      </c>
      <c r="K446">
        <f>_xlfn.XLOOKUP($A446,ALGLIB_SSA_XAUUSD!$AA$2:$AA$2401,ALGLIB_SSA_XAUUSD!$Q$2:$Q$2401,"",0)</f>
        <v/>
      </c>
      <c r="L446">
        <f>_xlfn.XLOOKUP($A446,ALGLIB_SSA_XAUUSD!$AA$2:$AA$2401,ALGLIB_SSA_XAUUSD!$R$2:$R$2401,"",0)</f>
        <v/>
      </c>
      <c r="M446">
        <f>_xlfn.XLOOKUP($A446,ALGLIB_SSA_XAUUSD!$AA$2:$AA$2401,ALGLIB_SSA_XAUUSD!$S$2:$S$2401,"",0)</f>
        <v/>
      </c>
      <c r="N446">
        <f>_xlfn.XLOOKUP($A446,ALGLIB_SSA_XAUUSD!$AA$2:$AA$2401,ALGLIB_SSA_XAUUSD!$T$2:$T$2401,"",0)</f>
        <v/>
      </c>
      <c r="O446">
        <f>_xlfn.XLOOKUP($A446,ALGLIB_SSA_XAUUSD!$AA$2:$AA$2401,ALGLIB_SSA_XAUUSD!$U$2:$U$2401,"",0)</f>
        <v/>
      </c>
      <c r="P446">
        <f>_xlfn.XLOOKUP($A446,ALGLIB_SSA_XAUUSD!$AA$2:$AA$2401,ALGLIB_SSA_XAUUSD!$V$2:$V$2401,"",0)</f>
        <v/>
      </c>
      <c r="S446">
        <f>A446</f>
        <v/>
      </c>
      <c r="T446">
        <f>J446</f>
        <v/>
      </c>
      <c r="U446">
        <f>K446</f>
        <v/>
      </c>
      <c r="V446" s="14">
        <f>IF($A446="","",MOD(ROW()-2,12)+1)</f>
        <v/>
      </c>
      <c r="W446">
        <f>L446</f>
        <v/>
      </c>
      <c r="X446" s="14">
        <f>IF(F446="","",F446)</f>
        <v/>
      </c>
      <c r="Y446" s="14">
        <f>IF(G446="","",G446)</f>
        <v/>
      </c>
      <c r="Z446">
        <f>M446</f>
        <v/>
      </c>
      <c r="AA446">
        <f>N446</f>
        <v/>
      </c>
      <c r="AB446" s="14">
        <f>IF(H446="","",H446)</f>
        <v/>
      </c>
      <c r="AC446">
        <f>O446</f>
        <v/>
      </c>
      <c r="AD446" s="14">
        <f>IF(I446="","",I446)</f>
        <v/>
      </c>
      <c r="AE446">
        <f>P446</f>
        <v/>
      </c>
      <c r="AH446">
        <f>IF(S446&lt;&gt;"",S446,AH445+900)</f>
        <v/>
      </c>
      <c r="AI446">
        <f>IF(T446&lt;&gt;"",T446,AI445)</f>
        <v/>
      </c>
      <c r="AJ446">
        <f>IF(U446&lt;&gt;"",U446,AJ445)</f>
        <v/>
      </c>
      <c r="AK446">
        <f>IF(W446&lt;&gt;"",W446,"")</f>
        <v/>
      </c>
      <c r="AL446" s="14">
        <f>IF(X446&lt;&gt;"",X446,"")</f>
        <v/>
      </c>
      <c r="AM446" s="14">
        <f>IF(Y446&lt;&gt;"",Y446,"")</f>
        <v/>
      </c>
      <c r="AN446" s="14">
        <f>IF(OR(AL446="",AM446=""),"",AL446-AM446)</f>
        <v/>
      </c>
      <c r="AO446">
        <f>IF(AN446="","",IF(AN446&gt;0,"Bullish","Bearish"))</f>
        <v/>
      </c>
      <c r="AP446">
        <f>IF(AO446="",AP445,AO446)</f>
        <v/>
      </c>
      <c r="AQ446" s="14">
        <f>IF(AB446&lt;&gt;"",AB446,"")</f>
        <v/>
      </c>
      <c r="AR446" s="14">
        <f>IF(AD446&lt;&gt;"",AD446,"")</f>
        <v/>
      </c>
      <c r="AS446">
        <f>IF(AS445+1=13,1,AS445+1)</f>
        <v/>
      </c>
      <c r="AT446">
        <f>IFERROR(IF(SLOPE($AQ$434:$AQ$445,$AS$434:$AS$445)&gt;0,MIN(3,ABS(SLOPE($AQ$434:$AQ$445,$AS$434:$AS$445))),IF(SLOPE($AQ$434:$AQ$445,$AS$434:$AS$445)&lt;-0.5,-0.5,0)),0)</f>
        <v/>
      </c>
      <c r="AU446">
        <f>IFERROR(IF(SLOPE($AR$434:$AR$445,$AS$434:$AS$445)&lt;0,MAX(-3,-ABS(SLOPE($AR$434:$AR$445,$AS$434:$AS$445))),IF(SLOPE($AR$434:$AR$445,$AS$434:$AS$445)&gt;0.5,0.5,0)),0)</f>
        <v/>
      </c>
      <c r="AV446">
        <f>($AQ$446+(AT446*(AS446-1)))</f>
        <v/>
      </c>
      <c r="AW446">
        <f>($AR$446+(AU446*(AS446-1)))</f>
        <v/>
      </c>
      <c r="AX446">
        <f>IF(AT446&gt;0,AV446+AT446,AV446)</f>
        <v/>
      </c>
      <c r="AY446">
        <f>IF(AU446&lt;0,AW446+AU446,AW446)</f>
        <v/>
      </c>
      <c r="BA446" s="14">
        <f>IFERROR(AX446-AQ446,"")</f>
        <v/>
      </c>
      <c r="BB446" s="14">
        <f>IFERROR(AY446-AR446,"")</f>
        <v/>
      </c>
      <c r="BD446">
        <f>AH446</f>
        <v/>
      </c>
      <c r="BE446">
        <f>AI446</f>
        <v/>
      </c>
      <c r="BF446">
        <f>AJ446</f>
        <v/>
      </c>
      <c r="BG446" s="14">
        <f>L446</f>
        <v/>
      </c>
      <c r="BH446" s="14">
        <f>IF(X446="","",X446)</f>
        <v/>
      </c>
      <c r="BI446" s="14">
        <f>IF(Y446="","",Y446)</f>
        <v/>
      </c>
      <c r="BJ446">
        <f>Z446</f>
        <v/>
      </c>
      <c r="BK446">
        <f>AA446</f>
        <v/>
      </c>
      <c r="BL446">
        <f>IFERROR(AX446,"")</f>
        <v/>
      </c>
      <c r="BM446">
        <f>IFERROR(AY446,"")</f>
        <v/>
      </c>
    </row>
    <row r="447" ht="14.25" customHeight="1">
      <c r="A447">
        <f>ALGLIB_SSA_XAUUSD!AA447</f>
        <v/>
      </c>
      <c r="B447">
        <f>IF($A447="","",INDEX(ALGLIB_SSA_XAUUSD!$B$2:$B$2401,MATCH($A447,ALGLIB_SSA_XAUUSD!$A$2:$A$2401,1)))</f>
        <v/>
      </c>
      <c r="C447">
        <f>IF($A447="","",INDEX(ALGLIB_SSA_XAUUSD!$C$2:$C$2401,MATCH($A447,ALGLIB_SSA_XAUUSD!$A$2:$A$2401,1)))</f>
        <v/>
      </c>
      <c r="D447" s="14">
        <f>IF($A447="","",INT((ROW()-2)/12)+1)</f>
        <v/>
      </c>
      <c r="E447" s="14">
        <f>IF(AND(E458&lt;&gt;"",D458=D446+1),E446+(E458-E446)*1/12,"")</f>
        <v/>
      </c>
      <c r="F447" s="14">
        <f>IF(AND(F458&lt;&gt;"",D458=D446+1),F446+(F458-F446)*1/12,"")</f>
        <v/>
      </c>
      <c r="G447" s="14">
        <f>IF(AND(G458&lt;&gt;"",D458=D446+1),G446+(G458-G446)*1/12,"")</f>
        <v/>
      </c>
      <c r="H447" s="14">
        <f>IF(AND(H458&lt;&gt;"",D458=D446+1),H446+(H458-H446)*1/12,"")</f>
        <v/>
      </c>
      <c r="I447" s="14">
        <f>IF(AND(L458&lt;&gt;"",D458=D446+1),I446+(I458-I446)*1/12,"")</f>
        <v/>
      </c>
      <c r="J447">
        <f>_xlfn.XLOOKUP($A447,ALGLIB_SSA_XAUUSD!$AA$2:$AA$2401,ALGLIB_SSA_XAUUSD!$P$2:$P$2401,"",0)</f>
        <v/>
      </c>
      <c r="K447">
        <f>_xlfn.XLOOKUP($A447,ALGLIB_SSA_XAUUSD!$AA$2:$AA$2401,ALGLIB_SSA_XAUUSD!$Q$2:$Q$2401,"",0)</f>
        <v/>
      </c>
      <c r="L447">
        <f>_xlfn.XLOOKUP($A447,ALGLIB_SSA_XAUUSD!$AA$2:$AA$2401,ALGLIB_SSA_XAUUSD!$R$2:$R$2401,"",0)</f>
        <v/>
      </c>
      <c r="M447">
        <f>_xlfn.XLOOKUP($A447,ALGLIB_SSA_XAUUSD!$AA$2:$AA$2401,ALGLIB_SSA_XAUUSD!$S$2:$S$2401,"",0)</f>
        <v/>
      </c>
      <c r="N447">
        <f>_xlfn.XLOOKUP($A447,ALGLIB_SSA_XAUUSD!$AA$2:$AA$2401,ALGLIB_SSA_XAUUSD!$T$2:$T$2401,"",0)</f>
        <v/>
      </c>
      <c r="O447">
        <f>_xlfn.XLOOKUP($A447,ALGLIB_SSA_XAUUSD!$AA$2:$AA$2401,ALGLIB_SSA_XAUUSD!$U$2:$U$2401,"",0)</f>
        <v/>
      </c>
      <c r="P447">
        <f>_xlfn.XLOOKUP($A447,ALGLIB_SSA_XAUUSD!$AA$2:$AA$2401,ALGLIB_SSA_XAUUSD!$V$2:$V$2401,"",0)</f>
        <v/>
      </c>
      <c r="S447">
        <f>A447</f>
        <v/>
      </c>
      <c r="T447">
        <f>J447</f>
        <v/>
      </c>
      <c r="U447">
        <f>K447</f>
        <v/>
      </c>
      <c r="V447" s="14">
        <f>IF($A447="","",MOD(ROW()-2,12)+1)</f>
        <v/>
      </c>
      <c r="W447">
        <f>L447</f>
        <v/>
      </c>
      <c r="X447" s="14">
        <f>IF(F447="","",F447)</f>
        <v/>
      </c>
      <c r="Y447" s="14">
        <f>IF(G447="","",G447)</f>
        <v/>
      </c>
      <c r="Z447">
        <f>M447</f>
        <v/>
      </c>
      <c r="AA447">
        <f>N447</f>
        <v/>
      </c>
      <c r="AB447" s="14">
        <f>IF(H447="","",H447)</f>
        <v/>
      </c>
      <c r="AC447">
        <f>O447</f>
        <v/>
      </c>
      <c r="AD447" s="14">
        <f>IF(I447="","",I447)</f>
        <v/>
      </c>
      <c r="AE447">
        <f>P447</f>
        <v/>
      </c>
      <c r="AH447">
        <f>IF(S447&lt;&gt;"",S447,AH446+900)</f>
        <v/>
      </c>
      <c r="AI447">
        <f>IF(T447&lt;&gt;"",T447,AI446)</f>
        <v/>
      </c>
      <c r="AJ447">
        <f>IF(U447&lt;&gt;"",U447,AJ446)</f>
        <v/>
      </c>
      <c r="AK447">
        <f>IF(W447&lt;&gt;"",W447,"")</f>
        <v/>
      </c>
      <c r="AL447" s="14">
        <f>IF(X447&lt;&gt;"",X447,"")</f>
        <v/>
      </c>
      <c r="AM447" s="14">
        <f>IF(Y447&lt;&gt;"",Y447,"")</f>
        <v/>
      </c>
      <c r="AN447" s="14">
        <f>IF(OR(AL447="",AM447=""),"",AL447-AM447)</f>
        <v/>
      </c>
      <c r="AO447">
        <f>IF(AN447="","",IF(AN447&gt;0,"Bullish","Bearish"))</f>
        <v/>
      </c>
      <c r="AP447">
        <f>IF(AO447="",AP446,AO447)</f>
        <v/>
      </c>
      <c r="AQ447" s="14">
        <f>IF(AB447&lt;&gt;"",AB447,"")</f>
        <v/>
      </c>
      <c r="AR447" s="14">
        <f>IF(AD447&lt;&gt;"",AD447,"")</f>
        <v/>
      </c>
      <c r="AS447">
        <f>IF(AS446+1=13,1,AS446+1)</f>
        <v/>
      </c>
      <c r="AT447">
        <f>IFERROR(IF(SLOPE($AQ$434:$AQ$445,$AS$434:$AS$445)&gt;0,MIN(3,ABS(SLOPE($AQ$434:$AQ$445,$AS$434:$AS$445))),IF(SLOPE($AQ$434:$AQ$445,$AS$434:$AS$445)&lt;-0.5,-0.5,0)),0)</f>
        <v/>
      </c>
      <c r="AU447">
        <f>IFERROR(IF(SLOPE($AR$434:$AR$445,$AS$434:$AS$445)&lt;0,MAX(-3,-ABS(SLOPE($AR$434:$AR$445,$AS$434:$AS$445))),IF(SLOPE($AR$434:$AR$445,$AS$434:$AS$445)&gt;0.5,0.5,0)),0)</f>
        <v/>
      </c>
      <c r="AV447">
        <f>($AQ$446+(AT447*(AS447-1)))</f>
        <v/>
      </c>
      <c r="AW447">
        <f>($AR$446+(AU447*(AS447-1)))</f>
        <v/>
      </c>
      <c r="AX447">
        <f>IF(AT447&gt;0,AV447+AT447,AV447)</f>
        <v/>
      </c>
      <c r="AY447">
        <f>IF(AU447&lt;0,AW447+AU447,AW447)</f>
        <v/>
      </c>
      <c r="BA447" s="14">
        <f>IFERROR(AX447-AQ447,"")</f>
        <v/>
      </c>
      <c r="BB447" s="14">
        <f>IFERROR(AY447-AR447,"")</f>
        <v/>
      </c>
      <c r="BD447">
        <f>AH447</f>
        <v/>
      </c>
      <c r="BE447">
        <f>AI447</f>
        <v/>
      </c>
      <c r="BF447">
        <f>AJ447</f>
        <v/>
      </c>
      <c r="BG447" s="14">
        <f>L447</f>
        <v/>
      </c>
      <c r="BH447" s="14">
        <f>IF(X447="","",X447)</f>
        <v/>
      </c>
      <c r="BI447" s="14">
        <f>IF(Y447="","",Y447)</f>
        <v/>
      </c>
      <c r="BJ447">
        <f>Z447</f>
        <v/>
      </c>
      <c r="BK447">
        <f>AA447</f>
        <v/>
      </c>
      <c r="BL447">
        <f>IFERROR(AX447,"")</f>
        <v/>
      </c>
      <c r="BM447">
        <f>IFERROR(AY447,"")</f>
        <v/>
      </c>
    </row>
    <row r="448" ht="14.25" customHeight="1">
      <c r="A448">
        <f>ALGLIB_SSA_XAUUSD!AA448</f>
        <v/>
      </c>
      <c r="B448">
        <f>IF($A448="","",INDEX(ALGLIB_SSA_XAUUSD!$B$2:$B$2401,MATCH($A448,ALGLIB_SSA_XAUUSD!$A$2:$A$2401,1)))</f>
        <v/>
      </c>
      <c r="C448">
        <f>IF($A448="","",INDEX(ALGLIB_SSA_XAUUSD!$C$2:$C$2401,MATCH($A448,ALGLIB_SSA_XAUUSD!$A$2:$A$2401,1)))</f>
        <v/>
      </c>
      <c r="D448" s="14">
        <f>IF($A448="","",INT((ROW()-2)/12)+1)</f>
        <v/>
      </c>
      <c r="E448" s="14">
        <f>IF(AND(E458&lt;&gt;"",D458=D446+1),E446+(E458-E446)*2/12,"")</f>
        <v/>
      </c>
      <c r="F448" s="14">
        <f>IF(AND(F458&lt;&gt;"",D458=D446+1),F446+(F458-F446)*2/12,"")</f>
        <v/>
      </c>
      <c r="G448" s="14">
        <f>IF(AND(G458&lt;&gt;"",D458=D446+1),G446+(G458-G446)*2/12,"")</f>
        <v/>
      </c>
      <c r="H448" s="14">
        <f>IF(AND(H458&lt;&gt;"",D458=D446+1),H446+(H458-H446)*2/12,"")</f>
        <v/>
      </c>
      <c r="I448" s="14">
        <f>IF(AND(L458&lt;&gt;"",D458=D446+1),I446+(I458-I446)*2/12,"")</f>
        <v/>
      </c>
      <c r="J448">
        <f>_xlfn.XLOOKUP($A448,ALGLIB_SSA_XAUUSD!$AA$2:$AA$2401,ALGLIB_SSA_XAUUSD!$P$2:$P$2401,"",0)</f>
        <v/>
      </c>
      <c r="K448">
        <f>_xlfn.XLOOKUP($A448,ALGLIB_SSA_XAUUSD!$AA$2:$AA$2401,ALGLIB_SSA_XAUUSD!$Q$2:$Q$2401,"",0)</f>
        <v/>
      </c>
      <c r="L448">
        <f>_xlfn.XLOOKUP($A448,ALGLIB_SSA_XAUUSD!$AA$2:$AA$2401,ALGLIB_SSA_XAUUSD!$R$2:$R$2401,"",0)</f>
        <v/>
      </c>
      <c r="M448">
        <f>_xlfn.XLOOKUP($A448,ALGLIB_SSA_XAUUSD!$AA$2:$AA$2401,ALGLIB_SSA_XAUUSD!$S$2:$S$2401,"",0)</f>
        <v/>
      </c>
      <c r="N448">
        <f>_xlfn.XLOOKUP($A448,ALGLIB_SSA_XAUUSD!$AA$2:$AA$2401,ALGLIB_SSA_XAUUSD!$T$2:$T$2401,"",0)</f>
        <v/>
      </c>
      <c r="O448">
        <f>_xlfn.XLOOKUP($A448,ALGLIB_SSA_XAUUSD!$AA$2:$AA$2401,ALGLIB_SSA_XAUUSD!$U$2:$U$2401,"",0)</f>
        <v/>
      </c>
      <c r="P448">
        <f>_xlfn.XLOOKUP($A448,ALGLIB_SSA_XAUUSD!$AA$2:$AA$2401,ALGLIB_SSA_XAUUSD!$V$2:$V$2401,"",0)</f>
        <v/>
      </c>
      <c r="S448">
        <f>A448</f>
        <v/>
      </c>
      <c r="T448">
        <f>J448</f>
        <v/>
      </c>
      <c r="U448">
        <f>K448</f>
        <v/>
      </c>
      <c r="V448" s="14">
        <f>IF($A448="","",MOD(ROW()-2,12)+1)</f>
        <v/>
      </c>
      <c r="W448">
        <f>L448</f>
        <v/>
      </c>
      <c r="X448" s="14">
        <f>IF(F448="","",F448)</f>
        <v/>
      </c>
      <c r="Y448" s="14">
        <f>IF(G448="","",G448)</f>
        <v/>
      </c>
      <c r="Z448">
        <f>M448</f>
        <v/>
      </c>
      <c r="AA448">
        <f>N448</f>
        <v/>
      </c>
      <c r="AB448" s="14">
        <f>IF(H448="","",H448)</f>
        <v/>
      </c>
      <c r="AC448">
        <f>O448</f>
        <v/>
      </c>
      <c r="AD448" s="14">
        <f>IF(I448="","",I448)</f>
        <v/>
      </c>
      <c r="AE448">
        <f>P448</f>
        <v/>
      </c>
      <c r="AH448">
        <f>IF(S448&lt;&gt;"",S448,AH447+900)</f>
        <v/>
      </c>
      <c r="AI448">
        <f>IF(T448&lt;&gt;"",T448,AI447)</f>
        <v/>
      </c>
      <c r="AJ448">
        <f>IF(U448&lt;&gt;"",U448,AJ447)</f>
        <v/>
      </c>
      <c r="AK448">
        <f>IF(W448&lt;&gt;"",W448,"")</f>
        <v/>
      </c>
      <c r="AL448" s="14">
        <f>IF(X448&lt;&gt;"",X448,"")</f>
        <v/>
      </c>
      <c r="AM448" s="14">
        <f>IF(Y448&lt;&gt;"",Y448,"")</f>
        <v/>
      </c>
      <c r="AN448" s="14">
        <f>IF(OR(AL448="",AM448=""),"",AL448-AM448)</f>
        <v/>
      </c>
      <c r="AO448">
        <f>IF(AN448="","",IF(AN448&gt;0,"Bullish","Bearish"))</f>
        <v/>
      </c>
      <c r="AP448">
        <f>IF(AO448="",AP447,AO448)</f>
        <v/>
      </c>
      <c r="AQ448" s="14">
        <f>IF(AB448&lt;&gt;"",AB448,"")</f>
        <v/>
      </c>
      <c r="AR448" s="14">
        <f>IF(AD448&lt;&gt;"",AD448,"")</f>
        <v/>
      </c>
      <c r="AS448">
        <f>IF(AS447+1=13,1,AS447+1)</f>
        <v/>
      </c>
      <c r="AT448">
        <f>IFERROR(IF(SLOPE($AQ$434:$AQ$445,$AS$434:$AS$445)&gt;0,MIN(3,ABS(SLOPE($AQ$434:$AQ$445,$AS$434:$AS$445))),IF(SLOPE($AQ$434:$AQ$445,$AS$434:$AS$445)&lt;-0.5,-0.5,0)),0)</f>
        <v/>
      </c>
      <c r="AU448">
        <f>IFERROR(IF(SLOPE($AR$434:$AR$445,$AS$434:$AS$445)&lt;0,MAX(-3,-ABS(SLOPE($AR$434:$AR$445,$AS$434:$AS$445))),IF(SLOPE($AR$434:$AR$445,$AS$434:$AS$445)&gt;0.5,0.5,0)),0)</f>
        <v/>
      </c>
      <c r="AV448">
        <f>($AQ$446+(AT448*(AS448-1)))</f>
        <v/>
      </c>
      <c r="AW448">
        <f>($AR$446+(AU448*(AS448-1)))</f>
        <v/>
      </c>
      <c r="AX448">
        <f>IF(AT448&gt;0,AV448+AT448,AV448)</f>
        <v/>
      </c>
      <c r="AY448">
        <f>IF(AU448&lt;0,AW448+AU448,AW448)</f>
        <v/>
      </c>
      <c r="BA448" s="14">
        <f>IFERROR(AX448-AQ448,"")</f>
        <v/>
      </c>
      <c r="BB448" s="14">
        <f>IFERROR(AY448-AR448,"")</f>
        <v/>
      </c>
      <c r="BD448">
        <f>AH448</f>
        <v/>
      </c>
      <c r="BE448">
        <f>AI448</f>
        <v/>
      </c>
      <c r="BF448">
        <f>AJ448</f>
        <v/>
      </c>
      <c r="BG448" s="14">
        <f>L448</f>
        <v/>
      </c>
      <c r="BH448" s="14">
        <f>IF(X448="","",X448)</f>
        <v/>
      </c>
      <c r="BI448" s="14">
        <f>IF(Y448="","",Y448)</f>
        <v/>
      </c>
      <c r="BJ448">
        <f>Z448</f>
        <v/>
      </c>
      <c r="BK448">
        <f>AA448</f>
        <v/>
      </c>
      <c r="BL448">
        <f>IFERROR(AX448,"")</f>
        <v/>
      </c>
      <c r="BM448">
        <f>IFERROR(AY448,"")</f>
        <v/>
      </c>
    </row>
    <row r="449" ht="14.25" customHeight="1">
      <c r="A449">
        <f>ALGLIB_SSA_XAUUSD!AA449</f>
        <v/>
      </c>
      <c r="B449">
        <f>IF($A449="","",INDEX(ALGLIB_SSA_XAUUSD!$B$2:$B$2401,MATCH($A449,ALGLIB_SSA_XAUUSD!$A$2:$A$2401,1)))</f>
        <v/>
      </c>
      <c r="C449">
        <f>IF($A449="","",INDEX(ALGLIB_SSA_XAUUSD!$C$2:$C$2401,MATCH($A449,ALGLIB_SSA_XAUUSD!$A$2:$A$2401,1)))</f>
        <v/>
      </c>
      <c r="D449" s="14">
        <f>IF($A449="","",INT((ROW()-2)/12)+1)</f>
        <v/>
      </c>
      <c r="E449" s="14">
        <f>IF(AND(E458&lt;&gt;"",D458=D446+1),E446+(E458-E446)*3/12,"")</f>
        <v/>
      </c>
      <c r="F449" s="14">
        <f>IF(AND(F458&lt;&gt;"",D458=D446+1),F446+(F458-F446)*3/12,"")</f>
        <v/>
      </c>
      <c r="G449" s="14">
        <f>IF(AND(G458&lt;&gt;"",D458=D446+1),G446+(G458-G446)*3/12,"")</f>
        <v/>
      </c>
      <c r="H449" s="14">
        <f>IF(AND(H458&lt;&gt;"",D458=D446+1),H446+(H458-H446)*3/12,"")</f>
        <v/>
      </c>
      <c r="I449" s="14">
        <f>IF(AND(L458&lt;&gt;"",D458=D446+1),I446+(I458-I446)*3/12,"")</f>
        <v/>
      </c>
      <c r="J449">
        <f>_xlfn.XLOOKUP($A449,ALGLIB_SSA_XAUUSD!$AA$2:$AA$2401,ALGLIB_SSA_XAUUSD!$P$2:$P$2401,"",0)</f>
        <v/>
      </c>
      <c r="K449">
        <f>_xlfn.XLOOKUP($A449,ALGLIB_SSA_XAUUSD!$AA$2:$AA$2401,ALGLIB_SSA_XAUUSD!$Q$2:$Q$2401,"",0)</f>
        <v/>
      </c>
      <c r="L449">
        <f>_xlfn.XLOOKUP($A449,ALGLIB_SSA_XAUUSD!$AA$2:$AA$2401,ALGLIB_SSA_XAUUSD!$R$2:$R$2401,"",0)</f>
        <v/>
      </c>
      <c r="M449">
        <f>_xlfn.XLOOKUP($A449,ALGLIB_SSA_XAUUSD!$AA$2:$AA$2401,ALGLIB_SSA_XAUUSD!$S$2:$S$2401,"",0)</f>
        <v/>
      </c>
      <c r="N449">
        <f>_xlfn.XLOOKUP($A449,ALGLIB_SSA_XAUUSD!$AA$2:$AA$2401,ALGLIB_SSA_XAUUSD!$T$2:$T$2401,"",0)</f>
        <v/>
      </c>
      <c r="O449">
        <f>_xlfn.XLOOKUP($A449,ALGLIB_SSA_XAUUSD!$AA$2:$AA$2401,ALGLIB_SSA_XAUUSD!$U$2:$U$2401,"",0)</f>
        <v/>
      </c>
      <c r="P449">
        <f>_xlfn.XLOOKUP($A449,ALGLIB_SSA_XAUUSD!$AA$2:$AA$2401,ALGLIB_SSA_XAUUSD!$V$2:$V$2401,"",0)</f>
        <v/>
      </c>
      <c r="S449">
        <f>A449</f>
        <v/>
      </c>
      <c r="T449">
        <f>J449</f>
        <v/>
      </c>
      <c r="U449">
        <f>K449</f>
        <v/>
      </c>
      <c r="V449" s="14">
        <f>IF($A449="","",MOD(ROW()-2,12)+1)</f>
        <v/>
      </c>
      <c r="W449">
        <f>L449</f>
        <v/>
      </c>
      <c r="X449" s="14">
        <f>IF(F449="","",F449)</f>
        <v/>
      </c>
      <c r="Y449" s="14">
        <f>IF(G449="","",G449)</f>
        <v/>
      </c>
      <c r="Z449">
        <f>M449</f>
        <v/>
      </c>
      <c r="AA449">
        <f>N449</f>
        <v/>
      </c>
      <c r="AB449" s="14">
        <f>IF(H449="","",H449)</f>
        <v/>
      </c>
      <c r="AC449">
        <f>O449</f>
        <v/>
      </c>
      <c r="AD449" s="14">
        <f>IF(I449="","",I449)</f>
        <v/>
      </c>
      <c r="AE449">
        <f>P449</f>
        <v/>
      </c>
      <c r="AH449">
        <f>IF(S449&lt;&gt;"",S449,AH448+900)</f>
        <v/>
      </c>
      <c r="AI449">
        <f>IF(T449&lt;&gt;"",T449,AI448)</f>
        <v/>
      </c>
      <c r="AJ449">
        <f>IF(U449&lt;&gt;"",U449,AJ448)</f>
        <v/>
      </c>
      <c r="AK449">
        <f>IF(W449&lt;&gt;"",W449,"")</f>
        <v/>
      </c>
      <c r="AL449" s="14">
        <f>IF(X449&lt;&gt;"",X449,"")</f>
        <v/>
      </c>
      <c r="AM449" s="14">
        <f>IF(Y449&lt;&gt;"",Y449,"")</f>
        <v/>
      </c>
      <c r="AN449" s="14">
        <f>IF(OR(AL449="",AM449=""),"",AL449-AM449)</f>
        <v/>
      </c>
      <c r="AO449">
        <f>IF(AN449="","",IF(AN449&gt;0,"Bullish","Bearish"))</f>
        <v/>
      </c>
      <c r="AP449">
        <f>IF(AO449="",AP448,AO449)</f>
        <v/>
      </c>
      <c r="AQ449" s="14">
        <f>IF(AB449&lt;&gt;"",AB449,"")</f>
        <v/>
      </c>
      <c r="AR449" s="14">
        <f>IF(AD449&lt;&gt;"",AD449,"")</f>
        <v/>
      </c>
      <c r="AS449">
        <f>IF(AS448+1=13,1,AS448+1)</f>
        <v/>
      </c>
      <c r="AT449">
        <f>IFERROR(IF(SLOPE($AQ$434:$AQ$445,$AS$434:$AS$445)&gt;0,MIN(3,ABS(SLOPE($AQ$434:$AQ$445,$AS$434:$AS$445))),IF(SLOPE($AQ$434:$AQ$445,$AS$434:$AS$445)&lt;-0.5,-0.5,0)),0)</f>
        <v/>
      </c>
      <c r="AU449">
        <f>IFERROR(IF(SLOPE($AR$434:$AR$445,$AS$434:$AS$445)&lt;0,MAX(-3,-ABS(SLOPE($AR$434:$AR$445,$AS$434:$AS$445))),IF(SLOPE($AR$434:$AR$445,$AS$434:$AS$445)&gt;0.5,0.5,0)),0)</f>
        <v/>
      </c>
      <c r="AV449">
        <f>($AQ$446+(AT449*(AS449-1)))</f>
        <v/>
      </c>
      <c r="AW449">
        <f>($AR$446+(AU449*(AS449-1)))</f>
        <v/>
      </c>
      <c r="AX449">
        <f>IF(AT449&gt;0,AV449+AT449,AV449)</f>
        <v/>
      </c>
      <c r="AY449">
        <f>IF(AU449&lt;0,AW449+AU449,AW449)</f>
        <v/>
      </c>
      <c r="BA449" s="14">
        <f>IFERROR(AX449-AQ449,"")</f>
        <v/>
      </c>
      <c r="BB449" s="14">
        <f>IFERROR(AY449-AR449,"")</f>
        <v/>
      </c>
      <c r="BD449">
        <f>AH449</f>
        <v/>
      </c>
      <c r="BE449">
        <f>AI449</f>
        <v/>
      </c>
      <c r="BF449">
        <f>AJ449</f>
        <v/>
      </c>
      <c r="BG449" s="14">
        <f>L449</f>
        <v/>
      </c>
      <c r="BH449" s="14">
        <f>IF(X449="","",X449)</f>
        <v/>
      </c>
      <c r="BI449" s="14">
        <f>IF(Y449="","",Y449)</f>
        <v/>
      </c>
      <c r="BJ449">
        <f>Z449</f>
        <v/>
      </c>
      <c r="BK449">
        <f>AA449</f>
        <v/>
      </c>
      <c r="BL449">
        <f>IFERROR(AX449,"")</f>
        <v/>
      </c>
      <c r="BM449">
        <f>IFERROR(AY449,"")</f>
        <v/>
      </c>
    </row>
    <row r="450" ht="14.25" customHeight="1">
      <c r="A450">
        <f>ALGLIB_SSA_XAUUSD!AA450</f>
        <v/>
      </c>
      <c r="B450">
        <f>IF($A450="","",INDEX(ALGLIB_SSA_XAUUSD!$B$2:$B$2401,MATCH($A450,ALGLIB_SSA_XAUUSD!$A$2:$A$2401,1)))</f>
        <v/>
      </c>
      <c r="C450">
        <f>IF($A450="","",INDEX(ALGLIB_SSA_XAUUSD!$C$2:$C$2401,MATCH($A450,ALGLIB_SSA_XAUUSD!$A$2:$A$2401,1)))</f>
        <v/>
      </c>
      <c r="D450" s="14">
        <f>IF($A450="","",INT((ROW()-2)/12)+1)</f>
        <v/>
      </c>
      <c r="E450" s="14">
        <f>IF(AND(E458&lt;&gt;"",D458=D446+1),E446+(E458-E446)*4/12,"")</f>
        <v/>
      </c>
      <c r="F450" s="14">
        <f>IF(AND(F458&lt;&gt;"",D458=D446+1),F446+(F458-F446)*4/12,"")</f>
        <v/>
      </c>
      <c r="G450" s="14">
        <f>IF(AND(G458&lt;&gt;"",D458=D446+1),G446+(G458-G446)*4/12,"")</f>
        <v/>
      </c>
      <c r="H450" s="14">
        <f>IF(AND(H458&lt;&gt;"",D458=D446+1),H446+(H458-H446)*4/12,"")</f>
        <v/>
      </c>
      <c r="I450" s="14">
        <f>IF(AND(L458&lt;&gt;"",D458=D446+1),I446+(I458-I446)*4/12,"")</f>
        <v/>
      </c>
      <c r="J450">
        <f>_xlfn.XLOOKUP($A450,ALGLIB_SSA_XAUUSD!$AA$2:$AA$2401,ALGLIB_SSA_XAUUSD!$P$2:$P$2401,"",0)</f>
        <v/>
      </c>
      <c r="K450">
        <f>_xlfn.XLOOKUP($A450,ALGLIB_SSA_XAUUSD!$AA$2:$AA$2401,ALGLIB_SSA_XAUUSD!$Q$2:$Q$2401,"",0)</f>
        <v/>
      </c>
      <c r="L450">
        <f>_xlfn.XLOOKUP($A450,ALGLIB_SSA_XAUUSD!$AA$2:$AA$2401,ALGLIB_SSA_XAUUSD!$R$2:$R$2401,"",0)</f>
        <v/>
      </c>
      <c r="M450">
        <f>_xlfn.XLOOKUP($A450,ALGLIB_SSA_XAUUSD!$AA$2:$AA$2401,ALGLIB_SSA_XAUUSD!$S$2:$S$2401,"",0)</f>
        <v/>
      </c>
      <c r="N450">
        <f>_xlfn.XLOOKUP($A450,ALGLIB_SSA_XAUUSD!$AA$2:$AA$2401,ALGLIB_SSA_XAUUSD!$T$2:$T$2401,"",0)</f>
        <v/>
      </c>
      <c r="O450">
        <f>_xlfn.XLOOKUP($A450,ALGLIB_SSA_XAUUSD!$AA$2:$AA$2401,ALGLIB_SSA_XAUUSD!$U$2:$U$2401,"",0)</f>
        <v/>
      </c>
      <c r="P450">
        <f>_xlfn.XLOOKUP($A450,ALGLIB_SSA_XAUUSD!$AA$2:$AA$2401,ALGLIB_SSA_XAUUSD!$V$2:$V$2401,"",0)</f>
        <v/>
      </c>
      <c r="S450">
        <f>A450</f>
        <v/>
      </c>
      <c r="T450">
        <f>J450</f>
        <v/>
      </c>
      <c r="U450">
        <f>K450</f>
        <v/>
      </c>
      <c r="V450" s="14">
        <f>IF($A450="","",MOD(ROW()-2,12)+1)</f>
        <v/>
      </c>
      <c r="W450">
        <f>L450</f>
        <v/>
      </c>
      <c r="X450" s="14">
        <f>IF(F450="","",F450)</f>
        <v/>
      </c>
      <c r="Y450" s="14">
        <f>IF(G450="","",G450)</f>
        <v/>
      </c>
      <c r="Z450">
        <f>M450</f>
        <v/>
      </c>
      <c r="AA450">
        <f>N450</f>
        <v/>
      </c>
      <c r="AB450" s="14">
        <f>IF(H450="","",H450)</f>
        <v/>
      </c>
      <c r="AC450">
        <f>O450</f>
        <v/>
      </c>
      <c r="AD450" s="14">
        <f>IF(I450="","",I450)</f>
        <v/>
      </c>
      <c r="AE450">
        <f>P450</f>
        <v/>
      </c>
      <c r="AH450">
        <f>IF(S450&lt;&gt;"",S450,AH449+900)</f>
        <v/>
      </c>
      <c r="AI450">
        <f>IF(T450&lt;&gt;"",T450,AI449)</f>
        <v/>
      </c>
      <c r="AJ450">
        <f>IF(U450&lt;&gt;"",U450,AJ449)</f>
        <v/>
      </c>
      <c r="AK450">
        <f>IF(W450&lt;&gt;"",W450,"")</f>
        <v/>
      </c>
      <c r="AL450" s="14">
        <f>IF(X450&lt;&gt;"",X450,"")</f>
        <v/>
      </c>
      <c r="AM450" s="14">
        <f>IF(Y450&lt;&gt;"",Y450,"")</f>
        <v/>
      </c>
      <c r="AN450" s="14">
        <f>IF(OR(AL450="",AM450=""),"",AL450-AM450)</f>
        <v/>
      </c>
      <c r="AO450">
        <f>IF(AN450="","",IF(AN450&gt;0,"Bullish","Bearish"))</f>
        <v/>
      </c>
      <c r="AP450">
        <f>IF(AO450="",AP449,AO450)</f>
        <v/>
      </c>
      <c r="AQ450" s="14">
        <f>IF(AB450&lt;&gt;"",AB450,"")</f>
        <v/>
      </c>
      <c r="AR450" s="14">
        <f>IF(AD450&lt;&gt;"",AD450,"")</f>
        <v/>
      </c>
      <c r="AS450">
        <f>IF(AS449+1=13,1,AS449+1)</f>
        <v/>
      </c>
      <c r="AT450">
        <f>IFERROR(IF(SLOPE($AQ$434:$AQ$445,$AS$434:$AS$445)&gt;0,MIN(3,ABS(SLOPE($AQ$434:$AQ$445,$AS$434:$AS$445))),IF(SLOPE($AQ$434:$AQ$445,$AS$434:$AS$445)&lt;-0.5,-0.5,0)),0)</f>
        <v/>
      </c>
      <c r="AU450">
        <f>IFERROR(IF(SLOPE($AR$434:$AR$445,$AS$434:$AS$445)&lt;0,MAX(-3,-ABS(SLOPE($AR$434:$AR$445,$AS$434:$AS$445))),IF(SLOPE($AR$434:$AR$445,$AS$434:$AS$445)&gt;0.5,0.5,0)),0)</f>
        <v/>
      </c>
      <c r="AV450">
        <f>($AQ$446+(AT450*(AS450-1)))</f>
        <v/>
      </c>
      <c r="AW450">
        <f>($AR$446+(AU450*(AS450-1)))</f>
        <v/>
      </c>
      <c r="AX450">
        <f>IF(AT450&gt;0,AV450+AT450,AV450)</f>
        <v/>
      </c>
      <c r="AY450">
        <f>IF(AU450&lt;0,AW450+AU450,AW450)</f>
        <v/>
      </c>
      <c r="BA450" s="14">
        <f>IFERROR(AX450-AQ450,"")</f>
        <v/>
      </c>
      <c r="BB450" s="14">
        <f>IFERROR(AY450-AR450,"")</f>
        <v/>
      </c>
      <c r="BD450">
        <f>AH450</f>
        <v/>
      </c>
      <c r="BE450">
        <f>AI450</f>
        <v/>
      </c>
      <c r="BF450">
        <f>AJ450</f>
        <v/>
      </c>
      <c r="BG450" s="14">
        <f>L450</f>
        <v/>
      </c>
      <c r="BH450" s="14">
        <f>IF(X450="","",X450)</f>
        <v/>
      </c>
      <c r="BI450" s="14">
        <f>IF(Y450="","",Y450)</f>
        <v/>
      </c>
      <c r="BJ450">
        <f>Z450</f>
        <v/>
      </c>
      <c r="BK450">
        <f>AA450</f>
        <v/>
      </c>
      <c r="BL450">
        <f>IFERROR(AX450,"")</f>
        <v/>
      </c>
      <c r="BM450">
        <f>IFERROR(AY450,"")</f>
        <v/>
      </c>
    </row>
    <row r="451" ht="14.25" customHeight="1">
      <c r="A451">
        <f>ALGLIB_SSA_XAUUSD!AA451</f>
        <v/>
      </c>
      <c r="B451">
        <f>IF($A451="","",INDEX(ALGLIB_SSA_XAUUSD!$B$2:$B$2401,MATCH($A451,ALGLIB_SSA_XAUUSD!$A$2:$A$2401,1)))</f>
        <v/>
      </c>
      <c r="C451">
        <f>IF($A451="","",INDEX(ALGLIB_SSA_XAUUSD!$C$2:$C$2401,MATCH($A451,ALGLIB_SSA_XAUUSD!$A$2:$A$2401,1)))</f>
        <v/>
      </c>
      <c r="D451" s="14">
        <f>IF($A451="","",INT((ROW()-2)/12)+1)</f>
        <v/>
      </c>
      <c r="E451" s="14">
        <f>IF(AND(E458&lt;&gt;"",D458=D446+1),E446+(E458-E446)*5/12,"")</f>
        <v/>
      </c>
      <c r="F451" s="14">
        <f>IF(AND(F458&lt;&gt;"",D458=D446+1),F446+(F458-F446)*5/12,"")</f>
        <v/>
      </c>
      <c r="G451" s="14">
        <f>IF(AND(G458&lt;&gt;"",D458=D446+1),G446+(G458-G446)*5/12,"")</f>
        <v/>
      </c>
      <c r="H451" s="14">
        <f>IF(AND(H458&lt;&gt;"",D458=D446+1),H446+(H458-H446)*5/12,"")</f>
        <v/>
      </c>
      <c r="I451" s="14">
        <f>IF(AND(L458&lt;&gt;"",D458=D446+1),I446+(I458-I446)*5/12,"")</f>
        <v/>
      </c>
      <c r="J451">
        <f>_xlfn.XLOOKUP($A451,ALGLIB_SSA_XAUUSD!$AA$2:$AA$2401,ALGLIB_SSA_XAUUSD!$P$2:$P$2401,"",0)</f>
        <v/>
      </c>
      <c r="K451">
        <f>_xlfn.XLOOKUP($A451,ALGLIB_SSA_XAUUSD!$AA$2:$AA$2401,ALGLIB_SSA_XAUUSD!$Q$2:$Q$2401,"",0)</f>
        <v/>
      </c>
      <c r="L451">
        <f>_xlfn.XLOOKUP($A451,ALGLIB_SSA_XAUUSD!$AA$2:$AA$2401,ALGLIB_SSA_XAUUSD!$R$2:$R$2401,"",0)</f>
        <v/>
      </c>
      <c r="M451">
        <f>_xlfn.XLOOKUP($A451,ALGLIB_SSA_XAUUSD!$AA$2:$AA$2401,ALGLIB_SSA_XAUUSD!$S$2:$S$2401,"",0)</f>
        <v/>
      </c>
      <c r="N451">
        <f>_xlfn.XLOOKUP($A451,ALGLIB_SSA_XAUUSD!$AA$2:$AA$2401,ALGLIB_SSA_XAUUSD!$T$2:$T$2401,"",0)</f>
        <v/>
      </c>
      <c r="O451">
        <f>_xlfn.XLOOKUP($A451,ALGLIB_SSA_XAUUSD!$AA$2:$AA$2401,ALGLIB_SSA_XAUUSD!$U$2:$U$2401,"",0)</f>
        <v/>
      </c>
      <c r="P451">
        <f>_xlfn.XLOOKUP($A451,ALGLIB_SSA_XAUUSD!$AA$2:$AA$2401,ALGLIB_SSA_XAUUSD!$V$2:$V$2401,"",0)</f>
        <v/>
      </c>
      <c r="S451">
        <f>A451</f>
        <v/>
      </c>
      <c r="T451">
        <f>J451</f>
        <v/>
      </c>
      <c r="U451">
        <f>K451</f>
        <v/>
      </c>
      <c r="V451" s="14">
        <f>IF($A451="","",MOD(ROW()-2,12)+1)</f>
        <v/>
      </c>
      <c r="W451">
        <f>L451</f>
        <v/>
      </c>
      <c r="X451" s="14">
        <f>IF(F451="","",F451)</f>
        <v/>
      </c>
      <c r="Y451" s="14">
        <f>IF(G451="","",G451)</f>
        <v/>
      </c>
      <c r="Z451">
        <f>M451</f>
        <v/>
      </c>
      <c r="AA451">
        <f>N451</f>
        <v/>
      </c>
      <c r="AB451" s="14">
        <f>IF(H451="","",H451)</f>
        <v/>
      </c>
      <c r="AC451">
        <f>O451</f>
        <v/>
      </c>
      <c r="AD451" s="14">
        <f>IF(I451="","",I451)</f>
        <v/>
      </c>
      <c r="AE451">
        <f>P451</f>
        <v/>
      </c>
      <c r="AH451">
        <f>IF(S451&lt;&gt;"",S451,AH450+900)</f>
        <v/>
      </c>
      <c r="AI451">
        <f>IF(T451&lt;&gt;"",T451,AI450)</f>
        <v/>
      </c>
      <c r="AJ451">
        <f>IF(U451&lt;&gt;"",U451,AJ450)</f>
        <v/>
      </c>
      <c r="AK451">
        <f>IF(W451&lt;&gt;"",W451,"")</f>
        <v/>
      </c>
      <c r="AL451" s="14">
        <f>IF(X451&lt;&gt;"",X451,"")</f>
        <v/>
      </c>
      <c r="AM451" s="14">
        <f>IF(Y451&lt;&gt;"",Y451,"")</f>
        <v/>
      </c>
      <c r="AN451" s="14">
        <f>IF(OR(AL451="",AM451=""),"",AL451-AM451)</f>
        <v/>
      </c>
      <c r="AO451">
        <f>IF(AN451="","",IF(AN451&gt;0,"Bullish","Bearish"))</f>
        <v/>
      </c>
      <c r="AP451">
        <f>IF(AO451="",AP450,AO451)</f>
        <v/>
      </c>
      <c r="AQ451" s="14">
        <f>IF(AB451&lt;&gt;"",AB451,"")</f>
        <v/>
      </c>
      <c r="AR451" s="14">
        <f>IF(AD451&lt;&gt;"",AD451,"")</f>
        <v/>
      </c>
      <c r="AS451">
        <f>IF(AS450+1=13,1,AS450+1)</f>
        <v/>
      </c>
      <c r="AT451">
        <f>IFERROR(IF(SLOPE($AQ$434:$AQ$445,$AS$434:$AS$445)&gt;0,MIN(3,ABS(SLOPE($AQ$434:$AQ$445,$AS$434:$AS$445))),IF(SLOPE($AQ$434:$AQ$445,$AS$434:$AS$445)&lt;-0.5,-0.5,0)),0)</f>
        <v/>
      </c>
      <c r="AU451">
        <f>IFERROR(IF(SLOPE($AR$434:$AR$445,$AS$434:$AS$445)&lt;0,MAX(-3,-ABS(SLOPE($AR$434:$AR$445,$AS$434:$AS$445))),IF(SLOPE($AR$434:$AR$445,$AS$434:$AS$445)&gt;0.5,0.5,0)),0)</f>
        <v/>
      </c>
      <c r="AV451">
        <f>($AQ$446+(AT451*(AS451-1)))</f>
        <v/>
      </c>
      <c r="AW451">
        <f>($AR$446+(AU451*(AS451-1)))</f>
        <v/>
      </c>
      <c r="AX451">
        <f>IF(AT451&gt;0,AV451+AT451,AV451)</f>
        <v/>
      </c>
      <c r="AY451">
        <f>IF(AU451&lt;0,AW451+AU451,AW451)</f>
        <v/>
      </c>
      <c r="BA451" s="14">
        <f>IFERROR(AX451-AQ451,"")</f>
        <v/>
      </c>
      <c r="BB451" s="14">
        <f>IFERROR(AY451-AR451,"")</f>
        <v/>
      </c>
      <c r="BD451">
        <f>AH451</f>
        <v/>
      </c>
      <c r="BE451">
        <f>AI451</f>
        <v/>
      </c>
      <c r="BF451">
        <f>AJ451</f>
        <v/>
      </c>
      <c r="BG451" s="14">
        <f>L451</f>
        <v/>
      </c>
      <c r="BH451" s="14">
        <f>IF(X451="","",X451)</f>
        <v/>
      </c>
      <c r="BI451" s="14">
        <f>IF(Y451="","",Y451)</f>
        <v/>
      </c>
      <c r="BJ451">
        <f>Z451</f>
        <v/>
      </c>
      <c r="BK451">
        <f>AA451</f>
        <v/>
      </c>
      <c r="BL451">
        <f>IFERROR(AX451,"")</f>
        <v/>
      </c>
      <c r="BM451">
        <f>IFERROR(AY451,"")</f>
        <v/>
      </c>
    </row>
    <row r="452" ht="14.25" customHeight="1">
      <c r="A452">
        <f>ALGLIB_SSA_XAUUSD!AA452</f>
        <v/>
      </c>
      <c r="B452">
        <f>IF($A452="","",INDEX(ALGLIB_SSA_XAUUSD!$B$2:$B$2401,MATCH($A452,ALGLIB_SSA_XAUUSD!$A$2:$A$2401,1)))</f>
        <v/>
      </c>
      <c r="C452">
        <f>IF($A452="","",INDEX(ALGLIB_SSA_XAUUSD!$C$2:$C$2401,MATCH($A452,ALGLIB_SSA_XAUUSD!$A$2:$A$2401,1)))</f>
        <v/>
      </c>
      <c r="D452" s="14">
        <f>IF($A452="","",INT((ROW()-2)/12)+1)</f>
        <v/>
      </c>
      <c r="E452" s="14">
        <f>IF(AND(E458&lt;&gt;"",D458=D446+1),E446+(E458-E446)*6/12,"")</f>
        <v/>
      </c>
      <c r="F452" s="14">
        <f>IF(AND(F458&lt;&gt;"",D458=D446+1),F446+(F458-F446)*6/12,"")</f>
        <v/>
      </c>
      <c r="G452" s="14">
        <f>IF(AND(G458&lt;&gt;"",D458=D446+1),G446+(G458-G446)*6/12,"")</f>
        <v/>
      </c>
      <c r="H452" s="14">
        <f>IF(AND(H458&lt;&gt;"",D458=D446+1),H446+(H458-H446)*6/12,"")</f>
        <v/>
      </c>
      <c r="I452" s="14">
        <f>IF(AND(L458&lt;&gt;"",D458=D446+1),I446+(I458-I446)*6/12,"")</f>
        <v/>
      </c>
      <c r="J452">
        <f>_xlfn.XLOOKUP($A452,ALGLIB_SSA_XAUUSD!$AA$2:$AA$2401,ALGLIB_SSA_XAUUSD!$P$2:$P$2401,"",0)</f>
        <v/>
      </c>
      <c r="K452">
        <f>_xlfn.XLOOKUP($A452,ALGLIB_SSA_XAUUSD!$AA$2:$AA$2401,ALGLIB_SSA_XAUUSD!$Q$2:$Q$2401,"",0)</f>
        <v/>
      </c>
      <c r="L452">
        <f>_xlfn.XLOOKUP($A452,ALGLIB_SSA_XAUUSD!$AA$2:$AA$2401,ALGLIB_SSA_XAUUSD!$R$2:$R$2401,"",0)</f>
        <v/>
      </c>
      <c r="M452">
        <f>_xlfn.XLOOKUP($A452,ALGLIB_SSA_XAUUSD!$AA$2:$AA$2401,ALGLIB_SSA_XAUUSD!$S$2:$S$2401,"",0)</f>
        <v/>
      </c>
      <c r="N452">
        <f>_xlfn.XLOOKUP($A452,ALGLIB_SSA_XAUUSD!$AA$2:$AA$2401,ALGLIB_SSA_XAUUSD!$T$2:$T$2401,"",0)</f>
        <v/>
      </c>
      <c r="O452">
        <f>_xlfn.XLOOKUP($A452,ALGLIB_SSA_XAUUSD!$AA$2:$AA$2401,ALGLIB_SSA_XAUUSD!$U$2:$U$2401,"",0)</f>
        <v/>
      </c>
      <c r="P452">
        <f>_xlfn.XLOOKUP($A452,ALGLIB_SSA_XAUUSD!$AA$2:$AA$2401,ALGLIB_SSA_XAUUSD!$V$2:$V$2401,"",0)</f>
        <v/>
      </c>
      <c r="S452">
        <f>A452</f>
        <v/>
      </c>
      <c r="T452">
        <f>J452</f>
        <v/>
      </c>
      <c r="U452">
        <f>K452</f>
        <v/>
      </c>
      <c r="V452" s="14">
        <f>IF($A452="","",MOD(ROW()-2,12)+1)</f>
        <v/>
      </c>
      <c r="W452">
        <f>L452</f>
        <v/>
      </c>
      <c r="X452" s="14">
        <f>IF(F452="","",F452)</f>
        <v/>
      </c>
      <c r="Y452" s="14">
        <f>IF(G452="","",G452)</f>
        <v/>
      </c>
      <c r="Z452">
        <f>M452</f>
        <v/>
      </c>
      <c r="AA452">
        <f>N452</f>
        <v/>
      </c>
      <c r="AB452" s="14">
        <f>IF(H452="","",H452)</f>
        <v/>
      </c>
      <c r="AC452">
        <f>O452</f>
        <v/>
      </c>
      <c r="AD452" s="14">
        <f>IF(I452="","",I452)</f>
        <v/>
      </c>
      <c r="AE452">
        <f>P452</f>
        <v/>
      </c>
      <c r="AH452">
        <f>IF(S452&lt;&gt;"",S452,AH451+900)</f>
        <v/>
      </c>
      <c r="AI452">
        <f>IF(T452&lt;&gt;"",T452,AI451)</f>
        <v/>
      </c>
      <c r="AJ452">
        <f>IF(U452&lt;&gt;"",U452,AJ451)</f>
        <v/>
      </c>
      <c r="AK452">
        <f>IF(W452&lt;&gt;"",W452,"")</f>
        <v/>
      </c>
      <c r="AL452" s="14">
        <f>IF(X452&lt;&gt;"",X452,"")</f>
        <v/>
      </c>
      <c r="AM452" s="14">
        <f>IF(Y452&lt;&gt;"",Y452,"")</f>
        <v/>
      </c>
      <c r="AN452" s="14">
        <f>IF(OR(AL452="",AM452=""),"",AL452-AM452)</f>
        <v/>
      </c>
      <c r="AO452">
        <f>IF(AN452="","",IF(AN452&gt;0,"Bullish","Bearish"))</f>
        <v/>
      </c>
      <c r="AP452">
        <f>IF(AO452="",AP451,AO452)</f>
        <v/>
      </c>
      <c r="AQ452" s="14">
        <f>IF(AB452&lt;&gt;"",AB452,"")</f>
        <v/>
      </c>
      <c r="AR452" s="14">
        <f>IF(AD452&lt;&gt;"",AD452,"")</f>
        <v/>
      </c>
      <c r="AS452">
        <f>IF(AS451+1=13,1,AS451+1)</f>
        <v/>
      </c>
      <c r="AT452">
        <f>IFERROR(IF(SLOPE($AQ$434:$AQ$445,$AS$434:$AS$445)&gt;0,MIN(3,ABS(SLOPE($AQ$434:$AQ$445,$AS$434:$AS$445))),IF(SLOPE($AQ$434:$AQ$445,$AS$434:$AS$445)&lt;-0.5,-0.5,0)),0)</f>
        <v/>
      </c>
      <c r="AU452">
        <f>IFERROR(IF(SLOPE($AR$434:$AR$445,$AS$434:$AS$445)&lt;0,MAX(-3,-ABS(SLOPE($AR$434:$AR$445,$AS$434:$AS$445))),IF(SLOPE($AR$434:$AR$445,$AS$434:$AS$445)&gt;0.5,0.5,0)),0)</f>
        <v/>
      </c>
      <c r="AV452">
        <f>($AQ$446+(AT452*(AS452-1)))</f>
        <v/>
      </c>
      <c r="AW452">
        <f>($AR$446+(AU452*(AS452-1)))</f>
        <v/>
      </c>
      <c r="AX452">
        <f>IF(AT452&gt;0,AV452+AT452,AV452)</f>
        <v/>
      </c>
      <c r="AY452">
        <f>IF(AU452&lt;0,AW452+AU452,AW452)</f>
        <v/>
      </c>
      <c r="BA452" s="14">
        <f>IFERROR(AX452-AQ452,"")</f>
        <v/>
      </c>
      <c r="BB452" s="14">
        <f>IFERROR(AY452-AR452,"")</f>
        <v/>
      </c>
      <c r="BD452">
        <f>AH452</f>
        <v/>
      </c>
      <c r="BE452">
        <f>AI452</f>
        <v/>
      </c>
      <c r="BF452">
        <f>AJ452</f>
        <v/>
      </c>
      <c r="BG452" s="14">
        <f>L452</f>
        <v/>
      </c>
      <c r="BH452" s="14">
        <f>IF(X452="","",X452)</f>
        <v/>
      </c>
      <c r="BI452" s="14">
        <f>IF(Y452="","",Y452)</f>
        <v/>
      </c>
      <c r="BJ452">
        <f>Z452</f>
        <v/>
      </c>
      <c r="BK452">
        <f>AA452</f>
        <v/>
      </c>
      <c r="BL452">
        <f>IFERROR(AX452,"")</f>
        <v/>
      </c>
      <c r="BM452">
        <f>IFERROR(AY452,"")</f>
        <v/>
      </c>
    </row>
    <row r="453" ht="14.25" customHeight="1">
      <c r="A453">
        <f>ALGLIB_SSA_XAUUSD!AA453</f>
        <v/>
      </c>
      <c r="B453">
        <f>IF($A453="","",INDEX(ALGLIB_SSA_XAUUSD!$B$2:$B$2401,MATCH($A453,ALGLIB_SSA_XAUUSD!$A$2:$A$2401,1)))</f>
        <v/>
      </c>
      <c r="C453">
        <f>IF($A453="","",INDEX(ALGLIB_SSA_XAUUSD!$C$2:$C$2401,MATCH($A453,ALGLIB_SSA_XAUUSD!$A$2:$A$2401,1)))</f>
        <v/>
      </c>
      <c r="D453" s="14">
        <f>IF($A453="","",INT((ROW()-2)/12)+1)</f>
        <v/>
      </c>
      <c r="E453" s="14">
        <f>IF(AND(E458&lt;&gt;"",D458=D446+1),E446+(E458-E446)*7/12,"")</f>
        <v/>
      </c>
      <c r="F453" s="14">
        <f>IF(AND(F458&lt;&gt;"",D458=D446+1),F446+(F458-F446)*7/12,"")</f>
        <v/>
      </c>
      <c r="G453" s="14">
        <f>IF(AND(G458&lt;&gt;"",D458=D446+1),G446+(G458-G446)*7/12,"")</f>
        <v/>
      </c>
      <c r="H453" s="14">
        <f>IF(AND(H458&lt;&gt;"",D458=D446+1),H446+(H458-H446)*7/12,"")</f>
        <v/>
      </c>
      <c r="I453" s="14">
        <f>IF(AND(L458&lt;&gt;"",D458=D446+1),I446+(I458-I446)*7/12,"")</f>
        <v/>
      </c>
      <c r="J453">
        <f>_xlfn.XLOOKUP($A453,ALGLIB_SSA_XAUUSD!$AA$2:$AA$2401,ALGLIB_SSA_XAUUSD!$P$2:$P$2401,"",0)</f>
        <v/>
      </c>
      <c r="K453">
        <f>_xlfn.XLOOKUP($A453,ALGLIB_SSA_XAUUSD!$AA$2:$AA$2401,ALGLIB_SSA_XAUUSD!$Q$2:$Q$2401,"",0)</f>
        <v/>
      </c>
      <c r="L453">
        <f>_xlfn.XLOOKUP($A453,ALGLIB_SSA_XAUUSD!$AA$2:$AA$2401,ALGLIB_SSA_XAUUSD!$R$2:$R$2401,"",0)</f>
        <v/>
      </c>
      <c r="M453">
        <f>_xlfn.XLOOKUP($A453,ALGLIB_SSA_XAUUSD!$AA$2:$AA$2401,ALGLIB_SSA_XAUUSD!$S$2:$S$2401,"",0)</f>
        <v/>
      </c>
      <c r="N453">
        <f>_xlfn.XLOOKUP($A453,ALGLIB_SSA_XAUUSD!$AA$2:$AA$2401,ALGLIB_SSA_XAUUSD!$T$2:$T$2401,"",0)</f>
        <v/>
      </c>
      <c r="O453">
        <f>_xlfn.XLOOKUP($A453,ALGLIB_SSA_XAUUSD!$AA$2:$AA$2401,ALGLIB_SSA_XAUUSD!$U$2:$U$2401,"",0)</f>
        <v/>
      </c>
      <c r="P453">
        <f>_xlfn.XLOOKUP($A453,ALGLIB_SSA_XAUUSD!$AA$2:$AA$2401,ALGLIB_SSA_XAUUSD!$V$2:$V$2401,"",0)</f>
        <v/>
      </c>
      <c r="S453">
        <f>A453</f>
        <v/>
      </c>
      <c r="T453">
        <f>J453</f>
        <v/>
      </c>
      <c r="U453">
        <f>K453</f>
        <v/>
      </c>
      <c r="V453" s="14">
        <f>IF($A453="","",MOD(ROW()-2,12)+1)</f>
        <v/>
      </c>
      <c r="W453">
        <f>L453</f>
        <v/>
      </c>
      <c r="X453" s="14">
        <f>IF(F453="","",F453)</f>
        <v/>
      </c>
      <c r="Y453" s="14">
        <f>IF(G453="","",G453)</f>
        <v/>
      </c>
      <c r="Z453">
        <f>M453</f>
        <v/>
      </c>
      <c r="AA453">
        <f>N453</f>
        <v/>
      </c>
      <c r="AB453" s="14">
        <f>IF(H453="","",H453)</f>
        <v/>
      </c>
      <c r="AC453">
        <f>O453</f>
        <v/>
      </c>
      <c r="AD453" s="14">
        <f>IF(I453="","",I453)</f>
        <v/>
      </c>
      <c r="AE453">
        <f>P453</f>
        <v/>
      </c>
      <c r="AH453">
        <f>IF(S453&lt;&gt;"",S453,AH452+900)</f>
        <v/>
      </c>
      <c r="AI453">
        <f>IF(T453&lt;&gt;"",T453,AI452)</f>
        <v/>
      </c>
      <c r="AJ453">
        <f>IF(U453&lt;&gt;"",U453,AJ452)</f>
        <v/>
      </c>
      <c r="AK453">
        <f>IF(W453&lt;&gt;"",W453,"")</f>
        <v/>
      </c>
      <c r="AL453" s="14">
        <f>IF(X453&lt;&gt;"",X453,"")</f>
        <v/>
      </c>
      <c r="AM453" s="14">
        <f>IF(Y453&lt;&gt;"",Y453,"")</f>
        <v/>
      </c>
      <c r="AN453" s="14">
        <f>IF(OR(AL453="",AM453=""),"",AL453-AM453)</f>
        <v/>
      </c>
      <c r="AO453">
        <f>IF(AN453="","",IF(AN453&gt;0,"Bullish","Bearish"))</f>
        <v/>
      </c>
      <c r="AP453">
        <f>IF(AO453="",AP452,AO453)</f>
        <v/>
      </c>
      <c r="AQ453" s="14">
        <f>IF(AB453&lt;&gt;"",AB453,"")</f>
        <v/>
      </c>
      <c r="AR453" s="14">
        <f>IF(AD453&lt;&gt;"",AD453,"")</f>
        <v/>
      </c>
      <c r="AS453">
        <f>IF(AS452+1=13,1,AS452+1)</f>
        <v/>
      </c>
      <c r="AT453">
        <f>IFERROR(IF(SLOPE($AQ$434:$AQ$445,$AS$434:$AS$445)&gt;0,MIN(3,ABS(SLOPE($AQ$434:$AQ$445,$AS$434:$AS$445))),IF(SLOPE($AQ$434:$AQ$445,$AS$434:$AS$445)&lt;-0.5,-0.5,0)),0)</f>
        <v/>
      </c>
      <c r="AU453">
        <f>IFERROR(IF(SLOPE($AR$434:$AR$445,$AS$434:$AS$445)&lt;0,MAX(-3,-ABS(SLOPE($AR$434:$AR$445,$AS$434:$AS$445))),IF(SLOPE($AR$434:$AR$445,$AS$434:$AS$445)&gt;0.5,0.5,0)),0)</f>
        <v/>
      </c>
      <c r="AV453">
        <f>($AQ$446+(AT453*(AS453-1)))</f>
        <v/>
      </c>
      <c r="AW453">
        <f>($AR$446+(AU453*(AS453-1)))</f>
        <v/>
      </c>
      <c r="AX453">
        <f>IF(AT453&gt;0,AV453+AT453,AV453)</f>
        <v/>
      </c>
      <c r="AY453">
        <f>IF(AU453&lt;0,AW453+AU453,AW453)</f>
        <v/>
      </c>
      <c r="BA453" s="14">
        <f>IFERROR(AX453-AQ453,"")</f>
        <v/>
      </c>
      <c r="BB453" s="14">
        <f>IFERROR(AY453-AR453,"")</f>
        <v/>
      </c>
      <c r="BD453">
        <f>AH453</f>
        <v/>
      </c>
      <c r="BE453">
        <f>AI453</f>
        <v/>
      </c>
      <c r="BF453">
        <f>AJ453</f>
        <v/>
      </c>
      <c r="BG453" s="14">
        <f>L453</f>
        <v/>
      </c>
      <c r="BH453" s="14">
        <f>IF(X453="","",X453)</f>
        <v/>
      </c>
      <c r="BI453" s="14">
        <f>IF(Y453="","",Y453)</f>
        <v/>
      </c>
      <c r="BJ453">
        <f>Z453</f>
        <v/>
      </c>
      <c r="BK453">
        <f>AA453</f>
        <v/>
      </c>
      <c r="BL453">
        <f>IFERROR(AX453,"")</f>
        <v/>
      </c>
      <c r="BM453">
        <f>IFERROR(AY453,"")</f>
        <v/>
      </c>
    </row>
    <row r="454" ht="14.25" customHeight="1">
      <c r="A454">
        <f>ALGLIB_SSA_XAUUSD!AA454</f>
        <v/>
      </c>
      <c r="B454">
        <f>IF($A454="","",INDEX(ALGLIB_SSA_XAUUSD!$B$2:$B$2401,MATCH($A454,ALGLIB_SSA_XAUUSD!$A$2:$A$2401,1)))</f>
        <v/>
      </c>
      <c r="C454">
        <f>IF($A454="","",INDEX(ALGLIB_SSA_XAUUSD!$C$2:$C$2401,MATCH($A454,ALGLIB_SSA_XAUUSD!$A$2:$A$2401,1)))</f>
        <v/>
      </c>
      <c r="D454" s="14">
        <f>IF($A454="","",INT((ROW()-2)/12)+1)</f>
        <v/>
      </c>
      <c r="E454" s="14">
        <f>IF(AND(E458&lt;&gt;"",D458=D446+1),E446+(E458-E446)*8/12,"")</f>
        <v/>
      </c>
      <c r="F454" s="14">
        <f>IF(AND(F458&lt;&gt;"",D458=D446+1),F446+(F458-F446)*8/12,"")</f>
        <v/>
      </c>
      <c r="G454" s="14">
        <f>IF(AND(G458&lt;&gt;"",D458=D446+1),G446+(G458-G446)*8/12,"")</f>
        <v/>
      </c>
      <c r="H454" s="14">
        <f>IF(AND(H458&lt;&gt;"",D458=D446+1),H446+(H458-H446)*8/12,"")</f>
        <v/>
      </c>
      <c r="I454" s="14">
        <f>IF(AND(L458&lt;&gt;"",D458=D446+1),I446+(I458-I446)*8/12,"")</f>
        <v/>
      </c>
      <c r="J454">
        <f>_xlfn.XLOOKUP($A454,ALGLIB_SSA_XAUUSD!$AA$2:$AA$2401,ALGLIB_SSA_XAUUSD!$P$2:$P$2401,"",0)</f>
        <v/>
      </c>
      <c r="K454">
        <f>_xlfn.XLOOKUP($A454,ALGLIB_SSA_XAUUSD!$AA$2:$AA$2401,ALGLIB_SSA_XAUUSD!$Q$2:$Q$2401,"",0)</f>
        <v/>
      </c>
      <c r="L454">
        <f>_xlfn.XLOOKUP($A454,ALGLIB_SSA_XAUUSD!$AA$2:$AA$2401,ALGLIB_SSA_XAUUSD!$R$2:$R$2401,"",0)</f>
        <v/>
      </c>
      <c r="M454">
        <f>_xlfn.XLOOKUP($A454,ALGLIB_SSA_XAUUSD!$AA$2:$AA$2401,ALGLIB_SSA_XAUUSD!$S$2:$S$2401,"",0)</f>
        <v/>
      </c>
      <c r="N454">
        <f>_xlfn.XLOOKUP($A454,ALGLIB_SSA_XAUUSD!$AA$2:$AA$2401,ALGLIB_SSA_XAUUSD!$T$2:$T$2401,"",0)</f>
        <v/>
      </c>
      <c r="O454">
        <f>_xlfn.XLOOKUP($A454,ALGLIB_SSA_XAUUSD!$AA$2:$AA$2401,ALGLIB_SSA_XAUUSD!$U$2:$U$2401,"",0)</f>
        <v/>
      </c>
      <c r="P454">
        <f>_xlfn.XLOOKUP($A454,ALGLIB_SSA_XAUUSD!$AA$2:$AA$2401,ALGLIB_SSA_XAUUSD!$V$2:$V$2401,"",0)</f>
        <v/>
      </c>
      <c r="S454">
        <f>A454</f>
        <v/>
      </c>
      <c r="T454">
        <f>J454</f>
        <v/>
      </c>
      <c r="U454">
        <f>K454</f>
        <v/>
      </c>
      <c r="V454" s="14">
        <f>IF($A454="","",MOD(ROW()-2,12)+1)</f>
        <v/>
      </c>
      <c r="W454">
        <f>L454</f>
        <v/>
      </c>
      <c r="X454" s="14">
        <f>IF(F454="","",F454)</f>
        <v/>
      </c>
      <c r="Y454" s="14">
        <f>IF(G454="","",G454)</f>
        <v/>
      </c>
      <c r="Z454">
        <f>M454</f>
        <v/>
      </c>
      <c r="AA454">
        <f>N454</f>
        <v/>
      </c>
      <c r="AB454" s="14">
        <f>IF(H454="","",H454)</f>
        <v/>
      </c>
      <c r="AC454">
        <f>O454</f>
        <v/>
      </c>
      <c r="AD454" s="14">
        <f>IF(I454="","",I454)</f>
        <v/>
      </c>
      <c r="AE454">
        <f>P454</f>
        <v/>
      </c>
      <c r="AH454">
        <f>IF(S454&lt;&gt;"",S454,AH453+900)</f>
        <v/>
      </c>
      <c r="AI454">
        <f>IF(T454&lt;&gt;"",T454,AI453)</f>
        <v/>
      </c>
      <c r="AJ454">
        <f>IF(U454&lt;&gt;"",U454,AJ453)</f>
        <v/>
      </c>
      <c r="AK454">
        <f>IF(W454&lt;&gt;"",W454,"")</f>
        <v/>
      </c>
      <c r="AL454" s="14">
        <f>IF(X454&lt;&gt;"",X454,"")</f>
        <v/>
      </c>
      <c r="AM454" s="14">
        <f>IF(Y454&lt;&gt;"",Y454,"")</f>
        <v/>
      </c>
      <c r="AN454" s="14">
        <f>IF(OR(AL454="",AM454=""),"",AL454-AM454)</f>
        <v/>
      </c>
      <c r="AO454">
        <f>IF(AN454="","",IF(AN454&gt;0,"Bullish","Bearish"))</f>
        <v/>
      </c>
      <c r="AP454">
        <f>IF(AO454="",AP453,AO454)</f>
        <v/>
      </c>
      <c r="AQ454" s="14">
        <f>IF(AB454&lt;&gt;"",AB454,"")</f>
        <v/>
      </c>
      <c r="AR454" s="14">
        <f>IF(AD454&lt;&gt;"",AD454,"")</f>
        <v/>
      </c>
      <c r="AS454">
        <f>IF(AS453+1=13,1,AS453+1)</f>
        <v/>
      </c>
      <c r="AT454">
        <f>IFERROR(IF(SLOPE($AQ$434:$AQ$445,$AS$434:$AS$445)&gt;0,MIN(3,ABS(SLOPE($AQ$434:$AQ$445,$AS$434:$AS$445))),IF(SLOPE($AQ$434:$AQ$445,$AS$434:$AS$445)&lt;-0.5,-0.5,0)),0)</f>
        <v/>
      </c>
      <c r="AU454">
        <f>IFERROR(IF(SLOPE($AR$434:$AR$445,$AS$434:$AS$445)&lt;0,MAX(-3,-ABS(SLOPE($AR$434:$AR$445,$AS$434:$AS$445))),IF(SLOPE($AR$434:$AR$445,$AS$434:$AS$445)&gt;0.5,0.5,0)),0)</f>
        <v/>
      </c>
      <c r="AV454">
        <f>($AQ$446+(AT454*(AS454-1)))</f>
        <v/>
      </c>
      <c r="AW454">
        <f>($AR$446+(AU454*(AS454-1)))</f>
        <v/>
      </c>
      <c r="AX454">
        <f>IF(AT454&gt;0,AV454+AT454,AV454)</f>
        <v/>
      </c>
      <c r="AY454">
        <f>IF(AU454&lt;0,AW454+AU454,AW454)</f>
        <v/>
      </c>
      <c r="BA454" s="14">
        <f>IFERROR(AX454-AQ454,"")</f>
        <v/>
      </c>
      <c r="BB454" s="14">
        <f>IFERROR(AY454-AR454,"")</f>
        <v/>
      </c>
      <c r="BD454">
        <f>AH454</f>
        <v/>
      </c>
      <c r="BE454">
        <f>AI454</f>
        <v/>
      </c>
      <c r="BF454">
        <f>AJ454</f>
        <v/>
      </c>
      <c r="BG454" s="14">
        <f>L454</f>
        <v/>
      </c>
      <c r="BH454" s="14">
        <f>IF(X454="","",X454)</f>
        <v/>
      </c>
      <c r="BI454" s="14">
        <f>IF(Y454="","",Y454)</f>
        <v/>
      </c>
      <c r="BJ454">
        <f>Z454</f>
        <v/>
      </c>
      <c r="BK454">
        <f>AA454</f>
        <v/>
      </c>
      <c r="BL454">
        <f>IFERROR(AX454,"")</f>
        <v/>
      </c>
      <c r="BM454">
        <f>IFERROR(AY454,"")</f>
        <v/>
      </c>
    </row>
    <row r="455" ht="14.25" customHeight="1">
      <c r="A455">
        <f>ALGLIB_SSA_XAUUSD!AA455</f>
        <v/>
      </c>
      <c r="B455">
        <f>IF($A455="","",INDEX(ALGLIB_SSA_XAUUSD!$B$2:$B$2401,MATCH($A455,ALGLIB_SSA_XAUUSD!$A$2:$A$2401,1)))</f>
        <v/>
      </c>
      <c r="C455">
        <f>IF($A455="","",INDEX(ALGLIB_SSA_XAUUSD!$C$2:$C$2401,MATCH($A455,ALGLIB_SSA_XAUUSD!$A$2:$A$2401,1)))</f>
        <v/>
      </c>
      <c r="D455" s="14">
        <f>IF($A455="","",INT((ROW()-2)/12)+1)</f>
        <v/>
      </c>
      <c r="E455" s="14">
        <f>IF(AND(E458&lt;&gt;"",D458=D446+1),E446+(E458-E446)*9/12,"")</f>
        <v/>
      </c>
      <c r="F455" s="14">
        <f>IF(AND(F458&lt;&gt;"",D458=D446+1),F446+(F458-F446)*9/12,"")</f>
        <v/>
      </c>
      <c r="G455" s="14">
        <f>IF(AND(G458&lt;&gt;"",D458=D446+1),G446+(G458-G446)*9/12,"")</f>
        <v/>
      </c>
      <c r="H455" s="14">
        <f>IF(AND(H458&lt;&gt;"",D458=D446+1),H446+(H458-H446)*9/12,"")</f>
        <v/>
      </c>
      <c r="I455" s="14">
        <f>IF(AND(L458&lt;&gt;"",D458=D446+1),I446+(I458-I446)*9/12,"")</f>
        <v/>
      </c>
      <c r="J455">
        <f>_xlfn.XLOOKUP($A455,ALGLIB_SSA_XAUUSD!$AA$2:$AA$2401,ALGLIB_SSA_XAUUSD!$P$2:$P$2401,"",0)</f>
        <v/>
      </c>
      <c r="K455">
        <f>_xlfn.XLOOKUP($A455,ALGLIB_SSA_XAUUSD!$AA$2:$AA$2401,ALGLIB_SSA_XAUUSD!$Q$2:$Q$2401,"",0)</f>
        <v/>
      </c>
      <c r="L455">
        <f>_xlfn.XLOOKUP($A455,ALGLIB_SSA_XAUUSD!$AA$2:$AA$2401,ALGLIB_SSA_XAUUSD!$R$2:$R$2401,"",0)</f>
        <v/>
      </c>
      <c r="M455">
        <f>_xlfn.XLOOKUP($A455,ALGLIB_SSA_XAUUSD!$AA$2:$AA$2401,ALGLIB_SSA_XAUUSD!$S$2:$S$2401,"",0)</f>
        <v/>
      </c>
      <c r="N455">
        <f>_xlfn.XLOOKUP($A455,ALGLIB_SSA_XAUUSD!$AA$2:$AA$2401,ALGLIB_SSA_XAUUSD!$T$2:$T$2401,"",0)</f>
        <v/>
      </c>
      <c r="O455">
        <f>_xlfn.XLOOKUP($A455,ALGLIB_SSA_XAUUSD!$AA$2:$AA$2401,ALGLIB_SSA_XAUUSD!$U$2:$U$2401,"",0)</f>
        <v/>
      </c>
      <c r="P455">
        <f>_xlfn.XLOOKUP($A455,ALGLIB_SSA_XAUUSD!$AA$2:$AA$2401,ALGLIB_SSA_XAUUSD!$V$2:$V$2401,"",0)</f>
        <v/>
      </c>
      <c r="S455">
        <f>A455</f>
        <v/>
      </c>
      <c r="T455">
        <f>J455</f>
        <v/>
      </c>
      <c r="U455">
        <f>K455</f>
        <v/>
      </c>
      <c r="V455" s="14">
        <f>IF($A455="","",MOD(ROW()-2,12)+1)</f>
        <v/>
      </c>
      <c r="W455">
        <f>L455</f>
        <v/>
      </c>
      <c r="X455" s="14">
        <f>IF(F455="","",F455)</f>
        <v/>
      </c>
      <c r="Y455" s="14">
        <f>IF(G455="","",G455)</f>
        <v/>
      </c>
      <c r="Z455">
        <f>M455</f>
        <v/>
      </c>
      <c r="AA455">
        <f>N455</f>
        <v/>
      </c>
      <c r="AB455" s="14">
        <f>IF(H455="","",H455)</f>
        <v/>
      </c>
      <c r="AC455">
        <f>O455</f>
        <v/>
      </c>
      <c r="AD455" s="14">
        <f>IF(I455="","",I455)</f>
        <v/>
      </c>
      <c r="AE455">
        <f>P455</f>
        <v/>
      </c>
      <c r="AH455">
        <f>IF(S455&lt;&gt;"",S455,AH454+900)</f>
        <v/>
      </c>
      <c r="AI455">
        <f>IF(T455&lt;&gt;"",T455,AI454)</f>
        <v/>
      </c>
      <c r="AJ455">
        <f>IF(U455&lt;&gt;"",U455,AJ454)</f>
        <v/>
      </c>
      <c r="AK455">
        <f>IF(W455&lt;&gt;"",W455,"")</f>
        <v/>
      </c>
      <c r="AL455" s="14">
        <f>IF(X455&lt;&gt;"",X455,"")</f>
        <v/>
      </c>
      <c r="AM455" s="14">
        <f>IF(Y455&lt;&gt;"",Y455,"")</f>
        <v/>
      </c>
      <c r="AN455" s="14">
        <f>IF(OR(AL455="",AM455=""),"",AL455-AM455)</f>
        <v/>
      </c>
      <c r="AO455">
        <f>IF(AN455="","",IF(AN455&gt;0,"Bullish","Bearish"))</f>
        <v/>
      </c>
      <c r="AP455">
        <f>IF(AO455="",AP454,AO455)</f>
        <v/>
      </c>
      <c r="AQ455" s="14">
        <f>IF(AB455&lt;&gt;"",AB455,"")</f>
        <v/>
      </c>
      <c r="AR455" s="14">
        <f>IF(AD455&lt;&gt;"",AD455,"")</f>
        <v/>
      </c>
      <c r="AS455">
        <f>IF(AS454+1=13,1,AS454+1)</f>
        <v/>
      </c>
      <c r="AT455">
        <f>IFERROR(IF(SLOPE($AQ$434:$AQ$445,$AS$434:$AS$445)&gt;0,MIN(3,ABS(SLOPE($AQ$434:$AQ$445,$AS$434:$AS$445))),IF(SLOPE($AQ$434:$AQ$445,$AS$434:$AS$445)&lt;-0.5,-0.5,0)),0)</f>
        <v/>
      </c>
      <c r="AU455">
        <f>IFERROR(IF(SLOPE($AR$434:$AR$445,$AS$434:$AS$445)&lt;0,MAX(-3,-ABS(SLOPE($AR$434:$AR$445,$AS$434:$AS$445))),IF(SLOPE($AR$434:$AR$445,$AS$434:$AS$445)&gt;0.5,0.5,0)),0)</f>
        <v/>
      </c>
      <c r="AV455">
        <f>($AQ$446+(AT455*(AS455-1)))</f>
        <v/>
      </c>
      <c r="AW455">
        <f>($AR$446+(AU455*(AS455-1)))</f>
        <v/>
      </c>
      <c r="AX455">
        <f>IF(AT455&gt;0,AV455+AT455,AV455)</f>
        <v/>
      </c>
      <c r="AY455">
        <f>IF(AU455&lt;0,AW455+AU455,AW455)</f>
        <v/>
      </c>
      <c r="BA455" s="14">
        <f>IFERROR(AX455-AQ455,"")</f>
        <v/>
      </c>
      <c r="BB455" s="14">
        <f>IFERROR(AY455-AR455,"")</f>
        <v/>
      </c>
      <c r="BD455">
        <f>AH455</f>
        <v/>
      </c>
      <c r="BE455">
        <f>AI455</f>
        <v/>
      </c>
      <c r="BF455">
        <f>AJ455</f>
        <v/>
      </c>
      <c r="BG455" s="14">
        <f>L455</f>
        <v/>
      </c>
      <c r="BH455" s="14">
        <f>IF(X455="","",X455)</f>
        <v/>
      </c>
      <c r="BI455" s="14">
        <f>IF(Y455="","",Y455)</f>
        <v/>
      </c>
      <c r="BJ455">
        <f>Z455</f>
        <v/>
      </c>
      <c r="BK455">
        <f>AA455</f>
        <v/>
      </c>
      <c r="BL455">
        <f>IFERROR(AX455,"")</f>
        <v/>
      </c>
      <c r="BM455">
        <f>IFERROR(AY455,"")</f>
        <v/>
      </c>
    </row>
    <row r="456" ht="14.25" customHeight="1">
      <c r="A456">
        <f>ALGLIB_SSA_XAUUSD!AA456</f>
        <v/>
      </c>
      <c r="B456">
        <f>IF($A456="","",INDEX(ALGLIB_SSA_XAUUSD!$B$2:$B$2401,MATCH($A456,ALGLIB_SSA_XAUUSD!$A$2:$A$2401,1)))</f>
        <v/>
      </c>
      <c r="C456">
        <f>IF($A456="","",INDEX(ALGLIB_SSA_XAUUSD!$C$2:$C$2401,MATCH($A456,ALGLIB_SSA_XAUUSD!$A$2:$A$2401,1)))</f>
        <v/>
      </c>
      <c r="D456" s="14">
        <f>IF($A456="","",INT((ROW()-2)/12)+1)</f>
        <v/>
      </c>
      <c r="E456" s="14">
        <f>IF(AND(E458&lt;&gt;"",D458=D446+1),E446+(E458-E446)*10/12,"")</f>
        <v/>
      </c>
      <c r="F456" s="14">
        <f>IF(AND(F458&lt;&gt;"",D458=D446+1),F446+(F458-F446)*10/12,"")</f>
        <v/>
      </c>
      <c r="G456" s="14">
        <f>IF(AND(G458&lt;&gt;"",D458=D446+1),G446+(G458-G446)*10/12,"")</f>
        <v/>
      </c>
      <c r="H456" s="14">
        <f>IF(AND(H458&lt;&gt;"",D458=D446+1),H446+(H458-H446)*10/12,"")</f>
        <v/>
      </c>
      <c r="I456" s="14">
        <f>IF(AND(L458&lt;&gt;"",D458=D446+1),I446+(I458-I446)*10/12,"")</f>
        <v/>
      </c>
      <c r="J456">
        <f>_xlfn.XLOOKUP($A456,ALGLIB_SSA_XAUUSD!$AA$2:$AA$2401,ALGLIB_SSA_XAUUSD!$P$2:$P$2401,"",0)</f>
        <v/>
      </c>
      <c r="K456">
        <f>_xlfn.XLOOKUP($A456,ALGLIB_SSA_XAUUSD!$AA$2:$AA$2401,ALGLIB_SSA_XAUUSD!$Q$2:$Q$2401,"",0)</f>
        <v/>
      </c>
      <c r="L456">
        <f>_xlfn.XLOOKUP($A456,ALGLIB_SSA_XAUUSD!$AA$2:$AA$2401,ALGLIB_SSA_XAUUSD!$R$2:$R$2401,"",0)</f>
        <v/>
      </c>
      <c r="M456">
        <f>_xlfn.XLOOKUP($A456,ALGLIB_SSA_XAUUSD!$AA$2:$AA$2401,ALGLIB_SSA_XAUUSD!$S$2:$S$2401,"",0)</f>
        <v/>
      </c>
      <c r="N456">
        <f>_xlfn.XLOOKUP($A456,ALGLIB_SSA_XAUUSD!$AA$2:$AA$2401,ALGLIB_SSA_XAUUSD!$T$2:$T$2401,"",0)</f>
        <v/>
      </c>
      <c r="O456">
        <f>_xlfn.XLOOKUP($A456,ALGLIB_SSA_XAUUSD!$AA$2:$AA$2401,ALGLIB_SSA_XAUUSD!$U$2:$U$2401,"",0)</f>
        <v/>
      </c>
      <c r="P456">
        <f>_xlfn.XLOOKUP($A456,ALGLIB_SSA_XAUUSD!$AA$2:$AA$2401,ALGLIB_SSA_XAUUSD!$V$2:$V$2401,"",0)</f>
        <v/>
      </c>
      <c r="S456">
        <f>A456</f>
        <v/>
      </c>
      <c r="T456">
        <f>J456</f>
        <v/>
      </c>
      <c r="U456">
        <f>K456</f>
        <v/>
      </c>
      <c r="V456" s="14">
        <f>IF($A456="","",MOD(ROW()-2,12)+1)</f>
        <v/>
      </c>
      <c r="W456">
        <f>L456</f>
        <v/>
      </c>
      <c r="X456" s="14">
        <f>IF(F456="","",F456)</f>
        <v/>
      </c>
      <c r="Y456" s="14">
        <f>IF(G456="","",G456)</f>
        <v/>
      </c>
      <c r="Z456">
        <f>M456</f>
        <v/>
      </c>
      <c r="AA456">
        <f>N456</f>
        <v/>
      </c>
      <c r="AB456" s="14">
        <f>IF(H456="","",H456)</f>
        <v/>
      </c>
      <c r="AC456">
        <f>O456</f>
        <v/>
      </c>
      <c r="AD456" s="14">
        <f>IF(I456="","",I456)</f>
        <v/>
      </c>
      <c r="AE456">
        <f>P456</f>
        <v/>
      </c>
      <c r="AH456">
        <f>IF(S456&lt;&gt;"",S456,AH455+900)</f>
        <v/>
      </c>
      <c r="AI456">
        <f>IF(T456&lt;&gt;"",T456,AI455)</f>
        <v/>
      </c>
      <c r="AJ456">
        <f>IF(U456&lt;&gt;"",U456,AJ455)</f>
        <v/>
      </c>
      <c r="AK456">
        <f>IF(W456&lt;&gt;"",W456,"")</f>
        <v/>
      </c>
      <c r="AL456" s="14">
        <f>IF(X456&lt;&gt;"",X456,"")</f>
        <v/>
      </c>
      <c r="AM456" s="14">
        <f>IF(Y456&lt;&gt;"",Y456,"")</f>
        <v/>
      </c>
      <c r="AN456" s="14">
        <f>IF(OR(AL456="",AM456=""),"",AL456-AM456)</f>
        <v/>
      </c>
      <c r="AO456">
        <f>IF(AN456="","",IF(AN456&gt;0,"Bullish","Bearish"))</f>
        <v/>
      </c>
      <c r="AP456">
        <f>IF(AO456="",AP455,AO456)</f>
        <v/>
      </c>
      <c r="AQ456" s="14">
        <f>IF(AB456&lt;&gt;"",AB456,"")</f>
        <v/>
      </c>
      <c r="AR456" s="14">
        <f>IF(AD456&lt;&gt;"",AD456,"")</f>
        <v/>
      </c>
      <c r="AS456">
        <f>IF(AS455+1=13,1,AS455+1)</f>
        <v/>
      </c>
      <c r="AT456">
        <f>IFERROR(IF(SLOPE($AQ$434:$AQ$445,$AS$434:$AS$445)&gt;0,MIN(3,ABS(SLOPE($AQ$434:$AQ$445,$AS$434:$AS$445))),IF(SLOPE($AQ$434:$AQ$445,$AS$434:$AS$445)&lt;-0.5,-0.5,0)),0)</f>
        <v/>
      </c>
      <c r="AU456">
        <f>IFERROR(IF(SLOPE($AR$434:$AR$445,$AS$434:$AS$445)&lt;0,MAX(-3,-ABS(SLOPE($AR$434:$AR$445,$AS$434:$AS$445))),IF(SLOPE($AR$434:$AR$445,$AS$434:$AS$445)&gt;0.5,0.5,0)),0)</f>
        <v/>
      </c>
      <c r="AV456">
        <f>($AQ$446+(AT456*(AS456-1)))</f>
        <v/>
      </c>
      <c r="AW456">
        <f>($AR$446+(AU456*(AS456-1)))</f>
        <v/>
      </c>
      <c r="AX456">
        <f>IF(AT456&gt;0,AV456+AT456,AV456)</f>
        <v/>
      </c>
      <c r="AY456">
        <f>IF(AU456&lt;0,AW456+AU456,AW456)</f>
        <v/>
      </c>
      <c r="BA456" s="14">
        <f>IFERROR(AX456-AQ456,"")</f>
        <v/>
      </c>
      <c r="BB456" s="14">
        <f>IFERROR(AY456-AR456,"")</f>
        <v/>
      </c>
      <c r="BD456">
        <f>AH456</f>
        <v/>
      </c>
      <c r="BE456">
        <f>AI456</f>
        <v/>
      </c>
      <c r="BF456">
        <f>AJ456</f>
        <v/>
      </c>
      <c r="BG456" s="14">
        <f>L456</f>
        <v/>
      </c>
      <c r="BH456" s="14">
        <f>IF(X456="","",X456)</f>
        <v/>
      </c>
      <c r="BI456" s="14">
        <f>IF(Y456="","",Y456)</f>
        <v/>
      </c>
      <c r="BJ456">
        <f>Z456</f>
        <v/>
      </c>
      <c r="BK456">
        <f>AA456</f>
        <v/>
      </c>
      <c r="BL456">
        <f>IFERROR(AX456,"")</f>
        <v/>
      </c>
      <c r="BM456">
        <f>IFERROR(AY456,"")</f>
        <v/>
      </c>
    </row>
    <row r="457" ht="14.25" customHeight="1">
      <c r="A457">
        <f>ALGLIB_SSA_XAUUSD!AA457</f>
        <v/>
      </c>
      <c r="B457">
        <f>IF($A457="","",INDEX(ALGLIB_SSA_XAUUSD!$B$2:$B$2401,MATCH($A457,ALGLIB_SSA_XAUUSD!$A$2:$A$2401,1)))</f>
        <v/>
      </c>
      <c r="C457">
        <f>IF($A457="","",INDEX(ALGLIB_SSA_XAUUSD!$C$2:$C$2401,MATCH($A457,ALGLIB_SSA_XAUUSD!$A$2:$A$2401,1)))</f>
        <v/>
      </c>
      <c r="D457" s="14">
        <f>IF($A457="","",INT((ROW()-2)/12)+1)</f>
        <v/>
      </c>
      <c r="E457" s="14">
        <f>IF(AND(E458&lt;&gt;"",D458=D446+1),E446+(E458-E446)*11/12,"")</f>
        <v/>
      </c>
      <c r="F457" s="14">
        <f>IF(AND(F458&lt;&gt;"",D458=D446+1),F446+(F458-F446)*11/12,"")</f>
        <v/>
      </c>
      <c r="G457" s="14">
        <f>IF(AND(G458&lt;&gt;"",D458=D446+1),G446+(G458-G446)*11/12,"")</f>
        <v/>
      </c>
      <c r="H457" s="14">
        <f>IF(AND(H458&lt;&gt;"",D458=D446+1),H446+(H458-H446)*11/12,"")</f>
        <v/>
      </c>
      <c r="I457" s="14">
        <f>IF(AND(L458&lt;&gt;"",D458=D446+1),I446+(I458-I446)*11/12,"")</f>
        <v/>
      </c>
      <c r="J457">
        <f>_xlfn.XLOOKUP($A457,ALGLIB_SSA_XAUUSD!$AA$2:$AA$2401,ALGLIB_SSA_XAUUSD!$P$2:$P$2401,"",0)</f>
        <v/>
      </c>
      <c r="K457">
        <f>_xlfn.XLOOKUP($A457,ALGLIB_SSA_XAUUSD!$AA$2:$AA$2401,ALGLIB_SSA_XAUUSD!$Q$2:$Q$2401,"",0)</f>
        <v/>
      </c>
      <c r="L457">
        <f>_xlfn.XLOOKUP($A457,ALGLIB_SSA_XAUUSD!$AA$2:$AA$2401,ALGLIB_SSA_XAUUSD!$R$2:$R$2401,"",0)</f>
        <v/>
      </c>
      <c r="M457">
        <f>_xlfn.XLOOKUP($A457,ALGLIB_SSA_XAUUSD!$AA$2:$AA$2401,ALGLIB_SSA_XAUUSD!$S$2:$S$2401,"",0)</f>
        <v/>
      </c>
      <c r="N457">
        <f>_xlfn.XLOOKUP($A457,ALGLIB_SSA_XAUUSD!$AA$2:$AA$2401,ALGLIB_SSA_XAUUSD!$T$2:$T$2401,"",0)</f>
        <v/>
      </c>
      <c r="O457">
        <f>_xlfn.XLOOKUP($A457,ALGLIB_SSA_XAUUSD!$AA$2:$AA$2401,ALGLIB_SSA_XAUUSD!$U$2:$U$2401,"",0)</f>
        <v/>
      </c>
      <c r="P457">
        <f>_xlfn.XLOOKUP($A457,ALGLIB_SSA_XAUUSD!$AA$2:$AA$2401,ALGLIB_SSA_XAUUSD!$V$2:$V$2401,"",0)</f>
        <v/>
      </c>
      <c r="S457">
        <f>A457</f>
        <v/>
      </c>
      <c r="T457">
        <f>J457</f>
        <v/>
      </c>
      <c r="U457">
        <f>K457</f>
        <v/>
      </c>
      <c r="V457" s="14">
        <f>IF($A457="","",MOD(ROW()-2,12)+1)</f>
        <v/>
      </c>
      <c r="W457">
        <f>L457</f>
        <v/>
      </c>
      <c r="X457" s="14">
        <f>IF(F457="","",F457)</f>
        <v/>
      </c>
      <c r="Y457" s="14">
        <f>IF(G457="","",G457)</f>
        <v/>
      </c>
      <c r="Z457">
        <f>M457</f>
        <v/>
      </c>
      <c r="AA457">
        <f>N457</f>
        <v/>
      </c>
      <c r="AB457" s="14">
        <f>IF(H457="","",H457)</f>
        <v/>
      </c>
      <c r="AC457">
        <f>O457</f>
        <v/>
      </c>
      <c r="AD457" s="14">
        <f>IF(I457="","",I457)</f>
        <v/>
      </c>
      <c r="AE457">
        <f>P457</f>
        <v/>
      </c>
      <c r="AH457">
        <f>IF(S457&lt;&gt;"",S457,AH456+900)</f>
        <v/>
      </c>
      <c r="AI457">
        <f>IF(T457&lt;&gt;"",T457,AI456)</f>
        <v/>
      </c>
      <c r="AJ457">
        <f>IF(U457&lt;&gt;"",U457,AJ456)</f>
        <v/>
      </c>
      <c r="AK457">
        <f>IF(W457&lt;&gt;"",W457,"")</f>
        <v/>
      </c>
      <c r="AL457" s="14">
        <f>IF(X457&lt;&gt;"",X457,"")</f>
        <v/>
      </c>
      <c r="AM457" s="14">
        <f>IF(Y457&lt;&gt;"",Y457,"")</f>
        <v/>
      </c>
      <c r="AN457" s="14">
        <f>IF(OR(AL457="",AM457=""),"",AL457-AM457)</f>
        <v/>
      </c>
      <c r="AO457">
        <f>IF(AN457="","",IF(AN457&gt;0,"Bullish","Bearish"))</f>
        <v/>
      </c>
      <c r="AP457">
        <f>IF(AO457="",AP456,AO457)</f>
        <v/>
      </c>
      <c r="AQ457" s="14">
        <f>IF(AB457&lt;&gt;"",AB457,"")</f>
        <v/>
      </c>
      <c r="AR457" s="14">
        <f>IF(AD457&lt;&gt;"",AD457,"")</f>
        <v/>
      </c>
      <c r="AS457">
        <f>IF(AS456+1=13,1,AS456+1)</f>
        <v/>
      </c>
      <c r="AT457">
        <f>IFERROR(IF(SLOPE($AQ$434:$AQ$445,$AS$434:$AS$445)&gt;0,MIN(3,ABS(SLOPE($AQ$434:$AQ$445,$AS$434:$AS$445))),IF(SLOPE($AQ$434:$AQ$445,$AS$434:$AS$445)&lt;-0.5,-0.5,0)),0)</f>
        <v/>
      </c>
      <c r="AU457">
        <f>IFERROR(IF(SLOPE($AR$434:$AR$445,$AS$434:$AS$445)&lt;0,MAX(-3,-ABS(SLOPE($AR$434:$AR$445,$AS$434:$AS$445))),IF(SLOPE($AR$434:$AR$445,$AS$434:$AS$445)&gt;0.5,0.5,0)),0)</f>
        <v/>
      </c>
      <c r="AV457">
        <f>($AQ$446+(AT457*(AS457-1)))</f>
        <v/>
      </c>
      <c r="AW457">
        <f>($AR$446+(AU457*(AS457-1)))</f>
        <v/>
      </c>
      <c r="AX457">
        <f>IF(AT457&gt;0,AV457+AT457,AV457)</f>
        <v/>
      </c>
      <c r="AY457">
        <f>IF(AU457&lt;0,AW457+AU457,AW457)</f>
        <v/>
      </c>
      <c r="BA457" s="14">
        <f>IFERROR(AX457-AQ457,"")</f>
        <v/>
      </c>
      <c r="BB457" s="14">
        <f>IFERROR(AY457-AR457,"")</f>
        <v/>
      </c>
      <c r="BD457">
        <f>AH457</f>
        <v/>
      </c>
      <c r="BE457">
        <f>AI457</f>
        <v/>
      </c>
      <c r="BF457">
        <f>AJ457</f>
        <v/>
      </c>
      <c r="BG457" s="14">
        <f>L457</f>
        <v/>
      </c>
      <c r="BH457" s="14">
        <f>IF(X457="","",X457)</f>
        <v/>
      </c>
      <c r="BI457" s="14">
        <f>IF(Y457="","",Y457)</f>
        <v/>
      </c>
      <c r="BJ457">
        <f>Z457</f>
        <v/>
      </c>
      <c r="BK457">
        <f>AA457</f>
        <v/>
      </c>
      <c r="BL457">
        <f>IFERROR(AX457,"")</f>
        <v/>
      </c>
      <c r="BM457">
        <f>IFERROR(AY457,"")</f>
        <v/>
      </c>
    </row>
    <row r="458" ht="14.25" customHeight="1">
      <c r="A458">
        <f>ALGLIB_SSA_XAUUSD!AA458</f>
        <v/>
      </c>
      <c r="B458">
        <f>IF($A458="","",INDEX(ALGLIB_SSA_XAUUSD!$B$2:$B$2401,MATCH($A458,ALGLIB_SSA_XAUUSD!$A$2:$A$2401,1)))</f>
        <v/>
      </c>
      <c r="C458">
        <f>IF($A458="","",INDEX(ALGLIB_SSA_XAUUSD!$C$2:$C$2401,MATCH($A458,ALGLIB_SSA_XAUUSD!$A$2:$A$2401,1)))</f>
        <v/>
      </c>
      <c r="D458" s="14">
        <f>IF($A458="","",INT((ROW()-2)/12)+1)</f>
        <v/>
      </c>
      <c r="E458" s="14">
        <f>IF($A458="","",INDEX(ALGLIB_SSA_XAUUSD!$D$2:$D$2401,MATCH($A458,ALGLIB_SSA_XAUUSD!$A$2:$A$2401,1)))</f>
        <v/>
      </c>
      <c r="F458" s="14">
        <f>IF($A458="","",INDEX(ALGLIB_SSA_XAUUSD!$E$2:$E$2401,MATCH($A458,ALGLIB_SSA_XAUUSD!$A$2:$A$2401,1)))</f>
        <v/>
      </c>
      <c r="G458" s="14">
        <f>IF($A458="","",INDEX(ALGLIB_SSA_XAUUSD!$F$2:$F$2401,MATCH($A458,ALGLIB_SSA_XAUUSD!$A$2:$A$2401,1)))</f>
        <v/>
      </c>
      <c r="H458" s="14">
        <f>IF($A458="","",INDEX(ALGLIB_SSA_XAUUSD!$G$2:$G$2401,MATCH($A458,ALGLIB_SSA_XAUUSD!$A$2:$A$2401,1)))</f>
        <v/>
      </c>
      <c r="I458" s="14">
        <f>IF($A458="","",INDEX(ALGLIB_SSA_XAUUSD!$H$2:$H$2401,MATCH($A458,ALGLIB_SSA_XAUUSD!$A$2:$A$2401,1)))</f>
        <v/>
      </c>
      <c r="J458">
        <f>_xlfn.XLOOKUP($A458,ALGLIB_SSA_XAUUSD!$AA$2:$AA$2401,ALGLIB_SSA_XAUUSD!$P$2:$P$2401,"",0)</f>
        <v/>
      </c>
      <c r="K458">
        <f>_xlfn.XLOOKUP($A458,ALGLIB_SSA_XAUUSD!$AA$2:$AA$2401,ALGLIB_SSA_XAUUSD!$Q$2:$Q$2401,"",0)</f>
        <v/>
      </c>
      <c r="L458">
        <f>_xlfn.XLOOKUP($A458,ALGLIB_SSA_XAUUSD!$AA$2:$AA$2401,ALGLIB_SSA_XAUUSD!$R$2:$R$2401,"",0)</f>
        <v/>
      </c>
      <c r="M458">
        <f>_xlfn.XLOOKUP($A458,ALGLIB_SSA_XAUUSD!$AA$2:$AA$2401,ALGLIB_SSA_XAUUSD!$S$2:$S$2401,"",0)</f>
        <v/>
      </c>
      <c r="N458">
        <f>_xlfn.XLOOKUP($A458,ALGLIB_SSA_XAUUSD!$AA$2:$AA$2401,ALGLIB_SSA_XAUUSD!$T$2:$T$2401,"",0)</f>
        <v/>
      </c>
      <c r="O458">
        <f>_xlfn.XLOOKUP($A458,ALGLIB_SSA_XAUUSD!$AA$2:$AA$2401,ALGLIB_SSA_XAUUSD!$U$2:$U$2401,"",0)</f>
        <v/>
      </c>
      <c r="P458">
        <f>_xlfn.XLOOKUP($A458,ALGLIB_SSA_XAUUSD!$AA$2:$AA$2401,ALGLIB_SSA_XAUUSD!$V$2:$V$2401,"",0)</f>
        <v/>
      </c>
      <c r="S458">
        <f>A458</f>
        <v/>
      </c>
      <c r="T458">
        <f>J458</f>
        <v/>
      </c>
      <c r="U458">
        <f>K458</f>
        <v/>
      </c>
      <c r="V458" s="14">
        <f>IF($A458="","",MOD(ROW()-2,12)+1)</f>
        <v/>
      </c>
      <c r="W458">
        <f>L458</f>
        <v/>
      </c>
      <c r="X458" s="14">
        <f>IF(F458="","",F458)</f>
        <v/>
      </c>
      <c r="Y458" s="14">
        <f>IF(G458="","",G458)</f>
        <v/>
      </c>
      <c r="Z458">
        <f>M458</f>
        <v/>
      </c>
      <c r="AA458">
        <f>N458</f>
        <v/>
      </c>
      <c r="AB458" s="14">
        <f>IF(H458="","",H458)</f>
        <v/>
      </c>
      <c r="AC458">
        <f>O458</f>
        <v/>
      </c>
      <c r="AD458" s="14">
        <f>IF(I458="","",I458)</f>
        <v/>
      </c>
      <c r="AE458">
        <f>P458</f>
        <v/>
      </c>
      <c r="AH458">
        <f>IF(S458&lt;&gt;"",S458,AH457+900)</f>
        <v/>
      </c>
      <c r="AI458">
        <f>IF(T458&lt;&gt;"",T458,AI457)</f>
        <v/>
      </c>
      <c r="AJ458">
        <f>IF(U458&lt;&gt;"",U458,AJ457)</f>
        <v/>
      </c>
      <c r="AK458">
        <f>IF(W458&lt;&gt;"",W458,"")</f>
        <v/>
      </c>
      <c r="AL458" s="14">
        <f>IF(X458&lt;&gt;"",X458,"")</f>
        <v/>
      </c>
      <c r="AM458" s="14">
        <f>IF(Y458&lt;&gt;"",Y458,"")</f>
        <v/>
      </c>
      <c r="AN458" s="14">
        <f>IF(OR(AL458="",AM458=""),"",AL458-AM458)</f>
        <v/>
      </c>
      <c r="AO458">
        <f>IF(AN458="","",IF(AN458&gt;0,"Bullish","Bearish"))</f>
        <v/>
      </c>
      <c r="AP458">
        <f>IF(AO458="",AP457,AO458)</f>
        <v/>
      </c>
      <c r="AQ458" s="14">
        <f>IF(AB458&lt;&gt;"",AB458,"")</f>
        <v/>
      </c>
      <c r="AR458" s="14">
        <f>IF(AD458&lt;&gt;"",AD458,"")</f>
        <v/>
      </c>
      <c r="AS458">
        <f>IF(AS457+1=13,1,AS457+1)</f>
        <v/>
      </c>
      <c r="AT458">
        <f>IFERROR(IF(SLOPE($AQ$446:$AQ$457,$AS$446:$AS$457)&gt;0,MIN(3,ABS(SLOPE($AQ$446:$AQ$457,$AS$446:$AS$457))),IF(SLOPE($AQ$446:$AQ$457,$AS$446:$AS$457)&lt;-0.5,-0.5,0)),0)</f>
        <v/>
      </c>
      <c r="AU458">
        <f>IFERROR(IF(SLOPE($AR$446:$AR$457,$AS$446:$AS$457)&lt;0,MAX(-3,-ABS(SLOPE($AR$446:$AR$457,$AS$446:$AS$457))),IF(SLOPE($AR$446:$AR$457,$AS$446:$AS$457)&gt;0.5,0.5,0)),0)</f>
        <v/>
      </c>
      <c r="AV458">
        <f>($AQ$458+(AT458*(AS458-1)))</f>
        <v/>
      </c>
      <c r="AW458">
        <f>($AR$458+(AU458*(AS458-1)))</f>
        <v/>
      </c>
      <c r="AX458">
        <f>IF(AT458&gt;0,AV458+AT458,AV458)</f>
        <v/>
      </c>
      <c r="AY458">
        <f>IF(AU458&lt;0,AW458+AU458,AW458)</f>
        <v/>
      </c>
      <c r="BA458" s="14">
        <f>IFERROR(AX458-AQ458,"")</f>
        <v/>
      </c>
      <c r="BB458" s="14">
        <f>IFERROR(AY458-AR458,"")</f>
        <v/>
      </c>
      <c r="BD458">
        <f>AH458</f>
        <v/>
      </c>
      <c r="BE458">
        <f>AI458</f>
        <v/>
      </c>
      <c r="BF458">
        <f>AJ458</f>
        <v/>
      </c>
      <c r="BG458" s="14">
        <f>L458</f>
        <v/>
      </c>
      <c r="BH458" s="14">
        <f>IF(X458="","",X458)</f>
        <v/>
      </c>
      <c r="BI458" s="14">
        <f>IF(Y458="","",Y458)</f>
        <v/>
      </c>
      <c r="BJ458">
        <f>Z458</f>
        <v/>
      </c>
      <c r="BK458">
        <f>AA458</f>
        <v/>
      </c>
      <c r="BL458">
        <f>IFERROR(AX458,"")</f>
        <v/>
      </c>
      <c r="BM458">
        <f>IFERROR(AY458,"")</f>
        <v/>
      </c>
    </row>
    <row r="459" ht="14.25" customHeight="1">
      <c r="A459">
        <f>ALGLIB_SSA_XAUUSD!AA459</f>
        <v/>
      </c>
      <c r="B459">
        <f>IF($A459="","",INDEX(ALGLIB_SSA_XAUUSD!$B$2:$B$2401,MATCH($A459,ALGLIB_SSA_XAUUSD!$A$2:$A$2401,1)))</f>
        <v/>
      </c>
      <c r="C459">
        <f>IF($A459="","",INDEX(ALGLIB_SSA_XAUUSD!$C$2:$C$2401,MATCH($A459,ALGLIB_SSA_XAUUSD!$A$2:$A$2401,1)))</f>
        <v/>
      </c>
      <c r="D459" s="14">
        <f>IF($A459="","",INT((ROW()-2)/12)+1)</f>
        <v/>
      </c>
      <c r="E459" s="14">
        <f>IF(AND(E470&lt;&gt;"",D470=D458+1),E458+(E470-E458)*1/12,"")</f>
        <v/>
      </c>
      <c r="F459" s="14">
        <f>IF(AND(F470&lt;&gt;"",D470=D458+1),F458+(F470-F458)*1/12,"")</f>
        <v/>
      </c>
      <c r="G459" s="14">
        <f>IF(AND(G470&lt;&gt;"",D470=D458+1),G458+(G470-G458)*1/12,"")</f>
        <v/>
      </c>
      <c r="H459" s="14">
        <f>IF(AND(H470&lt;&gt;"",D470=D458+1),H458+(H470-H458)*1/12,"")</f>
        <v/>
      </c>
      <c r="I459" s="14">
        <f>IF(AND(L470&lt;&gt;"",D470=D458+1),I458+(I470-I458)*1/12,"")</f>
        <v/>
      </c>
      <c r="J459">
        <f>_xlfn.XLOOKUP($A459,ALGLIB_SSA_XAUUSD!$AA$2:$AA$2401,ALGLIB_SSA_XAUUSD!$P$2:$P$2401,"",0)</f>
        <v/>
      </c>
      <c r="K459">
        <f>_xlfn.XLOOKUP($A459,ALGLIB_SSA_XAUUSD!$AA$2:$AA$2401,ALGLIB_SSA_XAUUSD!$Q$2:$Q$2401,"",0)</f>
        <v/>
      </c>
      <c r="L459">
        <f>_xlfn.XLOOKUP($A459,ALGLIB_SSA_XAUUSD!$AA$2:$AA$2401,ALGLIB_SSA_XAUUSD!$R$2:$R$2401,"",0)</f>
        <v/>
      </c>
      <c r="M459">
        <f>_xlfn.XLOOKUP($A459,ALGLIB_SSA_XAUUSD!$AA$2:$AA$2401,ALGLIB_SSA_XAUUSD!$S$2:$S$2401,"",0)</f>
        <v/>
      </c>
      <c r="N459">
        <f>_xlfn.XLOOKUP($A459,ALGLIB_SSA_XAUUSD!$AA$2:$AA$2401,ALGLIB_SSA_XAUUSD!$T$2:$T$2401,"",0)</f>
        <v/>
      </c>
      <c r="O459">
        <f>_xlfn.XLOOKUP($A459,ALGLIB_SSA_XAUUSD!$AA$2:$AA$2401,ALGLIB_SSA_XAUUSD!$U$2:$U$2401,"",0)</f>
        <v/>
      </c>
      <c r="P459">
        <f>_xlfn.XLOOKUP($A459,ALGLIB_SSA_XAUUSD!$AA$2:$AA$2401,ALGLIB_SSA_XAUUSD!$V$2:$V$2401,"",0)</f>
        <v/>
      </c>
      <c r="S459">
        <f>A459</f>
        <v/>
      </c>
      <c r="T459">
        <f>J459</f>
        <v/>
      </c>
      <c r="U459">
        <f>K459</f>
        <v/>
      </c>
      <c r="V459" s="14">
        <f>IF($A459="","",MOD(ROW()-2,12)+1)</f>
        <v/>
      </c>
      <c r="W459">
        <f>L459</f>
        <v/>
      </c>
      <c r="X459" s="14">
        <f>IF(F459="","",F459)</f>
        <v/>
      </c>
      <c r="Y459" s="14">
        <f>IF(G459="","",G459)</f>
        <v/>
      </c>
      <c r="Z459">
        <f>M459</f>
        <v/>
      </c>
      <c r="AA459">
        <f>N459</f>
        <v/>
      </c>
      <c r="AB459" s="14">
        <f>IF(H459="","",H459)</f>
        <v/>
      </c>
      <c r="AC459">
        <f>O459</f>
        <v/>
      </c>
      <c r="AD459" s="14">
        <f>IF(I459="","",I459)</f>
        <v/>
      </c>
      <c r="AE459">
        <f>P459</f>
        <v/>
      </c>
      <c r="AH459">
        <f>IF(S459&lt;&gt;"",S459,AH458+900)</f>
        <v/>
      </c>
      <c r="AI459">
        <f>IF(T459&lt;&gt;"",T459,AI458)</f>
        <v/>
      </c>
      <c r="AJ459">
        <f>IF(U459&lt;&gt;"",U459,AJ458)</f>
        <v/>
      </c>
      <c r="AK459">
        <f>IF(W459&lt;&gt;"",W459,"")</f>
        <v/>
      </c>
      <c r="AL459" s="14">
        <f>IF(X459&lt;&gt;"",X459,"")</f>
        <v/>
      </c>
      <c r="AM459" s="14">
        <f>IF(Y459&lt;&gt;"",Y459,"")</f>
        <v/>
      </c>
      <c r="AN459" s="14">
        <f>IF(OR(AL459="",AM459=""),"",AL459-AM459)</f>
        <v/>
      </c>
      <c r="AO459">
        <f>IF(AN459="","",IF(AN459&gt;0,"Bullish","Bearish"))</f>
        <v/>
      </c>
      <c r="AP459">
        <f>IF(AO459="",AP458,AO459)</f>
        <v/>
      </c>
      <c r="AQ459" s="14">
        <f>IF(AB459&lt;&gt;"",AB459,"")</f>
        <v/>
      </c>
      <c r="AR459" s="14">
        <f>IF(AD459&lt;&gt;"",AD459,"")</f>
        <v/>
      </c>
      <c r="AS459">
        <f>IF(AS458+1=13,1,AS458+1)</f>
        <v/>
      </c>
      <c r="AT459">
        <f>IFERROR(IF(SLOPE($AQ$446:$AQ$457,$AS$446:$AS$457)&gt;0,MIN(3,ABS(SLOPE($AQ$446:$AQ$457,$AS$446:$AS$457))),IF(SLOPE($AQ$446:$AQ$457,$AS$446:$AS$457)&lt;-0.5,-0.5,0)),0)</f>
        <v/>
      </c>
      <c r="AU459">
        <f>IFERROR(IF(SLOPE($AR$446:$AR$457,$AS$446:$AS$457)&lt;0,MAX(-3,-ABS(SLOPE($AR$446:$AR$457,$AS$446:$AS$457))),IF(SLOPE($AR$446:$AR$457,$AS$446:$AS$457)&gt;0.5,0.5,0)),0)</f>
        <v/>
      </c>
      <c r="AV459">
        <f>($AQ$458+(AT459*(AS459-1)))</f>
        <v/>
      </c>
      <c r="AW459">
        <f>($AR$458+(AU459*(AS459-1)))</f>
        <v/>
      </c>
      <c r="AX459">
        <f>IF(AT459&gt;0,AV459+AT459,AV459)</f>
        <v/>
      </c>
      <c r="AY459">
        <f>IF(AU459&lt;0,AW459+AU459,AW459)</f>
        <v/>
      </c>
      <c r="BA459" s="14">
        <f>IFERROR(AX459-AQ459,"")</f>
        <v/>
      </c>
      <c r="BB459" s="14">
        <f>IFERROR(AY459-AR459,"")</f>
        <v/>
      </c>
      <c r="BD459">
        <f>AH459</f>
        <v/>
      </c>
      <c r="BE459">
        <f>AI459</f>
        <v/>
      </c>
      <c r="BF459">
        <f>AJ459</f>
        <v/>
      </c>
      <c r="BG459" s="14">
        <f>L459</f>
        <v/>
      </c>
      <c r="BH459" s="14">
        <f>IF(X459="","",X459)</f>
        <v/>
      </c>
      <c r="BI459" s="14">
        <f>IF(Y459="","",Y459)</f>
        <v/>
      </c>
      <c r="BJ459">
        <f>Z459</f>
        <v/>
      </c>
      <c r="BK459">
        <f>AA459</f>
        <v/>
      </c>
      <c r="BL459">
        <f>IFERROR(AX459,"")</f>
        <v/>
      </c>
      <c r="BM459">
        <f>IFERROR(AY459,"")</f>
        <v/>
      </c>
    </row>
    <row r="460" ht="14.25" customHeight="1">
      <c r="A460">
        <f>ALGLIB_SSA_XAUUSD!AA460</f>
        <v/>
      </c>
      <c r="B460">
        <f>IF($A460="","",INDEX(ALGLIB_SSA_XAUUSD!$B$2:$B$2401,MATCH($A460,ALGLIB_SSA_XAUUSD!$A$2:$A$2401,1)))</f>
        <v/>
      </c>
      <c r="C460">
        <f>IF($A460="","",INDEX(ALGLIB_SSA_XAUUSD!$C$2:$C$2401,MATCH($A460,ALGLIB_SSA_XAUUSD!$A$2:$A$2401,1)))</f>
        <v/>
      </c>
      <c r="D460" s="14">
        <f>IF($A460="","",INT((ROW()-2)/12)+1)</f>
        <v/>
      </c>
      <c r="E460" s="14">
        <f>IF(AND(E470&lt;&gt;"",D470=D458+1),E458+(E470-E458)*2/12,"")</f>
        <v/>
      </c>
      <c r="F460" s="14">
        <f>IF(AND(F470&lt;&gt;"",D470=D458+1),F458+(F470-F458)*2/12,"")</f>
        <v/>
      </c>
      <c r="G460" s="14">
        <f>IF(AND(G470&lt;&gt;"",D470=D458+1),G458+(G470-G458)*2/12,"")</f>
        <v/>
      </c>
      <c r="H460" s="14">
        <f>IF(AND(H470&lt;&gt;"",D470=D458+1),H458+(H470-H458)*2/12,"")</f>
        <v/>
      </c>
      <c r="I460" s="14">
        <f>IF(AND(L470&lt;&gt;"",D470=D458+1),I458+(I470-I458)*2/12,"")</f>
        <v/>
      </c>
      <c r="J460">
        <f>_xlfn.XLOOKUP($A460,ALGLIB_SSA_XAUUSD!$AA$2:$AA$2401,ALGLIB_SSA_XAUUSD!$P$2:$P$2401,"",0)</f>
        <v/>
      </c>
      <c r="K460">
        <f>_xlfn.XLOOKUP($A460,ALGLIB_SSA_XAUUSD!$AA$2:$AA$2401,ALGLIB_SSA_XAUUSD!$Q$2:$Q$2401,"",0)</f>
        <v/>
      </c>
      <c r="L460">
        <f>_xlfn.XLOOKUP($A460,ALGLIB_SSA_XAUUSD!$AA$2:$AA$2401,ALGLIB_SSA_XAUUSD!$R$2:$R$2401,"",0)</f>
        <v/>
      </c>
      <c r="M460">
        <f>_xlfn.XLOOKUP($A460,ALGLIB_SSA_XAUUSD!$AA$2:$AA$2401,ALGLIB_SSA_XAUUSD!$S$2:$S$2401,"",0)</f>
        <v/>
      </c>
      <c r="N460">
        <f>_xlfn.XLOOKUP($A460,ALGLIB_SSA_XAUUSD!$AA$2:$AA$2401,ALGLIB_SSA_XAUUSD!$T$2:$T$2401,"",0)</f>
        <v/>
      </c>
      <c r="O460">
        <f>_xlfn.XLOOKUP($A460,ALGLIB_SSA_XAUUSD!$AA$2:$AA$2401,ALGLIB_SSA_XAUUSD!$U$2:$U$2401,"",0)</f>
        <v/>
      </c>
      <c r="P460">
        <f>_xlfn.XLOOKUP($A460,ALGLIB_SSA_XAUUSD!$AA$2:$AA$2401,ALGLIB_SSA_XAUUSD!$V$2:$V$2401,"",0)</f>
        <v/>
      </c>
      <c r="S460">
        <f>A460</f>
        <v/>
      </c>
      <c r="T460">
        <f>J460</f>
        <v/>
      </c>
      <c r="U460">
        <f>K460</f>
        <v/>
      </c>
      <c r="V460" s="14">
        <f>IF($A460="","",MOD(ROW()-2,12)+1)</f>
        <v/>
      </c>
      <c r="W460">
        <f>L460</f>
        <v/>
      </c>
      <c r="X460" s="14">
        <f>IF(F460="","",F460)</f>
        <v/>
      </c>
      <c r="Y460" s="14">
        <f>IF(G460="","",G460)</f>
        <v/>
      </c>
      <c r="Z460">
        <f>M460</f>
        <v/>
      </c>
      <c r="AA460">
        <f>N460</f>
        <v/>
      </c>
      <c r="AB460" s="14">
        <f>IF(H460="","",H460)</f>
        <v/>
      </c>
      <c r="AC460">
        <f>O460</f>
        <v/>
      </c>
      <c r="AD460" s="14">
        <f>IF(I460="","",I460)</f>
        <v/>
      </c>
      <c r="AE460">
        <f>P460</f>
        <v/>
      </c>
      <c r="AH460">
        <f>IF(S460&lt;&gt;"",S460,AH459+900)</f>
        <v/>
      </c>
      <c r="AI460">
        <f>IF(T460&lt;&gt;"",T460,AI459)</f>
        <v/>
      </c>
      <c r="AJ460">
        <f>IF(U460&lt;&gt;"",U460,AJ459)</f>
        <v/>
      </c>
      <c r="AK460">
        <f>IF(W460&lt;&gt;"",W460,"")</f>
        <v/>
      </c>
      <c r="AL460" s="14">
        <f>IF(X460&lt;&gt;"",X460,"")</f>
        <v/>
      </c>
      <c r="AM460" s="14">
        <f>IF(Y460&lt;&gt;"",Y460,"")</f>
        <v/>
      </c>
      <c r="AN460" s="14">
        <f>IF(OR(AL460="",AM460=""),"",AL460-AM460)</f>
        <v/>
      </c>
      <c r="AO460">
        <f>IF(AN460="","",IF(AN460&gt;0,"Bullish","Bearish"))</f>
        <v/>
      </c>
      <c r="AP460">
        <f>IF(AO460="",AP459,AO460)</f>
        <v/>
      </c>
      <c r="AQ460" s="14">
        <f>IF(AB460&lt;&gt;"",AB460,"")</f>
        <v/>
      </c>
      <c r="AR460" s="14">
        <f>IF(AD460&lt;&gt;"",AD460,"")</f>
        <v/>
      </c>
      <c r="AS460">
        <f>IF(AS459+1=13,1,AS459+1)</f>
        <v/>
      </c>
      <c r="AT460">
        <f>IFERROR(IF(SLOPE($AQ$446:$AQ$457,$AS$446:$AS$457)&gt;0,MIN(3,ABS(SLOPE($AQ$446:$AQ$457,$AS$446:$AS$457))),IF(SLOPE($AQ$446:$AQ$457,$AS$446:$AS$457)&lt;-0.5,-0.5,0)),0)</f>
        <v/>
      </c>
      <c r="AU460">
        <f>IFERROR(IF(SLOPE($AR$446:$AR$457,$AS$446:$AS$457)&lt;0,MAX(-3,-ABS(SLOPE($AR$446:$AR$457,$AS$446:$AS$457))),IF(SLOPE($AR$446:$AR$457,$AS$446:$AS$457)&gt;0.5,0.5,0)),0)</f>
        <v/>
      </c>
      <c r="AV460">
        <f>($AQ$458+(AT460*(AS460-1)))</f>
        <v/>
      </c>
      <c r="AW460">
        <f>($AR$458+(AU460*(AS460-1)))</f>
        <v/>
      </c>
      <c r="AX460">
        <f>IF(AT460&gt;0,AV460+AT460,AV460)</f>
        <v/>
      </c>
      <c r="AY460">
        <f>IF(AU460&lt;0,AW460+AU460,AW460)</f>
        <v/>
      </c>
      <c r="BA460" s="14">
        <f>IFERROR(AX460-AQ460,"")</f>
        <v/>
      </c>
      <c r="BB460" s="14">
        <f>IFERROR(AY460-AR460,"")</f>
        <v/>
      </c>
      <c r="BD460">
        <f>AH460</f>
        <v/>
      </c>
      <c r="BE460">
        <f>AI460</f>
        <v/>
      </c>
      <c r="BF460">
        <f>AJ460</f>
        <v/>
      </c>
      <c r="BG460" s="14">
        <f>L460</f>
        <v/>
      </c>
      <c r="BH460" s="14">
        <f>IF(X460="","",X460)</f>
        <v/>
      </c>
      <c r="BI460" s="14">
        <f>IF(Y460="","",Y460)</f>
        <v/>
      </c>
      <c r="BJ460">
        <f>Z460</f>
        <v/>
      </c>
      <c r="BK460">
        <f>AA460</f>
        <v/>
      </c>
      <c r="BL460">
        <f>IFERROR(AX460,"")</f>
        <v/>
      </c>
      <c r="BM460">
        <f>IFERROR(AY460,"")</f>
        <v/>
      </c>
    </row>
    <row r="461" ht="14.25" customHeight="1">
      <c r="A461">
        <f>ALGLIB_SSA_XAUUSD!AA461</f>
        <v/>
      </c>
      <c r="B461">
        <f>IF($A461="","",INDEX(ALGLIB_SSA_XAUUSD!$B$2:$B$2401,MATCH($A461,ALGLIB_SSA_XAUUSD!$A$2:$A$2401,1)))</f>
        <v/>
      </c>
      <c r="C461">
        <f>IF($A461="","",INDEX(ALGLIB_SSA_XAUUSD!$C$2:$C$2401,MATCH($A461,ALGLIB_SSA_XAUUSD!$A$2:$A$2401,1)))</f>
        <v/>
      </c>
      <c r="D461" s="14">
        <f>IF($A461="","",INT((ROW()-2)/12)+1)</f>
        <v/>
      </c>
      <c r="E461" s="14">
        <f>IF(AND(E470&lt;&gt;"",D470=D458+1),E458+(E470-E458)*3/12,"")</f>
        <v/>
      </c>
      <c r="F461" s="14">
        <f>IF(AND(F470&lt;&gt;"",D470=D458+1),F458+(F470-F458)*3/12,"")</f>
        <v/>
      </c>
      <c r="G461" s="14">
        <f>IF(AND(G470&lt;&gt;"",D470=D458+1),G458+(G470-G458)*3/12,"")</f>
        <v/>
      </c>
      <c r="H461" s="14">
        <f>IF(AND(H470&lt;&gt;"",D470=D458+1),H458+(H470-H458)*3/12,"")</f>
        <v/>
      </c>
      <c r="I461" s="14">
        <f>IF(AND(L470&lt;&gt;"",D470=D458+1),I458+(I470-I458)*3/12,"")</f>
        <v/>
      </c>
      <c r="J461">
        <f>_xlfn.XLOOKUP($A461,ALGLIB_SSA_XAUUSD!$AA$2:$AA$2401,ALGLIB_SSA_XAUUSD!$P$2:$P$2401,"",0)</f>
        <v/>
      </c>
      <c r="K461">
        <f>_xlfn.XLOOKUP($A461,ALGLIB_SSA_XAUUSD!$AA$2:$AA$2401,ALGLIB_SSA_XAUUSD!$Q$2:$Q$2401,"",0)</f>
        <v/>
      </c>
      <c r="L461">
        <f>_xlfn.XLOOKUP($A461,ALGLIB_SSA_XAUUSD!$AA$2:$AA$2401,ALGLIB_SSA_XAUUSD!$R$2:$R$2401,"",0)</f>
        <v/>
      </c>
      <c r="M461">
        <f>_xlfn.XLOOKUP($A461,ALGLIB_SSA_XAUUSD!$AA$2:$AA$2401,ALGLIB_SSA_XAUUSD!$S$2:$S$2401,"",0)</f>
        <v/>
      </c>
      <c r="N461">
        <f>_xlfn.XLOOKUP($A461,ALGLIB_SSA_XAUUSD!$AA$2:$AA$2401,ALGLIB_SSA_XAUUSD!$T$2:$T$2401,"",0)</f>
        <v/>
      </c>
      <c r="O461">
        <f>_xlfn.XLOOKUP($A461,ALGLIB_SSA_XAUUSD!$AA$2:$AA$2401,ALGLIB_SSA_XAUUSD!$U$2:$U$2401,"",0)</f>
        <v/>
      </c>
      <c r="P461">
        <f>_xlfn.XLOOKUP($A461,ALGLIB_SSA_XAUUSD!$AA$2:$AA$2401,ALGLIB_SSA_XAUUSD!$V$2:$V$2401,"",0)</f>
        <v/>
      </c>
      <c r="S461">
        <f>A461</f>
        <v/>
      </c>
      <c r="T461">
        <f>J461</f>
        <v/>
      </c>
      <c r="U461">
        <f>K461</f>
        <v/>
      </c>
      <c r="V461" s="14">
        <f>IF($A461="","",MOD(ROW()-2,12)+1)</f>
        <v/>
      </c>
      <c r="W461">
        <f>L461</f>
        <v/>
      </c>
      <c r="X461" s="14">
        <f>IF(F461="","",F461)</f>
        <v/>
      </c>
      <c r="Y461" s="14">
        <f>IF(G461="","",G461)</f>
        <v/>
      </c>
      <c r="Z461">
        <f>M461</f>
        <v/>
      </c>
      <c r="AA461">
        <f>N461</f>
        <v/>
      </c>
      <c r="AB461" s="14">
        <f>IF(H461="","",H461)</f>
        <v/>
      </c>
      <c r="AC461">
        <f>O461</f>
        <v/>
      </c>
      <c r="AD461" s="14">
        <f>IF(I461="","",I461)</f>
        <v/>
      </c>
      <c r="AE461">
        <f>P461</f>
        <v/>
      </c>
      <c r="AH461">
        <f>IF(S461&lt;&gt;"",S461,AH460+900)</f>
        <v/>
      </c>
      <c r="AI461">
        <f>IF(T461&lt;&gt;"",T461,AI460)</f>
        <v/>
      </c>
      <c r="AJ461">
        <f>IF(U461&lt;&gt;"",U461,AJ460)</f>
        <v/>
      </c>
      <c r="AK461">
        <f>IF(W461&lt;&gt;"",W461,"")</f>
        <v/>
      </c>
      <c r="AL461" s="14">
        <f>IF(X461&lt;&gt;"",X461,"")</f>
        <v/>
      </c>
      <c r="AM461" s="14">
        <f>IF(Y461&lt;&gt;"",Y461,"")</f>
        <v/>
      </c>
      <c r="AN461" s="14">
        <f>IF(OR(AL461="",AM461=""),"",AL461-AM461)</f>
        <v/>
      </c>
      <c r="AO461">
        <f>IF(AN461="","",IF(AN461&gt;0,"Bullish","Bearish"))</f>
        <v/>
      </c>
      <c r="AP461">
        <f>IF(AO461="",AP460,AO461)</f>
        <v/>
      </c>
      <c r="AQ461" s="14">
        <f>IF(AB461&lt;&gt;"",AB461,"")</f>
        <v/>
      </c>
      <c r="AR461" s="14">
        <f>IF(AD461&lt;&gt;"",AD461,"")</f>
        <v/>
      </c>
      <c r="AS461">
        <f>IF(AS460+1=13,1,AS460+1)</f>
        <v/>
      </c>
      <c r="AT461">
        <f>IFERROR(IF(SLOPE($AQ$446:$AQ$457,$AS$446:$AS$457)&gt;0,MIN(3,ABS(SLOPE($AQ$446:$AQ$457,$AS$446:$AS$457))),IF(SLOPE($AQ$446:$AQ$457,$AS$446:$AS$457)&lt;-0.5,-0.5,0)),0)</f>
        <v/>
      </c>
      <c r="AU461">
        <f>IFERROR(IF(SLOPE($AR$446:$AR$457,$AS$446:$AS$457)&lt;0,MAX(-3,-ABS(SLOPE($AR$446:$AR$457,$AS$446:$AS$457))),IF(SLOPE($AR$446:$AR$457,$AS$446:$AS$457)&gt;0.5,0.5,0)),0)</f>
        <v/>
      </c>
      <c r="AV461">
        <f>($AQ$458+(AT461*(AS461-1)))</f>
        <v/>
      </c>
      <c r="AW461">
        <f>($AR$458+(AU461*(AS461-1)))</f>
        <v/>
      </c>
      <c r="AX461">
        <f>IF(AT461&gt;0,AV461+AT461,AV461)</f>
        <v/>
      </c>
      <c r="AY461">
        <f>IF(AU461&lt;0,AW461+AU461,AW461)</f>
        <v/>
      </c>
      <c r="BA461" s="14">
        <f>IFERROR(AX461-AQ461,"")</f>
        <v/>
      </c>
      <c r="BB461" s="14">
        <f>IFERROR(AY461-AR461,"")</f>
        <v/>
      </c>
      <c r="BD461">
        <f>AH461</f>
        <v/>
      </c>
      <c r="BE461">
        <f>AI461</f>
        <v/>
      </c>
      <c r="BF461">
        <f>AJ461</f>
        <v/>
      </c>
      <c r="BG461" s="14">
        <f>L461</f>
        <v/>
      </c>
      <c r="BH461" s="14">
        <f>IF(X461="","",X461)</f>
        <v/>
      </c>
      <c r="BI461" s="14">
        <f>IF(Y461="","",Y461)</f>
        <v/>
      </c>
      <c r="BJ461">
        <f>Z461</f>
        <v/>
      </c>
      <c r="BK461">
        <f>AA461</f>
        <v/>
      </c>
      <c r="BL461">
        <f>IFERROR(AX461,"")</f>
        <v/>
      </c>
      <c r="BM461">
        <f>IFERROR(AY461,"")</f>
        <v/>
      </c>
    </row>
    <row r="462" ht="14.25" customHeight="1">
      <c r="A462">
        <f>ALGLIB_SSA_XAUUSD!AA462</f>
        <v/>
      </c>
      <c r="B462">
        <f>IF($A462="","",INDEX(ALGLIB_SSA_XAUUSD!$B$2:$B$2401,MATCH($A462,ALGLIB_SSA_XAUUSD!$A$2:$A$2401,1)))</f>
        <v/>
      </c>
      <c r="C462">
        <f>IF($A462="","",INDEX(ALGLIB_SSA_XAUUSD!$C$2:$C$2401,MATCH($A462,ALGLIB_SSA_XAUUSD!$A$2:$A$2401,1)))</f>
        <v/>
      </c>
      <c r="D462" s="14">
        <f>IF($A462="","",INT((ROW()-2)/12)+1)</f>
        <v/>
      </c>
      <c r="E462" s="14">
        <f>IF(AND(E470&lt;&gt;"",D470=D458+1),E458+(E470-E458)*4/12,"")</f>
        <v/>
      </c>
      <c r="F462" s="14">
        <f>IF(AND(F470&lt;&gt;"",D470=D458+1),F458+(F470-F458)*4/12,"")</f>
        <v/>
      </c>
      <c r="G462" s="14">
        <f>IF(AND(G470&lt;&gt;"",D470=D458+1),G458+(G470-G458)*4/12,"")</f>
        <v/>
      </c>
      <c r="H462" s="14">
        <f>IF(AND(H470&lt;&gt;"",D470=D458+1),H458+(H470-H458)*4/12,"")</f>
        <v/>
      </c>
      <c r="I462" s="14">
        <f>IF(AND(L470&lt;&gt;"",D470=D458+1),I458+(I470-I458)*4/12,"")</f>
        <v/>
      </c>
      <c r="J462">
        <f>_xlfn.XLOOKUP($A462,ALGLIB_SSA_XAUUSD!$AA$2:$AA$2401,ALGLIB_SSA_XAUUSD!$P$2:$P$2401,"",0)</f>
        <v/>
      </c>
      <c r="K462">
        <f>_xlfn.XLOOKUP($A462,ALGLIB_SSA_XAUUSD!$AA$2:$AA$2401,ALGLIB_SSA_XAUUSD!$Q$2:$Q$2401,"",0)</f>
        <v/>
      </c>
      <c r="L462">
        <f>_xlfn.XLOOKUP($A462,ALGLIB_SSA_XAUUSD!$AA$2:$AA$2401,ALGLIB_SSA_XAUUSD!$R$2:$R$2401,"",0)</f>
        <v/>
      </c>
      <c r="M462">
        <f>_xlfn.XLOOKUP($A462,ALGLIB_SSA_XAUUSD!$AA$2:$AA$2401,ALGLIB_SSA_XAUUSD!$S$2:$S$2401,"",0)</f>
        <v/>
      </c>
      <c r="N462">
        <f>_xlfn.XLOOKUP($A462,ALGLIB_SSA_XAUUSD!$AA$2:$AA$2401,ALGLIB_SSA_XAUUSD!$T$2:$T$2401,"",0)</f>
        <v/>
      </c>
      <c r="O462">
        <f>_xlfn.XLOOKUP($A462,ALGLIB_SSA_XAUUSD!$AA$2:$AA$2401,ALGLIB_SSA_XAUUSD!$U$2:$U$2401,"",0)</f>
        <v/>
      </c>
      <c r="P462">
        <f>_xlfn.XLOOKUP($A462,ALGLIB_SSA_XAUUSD!$AA$2:$AA$2401,ALGLIB_SSA_XAUUSD!$V$2:$V$2401,"",0)</f>
        <v/>
      </c>
      <c r="S462">
        <f>A462</f>
        <v/>
      </c>
      <c r="T462">
        <f>J462</f>
        <v/>
      </c>
      <c r="U462">
        <f>K462</f>
        <v/>
      </c>
      <c r="V462" s="14">
        <f>IF($A462="","",MOD(ROW()-2,12)+1)</f>
        <v/>
      </c>
      <c r="W462">
        <f>L462</f>
        <v/>
      </c>
      <c r="X462" s="14">
        <f>IF(F462="","",F462)</f>
        <v/>
      </c>
      <c r="Y462" s="14">
        <f>IF(G462="","",G462)</f>
        <v/>
      </c>
      <c r="Z462">
        <f>M462</f>
        <v/>
      </c>
      <c r="AA462">
        <f>N462</f>
        <v/>
      </c>
      <c r="AB462" s="14">
        <f>IF(H462="","",H462)</f>
        <v/>
      </c>
      <c r="AC462">
        <f>O462</f>
        <v/>
      </c>
      <c r="AD462" s="14">
        <f>IF(I462="","",I462)</f>
        <v/>
      </c>
      <c r="AE462">
        <f>P462</f>
        <v/>
      </c>
      <c r="AH462">
        <f>IF(S462&lt;&gt;"",S462,AH461+900)</f>
        <v/>
      </c>
      <c r="AI462">
        <f>IF(T462&lt;&gt;"",T462,AI461)</f>
        <v/>
      </c>
      <c r="AJ462">
        <f>IF(U462&lt;&gt;"",U462,AJ461)</f>
        <v/>
      </c>
      <c r="AK462">
        <f>IF(W462&lt;&gt;"",W462,"")</f>
        <v/>
      </c>
      <c r="AL462" s="14">
        <f>IF(X462&lt;&gt;"",X462,"")</f>
        <v/>
      </c>
      <c r="AM462" s="14">
        <f>IF(Y462&lt;&gt;"",Y462,"")</f>
        <v/>
      </c>
      <c r="AN462" s="14">
        <f>IF(OR(AL462="",AM462=""),"",AL462-AM462)</f>
        <v/>
      </c>
      <c r="AO462">
        <f>IF(AN462="","",IF(AN462&gt;0,"Bullish","Bearish"))</f>
        <v/>
      </c>
      <c r="AP462">
        <f>IF(AO462="",AP461,AO462)</f>
        <v/>
      </c>
      <c r="AQ462" s="14">
        <f>IF(AB462&lt;&gt;"",AB462,"")</f>
        <v/>
      </c>
      <c r="AR462" s="14">
        <f>IF(AD462&lt;&gt;"",AD462,"")</f>
        <v/>
      </c>
      <c r="AS462">
        <f>IF(AS461+1=13,1,AS461+1)</f>
        <v/>
      </c>
      <c r="AT462">
        <f>IFERROR(IF(SLOPE($AQ$446:$AQ$457,$AS$446:$AS$457)&gt;0,MIN(3,ABS(SLOPE($AQ$446:$AQ$457,$AS$446:$AS$457))),IF(SLOPE($AQ$446:$AQ$457,$AS$446:$AS$457)&lt;-0.5,-0.5,0)),0)</f>
        <v/>
      </c>
      <c r="AU462">
        <f>IFERROR(IF(SLOPE($AR$446:$AR$457,$AS$446:$AS$457)&lt;0,MAX(-3,-ABS(SLOPE($AR$446:$AR$457,$AS$446:$AS$457))),IF(SLOPE($AR$446:$AR$457,$AS$446:$AS$457)&gt;0.5,0.5,0)),0)</f>
        <v/>
      </c>
      <c r="AV462">
        <f>($AQ$458+(AT462*(AS462-1)))</f>
        <v/>
      </c>
      <c r="AW462">
        <f>($AR$458+(AU462*(AS462-1)))</f>
        <v/>
      </c>
      <c r="AX462">
        <f>IF(AT462&gt;0,AV462+AT462,AV462)</f>
        <v/>
      </c>
      <c r="AY462">
        <f>IF(AU462&lt;0,AW462+AU462,AW462)</f>
        <v/>
      </c>
      <c r="BA462" s="14">
        <f>IFERROR(AX462-AQ462,"")</f>
        <v/>
      </c>
      <c r="BB462" s="14">
        <f>IFERROR(AY462-AR462,"")</f>
        <v/>
      </c>
      <c r="BD462">
        <f>AH462</f>
        <v/>
      </c>
      <c r="BE462">
        <f>AI462</f>
        <v/>
      </c>
      <c r="BF462">
        <f>AJ462</f>
        <v/>
      </c>
      <c r="BG462" s="14">
        <f>L462</f>
        <v/>
      </c>
      <c r="BH462" s="14">
        <f>IF(X462="","",X462)</f>
        <v/>
      </c>
      <c r="BI462" s="14">
        <f>IF(Y462="","",Y462)</f>
        <v/>
      </c>
      <c r="BJ462">
        <f>Z462</f>
        <v/>
      </c>
      <c r="BK462">
        <f>AA462</f>
        <v/>
      </c>
      <c r="BL462">
        <f>IFERROR(AX462,"")</f>
        <v/>
      </c>
      <c r="BM462">
        <f>IFERROR(AY462,"")</f>
        <v/>
      </c>
    </row>
    <row r="463" ht="14.25" customHeight="1">
      <c r="A463">
        <f>ALGLIB_SSA_XAUUSD!AA463</f>
        <v/>
      </c>
      <c r="B463">
        <f>IF($A463="","",INDEX(ALGLIB_SSA_XAUUSD!$B$2:$B$2401,MATCH($A463,ALGLIB_SSA_XAUUSD!$A$2:$A$2401,1)))</f>
        <v/>
      </c>
      <c r="C463">
        <f>IF($A463="","",INDEX(ALGLIB_SSA_XAUUSD!$C$2:$C$2401,MATCH($A463,ALGLIB_SSA_XAUUSD!$A$2:$A$2401,1)))</f>
        <v/>
      </c>
      <c r="D463" s="14">
        <f>IF($A463="","",INT((ROW()-2)/12)+1)</f>
        <v/>
      </c>
      <c r="E463" s="14">
        <f>IF(AND(E470&lt;&gt;"",D470=D458+1),E458+(E470-E458)*5/12,"")</f>
        <v/>
      </c>
      <c r="F463" s="14">
        <f>IF(AND(F470&lt;&gt;"",D470=D458+1),F458+(F470-F458)*5/12,"")</f>
        <v/>
      </c>
      <c r="G463" s="14">
        <f>IF(AND(G470&lt;&gt;"",D470=D458+1),G458+(G470-G458)*5/12,"")</f>
        <v/>
      </c>
      <c r="H463" s="14">
        <f>IF(AND(H470&lt;&gt;"",D470=D458+1),H458+(H470-H458)*5/12,"")</f>
        <v/>
      </c>
      <c r="I463" s="14">
        <f>IF(AND(L470&lt;&gt;"",D470=D458+1),I458+(I470-I458)*5/12,"")</f>
        <v/>
      </c>
      <c r="J463">
        <f>_xlfn.XLOOKUP($A463,ALGLIB_SSA_XAUUSD!$AA$2:$AA$2401,ALGLIB_SSA_XAUUSD!$P$2:$P$2401,"",0)</f>
        <v/>
      </c>
      <c r="K463">
        <f>_xlfn.XLOOKUP($A463,ALGLIB_SSA_XAUUSD!$AA$2:$AA$2401,ALGLIB_SSA_XAUUSD!$Q$2:$Q$2401,"",0)</f>
        <v/>
      </c>
      <c r="L463">
        <f>_xlfn.XLOOKUP($A463,ALGLIB_SSA_XAUUSD!$AA$2:$AA$2401,ALGLIB_SSA_XAUUSD!$R$2:$R$2401,"",0)</f>
        <v/>
      </c>
      <c r="M463">
        <f>_xlfn.XLOOKUP($A463,ALGLIB_SSA_XAUUSD!$AA$2:$AA$2401,ALGLIB_SSA_XAUUSD!$S$2:$S$2401,"",0)</f>
        <v/>
      </c>
      <c r="N463">
        <f>_xlfn.XLOOKUP($A463,ALGLIB_SSA_XAUUSD!$AA$2:$AA$2401,ALGLIB_SSA_XAUUSD!$T$2:$T$2401,"",0)</f>
        <v/>
      </c>
      <c r="O463">
        <f>_xlfn.XLOOKUP($A463,ALGLIB_SSA_XAUUSD!$AA$2:$AA$2401,ALGLIB_SSA_XAUUSD!$U$2:$U$2401,"",0)</f>
        <v/>
      </c>
      <c r="P463">
        <f>_xlfn.XLOOKUP($A463,ALGLIB_SSA_XAUUSD!$AA$2:$AA$2401,ALGLIB_SSA_XAUUSD!$V$2:$V$2401,"",0)</f>
        <v/>
      </c>
      <c r="S463">
        <f>A463</f>
        <v/>
      </c>
      <c r="T463">
        <f>J463</f>
        <v/>
      </c>
      <c r="U463">
        <f>K463</f>
        <v/>
      </c>
      <c r="V463" s="14">
        <f>IF($A463="","",MOD(ROW()-2,12)+1)</f>
        <v/>
      </c>
      <c r="W463">
        <f>L463</f>
        <v/>
      </c>
      <c r="X463" s="14">
        <f>IF(F463="","",F463)</f>
        <v/>
      </c>
      <c r="Y463" s="14">
        <f>IF(G463="","",G463)</f>
        <v/>
      </c>
      <c r="Z463">
        <f>M463</f>
        <v/>
      </c>
      <c r="AA463">
        <f>N463</f>
        <v/>
      </c>
      <c r="AB463" s="14">
        <f>IF(H463="","",H463)</f>
        <v/>
      </c>
      <c r="AC463">
        <f>O463</f>
        <v/>
      </c>
      <c r="AD463" s="14">
        <f>IF(I463="","",I463)</f>
        <v/>
      </c>
      <c r="AE463">
        <f>P463</f>
        <v/>
      </c>
      <c r="AH463">
        <f>IF(S463&lt;&gt;"",S463,AH462+900)</f>
        <v/>
      </c>
      <c r="AI463">
        <f>IF(T463&lt;&gt;"",T463,AI462)</f>
        <v/>
      </c>
      <c r="AJ463">
        <f>IF(U463&lt;&gt;"",U463,AJ462)</f>
        <v/>
      </c>
      <c r="AK463">
        <f>IF(W463&lt;&gt;"",W463,"")</f>
        <v/>
      </c>
      <c r="AL463" s="14">
        <f>IF(X463&lt;&gt;"",X463,"")</f>
        <v/>
      </c>
      <c r="AM463" s="14">
        <f>IF(Y463&lt;&gt;"",Y463,"")</f>
        <v/>
      </c>
      <c r="AN463" s="14">
        <f>IF(OR(AL463="",AM463=""),"",AL463-AM463)</f>
        <v/>
      </c>
      <c r="AO463">
        <f>IF(AN463="","",IF(AN463&gt;0,"Bullish","Bearish"))</f>
        <v/>
      </c>
      <c r="AP463">
        <f>IF(AO463="",AP462,AO463)</f>
        <v/>
      </c>
      <c r="AQ463" s="14">
        <f>IF(AB463&lt;&gt;"",AB463,"")</f>
        <v/>
      </c>
      <c r="AR463" s="14">
        <f>IF(AD463&lt;&gt;"",AD463,"")</f>
        <v/>
      </c>
      <c r="AS463">
        <f>IF(AS462+1=13,1,AS462+1)</f>
        <v/>
      </c>
      <c r="AT463">
        <f>IFERROR(IF(SLOPE($AQ$446:$AQ$457,$AS$446:$AS$457)&gt;0,MIN(3,ABS(SLOPE($AQ$446:$AQ$457,$AS$446:$AS$457))),IF(SLOPE($AQ$446:$AQ$457,$AS$446:$AS$457)&lt;-0.5,-0.5,0)),0)</f>
        <v/>
      </c>
      <c r="AU463">
        <f>IFERROR(IF(SLOPE($AR$446:$AR$457,$AS$446:$AS$457)&lt;0,MAX(-3,-ABS(SLOPE($AR$446:$AR$457,$AS$446:$AS$457))),IF(SLOPE($AR$446:$AR$457,$AS$446:$AS$457)&gt;0.5,0.5,0)),0)</f>
        <v/>
      </c>
      <c r="AV463">
        <f>($AQ$458+(AT463*(AS463-1)))</f>
        <v/>
      </c>
      <c r="AW463">
        <f>($AR$458+(AU463*(AS463-1)))</f>
        <v/>
      </c>
      <c r="AX463">
        <f>IF(AT463&gt;0,AV463+AT463,AV463)</f>
        <v/>
      </c>
      <c r="AY463">
        <f>IF(AU463&lt;0,AW463+AU463,AW463)</f>
        <v/>
      </c>
      <c r="BA463" s="14">
        <f>IFERROR(AX463-AQ463,"")</f>
        <v/>
      </c>
      <c r="BB463" s="14">
        <f>IFERROR(AY463-AR463,"")</f>
        <v/>
      </c>
      <c r="BD463">
        <f>AH463</f>
        <v/>
      </c>
      <c r="BE463">
        <f>AI463</f>
        <v/>
      </c>
      <c r="BF463">
        <f>AJ463</f>
        <v/>
      </c>
      <c r="BG463" s="14">
        <f>L463</f>
        <v/>
      </c>
      <c r="BH463" s="14">
        <f>IF(X463="","",X463)</f>
        <v/>
      </c>
      <c r="BI463" s="14">
        <f>IF(Y463="","",Y463)</f>
        <v/>
      </c>
      <c r="BJ463">
        <f>Z463</f>
        <v/>
      </c>
      <c r="BK463">
        <f>AA463</f>
        <v/>
      </c>
      <c r="BL463">
        <f>IFERROR(AX463,"")</f>
        <v/>
      </c>
      <c r="BM463">
        <f>IFERROR(AY463,"")</f>
        <v/>
      </c>
    </row>
    <row r="464" ht="14.25" customHeight="1">
      <c r="A464">
        <f>ALGLIB_SSA_XAUUSD!AA464</f>
        <v/>
      </c>
      <c r="B464">
        <f>IF($A464="","",INDEX(ALGLIB_SSA_XAUUSD!$B$2:$B$2401,MATCH($A464,ALGLIB_SSA_XAUUSD!$A$2:$A$2401,1)))</f>
        <v/>
      </c>
      <c r="C464">
        <f>IF($A464="","",INDEX(ALGLIB_SSA_XAUUSD!$C$2:$C$2401,MATCH($A464,ALGLIB_SSA_XAUUSD!$A$2:$A$2401,1)))</f>
        <v/>
      </c>
      <c r="D464" s="14">
        <f>IF($A464="","",INT((ROW()-2)/12)+1)</f>
        <v/>
      </c>
      <c r="E464" s="14">
        <f>IF(AND(E470&lt;&gt;"",D470=D458+1),E458+(E470-E458)*6/12,"")</f>
        <v/>
      </c>
      <c r="F464" s="14">
        <f>IF(AND(F470&lt;&gt;"",D470=D458+1),F458+(F470-F458)*6/12,"")</f>
        <v/>
      </c>
      <c r="G464" s="14">
        <f>IF(AND(G470&lt;&gt;"",D470=D458+1),G458+(G470-G458)*6/12,"")</f>
        <v/>
      </c>
      <c r="H464" s="14">
        <f>IF(AND(H470&lt;&gt;"",D470=D458+1),H458+(H470-H458)*6/12,"")</f>
        <v/>
      </c>
      <c r="I464" s="14">
        <f>IF(AND(L470&lt;&gt;"",D470=D458+1),I458+(I470-I458)*6/12,"")</f>
        <v/>
      </c>
      <c r="J464">
        <f>_xlfn.XLOOKUP($A464,ALGLIB_SSA_XAUUSD!$AA$2:$AA$2401,ALGLIB_SSA_XAUUSD!$P$2:$P$2401,"",0)</f>
        <v/>
      </c>
      <c r="K464">
        <f>_xlfn.XLOOKUP($A464,ALGLIB_SSA_XAUUSD!$AA$2:$AA$2401,ALGLIB_SSA_XAUUSD!$Q$2:$Q$2401,"",0)</f>
        <v/>
      </c>
      <c r="L464">
        <f>_xlfn.XLOOKUP($A464,ALGLIB_SSA_XAUUSD!$AA$2:$AA$2401,ALGLIB_SSA_XAUUSD!$R$2:$R$2401,"",0)</f>
        <v/>
      </c>
      <c r="M464">
        <f>_xlfn.XLOOKUP($A464,ALGLIB_SSA_XAUUSD!$AA$2:$AA$2401,ALGLIB_SSA_XAUUSD!$S$2:$S$2401,"",0)</f>
        <v/>
      </c>
      <c r="N464">
        <f>_xlfn.XLOOKUP($A464,ALGLIB_SSA_XAUUSD!$AA$2:$AA$2401,ALGLIB_SSA_XAUUSD!$T$2:$T$2401,"",0)</f>
        <v/>
      </c>
      <c r="O464">
        <f>_xlfn.XLOOKUP($A464,ALGLIB_SSA_XAUUSD!$AA$2:$AA$2401,ALGLIB_SSA_XAUUSD!$U$2:$U$2401,"",0)</f>
        <v/>
      </c>
      <c r="P464">
        <f>_xlfn.XLOOKUP($A464,ALGLIB_SSA_XAUUSD!$AA$2:$AA$2401,ALGLIB_SSA_XAUUSD!$V$2:$V$2401,"",0)</f>
        <v/>
      </c>
      <c r="S464">
        <f>A464</f>
        <v/>
      </c>
      <c r="T464">
        <f>J464</f>
        <v/>
      </c>
      <c r="U464">
        <f>K464</f>
        <v/>
      </c>
      <c r="V464" s="14">
        <f>IF($A464="","",MOD(ROW()-2,12)+1)</f>
        <v/>
      </c>
      <c r="W464">
        <f>L464</f>
        <v/>
      </c>
      <c r="X464" s="14">
        <f>IF(F464="","",F464)</f>
        <v/>
      </c>
      <c r="Y464" s="14">
        <f>IF(G464="","",G464)</f>
        <v/>
      </c>
      <c r="Z464">
        <f>M464</f>
        <v/>
      </c>
      <c r="AA464">
        <f>N464</f>
        <v/>
      </c>
      <c r="AB464" s="14">
        <f>IF(H464="","",H464)</f>
        <v/>
      </c>
      <c r="AC464">
        <f>O464</f>
        <v/>
      </c>
      <c r="AD464" s="14">
        <f>IF(I464="","",I464)</f>
        <v/>
      </c>
      <c r="AE464">
        <f>P464</f>
        <v/>
      </c>
      <c r="AH464">
        <f>IF(S464&lt;&gt;"",S464,AH463+900)</f>
        <v/>
      </c>
      <c r="AI464">
        <f>IF(T464&lt;&gt;"",T464,AI463)</f>
        <v/>
      </c>
      <c r="AJ464">
        <f>IF(U464&lt;&gt;"",U464,AJ463)</f>
        <v/>
      </c>
      <c r="AK464">
        <f>IF(W464&lt;&gt;"",W464,"")</f>
        <v/>
      </c>
      <c r="AL464" s="14">
        <f>IF(X464&lt;&gt;"",X464,"")</f>
        <v/>
      </c>
      <c r="AM464" s="14">
        <f>IF(Y464&lt;&gt;"",Y464,"")</f>
        <v/>
      </c>
      <c r="AN464" s="14">
        <f>IF(OR(AL464="",AM464=""),"",AL464-AM464)</f>
        <v/>
      </c>
      <c r="AO464">
        <f>IF(AN464="","",IF(AN464&gt;0,"Bullish","Bearish"))</f>
        <v/>
      </c>
      <c r="AP464">
        <f>IF(AO464="",AP463,AO464)</f>
        <v/>
      </c>
      <c r="AQ464" s="14">
        <f>IF(AB464&lt;&gt;"",AB464,"")</f>
        <v/>
      </c>
      <c r="AR464" s="14">
        <f>IF(AD464&lt;&gt;"",AD464,"")</f>
        <v/>
      </c>
      <c r="AS464">
        <f>IF(AS463+1=13,1,AS463+1)</f>
        <v/>
      </c>
      <c r="AT464">
        <f>IFERROR(IF(SLOPE($AQ$446:$AQ$457,$AS$446:$AS$457)&gt;0,MIN(3,ABS(SLOPE($AQ$446:$AQ$457,$AS$446:$AS$457))),IF(SLOPE($AQ$446:$AQ$457,$AS$446:$AS$457)&lt;-0.5,-0.5,0)),0)</f>
        <v/>
      </c>
      <c r="AU464">
        <f>IFERROR(IF(SLOPE($AR$446:$AR$457,$AS$446:$AS$457)&lt;0,MAX(-3,-ABS(SLOPE($AR$446:$AR$457,$AS$446:$AS$457))),IF(SLOPE($AR$446:$AR$457,$AS$446:$AS$457)&gt;0.5,0.5,0)),0)</f>
        <v/>
      </c>
      <c r="AV464">
        <f>($AQ$458+(AT464*(AS464-1)))</f>
        <v/>
      </c>
      <c r="AW464">
        <f>($AR$458+(AU464*(AS464-1)))</f>
        <v/>
      </c>
      <c r="AX464">
        <f>IF(AT464&gt;0,AV464+AT464,AV464)</f>
        <v/>
      </c>
      <c r="AY464">
        <f>IF(AU464&lt;0,AW464+AU464,AW464)</f>
        <v/>
      </c>
      <c r="BA464" s="14">
        <f>IFERROR(AX464-AQ464,"")</f>
        <v/>
      </c>
      <c r="BB464" s="14">
        <f>IFERROR(AY464-AR464,"")</f>
        <v/>
      </c>
      <c r="BD464">
        <f>AH464</f>
        <v/>
      </c>
      <c r="BE464">
        <f>AI464</f>
        <v/>
      </c>
      <c r="BF464">
        <f>AJ464</f>
        <v/>
      </c>
      <c r="BG464" s="14">
        <f>L464</f>
        <v/>
      </c>
      <c r="BH464" s="14">
        <f>IF(X464="","",X464)</f>
        <v/>
      </c>
      <c r="BI464" s="14">
        <f>IF(Y464="","",Y464)</f>
        <v/>
      </c>
      <c r="BJ464">
        <f>Z464</f>
        <v/>
      </c>
      <c r="BK464">
        <f>AA464</f>
        <v/>
      </c>
      <c r="BL464">
        <f>IFERROR(AX464,"")</f>
        <v/>
      </c>
      <c r="BM464">
        <f>IFERROR(AY464,"")</f>
        <v/>
      </c>
    </row>
    <row r="465" ht="14.25" customHeight="1">
      <c r="A465">
        <f>ALGLIB_SSA_XAUUSD!AA465</f>
        <v/>
      </c>
      <c r="B465">
        <f>IF($A465="","",INDEX(ALGLIB_SSA_XAUUSD!$B$2:$B$2401,MATCH($A465,ALGLIB_SSA_XAUUSD!$A$2:$A$2401,1)))</f>
        <v/>
      </c>
      <c r="C465">
        <f>IF($A465="","",INDEX(ALGLIB_SSA_XAUUSD!$C$2:$C$2401,MATCH($A465,ALGLIB_SSA_XAUUSD!$A$2:$A$2401,1)))</f>
        <v/>
      </c>
      <c r="D465" s="14">
        <f>IF($A465="","",INT((ROW()-2)/12)+1)</f>
        <v/>
      </c>
      <c r="E465" s="14">
        <f>IF(AND(E470&lt;&gt;"",D470=D458+1),E458+(E470-E458)*7/12,"")</f>
        <v/>
      </c>
      <c r="F465" s="14">
        <f>IF(AND(F470&lt;&gt;"",D470=D458+1),F458+(F470-F458)*7/12,"")</f>
        <v/>
      </c>
      <c r="G465" s="14">
        <f>IF(AND(G470&lt;&gt;"",D470=D458+1),G458+(G470-G458)*7/12,"")</f>
        <v/>
      </c>
      <c r="H465" s="14">
        <f>IF(AND(H470&lt;&gt;"",D470=D458+1),H458+(H470-H458)*7/12,"")</f>
        <v/>
      </c>
      <c r="I465" s="14">
        <f>IF(AND(L470&lt;&gt;"",D470=D458+1),I458+(I470-I458)*7/12,"")</f>
        <v/>
      </c>
      <c r="J465">
        <f>_xlfn.XLOOKUP($A465,ALGLIB_SSA_XAUUSD!$AA$2:$AA$2401,ALGLIB_SSA_XAUUSD!$P$2:$P$2401,"",0)</f>
        <v/>
      </c>
      <c r="K465">
        <f>_xlfn.XLOOKUP($A465,ALGLIB_SSA_XAUUSD!$AA$2:$AA$2401,ALGLIB_SSA_XAUUSD!$Q$2:$Q$2401,"",0)</f>
        <v/>
      </c>
      <c r="L465">
        <f>_xlfn.XLOOKUP($A465,ALGLIB_SSA_XAUUSD!$AA$2:$AA$2401,ALGLIB_SSA_XAUUSD!$R$2:$R$2401,"",0)</f>
        <v/>
      </c>
      <c r="M465">
        <f>_xlfn.XLOOKUP($A465,ALGLIB_SSA_XAUUSD!$AA$2:$AA$2401,ALGLIB_SSA_XAUUSD!$S$2:$S$2401,"",0)</f>
        <v/>
      </c>
      <c r="N465">
        <f>_xlfn.XLOOKUP($A465,ALGLIB_SSA_XAUUSD!$AA$2:$AA$2401,ALGLIB_SSA_XAUUSD!$T$2:$T$2401,"",0)</f>
        <v/>
      </c>
      <c r="O465">
        <f>_xlfn.XLOOKUP($A465,ALGLIB_SSA_XAUUSD!$AA$2:$AA$2401,ALGLIB_SSA_XAUUSD!$U$2:$U$2401,"",0)</f>
        <v/>
      </c>
      <c r="P465">
        <f>_xlfn.XLOOKUP($A465,ALGLIB_SSA_XAUUSD!$AA$2:$AA$2401,ALGLIB_SSA_XAUUSD!$V$2:$V$2401,"",0)</f>
        <v/>
      </c>
      <c r="S465">
        <f>A465</f>
        <v/>
      </c>
      <c r="T465">
        <f>J465</f>
        <v/>
      </c>
      <c r="U465">
        <f>K465</f>
        <v/>
      </c>
      <c r="V465" s="14">
        <f>IF($A465="","",MOD(ROW()-2,12)+1)</f>
        <v/>
      </c>
      <c r="W465">
        <f>L465</f>
        <v/>
      </c>
      <c r="X465" s="14">
        <f>IF(F465="","",F465)</f>
        <v/>
      </c>
      <c r="Y465" s="14">
        <f>IF(G465="","",G465)</f>
        <v/>
      </c>
      <c r="Z465">
        <f>M465</f>
        <v/>
      </c>
      <c r="AA465">
        <f>N465</f>
        <v/>
      </c>
      <c r="AB465" s="14">
        <f>IF(H465="","",H465)</f>
        <v/>
      </c>
      <c r="AC465">
        <f>O465</f>
        <v/>
      </c>
      <c r="AD465" s="14">
        <f>IF(I465="","",I465)</f>
        <v/>
      </c>
      <c r="AE465">
        <f>P465</f>
        <v/>
      </c>
      <c r="AH465">
        <f>IF(S465&lt;&gt;"",S465,AH464+900)</f>
        <v/>
      </c>
      <c r="AI465">
        <f>IF(T465&lt;&gt;"",T465,AI464)</f>
        <v/>
      </c>
      <c r="AJ465">
        <f>IF(U465&lt;&gt;"",U465,AJ464)</f>
        <v/>
      </c>
      <c r="AK465">
        <f>IF(W465&lt;&gt;"",W465,"")</f>
        <v/>
      </c>
      <c r="AL465" s="14">
        <f>IF(X465&lt;&gt;"",X465,"")</f>
        <v/>
      </c>
      <c r="AM465" s="14">
        <f>IF(Y465&lt;&gt;"",Y465,"")</f>
        <v/>
      </c>
      <c r="AN465" s="14">
        <f>IF(OR(AL465="",AM465=""),"",AL465-AM465)</f>
        <v/>
      </c>
      <c r="AO465">
        <f>IF(AN465="","",IF(AN465&gt;0,"Bullish","Bearish"))</f>
        <v/>
      </c>
      <c r="AP465">
        <f>IF(AO465="",AP464,AO465)</f>
        <v/>
      </c>
      <c r="AQ465" s="14">
        <f>IF(AB465&lt;&gt;"",AB465,"")</f>
        <v/>
      </c>
      <c r="AR465" s="14">
        <f>IF(AD465&lt;&gt;"",AD465,"")</f>
        <v/>
      </c>
      <c r="AS465">
        <f>IF(AS464+1=13,1,AS464+1)</f>
        <v/>
      </c>
      <c r="AT465">
        <f>IFERROR(IF(SLOPE($AQ$446:$AQ$457,$AS$446:$AS$457)&gt;0,MIN(3,ABS(SLOPE($AQ$446:$AQ$457,$AS$446:$AS$457))),IF(SLOPE($AQ$446:$AQ$457,$AS$446:$AS$457)&lt;-0.5,-0.5,0)),0)</f>
        <v/>
      </c>
      <c r="AU465">
        <f>IFERROR(IF(SLOPE($AR$446:$AR$457,$AS$446:$AS$457)&lt;0,MAX(-3,-ABS(SLOPE($AR$446:$AR$457,$AS$446:$AS$457))),IF(SLOPE($AR$446:$AR$457,$AS$446:$AS$457)&gt;0.5,0.5,0)),0)</f>
        <v/>
      </c>
      <c r="AV465">
        <f>($AQ$458+(AT465*(AS465-1)))</f>
        <v/>
      </c>
      <c r="AW465">
        <f>($AR$458+(AU465*(AS465-1)))</f>
        <v/>
      </c>
      <c r="AX465">
        <f>IF(AT465&gt;0,AV465+AT465,AV465)</f>
        <v/>
      </c>
      <c r="AY465">
        <f>IF(AU465&lt;0,AW465+AU465,AW465)</f>
        <v/>
      </c>
      <c r="BA465" s="14">
        <f>IFERROR(AX465-AQ465,"")</f>
        <v/>
      </c>
      <c r="BB465" s="14">
        <f>IFERROR(AY465-AR465,"")</f>
        <v/>
      </c>
      <c r="BD465">
        <f>AH465</f>
        <v/>
      </c>
      <c r="BE465">
        <f>AI465</f>
        <v/>
      </c>
      <c r="BF465">
        <f>AJ465</f>
        <v/>
      </c>
      <c r="BG465" s="14">
        <f>L465</f>
        <v/>
      </c>
      <c r="BH465" s="14">
        <f>IF(X465="","",X465)</f>
        <v/>
      </c>
      <c r="BI465" s="14">
        <f>IF(Y465="","",Y465)</f>
        <v/>
      </c>
      <c r="BJ465">
        <f>Z465</f>
        <v/>
      </c>
      <c r="BK465">
        <f>AA465</f>
        <v/>
      </c>
      <c r="BL465">
        <f>IFERROR(AX465,"")</f>
        <v/>
      </c>
      <c r="BM465">
        <f>IFERROR(AY465,"")</f>
        <v/>
      </c>
    </row>
    <row r="466" ht="14.25" customHeight="1">
      <c r="A466">
        <f>ALGLIB_SSA_XAUUSD!AA466</f>
        <v/>
      </c>
      <c r="B466">
        <f>IF($A466="","",INDEX(ALGLIB_SSA_XAUUSD!$B$2:$B$2401,MATCH($A466,ALGLIB_SSA_XAUUSD!$A$2:$A$2401,1)))</f>
        <v/>
      </c>
      <c r="C466">
        <f>IF($A466="","",INDEX(ALGLIB_SSA_XAUUSD!$C$2:$C$2401,MATCH($A466,ALGLIB_SSA_XAUUSD!$A$2:$A$2401,1)))</f>
        <v/>
      </c>
      <c r="D466" s="14">
        <f>IF($A466="","",INT((ROW()-2)/12)+1)</f>
        <v/>
      </c>
      <c r="E466" s="14">
        <f>IF(AND(E470&lt;&gt;"",D470=D458+1),E458+(E470-E458)*8/12,"")</f>
        <v/>
      </c>
      <c r="F466" s="14">
        <f>IF(AND(F470&lt;&gt;"",D470=D458+1),F458+(F470-F458)*8/12,"")</f>
        <v/>
      </c>
      <c r="G466" s="14">
        <f>IF(AND(G470&lt;&gt;"",D470=D458+1),G458+(G470-G458)*8/12,"")</f>
        <v/>
      </c>
      <c r="H466" s="14">
        <f>IF(AND(H470&lt;&gt;"",D470=D458+1),H458+(H470-H458)*8/12,"")</f>
        <v/>
      </c>
      <c r="I466" s="14">
        <f>IF(AND(L470&lt;&gt;"",D470=D458+1),I458+(I470-I458)*8/12,"")</f>
        <v/>
      </c>
      <c r="J466">
        <f>_xlfn.XLOOKUP($A466,ALGLIB_SSA_XAUUSD!$AA$2:$AA$2401,ALGLIB_SSA_XAUUSD!$P$2:$P$2401,"",0)</f>
        <v/>
      </c>
      <c r="K466">
        <f>_xlfn.XLOOKUP($A466,ALGLIB_SSA_XAUUSD!$AA$2:$AA$2401,ALGLIB_SSA_XAUUSD!$Q$2:$Q$2401,"",0)</f>
        <v/>
      </c>
      <c r="L466">
        <f>_xlfn.XLOOKUP($A466,ALGLIB_SSA_XAUUSD!$AA$2:$AA$2401,ALGLIB_SSA_XAUUSD!$R$2:$R$2401,"",0)</f>
        <v/>
      </c>
      <c r="M466">
        <f>_xlfn.XLOOKUP($A466,ALGLIB_SSA_XAUUSD!$AA$2:$AA$2401,ALGLIB_SSA_XAUUSD!$S$2:$S$2401,"",0)</f>
        <v/>
      </c>
      <c r="N466">
        <f>_xlfn.XLOOKUP($A466,ALGLIB_SSA_XAUUSD!$AA$2:$AA$2401,ALGLIB_SSA_XAUUSD!$T$2:$T$2401,"",0)</f>
        <v/>
      </c>
      <c r="O466">
        <f>_xlfn.XLOOKUP($A466,ALGLIB_SSA_XAUUSD!$AA$2:$AA$2401,ALGLIB_SSA_XAUUSD!$U$2:$U$2401,"",0)</f>
        <v/>
      </c>
      <c r="P466">
        <f>_xlfn.XLOOKUP($A466,ALGLIB_SSA_XAUUSD!$AA$2:$AA$2401,ALGLIB_SSA_XAUUSD!$V$2:$V$2401,"",0)</f>
        <v/>
      </c>
      <c r="S466">
        <f>A466</f>
        <v/>
      </c>
      <c r="T466">
        <f>J466</f>
        <v/>
      </c>
      <c r="U466">
        <f>K466</f>
        <v/>
      </c>
      <c r="V466" s="14">
        <f>IF($A466="","",MOD(ROW()-2,12)+1)</f>
        <v/>
      </c>
      <c r="W466">
        <f>L466</f>
        <v/>
      </c>
      <c r="X466" s="14">
        <f>IF(F466="","",F466)</f>
        <v/>
      </c>
      <c r="Y466" s="14">
        <f>IF(G466="","",G466)</f>
        <v/>
      </c>
      <c r="Z466">
        <f>M466</f>
        <v/>
      </c>
      <c r="AA466">
        <f>N466</f>
        <v/>
      </c>
      <c r="AB466" s="14">
        <f>IF(H466="","",H466)</f>
        <v/>
      </c>
      <c r="AC466">
        <f>O466</f>
        <v/>
      </c>
      <c r="AD466" s="14">
        <f>IF(I466="","",I466)</f>
        <v/>
      </c>
      <c r="AE466">
        <f>P466</f>
        <v/>
      </c>
      <c r="AH466">
        <f>IF(S466&lt;&gt;"",S466,AH465+900)</f>
        <v/>
      </c>
      <c r="AI466">
        <f>IF(T466&lt;&gt;"",T466,AI465)</f>
        <v/>
      </c>
      <c r="AJ466">
        <f>IF(U466&lt;&gt;"",U466,AJ465)</f>
        <v/>
      </c>
      <c r="AK466">
        <f>IF(W466&lt;&gt;"",W466,"")</f>
        <v/>
      </c>
      <c r="AL466" s="14">
        <f>IF(X466&lt;&gt;"",X466,"")</f>
        <v/>
      </c>
      <c r="AM466" s="14">
        <f>IF(Y466&lt;&gt;"",Y466,"")</f>
        <v/>
      </c>
      <c r="AN466" s="14">
        <f>IF(OR(AL466="",AM466=""),"",AL466-AM466)</f>
        <v/>
      </c>
      <c r="AO466">
        <f>IF(AN466="","",IF(AN466&gt;0,"Bullish","Bearish"))</f>
        <v/>
      </c>
      <c r="AP466">
        <f>IF(AO466="",AP465,AO466)</f>
        <v/>
      </c>
      <c r="AQ466" s="14">
        <f>IF(AB466&lt;&gt;"",AB466,"")</f>
        <v/>
      </c>
      <c r="AR466" s="14">
        <f>IF(AD466&lt;&gt;"",AD466,"")</f>
        <v/>
      </c>
      <c r="AS466">
        <f>IF(AS465+1=13,1,AS465+1)</f>
        <v/>
      </c>
      <c r="AT466">
        <f>IFERROR(IF(SLOPE($AQ$446:$AQ$457,$AS$446:$AS$457)&gt;0,MIN(3,ABS(SLOPE($AQ$446:$AQ$457,$AS$446:$AS$457))),IF(SLOPE($AQ$446:$AQ$457,$AS$446:$AS$457)&lt;-0.5,-0.5,0)),0)</f>
        <v/>
      </c>
      <c r="AU466">
        <f>IFERROR(IF(SLOPE($AR$446:$AR$457,$AS$446:$AS$457)&lt;0,MAX(-3,-ABS(SLOPE($AR$446:$AR$457,$AS$446:$AS$457))),IF(SLOPE($AR$446:$AR$457,$AS$446:$AS$457)&gt;0.5,0.5,0)),0)</f>
        <v/>
      </c>
      <c r="AV466">
        <f>($AQ$458+(AT466*(AS466-1)))</f>
        <v/>
      </c>
      <c r="AW466">
        <f>($AR$458+(AU466*(AS466-1)))</f>
        <v/>
      </c>
      <c r="AX466">
        <f>IF(AT466&gt;0,AV466+AT466,AV466)</f>
        <v/>
      </c>
      <c r="AY466">
        <f>IF(AU466&lt;0,AW466+AU466,AW466)</f>
        <v/>
      </c>
      <c r="BA466" s="14">
        <f>IFERROR(AX466-AQ466,"")</f>
        <v/>
      </c>
      <c r="BB466" s="14">
        <f>IFERROR(AY466-AR466,"")</f>
        <v/>
      </c>
      <c r="BD466">
        <f>AH466</f>
        <v/>
      </c>
      <c r="BE466">
        <f>AI466</f>
        <v/>
      </c>
      <c r="BF466">
        <f>AJ466</f>
        <v/>
      </c>
      <c r="BG466" s="14">
        <f>L466</f>
        <v/>
      </c>
      <c r="BH466" s="14">
        <f>IF(X466="","",X466)</f>
        <v/>
      </c>
      <c r="BI466" s="14">
        <f>IF(Y466="","",Y466)</f>
        <v/>
      </c>
      <c r="BJ466">
        <f>Z466</f>
        <v/>
      </c>
      <c r="BK466">
        <f>AA466</f>
        <v/>
      </c>
      <c r="BL466">
        <f>IFERROR(AX466,"")</f>
        <v/>
      </c>
      <c r="BM466">
        <f>IFERROR(AY466,"")</f>
        <v/>
      </c>
    </row>
    <row r="467" ht="14.25" customHeight="1">
      <c r="A467">
        <f>ALGLIB_SSA_XAUUSD!AA467</f>
        <v/>
      </c>
      <c r="B467">
        <f>IF($A467="","",INDEX(ALGLIB_SSA_XAUUSD!$B$2:$B$2401,MATCH($A467,ALGLIB_SSA_XAUUSD!$A$2:$A$2401,1)))</f>
        <v/>
      </c>
      <c r="C467">
        <f>IF($A467="","",INDEX(ALGLIB_SSA_XAUUSD!$C$2:$C$2401,MATCH($A467,ALGLIB_SSA_XAUUSD!$A$2:$A$2401,1)))</f>
        <v/>
      </c>
      <c r="D467" s="14">
        <f>IF($A467="","",INT((ROW()-2)/12)+1)</f>
        <v/>
      </c>
      <c r="E467" s="14">
        <f>IF(AND(E470&lt;&gt;"",D470=D458+1),E458+(E470-E458)*9/12,"")</f>
        <v/>
      </c>
      <c r="F467" s="14">
        <f>IF(AND(F470&lt;&gt;"",D470=D458+1),F458+(F470-F458)*9/12,"")</f>
        <v/>
      </c>
      <c r="G467" s="14">
        <f>IF(AND(G470&lt;&gt;"",D470=D458+1),G458+(G470-G458)*9/12,"")</f>
        <v/>
      </c>
      <c r="H467" s="14">
        <f>IF(AND(H470&lt;&gt;"",D470=D458+1),H458+(H470-H458)*9/12,"")</f>
        <v/>
      </c>
      <c r="I467" s="14">
        <f>IF(AND(L470&lt;&gt;"",D470=D458+1),I458+(I470-I458)*9/12,"")</f>
        <v/>
      </c>
      <c r="J467">
        <f>_xlfn.XLOOKUP($A467,ALGLIB_SSA_XAUUSD!$AA$2:$AA$2401,ALGLIB_SSA_XAUUSD!$P$2:$P$2401,"",0)</f>
        <v/>
      </c>
      <c r="K467">
        <f>_xlfn.XLOOKUP($A467,ALGLIB_SSA_XAUUSD!$AA$2:$AA$2401,ALGLIB_SSA_XAUUSD!$Q$2:$Q$2401,"",0)</f>
        <v/>
      </c>
      <c r="L467">
        <f>_xlfn.XLOOKUP($A467,ALGLIB_SSA_XAUUSD!$AA$2:$AA$2401,ALGLIB_SSA_XAUUSD!$R$2:$R$2401,"",0)</f>
        <v/>
      </c>
      <c r="M467">
        <f>_xlfn.XLOOKUP($A467,ALGLIB_SSA_XAUUSD!$AA$2:$AA$2401,ALGLIB_SSA_XAUUSD!$S$2:$S$2401,"",0)</f>
        <v/>
      </c>
      <c r="N467">
        <f>_xlfn.XLOOKUP($A467,ALGLIB_SSA_XAUUSD!$AA$2:$AA$2401,ALGLIB_SSA_XAUUSD!$T$2:$T$2401,"",0)</f>
        <v/>
      </c>
      <c r="O467">
        <f>_xlfn.XLOOKUP($A467,ALGLIB_SSA_XAUUSD!$AA$2:$AA$2401,ALGLIB_SSA_XAUUSD!$U$2:$U$2401,"",0)</f>
        <v/>
      </c>
      <c r="P467">
        <f>_xlfn.XLOOKUP($A467,ALGLIB_SSA_XAUUSD!$AA$2:$AA$2401,ALGLIB_SSA_XAUUSD!$V$2:$V$2401,"",0)</f>
        <v/>
      </c>
      <c r="S467">
        <f>A467</f>
        <v/>
      </c>
      <c r="T467">
        <f>J467</f>
        <v/>
      </c>
      <c r="U467">
        <f>K467</f>
        <v/>
      </c>
      <c r="V467" s="14">
        <f>IF($A467="","",MOD(ROW()-2,12)+1)</f>
        <v/>
      </c>
      <c r="W467">
        <f>L467</f>
        <v/>
      </c>
      <c r="X467" s="14">
        <f>IF(F467="","",F467)</f>
        <v/>
      </c>
      <c r="Y467" s="14">
        <f>IF(G467="","",G467)</f>
        <v/>
      </c>
      <c r="Z467">
        <f>M467</f>
        <v/>
      </c>
      <c r="AA467">
        <f>N467</f>
        <v/>
      </c>
      <c r="AB467" s="14">
        <f>IF(H467="","",H467)</f>
        <v/>
      </c>
      <c r="AC467">
        <f>O467</f>
        <v/>
      </c>
      <c r="AD467" s="14">
        <f>IF(I467="","",I467)</f>
        <v/>
      </c>
      <c r="AE467">
        <f>P467</f>
        <v/>
      </c>
      <c r="AH467">
        <f>IF(S467&lt;&gt;"",S467,AH466+900)</f>
        <v/>
      </c>
      <c r="AI467">
        <f>IF(T467&lt;&gt;"",T467,AI466)</f>
        <v/>
      </c>
      <c r="AJ467">
        <f>IF(U467&lt;&gt;"",U467,AJ466)</f>
        <v/>
      </c>
      <c r="AK467">
        <f>IF(W467&lt;&gt;"",W467,"")</f>
        <v/>
      </c>
      <c r="AL467" s="14">
        <f>IF(X467&lt;&gt;"",X467,"")</f>
        <v/>
      </c>
      <c r="AM467" s="14">
        <f>IF(Y467&lt;&gt;"",Y467,"")</f>
        <v/>
      </c>
      <c r="AN467" s="14">
        <f>IF(OR(AL467="",AM467=""),"",AL467-AM467)</f>
        <v/>
      </c>
      <c r="AO467">
        <f>IF(AN467="","",IF(AN467&gt;0,"Bullish","Bearish"))</f>
        <v/>
      </c>
      <c r="AP467">
        <f>IF(AO467="",AP466,AO467)</f>
        <v/>
      </c>
      <c r="AQ467" s="14">
        <f>IF(AB467&lt;&gt;"",AB467,"")</f>
        <v/>
      </c>
      <c r="AR467" s="14">
        <f>IF(AD467&lt;&gt;"",AD467,"")</f>
        <v/>
      </c>
      <c r="AS467">
        <f>IF(AS466+1=13,1,AS466+1)</f>
        <v/>
      </c>
      <c r="AT467">
        <f>IFERROR(IF(SLOPE($AQ$446:$AQ$457,$AS$446:$AS$457)&gt;0,MIN(3,ABS(SLOPE($AQ$446:$AQ$457,$AS$446:$AS$457))),IF(SLOPE($AQ$446:$AQ$457,$AS$446:$AS$457)&lt;-0.5,-0.5,0)),0)</f>
        <v/>
      </c>
      <c r="AU467">
        <f>IFERROR(IF(SLOPE($AR$446:$AR$457,$AS$446:$AS$457)&lt;0,MAX(-3,-ABS(SLOPE($AR$446:$AR$457,$AS$446:$AS$457))),IF(SLOPE($AR$446:$AR$457,$AS$446:$AS$457)&gt;0.5,0.5,0)),0)</f>
        <v/>
      </c>
      <c r="AV467">
        <f>($AQ$458+(AT467*(AS467-1)))</f>
        <v/>
      </c>
      <c r="AW467">
        <f>($AR$458+(AU467*(AS467-1)))</f>
        <v/>
      </c>
      <c r="AX467">
        <f>IF(AT467&gt;0,AV467+AT467,AV467)</f>
        <v/>
      </c>
      <c r="AY467">
        <f>IF(AU467&lt;0,AW467+AU467,AW467)</f>
        <v/>
      </c>
      <c r="BA467" s="14">
        <f>IFERROR(AX467-AQ467,"")</f>
        <v/>
      </c>
      <c r="BB467" s="14">
        <f>IFERROR(AY467-AR467,"")</f>
        <v/>
      </c>
      <c r="BD467">
        <f>AH467</f>
        <v/>
      </c>
      <c r="BE467">
        <f>AI467</f>
        <v/>
      </c>
      <c r="BF467">
        <f>AJ467</f>
        <v/>
      </c>
      <c r="BG467" s="14">
        <f>L467</f>
        <v/>
      </c>
      <c r="BH467" s="14">
        <f>IF(X467="","",X467)</f>
        <v/>
      </c>
      <c r="BI467" s="14">
        <f>IF(Y467="","",Y467)</f>
        <v/>
      </c>
      <c r="BJ467">
        <f>Z467</f>
        <v/>
      </c>
      <c r="BK467">
        <f>AA467</f>
        <v/>
      </c>
      <c r="BL467">
        <f>IFERROR(AX467,"")</f>
        <v/>
      </c>
      <c r="BM467">
        <f>IFERROR(AY467,"")</f>
        <v/>
      </c>
    </row>
    <row r="468" ht="14.25" customHeight="1">
      <c r="A468">
        <f>ALGLIB_SSA_XAUUSD!AA468</f>
        <v/>
      </c>
      <c r="B468">
        <f>IF($A468="","",INDEX(ALGLIB_SSA_XAUUSD!$B$2:$B$2401,MATCH($A468,ALGLIB_SSA_XAUUSD!$A$2:$A$2401,1)))</f>
        <v/>
      </c>
      <c r="C468">
        <f>IF($A468="","",INDEX(ALGLIB_SSA_XAUUSD!$C$2:$C$2401,MATCH($A468,ALGLIB_SSA_XAUUSD!$A$2:$A$2401,1)))</f>
        <v/>
      </c>
      <c r="D468" s="14">
        <f>IF($A468="","",INT((ROW()-2)/12)+1)</f>
        <v/>
      </c>
      <c r="E468" s="14">
        <f>IF(AND(E470&lt;&gt;"",D470=D458+1),E458+(E470-E458)*10/12,"")</f>
        <v/>
      </c>
      <c r="F468" s="14">
        <f>IF(AND(F470&lt;&gt;"",D470=D458+1),F458+(F470-F458)*10/12,"")</f>
        <v/>
      </c>
      <c r="G468" s="14">
        <f>IF(AND(G470&lt;&gt;"",D470=D458+1),G458+(G470-G458)*10/12,"")</f>
        <v/>
      </c>
      <c r="H468" s="14">
        <f>IF(AND(H470&lt;&gt;"",D470=D458+1),H458+(H470-H458)*10/12,"")</f>
        <v/>
      </c>
      <c r="I468" s="14">
        <f>IF(AND(L470&lt;&gt;"",D470=D458+1),I458+(I470-I458)*10/12,"")</f>
        <v/>
      </c>
      <c r="J468">
        <f>_xlfn.XLOOKUP($A468,ALGLIB_SSA_XAUUSD!$AA$2:$AA$2401,ALGLIB_SSA_XAUUSD!$P$2:$P$2401,"",0)</f>
        <v/>
      </c>
      <c r="K468">
        <f>_xlfn.XLOOKUP($A468,ALGLIB_SSA_XAUUSD!$AA$2:$AA$2401,ALGLIB_SSA_XAUUSD!$Q$2:$Q$2401,"",0)</f>
        <v/>
      </c>
      <c r="L468">
        <f>_xlfn.XLOOKUP($A468,ALGLIB_SSA_XAUUSD!$AA$2:$AA$2401,ALGLIB_SSA_XAUUSD!$R$2:$R$2401,"",0)</f>
        <v/>
      </c>
      <c r="M468">
        <f>_xlfn.XLOOKUP($A468,ALGLIB_SSA_XAUUSD!$AA$2:$AA$2401,ALGLIB_SSA_XAUUSD!$S$2:$S$2401,"",0)</f>
        <v/>
      </c>
      <c r="N468">
        <f>_xlfn.XLOOKUP($A468,ALGLIB_SSA_XAUUSD!$AA$2:$AA$2401,ALGLIB_SSA_XAUUSD!$T$2:$T$2401,"",0)</f>
        <v/>
      </c>
      <c r="O468">
        <f>_xlfn.XLOOKUP($A468,ALGLIB_SSA_XAUUSD!$AA$2:$AA$2401,ALGLIB_SSA_XAUUSD!$U$2:$U$2401,"",0)</f>
        <v/>
      </c>
      <c r="P468">
        <f>_xlfn.XLOOKUP($A468,ALGLIB_SSA_XAUUSD!$AA$2:$AA$2401,ALGLIB_SSA_XAUUSD!$V$2:$V$2401,"",0)</f>
        <v/>
      </c>
      <c r="S468">
        <f>A468</f>
        <v/>
      </c>
      <c r="T468">
        <f>J468</f>
        <v/>
      </c>
      <c r="U468">
        <f>K468</f>
        <v/>
      </c>
      <c r="V468" s="14">
        <f>IF($A468="","",MOD(ROW()-2,12)+1)</f>
        <v/>
      </c>
      <c r="W468">
        <f>L468</f>
        <v/>
      </c>
      <c r="X468" s="14">
        <f>IF(F468="","",F468)</f>
        <v/>
      </c>
      <c r="Y468" s="14">
        <f>IF(G468="","",G468)</f>
        <v/>
      </c>
      <c r="Z468">
        <f>M468</f>
        <v/>
      </c>
      <c r="AA468">
        <f>N468</f>
        <v/>
      </c>
      <c r="AB468" s="14">
        <f>IF(H468="","",H468)</f>
        <v/>
      </c>
      <c r="AC468">
        <f>O468</f>
        <v/>
      </c>
      <c r="AD468" s="14">
        <f>IF(I468="","",I468)</f>
        <v/>
      </c>
      <c r="AE468">
        <f>P468</f>
        <v/>
      </c>
      <c r="AH468">
        <f>IF(S468&lt;&gt;"",S468,AH467+900)</f>
        <v/>
      </c>
      <c r="AI468">
        <f>IF(T468&lt;&gt;"",T468,AI467)</f>
        <v/>
      </c>
      <c r="AJ468">
        <f>IF(U468&lt;&gt;"",U468,AJ467)</f>
        <v/>
      </c>
      <c r="AK468">
        <f>IF(W468&lt;&gt;"",W468,"")</f>
        <v/>
      </c>
      <c r="AL468" s="14">
        <f>IF(X468&lt;&gt;"",X468,"")</f>
        <v/>
      </c>
      <c r="AM468" s="14">
        <f>IF(Y468&lt;&gt;"",Y468,"")</f>
        <v/>
      </c>
      <c r="AN468" s="14">
        <f>IF(OR(AL468="",AM468=""),"",AL468-AM468)</f>
        <v/>
      </c>
      <c r="AO468">
        <f>IF(AN468="","",IF(AN468&gt;0,"Bullish","Bearish"))</f>
        <v/>
      </c>
      <c r="AP468">
        <f>IF(AO468="",AP467,AO468)</f>
        <v/>
      </c>
      <c r="AQ468" s="14">
        <f>IF(AB468&lt;&gt;"",AB468,"")</f>
        <v/>
      </c>
      <c r="AR468" s="14">
        <f>IF(AD468&lt;&gt;"",AD468,"")</f>
        <v/>
      </c>
      <c r="AS468">
        <f>IF(AS467+1=13,1,AS467+1)</f>
        <v/>
      </c>
      <c r="AT468">
        <f>IFERROR(IF(SLOPE($AQ$446:$AQ$457,$AS$446:$AS$457)&gt;0,MIN(3,ABS(SLOPE($AQ$446:$AQ$457,$AS$446:$AS$457))),IF(SLOPE($AQ$446:$AQ$457,$AS$446:$AS$457)&lt;-0.5,-0.5,0)),0)</f>
        <v/>
      </c>
      <c r="AU468">
        <f>IFERROR(IF(SLOPE($AR$446:$AR$457,$AS$446:$AS$457)&lt;0,MAX(-3,-ABS(SLOPE($AR$446:$AR$457,$AS$446:$AS$457))),IF(SLOPE($AR$446:$AR$457,$AS$446:$AS$457)&gt;0.5,0.5,0)),0)</f>
        <v/>
      </c>
      <c r="AV468">
        <f>($AQ$458+(AT468*(AS468-1)))</f>
        <v/>
      </c>
      <c r="AW468">
        <f>($AR$458+(AU468*(AS468-1)))</f>
        <v/>
      </c>
      <c r="AX468">
        <f>IF(AT468&gt;0,AV468+AT468,AV468)</f>
        <v/>
      </c>
      <c r="AY468">
        <f>IF(AU468&lt;0,AW468+AU468,AW468)</f>
        <v/>
      </c>
      <c r="BA468" s="14">
        <f>IFERROR(AX468-AQ468,"")</f>
        <v/>
      </c>
      <c r="BB468" s="14">
        <f>IFERROR(AY468-AR468,"")</f>
        <v/>
      </c>
      <c r="BD468">
        <f>AH468</f>
        <v/>
      </c>
      <c r="BE468">
        <f>AI468</f>
        <v/>
      </c>
      <c r="BF468">
        <f>AJ468</f>
        <v/>
      </c>
      <c r="BG468" s="14">
        <f>L468</f>
        <v/>
      </c>
      <c r="BH468" s="14">
        <f>IF(X468="","",X468)</f>
        <v/>
      </c>
      <c r="BI468" s="14">
        <f>IF(Y468="","",Y468)</f>
        <v/>
      </c>
      <c r="BJ468">
        <f>Z468</f>
        <v/>
      </c>
      <c r="BK468">
        <f>AA468</f>
        <v/>
      </c>
      <c r="BL468">
        <f>IFERROR(AX468,"")</f>
        <v/>
      </c>
      <c r="BM468">
        <f>IFERROR(AY468,"")</f>
        <v/>
      </c>
    </row>
    <row r="469" ht="14.25" customHeight="1">
      <c r="A469">
        <f>ALGLIB_SSA_XAUUSD!AA469</f>
        <v/>
      </c>
      <c r="B469">
        <f>IF($A469="","",INDEX(ALGLIB_SSA_XAUUSD!$B$2:$B$2401,MATCH($A469,ALGLIB_SSA_XAUUSD!$A$2:$A$2401,1)))</f>
        <v/>
      </c>
      <c r="C469">
        <f>IF($A469="","",INDEX(ALGLIB_SSA_XAUUSD!$C$2:$C$2401,MATCH($A469,ALGLIB_SSA_XAUUSD!$A$2:$A$2401,1)))</f>
        <v/>
      </c>
      <c r="D469" s="14">
        <f>IF($A469="","",INT((ROW()-2)/12)+1)</f>
        <v/>
      </c>
      <c r="E469" s="14">
        <f>IF(AND(E470&lt;&gt;"",D470=D458+1),E458+(E470-E458)*11/12,"")</f>
        <v/>
      </c>
      <c r="F469" s="14">
        <f>IF(AND(F470&lt;&gt;"",D470=D458+1),F458+(F470-F458)*11/12,"")</f>
        <v/>
      </c>
      <c r="G469" s="14">
        <f>IF(AND(G470&lt;&gt;"",D470=D458+1),G458+(G470-G458)*11/12,"")</f>
        <v/>
      </c>
      <c r="H469" s="14">
        <f>IF(AND(H470&lt;&gt;"",D470=D458+1),H458+(H470-H458)*11/12,"")</f>
        <v/>
      </c>
      <c r="I469" s="14">
        <f>IF(AND(L470&lt;&gt;"",D470=D458+1),I458+(I470-I458)*11/12,"")</f>
        <v/>
      </c>
      <c r="J469">
        <f>_xlfn.XLOOKUP($A469,ALGLIB_SSA_XAUUSD!$AA$2:$AA$2401,ALGLIB_SSA_XAUUSD!$P$2:$P$2401,"",0)</f>
        <v/>
      </c>
      <c r="K469">
        <f>_xlfn.XLOOKUP($A469,ALGLIB_SSA_XAUUSD!$AA$2:$AA$2401,ALGLIB_SSA_XAUUSD!$Q$2:$Q$2401,"",0)</f>
        <v/>
      </c>
      <c r="L469">
        <f>_xlfn.XLOOKUP($A469,ALGLIB_SSA_XAUUSD!$AA$2:$AA$2401,ALGLIB_SSA_XAUUSD!$R$2:$R$2401,"",0)</f>
        <v/>
      </c>
      <c r="M469">
        <f>_xlfn.XLOOKUP($A469,ALGLIB_SSA_XAUUSD!$AA$2:$AA$2401,ALGLIB_SSA_XAUUSD!$S$2:$S$2401,"",0)</f>
        <v/>
      </c>
      <c r="N469">
        <f>_xlfn.XLOOKUP($A469,ALGLIB_SSA_XAUUSD!$AA$2:$AA$2401,ALGLIB_SSA_XAUUSD!$T$2:$T$2401,"",0)</f>
        <v/>
      </c>
      <c r="O469">
        <f>_xlfn.XLOOKUP($A469,ALGLIB_SSA_XAUUSD!$AA$2:$AA$2401,ALGLIB_SSA_XAUUSD!$U$2:$U$2401,"",0)</f>
        <v/>
      </c>
      <c r="P469">
        <f>_xlfn.XLOOKUP($A469,ALGLIB_SSA_XAUUSD!$AA$2:$AA$2401,ALGLIB_SSA_XAUUSD!$V$2:$V$2401,"",0)</f>
        <v/>
      </c>
      <c r="S469">
        <f>A469</f>
        <v/>
      </c>
      <c r="T469">
        <f>J469</f>
        <v/>
      </c>
      <c r="U469">
        <f>K469</f>
        <v/>
      </c>
      <c r="V469" s="14">
        <f>IF($A469="","",MOD(ROW()-2,12)+1)</f>
        <v/>
      </c>
      <c r="W469">
        <f>L469</f>
        <v/>
      </c>
      <c r="X469" s="14">
        <f>IF(F469="","",F469)</f>
        <v/>
      </c>
      <c r="Y469" s="14">
        <f>IF(G469="","",G469)</f>
        <v/>
      </c>
      <c r="Z469">
        <f>M469</f>
        <v/>
      </c>
      <c r="AA469">
        <f>N469</f>
        <v/>
      </c>
      <c r="AB469" s="14">
        <f>IF(H469="","",H469)</f>
        <v/>
      </c>
      <c r="AC469">
        <f>O469</f>
        <v/>
      </c>
      <c r="AD469" s="14">
        <f>IF(I469="","",I469)</f>
        <v/>
      </c>
      <c r="AE469">
        <f>P469</f>
        <v/>
      </c>
      <c r="AH469">
        <f>IF(S469&lt;&gt;"",S469,AH468+900)</f>
        <v/>
      </c>
      <c r="AI469">
        <f>IF(T469&lt;&gt;"",T469,AI468)</f>
        <v/>
      </c>
      <c r="AJ469">
        <f>IF(U469&lt;&gt;"",U469,AJ468)</f>
        <v/>
      </c>
      <c r="AK469">
        <f>IF(W469&lt;&gt;"",W469,"")</f>
        <v/>
      </c>
      <c r="AL469" s="14">
        <f>IF(X469&lt;&gt;"",X469,"")</f>
        <v/>
      </c>
      <c r="AM469" s="14">
        <f>IF(Y469&lt;&gt;"",Y469,"")</f>
        <v/>
      </c>
      <c r="AN469" s="14">
        <f>IF(OR(AL469="",AM469=""),"",AL469-AM469)</f>
        <v/>
      </c>
      <c r="AO469">
        <f>IF(AN469="","",IF(AN469&gt;0,"Bullish","Bearish"))</f>
        <v/>
      </c>
      <c r="AP469">
        <f>IF(AO469="",AP468,AO469)</f>
        <v/>
      </c>
      <c r="AQ469" s="14">
        <f>IF(AB469&lt;&gt;"",AB469,"")</f>
        <v/>
      </c>
      <c r="AR469" s="14">
        <f>IF(AD469&lt;&gt;"",AD469,"")</f>
        <v/>
      </c>
      <c r="AS469">
        <f>IF(AS468+1=13,1,AS468+1)</f>
        <v/>
      </c>
      <c r="AT469">
        <f>IFERROR(IF(SLOPE($AQ$446:$AQ$457,$AS$446:$AS$457)&gt;0,MIN(3,ABS(SLOPE($AQ$446:$AQ$457,$AS$446:$AS$457))),IF(SLOPE($AQ$446:$AQ$457,$AS$446:$AS$457)&lt;-0.5,-0.5,0)),0)</f>
        <v/>
      </c>
      <c r="AU469">
        <f>IFERROR(IF(SLOPE($AR$446:$AR$457,$AS$446:$AS$457)&lt;0,MAX(-3,-ABS(SLOPE($AR$446:$AR$457,$AS$446:$AS$457))),IF(SLOPE($AR$446:$AR$457,$AS$446:$AS$457)&gt;0.5,0.5,0)),0)</f>
        <v/>
      </c>
      <c r="AV469">
        <f>($AQ$458+(AT469*(AS469-1)))</f>
        <v/>
      </c>
      <c r="AW469">
        <f>($AR$458+(AU469*(AS469-1)))</f>
        <v/>
      </c>
      <c r="AX469">
        <f>IF(AT469&gt;0,AV469+AT469,AV469)</f>
        <v/>
      </c>
      <c r="AY469">
        <f>IF(AU469&lt;0,AW469+AU469,AW469)</f>
        <v/>
      </c>
      <c r="BA469" s="14">
        <f>IFERROR(AX469-AQ469,"")</f>
        <v/>
      </c>
      <c r="BB469" s="14">
        <f>IFERROR(AY469-AR469,"")</f>
        <v/>
      </c>
      <c r="BD469">
        <f>AH469</f>
        <v/>
      </c>
      <c r="BE469">
        <f>AI469</f>
        <v/>
      </c>
      <c r="BF469">
        <f>AJ469</f>
        <v/>
      </c>
      <c r="BG469" s="14">
        <f>L469</f>
        <v/>
      </c>
      <c r="BH469" s="14">
        <f>IF(X469="","",X469)</f>
        <v/>
      </c>
      <c r="BI469" s="14">
        <f>IF(Y469="","",Y469)</f>
        <v/>
      </c>
      <c r="BJ469">
        <f>Z469</f>
        <v/>
      </c>
      <c r="BK469">
        <f>AA469</f>
        <v/>
      </c>
      <c r="BL469">
        <f>IFERROR(AX469,"")</f>
        <v/>
      </c>
      <c r="BM469">
        <f>IFERROR(AY469,"")</f>
        <v/>
      </c>
    </row>
    <row r="470" ht="14.25" customHeight="1">
      <c r="A470">
        <f>ALGLIB_SSA_XAUUSD!AA470</f>
        <v/>
      </c>
      <c r="B470">
        <f>IF($A470="","",INDEX(ALGLIB_SSA_XAUUSD!$B$2:$B$2401,MATCH($A470,ALGLIB_SSA_XAUUSD!$A$2:$A$2401,1)))</f>
        <v/>
      </c>
      <c r="C470">
        <f>IF($A470="","",INDEX(ALGLIB_SSA_XAUUSD!$C$2:$C$2401,MATCH($A470,ALGLIB_SSA_XAUUSD!$A$2:$A$2401,1)))</f>
        <v/>
      </c>
      <c r="D470" s="14">
        <f>IF($A470="","",INT((ROW()-2)/12)+1)</f>
        <v/>
      </c>
      <c r="E470" s="14">
        <f>IF($A470="","",INDEX(ALGLIB_SSA_XAUUSD!$D$2:$D$2401,MATCH($A470,ALGLIB_SSA_XAUUSD!$A$2:$A$2401,1)))</f>
        <v/>
      </c>
      <c r="F470" s="14">
        <f>IF($A470="","",INDEX(ALGLIB_SSA_XAUUSD!$E$2:$E$2401,MATCH($A470,ALGLIB_SSA_XAUUSD!$A$2:$A$2401,1)))</f>
        <v/>
      </c>
      <c r="G470" s="14">
        <f>IF($A470="","",INDEX(ALGLIB_SSA_XAUUSD!$F$2:$F$2401,MATCH($A470,ALGLIB_SSA_XAUUSD!$A$2:$A$2401,1)))</f>
        <v/>
      </c>
      <c r="H470" s="14">
        <f>IF($A470="","",INDEX(ALGLIB_SSA_XAUUSD!$G$2:$G$2401,MATCH($A470,ALGLIB_SSA_XAUUSD!$A$2:$A$2401,1)))</f>
        <v/>
      </c>
      <c r="I470" s="14">
        <f>IF($A470="","",INDEX(ALGLIB_SSA_XAUUSD!$H$2:$H$2401,MATCH($A470,ALGLIB_SSA_XAUUSD!$A$2:$A$2401,1)))</f>
        <v/>
      </c>
      <c r="J470">
        <f>_xlfn.XLOOKUP($A470,ALGLIB_SSA_XAUUSD!$AA$2:$AA$2401,ALGLIB_SSA_XAUUSD!$P$2:$P$2401,"",0)</f>
        <v/>
      </c>
      <c r="K470">
        <f>_xlfn.XLOOKUP($A470,ALGLIB_SSA_XAUUSD!$AA$2:$AA$2401,ALGLIB_SSA_XAUUSD!$Q$2:$Q$2401,"",0)</f>
        <v/>
      </c>
      <c r="L470">
        <f>_xlfn.XLOOKUP($A470,ALGLIB_SSA_XAUUSD!$AA$2:$AA$2401,ALGLIB_SSA_XAUUSD!$R$2:$R$2401,"",0)</f>
        <v/>
      </c>
      <c r="M470">
        <f>_xlfn.XLOOKUP($A470,ALGLIB_SSA_XAUUSD!$AA$2:$AA$2401,ALGLIB_SSA_XAUUSD!$S$2:$S$2401,"",0)</f>
        <v/>
      </c>
      <c r="N470">
        <f>_xlfn.XLOOKUP($A470,ALGLIB_SSA_XAUUSD!$AA$2:$AA$2401,ALGLIB_SSA_XAUUSD!$T$2:$T$2401,"",0)</f>
        <v/>
      </c>
      <c r="O470">
        <f>_xlfn.XLOOKUP($A470,ALGLIB_SSA_XAUUSD!$AA$2:$AA$2401,ALGLIB_SSA_XAUUSD!$U$2:$U$2401,"",0)</f>
        <v/>
      </c>
      <c r="P470">
        <f>_xlfn.XLOOKUP($A470,ALGLIB_SSA_XAUUSD!$AA$2:$AA$2401,ALGLIB_SSA_XAUUSD!$V$2:$V$2401,"",0)</f>
        <v/>
      </c>
      <c r="S470">
        <f>A470</f>
        <v/>
      </c>
      <c r="T470">
        <f>J470</f>
        <v/>
      </c>
      <c r="U470">
        <f>K470</f>
        <v/>
      </c>
      <c r="V470" s="14">
        <f>IF($A470="","",MOD(ROW()-2,12)+1)</f>
        <v/>
      </c>
      <c r="W470">
        <f>L470</f>
        <v/>
      </c>
      <c r="X470" s="14">
        <f>IF(F470="","",F470)</f>
        <v/>
      </c>
      <c r="Y470" s="14">
        <f>IF(G470="","",G470)</f>
        <v/>
      </c>
      <c r="Z470">
        <f>M470</f>
        <v/>
      </c>
      <c r="AA470">
        <f>N470</f>
        <v/>
      </c>
      <c r="AB470" s="14">
        <f>IF(H470="","",H470)</f>
        <v/>
      </c>
      <c r="AC470">
        <f>O470</f>
        <v/>
      </c>
      <c r="AD470" s="14">
        <f>IF(I470="","",I470)</f>
        <v/>
      </c>
      <c r="AE470">
        <f>P470</f>
        <v/>
      </c>
      <c r="AH470">
        <f>IF(S470&lt;&gt;"",S470,AH469+900)</f>
        <v/>
      </c>
      <c r="AI470">
        <f>IF(T470&lt;&gt;"",T470,AI469)</f>
        <v/>
      </c>
      <c r="AJ470">
        <f>IF(U470&lt;&gt;"",U470,AJ469)</f>
        <v/>
      </c>
      <c r="AK470">
        <f>IF(W470&lt;&gt;"",W470,"")</f>
        <v/>
      </c>
      <c r="AL470" s="14">
        <f>IF(X470&lt;&gt;"",X470,"")</f>
        <v/>
      </c>
      <c r="AM470" s="14">
        <f>IF(Y470&lt;&gt;"",Y470,"")</f>
        <v/>
      </c>
      <c r="AN470" s="14">
        <f>IF(OR(AL470="",AM470=""),"",AL470-AM470)</f>
        <v/>
      </c>
      <c r="AO470">
        <f>IF(AN470="","",IF(AN470&gt;0,"Bullish","Bearish"))</f>
        <v/>
      </c>
      <c r="AP470">
        <f>IF(AO470="",AP469,AO470)</f>
        <v/>
      </c>
      <c r="AQ470" s="14">
        <f>IF(AB470&lt;&gt;"",AB470,"")</f>
        <v/>
      </c>
      <c r="AR470" s="14">
        <f>IF(AD470&lt;&gt;"",AD470,"")</f>
        <v/>
      </c>
      <c r="AS470">
        <f>IF(AS469+1=13,1,AS469+1)</f>
        <v/>
      </c>
      <c r="AT470">
        <f>IFERROR(IF(SLOPE($AQ$458:$AQ$469,$AS$458:$AS$469)&gt;0,MIN(3,ABS(SLOPE($AQ$458:$AQ$469,$AS$458:$AS$469))),IF(SLOPE($AQ$458:$AQ$469,$AS$458:$AS$469)&lt;-0.5,-0.5,0)),0)</f>
        <v/>
      </c>
      <c r="AU470">
        <f>IFERROR(IF(SLOPE($AR$458:$AR$469,$AS$458:$AS$469)&lt;0,MAX(-3,-ABS(SLOPE($AR$458:$AR$469,$AS$458:$AS$469))),IF(SLOPE($AR$458:$AR$469,$AS$458:$AS$469)&gt;0.5,0.5,0)),0)</f>
        <v/>
      </c>
      <c r="AV470">
        <f>($AQ$470+(AT470*(AS470-1)))</f>
        <v/>
      </c>
      <c r="AW470">
        <f>($AR$470+(AU470*(AS470-1)))</f>
        <v/>
      </c>
      <c r="AX470">
        <f>IF(AT470&gt;0,AV470+AT470,AV470)</f>
        <v/>
      </c>
      <c r="AY470">
        <f>IF(AU470&lt;0,AW470+AU470,AW470)</f>
        <v/>
      </c>
      <c r="BA470" s="14">
        <f>IFERROR(AX470-AQ470,"")</f>
        <v/>
      </c>
      <c r="BB470" s="14">
        <f>IFERROR(AY470-AR470,"")</f>
        <v/>
      </c>
      <c r="BD470">
        <f>AH470</f>
        <v/>
      </c>
      <c r="BE470">
        <f>AI470</f>
        <v/>
      </c>
      <c r="BF470">
        <f>AJ470</f>
        <v/>
      </c>
      <c r="BG470" s="14">
        <f>L470</f>
        <v/>
      </c>
      <c r="BH470" s="14">
        <f>IF(X470="","",X470)</f>
        <v/>
      </c>
      <c r="BI470" s="14">
        <f>IF(Y470="","",Y470)</f>
        <v/>
      </c>
      <c r="BJ470">
        <f>Z470</f>
        <v/>
      </c>
      <c r="BK470">
        <f>AA470</f>
        <v/>
      </c>
      <c r="BL470">
        <f>IFERROR(AX470,"")</f>
        <v/>
      </c>
      <c r="BM470">
        <f>IFERROR(AY470,"")</f>
        <v/>
      </c>
    </row>
    <row r="471" ht="14.25" customHeight="1">
      <c r="A471">
        <f>ALGLIB_SSA_XAUUSD!AA471</f>
        <v/>
      </c>
      <c r="B471">
        <f>IF($A471="","",INDEX(ALGLIB_SSA_XAUUSD!$B$2:$B$2401,MATCH($A471,ALGLIB_SSA_XAUUSD!$A$2:$A$2401,1)))</f>
        <v/>
      </c>
      <c r="C471">
        <f>IF($A471="","",INDEX(ALGLIB_SSA_XAUUSD!$C$2:$C$2401,MATCH($A471,ALGLIB_SSA_XAUUSD!$A$2:$A$2401,1)))</f>
        <v/>
      </c>
      <c r="D471" s="14">
        <f>IF($A471="","",INT((ROW()-2)/12)+1)</f>
        <v/>
      </c>
      <c r="E471" s="14">
        <f>IF(AND(E482&lt;&gt;"",D482=D470+1),E470+(E482-E470)*1/12,"")</f>
        <v/>
      </c>
      <c r="F471" s="14">
        <f>IF(AND(F482&lt;&gt;"",D482=D470+1),F470+(F482-F470)*1/12,"")</f>
        <v/>
      </c>
      <c r="G471" s="14">
        <f>IF(AND(G482&lt;&gt;"",D482=D470+1),G470+(G482-G470)*1/12,"")</f>
        <v/>
      </c>
      <c r="H471" s="14">
        <f>IF(AND(H482&lt;&gt;"",D482=D470+1),H470+(H482-H470)*1/12,"")</f>
        <v/>
      </c>
      <c r="I471" s="14">
        <f>IF(AND(L482&lt;&gt;"",D482=D470+1),I470+(I482-I470)*1/12,"")</f>
        <v/>
      </c>
      <c r="J471">
        <f>_xlfn.XLOOKUP($A471,ALGLIB_SSA_XAUUSD!$AA$2:$AA$2401,ALGLIB_SSA_XAUUSD!$P$2:$P$2401,"",0)</f>
        <v/>
      </c>
      <c r="K471">
        <f>_xlfn.XLOOKUP($A471,ALGLIB_SSA_XAUUSD!$AA$2:$AA$2401,ALGLIB_SSA_XAUUSD!$Q$2:$Q$2401,"",0)</f>
        <v/>
      </c>
      <c r="L471">
        <f>_xlfn.XLOOKUP($A471,ALGLIB_SSA_XAUUSD!$AA$2:$AA$2401,ALGLIB_SSA_XAUUSD!$R$2:$R$2401,"",0)</f>
        <v/>
      </c>
      <c r="M471">
        <f>_xlfn.XLOOKUP($A471,ALGLIB_SSA_XAUUSD!$AA$2:$AA$2401,ALGLIB_SSA_XAUUSD!$S$2:$S$2401,"",0)</f>
        <v/>
      </c>
      <c r="N471">
        <f>_xlfn.XLOOKUP($A471,ALGLIB_SSA_XAUUSD!$AA$2:$AA$2401,ALGLIB_SSA_XAUUSD!$T$2:$T$2401,"",0)</f>
        <v/>
      </c>
      <c r="O471">
        <f>_xlfn.XLOOKUP($A471,ALGLIB_SSA_XAUUSD!$AA$2:$AA$2401,ALGLIB_SSA_XAUUSD!$U$2:$U$2401,"",0)</f>
        <v/>
      </c>
      <c r="P471">
        <f>_xlfn.XLOOKUP($A471,ALGLIB_SSA_XAUUSD!$AA$2:$AA$2401,ALGLIB_SSA_XAUUSD!$V$2:$V$2401,"",0)</f>
        <v/>
      </c>
      <c r="S471">
        <f>A471</f>
        <v/>
      </c>
      <c r="T471">
        <f>J471</f>
        <v/>
      </c>
      <c r="U471">
        <f>K471</f>
        <v/>
      </c>
      <c r="V471" s="14">
        <f>IF($A471="","",MOD(ROW()-2,12)+1)</f>
        <v/>
      </c>
      <c r="W471">
        <f>L471</f>
        <v/>
      </c>
      <c r="X471" s="14">
        <f>IF(F471="","",F471)</f>
        <v/>
      </c>
      <c r="Y471" s="14">
        <f>IF(G471="","",G471)</f>
        <v/>
      </c>
      <c r="Z471">
        <f>M471</f>
        <v/>
      </c>
      <c r="AA471">
        <f>N471</f>
        <v/>
      </c>
      <c r="AB471" s="14">
        <f>IF(H471="","",H471)</f>
        <v/>
      </c>
      <c r="AC471">
        <f>O471</f>
        <v/>
      </c>
      <c r="AD471" s="14">
        <f>IF(I471="","",I471)</f>
        <v/>
      </c>
      <c r="AE471">
        <f>P471</f>
        <v/>
      </c>
      <c r="AH471">
        <f>IF(S471&lt;&gt;"",S471,AH470+900)</f>
        <v/>
      </c>
      <c r="AI471">
        <f>IF(T471&lt;&gt;"",T471,AI470)</f>
        <v/>
      </c>
      <c r="AJ471">
        <f>IF(U471&lt;&gt;"",U471,AJ470)</f>
        <v/>
      </c>
      <c r="AK471">
        <f>IF(W471&lt;&gt;"",W471,"")</f>
        <v/>
      </c>
      <c r="AL471" s="14">
        <f>IF(X471&lt;&gt;"",X471,"")</f>
        <v/>
      </c>
      <c r="AM471" s="14">
        <f>IF(Y471&lt;&gt;"",Y471,"")</f>
        <v/>
      </c>
      <c r="AN471" s="14">
        <f>IF(OR(AL471="",AM471=""),"",AL471-AM471)</f>
        <v/>
      </c>
      <c r="AO471">
        <f>IF(AN471="","",IF(AN471&gt;0,"Bullish","Bearish"))</f>
        <v/>
      </c>
      <c r="AP471">
        <f>IF(AO471="",AP470,AO471)</f>
        <v/>
      </c>
      <c r="AQ471" s="14">
        <f>IF(AB471&lt;&gt;"",AB471,"")</f>
        <v/>
      </c>
      <c r="AR471" s="14">
        <f>IF(AD471&lt;&gt;"",AD471,"")</f>
        <v/>
      </c>
      <c r="AS471">
        <f>IF(AS470+1=13,1,AS470+1)</f>
        <v/>
      </c>
      <c r="AT471">
        <f>IFERROR(IF(SLOPE($AQ$458:$AQ$469,$AS$458:$AS$469)&gt;0,MIN(3,ABS(SLOPE($AQ$458:$AQ$469,$AS$458:$AS$469))),IF(SLOPE($AQ$458:$AQ$469,$AS$458:$AS$469)&lt;-0.5,-0.5,0)),0)</f>
        <v/>
      </c>
      <c r="AU471">
        <f>IFERROR(IF(SLOPE($AR$458:$AR$469,$AS$458:$AS$469)&lt;0,MAX(-3,-ABS(SLOPE($AR$458:$AR$469,$AS$458:$AS$469))),IF(SLOPE($AR$458:$AR$469,$AS$458:$AS$469)&gt;0.5,0.5,0)),0)</f>
        <v/>
      </c>
      <c r="AV471">
        <f>($AQ$470+(AT471*(AS471-1)))</f>
        <v/>
      </c>
      <c r="AW471">
        <f>($AR$470+(AU471*(AS471-1)))</f>
        <v/>
      </c>
      <c r="AX471">
        <f>IF(AT471&gt;0,AV471+AT471,AV471)</f>
        <v/>
      </c>
      <c r="AY471">
        <f>IF(AU471&lt;0,AW471+AU471,AW471)</f>
        <v/>
      </c>
      <c r="BA471" s="14">
        <f>IFERROR(AX471-AQ471,"")</f>
        <v/>
      </c>
      <c r="BB471" s="14">
        <f>IFERROR(AY471-AR471,"")</f>
        <v/>
      </c>
      <c r="BD471">
        <f>AH471</f>
        <v/>
      </c>
      <c r="BE471">
        <f>AI471</f>
        <v/>
      </c>
      <c r="BF471">
        <f>AJ471</f>
        <v/>
      </c>
      <c r="BG471" s="14">
        <f>L471</f>
        <v/>
      </c>
      <c r="BH471" s="14">
        <f>IF(X471="","",X471)</f>
        <v/>
      </c>
      <c r="BI471" s="14">
        <f>IF(Y471="","",Y471)</f>
        <v/>
      </c>
      <c r="BJ471">
        <f>Z471</f>
        <v/>
      </c>
      <c r="BK471">
        <f>AA471</f>
        <v/>
      </c>
      <c r="BL471">
        <f>IFERROR(AX471,"")</f>
        <v/>
      </c>
      <c r="BM471">
        <f>IFERROR(AY471,"")</f>
        <v/>
      </c>
    </row>
    <row r="472" ht="14.25" customHeight="1">
      <c r="A472">
        <f>ALGLIB_SSA_XAUUSD!AA472</f>
        <v/>
      </c>
      <c r="B472">
        <f>IF($A472="","",INDEX(ALGLIB_SSA_XAUUSD!$B$2:$B$2401,MATCH($A472,ALGLIB_SSA_XAUUSD!$A$2:$A$2401,1)))</f>
        <v/>
      </c>
      <c r="C472">
        <f>IF($A472="","",INDEX(ALGLIB_SSA_XAUUSD!$C$2:$C$2401,MATCH($A472,ALGLIB_SSA_XAUUSD!$A$2:$A$2401,1)))</f>
        <v/>
      </c>
      <c r="D472" s="14">
        <f>IF($A472="","",INT((ROW()-2)/12)+1)</f>
        <v/>
      </c>
      <c r="E472" s="14">
        <f>IF(AND(E482&lt;&gt;"",D482=D470+1),E470+(E482-E470)*2/12,"")</f>
        <v/>
      </c>
      <c r="F472" s="14">
        <f>IF(AND(F482&lt;&gt;"",D482=D470+1),F470+(F482-F470)*2/12,"")</f>
        <v/>
      </c>
      <c r="G472" s="14">
        <f>IF(AND(G482&lt;&gt;"",D482=D470+1),G470+(G482-G470)*2/12,"")</f>
        <v/>
      </c>
      <c r="H472" s="14">
        <f>IF(AND(H482&lt;&gt;"",D482=D470+1),H470+(H482-H470)*2/12,"")</f>
        <v/>
      </c>
      <c r="I472" s="14">
        <f>IF(AND(L482&lt;&gt;"",D482=D470+1),I470+(I482-I470)*2/12,"")</f>
        <v/>
      </c>
      <c r="J472">
        <f>_xlfn.XLOOKUP($A472,ALGLIB_SSA_XAUUSD!$AA$2:$AA$2401,ALGLIB_SSA_XAUUSD!$P$2:$P$2401,"",0)</f>
        <v/>
      </c>
      <c r="K472">
        <f>_xlfn.XLOOKUP($A472,ALGLIB_SSA_XAUUSD!$AA$2:$AA$2401,ALGLIB_SSA_XAUUSD!$Q$2:$Q$2401,"",0)</f>
        <v/>
      </c>
      <c r="L472">
        <f>_xlfn.XLOOKUP($A472,ALGLIB_SSA_XAUUSD!$AA$2:$AA$2401,ALGLIB_SSA_XAUUSD!$R$2:$R$2401,"",0)</f>
        <v/>
      </c>
      <c r="M472">
        <f>_xlfn.XLOOKUP($A472,ALGLIB_SSA_XAUUSD!$AA$2:$AA$2401,ALGLIB_SSA_XAUUSD!$S$2:$S$2401,"",0)</f>
        <v/>
      </c>
      <c r="N472">
        <f>_xlfn.XLOOKUP($A472,ALGLIB_SSA_XAUUSD!$AA$2:$AA$2401,ALGLIB_SSA_XAUUSD!$T$2:$T$2401,"",0)</f>
        <v/>
      </c>
      <c r="O472">
        <f>_xlfn.XLOOKUP($A472,ALGLIB_SSA_XAUUSD!$AA$2:$AA$2401,ALGLIB_SSA_XAUUSD!$U$2:$U$2401,"",0)</f>
        <v/>
      </c>
      <c r="P472">
        <f>_xlfn.XLOOKUP($A472,ALGLIB_SSA_XAUUSD!$AA$2:$AA$2401,ALGLIB_SSA_XAUUSD!$V$2:$V$2401,"",0)</f>
        <v/>
      </c>
      <c r="S472">
        <f>A472</f>
        <v/>
      </c>
      <c r="T472">
        <f>J472</f>
        <v/>
      </c>
      <c r="U472">
        <f>K472</f>
        <v/>
      </c>
      <c r="V472" s="14">
        <f>IF($A472="","",MOD(ROW()-2,12)+1)</f>
        <v/>
      </c>
      <c r="W472">
        <f>L472</f>
        <v/>
      </c>
      <c r="X472" s="14">
        <f>IF(F472="","",F472)</f>
        <v/>
      </c>
      <c r="Y472" s="14">
        <f>IF(G472="","",G472)</f>
        <v/>
      </c>
      <c r="Z472">
        <f>M472</f>
        <v/>
      </c>
      <c r="AA472">
        <f>N472</f>
        <v/>
      </c>
      <c r="AB472" s="14">
        <f>IF(H472="","",H472)</f>
        <v/>
      </c>
      <c r="AC472">
        <f>O472</f>
        <v/>
      </c>
      <c r="AD472" s="14">
        <f>IF(I472="","",I472)</f>
        <v/>
      </c>
      <c r="AE472">
        <f>P472</f>
        <v/>
      </c>
      <c r="AH472">
        <f>IF(S472&lt;&gt;"",S472,AH471+900)</f>
        <v/>
      </c>
      <c r="AI472">
        <f>IF(T472&lt;&gt;"",T472,AI471)</f>
        <v/>
      </c>
      <c r="AJ472">
        <f>IF(U472&lt;&gt;"",U472,AJ471)</f>
        <v/>
      </c>
      <c r="AK472">
        <f>IF(W472&lt;&gt;"",W472,"")</f>
        <v/>
      </c>
      <c r="AL472" s="14">
        <f>IF(X472&lt;&gt;"",X472,"")</f>
        <v/>
      </c>
      <c r="AM472" s="14">
        <f>IF(Y472&lt;&gt;"",Y472,"")</f>
        <v/>
      </c>
      <c r="AN472" s="14">
        <f>IF(OR(AL472="",AM472=""),"",AL472-AM472)</f>
        <v/>
      </c>
      <c r="AO472">
        <f>IF(AN472="","",IF(AN472&gt;0,"Bullish","Bearish"))</f>
        <v/>
      </c>
      <c r="AP472">
        <f>IF(AO472="",AP471,AO472)</f>
        <v/>
      </c>
      <c r="AQ472" s="14">
        <f>IF(AB472&lt;&gt;"",AB472,"")</f>
        <v/>
      </c>
      <c r="AR472" s="14">
        <f>IF(AD472&lt;&gt;"",AD472,"")</f>
        <v/>
      </c>
      <c r="AS472">
        <f>IF(AS471+1=13,1,AS471+1)</f>
        <v/>
      </c>
      <c r="AT472">
        <f>IFERROR(IF(SLOPE($AQ$458:$AQ$469,$AS$458:$AS$469)&gt;0,MIN(3,ABS(SLOPE($AQ$458:$AQ$469,$AS$458:$AS$469))),IF(SLOPE($AQ$458:$AQ$469,$AS$458:$AS$469)&lt;-0.5,-0.5,0)),0)</f>
        <v/>
      </c>
      <c r="AU472">
        <f>IFERROR(IF(SLOPE($AR$458:$AR$469,$AS$458:$AS$469)&lt;0,MAX(-3,-ABS(SLOPE($AR$458:$AR$469,$AS$458:$AS$469))),IF(SLOPE($AR$458:$AR$469,$AS$458:$AS$469)&gt;0.5,0.5,0)),0)</f>
        <v/>
      </c>
      <c r="AV472">
        <f>($AQ$470+(AT472*(AS472-1)))</f>
        <v/>
      </c>
      <c r="AW472">
        <f>($AR$470+(AU472*(AS472-1)))</f>
        <v/>
      </c>
      <c r="AX472">
        <f>IF(AT472&gt;0,AV472+AT472,AV472)</f>
        <v/>
      </c>
      <c r="AY472">
        <f>IF(AU472&lt;0,AW472+AU472,AW472)</f>
        <v/>
      </c>
      <c r="BA472" s="14">
        <f>IFERROR(AX472-AQ472,"")</f>
        <v/>
      </c>
      <c r="BB472" s="14">
        <f>IFERROR(AY472-AR472,"")</f>
        <v/>
      </c>
      <c r="BD472">
        <f>AH472</f>
        <v/>
      </c>
      <c r="BE472">
        <f>AI472</f>
        <v/>
      </c>
      <c r="BF472">
        <f>AJ472</f>
        <v/>
      </c>
      <c r="BG472" s="14">
        <f>L472</f>
        <v/>
      </c>
      <c r="BH472" s="14">
        <f>IF(X472="","",X472)</f>
        <v/>
      </c>
      <c r="BI472" s="14">
        <f>IF(Y472="","",Y472)</f>
        <v/>
      </c>
      <c r="BJ472">
        <f>Z472</f>
        <v/>
      </c>
      <c r="BK472">
        <f>AA472</f>
        <v/>
      </c>
      <c r="BL472">
        <f>IFERROR(AX472,"")</f>
        <v/>
      </c>
      <c r="BM472">
        <f>IFERROR(AY472,"")</f>
        <v/>
      </c>
    </row>
    <row r="473" ht="14.25" customHeight="1">
      <c r="A473">
        <f>ALGLIB_SSA_XAUUSD!AA473</f>
        <v/>
      </c>
      <c r="B473">
        <f>IF($A473="","",INDEX(ALGLIB_SSA_XAUUSD!$B$2:$B$2401,MATCH($A473,ALGLIB_SSA_XAUUSD!$A$2:$A$2401,1)))</f>
        <v/>
      </c>
      <c r="C473">
        <f>IF($A473="","",INDEX(ALGLIB_SSA_XAUUSD!$C$2:$C$2401,MATCH($A473,ALGLIB_SSA_XAUUSD!$A$2:$A$2401,1)))</f>
        <v/>
      </c>
      <c r="D473" s="14">
        <f>IF($A473="","",INT((ROW()-2)/12)+1)</f>
        <v/>
      </c>
      <c r="E473" s="14">
        <f>IF(AND(E482&lt;&gt;"",D482=D470+1),E470+(E482-E470)*3/12,"")</f>
        <v/>
      </c>
      <c r="F473" s="14">
        <f>IF(AND(F482&lt;&gt;"",D482=D470+1),F470+(F482-F470)*3/12,"")</f>
        <v/>
      </c>
      <c r="G473" s="14">
        <f>IF(AND(G482&lt;&gt;"",D482=D470+1),G470+(G482-G470)*3/12,"")</f>
        <v/>
      </c>
      <c r="H473" s="14">
        <f>IF(AND(H482&lt;&gt;"",D482=D470+1),H470+(H482-H470)*3/12,"")</f>
        <v/>
      </c>
      <c r="I473" s="14">
        <f>IF(AND(L482&lt;&gt;"",D482=D470+1),I470+(I482-I470)*3/12,"")</f>
        <v/>
      </c>
      <c r="J473">
        <f>_xlfn.XLOOKUP($A473,ALGLIB_SSA_XAUUSD!$AA$2:$AA$2401,ALGLIB_SSA_XAUUSD!$P$2:$P$2401,"",0)</f>
        <v/>
      </c>
      <c r="K473">
        <f>_xlfn.XLOOKUP($A473,ALGLIB_SSA_XAUUSD!$AA$2:$AA$2401,ALGLIB_SSA_XAUUSD!$Q$2:$Q$2401,"",0)</f>
        <v/>
      </c>
      <c r="L473">
        <f>_xlfn.XLOOKUP($A473,ALGLIB_SSA_XAUUSD!$AA$2:$AA$2401,ALGLIB_SSA_XAUUSD!$R$2:$R$2401,"",0)</f>
        <v/>
      </c>
      <c r="M473">
        <f>_xlfn.XLOOKUP($A473,ALGLIB_SSA_XAUUSD!$AA$2:$AA$2401,ALGLIB_SSA_XAUUSD!$S$2:$S$2401,"",0)</f>
        <v/>
      </c>
      <c r="N473">
        <f>_xlfn.XLOOKUP($A473,ALGLIB_SSA_XAUUSD!$AA$2:$AA$2401,ALGLIB_SSA_XAUUSD!$T$2:$T$2401,"",0)</f>
        <v/>
      </c>
      <c r="O473">
        <f>_xlfn.XLOOKUP($A473,ALGLIB_SSA_XAUUSD!$AA$2:$AA$2401,ALGLIB_SSA_XAUUSD!$U$2:$U$2401,"",0)</f>
        <v/>
      </c>
      <c r="P473">
        <f>_xlfn.XLOOKUP($A473,ALGLIB_SSA_XAUUSD!$AA$2:$AA$2401,ALGLIB_SSA_XAUUSD!$V$2:$V$2401,"",0)</f>
        <v/>
      </c>
      <c r="S473">
        <f>A473</f>
        <v/>
      </c>
      <c r="T473">
        <f>J473</f>
        <v/>
      </c>
      <c r="U473">
        <f>K473</f>
        <v/>
      </c>
      <c r="V473" s="14">
        <f>IF($A473="","",MOD(ROW()-2,12)+1)</f>
        <v/>
      </c>
      <c r="W473">
        <f>L473</f>
        <v/>
      </c>
      <c r="X473" s="14">
        <f>IF(F473="","",F473)</f>
        <v/>
      </c>
      <c r="Y473" s="14">
        <f>IF(G473="","",G473)</f>
        <v/>
      </c>
      <c r="Z473">
        <f>M473</f>
        <v/>
      </c>
      <c r="AA473">
        <f>N473</f>
        <v/>
      </c>
      <c r="AB473" s="14">
        <f>IF(H473="","",H473)</f>
        <v/>
      </c>
      <c r="AC473">
        <f>O473</f>
        <v/>
      </c>
      <c r="AD473" s="14">
        <f>IF(I473="","",I473)</f>
        <v/>
      </c>
      <c r="AE473">
        <f>P473</f>
        <v/>
      </c>
      <c r="AH473">
        <f>IF(S473&lt;&gt;"",S473,AH472+900)</f>
        <v/>
      </c>
      <c r="AI473">
        <f>IF(T473&lt;&gt;"",T473,AI472)</f>
        <v/>
      </c>
      <c r="AJ473">
        <f>IF(U473&lt;&gt;"",U473,AJ472)</f>
        <v/>
      </c>
      <c r="AK473">
        <f>IF(W473&lt;&gt;"",W473,"")</f>
        <v/>
      </c>
      <c r="AL473" s="14">
        <f>IF(X473&lt;&gt;"",X473,"")</f>
        <v/>
      </c>
      <c r="AM473" s="14">
        <f>IF(Y473&lt;&gt;"",Y473,"")</f>
        <v/>
      </c>
      <c r="AN473" s="14">
        <f>IF(OR(AL473="",AM473=""),"",AL473-AM473)</f>
        <v/>
      </c>
      <c r="AO473">
        <f>IF(AN473="","",IF(AN473&gt;0,"Bullish","Bearish"))</f>
        <v/>
      </c>
      <c r="AP473">
        <f>IF(AO473="",AP472,AO473)</f>
        <v/>
      </c>
      <c r="AQ473" s="14">
        <f>IF(AB473&lt;&gt;"",AB473,"")</f>
        <v/>
      </c>
      <c r="AR473" s="14">
        <f>IF(AD473&lt;&gt;"",AD473,"")</f>
        <v/>
      </c>
      <c r="AS473">
        <f>IF(AS472+1=13,1,AS472+1)</f>
        <v/>
      </c>
      <c r="AT473">
        <f>IFERROR(IF(SLOPE($AQ$458:$AQ$469,$AS$458:$AS$469)&gt;0,MIN(3,ABS(SLOPE($AQ$458:$AQ$469,$AS$458:$AS$469))),IF(SLOPE($AQ$458:$AQ$469,$AS$458:$AS$469)&lt;-0.5,-0.5,0)),0)</f>
        <v/>
      </c>
      <c r="AU473">
        <f>IFERROR(IF(SLOPE($AR$458:$AR$469,$AS$458:$AS$469)&lt;0,MAX(-3,-ABS(SLOPE($AR$458:$AR$469,$AS$458:$AS$469))),IF(SLOPE($AR$458:$AR$469,$AS$458:$AS$469)&gt;0.5,0.5,0)),0)</f>
        <v/>
      </c>
      <c r="AV473">
        <f>($AQ$470+(AT473*(AS473-1)))</f>
        <v/>
      </c>
      <c r="AW473">
        <f>($AR$470+(AU473*(AS473-1)))</f>
        <v/>
      </c>
      <c r="AX473">
        <f>IF(AT473&gt;0,AV473+AT473,AV473)</f>
        <v/>
      </c>
      <c r="AY473">
        <f>IF(AU473&lt;0,AW473+AU473,AW473)</f>
        <v/>
      </c>
      <c r="BA473" s="14">
        <f>IFERROR(AX473-AQ473,"")</f>
        <v/>
      </c>
      <c r="BB473" s="14">
        <f>IFERROR(AY473-AR473,"")</f>
        <v/>
      </c>
      <c r="BD473">
        <f>AH473</f>
        <v/>
      </c>
      <c r="BE473">
        <f>AI473</f>
        <v/>
      </c>
      <c r="BF473">
        <f>AJ473</f>
        <v/>
      </c>
      <c r="BG473" s="14">
        <f>L473</f>
        <v/>
      </c>
      <c r="BH473" s="14">
        <f>IF(X473="","",X473)</f>
        <v/>
      </c>
      <c r="BI473" s="14">
        <f>IF(Y473="","",Y473)</f>
        <v/>
      </c>
      <c r="BJ473">
        <f>Z473</f>
        <v/>
      </c>
      <c r="BK473">
        <f>AA473</f>
        <v/>
      </c>
      <c r="BL473">
        <f>IFERROR(AX473,"")</f>
        <v/>
      </c>
      <c r="BM473">
        <f>IFERROR(AY473,"")</f>
        <v/>
      </c>
    </row>
    <row r="474" ht="14.25" customHeight="1">
      <c r="A474">
        <f>ALGLIB_SSA_XAUUSD!AA474</f>
        <v/>
      </c>
      <c r="B474">
        <f>IF($A474="","",INDEX(ALGLIB_SSA_XAUUSD!$B$2:$B$2401,MATCH($A474,ALGLIB_SSA_XAUUSD!$A$2:$A$2401,1)))</f>
        <v/>
      </c>
      <c r="C474">
        <f>IF($A474="","",INDEX(ALGLIB_SSA_XAUUSD!$C$2:$C$2401,MATCH($A474,ALGLIB_SSA_XAUUSD!$A$2:$A$2401,1)))</f>
        <v/>
      </c>
      <c r="D474" s="14">
        <f>IF($A474="","",INT((ROW()-2)/12)+1)</f>
        <v/>
      </c>
      <c r="E474" s="14">
        <f>IF(AND(E482&lt;&gt;"",D482=D470+1),E470+(E482-E470)*4/12,"")</f>
        <v/>
      </c>
      <c r="F474" s="14">
        <f>IF(AND(F482&lt;&gt;"",D482=D470+1),F470+(F482-F470)*4/12,"")</f>
        <v/>
      </c>
      <c r="G474" s="14">
        <f>IF(AND(G482&lt;&gt;"",D482=D470+1),G470+(G482-G470)*4/12,"")</f>
        <v/>
      </c>
      <c r="H474" s="14">
        <f>IF(AND(H482&lt;&gt;"",D482=D470+1),H470+(H482-H470)*4/12,"")</f>
        <v/>
      </c>
      <c r="I474" s="14">
        <f>IF(AND(L482&lt;&gt;"",D482=D470+1),I470+(I482-I470)*4/12,"")</f>
        <v/>
      </c>
      <c r="J474">
        <f>_xlfn.XLOOKUP($A474,ALGLIB_SSA_XAUUSD!$AA$2:$AA$2401,ALGLIB_SSA_XAUUSD!$P$2:$P$2401,"",0)</f>
        <v/>
      </c>
      <c r="K474">
        <f>_xlfn.XLOOKUP($A474,ALGLIB_SSA_XAUUSD!$AA$2:$AA$2401,ALGLIB_SSA_XAUUSD!$Q$2:$Q$2401,"",0)</f>
        <v/>
      </c>
      <c r="L474">
        <f>_xlfn.XLOOKUP($A474,ALGLIB_SSA_XAUUSD!$AA$2:$AA$2401,ALGLIB_SSA_XAUUSD!$R$2:$R$2401,"",0)</f>
        <v/>
      </c>
      <c r="M474">
        <f>_xlfn.XLOOKUP($A474,ALGLIB_SSA_XAUUSD!$AA$2:$AA$2401,ALGLIB_SSA_XAUUSD!$S$2:$S$2401,"",0)</f>
        <v/>
      </c>
      <c r="N474">
        <f>_xlfn.XLOOKUP($A474,ALGLIB_SSA_XAUUSD!$AA$2:$AA$2401,ALGLIB_SSA_XAUUSD!$T$2:$T$2401,"",0)</f>
        <v/>
      </c>
      <c r="O474">
        <f>_xlfn.XLOOKUP($A474,ALGLIB_SSA_XAUUSD!$AA$2:$AA$2401,ALGLIB_SSA_XAUUSD!$U$2:$U$2401,"",0)</f>
        <v/>
      </c>
      <c r="P474">
        <f>_xlfn.XLOOKUP($A474,ALGLIB_SSA_XAUUSD!$AA$2:$AA$2401,ALGLIB_SSA_XAUUSD!$V$2:$V$2401,"",0)</f>
        <v/>
      </c>
      <c r="S474">
        <f>A474</f>
        <v/>
      </c>
      <c r="T474">
        <f>J474</f>
        <v/>
      </c>
      <c r="U474">
        <f>K474</f>
        <v/>
      </c>
      <c r="V474" s="14">
        <f>IF($A474="","",MOD(ROW()-2,12)+1)</f>
        <v/>
      </c>
      <c r="W474">
        <f>L474</f>
        <v/>
      </c>
      <c r="X474" s="14">
        <f>IF(F474="","",F474)</f>
        <v/>
      </c>
      <c r="Y474" s="14">
        <f>IF(G474="","",G474)</f>
        <v/>
      </c>
      <c r="Z474">
        <f>M474</f>
        <v/>
      </c>
      <c r="AA474">
        <f>N474</f>
        <v/>
      </c>
      <c r="AB474" s="14">
        <f>IF(H474="","",H474)</f>
        <v/>
      </c>
      <c r="AC474">
        <f>O474</f>
        <v/>
      </c>
      <c r="AD474" s="14">
        <f>IF(I474="","",I474)</f>
        <v/>
      </c>
      <c r="AE474">
        <f>P474</f>
        <v/>
      </c>
      <c r="AH474">
        <f>IF(S474&lt;&gt;"",S474,AH473+900)</f>
        <v/>
      </c>
      <c r="AI474">
        <f>IF(T474&lt;&gt;"",T474,AI473)</f>
        <v/>
      </c>
      <c r="AJ474">
        <f>IF(U474&lt;&gt;"",U474,AJ473)</f>
        <v/>
      </c>
      <c r="AK474">
        <f>IF(W474&lt;&gt;"",W474,"")</f>
        <v/>
      </c>
      <c r="AL474" s="14">
        <f>IF(X474&lt;&gt;"",X474,"")</f>
        <v/>
      </c>
      <c r="AM474" s="14">
        <f>IF(Y474&lt;&gt;"",Y474,"")</f>
        <v/>
      </c>
      <c r="AN474" s="14">
        <f>IF(OR(AL474="",AM474=""),"",AL474-AM474)</f>
        <v/>
      </c>
      <c r="AO474">
        <f>IF(AN474="","",IF(AN474&gt;0,"Bullish","Bearish"))</f>
        <v/>
      </c>
      <c r="AP474">
        <f>IF(AO474="",AP473,AO474)</f>
        <v/>
      </c>
      <c r="AQ474" s="14">
        <f>IF(AB474&lt;&gt;"",AB474,"")</f>
        <v/>
      </c>
      <c r="AR474" s="14">
        <f>IF(AD474&lt;&gt;"",AD474,"")</f>
        <v/>
      </c>
      <c r="AS474">
        <f>IF(AS473+1=13,1,AS473+1)</f>
        <v/>
      </c>
      <c r="AT474">
        <f>IFERROR(IF(SLOPE($AQ$458:$AQ$469,$AS$458:$AS$469)&gt;0,MIN(3,ABS(SLOPE($AQ$458:$AQ$469,$AS$458:$AS$469))),IF(SLOPE($AQ$458:$AQ$469,$AS$458:$AS$469)&lt;-0.5,-0.5,0)),0)</f>
        <v/>
      </c>
      <c r="AU474">
        <f>IFERROR(IF(SLOPE($AR$458:$AR$469,$AS$458:$AS$469)&lt;0,MAX(-3,-ABS(SLOPE($AR$458:$AR$469,$AS$458:$AS$469))),IF(SLOPE($AR$458:$AR$469,$AS$458:$AS$469)&gt;0.5,0.5,0)),0)</f>
        <v/>
      </c>
      <c r="AV474">
        <f>($AQ$470+(AT474*(AS474-1)))</f>
        <v/>
      </c>
      <c r="AW474">
        <f>($AR$470+(AU474*(AS474-1)))</f>
        <v/>
      </c>
      <c r="AX474">
        <f>IF(AT474&gt;0,AV474+AT474,AV474)</f>
        <v/>
      </c>
      <c r="AY474">
        <f>IF(AU474&lt;0,AW474+AU474,AW474)</f>
        <v/>
      </c>
      <c r="BA474" s="14">
        <f>IFERROR(AX474-AQ474,"")</f>
        <v/>
      </c>
      <c r="BB474" s="14">
        <f>IFERROR(AY474-AR474,"")</f>
        <v/>
      </c>
      <c r="BD474">
        <f>AH474</f>
        <v/>
      </c>
      <c r="BE474">
        <f>AI474</f>
        <v/>
      </c>
      <c r="BF474">
        <f>AJ474</f>
        <v/>
      </c>
      <c r="BG474" s="14">
        <f>L474</f>
        <v/>
      </c>
      <c r="BH474" s="14">
        <f>IF(X474="","",X474)</f>
        <v/>
      </c>
      <c r="BI474" s="14">
        <f>IF(Y474="","",Y474)</f>
        <v/>
      </c>
      <c r="BJ474">
        <f>Z474</f>
        <v/>
      </c>
      <c r="BK474">
        <f>AA474</f>
        <v/>
      </c>
      <c r="BL474">
        <f>IFERROR(AX474,"")</f>
        <v/>
      </c>
      <c r="BM474">
        <f>IFERROR(AY474,"")</f>
        <v/>
      </c>
    </row>
    <row r="475" ht="14.25" customHeight="1">
      <c r="A475">
        <f>ALGLIB_SSA_XAUUSD!AA475</f>
        <v/>
      </c>
      <c r="B475">
        <f>IF($A475="","",INDEX(ALGLIB_SSA_XAUUSD!$B$2:$B$2401,MATCH($A475,ALGLIB_SSA_XAUUSD!$A$2:$A$2401,1)))</f>
        <v/>
      </c>
      <c r="C475">
        <f>IF($A475="","",INDEX(ALGLIB_SSA_XAUUSD!$C$2:$C$2401,MATCH($A475,ALGLIB_SSA_XAUUSD!$A$2:$A$2401,1)))</f>
        <v/>
      </c>
      <c r="D475" s="14">
        <f>IF($A475="","",INT((ROW()-2)/12)+1)</f>
        <v/>
      </c>
      <c r="E475" s="14">
        <f>IF(AND(E482&lt;&gt;"",D482=D470+1),E470+(E482-E470)*5/12,"")</f>
        <v/>
      </c>
      <c r="F475" s="14">
        <f>IF(AND(F482&lt;&gt;"",D482=D470+1),F470+(F482-F470)*5/12,"")</f>
        <v/>
      </c>
      <c r="G475" s="14">
        <f>IF(AND(G482&lt;&gt;"",D482=D470+1),G470+(G482-G470)*5/12,"")</f>
        <v/>
      </c>
      <c r="H475" s="14">
        <f>IF(AND(H482&lt;&gt;"",D482=D470+1),H470+(H482-H470)*5/12,"")</f>
        <v/>
      </c>
      <c r="I475" s="14">
        <f>IF(AND(L482&lt;&gt;"",D482=D470+1),I470+(I482-I470)*5/12,"")</f>
        <v/>
      </c>
      <c r="J475">
        <f>_xlfn.XLOOKUP($A475,ALGLIB_SSA_XAUUSD!$AA$2:$AA$2401,ALGLIB_SSA_XAUUSD!$P$2:$P$2401,"",0)</f>
        <v/>
      </c>
      <c r="K475">
        <f>_xlfn.XLOOKUP($A475,ALGLIB_SSA_XAUUSD!$AA$2:$AA$2401,ALGLIB_SSA_XAUUSD!$Q$2:$Q$2401,"",0)</f>
        <v/>
      </c>
      <c r="L475">
        <f>_xlfn.XLOOKUP($A475,ALGLIB_SSA_XAUUSD!$AA$2:$AA$2401,ALGLIB_SSA_XAUUSD!$R$2:$R$2401,"",0)</f>
        <v/>
      </c>
      <c r="M475">
        <f>_xlfn.XLOOKUP($A475,ALGLIB_SSA_XAUUSD!$AA$2:$AA$2401,ALGLIB_SSA_XAUUSD!$S$2:$S$2401,"",0)</f>
        <v/>
      </c>
      <c r="N475">
        <f>_xlfn.XLOOKUP($A475,ALGLIB_SSA_XAUUSD!$AA$2:$AA$2401,ALGLIB_SSA_XAUUSD!$T$2:$T$2401,"",0)</f>
        <v/>
      </c>
      <c r="O475">
        <f>_xlfn.XLOOKUP($A475,ALGLIB_SSA_XAUUSD!$AA$2:$AA$2401,ALGLIB_SSA_XAUUSD!$U$2:$U$2401,"",0)</f>
        <v/>
      </c>
      <c r="P475">
        <f>_xlfn.XLOOKUP($A475,ALGLIB_SSA_XAUUSD!$AA$2:$AA$2401,ALGLIB_SSA_XAUUSD!$V$2:$V$2401,"",0)</f>
        <v/>
      </c>
      <c r="S475">
        <f>A475</f>
        <v/>
      </c>
      <c r="T475">
        <f>J475</f>
        <v/>
      </c>
      <c r="U475">
        <f>K475</f>
        <v/>
      </c>
      <c r="V475" s="14">
        <f>IF($A475="","",MOD(ROW()-2,12)+1)</f>
        <v/>
      </c>
      <c r="W475">
        <f>L475</f>
        <v/>
      </c>
      <c r="X475" s="14">
        <f>IF(F475="","",F475)</f>
        <v/>
      </c>
      <c r="Y475" s="14">
        <f>IF(G475="","",G475)</f>
        <v/>
      </c>
      <c r="Z475">
        <f>M475</f>
        <v/>
      </c>
      <c r="AA475">
        <f>N475</f>
        <v/>
      </c>
      <c r="AB475" s="14">
        <f>IF(H475="","",H475)</f>
        <v/>
      </c>
      <c r="AC475">
        <f>O475</f>
        <v/>
      </c>
      <c r="AD475" s="14">
        <f>IF(I475="","",I475)</f>
        <v/>
      </c>
      <c r="AE475">
        <f>P475</f>
        <v/>
      </c>
      <c r="AH475">
        <f>IF(S475&lt;&gt;"",S475,AH474+900)</f>
        <v/>
      </c>
      <c r="AI475">
        <f>IF(T475&lt;&gt;"",T475,AI474)</f>
        <v/>
      </c>
      <c r="AJ475">
        <f>IF(U475&lt;&gt;"",U475,AJ474)</f>
        <v/>
      </c>
      <c r="AK475">
        <f>IF(W475&lt;&gt;"",W475,"")</f>
        <v/>
      </c>
      <c r="AL475" s="14">
        <f>IF(X475&lt;&gt;"",X475,"")</f>
        <v/>
      </c>
      <c r="AM475" s="14">
        <f>IF(Y475&lt;&gt;"",Y475,"")</f>
        <v/>
      </c>
      <c r="AN475" s="14">
        <f>IF(OR(AL475="",AM475=""),"",AL475-AM475)</f>
        <v/>
      </c>
      <c r="AO475">
        <f>IF(AN475="","",IF(AN475&gt;0,"Bullish","Bearish"))</f>
        <v/>
      </c>
      <c r="AP475">
        <f>IF(AO475="",AP474,AO475)</f>
        <v/>
      </c>
      <c r="AQ475" s="14">
        <f>IF(AB475&lt;&gt;"",AB475,"")</f>
        <v/>
      </c>
      <c r="AR475" s="14">
        <f>IF(AD475&lt;&gt;"",AD475,"")</f>
        <v/>
      </c>
      <c r="AS475">
        <f>IF(AS474+1=13,1,AS474+1)</f>
        <v/>
      </c>
      <c r="AT475">
        <f>IFERROR(IF(SLOPE($AQ$458:$AQ$469,$AS$458:$AS$469)&gt;0,MIN(3,ABS(SLOPE($AQ$458:$AQ$469,$AS$458:$AS$469))),IF(SLOPE($AQ$458:$AQ$469,$AS$458:$AS$469)&lt;-0.5,-0.5,0)),0)</f>
        <v/>
      </c>
      <c r="AU475">
        <f>IFERROR(IF(SLOPE($AR$458:$AR$469,$AS$458:$AS$469)&lt;0,MAX(-3,-ABS(SLOPE($AR$458:$AR$469,$AS$458:$AS$469))),IF(SLOPE($AR$458:$AR$469,$AS$458:$AS$469)&gt;0.5,0.5,0)),0)</f>
        <v/>
      </c>
      <c r="AV475">
        <f>($AQ$470+(AT475*(AS475-1)))</f>
        <v/>
      </c>
      <c r="AW475">
        <f>($AR$470+(AU475*(AS475-1)))</f>
        <v/>
      </c>
      <c r="AX475">
        <f>IF(AT475&gt;0,AV475+AT475,AV475)</f>
        <v/>
      </c>
      <c r="AY475">
        <f>IF(AU475&lt;0,AW475+AU475,AW475)</f>
        <v/>
      </c>
      <c r="BA475" s="14">
        <f>IFERROR(AX475-AQ475,"")</f>
        <v/>
      </c>
      <c r="BB475" s="14">
        <f>IFERROR(AY475-AR475,"")</f>
        <v/>
      </c>
      <c r="BD475">
        <f>AH475</f>
        <v/>
      </c>
      <c r="BE475">
        <f>AI475</f>
        <v/>
      </c>
      <c r="BF475">
        <f>AJ475</f>
        <v/>
      </c>
      <c r="BG475" s="14">
        <f>L475</f>
        <v/>
      </c>
      <c r="BH475" s="14">
        <f>IF(X475="","",X475)</f>
        <v/>
      </c>
      <c r="BI475" s="14">
        <f>IF(Y475="","",Y475)</f>
        <v/>
      </c>
      <c r="BJ475">
        <f>Z475</f>
        <v/>
      </c>
      <c r="BK475">
        <f>AA475</f>
        <v/>
      </c>
      <c r="BL475">
        <f>IFERROR(AX475,"")</f>
        <v/>
      </c>
      <c r="BM475">
        <f>IFERROR(AY475,"")</f>
        <v/>
      </c>
    </row>
    <row r="476" ht="14.25" customHeight="1">
      <c r="A476">
        <f>ALGLIB_SSA_XAUUSD!AA476</f>
        <v/>
      </c>
      <c r="B476">
        <f>IF($A476="","",INDEX(ALGLIB_SSA_XAUUSD!$B$2:$B$2401,MATCH($A476,ALGLIB_SSA_XAUUSD!$A$2:$A$2401,1)))</f>
        <v/>
      </c>
      <c r="C476">
        <f>IF($A476="","",INDEX(ALGLIB_SSA_XAUUSD!$C$2:$C$2401,MATCH($A476,ALGLIB_SSA_XAUUSD!$A$2:$A$2401,1)))</f>
        <v/>
      </c>
      <c r="D476" s="14">
        <f>IF($A476="","",INT((ROW()-2)/12)+1)</f>
        <v/>
      </c>
      <c r="E476" s="14">
        <f>IF(AND(E482&lt;&gt;"",D482=D470+1),E470+(E482-E470)*6/12,"")</f>
        <v/>
      </c>
      <c r="F476" s="14">
        <f>IF(AND(F482&lt;&gt;"",D482=D470+1),F470+(F482-F470)*6/12,"")</f>
        <v/>
      </c>
      <c r="G476" s="14">
        <f>IF(AND(G482&lt;&gt;"",D482=D470+1),G470+(G482-G470)*6/12,"")</f>
        <v/>
      </c>
      <c r="H476" s="14">
        <f>IF(AND(H482&lt;&gt;"",D482=D470+1),H470+(H482-H470)*6/12,"")</f>
        <v/>
      </c>
      <c r="I476" s="14">
        <f>IF(AND(L482&lt;&gt;"",D482=D470+1),I470+(I482-I470)*6/12,"")</f>
        <v/>
      </c>
      <c r="J476">
        <f>_xlfn.XLOOKUP($A476,ALGLIB_SSA_XAUUSD!$AA$2:$AA$2401,ALGLIB_SSA_XAUUSD!$P$2:$P$2401,"",0)</f>
        <v/>
      </c>
      <c r="K476">
        <f>_xlfn.XLOOKUP($A476,ALGLIB_SSA_XAUUSD!$AA$2:$AA$2401,ALGLIB_SSA_XAUUSD!$Q$2:$Q$2401,"",0)</f>
        <v/>
      </c>
      <c r="L476">
        <f>_xlfn.XLOOKUP($A476,ALGLIB_SSA_XAUUSD!$AA$2:$AA$2401,ALGLIB_SSA_XAUUSD!$R$2:$R$2401,"",0)</f>
        <v/>
      </c>
      <c r="M476">
        <f>_xlfn.XLOOKUP($A476,ALGLIB_SSA_XAUUSD!$AA$2:$AA$2401,ALGLIB_SSA_XAUUSD!$S$2:$S$2401,"",0)</f>
        <v/>
      </c>
      <c r="N476">
        <f>_xlfn.XLOOKUP($A476,ALGLIB_SSA_XAUUSD!$AA$2:$AA$2401,ALGLIB_SSA_XAUUSD!$T$2:$T$2401,"",0)</f>
        <v/>
      </c>
      <c r="O476">
        <f>_xlfn.XLOOKUP($A476,ALGLIB_SSA_XAUUSD!$AA$2:$AA$2401,ALGLIB_SSA_XAUUSD!$U$2:$U$2401,"",0)</f>
        <v/>
      </c>
      <c r="P476">
        <f>_xlfn.XLOOKUP($A476,ALGLIB_SSA_XAUUSD!$AA$2:$AA$2401,ALGLIB_SSA_XAUUSD!$V$2:$V$2401,"",0)</f>
        <v/>
      </c>
      <c r="S476">
        <f>A476</f>
        <v/>
      </c>
      <c r="T476">
        <f>J476</f>
        <v/>
      </c>
      <c r="U476">
        <f>K476</f>
        <v/>
      </c>
      <c r="V476" s="14">
        <f>IF($A476="","",MOD(ROW()-2,12)+1)</f>
        <v/>
      </c>
      <c r="W476">
        <f>L476</f>
        <v/>
      </c>
      <c r="X476" s="14">
        <f>IF(F476="","",F476)</f>
        <v/>
      </c>
      <c r="Y476" s="14">
        <f>IF(G476="","",G476)</f>
        <v/>
      </c>
      <c r="Z476">
        <f>M476</f>
        <v/>
      </c>
      <c r="AA476">
        <f>N476</f>
        <v/>
      </c>
      <c r="AB476" s="14">
        <f>IF(H476="","",H476)</f>
        <v/>
      </c>
      <c r="AC476">
        <f>O476</f>
        <v/>
      </c>
      <c r="AD476" s="14">
        <f>IF(I476="","",I476)</f>
        <v/>
      </c>
      <c r="AE476">
        <f>P476</f>
        <v/>
      </c>
      <c r="AH476">
        <f>IF(S476&lt;&gt;"",S476,AH475+900)</f>
        <v/>
      </c>
      <c r="AI476">
        <f>IF(T476&lt;&gt;"",T476,AI475)</f>
        <v/>
      </c>
      <c r="AJ476">
        <f>IF(U476&lt;&gt;"",U476,AJ475)</f>
        <v/>
      </c>
      <c r="AK476">
        <f>IF(W476&lt;&gt;"",W476,"")</f>
        <v/>
      </c>
      <c r="AL476" s="14">
        <f>IF(X476&lt;&gt;"",X476,"")</f>
        <v/>
      </c>
      <c r="AM476" s="14">
        <f>IF(Y476&lt;&gt;"",Y476,"")</f>
        <v/>
      </c>
      <c r="AN476" s="14">
        <f>IF(OR(AL476="",AM476=""),"",AL476-AM476)</f>
        <v/>
      </c>
      <c r="AO476">
        <f>IF(AN476="","",IF(AN476&gt;0,"Bullish","Bearish"))</f>
        <v/>
      </c>
      <c r="AP476">
        <f>IF(AO476="",AP475,AO476)</f>
        <v/>
      </c>
      <c r="AQ476" s="14">
        <f>IF(AB476&lt;&gt;"",AB476,"")</f>
        <v/>
      </c>
      <c r="AR476" s="14">
        <f>IF(AD476&lt;&gt;"",AD476,"")</f>
        <v/>
      </c>
      <c r="AS476">
        <f>IF(AS475+1=13,1,AS475+1)</f>
        <v/>
      </c>
      <c r="AT476">
        <f>IFERROR(IF(SLOPE($AQ$458:$AQ$469,$AS$458:$AS$469)&gt;0,MIN(3,ABS(SLOPE($AQ$458:$AQ$469,$AS$458:$AS$469))),IF(SLOPE($AQ$458:$AQ$469,$AS$458:$AS$469)&lt;-0.5,-0.5,0)),0)</f>
        <v/>
      </c>
      <c r="AU476">
        <f>IFERROR(IF(SLOPE($AR$458:$AR$469,$AS$458:$AS$469)&lt;0,MAX(-3,-ABS(SLOPE($AR$458:$AR$469,$AS$458:$AS$469))),IF(SLOPE($AR$458:$AR$469,$AS$458:$AS$469)&gt;0.5,0.5,0)),0)</f>
        <v/>
      </c>
      <c r="AV476">
        <f>($AQ$470+(AT476*(AS476-1)))</f>
        <v/>
      </c>
      <c r="AW476">
        <f>($AR$470+(AU476*(AS476-1)))</f>
        <v/>
      </c>
      <c r="AX476">
        <f>IF(AT476&gt;0,AV476+AT476,AV476)</f>
        <v/>
      </c>
      <c r="AY476">
        <f>IF(AU476&lt;0,AW476+AU476,AW476)</f>
        <v/>
      </c>
      <c r="BA476" s="14">
        <f>IFERROR(AX476-AQ476,"")</f>
        <v/>
      </c>
      <c r="BB476" s="14">
        <f>IFERROR(AY476-AR476,"")</f>
        <v/>
      </c>
      <c r="BD476">
        <f>AH476</f>
        <v/>
      </c>
      <c r="BE476">
        <f>AI476</f>
        <v/>
      </c>
      <c r="BF476">
        <f>AJ476</f>
        <v/>
      </c>
      <c r="BG476" s="14">
        <f>L476</f>
        <v/>
      </c>
      <c r="BH476" s="14">
        <f>IF(X476="","",X476)</f>
        <v/>
      </c>
      <c r="BI476" s="14">
        <f>IF(Y476="","",Y476)</f>
        <v/>
      </c>
      <c r="BJ476">
        <f>Z476</f>
        <v/>
      </c>
      <c r="BK476">
        <f>AA476</f>
        <v/>
      </c>
      <c r="BL476">
        <f>IFERROR(AX476,"")</f>
        <v/>
      </c>
      <c r="BM476">
        <f>IFERROR(AY476,"")</f>
        <v/>
      </c>
    </row>
    <row r="477" ht="14.25" customHeight="1">
      <c r="A477">
        <f>ALGLIB_SSA_XAUUSD!AA477</f>
        <v/>
      </c>
      <c r="B477">
        <f>IF($A477="","",INDEX(ALGLIB_SSA_XAUUSD!$B$2:$B$2401,MATCH($A477,ALGLIB_SSA_XAUUSD!$A$2:$A$2401,1)))</f>
        <v/>
      </c>
      <c r="C477">
        <f>IF($A477="","",INDEX(ALGLIB_SSA_XAUUSD!$C$2:$C$2401,MATCH($A477,ALGLIB_SSA_XAUUSD!$A$2:$A$2401,1)))</f>
        <v/>
      </c>
      <c r="D477" s="14">
        <f>IF($A477="","",INT((ROW()-2)/12)+1)</f>
        <v/>
      </c>
      <c r="E477" s="14">
        <f>IF(AND(E482&lt;&gt;"",D482=D470+1),E470+(E482-E470)*7/12,"")</f>
        <v/>
      </c>
      <c r="F477" s="14">
        <f>IF(AND(F482&lt;&gt;"",D482=D470+1),F470+(F482-F470)*7/12,"")</f>
        <v/>
      </c>
      <c r="G477" s="14">
        <f>IF(AND(G482&lt;&gt;"",D482=D470+1),G470+(G482-G470)*7/12,"")</f>
        <v/>
      </c>
      <c r="H477" s="14">
        <f>IF(AND(H482&lt;&gt;"",D482=D470+1),H470+(H482-H470)*7/12,"")</f>
        <v/>
      </c>
      <c r="I477" s="14">
        <f>IF(AND(L482&lt;&gt;"",D482=D470+1),I470+(I482-I470)*7/12,"")</f>
        <v/>
      </c>
      <c r="J477">
        <f>_xlfn.XLOOKUP($A477,ALGLIB_SSA_XAUUSD!$AA$2:$AA$2401,ALGLIB_SSA_XAUUSD!$P$2:$P$2401,"",0)</f>
        <v/>
      </c>
      <c r="K477">
        <f>_xlfn.XLOOKUP($A477,ALGLIB_SSA_XAUUSD!$AA$2:$AA$2401,ALGLIB_SSA_XAUUSD!$Q$2:$Q$2401,"",0)</f>
        <v/>
      </c>
      <c r="L477">
        <f>_xlfn.XLOOKUP($A477,ALGLIB_SSA_XAUUSD!$AA$2:$AA$2401,ALGLIB_SSA_XAUUSD!$R$2:$R$2401,"",0)</f>
        <v/>
      </c>
      <c r="M477">
        <f>_xlfn.XLOOKUP($A477,ALGLIB_SSA_XAUUSD!$AA$2:$AA$2401,ALGLIB_SSA_XAUUSD!$S$2:$S$2401,"",0)</f>
        <v/>
      </c>
      <c r="N477">
        <f>_xlfn.XLOOKUP($A477,ALGLIB_SSA_XAUUSD!$AA$2:$AA$2401,ALGLIB_SSA_XAUUSD!$T$2:$T$2401,"",0)</f>
        <v/>
      </c>
      <c r="O477">
        <f>_xlfn.XLOOKUP($A477,ALGLIB_SSA_XAUUSD!$AA$2:$AA$2401,ALGLIB_SSA_XAUUSD!$U$2:$U$2401,"",0)</f>
        <v/>
      </c>
      <c r="P477">
        <f>_xlfn.XLOOKUP($A477,ALGLIB_SSA_XAUUSD!$AA$2:$AA$2401,ALGLIB_SSA_XAUUSD!$V$2:$V$2401,"",0)</f>
        <v/>
      </c>
      <c r="S477">
        <f>A477</f>
        <v/>
      </c>
      <c r="T477">
        <f>J477</f>
        <v/>
      </c>
      <c r="U477">
        <f>K477</f>
        <v/>
      </c>
      <c r="V477" s="14">
        <f>IF($A477="","",MOD(ROW()-2,12)+1)</f>
        <v/>
      </c>
      <c r="W477">
        <f>L477</f>
        <v/>
      </c>
      <c r="X477" s="14">
        <f>IF(F477="","",F477)</f>
        <v/>
      </c>
      <c r="Y477" s="14">
        <f>IF(G477="","",G477)</f>
        <v/>
      </c>
      <c r="Z477">
        <f>M477</f>
        <v/>
      </c>
      <c r="AA477">
        <f>N477</f>
        <v/>
      </c>
      <c r="AB477" s="14">
        <f>IF(H477="","",H477)</f>
        <v/>
      </c>
      <c r="AC477">
        <f>O477</f>
        <v/>
      </c>
      <c r="AD477" s="14">
        <f>IF(I477="","",I477)</f>
        <v/>
      </c>
      <c r="AE477">
        <f>P477</f>
        <v/>
      </c>
      <c r="AH477">
        <f>IF(S477&lt;&gt;"",S477,AH476+900)</f>
        <v/>
      </c>
      <c r="AI477">
        <f>IF(T477&lt;&gt;"",T477,AI476)</f>
        <v/>
      </c>
      <c r="AJ477">
        <f>IF(U477&lt;&gt;"",U477,AJ476)</f>
        <v/>
      </c>
      <c r="AK477">
        <f>IF(W477&lt;&gt;"",W477,"")</f>
        <v/>
      </c>
      <c r="AL477" s="14">
        <f>IF(X477&lt;&gt;"",X477,"")</f>
        <v/>
      </c>
      <c r="AM477" s="14">
        <f>IF(Y477&lt;&gt;"",Y477,"")</f>
        <v/>
      </c>
      <c r="AN477" s="14">
        <f>IF(OR(AL477="",AM477=""),"",AL477-AM477)</f>
        <v/>
      </c>
      <c r="AO477">
        <f>IF(AN477="","",IF(AN477&gt;0,"Bullish","Bearish"))</f>
        <v/>
      </c>
      <c r="AP477">
        <f>IF(AO477="",AP476,AO477)</f>
        <v/>
      </c>
      <c r="AQ477" s="14">
        <f>IF(AB477&lt;&gt;"",AB477,"")</f>
        <v/>
      </c>
      <c r="AR477" s="14">
        <f>IF(AD477&lt;&gt;"",AD477,"")</f>
        <v/>
      </c>
      <c r="AS477">
        <f>IF(AS476+1=13,1,AS476+1)</f>
        <v/>
      </c>
      <c r="AT477">
        <f>IFERROR(IF(SLOPE($AQ$458:$AQ$469,$AS$458:$AS$469)&gt;0,MIN(3,ABS(SLOPE($AQ$458:$AQ$469,$AS$458:$AS$469))),IF(SLOPE($AQ$458:$AQ$469,$AS$458:$AS$469)&lt;-0.5,-0.5,0)),0)</f>
        <v/>
      </c>
      <c r="AU477">
        <f>IFERROR(IF(SLOPE($AR$458:$AR$469,$AS$458:$AS$469)&lt;0,MAX(-3,-ABS(SLOPE($AR$458:$AR$469,$AS$458:$AS$469))),IF(SLOPE($AR$458:$AR$469,$AS$458:$AS$469)&gt;0.5,0.5,0)),0)</f>
        <v/>
      </c>
      <c r="AV477">
        <f>($AQ$470+(AT477*(AS477-1)))</f>
        <v/>
      </c>
      <c r="AW477">
        <f>($AR$470+(AU477*(AS477-1)))</f>
        <v/>
      </c>
      <c r="AX477">
        <f>IF(AT477&gt;0,AV477+AT477,AV477)</f>
        <v/>
      </c>
      <c r="AY477">
        <f>IF(AU477&lt;0,AW477+AU477,AW477)</f>
        <v/>
      </c>
      <c r="BA477" s="14">
        <f>IFERROR(AX477-AQ477,"")</f>
        <v/>
      </c>
      <c r="BB477" s="14">
        <f>IFERROR(AY477-AR477,"")</f>
        <v/>
      </c>
      <c r="BD477">
        <f>AH477</f>
        <v/>
      </c>
      <c r="BE477">
        <f>AI477</f>
        <v/>
      </c>
      <c r="BF477">
        <f>AJ477</f>
        <v/>
      </c>
      <c r="BG477" s="14">
        <f>L477</f>
        <v/>
      </c>
      <c r="BH477" s="14">
        <f>IF(X477="","",X477)</f>
        <v/>
      </c>
      <c r="BI477" s="14">
        <f>IF(Y477="","",Y477)</f>
        <v/>
      </c>
      <c r="BJ477">
        <f>Z477</f>
        <v/>
      </c>
      <c r="BK477">
        <f>AA477</f>
        <v/>
      </c>
      <c r="BL477">
        <f>IFERROR(AX477,"")</f>
        <v/>
      </c>
      <c r="BM477">
        <f>IFERROR(AY477,"")</f>
        <v/>
      </c>
    </row>
    <row r="478" ht="14.25" customHeight="1">
      <c r="A478">
        <f>ALGLIB_SSA_XAUUSD!AA478</f>
        <v/>
      </c>
      <c r="B478">
        <f>IF($A478="","",INDEX(ALGLIB_SSA_XAUUSD!$B$2:$B$2401,MATCH($A478,ALGLIB_SSA_XAUUSD!$A$2:$A$2401,1)))</f>
        <v/>
      </c>
      <c r="C478">
        <f>IF($A478="","",INDEX(ALGLIB_SSA_XAUUSD!$C$2:$C$2401,MATCH($A478,ALGLIB_SSA_XAUUSD!$A$2:$A$2401,1)))</f>
        <v/>
      </c>
      <c r="D478" s="14">
        <f>IF($A478="","",INT((ROW()-2)/12)+1)</f>
        <v/>
      </c>
      <c r="E478" s="14">
        <f>IF(AND(E482&lt;&gt;"",D482=D470+1),E470+(E482-E470)*8/12,"")</f>
        <v/>
      </c>
      <c r="F478" s="14">
        <f>IF(AND(F482&lt;&gt;"",D482=D470+1),F470+(F482-F470)*8/12,"")</f>
        <v/>
      </c>
      <c r="G478" s="14">
        <f>IF(AND(G482&lt;&gt;"",D482=D470+1),G470+(G482-G470)*8/12,"")</f>
        <v/>
      </c>
      <c r="H478" s="14">
        <f>IF(AND(H482&lt;&gt;"",D482=D470+1),H470+(H482-H470)*8/12,"")</f>
        <v/>
      </c>
      <c r="I478" s="14">
        <f>IF(AND(L482&lt;&gt;"",D482=D470+1),I470+(I482-I470)*8/12,"")</f>
        <v/>
      </c>
      <c r="J478">
        <f>_xlfn.XLOOKUP($A478,ALGLIB_SSA_XAUUSD!$AA$2:$AA$2401,ALGLIB_SSA_XAUUSD!$P$2:$P$2401,"",0)</f>
        <v/>
      </c>
      <c r="K478">
        <f>_xlfn.XLOOKUP($A478,ALGLIB_SSA_XAUUSD!$AA$2:$AA$2401,ALGLIB_SSA_XAUUSD!$Q$2:$Q$2401,"",0)</f>
        <v/>
      </c>
      <c r="L478">
        <f>_xlfn.XLOOKUP($A478,ALGLIB_SSA_XAUUSD!$AA$2:$AA$2401,ALGLIB_SSA_XAUUSD!$R$2:$R$2401,"",0)</f>
        <v/>
      </c>
      <c r="M478">
        <f>_xlfn.XLOOKUP($A478,ALGLIB_SSA_XAUUSD!$AA$2:$AA$2401,ALGLIB_SSA_XAUUSD!$S$2:$S$2401,"",0)</f>
        <v/>
      </c>
      <c r="N478">
        <f>_xlfn.XLOOKUP($A478,ALGLIB_SSA_XAUUSD!$AA$2:$AA$2401,ALGLIB_SSA_XAUUSD!$T$2:$T$2401,"",0)</f>
        <v/>
      </c>
      <c r="O478">
        <f>_xlfn.XLOOKUP($A478,ALGLIB_SSA_XAUUSD!$AA$2:$AA$2401,ALGLIB_SSA_XAUUSD!$U$2:$U$2401,"",0)</f>
        <v/>
      </c>
      <c r="P478">
        <f>_xlfn.XLOOKUP($A478,ALGLIB_SSA_XAUUSD!$AA$2:$AA$2401,ALGLIB_SSA_XAUUSD!$V$2:$V$2401,"",0)</f>
        <v/>
      </c>
      <c r="S478">
        <f>A478</f>
        <v/>
      </c>
      <c r="T478">
        <f>J478</f>
        <v/>
      </c>
      <c r="U478">
        <f>K478</f>
        <v/>
      </c>
      <c r="V478" s="14">
        <f>IF($A478="","",MOD(ROW()-2,12)+1)</f>
        <v/>
      </c>
      <c r="W478">
        <f>L478</f>
        <v/>
      </c>
      <c r="X478" s="14">
        <f>IF(F478="","",F478)</f>
        <v/>
      </c>
      <c r="Y478" s="14">
        <f>IF(G478="","",G478)</f>
        <v/>
      </c>
      <c r="Z478">
        <f>M478</f>
        <v/>
      </c>
      <c r="AA478">
        <f>N478</f>
        <v/>
      </c>
      <c r="AB478" s="14">
        <f>IF(H478="","",H478)</f>
        <v/>
      </c>
      <c r="AC478">
        <f>O478</f>
        <v/>
      </c>
      <c r="AD478" s="14">
        <f>IF(I478="","",I478)</f>
        <v/>
      </c>
      <c r="AE478">
        <f>P478</f>
        <v/>
      </c>
      <c r="AH478">
        <f>IF(S478&lt;&gt;"",S478,AH477+900)</f>
        <v/>
      </c>
      <c r="AI478">
        <f>IF(T478&lt;&gt;"",T478,AI477)</f>
        <v/>
      </c>
      <c r="AJ478">
        <f>IF(U478&lt;&gt;"",U478,AJ477)</f>
        <v/>
      </c>
      <c r="AK478">
        <f>IF(W478&lt;&gt;"",W478,"")</f>
        <v/>
      </c>
      <c r="AL478" s="14">
        <f>IF(X478&lt;&gt;"",X478,"")</f>
        <v/>
      </c>
      <c r="AM478" s="14">
        <f>IF(Y478&lt;&gt;"",Y478,"")</f>
        <v/>
      </c>
      <c r="AN478" s="14">
        <f>IF(OR(AL478="",AM478=""),"",AL478-AM478)</f>
        <v/>
      </c>
      <c r="AO478">
        <f>IF(AN478="","",IF(AN478&gt;0,"Bullish","Bearish"))</f>
        <v/>
      </c>
      <c r="AP478">
        <f>IF(AO478="",AP477,AO478)</f>
        <v/>
      </c>
      <c r="AQ478" s="14">
        <f>IF(AB478&lt;&gt;"",AB478,"")</f>
        <v/>
      </c>
      <c r="AR478" s="14">
        <f>IF(AD478&lt;&gt;"",AD478,"")</f>
        <v/>
      </c>
      <c r="AS478">
        <f>IF(AS477+1=13,1,AS477+1)</f>
        <v/>
      </c>
      <c r="AT478">
        <f>IFERROR(IF(SLOPE($AQ$458:$AQ$469,$AS$458:$AS$469)&gt;0,MIN(3,ABS(SLOPE($AQ$458:$AQ$469,$AS$458:$AS$469))),IF(SLOPE($AQ$458:$AQ$469,$AS$458:$AS$469)&lt;-0.5,-0.5,0)),0)</f>
        <v/>
      </c>
      <c r="AU478">
        <f>IFERROR(IF(SLOPE($AR$458:$AR$469,$AS$458:$AS$469)&lt;0,MAX(-3,-ABS(SLOPE($AR$458:$AR$469,$AS$458:$AS$469))),IF(SLOPE($AR$458:$AR$469,$AS$458:$AS$469)&gt;0.5,0.5,0)),0)</f>
        <v/>
      </c>
      <c r="AV478">
        <f>($AQ$470+(AT478*(AS478-1)))</f>
        <v/>
      </c>
      <c r="AW478">
        <f>($AR$470+(AU478*(AS478-1)))</f>
        <v/>
      </c>
      <c r="AX478">
        <f>IF(AT478&gt;0,AV478+AT478,AV478)</f>
        <v/>
      </c>
      <c r="AY478">
        <f>IF(AU478&lt;0,AW478+AU478,AW478)</f>
        <v/>
      </c>
      <c r="BA478" s="14">
        <f>IFERROR(AX478-AQ478,"")</f>
        <v/>
      </c>
      <c r="BB478" s="14">
        <f>IFERROR(AY478-AR478,"")</f>
        <v/>
      </c>
      <c r="BD478">
        <f>AH478</f>
        <v/>
      </c>
      <c r="BE478">
        <f>AI478</f>
        <v/>
      </c>
      <c r="BF478">
        <f>AJ478</f>
        <v/>
      </c>
      <c r="BG478" s="14">
        <f>L478</f>
        <v/>
      </c>
      <c r="BH478" s="14">
        <f>IF(X478="","",X478)</f>
        <v/>
      </c>
      <c r="BI478" s="14">
        <f>IF(Y478="","",Y478)</f>
        <v/>
      </c>
      <c r="BJ478">
        <f>Z478</f>
        <v/>
      </c>
      <c r="BK478">
        <f>AA478</f>
        <v/>
      </c>
      <c r="BL478">
        <f>IFERROR(AX478,"")</f>
        <v/>
      </c>
      <c r="BM478">
        <f>IFERROR(AY478,"")</f>
        <v/>
      </c>
    </row>
    <row r="479" ht="14.25" customHeight="1">
      <c r="A479">
        <f>ALGLIB_SSA_XAUUSD!AA479</f>
        <v/>
      </c>
      <c r="B479">
        <f>IF($A479="","",INDEX(ALGLIB_SSA_XAUUSD!$B$2:$B$2401,MATCH($A479,ALGLIB_SSA_XAUUSD!$A$2:$A$2401,1)))</f>
        <v/>
      </c>
      <c r="C479">
        <f>IF($A479="","",INDEX(ALGLIB_SSA_XAUUSD!$C$2:$C$2401,MATCH($A479,ALGLIB_SSA_XAUUSD!$A$2:$A$2401,1)))</f>
        <v/>
      </c>
      <c r="D479" s="14">
        <f>IF($A479="","",INT((ROW()-2)/12)+1)</f>
        <v/>
      </c>
      <c r="E479" s="14">
        <f>IF(AND(E482&lt;&gt;"",D482=D470+1),E470+(E482-E470)*9/12,"")</f>
        <v/>
      </c>
      <c r="F479" s="14">
        <f>IF(AND(F482&lt;&gt;"",D482=D470+1),F470+(F482-F470)*9/12,"")</f>
        <v/>
      </c>
      <c r="G479" s="14">
        <f>IF(AND(G482&lt;&gt;"",D482=D470+1),G470+(G482-G470)*9/12,"")</f>
        <v/>
      </c>
      <c r="H479" s="14">
        <f>IF(AND(H482&lt;&gt;"",D482=D470+1),H470+(H482-H470)*9/12,"")</f>
        <v/>
      </c>
      <c r="I479" s="14">
        <f>IF(AND(L482&lt;&gt;"",D482=D470+1),I470+(I482-I470)*9/12,"")</f>
        <v/>
      </c>
      <c r="J479">
        <f>_xlfn.XLOOKUP($A479,ALGLIB_SSA_XAUUSD!$AA$2:$AA$2401,ALGLIB_SSA_XAUUSD!$P$2:$P$2401,"",0)</f>
        <v/>
      </c>
      <c r="K479">
        <f>_xlfn.XLOOKUP($A479,ALGLIB_SSA_XAUUSD!$AA$2:$AA$2401,ALGLIB_SSA_XAUUSD!$Q$2:$Q$2401,"",0)</f>
        <v/>
      </c>
      <c r="L479">
        <f>_xlfn.XLOOKUP($A479,ALGLIB_SSA_XAUUSD!$AA$2:$AA$2401,ALGLIB_SSA_XAUUSD!$R$2:$R$2401,"",0)</f>
        <v/>
      </c>
      <c r="M479">
        <f>_xlfn.XLOOKUP($A479,ALGLIB_SSA_XAUUSD!$AA$2:$AA$2401,ALGLIB_SSA_XAUUSD!$S$2:$S$2401,"",0)</f>
        <v/>
      </c>
      <c r="N479">
        <f>_xlfn.XLOOKUP($A479,ALGLIB_SSA_XAUUSD!$AA$2:$AA$2401,ALGLIB_SSA_XAUUSD!$T$2:$T$2401,"",0)</f>
        <v/>
      </c>
      <c r="O479">
        <f>_xlfn.XLOOKUP($A479,ALGLIB_SSA_XAUUSD!$AA$2:$AA$2401,ALGLIB_SSA_XAUUSD!$U$2:$U$2401,"",0)</f>
        <v/>
      </c>
      <c r="P479">
        <f>_xlfn.XLOOKUP($A479,ALGLIB_SSA_XAUUSD!$AA$2:$AA$2401,ALGLIB_SSA_XAUUSD!$V$2:$V$2401,"",0)</f>
        <v/>
      </c>
      <c r="S479">
        <f>A479</f>
        <v/>
      </c>
      <c r="T479">
        <f>J479</f>
        <v/>
      </c>
      <c r="U479">
        <f>K479</f>
        <v/>
      </c>
      <c r="V479" s="14">
        <f>IF($A479="","",MOD(ROW()-2,12)+1)</f>
        <v/>
      </c>
      <c r="W479">
        <f>L479</f>
        <v/>
      </c>
      <c r="X479" s="14">
        <f>IF(F479="","",F479)</f>
        <v/>
      </c>
      <c r="Y479" s="14">
        <f>IF(G479="","",G479)</f>
        <v/>
      </c>
      <c r="Z479">
        <f>M479</f>
        <v/>
      </c>
      <c r="AA479">
        <f>N479</f>
        <v/>
      </c>
      <c r="AB479" s="14">
        <f>IF(H479="","",H479)</f>
        <v/>
      </c>
      <c r="AC479">
        <f>O479</f>
        <v/>
      </c>
      <c r="AD479" s="14">
        <f>IF(I479="","",I479)</f>
        <v/>
      </c>
      <c r="AE479">
        <f>P479</f>
        <v/>
      </c>
      <c r="AH479">
        <f>IF(S479&lt;&gt;"",S479,AH478+900)</f>
        <v/>
      </c>
      <c r="AI479">
        <f>IF(T479&lt;&gt;"",T479,AI478)</f>
        <v/>
      </c>
      <c r="AJ479">
        <f>IF(U479&lt;&gt;"",U479,AJ478)</f>
        <v/>
      </c>
      <c r="AK479">
        <f>IF(W479&lt;&gt;"",W479,"")</f>
        <v/>
      </c>
      <c r="AL479" s="14">
        <f>IF(X479&lt;&gt;"",X479,"")</f>
        <v/>
      </c>
      <c r="AM479" s="14">
        <f>IF(Y479&lt;&gt;"",Y479,"")</f>
        <v/>
      </c>
      <c r="AN479" s="14">
        <f>IF(OR(AL479="",AM479=""),"",AL479-AM479)</f>
        <v/>
      </c>
      <c r="AO479">
        <f>IF(AN479="","",IF(AN479&gt;0,"Bullish","Bearish"))</f>
        <v/>
      </c>
      <c r="AP479">
        <f>IF(AO479="",AP478,AO479)</f>
        <v/>
      </c>
      <c r="AQ479" s="14">
        <f>IF(AB479&lt;&gt;"",AB479,"")</f>
        <v/>
      </c>
      <c r="AR479" s="14">
        <f>IF(AD479&lt;&gt;"",AD479,"")</f>
        <v/>
      </c>
      <c r="AS479">
        <f>IF(AS478+1=13,1,AS478+1)</f>
        <v/>
      </c>
      <c r="AT479">
        <f>IFERROR(IF(SLOPE($AQ$458:$AQ$469,$AS$458:$AS$469)&gt;0,MIN(3,ABS(SLOPE($AQ$458:$AQ$469,$AS$458:$AS$469))),IF(SLOPE($AQ$458:$AQ$469,$AS$458:$AS$469)&lt;-0.5,-0.5,0)),0)</f>
        <v/>
      </c>
      <c r="AU479">
        <f>IFERROR(IF(SLOPE($AR$458:$AR$469,$AS$458:$AS$469)&lt;0,MAX(-3,-ABS(SLOPE($AR$458:$AR$469,$AS$458:$AS$469))),IF(SLOPE($AR$458:$AR$469,$AS$458:$AS$469)&gt;0.5,0.5,0)),0)</f>
        <v/>
      </c>
      <c r="AV479">
        <f>($AQ$470+(AT479*(AS479-1)))</f>
        <v/>
      </c>
      <c r="AW479">
        <f>($AR$470+(AU479*(AS479-1)))</f>
        <v/>
      </c>
      <c r="AX479">
        <f>IF(AT479&gt;0,AV479+AT479,AV479)</f>
        <v/>
      </c>
      <c r="AY479">
        <f>IF(AU479&lt;0,AW479+AU479,AW479)</f>
        <v/>
      </c>
      <c r="BA479" s="14">
        <f>IFERROR(AX479-AQ479,"")</f>
        <v/>
      </c>
      <c r="BB479" s="14">
        <f>IFERROR(AY479-AR479,"")</f>
        <v/>
      </c>
      <c r="BD479">
        <f>AH479</f>
        <v/>
      </c>
      <c r="BE479">
        <f>AI479</f>
        <v/>
      </c>
      <c r="BF479">
        <f>AJ479</f>
        <v/>
      </c>
      <c r="BG479" s="14">
        <f>L479</f>
        <v/>
      </c>
      <c r="BH479" s="14">
        <f>IF(X479="","",X479)</f>
        <v/>
      </c>
      <c r="BI479" s="14">
        <f>IF(Y479="","",Y479)</f>
        <v/>
      </c>
      <c r="BJ479">
        <f>Z479</f>
        <v/>
      </c>
      <c r="BK479">
        <f>AA479</f>
        <v/>
      </c>
      <c r="BL479">
        <f>IFERROR(AX479,"")</f>
        <v/>
      </c>
      <c r="BM479">
        <f>IFERROR(AY479,"")</f>
        <v/>
      </c>
    </row>
    <row r="480" ht="14.25" customHeight="1">
      <c r="A480">
        <f>ALGLIB_SSA_XAUUSD!AA480</f>
        <v/>
      </c>
      <c r="B480">
        <f>IF($A480="","",INDEX(ALGLIB_SSA_XAUUSD!$B$2:$B$2401,MATCH($A480,ALGLIB_SSA_XAUUSD!$A$2:$A$2401,1)))</f>
        <v/>
      </c>
      <c r="C480">
        <f>IF($A480="","",INDEX(ALGLIB_SSA_XAUUSD!$C$2:$C$2401,MATCH($A480,ALGLIB_SSA_XAUUSD!$A$2:$A$2401,1)))</f>
        <v/>
      </c>
      <c r="D480" s="14">
        <f>IF($A480="","",INT((ROW()-2)/12)+1)</f>
        <v/>
      </c>
      <c r="E480" s="14">
        <f>IF(AND(E482&lt;&gt;"",D482=D470+1),E470+(E482-E470)*10/12,"")</f>
        <v/>
      </c>
      <c r="F480" s="14">
        <f>IF(AND(F482&lt;&gt;"",D482=D470+1),F470+(F482-F470)*10/12,"")</f>
        <v/>
      </c>
      <c r="G480" s="14">
        <f>IF(AND(G482&lt;&gt;"",D482=D470+1),G470+(G482-G470)*10/12,"")</f>
        <v/>
      </c>
      <c r="H480" s="14">
        <f>IF(AND(H482&lt;&gt;"",D482=D470+1),H470+(H482-H470)*10/12,"")</f>
        <v/>
      </c>
      <c r="I480" s="14">
        <f>IF(AND(L482&lt;&gt;"",D482=D470+1),I470+(I482-I470)*10/12,"")</f>
        <v/>
      </c>
      <c r="J480">
        <f>_xlfn.XLOOKUP($A480,ALGLIB_SSA_XAUUSD!$AA$2:$AA$2401,ALGLIB_SSA_XAUUSD!$P$2:$P$2401,"",0)</f>
        <v/>
      </c>
      <c r="K480">
        <f>_xlfn.XLOOKUP($A480,ALGLIB_SSA_XAUUSD!$AA$2:$AA$2401,ALGLIB_SSA_XAUUSD!$Q$2:$Q$2401,"",0)</f>
        <v/>
      </c>
      <c r="L480">
        <f>_xlfn.XLOOKUP($A480,ALGLIB_SSA_XAUUSD!$AA$2:$AA$2401,ALGLIB_SSA_XAUUSD!$R$2:$R$2401,"",0)</f>
        <v/>
      </c>
      <c r="M480">
        <f>_xlfn.XLOOKUP($A480,ALGLIB_SSA_XAUUSD!$AA$2:$AA$2401,ALGLIB_SSA_XAUUSD!$S$2:$S$2401,"",0)</f>
        <v/>
      </c>
      <c r="N480">
        <f>_xlfn.XLOOKUP($A480,ALGLIB_SSA_XAUUSD!$AA$2:$AA$2401,ALGLIB_SSA_XAUUSD!$T$2:$T$2401,"",0)</f>
        <v/>
      </c>
      <c r="O480">
        <f>_xlfn.XLOOKUP($A480,ALGLIB_SSA_XAUUSD!$AA$2:$AA$2401,ALGLIB_SSA_XAUUSD!$U$2:$U$2401,"",0)</f>
        <v/>
      </c>
      <c r="P480">
        <f>_xlfn.XLOOKUP($A480,ALGLIB_SSA_XAUUSD!$AA$2:$AA$2401,ALGLIB_SSA_XAUUSD!$V$2:$V$2401,"",0)</f>
        <v/>
      </c>
      <c r="S480">
        <f>A480</f>
        <v/>
      </c>
      <c r="T480">
        <f>J480</f>
        <v/>
      </c>
      <c r="U480">
        <f>K480</f>
        <v/>
      </c>
      <c r="V480" s="14">
        <f>IF($A480="","",MOD(ROW()-2,12)+1)</f>
        <v/>
      </c>
      <c r="W480">
        <f>L480</f>
        <v/>
      </c>
      <c r="X480" s="14">
        <f>IF(F480="","",F480)</f>
        <v/>
      </c>
      <c r="Y480" s="14">
        <f>IF(G480="","",G480)</f>
        <v/>
      </c>
      <c r="Z480">
        <f>M480</f>
        <v/>
      </c>
      <c r="AA480">
        <f>N480</f>
        <v/>
      </c>
      <c r="AB480" s="14">
        <f>IF(H480="","",H480)</f>
        <v/>
      </c>
      <c r="AC480">
        <f>O480</f>
        <v/>
      </c>
      <c r="AD480" s="14">
        <f>IF(I480="","",I480)</f>
        <v/>
      </c>
      <c r="AE480">
        <f>P480</f>
        <v/>
      </c>
      <c r="AH480">
        <f>IF(S480&lt;&gt;"",S480,AH479+900)</f>
        <v/>
      </c>
      <c r="AI480">
        <f>IF(T480&lt;&gt;"",T480,AI479)</f>
        <v/>
      </c>
      <c r="AJ480">
        <f>IF(U480&lt;&gt;"",U480,AJ479)</f>
        <v/>
      </c>
      <c r="AK480">
        <f>IF(W480&lt;&gt;"",W480,"")</f>
        <v/>
      </c>
      <c r="AL480" s="14">
        <f>IF(X480&lt;&gt;"",X480,"")</f>
        <v/>
      </c>
      <c r="AM480" s="14">
        <f>IF(Y480&lt;&gt;"",Y480,"")</f>
        <v/>
      </c>
      <c r="AN480" s="14">
        <f>IF(OR(AL480="",AM480=""),"",AL480-AM480)</f>
        <v/>
      </c>
      <c r="AO480">
        <f>IF(AN480="","",IF(AN480&gt;0,"Bullish","Bearish"))</f>
        <v/>
      </c>
      <c r="AP480">
        <f>IF(AO480="",AP479,AO480)</f>
        <v/>
      </c>
      <c r="AQ480" s="14">
        <f>IF(AB480&lt;&gt;"",AB480,"")</f>
        <v/>
      </c>
      <c r="AR480" s="14">
        <f>IF(AD480&lt;&gt;"",AD480,"")</f>
        <v/>
      </c>
      <c r="AS480">
        <f>IF(AS479+1=13,1,AS479+1)</f>
        <v/>
      </c>
      <c r="AT480">
        <f>IFERROR(IF(SLOPE($AQ$458:$AQ$469,$AS$458:$AS$469)&gt;0,MIN(3,ABS(SLOPE($AQ$458:$AQ$469,$AS$458:$AS$469))),IF(SLOPE($AQ$458:$AQ$469,$AS$458:$AS$469)&lt;-0.5,-0.5,0)),0)</f>
        <v/>
      </c>
      <c r="AU480">
        <f>IFERROR(IF(SLOPE($AR$458:$AR$469,$AS$458:$AS$469)&lt;0,MAX(-3,-ABS(SLOPE($AR$458:$AR$469,$AS$458:$AS$469))),IF(SLOPE($AR$458:$AR$469,$AS$458:$AS$469)&gt;0.5,0.5,0)),0)</f>
        <v/>
      </c>
      <c r="AV480">
        <f>($AQ$470+(AT480*(AS480-1)))</f>
        <v/>
      </c>
      <c r="AW480">
        <f>($AR$470+(AU480*(AS480-1)))</f>
        <v/>
      </c>
      <c r="AX480">
        <f>IF(AT480&gt;0,AV480+AT480,AV480)</f>
        <v/>
      </c>
      <c r="AY480">
        <f>IF(AU480&lt;0,AW480+AU480,AW480)</f>
        <v/>
      </c>
      <c r="BA480" s="14">
        <f>IFERROR(AX480-AQ480,"")</f>
        <v/>
      </c>
      <c r="BB480" s="14">
        <f>IFERROR(AY480-AR480,"")</f>
        <v/>
      </c>
      <c r="BD480">
        <f>AH480</f>
        <v/>
      </c>
      <c r="BE480">
        <f>AI480</f>
        <v/>
      </c>
      <c r="BF480">
        <f>AJ480</f>
        <v/>
      </c>
      <c r="BG480" s="14">
        <f>L480</f>
        <v/>
      </c>
      <c r="BH480" s="14">
        <f>IF(X480="","",X480)</f>
        <v/>
      </c>
      <c r="BI480" s="14">
        <f>IF(Y480="","",Y480)</f>
        <v/>
      </c>
      <c r="BJ480">
        <f>Z480</f>
        <v/>
      </c>
      <c r="BK480">
        <f>AA480</f>
        <v/>
      </c>
      <c r="BL480">
        <f>IFERROR(AX480,"")</f>
        <v/>
      </c>
      <c r="BM480">
        <f>IFERROR(AY480,"")</f>
        <v/>
      </c>
    </row>
    <row r="481" ht="14.25" customHeight="1">
      <c r="A481">
        <f>ALGLIB_SSA_XAUUSD!AA481</f>
        <v/>
      </c>
      <c r="B481">
        <f>IF($A481="","",INDEX(ALGLIB_SSA_XAUUSD!$B$2:$B$2401,MATCH($A481,ALGLIB_SSA_XAUUSD!$A$2:$A$2401,1)))</f>
        <v/>
      </c>
      <c r="C481">
        <f>IF($A481="","",INDEX(ALGLIB_SSA_XAUUSD!$C$2:$C$2401,MATCH($A481,ALGLIB_SSA_XAUUSD!$A$2:$A$2401,1)))</f>
        <v/>
      </c>
      <c r="D481" s="14">
        <f>IF($A481="","",INT((ROW()-2)/12)+1)</f>
        <v/>
      </c>
      <c r="E481" s="14">
        <f>IF(AND(E482&lt;&gt;"",D482=D470+1),E470+(E482-E470)*11/12,"")</f>
        <v/>
      </c>
      <c r="F481" s="14">
        <f>IF(AND(F482&lt;&gt;"",D482=D470+1),F470+(F482-F470)*11/12,"")</f>
        <v/>
      </c>
      <c r="G481" s="14">
        <f>IF(AND(G482&lt;&gt;"",D482=D470+1),G470+(G482-G470)*11/12,"")</f>
        <v/>
      </c>
      <c r="H481" s="14">
        <f>IF(AND(H482&lt;&gt;"",D482=D470+1),H470+(H482-H470)*11/12,"")</f>
        <v/>
      </c>
      <c r="I481" s="14">
        <f>IF(AND(L482&lt;&gt;"",D482=D470+1),I470+(I482-I470)*11/12,"")</f>
        <v/>
      </c>
      <c r="J481">
        <f>_xlfn.XLOOKUP($A481,ALGLIB_SSA_XAUUSD!$AA$2:$AA$2401,ALGLIB_SSA_XAUUSD!$P$2:$P$2401,"",0)</f>
        <v/>
      </c>
      <c r="K481">
        <f>_xlfn.XLOOKUP($A481,ALGLIB_SSA_XAUUSD!$AA$2:$AA$2401,ALGLIB_SSA_XAUUSD!$Q$2:$Q$2401,"",0)</f>
        <v/>
      </c>
      <c r="L481">
        <f>_xlfn.XLOOKUP($A481,ALGLIB_SSA_XAUUSD!$AA$2:$AA$2401,ALGLIB_SSA_XAUUSD!$R$2:$R$2401,"",0)</f>
        <v/>
      </c>
      <c r="M481">
        <f>_xlfn.XLOOKUP($A481,ALGLIB_SSA_XAUUSD!$AA$2:$AA$2401,ALGLIB_SSA_XAUUSD!$S$2:$S$2401,"",0)</f>
        <v/>
      </c>
      <c r="N481">
        <f>_xlfn.XLOOKUP($A481,ALGLIB_SSA_XAUUSD!$AA$2:$AA$2401,ALGLIB_SSA_XAUUSD!$T$2:$T$2401,"",0)</f>
        <v/>
      </c>
      <c r="O481">
        <f>_xlfn.XLOOKUP($A481,ALGLIB_SSA_XAUUSD!$AA$2:$AA$2401,ALGLIB_SSA_XAUUSD!$U$2:$U$2401,"",0)</f>
        <v/>
      </c>
      <c r="P481">
        <f>_xlfn.XLOOKUP($A481,ALGLIB_SSA_XAUUSD!$AA$2:$AA$2401,ALGLIB_SSA_XAUUSD!$V$2:$V$2401,"",0)</f>
        <v/>
      </c>
      <c r="S481">
        <f>A481</f>
        <v/>
      </c>
      <c r="T481">
        <f>J481</f>
        <v/>
      </c>
      <c r="U481">
        <f>K481</f>
        <v/>
      </c>
      <c r="V481" s="14">
        <f>IF($A481="","",MOD(ROW()-2,12)+1)</f>
        <v/>
      </c>
      <c r="W481">
        <f>L481</f>
        <v/>
      </c>
      <c r="X481" s="14">
        <f>IF(F481="","",F481)</f>
        <v/>
      </c>
      <c r="Y481" s="14">
        <f>IF(G481="","",G481)</f>
        <v/>
      </c>
      <c r="Z481">
        <f>M481</f>
        <v/>
      </c>
      <c r="AA481">
        <f>N481</f>
        <v/>
      </c>
      <c r="AB481" s="14">
        <f>IF(H481="","",H481)</f>
        <v/>
      </c>
      <c r="AC481">
        <f>O481</f>
        <v/>
      </c>
      <c r="AD481" s="14">
        <f>IF(I481="","",I481)</f>
        <v/>
      </c>
      <c r="AE481">
        <f>P481</f>
        <v/>
      </c>
      <c r="AH481">
        <f>IF(S481&lt;&gt;"",S481,AH480+900)</f>
        <v/>
      </c>
      <c r="AI481">
        <f>IF(T481&lt;&gt;"",T481,AI480)</f>
        <v/>
      </c>
      <c r="AJ481">
        <f>IF(U481&lt;&gt;"",U481,AJ480)</f>
        <v/>
      </c>
      <c r="AK481">
        <f>IF(W481&lt;&gt;"",W481,"")</f>
        <v/>
      </c>
      <c r="AL481" s="14">
        <f>IF(X481&lt;&gt;"",X481,"")</f>
        <v/>
      </c>
      <c r="AM481" s="14">
        <f>IF(Y481&lt;&gt;"",Y481,"")</f>
        <v/>
      </c>
      <c r="AN481" s="14">
        <f>IF(OR(AL481="",AM481=""),"",AL481-AM481)</f>
        <v/>
      </c>
      <c r="AO481">
        <f>IF(AN481="","",IF(AN481&gt;0,"Bullish","Bearish"))</f>
        <v/>
      </c>
      <c r="AP481">
        <f>IF(AO481="",AP480,AO481)</f>
        <v/>
      </c>
      <c r="AQ481" s="14">
        <f>IF(AB481&lt;&gt;"",AB481,"")</f>
        <v/>
      </c>
      <c r="AR481" s="14">
        <f>IF(AD481&lt;&gt;"",AD481,"")</f>
        <v/>
      </c>
      <c r="AS481">
        <f>IF(AS480+1=13,1,AS480+1)</f>
        <v/>
      </c>
      <c r="AT481">
        <f>IFERROR(IF(SLOPE($AQ$458:$AQ$469,$AS$458:$AS$469)&gt;0,MIN(3,ABS(SLOPE($AQ$458:$AQ$469,$AS$458:$AS$469))),IF(SLOPE($AQ$458:$AQ$469,$AS$458:$AS$469)&lt;-0.5,-0.5,0)),0)</f>
        <v/>
      </c>
      <c r="AU481">
        <f>IFERROR(IF(SLOPE($AR$458:$AR$469,$AS$458:$AS$469)&lt;0,MAX(-3,-ABS(SLOPE($AR$458:$AR$469,$AS$458:$AS$469))),IF(SLOPE($AR$458:$AR$469,$AS$458:$AS$469)&gt;0.5,0.5,0)),0)</f>
        <v/>
      </c>
      <c r="AV481">
        <f>($AQ$470+(AT481*(AS481-1)))</f>
        <v/>
      </c>
      <c r="AW481">
        <f>($AR$470+(AU481*(AS481-1)))</f>
        <v/>
      </c>
      <c r="AX481">
        <f>IF(AT481&gt;0,AV481+AT481,AV481)</f>
        <v/>
      </c>
      <c r="AY481">
        <f>IF(AU481&lt;0,AW481+AU481,AW481)</f>
        <v/>
      </c>
      <c r="BA481" s="14">
        <f>IFERROR(AX481-AQ481,"")</f>
        <v/>
      </c>
      <c r="BB481" s="14">
        <f>IFERROR(AY481-AR481,"")</f>
        <v/>
      </c>
      <c r="BD481">
        <f>AH481</f>
        <v/>
      </c>
      <c r="BE481">
        <f>AI481</f>
        <v/>
      </c>
      <c r="BF481">
        <f>AJ481</f>
        <v/>
      </c>
      <c r="BG481" s="14">
        <f>L481</f>
        <v/>
      </c>
      <c r="BH481" s="14">
        <f>IF(X481="","",X481)</f>
        <v/>
      </c>
      <c r="BI481" s="14">
        <f>IF(Y481="","",Y481)</f>
        <v/>
      </c>
      <c r="BJ481">
        <f>Z481</f>
        <v/>
      </c>
      <c r="BK481">
        <f>AA481</f>
        <v/>
      </c>
      <c r="BL481">
        <f>IFERROR(AX481,"")</f>
        <v/>
      </c>
      <c r="BM481">
        <f>IFERROR(AY481,"")</f>
        <v/>
      </c>
    </row>
    <row r="482" ht="14.25" customHeight="1">
      <c r="A482">
        <f>ALGLIB_SSA_XAUUSD!AA482</f>
        <v/>
      </c>
      <c r="B482">
        <f>IF($A482="","",INDEX(ALGLIB_SSA_XAUUSD!$B$2:$B$2401,MATCH($A482,ALGLIB_SSA_XAUUSD!$A$2:$A$2401,1)))</f>
        <v/>
      </c>
      <c r="C482">
        <f>IF($A482="","",INDEX(ALGLIB_SSA_XAUUSD!$C$2:$C$2401,MATCH($A482,ALGLIB_SSA_XAUUSD!$A$2:$A$2401,1)))</f>
        <v/>
      </c>
      <c r="D482" s="14">
        <f>IF($A482="","",INT((ROW()-2)/12)+1)</f>
        <v/>
      </c>
      <c r="E482" s="14">
        <f>IF($A482="","",INDEX(ALGLIB_SSA_XAUUSD!$D$2:$D$2401,MATCH($A482,ALGLIB_SSA_XAUUSD!$A$2:$A$2401,1)))</f>
        <v/>
      </c>
      <c r="F482" s="14">
        <f>IF($A482="","",INDEX(ALGLIB_SSA_XAUUSD!$E$2:$E$2401,MATCH($A482,ALGLIB_SSA_XAUUSD!$A$2:$A$2401,1)))</f>
        <v/>
      </c>
      <c r="G482" s="14">
        <f>IF($A482="","",INDEX(ALGLIB_SSA_XAUUSD!$F$2:$F$2401,MATCH($A482,ALGLIB_SSA_XAUUSD!$A$2:$A$2401,1)))</f>
        <v/>
      </c>
      <c r="H482" s="14">
        <f>IF($A482="","",INDEX(ALGLIB_SSA_XAUUSD!$G$2:$G$2401,MATCH($A482,ALGLIB_SSA_XAUUSD!$A$2:$A$2401,1)))</f>
        <v/>
      </c>
      <c r="I482" s="14">
        <f>IF($A482="","",INDEX(ALGLIB_SSA_XAUUSD!$H$2:$H$2401,MATCH($A482,ALGLIB_SSA_XAUUSD!$A$2:$A$2401,1)))</f>
        <v/>
      </c>
      <c r="J482">
        <f>_xlfn.XLOOKUP($A482,ALGLIB_SSA_XAUUSD!$AA$2:$AA$2401,ALGLIB_SSA_XAUUSD!$P$2:$P$2401,"",0)</f>
        <v/>
      </c>
      <c r="K482">
        <f>_xlfn.XLOOKUP($A482,ALGLIB_SSA_XAUUSD!$AA$2:$AA$2401,ALGLIB_SSA_XAUUSD!$Q$2:$Q$2401,"",0)</f>
        <v/>
      </c>
      <c r="L482">
        <f>_xlfn.XLOOKUP($A482,ALGLIB_SSA_XAUUSD!$AA$2:$AA$2401,ALGLIB_SSA_XAUUSD!$R$2:$R$2401,"",0)</f>
        <v/>
      </c>
      <c r="M482">
        <f>_xlfn.XLOOKUP($A482,ALGLIB_SSA_XAUUSD!$AA$2:$AA$2401,ALGLIB_SSA_XAUUSD!$S$2:$S$2401,"",0)</f>
        <v/>
      </c>
      <c r="N482">
        <f>_xlfn.XLOOKUP($A482,ALGLIB_SSA_XAUUSD!$AA$2:$AA$2401,ALGLIB_SSA_XAUUSD!$T$2:$T$2401,"",0)</f>
        <v/>
      </c>
      <c r="O482">
        <f>_xlfn.XLOOKUP($A482,ALGLIB_SSA_XAUUSD!$AA$2:$AA$2401,ALGLIB_SSA_XAUUSD!$U$2:$U$2401,"",0)</f>
        <v/>
      </c>
      <c r="P482">
        <f>_xlfn.XLOOKUP($A482,ALGLIB_SSA_XAUUSD!$AA$2:$AA$2401,ALGLIB_SSA_XAUUSD!$V$2:$V$2401,"",0)</f>
        <v/>
      </c>
      <c r="S482">
        <f>A482</f>
        <v/>
      </c>
      <c r="T482">
        <f>J482</f>
        <v/>
      </c>
      <c r="U482">
        <f>K482</f>
        <v/>
      </c>
      <c r="V482" s="14">
        <f>IF($A482="","",MOD(ROW()-2,12)+1)</f>
        <v/>
      </c>
      <c r="W482">
        <f>L482</f>
        <v/>
      </c>
      <c r="X482" s="14">
        <f>IF(F482="","",F482)</f>
        <v/>
      </c>
      <c r="Y482" s="14">
        <f>IF(G482="","",G482)</f>
        <v/>
      </c>
      <c r="Z482">
        <f>M482</f>
        <v/>
      </c>
      <c r="AA482">
        <f>N482</f>
        <v/>
      </c>
      <c r="AB482" s="14">
        <f>IF(H482="","",H482)</f>
        <v/>
      </c>
      <c r="AC482">
        <f>O482</f>
        <v/>
      </c>
      <c r="AD482" s="14">
        <f>IF(I482="","",I482)</f>
        <v/>
      </c>
      <c r="AE482">
        <f>P482</f>
        <v/>
      </c>
      <c r="AH482">
        <f>IF(S482&lt;&gt;"",S482,AH481+900)</f>
        <v/>
      </c>
      <c r="AI482">
        <f>IF(T482&lt;&gt;"",T482,AI481)</f>
        <v/>
      </c>
      <c r="AJ482">
        <f>IF(U482&lt;&gt;"",U482,AJ481)</f>
        <v/>
      </c>
      <c r="AK482">
        <f>IF(W482&lt;&gt;"",W482,"")</f>
        <v/>
      </c>
      <c r="AL482" s="14">
        <f>IF(X482&lt;&gt;"",X482,"")</f>
        <v/>
      </c>
      <c r="AM482" s="14">
        <f>IF(Y482&lt;&gt;"",Y482,"")</f>
        <v/>
      </c>
      <c r="AN482" s="14">
        <f>IF(OR(AL482="",AM482=""),"",AL482-AM482)</f>
        <v/>
      </c>
      <c r="AO482">
        <f>IF(AN482="","",IF(AN482&gt;0,"Bullish","Bearish"))</f>
        <v/>
      </c>
      <c r="AP482">
        <f>IF(AO482="",AP481,AO482)</f>
        <v/>
      </c>
      <c r="AQ482" s="14">
        <f>IF(AB482&lt;&gt;"",AB482,"")</f>
        <v/>
      </c>
      <c r="AR482" s="14">
        <f>IF(AD482&lt;&gt;"",AD482,"")</f>
        <v/>
      </c>
      <c r="AS482">
        <f>IF(AS481+1=13,1,AS481+1)</f>
        <v/>
      </c>
      <c r="AT482">
        <f>IFERROR(IF(SLOPE($AQ$470:$AQ$481,$AS$470:$AS$481)&gt;0,MIN(3,ABS(SLOPE($AQ$470:$AQ$481,$AS$470:$AS$481))),IF(SLOPE($AQ$470:$AQ$481,$AS$470:$AS$481)&lt;-0.5,-0.5,0)),0)</f>
        <v/>
      </c>
      <c r="AU482">
        <f>IFERROR(IF(SLOPE($AR$470:$AR$481,$AS$470:$AS$481)&lt;0,MAX(-3,-ABS(SLOPE($AR$470:$AR$481,$AS$470:$AS$481))),IF(SLOPE($AR$470:$AR$481,$AS$470:$AS$481)&gt;0.5,0.5,0)),0)</f>
        <v/>
      </c>
      <c r="AV482">
        <f>($AQ$482+(AT482*(AS482-1)))</f>
        <v/>
      </c>
      <c r="AW482">
        <f>($AR$482+(AU482*(AS482-1)))</f>
        <v/>
      </c>
      <c r="AX482">
        <f>IF(AT482&gt;0,AV482+AT482,AV482)</f>
        <v/>
      </c>
      <c r="AY482">
        <f>IF(AU482&lt;0,AW482+AU482,AW482)</f>
        <v/>
      </c>
      <c r="BA482" s="14">
        <f>IFERROR(AX482-AQ482,"")</f>
        <v/>
      </c>
      <c r="BB482" s="14">
        <f>IFERROR(AY482-AR482,"")</f>
        <v/>
      </c>
      <c r="BD482">
        <f>AH482</f>
        <v/>
      </c>
      <c r="BE482">
        <f>AI482</f>
        <v/>
      </c>
      <c r="BF482">
        <f>AJ482</f>
        <v/>
      </c>
      <c r="BG482" s="14">
        <f>L482</f>
        <v/>
      </c>
      <c r="BH482" s="14">
        <f>IF(X482="","",X482)</f>
        <v/>
      </c>
      <c r="BI482" s="14">
        <f>IF(Y482="","",Y482)</f>
        <v/>
      </c>
      <c r="BJ482">
        <f>Z482</f>
        <v/>
      </c>
      <c r="BK482">
        <f>AA482</f>
        <v/>
      </c>
      <c r="BL482">
        <f>IFERROR(AX482,"")</f>
        <v/>
      </c>
      <c r="BM482">
        <f>IFERROR(AY482,"")</f>
        <v/>
      </c>
    </row>
    <row r="483" ht="14.25" customHeight="1">
      <c r="A483">
        <f>ALGLIB_SSA_XAUUSD!AA483</f>
        <v/>
      </c>
      <c r="B483">
        <f>IF($A483="","",INDEX(ALGLIB_SSA_XAUUSD!$B$2:$B$2401,MATCH($A483,ALGLIB_SSA_XAUUSD!$A$2:$A$2401,1)))</f>
        <v/>
      </c>
      <c r="C483">
        <f>IF($A483="","",INDEX(ALGLIB_SSA_XAUUSD!$C$2:$C$2401,MATCH($A483,ALGLIB_SSA_XAUUSD!$A$2:$A$2401,1)))</f>
        <v/>
      </c>
      <c r="D483" s="14">
        <f>IF($A483="","",INT((ROW()-2)/12)+1)</f>
        <v/>
      </c>
      <c r="E483" s="14">
        <f>IF(AND(E494&lt;&gt;"",D494=D482+1),E482+(E494-E482)*1/12,"")</f>
        <v/>
      </c>
      <c r="F483" s="14">
        <f>IF(AND(F494&lt;&gt;"",D494=D482+1),F482+(F494-F482)*1/12,"")</f>
        <v/>
      </c>
      <c r="G483" s="14">
        <f>IF(AND(G494&lt;&gt;"",D494=D482+1),G482+(G494-G482)*1/12,"")</f>
        <v/>
      </c>
      <c r="H483" s="14">
        <f>IF(AND(H494&lt;&gt;"",D494=D482+1),H482+(H494-H482)*1/12,"")</f>
        <v/>
      </c>
      <c r="I483" s="14">
        <f>IF(AND(L494&lt;&gt;"",D494=D482+1),I482+(I494-I482)*1/12,"")</f>
        <v/>
      </c>
      <c r="J483">
        <f>_xlfn.XLOOKUP($A483,ALGLIB_SSA_XAUUSD!$AA$2:$AA$2401,ALGLIB_SSA_XAUUSD!$P$2:$P$2401,"",0)</f>
        <v/>
      </c>
      <c r="K483">
        <f>_xlfn.XLOOKUP($A483,ALGLIB_SSA_XAUUSD!$AA$2:$AA$2401,ALGLIB_SSA_XAUUSD!$Q$2:$Q$2401,"",0)</f>
        <v/>
      </c>
      <c r="L483">
        <f>_xlfn.XLOOKUP($A483,ALGLIB_SSA_XAUUSD!$AA$2:$AA$2401,ALGLIB_SSA_XAUUSD!$R$2:$R$2401,"",0)</f>
        <v/>
      </c>
      <c r="M483">
        <f>_xlfn.XLOOKUP($A483,ALGLIB_SSA_XAUUSD!$AA$2:$AA$2401,ALGLIB_SSA_XAUUSD!$S$2:$S$2401,"",0)</f>
        <v/>
      </c>
      <c r="N483">
        <f>_xlfn.XLOOKUP($A483,ALGLIB_SSA_XAUUSD!$AA$2:$AA$2401,ALGLIB_SSA_XAUUSD!$T$2:$T$2401,"",0)</f>
        <v/>
      </c>
      <c r="O483">
        <f>_xlfn.XLOOKUP($A483,ALGLIB_SSA_XAUUSD!$AA$2:$AA$2401,ALGLIB_SSA_XAUUSD!$U$2:$U$2401,"",0)</f>
        <v/>
      </c>
      <c r="P483">
        <f>_xlfn.XLOOKUP($A483,ALGLIB_SSA_XAUUSD!$AA$2:$AA$2401,ALGLIB_SSA_XAUUSD!$V$2:$V$2401,"",0)</f>
        <v/>
      </c>
      <c r="S483">
        <f>A483</f>
        <v/>
      </c>
      <c r="T483">
        <f>J483</f>
        <v/>
      </c>
      <c r="U483">
        <f>K483</f>
        <v/>
      </c>
      <c r="V483" s="14">
        <f>IF($A483="","",MOD(ROW()-2,12)+1)</f>
        <v/>
      </c>
      <c r="W483">
        <f>L483</f>
        <v/>
      </c>
      <c r="X483" s="14">
        <f>IF(F483="","",F483)</f>
        <v/>
      </c>
      <c r="Y483" s="14">
        <f>IF(G483="","",G483)</f>
        <v/>
      </c>
      <c r="Z483">
        <f>M483</f>
        <v/>
      </c>
      <c r="AA483">
        <f>N483</f>
        <v/>
      </c>
      <c r="AB483" s="14">
        <f>IF(H483="","",H483)</f>
        <v/>
      </c>
      <c r="AC483">
        <f>O483</f>
        <v/>
      </c>
      <c r="AD483" s="14">
        <f>IF(I483="","",I483)</f>
        <v/>
      </c>
      <c r="AE483">
        <f>P483</f>
        <v/>
      </c>
      <c r="AH483">
        <f>IF(S483&lt;&gt;"",S483,AH482+900)</f>
        <v/>
      </c>
      <c r="AI483">
        <f>IF(T483&lt;&gt;"",T483,AI482)</f>
        <v/>
      </c>
      <c r="AJ483">
        <f>IF(U483&lt;&gt;"",U483,AJ482)</f>
        <v/>
      </c>
      <c r="AK483">
        <f>IF(W483&lt;&gt;"",W483,"")</f>
        <v/>
      </c>
      <c r="AL483" s="14">
        <f>IF(X483&lt;&gt;"",X483,"")</f>
        <v/>
      </c>
      <c r="AM483" s="14">
        <f>IF(Y483&lt;&gt;"",Y483,"")</f>
        <v/>
      </c>
      <c r="AN483" s="14">
        <f>IF(OR(AL483="",AM483=""),"",AL483-AM483)</f>
        <v/>
      </c>
      <c r="AO483">
        <f>IF(AN483="","",IF(AN483&gt;0,"Bullish","Bearish"))</f>
        <v/>
      </c>
      <c r="AP483">
        <f>IF(AO483="",AP482,AO483)</f>
        <v/>
      </c>
      <c r="AQ483" s="14">
        <f>IF(AB483&lt;&gt;"",AB483,"")</f>
        <v/>
      </c>
      <c r="AR483" s="14">
        <f>IF(AD483&lt;&gt;"",AD483,"")</f>
        <v/>
      </c>
      <c r="AS483">
        <f>IF(AS482+1=13,1,AS482+1)</f>
        <v/>
      </c>
      <c r="AT483">
        <f>IFERROR(IF(SLOPE($AQ$470:$AQ$481,$AS$470:$AS$481)&gt;0,MIN(3,ABS(SLOPE($AQ$470:$AQ$481,$AS$470:$AS$481))),IF(SLOPE($AQ$470:$AQ$481,$AS$470:$AS$481)&lt;-0.5,-0.5,0)),0)</f>
        <v/>
      </c>
      <c r="AU483">
        <f>IFERROR(IF(SLOPE($AR$470:$AR$481,$AS$470:$AS$481)&lt;0,MAX(-3,-ABS(SLOPE($AR$470:$AR$481,$AS$470:$AS$481))),IF(SLOPE($AR$470:$AR$481,$AS$470:$AS$481)&gt;0.5,0.5,0)),0)</f>
        <v/>
      </c>
      <c r="AV483">
        <f>($AQ$482+(AT483*(AS483-1)))</f>
        <v/>
      </c>
      <c r="AW483">
        <f>($AR$482+(AU483*(AS483-1)))</f>
        <v/>
      </c>
      <c r="AX483">
        <f>IF(AT483&gt;0,AV483+AT483,AV483)</f>
        <v/>
      </c>
      <c r="AY483">
        <f>IF(AU483&lt;0,AW483+AU483,AW483)</f>
        <v/>
      </c>
      <c r="BA483" s="14">
        <f>IFERROR(AX483-AQ483,"")</f>
        <v/>
      </c>
      <c r="BB483" s="14">
        <f>IFERROR(AY483-AR483,"")</f>
        <v/>
      </c>
      <c r="BD483">
        <f>AH483</f>
        <v/>
      </c>
      <c r="BE483">
        <f>AI483</f>
        <v/>
      </c>
      <c r="BF483">
        <f>AJ483</f>
        <v/>
      </c>
      <c r="BG483" s="14">
        <f>L483</f>
        <v/>
      </c>
      <c r="BH483" s="14">
        <f>IF(X483="","",X483)</f>
        <v/>
      </c>
      <c r="BI483" s="14">
        <f>IF(Y483="","",Y483)</f>
        <v/>
      </c>
      <c r="BJ483">
        <f>Z483</f>
        <v/>
      </c>
      <c r="BK483">
        <f>AA483</f>
        <v/>
      </c>
      <c r="BL483">
        <f>IFERROR(AX483,"")</f>
        <v/>
      </c>
      <c r="BM483">
        <f>IFERROR(AY483,"")</f>
        <v/>
      </c>
    </row>
    <row r="484" ht="14.25" customHeight="1">
      <c r="A484">
        <f>ALGLIB_SSA_XAUUSD!AA484</f>
        <v/>
      </c>
      <c r="B484">
        <f>IF($A484="","",INDEX(ALGLIB_SSA_XAUUSD!$B$2:$B$2401,MATCH($A484,ALGLIB_SSA_XAUUSD!$A$2:$A$2401,1)))</f>
        <v/>
      </c>
      <c r="C484">
        <f>IF($A484="","",INDEX(ALGLIB_SSA_XAUUSD!$C$2:$C$2401,MATCH($A484,ALGLIB_SSA_XAUUSD!$A$2:$A$2401,1)))</f>
        <v/>
      </c>
      <c r="D484" s="14">
        <f>IF($A484="","",INT((ROW()-2)/12)+1)</f>
        <v/>
      </c>
      <c r="E484" s="14">
        <f>IF(AND(E494&lt;&gt;"",D494=D482+1),E482+(E494-E482)*2/12,"")</f>
        <v/>
      </c>
      <c r="F484" s="14">
        <f>IF(AND(F494&lt;&gt;"",D494=D482+1),F482+(F494-F482)*2/12,"")</f>
        <v/>
      </c>
      <c r="G484" s="14">
        <f>IF(AND(G494&lt;&gt;"",D494=D482+1),G482+(G494-G482)*2/12,"")</f>
        <v/>
      </c>
      <c r="H484" s="14">
        <f>IF(AND(H494&lt;&gt;"",D494=D482+1),H482+(H494-H482)*2/12,"")</f>
        <v/>
      </c>
      <c r="I484" s="14">
        <f>IF(AND(L494&lt;&gt;"",D494=D482+1),I482+(I494-I482)*2/12,"")</f>
        <v/>
      </c>
      <c r="J484">
        <f>_xlfn.XLOOKUP($A484,ALGLIB_SSA_XAUUSD!$AA$2:$AA$2401,ALGLIB_SSA_XAUUSD!$P$2:$P$2401,"",0)</f>
        <v/>
      </c>
      <c r="K484">
        <f>_xlfn.XLOOKUP($A484,ALGLIB_SSA_XAUUSD!$AA$2:$AA$2401,ALGLIB_SSA_XAUUSD!$Q$2:$Q$2401,"",0)</f>
        <v/>
      </c>
      <c r="L484">
        <f>_xlfn.XLOOKUP($A484,ALGLIB_SSA_XAUUSD!$AA$2:$AA$2401,ALGLIB_SSA_XAUUSD!$R$2:$R$2401,"",0)</f>
        <v/>
      </c>
      <c r="M484">
        <f>_xlfn.XLOOKUP($A484,ALGLIB_SSA_XAUUSD!$AA$2:$AA$2401,ALGLIB_SSA_XAUUSD!$S$2:$S$2401,"",0)</f>
        <v/>
      </c>
      <c r="N484">
        <f>_xlfn.XLOOKUP($A484,ALGLIB_SSA_XAUUSD!$AA$2:$AA$2401,ALGLIB_SSA_XAUUSD!$T$2:$T$2401,"",0)</f>
        <v/>
      </c>
      <c r="O484">
        <f>_xlfn.XLOOKUP($A484,ALGLIB_SSA_XAUUSD!$AA$2:$AA$2401,ALGLIB_SSA_XAUUSD!$U$2:$U$2401,"",0)</f>
        <v/>
      </c>
      <c r="P484">
        <f>_xlfn.XLOOKUP($A484,ALGLIB_SSA_XAUUSD!$AA$2:$AA$2401,ALGLIB_SSA_XAUUSD!$V$2:$V$2401,"",0)</f>
        <v/>
      </c>
      <c r="S484">
        <f>A484</f>
        <v/>
      </c>
      <c r="T484">
        <f>J484</f>
        <v/>
      </c>
      <c r="U484">
        <f>K484</f>
        <v/>
      </c>
      <c r="V484" s="14">
        <f>IF($A484="","",MOD(ROW()-2,12)+1)</f>
        <v/>
      </c>
      <c r="W484">
        <f>L484</f>
        <v/>
      </c>
      <c r="X484" s="14">
        <f>IF(F484="","",F484)</f>
        <v/>
      </c>
      <c r="Y484" s="14">
        <f>IF(G484="","",G484)</f>
        <v/>
      </c>
      <c r="Z484">
        <f>M484</f>
        <v/>
      </c>
      <c r="AA484">
        <f>N484</f>
        <v/>
      </c>
      <c r="AB484" s="14">
        <f>IF(H484="","",H484)</f>
        <v/>
      </c>
      <c r="AC484">
        <f>O484</f>
        <v/>
      </c>
      <c r="AD484" s="14">
        <f>IF(I484="","",I484)</f>
        <v/>
      </c>
      <c r="AE484">
        <f>P484</f>
        <v/>
      </c>
      <c r="AH484">
        <f>IF(S484&lt;&gt;"",S484,AH483+900)</f>
        <v/>
      </c>
      <c r="AI484">
        <f>IF(T484&lt;&gt;"",T484,AI483)</f>
        <v/>
      </c>
      <c r="AJ484">
        <f>IF(U484&lt;&gt;"",U484,AJ483)</f>
        <v/>
      </c>
      <c r="AK484">
        <f>IF(W484&lt;&gt;"",W484,"")</f>
        <v/>
      </c>
      <c r="AL484" s="14">
        <f>IF(X484&lt;&gt;"",X484,"")</f>
        <v/>
      </c>
      <c r="AM484" s="14">
        <f>IF(Y484&lt;&gt;"",Y484,"")</f>
        <v/>
      </c>
      <c r="AN484" s="14">
        <f>IF(OR(AL484="",AM484=""),"",AL484-AM484)</f>
        <v/>
      </c>
      <c r="AO484">
        <f>IF(AN484="","",IF(AN484&gt;0,"Bullish","Bearish"))</f>
        <v/>
      </c>
      <c r="AP484">
        <f>IF(AO484="",AP483,AO484)</f>
        <v/>
      </c>
      <c r="AQ484" s="14">
        <f>IF(AB484&lt;&gt;"",AB484,"")</f>
        <v/>
      </c>
      <c r="AR484" s="14">
        <f>IF(AD484&lt;&gt;"",AD484,"")</f>
        <v/>
      </c>
      <c r="AS484">
        <f>IF(AS483+1=13,1,AS483+1)</f>
        <v/>
      </c>
      <c r="AT484">
        <f>IFERROR(IF(SLOPE($AQ$470:$AQ$481,$AS$470:$AS$481)&gt;0,MIN(3,ABS(SLOPE($AQ$470:$AQ$481,$AS$470:$AS$481))),IF(SLOPE($AQ$470:$AQ$481,$AS$470:$AS$481)&lt;-0.5,-0.5,0)),0)</f>
        <v/>
      </c>
      <c r="AU484">
        <f>IFERROR(IF(SLOPE($AR$470:$AR$481,$AS$470:$AS$481)&lt;0,MAX(-3,-ABS(SLOPE($AR$470:$AR$481,$AS$470:$AS$481))),IF(SLOPE($AR$470:$AR$481,$AS$470:$AS$481)&gt;0.5,0.5,0)),0)</f>
        <v/>
      </c>
      <c r="AV484">
        <f>($AQ$482+(AT484*(AS484-1)))</f>
        <v/>
      </c>
      <c r="AW484">
        <f>($AR$482+(AU484*(AS484-1)))</f>
        <v/>
      </c>
      <c r="AX484">
        <f>IF(AT484&gt;0,AV484+AT484,AV484)</f>
        <v/>
      </c>
      <c r="AY484">
        <f>IF(AU484&lt;0,AW484+AU484,AW484)</f>
        <v/>
      </c>
      <c r="BA484" s="14">
        <f>IFERROR(AX484-AQ484,"")</f>
        <v/>
      </c>
      <c r="BB484" s="14">
        <f>IFERROR(AY484-AR484,"")</f>
        <v/>
      </c>
      <c r="BD484">
        <f>AH484</f>
        <v/>
      </c>
      <c r="BE484">
        <f>AI484</f>
        <v/>
      </c>
      <c r="BF484">
        <f>AJ484</f>
        <v/>
      </c>
      <c r="BG484" s="14">
        <f>L484</f>
        <v/>
      </c>
      <c r="BH484" s="14">
        <f>IF(X484="","",X484)</f>
        <v/>
      </c>
      <c r="BI484" s="14">
        <f>IF(Y484="","",Y484)</f>
        <v/>
      </c>
      <c r="BJ484">
        <f>Z484</f>
        <v/>
      </c>
      <c r="BK484">
        <f>AA484</f>
        <v/>
      </c>
      <c r="BL484">
        <f>IFERROR(AX484,"")</f>
        <v/>
      </c>
      <c r="BM484">
        <f>IFERROR(AY484,"")</f>
        <v/>
      </c>
    </row>
    <row r="485" ht="14.25" customHeight="1">
      <c r="A485">
        <f>ALGLIB_SSA_XAUUSD!AA485</f>
        <v/>
      </c>
      <c r="B485">
        <f>IF($A485="","",INDEX(ALGLIB_SSA_XAUUSD!$B$2:$B$2401,MATCH($A485,ALGLIB_SSA_XAUUSD!$A$2:$A$2401,1)))</f>
        <v/>
      </c>
      <c r="C485">
        <f>IF($A485="","",INDEX(ALGLIB_SSA_XAUUSD!$C$2:$C$2401,MATCH($A485,ALGLIB_SSA_XAUUSD!$A$2:$A$2401,1)))</f>
        <v/>
      </c>
      <c r="D485" s="14">
        <f>IF($A485="","",INT((ROW()-2)/12)+1)</f>
        <v/>
      </c>
      <c r="E485" s="14">
        <f>IF(AND(E494&lt;&gt;"",D494=D482+1),E482+(E494-E482)*3/12,"")</f>
        <v/>
      </c>
      <c r="F485" s="14">
        <f>IF(AND(F494&lt;&gt;"",D494=D482+1),F482+(F494-F482)*3/12,"")</f>
        <v/>
      </c>
      <c r="G485" s="14">
        <f>IF(AND(G494&lt;&gt;"",D494=D482+1),G482+(G494-G482)*3/12,"")</f>
        <v/>
      </c>
      <c r="H485" s="14">
        <f>IF(AND(H494&lt;&gt;"",D494=D482+1),H482+(H494-H482)*3/12,"")</f>
        <v/>
      </c>
      <c r="I485" s="14">
        <f>IF(AND(L494&lt;&gt;"",D494=D482+1),I482+(I494-I482)*3/12,"")</f>
        <v/>
      </c>
      <c r="J485">
        <f>_xlfn.XLOOKUP($A485,ALGLIB_SSA_XAUUSD!$AA$2:$AA$2401,ALGLIB_SSA_XAUUSD!$P$2:$P$2401,"",0)</f>
        <v/>
      </c>
      <c r="K485">
        <f>_xlfn.XLOOKUP($A485,ALGLIB_SSA_XAUUSD!$AA$2:$AA$2401,ALGLIB_SSA_XAUUSD!$Q$2:$Q$2401,"",0)</f>
        <v/>
      </c>
      <c r="L485">
        <f>_xlfn.XLOOKUP($A485,ALGLIB_SSA_XAUUSD!$AA$2:$AA$2401,ALGLIB_SSA_XAUUSD!$R$2:$R$2401,"",0)</f>
        <v/>
      </c>
      <c r="M485">
        <f>_xlfn.XLOOKUP($A485,ALGLIB_SSA_XAUUSD!$AA$2:$AA$2401,ALGLIB_SSA_XAUUSD!$S$2:$S$2401,"",0)</f>
        <v/>
      </c>
      <c r="N485">
        <f>_xlfn.XLOOKUP($A485,ALGLIB_SSA_XAUUSD!$AA$2:$AA$2401,ALGLIB_SSA_XAUUSD!$T$2:$T$2401,"",0)</f>
        <v/>
      </c>
      <c r="O485">
        <f>_xlfn.XLOOKUP($A485,ALGLIB_SSA_XAUUSD!$AA$2:$AA$2401,ALGLIB_SSA_XAUUSD!$U$2:$U$2401,"",0)</f>
        <v/>
      </c>
      <c r="P485">
        <f>_xlfn.XLOOKUP($A485,ALGLIB_SSA_XAUUSD!$AA$2:$AA$2401,ALGLIB_SSA_XAUUSD!$V$2:$V$2401,"",0)</f>
        <v/>
      </c>
      <c r="S485">
        <f>A485</f>
        <v/>
      </c>
      <c r="T485">
        <f>J485</f>
        <v/>
      </c>
      <c r="U485">
        <f>K485</f>
        <v/>
      </c>
      <c r="V485" s="14">
        <f>IF($A485="","",MOD(ROW()-2,12)+1)</f>
        <v/>
      </c>
      <c r="W485">
        <f>L485</f>
        <v/>
      </c>
      <c r="X485" s="14">
        <f>IF(F485="","",F485)</f>
        <v/>
      </c>
      <c r="Y485" s="14">
        <f>IF(G485="","",G485)</f>
        <v/>
      </c>
      <c r="Z485">
        <f>M485</f>
        <v/>
      </c>
      <c r="AA485">
        <f>N485</f>
        <v/>
      </c>
      <c r="AB485" s="14">
        <f>IF(H485="","",H485)</f>
        <v/>
      </c>
      <c r="AC485">
        <f>O485</f>
        <v/>
      </c>
      <c r="AD485" s="14">
        <f>IF(I485="","",I485)</f>
        <v/>
      </c>
      <c r="AE485">
        <f>P485</f>
        <v/>
      </c>
      <c r="AH485">
        <f>IF(S485&lt;&gt;"",S485,AH484+900)</f>
        <v/>
      </c>
      <c r="AI485">
        <f>IF(T485&lt;&gt;"",T485,AI484)</f>
        <v/>
      </c>
      <c r="AJ485">
        <f>IF(U485&lt;&gt;"",U485,AJ484)</f>
        <v/>
      </c>
      <c r="AK485">
        <f>IF(W485&lt;&gt;"",W485,"")</f>
        <v/>
      </c>
      <c r="AL485" s="14">
        <f>IF(X485&lt;&gt;"",X485,"")</f>
        <v/>
      </c>
      <c r="AM485" s="14">
        <f>IF(Y485&lt;&gt;"",Y485,"")</f>
        <v/>
      </c>
      <c r="AN485" s="14">
        <f>IF(OR(AL485="",AM485=""),"",AL485-AM485)</f>
        <v/>
      </c>
      <c r="AO485">
        <f>IF(AN485="","",IF(AN485&gt;0,"Bullish","Bearish"))</f>
        <v/>
      </c>
      <c r="AP485">
        <f>IF(AO485="",AP484,AO485)</f>
        <v/>
      </c>
      <c r="AQ485" s="14">
        <f>IF(AB485&lt;&gt;"",AB485,"")</f>
        <v/>
      </c>
      <c r="AR485" s="14">
        <f>IF(AD485&lt;&gt;"",AD485,"")</f>
        <v/>
      </c>
      <c r="AS485">
        <f>IF(AS484+1=13,1,AS484+1)</f>
        <v/>
      </c>
      <c r="AT485">
        <f>IFERROR(IF(SLOPE($AQ$470:$AQ$481,$AS$470:$AS$481)&gt;0,MIN(3,ABS(SLOPE($AQ$470:$AQ$481,$AS$470:$AS$481))),IF(SLOPE($AQ$470:$AQ$481,$AS$470:$AS$481)&lt;-0.5,-0.5,0)),0)</f>
        <v/>
      </c>
      <c r="AU485">
        <f>IFERROR(IF(SLOPE($AR$470:$AR$481,$AS$470:$AS$481)&lt;0,MAX(-3,-ABS(SLOPE($AR$470:$AR$481,$AS$470:$AS$481))),IF(SLOPE($AR$470:$AR$481,$AS$470:$AS$481)&gt;0.5,0.5,0)),0)</f>
        <v/>
      </c>
      <c r="AV485">
        <f>($AQ$482+(AT485*(AS485-1)))</f>
        <v/>
      </c>
      <c r="AW485">
        <f>($AR$482+(AU485*(AS485-1)))</f>
        <v/>
      </c>
      <c r="AX485">
        <f>IF(AT485&gt;0,AV485+AT485,AV485)</f>
        <v/>
      </c>
      <c r="AY485">
        <f>IF(AU485&lt;0,AW485+AU485,AW485)</f>
        <v/>
      </c>
      <c r="BA485" s="14">
        <f>IFERROR(AX485-AQ485,"")</f>
        <v/>
      </c>
      <c r="BB485" s="14">
        <f>IFERROR(AY485-AR485,"")</f>
        <v/>
      </c>
      <c r="BD485">
        <f>AH485</f>
        <v/>
      </c>
      <c r="BE485">
        <f>AI485</f>
        <v/>
      </c>
      <c r="BF485">
        <f>AJ485</f>
        <v/>
      </c>
      <c r="BG485" s="14">
        <f>L485</f>
        <v/>
      </c>
      <c r="BH485" s="14">
        <f>IF(X485="","",X485)</f>
        <v/>
      </c>
      <c r="BI485" s="14">
        <f>IF(Y485="","",Y485)</f>
        <v/>
      </c>
      <c r="BJ485">
        <f>Z485</f>
        <v/>
      </c>
      <c r="BK485">
        <f>AA485</f>
        <v/>
      </c>
      <c r="BL485">
        <f>IFERROR(AX485,"")</f>
        <v/>
      </c>
      <c r="BM485">
        <f>IFERROR(AY485,"")</f>
        <v/>
      </c>
    </row>
    <row r="486" ht="14.25" customHeight="1">
      <c r="A486">
        <f>ALGLIB_SSA_XAUUSD!AA486</f>
        <v/>
      </c>
      <c r="B486">
        <f>IF($A486="","",INDEX(ALGLIB_SSA_XAUUSD!$B$2:$B$2401,MATCH($A486,ALGLIB_SSA_XAUUSD!$A$2:$A$2401,1)))</f>
        <v/>
      </c>
      <c r="C486">
        <f>IF($A486="","",INDEX(ALGLIB_SSA_XAUUSD!$C$2:$C$2401,MATCH($A486,ALGLIB_SSA_XAUUSD!$A$2:$A$2401,1)))</f>
        <v/>
      </c>
      <c r="D486" s="14">
        <f>IF($A486="","",INT((ROW()-2)/12)+1)</f>
        <v/>
      </c>
      <c r="E486" s="14">
        <f>IF(AND(E494&lt;&gt;"",D494=D482+1),E482+(E494-E482)*4/12,"")</f>
        <v/>
      </c>
      <c r="F486" s="14">
        <f>IF(AND(F494&lt;&gt;"",D494=D482+1),F482+(F494-F482)*4/12,"")</f>
        <v/>
      </c>
      <c r="G486" s="14">
        <f>IF(AND(G494&lt;&gt;"",D494=D482+1),G482+(G494-G482)*4/12,"")</f>
        <v/>
      </c>
      <c r="H486" s="14">
        <f>IF(AND(H494&lt;&gt;"",D494=D482+1),H482+(H494-H482)*4/12,"")</f>
        <v/>
      </c>
      <c r="I486" s="14">
        <f>IF(AND(L494&lt;&gt;"",D494=D482+1),I482+(I494-I482)*4/12,"")</f>
        <v/>
      </c>
      <c r="J486">
        <f>_xlfn.XLOOKUP($A486,ALGLIB_SSA_XAUUSD!$AA$2:$AA$2401,ALGLIB_SSA_XAUUSD!$P$2:$P$2401,"",0)</f>
        <v/>
      </c>
      <c r="K486">
        <f>_xlfn.XLOOKUP($A486,ALGLIB_SSA_XAUUSD!$AA$2:$AA$2401,ALGLIB_SSA_XAUUSD!$Q$2:$Q$2401,"",0)</f>
        <v/>
      </c>
      <c r="L486">
        <f>_xlfn.XLOOKUP($A486,ALGLIB_SSA_XAUUSD!$AA$2:$AA$2401,ALGLIB_SSA_XAUUSD!$R$2:$R$2401,"",0)</f>
        <v/>
      </c>
      <c r="M486">
        <f>_xlfn.XLOOKUP($A486,ALGLIB_SSA_XAUUSD!$AA$2:$AA$2401,ALGLIB_SSA_XAUUSD!$S$2:$S$2401,"",0)</f>
        <v/>
      </c>
      <c r="N486">
        <f>_xlfn.XLOOKUP($A486,ALGLIB_SSA_XAUUSD!$AA$2:$AA$2401,ALGLIB_SSA_XAUUSD!$T$2:$T$2401,"",0)</f>
        <v/>
      </c>
      <c r="O486">
        <f>_xlfn.XLOOKUP($A486,ALGLIB_SSA_XAUUSD!$AA$2:$AA$2401,ALGLIB_SSA_XAUUSD!$U$2:$U$2401,"",0)</f>
        <v/>
      </c>
      <c r="P486">
        <f>_xlfn.XLOOKUP($A486,ALGLIB_SSA_XAUUSD!$AA$2:$AA$2401,ALGLIB_SSA_XAUUSD!$V$2:$V$2401,"",0)</f>
        <v/>
      </c>
      <c r="S486">
        <f>A486</f>
        <v/>
      </c>
      <c r="T486">
        <f>J486</f>
        <v/>
      </c>
      <c r="U486">
        <f>K486</f>
        <v/>
      </c>
      <c r="V486" s="14">
        <f>IF($A486="","",MOD(ROW()-2,12)+1)</f>
        <v/>
      </c>
      <c r="W486">
        <f>L486</f>
        <v/>
      </c>
      <c r="X486" s="14">
        <f>IF(F486="","",F486)</f>
        <v/>
      </c>
      <c r="Y486" s="14">
        <f>IF(G486="","",G486)</f>
        <v/>
      </c>
      <c r="Z486">
        <f>M486</f>
        <v/>
      </c>
      <c r="AA486">
        <f>N486</f>
        <v/>
      </c>
      <c r="AB486" s="14">
        <f>IF(H486="","",H486)</f>
        <v/>
      </c>
      <c r="AC486">
        <f>O486</f>
        <v/>
      </c>
      <c r="AD486" s="14">
        <f>IF(I486="","",I486)</f>
        <v/>
      </c>
      <c r="AE486">
        <f>P486</f>
        <v/>
      </c>
      <c r="AH486">
        <f>IF(S486&lt;&gt;"",S486,AH485+900)</f>
        <v/>
      </c>
      <c r="AI486">
        <f>IF(T486&lt;&gt;"",T486,AI485)</f>
        <v/>
      </c>
      <c r="AJ486">
        <f>IF(U486&lt;&gt;"",U486,AJ485)</f>
        <v/>
      </c>
      <c r="AK486">
        <f>IF(W486&lt;&gt;"",W486,"")</f>
        <v/>
      </c>
      <c r="AL486" s="14">
        <f>IF(X486&lt;&gt;"",X486,"")</f>
        <v/>
      </c>
      <c r="AM486" s="14">
        <f>IF(Y486&lt;&gt;"",Y486,"")</f>
        <v/>
      </c>
      <c r="AN486" s="14">
        <f>IF(OR(AL486="",AM486=""),"",AL486-AM486)</f>
        <v/>
      </c>
      <c r="AO486">
        <f>IF(AN486="","",IF(AN486&gt;0,"Bullish","Bearish"))</f>
        <v/>
      </c>
      <c r="AP486">
        <f>IF(AO486="",AP485,AO486)</f>
        <v/>
      </c>
      <c r="AQ486" s="14">
        <f>IF(AB486&lt;&gt;"",AB486,"")</f>
        <v/>
      </c>
      <c r="AR486" s="14">
        <f>IF(AD486&lt;&gt;"",AD486,"")</f>
        <v/>
      </c>
      <c r="AS486">
        <f>IF(AS485+1=13,1,AS485+1)</f>
        <v/>
      </c>
      <c r="AT486">
        <f>IFERROR(IF(SLOPE($AQ$470:$AQ$481,$AS$470:$AS$481)&gt;0,MIN(3,ABS(SLOPE($AQ$470:$AQ$481,$AS$470:$AS$481))),IF(SLOPE($AQ$470:$AQ$481,$AS$470:$AS$481)&lt;-0.5,-0.5,0)),0)</f>
        <v/>
      </c>
      <c r="AU486">
        <f>IFERROR(IF(SLOPE($AR$470:$AR$481,$AS$470:$AS$481)&lt;0,MAX(-3,-ABS(SLOPE($AR$470:$AR$481,$AS$470:$AS$481))),IF(SLOPE($AR$470:$AR$481,$AS$470:$AS$481)&gt;0.5,0.5,0)),0)</f>
        <v/>
      </c>
      <c r="AV486">
        <f>($AQ$482+(AT486*(AS486-1)))</f>
        <v/>
      </c>
      <c r="AW486">
        <f>($AR$482+(AU486*(AS486-1)))</f>
        <v/>
      </c>
      <c r="AX486">
        <f>IF(AT486&gt;0,AV486+AT486,AV486)</f>
        <v/>
      </c>
      <c r="AY486">
        <f>IF(AU486&lt;0,AW486+AU486,AW486)</f>
        <v/>
      </c>
      <c r="BA486" s="14">
        <f>IFERROR(AX486-AQ486,"")</f>
        <v/>
      </c>
      <c r="BB486" s="14">
        <f>IFERROR(AY486-AR486,"")</f>
        <v/>
      </c>
      <c r="BD486">
        <f>AH486</f>
        <v/>
      </c>
      <c r="BE486">
        <f>AI486</f>
        <v/>
      </c>
      <c r="BF486">
        <f>AJ486</f>
        <v/>
      </c>
      <c r="BG486" s="14">
        <f>L486</f>
        <v/>
      </c>
      <c r="BH486" s="14">
        <f>IF(X486="","",X486)</f>
        <v/>
      </c>
      <c r="BI486" s="14">
        <f>IF(Y486="","",Y486)</f>
        <v/>
      </c>
      <c r="BJ486">
        <f>Z486</f>
        <v/>
      </c>
      <c r="BK486">
        <f>AA486</f>
        <v/>
      </c>
      <c r="BL486">
        <f>IFERROR(AX486,"")</f>
        <v/>
      </c>
      <c r="BM486">
        <f>IFERROR(AY486,"")</f>
        <v/>
      </c>
    </row>
    <row r="487" ht="14.25" customHeight="1">
      <c r="A487">
        <f>ALGLIB_SSA_XAUUSD!AA487</f>
        <v/>
      </c>
      <c r="B487">
        <f>IF($A487="","",INDEX(ALGLIB_SSA_XAUUSD!$B$2:$B$2401,MATCH($A487,ALGLIB_SSA_XAUUSD!$A$2:$A$2401,1)))</f>
        <v/>
      </c>
      <c r="C487">
        <f>IF($A487="","",INDEX(ALGLIB_SSA_XAUUSD!$C$2:$C$2401,MATCH($A487,ALGLIB_SSA_XAUUSD!$A$2:$A$2401,1)))</f>
        <v/>
      </c>
      <c r="D487" s="14">
        <f>IF($A487="","",INT((ROW()-2)/12)+1)</f>
        <v/>
      </c>
      <c r="E487" s="14">
        <f>IF(AND(E494&lt;&gt;"",D494=D482+1),E482+(E494-E482)*5/12,"")</f>
        <v/>
      </c>
      <c r="F487" s="14">
        <f>IF(AND(F494&lt;&gt;"",D494=D482+1),F482+(F494-F482)*5/12,"")</f>
        <v/>
      </c>
      <c r="G487" s="14">
        <f>IF(AND(G494&lt;&gt;"",D494=D482+1),G482+(G494-G482)*5/12,"")</f>
        <v/>
      </c>
      <c r="H487" s="14">
        <f>IF(AND(H494&lt;&gt;"",D494=D482+1),H482+(H494-H482)*5/12,"")</f>
        <v/>
      </c>
      <c r="I487" s="14">
        <f>IF(AND(L494&lt;&gt;"",D494=D482+1),I482+(I494-I482)*5/12,"")</f>
        <v/>
      </c>
      <c r="J487">
        <f>_xlfn.XLOOKUP($A487,ALGLIB_SSA_XAUUSD!$AA$2:$AA$2401,ALGLIB_SSA_XAUUSD!$P$2:$P$2401,"",0)</f>
        <v/>
      </c>
      <c r="K487">
        <f>_xlfn.XLOOKUP($A487,ALGLIB_SSA_XAUUSD!$AA$2:$AA$2401,ALGLIB_SSA_XAUUSD!$Q$2:$Q$2401,"",0)</f>
        <v/>
      </c>
      <c r="L487">
        <f>_xlfn.XLOOKUP($A487,ALGLIB_SSA_XAUUSD!$AA$2:$AA$2401,ALGLIB_SSA_XAUUSD!$R$2:$R$2401,"",0)</f>
        <v/>
      </c>
      <c r="M487">
        <f>_xlfn.XLOOKUP($A487,ALGLIB_SSA_XAUUSD!$AA$2:$AA$2401,ALGLIB_SSA_XAUUSD!$S$2:$S$2401,"",0)</f>
        <v/>
      </c>
      <c r="N487">
        <f>_xlfn.XLOOKUP($A487,ALGLIB_SSA_XAUUSD!$AA$2:$AA$2401,ALGLIB_SSA_XAUUSD!$T$2:$T$2401,"",0)</f>
        <v/>
      </c>
      <c r="O487">
        <f>_xlfn.XLOOKUP($A487,ALGLIB_SSA_XAUUSD!$AA$2:$AA$2401,ALGLIB_SSA_XAUUSD!$U$2:$U$2401,"",0)</f>
        <v/>
      </c>
      <c r="P487">
        <f>_xlfn.XLOOKUP($A487,ALGLIB_SSA_XAUUSD!$AA$2:$AA$2401,ALGLIB_SSA_XAUUSD!$V$2:$V$2401,"",0)</f>
        <v/>
      </c>
      <c r="S487">
        <f>A487</f>
        <v/>
      </c>
      <c r="T487">
        <f>J487</f>
        <v/>
      </c>
      <c r="U487">
        <f>K487</f>
        <v/>
      </c>
      <c r="V487" s="14">
        <f>IF($A487="","",MOD(ROW()-2,12)+1)</f>
        <v/>
      </c>
      <c r="W487">
        <f>L487</f>
        <v/>
      </c>
      <c r="X487" s="14">
        <f>IF(F487="","",F487)</f>
        <v/>
      </c>
      <c r="Y487" s="14">
        <f>IF(G487="","",G487)</f>
        <v/>
      </c>
      <c r="Z487">
        <f>M487</f>
        <v/>
      </c>
      <c r="AA487">
        <f>N487</f>
        <v/>
      </c>
      <c r="AB487" s="14">
        <f>IF(H487="","",H487)</f>
        <v/>
      </c>
      <c r="AC487">
        <f>O487</f>
        <v/>
      </c>
      <c r="AD487" s="14">
        <f>IF(I487="","",I487)</f>
        <v/>
      </c>
      <c r="AE487">
        <f>P487</f>
        <v/>
      </c>
      <c r="AH487">
        <f>IF(S487&lt;&gt;"",S487,AH486+900)</f>
        <v/>
      </c>
      <c r="AI487">
        <f>IF(T487&lt;&gt;"",T487,AI486)</f>
        <v/>
      </c>
      <c r="AJ487">
        <f>IF(U487&lt;&gt;"",U487,AJ486)</f>
        <v/>
      </c>
      <c r="AK487">
        <f>IF(W487&lt;&gt;"",W487,"")</f>
        <v/>
      </c>
      <c r="AL487" s="14">
        <f>IF(X487&lt;&gt;"",X487,"")</f>
        <v/>
      </c>
      <c r="AM487" s="14">
        <f>IF(Y487&lt;&gt;"",Y487,"")</f>
        <v/>
      </c>
      <c r="AN487" s="14">
        <f>IF(OR(AL487="",AM487=""),"",AL487-AM487)</f>
        <v/>
      </c>
      <c r="AO487">
        <f>IF(AN487="","",IF(AN487&gt;0,"Bullish","Bearish"))</f>
        <v/>
      </c>
      <c r="AP487">
        <f>IF(AO487="",AP486,AO487)</f>
        <v/>
      </c>
      <c r="AQ487" s="14">
        <f>IF(AB487&lt;&gt;"",AB487,"")</f>
        <v/>
      </c>
      <c r="AR487" s="14">
        <f>IF(AD487&lt;&gt;"",AD487,"")</f>
        <v/>
      </c>
      <c r="AS487">
        <f>IF(AS486+1=13,1,AS486+1)</f>
        <v/>
      </c>
      <c r="AT487">
        <f>IFERROR(IF(SLOPE($AQ$470:$AQ$481,$AS$470:$AS$481)&gt;0,MIN(3,ABS(SLOPE($AQ$470:$AQ$481,$AS$470:$AS$481))),IF(SLOPE($AQ$470:$AQ$481,$AS$470:$AS$481)&lt;-0.5,-0.5,0)),0)</f>
        <v/>
      </c>
      <c r="AU487">
        <f>IFERROR(IF(SLOPE($AR$470:$AR$481,$AS$470:$AS$481)&lt;0,MAX(-3,-ABS(SLOPE($AR$470:$AR$481,$AS$470:$AS$481))),IF(SLOPE($AR$470:$AR$481,$AS$470:$AS$481)&gt;0.5,0.5,0)),0)</f>
        <v/>
      </c>
      <c r="AV487">
        <f>($AQ$482+(AT487*(AS487-1)))</f>
        <v/>
      </c>
      <c r="AW487">
        <f>($AR$482+(AU487*(AS487-1)))</f>
        <v/>
      </c>
      <c r="AX487">
        <f>IF(AT487&gt;0,AV487+AT487,AV487)</f>
        <v/>
      </c>
      <c r="AY487">
        <f>IF(AU487&lt;0,AW487+AU487,AW487)</f>
        <v/>
      </c>
      <c r="BA487" s="14">
        <f>IFERROR(AX487-AQ487,"")</f>
        <v/>
      </c>
      <c r="BB487" s="14">
        <f>IFERROR(AY487-AR487,"")</f>
        <v/>
      </c>
      <c r="BD487">
        <f>AH487</f>
        <v/>
      </c>
      <c r="BE487">
        <f>AI487</f>
        <v/>
      </c>
      <c r="BF487">
        <f>AJ487</f>
        <v/>
      </c>
      <c r="BG487" s="14">
        <f>L487</f>
        <v/>
      </c>
      <c r="BH487" s="14">
        <f>IF(X487="","",X487)</f>
        <v/>
      </c>
      <c r="BI487" s="14">
        <f>IF(Y487="","",Y487)</f>
        <v/>
      </c>
      <c r="BJ487">
        <f>Z487</f>
        <v/>
      </c>
      <c r="BK487">
        <f>AA487</f>
        <v/>
      </c>
      <c r="BL487">
        <f>IFERROR(AX487,"")</f>
        <v/>
      </c>
      <c r="BM487">
        <f>IFERROR(AY487,"")</f>
        <v/>
      </c>
    </row>
    <row r="488" ht="14.25" customHeight="1">
      <c r="A488">
        <f>ALGLIB_SSA_XAUUSD!AA488</f>
        <v/>
      </c>
      <c r="B488">
        <f>IF($A488="","",INDEX(ALGLIB_SSA_XAUUSD!$B$2:$B$2401,MATCH($A488,ALGLIB_SSA_XAUUSD!$A$2:$A$2401,1)))</f>
        <v/>
      </c>
      <c r="C488">
        <f>IF($A488="","",INDEX(ALGLIB_SSA_XAUUSD!$C$2:$C$2401,MATCH($A488,ALGLIB_SSA_XAUUSD!$A$2:$A$2401,1)))</f>
        <v/>
      </c>
      <c r="D488" s="14">
        <f>IF($A488="","",INT((ROW()-2)/12)+1)</f>
        <v/>
      </c>
      <c r="E488" s="14">
        <f>IF(AND(E494&lt;&gt;"",D494=D482+1),E482+(E494-E482)*6/12,"")</f>
        <v/>
      </c>
      <c r="F488" s="14">
        <f>IF(AND(F494&lt;&gt;"",D494=D482+1),F482+(F494-F482)*6/12,"")</f>
        <v/>
      </c>
      <c r="G488" s="14">
        <f>IF(AND(G494&lt;&gt;"",D494=D482+1),G482+(G494-G482)*6/12,"")</f>
        <v/>
      </c>
      <c r="H488" s="14">
        <f>IF(AND(H494&lt;&gt;"",D494=D482+1),H482+(H494-H482)*6/12,"")</f>
        <v/>
      </c>
      <c r="I488" s="14">
        <f>IF(AND(L494&lt;&gt;"",D494=D482+1),I482+(I494-I482)*6/12,"")</f>
        <v/>
      </c>
      <c r="J488">
        <f>_xlfn.XLOOKUP($A488,ALGLIB_SSA_XAUUSD!$AA$2:$AA$2401,ALGLIB_SSA_XAUUSD!$P$2:$P$2401,"",0)</f>
        <v/>
      </c>
      <c r="K488">
        <f>_xlfn.XLOOKUP($A488,ALGLIB_SSA_XAUUSD!$AA$2:$AA$2401,ALGLIB_SSA_XAUUSD!$Q$2:$Q$2401,"",0)</f>
        <v/>
      </c>
      <c r="L488">
        <f>_xlfn.XLOOKUP($A488,ALGLIB_SSA_XAUUSD!$AA$2:$AA$2401,ALGLIB_SSA_XAUUSD!$R$2:$R$2401,"",0)</f>
        <v/>
      </c>
      <c r="M488">
        <f>_xlfn.XLOOKUP($A488,ALGLIB_SSA_XAUUSD!$AA$2:$AA$2401,ALGLIB_SSA_XAUUSD!$S$2:$S$2401,"",0)</f>
        <v/>
      </c>
      <c r="N488">
        <f>_xlfn.XLOOKUP($A488,ALGLIB_SSA_XAUUSD!$AA$2:$AA$2401,ALGLIB_SSA_XAUUSD!$T$2:$T$2401,"",0)</f>
        <v/>
      </c>
      <c r="O488">
        <f>_xlfn.XLOOKUP($A488,ALGLIB_SSA_XAUUSD!$AA$2:$AA$2401,ALGLIB_SSA_XAUUSD!$U$2:$U$2401,"",0)</f>
        <v/>
      </c>
      <c r="P488">
        <f>_xlfn.XLOOKUP($A488,ALGLIB_SSA_XAUUSD!$AA$2:$AA$2401,ALGLIB_SSA_XAUUSD!$V$2:$V$2401,"",0)</f>
        <v/>
      </c>
      <c r="S488">
        <f>A488</f>
        <v/>
      </c>
      <c r="T488">
        <f>J488</f>
        <v/>
      </c>
      <c r="U488">
        <f>K488</f>
        <v/>
      </c>
      <c r="V488" s="14">
        <f>IF($A488="","",MOD(ROW()-2,12)+1)</f>
        <v/>
      </c>
      <c r="W488">
        <f>L488</f>
        <v/>
      </c>
      <c r="X488" s="14">
        <f>IF(F488="","",F488)</f>
        <v/>
      </c>
      <c r="Y488" s="14">
        <f>IF(G488="","",G488)</f>
        <v/>
      </c>
      <c r="Z488">
        <f>M488</f>
        <v/>
      </c>
      <c r="AA488">
        <f>N488</f>
        <v/>
      </c>
      <c r="AB488" s="14">
        <f>IF(H488="","",H488)</f>
        <v/>
      </c>
      <c r="AC488">
        <f>O488</f>
        <v/>
      </c>
      <c r="AD488" s="14">
        <f>IF(I488="","",I488)</f>
        <v/>
      </c>
      <c r="AE488">
        <f>P488</f>
        <v/>
      </c>
      <c r="AH488">
        <f>IF(S488&lt;&gt;"",S488,AH487+900)</f>
        <v/>
      </c>
      <c r="AI488">
        <f>IF(T488&lt;&gt;"",T488,AI487)</f>
        <v/>
      </c>
      <c r="AJ488">
        <f>IF(U488&lt;&gt;"",U488,AJ487)</f>
        <v/>
      </c>
      <c r="AK488">
        <f>IF(W488&lt;&gt;"",W488,"")</f>
        <v/>
      </c>
      <c r="AL488" s="14">
        <f>IF(X488&lt;&gt;"",X488,"")</f>
        <v/>
      </c>
      <c r="AM488" s="14">
        <f>IF(Y488&lt;&gt;"",Y488,"")</f>
        <v/>
      </c>
      <c r="AN488" s="14">
        <f>IF(OR(AL488="",AM488=""),"",AL488-AM488)</f>
        <v/>
      </c>
      <c r="AO488">
        <f>IF(AN488="","",IF(AN488&gt;0,"Bullish","Bearish"))</f>
        <v/>
      </c>
      <c r="AP488">
        <f>IF(AO488="",AP487,AO488)</f>
        <v/>
      </c>
      <c r="AQ488" s="14">
        <f>IF(AB488&lt;&gt;"",AB488,"")</f>
        <v/>
      </c>
      <c r="AR488" s="14">
        <f>IF(AD488&lt;&gt;"",AD488,"")</f>
        <v/>
      </c>
      <c r="AS488">
        <f>IF(AS487+1=13,1,AS487+1)</f>
        <v/>
      </c>
      <c r="AT488">
        <f>IFERROR(IF(SLOPE($AQ$470:$AQ$481,$AS$470:$AS$481)&gt;0,MIN(3,ABS(SLOPE($AQ$470:$AQ$481,$AS$470:$AS$481))),IF(SLOPE($AQ$470:$AQ$481,$AS$470:$AS$481)&lt;-0.5,-0.5,0)),0)</f>
        <v/>
      </c>
      <c r="AU488">
        <f>IFERROR(IF(SLOPE($AR$470:$AR$481,$AS$470:$AS$481)&lt;0,MAX(-3,-ABS(SLOPE($AR$470:$AR$481,$AS$470:$AS$481))),IF(SLOPE($AR$470:$AR$481,$AS$470:$AS$481)&gt;0.5,0.5,0)),0)</f>
        <v/>
      </c>
      <c r="AV488">
        <f>($AQ$482+(AT488*(AS488-1)))</f>
        <v/>
      </c>
      <c r="AW488">
        <f>($AR$482+(AU488*(AS488-1)))</f>
        <v/>
      </c>
      <c r="AX488">
        <f>IF(AT488&gt;0,AV488+AT488,AV488)</f>
        <v/>
      </c>
      <c r="AY488">
        <f>IF(AU488&lt;0,AW488+AU488,AW488)</f>
        <v/>
      </c>
      <c r="BA488" s="14">
        <f>IFERROR(AX488-AQ488,"")</f>
        <v/>
      </c>
      <c r="BB488" s="14">
        <f>IFERROR(AY488-AR488,"")</f>
        <v/>
      </c>
      <c r="BD488">
        <f>AH488</f>
        <v/>
      </c>
      <c r="BE488">
        <f>AI488</f>
        <v/>
      </c>
      <c r="BF488">
        <f>AJ488</f>
        <v/>
      </c>
      <c r="BG488" s="14">
        <f>L488</f>
        <v/>
      </c>
      <c r="BH488" s="14">
        <f>IF(X488="","",X488)</f>
        <v/>
      </c>
      <c r="BI488" s="14">
        <f>IF(Y488="","",Y488)</f>
        <v/>
      </c>
      <c r="BJ488">
        <f>Z488</f>
        <v/>
      </c>
      <c r="BK488">
        <f>AA488</f>
        <v/>
      </c>
      <c r="BL488">
        <f>IFERROR(AX488,"")</f>
        <v/>
      </c>
      <c r="BM488">
        <f>IFERROR(AY488,"")</f>
        <v/>
      </c>
    </row>
    <row r="489" ht="14.25" customHeight="1">
      <c r="A489">
        <f>ALGLIB_SSA_XAUUSD!AA489</f>
        <v/>
      </c>
      <c r="B489">
        <f>IF($A489="","",INDEX(ALGLIB_SSA_XAUUSD!$B$2:$B$2401,MATCH($A489,ALGLIB_SSA_XAUUSD!$A$2:$A$2401,1)))</f>
        <v/>
      </c>
      <c r="C489">
        <f>IF($A489="","",INDEX(ALGLIB_SSA_XAUUSD!$C$2:$C$2401,MATCH($A489,ALGLIB_SSA_XAUUSD!$A$2:$A$2401,1)))</f>
        <v/>
      </c>
      <c r="D489" s="14">
        <f>IF($A489="","",INT((ROW()-2)/12)+1)</f>
        <v/>
      </c>
      <c r="E489" s="14">
        <f>IF(AND(E494&lt;&gt;"",D494=D482+1),E482+(E494-E482)*7/12,"")</f>
        <v/>
      </c>
      <c r="F489" s="14">
        <f>IF(AND(F494&lt;&gt;"",D494=D482+1),F482+(F494-F482)*7/12,"")</f>
        <v/>
      </c>
      <c r="G489" s="14">
        <f>IF(AND(G494&lt;&gt;"",D494=D482+1),G482+(G494-G482)*7/12,"")</f>
        <v/>
      </c>
      <c r="H489" s="14">
        <f>IF(AND(H494&lt;&gt;"",D494=D482+1),H482+(H494-H482)*7/12,"")</f>
        <v/>
      </c>
      <c r="I489" s="14">
        <f>IF(AND(L494&lt;&gt;"",D494=D482+1),I482+(I494-I482)*7/12,"")</f>
        <v/>
      </c>
      <c r="J489">
        <f>_xlfn.XLOOKUP($A489,ALGLIB_SSA_XAUUSD!$AA$2:$AA$2401,ALGLIB_SSA_XAUUSD!$P$2:$P$2401,"",0)</f>
        <v/>
      </c>
      <c r="K489">
        <f>_xlfn.XLOOKUP($A489,ALGLIB_SSA_XAUUSD!$AA$2:$AA$2401,ALGLIB_SSA_XAUUSD!$Q$2:$Q$2401,"",0)</f>
        <v/>
      </c>
      <c r="L489">
        <f>_xlfn.XLOOKUP($A489,ALGLIB_SSA_XAUUSD!$AA$2:$AA$2401,ALGLIB_SSA_XAUUSD!$R$2:$R$2401,"",0)</f>
        <v/>
      </c>
      <c r="M489">
        <f>_xlfn.XLOOKUP($A489,ALGLIB_SSA_XAUUSD!$AA$2:$AA$2401,ALGLIB_SSA_XAUUSD!$S$2:$S$2401,"",0)</f>
        <v/>
      </c>
      <c r="N489">
        <f>_xlfn.XLOOKUP($A489,ALGLIB_SSA_XAUUSD!$AA$2:$AA$2401,ALGLIB_SSA_XAUUSD!$T$2:$T$2401,"",0)</f>
        <v/>
      </c>
      <c r="O489">
        <f>_xlfn.XLOOKUP($A489,ALGLIB_SSA_XAUUSD!$AA$2:$AA$2401,ALGLIB_SSA_XAUUSD!$U$2:$U$2401,"",0)</f>
        <v/>
      </c>
      <c r="P489">
        <f>_xlfn.XLOOKUP($A489,ALGLIB_SSA_XAUUSD!$AA$2:$AA$2401,ALGLIB_SSA_XAUUSD!$V$2:$V$2401,"",0)</f>
        <v/>
      </c>
      <c r="S489">
        <f>A489</f>
        <v/>
      </c>
      <c r="T489">
        <f>J489</f>
        <v/>
      </c>
      <c r="U489">
        <f>K489</f>
        <v/>
      </c>
      <c r="V489" s="14">
        <f>IF($A489="","",MOD(ROW()-2,12)+1)</f>
        <v/>
      </c>
      <c r="W489">
        <f>L489</f>
        <v/>
      </c>
      <c r="X489" s="14">
        <f>IF(F489="","",F489)</f>
        <v/>
      </c>
      <c r="Y489" s="14">
        <f>IF(G489="","",G489)</f>
        <v/>
      </c>
      <c r="Z489">
        <f>M489</f>
        <v/>
      </c>
      <c r="AA489">
        <f>N489</f>
        <v/>
      </c>
      <c r="AB489" s="14">
        <f>IF(H489="","",H489)</f>
        <v/>
      </c>
      <c r="AC489">
        <f>O489</f>
        <v/>
      </c>
      <c r="AD489" s="14">
        <f>IF(I489="","",I489)</f>
        <v/>
      </c>
      <c r="AE489">
        <f>P489</f>
        <v/>
      </c>
      <c r="AH489">
        <f>IF(S489&lt;&gt;"",S489,AH488+900)</f>
        <v/>
      </c>
      <c r="AI489">
        <f>IF(T489&lt;&gt;"",T489,AI488)</f>
        <v/>
      </c>
      <c r="AJ489">
        <f>IF(U489&lt;&gt;"",U489,AJ488)</f>
        <v/>
      </c>
      <c r="AK489">
        <f>IF(W489&lt;&gt;"",W489,"")</f>
        <v/>
      </c>
      <c r="AL489" s="14">
        <f>IF(X489&lt;&gt;"",X489,"")</f>
        <v/>
      </c>
      <c r="AM489" s="14">
        <f>IF(Y489&lt;&gt;"",Y489,"")</f>
        <v/>
      </c>
      <c r="AN489" s="14">
        <f>IF(OR(AL489="",AM489=""),"",AL489-AM489)</f>
        <v/>
      </c>
      <c r="AO489">
        <f>IF(AN489="","",IF(AN489&gt;0,"Bullish","Bearish"))</f>
        <v/>
      </c>
      <c r="AP489">
        <f>IF(AO489="",AP488,AO489)</f>
        <v/>
      </c>
      <c r="AQ489" s="14">
        <f>IF(AB489&lt;&gt;"",AB489,"")</f>
        <v/>
      </c>
      <c r="AR489" s="14">
        <f>IF(AD489&lt;&gt;"",AD489,"")</f>
        <v/>
      </c>
      <c r="AS489">
        <f>IF(AS488+1=13,1,AS488+1)</f>
        <v/>
      </c>
      <c r="AT489">
        <f>IFERROR(IF(SLOPE($AQ$470:$AQ$481,$AS$470:$AS$481)&gt;0,MIN(3,ABS(SLOPE($AQ$470:$AQ$481,$AS$470:$AS$481))),IF(SLOPE($AQ$470:$AQ$481,$AS$470:$AS$481)&lt;-0.5,-0.5,0)),0)</f>
        <v/>
      </c>
      <c r="AU489">
        <f>IFERROR(IF(SLOPE($AR$470:$AR$481,$AS$470:$AS$481)&lt;0,MAX(-3,-ABS(SLOPE($AR$470:$AR$481,$AS$470:$AS$481))),IF(SLOPE($AR$470:$AR$481,$AS$470:$AS$481)&gt;0.5,0.5,0)),0)</f>
        <v/>
      </c>
      <c r="AV489">
        <f>($AQ$482+(AT489*(AS489-1)))</f>
        <v/>
      </c>
      <c r="AW489">
        <f>($AR$482+(AU489*(AS489-1)))</f>
        <v/>
      </c>
      <c r="AX489">
        <f>IF(AT489&gt;0,AV489+AT489,AV489)</f>
        <v/>
      </c>
      <c r="AY489">
        <f>IF(AU489&lt;0,AW489+AU489,AW489)</f>
        <v/>
      </c>
      <c r="BA489" s="14">
        <f>IFERROR(AX489-AQ489,"")</f>
        <v/>
      </c>
      <c r="BB489" s="14">
        <f>IFERROR(AY489-AR489,"")</f>
        <v/>
      </c>
      <c r="BD489">
        <f>AH489</f>
        <v/>
      </c>
      <c r="BE489">
        <f>AI489</f>
        <v/>
      </c>
      <c r="BF489">
        <f>AJ489</f>
        <v/>
      </c>
      <c r="BG489" s="14">
        <f>L489</f>
        <v/>
      </c>
      <c r="BH489" s="14">
        <f>IF(X489="","",X489)</f>
        <v/>
      </c>
      <c r="BI489" s="14">
        <f>IF(Y489="","",Y489)</f>
        <v/>
      </c>
      <c r="BJ489">
        <f>Z489</f>
        <v/>
      </c>
      <c r="BK489">
        <f>AA489</f>
        <v/>
      </c>
      <c r="BL489">
        <f>IFERROR(AX489,"")</f>
        <v/>
      </c>
      <c r="BM489">
        <f>IFERROR(AY489,"")</f>
        <v/>
      </c>
    </row>
    <row r="490" ht="14.25" customHeight="1">
      <c r="A490">
        <f>ALGLIB_SSA_XAUUSD!AA490</f>
        <v/>
      </c>
      <c r="B490">
        <f>IF($A490="","",INDEX(ALGLIB_SSA_XAUUSD!$B$2:$B$2401,MATCH($A490,ALGLIB_SSA_XAUUSD!$A$2:$A$2401,1)))</f>
        <v/>
      </c>
      <c r="C490">
        <f>IF($A490="","",INDEX(ALGLIB_SSA_XAUUSD!$C$2:$C$2401,MATCH($A490,ALGLIB_SSA_XAUUSD!$A$2:$A$2401,1)))</f>
        <v/>
      </c>
      <c r="D490" s="14">
        <f>IF($A490="","",INT((ROW()-2)/12)+1)</f>
        <v/>
      </c>
      <c r="E490" s="14">
        <f>IF(AND(E494&lt;&gt;"",D494=D482+1),E482+(E494-E482)*8/12,"")</f>
        <v/>
      </c>
      <c r="F490" s="14">
        <f>IF(AND(F494&lt;&gt;"",D494=D482+1),F482+(F494-F482)*8/12,"")</f>
        <v/>
      </c>
      <c r="G490" s="14">
        <f>IF(AND(G494&lt;&gt;"",D494=D482+1),G482+(G494-G482)*8/12,"")</f>
        <v/>
      </c>
      <c r="H490" s="14">
        <f>IF(AND(H494&lt;&gt;"",D494=D482+1),H482+(H494-H482)*8/12,"")</f>
        <v/>
      </c>
      <c r="I490" s="14">
        <f>IF(AND(L494&lt;&gt;"",D494=D482+1),I482+(I494-I482)*8/12,"")</f>
        <v/>
      </c>
      <c r="J490">
        <f>_xlfn.XLOOKUP($A490,ALGLIB_SSA_XAUUSD!$AA$2:$AA$2401,ALGLIB_SSA_XAUUSD!$P$2:$P$2401,"",0)</f>
        <v/>
      </c>
      <c r="K490">
        <f>_xlfn.XLOOKUP($A490,ALGLIB_SSA_XAUUSD!$AA$2:$AA$2401,ALGLIB_SSA_XAUUSD!$Q$2:$Q$2401,"",0)</f>
        <v/>
      </c>
      <c r="L490">
        <f>_xlfn.XLOOKUP($A490,ALGLIB_SSA_XAUUSD!$AA$2:$AA$2401,ALGLIB_SSA_XAUUSD!$R$2:$R$2401,"",0)</f>
        <v/>
      </c>
      <c r="M490">
        <f>_xlfn.XLOOKUP($A490,ALGLIB_SSA_XAUUSD!$AA$2:$AA$2401,ALGLIB_SSA_XAUUSD!$S$2:$S$2401,"",0)</f>
        <v/>
      </c>
      <c r="N490">
        <f>_xlfn.XLOOKUP($A490,ALGLIB_SSA_XAUUSD!$AA$2:$AA$2401,ALGLIB_SSA_XAUUSD!$T$2:$T$2401,"",0)</f>
        <v/>
      </c>
      <c r="O490">
        <f>_xlfn.XLOOKUP($A490,ALGLIB_SSA_XAUUSD!$AA$2:$AA$2401,ALGLIB_SSA_XAUUSD!$U$2:$U$2401,"",0)</f>
        <v/>
      </c>
      <c r="P490">
        <f>_xlfn.XLOOKUP($A490,ALGLIB_SSA_XAUUSD!$AA$2:$AA$2401,ALGLIB_SSA_XAUUSD!$V$2:$V$2401,"",0)</f>
        <v/>
      </c>
      <c r="S490">
        <f>A490</f>
        <v/>
      </c>
      <c r="T490">
        <f>J490</f>
        <v/>
      </c>
      <c r="U490">
        <f>K490</f>
        <v/>
      </c>
      <c r="V490" s="14">
        <f>IF($A490="","",MOD(ROW()-2,12)+1)</f>
        <v/>
      </c>
      <c r="W490">
        <f>L490</f>
        <v/>
      </c>
      <c r="X490" s="14">
        <f>IF(F490="","",F490)</f>
        <v/>
      </c>
      <c r="Y490" s="14">
        <f>IF(G490="","",G490)</f>
        <v/>
      </c>
      <c r="Z490">
        <f>M490</f>
        <v/>
      </c>
      <c r="AA490">
        <f>N490</f>
        <v/>
      </c>
      <c r="AB490" s="14">
        <f>IF(H490="","",H490)</f>
        <v/>
      </c>
      <c r="AC490">
        <f>O490</f>
        <v/>
      </c>
      <c r="AD490" s="14">
        <f>IF(I490="","",I490)</f>
        <v/>
      </c>
      <c r="AE490">
        <f>P490</f>
        <v/>
      </c>
      <c r="AH490">
        <f>IF(S490&lt;&gt;"",S490,AH489+900)</f>
        <v/>
      </c>
      <c r="AI490">
        <f>IF(T490&lt;&gt;"",T490,AI489)</f>
        <v/>
      </c>
      <c r="AJ490">
        <f>IF(U490&lt;&gt;"",U490,AJ489)</f>
        <v/>
      </c>
      <c r="AK490">
        <f>IF(W490&lt;&gt;"",W490,"")</f>
        <v/>
      </c>
      <c r="AL490" s="14">
        <f>IF(X490&lt;&gt;"",X490,"")</f>
        <v/>
      </c>
      <c r="AM490" s="14">
        <f>IF(Y490&lt;&gt;"",Y490,"")</f>
        <v/>
      </c>
      <c r="AN490" s="14">
        <f>IF(OR(AL490="",AM490=""),"",AL490-AM490)</f>
        <v/>
      </c>
      <c r="AO490">
        <f>IF(AN490="","",IF(AN490&gt;0,"Bullish","Bearish"))</f>
        <v/>
      </c>
      <c r="AP490">
        <f>IF(AO490="",AP489,AO490)</f>
        <v/>
      </c>
      <c r="AQ490" s="14">
        <f>IF(AB490&lt;&gt;"",AB490,"")</f>
        <v/>
      </c>
      <c r="AR490" s="14">
        <f>IF(AD490&lt;&gt;"",AD490,"")</f>
        <v/>
      </c>
      <c r="AS490">
        <f>IF(AS489+1=13,1,AS489+1)</f>
        <v/>
      </c>
      <c r="AT490">
        <f>IFERROR(IF(SLOPE($AQ$470:$AQ$481,$AS$470:$AS$481)&gt;0,MIN(3,ABS(SLOPE($AQ$470:$AQ$481,$AS$470:$AS$481))),IF(SLOPE($AQ$470:$AQ$481,$AS$470:$AS$481)&lt;-0.5,-0.5,0)),0)</f>
        <v/>
      </c>
      <c r="AU490">
        <f>IFERROR(IF(SLOPE($AR$470:$AR$481,$AS$470:$AS$481)&lt;0,MAX(-3,-ABS(SLOPE($AR$470:$AR$481,$AS$470:$AS$481))),IF(SLOPE($AR$470:$AR$481,$AS$470:$AS$481)&gt;0.5,0.5,0)),0)</f>
        <v/>
      </c>
      <c r="AV490">
        <f>($AQ$482+(AT490*(AS490-1)))</f>
        <v/>
      </c>
      <c r="AW490">
        <f>($AR$482+(AU490*(AS490-1)))</f>
        <v/>
      </c>
      <c r="AX490">
        <f>IF(AT490&gt;0,AV490+AT490,AV490)</f>
        <v/>
      </c>
      <c r="AY490">
        <f>IF(AU490&lt;0,AW490+AU490,AW490)</f>
        <v/>
      </c>
      <c r="BA490" s="14">
        <f>IFERROR(AX490-AQ490,"")</f>
        <v/>
      </c>
      <c r="BB490" s="14">
        <f>IFERROR(AY490-AR490,"")</f>
        <v/>
      </c>
      <c r="BD490">
        <f>AH490</f>
        <v/>
      </c>
      <c r="BE490">
        <f>AI490</f>
        <v/>
      </c>
      <c r="BF490">
        <f>AJ490</f>
        <v/>
      </c>
      <c r="BG490" s="14">
        <f>L490</f>
        <v/>
      </c>
      <c r="BH490" s="14">
        <f>IF(X490="","",X490)</f>
        <v/>
      </c>
      <c r="BI490" s="14">
        <f>IF(Y490="","",Y490)</f>
        <v/>
      </c>
      <c r="BJ490">
        <f>Z490</f>
        <v/>
      </c>
      <c r="BK490">
        <f>AA490</f>
        <v/>
      </c>
      <c r="BL490">
        <f>IFERROR(AX490,"")</f>
        <v/>
      </c>
      <c r="BM490">
        <f>IFERROR(AY490,"")</f>
        <v/>
      </c>
    </row>
    <row r="491" ht="14.25" customHeight="1">
      <c r="A491">
        <f>ALGLIB_SSA_XAUUSD!AA491</f>
        <v/>
      </c>
      <c r="B491">
        <f>IF($A491="","",INDEX(ALGLIB_SSA_XAUUSD!$B$2:$B$2401,MATCH($A491,ALGLIB_SSA_XAUUSD!$A$2:$A$2401,1)))</f>
        <v/>
      </c>
      <c r="C491">
        <f>IF($A491="","",INDEX(ALGLIB_SSA_XAUUSD!$C$2:$C$2401,MATCH($A491,ALGLIB_SSA_XAUUSD!$A$2:$A$2401,1)))</f>
        <v/>
      </c>
      <c r="D491" s="14">
        <f>IF($A491="","",INT((ROW()-2)/12)+1)</f>
        <v/>
      </c>
      <c r="E491" s="14">
        <f>IF(AND(E494&lt;&gt;"",D494=D482+1),E482+(E494-E482)*9/12,"")</f>
        <v/>
      </c>
      <c r="F491" s="14">
        <f>IF(AND(F494&lt;&gt;"",D494=D482+1),F482+(F494-F482)*9/12,"")</f>
        <v/>
      </c>
      <c r="G491" s="14">
        <f>IF(AND(G494&lt;&gt;"",D494=D482+1),G482+(G494-G482)*9/12,"")</f>
        <v/>
      </c>
      <c r="H491" s="14">
        <f>IF(AND(H494&lt;&gt;"",D494=D482+1),H482+(H494-H482)*9/12,"")</f>
        <v/>
      </c>
      <c r="I491" s="14">
        <f>IF(AND(L494&lt;&gt;"",D494=D482+1),I482+(I494-I482)*9/12,"")</f>
        <v/>
      </c>
      <c r="J491">
        <f>_xlfn.XLOOKUP($A491,ALGLIB_SSA_XAUUSD!$AA$2:$AA$2401,ALGLIB_SSA_XAUUSD!$P$2:$P$2401,"",0)</f>
        <v/>
      </c>
      <c r="K491">
        <f>_xlfn.XLOOKUP($A491,ALGLIB_SSA_XAUUSD!$AA$2:$AA$2401,ALGLIB_SSA_XAUUSD!$Q$2:$Q$2401,"",0)</f>
        <v/>
      </c>
      <c r="L491">
        <f>_xlfn.XLOOKUP($A491,ALGLIB_SSA_XAUUSD!$AA$2:$AA$2401,ALGLIB_SSA_XAUUSD!$R$2:$R$2401,"",0)</f>
        <v/>
      </c>
      <c r="M491">
        <f>_xlfn.XLOOKUP($A491,ALGLIB_SSA_XAUUSD!$AA$2:$AA$2401,ALGLIB_SSA_XAUUSD!$S$2:$S$2401,"",0)</f>
        <v/>
      </c>
      <c r="N491">
        <f>_xlfn.XLOOKUP($A491,ALGLIB_SSA_XAUUSD!$AA$2:$AA$2401,ALGLIB_SSA_XAUUSD!$T$2:$T$2401,"",0)</f>
        <v/>
      </c>
      <c r="O491">
        <f>_xlfn.XLOOKUP($A491,ALGLIB_SSA_XAUUSD!$AA$2:$AA$2401,ALGLIB_SSA_XAUUSD!$U$2:$U$2401,"",0)</f>
        <v/>
      </c>
      <c r="P491">
        <f>_xlfn.XLOOKUP($A491,ALGLIB_SSA_XAUUSD!$AA$2:$AA$2401,ALGLIB_SSA_XAUUSD!$V$2:$V$2401,"",0)</f>
        <v/>
      </c>
      <c r="S491">
        <f>A491</f>
        <v/>
      </c>
      <c r="T491">
        <f>J491</f>
        <v/>
      </c>
      <c r="U491">
        <f>K491</f>
        <v/>
      </c>
      <c r="V491" s="14">
        <f>IF($A491="","",MOD(ROW()-2,12)+1)</f>
        <v/>
      </c>
      <c r="W491">
        <f>L491</f>
        <v/>
      </c>
      <c r="X491" s="14">
        <f>IF(F491="","",F491)</f>
        <v/>
      </c>
      <c r="Y491" s="14">
        <f>IF(G491="","",G491)</f>
        <v/>
      </c>
      <c r="Z491">
        <f>M491</f>
        <v/>
      </c>
      <c r="AA491">
        <f>N491</f>
        <v/>
      </c>
      <c r="AB491" s="14">
        <f>IF(H491="","",H491)</f>
        <v/>
      </c>
      <c r="AC491">
        <f>O491</f>
        <v/>
      </c>
      <c r="AD491" s="14">
        <f>IF(I491="","",I491)</f>
        <v/>
      </c>
      <c r="AE491">
        <f>P491</f>
        <v/>
      </c>
      <c r="AH491">
        <f>IF(S491&lt;&gt;"",S491,AH490+900)</f>
        <v/>
      </c>
      <c r="AI491">
        <f>IF(T491&lt;&gt;"",T491,AI490)</f>
        <v/>
      </c>
      <c r="AJ491">
        <f>IF(U491&lt;&gt;"",U491,AJ490)</f>
        <v/>
      </c>
      <c r="AK491">
        <f>IF(W491&lt;&gt;"",W491,"")</f>
        <v/>
      </c>
      <c r="AL491" s="14">
        <f>IF(X491&lt;&gt;"",X491,"")</f>
        <v/>
      </c>
      <c r="AM491" s="14">
        <f>IF(Y491&lt;&gt;"",Y491,"")</f>
        <v/>
      </c>
      <c r="AN491" s="14">
        <f>IF(OR(AL491="",AM491=""),"",AL491-AM491)</f>
        <v/>
      </c>
      <c r="AO491">
        <f>IF(AN491="","",IF(AN491&gt;0,"Bullish","Bearish"))</f>
        <v/>
      </c>
      <c r="AP491">
        <f>IF(AO491="",AP490,AO491)</f>
        <v/>
      </c>
      <c r="AQ491" s="14">
        <f>IF(AB491&lt;&gt;"",AB491,"")</f>
        <v/>
      </c>
      <c r="AR491" s="14">
        <f>IF(AD491&lt;&gt;"",AD491,"")</f>
        <v/>
      </c>
      <c r="AS491">
        <f>IF(AS490+1=13,1,AS490+1)</f>
        <v/>
      </c>
      <c r="AT491">
        <f>IFERROR(IF(SLOPE($AQ$470:$AQ$481,$AS$470:$AS$481)&gt;0,MIN(3,ABS(SLOPE($AQ$470:$AQ$481,$AS$470:$AS$481))),IF(SLOPE($AQ$470:$AQ$481,$AS$470:$AS$481)&lt;-0.5,-0.5,0)),0)</f>
        <v/>
      </c>
      <c r="AU491">
        <f>IFERROR(IF(SLOPE($AR$470:$AR$481,$AS$470:$AS$481)&lt;0,MAX(-3,-ABS(SLOPE($AR$470:$AR$481,$AS$470:$AS$481))),IF(SLOPE($AR$470:$AR$481,$AS$470:$AS$481)&gt;0.5,0.5,0)),0)</f>
        <v/>
      </c>
      <c r="AV491">
        <f>($AQ$482+(AT491*(AS491-1)))</f>
        <v/>
      </c>
      <c r="AW491">
        <f>($AR$482+(AU491*(AS491-1)))</f>
        <v/>
      </c>
      <c r="AX491">
        <f>IF(AT491&gt;0,AV491+AT491,AV491)</f>
        <v/>
      </c>
      <c r="AY491">
        <f>IF(AU491&lt;0,AW491+AU491,AW491)</f>
        <v/>
      </c>
      <c r="BA491" s="14">
        <f>IFERROR(AX491-AQ491,"")</f>
        <v/>
      </c>
      <c r="BB491" s="14">
        <f>IFERROR(AY491-AR491,"")</f>
        <v/>
      </c>
      <c r="BD491">
        <f>AH491</f>
        <v/>
      </c>
      <c r="BE491">
        <f>AI491</f>
        <v/>
      </c>
      <c r="BF491">
        <f>AJ491</f>
        <v/>
      </c>
      <c r="BG491" s="14">
        <f>L491</f>
        <v/>
      </c>
      <c r="BH491" s="14">
        <f>IF(X491="","",X491)</f>
        <v/>
      </c>
      <c r="BI491" s="14">
        <f>IF(Y491="","",Y491)</f>
        <v/>
      </c>
      <c r="BJ491">
        <f>Z491</f>
        <v/>
      </c>
      <c r="BK491">
        <f>AA491</f>
        <v/>
      </c>
      <c r="BL491">
        <f>IFERROR(AX491,"")</f>
        <v/>
      </c>
      <c r="BM491">
        <f>IFERROR(AY491,"")</f>
        <v/>
      </c>
    </row>
    <row r="492" ht="14.25" customHeight="1">
      <c r="A492">
        <f>ALGLIB_SSA_XAUUSD!AA492</f>
        <v/>
      </c>
      <c r="B492">
        <f>IF($A492="","",INDEX(ALGLIB_SSA_XAUUSD!$B$2:$B$2401,MATCH($A492,ALGLIB_SSA_XAUUSD!$A$2:$A$2401,1)))</f>
        <v/>
      </c>
      <c r="C492">
        <f>IF($A492="","",INDEX(ALGLIB_SSA_XAUUSD!$C$2:$C$2401,MATCH($A492,ALGLIB_SSA_XAUUSD!$A$2:$A$2401,1)))</f>
        <v/>
      </c>
      <c r="D492" s="14">
        <f>IF($A492="","",INT((ROW()-2)/12)+1)</f>
        <v/>
      </c>
      <c r="E492" s="14">
        <f>IF(AND(E494&lt;&gt;"",D494=D482+1),E482+(E494-E482)*10/12,"")</f>
        <v/>
      </c>
      <c r="F492" s="14">
        <f>IF(AND(F494&lt;&gt;"",D494=D482+1),F482+(F494-F482)*10/12,"")</f>
        <v/>
      </c>
      <c r="G492" s="14">
        <f>IF(AND(G494&lt;&gt;"",D494=D482+1),G482+(G494-G482)*10/12,"")</f>
        <v/>
      </c>
      <c r="H492" s="14">
        <f>IF(AND(H494&lt;&gt;"",D494=D482+1),H482+(H494-H482)*10/12,"")</f>
        <v/>
      </c>
      <c r="I492" s="14">
        <f>IF(AND(L494&lt;&gt;"",D494=D482+1),I482+(I494-I482)*10/12,"")</f>
        <v/>
      </c>
      <c r="J492">
        <f>_xlfn.XLOOKUP($A492,ALGLIB_SSA_XAUUSD!$AA$2:$AA$2401,ALGLIB_SSA_XAUUSD!$P$2:$P$2401,"",0)</f>
        <v/>
      </c>
      <c r="K492">
        <f>_xlfn.XLOOKUP($A492,ALGLIB_SSA_XAUUSD!$AA$2:$AA$2401,ALGLIB_SSA_XAUUSD!$Q$2:$Q$2401,"",0)</f>
        <v/>
      </c>
      <c r="L492">
        <f>_xlfn.XLOOKUP($A492,ALGLIB_SSA_XAUUSD!$AA$2:$AA$2401,ALGLIB_SSA_XAUUSD!$R$2:$R$2401,"",0)</f>
        <v/>
      </c>
      <c r="M492">
        <f>_xlfn.XLOOKUP($A492,ALGLIB_SSA_XAUUSD!$AA$2:$AA$2401,ALGLIB_SSA_XAUUSD!$S$2:$S$2401,"",0)</f>
        <v/>
      </c>
      <c r="N492">
        <f>_xlfn.XLOOKUP($A492,ALGLIB_SSA_XAUUSD!$AA$2:$AA$2401,ALGLIB_SSA_XAUUSD!$T$2:$T$2401,"",0)</f>
        <v/>
      </c>
      <c r="O492">
        <f>_xlfn.XLOOKUP($A492,ALGLIB_SSA_XAUUSD!$AA$2:$AA$2401,ALGLIB_SSA_XAUUSD!$U$2:$U$2401,"",0)</f>
        <v/>
      </c>
      <c r="P492">
        <f>_xlfn.XLOOKUP($A492,ALGLIB_SSA_XAUUSD!$AA$2:$AA$2401,ALGLIB_SSA_XAUUSD!$V$2:$V$2401,"",0)</f>
        <v/>
      </c>
      <c r="S492">
        <f>A492</f>
        <v/>
      </c>
      <c r="T492">
        <f>J492</f>
        <v/>
      </c>
      <c r="U492">
        <f>K492</f>
        <v/>
      </c>
      <c r="V492" s="14">
        <f>IF($A492="","",MOD(ROW()-2,12)+1)</f>
        <v/>
      </c>
      <c r="W492">
        <f>L492</f>
        <v/>
      </c>
      <c r="X492" s="14">
        <f>IF(F492="","",F492)</f>
        <v/>
      </c>
      <c r="Y492" s="14">
        <f>IF(G492="","",G492)</f>
        <v/>
      </c>
      <c r="Z492">
        <f>M492</f>
        <v/>
      </c>
      <c r="AA492">
        <f>N492</f>
        <v/>
      </c>
      <c r="AB492" s="14">
        <f>IF(H492="","",H492)</f>
        <v/>
      </c>
      <c r="AC492">
        <f>O492</f>
        <v/>
      </c>
      <c r="AD492" s="14">
        <f>IF(I492="","",I492)</f>
        <v/>
      </c>
      <c r="AE492">
        <f>P492</f>
        <v/>
      </c>
      <c r="AH492">
        <f>IF(S492&lt;&gt;"",S492,AH491+900)</f>
        <v/>
      </c>
      <c r="AI492">
        <f>IF(T492&lt;&gt;"",T492,AI491)</f>
        <v/>
      </c>
      <c r="AJ492">
        <f>IF(U492&lt;&gt;"",U492,AJ491)</f>
        <v/>
      </c>
      <c r="AK492">
        <f>IF(W492&lt;&gt;"",W492,"")</f>
        <v/>
      </c>
      <c r="AL492" s="14">
        <f>IF(X492&lt;&gt;"",X492,"")</f>
        <v/>
      </c>
      <c r="AM492" s="14">
        <f>IF(Y492&lt;&gt;"",Y492,"")</f>
        <v/>
      </c>
      <c r="AN492" s="14">
        <f>IF(OR(AL492="",AM492=""),"",AL492-AM492)</f>
        <v/>
      </c>
      <c r="AO492">
        <f>IF(AN492="","",IF(AN492&gt;0,"Bullish","Bearish"))</f>
        <v/>
      </c>
      <c r="AP492">
        <f>IF(AO492="",AP491,AO492)</f>
        <v/>
      </c>
      <c r="AQ492" s="14">
        <f>IF(AB492&lt;&gt;"",AB492,"")</f>
        <v/>
      </c>
      <c r="AR492" s="14">
        <f>IF(AD492&lt;&gt;"",AD492,"")</f>
        <v/>
      </c>
      <c r="AS492">
        <f>IF(AS491+1=13,1,AS491+1)</f>
        <v/>
      </c>
      <c r="AT492">
        <f>IFERROR(IF(SLOPE($AQ$470:$AQ$481,$AS$470:$AS$481)&gt;0,MIN(3,ABS(SLOPE($AQ$470:$AQ$481,$AS$470:$AS$481))),IF(SLOPE($AQ$470:$AQ$481,$AS$470:$AS$481)&lt;-0.5,-0.5,0)),0)</f>
        <v/>
      </c>
      <c r="AU492">
        <f>IFERROR(IF(SLOPE($AR$470:$AR$481,$AS$470:$AS$481)&lt;0,MAX(-3,-ABS(SLOPE($AR$470:$AR$481,$AS$470:$AS$481))),IF(SLOPE($AR$470:$AR$481,$AS$470:$AS$481)&gt;0.5,0.5,0)),0)</f>
        <v/>
      </c>
      <c r="AV492">
        <f>($AQ$482+(AT492*(AS492-1)))</f>
        <v/>
      </c>
      <c r="AW492">
        <f>($AR$482+(AU492*(AS492-1)))</f>
        <v/>
      </c>
      <c r="AX492">
        <f>IF(AT492&gt;0,AV492+AT492,AV492)</f>
        <v/>
      </c>
      <c r="AY492">
        <f>IF(AU492&lt;0,AW492+AU492,AW492)</f>
        <v/>
      </c>
      <c r="BA492" s="14">
        <f>IFERROR(AX492-AQ492,"")</f>
        <v/>
      </c>
      <c r="BB492" s="14">
        <f>IFERROR(AY492-AR492,"")</f>
        <v/>
      </c>
      <c r="BD492">
        <f>AH492</f>
        <v/>
      </c>
      <c r="BE492">
        <f>AI492</f>
        <v/>
      </c>
      <c r="BF492">
        <f>AJ492</f>
        <v/>
      </c>
      <c r="BG492" s="14">
        <f>L492</f>
        <v/>
      </c>
      <c r="BH492" s="14">
        <f>IF(X492="","",X492)</f>
        <v/>
      </c>
      <c r="BI492" s="14">
        <f>IF(Y492="","",Y492)</f>
        <v/>
      </c>
      <c r="BJ492">
        <f>Z492</f>
        <v/>
      </c>
      <c r="BK492">
        <f>AA492</f>
        <v/>
      </c>
      <c r="BL492">
        <f>IFERROR(AX492,"")</f>
        <v/>
      </c>
      <c r="BM492">
        <f>IFERROR(AY492,"")</f>
        <v/>
      </c>
    </row>
    <row r="493" ht="14.25" customHeight="1">
      <c r="A493">
        <f>ALGLIB_SSA_XAUUSD!AA493</f>
        <v/>
      </c>
      <c r="B493">
        <f>IF($A493="","",INDEX(ALGLIB_SSA_XAUUSD!$B$2:$B$2401,MATCH($A493,ALGLIB_SSA_XAUUSD!$A$2:$A$2401,1)))</f>
        <v/>
      </c>
      <c r="C493">
        <f>IF($A493="","",INDEX(ALGLIB_SSA_XAUUSD!$C$2:$C$2401,MATCH($A493,ALGLIB_SSA_XAUUSD!$A$2:$A$2401,1)))</f>
        <v/>
      </c>
      <c r="D493" s="14">
        <f>IF($A493="","",INT((ROW()-2)/12)+1)</f>
        <v/>
      </c>
      <c r="E493" s="14">
        <f>IF(AND(E494&lt;&gt;"",D494=D482+1),E482+(E494-E482)*11/12,"")</f>
        <v/>
      </c>
      <c r="F493" s="14">
        <f>IF(AND(F494&lt;&gt;"",D494=D482+1),F482+(F494-F482)*11/12,"")</f>
        <v/>
      </c>
      <c r="G493" s="14">
        <f>IF(AND(G494&lt;&gt;"",D494=D482+1),G482+(G494-G482)*11/12,"")</f>
        <v/>
      </c>
      <c r="H493" s="14">
        <f>IF(AND(H494&lt;&gt;"",D494=D482+1),H482+(H494-H482)*11/12,"")</f>
        <v/>
      </c>
      <c r="I493" s="14">
        <f>IF(AND(L494&lt;&gt;"",D494=D482+1),I482+(I494-I482)*11/12,"")</f>
        <v/>
      </c>
      <c r="J493">
        <f>_xlfn.XLOOKUP($A493,ALGLIB_SSA_XAUUSD!$AA$2:$AA$2401,ALGLIB_SSA_XAUUSD!$P$2:$P$2401,"",0)</f>
        <v/>
      </c>
      <c r="K493">
        <f>_xlfn.XLOOKUP($A493,ALGLIB_SSA_XAUUSD!$AA$2:$AA$2401,ALGLIB_SSA_XAUUSD!$Q$2:$Q$2401,"",0)</f>
        <v/>
      </c>
      <c r="L493">
        <f>_xlfn.XLOOKUP($A493,ALGLIB_SSA_XAUUSD!$AA$2:$AA$2401,ALGLIB_SSA_XAUUSD!$R$2:$R$2401,"",0)</f>
        <v/>
      </c>
      <c r="M493">
        <f>_xlfn.XLOOKUP($A493,ALGLIB_SSA_XAUUSD!$AA$2:$AA$2401,ALGLIB_SSA_XAUUSD!$S$2:$S$2401,"",0)</f>
        <v/>
      </c>
      <c r="N493">
        <f>_xlfn.XLOOKUP($A493,ALGLIB_SSA_XAUUSD!$AA$2:$AA$2401,ALGLIB_SSA_XAUUSD!$T$2:$T$2401,"",0)</f>
        <v/>
      </c>
      <c r="O493">
        <f>_xlfn.XLOOKUP($A493,ALGLIB_SSA_XAUUSD!$AA$2:$AA$2401,ALGLIB_SSA_XAUUSD!$U$2:$U$2401,"",0)</f>
        <v/>
      </c>
      <c r="P493">
        <f>_xlfn.XLOOKUP($A493,ALGLIB_SSA_XAUUSD!$AA$2:$AA$2401,ALGLIB_SSA_XAUUSD!$V$2:$V$2401,"",0)</f>
        <v/>
      </c>
      <c r="S493">
        <f>A493</f>
        <v/>
      </c>
      <c r="T493">
        <f>J493</f>
        <v/>
      </c>
      <c r="U493">
        <f>K493</f>
        <v/>
      </c>
      <c r="V493" s="14">
        <f>IF($A493="","",MOD(ROW()-2,12)+1)</f>
        <v/>
      </c>
      <c r="W493">
        <f>L493</f>
        <v/>
      </c>
      <c r="X493" s="14">
        <f>IF(F493="","",F493)</f>
        <v/>
      </c>
      <c r="Y493" s="14">
        <f>IF(G493="","",G493)</f>
        <v/>
      </c>
      <c r="Z493">
        <f>M493</f>
        <v/>
      </c>
      <c r="AA493">
        <f>N493</f>
        <v/>
      </c>
      <c r="AB493" s="14">
        <f>IF(H493="","",H493)</f>
        <v/>
      </c>
      <c r="AC493">
        <f>O493</f>
        <v/>
      </c>
      <c r="AD493" s="14">
        <f>IF(I493="","",I493)</f>
        <v/>
      </c>
      <c r="AE493">
        <f>P493</f>
        <v/>
      </c>
      <c r="AH493">
        <f>IF(S493&lt;&gt;"",S493,AH492+900)</f>
        <v/>
      </c>
      <c r="AI493">
        <f>IF(T493&lt;&gt;"",T493,AI492)</f>
        <v/>
      </c>
      <c r="AJ493">
        <f>IF(U493&lt;&gt;"",U493,AJ492)</f>
        <v/>
      </c>
      <c r="AK493">
        <f>IF(W493&lt;&gt;"",W493,"")</f>
        <v/>
      </c>
      <c r="AL493" s="14">
        <f>IF(X493&lt;&gt;"",X493,"")</f>
        <v/>
      </c>
      <c r="AM493" s="14">
        <f>IF(Y493&lt;&gt;"",Y493,"")</f>
        <v/>
      </c>
      <c r="AN493" s="14">
        <f>IF(OR(AL493="",AM493=""),"",AL493-AM493)</f>
        <v/>
      </c>
      <c r="AO493">
        <f>IF(AN493="","",IF(AN493&gt;0,"Bullish","Bearish"))</f>
        <v/>
      </c>
      <c r="AP493">
        <f>IF(AO493="",AP492,AO493)</f>
        <v/>
      </c>
      <c r="AQ493" s="14">
        <f>IF(AB493&lt;&gt;"",AB493,"")</f>
        <v/>
      </c>
      <c r="AR493" s="14">
        <f>IF(AD493&lt;&gt;"",AD493,"")</f>
        <v/>
      </c>
      <c r="AS493">
        <f>IF(AS492+1=13,1,AS492+1)</f>
        <v/>
      </c>
      <c r="AT493">
        <f>IFERROR(IF(SLOPE($AQ$470:$AQ$481,$AS$470:$AS$481)&gt;0,MIN(3,ABS(SLOPE($AQ$470:$AQ$481,$AS$470:$AS$481))),IF(SLOPE($AQ$470:$AQ$481,$AS$470:$AS$481)&lt;-0.5,-0.5,0)),0)</f>
        <v/>
      </c>
      <c r="AU493">
        <f>IFERROR(IF(SLOPE($AR$470:$AR$481,$AS$470:$AS$481)&lt;0,MAX(-3,-ABS(SLOPE($AR$470:$AR$481,$AS$470:$AS$481))),IF(SLOPE($AR$470:$AR$481,$AS$470:$AS$481)&gt;0.5,0.5,0)),0)</f>
        <v/>
      </c>
      <c r="AV493">
        <f>($AQ$482+(AT493*(AS493-1)))</f>
        <v/>
      </c>
      <c r="AW493">
        <f>($AR$482+(AU493*(AS493-1)))</f>
        <v/>
      </c>
      <c r="AX493">
        <f>IF(AT493&gt;0,AV493+AT493,AV493)</f>
        <v/>
      </c>
      <c r="AY493">
        <f>IF(AU493&lt;0,AW493+AU493,AW493)</f>
        <v/>
      </c>
      <c r="BA493" s="14">
        <f>IFERROR(AX493-AQ493,"")</f>
        <v/>
      </c>
      <c r="BB493" s="14">
        <f>IFERROR(AY493-AR493,"")</f>
        <v/>
      </c>
      <c r="BD493">
        <f>AH493</f>
        <v/>
      </c>
      <c r="BE493">
        <f>AI493</f>
        <v/>
      </c>
      <c r="BF493">
        <f>AJ493</f>
        <v/>
      </c>
      <c r="BG493" s="14">
        <f>L493</f>
        <v/>
      </c>
      <c r="BH493" s="14">
        <f>IF(X493="","",X493)</f>
        <v/>
      </c>
      <c r="BI493" s="14">
        <f>IF(Y493="","",Y493)</f>
        <v/>
      </c>
      <c r="BJ493">
        <f>Z493</f>
        <v/>
      </c>
      <c r="BK493">
        <f>AA493</f>
        <v/>
      </c>
      <c r="BL493">
        <f>IFERROR(AX493,"")</f>
        <v/>
      </c>
      <c r="BM493">
        <f>IFERROR(AY493,"")</f>
        <v/>
      </c>
    </row>
    <row r="494" ht="14.25" customHeight="1">
      <c r="A494">
        <f>ALGLIB_SSA_XAUUSD!AA494</f>
        <v/>
      </c>
      <c r="B494">
        <f>IF($A494="","",INDEX(ALGLIB_SSA_XAUUSD!$B$2:$B$2401,MATCH($A494,ALGLIB_SSA_XAUUSD!$A$2:$A$2401,1)))</f>
        <v/>
      </c>
      <c r="C494">
        <f>IF($A494="","",INDEX(ALGLIB_SSA_XAUUSD!$C$2:$C$2401,MATCH($A494,ALGLIB_SSA_XAUUSD!$A$2:$A$2401,1)))</f>
        <v/>
      </c>
      <c r="D494" s="14">
        <f>IF($A494="","",INT((ROW()-2)/12)+1)</f>
        <v/>
      </c>
      <c r="E494" s="14">
        <f>IF($A494="","",INDEX(ALGLIB_SSA_XAUUSD!$D$2:$D$2401,MATCH($A494,ALGLIB_SSA_XAUUSD!$A$2:$A$2401,1)))</f>
        <v/>
      </c>
      <c r="F494" s="14">
        <f>IF($A494="","",INDEX(ALGLIB_SSA_XAUUSD!$E$2:$E$2401,MATCH($A494,ALGLIB_SSA_XAUUSD!$A$2:$A$2401,1)))</f>
        <v/>
      </c>
      <c r="G494" s="14">
        <f>IF($A494="","",INDEX(ALGLIB_SSA_XAUUSD!$F$2:$F$2401,MATCH($A494,ALGLIB_SSA_XAUUSD!$A$2:$A$2401,1)))</f>
        <v/>
      </c>
      <c r="H494" s="14">
        <f>IF($A494="","",INDEX(ALGLIB_SSA_XAUUSD!$G$2:$G$2401,MATCH($A494,ALGLIB_SSA_XAUUSD!$A$2:$A$2401,1)))</f>
        <v/>
      </c>
      <c r="I494" s="14">
        <f>IF($A494="","",INDEX(ALGLIB_SSA_XAUUSD!$H$2:$H$2401,MATCH($A494,ALGLIB_SSA_XAUUSD!$A$2:$A$2401,1)))</f>
        <v/>
      </c>
      <c r="J494">
        <f>_xlfn.XLOOKUP($A494,ALGLIB_SSA_XAUUSD!$AA$2:$AA$2401,ALGLIB_SSA_XAUUSD!$P$2:$P$2401,"",0)</f>
        <v/>
      </c>
      <c r="K494">
        <f>_xlfn.XLOOKUP($A494,ALGLIB_SSA_XAUUSD!$AA$2:$AA$2401,ALGLIB_SSA_XAUUSD!$Q$2:$Q$2401,"",0)</f>
        <v/>
      </c>
      <c r="L494">
        <f>_xlfn.XLOOKUP($A494,ALGLIB_SSA_XAUUSD!$AA$2:$AA$2401,ALGLIB_SSA_XAUUSD!$R$2:$R$2401,"",0)</f>
        <v/>
      </c>
      <c r="M494">
        <f>_xlfn.XLOOKUP($A494,ALGLIB_SSA_XAUUSD!$AA$2:$AA$2401,ALGLIB_SSA_XAUUSD!$S$2:$S$2401,"",0)</f>
        <v/>
      </c>
      <c r="N494">
        <f>_xlfn.XLOOKUP($A494,ALGLIB_SSA_XAUUSD!$AA$2:$AA$2401,ALGLIB_SSA_XAUUSD!$T$2:$T$2401,"",0)</f>
        <v/>
      </c>
      <c r="O494">
        <f>_xlfn.XLOOKUP($A494,ALGLIB_SSA_XAUUSD!$AA$2:$AA$2401,ALGLIB_SSA_XAUUSD!$U$2:$U$2401,"",0)</f>
        <v/>
      </c>
      <c r="P494">
        <f>_xlfn.XLOOKUP($A494,ALGLIB_SSA_XAUUSD!$AA$2:$AA$2401,ALGLIB_SSA_XAUUSD!$V$2:$V$2401,"",0)</f>
        <v/>
      </c>
      <c r="S494">
        <f>A494</f>
        <v/>
      </c>
      <c r="T494">
        <f>J494</f>
        <v/>
      </c>
      <c r="U494">
        <f>K494</f>
        <v/>
      </c>
      <c r="V494" s="14">
        <f>IF($A494="","",MOD(ROW()-2,12)+1)</f>
        <v/>
      </c>
      <c r="W494">
        <f>L494</f>
        <v/>
      </c>
      <c r="X494" s="14">
        <f>IF(F494="","",F494)</f>
        <v/>
      </c>
      <c r="Y494" s="14">
        <f>IF(G494="","",G494)</f>
        <v/>
      </c>
      <c r="Z494">
        <f>M494</f>
        <v/>
      </c>
      <c r="AA494">
        <f>N494</f>
        <v/>
      </c>
      <c r="AB494" s="14">
        <f>IF(H494="","",H494)</f>
        <v/>
      </c>
      <c r="AC494">
        <f>O494</f>
        <v/>
      </c>
      <c r="AD494" s="14">
        <f>IF(I494="","",I494)</f>
        <v/>
      </c>
      <c r="AE494">
        <f>P494</f>
        <v/>
      </c>
      <c r="AH494">
        <f>IF(S494&lt;&gt;"",S494,AH493+900)</f>
        <v/>
      </c>
      <c r="AI494">
        <f>IF(T494&lt;&gt;"",T494,AI493)</f>
        <v/>
      </c>
      <c r="AJ494">
        <f>IF(U494&lt;&gt;"",U494,AJ493)</f>
        <v/>
      </c>
      <c r="AK494">
        <f>IF(W494&lt;&gt;"",W494,"")</f>
        <v/>
      </c>
      <c r="AL494" s="14">
        <f>IF(X494&lt;&gt;"",X494,"")</f>
        <v/>
      </c>
      <c r="AM494" s="14">
        <f>IF(Y494&lt;&gt;"",Y494,"")</f>
        <v/>
      </c>
      <c r="AN494" s="14">
        <f>IF(OR(AL494="",AM494=""),"",AL494-AM494)</f>
        <v/>
      </c>
      <c r="AO494">
        <f>IF(AN494="","",IF(AN494&gt;0,"Bullish","Bearish"))</f>
        <v/>
      </c>
      <c r="AP494">
        <f>IF(AO494="",AP493,AO494)</f>
        <v/>
      </c>
      <c r="AQ494" s="14">
        <f>IF(AB494&lt;&gt;"",AB494,"")</f>
        <v/>
      </c>
      <c r="AR494" s="14">
        <f>IF(AD494&lt;&gt;"",AD494,"")</f>
        <v/>
      </c>
      <c r="AS494">
        <f>IF(AS493+1=13,1,AS493+1)</f>
        <v/>
      </c>
      <c r="AT494">
        <f>IFERROR(IF(SLOPE($AQ$482:$AQ$493,$AS$482:$AS$493)&gt;0,MIN(3,ABS(SLOPE($AQ$482:$AQ$493,$AS$482:$AS$493))),IF(SLOPE($AQ$482:$AQ$493,$AS$482:$AS$493)&lt;-0.5,-0.5,0)),0)</f>
        <v/>
      </c>
      <c r="AU494">
        <f>IFERROR(IF(SLOPE($AR$482:$AR$493,$AS$482:$AS$493)&lt;0,MAX(-3,-ABS(SLOPE($AR$482:$AR$493,$AS$482:$AS$493))),IF(SLOPE($AR$482:$AR$493,$AS$482:$AS$493)&gt;0.5,0.5,0)),0)</f>
        <v/>
      </c>
      <c r="AV494">
        <f>($AQ$494+(AT494*(AS494-1)))</f>
        <v/>
      </c>
      <c r="AW494">
        <f>($AR$494+(AU494*(AS494-1)))</f>
        <v/>
      </c>
      <c r="AX494">
        <f>IF(AT494&gt;0,AV494+AT494,AV494)</f>
        <v/>
      </c>
      <c r="AY494">
        <f>IF(AU494&lt;0,AW494+AU494,AW494)</f>
        <v/>
      </c>
      <c r="BA494" s="14">
        <f>IFERROR(AX494-AQ494,"")</f>
        <v/>
      </c>
      <c r="BB494" s="14">
        <f>IFERROR(AY494-AR494,"")</f>
        <v/>
      </c>
      <c r="BD494">
        <f>AH494</f>
        <v/>
      </c>
      <c r="BE494">
        <f>AI494</f>
        <v/>
      </c>
      <c r="BF494">
        <f>AJ494</f>
        <v/>
      </c>
      <c r="BG494" s="14">
        <f>L494</f>
        <v/>
      </c>
      <c r="BH494" s="14">
        <f>IF(X494="","",X494)</f>
        <v/>
      </c>
      <c r="BI494" s="14">
        <f>IF(Y494="","",Y494)</f>
        <v/>
      </c>
      <c r="BJ494">
        <f>Z494</f>
        <v/>
      </c>
      <c r="BK494">
        <f>AA494</f>
        <v/>
      </c>
      <c r="BL494">
        <f>IFERROR(AX494,"")</f>
        <v/>
      </c>
      <c r="BM494">
        <f>IFERROR(AY494,"")</f>
        <v/>
      </c>
    </row>
    <row r="495" ht="14.25" customHeight="1">
      <c r="A495">
        <f>ALGLIB_SSA_XAUUSD!AA495</f>
        <v/>
      </c>
      <c r="B495">
        <f>IF($A495="","",INDEX(ALGLIB_SSA_XAUUSD!$B$2:$B$2401,MATCH($A495,ALGLIB_SSA_XAUUSD!$A$2:$A$2401,1)))</f>
        <v/>
      </c>
      <c r="C495">
        <f>IF($A495="","",INDEX(ALGLIB_SSA_XAUUSD!$C$2:$C$2401,MATCH($A495,ALGLIB_SSA_XAUUSD!$A$2:$A$2401,1)))</f>
        <v/>
      </c>
      <c r="D495" s="14">
        <f>IF($A495="","",INT((ROW()-2)/12)+1)</f>
        <v/>
      </c>
      <c r="E495" s="14">
        <f>IF(AND(E506&lt;&gt;"",D506=D494+1),E494+(E506-E494)*1/12,"")</f>
        <v/>
      </c>
      <c r="F495" s="14">
        <f>IF(AND(F506&lt;&gt;"",D506=D494+1),F494+(F506-F494)*1/12,"")</f>
        <v/>
      </c>
      <c r="G495" s="14">
        <f>IF(AND(G506&lt;&gt;"",D506=D494+1),G494+(G506-G494)*1/12,"")</f>
        <v/>
      </c>
      <c r="H495" s="14">
        <f>IF(AND(H506&lt;&gt;"",D506=D494+1),H494+(H506-H494)*1/12,"")</f>
        <v/>
      </c>
      <c r="I495" s="14">
        <f>IF(AND(L506&lt;&gt;"",D506=D494+1),I494+(I506-I494)*1/12,"")</f>
        <v/>
      </c>
      <c r="J495">
        <f>_xlfn.XLOOKUP($A495,ALGLIB_SSA_XAUUSD!$AA$2:$AA$2401,ALGLIB_SSA_XAUUSD!$P$2:$P$2401,"",0)</f>
        <v/>
      </c>
      <c r="K495">
        <f>_xlfn.XLOOKUP($A495,ALGLIB_SSA_XAUUSD!$AA$2:$AA$2401,ALGLIB_SSA_XAUUSD!$Q$2:$Q$2401,"",0)</f>
        <v/>
      </c>
      <c r="L495">
        <f>_xlfn.XLOOKUP($A495,ALGLIB_SSA_XAUUSD!$AA$2:$AA$2401,ALGLIB_SSA_XAUUSD!$R$2:$R$2401,"",0)</f>
        <v/>
      </c>
      <c r="M495">
        <f>_xlfn.XLOOKUP($A495,ALGLIB_SSA_XAUUSD!$AA$2:$AA$2401,ALGLIB_SSA_XAUUSD!$S$2:$S$2401,"",0)</f>
        <v/>
      </c>
      <c r="N495">
        <f>_xlfn.XLOOKUP($A495,ALGLIB_SSA_XAUUSD!$AA$2:$AA$2401,ALGLIB_SSA_XAUUSD!$T$2:$T$2401,"",0)</f>
        <v/>
      </c>
      <c r="O495">
        <f>_xlfn.XLOOKUP($A495,ALGLIB_SSA_XAUUSD!$AA$2:$AA$2401,ALGLIB_SSA_XAUUSD!$U$2:$U$2401,"",0)</f>
        <v/>
      </c>
      <c r="P495">
        <f>_xlfn.XLOOKUP($A495,ALGLIB_SSA_XAUUSD!$AA$2:$AA$2401,ALGLIB_SSA_XAUUSD!$V$2:$V$2401,"",0)</f>
        <v/>
      </c>
      <c r="S495">
        <f>A495</f>
        <v/>
      </c>
      <c r="T495">
        <f>J495</f>
        <v/>
      </c>
      <c r="U495">
        <f>K495</f>
        <v/>
      </c>
      <c r="V495" s="14">
        <f>IF($A495="","",MOD(ROW()-2,12)+1)</f>
        <v/>
      </c>
      <c r="W495">
        <f>L495</f>
        <v/>
      </c>
      <c r="X495" s="14">
        <f>IF(F495="","",F495)</f>
        <v/>
      </c>
      <c r="Y495" s="14">
        <f>IF(G495="","",G495)</f>
        <v/>
      </c>
      <c r="Z495">
        <f>M495</f>
        <v/>
      </c>
      <c r="AA495">
        <f>N495</f>
        <v/>
      </c>
      <c r="AB495" s="14">
        <f>IF(H495="","",H495)</f>
        <v/>
      </c>
      <c r="AC495">
        <f>O495</f>
        <v/>
      </c>
      <c r="AD495" s="14">
        <f>IF(I495="","",I495)</f>
        <v/>
      </c>
      <c r="AE495">
        <f>P495</f>
        <v/>
      </c>
      <c r="AH495">
        <f>IF(S495&lt;&gt;"",S495,AH494+900)</f>
        <v/>
      </c>
      <c r="AI495">
        <f>IF(T495&lt;&gt;"",T495,AI494)</f>
        <v/>
      </c>
      <c r="AJ495">
        <f>IF(U495&lt;&gt;"",U495,AJ494)</f>
        <v/>
      </c>
      <c r="AK495">
        <f>IF(W495&lt;&gt;"",W495,"")</f>
        <v/>
      </c>
      <c r="AL495" s="14">
        <f>IF(X495&lt;&gt;"",X495,"")</f>
        <v/>
      </c>
      <c r="AM495" s="14">
        <f>IF(Y495&lt;&gt;"",Y495,"")</f>
        <v/>
      </c>
      <c r="AN495" s="14">
        <f>IF(OR(AL495="",AM495=""),"",AL495-AM495)</f>
        <v/>
      </c>
      <c r="AO495">
        <f>IF(AN495="","",IF(AN495&gt;0,"Bullish","Bearish"))</f>
        <v/>
      </c>
      <c r="AP495">
        <f>IF(AO495="",AP494,AO495)</f>
        <v/>
      </c>
      <c r="AQ495" s="14">
        <f>IF(AB495&lt;&gt;"",AB495,"")</f>
        <v/>
      </c>
      <c r="AR495" s="14">
        <f>IF(AD495&lt;&gt;"",AD495,"")</f>
        <v/>
      </c>
      <c r="AS495">
        <f>IF(AS494+1=13,1,AS494+1)</f>
        <v/>
      </c>
      <c r="AT495">
        <f>IFERROR(IF(SLOPE($AQ$482:$AQ$493,$AS$482:$AS$493)&gt;0,MIN(3,ABS(SLOPE($AQ$482:$AQ$493,$AS$482:$AS$493))),IF(SLOPE($AQ$482:$AQ$493,$AS$482:$AS$493)&lt;-0.5,-0.5,0)),0)</f>
        <v/>
      </c>
      <c r="AU495">
        <f>IFERROR(IF(SLOPE($AR$482:$AR$493,$AS$482:$AS$493)&lt;0,MAX(-3,-ABS(SLOPE($AR$482:$AR$493,$AS$482:$AS$493))),IF(SLOPE($AR$482:$AR$493,$AS$482:$AS$493)&gt;0.5,0.5,0)),0)</f>
        <v/>
      </c>
      <c r="AV495">
        <f>($AQ$494+(AT495*(AS495-1)))</f>
        <v/>
      </c>
      <c r="AW495">
        <f>($AR$494+(AU495*(AS495-1)))</f>
        <v/>
      </c>
      <c r="AX495">
        <f>IF(AT495&gt;0,AV495+AT495,AV495)</f>
        <v/>
      </c>
      <c r="AY495">
        <f>IF(AU495&lt;0,AW495+AU495,AW495)</f>
        <v/>
      </c>
      <c r="BA495" s="14">
        <f>IFERROR(AX495-AQ495,"")</f>
        <v/>
      </c>
      <c r="BB495" s="14">
        <f>IFERROR(AY495-AR495,"")</f>
        <v/>
      </c>
      <c r="BD495">
        <f>AH495</f>
        <v/>
      </c>
      <c r="BE495">
        <f>AI495</f>
        <v/>
      </c>
      <c r="BF495">
        <f>AJ495</f>
        <v/>
      </c>
      <c r="BG495" s="14">
        <f>L495</f>
        <v/>
      </c>
      <c r="BH495" s="14">
        <f>IF(X495="","",X495)</f>
        <v/>
      </c>
      <c r="BI495" s="14">
        <f>IF(Y495="","",Y495)</f>
        <v/>
      </c>
      <c r="BJ495">
        <f>Z495</f>
        <v/>
      </c>
      <c r="BK495">
        <f>AA495</f>
        <v/>
      </c>
      <c r="BL495">
        <f>IFERROR(AX495,"")</f>
        <v/>
      </c>
      <c r="BM495">
        <f>IFERROR(AY495,"")</f>
        <v/>
      </c>
    </row>
    <row r="496" ht="14.25" customHeight="1">
      <c r="A496">
        <f>ALGLIB_SSA_XAUUSD!AA496</f>
        <v/>
      </c>
      <c r="B496">
        <f>IF($A496="","",INDEX(ALGLIB_SSA_XAUUSD!$B$2:$B$2401,MATCH($A496,ALGLIB_SSA_XAUUSD!$A$2:$A$2401,1)))</f>
        <v/>
      </c>
      <c r="C496">
        <f>IF($A496="","",INDEX(ALGLIB_SSA_XAUUSD!$C$2:$C$2401,MATCH($A496,ALGLIB_SSA_XAUUSD!$A$2:$A$2401,1)))</f>
        <v/>
      </c>
      <c r="D496" s="14">
        <f>IF($A496="","",INT((ROW()-2)/12)+1)</f>
        <v/>
      </c>
      <c r="E496" s="14">
        <f>IF(AND(E506&lt;&gt;"",D506=D494+1),E494+(E506-E494)*2/12,"")</f>
        <v/>
      </c>
      <c r="F496" s="14">
        <f>IF(AND(F506&lt;&gt;"",D506=D494+1),F494+(F506-F494)*2/12,"")</f>
        <v/>
      </c>
      <c r="G496" s="14">
        <f>IF(AND(G506&lt;&gt;"",D506=D494+1),G494+(G506-G494)*2/12,"")</f>
        <v/>
      </c>
      <c r="H496" s="14">
        <f>IF(AND(H506&lt;&gt;"",D506=D494+1),H494+(H506-H494)*2/12,"")</f>
        <v/>
      </c>
      <c r="I496" s="14">
        <f>IF(AND(L506&lt;&gt;"",D506=D494+1),I494+(I506-I494)*2/12,"")</f>
        <v/>
      </c>
      <c r="J496">
        <f>_xlfn.XLOOKUP($A496,ALGLIB_SSA_XAUUSD!$AA$2:$AA$2401,ALGLIB_SSA_XAUUSD!$P$2:$P$2401,"",0)</f>
        <v/>
      </c>
      <c r="K496">
        <f>_xlfn.XLOOKUP($A496,ALGLIB_SSA_XAUUSD!$AA$2:$AA$2401,ALGLIB_SSA_XAUUSD!$Q$2:$Q$2401,"",0)</f>
        <v/>
      </c>
      <c r="L496">
        <f>_xlfn.XLOOKUP($A496,ALGLIB_SSA_XAUUSD!$AA$2:$AA$2401,ALGLIB_SSA_XAUUSD!$R$2:$R$2401,"",0)</f>
        <v/>
      </c>
      <c r="M496">
        <f>_xlfn.XLOOKUP($A496,ALGLIB_SSA_XAUUSD!$AA$2:$AA$2401,ALGLIB_SSA_XAUUSD!$S$2:$S$2401,"",0)</f>
        <v/>
      </c>
      <c r="N496">
        <f>_xlfn.XLOOKUP($A496,ALGLIB_SSA_XAUUSD!$AA$2:$AA$2401,ALGLIB_SSA_XAUUSD!$T$2:$T$2401,"",0)</f>
        <v/>
      </c>
      <c r="O496">
        <f>_xlfn.XLOOKUP($A496,ALGLIB_SSA_XAUUSD!$AA$2:$AA$2401,ALGLIB_SSA_XAUUSD!$U$2:$U$2401,"",0)</f>
        <v/>
      </c>
      <c r="P496">
        <f>_xlfn.XLOOKUP($A496,ALGLIB_SSA_XAUUSD!$AA$2:$AA$2401,ALGLIB_SSA_XAUUSD!$V$2:$V$2401,"",0)</f>
        <v/>
      </c>
      <c r="S496">
        <f>A496</f>
        <v/>
      </c>
      <c r="T496">
        <f>J496</f>
        <v/>
      </c>
      <c r="U496">
        <f>K496</f>
        <v/>
      </c>
      <c r="V496" s="14">
        <f>IF($A496="","",MOD(ROW()-2,12)+1)</f>
        <v/>
      </c>
      <c r="W496">
        <f>L496</f>
        <v/>
      </c>
      <c r="X496" s="14">
        <f>IF(F496="","",F496)</f>
        <v/>
      </c>
      <c r="Y496" s="14">
        <f>IF(G496="","",G496)</f>
        <v/>
      </c>
      <c r="Z496">
        <f>M496</f>
        <v/>
      </c>
      <c r="AA496">
        <f>N496</f>
        <v/>
      </c>
      <c r="AB496" s="14">
        <f>IF(H496="","",H496)</f>
        <v/>
      </c>
      <c r="AC496">
        <f>O496</f>
        <v/>
      </c>
      <c r="AD496" s="14">
        <f>IF(I496="","",I496)</f>
        <v/>
      </c>
      <c r="AE496">
        <f>P496</f>
        <v/>
      </c>
      <c r="AH496">
        <f>IF(S496&lt;&gt;"",S496,AH495+900)</f>
        <v/>
      </c>
      <c r="AI496">
        <f>IF(T496&lt;&gt;"",T496,AI495)</f>
        <v/>
      </c>
      <c r="AJ496">
        <f>IF(U496&lt;&gt;"",U496,AJ495)</f>
        <v/>
      </c>
      <c r="AK496">
        <f>IF(W496&lt;&gt;"",W496,"")</f>
        <v/>
      </c>
      <c r="AL496" s="14">
        <f>IF(X496&lt;&gt;"",X496,"")</f>
        <v/>
      </c>
      <c r="AM496" s="14">
        <f>IF(Y496&lt;&gt;"",Y496,"")</f>
        <v/>
      </c>
      <c r="AN496" s="14">
        <f>IF(OR(AL496="",AM496=""),"",AL496-AM496)</f>
        <v/>
      </c>
      <c r="AO496">
        <f>IF(AN496="","",IF(AN496&gt;0,"Bullish","Bearish"))</f>
        <v/>
      </c>
      <c r="AP496">
        <f>IF(AO496="",AP495,AO496)</f>
        <v/>
      </c>
      <c r="AQ496" s="14">
        <f>IF(AB496&lt;&gt;"",AB496,"")</f>
        <v/>
      </c>
      <c r="AR496" s="14">
        <f>IF(AD496&lt;&gt;"",AD496,"")</f>
        <v/>
      </c>
      <c r="AS496">
        <f>IF(AS495+1=13,1,AS495+1)</f>
        <v/>
      </c>
      <c r="AT496">
        <f>IFERROR(IF(SLOPE($AQ$482:$AQ$493,$AS$482:$AS$493)&gt;0,MIN(3,ABS(SLOPE($AQ$482:$AQ$493,$AS$482:$AS$493))),IF(SLOPE($AQ$482:$AQ$493,$AS$482:$AS$493)&lt;-0.5,-0.5,0)),0)</f>
        <v/>
      </c>
      <c r="AU496">
        <f>IFERROR(IF(SLOPE($AR$482:$AR$493,$AS$482:$AS$493)&lt;0,MAX(-3,-ABS(SLOPE($AR$482:$AR$493,$AS$482:$AS$493))),IF(SLOPE($AR$482:$AR$493,$AS$482:$AS$493)&gt;0.5,0.5,0)),0)</f>
        <v/>
      </c>
      <c r="AV496">
        <f>($AQ$494+(AT496*(AS496-1)))</f>
        <v/>
      </c>
      <c r="AW496">
        <f>($AR$494+(AU496*(AS496-1)))</f>
        <v/>
      </c>
      <c r="AX496">
        <f>IF(AT496&gt;0,AV496+AT496,AV496)</f>
        <v/>
      </c>
      <c r="AY496">
        <f>IF(AU496&lt;0,AW496+AU496,AW496)</f>
        <v/>
      </c>
      <c r="BA496" s="14">
        <f>IFERROR(AX496-AQ496,"")</f>
        <v/>
      </c>
      <c r="BB496" s="14">
        <f>IFERROR(AY496-AR496,"")</f>
        <v/>
      </c>
      <c r="BD496">
        <f>AH496</f>
        <v/>
      </c>
      <c r="BE496">
        <f>AI496</f>
        <v/>
      </c>
      <c r="BF496">
        <f>AJ496</f>
        <v/>
      </c>
      <c r="BG496" s="14">
        <f>L496</f>
        <v/>
      </c>
      <c r="BH496" s="14">
        <f>IF(X496="","",X496)</f>
        <v/>
      </c>
      <c r="BI496" s="14">
        <f>IF(Y496="","",Y496)</f>
        <v/>
      </c>
      <c r="BJ496">
        <f>Z496</f>
        <v/>
      </c>
      <c r="BK496">
        <f>AA496</f>
        <v/>
      </c>
      <c r="BL496">
        <f>IFERROR(AX496,"")</f>
        <v/>
      </c>
      <c r="BM496">
        <f>IFERROR(AY496,"")</f>
        <v/>
      </c>
    </row>
    <row r="497" ht="14.25" customHeight="1">
      <c r="A497">
        <f>ALGLIB_SSA_XAUUSD!AA497</f>
        <v/>
      </c>
      <c r="B497">
        <f>IF($A497="","",INDEX(ALGLIB_SSA_XAUUSD!$B$2:$B$2401,MATCH($A497,ALGLIB_SSA_XAUUSD!$A$2:$A$2401,1)))</f>
        <v/>
      </c>
      <c r="C497">
        <f>IF($A497="","",INDEX(ALGLIB_SSA_XAUUSD!$C$2:$C$2401,MATCH($A497,ALGLIB_SSA_XAUUSD!$A$2:$A$2401,1)))</f>
        <v/>
      </c>
      <c r="D497" s="14">
        <f>IF($A497="","",INT((ROW()-2)/12)+1)</f>
        <v/>
      </c>
      <c r="E497" s="14">
        <f>IF(AND(E506&lt;&gt;"",D506=D494+1),E494+(E506-E494)*3/12,"")</f>
        <v/>
      </c>
      <c r="F497" s="14">
        <f>IF(AND(F506&lt;&gt;"",D506=D494+1),F494+(F506-F494)*3/12,"")</f>
        <v/>
      </c>
      <c r="G497" s="14">
        <f>IF(AND(G506&lt;&gt;"",D506=D494+1),G494+(G506-G494)*3/12,"")</f>
        <v/>
      </c>
      <c r="H497" s="14">
        <f>IF(AND(H506&lt;&gt;"",D506=D494+1),H494+(H506-H494)*3/12,"")</f>
        <v/>
      </c>
      <c r="I497" s="14">
        <f>IF(AND(L506&lt;&gt;"",D506=D494+1),I494+(I506-I494)*3/12,"")</f>
        <v/>
      </c>
      <c r="J497">
        <f>_xlfn.XLOOKUP($A497,ALGLIB_SSA_XAUUSD!$AA$2:$AA$2401,ALGLIB_SSA_XAUUSD!$P$2:$P$2401,"",0)</f>
        <v/>
      </c>
      <c r="K497">
        <f>_xlfn.XLOOKUP($A497,ALGLIB_SSA_XAUUSD!$AA$2:$AA$2401,ALGLIB_SSA_XAUUSD!$Q$2:$Q$2401,"",0)</f>
        <v/>
      </c>
      <c r="L497">
        <f>_xlfn.XLOOKUP($A497,ALGLIB_SSA_XAUUSD!$AA$2:$AA$2401,ALGLIB_SSA_XAUUSD!$R$2:$R$2401,"",0)</f>
        <v/>
      </c>
      <c r="M497">
        <f>_xlfn.XLOOKUP($A497,ALGLIB_SSA_XAUUSD!$AA$2:$AA$2401,ALGLIB_SSA_XAUUSD!$S$2:$S$2401,"",0)</f>
        <v/>
      </c>
      <c r="N497">
        <f>_xlfn.XLOOKUP($A497,ALGLIB_SSA_XAUUSD!$AA$2:$AA$2401,ALGLIB_SSA_XAUUSD!$T$2:$T$2401,"",0)</f>
        <v/>
      </c>
      <c r="O497">
        <f>_xlfn.XLOOKUP($A497,ALGLIB_SSA_XAUUSD!$AA$2:$AA$2401,ALGLIB_SSA_XAUUSD!$U$2:$U$2401,"",0)</f>
        <v/>
      </c>
      <c r="P497">
        <f>_xlfn.XLOOKUP($A497,ALGLIB_SSA_XAUUSD!$AA$2:$AA$2401,ALGLIB_SSA_XAUUSD!$V$2:$V$2401,"",0)</f>
        <v/>
      </c>
      <c r="S497">
        <f>A497</f>
        <v/>
      </c>
      <c r="T497">
        <f>J497</f>
        <v/>
      </c>
      <c r="U497">
        <f>K497</f>
        <v/>
      </c>
      <c r="V497" s="14">
        <f>IF($A497="","",MOD(ROW()-2,12)+1)</f>
        <v/>
      </c>
      <c r="W497">
        <f>L497</f>
        <v/>
      </c>
      <c r="X497" s="14">
        <f>IF(F497="","",F497)</f>
        <v/>
      </c>
      <c r="Y497" s="14">
        <f>IF(G497="","",G497)</f>
        <v/>
      </c>
      <c r="Z497">
        <f>M497</f>
        <v/>
      </c>
      <c r="AA497">
        <f>N497</f>
        <v/>
      </c>
      <c r="AB497" s="14">
        <f>IF(H497="","",H497)</f>
        <v/>
      </c>
      <c r="AC497">
        <f>O497</f>
        <v/>
      </c>
      <c r="AD497" s="14">
        <f>IF(I497="","",I497)</f>
        <v/>
      </c>
      <c r="AE497">
        <f>P497</f>
        <v/>
      </c>
      <c r="AH497">
        <f>IF(S497&lt;&gt;"",S497,AH496+900)</f>
        <v/>
      </c>
      <c r="AI497">
        <f>IF(T497&lt;&gt;"",T497,AI496)</f>
        <v/>
      </c>
      <c r="AJ497">
        <f>IF(U497&lt;&gt;"",U497,AJ496)</f>
        <v/>
      </c>
      <c r="AK497">
        <f>IF(W497&lt;&gt;"",W497,"")</f>
        <v/>
      </c>
      <c r="AL497" s="14">
        <f>IF(X497&lt;&gt;"",X497,"")</f>
        <v/>
      </c>
      <c r="AM497" s="14">
        <f>IF(Y497&lt;&gt;"",Y497,"")</f>
        <v/>
      </c>
      <c r="AN497" s="14">
        <f>IF(OR(AL497="",AM497=""),"",AL497-AM497)</f>
        <v/>
      </c>
      <c r="AO497">
        <f>IF(AN497="","",IF(AN497&gt;0,"Bullish","Bearish"))</f>
        <v/>
      </c>
      <c r="AP497">
        <f>IF(AO497="",AP496,AO497)</f>
        <v/>
      </c>
      <c r="AQ497" s="14">
        <f>IF(AB497&lt;&gt;"",AB497,"")</f>
        <v/>
      </c>
      <c r="AR497" s="14">
        <f>IF(AD497&lt;&gt;"",AD497,"")</f>
        <v/>
      </c>
      <c r="AS497">
        <f>IF(AS496+1=13,1,AS496+1)</f>
        <v/>
      </c>
      <c r="AT497">
        <f>IFERROR(IF(SLOPE($AQ$482:$AQ$493,$AS$482:$AS$493)&gt;0,MIN(3,ABS(SLOPE($AQ$482:$AQ$493,$AS$482:$AS$493))),IF(SLOPE($AQ$482:$AQ$493,$AS$482:$AS$493)&lt;-0.5,-0.5,0)),0)</f>
        <v/>
      </c>
      <c r="AU497">
        <f>IFERROR(IF(SLOPE($AR$482:$AR$493,$AS$482:$AS$493)&lt;0,MAX(-3,-ABS(SLOPE($AR$482:$AR$493,$AS$482:$AS$493))),IF(SLOPE($AR$482:$AR$493,$AS$482:$AS$493)&gt;0.5,0.5,0)),0)</f>
        <v/>
      </c>
      <c r="AV497">
        <f>($AQ$494+(AT497*(AS497-1)))</f>
        <v/>
      </c>
      <c r="AW497">
        <f>($AR$494+(AU497*(AS497-1)))</f>
        <v/>
      </c>
      <c r="AX497">
        <f>IF(AT497&gt;0,AV497+AT497,AV497)</f>
        <v/>
      </c>
      <c r="AY497">
        <f>IF(AU497&lt;0,AW497+AU497,AW497)</f>
        <v/>
      </c>
      <c r="BA497" s="14">
        <f>IFERROR(AX497-AQ497,"")</f>
        <v/>
      </c>
      <c r="BB497" s="14">
        <f>IFERROR(AY497-AR497,"")</f>
        <v/>
      </c>
      <c r="BD497">
        <f>AH497</f>
        <v/>
      </c>
      <c r="BE497">
        <f>AI497</f>
        <v/>
      </c>
      <c r="BF497">
        <f>AJ497</f>
        <v/>
      </c>
      <c r="BG497" s="14">
        <f>L497</f>
        <v/>
      </c>
      <c r="BH497" s="14">
        <f>IF(X497="","",X497)</f>
        <v/>
      </c>
      <c r="BI497" s="14">
        <f>IF(Y497="","",Y497)</f>
        <v/>
      </c>
      <c r="BJ497">
        <f>Z497</f>
        <v/>
      </c>
      <c r="BK497">
        <f>AA497</f>
        <v/>
      </c>
      <c r="BL497">
        <f>IFERROR(AX497,"")</f>
        <v/>
      </c>
      <c r="BM497">
        <f>IFERROR(AY497,"")</f>
        <v/>
      </c>
    </row>
    <row r="498" ht="14.25" customHeight="1">
      <c r="A498">
        <f>ALGLIB_SSA_XAUUSD!AA498</f>
        <v/>
      </c>
      <c r="B498">
        <f>IF($A498="","",INDEX(ALGLIB_SSA_XAUUSD!$B$2:$B$2401,MATCH($A498,ALGLIB_SSA_XAUUSD!$A$2:$A$2401,1)))</f>
        <v/>
      </c>
      <c r="C498">
        <f>IF($A498="","",INDEX(ALGLIB_SSA_XAUUSD!$C$2:$C$2401,MATCH($A498,ALGLIB_SSA_XAUUSD!$A$2:$A$2401,1)))</f>
        <v/>
      </c>
      <c r="D498" s="14">
        <f>IF($A498="","",INT((ROW()-2)/12)+1)</f>
        <v/>
      </c>
      <c r="E498" s="14">
        <f>IF(AND(E506&lt;&gt;"",D506=D494+1),E494+(E506-E494)*4/12,"")</f>
        <v/>
      </c>
      <c r="F498" s="14">
        <f>IF(AND(F506&lt;&gt;"",D506=D494+1),F494+(F506-F494)*4/12,"")</f>
        <v/>
      </c>
      <c r="G498" s="14">
        <f>IF(AND(G506&lt;&gt;"",D506=D494+1),G494+(G506-G494)*4/12,"")</f>
        <v/>
      </c>
      <c r="H498" s="14">
        <f>IF(AND(H506&lt;&gt;"",D506=D494+1),H494+(H506-H494)*4/12,"")</f>
        <v/>
      </c>
      <c r="I498" s="14">
        <f>IF(AND(L506&lt;&gt;"",D506=D494+1),I494+(I506-I494)*4/12,"")</f>
        <v/>
      </c>
      <c r="J498">
        <f>_xlfn.XLOOKUP($A498,ALGLIB_SSA_XAUUSD!$AA$2:$AA$2401,ALGLIB_SSA_XAUUSD!$P$2:$P$2401,"",0)</f>
        <v/>
      </c>
      <c r="K498">
        <f>_xlfn.XLOOKUP($A498,ALGLIB_SSA_XAUUSD!$AA$2:$AA$2401,ALGLIB_SSA_XAUUSD!$Q$2:$Q$2401,"",0)</f>
        <v/>
      </c>
      <c r="L498">
        <f>_xlfn.XLOOKUP($A498,ALGLIB_SSA_XAUUSD!$AA$2:$AA$2401,ALGLIB_SSA_XAUUSD!$R$2:$R$2401,"",0)</f>
        <v/>
      </c>
      <c r="M498">
        <f>_xlfn.XLOOKUP($A498,ALGLIB_SSA_XAUUSD!$AA$2:$AA$2401,ALGLIB_SSA_XAUUSD!$S$2:$S$2401,"",0)</f>
        <v/>
      </c>
      <c r="N498">
        <f>_xlfn.XLOOKUP($A498,ALGLIB_SSA_XAUUSD!$AA$2:$AA$2401,ALGLIB_SSA_XAUUSD!$T$2:$T$2401,"",0)</f>
        <v/>
      </c>
      <c r="O498">
        <f>_xlfn.XLOOKUP($A498,ALGLIB_SSA_XAUUSD!$AA$2:$AA$2401,ALGLIB_SSA_XAUUSD!$U$2:$U$2401,"",0)</f>
        <v/>
      </c>
      <c r="P498">
        <f>_xlfn.XLOOKUP($A498,ALGLIB_SSA_XAUUSD!$AA$2:$AA$2401,ALGLIB_SSA_XAUUSD!$V$2:$V$2401,"",0)</f>
        <v/>
      </c>
      <c r="S498">
        <f>A498</f>
        <v/>
      </c>
      <c r="T498">
        <f>J498</f>
        <v/>
      </c>
      <c r="U498">
        <f>K498</f>
        <v/>
      </c>
      <c r="V498" s="14">
        <f>IF($A498="","",MOD(ROW()-2,12)+1)</f>
        <v/>
      </c>
      <c r="W498">
        <f>L498</f>
        <v/>
      </c>
      <c r="X498" s="14">
        <f>IF(F498="","",F498)</f>
        <v/>
      </c>
      <c r="Y498" s="14">
        <f>IF(G498="","",G498)</f>
        <v/>
      </c>
      <c r="Z498">
        <f>M498</f>
        <v/>
      </c>
      <c r="AA498">
        <f>N498</f>
        <v/>
      </c>
      <c r="AB498" s="14">
        <f>IF(H498="","",H498)</f>
        <v/>
      </c>
      <c r="AC498">
        <f>O498</f>
        <v/>
      </c>
      <c r="AD498" s="14">
        <f>IF(I498="","",I498)</f>
        <v/>
      </c>
      <c r="AE498">
        <f>P498</f>
        <v/>
      </c>
      <c r="AH498">
        <f>IF(S498&lt;&gt;"",S498,AH497+900)</f>
        <v/>
      </c>
      <c r="AI498">
        <f>IF(T498&lt;&gt;"",T498,AI497)</f>
        <v/>
      </c>
      <c r="AJ498">
        <f>IF(U498&lt;&gt;"",U498,AJ497)</f>
        <v/>
      </c>
      <c r="AK498">
        <f>IF(W498&lt;&gt;"",W498,"")</f>
        <v/>
      </c>
      <c r="AL498" s="14">
        <f>IF(X498&lt;&gt;"",X498,"")</f>
        <v/>
      </c>
      <c r="AM498" s="14">
        <f>IF(Y498&lt;&gt;"",Y498,"")</f>
        <v/>
      </c>
      <c r="AN498" s="14">
        <f>IF(OR(AL498="",AM498=""),"",AL498-AM498)</f>
        <v/>
      </c>
      <c r="AO498">
        <f>IF(AN498="","",IF(AN498&gt;0,"Bullish","Bearish"))</f>
        <v/>
      </c>
      <c r="AP498">
        <f>IF(AO498="",AP497,AO498)</f>
        <v/>
      </c>
      <c r="AQ498" s="14">
        <f>IF(AB498&lt;&gt;"",AB498,"")</f>
        <v/>
      </c>
      <c r="AR498" s="14">
        <f>IF(AD498&lt;&gt;"",AD498,"")</f>
        <v/>
      </c>
      <c r="AS498">
        <f>IF(AS497+1=13,1,AS497+1)</f>
        <v/>
      </c>
      <c r="AT498">
        <f>IFERROR(IF(SLOPE($AQ$482:$AQ$493,$AS$482:$AS$493)&gt;0,MIN(3,ABS(SLOPE($AQ$482:$AQ$493,$AS$482:$AS$493))),IF(SLOPE($AQ$482:$AQ$493,$AS$482:$AS$493)&lt;-0.5,-0.5,0)),0)</f>
        <v/>
      </c>
      <c r="AU498">
        <f>IFERROR(IF(SLOPE($AR$482:$AR$493,$AS$482:$AS$493)&lt;0,MAX(-3,-ABS(SLOPE($AR$482:$AR$493,$AS$482:$AS$493))),IF(SLOPE($AR$482:$AR$493,$AS$482:$AS$493)&gt;0.5,0.5,0)),0)</f>
        <v/>
      </c>
      <c r="AV498">
        <f>($AQ$494+(AT498*(AS498-1)))</f>
        <v/>
      </c>
      <c r="AW498">
        <f>($AR$494+(AU498*(AS498-1)))</f>
        <v/>
      </c>
      <c r="AX498">
        <f>IF(AT498&gt;0,AV498+AT498,AV498)</f>
        <v/>
      </c>
      <c r="AY498">
        <f>IF(AU498&lt;0,AW498+AU498,AW498)</f>
        <v/>
      </c>
      <c r="BA498" s="14">
        <f>IFERROR(AX498-AQ498,"")</f>
        <v/>
      </c>
      <c r="BB498" s="14">
        <f>IFERROR(AY498-AR498,"")</f>
        <v/>
      </c>
      <c r="BD498">
        <f>AH498</f>
        <v/>
      </c>
      <c r="BE498">
        <f>AI498</f>
        <v/>
      </c>
      <c r="BF498">
        <f>AJ498</f>
        <v/>
      </c>
      <c r="BG498" s="14">
        <f>L498</f>
        <v/>
      </c>
      <c r="BH498" s="14">
        <f>IF(X498="","",X498)</f>
        <v/>
      </c>
      <c r="BI498" s="14">
        <f>IF(Y498="","",Y498)</f>
        <v/>
      </c>
      <c r="BJ498">
        <f>Z498</f>
        <v/>
      </c>
      <c r="BK498">
        <f>AA498</f>
        <v/>
      </c>
      <c r="BL498">
        <f>IFERROR(AX498,"")</f>
        <v/>
      </c>
      <c r="BM498">
        <f>IFERROR(AY498,"")</f>
        <v/>
      </c>
    </row>
    <row r="499" ht="14.25" customHeight="1">
      <c r="A499">
        <f>ALGLIB_SSA_XAUUSD!AA499</f>
        <v/>
      </c>
      <c r="B499">
        <f>IF($A499="","",INDEX(ALGLIB_SSA_XAUUSD!$B$2:$B$2401,MATCH($A499,ALGLIB_SSA_XAUUSD!$A$2:$A$2401,1)))</f>
        <v/>
      </c>
      <c r="C499">
        <f>IF($A499="","",INDEX(ALGLIB_SSA_XAUUSD!$C$2:$C$2401,MATCH($A499,ALGLIB_SSA_XAUUSD!$A$2:$A$2401,1)))</f>
        <v/>
      </c>
      <c r="D499" s="14">
        <f>IF($A499="","",INT((ROW()-2)/12)+1)</f>
        <v/>
      </c>
      <c r="E499" s="14">
        <f>IF(AND(E506&lt;&gt;"",D506=D494+1),E494+(E506-E494)*5/12,"")</f>
        <v/>
      </c>
      <c r="F499" s="14">
        <f>IF(AND(F506&lt;&gt;"",D506=D494+1),F494+(F506-F494)*5/12,"")</f>
        <v/>
      </c>
      <c r="G499" s="14">
        <f>IF(AND(G506&lt;&gt;"",D506=D494+1),G494+(G506-G494)*5/12,"")</f>
        <v/>
      </c>
      <c r="H499" s="14">
        <f>IF(AND(H506&lt;&gt;"",D506=D494+1),H494+(H506-H494)*5/12,"")</f>
        <v/>
      </c>
      <c r="I499" s="14">
        <f>IF(AND(L506&lt;&gt;"",D506=D494+1),I494+(I506-I494)*5/12,"")</f>
        <v/>
      </c>
      <c r="J499">
        <f>_xlfn.XLOOKUP($A499,ALGLIB_SSA_XAUUSD!$AA$2:$AA$2401,ALGLIB_SSA_XAUUSD!$P$2:$P$2401,"",0)</f>
        <v/>
      </c>
      <c r="K499">
        <f>_xlfn.XLOOKUP($A499,ALGLIB_SSA_XAUUSD!$AA$2:$AA$2401,ALGLIB_SSA_XAUUSD!$Q$2:$Q$2401,"",0)</f>
        <v/>
      </c>
      <c r="L499">
        <f>_xlfn.XLOOKUP($A499,ALGLIB_SSA_XAUUSD!$AA$2:$AA$2401,ALGLIB_SSA_XAUUSD!$R$2:$R$2401,"",0)</f>
        <v/>
      </c>
      <c r="M499">
        <f>_xlfn.XLOOKUP($A499,ALGLIB_SSA_XAUUSD!$AA$2:$AA$2401,ALGLIB_SSA_XAUUSD!$S$2:$S$2401,"",0)</f>
        <v/>
      </c>
      <c r="N499">
        <f>_xlfn.XLOOKUP($A499,ALGLIB_SSA_XAUUSD!$AA$2:$AA$2401,ALGLIB_SSA_XAUUSD!$T$2:$T$2401,"",0)</f>
        <v/>
      </c>
      <c r="O499">
        <f>_xlfn.XLOOKUP($A499,ALGLIB_SSA_XAUUSD!$AA$2:$AA$2401,ALGLIB_SSA_XAUUSD!$U$2:$U$2401,"",0)</f>
        <v/>
      </c>
      <c r="P499">
        <f>_xlfn.XLOOKUP($A499,ALGLIB_SSA_XAUUSD!$AA$2:$AA$2401,ALGLIB_SSA_XAUUSD!$V$2:$V$2401,"",0)</f>
        <v/>
      </c>
      <c r="S499">
        <f>A499</f>
        <v/>
      </c>
      <c r="T499">
        <f>J499</f>
        <v/>
      </c>
      <c r="U499">
        <f>K499</f>
        <v/>
      </c>
      <c r="V499" s="14">
        <f>IF($A499="","",MOD(ROW()-2,12)+1)</f>
        <v/>
      </c>
      <c r="W499">
        <f>L499</f>
        <v/>
      </c>
      <c r="X499" s="14">
        <f>IF(F499="","",F499)</f>
        <v/>
      </c>
      <c r="Y499" s="14">
        <f>IF(G499="","",G499)</f>
        <v/>
      </c>
      <c r="Z499">
        <f>M499</f>
        <v/>
      </c>
      <c r="AA499">
        <f>N499</f>
        <v/>
      </c>
      <c r="AB499" s="14">
        <f>IF(H499="","",H499)</f>
        <v/>
      </c>
      <c r="AC499">
        <f>O499</f>
        <v/>
      </c>
      <c r="AD499" s="14">
        <f>IF(I499="","",I499)</f>
        <v/>
      </c>
      <c r="AE499">
        <f>P499</f>
        <v/>
      </c>
      <c r="AH499">
        <f>IF(S499&lt;&gt;"",S499,AH498+900)</f>
        <v/>
      </c>
      <c r="AI499">
        <f>IF(T499&lt;&gt;"",T499,AI498)</f>
        <v/>
      </c>
      <c r="AJ499">
        <f>IF(U499&lt;&gt;"",U499,AJ498)</f>
        <v/>
      </c>
      <c r="AK499">
        <f>IF(W499&lt;&gt;"",W499,"")</f>
        <v/>
      </c>
      <c r="AL499" s="14">
        <f>IF(X499&lt;&gt;"",X499,"")</f>
        <v/>
      </c>
      <c r="AM499" s="14">
        <f>IF(Y499&lt;&gt;"",Y499,"")</f>
        <v/>
      </c>
      <c r="AN499" s="14">
        <f>IF(OR(AL499="",AM499=""),"",AL499-AM499)</f>
        <v/>
      </c>
      <c r="AO499">
        <f>IF(AN499="","",IF(AN499&gt;0,"Bullish","Bearish"))</f>
        <v/>
      </c>
      <c r="AP499">
        <f>IF(AO499="",AP498,AO499)</f>
        <v/>
      </c>
      <c r="AQ499" s="14">
        <f>IF(AB499&lt;&gt;"",AB499,"")</f>
        <v/>
      </c>
      <c r="AR499" s="14">
        <f>IF(AD499&lt;&gt;"",AD499,"")</f>
        <v/>
      </c>
      <c r="AS499">
        <f>IF(AS498+1=13,1,AS498+1)</f>
        <v/>
      </c>
      <c r="AT499">
        <f>IFERROR(IF(SLOPE($AQ$482:$AQ$493,$AS$482:$AS$493)&gt;0,MIN(3,ABS(SLOPE($AQ$482:$AQ$493,$AS$482:$AS$493))),IF(SLOPE($AQ$482:$AQ$493,$AS$482:$AS$493)&lt;-0.5,-0.5,0)),0)</f>
        <v/>
      </c>
      <c r="AU499">
        <f>IFERROR(IF(SLOPE($AR$482:$AR$493,$AS$482:$AS$493)&lt;0,MAX(-3,-ABS(SLOPE($AR$482:$AR$493,$AS$482:$AS$493))),IF(SLOPE($AR$482:$AR$493,$AS$482:$AS$493)&gt;0.5,0.5,0)),0)</f>
        <v/>
      </c>
      <c r="AV499">
        <f>($AQ$494+(AT499*(AS499-1)))</f>
        <v/>
      </c>
      <c r="AW499">
        <f>($AR$494+(AU499*(AS499-1)))</f>
        <v/>
      </c>
      <c r="AX499">
        <f>IF(AT499&gt;0,AV499+AT499,AV499)</f>
        <v/>
      </c>
      <c r="AY499">
        <f>IF(AU499&lt;0,AW499+AU499,AW499)</f>
        <v/>
      </c>
      <c r="BA499" s="14">
        <f>IFERROR(AX499-AQ499,"")</f>
        <v/>
      </c>
      <c r="BB499" s="14">
        <f>IFERROR(AY499-AR499,"")</f>
        <v/>
      </c>
      <c r="BD499">
        <f>AH499</f>
        <v/>
      </c>
      <c r="BE499">
        <f>AI499</f>
        <v/>
      </c>
      <c r="BF499">
        <f>AJ499</f>
        <v/>
      </c>
      <c r="BG499" s="14">
        <f>L499</f>
        <v/>
      </c>
      <c r="BH499" s="14">
        <f>IF(X499="","",X499)</f>
        <v/>
      </c>
      <c r="BI499" s="14">
        <f>IF(Y499="","",Y499)</f>
        <v/>
      </c>
      <c r="BJ499">
        <f>Z499</f>
        <v/>
      </c>
      <c r="BK499">
        <f>AA499</f>
        <v/>
      </c>
      <c r="BL499">
        <f>IFERROR(AX499,"")</f>
        <v/>
      </c>
      <c r="BM499">
        <f>IFERROR(AY499,"")</f>
        <v/>
      </c>
    </row>
    <row r="500" ht="14.25" customHeight="1">
      <c r="A500">
        <f>ALGLIB_SSA_XAUUSD!AA500</f>
        <v/>
      </c>
      <c r="B500">
        <f>IF($A500="","",INDEX(ALGLIB_SSA_XAUUSD!$B$2:$B$2401,MATCH($A500,ALGLIB_SSA_XAUUSD!$A$2:$A$2401,1)))</f>
        <v/>
      </c>
      <c r="C500">
        <f>IF($A500="","",INDEX(ALGLIB_SSA_XAUUSD!$C$2:$C$2401,MATCH($A500,ALGLIB_SSA_XAUUSD!$A$2:$A$2401,1)))</f>
        <v/>
      </c>
      <c r="D500" s="14">
        <f>IF($A500="","",INT((ROW()-2)/12)+1)</f>
        <v/>
      </c>
      <c r="E500" s="14">
        <f>IF(AND(E506&lt;&gt;"",D506=D494+1),E494+(E506-E494)*6/12,"")</f>
        <v/>
      </c>
      <c r="F500" s="14">
        <f>IF(AND(F506&lt;&gt;"",D506=D494+1),F494+(F506-F494)*6/12,"")</f>
        <v/>
      </c>
      <c r="G500" s="14">
        <f>IF(AND(G506&lt;&gt;"",D506=D494+1),G494+(G506-G494)*6/12,"")</f>
        <v/>
      </c>
      <c r="H500" s="14">
        <f>IF(AND(H506&lt;&gt;"",D506=D494+1),H494+(H506-H494)*6/12,"")</f>
        <v/>
      </c>
      <c r="I500" s="14">
        <f>IF(AND(L506&lt;&gt;"",D506=D494+1),I494+(I506-I494)*6/12,"")</f>
        <v/>
      </c>
      <c r="J500">
        <f>_xlfn.XLOOKUP($A500,ALGLIB_SSA_XAUUSD!$AA$2:$AA$2401,ALGLIB_SSA_XAUUSD!$P$2:$P$2401,"",0)</f>
        <v/>
      </c>
      <c r="K500">
        <f>_xlfn.XLOOKUP($A500,ALGLIB_SSA_XAUUSD!$AA$2:$AA$2401,ALGLIB_SSA_XAUUSD!$Q$2:$Q$2401,"",0)</f>
        <v/>
      </c>
      <c r="L500">
        <f>_xlfn.XLOOKUP($A500,ALGLIB_SSA_XAUUSD!$AA$2:$AA$2401,ALGLIB_SSA_XAUUSD!$R$2:$R$2401,"",0)</f>
        <v/>
      </c>
      <c r="M500">
        <f>_xlfn.XLOOKUP($A500,ALGLIB_SSA_XAUUSD!$AA$2:$AA$2401,ALGLIB_SSA_XAUUSD!$S$2:$S$2401,"",0)</f>
        <v/>
      </c>
      <c r="N500">
        <f>_xlfn.XLOOKUP($A500,ALGLIB_SSA_XAUUSD!$AA$2:$AA$2401,ALGLIB_SSA_XAUUSD!$T$2:$T$2401,"",0)</f>
        <v/>
      </c>
      <c r="O500">
        <f>_xlfn.XLOOKUP($A500,ALGLIB_SSA_XAUUSD!$AA$2:$AA$2401,ALGLIB_SSA_XAUUSD!$U$2:$U$2401,"",0)</f>
        <v/>
      </c>
      <c r="P500">
        <f>_xlfn.XLOOKUP($A500,ALGLIB_SSA_XAUUSD!$AA$2:$AA$2401,ALGLIB_SSA_XAUUSD!$V$2:$V$2401,"",0)</f>
        <v/>
      </c>
      <c r="S500">
        <f>A500</f>
        <v/>
      </c>
      <c r="T500">
        <f>J500</f>
        <v/>
      </c>
      <c r="U500">
        <f>K500</f>
        <v/>
      </c>
      <c r="V500" s="14">
        <f>IF($A500="","",MOD(ROW()-2,12)+1)</f>
        <v/>
      </c>
      <c r="W500">
        <f>L500</f>
        <v/>
      </c>
      <c r="X500" s="14">
        <f>IF(F500="","",F500)</f>
        <v/>
      </c>
      <c r="Y500" s="14">
        <f>IF(G500="","",G500)</f>
        <v/>
      </c>
      <c r="Z500">
        <f>M500</f>
        <v/>
      </c>
      <c r="AA500">
        <f>N500</f>
        <v/>
      </c>
      <c r="AB500" s="14">
        <f>IF(H500="","",H500)</f>
        <v/>
      </c>
      <c r="AC500">
        <f>O500</f>
        <v/>
      </c>
      <c r="AD500" s="14">
        <f>IF(I500="","",I500)</f>
        <v/>
      </c>
      <c r="AE500">
        <f>P500</f>
        <v/>
      </c>
      <c r="AH500">
        <f>IF(S500&lt;&gt;"",S500,AH499+900)</f>
        <v/>
      </c>
      <c r="AI500">
        <f>IF(T500&lt;&gt;"",T500,AI499)</f>
        <v/>
      </c>
      <c r="AJ500">
        <f>IF(U500&lt;&gt;"",U500,AJ499)</f>
        <v/>
      </c>
      <c r="AK500">
        <f>IF(W500&lt;&gt;"",W500,"")</f>
        <v/>
      </c>
      <c r="AL500" s="14">
        <f>IF(X500&lt;&gt;"",X500,"")</f>
        <v/>
      </c>
      <c r="AM500" s="14">
        <f>IF(Y500&lt;&gt;"",Y500,"")</f>
        <v/>
      </c>
      <c r="AN500" s="14">
        <f>IF(OR(AL500="",AM500=""),"",AL500-AM500)</f>
        <v/>
      </c>
      <c r="AO500">
        <f>IF(AN500="","",IF(AN500&gt;0,"Bullish","Bearish"))</f>
        <v/>
      </c>
      <c r="AP500">
        <f>IF(AO500="",AP499,AO500)</f>
        <v/>
      </c>
      <c r="AQ500" s="14">
        <f>IF(AB500&lt;&gt;"",AB500,"")</f>
        <v/>
      </c>
      <c r="AR500" s="14">
        <f>IF(AD500&lt;&gt;"",AD500,"")</f>
        <v/>
      </c>
      <c r="AS500">
        <f>IF(AS499+1=13,1,AS499+1)</f>
        <v/>
      </c>
      <c r="AT500">
        <f>IFERROR(IF(SLOPE($AQ$482:$AQ$493,$AS$482:$AS$493)&gt;0,MIN(3,ABS(SLOPE($AQ$482:$AQ$493,$AS$482:$AS$493))),IF(SLOPE($AQ$482:$AQ$493,$AS$482:$AS$493)&lt;-0.5,-0.5,0)),0)</f>
        <v/>
      </c>
      <c r="AU500">
        <f>IFERROR(IF(SLOPE($AR$482:$AR$493,$AS$482:$AS$493)&lt;0,MAX(-3,-ABS(SLOPE($AR$482:$AR$493,$AS$482:$AS$493))),IF(SLOPE($AR$482:$AR$493,$AS$482:$AS$493)&gt;0.5,0.5,0)),0)</f>
        <v/>
      </c>
      <c r="AV500">
        <f>($AQ$494+(AT500*(AS500-1)))</f>
        <v/>
      </c>
      <c r="AW500">
        <f>($AR$494+(AU500*(AS500-1)))</f>
        <v/>
      </c>
      <c r="AX500">
        <f>IF(AT500&gt;0,AV500+AT500,AV500)</f>
        <v/>
      </c>
      <c r="AY500">
        <f>IF(AU500&lt;0,AW500+AU500,AW500)</f>
        <v/>
      </c>
      <c r="BA500" s="14">
        <f>IFERROR(AX500-AQ500,"")</f>
        <v/>
      </c>
      <c r="BB500" s="14">
        <f>IFERROR(AY500-AR500,"")</f>
        <v/>
      </c>
      <c r="BD500">
        <f>AH500</f>
        <v/>
      </c>
      <c r="BE500">
        <f>AI500</f>
        <v/>
      </c>
      <c r="BF500">
        <f>AJ500</f>
        <v/>
      </c>
      <c r="BG500" s="14">
        <f>L500</f>
        <v/>
      </c>
      <c r="BH500" s="14">
        <f>IF(X500="","",X500)</f>
        <v/>
      </c>
      <c r="BI500" s="14">
        <f>IF(Y500="","",Y500)</f>
        <v/>
      </c>
      <c r="BJ500">
        <f>Z500</f>
        <v/>
      </c>
      <c r="BK500">
        <f>AA500</f>
        <v/>
      </c>
      <c r="BL500">
        <f>IFERROR(AX500,"")</f>
        <v/>
      </c>
      <c r="BM500">
        <f>IFERROR(AY500,"")</f>
        <v/>
      </c>
    </row>
    <row r="501" ht="14.25" customHeight="1">
      <c r="A501">
        <f>ALGLIB_SSA_XAUUSD!AA501</f>
        <v/>
      </c>
      <c r="B501">
        <f>IF($A501="","",INDEX(ALGLIB_SSA_XAUUSD!$B$2:$B$2401,MATCH($A501,ALGLIB_SSA_XAUUSD!$A$2:$A$2401,1)))</f>
        <v/>
      </c>
      <c r="C501">
        <f>IF($A501="","",INDEX(ALGLIB_SSA_XAUUSD!$C$2:$C$2401,MATCH($A501,ALGLIB_SSA_XAUUSD!$A$2:$A$2401,1)))</f>
        <v/>
      </c>
      <c r="D501" s="14">
        <f>IF($A501="","",INT((ROW()-2)/12)+1)</f>
        <v/>
      </c>
      <c r="E501" s="14">
        <f>IF(AND(E506&lt;&gt;"",D506=D494+1),E494+(E506-E494)*7/12,"")</f>
        <v/>
      </c>
      <c r="F501" s="14">
        <f>IF(AND(F506&lt;&gt;"",D506=D494+1),F494+(F506-F494)*7/12,"")</f>
        <v/>
      </c>
      <c r="G501" s="14">
        <f>IF(AND(G506&lt;&gt;"",D506=D494+1),G494+(G506-G494)*7/12,"")</f>
        <v/>
      </c>
      <c r="H501" s="14">
        <f>IF(AND(H506&lt;&gt;"",D506=D494+1),H494+(H506-H494)*7/12,"")</f>
        <v/>
      </c>
      <c r="I501" s="14">
        <f>IF(AND(L506&lt;&gt;"",D506=D494+1),I494+(I506-I494)*7/12,"")</f>
        <v/>
      </c>
      <c r="J501">
        <f>_xlfn.XLOOKUP($A501,ALGLIB_SSA_XAUUSD!$AA$2:$AA$2401,ALGLIB_SSA_XAUUSD!$P$2:$P$2401,"",0)</f>
        <v/>
      </c>
      <c r="K501">
        <f>_xlfn.XLOOKUP($A501,ALGLIB_SSA_XAUUSD!$AA$2:$AA$2401,ALGLIB_SSA_XAUUSD!$Q$2:$Q$2401,"",0)</f>
        <v/>
      </c>
      <c r="L501">
        <f>_xlfn.XLOOKUP($A501,ALGLIB_SSA_XAUUSD!$AA$2:$AA$2401,ALGLIB_SSA_XAUUSD!$R$2:$R$2401,"",0)</f>
        <v/>
      </c>
      <c r="M501">
        <f>_xlfn.XLOOKUP($A501,ALGLIB_SSA_XAUUSD!$AA$2:$AA$2401,ALGLIB_SSA_XAUUSD!$S$2:$S$2401,"",0)</f>
        <v/>
      </c>
      <c r="N501">
        <f>_xlfn.XLOOKUP($A501,ALGLIB_SSA_XAUUSD!$AA$2:$AA$2401,ALGLIB_SSA_XAUUSD!$T$2:$T$2401,"",0)</f>
        <v/>
      </c>
      <c r="O501">
        <f>_xlfn.XLOOKUP($A501,ALGLIB_SSA_XAUUSD!$AA$2:$AA$2401,ALGLIB_SSA_XAUUSD!$U$2:$U$2401,"",0)</f>
        <v/>
      </c>
      <c r="P501">
        <f>_xlfn.XLOOKUP($A501,ALGLIB_SSA_XAUUSD!$AA$2:$AA$2401,ALGLIB_SSA_XAUUSD!$V$2:$V$2401,"",0)</f>
        <v/>
      </c>
      <c r="S501">
        <f>A501</f>
        <v/>
      </c>
      <c r="T501">
        <f>J501</f>
        <v/>
      </c>
      <c r="U501">
        <f>K501</f>
        <v/>
      </c>
      <c r="V501" s="14">
        <f>IF($A501="","",MOD(ROW()-2,12)+1)</f>
        <v/>
      </c>
      <c r="W501">
        <f>L501</f>
        <v/>
      </c>
      <c r="X501" s="14">
        <f>IF(F501="","",F501)</f>
        <v/>
      </c>
      <c r="Y501" s="14">
        <f>IF(G501="","",G501)</f>
        <v/>
      </c>
      <c r="Z501">
        <f>M501</f>
        <v/>
      </c>
      <c r="AA501">
        <f>N501</f>
        <v/>
      </c>
      <c r="AB501" s="14">
        <f>IF(H501="","",H501)</f>
        <v/>
      </c>
      <c r="AC501">
        <f>O501</f>
        <v/>
      </c>
      <c r="AD501" s="14">
        <f>IF(I501="","",I501)</f>
        <v/>
      </c>
      <c r="AE501">
        <f>P501</f>
        <v/>
      </c>
      <c r="AH501">
        <f>IF(S501&lt;&gt;"",S501,AH500+900)</f>
        <v/>
      </c>
      <c r="AI501">
        <f>IF(T501&lt;&gt;"",T501,AI500)</f>
        <v/>
      </c>
      <c r="AJ501">
        <f>IF(U501&lt;&gt;"",U501,AJ500)</f>
        <v/>
      </c>
      <c r="AK501">
        <f>IF(W501&lt;&gt;"",W501,"")</f>
        <v/>
      </c>
      <c r="AL501" s="14">
        <f>IF(X501&lt;&gt;"",X501,"")</f>
        <v/>
      </c>
      <c r="AM501" s="14">
        <f>IF(Y501&lt;&gt;"",Y501,"")</f>
        <v/>
      </c>
      <c r="AN501" s="14">
        <f>IF(OR(AL501="",AM501=""),"",AL501-AM501)</f>
        <v/>
      </c>
      <c r="AO501">
        <f>IF(AN501="","",IF(AN501&gt;0,"Bullish","Bearish"))</f>
        <v/>
      </c>
      <c r="AP501">
        <f>IF(AO501="",AP500,AO501)</f>
        <v/>
      </c>
      <c r="AQ501" s="14">
        <f>IF(AB501&lt;&gt;"",AB501,"")</f>
        <v/>
      </c>
      <c r="AR501" s="14">
        <f>IF(AD501&lt;&gt;"",AD501,"")</f>
        <v/>
      </c>
      <c r="AS501">
        <f>IF(AS500+1=13,1,AS500+1)</f>
        <v/>
      </c>
      <c r="AT501">
        <f>IFERROR(IF(SLOPE($AQ$482:$AQ$493,$AS$482:$AS$493)&gt;0,MIN(3,ABS(SLOPE($AQ$482:$AQ$493,$AS$482:$AS$493))),IF(SLOPE($AQ$482:$AQ$493,$AS$482:$AS$493)&lt;-0.5,-0.5,0)),0)</f>
        <v/>
      </c>
      <c r="AU501">
        <f>IFERROR(IF(SLOPE($AR$482:$AR$493,$AS$482:$AS$493)&lt;0,MAX(-3,-ABS(SLOPE($AR$482:$AR$493,$AS$482:$AS$493))),IF(SLOPE($AR$482:$AR$493,$AS$482:$AS$493)&gt;0.5,0.5,0)),0)</f>
        <v/>
      </c>
      <c r="AV501">
        <f>($AQ$494+(AT501*(AS501-1)))</f>
        <v/>
      </c>
      <c r="AW501">
        <f>($AR$494+(AU501*(AS501-1)))</f>
        <v/>
      </c>
      <c r="AX501">
        <f>IF(AT501&gt;0,AV501+AT501,AV501)</f>
        <v/>
      </c>
      <c r="AY501">
        <f>IF(AU501&lt;0,AW501+AU501,AW501)</f>
        <v/>
      </c>
      <c r="BA501" s="14">
        <f>IFERROR(AX501-AQ501,"")</f>
        <v/>
      </c>
      <c r="BB501" s="14">
        <f>IFERROR(AY501-AR501,"")</f>
        <v/>
      </c>
      <c r="BD501">
        <f>AH501</f>
        <v/>
      </c>
      <c r="BE501">
        <f>AI501</f>
        <v/>
      </c>
      <c r="BF501">
        <f>AJ501</f>
        <v/>
      </c>
      <c r="BG501" s="14">
        <f>L501</f>
        <v/>
      </c>
      <c r="BH501" s="14">
        <f>IF(X501="","",X501)</f>
        <v/>
      </c>
      <c r="BI501" s="14">
        <f>IF(Y501="","",Y501)</f>
        <v/>
      </c>
      <c r="BJ501">
        <f>Z501</f>
        <v/>
      </c>
      <c r="BK501">
        <f>AA501</f>
        <v/>
      </c>
      <c r="BL501">
        <f>IFERROR(AX501,"")</f>
        <v/>
      </c>
      <c r="BM501">
        <f>IFERROR(AY501,"")</f>
        <v/>
      </c>
    </row>
    <row r="502" ht="14.25" customHeight="1">
      <c r="A502">
        <f>ALGLIB_SSA_XAUUSD!AA502</f>
        <v/>
      </c>
      <c r="B502">
        <f>IF($A502="","",INDEX(ALGLIB_SSA_XAUUSD!$B$2:$B$2401,MATCH($A502,ALGLIB_SSA_XAUUSD!$A$2:$A$2401,1)))</f>
        <v/>
      </c>
      <c r="C502">
        <f>IF($A502="","",INDEX(ALGLIB_SSA_XAUUSD!$C$2:$C$2401,MATCH($A502,ALGLIB_SSA_XAUUSD!$A$2:$A$2401,1)))</f>
        <v/>
      </c>
      <c r="D502" s="14">
        <f>IF($A502="","",INT((ROW()-2)/12)+1)</f>
        <v/>
      </c>
      <c r="E502" s="14">
        <f>IF(AND(E506&lt;&gt;"",D506=D494+1),E494+(E506-E494)*8/12,"")</f>
        <v/>
      </c>
      <c r="F502" s="14">
        <f>IF(AND(F506&lt;&gt;"",D506=D494+1),F494+(F506-F494)*8/12,"")</f>
        <v/>
      </c>
      <c r="G502" s="14">
        <f>IF(AND(G506&lt;&gt;"",D506=D494+1),G494+(G506-G494)*8/12,"")</f>
        <v/>
      </c>
      <c r="H502" s="14">
        <f>IF(AND(H506&lt;&gt;"",D506=D494+1),H494+(H506-H494)*8/12,"")</f>
        <v/>
      </c>
      <c r="I502" s="14">
        <f>IF(AND(L506&lt;&gt;"",D506=D494+1),I494+(I506-I494)*8/12,"")</f>
        <v/>
      </c>
      <c r="J502">
        <f>_xlfn.XLOOKUP($A502,ALGLIB_SSA_XAUUSD!$AA$2:$AA$2401,ALGLIB_SSA_XAUUSD!$P$2:$P$2401,"",0)</f>
        <v/>
      </c>
      <c r="K502">
        <f>_xlfn.XLOOKUP($A502,ALGLIB_SSA_XAUUSD!$AA$2:$AA$2401,ALGLIB_SSA_XAUUSD!$Q$2:$Q$2401,"",0)</f>
        <v/>
      </c>
      <c r="L502">
        <f>_xlfn.XLOOKUP($A502,ALGLIB_SSA_XAUUSD!$AA$2:$AA$2401,ALGLIB_SSA_XAUUSD!$R$2:$R$2401,"",0)</f>
        <v/>
      </c>
      <c r="M502">
        <f>_xlfn.XLOOKUP($A502,ALGLIB_SSA_XAUUSD!$AA$2:$AA$2401,ALGLIB_SSA_XAUUSD!$S$2:$S$2401,"",0)</f>
        <v/>
      </c>
      <c r="N502">
        <f>_xlfn.XLOOKUP($A502,ALGLIB_SSA_XAUUSD!$AA$2:$AA$2401,ALGLIB_SSA_XAUUSD!$T$2:$T$2401,"",0)</f>
        <v/>
      </c>
      <c r="O502">
        <f>_xlfn.XLOOKUP($A502,ALGLIB_SSA_XAUUSD!$AA$2:$AA$2401,ALGLIB_SSA_XAUUSD!$U$2:$U$2401,"",0)</f>
        <v/>
      </c>
      <c r="P502">
        <f>_xlfn.XLOOKUP($A502,ALGLIB_SSA_XAUUSD!$AA$2:$AA$2401,ALGLIB_SSA_XAUUSD!$V$2:$V$2401,"",0)</f>
        <v/>
      </c>
      <c r="S502">
        <f>A502</f>
        <v/>
      </c>
      <c r="T502">
        <f>J502</f>
        <v/>
      </c>
      <c r="U502">
        <f>K502</f>
        <v/>
      </c>
      <c r="V502" s="14">
        <f>IF($A502="","",MOD(ROW()-2,12)+1)</f>
        <v/>
      </c>
      <c r="W502">
        <f>L502</f>
        <v/>
      </c>
      <c r="X502" s="14">
        <f>IF(F502="","",F502)</f>
        <v/>
      </c>
      <c r="Y502" s="14">
        <f>IF(G502="","",G502)</f>
        <v/>
      </c>
      <c r="Z502">
        <f>M502</f>
        <v/>
      </c>
      <c r="AA502">
        <f>N502</f>
        <v/>
      </c>
      <c r="AB502" s="14">
        <f>IF(H502="","",H502)</f>
        <v/>
      </c>
      <c r="AC502">
        <f>O502</f>
        <v/>
      </c>
      <c r="AD502" s="14">
        <f>IF(I502="","",I502)</f>
        <v/>
      </c>
      <c r="AE502">
        <f>P502</f>
        <v/>
      </c>
      <c r="AH502">
        <f>IF(S502&lt;&gt;"",S502,AH501+900)</f>
        <v/>
      </c>
      <c r="AI502">
        <f>IF(T502&lt;&gt;"",T502,AI501)</f>
        <v/>
      </c>
      <c r="AJ502">
        <f>IF(U502&lt;&gt;"",U502,AJ501)</f>
        <v/>
      </c>
      <c r="AK502">
        <f>IF(W502&lt;&gt;"",W502,"")</f>
        <v/>
      </c>
      <c r="AL502" s="14">
        <f>IF(X502&lt;&gt;"",X502,"")</f>
        <v/>
      </c>
      <c r="AM502" s="14">
        <f>IF(Y502&lt;&gt;"",Y502,"")</f>
        <v/>
      </c>
      <c r="AN502" s="14">
        <f>IF(OR(AL502="",AM502=""),"",AL502-AM502)</f>
        <v/>
      </c>
      <c r="AO502">
        <f>IF(AN502="","",IF(AN502&gt;0,"Bullish","Bearish"))</f>
        <v/>
      </c>
      <c r="AP502">
        <f>IF(AO502="",AP501,AO502)</f>
        <v/>
      </c>
      <c r="AQ502" s="14">
        <f>IF(AB502&lt;&gt;"",AB502,"")</f>
        <v/>
      </c>
      <c r="AR502" s="14">
        <f>IF(AD502&lt;&gt;"",AD502,"")</f>
        <v/>
      </c>
      <c r="AS502">
        <f>IF(AS501+1=13,1,AS501+1)</f>
        <v/>
      </c>
      <c r="AT502">
        <f>IFERROR(IF(SLOPE($AQ$482:$AQ$493,$AS$482:$AS$493)&gt;0,MIN(3,ABS(SLOPE($AQ$482:$AQ$493,$AS$482:$AS$493))),IF(SLOPE($AQ$482:$AQ$493,$AS$482:$AS$493)&lt;-0.5,-0.5,0)),0)</f>
        <v/>
      </c>
      <c r="AU502">
        <f>IFERROR(IF(SLOPE($AR$482:$AR$493,$AS$482:$AS$493)&lt;0,MAX(-3,-ABS(SLOPE($AR$482:$AR$493,$AS$482:$AS$493))),IF(SLOPE($AR$482:$AR$493,$AS$482:$AS$493)&gt;0.5,0.5,0)),0)</f>
        <v/>
      </c>
      <c r="AV502">
        <f>($AQ$494+(AT502*(AS502-1)))</f>
        <v/>
      </c>
      <c r="AW502">
        <f>($AR$494+(AU502*(AS502-1)))</f>
        <v/>
      </c>
      <c r="AX502">
        <f>IF(AT502&gt;0,AV502+AT502,AV502)</f>
        <v/>
      </c>
      <c r="AY502">
        <f>IF(AU502&lt;0,AW502+AU502,AW502)</f>
        <v/>
      </c>
      <c r="BA502" s="14">
        <f>IFERROR(AX502-AQ502,"")</f>
        <v/>
      </c>
      <c r="BB502" s="14">
        <f>IFERROR(AY502-AR502,"")</f>
        <v/>
      </c>
      <c r="BD502">
        <f>AH502</f>
        <v/>
      </c>
      <c r="BE502">
        <f>AI502</f>
        <v/>
      </c>
      <c r="BF502">
        <f>AJ502</f>
        <v/>
      </c>
      <c r="BG502" s="14">
        <f>L502</f>
        <v/>
      </c>
      <c r="BH502" s="14">
        <f>IF(X502="","",X502)</f>
        <v/>
      </c>
      <c r="BI502" s="14">
        <f>IF(Y502="","",Y502)</f>
        <v/>
      </c>
      <c r="BJ502">
        <f>Z502</f>
        <v/>
      </c>
      <c r="BK502">
        <f>AA502</f>
        <v/>
      </c>
      <c r="BL502">
        <f>IFERROR(AX502,"")</f>
        <v/>
      </c>
      <c r="BM502">
        <f>IFERROR(AY502,"")</f>
        <v/>
      </c>
    </row>
    <row r="503" ht="14.25" customHeight="1">
      <c r="A503">
        <f>ALGLIB_SSA_XAUUSD!AA503</f>
        <v/>
      </c>
      <c r="B503">
        <f>IF($A503="","",INDEX(ALGLIB_SSA_XAUUSD!$B$2:$B$2401,MATCH($A503,ALGLIB_SSA_XAUUSD!$A$2:$A$2401,1)))</f>
        <v/>
      </c>
      <c r="C503">
        <f>IF($A503="","",INDEX(ALGLIB_SSA_XAUUSD!$C$2:$C$2401,MATCH($A503,ALGLIB_SSA_XAUUSD!$A$2:$A$2401,1)))</f>
        <v/>
      </c>
      <c r="D503" s="14">
        <f>IF($A503="","",INT((ROW()-2)/12)+1)</f>
        <v/>
      </c>
      <c r="E503" s="14">
        <f>IF(AND(E506&lt;&gt;"",D506=D494+1),E494+(E506-E494)*9/12,"")</f>
        <v/>
      </c>
      <c r="F503" s="14">
        <f>IF(AND(F506&lt;&gt;"",D506=D494+1),F494+(F506-F494)*9/12,"")</f>
        <v/>
      </c>
      <c r="G503" s="14">
        <f>IF(AND(G506&lt;&gt;"",D506=D494+1),G494+(G506-G494)*9/12,"")</f>
        <v/>
      </c>
      <c r="H503" s="14">
        <f>IF(AND(H506&lt;&gt;"",D506=D494+1),H494+(H506-H494)*9/12,"")</f>
        <v/>
      </c>
      <c r="I503" s="14">
        <f>IF(AND(L506&lt;&gt;"",D506=D494+1),I494+(I506-I494)*9/12,"")</f>
        <v/>
      </c>
      <c r="J503">
        <f>_xlfn.XLOOKUP($A503,ALGLIB_SSA_XAUUSD!$AA$2:$AA$2401,ALGLIB_SSA_XAUUSD!$P$2:$P$2401,"",0)</f>
        <v/>
      </c>
      <c r="K503">
        <f>_xlfn.XLOOKUP($A503,ALGLIB_SSA_XAUUSD!$AA$2:$AA$2401,ALGLIB_SSA_XAUUSD!$Q$2:$Q$2401,"",0)</f>
        <v/>
      </c>
      <c r="L503">
        <f>_xlfn.XLOOKUP($A503,ALGLIB_SSA_XAUUSD!$AA$2:$AA$2401,ALGLIB_SSA_XAUUSD!$R$2:$R$2401,"",0)</f>
        <v/>
      </c>
      <c r="M503">
        <f>_xlfn.XLOOKUP($A503,ALGLIB_SSA_XAUUSD!$AA$2:$AA$2401,ALGLIB_SSA_XAUUSD!$S$2:$S$2401,"",0)</f>
        <v/>
      </c>
      <c r="N503">
        <f>_xlfn.XLOOKUP($A503,ALGLIB_SSA_XAUUSD!$AA$2:$AA$2401,ALGLIB_SSA_XAUUSD!$T$2:$T$2401,"",0)</f>
        <v/>
      </c>
      <c r="O503">
        <f>_xlfn.XLOOKUP($A503,ALGLIB_SSA_XAUUSD!$AA$2:$AA$2401,ALGLIB_SSA_XAUUSD!$U$2:$U$2401,"",0)</f>
        <v/>
      </c>
      <c r="P503">
        <f>_xlfn.XLOOKUP($A503,ALGLIB_SSA_XAUUSD!$AA$2:$AA$2401,ALGLIB_SSA_XAUUSD!$V$2:$V$2401,"",0)</f>
        <v/>
      </c>
      <c r="S503">
        <f>A503</f>
        <v/>
      </c>
      <c r="T503">
        <f>J503</f>
        <v/>
      </c>
      <c r="U503">
        <f>K503</f>
        <v/>
      </c>
      <c r="V503" s="14">
        <f>IF($A503="","",MOD(ROW()-2,12)+1)</f>
        <v/>
      </c>
      <c r="W503">
        <f>L503</f>
        <v/>
      </c>
      <c r="X503" s="14">
        <f>IF(F503="","",F503)</f>
        <v/>
      </c>
      <c r="Y503" s="14">
        <f>IF(G503="","",G503)</f>
        <v/>
      </c>
      <c r="Z503">
        <f>M503</f>
        <v/>
      </c>
      <c r="AA503">
        <f>N503</f>
        <v/>
      </c>
      <c r="AB503" s="14">
        <f>IF(H503="","",H503)</f>
        <v/>
      </c>
      <c r="AC503">
        <f>O503</f>
        <v/>
      </c>
      <c r="AD503" s="14">
        <f>IF(I503="","",I503)</f>
        <v/>
      </c>
      <c r="AE503">
        <f>P503</f>
        <v/>
      </c>
      <c r="AH503">
        <f>IF(S503&lt;&gt;"",S503,AH502+900)</f>
        <v/>
      </c>
      <c r="AI503">
        <f>IF(T503&lt;&gt;"",T503,AI502)</f>
        <v/>
      </c>
      <c r="AJ503">
        <f>IF(U503&lt;&gt;"",U503,AJ502)</f>
        <v/>
      </c>
      <c r="AK503">
        <f>IF(W503&lt;&gt;"",W503,"")</f>
        <v/>
      </c>
      <c r="AL503" s="14">
        <f>IF(X503&lt;&gt;"",X503,"")</f>
        <v/>
      </c>
      <c r="AM503" s="14">
        <f>IF(Y503&lt;&gt;"",Y503,"")</f>
        <v/>
      </c>
      <c r="AN503" s="14">
        <f>IF(OR(AL503="",AM503=""),"",AL503-AM503)</f>
        <v/>
      </c>
      <c r="AO503">
        <f>IF(AN503="","",IF(AN503&gt;0,"Bullish","Bearish"))</f>
        <v/>
      </c>
      <c r="AP503">
        <f>IF(AO503="",AP502,AO503)</f>
        <v/>
      </c>
      <c r="AQ503" s="14">
        <f>IF(AB503&lt;&gt;"",AB503,"")</f>
        <v/>
      </c>
      <c r="AR503" s="14">
        <f>IF(AD503&lt;&gt;"",AD503,"")</f>
        <v/>
      </c>
      <c r="AS503">
        <f>IF(AS502+1=13,1,AS502+1)</f>
        <v/>
      </c>
      <c r="AT503">
        <f>IFERROR(IF(SLOPE($AQ$482:$AQ$493,$AS$482:$AS$493)&gt;0,MIN(3,ABS(SLOPE($AQ$482:$AQ$493,$AS$482:$AS$493))),IF(SLOPE($AQ$482:$AQ$493,$AS$482:$AS$493)&lt;-0.5,-0.5,0)),0)</f>
        <v/>
      </c>
      <c r="AU503">
        <f>IFERROR(IF(SLOPE($AR$482:$AR$493,$AS$482:$AS$493)&lt;0,MAX(-3,-ABS(SLOPE($AR$482:$AR$493,$AS$482:$AS$493))),IF(SLOPE($AR$482:$AR$493,$AS$482:$AS$493)&gt;0.5,0.5,0)),0)</f>
        <v/>
      </c>
      <c r="AV503">
        <f>($AQ$494+(AT503*(AS503-1)))</f>
        <v/>
      </c>
      <c r="AW503">
        <f>($AR$494+(AU503*(AS503-1)))</f>
        <v/>
      </c>
      <c r="AX503">
        <f>IF(AT503&gt;0,AV503+AT503,AV503)</f>
        <v/>
      </c>
      <c r="AY503">
        <f>IF(AU503&lt;0,AW503+AU503,AW503)</f>
        <v/>
      </c>
      <c r="BA503" s="14">
        <f>IFERROR(AX503-AQ503,"")</f>
        <v/>
      </c>
      <c r="BB503" s="14">
        <f>IFERROR(AY503-AR503,"")</f>
        <v/>
      </c>
      <c r="BD503">
        <f>AH503</f>
        <v/>
      </c>
      <c r="BE503">
        <f>AI503</f>
        <v/>
      </c>
      <c r="BF503">
        <f>AJ503</f>
        <v/>
      </c>
      <c r="BG503" s="14">
        <f>L503</f>
        <v/>
      </c>
      <c r="BH503" s="14">
        <f>IF(X503="","",X503)</f>
        <v/>
      </c>
      <c r="BI503" s="14">
        <f>IF(Y503="","",Y503)</f>
        <v/>
      </c>
      <c r="BJ503">
        <f>Z503</f>
        <v/>
      </c>
      <c r="BK503">
        <f>AA503</f>
        <v/>
      </c>
      <c r="BL503">
        <f>IFERROR(AX503,"")</f>
        <v/>
      </c>
      <c r="BM503">
        <f>IFERROR(AY503,"")</f>
        <v/>
      </c>
    </row>
    <row r="504" ht="14.25" customHeight="1">
      <c r="A504">
        <f>ALGLIB_SSA_XAUUSD!AA504</f>
        <v/>
      </c>
      <c r="B504">
        <f>IF($A504="","",INDEX(ALGLIB_SSA_XAUUSD!$B$2:$B$2401,MATCH($A504,ALGLIB_SSA_XAUUSD!$A$2:$A$2401,1)))</f>
        <v/>
      </c>
      <c r="C504">
        <f>IF($A504="","",INDEX(ALGLIB_SSA_XAUUSD!$C$2:$C$2401,MATCH($A504,ALGLIB_SSA_XAUUSD!$A$2:$A$2401,1)))</f>
        <v/>
      </c>
      <c r="D504" s="14">
        <f>IF($A504="","",INT((ROW()-2)/12)+1)</f>
        <v/>
      </c>
      <c r="E504" s="14">
        <f>IF(AND(E506&lt;&gt;"",D506=D494+1),E494+(E506-E494)*10/12,"")</f>
        <v/>
      </c>
      <c r="F504" s="14">
        <f>IF(AND(F506&lt;&gt;"",D506=D494+1),F494+(F506-F494)*10/12,"")</f>
        <v/>
      </c>
      <c r="G504" s="14">
        <f>IF(AND(G506&lt;&gt;"",D506=D494+1),G494+(G506-G494)*10/12,"")</f>
        <v/>
      </c>
      <c r="H504" s="14">
        <f>IF(AND(H506&lt;&gt;"",D506=D494+1),H494+(H506-H494)*10/12,"")</f>
        <v/>
      </c>
      <c r="I504" s="14">
        <f>IF(AND(L506&lt;&gt;"",D506=D494+1),I494+(I506-I494)*10/12,"")</f>
        <v/>
      </c>
      <c r="J504">
        <f>_xlfn.XLOOKUP($A504,ALGLIB_SSA_XAUUSD!$AA$2:$AA$2401,ALGLIB_SSA_XAUUSD!$P$2:$P$2401,"",0)</f>
        <v/>
      </c>
      <c r="K504">
        <f>_xlfn.XLOOKUP($A504,ALGLIB_SSA_XAUUSD!$AA$2:$AA$2401,ALGLIB_SSA_XAUUSD!$Q$2:$Q$2401,"",0)</f>
        <v/>
      </c>
      <c r="L504">
        <f>_xlfn.XLOOKUP($A504,ALGLIB_SSA_XAUUSD!$AA$2:$AA$2401,ALGLIB_SSA_XAUUSD!$R$2:$R$2401,"",0)</f>
        <v/>
      </c>
      <c r="M504">
        <f>_xlfn.XLOOKUP($A504,ALGLIB_SSA_XAUUSD!$AA$2:$AA$2401,ALGLIB_SSA_XAUUSD!$S$2:$S$2401,"",0)</f>
        <v/>
      </c>
      <c r="N504">
        <f>_xlfn.XLOOKUP($A504,ALGLIB_SSA_XAUUSD!$AA$2:$AA$2401,ALGLIB_SSA_XAUUSD!$T$2:$T$2401,"",0)</f>
        <v/>
      </c>
      <c r="O504">
        <f>_xlfn.XLOOKUP($A504,ALGLIB_SSA_XAUUSD!$AA$2:$AA$2401,ALGLIB_SSA_XAUUSD!$U$2:$U$2401,"",0)</f>
        <v/>
      </c>
      <c r="P504">
        <f>_xlfn.XLOOKUP($A504,ALGLIB_SSA_XAUUSD!$AA$2:$AA$2401,ALGLIB_SSA_XAUUSD!$V$2:$V$2401,"",0)</f>
        <v/>
      </c>
      <c r="S504">
        <f>A504</f>
        <v/>
      </c>
      <c r="T504">
        <f>J504</f>
        <v/>
      </c>
      <c r="U504">
        <f>K504</f>
        <v/>
      </c>
      <c r="V504" s="14">
        <f>IF($A504="","",MOD(ROW()-2,12)+1)</f>
        <v/>
      </c>
      <c r="W504">
        <f>L504</f>
        <v/>
      </c>
      <c r="X504" s="14">
        <f>IF(F504="","",F504)</f>
        <v/>
      </c>
      <c r="Y504" s="14">
        <f>IF(G504="","",G504)</f>
        <v/>
      </c>
      <c r="Z504">
        <f>M504</f>
        <v/>
      </c>
      <c r="AA504">
        <f>N504</f>
        <v/>
      </c>
      <c r="AB504" s="14">
        <f>IF(H504="","",H504)</f>
        <v/>
      </c>
      <c r="AC504">
        <f>O504</f>
        <v/>
      </c>
      <c r="AD504" s="14">
        <f>IF(I504="","",I504)</f>
        <v/>
      </c>
      <c r="AE504">
        <f>P504</f>
        <v/>
      </c>
      <c r="AH504">
        <f>IF(S504&lt;&gt;"",S504,AH503+900)</f>
        <v/>
      </c>
      <c r="AI504">
        <f>IF(T504&lt;&gt;"",T504,AI503)</f>
        <v/>
      </c>
      <c r="AJ504">
        <f>IF(U504&lt;&gt;"",U504,AJ503)</f>
        <v/>
      </c>
      <c r="AK504">
        <f>IF(W504&lt;&gt;"",W504,"")</f>
        <v/>
      </c>
      <c r="AL504" s="14">
        <f>IF(X504&lt;&gt;"",X504,"")</f>
        <v/>
      </c>
      <c r="AM504" s="14">
        <f>IF(Y504&lt;&gt;"",Y504,"")</f>
        <v/>
      </c>
      <c r="AN504" s="14">
        <f>IF(OR(AL504="",AM504=""),"",AL504-AM504)</f>
        <v/>
      </c>
      <c r="AO504">
        <f>IF(AN504="","",IF(AN504&gt;0,"Bullish","Bearish"))</f>
        <v/>
      </c>
      <c r="AP504">
        <f>IF(AO504="",AP503,AO504)</f>
        <v/>
      </c>
      <c r="AQ504" s="14">
        <f>IF(AB504&lt;&gt;"",AB504,"")</f>
        <v/>
      </c>
      <c r="AR504" s="14">
        <f>IF(AD504&lt;&gt;"",AD504,"")</f>
        <v/>
      </c>
      <c r="AS504">
        <f>IF(AS503+1=13,1,AS503+1)</f>
        <v/>
      </c>
      <c r="AT504">
        <f>IFERROR(IF(SLOPE($AQ$482:$AQ$493,$AS$482:$AS$493)&gt;0,MIN(3,ABS(SLOPE($AQ$482:$AQ$493,$AS$482:$AS$493))),IF(SLOPE($AQ$482:$AQ$493,$AS$482:$AS$493)&lt;-0.5,-0.5,0)),0)</f>
        <v/>
      </c>
      <c r="AU504">
        <f>IFERROR(IF(SLOPE($AR$482:$AR$493,$AS$482:$AS$493)&lt;0,MAX(-3,-ABS(SLOPE($AR$482:$AR$493,$AS$482:$AS$493))),IF(SLOPE($AR$482:$AR$493,$AS$482:$AS$493)&gt;0.5,0.5,0)),0)</f>
        <v/>
      </c>
      <c r="AV504">
        <f>($AQ$494+(AT504*(AS504-1)))</f>
        <v/>
      </c>
      <c r="AW504">
        <f>($AR$494+(AU504*(AS504-1)))</f>
        <v/>
      </c>
      <c r="AX504">
        <f>IF(AT504&gt;0,AV504+AT504,AV504)</f>
        <v/>
      </c>
      <c r="AY504">
        <f>IF(AU504&lt;0,AW504+AU504,AW504)</f>
        <v/>
      </c>
      <c r="BA504" s="14">
        <f>IFERROR(AX504-AQ504,"")</f>
        <v/>
      </c>
      <c r="BB504" s="14">
        <f>IFERROR(AY504-AR504,"")</f>
        <v/>
      </c>
      <c r="BD504">
        <f>AH504</f>
        <v/>
      </c>
      <c r="BE504">
        <f>AI504</f>
        <v/>
      </c>
      <c r="BF504">
        <f>AJ504</f>
        <v/>
      </c>
      <c r="BG504" s="14">
        <f>L504</f>
        <v/>
      </c>
      <c r="BH504" s="14">
        <f>IF(X504="","",X504)</f>
        <v/>
      </c>
      <c r="BI504" s="14">
        <f>IF(Y504="","",Y504)</f>
        <v/>
      </c>
      <c r="BJ504">
        <f>Z504</f>
        <v/>
      </c>
      <c r="BK504">
        <f>AA504</f>
        <v/>
      </c>
      <c r="BL504">
        <f>IFERROR(AX504,"")</f>
        <v/>
      </c>
      <c r="BM504">
        <f>IFERROR(AY504,"")</f>
        <v/>
      </c>
    </row>
    <row r="505" ht="14.25" customHeight="1">
      <c r="A505">
        <f>ALGLIB_SSA_XAUUSD!AA505</f>
        <v/>
      </c>
      <c r="B505">
        <f>IF($A505="","",INDEX(ALGLIB_SSA_XAUUSD!$B$2:$B$2401,MATCH($A505,ALGLIB_SSA_XAUUSD!$A$2:$A$2401,1)))</f>
        <v/>
      </c>
      <c r="C505">
        <f>IF($A505="","",INDEX(ALGLIB_SSA_XAUUSD!$C$2:$C$2401,MATCH($A505,ALGLIB_SSA_XAUUSD!$A$2:$A$2401,1)))</f>
        <v/>
      </c>
      <c r="D505" s="14">
        <f>IF($A505="","",INT((ROW()-2)/12)+1)</f>
        <v/>
      </c>
      <c r="E505" s="14">
        <f>IF(AND(E506&lt;&gt;"",D506=D494+1),E494+(E506-E494)*11/12,"")</f>
        <v/>
      </c>
      <c r="F505" s="14">
        <f>IF(AND(F506&lt;&gt;"",D506=D494+1),F494+(F506-F494)*11/12,"")</f>
        <v/>
      </c>
      <c r="G505" s="14">
        <f>IF(AND(G506&lt;&gt;"",D506=D494+1),G494+(G506-G494)*11/12,"")</f>
        <v/>
      </c>
      <c r="H505" s="14">
        <f>IF(AND(H506&lt;&gt;"",D506=D494+1),H494+(H506-H494)*11/12,"")</f>
        <v/>
      </c>
      <c r="I505" s="14">
        <f>IF(AND(L506&lt;&gt;"",D506=D494+1),I494+(I506-I494)*11/12,"")</f>
        <v/>
      </c>
      <c r="J505">
        <f>_xlfn.XLOOKUP($A505,ALGLIB_SSA_XAUUSD!$AA$2:$AA$2401,ALGLIB_SSA_XAUUSD!$P$2:$P$2401,"",0)</f>
        <v/>
      </c>
      <c r="K505">
        <f>_xlfn.XLOOKUP($A505,ALGLIB_SSA_XAUUSD!$AA$2:$AA$2401,ALGLIB_SSA_XAUUSD!$Q$2:$Q$2401,"",0)</f>
        <v/>
      </c>
      <c r="L505">
        <f>_xlfn.XLOOKUP($A505,ALGLIB_SSA_XAUUSD!$AA$2:$AA$2401,ALGLIB_SSA_XAUUSD!$R$2:$R$2401,"",0)</f>
        <v/>
      </c>
      <c r="M505">
        <f>_xlfn.XLOOKUP($A505,ALGLIB_SSA_XAUUSD!$AA$2:$AA$2401,ALGLIB_SSA_XAUUSD!$S$2:$S$2401,"",0)</f>
        <v/>
      </c>
      <c r="N505">
        <f>_xlfn.XLOOKUP($A505,ALGLIB_SSA_XAUUSD!$AA$2:$AA$2401,ALGLIB_SSA_XAUUSD!$T$2:$T$2401,"",0)</f>
        <v/>
      </c>
      <c r="O505">
        <f>_xlfn.XLOOKUP($A505,ALGLIB_SSA_XAUUSD!$AA$2:$AA$2401,ALGLIB_SSA_XAUUSD!$U$2:$U$2401,"",0)</f>
        <v/>
      </c>
      <c r="P505">
        <f>_xlfn.XLOOKUP($A505,ALGLIB_SSA_XAUUSD!$AA$2:$AA$2401,ALGLIB_SSA_XAUUSD!$V$2:$V$2401,"",0)</f>
        <v/>
      </c>
      <c r="S505">
        <f>A505</f>
        <v/>
      </c>
      <c r="T505">
        <f>J505</f>
        <v/>
      </c>
      <c r="U505">
        <f>K505</f>
        <v/>
      </c>
      <c r="V505" s="14">
        <f>IF($A505="","",MOD(ROW()-2,12)+1)</f>
        <v/>
      </c>
      <c r="W505">
        <f>L505</f>
        <v/>
      </c>
      <c r="X505" s="14">
        <f>IF(F505="","",F505)</f>
        <v/>
      </c>
      <c r="Y505" s="14">
        <f>IF(G505="","",G505)</f>
        <v/>
      </c>
      <c r="Z505">
        <f>M505</f>
        <v/>
      </c>
      <c r="AA505">
        <f>N505</f>
        <v/>
      </c>
      <c r="AB505" s="14">
        <f>IF(H505="","",H505)</f>
        <v/>
      </c>
      <c r="AC505">
        <f>O505</f>
        <v/>
      </c>
      <c r="AD505" s="14">
        <f>IF(I505="","",I505)</f>
        <v/>
      </c>
      <c r="AE505">
        <f>P505</f>
        <v/>
      </c>
      <c r="AH505">
        <f>IF(S505&lt;&gt;"",S505,AH504+900)</f>
        <v/>
      </c>
      <c r="AI505">
        <f>IF(T505&lt;&gt;"",T505,AI504)</f>
        <v/>
      </c>
      <c r="AJ505">
        <f>IF(U505&lt;&gt;"",U505,AJ504)</f>
        <v/>
      </c>
      <c r="AK505">
        <f>IF(W505&lt;&gt;"",W505,"")</f>
        <v/>
      </c>
      <c r="AL505" s="14">
        <f>IF(X505&lt;&gt;"",X505,"")</f>
        <v/>
      </c>
      <c r="AM505" s="14">
        <f>IF(Y505&lt;&gt;"",Y505,"")</f>
        <v/>
      </c>
      <c r="AN505" s="14">
        <f>IF(OR(AL505="",AM505=""),"",AL505-AM505)</f>
        <v/>
      </c>
      <c r="AO505">
        <f>IF(AN505="","",IF(AN505&gt;0,"Bullish","Bearish"))</f>
        <v/>
      </c>
      <c r="AP505">
        <f>IF(AO505="",AP504,AO505)</f>
        <v/>
      </c>
      <c r="AQ505" s="14">
        <f>IF(AB505&lt;&gt;"",AB505,"")</f>
        <v/>
      </c>
      <c r="AR505" s="14">
        <f>IF(AD505&lt;&gt;"",AD505,"")</f>
        <v/>
      </c>
      <c r="AS505">
        <f>IF(AS504+1=13,1,AS504+1)</f>
        <v/>
      </c>
      <c r="AT505">
        <f>IFERROR(IF(SLOPE($AQ$482:$AQ$493,$AS$482:$AS$493)&gt;0,MIN(3,ABS(SLOPE($AQ$482:$AQ$493,$AS$482:$AS$493))),IF(SLOPE($AQ$482:$AQ$493,$AS$482:$AS$493)&lt;-0.5,-0.5,0)),0)</f>
        <v/>
      </c>
      <c r="AU505">
        <f>IFERROR(IF(SLOPE($AR$482:$AR$493,$AS$482:$AS$493)&lt;0,MAX(-3,-ABS(SLOPE($AR$482:$AR$493,$AS$482:$AS$493))),IF(SLOPE($AR$482:$AR$493,$AS$482:$AS$493)&gt;0.5,0.5,0)),0)</f>
        <v/>
      </c>
      <c r="AV505">
        <f>($AQ$494+(AT505*(AS505-1)))</f>
        <v/>
      </c>
      <c r="AW505">
        <f>($AR$494+(AU505*(AS505-1)))</f>
        <v/>
      </c>
      <c r="AX505">
        <f>IF(AT505&gt;0,AV505+AT505,AV505)</f>
        <v/>
      </c>
      <c r="AY505">
        <f>IF(AU505&lt;0,AW505+AU505,AW505)</f>
        <v/>
      </c>
      <c r="BA505" s="14">
        <f>IFERROR(AX505-AQ505,"")</f>
        <v/>
      </c>
      <c r="BB505" s="14">
        <f>IFERROR(AY505-AR505,"")</f>
        <v/>
      </c>
      <c r="BD505">
        <f>AH505</f>
        <v/>
      </c>
      <c r="BE505">
        <f>AI505</f>
        <v/>
      </c>
      <c r="BF505">
        <f>AJ505</f>
        <v/>
      </c>
      <c r="BG505" s="14">
        <f>L505</f>
        <v/>
      </c>
      <c r="BH505" s="14">
        <f>IF(X505="","",X505)</f>
        <v/>
      </c>
      <c r="BI505" s="14">
        <f>IF(Y505="","",Y505)</f>
        <v/>
      </c>
      <c r="BJ505">
        <f>Z505</f>
        <v/>
      </c>
      <c r="BK505">
        <f>AA505</f>
        <v/>
      </c>
      <c r="BL505">
        <f>IFERROR(AX505,"")</f>
        <v/>
      </c>
      <c r="BM505">
        <f>IFERROR(AY505,"")</f>
        <v/>
      </c>
    </row>
    <row r="506" ht="14.25" customHeight="1">
      <c r="A506">
        <f>ALGLIB_SSA_XAUUSD!AA506</f>
        <v/>
      </c>
      <c r="B506">
        <f>IF($A506="","",INDEX(ALGLIB_SSA_XAUUSD!$B$2:$B$2401,MATCH($A506,ALGLIB_SSA_XAUUSD!$A$2:$A$2401,1)))</f>
        <v/>
      </c>
      <c r="C506">
        <f>IF($A506="","",INDEX(ALGLIB_SSA_XAUUSD!$C$2:$C$2401,MATCH($A506,ALGLIB_SSA_XAUUSD!$A$2:$A$2401,1)))</f>
        <v/>
      </c>
      <c r="D506" s="14">
        <f>IF($A506="","",INT((ROW()-2)/12)+1)</f>
        <v/>
      </c>
      <c r="E506" s="14">
        <f>IF($A506="","",INDEX(ALGLIB_SSA_XAUUSD!$D$2:$D$2401,MATCH($A506,ALGLIB_SSA_XAUUSD!$A$2:$A$2401,1)))</f>
        <v/>
      </c>
      <c r="F506" s="14">
        <f>IF($A506="","",INDEX(ALGLIB_SSA_XAUUSD!$E$2:$E$2401,MATCH($A506,ALGLIB_SSA_XAUUSD!$A$2:$A$2401,1)))</f>
        <v/>
      </c>
      <c r="G506" s="14">
        <f>IF($A506="","",INDEX(ALGLIB_SSA_XAUUSD!$F$2:$F$2401,MATCH($A506,ALGLIB_SSA_XAUUSD!$A$2:$A$2401,1)))</f>
        <v/>
      </c>
      <c r="H506" s="14">
        <f>IF($A506="","",INDEX(ALGLIB_SSA_XAUUSD!$G$2:$G$2401,MATCH($A506,ALGLIB_SSA_XAUUSD!$A$2:$A$2401,1)))</f>
        <v/>
      </c>
      <c r="I506" s="14">
        <f>IF($A506="","",INDEX(ALGLIB_SSA_XAUUSD!$H$2:$H$2401,MATCH($A506,ALGLIB_SSA_XAUUSD!$A$2:$A$2401,1)))</f>
        <v/>
      </c>
      <c r="J506">
        <f>_xlfn.XLOOKUP($A506,ALGLIB_SSA_XAUUSD!$AA$2:$AA$2401,ALGLIB_SSA_XAUUSD!$P$2:$P$2401,"",0)</f>
        <v/>
      </c>
      <c r="K506">
        <f>_xlfn.XLOOKUP($A506,ALGLIB_SSA_XAUUSD!$AA$2:$AA$2401,ALGLIB_SSA_XAUUSD!$Q$2:$Q$2401,"",0)</f>
        <v/>
      </c>
      <c r="L506">
        <f>_xlfn.XLOOKUP($A506,ALGLIB_SSA_XAUUSD!$AA$2:$AA$2401,ALGLIB_SSA_XAUUSD!$R$2:$R$2401,"",0)</f>
        <v/>
      </c>
      <c r="M506">
        <f>_xlfn.XLOOKUP($A506,ALGLIB_SSA_XAUUSD!$AA$2:$AA$2401,ALGLIB_SSA_XAUUSD!$S$2:$S$2401,"",0)</f>
        <v/>
      </c>
      <c r="N506">
        <f>_xlfn.XLOOKUP($A506,ALGLIB_SSA_XAUUSD!$AA$2:$AA$2401,ALGLIB_SSA_XAUUSD!$T$2:$T$2401,"",0)</f>
        <v/>
      </c>
      <c r="O506">
        <f>_xlfn.XLOOKUP($A506,ALGLIB_SSA_XAUUSD!$AA$2:$AA$2401,ALGLIB_SSA_XAUUSD!$U$2:$U$2401,"",0)</f>
        <v/>
      </c>
      <c r="P506">
        <f>_xlfn.XLOOKUP($A506,ALGLIB_SSA_XAUUSD!$AA$2:$AA$2401,ALGLIB_SSA_XAUUSD!$V$2:$V$2401,"",0)</f>
        <v/>
      </c>
      <c r="S506">
        <f>A506</f>
        <v/>
      </c>
      <c r="T506">
        <f>J506</f>
        <v/>
      </c>
      <c r="U506">
        <f>K506</f>
        <v/>
      </c>
      <c r="V506" s="14">
        <f>IF($A506="","",MOD(ROW()-2,12)+1)</f>
        <v/>
      </c>
      <c r="W506">
        <f>L506</f>
        <v/>
      </c>
      <c r="X506" s="14">
        <f>IF(F506="","",F506)</f>
        <v/>
      </c>
      <c r="Y506" s="14">
        <f>IF(G506="","",G506)</f>
        <v/>
      </c>
      <c r="Z506">
        <f>M506</f>
        <v/>
      </c>
      <c r="AA506">
        <f>N506</f>
        <v/>
      </c>
      <c r="AB506" s="14">
        <f>IF(H506="","",H506)</f>
        <v/>
      </c>
      <c r="AC506">
        <f>O506</f>
        <v/>
      </c>
      <c r="AD506" s="14">
        <f>IF(I506="","",I506)</f>
        <v/>
      </c>
      <c r="AE506">
        <f>P506</f>
        <v/>
      </c>
      <c r="AH506">
        <f>IF(S506&lt;&gt;"",S506,AH505+900)</f>
        <v/>
      </c>
      <c r="AI506">
        <f>IF(T506&lt;&gt;"",T506,AI505)</f>
        <v/>
      </c>
      <c r="AJ506">
        <f>IF(U506&lt;&gt;"",U506,AJ505)</f>
        <v/>
      </c>
      <c r="AK506">
        <f>IF(W506&lt;&gt;"",W506,"")</f>
        <v/>
      </c>
      <c r="AL506" s="14">
        <f>IF(X506&lt;&gt;"",X506,"")</f>
        <v/>
      </c>
      <c r="AM506" s="14">
        <f>IF(Y506&lt;&gt;"",Y506,"")</f>
        <v/>
      </c>
      <c r="AN506" s="14">
        <f>IF(OR(AL506="",AM506=""),"",AL506-AM506)</f>
        <v/>
      </c>
      <c r="AO506">
        <f>IF(AN506="","",IF(AN506&gt;0,"Bullish","Bearish"))</f>
        <v/>
      </c>
      <c r="AP506">
        <f>IF(AO506="",AP505,AO506)</f>
        <v/>
      </c>
      <c r="AQ506" s="14">
        <f>IF(AB506&lt;&gt;"",AB506,"")</f>
        <v/>
      </c>
      <c r="AR506" s="14">
        <f>IF(AD506&lt;&gt;"",AD506,"")</f>
        <v/>
      </c>
      <c r="AS506">
        <f>IF(AS505+1=13,1,AS505+1)</f>
        <v/>
      </c>
      <c r="AT506">
        <f>IFERROR(IF(SLOPE($AQ$494:$AQ$505,$AS$494:$AS$505)&gt;0,MIN(3,ABS(SLOPE($AQ$494:$AQ$505,$AS$494:$AS$505))),IF(SLOPE($AQ$494:$AQ$505,$AS$494:$AS$505)&lt;-0.5,-0.5,0)),0)</f>
        <v/>
      </c>
      <c r="AU506">
        <f>IFERROR(IF(SLOPE($AR$494:$AR$505,$AS$494:$AS$505)&lt;0,MAX(-3,-ABS(SLOPE($AR$494:$AR$505,$AS$494:$AS$505))),IF(SLOPE($AR$494:$AR$505,$AS$494:$AS$505)&gt;0.5,0.5,0)),0)</f>
        <v/>
      </c>
      <c r="AV506">
        <f>($AQ$506+(AT506*(AS506-1)))</f>
        <v/>
      </c>
      <c r="AW506">
        <f>($AR$506+(AU506*(AS506-1)))</f>
        <v/>
      </c>
      <c r="AX506">
        <f>IF(AT506&gt;0,AV506+AT506,AV506)</f>
        <v/>
      </c>
      <c r="AY506">
        <f>IF(AU506&lt;0,AW506+AU506,AW506)</f>
        <v/>
      </c>
      <c r="BA506" s="14">
        <f>IFERROR(AX506-AQ506,"")</f>
        <v/>
      </c>
      <c r="BB506" s="14">
        <f>IFERROR(AY506-AR506,"")</f>
        <v/>
      </c>
      <c r="BD506">
        <f>AH506</f>
        <v/>
      </c>
      <c r="BE506">
        <f>AI506</f>
        <v/>
      </c>
      <c r="BF506">
        <f>AJ506</f>
        <v/>
      </c>
      <c r="BG506" s="14">
        <f>L506</f>
        <v/>
      </c>
      <c r="BH506" s="14">
        <f>IF(X506="","",X506)</f>
        <v/>
      </c>
      <c r="BI506" s="14">
        <f>IF(Y506="","",Y506)</f>
        <v/>
      </c>
      <c r="BJ506">
        <f>Z506</f>
        <v/>
      </c>
      <c r="BK506">
        <f>AA506</f>
        <v/>
      </c>
      <c r="BL506">
        <f>IFERROR(AX506,"")</f>
        <v/>
      </c>
      <c r="BM506">
        <f>IFERROR(AY506,"")</f>
        <v/>
      </c>
    </row>
    <row r="507" ht="14.25" customHeight="1">
      <c r="A507">
        <f>ALGLIB_SSA_XAUUSD!AA507</f>
        <v/>
      </c>
      <c r="B507">
        <f>IF($A507="","",INDEX(ALGLIB_SSA_XAUUSD!$B$2:$B$2401,MATCH($A507,ALGLIB_SSA_XAUUSD!$A$2:$A$2401,1)))</f>
        <v/>
      </c>
      <c r="C507">
        <f>IF($A507="","",INDEX(ALGLIB_SSA_XAUUSD!$C$2:$C$2401,MATCH($A507,ALGLIB_SSA_XAUUSD!$A$2:$A$2401,1)))</f>
        <v/>
      </c>
      <c r="D507" s="14">
        <f>IF($A507="","",INT((ROW()-2)/12)+1)</f>
        <v/>
      </c>
      <c r="E507" s="14">
        <f>IF(AND(E518&lt;&gt;"",D518=D506+1),E506+(E518-E506)*1/12,"")</f>
        <v/>
      </c>
      <c r="F507" s="14">
        <f>IF(AND(F518&lt;&gt;"",D518=D506+1),F506+(F518-F506)*1/12,"")</f>
        <v/>
      </c>
      <c r="G507" s="14">
        <f>IF(AND(G518&lt;&gt;"",D518=D506+1),G506+(G518-G506)*1/12,"")</f>
        <v/>
      </c>
      <c r="H507" s="14">
        <f>IF(AND(H518&lt;&gt;"",D518=D506+1),H506+(H518-H506)*1/12,"")</f>
        <v/>
      </c>
      <c r="I507" s="14">
        <f>IF(AND(L518&lt;&gt;"",D518=D506+1),I506+(I518-I506)*1/12,"")</f>
        <v/>
      </c>
      <c r="J507">
        <f>_xlfn.XLOOKUP($A507,ALGLIB_SSA_XAUUSD!$AA$2:$AA$2401,ALGLIB_SSA_XAUUSD!$P$2:$P$2401,"",0)</f>
        <v/>
      </c>
      <c r="K507">
        <f>_xlfn.XLOOKUP($A507,ALGLIB_SSA_XAUUSD!$AA$2:$AA$2401,ALGLIB_SSA_XAUUSD!$Q$2:$Q$2401,"",0)</f>
        <v/>
      </c>
      <c r="L507">
        <f>_xlfn.XLOOKUP($A507,ALGLIB_SSA_XAUUSD!$AA$2:$AA$2401,ALGLIB_SSA_XAUUSD!$R$2:$R$2401,"",0)</f>
        <v/>
      </c>
      <c r="M507">
        <f>_xlfn.XLOOKUP($A507,ALGLIB_SSA_XAUUSD!$AA$2:$AA$2401,ALGLIB_SSA_XAUUSD!$S$2:$S$2401,"",0)</f>
        <v/>
      </c>
      <c r="N507">
        <f>_xlfn.XLOOKUP($A507,ALGLIB_SSA_XAUUSD!$AA$2:$AA$2401,ALGLIB_SSA_XAUUSD!$T$2:$T$2401,"",0)</f>
        <v/>
      </c>
      <c r="O507">
        <f>_xlfn.XLOOKUP($A507,ALGLIB_SSA_XAUUSD!$AA$2:$AA$2401,ALGLIB_SSA_XAUUSD!$U$2:$U$2401,"",0)</f>
        <v/>
      </c>
      <c r="P507">
        <f>_xlfn.XLOOKUP($A507,ALGLIB_SSA_XAUUSD!$AA$2:$AA$2401,ALGLIB_SSA_XAUUSD!$V$2:$V$2401,"",0)</f>
        <v/>
      </c>
      <c r="S507">
        <f>A507</f>
        <v/>
      </c>
      <c r="T507">
        <f>J507</f>
        <v/>
      </c>
      <c r="U507">
        <f>K507</f>
        <v/>
      </c>
      <c r="V507" s="14">
        <f>IF($A507="","",MOD(ROW()-2,12)+1)</f>
        <v/>
      </c>
      <c r="W507">
        <f>L507</f>
        <v/>
      </c>
      <c r="X507" s="14">
        <f>IF(F507="","",F507)</f>
        <v/>
      </c>
      <c r="Y507" s="14">
        <f>IF(G507="","",G507)</f>
        <v/>
      </c>
      <c r="Z507">
        <f>M507</f>
        <v/>
      </c>
      <c r="AA507">
        <f>N507</f>
        <v/>
      </c>
      <c r="AB507" s="14">
        <f>IF(H507="","",H507)</f>
        <v/>
      </c>
      <c r="AC507">
        <f>O507</f>
        <v/>
      </c>
      <c r="AD507" s="14">
        <f>IF(I507="","",I507)</f>
        <v/>
      </c>
      <c r="AE507">
        <f>P507</f>
        <v/>
      </c>
      <c r="AH507">
        <f>IF(S507&lt;&gt;"",S507,AH506+900)</f>
        <v/>
      </c>
      <c r="AI507">
        <f>IF(T507&lt;&gt;"",T507,AI506)</f>
        <v/>
      </c>
      <c r="AJ507">
        <f>IF(U507&lt;&gt;"",U507,AJ506)</f>
        <v/>
      </c>
      <c r="AK507">
        <f>IF(W507&lt;&gt;"",W507,"")</f>
        <v/>
      </c>
      <c r="AL507" s="14">
        <f>IF(X507&lt;&gt;"",X507,"")</f>
        <v/>
      </c>
      <c r="AM507" s="14">
        <f>IF(Y507&lt;&gt;"",Y507,"")</f>
        <v/>
      </c>
      <c r="AN507" s="14">
        <f>IF(OR(AL507="",AM507=""),"",AL507-AM507)</f>
        <v/>
      </c>
      <c r="AO507">
        <f>IF(AN507="","",IF(AN507&gt;0,"Bullish","Bearish"))</f>
        <v/>
      </c>
      <c r="AP507">
        <f>IF(AO507="",AP506,AO507)</f>
        <v/>
      </c>
      <c r="AQ507" s="14">
        <f>IF(AB507&lt;&gt;"",AB507,"")</f>
        <v/>
      </c>
      <c r="AR507" s="14">
        <f>IF(AD507&lt;&gt;"",AD507,"")</f>
        <v/>
      </c>
      <c r="AS507">
        <f>IF(AS506+1=13,1,AS506+1)</f>
        <v/>
      </c>
      <c r="AT507">
        <f>IFERROR(IF(SLOPE($AQ$494:$AQ$505,$AS$494:$AS$505)&gt;0,MIN(3,ABS(SLOPE($AQ$494:$AQ$505,$AS$494:$AS$505))),IF(SLOPE($AQ$494:$AQ$505,$AS$494:$AS$505)&lt;-0.5,-0.5,0)),0)</f>
        <v/>
      </c>
      <c r="AU507">
        <f>IFERROR(IF(SLOPE($AR$494:$AR$505,$AS$494:$AS$505)&lt;0,MAX(-3,-ABS(SLOPE($AR$494:$AR$505,$AS$494:$AS$505))),IF(SLOPE($AR$494:$AR$505,$AS$494:$AS$505)&gt;0.5,0.5,0)),0)</f>
        <v/>
      </c>
      <c r="AV507">
        <f>($AQ$506+(AT507*(AS507-1)))</f>
        <v/>
      </c>
      <c r="AW507">
        <f>($AR$506+(AU507*(AS507-1)))</f>
        <v/>
      </c>
      <c r="AX507">
        <f>IF(AT507&gt;0,AV507+AT507,AV507)</f>
        <v/>
      </c>
      <c r="AY507">
        <f>IF(AU507&lt;0,AW507+AU507,AW507)</f>
        <v/>
      </c>
      <c r="BA507" s="14">
        <f>IFERROR(AX507-AQ507,"")</f>
        <v/>
      </c>
      <c r="BB507" s="14">
        <f>IFERROR(AY507-AR507,"")</f>
        <v/>
      </c>
      <c r="BD507">
        <f>AH507</f>
        <v/>
      </c>
      <c r="BE507">
        <f>AI507</f>
        <v/>
      </c>
      <c r="BF507">
        <f>AJ507</f>
        <v/>
      </c>
      <c r="BG507" s="14">
        <f>L507</f>
        <v/>
      </c>
      <c r="BH507" s="14">
        <f>IF(X507="","",X507)</f>
        <v/>
      </c>
      <c r="BI507" s="14">
        <f>IF(Y507="","",Y507)</f>
        <v/>
      </c>
      <c r="BJ507">
        <f>Z507</f>
        <v/>
      </c>
      <c r="BK507">
        <f>AA507</f>
        <v/>
      </c>
      <c r="BL507">
        <f>IFERROR(AX507,"")</f>
        <v/>
      </c>
      <c r="BM507">
        <f>IFERROR(AY507,"")</f>
        <v/>
      </c>
    </row>
    <row r="508" ht="14.25" customHeight="1">
      <c r="A508">
        <f>ALGLIB_SSA_XAUUSD!AA508</f>
        <v/>
      </c>
      <c r="B508">
        <f>IF($A508="","",INDEX(ALGLIB_SSA_XAUUSD!$B$2:$B$2401,MATCH($A508,ALGLIB_SSA_XAUUSD!$A$2:$A$2401,1)))</f>
        <v/>
      </c>
      <c r="C508">
        <f>IF($A508="","",INDEX(ALGLIB_SSA_XAUUSD!$C$2:$C$2401,MATCH($A508,ALGLIB_SSA_XAUUSD!$A$2:$A$2401,1)))</f>
        <v/>
      </c>
      <c r="D508" s="14">
        <f>IF($A508="","",INT((ROW()-2)/12)+1)</f>
        <v/>
      </c>
      <c r="E508" s="14">
        <f>IF(AND(E518&lt;&gt;"",D518=D506+1),E506+(E518-E506)*2/12,"")</f>
        <v/>
      </c>
      <c r="F508" s="14">
        <f>IF(AND(F518&lt;&gt;"",D518=D506+1),F506+(F518-F506)*2/12,"")</f>
        <v/>
      </c>
      <c r="G508" s="14">
        <f>IF(AND(G518&lt;&gt;"",D518=D506+1),G506+(G518-G506)*2/12,"")</f>
        <v/>
      </c>
      <c r="H508" s="14">
        <f>IF(AND(H518&lt;&gt;"",D518=D506+1),H506+(H518-H506)*2/12,"")</f>
        <v/>
      </c>
      <c r="I508" s="14">
        <f>IF(AND(L518&lt;&gt;"",D518=D506+1),I506+(I518-I506)*2/12,"")</f>
        <v/>
      </c>
      <c r="J508">
        <f>_xlfn.XLOOKUP($A508,ALGLIB_SSA_XAUUSD!$AA$2:$AA$2401,ALGLIB_SSA_XAUUSD!$P$2:$P$2401,"",0)</f>
        <v/>
      </c>
      <c r="K508">
        <f>_xlfn.XLOOKUP($A508,ALGLIB_SSA_XAUUSD!$AA$2:$AA$2401,ALGLIB_SSA_XAUUSD!$Q$2:$Q$2401,"",0)</f>
        <v/>
      </c>
      <c r="L508">
        <f>_xlfn.XLOOKUP($A508,ALGLIB_SSA_XAUUSD!$AA$2:$AA$2401,ALGLIB_SSA_XAUUSD!$R$2:$R$2401,"",0)</f>
        <v/>
      </c>
      <c r="M508">
        <f>_xlfn.XLOOKUP($A508,ALGLIB_SSA_XAUUSD!$AA$2:$AA$2401,ALGLIB_SSA_XAUUSD!$S$2:$S$2401,"",0)</f>
        <v/>
      </c>
      <c r="N508">
        <f>_xlfn.XLOOKUP($A508,ALGLIB_SSA_XAUUSD!$AA$2:$AA$2401,ALGLIB_SSA_XAUUSD!$T$2:$T$2401,"",0)</f>
        <v/>
      </c>
      <c r="O508">
        <f>_xlfn.XLOOKUP($A508,ALGLIB_SSA_XAUUSD!$AA$2:$AA$2401,ALGLIB_SSA_XAUUSD!$U$2:$U$2401,"",0)</f>
        <v/>
      </c>
      <c r="P508">
        <f>_xlfn.XLOOKUP($A508,ALGLIB_SSA_XAUUSD!$AA$2:$AA$2401,ALGLIB_SSA_XAUUSD!$V$2:$V$2401,"",0)</f>
        <v/>
      </c>
      <c r="S508">
        <f>A508</f>
        <v/>
      </c>
      <c r="T508">
        <f>J508</f>
        <v/>
      </c>
      <c r="U508">
        <f>K508</f>
        <v/>
      </c>
      <c r="V508" s="14">
        <f>IF($A508="","",MOD(ROW()-2,12)+1)</f>
        <v/>
      </c>
      <c r="W508">
        <f>L508</f>
        <v/>
      </c>
      <c r="X508" s="14">
        <f>IF(F508="","",F508)</f>
        <v/>
      </c>
      <c r="Y508" s="14">
        <f>IF(G508="","",G508)</f>
        <v/>
      </c>
      <c r="Z508">
        <f>M508</f>
        <v/>
      </c>
      <c r="AA508">
        <f>N508</f>
        <v/>
      </c>
      <c r="AB508" s="14">
        <f>IF(H508="","",H508)</f>
        <v/>
      </c>
      <c r="AC508">
        <f>O508</f>
        <v/>
      </c>
      <c r="AD508" s="14">
        <f>IF(I508="","",I508)</f>
        <v/>
      </c>
      <c r="AE508">
        <f>P508</f>
        <v/>
      </c>
      <c r="AH508">
        <f>IF(S508&lt;&gt;"",S508,AH507+900)</f>
        <v/>
      </c>
      <c r="AI508">
        <f>IF(T508&lt;&gt;"",T508,AI507)</f>
        <v/>
      </c>
      <c r="AJ508">
        <f>IF(U508&lt;&gt;"",U508,AJ507)</f>
        <v/>
      </c>
      <c r="AK508">
        <f>IF(W508&lt;&gt;"",W508,"")</f>
        <v/>
      </c>
      <c r="AL508" s="14">
        <f>IF(X508&lt;&gt;"",X508,"")</f>
        <v/>
      </c>
      <c r="AM508" s="14">
        <f>IF(Y508&lt;&gt;"",Y508,"")</f>
        <v/>
      </c>
      <c r="AN508" s="14">
        <f>IF(OR(AL508="",AM508=""),"",AL508-AM508)</f>
        <v/>
      </c>
      <c r="AO508">
        <f>IF(AN508="","",IF(AN508&gt;0,"Bullish","Bearish"))</f>
        <v/>
      </c>
      <c r="AP508">
        <f>IF(AO508="",AP507,AO508)</f>
        <v/>
      </c>
      <c r="AQ508" s="14">
        <f>IF(AB508&lt;&gt;"",AB508,"")</f>
        <v/>
      </c>
      <c r="AR508" s="14">
        <f>IF(AD508&lt;&gt;"",AD508,"")</f>
        <v/>
      </c>
      <c r="AS508">
        <f>IF(AS507+1=13,1,AS507+1)</f>
        <v/>
      </c>
      <c r="AT508">
        <f>IFERROR(IF(SLOPE($AQ$494:$AQ$505,$AS$494:$AS$505)&gt;0,MIN(3,ABS(SLOPE($AQ$494:$AQ$505,$AS$494:$AS$505))),IF(SLOPE($AQ$494:$AQ$505,$AS$494:$AS$505)&lt;-0.5,-0.5,0)),0)</f>
        <v/>
      </c>
      <c r="AU508">
        <f>IFERROR(IF(SLOPE($AR$494:$AR$505,$AS$494:$AS$505)&lt;0,MAX(-3,-ABS(SLOPE($AR$494:$AR$505,$AS$494:$AS$505))),IF(SLOPE($AR$494:$AR$505,$AS$494:$AS$505)&gt;0.5,0.5,0)),0)</f>
        <v/>
      </c>
      <c r="AV508">
        <f>($AQ$506+(AT508*(AS508-1)))</f>
        <v/>
      </c>
      <c r="AW508">
        <f>($AR$506+(AU508*(AS508-1)))</f>
        <v/>
      </c>
      <c r="AX508">
        <f>IF(AT508&gt;0,AV508+AT508,AV508)</f>
        <v/>
      </c>
      <c r="AY508">
        <f>IF(AU508&lt;0,AW508+AU508,AW508)</f>
        <v/>
      </c>
      <c r="BA508" s="14">
        <f>IFERROR(AX508-AQ508,"")</f>
        <v/>
      </c>
      <c r="BB508" s="14">
        <f>IFERROR(AY508-AR508,"")</f>
        <v/>
      </c>
      <c r="BD508">
        <f>AH508</f>
        <v/>
      </c>
      <c r="BE508">
        <f>AI508</f>
        <v/>
      </c>
      <c r="BF508">
        <f>AJ508</f>
        <v/>
      </c>
      <c r="BG508" s="14">
        <f>L508</f>
        <v/>
      </c>
      <c r="BH508" s="14">
        <f>IF(X508="","",X508)</f>
        <v/>
      </c>
      <c r="BI508" s="14">
        <f>IF(Y508="","",Y508)</f>
        <v/>
      </c>
      <c r="BJ508">
        <f>Z508</f>
        <v/>
      </c>
      <c r="BK508">
        <f>AA508</f>
        <v/>
      </c>
      <c r="BL508">
        <f>IFERROR(AX508,"")</f>
        <v/>
      </c>
      <c r="BM508">
        <f>IFERROR(AY508,"")</f>
        <v/>
      </c>
    </row>
    <row r="509" ht="14.25" customHeight="1">
      <c r="A509">
        <f>ALGLIB_SSA_XAUUSD!AA509</f>
        <v/>
      </c>
      <c r="B509">
        <f>IF($A509="","",INDEX(ALGLIB_SSA_XAUUSD!$B$2:$B$2401,MATCH($A509,ALGLIB_SSA_XAUUSD!$A$2:$A$2401,1)))</f>
        <v/>
      </c>
      <c r="C509">
        <f>IF($A509="","",INDEX(ALGLIB_SSA_XAUUSD!$C$2:$C$2401,MATCH($A509,ALGLIB_SSA_XAUUSD!$A$2:$A$2401,1)))</f>
        <v/>
      </c>
      <c r="D509" s="14">
        <f>IF($A509="","",INT((ROW()-2)/12)+1)</f>
        <v/>
      </c>
      <c r="E509" s="14">
        <f>IF(AND(E518&lt;&gt;"",D518=D506+1),E506+(E518-E506)*3/12,"")</f>
        <v/>
      </c>
      <c r="F509" s="14">
        <f>IF(AND(F518&lt;&gt;"",D518=D506+1),F506+(F518-F506)*3/12,"")</f>
        <v/>
      </c>
      <c r="G509" s="14">
        <f>IF(AND(G518&lt;&gt;"",D518=D506+1),G506+(G518-G506)*3/12,"")</f>
        <v/>
      </c>
      <c r="H509" s="14">
        <f>IF(AND(H518&lt;&gt;"",D518=D506+1),H506+(H518-H506)*3/12,"")</f>
        <v/>
      </c>
      <c r="I509" s="14">
        <f>IF(AND(L518&lt;&gt;"",D518=D506+1),I506+(I518-I506)*3/12,"")</f>
        <v/>
      </c>
      <c r="J509">
        <f>_xlfn.XLOOKUP($A509,ALGLIB_SSA_XAUUSD!$AA$2:$AA$2401,ALGLIB_SSA_XAUUSD!$P$2:$P$2401,"",0)</f>
        <v/>
      </c>
      <c r="K509">
        <f>_xlfn.XLOOKUP($A509,ALGLIB_SSA_XAUUSD!$AA$2:$AA$2401,ALGLIB_SSA_XAUUSD!$Q$2:$Q$2401,"",0)</f>
        <v/>
      </c>
      <c r="L509">
        <f>_xlfn.XLOOKUP($A509,ALGLIB_SSA_XAUUSD!$AA$2:$AA$2401,ALGLIB_SSA_XAUUSD!$R$2:$R$2401,"",0)</f>
        <v/>
      </c>
      <c r="M509">
        <f>_xlfn.XLOOKUP($A509,ALGLIB_SSA_XAUUSD!$AA$2:$AA$2401,ALGLIB_SSA_XAUUSD!$S$2:$S$2401,"",0)</f>
        <v/>
      </c>
      <c r="N509">
        <f>_xlfn.XLOOKUP($A509,ALGLIB_SSA_XAUUSD!$AA$2:$AA$2401,ALGLIB_SSA_XAUUSD!$T$2:$T$2401,"",0)</f>
        <v/>
      </c>
      <c r="O509">
        <f>_xlfn.XLOOKUP($A509,ALGLIB_SSA_XAUUSD!$AA$2:$AA$2401,ALGLIB_SSA_XAUUSD!$U$2:$U$2401,"",0)</f>
        <v/>
      </c>
      <c r="P509">
        <f>_xlfn.XLOOKUP($A509,ALGLIB_SSA_XAUUSD!$AA$2:$AA$2401,ALGLIB_SSA_XAUUSD!$V$2:$V$2401,"",0)</f>
        <v/>
      </c>
      <c r="S509">
        <f>A509</f>
        <v/>
      </c>
      <c r="T509">
        <f>J509</f>
        <v/>
      </c>
      <c r="U509">
        <f>K509</f>
        <v/>
      </c>
      <c r="V509" s="14">
        <f>IF($A509="","",MOD(ROW()-2,12)+1)</f>
        <v/>
      </c>
      <c r="W509">
        <f>L509</f>
        <v/>
      </c>
      <c r="X509" s="14">
        <f>IF(F509="","",F509)</f>
        <v/>
      </c>
      <c r="Y509" s="14">
        <f>IF(G509="","",G509)</f>
        <v/>
      </c>
      <c r="Z509">
        <f>M509</f>
        <v/>
      </c>
      <c r="AA509">
        <f>N509</f>
        <v/>
      </c>
      <c r="AB509" s="14">
        <f>IF(H509="","",H509)</f>
        <v/>
      </c>
      <c r="AC509">
        <f>O509</f>
        <v/>
      </c>
      <c r="AD509" s="14">
        <f>IF(I509="","",I509)</f>
        <v/>
      </c>
      <c r="AE509">
        <f>P509</f>
        <v/>
      </c>
      <c r="AH509">
        <f>IF(S509&lt;&gt;"",S509,AH508+900)</f>
        <v/>
      </c>
      <c r="AI509">
        <f>IF(T509&lt;&gt;"",T509,AI508)</f>
        <v/>
      </c>
      <c r="AJ509">
        <f>IF(U509&lt;&gt;"",U509,AJ508)</f>
        <v/>
      </c>
      <c r="AK509">
        <f>IF(W509&lt;&gt;"",W509,"")</f>
        <v/>
      </c>
      <c r="AL509" s="14">
        <f>IF(X509&lt;&gt;"",X509,"")</f>
        <v/>
      </c>
      <c r="AM509" s="14">
        <f>IF(Y509&lt;&gt;"",Y509,"")</f>
        <v/>
      </c>
      <c r="AN509" s="14">
        <f>IF(OR(AL509="",AM509=""),"",AL509-AM509)</f>
        <v/>
      </c>
      <c r="AO509">
        <f>IF(AN509="","",IF(AN509&gt;0,"Bullish","Bearish"))</f>
        <v/>
      </c>
      <c r="AP509">
        <f>IF(AO509="",AP508,AO509)</f>
        <v/>
      </c>
      <c r="AQ509" s="14">
        <f>IF(AB509&lt;&gt;"",AB509,"")</f>
        <v/>
      </c>
      <c r="AR509" s="14">
        <f>IF(AD509&lt;&gt;"",AD509,"")</f>
        <v/>
      </c>
      <c r="AS509">
        <f>IF(AS508+1=13,1,AS508+1)</f>
        <v/>
      </c>
      <c r="AT509">
        <f>IFERROR(IF(SLOPE($AQ$494:$AQ$505,$AS$494:$AS$505)&gt;0,MIN(3,ABS(SLOPE($AQ$494:$AQ$505,$AS$494:$AS$505))),IF(SLOPE($AQ$494:$AQ$505,$AS$494:$AS$505)&lt;-0.5,-0.5,0)),0)</f>
        <v/>
      </c>
      <c r="AU509">
        <f>IFERROR(IF(SLOPE($AR$494:$AR$505,$AS$494:$AS$505)&lt;0,MAX(-3,-ABS(SLOPE($AR$494:$AR$505,$AS$494:$AS$505))),IF(SLOPE($AR$494:$AR$505,$AS$494:$AS$505)&gt;0.5,0.5,0)),0)</f>
        <v/>
      </c>
      <c r="AV509">
        <f>($AQ$506+(AT509*(AS509-1)))</f>
        <v/>
      </c>
      <c r="AW509">
        <f>($AR$506+(AU509*(AS509-1)))</f>
        <v/>
      </c>
      <c r="AX509">
        <f>IF(AT509&gt;0,AV509+AT509,AV509)</f>
        <v/>
      </c>
      <c r="AY509">
        <f>IF(AU509&lt;0,AW509+AU509,AW509)</f>
        <v/>
      </c>
      <c r="BA509" s="14">
        <f>IFERROR(AX509-AQ509,"")</f>
        <v/>
      </c>
      <c r="BB509" s="14">
        <f>IFERROR(AY509-AR509,"")</f>
        <v/>
      </c>
      <c r="BD509">
        <f>AH509</f>
        <v/>
      </c>
      <c r="BE509">
        <f>AI509</f>
        <v/>
      </c>
      <c r="BF509">
        <f>AJ509</f>
        <v/>
      </c>
      <c r="BG509" s="14">
        <f>L509</f>
        <v/>
      </c>
      <c r="BH509" s="14">
        <f>IF(X509="","",X509)</f>
        <v/>
      </c>
      <c r="BI509" s="14">
        <f>IF(Y509="","",Y509)</f>
        <v/>
      </c>
      <c r="BJ509">
        <f>Z509</f>
        <v/>
      </c>
      <c r="BK509">
        <f>AA509</f>
        <v/>
      </c>
      <c r="BL509">
        <f>IFERROR(AX509,"")</f>
        <v/>
      </c>
      <c r="BM509">
        <f>IFERROR(AY509,"")</f>
        <v/>
      </c>
    </row>
    <row r="510" ht="14.25" customHeight="1">
      <c r="A510">
        <f>ALGLIB_SSA_XAUUSD!AA510</f>
        <v/>
      </c>
      <c r="B510">
        <f>IF($A510="","",INDEX(ALGLIB_SSA_XAUUSD!$B$2:$B$2401,MATCH($A510,ALGLIB_SSA_XAUUSD!$A$2:$A$2401,1)))</f>
        <v/>
      </c>
      <c r="C510">
        <f>IF($A510="","",INDEX(ALGLIB_SSA_XAUUSD!$C$2:$C$2401,MATCH($A510,ALGLIB_SSA_XAUUSD!$A$2:$A$2401,1)))</f>
        <v/>
      </c>
      <c r="D510" s="14">
        <f>IF($A510="","",INT((ROW()-2)/12)+1)</f>
        <v/>
      </c>
      <c r="E510" s="14">
        <f>IF(AND(E518&lt;&gt;"",D518=D506+1),E506+(E518-E506)*4/12,"")</f>
        <v/>
      </c>
      <c r="F510" s="14">
        <f>IF(AND(F518&lt;&gt;"",D518=D506+1),F506+(F518-F506)*4/12,"")</f>
        <v/>
      </c>
      <c r="G510" s="14">
        <f>IF(AND(G518&lt;&gt;"",D518=D506+1),G506+(G518-G506)*4/12,"")</f>
        <v/>
      </c>
      <c r="H510" s="14">
        <f>IF(AND(H518&lt;&gt;"",D518=D506+1),H506+(H518-H506)*4/12,"")</f>
        <v/>
      </c>
      <c r="I510" s="14">
        <f>IF(AND(L518&lt;&gt;"",D518=D506+1),I506+(I518-I506)*4/12,"")</f>
        <v/>
      </c>
      <c r="J510">
        <f>_xlfn.XLOOKUP($A510,ALGLIB_SSA_XAUUSD!$AA$2:$AA$2401,ALGLIB_SSA_XAUUSD!$P$2:$P$2401,"",0)</f>
        <v/>
      </c>
      <c r="K510">
        <f>_xlfn.XLOOKUP($A510,ALGLIB_SSA_XAUUSD!$AA$2:$AA$2401,ALGLIB_SSA_XAUUSD!$Q$2:$Q$2401,"",0)</f>
        <v/>
      </c>
      <c r="L510">
        <f>_xlfn.XLOOKUP($A510,ALGLIB_SSA_XAUUSD!$AA$2:$AA$2401,ALGLIB_SSA_XAUUSD!$R$2:$R$2401,"",0)</f>
        <v/>
      </c>
      <c r="M510">
        <f>_xlfn.XLOOKUP($A510,ALGLIB_SSA_XAUUSD!$AA$2:$AA$2401,ALGLIB_SSA_XAUUSD!$S$2:$S$2401,"",0)</f>
        <v/>
      </c>
      <c r="N510">
        <f>_xlfn.XLOOKUP($A510,ALGLIB_SSA_XAUUSD!$AA$2:$AA$2401,ALGLIB_SSA_XAUUSD!$T$2:$T$2401,"",0)</f>
        <v/>
      </c>
      <c r="O510">
        <f>_xlfn.XLOOKUP($A510,ALGLIB_SSA_XAUUSD!$AA$2:$AA$2401,ALGLIB_SSA_XAUUSD!$U$2:$U$2401,"",0)</f>
        <v/>
      </c>
      <c r="P510">
        <f>_xlfn.XLOOKUP($A510,ALGLIB_SSA_XAUUSD!$AA$2:$AA$2401,ALGLIB_SSA_XAUUSD!$V$2:$V$2401,"",0)</f>
        <v/>
      </c>
      <c r="S510">
        <f>A510</f>
        <v/>
      </c>
      <c r="T510">
        <f>J510</f>
        <v/>
      </c>
      <c r="U510">
        <f>K510</f>
        <v/>
      </c>
      <c r="V510" s="14">
        <f>IF($A510="","",MOD(ROW()-2,12)+1)</f>
        <v/>
      </c>
      <c r="W510">
        <f>L510</f>
        <v/>
      </c>
      <c r="X510" s="14">
        <f>IF(F510="","",F510)</f>
        <v/>
      </c>
      <c r="Y510" s="14">
        <f>IF(G510="","",G510)</f>
        <v/>
      </c>
      <c r="Z510">
        <f>M510</f>
        <v/>
      </c>
      <c r="AA510">
        <f>N510</f>
        <v/>
      </c>
      <c r="AB510" s="14">
        <f>IF(H510="","",H510)</f>
        <v/>
      </c>
      <c r="AC510">
        <f>O510</f>
        <v/>
      </c>
      <c r="AD510" s="14">
        <f>IF(I510="","",I510)</f>
        <v/>
      </c>
      <c r="AE510">
        <f>P510</f>
        <v/>
      </c>
      <c r="AH510">
        <f>IF(S510&lt;&gt;"",S510,AH509+900)</f>
        <v/>
      </c>
      <c r="AI510">
        <f>IF(T510&lt;&gt;"",T510,AI509)</f>
        <v/>
      </c>
      <c r="AJ510">
        <f>IF(U510&lt;&gt;"",U510,AJ509)</f>
        <v/>
      </c>
      <c r="AK510">
        <f>IF(W510&lt;&gt;"",W510,"")</f>
        <v/>
      </c>
      <c r="AL510" s="14">
        <f>IF(X510&lt;&gt;"",X510,"")</f>
        <v/>
      </c>
      <c r="AM510" s="14">
        <f>IF(Y510&lt;&gt;"",Y510,"")</f>
        <v/>
      </c>
      <c r="AN510" s="14">
        <f>IF(OR(AL510="",AM510=""),"",AL510-AM510)</f>
        <v/>
      </c>
      <c r="AO510">
        <f>IF(AN510="","",IF(AN510&gt;0,"Bullish","Bearish"))</f>
        <v/>
      </c>
      <c r="AP510">
        <f>IF(AO510="",AP509,AO510)</f>
        <v/>
      </c>
      <c r="AQ510" s="14">
        <f>IF(AB510&lt;&gt;"",AB510,"")</f>
        <v/>
      </c>
      <c r="AR510" s="14">
        <f>IF(AD510&lt;&gt;"",AD510,"")</f>
        <v/>
      </c>
      <c r="AS510">
        <f>IF(AS509+1=13,1,AS509+1)</f>
        <v/>
      </c>
      <c r="AT510">
        <f>IFERROR(IF(SLOPE($AQ$494:$AQ$505,$AS$494:$AS$505)&gt;0,MIN(3,ABS(SLOPE($AQ$494:$AQ$505,$AS$494:$AS$505))),IF(SLOPE($AQ$494:$AQ$505,$AS$494:$AS$505)&lt;-0.5,-0.5,0)),0)</f>
        <v/>
      </c>
      <c r="AU510">
        <f>IFERROR(IF(SLOPE($AR$494:$AR$505,$AS$494:$AS$505)&lt;0,MAX(-3,-ABS(SLOPE($AR$494:$AR$505,$AS$494:$AS$505))),IF(SLOPE($AR$494:$AR$505,$AS$494:$AS$505)&gt;0.5,0.5,0)),0)</f>
        <v/>
      </c>
      <c r="AV510">
        <f>($AQ$506+(AT510*(AS510-1)))</f>
        <v/>
      </c>
      <c r="AW510">
        <f>($AR$506+(AU510*(AS510-1)))</f>
        <v/>
      </c>
      <c r="AX510">
        <f>IF(AT510&gt;0,AV510+AT510,AV510)</f>
        <v/>
      </c>
      <c r="AY510">
        <f>IF(AU510&lt;0,AW510+AU510,AW510)</f>
        <v/>
      </c>
      <c r="BA510" s="14">
        <f>IFERROR(AX510-AQ510,"")</f>
        <v/>
      </c>
      <c r="BB510" s="14">
        <f>IFERROR(AY510-AR510,"")</f>
        <v/>
      </c>
      <c r="BD510">
        <f>AH510</f>
        <v/>
      </c>
      <c r="BE510">
        <f>AI510</f>
        <v/>
      </c>
      <c r="BF510">
        <f>AJ510</f>
        <v/>
      </c>
      <c r="BG510" s="14">
        <f>L510</f>
        <v/>
      </c>
      <c r="BH510" s="14">
        <f>IF(X510="","",X510)</f>
        <v/>
      </c>
      <c r="BI510" s="14">
        <f>IF(Y510="","",Y510)</f>
        <v/>
      </c>
      <c r="BJ510">
        <f>Z510</f>
        <v/>
      </c>
      <c r="BK510">
        <f>AA510</f>
        <v/>
      </c>
      <c r="BL510">
        <f>IFERROR(AX510,"")</f>
        <v/>
      </c>
      <c r="BM510">
        <f>IFERROR(AY510,"")</f>
        <v/>
      </c>
    </row>
    <row r="511" ht="14.25" customHeight="1">
      <c r="A511">
        <f>ALGLIB_SSA_XAUUSD!AA511</f>
        <v/>
      </c>
      <c r="B511">
        <f>IF($A511="","",INDEX(ALGLIB_SSA_XAUUSD!$B$2:$B$2401,MATCH($A511,ALGLIB_SSA_XAUUSD!$A$2:$A$2401,1)))</f>
        <v/>
      </c>
      <c r="C511">
        <f>IF($A511="","",INDEX(ALGLIB_SSA_XAUUSD!$C$2:$C$2401,MATCH($A511,ALGLIB_SSA_XAUUSD!$A$2:$A$2401,1)))</f>
        <v/>
      </c>
      <c r="D511" s="14">
        <f>IF($A511="","",INT((ROW()-2)/12)+1)</f>
        <v/>
      </c>
      <c r="E511" s="14">
        <f>IF(AND(E518&lt;&gt;"",D518=D506+1),E506+(E518-E506)*5/12,"")</f>
        <v/>
      </c>
      <c r="F511" s="14">
        <f>IF(AND(F518&lt;&gt;"",D518=D506+1),F506+(F518-F506)*5/12,"")</f>
        <v/>
      </c>
      <c r="G511" s="14">
        <f>IF(AND(G518&lt;&gt;"",D518=D506+1),G506+(G518-G506)*5/12,"")</f>
        <v/>
      </c>
      <c r="H511" s="14">
        <f>IF(AND(H518&lt;&gt;"",D518=D506+1),H506+(H518-H506)*5/12,"")</f>
        <v/>
      </c>
      <c r="I511" s="14">
        <f>IF(AND(L518&lt;&gt;"",D518=D506+1),I506+(I518-I506)*5/12,"")</f>
        <v/>
      </c>
      <c r="J511">
        <f>_xlfn.XLOOKUP($A511,ALGLIB_SSA_XAUUSD!$AA$2:$AA$2401,ALGLIB_SSA_XAUUSD!$P$2:$P$2401,"",0)</f>
        <v/>
      </c>
      <c r="K511">
        <f>_xlfn.XLOOKUP($A511,ALGLIB_SSA_XAUUSD!$AA$2:$AA$2401,ALGLIB_SSA_XAUUSD!$Q$2:$Q$2401,"",0)</f>
        <v/>
      </c>
      <c r="L511">
        <f>_xlfn.XLOOKUP($A511,ALGLIB_SSA_XAUUSD!$AA$2:$AA$2401,ALGLIB_SSA_XAUUSD!$R$2:$R$2401,"",0)</f>
        <v/>
      </c>
      <c r="M511">
        <f>_xlfn.XLOOKUP($A511,ALGLIB_SSA_XAUUSD!$AA$2:$AA$2401,ALGLIB_SSA_XAUUSD!$S$2:$S$2401,"",0)</f>
        <v/>
      </c>
      <c r="N511">
        <f>_xlfn.XLOOKUP($A511,ALGLIB_SSA_XAUUSD!$AA$2:$AA$2401,ALGLIB_SSA_XAUUSD!$T$2:$T$2401,"",0)</f>
        <v/>
      </c>
      <c r="O511">
        <f>_xlfn.XLOOKUP($A511,ALGLIB_SSA_XAUUSD!$AA$2:$AA$2401,ALGLIB_SSA_XAUUSD!$U$2:$U$2401,"",0)</f>
        <v/>
      </c>
      <c r="P511">
        <f>_xlfn.XLOOKUP($A511,ALGLIB_SSA_XAUUSD!$AA$2:$AA$2401,ALGLIB_SSA_XAUUSD!$V$2:$V$2401,"",0)</f>
        <v/>
      </c>
      <c r="S511">
        <f>A511</f>
        <v/>
      </c>
      <c r="T511">
        <f>J511</f>
        <v/>
      </c>
      <c r="U511">
        <f>K511</f>
        <v/>
      </c>
      <c r="V511" s="14">
        <f>IF($A511="","",MOD(ROW()-2,12)+1)</f>
        <v/>
      </c>
      <c r="W511">
        <f>L511</f>
        <v/>
      </c>
      <c r="X511" s="14">
        <f>IF(F511="","",F511)</f>
        <v/>
      </c>
      <c r="Y511" s="14">
        <f>IF(G511="","",G511)</f>
        <v/>
      </c>
      <c r="Z511">
        <f>M511</f>
        <v/>
      </c>
      <c r="AA511">
        <f>N511</f>
        <v/>
      </c>
      <c r="AB511" s="14">
        <f>IF(H511="","",H511)</f>
        <v/>
      </c>
      <c r="AC511">
        <f>O511</f>
        <v/>
      </c>
      <c r="AD511" s="14">
        <f>IF(I511="","",I511)</f>
        <v/>
      </c>
      <c r="AE511">
        <f>P511</f>
        <v/>
      </c>
      <c r="AH511">
        <f>IF(S511&lt;&gt;"",S511,AH510+900)</f>
        <v/>
      </c>
      <c r="AI511">
        <f>IF(T511&lt;&gt;"",T511,AI510)</f>
        <v/>
      </c>
      <c r="AJ511">
        <f>IF(U511&lt;&gt;"",U511,AJ510)</f>
        <v/>
      </c>
      <c r="AK511">
        <f>IF(W511&lt;&gt;"",W511,"")</f>
        <v/>
      </c>
      <c r="AL511" s="14">
        <f>IF(X511&lt;&gt;"",X511,"")</f>
        <v/>
      </c>
      <c r="AM511" s="14">
        <f>IF(Y511&lt;&gt;"",Y511,"")</f>
        <v/>
      </c>
      <c r="AN511" s="14">
        <f>IF(OR(AL511="",AM511=""),"",AL511-AM511)</f>
        <v/>
      </c>
      <c r="AO511">
        <f>IF(AN511="","",IF(AN511&gt;0,"Bullish","Bearish"))</f>
        <v/>
      </c>
      <c r="AP511">
        <f>IF(AO511="",AP510,AO511)</f>
        <v/>
      </c>
      <c r="AQ511" s="14">
        <f>IF(AB511&lt;&gt;"",AB511,"")</f>
        <v/>
      </c>
      <c r="AR511" s="14">
        <f>IF(AD511&lt;&gt;"",AD511,"")</f>
        <v/>
      </c>
      <c r="AS511">
        <f>IF(AS510+1=13,1,AS510+1)</f>
        <v/>
      </c>
      <c r="AT511">
        <f>IFERROR(IF(SLOPE($AQ$494:$AQ$505,$AS$494:$AS$505)&gt;0,MIN(3,ABS(SLOPE($AQ$494:$AQ$505,$AS$494:$AS$505))),IF(SLOPE($AQ$494:$AQ$505,$AS$494:$AS$505)&lt;-0.5,-0.5,0)),0)</f>
        <v/>
      </c>
      <c r="AU511">
        <f>IFERROR(IF(SLOPE($AR$494:$AR$505,$AS$494:$AS$505)&lt;0,MAX(-3,-ABS(SLOPE($AR$494:$AR$505,$AS$494:$AS$505))),IF(SLOPE($AR$494:$AR$505,$AS$494:$AS$505)&gt;0.5,0.5,0)),0)</f>
        <v/>
      </c>
      <c r="AV511">
        <f>($AQ$506+(AT511*(AS511-1)))</f>
        <v/>
      </c>
      <c r="AW511">
        <f>($AR$506+(AU511*(AS511-1)))</f>
        <v/>
      </c>
      <c r="AX511">
        <f>IF(AT511&gt;0,AV511+AT511,AV511)</f>
        <v/>
      </c>
      <c r="AY511">
        <f>IF(AU511&lt;0,AW511+AU511,AW511)</f>
        <v/>
      </c>
      <c r="BA511" s="14">
        <f>IFERROR(AX511-AQ511,"")</f>
        <v/>
      </c>
      <c r="BB511" s="14">
        <f>IFERROR(AY511-AR511,"")</f>
        <v/>
      </c>
      <c r="BD511">
        <f>AH511</f>
        <v/>
      </c>
      <c r="BE511">
        <f>AI511</f>
        <v/>
      </c>
      <c r="BF511">
        <f>AJ511</f>
        <v/>
      </c>
      <c r="BG511" s="14">
        <f>L511</f>
        <v/>
      </c>
      <c r="BH511" s="14">
        <f>IF(X511="","",X511)</f>
        <v/>
      </c>
      <c r="BI511" s="14">
        <f>IF(Y511="","",Y511)</f>
        <v/>
      </c>
      <c r="BJ511">
        <f>Z511</f>
        <v/>
      </c>
      <c r="BK511">
        <f>AA511</f>
        <v/>
      </c>
      <c r="BL511">
        <f>IFERROR(AX511,"")</f>
        <v/>
      </c>
      <c r="BM511">
        <f>IFERROR(AY511,"")</f>
        <v/>
      </c>
    </row>
    <row r="512" ht="14.25" customHeight="1">
      <c r="A512">
        <f>ALGLIB_SSA_XAUUSD!AA512</f>
        <v/>
      </c>
      <c r="B512">
        <f>IF($A512="","",INDEX(ALGLIB_SSA_XAUUSD!$B$2:$B$2401,MATCH($A512,ALGLIB_SSA_XAUUSD!$A$2:$A$2401,1)))</f>
        <v/>
      </c>
      <c r="C512">
        <f>IF($A512="","",INDEX(ALGLIB_SSA_XAUUSD!$C$2:$C$2401,MATCH($A512,ALGLIB_SSA_XAUUSD!$A$2:$A$2401,1)))</f>
        <v/>
      </c>
      <c r="D512" s="14">
        <f>IF($A512="","",INT((ROW()-2)/12)+1)</f>
        <v/>
      </c>
      <c r="E512" s="14">
        <f>IF(AND(E518&lt;&gt;"",D518=D506+1),E506+(E518-E506)*6/12,"")</f>
        <v/>
      </c>
      <c r="F512" s="14">
        <f>IF(AND(F518&lt;&gt;"",D518=D506+1),F506+(F518-F506)*6/12,"")</f>
        <v/>
      </c>
      <c r="G512" s="14">
        <f>IF(AND(G518&lt;&gt;"",D518=D506+1),G506+(G518-G506)*6/12,"")</f>
        <v/>
      </c>
      <c r="H512" s="14">
        <f>IF(AND(H518&lt;&gt;"",D518=D506+1),H506+(H518-H506)*6/12,"")</f>
        <v/>
      </c>
      <c r="I512" s="14">
        <f>IF(AND(L518&lt;&gt;"",D518=D506+1),I506+(I518-I506)*6/12,"")</f>
        <v/>
      </c>
      <c r="J512">
        <f>_xlfn.XLOOKUP($A512,ALGLIB_SSA_XAUUSD!$AA$2:$AA$2401,ALGLIB_SSA_XAUUSD!$P$2:$P$2401,"",0)</f>
        <v/>
      </c>
      <c r="K512">
        <f>_xlfn.XLOOKUP($A512,ALGLIB_SSA_XAUUSD!$AA$2:$AA$2401,ALGLIB_SSA_XAUUSD!$Q$2:$Q$2401,"",0)</f>
        <v/>
      </c>
      <c r="L512">
        <f>_xlfn.XLOOKUP($A512,ALGLIB_SSA_XAUUSD!$AA$2:$AA$2401,ALGLIB_SSA_XAUUSD!$R$2:$R$2401,"",0)</f>
        <v/>
      </c>
      <c r="M512">
        <f>_xlfn.XLOOKUP($A512,ALGLIB_SSA_XAUUSD!$AA$2:$AA$2401,ALGLIB_SSA_XAUUSD!$S$2:$S$2401,"",0)</f>
        <v/>
      </c>
      <c r="N512">
        <f>_xlfn.XLOOKUP($A512,ALGLIB_SSA_XAUUSD!$AA$2:$AA$2401,ALGLIB_SSA_XAUUSD!$T$2:$T$2401,"",0)</f>
        <v/>
      </c>
      <c r="O512">
        <f>_xlfn.XLOOKUP($A512,ALGLIB_SSA_XAUUSD!$AA$2:$AA$2401,ALGLIB_SSA_XAUUSD!$U$2:$U$2401,"",0)</f>
        <v/>
      </c>
      <c r="P512">
        <f>_xlfn.XLOOKUP($A512,ALGLIB_SSA_XAUUSD!$AA$2:$AA$2401,ALGLIB_SSA_XAUUSD!$V$2:$V$2401,"",0)</f>
        <v/>
      </c>
      <c r="S512">
        <f>A512</f>
        <v/>
      </c>
      <c r="T512">
        <f>J512</f>
        <v/>
      </c>
      <c r="U512">
        <f>K512</f>
        <v/>
      </c>
      <c r="V512" s="14">
        <f>IF($A512="","",MOD(ROW()-2,12)+1)</f>
        <v/>
      </c>
      <c r="W512">
        <f>L512</f>
        <v/>
      </c>
      <c r="X512" s="14">
        <f>IF(F512="","",F512)</f>
        <v/>
      </c>
      <c r="Y512" s="14">
        <f>IF(G512="","",G512)</f>
        <v/>
      </c>
      <c r="Z512">
        <f>M512</f>
        <v/>
      </c>
      <c r="AA512">
        <f>N512</f>
        <v/>
      </c>
      <c r="AB512" s="14">
        <f>IF(H512="","",H512)</f>
        <v/>
      </c>
      <c r="AC512">
        <f>O512</f>
        <v/>
      </c>
      <c r="AD512" s="14">
        <f>IF(I512="","",I512)</f>
        <v/>
      </c>
      <c r="AE512">
        <f>P512</f>
        <v/>
      </c>
      <c r="AH512">
        <f>IF(S512&lt;&gt;"",S512,AH511+900)</f>
        <v/>
      </c>
      <c r="AI512">
        <f>IF(T512&lt;&gt;"",T512,AI511)</f>
        <v/>
      </c>
      <c r="AJ512">
        <f>IF(U512&lt;&gt;"",U512,AJ511)</f>
        <v/>
      </c>
      <c r="AK512">
        <f>IF(W512&lt;&gt;"",W512,"")</f>
        <v/>
      </c>
      <c r="AL512" s="14">
        <f>IF(X512&lt;&gt;"",X512,"")</f>
        <v/>
      </c>
      <c r="AM512" s="14">
        <f>IF(Y512&lt;&gt;"",Y512,"")</f>
        <v/>
      </c>
      <c r="AN512" s="14">
        <f>IF(OR(AL512="",AM512=""),"",AL512-AM512)</f>
        <v/>
      </c>
      <c r="AO512">
        <f>IF(AN512="","",IF(AN512&gt;0,"Bullish","Bearish"))</f>
        <v/>
      </c>
      <c r="AP512">
        <f>IF(AO512="",AP511,AO512)</f>
        <v/>
      </c>
      <c r="AQ512" s="14">
        <f>IF(AB512&lt;&gt;"",AB512,"")</f>
        <v/>
      </c>
      <c r="AR512" s="14">
        <f>IF(AD512&lt;&gt;"",AD512,"")</f>
        <v/>
      </c>
      <c r="AS512">
        <f>IF(AS511+1=13,1,AS511+1)</f>
        <v/>
      </c>
      <c r="AT512">
        <f>IFERROR(IF(SLOPE($AQ$494:$AQ$505,$AS$494:$AS$505)&gt;0,MIN(3,ABS(SLOPE($AQ$494:$AQ$505,$AS$494:$AS$505))),IF(SLOPE($AQ$494:$AQ$505,$AS$494:$AS$505)&lt;-0.5,-0.5,0)),0)</f>
        <v/>
      </c>
      <c r="AU512">
        <f>IFERROR(IF(SLOPE($AR$494:$AR$505,$AS$494:$AS$505)&lt;0,MAX(-3,-ABS(SLOPE($AR$494:$AR$505,$AS$494:$AS$505))),IF(SLOPE($AR$494:$AR$505,$AS$494:$AS$505)&gt;0.5,0.5,0)),0)</f>
        <v/>
      </c>
      <c r="AV512">
        <f>($AQ$506+(AT512*(AS512-1)))</f>
        <v/>
      </c>
      <c r="AW512">
        <f>($AR$506+(AU512*(AS512-1)))</f>
        <v/>
      </c>
      <c r="AX512">
        <f>IF(AT512&gt;0,AV512+AT512,AV512)</f>
        <v/>
      </c>
      <c r="AY512">
        <f>IF(AU512&lt;0,AW512+AU512,AW512)</f>
        <v/>
      </c>
      <c r="BA512" s="14">
        <f>IFERROR(AX512-AQ512,"")</f>
        <v/>
      </c>
      <c r="BB512" s="14">
        <f>IFERROR(AY512-AR512,"")</f>
        <v/>
      </c>
      <c r="BD512">
        <f>AH512</f>
        <v/>
      </c>
      <c r="BE512">
        <f>AI512</f>
        <v/>
      </c>
      <c r="BF512">
        <f>AJ512</f>
        <v/>
      </c>
      <c r="BG512" s="14">
        <f>L512</f>
        <v/>
      </c>
      <c r="BH512" s="14">
        <f>IF(X512="","",X512)</f>
        <v/>
      </c>
      <c r="BI512" s="14">
        <f>IF(Y512="","",Y512)</f>
        <v/>
      </c>
      <c r="BJ512">
        <f>Z512</f>
        <v/>
      </c>
      <c r="BK512">
        <f>AA512</f>
        <v/>
      </c>
      <c r="BL512">
        <f>IFERROR(AX512,"")</f>
        <v/>
      </c>
      <c r="BM512">
        <f>IFERROR(AY512,"")</f>
        <v/>
      </c>
    </row>
    <row r="513" ht="14.25" customHeight="1">
      <c r="A513">
        <f>ALGLIB_SSA_XAUUSD!AA513</f>
        <v/>
      </c>
      <c r="B513">
        <f>IF($A513="","",INDEX(ALGLIB_SSA_XAUUSD!$B$2:$B$2401,MATCH($A513,ALGLIB_SSA_XAUUSD!$A$2:$A$2401,1)))</f>
        <v/>
      </c>
      <c r="C513">
        <f>IF($A513="","",INDEX(ALGLIB_SSA_XAUUSD!$C$2:$C$2401,MATCH($A513,ALGLIB_SSA_XAUUSD!$A$2:$A$2401,1)))</f>
        <v/>
      </c>
      <c r="D513" s="14">
        <f>IF($A513="","",INT((ROW()-2)/12)+1)</f>
        <v/>
      </c>
      <c r="E513" s="14">
        <f>IF(AND(E518&lt;&gt;"",D518=D506+1),E506+(E518-E506)*7/12,"")</f>
        <v/>
      </c>
      <c r="F513" s="14">
        <f>IF(AND(F518&lt;&gt;"",D518=D506+1),F506+(F518-F506)*7/12,"")</f>
        <v/>
      </c>
      <c r="G513" s="14">
        <f>IF(AND(G518&lt;&gt;"",D518=D506+1),G506+(G518-G506)*7/12,"")</f>
        <v/>
      </c>
      <c r="H513" s="14">
        <f>IF(AND(H518&lt;&gt;"",D518=D506+1),H506+(H518-H506)*7/12,"")</f>
        <v/>
      </c>
      <c r="I513" s="14">
        <f>IF(AND(L518&lt;&gt;"",D518=D506+1),I506+(I518-I506)*7/12,"")</f>
        <v/>
      </c>
      <c r="J513">
        <f>_xlfn.XLOOKUP($A513,ALGLIB_SSA_XAUUSD!$AA$2:$AA$2401,ALGLIB_SSA_XAUUSD!$P$2:$P$2401,"",0)</f>
        <v/>
      </c>
      <c r="K513">
        <f>_xlfn.XLOOKUP($A513,ALGLIB_SSA_XAUUSD!$AA$2:$AA$2401,ALGLIB_SSA_XAUUSD!$Q$2:$Q$2401,"",0)</f>
        <v/>
      </c>
      <c r="L513">
        <f>_xlfn.XLOOKUP($A513,ALGLIB_SSA_XAUUSD!$AA$2:$AA$2401,ALGLIB_SSA_XAUUSD!$R$2:$R$2401,"",0)</f>
        <v/>
      </c>
      <c r="M513">
        <f>_xlfn.XLOOKUP($A513,ALGLIB_SSA_XAUUSD!$AA$2:$AA$2401,ALGLIB_SSA_XAUUSD!$S$2:$S$2401,"",0)</f>
        <v/>
      </c>
      <c r="N513">
        <f>_xlfn.XLOOKUP($A513,ALGLIB_SSA_XAUUSD!$AA$2:$AA$2401,ALGLIB_SSA_XAUUSD!$T$2:$T$2401,"",0)</f>
        <v/>
      </c>
      <c r="O513">
        <f>_xlfn.XLOOKUP($A513,ALGLIB_SSA_XAUUSD!$AA$2:$AA$2401,ALGLIB_SSA_XAUUSD!$U$2:$U$2401,"",0)</f>
        <v/>
      </c>
      <c r="P513">
        <f>_xlfn.XLOOKUP($A513,ALGLIB_SSA_XAUUSD!$AA$2:$AA$2401,ALGLIB_SSA_XAUUSD!$V$2:$V$2401,"",0)</f>
        <v/>
      </c>
      <c r="S513">
        <f>A513</f>
        <v/>
      </c>
      <c r="T513">
        <f>J513</f>
        <v/>
      </c>
      <c r="U513">
        <f>K513</f>
        <v/>
      </c>
      <c r="V513" s="14">
        <f>IF($A513="","",MOD(ROW()-2,12)+1)</f>
        <v/>
      </c>
      <c r="W513">
        <f>L513</f>
        <v/>
      </c>
      <c r="X513" s="14">
        <f>IF(F513="","",F513)</f>
        <v/>
      </c>
      <c r="Y513" s="14">
        <f>IF(G513="","",G513)</f>
        <v/>
      </c>
      <c r="Z513">
        <f>M513</f>
        <v/>
      </c>
      <c r="AA513">
        <f>N513</f>
        <v/>
      </c>
      <c r="AB513" s="14">
        <f>IF(H513="","",H513)</f>
        <v/>
      </c>
      <c r="AC513">
        <f>O513</f>
        <v/>
      </c>
      <c r="AD513" s="14">
        <f>IF(I513="","",I513)</f>
        <v/>
      </c>
      <c r="AE513">
        <f>P513</f>
        <v/>
      </c>
      <c r="AH513">
        <f>IF(S513&lt;&gt;"",S513,AH512+900)</f>
        <v/>
      </c>
      <c r="AI513">
        <f>IF(T513&lt;&gt;"",T513,AI512)</f>
        <v/>
      </c>
      <c r="AJ513">
        <f>IF(U513&lt;&gt;"",U513,AJ512)</f>
        <v/>
      </c>
      <c r="AK513">
        <f>IF(W513&lt;&gt;"",W513,"")</f>
        <v/>
      </c>
      <c r="AL513" s="14">
        <f>IF(X513&lt;&gt;"",X513,"")</f>
        <v/>
      </c>
      <c r="AM513" s="14">
        <f>IF(Y513&lt;&gt;"",Y513,"")</f>
        <v/>
      </c>
      <c r="AN513" s="14">
        <f>IF(OR(AL513="",AM513=""),"",AL513-AM513)</f>
        <v/>
      </c>
      <c r="AO513">
        <f>IF(AN513="","",IF(AN513&gt;0,"Bullish","Bearish"))</f>
        <v/>
      </c>
      <c r="AP513">
        <f>IF(AO513="",AP512,AO513)</f>
        <v/>
      </c>
      <c r="AQ513" s="14">
        <f>IF(AB513&lt;&gt;"",AB513,"")</f>
        <v/>
      </c>
      <c r="AR513" s="14">
        <f>IF(AD513&lt;&gt;"",AD513,"")</f>
        <v/>
      </c>
      <c r="AS513">
        <f>IF(AS512+1=13,1,AS512+1)</f>
        <v/>
      </c>
      <c r="AT513">
        <f>IFERROR(IF(SLOPE($AQ$494:$AQ$505,$AS$494:$AS$505)&gt;0,MIN(3,ABS(SLOPE($AQ$494:$AQ$505,$AS$494:$AS$505))),IF(SLOPE($AQ$494:$AQ$505,$AS$494:$AS$505)&lt;-0.5,-0.5,0)),0)</f>
        <v/>
      </c>
      <c r="AU513">
        <f>IFERROR(IF(SLOPE($AR$494:$AR$505,$AS$494:$AS$505)&lt;0,MAX(-3,-ABS(SLOPE($AR$494:$AR$505,$AS$494:$AS$505))),IF(SLOPE($AR$494:$AR$505,$AS$494:$AS$505)&gt;0.5,0.5,0)),0)</f>
        <v/>
      </c>
      <c r="AV513">
        <f>($AQ$506+(AT513*(AS513-1)))</f>
        <v/>
      </c>
      <c r="AW513">
        <f>($AR$506+(AU513*(AS513-1)))</f>
        <v/>
      </c>
      <c r="AX513">
        <f>IF(AT513&gt;0,AV513+AT513,AV513)</f>
        <v/>
      </c>
      <c r="AY513">
        <f>IF(AU513&lt;0,AW513+AU513,AW513)</f>
        <v/>
      </c>
      <c r="BA513" s="14">
        <f>IFERROR(AX513-AQ513,"")</f>
        <v/>
      </c>
      <c r="BB513" s="14">
        <f>IFERROR(AY513-AR513,"")</f>
        <v/>
      </c>
      <c r="BD513">
        <f>AH513</f>
        <v/>
      </c>
      <c r="BE513">
        <f>AI513</f>
        <v/>
      </c>
      <c r="BF513">
        <f>AJ513</f>
        <v/>
      </c>
      <c r="BG513" s="14">
        <f>L513</f>
        <v/>
      </c>
      <c r="BH513" s="14">
        <f>IF(X513="","",X513)</f>
        <v/>
      </c>
      <c r="BI513" s="14">
        <f>IF(Y513="","",Y513)</f>
        <v/>
      </c>
      <c r="BJ513">
        <f>Z513</f>
        <v/>
      </c>
      <c r="BK513">
        <f>AA513</f>
        <v/>
      </c>
      <c r="BL513">
        <f>IFERROR(AX513,"")</f>
        <v/>
      </c>
      <c r="BM513">
        <f>IFERROR(AY513,"")</f>
        <v/>
      </c>
    </row>
    <row r="514" ht="14.25" customHeight="1">
      <c r="A514">
        <f>ALGLIB_SSA_XAUUSD!AA514</f>
        <v/>
      </c>
      <c r="B514">
        <f>IF($A514="","",INDEX(ALGLIB_SSA_XAUUSD!$B$2:$B$2401,MATCH($A514,ALGLIB_SSA_XAUUSD!$A$2:$A$2401,1)))</f>
        <v/>
      </c>
      <c r="C514">
        <f>IF($A514="","",INDEX(ALGLIB_SSA_XAUUSD!$C$2:$C$2401,MATCH($A514,ALGLIB_SSA_XAUUSD!$A$2:$A$2401,1)))</f>
        <v/>
      </c>
      <c r="D514" s="14">
        <f>IF($A514="","",INT((ROW()-2)/12)+1)</f>
        <v/>
      </c>
      <c r="E514" s="14">
        <f>IF(AND(E518&lt;&gt;"",D518=D506+1),E506+(E518-E506)*8/12,"")</f>
        <v/>
      </c>
      <c r="F514" s="14">
        <f>IF(AND(F518&lt;&gt;"",D518=D506+1),F506+(F518-F506)*8/12,"")</f>
        <v/>
      </c>
      <c r="G514" s="14">
        <f>IF(AND(G518&lt;&gt;"",D518=D506+1),G506+(G518-G506)*8/12,"")</f>
        <v/>
      </c>
      <c r="H514" s="14">
        <f>IF(AND(H518&lt;&gt;"",D518=D506+1),H506+(H518-H506)*8/12,"")</f>
        <v/>
      </c>
      <c r="I514" s="14">
        <f>IF(AND(L518&lt;&gt;"",D518=D506+1),I506+(I518-I506)*8/12,"")</f>
        <v/>
      </c>
      <c r="J514">
        <f>_xlfn.XLOOKUP($A514,ALGLIB_SSA_XAUUSD!$AA$2:$AA$2401,ALGLIB_SSA_XAUUSD!$P$2:$P$2401,"",0)</f>
        <v/>
      </c>
      <c r="K514">
        <f>_xlfn.XLOOKUP($A514,ALGLIB_SSA_XAUUSD!$AA$2:$AA$2401,ALGLIB_SSA_XAUUSD!$Q$2:$Q$2401,"",0)</f>
        <v/>
      </c>
      <c r="L514">
        <f>_xlfn.XLOOKUP($A514,ALGLIB_SSA_XAUUSD!$AA$2:$AA$2401,ALGLIB_SSA_XAUUSD!$R$2:$R$2401,"",0)</f>
        <v/>
      </c>
      <c r="M514">
        <f>_xlfn.XLOOKUP($A514,ALGLIB_SSA_XAUUSD!$AA$2:$AA$2401,ALGLIB_SSA_XAUUSD!$S$2:$S$2401,"",0)</f>
        <v/>
      </c>
      <c r="N514">
        <f>_xlfn.XLOOKUP($A514,ALGLIB_SSA_XAUUSD!$AA$2:$AA$2401,ALGLIB_SSA_XAUUSD!$T$2:$T$2401,"",0)</f>
        <v/>
      </c>
      <c r="O514">
        <f>_xlfn.XLOOKUP($A514,ALGLIB_SSA_XAUUSD!$AA$2:$AA$2401,ALGLIB_SSA_XAUUSD!$U$2:$U$2401,"",0)</f>
        <v/>
      </c>
      <c r="P514">
        <f>_xlfn.XLOOKUP($A514,ALGLIB_SSA_XAUUSD!$AA$2:$AA$2401,ALGLIB_SSA_XAUUSD!$V$2:$V$2401,"",0)</f>
        <v/>
      </c>
      <c r="S514">
        <f>A514</f>
        <v/>
      </c>
      <c r="T514">
        <f>J514</f>
        <v/>
      </c>
      <c r="U514">
        <f>K514</f>
        <v/>
      </c>
      <c r="V514" s="14">
        <f>IF($A514="","",MOD(ROW()-2,12)+1)</f>
        <v/>
      </c>
      <c r="W514">
        <f>L514</f>
        <v/>
      </c>
      <c r="X514" s="14">
        <f>IF(F514="","",F514)</f>
        <v/>
      </c>
      <c r="Y514" s="14">
        <f>IF(G514="","",G514)</f>
        <v/>
      </c>
      <c r="Z514">
        <f>M514</f>
        <v/>
      </c>
      <c r="AA514">
        <f>N514</f>
        <v/>
      </c>
      <c r="AB514" s="14">
        <f>IF(H514="","",H514)</f>
        <v/>
      </c>
      <c r="AC514">
        <f>O514</f>
        <v/>
      </c>
      <c r="AD514" s="14">
        <f>IF(I514="","",I514)</f>
        <v/>
      </c>
      <c r="AE514">
        <f>P514</f>
        <v/>
      </c>
      <c r="AH514">
        <f>IF(S514&lt;&gt;"",S514,AH513+900)</f>
        <v/>
      </c>
      <c r="AI514">
        <f>IF(T514&lt;&gt;"",T514,AI513)</f>
        <v/>
      </c>
      <c r="AJ514">
        <f>IF(U514&lt;&gt;"",U514,AJ513)</f>
        <v/>
      </c>
      <c r="AK514">
        <f>IF(W514&lt;&gt;"",W514,"")</f>
        <v/>
      </c>
      <c r="AL514" s="14">
        <f>IF(X514&lt;&gt;"",X514,"")</f>
        <v/>
      </c>
      <c r="AM514" s="14">
        <f>IF(Y514&lt;&gt;"",Y514,"")</f>
        <v/>
      </c>
      <c r="AN514" s="14">
        <f>IF(OR(AL514="",AM514=""),"",AL514-AM514)</f>
        <v/>
      </c>
      <c r="AO514">
        <f>IF(AN514="","",IF(AN514&gt;0,"Bullish","Bearish"))</f>
        <v/>
      </c>
      <c r="AP514">
        <f>IF(AO514="",AP513,AO514)</f>
        <v/>
      </c>
      <c r="AQ514" s="14">
        <f>IF(AB514&lt;&gt;"",AB514,"")</f>
        <v/>
      </c>
      <c r="AR514" s="14">
        <f>IF(AD514&lt;&gt;"",AD514,"")</f>
        <v/>
      </c>
      <c r="AS514">
        <f>IF(AS513+1=13,1,AS513+1)</f>
        <v/>
      </c>
      <c r="AT514">
        <f>IFERROR(IF(SLOPE($AQ$494:$AQ$505,$AS$494:$AS$505)&gt;0,MIN(3,ABS(SLOPE($AQ$494:$AQ$505,$AS$494:$AS$505))),IF(SLOPE($AQ$494:$AQ$505,$AS$494:$AS$505)&lt;-0.5,-0.5,0)),0)</f>
        <v/>
      </c>
      <c r="AU514">
        <f>IFERROR(IF(SLOPE($AR$494:$AR$505,$AS$494:$AS$505)&lt;0,MAX(-3,-ABS(SLOPE($AR$494:$AR$505,$AS$494:$AS$505))),IF(SLOPE($AR$494:$AR$505,$AS$494:$AS$505)&gt;0.5,0.5,0)),0)</f>
        <v/>
      </c>
      <c r="AV514">
        <f>($AQ$506+(AT514*(AS514-1)))</f>
        <v/>
      </c>
      <c r="AW514">
        <f>($AR$506+(AU514*(AS514-1)))</f>
        <v/>
      </c>
      <c r="AX514">
        <f>IF(AT514&gt;0,AV514+AT514,AV514)</f>
        <v/>
      </c>
      <c r="AY514">
        <f>IF(AU514&lt;0,AW514+AU514,AW514)</f>
        <v/>
      </c>
      <c r="BA514" s="14">
        <f>IFERROR(AX514-AQ514,"")</f>
        <v/>
      </c>
      <c r="BB514" s="14">
        <f>IFERROR(AY514-AR514,"")</f>
        <v/>
      </c>
      <c r="BD514">
        <f>AH514</f>
        <v/>
      </c>
      <c r="BE514">
        <f>AI514</f>
        <v/>
      </c>
      <c r="BF514">
        <f>AJ514</f>
        <v/>
      </c>
      <c r="BG514" s="14">
        <f>L514</f>
        <v/>
      </c>
      <c r="BH514" s="14">
        <f>IF(X514="","",X514)</f>
        <v/>
      </c>
      <c r="BI514" s="14">
        <f>IF(Y514="","",Y514)</f>
        <v/>
      </c>
      <c r="BJ514">
        <f>Z514</f>
        <v/>
      </c>
      <c r="BK514">
        <f>AA514</f>
        <v/>
      </c>
      <c r="BL514">
        <f>IFERROR(AX514,"")</f>
        <v/>
      </c>
      <c r="BM514">
        <f>IFERROR(AY514,"")</f>
        <v/>
      </c>
    </row>
    <row r="515" ht="14.25" customHeight="1">
      <c r="A515">
        <f>ALGLIB_SSA_XAUUSD!AA515</f>
        <v/>
      </c>
      <c r="B515">
        <f>IF($A515="","",INDEX(ALGLIB_SSA_XAUUSD!$B$2:$B$2401,MATCH($A515,ALGLIB_SSA_XAUUSD!$A$2:$A$2401,1)))</f>
        <v/>
      </c>
      <c r="C515">
        <f>IF($A515="","",INDEX(ALGLIB_SSA_XAUUSD!$C$2:$C$2401,MATCH($A515,ALGLIB_SSA_XAUUSD!$A$2:$A$2401,1)))</f>
        <v/>
      </c>
      <c r="D515" s="14">
        <f>IF($A515="","",INT((ROW()-2)/12)+1)</f>
        <v/>
      </c>
      <c r="E515" s="14">
        <f>IF(AND(E518&lt;&gt;"",D518=D506+1),E506+(E518-E506)*9/12,"")</f>
        <v/>
      </c>
      <c r="F515" s="14">
        <f>IF(AND(F518&lt;&gt;"",D518=D506+1),F506+(F518-F506)*9/12,"")</f>
        <v/>
      </c>
      <c r="G515" s="14">
        <f>IF(AND(G518&lt;&gt;"",D518=D506+1),G506+(G518-G506)*9/12,"")</f>
        <v/>
      </c>
      <c r="H515" s="14">
        <f>IF(AND(H518&lt;&gt;"",D518=D506+1),H506+(H518-H506)*9/12,"")</f>
        <v/>
      </c>
      <c r="I515" s="14">
        <f>IF(AND(L518&lt;&gt;"",D518=D506+1),I506+(I518-I506)*9/12,"")</f>
        <v/>
      </c>
      <c r="J515">
        <f>_xlfn.XLOOKUP($A515,ALGLIB_SSA_XAUUSD!$AA$2:$AA$2401,ALGLIB_SSA_XAUUSD!$P$2:$P$2401,"",0)</f>
        <v/>
      </c>
      <c r="K515">
        <f>_xlfn.XLOOKUP($A515,ALGLIB_SSA_XAUUSD!$AA$2:$AA$2401,ALGLIB_SSA_XAUUSD!$Q$2:$Q$2401,"",0)</f>
        <v/>
      </c>
      <c r="L515">
        <f>_xlfn.XLOOKUP($A515,ALGLIB_SSA_XAUUSD!$AA$2:$AA$2401,ALGLIB_SSA_XAUUSD!$R$2:$R$2401,"",0)</f>
        <v/>
      </c>
      <c r="M515">
        <f>_xlfn.XLOOKUP($A515,ALGLIB_SSA_XAUUSD!$AA$2:$AA$2401,ALGLIB_SSA_XAUUSD!$S$2:$S$2401,"",0)</f>
        <v/>
      </c>
      <c r="N515">
        <f>_xlfn.XLOOKUP($A515,ALGLIB_SSA_XAUUSD!$AA$2:$AA$2401,ALGLIB_SSA_XAUUSD!$T$2:$T$2401,"",0)</f>
        <v/>
      </c>
      <c r="O515">
        <f>_xlfn.XLOOKUP($A515,ALGLIB_SSA_XAUUSD!$AA$2:$AA$2401,ALGLIB_SSA_XAUUSD!$U$2:$U$2401,"",0)</f>
        <v/>
      </c>
      <c r="P515">
        <f>_xlfn.XLOOKUP($A515,ALGLIB_SSA_XAUUSD!$AA$2:$AA$2401,ALGLIB_SSA_XAUUSD!$V$2:$V$2401,"",0)</f>
        <v/>
      </c>
      <c r="S515">
        <f>A515</f>
        <v/>
      </c>
      <c r="T515">
        <f>J515</f>
        <v/>
      </c>
      <c r="U515">
        <f>K515</f>
        <v/>
      </c>
      <c r="V515" s="14">
        <f>IF($A515="","",MOD(ROW()-2,12)+1)</f>
        <v/>
      </c>
      <c r="W515">
        <f>L515</f>
        <v/>
      </c>
      <c r="X515" s="14">
        <f>IF(F515="","",F515)</f>
        <v/>
      </c>
      <c r="Y515" s="14">
        <f>IF(G515="","",G515)</f>
        <v/>
      </c>
      <c r="Z515">
        <f>M515</f>
        <v/>
      </c>
      <c r="AA515">
        <f>N515</f>
        <v/>
      </c>
      <c r="AB515" s="14">
        <f>IF(H515="","",H515)</f>
        <v/>
      </c>
      <c r="AC515">
        <f>O515</f>
        <v/>
      </c>
      <c r="AD515" s="14">
        <f>IF(I515="","",I515)</f>
        <v/>
      </c>
      <c r="AE515">
        <f>P515</f>
        <v/>
      </c>
      <c r="AH515">
        <f>IF(S515&lt;&gt;"",S515,AH514+900)</f>
        <v/>
      </c>
      <c r="AI515">
        <f>IF(T515&lt;&gt;"",T515,AI514)</f>
        <v/>
      </c>
      <c r="AJ515">
        <f>IF(U515&lt;&gt;"",U515,AJ514)</f>
        <v/>
      </c>
      <c r="AK515">
        <f>IF(W515&lt;&gt;"",W515,"")</f>
        <v/>
      </c>
      <c r="AL515" s="14">
        <f>IF(X515&lt;&gt;"",X515,"")</f>
        <v/>
      </c>
      <c r="AM515" s="14">
        <f>IF(Y515&lt;&gt;"",Y515,"")</f>
        <v/>
      </c>
      <c r="AN515" s="14">
        <f>IF(OR(AL515="",AM515=""),"",AL515-AM515)</f>
        <v/>
      </c>
      <c r="AO515">
        <f>IF(AN515="","",IF(AN515&gt;0,"Bullish","Bearish"))</f>
        <v/>
      </c>
      <c r="AP515">
        <f>IF(AO515="",AP514,AO515)</f>
        <v/>
      </c>
      <c r="AQ515" s="14">
        <f>IF(AB515&lt;&gt;"",AB515,"")</f>
        <v/>
      </c>
      <c r="AR515" s="14">
        <f>IF(AD515&lt;&gt;"",AD515,"")</f>
        <v/>
      </c>
      <c r="AS515">
        <f>IF(AS514+1=13,1,AS514+1)</f>
        <v/>
      </c>
      <c r="AT515">
        <f>IFERROR(IF(SLOPE($AQ$494:$AQ$505,$AS$494:$AS$505)&gt;0,MIN(3,ABS(SLOPE($AQ$494:$AQ$505,$AS$494:$AS$505))),IF(SLOPE($AQ$494:$AQ$505,$AS$494:$AS$505)&lt;-0.5,-0.5,0)),0)</f>
        <v/>
      </c>
      <c r="AU515">
        <f>IFERROR(IF(SLOPE($AR$494:$AR$505,$AS$494:$AS$505)&lt;0,MAX(-3,-ABS(SLOPE($AR$494:$AR$505,$AS$494:$AS$505))),IF(SLOPE($AR$494:$AR$505,$AS$494:$AS$505)&gt;0.5,0.5,0)),0)</f>
        <v/>
      </c>
      <c r="AV515">
        <f>($AQ$506+(AT515*(AS515-1)))</f>
        <v/>
      </c>
      <c r="AW515">
        <f>($AR$506+(AU515*(AS515-1)))</f>
        <v/>
      </c>
      <c r="AX515">
        <f>IF(AT515&gt;0,AV515+AT515,AV515)</f>
        <v/>
      </c>
      <c r="AY515">
        <f>IF(AU515&lt;0,AW515+AU515,AW515)</f>
        <v/>
      </c>
      <c r="BA515" s="14">
        <f>IFERROR(AX515-AQ515,"")</f>
        <v/>
      </c>
      <c r="BB515" s="14">
        <f>IFERROR(AY515-AR515,"")</f>
        <v/>
      </c>
      <c r="BD515">
        <f>AH515</f>
        <v/>
      </c>
      <c r="BE515">
        <f>AI515</f>
        <v/>
      </c>
      <c r="BF515">
        <f>AJ515</f>
        <v/>
      </c>
      <c r="BG515" s="14">
        <f>L515</f>
        <v/>
      </c>
      <c r="BH515" s="14">
        <f>IF(X515="","",X515)</f>
        <v/>
      </c>
      <c r="BI515" s="14">
        <f>IF(Y515="","",Y515)</f>
        <v/>
      </c>
      <c r="BJ515">
        <f>Z515</f>
        <v/>
      </c>
      <c r="BK515">
        <f>AA515</f>
        <v/>
      </c>
      <c r="BL515">
        <f>IFERROR(AX515,"")</f>
        <v/>
      </c>
      <c r="BM515">
        <f>IFERROR(AY515,"")</f>
        <v/>
      </c>
    </row>
    <row r="516" ht="14.25" customHeight="1">
      <c r="A516">
        <f>ALGLIB_SSA_XAUUSD!AA516</f>
        <v/>
      </c>
      <c r="B516">
        <f>IF($A516="","",INDEX(ALGLIB_SSA_XAUUSD!$B$2:$B$2401,MATCH($A516,ALGLIB_SSA_XAUUSD!$A$2:$A$2401,1)))</f>
        <v/>
      </c>
      <c r="C516">
        <f>IF($A516="","",INDEX(ALGLIB_SSA_XAUUSD!$C$2:$C$2401,MATCH($A516,ALGLIB_SSA_XAUUSD!$A$2:$A$2401,1)))</f>
        <v/>
      </c>
      <c r="D516" s="14">
        <f>IF($A516="","",INT((ROW()-2)/12)+1)</f>
        <v/>
      </c>
      <c r="E516" s="14">
        <f>IF(AND(E518&lt;&gt;"",D518=D506+1),E506+(E518-E506)*10/12,"")</f>
        <v/>
      </c>
      <c r="F516" s="14">
        <f>IF(AND(F518&lt;&gt;"",D518=D506+1),F506+(F518-F506)*10/12,"")</f>
        <v/>
      </c>
      <c r="G516" s="14">
        <f>IF(AND(G518&lt;&gt;"",D518=D506+1),G506+(G518-G506)*10/12,"")</f>
        <v/>
      </c>
      <c r="H516" s="14">
        <f>IF(AND(H518&lt;&gt;"",D518=D506+1),H506+(H518-H506)*10/12,"")</f>
        <v/>
      </c>
      <c r="I516" s="14">
        <f>IF(AND(L518&lt;&gt;"",D518=D506+1),I506+(I518-I506)*10/12,"")</f>
        <v/>
      </c>
      <c r="J516">
        <f>_xlfn.XLOOKUP($A516,ALGLIB_SSA_XAUUSD!$AA$2:$AA$2401,ALGLIB_SSA_XAUUSD!$P$2:$P$2401,"",0)</f>
        <v/>
      </c>
      <c r="K516">
        <f>_xlfn.XLOOKUP($A516,ALGLIB_SSA_XAUUSD!$AA$2:$AA$2401,ALGLIB_SSA_XAUUSD!$Q$2:$Q$2401,"",0)</f>
        <v/>
      </c>
      <c r="L516">
        <f>_xlfn.XLOOKUP($A516,ALGLIB_SSA_XAUUSD!$AA$2:$AA$2401,ALGLIB_SSA_XAUUSD!$R$2:$R$2401,"",0)</f>
        <v/>
      </c>
      <c r="M516">
        <f>_xlfn.XLOOKUP($A516,ALGLIB_SSA_XAUUSD!$AA$2:$AA$2401,ALGLIB_SSA_XAUUSD!$S$2:$S$2401,"",0)</f>
        <v/>
      </c>
      <c r="N516">
        <f>_xlfn.XLOOKUP($A516,ALGLIB_SSA_XAUUSD!$AA$2:$AA$2401,ALGLIB_SSA_XAUUSD!$T$2:$T$2401,"",0)</f>
        <v/>
      </c>
      <c r="O516">
        <f>_xlfn.XLOOKUP($A516,ALGLIB_SSA_XAUUSD!$AA$2:$AA$2401,ALGLIB_SSA_XAUUSD!$U$2:$U$2401,"",0)</f>
        <v/>
      </c>
      <c r="P516">
        <f>_xlfn.XLOOKUP($A516,ALGLIB_SSA_XAUUSD!$AA$2:$AA$2401,ALGLIB_SSA_XAUUSD!$V$2:$V$2401,"",0)</f>
        <v/>
      </c>
      <c r="S516">
        <f>A516</f>
        <v/>
      </c>
      <c r="T516">
        <f>J516</f>
        <v/>
      </c>
      <c r="U516">
        <f>K516</f>
        <v/>
      </c>
      <c r="V516" s="14">
        <f>IF($A516="","",MOD(ROW()-2,12)+1)</f>
        <v/>
      </c>
      <c r="W516">
        <f>L516</f>
        <v/>
      </c>
      <c r="X516" s="14">
        <f>IF(F516="","",F516)</f>
        <v/>
      </c>
      <c r="Y516" s="14">
        <f>IF(G516="","",G516)</f>
        <v/>
      </c>
      <c r="Z516">
        <f>M516</f>
        <v/>
      </c>
      <c r="AA516">
        <f>N516</f>
        <v/>
      </c>
      <c r="AB516" s="14">
        <f>IF(H516="","",H516)</f>
        <v/>
      </c>
      <c r="AC516">
        <f>O516</f>
        <v/>
      </c>
      <c r="AD516" s="14">
        <f>IF(I516="","",I516)</f>
        <v/>
      </c>
      <c r="AE516">
        <f>P516</f>
        <v/>
      </c>
      <c r="AH516">
        <f>IF(S516&lt;&gt;"",S516,AH515+900)</f>
        <v/>
      </c>
      <c r="AI516">
        <f>IF(T516&lt;&gt;"",T516,AI515)</f>
        <v/>
      </c>
      <c r="AJ516">
        <f>IF(U516&lt;&gt;"",U516,AJ515)</f>
        <v/>
      </c>
      <c r="AK516">
        <f>IF(W516&lt;&gt;"",W516,"")</f>
        <v/>
      </c>
      <c r="AL516" s="14">
        <f>IF(X516&lt;&gt;"",X516,"")</f>
        <v/>
      </c>
      <c r="AM516" s="14">
        <f>IF(Y516&lt;&gt;"",Y516,"")</f>
        <v/>
      </c>
      <c r="AN516" s="14">
        <f>IF(OR(AL516="",AM516=""),"",AL516-AM516)</f>
        <v/>
      </c>
      <c r="AO516">
        <f>IF(AN516="","",IF(AN516&gt;0,"Bullish","Bearish"))</f>
        <v/>
      </c>
      <c r="AP516">
        <f>IF(AO516="",AP515,AO516)</f>
        <v/>
      </c>
      <c r="AQ516" s="14">
        <f>IF(AB516&lt;&gt;"",AB516,"")</f>
        <v/>
      </c>
      <c r="AR516" s="14">
        <f>IF(AD516&lt;&gt;"",AD516,"")</f>
        <v/>
      </c>
      <c r="AS516">
        <f>IF(AS515+1=13,1,AS515+1)</f>
        <v/>
      </c>
      <c r="AT516">
        <f>IFERROR(IF(SLOPE($AQ$494:$AQ$505,$AS$494:$AS$505)&gt;0,MIN(3,ABS(SLOPE($AQ$494:$AQ$505,$AS$494:$AS$505))),IF(SLOPE($AQ$494:$AQ$505,$AS$494:$AS$505)&lt;-0.5,-0.5,0)),0)</f>
        <v/>
      </c>
      <c r="AU516">
        <f>IFERROR(IF(SLOPE($AR$494:$AR$505,$AS$494:$AS$505)&lt;0,MAX(-3,-ABS(SLOPE($AR$494:$AR$505,$AS$494:$AS$505))),IF(SLOPE($AR$494:$AR$505,$AS$494:$AS$505)&gt;0.5,0.5,0)),0)</f>
        <v/>
      </c>
      <c r="AV516">
        <f>($AQ$506+(AT516*(AS516-1)))</f>
        <v/>
      </c>
      <c r="AW516">
        <f>($AR$506+(AU516*(AS516-1)))</f>
        <v/>
      </c>
      <c r="AX516">
        <f>IF(AT516&gt;0,AV516+AT516,AV516)</f>
        <v/>
      </c>
      <c r="AY516">
        <f>IF(AU516&lt;0,AW516+AU516,AW516)</f>
        <v/>
      </c>
      <c r="BA516" s="14">
        <f>IFERROR(AX516-AQ516,"")</f>
        <v/>
      </c>
      <c r="BB516" s="14">
        <f>IFERROR(AY516-AR516,"")</f>
        <v/>
      </c>
      <c r="BD516">
        <f>AH516</f>
        <v/>
      </c>
      <c r="BE516">
        <f>AI516</f>
        <v/>
      </c>
      <c r="BF516">
        <f>AJ516</f>
        <v/>
      </c>
      <c r="BG516" s="14">
        <f>L516</f>
        <v/>
      </c>
      <c r="BH516" s="14">
        <f>IF(X516="","",X516)</f>
        <v/>
      </c>
      <c r="BI516" s="14">
        <f>IF(Y516="","",Y516)</f>
        <v/>
      </c>
      <c r="BJ516">
        <f>Z516</f>
        <v/>
      </c>
      <c r="BK516">
        <f>AA516</f>
        <v/>
      </c>
      <c r="BL516">
        <f>IFERROR(AX516,"")</f>
        <v/>
      </c>
      <c r="BM516">
        <f>IFERROR(AY516,"")</f>
        <v/>
      </c>
    </row>
    <row r="517" ht="14.25" customHeight="1">
      <c r="A517">
        <f>ALGLIB_SSA_XAUUSD!AA517</f>
        <v/>
      </c>
      <c r="B517">
        <f>IF($A517="","",INDEX(ALGLIB_SSA_XAUUSD!$B$2:$B$2401,MATCH($A517,ALGLIB_SSA_XAUUSD!$A$2:$A$2401,1)))</f>
        <v/>
      </c>
      <c r="C517">
        <f>IF($A517="","",INDEX(ALGLIB_SSA_XAUUSD!$C$2:$C$2401,MATCH($A517,ALGLIB_SSA_XAUUSD!$A$2:$A$2401,1)))</f>
        <v/>
      </c>
      <c r="D517" s="14">
        <f>IF($A517="","",INT((ROW()-2)/12)+1)</f>
        <v/>
      </c>
      <c r="E517" s="14">
        <f>IF(AND(E518&lt;&gt;"",D518=D506+1),E506+(E518-E506)*11/12,"")</f>
        <v/>
      </c>
      <c r="F517" s="14">
        <f>IF(AND(F518&lt;&gt;"",D518=D506+1),F506+(F518-F506)*11/12,"")</f>
        <v/>
      </c>
      <c r="G517" s="14">
        <f>IF(AND(G518&lt;&gt;"",D518=D506+1),G506+(G518-G506)*11/12,"")</f>
        <v/>
      </c>
      <c r="H517" s="14">
        <f>IF(AND(H518&lt;&gt;"",D518=D506+1),H506+(H518-H506)*11/12,"")</f>
        <v/>
      </c>
      <c r="I517" s="14">
        <f>IF(AND(L518&lt;&gt;"",D518=D506+1),I506+(I518-I506)*11/12,"")</f>
        <v/>
      </c>
      <c r="J517">
        <f>_xlfn.XLOOKUP($A517,ALGLIB_SSA_XAUUSD!$AA$2:$AA$2401,ALGLIB_SSA_XAUUSD!$P$2:$P$2401,"",0)</f>
        <v/>
      </c>
      <c r="K517">
        <f>_xlfn.XLOOKUP($A517,ALGLIB_SSA_XAUUSD!$AA$2:$AA$2401,ALGLIB_SSA_XAUUSD!$Q$2:$Q$2401,"",0)</f>
        <v/>
      </c>
      <c r="L517">
        <f>_xlfn.XLOOKUP($A517,ALGLIB_SSA_XAUUSD!$AA$2:$AA$2401,ALGLIB_SSA_XAUUSD!$R$2:$R$2401,"",0)</f>
        <v/>
      </c>
      <c r="M517">
        <f>_xlfn.XLOOKUP($A517,ALGLIB_SSA_XAUUSD!$AA$2:$AA$2401,ALGLIB_SSA_XAUUSD!$S$2:$S$2401,"",0)</f>
        <v/>
      </c>
      <c r="N517">
        <f>_xlfn.XLOOKUP($A517,ALGLIB_SSA_XAUUSD!$AA$2:$AA$2401,ALGLIB_SSA_XAUUSD!$T$2:$T$2401,"",0)</f>
        <v/>
      </c>
      <c r="O517">
        <f>_xlfn.XLOOKUP($A517,ALGLIB_SSA_XAUUSD!$AA$2:$AA$2401,ALGLIB_SSA_XAUUSD!$U$2:$U$2401,"",0)</f>
        <v/>
      </c>
      <c r="P517">
        <f>_xlfn.XLOOKUP($A517,ALGLIB_SSA_XAUUSD!$AA$2:$AA$2401,ALGLIB_SSA_XAUUSD!$V$2:$V$2401,"",0)</f>
        <v/>
      </c>
      <c r="S517">
        <f>A517</f>
        <v/>
      </c>
      <c r="T517">
        <f>J517</f>
        <v/>
      </c>
      <c r="U517">
        <f>K517</f>
        <v/>
      </c>
      <c r="V517" s="14">
        <f>IF($A517="","",MOD(ROW()-2,12)+1)</f>
        <v/>
      </c>
      <c r="W517">
        <f>L517</f>
        <v/>
      </c>
      <c r="X517" s="14">
        <f>IF(F517="","",F517)</f>
        <v/>
      </c>
      <c r="Y517" s="14">
        <f>IF(G517="","",G517)</f>
        <v/>
      </c>
      <c r="Z517">
        <f>M517</f>
        <v/>
      </c>
      <c r="AA517">
        <f>N517</f>
        <v/>
      </c>
      <c r="AB517" s="14">
        <f>IF(H517="","",H517)</f>
        <v/>
      </c>
      <c r="AC517">
        <f>O517</f>
        <v/>
      </c>
      <c r="AD517" s="14">
        <f>IF(I517="","",I517)</f>
        <v/>
      </c>
      <c r="AE517">
        <f>P517</f>
        <v/>
      </c>
      <c r="AH517">
        <f>IF(S517&lt;&gt;"",S517,AH516+900)</f>
        <v/>
      </c>
      <c r="AI517">
        <f>IF(T517&lt;&gt;"",T517,AI516)</f>
        <v/>
      </c>
      <c r="AJ517">
        <f>IF(U517&lt;&gt;"",U517,AJ516)</f>
        <v/>
      </c>
      <c r="AK517">
        <f>IF(W517&lt;&gt;"",W517,"")</f>
        <v/>
      </c>
      <c r="AL517" s="14">
        <f>IF(X517&lt;&gt;"",X517,"")</f>
        <v/>
      </c>
      <c r="AM517" s="14">
        <f>IF(Y517&lt;&gt;"",Y517,"")</f>
        <v/>
      </c>
      <c r="AN517" s="14">
        <f>IF(OR(AL517="",AM517=""),"",AL517-AM517)</f>
        <v/>
      </c>
      <c r="AO517">
        <f>IF(AN517="","",IF(AN517&gt;0,"Bullish","Bearish"))</f>
        <v/>
      </c>
      <c r="AP517">
        <f>IF(AO517="",AP516,AO517)</f>
        <v/>
      </c>
      <c r="AQ517" s="14">
        <f>IF(AB517&lt;&gt;"",AB517,"")</f>
        <v/>
      </c>
      <c r="AR517" s="14">
        <f>IF(AD517&lt;&gt;"",AD517,"")</f>
        <v/>
      </c>
      <c r="AS517">
        <f>IF(AS516+1=13,1,AS516+1)</f>
        <v/>
      </c>
      <c r="AT517">
        <f>IFERROR(IF(SLOPE($AQ$494:$AQ$505,$AS$494:$AS$505)&gt;0,MIN(3,ABS(SLOPE($AQ$494:$AQ$505,$AS$494:$AS$505))),IF(SLOPE($AQ$494:$AQ$505,$AS$494:$AS$505)&lt;-0.5,-0.5,0)),0)</f>
        <v/>
      </c>
      <c r="AU517">
        <f>IFERROR(IF(SLOPE($AR$494:$AR$505,$AS$494:$AS$505)&lt;0,MAX(-3,-ABS(SLOPE($AR$494:$AR$505,$AS$494:$AS$505))),IF(SLOPE($AR$494:$AR$505,$AS$494:$AS$505)&gt;0.5,0.5,0)),0)</f>
        <v/>
      </c>
      <c r="AV517">
        <f>($AQ$506+(AT517*(AS517-1)))</f>
        <v/>
      </c>
      <c r="AW517">
        <f>($AR$506+(AU517*(AS517-1)))</f>
        <v/>
      </c>
      <c r="AX517">
        <f>IF(AT517&gt;0,AV517+AT517,AV517)</f>
        <v/>
      </c>
      <c r="AY517">
        <f>IF(AU517&lt;0,AW517+AU517,AW517)</f>
        <v/>
      </c>
      <c r="BA517" s="14">
        <f>IFERROR(AX517-AQ517,"")</f>
        <v/>
      </c>
      <c r="BB517" s="14">
        <f>IFERROR(AY517-AR517,"")</f>
        <v/>
      </c>
      <c r="BD517">
        <f>AH517</f>
        <v/>
      </c>
      <c r="BE517">
        <f>AI517</f>
        <v/>
      </c>
      <c r="BF517">
        <f>AJ517</f>
        <v/>
      </c>
      <c r="BG517" s="14">
        <f>L517</f>
        <v/>
      </c>
      <c r="BH517" s="14">
        <f>IF(X517="","",X517)</f>
        <v/>
      </c>
      <c r="BI517" s="14">
        <f>IF(Y517="","",Y517)</f>
        <v/>
      </c>
      <c r="BJ517">
        <f>Z517</f>
        <v/>
      </c>
      <c r="BK517">
        <f>AA517</f>
        <v/>
      </c>
      <c r="BL517">
        <f>IFERROR(AX517,"")</f>
        <v/>
      </c>
      <c r="BM517">
        <f>IFERROR(AY517,"")</f>
        <v/>
      </c>
    </row>
    <row r="518" ht="14.25" customHeight="1">
      <c r="A518">
        <f>ALGLIB_SSA_XAUUSD!AA518</f>
        <v/>
      </c>
      <c r="B518">
        <f>IF($A518="","",INDEX(ALGLIB_SSA_XAUUSD!$B$2:$B$2401,MATCH($A518,ALGLIB_SSA_XAUUSD!$A$2:$A$2401,1)))</f>
        <v/>
      </c>
      <c r="C518">
        <f>IF($A518="","",INDEX(ALGLIB_SSA_XAUUSD!$C$2:$C$2401,MATCH($A518,ALGLIB_SSA_XAUUSD!$A$2:$A$2401,1)))</f>
        <v/>
      </c>
      <c r="D518" s="14">
        <f>IF($A518="","",INT((ROW()-2)/12)+1)</f>
        <v/>
      </c>
      <c r="E518" s="14">
        <f>IF($A518="","",INDEX(ALGLIB_SSA_XAUUSD!$D$2:$D$2401,MATCH($A518,ALGLIB_SSA_XAUUSD!$A$2:$A$2401,1)))</f>
        <v/>
      </c>
      <c r="F518" s="14">
        <f>IF($A518="","",INDEX(ALGLIB_SSA_XAUUSD!$E$2:$E$2401,MATCH($A518,ALGLIB_SSA_XAUUSD!$A$2:$A$2401,1)))</f>
        <v/>
      </c>
      <c r="G518" s="14">
        <f>IF($A518="","",INDEX(ALGLIB_SSA_XAUUSD!$F$2:$F$2401,MATCH($A518,ALGLIB_SSA_XAUUSD!$A$2:$A$2401,1)))</f>
        <v/>
      </c>
      <c r="H518" s="14">
        <f>IF($A518="","",INDEX(ALGLIB_SSA_XAUUSD!$G$2:$G$2401,MATCH($A518,ALGLIB_SSA_XAUUSD!$A$2:$A$2401,1)))</f>
        <v/>
      </c>
      <c r="I518" s="14">
        <f>IF($A518="","",INDEX(ALGLIB_SSA_XAUUSD!$H$2:$H$2401,MATCH($A518,ALGLIB_SSA_XAUUSD!$A$2:$A$2401,1)))</f>
        <v/>
      </c>
      <c r="J518">
        <f>_xlfn.XLOOKUP($A518,ALGLIB_SSA_XAUUSD!$AA$2:$AA$2401,ALGLIB_SSA_XAUUSD!$P$2:$P$2401,"",0)</f>
        <v/>
      </c>
      <c r="K518">
        <f>_xlfn.XLOOKUP($A518,ALGLIB_SSA_XAUUSD!$AA$2:$AA$2401,ALGLIB_SSA_XAUUSD!$Q$2:$Q$2401,"",0)</f>
        <v/>
      </c>
      <c r="L518">
        <f>_xlfn.XLOOKUP($A518,ALGLIB_SSA_XAUUSD!$AA$2:$AA$2401,ALGLIB_SSA_XAUUSD!$R$2:$R$2401,"",0)</f>
        <v/>
      </c>
      <c r="M518">
        <f>_xlfn.XLOOKUP($A518,ALGLIB_SSA_XAUUSD!$AA$2:$AA$2401,ALGLIB_SSA_XAUUSD!$S$2:$S$2401,"",0)</f>
        <v/>
      </c>
      <c r="N518">
        <f>_xlfn.XLOOKUP($A518,ALGLIB_SSA_XAUUSD!$AA$2:$AA$2401,ALGLIB_SSA_XAUUSD!$T$2:$T$2401,"",0)</f>
        <v/>
      </c>
      <c r="O518">
        <f>_xlfn.XLOOKUP($A518,ALGLIB_SSA_XAUUSD!$AA$2:$AA$2401,ALGLIB_SSA_XAUUSD!$U$2:$U$2401,"",0)</f>
        <v/>
      </c>
      <c r="P518">
        <f>_xlfn.XLOOKUP($A518,ALGLIB_SSA_XAUUSD!$AA$2:$AA$2401,ALGLIB_SSA_XAUUSD!$V$2:$V$2401,"",0)</f>
        <v/>
      </c>
      <c r="S518">
        <f>A518</f>
        <v/>
      </c>
      <c r="T518">
        <f>J518</f>
        <v/>
      </c>
      <c r="U518">
        <f>K518</f>
        <v/>
      </c>
      <c r="V518" s="14">
        <f>IF($A518="","",MOD(ROW()-2,12)+1)</f>
        <v/>
      </c>
      <c r="W518">
        <f>L518</f>
        <v/>
      </c>
      <c r="X518" s="14">
        <f>IF(F518="","",F518)</f>
        <v/>
      </c>
      <c r="Y518" s="14">
        <f>IF(G518="","",G518)</f>
        <v/>
      </c>
      <c r="Z518">
        <f>M518</f>
        <v/>
      </c>
      <c r="AA518">
        <f>N518</f>
        <v/>
      </c>
      <c r="AB518" s="14">
        <f>IF(H518="","",H518)</f>
        <v/>
      </c>
      <c r="AC518">
        <f>O518</f>
        <v/>
      </c>
      <c r="AD518" s="14">
        <f>IF(I518="","",I518)</f>
        <v/>
      </c>
      <c r="AE518">
        <f>P518</f>
        <v/>
      </c>
      <c r="AH518">
        <f>IF(S518&lt;&gt;"",S518,AH517+900)</f>
        <v/>
      </c>
      <c r="AI518">
        <f>IF(T518&lt;&gt;"",T518,AI517)</f>
        <v/>
      </c>
      <c r="AJ518">
        <f>IF(U518&lt;&gt;"",U518,AJ517)</f>
        <v/>
      </c>
      <c r="AK518">
        <f>IF(W518&lt;&gt;"",W518,"")</f>
        <v/>
      </c>
      <c r="AL518" s="14">
        <f>IF(X518&lt;&gt;"",X518,"")</f>
        <v/>
      </c>
      <c r="AM518" s="14">
        <f>IF(Y518&lt;&gt;"",Y518,"")</f>
        <v/>
      </c>
      <c r="AN518" s="14">
        <f>IF(OR(AL518="",AM518=""),"",AL518-AM518)</f>
        <v/>
      </c>
      <c r="AO518">
        <f>IF(AN518="","",IF(AN518&gt;0,"Bullish","Bearish"))</f>
        <v/>
      </c>
      <c r="AP518">
        <f>IF(AO518="",AP517,AO518)</f>
        <v/>
      </c>
      <c r="AQ518" s="14">
        <f>IF(AB518&lt;&gt;"",AB518,"")</f>
        <v/>
      </c>
      <c r="AR518" s="14">
        <f>IF(AD518&lt;&gt;"",AD518,"")</f>
        <v/>
      </c>
      <c r="AS518">
        <f>IF(AS517+1=13,1,AS517+1)</f>
        <v/>
      </c>
      <c r="AT518">
        <f>IFERROR(IF(SLOPE($AQ$506:$AQ$517,$AS$506:$AS$517)&gt;0,MIN(3,ABS(SLOPE($AQ$506:$AQ$517,$AS$506:$AS$517))),IF(SLOPE($AQ$506:$AQ$517,$AS$506:$AS$517)&lt;-0.5,-0.5,0)),0)</f>
        <v/>
      </c>
      <c r="AU518">
        <f>IFERROR(IF(SLOPE($AR$506:$AR$517,$AS$506:$AS$517)&lt;0,MAX(-3,-ABS(SLOPE($AR$506:$AR$517,$AS$506:$AS$517))),IF(SLOPE($AR$506:$AR$517,$AS$506:$AS$517)&gt;0.5,0.5,0)),0)</f>
        <v/>
      </c>
      <c r="AV518">
        <f>($AQ$518+(AT518*(AS518-1)))</f>
        <v/>
      </c>
      <c r="AW518">
        <f>($AR$518+(AU518*(AS518-1)))</f>
        <v/>
      </c>
      <c r="AX518">
        <f>IF(AT518&gt;0,AV518+AT518,AV518)</f>
        <v/>
      </c>
      <c r="AY518">
        <f>IF(AU518&lt;0,AW518+AU518,AW518)</f>
        <v/>
      </c>
      <c r="BA518" s="14">
        <f>IFERROR(AX518-AQ518,"")</f>
        <v/>
      </c>
      <c r="BB518" s="14">
        <f>IFERROR(AY518-AR518,"")</f>
        <v/>
      </c>
      <c r="BD518">
        <f>AH518</f>
        <v/>
      </c>
      <c r="BE518">
        <f>AI518</f>
        <v/>
      </c>
      <c r="BF518">
        <f>AJ518</f>
        <v/>
      </c>
      <c r="BG518" s="14">
        <f>L518</f>
        <v/>
      </c>
      <c r="BH518" s="14">
        <f>IF(X518="","",X518)</f>
        <v/>
      </c>
      <c r="BI518" s="14">
        <f>IF(Y518="","",Y518)</f>
        <v/>
      </c>
      <c r="BJ518">
        <f>Z518</f>
        <v/>
      </c>
      <c r="BK518">
        <f>AA518</f>
        <v/>
      </c>
      <c r="BL518">
        <f>IFERROR(AX518,"")</f>
        <v/>
      </c>
      <c r="BM518">
        <f>IFERROR(AY518,"")</f>
        <v/>
      </c>
    </row>
    <row r="519" ht="14.25" customHeight="1">
      <c r="A519">
        <f>ALGLIB_SSA_XAUUSD!AA519</f>
        <v/>
      </c>
      <c r="B519">
        <f>IF($A519="","",INDEX(ALGLIB_SSA_XAUUSD!$B$2:$B$2401,MATCH($A519,ALGLIB_SSA_XAUUSD!$A$2:$A$2401,1)))</f>
        <v/>
      </c>
      <c r="C519">
        <f>IF($A519="","",INDEX(ALGLIB_SSA_XAUUSD!$C$2:$C$2401,MATCH($A519,ALGLIB_SSA_XAUUSD!$A$2:$A$2401,1)))</f>
        <v/>
      </c>
      <c r="D519" s="14">
        <f>IF($A519="","",INT((ROW()-2)/12)+1)</f>
        <v/>
      </c>
      <c r="E519" s="14">
        <f>IF(AND(E530&lt;&gt;"",D530=D518+1),E518+(E530-E518)*1/12,"")</f>
        <v/>
      </c>
      <c r="F519" s="14">
        <f>IF(AND(F530&lt;&gt;"",D530=D518+1),F518+(F530-F518)*1/12,"")</f>
        <v/>
      </c>
      <c r="G519" s="14">
        <f>IF(AND(G530&lt;&gt;"",D530=D518+1),G518+(G530-G518)*1/12,"")</f>
        <v/>
      </c>
      <c r="H519" s="14">
        <f>IF(AND(H530&lt;&gt;"",D530=D518+1),H518+(H530-H518)*1/12,"")</f>
        <v/>
      </c>
      <c r="I519" s="14">
        <f>IF(AND(L530&lt;&gt;"",D530=D518+1),I518+(I530-I518)*1/12,"")</f>
        <v/>
      </c>
      <c r="J519">
        <f>_xlfn.XLOOKUP($A519,ALGLIB_SSA_XAUUSD!$AA$2:$AA$2401,ALGLIB_SSA_XAUUSD!$P$2:$P$2401,"",0)</f>
        <v/>
      </c>
      <c r="K519">
        <f>_xlfn.XLOOKUP($A519,ALGLIB_SSA_XAUUSD!$AA$2:$AA$2401,ALGLIB_SSA_XAUUSD!$Q$2:$Q$2401,"",0)</f>
        <v/>
      </c>
      <c r="L519">
        <f>_xlfn.XLOOKUP($A519,ALGLIB_SSA_XAUUSD!$AA$2:$AA$2401,ALGLIB_SSA_XAUUSD!$R$2:$R$2401,"",0)</f>
        <v/>
      </c>
      <c r="M519">
        <f>_xlfn.XLOOKUP($A519,ALGLIB_SSA_XAUUSD!$AA$2:$AA$2401,ALGLIB_SSA_XAUUSD!$S$2:$S$2401,"",0)</f>
        <v/>
      </c>
      <c r="N519">
        <f>_xlfn.XLOOKUP($A519,ALGLIB_SSA_XAUUSD!$AA$2:$AA$2401,ALGLIB_SSA_XAUUSD!$T$2:$T$2401,"",0)</f>
        <v/>
      </c>
      <c r="O519">
        <f>_xlfn.XLOOKUP($A519,ALGLIB_SSA_XAUUSD!$AA$2:$AA$2401,ALGLIB_SSA_XAUUSD!$U$2:$U$2401,"",0)</f>
        <v/>
      </c>
      <c r="P519">
        <f>_xlfn.XLOOKUP($A519,ALGLIB_SSA_XAUUSD!$AA$2:$AA$2401,ALGLIB_SSA_XAUUSD!$V$2:$V$2401,"",0)</f>
        <v/>
      </c>
      <c r="S519">
        <f>A519</f>
        <v/>
      </c>
      <c r="T519">
        <f>J519</f>
        <v/>
      </c>
      <c r="U519">
        <f>K519</f>
        <v/>
      </c>
      <c r="V519" s="14">
        <f>IF($A519="","",MOD(ROW()-2,12)+1)</f>
        <v/>
      </c>
      <c r="W519">
        <f>L519</f>
        <v/>
      </c>
      <c r="X519" s="14">
        <f>IF(F519="","",F519)</f>
        <v/>
      </c>
      <c r="Y519" s="14">
        <f>IF(G519="","",G519)</f>
        <v/>
      </c>
      <c r="Z519">
        <f>M519</f>
        <v/>
      </c>
      <c r="AA519">
        <f>N519</f>
        <v/>
      </c>
      <c r="AB519" s="14">
        <f>IF(H519="","",H519)</f>
        <v/>
      </c>
      <c r="AC519">
        <f>O519</f>
        <v/>
      </c>
      <c r="AD519" s="14">
        <f>IF(I519="","",I519)</f>
        <v/>
      </c>
      <c r="AE519">
        <f>P519</f>
        <v/>
      </c>
      <c r="AH519">
        <f>IF(S519&lt;&gt;"",S519,AH518+900)</f>
        <v/>
      </c>
      <c r="AI519">
        <f>IF(T519&lt;&gt;"",T519,AI518)</f>
        <v/>
      </c>
      <c r="AJ519">
        <f>IF(U519&lt;&gt;"",U519,AJ518)</f>
        <v/>
      </c>
      <c r="AK519">
        <f>IF(W519&lt;&gt;"",W519,"")</f>
        <v/>
      </c>
      <c r="AL519" s="14">
        <f>IF(X519&lt;&gt;"",X519,"")</f>
        <v/>
      </c>
      <c r="AM519" s="14">
        <f>IF(Y519&lt;&gt;"",Y519,"")</f>
        <v/>
      </c>
      <c r="AN519" s="14">
        <f>IF(OR(AL519="",AM519=""),"",AL519-AM519)</f>
        <v/>
      </c>
      <c r="AO519">
        <f>IF(AN519="","",IF(AN519&gt;0,"Bullish","Bearish"))</f>
        <v/>
      </c>
      <c r="AP519">
        <f>IF(AO519="",AP518,AO519)</f>
        <v/>
      </c>
      <c r="AQ519" s="14">
        <f>IF(AB519&lt;&gt;"",AB519,"")</f>
        <v/>
      </c>
      <c r="AR519" s="14">
        <f>IF(AD519&lt;&gt;"",AD519,"")</f>
        <v/>
      </c>
      <c r="AS519">
        <f>IF(AS518+1=13,1,AS518+1)</f>
        <v/>
      </c>
      <c r="AT519">
        <f>IFERROR(IF(SLOPE($AQ$506:$AQ$517,$AS$506:$AS$517)&gt;0,MIN(3,ABS(SLOPE($AQ$506:$AQ$517,$AS$506:$AS$517))),IF(SLOPE($AQ$506:$AQ$517,$AS$506:$AS$517)&lt;-0.5,-0.5,0)),0)</f>
        <v/>
      </c>
      <c r="AU519">
        <f>IFERROR(IF(SLOPE($AR$506:$AR$517,$AS$506:$AS$517)&lt;0,MAX(-3,-ABS(SLOPE($AR$506:$AR$517,$AS$506:$AS$517))),IF(SLOPE($AR$506:$AR$517,$AS$506:$AS$517)&gt;0.5,0.5,0)),0)</f>
        <v/>
      </c>
      <c r="AV519">
        <f>($AQ$518+(AT519*(AS519-1)))</f>
        <v/>
      </c>
      <c r="AW519">
        <f>($AR$518+(AU519*(AS519-1)))</f>
        <v/>
      </c>
      <c r="AX519">
        <f>IF(AT519&gt;0,AV519+AT519,AV519)</f>
        <v/>
      </c>
      <c r="AY519">
        <f>IF(AU519&lt;0,AW519+AU519,AW519)</f>
        <v/>
      </c>
      <c r="BA519" s="14">
        <f>IFERROR(AX519-AQ519,"")</f>
        <v/>
      </c>
      <c r="BB519" s="14">
        <f>IFERROR(AY519-AR519,"")</f>
        <v/>
      </c>
      <c r="BD519">
        <f>AH519</f>
        <v/>
      </c>
      <c r="BE519">
        <f>AI519</f>
        <v/>
      </c>
      <c r="BF519">
        <f>AJ519</f>
        <v/>
      </c>
      <c r="BG519" s="14">
        <f>L519</f>
        <v/>
      </c>
      <c r="BH519" s="14">
        <f>IF(X519="","",X519)</f>
        <v/>
      </c>
      <c r="BI519" s="14">
        <f>IF(Y519="","",Y519)</f>
        <v/>
      </c>
      <c r="BJ519">
        <f>Z519</f>
        <v/>
      </c>
      <c r="BK519">
        <f>AA519</f>
        <v/>
      </c>
      <c r="BL519">
        <f>IFERROR(AX519,"")</f>
        <v/>
      </c>
      <c r="BM519">
        <f>IFERROR(AY519,"")</f>
        <v/>
      </c>
    </row>
    <row r="520" ht="14.25" customHeight="1">
      <c r="A520">
        <f>ALGLIB_SSA_XAUUSD!AA520</f>
        <v/>
      </c>
      <c r="B520">
        <f>IF($A520="","",INDEX(ALGLIB_SSA_XAUUSD!$B$2:$B$2401,MATCH($A520,ALGLIB_SSA_XAUUSD!$A$2:$A$2401,1)))</f>
        <v/>
      </c>
      <c r="C520">
        <f>IF($A520="","",INDEX(ALGLIB_SSA_XAUUSD!$C$2:$C$2401,MATCH($A520,ALGLIB_SSA_XAUUSD!$A$2:$A$2401,1)))</f>
        <v/>
      </c>
      <c r="D520" s="14">
        <f>IF($A520="","",INT((ROW()-2)/12)+1)</f>
        <v/>
      </c>
      <c r="E520" s="14">
        <f>IF(AND(E530&lt;&gt;"",D530=D518+1),E518+(E530-E518)*2/12,"")</f>
        <v/>
      </c>
      <c r="F520" s="14">
        <f>IF(AND(F530&lt;&gt;"",D530=D518+1),F518+(F530-F518)*2/12,"")</f>
        <v/>
      </c>
      <c r="G520" s="14">
        <f>IF(AND(G530&lt;&gt;"",D530=D518+1),G518+(G530-G518)*2/12,"")</f>
        <v/>
      </c>
      <c r="H520" s="14">
        <f>IF(AND(H530&lt;&gt;"",D530=D518+1),H518+(H530-H518)*2/12,"")</f>
        <v/>
      </c>
      <c r="I520" s="14">
        <f>IF(AND(L530&lt;&gt;"",D530=D518+1),I518+(I530-I518)*2/12,"")</f>
        <v/>
      </c>
      <c r="J520">
        <f>_xlfn.XLOOKUP($A520,ALGLIB_SSA_XAUUSD!$AA$2:$AA$2401,ALGLIB_SSA_XAUUSD!$P$2:$P$2401,"",0)</f>
        <v/>
      </c>
      <c r="K520">
        <f>_xlfn.XLOOKUP($A520,ALGLIB_SSA_XAUUSD!$AA$2:$AA$2401,ALGLIB_SSA_XAUUSD!$Q$2:$Q$2401,"",0)</f>
        <v/>
      </c>
      <c r="L520">
        <f>_xlfn.XLOOKUP($A520,ALGLIB_SSA_XAUUSD!$AA$2:$AA$2401,ALGLIB_SSA_XAUUSD!$R$2:$R$2401,"",0)</f>
        <v/>
      </c>
      <c r="M520">
        <f>_xlfn.XLOOKUP($A520,ALGLIB_SSA_XAUUSD!$AA$2:$AA$2401,ALGLIB_SSA_XAUUSD!$S$2:$S$2401,"",0)</f>
        <v/>
      </c>
      <c r="N520">
        <f>_xlfn.XLOOKUP($A520,ALGLIB_SSA_XAUUSD!$AA$2:$AA$2401,ALGLIB_SSA_XAUUSD!$T$2:$T$2401,"",0)</f>
        <v/>
      </c>
      <c r="O520">
        <f>_xlfn.XLOOKUP($A520,ALGLIB_SSA_XAUUSD!$AA$2:$AA$2401,ALGLIB_SSA_XAUUSD!$U$2:$U$2401,"",0)</f>
        <v/>
      </c>
      <c r="P520">
        <f>_xlfn.XLOOKUP($A520,ALGLIB_SSA_XAUUSD!$AA$2:$AA$2401,ALGLIB_SSA_XAUUSD!$V$2:$V$2401,"",0)</f>
        <v/>
      </c>
      <c r="S520">
        <f>A520</f>
        <v/>
      </c>
      <c r="T520">
        <f>J520</f>
        <v/>
      </c>
      <c r="U520">
        <f>K520</f>
        <v/>
      </c>
      <c r="V520" s="14">
        <f>IF($A520="","",MOD(ROW()-2,12)+1)</f>
        <v/>
      </c>
      <c r="W520">
        <f>L520</f>
        <v/>
      </c>
      <c r="X520" s="14">
        <f>IF(F520="","",F520)</f>
        <v/>
      </c>
      <c r="Y520" s="14">
        <f>IF(G520="","",G520)</f>
        <v/>
      </c>
      <c r="Z520">
        <f>M520</f>
        <v/>
      </c>
      <c r="AA520">
        <f>N520</f>
        <v/>
      </c>
      <c r="AB520" s="14">
        <f>IF(H520="","",H520)</f>
        <v/>
      </c>
      <c r="AC520">
        <f>O520</f>
        <v/>
      </c>
      <c r="AD520" s="14">
        <f>IF(I520="","",I520)</f>
        <v/>
      </c>
      <c r="AE520">
        <f>P520</f>
        <v/>
      </c>
      <c r="AH520">
        <f>IF(S520&lt;&gt;"",S520,AH519+900)</f>
        <v/>
      </c>
      <c r="AI520">
        <f>IF(T520&lt;&gt;"",T520,AI519)</f>
        <v/>
      </c>
      <c r="AJ520">
        <f>IF(U520&lt;&gt;"",U520,AJ519)</f>
        <v/>
      </c>
      <c r="AK520">
        <f>IF(W520&lt;&gt;"",W520,"")</f>
        <v/>
      </c>
      <c r="AL520" s="14">
        <f>IF(X520&lt;&gt;"",X520,"")</f>
        <v/>
      </c>
      <c r="AM520" s="14">
        <f>IF(Y520&lt;&gt;"",Y520,"")</f>
        <v/>
      </c>
      <c r="AN520" s="14">
        <f>IF(OR(AL520="",AM520=""),"",AL520-AM520)</f>
        <v/>
      </c>
      <c r="AO520">
        <f>IF(AN520="","",IF(AN520&gt;0,"Bullish","Bearish"))</f>
        <v/>
      </c>
      <c r="AP520">
        <f>IF(AO520="",AP519,AO520)</f>
        <v/>
      </c>
      <c r="AQ520" s="14">
        <f>IF(AB520&lt;&gt;"",AB520,"")</f>
        <v/>
      </c>
      <c r="AR520" s="14">
        <f>IF(AD520&lt;&gt;"",AD520,"")</f>
        <v/>
      </c>
      <c r="AS520">
        <f>IF(AS519+1=13,1,AS519+1)</f>
        <v/>
      </c>
      <c r="AT520">
        <f>IFERROR(IF(SLOPE($AQ$506:$AQ$517,$AS$506:$AS$517)&gt;0,MIN(3,ABS(SLOPE($AQ$506:$AQ$517,$AS$506:$AS$517))),IF(SLOPE($AQ$506:$AQ$517,$AS$506:$AS$517)&lt;-0.5,-0.5,0)),0)</f>
        <v/>
      </c>
      <c r="AU520">
        <f>IFERROR(IF(SLOPE($AR$506:$AR$517,$AS$506:$AS$517)&lt;0,MAX(-3,-ABS(SLOPE($AR$506:$AR$517,$AS$506:$AS$517))),IF(SLOPE($AR$506:$AR$517,$AS$506:$AS$517)&gt;0.5,0.5,0)),0)</f>
        <v/>
      </c>
      <c r="AV520">
        <f>($AQ$518+(AT520*(AS520-1)))</f>
        <v/>
      </c>
      <c r="AW520">
        <f>($AR$518+(AU520*(AS520-1)))</f>
        <v/>
      </c>
      <c r="AX520">
        <f>IF(AT520&gt;0,AV520+AT520,AV520)</f>
        <v/>
      </c>
      <c r="AY520">
        <f>IF(AU520&lt;0,AW520+AU520,AW520)</f>
        <v/>
      </c>
      <c r="BA520" s="14">
        <f>IFERROR(AX520-AQ520,"")</f>
        <v/>
      </c>
      <c r="BB520" s="14">
        <f>IFERROR(AY520-AR520,"")</f>
        <v/>
      </c>
      <c r="BD520">
        <f>AH520</f>
        <v/>
      </c>
      <c r="BE520">
        <f>AI520</f>
        <v/>
      </c>
      <c r="BF520">
        <f>AJ520</f>
        <v/>
      </c>
      <c r="BG520" s="14">
        <f>L520</f>
        <v/>
      </c>
      <c r="BH520" s="14">
        <f>IF(X520="","",X520)</f>
        <v/>
      </c>
      <c r="BI520" s="14">
        <f>IF(Y520="","",Y520)</f>
        <v/>
      </c>
      <c r="BJ520">
        <f>Z520</f>
        <v/>
      </c>
      <c r="BK520">
        <f>AA520</f>
        <v/>
      </c>
      <c r="BL520">
        <f>IFERROR(AX520,"")</f>
        <v/>
      </c>
      <c r="BM520">
        <f>IFERROR(AY520,"")</f>
        <v/>
      </c>
    </row>
    <row r="521" ht="14.25" customHeight="1">
      <c r="A521">
        <f>ALGLIB_SSA_XAUUSD!AA521</f>
        <v/>
      </c>
      <c r="B521">
        <f>IF($A521="","",INDEX(ALGLIB_SSA_XAUUSD!$B$2:$B$2401,MATCH($A521,ALGLIB_SSA_XAUUSD!$A$2:$A$2401,1)))</f>
        <v/>
      </c>
      <c r="C521">
        <f>IF($A521="","",INDEX(ALGLIB_SSA_XAUUSD!$C$2:$C$2401,MATCH($A521,ALGLIB_SSA_XAUUSD!$A$2:$A$2401,1)))</f>
        <v/>
      </c>
      <c r="D521" s="14">
        <f>IF($A521="","",INT((ROW()-2)/12)+1)</f>
        <v/>
      </c>
      <c r="E521" s="14">
        <f>IF(AND(E530&lt;&gt;"",D530=D518+1),E518+(E530-E518)*3/12,"")</f>
        <v/>
      </c>
      <c r="F521" s="14">
        <f>IF(AND(F530&lt;&gt;"",D530=D518+1),F518+(F530-F518)*3/12,"")</f>
        <v/>
      </c>
      <c r="G521" s="14">
        <f>IF(AND(G530&lt;&gt;"",D530=D518+1),G518+(G530-G518)*3/12,"")</f>
        <v/>
      </c>
      <c r="H521" s="14">
        <f>IF(AND(H530&lt;&gt;"",D530=D518+1),H518+(H530-H518)*3/12,"")</f>
        <v/>
      </c>
      <c r="I521" s="14">
        <f>IF(AND(L530&lt;&gt;"",D530=D518+1),I518+(I530-I518)*3/12,"")</f>
        <v/>
      </c>
      <c r="J521">
        <f>_xlfn.XLOOKUP($A521,ALGLIB_SSA_XAUUSD!$AA$2:$AA$2401,ALGLIB_SSA_XAUUSD!$P$2:$P$2401,"",0)</f>
        <v/>
      </c>
      <c r="K521">
        <f>_xlfn.XLOOKUP($A521,ALGLIB_SSA_XAUUSD!$AA$2:$AA$2401,ALGLIB_SSA_XAUUSD!$Q$2:$Q$2401,"",0)</f>
        <v/>
      </c>
      <c r="L521">
        <f>_xlfn.XLOOKUP($A521,ALGLIB_SSA_XAUUSD!$AA$2:$AA$2401,ALGLIB_SSA_XAUUSD!$R$2:$R$2401,"",0)</f>
        <v/>
      </c>
      <c r="M521">
        <f>_xlfn.XLOOKUP($A521,ALGLIB_SSA_XAUUSD!$AA$2:$AA$2401,ALGLIB_SSA_XAUUSD!$S$2:$S$2401,"",0)</f>
        <v/>
      </c>
      <c r="N521">
        <f>_xlfn.XLOOKUP($A521,ALGLIB_SSA_XAUUSD!$AA$2:$AA$2401,ALGLIB_SSA_XAUUSD!$T$2:$T$2401,"",0)</f>
        <v/>
      </c>
      <c r="O521">
        <f>_xlfn.XLOOKUP($A521,ALGLIB_SSA_XAUUSD!$AA$2:$AA$2401,ALGLIB_SSA_XAUUSD!$U$2:$U$2401,"",0)</f>
        <v/>
      </c>
      <c r="P521">
        <f>_xlfn.XLOOKUP($A521,ALGLIB_SSA_XAUUSD!$AA$2:$AA$2401,ALGLIB_SSA_XAUUSD!$V$2:$V$2401,"",0)</f>
        <v/>
      </c>
      <c r="S521">
        <f>A521</f>
        <v/>
      </c>
      <c r="T521">
        <f>J521</f>
        <v/>
      </c>
      <c r="U521">
        <f>K521</f>
        <v/>
      </c>
      <c r="V521" s="14">
        <f>IF($A521="","",MOD(ROW()-2,12)+1)</f>
        <v/>
      </c>
      <c r="W521">
        <f>L521</f>
        <v/>
      </c>
      <c r="X521" s="14">
        <f>IF(F521="","",F521)</f>
        <v/>
      </c>
      <c r="Y521" s="14">
        <f>IF(G521="","",G521)</f>
        <v/>
      </c>
      <c r="Z521">
        <f>M521</f>
        <v/>
      </c>
      <c r="AA521">
        <f>N521</f>
        <v/>
      </c>
      <c r="AB521" s="14">
        <f>IF(H521="","",H521)</f>
        <v/>
      </c>
      <c r="AC521">
        <f>O521</f>
        <v/>
      </c>
      <c r="AD521" s="14">
        <f>IF(I521="","",I521)</f>
        <v/>
      </c>
      <c r="AE521">
        <f>P521</f>
        <v/>
      </c>
      <c r="AH521">
        <f>IF(S521&lt;&gt;"",S521,AH520+900)</f>
        <v/>
      </c>
      <c r="AI521">
        <f>IF(T521&lt;&gt;"",T521,AI520)</f>
        <v/>
      </c>
      <c r="AJ521">
        <f>IF(U521&lt;&gt;"",U521,AJ520)</f>
        <v/>
      </c>
      <c r="AK521">
        <f>IF(W521&lt;&gt;"",W521,"")</f>
        <v/>
      </c>
      <c r="AL521" s="14">
        <f>IF(X521&lt;&gt;"",X521,"")</f>
        <v/>
      </c>
      <c r="AM521" s="14">
        <f>IF(Y521&lt;&gt;"",Y521,"")</f>
        <v/>
      </c>
      <c r="AN521" s="14">
        <f>IF(OR(AL521="",AM521=""),"",AL521-AM521)</f>
        <v/>
      </c>
      <c r="AO521">
        <f>IF(AN521="","",IF(AN521&gt;0,"Bullish","Bearish"))</f>
        <v/>
      </c>
      <c r="AP521">
        <f>IF(AO521="",AP520,AO521)</f>
        <v/>
      </c>
      <c r="AQ521" s="14">
        <f>IF(AB521&lt;&gt;"",AB521,"")</f>
        <v/>
      </c>
      <c r="AR521" s="14">
        <f>IF(AD521&lt;&gt;"",AD521,"")</f>
        <v/>
      </c>
      <c r="AS521">
        <f>IF(AS520+1=13,1,AS520+1)</f>
        <v/>
      </c>
      <c r="AT521">
        <f>IFERROR(IF(SLOPE($AQ$506:$AQ$517,$AS$506:$AS$517)&gt;0,MIN(3,ABS(SLOPE($AQ$506:$AQ$517,$AS$506:$AS$517))),IF(SLOPE($AQ$506:$AQ$517,$AS$506:$AS$517)&lt;-0.5,-0.5,0)),0)</f>
        <v/>
      </c>
      <c r="AU521">
        <f>IFERROR(IF(SLOPE($AR$506:$AR$517,$AS$506:$AS$517)&lt;0,MAX(-3,-ABS(SLOPE($AR$506:$AR$517,$AS$506:$AS$517))),IF(SLOPE($AR$506:$AR$517,$AS$506:$AS$517)&gt;0.5,0.5,0)),0)</f>
        <v/>
      </c>
      <c r="AV521">
        <f>($AQ$518+(AT521*(AS521-1)))</f>
        <v/>
      </c>
      <c r="AW521">
        <f>($AR$518+(AU521*(AS521-1)))</f>
        <v/>
      </c>
      <c r="AX521">
        <f>IF(AT521&gt;0,AV521+AT521,AV521)</f>
        <v/>
      </c>
      <c r="AY521">
        <f>IF(AU521&lt;0,AW521+AU521,AW521)</f>
        <v/>
      </c>
      <c r="BA521" s="14">
        <f>IFERROR(AX521-AQ521,"")</f>
        <v/>
      </c>
      <c r="BB521" s="14">
        <f>IFERROR(AY521-AR521,"")</f>
        <v/>
      </c>
      <c r="BD521">
        <f>AH521</f>
        <v/>
      </c>
      <c r="BE521">
        <f>AI521</f>
        <v/>
      </c>
      <c r="BF521">
        <f>AJ521</f>
        <v/>
      </c>
      <c r="BG521" s="14">
        <f>L521</f>
        <v/>
      </c>
      <c r="BH521" s="14">
        <f>IF(X521="","",X521)</f>
        <v/>
      </c>
      <c r="BI521" s="14">
        <f>IF(Y521="","",Y521)</f>
        <v/>
      </c>
      <c r="BJ521">
        <f>Z521</f>
        <v/>
      </c>
      <c r="BK521">
        <f>AA521</f>
        <v/>
      </c>
      <c r="BL521">
        <f>IFERROR(AX521,"")</f>
        <v/>
      </c>
      <c r="BM521">
        <f>IFERROR(AY521,"")</f>
        <v/>
      </c>
    </row>
    <row r="522" ht="14.25" customHeight="1">
      <c r="A522">
        <f>ALGLIB_SSA_XAUUSD!AA522</f>
        <v/>
      </c>
      <c r="B522">
        <f>IF($A522="","",INDEX(ALGLIB_SSA_XAUUSD!$B$2:$B$2401,MATCH($A522,ALGLIB_SSA_XAUUSD!$A$2:$A$2401,1)))</f>
        <v/>
      </c>
      <c r="C522">
        <f>IF($A522="","",INDEX(ALGLIB_SSA_XAUUSD!$C$2:$C$2401,MATCH($A522,ALGLIB_SSA_XAUUSD!$A$2:$A$2401,1)))</f>
        <v/>
      </c>
      <c r="D522" s="14">
        <f>IF($A522="","",INT((ROW()-2)/12)+1)</f>
        <v/>
      </c>
      <c r="E522" s="14">
        <f>IF(AND(E530&lt;&gt;"",D530=D518+1),E518+(E530-E518)*4/12,"")</f>
        <v/>
      </c>
      <c r="F522" s="14">
        <f>IF(AND(F530&lt;&gt;"",D530=D518+1),F518+(F530-F518)*4/12,"")</f>
        <v/>
      </c>
      <c r="G522" s="14">
        <f>IF(AND(G530&lt;&gt;"",D530=D518+1),G518+(G530-G518)*4/12,"")</f>
        <v/>
      </c>
      <c r="H522" s="14">
        <f>IF(AND(H530&lt;&gt;"",D530=D518+1),H518+(H530-H518)*4/12,"")</f>
        <v/>
      </c>
      <c r="I522" s="14">
        <f>IF(AND(L530&lt;&gt;"",D530=D518+1),I518+(I530-I518)*4/12,"")</f>
        <v/>
      </c>
      <c r="J522">
        <f>_xlfn.XLOOKUP($A522,ALGLIB_SSA_XAUUSD!$AA$2:$AA$2401,ALGLIB_SSA_XAUUSD!$P$2:$P$2401,"",0)</f>
        <v/>
      </c>
      <c r="K522">
        <f>_xlfn.XLOOKUP($A522,ALGLIB_SSA_XAUUSD!$AA$2:$AA$2401,ALGLIB_SSA_XAUUSD!$Q$2:$Q$2401,"",0)</f>
        <v/>
      </c>
      <c r="L522">
        <f>_xlfn.XLOOKUP($A522,ALGLIB_SSA_XAUUSD!$AA$2:$AA$2401,ALGLIB_SSA_XAUUSD!$R$2:$R$2401,"",0)</f>
        <v/>
      </c>
      <c r="M522">
        <f>_xlfn.XLOOKUP($A522,ALGLIB_SSA_XAUUSD!$AA$2:$AA$2401,ALGLIB_SSA_XAUUSD!$S$2:$S$2401,"",0)</f>
        <v/>
      </c>
      <c r="N522">
        <f>_xlfn.XLOOKUP($A522,ALGLIB_SSA_XAUUSD!$AA$2:$AA$2401,ALGLIB_SSA_XAUUSD!$T$2:$T$2401,"",0)</f>
        <v/>
      </c>
      <c r="O522">
        <f>_xlfn.XLOOKUP($A522,ALGLIB_SSA_XAUUSD!$AA$2:$AA$2401,ALGLIB_SSA_XAUUSD!$U$2:$U$2401,"",0)</f>
        <v/>
      </c>
      <c r="P522">
        <f>_xlfn.XLOOKUP($A522,ALGLIB_SSA_XAUUSD!$AA$2:$AA$2401,ALGLIB_SSA_XAUUSD!$V$2:$V$2401,"",0)</f>
        <v/>
      </c>
      <c r="S522">
        <f>A522</f>
        <v/>
      </c>
      <c r="T522">
        <f>J522</f>
        <v/>
      </c>
      <c r="U522">
        <f>K522</f>
        <v/>
      </c>
      <c r="V522" s="14">
        <f>IF($A522="","",MOD(ROW()-2,12)+1)</f>
        <v/>
      </c>
      <c r="W522">
        <f>L522</f>
        <v/>
      </c>
      <c r="X522" s="14">
        <f>IF(F522="","",F522)</f>
        <v/>
      </c>
      <c r="Y522" s="14">
        <f>IF(G522="","",G522)</f>
        <v/>
      </c>
      <c r="Z522">
        <f>M522</f>
        <v/>
      </c>
      <c r="AA522">
        <f>N522</f>
        <v/>
      </c>
      <c r="AB522" s="14">
        <f>IF(H522="","",H522)</f>
        <v/>
      </c>
      <c r="AC522">
        <f>O522</f>
        <v/>
      </c>
      <c r="AD522" s="14">
        <f>IF(I522="","",I522)</f>
        <v/>
      </c>
      <c r="AE522">
        <f>P522</f>
        <v/>
      </c>
      <c r="AH522">
        <f>IF(S522&lt;&gt;"",S522,AH521+900)</f>
        <v/>
      </c>
      <c r="AI522">
        <f>IF(T522&lt;&gt;"",T522,AI521)</f>
        <v/>
      </c>
      <c r="AJ522">
        <f>IF(U522&lt;&gt;"",U522,AJ521)</f>
        <v/>
      </c>
      <c r="AK522">
        <f>IF(W522&lt;&gt;"",W522,"")</f>
        <v/>
      </c>
      <c r="AL522" s="14">
        <f>IF(X522&lt;&gt;"",X522,"")</f>
        <v/>
      </c>
      <c r="AM522" s="14">
        <f>IF(Y522&lt;&gt;"",Y522,"")</f>
        <v/>
      </c>
      <c r="AN522" s="14">
        <f>IF(OR(AL522="",AM522=""),"",AL522-AM522)</f>
        <v/>
      </c>
      <c r="AO522">
        <f>IF(AN522="","",IF(AN522&gt;0,"Bullish","Bearish"))</f>
        <v/>
      </c>
      <c r="AP522">
        <f>IF(AO522="",AP521,AO522)</f>
        <v/>
      </c>
      <c r="AQ522" s="14">
        <f>IF(AB522&lt;&gt;"",AB522,"")</f>
        <v/>
      </c>
      <c r="AR522" s="14">
        <f>IF(AD522&lt;&gt;"",AD522,"")</f>
        <v/>
      </c>
      <c r="AS522">
        <f>IF(AS521+1=13,1,AS521+1)</f>
        <v/>
      </c>
      <c r="AT522">
        <f>IFERROR(IF(SLOPE($AQ$506:$AQ$517,$AS$506:$AS$517)&gt;0,MIN(3,ABS(SLOPE($AQ$506:$AQ$517,$AS$506:$AS$517))),IF(SLOPE($AQ$506:$AQ$517,$AS$506:$AS$517)&lt;-0.5,-0.5,0)),0)</f>
        <v/>
      </c>
      <c r="AU522">
        <f>IFERROR(IF(SLOPE($AR$506:$AR$517,$AS$506:$AS$517)&lt;0,MAX(-3,-ABS(SLOPE($AR$506:$AR$517,$AS$506:$AS$517))),IF(SLOPE($AR$506:$AR$517,$AS$506:$AS$517)&gt;0.5,0.5,0)),0)</f>
        <v/>
      </c>
      <c r="AV522">
        <f>($AQ$518+(AT522*(AS522-1)))</f>
        <v/>
      </c>
      <c r="AW522">
        <f>($AR$518+(AU522*(AS522-1)))</f>
        <v/>
      </c>
      <c r="AX522">
        <f>IF(AT522&gt;0,AV522+AT522,AV522)</f>
        <v/>
      </c>
      <c r="AY522">
        <f>IF(AU522&lt;0,AW522+AU522,AW522)</f>
        <v/>
      </c>
      <c r="BA522" s="14">
        <f>IFERROR(AX522-AQ522,"")</f>
        <v/>
      </c>
      <c r="BB522" s="14">
        <f>IFERROR(AY522-AR522,"")</f>
        <v/>
      </c>
      <c r="BD522">
        <f>AH522</f>
        <v/>
      </c>
      <c r="BE522">
        <f>AI522</f>
        <v/>
      </c>
      <c r="BF522">
        <f>AJ522</f>
        <v/>
      </c>
      <c r="BG522" s="14">
        <f>L522</f>
        <v/>
      </c>
      <c r="BH522" s="14">
        <f>IF(X522="","",X522)</f>
        <v/>
      </c>
      <c r="BI522" s="14">
        <f>IF(Y522="","",Y522)</f>
        <v/>
      </c>
      <c r="BJ522">
        <f>Z522</f>
        <v/>
      </c>
      <c r="BK522">
        <f>AA522</f>
        <v/>
      </c>
      <c r="BL522">
        <f>IFERROR(AX522,"")</f>
        <v/>
      </c>
      <c r="BM522">
        <f>IFERROR(AY522,"")</f>
        <v/>
      </c>
    </row>
    <row r="523" ht="14.25" customHeight="1">
      <c r="A523">
        <f>ALGLIB_SSA_XAUUSD!AA523</f>
        <v/>
      </c>
      <c r="B523">
        <f>IF($A523="","",INDEX(ALGLIB_SSA_XAUUSD!$B$2:$B$2401,MATCH($A523,ALGLIB_SSA_XAUUSD!$A$2:$A$2401,1)))</f>
        <v/>
      </c>
      <c r="C523">
        <f>IF($A523="","",INDEX(ALGLIB_SSA_XAUUSD!$C$2:$C$2401,MATCH($A523,ALGLIB_SSA_XAUUSD!$A$2:$A$2401,1)))</f>
        <v/>
      </c>
      <c r="D523" s="14">
        <f>IF($A523="","",INT((ROW()-2)/12)+1)</f>
        <v/>
      </c>
      <c r="E523" s="14">
        <f>IF(AND(E530&lt;&gt;"",D530=D518+1),E518+(E530-E518)*5/12,"")</f>
        <v/>
      </c>
      <c r="F523" s="14">
        <f>IF(AND(F530&lt;&gt;"",D530=D518+1),F518+(F530-F518)*5/12,"")</f>
        <v/>
      </c>
      <c r="G523" s="14">
        <f>IF(AND(G530&lt;&gt;"",D530=D518+1),G518+(G530-G518)*5/12,"")</f>
        <v/>
      </c>
      <c r="H523" s="14">
        <f>IF(AND(H530&lt;&gt;"",D530=D518+1),H518+(H530-H518)*5/12,"")</f>
        <v/>
      </c>
      <c r="I523" s="14">
        <f>IF(AND(L530&lt;&gt;"",D530=D518+1),I518+(I530-I518)*5/12,"")</f>
        <v/>
      </c>
      <c r="J523">
        <f>_xlfn.XLOOKUP($A523,ALGLIB_SSA_XAUUSD!$AA$2:$AA$2401,ALGLIB_SSA_XAUUSD!$P$2:$P$2401,"",0)</f>
        <v/>
      </c>
      <c r="K523">
        <f>_xlfn.XLOOKUP($A523,ALGLIB_SSA_XAUUSD!$AA$2:$AA$2401,ALGLIB_SSA_XAUUSD!$Q$2:$Q$2401,"",0)</f>
        <v/>
      </c>
      <c r="L523">
        <f>_xlfn.XLOOKUP($A523,ALGLIB_SSA_XAUUSD!$AA$2:$AA$2401,ALGLIB_SSA_XAUUSD!$R$2:$R$2401,"",0)</f>
        <v/>
      </c>
      <c r="M523">
        <f>_xlfn.XLOOKUP($A523,ALGLIB_SSA_XAUUSD!$AA$2:$AA$2401,ALGLIB_SSA_XAUUSD!$S$2:$S$2401,"",0)</f>
        <v/>
      </c>
      <c r="N523">
        <f>_xlfn.XLOOKUP($A523,ALGLIB_SSA_XAUUSD!$AA$2:$AA$2401,ALGLIB_SSA_XAUUSD!$T$2:$T$2401,"",0)</f>
        <v/>
      </c>
      <c r="O523">
        <f>_xlfn.XLOOKUP($A523,ALGLIB_SSA_XAUUSD!$AA$2:$AA$2401,ALGLIB_SSA_XAUUSD!$U$2:$U$2401,"",0)</f>
        <v/>
      </c>
      <c r="P523">
        <f>_xlfn.XLOOKUP($A523,ALGLIB_SSA_XAUUSD!$AA$2:$AA$2401,ALGLIB_SSA_XAUUSD!$V$2:$V$2401,"",0)</f>
        <v/>
      </c>
      <c r="S523">
        <f>A523</f>
        <v/>
      </c>
      <c r="T523">
        <f>J523</f>
        <v/>
      </c>
      <c r="U523">
        <f>K523</f>
        <v/>
      </c>
      <c r="V523" s="14">
        <f>IF($A523="","",MOD(ROW()-2,12)+1)</f>
        <v/>
      </c>
      <c r="W523">
        <f>L523</f>
        <v/>
      </c>
      <c r="X523" s="14">
        <f>IF(F523="","",F523)</f>
        <v/>
      </c>
      <c r="Y523" s="14">
        <f>IF(G523="","",G523)</f>
        <v/>
      </c>
      <c r="Z523">
        <f>M523</f>
        <v/>
      </c>
      <c r="AA523">
        <f>N523</f>
        <v/>
      </c>
      <c r="AB523" s="14">
        <f>IF(H523="","",H523)</f>
        <v/>
      </c>
      <c r="AC523">
        <f>O523</f>
        <v/>
      </c>
      <c r="AD523" s="14">
        <f>IF(I523="","",I523)</f>
        <v/>
      </c>
      <c r="AE523">
        <f>P523</f>
        <v/>
      </c>
      <c r="AH523">
        <f>IF(S523&lt;&gt;"",S523,AH522+900)</f>
        <v/>
      </c>
      <c r="AI523">
        <f>IF(T523&lt;&gt;"",T523,AI522)</f>
        <v/>
      </c>
      <c r="AJ523">
        <f>IF(U523&lt;&gt;"",U523,AJ522)</f>
        <v/>
      </c>
      <c r="AK523">
        <f>IF(W523&lt;&gt;"",W523,"")</f>
        <v/>
      </c>
      <c r="AL523" s="14">
        <f>IF(X523&lt;&gt;"",X523,"")</f>
        <v/>
      </c>
      <c r="AM523" s="14">
        <f>IF(Y523&lt;&gt;"",Y523,"")</f>
        <v/>
      </c>
      <c r="AN523" s="14">
        <f>IF(OR(AL523="",AM523=""),"",AL523-AM523)</f>
        <v/>
      </c>
      <c r="AO523">
        <f>IF(AN523="","",IF(AN523&gt;0,"Bullish","Bearish"))</f>
        <v/>
      </c>
      <c r="AP523">
        <f>IF(AO523="",AP522,AO523)</f>
        <v/>
      </c>
      <c r="AQ523" s="14">
        <f>IF(AB523&lt;&gt;"",AB523,"")</f>
        <v/>
      </c>
      <c r="AR523" s="14">
        <f>IF(AD523&lt;&gt;"",AD523,"")</f>
        <v/>
      </c>
      <c r="AS523">
        <f>IF(AS522+1=13,1,AS522+1)</f>
        <v/>
      </c>
      <c r="AT523">
        <f>IFERROR(IF(SLOPE($AQ$506:$AQ$517,$AS$506:$AS$517)&gt;0,MIN(3,ABS(SLOPE($AQ$506:$AQ$517,$AS$506:$AS$517))),IF(SLOPE($AQ$506:$AQ$517,$AS$506:$AS$517)&lt;-0.5,-0.5,0)),0)</f>
        <v/>
      </c>
      <c r="AU523">
        <f>IFERROR(IF(SLOPE($AR$506:$AR$517,$AS$506:$AS$517)&lt;0,MAX(-3,-ABS(SLOPE($AR$506:$AR$517,$AS$506:$AS$517))),IF(SLOPE($AR$506:$AR$517,$AS$506:$AS$517)&gt;0.5,0.5,0)),0)</f>
        <v/>
      </c>
      <c r="AV523">
        <f>($AQ$518+(AT523*(AS523-1)))</f>
        <v/>
      </c>
      <c r="AW523">
        <f>($AR$518+(AU523*(AS523-1)))</f>
        <v/>
      </c>
      <c r="AX523">
        <f>IF(AT523&gt;0,AV523+AT523,AV523)</f>
        <v/>
      </c>
      <c r="AY523">
        <f>IF(AU523&lt;0,AW523+AU523,AW523)</f>
        <v/>
      </c>
      <c r="BA523" s="14">
        <f>IFERROR(AX523-AQ523,"")</f>
        <v/>
      </c>
      <c r="BB523" s="14">
        <f>IFERROR(AY523-AR523,"")</f>
        <v/>
      </c>
      <c r="BD523">
        <f>AH523</f>
        <v/>
      </c>
      <c r="BE523">
        <f>AI523</f>
        <v/>
      </c>
      <c r="BF523">
        <f>AJ523</f>
        <v/>
      </c>
      <c r="BG523" s="14">
        <f>L523</f>
        <v/>
      </c>
      <c r="BH523" s="14">
        <f>IF(X523="","",X523)</f>
        <v/>
      </c>
      <c r="BI523" s="14">
        <f>IF(Y523="","",Y523)</f>
        <v/>
      </c>
      <c r="BJ523">
        <f>Z523</f>
        <v/>
      </c>
      <c r="BK523">
        <f>AA523</f>
        <v/>
      </c>
      <c r="BL523">
        <f>IFERROR(AX523,"")</f>
        <v/>
      </c>
      <c r="BM523">
        <f>IFERROR(AY523,"")</f>
        <v/>
      </c>
    </row>
    <row r="524" ht="14.25" customHeight="1">
      <c r="A524">
        <f>ALGLIB_SSA_XAUUSD!AA524</f>
        <v/>
      </c>
      <c r="B524">
        <f>IF($A524="","",INDEX(ALGLIB_SSA_XAUUSD!$B$2:$B$2401,MATCH($A524,ALGLIB_SSA_XAUUSD!$A$2:$A$2401,1)))</f>
        <v/>
      </c>
      <c r="C524">
        <f>IF($A524="","",INDEX(ALGLIB_SSA_XAUUSD!$C$2:$C$2401,MATCH($A524,ALGLIB_SSA_XAUUSD!$A$2:$A$2401,1)))</f>
        <v/>
      </c>
      <c r="D524" s="14">
        <f>IF($A524="","",INT((ROW()-2)/12)+1)</f>
        <v/>
      </c>
      <c r="E524" s="14">
        <f>IF(AND(E530&lt;&gt;"",D530=D518+1),E518+(E530-E518)*6/12,"")</f>
        <v/>
      </c>
      <c r="F524" s="14">
        <f>IF(AND(F530&lt;&gt;"",D530=D518+1),F518+(F530-F518)*6/12,"")</f>
        <v/>
      </c>
      <c r="G524" s="14">
        <f>IF(AND(G530&lt;&gt;"",D530=D518+1),G518+(G530-G518)*6/12,"")</f>
        <v/>
      </c>
      <c r="H524" s="14">
        <f>IF(AND(H530&lt;&gt;"",D530=D518+1),H518+(H530-H518)*6/12,"")</f>
        <v/>
      </c>
      <c r="I524" s="14">
        <f>IF(AND(L530&lt;&gt;"",D530=D518+1),I518+(I530-I518)*6/12,"")</f>
        <v/>
      </c>
      <c r="J524">
        <f>_xlfn.XLOOKUP($A524,ALGLIB_SSA_XAUUSD!$AA$2:$AA$2401,ALGLIB_SSA_XAUUSD!$P$2:$P$2401,"",0)</f>
        <v/>
      </c>
      <c r="K524">
        <f>_xlfn.XLOOKUP($A524,ALGLIB_SSA_XAUUSD!$AA$2:$AA$2401,ALGLIB_SSA_XAUUSD!$Q$2:$Q$2401,"",0)</f>
        <v/>
      </c>
      <c r="L524">
        <f>_xlfn.XLOOKUP($A524,ALGLIB_SSA_XAUUSD!$AA$2:$AA$2401,ALGLIB_SSA_XAUUSD!$R$2:$R$2401,"",0)</f>
        <v/>
      </c>
      <c r="M524">
        <f>_xlfn.XLOOKUP($A524,ALGLIB_SSA_XAUUSD!$AA$2:$AA$2401,ALGLIB_SSA_XAUUSD!$S$2:$S$2401,"",0)</f>
        <v/>
      </c>
      <c r="N524">
        <f>_xlfn.XLOOKUP($A524,ALGLIB_SSA_XAUUSD!$AA$2:$AA$2401,ALGLIB_SSA_XAUUSD!$T$2:$T$2401,"",0)</f>
        <v/>
      </c>
      <c r="O524">
        <f>_xlfn.XLOOKUP($A524,ALGLIB_SSA_XAUUSD!$AA$2:$AA$2401,ALGLIB_SSA_XAUUSD!$U$2:$U$2401,"",0)</f>
        <v/>
      </c>
      <c r="P524">
        <f>_xlfn.XLOOKUP($A524,ALGLIB_SSA_XAUUSD!$AA$2:$AA$2401,ALGLIB_SSA_XAUUSD!$V$2:$V$2401,"",0)</f>
        <v/>
      </c>
      <c r="S524">
        <f>A524</f>
        <v/>
      </c>
      <c r="T524">
        <f>J524</f>
        <v/>
      </c>
      <c r="U524">
        <f>K524</f>
        <v/>
      </c>
      <c r="V524" s="14">
        <f>IF($A524="","",MOD(ROW()-2,12)+1)</f>
        <v/>
      </c>
      <c r="W524">
        <f>L524</f>
        <v/>
      </c>
      <c r="X524" s="14">
        <f>IF(F524="","",F524)</f>
        <v/>
      </c>
      <c r="Y524" s="14">
        <f>IF(G524="","",G524)</f>
        <v/>
      </c>
      <c r="Z524">
        <f>M524</f>
        <v/>
      </c>
      <c r="AA524">
        <f>N524</f>
        <v/>
      </c>
      <c r="AB524" s="14">
        <f>IF(H524="","",H524)</f>
        <v/>
      </c>
      <c r="AC524">
        <f>O524</f>
        <v/>
      </c>
      <c r="AD524" s="14">
        <f>IF(I524="","",I524)</f>
        <v/>
      </c>
      <c r="AE524">
        <f>P524</f>
        <v/>
      </c>
      <c r="AH524">
        <f>IF(S524&lt;&gt;"",S524,AH523+900)</f>
        <v/>
      </c>
      <c r="AI524">
        <f>IF(T524&lt;&gt;"",T524,AI523)</f>
        <v/>
      </c>
      <c r="AJ524">
        <f>IF(U524&lt;&gt;"",U524,AJ523)</f>
        <v/>
      </c>
      <c r="AK524">
        <f>IF(W524&lt;&gt;"",W524,"")</f>
        <v/>
      </c>
      <c r="AL524" s="14">
        <f>IF(X524&lt;&gt;"",X524,"")</f>
        <v/>
      </c>
      <c r="AM524" s="14">
        <f>IF(Y524&lt;&gt;"",Y524,"")</f>
        <v/>
      </c>
      <c r="AN524" s="14">
        <f>IF(OR(AL524="",AM524=""),"",AL524-AM524)</f>
        <v/>
      </c>
      <c r="AO524">
        <f>IF(AN524="","",IF(AN524&gt;0,"Bullish","Bearish"))</f>
        <v/>
      </c>
      <c r="AP524">
        <f>IF(AO524="",AP523,AO524)</f>
        <v/>
      </c>
      <c r="AQ524" s="14">
        <f>IF(AB524&lt;&gt;"",AB524,"")</f>
        <v/>
      </c>
      <c r="AR524" s="14">
        <f>IF(AD524&lt;&gt;"",AD524,"")</f>
        <v/>
      </c>
      <c r="AS524">
        <f>IF(AS523+1=13,1,AS523+1)</f>
        <v/>
      </c>
      <c r="AT524">
        <f>IFERROR(IF(SLOPE($AQ$506:$AQ$517,$AS$506:$AS$517)&gt;0,MIN(3,ABS(SLOPE($AQ$506:$AQ$517,$AS$506:$AS$517))),IF(SLOPE($AQ$506:$AQ$517,$AS$506:$AS$517)&lt;-0.5,-0.5,0)),0)</f>
        <v/>
      </c>
      <c r="AU524">
        <f>IFERROR(IF(SLOPE($AR$506:$AR$517,$AS$506:$AS$517)&lt;0,MAX(-3,-ABS(SLOPE($AR$506:$AR$517,$AS$506:$AS$517))),IF(SLOPE($AR$506:$AR$517,$AS$506:$AS$517)&gt;0.5,0.5,0)),0)</f>
        <v/>
      </c>
      <c r="AV524">
        <f>($AQ$518+(AT524*(AS524-1)))</f>
        <v/>
      </c>
      <c r="AW524">
        <f>($AR$518+(AU524*(AS524-1)))</f>
        <v/>
      </c>
      <c r="AX524">
        <f>IF(AT524&gt;0,AV524+AT524,AV524)</f>
        <v/>
      </c>
      <c r="AY524">
        <f>IF(AU524&lt;0,AW524+AU524,AW524)</f>
        <v/>
      </c>
      <c r="BA524" s="14">
        <f>IFERROR(AX524-AQ524,"")</f>
        <v/>
      </c>
      <c r="BB524" s="14">
        <f>IFERROR(AY524-AR524,"")</f>
        <v/>
      </c>
      <c r="BD524">
        <f>AH524</f>
        <v/>
      </c>
      <c r="BE524">
        <f>AI524</f>
        <v/>
      </c>
      <c r="BF524">
        <f>AJ524</f>
        <v/>
      </c>
      <c r="BG524" s="14">
        <f>L524</f>
        <v/>
      </c>
      <c r="BH524" s="14">
        <f>IF(X524="","",X524)</f>
        <v/>
      </c>
      <c r="BI524" s="14">
        <f>IF(Y524="","",Y524)</f>
        <v/>
      </c>
      <c r="BJ524">
        <f>Z524</f>
        <v/>
      </c>
      <c r="BK524">
        <f>AA524</f>
        <v/>
      </c>
      <c r="BL524">
        <f>IFERROR(AX524,"")</f>
        <v/>
      </c>
      <c r="BM524">
        <f>IFERROR(AY524,"")</f>
        <v/>
      </c>
    </row>
    <row r="525" ht="14.25" customHeight="1">
      <c r="A525">
        <f>ALGLIB_SSA_XAUUSD!AA525</f>
        <v/>
      </c>
      <c r="B525">
        <f>IF($A525="","",INDEX(ALGLIB_SSA_XAUUSD!$B$2:$B$2401,MATCH($A525,ALGLIB_SSA_XAUUSD!$A$2:$A$2401,1)))</f>
        <v/>
      </c>
      <c r="C525">
        <f>IF($A525="","",INDEX(ALGLIB_SSA_XAUUSD!$C$2:$C$2401,MATCH($A525,ALGLIB_SSA_XAUUSD!$A$2:$A$2401,1)))</f>
        <v/>
      </c>
      <c r="D525" s="14">
        <f>IF($A525="","",INT((ROW()-2)/12)+1)</f>
        <v/>
      </c>
      <c r="E525" s="14">
        <f>IF(AND(E530&lt;&gt;"",D530=D518+1),E518+(E530-E518)*7/12,"")</f>
        <v/>
      </c>
      <c r="F525" s="14">
        <f>IF(AND(F530&lt;&gt;"",D530=D518+1),F518+(F530-F518)*7/12,"")</f>
        <v/>
      </c>
      <c r="G525" s="14">
        <f>IF(AND(G530&lt;&gt;"",D530=D518+1),G518+(G530-G518)*7/12,"")</f>
        <v/>
      </c>
      <c r="H525" s="14">
        <f>IF(AND(H530&lt;&gt;"",D530=D518+1),H518+(H530-H518)*7/12,"")</f>
        <v/>
      </c>
      <c r="I525" s="14">
        <f>IF(AND(L530&lt;&gt;"",D530=D518+1),I518+(I530-I518)*7/12,"")</f>
        <v/>
      </c>
      <c r="J525">
        <f>_xlfn.XLOOKUP($A525,ALGLIB_SSA_XAUUSD!$AA$2:$AA$2401,ALGLIB_SSA_XAUUSD!$P$2:$P$2401,"",0)</f>
        <v/>
      </c>
      <c r="K525">
        <f>_xlfn.XLOOKUP($A525,ALGLIB_SSA_XAUUSD!$AA$2:$AA$2401,ALGLIB_SSA_XAUUSD!$Q$2:$Q$2401,"",0)</f>
        <v/>
      </c>
      <c r="L525">
        <f>_xlfn.XLOOKUP($A525,ALGLIB_SSA_XAUUSD!$AA$2:$AA$2401,ALGLIB_SSA_XAUUSD!$R$2:$R$2401,"",0)</f>
        <v/>
      </c>
      <c r="M525">
        <f>_xlfn.XLOOKUP($A525,ALGLIB_SSA_XAUUSD!$AA$2:$AA$2401,ALGLIB_SSA_XAUUSD!$S$2:$S$2401,"",0)</f>
        <v/>
      </c>
      <c r="N525">
        <f>_xlfn.XLOOKUP($A525,ALGLIB_SSA_XAUUSD!$AA$2:$AA$2401,ALGLIB_SSA_XAUUSD!$T$2:$T$2401,"",0)</f>
        <v/>
      </c>
      <c r="O525">
        <f>_xlfn.XLOOKUP($A525,ALGLIB_SSA_XAUUSD!$AA$2:$AA$2401,ALGLIB_SSA_XAUUSD!$U$2:$U$2401,"",0)</f>
        <v/>
      </c>
      <c r="P525">
        <f>_xlfn.XLOOKUP($A525,ALGLIB_SSA_XAUUSD!$AA$2:$AA$2401,ALGLIB_SSA_XAUUSD!$V$2:$V$2401,"",0)</f>
        <v/>
      </c>
      <c r="S525">
        <f>A525</f>
        <v/>
      </c>
      <c r="T525">
        <f>J525</f>
        <v/>
      </c>
      <c r="U525">
        <f>K525</f>
        <v/>
      </c>
      <c r="V525" s="14">
        <f>IF($A525="","",MOD(ROW()-2,12)+1)</f>
        <v/>
      </c>
      <c r="W525">
        <f>L525</f>
        <v/>
      </c>
      <c r="X525" s="14">
        <f>IF(F525="","",F525)</f>
        <v/>
      </c>
      <c r="Y525" s="14">
        <f>IF(G525="","",G525)</f>
        <v/>
      </c>
      <c r="Z525">
        <f>M525</f>
        <v/>
      </c>
      <c r="AA525">
        <f>N525</f>
        <v/>
      </c>
      <c r="AB525" s="14">
        <f>IF(H525="","",H525)</f>
        <v/>
      </c>
      <c r="AC525">
        <f>O525</f>
        <v/>
      </c>
      <c r="AD525" s="14">
        <f>IF(I525="","",I525)</f>
        <v/>
      </c>
      <c r="AE525">
        <f>P525</f>
        <v/>
      </c>
      <c r="AH525">
        <f>IF(S525&lt;&gt;"",S525,AH524+900)</f>
        <v/>
      </c>
      <c r="AI525">
        <f>IF(T525&lt;&gt;"",T525,AI524)</f>
        <v/>
      </c>
      <c r="AJ525">
        <f>IF(U525&lt;&gt;"",U525,AJ524)</f>
        <v/>
      </c>
      <c r="AK525">
        <f>IF(W525&lt;&gt;"",W525,"")</f>
        <v/>
      </c>
      <c r="AL525" s="14">
        <f>IF(X525&lt;&gt;"",X525,"")</f>
        <v/>
      </c>
      <c r="AM525" s="14">
        <f>IF(Y525&lt;&gt;"",Y525,"")</f>
        <v/>
      </c>
      <c r="AN525" s="14">
        <f>IF(OR(AL525="",AM525=""),"",AL525-AM525)</f>
        <v/>
      </c>
      <c r="AO525">
        <f>IF(AN525="","",IF(AN525&gt;0,"Bullish","Bearish"))</f>
        <v/>
      </c>
      <c r="AP525">
        <f>IF(AO525="",AP524,AO525)</f>
        <v/>
      </c>
      <c r="AQ525" s="14">
        <f>IF(AB525&lt;&gt;"",AB525,"")</f>
        <v/>
      </c>
      <c r="AR525" s="14">
        <f>IF(AD525&lt;&gt;"",AD525,"")</f>
        <v/>
      </c>
      <c r="AS525">
        <f>IF(AS524+1=13,1,AS524+1)</f>
        <v/>
      </c>
      <c r="AT525">
        <f>IFERROR(IF(SLOPE($AQ$506:$AQ$517,$AS$506:$AS$517)&gt;0,MIN(3,ABS(SLOPE($AQ$506:$AQ$517,$AS$506:$AS$517))),IF(SLOPE($AQ$506:$AQ$517,$AS$506:$AS$517)&lt;-0.5,-0.5,0)),0)</f>
        <v/>
      </c>
      <c r="AU525">
        <f>IFERROR(IF(SLOPE($AR$506:$AR$517,$AS$506:$AS$517)&lt;0,MAX(-3,-ABS(SLOPE($AR$506:$AR$517,$AS$506:$AS$517))),IF(SLOPE($AR$506:$AR$517,$AS$506:$AS$517)&gt;0.5,0.5,0)),0)</f>
        <v/>
      </c>
      <c r="AV525">
        <f>($AQ$518+(AT525*(AS525-1)))</f>
        <v/>
      </c>
      <c r="AW525">
        <f>($AR$518+(AU525*(AS525-1)))</f>
        <v/>
      </c>
      <c r="AX525">
        <f>IF(AT525&gt;0,AV525+AT525,AV525)</f>
        <v/>
      </c>
      <c r="AY525">
        <f>IF(AU525&lt;0,AW525+AU525,AW525)</f>
        <v/>
      </c>
      <c r="BA525" s="14">
        <f>IFERROR(AX525-AQ525,"")</f>
        <v/>
      </c>
      <c r="BB525" s="14">
        <f>IFERROR(AY525-AR525,"")</f>
        <v/>
      </c>
      <c r="BD525">
        <f>AH525</f>
        <v/>
      </c>
      <c r="BE525">
        <f>AI525</f>
        <v/>
      </c>
      <c r="BF525">
        <f>AJ525</f>
        <v/>
      </c>
      <c r="BG525" s="14">
        <f>L525</f>
        <v/>
      </c>
      <c r="BH525" s="14">
        <f>IF(X525="","",X525)</f>
        <v/>
      </c>
      <c r="BI525" s="14">
        <f>IF(Y525="","",Y525)</f>
        <v/>
      </c>
      <c r="BJ525">
        <f>Z525</f>
        <v/>
      </c>
      <c r="BK525">
        <f>AA525</f>
        <v/>
      </c>
      <c r="BL525">
        <f>IFERROR(AX525,"")</f>
        <v/>
      </c>
      <c r="BM525">
        <f>IFERROR(AY525,"")</f>
        <v/>
      </c>
    </row>
    <row r="526" ht="14.25" customHeight="1">
      <c r="A526">
        <f>ALGLIB_SSA_XAUUSD!AA526</f>
        <v/>
      </c>
      <c r="B526">
        <f>IF($A526="","",INDEX(ALGLIB_SSA_XAUUSD!$B$2:$B$2401,MATCH($A526,ALGLIB_SSA_XAUUSD!$A$2:$A$2401,1)))</f>
        <v/>
      </c>
      <c r="C526">
        <f>IF($A526="","",INDEX(ALGLIB_SSA_XAUUSD!$C$2:$C$2401,MATCH($A526,ALGLIB_SSA_XAUUSD!$A$2:$A$2401,1)))</f>
        <v/>
      </c>
      <c r="D526" s="14">
        <f>IF($A526="","",INT((ROW()-2)/12)+1)</f>
        <v/>
      </c>
      <c r="E526" s="14">
        <f>IF(AND(E530&lt;&gt;"",D530=D518+1),E518+(E530-E518)*8/12,"")</f>
        <v/>
      </c>
      <c r="F526" s="14">
        <f>IF(AND(F530&lt;&gt;"",D530=D518+1),F518+(F530-F518)*8/12,"")</f>
        <v/>
      </c>
      <c r="G526" s="14">
        <f>IF(AND(G530&lt;&gt;"",D530=D518+1),G518+(G530-G518)*8/12,"")</f>
        <v/>
      </c>
      <c r="H526" s="14">
        <f>IF(AND(H530&lt;&gt;"",D530=D518+1),H518+(H530-H518)*8/12,"")</f>
        <v/>
      </c>
      <c r="I526" s="14">
        <f>IF(AND(L530&lt;&gt;"",D530=D518+1),I518+(I530-I518)*8/12,"")</f>
        <v/>
      </c>
      <c r="J526">
        <f>_xlfn.XLOOKUP($A526,ALGLIB_SSA_XAUUSD!$AA$2:$AA$2401,ALGLIB_SSA_XAUUSD!$P$2:$P$2401,"",0)</f>
        <v/>
      </c>
      <c r="K526">
        <f>_xlfn.XLOOKUP($A526,ALGLIB_SSA_XAUUSD!$AA$2:$AA$2401,ALGLIB_SSA_XAUUSD!$Q$2:$Q$2401,"",0)</f>
        <v/>
      </c>
      <c r="L526">
        <f>_xlfn.XLOOKUP($A526,ALGLIB_SSA_XAUUSD!$AA$2:$AA$2401,ALGLIB_SSA_XAUUSD!$R$2:$R$2401,"",0)</f>
        <v/>
      </c>
      <c r="M526">
        <f>_xlfn.XLOOKUP($A526,ALGLIB_SSA_XAUUSD!$AA$2:$AA$2401,ALGLIB_SSA_XAUUSD!$S$2:$S$2401,"",0)</f>
        <v/>
      </c>
      <c r="N526">
        <f>_xlfn.XLOOKUP($A526,ALGLIB_SSA_XAUUSD!$AA$2:$AA$2401,ALGLIB_SSA_XAUUSD!$T$2:$T$2401,"",0)</f>
        <v/>
      </c>
      <c r="O526">
        <f>_xlfn.XLOOKUP($A526,ALGLIB_SSA_XAUUSD!$AA$2:$AA$2401,ALGLIB_SSA_XAUUSD!$U$2:$U$2401,"",0)</f>
        <v/>
      </c>
      <c r="P526">
        <f>_xlfn.XLOOKUP($A526,ALGLIB_SSA_XAUUSD!$AA$2:$AA$2401,ALGLIB_SSA_XAUUSD!$V$2:$V$2401,"",0)</f>
        <v/>
      </c>
      <c r="S526">
        <f>A526</f>
        <v/>
      </c>
      <c r="T526">
        <f>J526</f>
        <v/>
      </c>
      <c r="U526">
        <f>K526</f>
        <v/>
      </c>
      <c r="V526" s="14">
        <f>IF($A526="","",MOD(ROW()-2,12)+1)</f>
        <v/>
      </c>
      <c r="W526">
        <f>L526</f>
        <v/>
      </c>
      <c r="X526" s="14">
        <f>IF(F526="","",F526)</f>
        <v/>
      </c>
      <c r="Y526" s="14">
        <f>IF(G526="","",G526)</f>
        <v/>
      </c>
      <c r="Z526">
        <f>M526</f>
        <v/>
      </c>
      <c r="AA526">
        <f>N526</f>
        <v/>
      </c>
      <c r="AB526" s="14">
        <f>IF(H526="","",H526)</f>
        <v/>
      </c>
      <c r="AC526">
        <f>O526</f>
        <v/>
      </c>
      <c r="AD526" s="14">
        <f>IF(I526="","",I526)</f>
        <v/>
      </c>
      <c r="AE526">
        <f>P526</f>
        <v/>
      </c>
      <c r="AH526">
        <f>IF(S526&lt;&gt;"",S526,AH525+900)</f>
        <v/>
      </c>
      <c r="AI526">
        <f>IF(T526&lt;&gt;"",T526,AI525)</f>
        <v/>
      </c>
      <c r="AJ526">
        <f>IF(U526&lt;&gt;"",U526,AJ525)</f>
        <v/>
      </c>
      <c r="AK526">
        <f>IF(W526&lt;&gt;"",W526,"")</f>
        <v/>
      </c>
      <c r="AL526" s="14">
        <f>IF(X526&lt;&gt;"",X526,"")</f>
        <v/>
      </c>
      <c r="AM526" s="14">
        <f>IF(Y526&lt;&gt;"",Y526,"")</f>
        <v/>
      </c>
      <c r="AN526" s="14">
        <f>IF(OR(AL526="",AM526=""),"",AL526-AM526)</f>
        <v/>
      </c>
      <c r="AO526">
        <f>IF(AN526="","",IF(AN526&gt;0,"Bullish","Bearish"))</f>
        <v/>
      </c>
      <c r="AP526">
        <f>IF(AO526="",AP525,AO526)</f>
        <v/>
      </c>
      <c r="AQ526" s="14">
        <f>IF(AB526&lt;&gt;"",AB526,"")</f>
        <v/>
      </c>
      <c r="AR526" s="14">
        <f>IF(AD526&lt;&gt;"",AD526,"")</f>
        <v/>
      </c>
      <c r="AS526">
        <f>IF(AS525+1=13,1,AS525+1)</f>
        <v/>
      </c>
      <c r="AT526">
        <f>IFERROR(IF(SLOPE($AQ$506:$AQ$517,$AS$506:$AS$517)&gt;0,MIN(3,ABS(SLOPE($AQ$506:$AQ$517,$AS$506:$AS$517))),IF(SLOPE($AQ$506:$AQ$517,$AS$506:$AS$517)&lt;-0.5,-0.5,0)),0)</f>
        <v/>
      </c>
      <c r="AU526">
        <f>IFERROR(IF(SLOPE($AR$506:$AR$517,$AS$506:$AS$517)&lt;0,MAX(-3,-ABS(SLOPE($AR$506:$AR$517,$AS$506:$AS$517))),IF(SLOPE($AR$506:$AR$517,$AS$506:$AS$517)&gt;0.5,0.5,0)),0)</f>
        <v/>
      </c>
      <c r="AV526">
        <f>($AQ$518+(AT526*(AS526-1)))</f>
        <v/>
      </c>
      <c r="AW526">
        <f>($AR$518+(AU526*(AS526-1)))</f>
        <v/>
      </c>
      <c r="AX526">
        <f>IF(AT526&gt;0,AV526+AT526,AV526)</f>
        <v/>
      </c>
      <c r="AY526">
        <f>IF(AU526&lt;0,AW526+AU526,AW526)</f>
        <v/>
      </c>
      <c r="BA526" s="14">
        <f>IFERROR(AX526-AQ526,"")</f>
        <v/>
      </c>
      <c r="BB526" s="14">
        <f>IFERROR(AY526-AR526,"")</f>
        <v/>
      </c>
      <c r="BD526">
        <f>AH526</f>
        <v/>
      </c>
      <c r="BE526">
        <f>AI526</f>
        <v/>
      </c>
      <c r="BF526">
        <f>AJ526</f>
        <v/>
      </c>
      <c r="BG526" s="14">
        <f>L526</f>
        <v/>
      </c>
      <c r="BH526" s="14">
        <f>IF(X526="","",X526)</f>
        <v/>
      </c>
      <c r="BI526" s="14">
        <f>IF(Y526="","",Y526)</f>
        <v/>
      </c>
      <c r="BJ526">
        <f>Z526</f>
        <v/>
      </c>
      <c r="BK526">
        <f>AA526</f>
        <v/>
      </c>
      <c r="BL526">
        <f>IFERROR(AX526,"")</f>
        <v/>
      </c>
      <c r="BM526">
        <f>IFERROR(AY526,"")</f>
        <v/>
      </c>
    </row>
    <row r="527" ht="14.25" customHeight="1">
      <c r="A527">
        <f>ALGLIB_SSA_XAUUSD!AA527</f>
        <v/>
      </c>
      <c r="B527">
        <f>IF($A527="","",INDEX(ALGLIB_SSA_XAUUSD!$B$2:$B$2401,MATCH($A527,ALGLIB_SSA_XAUUSD!$A$2:$A$2401,1)))</f>
        <v/>
      </c>
      <c r="C527">
        <f>IF($A527="","",INDEX(ALGLIB_SSA_XAUUSD!$C$2:$C$2401,MATCH($A527,ALGLIB_SSA_XAUUSD!$A$2:$A$2401,1)))</f>
        <v/>
      </c>
      <c r="D527" s="14">
        <f>IF($A527="","",INT((ROW()-2)/12)+1)</f>
        <v/>
      </c>
      <c r="E527" s="14">
        <f>IF(AND(E530&lt;&gt;"",D530=D518+1),E518+(E530-E518)*9/12,"")</f>
        <v/>
      </c>
      <c r="F527" s="14">
        <f>IF(AND(F530&lt;&gt;"",D530=D518+1),F518+(F530-F518)*9/12,"")</f>
        <v/>
      </c>
      <c r="G527" s="14">
        <f>IF(AND(G530&lt;&gt;"",D530=D518+1),G518+(G530-G518)*9/12,"")</f>
        <v/>
      </c>
      <c r="H527" s="14">
        <f>IF(AND(H530&lt;&gt;"",D530=D518+1),H518+(H530-H518)*9/12,"")</f>
        <v/>
      </c>
      <c r="I527" s="14">
        <f>IF(AND(L530&lt;&gt;"",D530=D518+1),I518+(I530-I518)*9/12,"")</f>
        <v/>
      </c>
      <c r="J527">
        <f>_xlfn.XLOOKUP($A527,ALGLIB_SSA_XAUUSD!$AA$2:$AA$2401,ALGLIB_SSA_XAUUSD!$P$2:$P$2401,"",0)</f>
        <v/>
      </c>
      <c r="K527">
        <f>_xlfn.XLOOKUP($A527,ALGLIB_SSA_XAUUSD!$AA$2:$AA$2401,ALGLIB_SSA_XAUUSD!$Q$2:$Q$2401,"",0)</f>
        <v/>
      </c>
      <c r="L527">
        <f>_xlfn.XLOOKUP($A527,ALGLIB_SSA_XAUUSD!$AA$2:$AA$2401,ALGLIB_SSA_XAUUSD!$R$2:$R$2401,"",0)</f>
        <v/>
      </c>
      <c r="M527">
        <f>_xlfn.XLOOKUP($A527,ALGLIB_SSA_XAUUSD!$AA$2:$AA$2401,ALGLIB_SSA_XAUUSD!$S$2:$S$2401,"",0)</f>
        <v/>
      </c>
      <c r="N527">
        <f>_xlfn.XLOOKUP($A527,ALGLIB_SSA_XAUUSD!$AA$2:$AA$2401,ALGLIB_SSA_XAUUSD!$T$2:$T$2401,"",0)</f>
        <v/>
      </c>
      <c r="O527">
        <f>_xlfn.XLOOKUP($A527,ALGLIB_SSA_XAUUSD!$AA$2:$AA$2401,ALGLIB_SSA_XAUUSD!$U$2:$U$2401,"",0)</f>
        <v/>
      </c>
      <c r="P527">
        <f>_xlfn.XLOOKUP($A527,ALGLIB_SSA_XAUUSD!$AA$2:$AA$2401,ALGLIB_SSA_XAUUSD!$V$2:$V$2401,"",0)</f>
        <v/>
      </c>
      <c r="S527">
        <f>A527</f>
        <v/>
      </c>
      <c r="T527">
        <f>J527</f>
        <v/>
      </c>
      <c r="U527">
        <f>K527</f>
        <v/>
      </c>
      <c r="V527" s="14">
        <f>IF($A527="","",MOD(ROW()-2,12)+1)</f>
        <v/>
      </c>
      <c r="W527">
        <f>L527</f>
        <v/>
      </c>
      <c r="X527" s="14">
        <f>IF(F527="","",F527)</f>
        <v/>
      </c>
      <c r="Y527" s="14">
        <f>IF(G527="","",G527)</f>
        <v/>
      </c>
      <c r="Z527">
        <f>M527</f>
        <v/>
      </c>
      <c r="AA527">
        <f>N527</f>
        <v/>
      </c>
      <c r="AB527" s="14">
        <f>IF(H527="","",H527)</f>
        <v/>
      </c>
      <c r="AC527">
        <f>O527</f>
        <v/>
      </c>
      <c r="AD527" s="14">
        <f>IF(I527="","",I527)</f>
        <v/>
      </c>
      <c r="AE527">
        <f>P527</f>
        <v/>
      </c>
      <c r="AH527">
        <f>IF(S527&lt;&gt;"",S527,AH526+900)</f>
        <v/>
      </c>
      <c r="AI527">
        <f>IF(T527&lt;&gt;"",T527,AI526)</f>
        <v/>
      </c>
      <c r="AJ527">
        <f>IF(U527&lt;&gt;"",U527,AJ526)</f>
        <v/>
      </c>
      <c r="AK527">
        <f>IF(W527&lt;&gt;"",W527,"")</f>
        <v/>
      </c>
      <c r="AL527" s="14">
        <f>IF(X527&lt;&gt;"",X527,"")</f>
        <v/>
      </c>
      <c r="AM527" s="14">
        <f>IF(Y527&lt;&gt;"",Y527,"")</f>
        <v/>
      </c>
      <c r="AN527" s="14">
        <f>IF(OR(AL527="",AM527=""),"",AL527-AM527)</f>
        <v/>
      </c>
      <c r="AO527">
        <f>IF(AN527="","",IF(AN527&gt;0,"Bullish","Bearish"))</f>
        <v/>
      </c>
      <c r="AP527">
        <f>IF(AO527="",AP526,AO527)</f>
        <v/>
      </c>
      <c r="AQ527" s="14">
        <f>IF(AB527&lt;&gt;"",AB527,"")</f>
        <v/>
      </c>
      <c r="AR527" s="14">
        <f>IF(AD527&lt;&gt;"",AD527,"")</f>
        <v/>
      </c>
      <c r="AS527">
        <f>IF(AS526+1=13,1,AS526+1)</f>
        <v/>
      </c>
      <c r="AT527">
        <f>IFERROR(IF(SLOPE($AQ$506:$AQ$517,$AS$506:$AS$517)&gt;0,MIN(3,ABS(SLOPE($AQ$506:$AQ$517,$AS$506:$AS$517))),IF(SLOPE($AQ$506:$AQ$517,$AS$506:$AS$517)&lt;-0.5,-0.5,0)),0)</f>
        <v/>
      </c>
      <c r="AU527">
        <f>IFERROR(IF(SLOPE($AR$506:$AR$517,$AS$506:$AS$517)&lt;0,MAX(-3,-ABS(SLOPE($AR$506:$AR$517,$AS$506:$AS$517))),IF(SLOPE($AR$506:$AR$517,$AS$506:$AS$517)&gt;0.5,0.5,0)),0)</f>
        <v/>
      </c>
      <c r="AV527">
        <f>($AQ$518+(AT527*(AS527-1)))</f>
        <v/>
      </c>
      <c r="AW527">
        <f>($AR$518+(AU527*(AS527-1)))</f>
        <v/>
      </c>
      <c r="AX527">
        <f>IF(AT527&gt;0,AV527+AT527,AV527)</f>
        <v/>
      </c>
      <c r="AY527">
        <f>IF(AU527&lt;0,AW527+AU527,AW527)</f>
        <v/>
      </c>
      <c r="BA527" s="14">
        <f>IFERROR(AX527-AQ527,"")</f>
        <v/>
      </c>
      <c r="BB527" s="14">
        <f>IFERROR(AY527-AR527,"")</f>
        <v/>
      </c>
      <c r="BD527">
        <f>AH527</f>
        <v/>
      </c>
      <c r="BE527">
        <f>AI527</f>
        <v/>
      </c>
      <c r="BF527">
        <f>AJ527</f>
        <v/>
      </c>
      <c r="BG527" s="14">
        <f>L527</f>
        <v/>
      </c>
      <c r="BH527" s="14">
        <f>IF(X527="","",X527)</f>
        <v/>
      </c>
      <c r="BI527" s="14">
        <f>IF(Y527="","",Y527)</f>
        <v/>
      </c>
      <c r="BJ527">
        <f>Z527</f>
        <v/>
      </c>
      <c r="BK527">
        <f>AA527</f>
        <v/>
      </c>
      <c r="BL527">
        <f>IFERROR(AX527,"")</f>
        <v/>
      </c>
      <c r="BM527">
        <f>IFERROR(AY527,"")</f>
        <v/>
      </c>
    </row>
    <row r="528" ht="14.25" customHeight="1">
      <c r="A528">
        <f>ALGLIB_SSA_XAUUSD!AA528</f>
        <v/>
      </c>
      <c r="B528">
        <f>IF($A528="","",INDEX(ALGLIB_SSA_XAUUSD!$B$2:$B$2401,MATCH($A528,ALGLIB_SSA_XAUUSD!$A$2:$A$2401,1)))</f>
        <v/>
      </c>
      <c r="C528">
        <f>IF($A528="","",INDEX(ALGLIB_SSA_XAUUSD!$C$2:$C$2401,MATCH($A528,ALGLIB_SSA_XAUUSD!$A$2:$A$2401,1)))</f>
        <v/>
      </c>
      <c r="D528" s="14">
        <f>IF($A528="","",INT((ROW()-2)/12)+1)</f>
        <v/>
      </c>
      <c r="E528" s="14">
        <f>IF(AND(E530&lt;&gt;"",D530=D518+1),E518+(E530-E518)*10/12,"")</f>
        <v/>
      </c>
      <c r="F528" s="14">
        <f>IF(AND(F530&lt;&gt;"",D530=D518+1),F518+(F530-F518)*10/12,"")</f>
        <v/>
      </c>
      <c r="G528" s="14">
        <f>IF(AND(G530&lt;&gt;"",D530=D518+1),G518+(G530-G518)*10/12,"")</f>
        <v/>
      </c>
      <c r="H528" s="14">
        <f>IF(AND(H530&lt;&gt;"",D530=D518+1),H518+(H530-H518)*10/12,"")</f>
        <v/>
      </c>
      <c r="I528" s="14">
        <f>IF(AND(L530&lt;&gt;"",D530=D518+1),I518+(I530-I518)*10/12,"")</f>
        <v/>
      </c>
      <c r="J528">
        <f>_xlfn.XLOOKUP($A528,ALGLIB_SSA_XAUUSD!$AA$2:$AA$2401,ALGLIB_SSA_XAUUSD!$P$2:$P$2401,"",0)</f>
        <v/>
      </c>
      <c r="K528">
        <f>_xlfn.XLOOKUP($A528,ALGLIB_SSA_XAUUSD!$AA$2:$AA$2401,ALGLIB_SSA_XAUUSD!$Q$2:$Q$2401,"",0)</f>
        <v/>
      </c>
      <c r="L528">
        <f>_xlfn.XLOOKUP($A528,ALGLIB_SSA_XAUUSD!$AA$2:$AA$2401,ALGLIB_SSA_XAUUSD!$R$2:$R$2401,"",0)</f>
        <v/>
      </c>
      <c r="M528">
        <f>_xlfn.XLOOKUP($A528,ALGLIB_SSA_XAUUSD!$AA$2:$AA$2401,ALGLIB_SSA_XAUUSD!$S$2:$S$2401,"",0)</f>
        <v/>
      </c>
      <c r="N528">
        <f>_xlfn.XLOOKUP($A528,ALGLIB_SSA_XAUUSD!$AA$2:$AA$2401,ALGLIB_SSA_XAUUSD!$T$2:$T$2401,"",0)</f>
        <v/>
      </c>
      <c r="O528">
        <f>_xlfn.XLOOKUP($A528,ALGLIB_SSA_XAUUSD!$AA$2:$AA$2401,ALGLIB_SSA_XAUUSD!$U$2:$U$2401,"",0)</f>
        <v/>
      </c>
      <c r="P528">
        <f>_xlfn.XLOOKUP($A528,ALGLIB_SSA_XAUUSD!$AA$2:$AA$2401,ALGLIB_SSA_XAUUSD!$V$2:$V$2401,"",0)</f>
        <v/>
      </c>
      <c r="S528">
        <f>A528</f>
        <v/>
      </c>
      <c r="T528">
        <f>J528</f>
        <v/>
      </c>
      <c r="U528">
        <f>K528</f>
        <v/>
      </c>
      <c r="V528" s="14">
        <f>IF($A528="","",MOD(ROW()-2,12)+1)</f>
        <v/>
      </c>
      <c r="W528">
        <f>L528</f>
        <v/>
      </c>
      <c r="X528" s="14">
        <f>IF(F528="","",F528)</f>
        <v/>
      </c>
      <c r="Y528" s="14">
        <f>IF(G528="","",G528)</f>
        <v/>
      </c>
      <c r="Z528">
        <f>M528</f>
        <v/>
      </c>
      <c r="AA528">
        <f>N528</f>
        <v/>
      </c>
      <c r="AB528" s="14">
        <f>IF(H528="","",H528)</f>
        <v/>
      </c>
      <c r="AC528">
        <f>O528</f>
        <v/>
      </c>
      <c r="AD528" s="14">
        <f>IF(I528="","",I528)</f>
        <v/>
      </c>
      <c r="AE528">
        <f>P528</f>
        <v/>
      </c>
      <c r="AH528">
        <f>IF(S528&lt;&gt;"",S528,AH527+900)</f>
        <v/>
      </c>
      <c r="AI528">
        <f>IF(T528&lt;&gt;"",T528,AI527)</f>
        <v/>
      </c>
      <c r="AJ528">
        <f>IF(U528&lt;&gt;"",U528,AJ527)</f>
        <v/>
      </c>
      <c r="AK528">
        <f>IF(W528&lt;&gt;"",W528,"")</f>
        <v/>
      </c>
      <c r="AL528" s="14">
        <f>IF(X528&lt;&gt;"",X528,"")</f>
        <v/>
      </c>
      <c r="AM528" s="14">
        <f>IF(Y528&lt;&gt;"",Y528,"")</f>
        <v/>
      </c>
      <c r="AN528" s="14">
        <f>IF(OR(AL528="",AM528=""),"",AL528-AM528)</f>
        <v/>
      </c>
      <c r="AO528">
        <f>IF(AN528="","",IF(AN528&gt;0,"Bullish","Bearish"))</f>
        <v/>
      </c>
      <c r="AP528">
        <f>IF(AO528="",AP527,AO528)</f>
        <v/>
      </c>
      <c r="AQ528" s="14">
        <f>IF(AB528&lt;&gt;"",AB528,"")</f>
        <v/>
      </c>
      <c r="AR528" s="14">
        <f>IF(AD528&lt;&gt;"",AD528,"")</f>
        <v/>
      </c>
      <c r="AS528">
        <f>IF(AS527+1=13,1,AS527+1)</f>
        <v/>
      </c>
      <c r="AT528">
        <f>IFERROR(IF(SLOPE($AQ$506:$AQ$517,$AS$506:$AS$517)&gt;0,MIN(3,ABS(SLOPE($AQ$506:$AQ$517,$AS$506:$AS$517))),IF(SLOPE($AQ$506:$AQ$517,$AS$506:$AS$517)&lt;-0.5,-0.5,0)),0)</f>
        <v/>
      </c>
      <c r="AU528">
        <f>IFERROR(IF(SLOPE($AR$506:$AR$517,$AS$506:$AS$517)&lt;0,MAX(-3,-ABS(SLOPE($AR$506:$AR$517,$AS$506:$AS$517))),IF(SLOPE($AR$506:$AR$517,$AS$506:$AS$517)&gt;0.5,0.5,0)),0)</f>
        <v/>
      </c>
      <c r="AV528">
        <f>($AQ$518+(AT528*(AS528-1)))</f>
        <v/>
      </c>
      <c r="AW528">
        <f>($AR$518+(AU528*(AS528-1)))</f>
        <v/>
      </c>
      <c r="AX528">
        <f>IF(AT528&gt;0,AV528+AT528,AV528)</f>
        <v/>
      </c>
      <c r="AY528">
        <f>IF(AU528&lt;0,AW528+AU528,AW528)</f>
        <v/>
      </c>
      <c r="BA528" s="14">
        <f>IFERROR(AX528-AQ528,"")</f>
        <v/>
      </c>
      <c r="BB528" s="14">
        <f>IFERROR(AY528-AR528,"")</f>
        <v/>
      </c>
      <c r="BD528">
        <f>AH528</f>
        <v/>
      </c>
      <c r="BE528">
        <f>AI528</f>
        <v/>
      </c>
      <c r="BF528">
        <f>AJ528</f>
        <v/>
      </c>
      <c r="BG528" s="14">
        <f>L528</f>
        <v/>
      </c>
      <c r="BH528" s="14">
        <f>IF(X528="","",X528)</f>
        <v/>
      </c>
      <c r="BI528" s="14">
        <f>IF(Y528="","",Y528)</f>
        <v/>
      </c>
      <c r="BJ528">
        <f>Z528</f>
        <v/>
      </c>
      <c r="BK528">
        <f>AA528</f>
        <v/>
      </c>
      <c r="BL528">
        <f>IFERROR(AX528,"")</f>
        <v/>
      </c>
      <c r="BM528">
        <f>IFERROR(AY528,"")</f>
        <v/>
      </c>
    </row>
    <row r="529" ht="14.25" customHeight="1">
      <c r="A529">
        <f>ALGLIB_SSA_XAUUSD!AA529</f>
        <v/>
      </c>
      <c r="B529">
        <f>IF($A529="","",INDEX(ALGLIB_SSA_XAUUSD!$B$2:$B$2401,MATCH($A529,ALGLIB_SSA_XAUUSD!$A$2:$A$2401,1)))</f>
        <v/>
      </c>
      <c r="C529">
        <f>IF($A529="","",INDEX(ALGLIB_SSA_XAUUSD!$C$2:$C$2401,MATCH($A529,ALGLIB_SSA_XAUUSD!$A$2:$A$2401,1)))</f>
        <v/>
      </c>
      <c r="D529" s="14">
        <f>IF($A529="","",INT((ROW()-2)/12)+1)</f>
        <v/>
      </c>
      <c r="E529" s="14">
        <f>IF(AND(E530&lt;&gt;"",D530=D518+1),E518+(E530-E518)*11/12,"")</f>
        <v/>
      </c>
      <c r="F529" s="14">
        <f>IF(AND(F530&lt;&gt;"",D530=D518+1),F518+(F530-F518)*11/12,"")</f>
        <v/>
      </c>
      <c r="G529" s="14">
        <f>IF(AND(G530&lt;&gt;"",D530=D518+1),G518+(G530-G518)*11/12,"")</f>
        <v/>
      </c>
      <c r="H529" s="14">
        <f>IF(AND(H530&lt;&gt;"",D530=D518+1),H518+(H530-H518)*11/12,"")</f>
        <v/>
      </c>
      <c r="I529" s="14">
        <f>IF(AND(L530&lt;&gt;"",D530=D518+1),I518+(I530-I518)*11/12,"")</f>
        <v/>
      </c>
      <c r="J529">
        <f>_xlfn.XLOOKUP($A529,ALGLIB_SSA_XAUUSD!$AA$2:$AA$2401,ALGLIB_SSA_XAUUSD!$P$2:$P$2401,"",0)</f>
        <v/>
      </c>
      <c r="K529">
        <f>_xlfn.XLOOKUP($A529,ALGLIB_SSA_XAUUSD!$AA$2:$AA$2401,ALGLIB_SSA_XAUUSD!$Q$2:$Q$2401,"",0)</f>
        <v/>
      </c>
      <c r="L529">
        <f>_xlfn.XLOOKUP($A529,ALGLIB_SSA_XAUUSD!$AA$2:$AA$2401,ALGLIB_SSA_XAUUSD!$R$2:$R$2401,"",0)</f>
        <v/>
      </c>
      <c r="M529">
        <f>_xlfn.XLOOKUP($A529,ALGLIB_SSA_XAUUSD!$AA$2:$AA$2401,ALGLIB_SSA_XAUUSD!$S$2:$S$2401,"",0)</f>
        <v/>
      </c>
      <c r="N529">
        <f>_xlfn.XLOOKUP($A529,ALGLIB_SSA_XAUUSD!$AA$2:$AA$2401,ALGLIB_SSA_XAUUSD!$T$2:$T$2401,"",0)</f>
        <v/>
      </c>
      <c r="O529">
        <f>_xlfn.XLOOKUP($A529,ALGLIB_SSA_XAUUSD!$AA$2:$AA$2401,ALGLIB_SSA_XAUUSD!$U$2:$U$2401,"",0)</f>
        <v/>
      </c>
      <c r="P529">
        <f>_xlfn.XLOOKUP($A529,ALGLIB_SSA_XAUUSD!$AA$2:$AA$2401,ALGLIB_SSA_XAUUSD!$V$2:$V$2401,"",0)</f>
        <v/>
      </c>
      <c r="S529">
        <f>A529</f>
        <v/>
      </c>
      <c r="T529">
        <f>J529</f>
        <v/>
      </c>
      <c r="U529">
        <f>K529</f>
        <v/>
      </c>
      <c r="V529" s="14">
        <f>IF($A529="","",MOD(ROW()-2,12)+1)</f>
        <v/>
      </c>
      <c r="W529">
        <f>L529</f>
        <v/>
      </c>
      <c r="X529" s="14">
        <f>IF(F529="","",F529)</f>
        <v/>
      </c>
      <c r="Y529" s="14">
        <f>IF(G529="","",G529)</f>
        <v/>
      </c>
      <c r="Z529">
        <f>M529</f>
        <v/>
      </c>
      <c r="AA529">
        <f>N529</f>
        <v/>
      </c>
      <c r="AB529" s="14">
        <f>IF(H529="","",H529)</f>
        <v/>
      </c>
      <c r="AC529">
        <f>O529</f>
        <v/>
      </c>
      <c r="AD529" s="14">
        <f>IF(I529="","",I529)</f>
        <v/>
      </c>
      <c r="AE529">
        <f>P529</f>
        <v/>
      </c>
      <c r="AH529">
        <f>IF(S529&lt;&gt;"",S529,AH528+900)</f>
        <v/>
      </c>
      <c r="AI529">
        <f>IF(T529&lt;&gt;"",T529,AI528)</f>
        <v/>
      </c>
      <c r="AJ529">
        <f>IF(U529&lt;&gt;"",U529,AJ528)</f>
        <v/>
      </c>
      <c r="AK529">
        <f>IF(W529&lt;&gt;"",W529,"")</f>
        <v/>
      </c>
      <c r="AL529" s="14">
        <f>IF(X529&lt;&gt;"",X529,"")</f>
        <v/>
      </c>
      <c r="AM529" s="14">
        <f>IF(Y529&lt;&gt;"",Y529,"")</f>
        <v/>
      </c>
      <c r="AN529" s="14">
        <f>IF(OR(AL529="",AM529=""),"",AL529-AM529)</f>
        <v/>
      </c>
      <c r="AO529">
        <f>IF(AN529="","",IF(AN529&gt;0,"Bullish","Bearish"))</f>
        <v/>
      </c>
      <c r="AP529">
        <f>IF(AO529="",AP528,AO529)</f>
        <v/>
      </c>
      <c r="AQ529" s="14">
        <f>IF(AB529&lt;&gt;"",AB529,"")</f>
        <v/>
      </c>
      <c r="AR529" s="14">
        <f>IF(AD529&lt;&gt;"",AD529,"")</f>
        <v/>
      </c>
      <c r="AS529">
        <f>IF(AS528+1=13,1,AS528+1)</f>
        <v/>
      </c>
      <c r="AT529">
        <f>IFERROR(IF(SLOPE($AQ$506:$AQ$517,$AS$506:$AS$517)&gt;0,MIN(3,ABS(SLOPE($AQ$506:$AQ$517,$AS$506:$AS$517))),IF(SLOPE($AQ$506:$AQ$517,$AS$506:$AS$517)&lt;-0.5,-0.5,0)),0)</f>
        <v/>
      </c>
      <c r="AU529">
        <f>IFERROR(IF(SLOPE($AR$506:$AR$517,$AS$506:$AS$517)&lt;0,MAX(-3,-ABS(SLOPE($AR$506:$AR$517,$AS$506:$AS$517))),IF(SLOPE($AR$506:$AR$517,$AS$506:$AS$517)&gt;0.5,0.5,0)),0)</f>
        <v/>
      </c>
      <c r="AV529">
        <f>($AQ$518+(AT529*(AS529-1)))</f>
        <v/>
      </c>
      <c r="AW529">
        <f>($AR$518+(AU529*(AS529-1)))</f>
        <v/>
      </c>
      <c r="AX529">
        <f>IF(AT529&gt;0,AV529+AT529,AV529)</f>
        <v/>
      </c>
      <c r="AY529">
        <f>IF(AU529&lt;0,AW529+AU529,AW529)</f>
        <v/>
      </c>
      <c r="BA529" s="14">
        <f>IFERROR(AX529-AQ529,"")</f>
        <v/>
      </c>
      <c r="BB529" s="14">
        <f>IFERROR(AY529-AR529,"")</f>
        <v/>
      </c>
      <c r="BD529">
        <f>AH529</f>
        <v/>
      </c>
      <c r="BE529">
        <f>AI529</f>
        <v/>
      </c>
      <c r="BF529">
        <f>AJ529</f>
        <v/>
      </c>
      <c r="BG529" s="14">
        <f>L529</f>
        <v/>
      </c>
      <c r="BH529" s="14">
        <f>IF(X529="","",X529)</f>
        <v/>
      </c>
      <c r="BI529" s="14">
        <f>IF(Y529="","",Y529)</f>
        <v/>
      </c>
      <c r="BJ529">
        <f>Z529</f>
        <v/>
      </c>
      <c r="BK529">
        <f>AA529</f>
        <v/>
      </c>
      <c r="BL529">
        <f>IFERROR(AX529,"")</f>
        <v/>
      </c>
      <c r="BM529">
        <f>IFERROR(AY529,"")</f>
        <v/>
      </c>
    </row>
    <row r="530" ht="14.25" customHeight="1">
      <c r="A530">
        <f>ALGLIB_SSA_XAUUSD!AA530</f>
        <v/>
      </c>
      <c r="B530">
        <f>IF($A530="","",INDEX(ALGLIB_SSA_XAUUSD!$B$2:$B$2401,MATCH($A530,ALGLIB_SSA_XAUUSD!$A$2:$A$2401,1)))</f>
        <v/>
      </c>
      <c r="C530">
        <f>IF($A530="","",INDEX(ALGLIB_SSA_XAUUSD!$C$2:$C$2401,MATCH($A530,ALGLIB_SSA_XAUUSD!$A$2:$A$2401,1)))</f>
        <v/>
      </c>
      <c r="D530" s="14">
        <f>IF($A530="","",INT((ROW()-2)/12)+1)</f>
        <v/>
      </c>
      <c r="E530" s="14">
        <f>IF($A530="","",INDEX(ALGLIB_SSA_XAUUSD!$D$2:$D$2401,MATCH($A530,ALGLIB_SSA_XAUUSD!$A$2:$A$2401,1)))</f>
        <v/>
      </c>
      <c r="F530" s="14">
        <f>IF($A530="","",INDEX(ALGLIB_SSA_XAUUSD!$E$2:$E$2401,MATCH($A530,ALGLIB_SSA_XAUUSD!$A$2:$A$2401,1)))</f>
        <v/>
      </c>
      <c r="G530" s="14">
        <f>IF($A530="","",INDEX(ALGLIB_SSA_XAUUSD!$F$2:$F$2401,MATCH($A530,ALGLIB_SSA_XAUUSD!$A$2:$A$2401,1)))</f>
        <v/>
      </c>
      <c r="H530" s="14">
        <f>IF($A530="","",INDEX(ALGLIB_SSA_XAUUSD!$G$2:$G$2401,MATCH($A530,ALGLIB_SSA_XAUUSD!$A$2:$A$2401,1)))</f>
        <v/>
      </c>
      <c r="I530" s="14">
        <f>IF($A530="","",INDEX(ALGLIB_SSA_XAUUSD!$H$2:$H$2401,MATCH($A530,ALGLIB_SSA_XAUUSD!$A$2:$A$2401,1)))</f>
        <v/>
      </c>
      <c r="J530">
        <f>_xlfn.XLOOKUP($A530,ALGLIB_SSA_XAUUSD!$AA$2:$AA$2401,ALGLIB_SSA_XAUUSD!$P$2:$P$2401,"",0)</f>
        <v/>
      </c>
      <c r="K530">
        <f>_xlfn.XLOOKUP($A530,ALGLIB_SSA_XAUUSD!$AA$2:$AA$2401,ALGLIB_SSA_XAUUSD!$Q$2:$Q$2401,"",0)</f>
        <v/>
      </c>
      <c r="L530">
        <f>_xlfn.XLOOKUP($A530,ALGLIB_SSA_XAUUSD!$AA$2:$AA$2401,ALGLIB_SSA_XAUUSD!$R$2:$R$2401,"",0)</f>
        <v/>
      </c>
      <c r="M530">
        <f>_xlfn.XLOOKUP($A530,ALGLIB_SSA_XAUUSD!$AA$2:$AA$2401,ALGLIB_SSA_XAUUSD!$S$2:$S$2401,"",0)</f>
        <v/>
      </c>
      <c r="N530">
        <f>_xlfn.XLOOKUP($A530,ALGLIB_SSA_XAUUSD!$AA$2:$AA$2401,ALGLIB_SSA_XAUUSD!$T$2:$T$2401,"",0)</f>
        <v/>
      </c>
      <c r="O530">
        <f>_xlfn.XLOOKUP($A530,ALGLIB_SSA_XAUUSD!$AA$2:$AA$2401,ALGLIB_SSA_XAUUSD!$U$2:$U$2401,"",0)</f>
        <v/>
      </c>
      <c r="P530">
        <f>_xlfn.XLOOKUP($A530,ALGLIB_SSA_XAUUSD!$AA$2:$AA$2401,ALGLIB_SSA_XAUUSD!$V$2:$V$2401,"",0)</f>
        <v/>
      </c>
      <c r="S530">
        <f>A530</f>
        <v/>
      </c>
      <c r="T530">
        <f>J530</f>
        <v/>
      </c>
      <c r="U530">
        <f>K530</f>
        <v/>
      </c>
      <c r="V530" s="14">
        <f>IF($A530="","",MOD(ROW()-2,12)+1)</f>
        <v/>
      </c>
      <c r="W530">
        <f>L530</f>
        <v/>
      </c>
      <c r="X530" s="14">
        <f>IF(F530="","",F530)</f>
        <v/>
      </c>
      <c r="Y530" s="14">
        <f>IF(G530="","",G530)</f>
        <v/>
      </c>
      <c r="Z530">
        <f>M530</f>
        <v/>
      </c>
      <c r="AA530">
        <f>N530</f>
        <v/>
      </c>
      <c r="AB530" s="14">
        <f>IF(H530="","",H530)</f>
        <v/>
      </c>
      <c r="AC530">
        <f>O530</f>
        <v/>
      </c>
      <c r="AD530" s="14">
        <f>IF(I530="","",I530)</f>
        <v/>
      </c>
      <c r="AE530">
        <f>P530</f>
        <v/>
      </c>
      <c r="AH530">
        <f>IF(S530&lt;&gt;"",S530,AH529+900)</f>
        <v/>
      </c>
      <c r="AI530">
        <f>IF(T530&lt;&gt;"",T530,AI529)</f>
        <v/>
      </c>
      <c r="AJ530">
        <f>IF(U530&lt;&gt;"",U530,AJ529)</f>
        <v/>
      </c>
      <c r="AK530">
        <f>IF(W530&lt;&gt;"",W530,"")</f>
        <v/>
      </c>
      <c r="AL530" s="14">
        <f>IF(X530&lt;&gt;"",X530,"")</f>
        <v/>
      </c>
      <c r="AM530" s="14">
        <f>IF(Y530&lt;&gt;"",Y530,"")</f>
        <v/>
      </c>
      <c r="AN530" s="14">
        <f>IF(OR(AL530="",AM530=""),"",AL530-AM530)</f>
        <v/>
      </c>
      <c r="AO530">
        <f>IF(AN530="","",IF(AN530&gt;0,"Bullish","Bearish"))</f>
        <v/>
      </c>
      <c r="AP530">
        <f>IF(AO530="",AP529,AO530)</f>
        <v/>
      </c>
      <c r="AQ530" s="14">
        <f>IF(AB530&lt;&gt;"",AB530,"")</f>
        <v/>
      </c>
      <c r="AR530" s="14">
        <f>IF(AD530&lt;&gt;"",AD530,"")</f>
        <v/>
      </c>
      <c r="AS530">
        <f>IF(AS529+1=13,1,AS529+1)</f>
        <v/>
      </c>
      <c r="AT530">
        <f>IFERROR(IF(SLOPE($AQ$518:$AQ$529,$AS$518:$AS$529)&gt;0,MIN(3,ABS(SLOPE($AQ$518:$AQ$529,$AS$518:$AS$529))),IF(SLOPE($AQ$518:$AQ$529,$AS$518:$AS$529)&lt;-0.5,-0.5,0)),0)</f>
        <v/>
      </c>
      <c r="AU530">
        <f>IFERROR(IF(SLOPE($AR$518:$AR$529,$AS$518:$AS$529)&lt;0,MAX(-3,-ABS(SLOPE($AR$518:$AR$529,$AS$518:$AS$529))),IF(SLOPE($AR$518:$AR$529,$AS$518:$AS$529)&gt;0.5,0.5,0)),0)</f>
        <v/>
      </c>
      <c r="AV530">
        <f>($AQ$530+(AT530*(AS530-1)))</f>
        <v/>
      </c>
      <c r="AW530">
        <f>($AR$530+(AU530*(AS530-1)))</f>
        <v/>
      </c>
      <c r="AX530">
        <f>IF(AT530&gt;0,AV530+AT530,AV530)</f>
        <v/>
      </c>
      <c r="AY530">
        <f>IF(AU530&lt;0,AW530+AU530,AW530)</f>
        <v/>
      </c>
      <c r="BA530" s="14">
        <f>IFERROR(AX530-AQ530,"")</f>
        <v/>
      </c>
      <c r="BB530" s="14">
        <f>IFERROR(AY530-AR530,"")</f>
        <v/>
      </c>
      <c r="BD530">
        <f>AH530</f>
        <v/>
      </c>
      <c r="BE530">
        <f>AI530</f>
        <v/>
      </c>
      <c r="BF530">
        <f>AJ530</f>
        <v/>
      </c>
      <c r="BG530" s="14">
        <f>L530</f>
        <v/>
      </c>
      <c r="BH530" s="14">
        <f>IF(X530="","",X530)</f>
        <v/>
      </c>
      <c r="BI530" s="14">
        <f>IF(Y530="","",Y530)</f>
        <v/>
      </c>
      <c r="BJ530">
        <f>Z530</f>
        <v/>
      </c>
      <c r="BK530">
        <f>AA530</f>
        <v/>
      </c>
      <c r="BL530">
        <f>IFERROR(AX530,"")</f>
        <v/>
      </c>
      <c r="BM530">
        <f>IFERROR(AY530,"")</f>
        <v/>
      </c>
    </row>
    <row r="531" ht="14.25" customHeight="1">
      <c r="A531">
        <f>ALGLIB_SSA_XAUUSD!AA531</f>
        <v/>
      </c>
      <c r="B531">
        <f>IF($A531="","",INDEX(ALGLIB_SSA_XAUUSD!$B$2:$B$2401,MATCH($A531,ALGLIB_SSA_XAUUSD!$A$2:$A$2401,1)))</f>
        <v/>
      </c>
      <c r="C531">
        <f>IF($A531="","",INDEX(ALGLIB_SSA_XAUUSD!$C$2:$C$2401,MATCH($A531,ALGLIB_SSA_XAUUSD!$A$2:$A$2401,1)))</f>
        <v/>
      </c>
      <c r="D531" s="14">
        <f>IF($A531="","",INT((ROW()-2)/12)+1)</f>
        <v/>
      </c>
      <c r="E531" s="14">
        <f>IF(AND(E542&lt;&gt;"",D542=D530+1),E530+(E542-E530)*1/12,"")</f>
        <v/>
      </c>
      <c r="F531" s="14">
        <f>IF(AND(F542&lt;&gt;"",D542=D530+1),F530+(F542-F530)*1/12,"")</f>
        <v/>
      </c>
      <c r="G531" s="14">
        <f>IF(AND(G542&lt;&gt;"",D542=D530+1),G530+(G542-G530)*1/12,"")</f>
        <v/>
      </c>
      <c r="H531" s="14">
        <f>IF(AND(H542&lt;&gt;"",D542=D530+1),H530+(H542-H530)*1/12,"")</f>
        <v/>
      </c>
      <c r="I531" s="14">
        <f>IF(AND(L542&lt;&gt;"",D542=D530+1),I530+(I542-I530)*1/12,"")</f>
        <v/>
      </c>
      <c r="J531">
        <f>_xlfn.XLOOKUP($A531,ALGLIB_SSA_XAUUSD!$AA$2:$AA$2401,ALGLIB_SSA_XAUUSD!$P$2:$P$2401,"",0)</f>
        <v/>
      </c>
      <c r="K531">
        <f>_xlfn.XLOOKUP($A531,ALGLIB_SSA_XAUUSD!$AA$2:$AA$2401,ALGLIB_SSA_XAUUSD!$Q$2:$Q$2401,"",0)</f>
        <v/>
      </c>
      <c r="L531">
        <f>_xlfn.XLOOKUP($A531,ALGLIB_SSA_XAUUSD!$AA$2:$AA$2401,ALGLIB_SSA_XAUUSD!$R$2:$R$2401,"",0)</f>
        <v/>
      </c>
      <c r="M531">
        <f>_xlfn.XLOOKUP($A531,ALGLIB_SSA_XAUUSD!$AA$2:$AA$2401,ALGLIB_SSA_XAUUSD!$S$2:$S$2401,"",0)</f>
        <v/>
      </c>
      <c r="N531">
        <f>_xlfn.XLOOKUP($A531,ALGLIB_SSA_XAUUSD!$AA$2:$AA$2401,ALGLIB_SSA_XAUUSD!$T$2:$T$2401,"",0)</f>
        <v/>
      </c>
      <c r="O531">
        <f>_xlfn.XLOOKUP($A531,ALGLIB_SSA_XAUUSD!$AA$2:$AA$2401,ALGLIB_SSA_XAUUSD!$U$2:$U$2401,"",0)</f>
        <v/>
      </c>
      <c r="P531">
        <f>_xlfn.XLOOKUP($A531,ALGLIB_SSA_XAUUSD!$AA$2:$AA$2401,ALGLIB_SSA_XAUUSD!$V$2:$V$2401,"",0)</f>
        <v/>
      </c>
      <c r="S531">
        <f>A531</f>
        <v/>
      </c>
      <c r="T531">
        <f>J531</f>
        <v/>
      </c>
      <c r="U531">
        <f>K531</f>
        <v/>
      </c>
      <c r="V531" s="14">
        <f>IF($A531="","",MOD(ROW()-2,12)+1)</f>
        <v/>
      </c>
      <c r="W531">
        <f>L531</f>
        <v/>
      </c>
      <c r="X531" s="14">
        <f>IF(F531="","",F531)</f>
        <v/>
      </c>
      <c r="Y531" s="14">
        <f>IF(G531="","",G531)</f>
        <v/>
      </c>
      <c r="Z531">
        <f>M531</f>
        <v/>
      </c>
      <c r="AA531">
        <f>N531</f>
        <v/>
      </c>
      <c r="AB531" s="14">
        <f>IF(H531="","",H531)</f>
        <v/>
      </c>
      <c r="AC531">
        <f>O531</f>
        <v/>
      </c>
      <c r="AD531" s="14">
        <f>IF(I531="","",I531)</f>
        <v/>
      </c>
      <c r="AE531">
        <f>P531</f>
        <v/>
      </c>
      <c r="AH531">
        <f>IF(S531&lt;&gt;"",S531,AH530+900)</f>
        <v/>
      </c>
      <c r="AI531">
        <f>IF(T531&lt;&gt;"",T531,AI530)</f>
        <v/>
      </c>
      <c r="AJ531">
        <f>IF(U531&lt;&gt;"",U531,AJ530)</f>
        <v/>
      </c>
      <c r="AK531">
        <f>IF(W531&lt;&gt;"",W531,"")</f>
        <v/>
      </c>
      <c r="AL531" s="14">
        <f>IF(X531&lt;&gt;"",X531,"")</f>
        <v/>
      </c>
      <c r="AM531" s="14">
        <f>IF(Y531&lt;&gt;"",Y531,"")</f>
        <v/>
      </c>
      <c r="AN531" s="14">
        <f>IF(OR(AL531="",AM531=""),"",AL531-AM531)</f>
        <v/>
      </c>
      <c r="AO531">
        <f>IF(AN531="","",IF(AN531&gt;0,"Bullish","Bearish"))</f>
        <v/>
      </c>
      <c r="AP531">
        <f>IF(AO531="",AP530,AO531)</f>
        <v/>
      </c>
      <c r="AQ531" s="14">
        <f>IF(AB531&lt;&gt;"",AB531,"")</f>
        <v/>
      </c>
      <c r="AR531" s="14">
        <f>IF(AD531&lt;&gt;"",AD531,"")</f>
        <v/>
      </c>
      <c r="AS531">
        <f>IF(AS530+1=13,1,AS530+1)</f>
        <v/>
      </c>
      <c r="AT531">
        <f>IFERROR(IF(SLOPE($AQ$518:$AQ$529,$AS$518:$AS$529)&gt;0,MIN(3,ABS(SLOPE($AQ$518:$AQ$529,$AS$518:$AS$529))),IF(SLOPE($AQ$518:$AQ$529,$AS$518:$AS$529)&lt;-0.5,-0.5,0)),0)</f>
        <v/>
      </c>
      <c r="AU531">
        <f>IFERROR(IF(SLOPE($AR$518:$AR$529,$AS$518:$AS$529)&lt;0,MAX(-3,-ABS(SLOPE($AR$518:$AR$529,$AS$518:$AS$529))),IF(SLOPE($AR$518:$AR$529,$AS$518:$AS$529)&gt;0.5,0.5,0)),0)</f>
        <v/>
      </c>
      <c r="AV531">
        <f>($AQ$530+(AT531*(AS531-1)))</f>
        <v/>
      </c>
      <c r="AW531">
        <f>($AR$530+(AU531*(AS531-1)))</f>
        <v/>
      </c>
      <c r="AX531">
        <f>IF(AT531&gt;0,AV531+AT531,AV531)</f>
        <v/>
      </c>
      <c r="AY531">
        <f>IF(AU531&lt;0,AW531+AU531,AW531)</f>
        <v/>
      </c>
      <c r="BA531" s="14">
        <f>IFERROR(AX531-AQ531,"")</f>
        <v/>
      </c>
      <c r="BB531" s="14">
        <f>IFERROR(AY531-AR531,"")</f>
        <v/>
      </c>
      <c r="BD531">
        <f>AH531</f>
        <v/>
      </c>
      <c r="BE531">
        <f>AI531</f>
        <v/>
      </c>
      <c r="BF531">
        <f>AJ531</f>
        <v/>
      </c>
      <c r="BG531" s="14">
        <f>L531</f>
        <v/>
      </c>
      <c r="BH531" s="14">
        <f>IF(X531="","",X531)</f>
        <v/>
      </c>
      <c r="BI531" s="14">
        <f>IF(Y531="","",Y531)</f>
        <v/>
      </c>
      <c r="BJ531">
        <f>Z531</f>
        <v/>
      </c>
      <c r="BK531">
        <f>AA531</f>
        <v/>
      </c>
      <c r="BL531">
        <f>IFERROR(AX531,"")</f>
        <v/>
      </c>
      <c r="BM531">
        <f>IFERROR(AY531,"")</f>
        <v/>
      </c>
    </row>
    <row r="532" ht="14.25" customHeight="1">
      <c r="A532">
        <f>ALGLIB_SSA_XAUUSD!AA532</f>
        <v/>
      </c>
      <c r="B532">
        <f>IF($A532="","",INDEX(ALGLIB_SSA_XAUUSD!$B$2:$B$2401,MATCH($A532,ALGLIB_SSA_XAUUSD!$A$2:$A$2401,1)))</f>
        <v/>
      </c>
      <c r="C532">
        <f>IF($A532="","",INDEX(ALGLIB_SSA_XAUUSD!$C$2:$C$2401,MATCH($A532,ALGLIB_SSA_XAUUSD!$A$2:$A$2401,1)))</f>
        <v/>
      </c>
      <c r="D532" s="14">
        <f>IF($A532="","",INT((ROW()-2)/12)+1)</f>
        <v/>
      </c>
      <c r="E532" s="14">
        <f>IF(AND(E542&lt;&gt;"",D542=D530+1),E530+(E542-E530)*2/12,"")</f>
        <v/>
      </c>
      <c r="F532" s="14">
        <f>IF(AND(F542&lt;&gt;"",D542=D530+1),F530+(F542-F530)*2/12,"")</f>
        <v/>
      </c>
      <c r="G532" s="14">
        <f>IF(AND(G542&lt;&gt;"",D542=D530+1),G530+(G542-G530)*2/12,"")</f>
        <v/>
      </c>
      <c r="H532" s="14">
        <f>IF(AND(H542&lt;&gt;"",D542=D530+1),H530+(H542-H530)*2/12,"")</f>
        <v/>
      </c>
      <c r="I532" s="14">
        <f>IF(AND(L542&lt;&gt;"",D542=D530+1),I530+(I542-I530)*2/12,"")</f>
        <v/>
      </c>
      <c r="J532">
        <f>_xlfn.XLOOKUP($A532,ALGLIB_SSA_XAUUSD!$AA$2:$AA$2401,ALGLIB_SSA_XAUUSD!$P$2:$P$2401,"",0)</f>
        <v/>
      </c>
      <c r="K532">
        <f>_xlfn.XLOOKUP($A532,ALGLIB_SSA_XAUUSD!$AA$2:$AA$2401,ALGLIB_SSA_XAUUSD!$Q$2:$Q$2401,"",0)</f>
        <v/>
      </c>
      <c r="L532">
        <f>_xlfn.XLOOKUP($A532,ALGLIB_SSA_XAUUSD!$AA$2:$AA$2401,ALGLIB_SSA_XAUUSD!$R$2:$R$2401,"",0)</f>
        <v/>
      </c>
      <c r="M532">
        <f>_xlfn.XLOOKUP($A532,ALGLIB_SSA_XAUUSD!$AA$2:$AA$2401,ALGLIB_SSA_XAUUSD!$S$2:$S$2401,"",0)</f>
        <v/>
      </c>
      <c r="N532">
        <f>_xlfn.XLOOKUP($A532,ALGLIB_SSA_XAUUSD!$AA$2:$AA$2401,ALGLIB_SSA_XAUUSD!$T$2:$T$2401,"",0)</f>
        <v/>
      </c>
      <c r="O532">
        <f>_xlfn.XLOOKUP($A532,ALGLIB_SSA_XAUUSD!$AA$2:$AA$2401,ALGLIB_SSA_XAUUSD!$U$2:$U$2401,"",0)</f>
        <v/>
      </c>
      <c r="P532">
        <f>_xlfn.XLOOKUP($A532,ALGLIB_SSA_XAUUSD!$AA$2:$AA$2401,ALGLIB_SSA_XAUUSD!$V$2:$V$2401,"",0)</f>
        <v/>
      </c>
      <c r="S532">
        <f>A532</f>
        <v/>
      </c>
      <c r="T532">
        <f>J532</f>
        <v/>
      </c>
      <c r="U532">
        <f>K532</f>
        <v/>
      </c>
      <c r="V532" s="14">
        <f>IF($A532="","",MOD(ROW()-2,12)+1)</f>
        <v/>
      </c>
      <c r="W532">
        <f>L532</f>
        <v/>
      </c>
      <c r="X532" s="14">
        <f>IF(F532="","",F532)</f>
        <v/>
      </c>
      <c r="Y532" s="14">
        <f>IF(G532="","",G532)</f>
        <v/>
      </c>
      <c r="Z532">
        <f>M532</f>
        <v/>
      </c>
      <c r="AA532">
        <f>N532</f>
        <v/>
      </c>
      <c r="AB532" s="14">
        <f>IF(H532="","",H532)</f>
        <v/>
      </c>
      <c r="AC532">
        <f>O532</f>
        <v/>
      </c>
      <c r="AD532" s="14">
        <f>IF(I532="","",I532)</f>
        <v/>
      </c>
      <c r="AE532">
        <f>P532</f>
        <v/>
      </c>
      <c r="AH532">
        <f>IF(S532&lt;&gt;"",S532,AH531+900)</f>
        <v/>
      </c>
      <c r="AI532">
        <f>IF(T532&lt;&gt;"",T532,AI531)</f>
        <v/>
      </c>
      <c r="AJ532">
        <f>IF(U532&lt;&gt;"",U532,AJ531)</f>
        <v/>
      </c>
      <c r="AK532">
        <f>IF(W532&lt;&gt;"",W532,"")</f>
        <v/>
      </c>
      <c r="AL532" s="14">
        <f>IF(X532&lt;&gt;"",X532,"")</f>
        <v/>
      </c>
      <c r="AM532" s="14">
        <f>IF(Y532&lt;&gt;"",Y532,"")</f>
        <v/>
      </c>
      <c r="AN532" s="14">
        <f>IF(OR(AL532="",AM532=""),"",AL532-AM532)</f>
        <v/>
      </c>
      <c r="AO532">
        <f>IF(AN532="","",IF(AN532&gt;0,"Bullish","Bearish"))</f>
        <v/>
      </c>
      <c r="AP532">
        <f>IF(AO532="",AP531,AO532)</f>
        <v/>
      </c>
      <c r="AQ532" s="14">
        <f>IF(AB532&lt;&gt;"",AB532,"")</f>
        <v/>
      </c>
      <c r="AR532" s="14">
        <f>IF(AD532&lt;&gt;"",AD532,"")</f>
        <v/>
      </c>
      <c r="AS532">
        <f>IF(AS531+1=13,1,AS531+1)</f>
        <v/>
      </c>
      <c r="AT532">
        <f>IFERROR(IF(SLOPE($AQ$518:$AQ$529,$AS$518:$AS$529)&gt;0,MIN(3,ABS(SLOPE($AQ$518:$AQ$529,$AS$518:$AS$529))),IF(SLOPE($AQ$518:$AQ$529,$AS$518:$AS$529)&lt;-0.5,-0.5,0)),0)</f>
        <v/>
      </c>
      <c r="AU532">
        <f>IFERROR(IF(SLOPE($AR$518:$AR$529,$AS$518:$AS$529)&lt;0,MAX(-3,-ABS(SLOPE($AR$518:$AR$529,$AS$518:$AS$529))),IF(SLOPE($AR$518:$AR$529,$AS$518:$AS$529)&gt;0.5,0.5,0)),0)</f>
        <v/>
      </c>
      <c r="AV532">
        <f>($AQ$530+(AT532*(AS532-1)))</f>
        <v/>
      </c>
      <c r="AW532">
        <f>($AR$530+(AU532*(AS532-1)))</f>
        <v/>
      </c>
      <c r="AX532">
        <f>IF(AT532&gt;0,AV532+AT532,AV532)</f>
        <v/>
      </c>
      <c r="AY532">
        <f>IF(AU532&lt;0,AW532+AU532,AW532)</f>
        <v/>
      </c>
      <c r="BA532" s="14">
        <f>IFERROR(AX532-AQ532,"")</f>
        <v/>
      </c>
      <c r="BB532" s="14">
        <f>IFERROR(AY532-AR532,"")</f>
        <v/>
      </c>
      <c r="BD532">
        <f>AH532</f>
        <v/>
      </c>
      <c r="BE532">
        <f>AI532</f>
        <v/>
      </c>
      <c r="BF532">
        <f>AJ532</f>
        <v/>
      </c>
      <c r="BG532" s="14">
        <f>L532</f>
        <v/>
      </c>
      <c r="BH532" s="14">
        <f>IF(X532="","",X532)</f>
        <v/>
      </c>
      <c r="BI532" s="14">
        <f>IF(Y532="","",Y532)</f>
        <v/>
      </c>
      <c r="BJ532">
        <f>Z532</f>
        <v/>
      </c>
      <c r="BK532">
        <f>AA532</f>
        <v/>
      </c>
      <c r="BL532">
        <f>IFERROR(AX532,"")</f>
        <v/>
      </c>
      <c r="BM532">
        <f>IFERROR(AY532,"")</f>
        <v/>
      </c>
    </row>
    <row r="533" ht="14.25" customHeight="1">
      <c r="A533">
        <f>ALGLIB_SSA_XAUUSD!AA533</f>
        <v/>
      </c>
      <c r="B533">
        <f>IF($A533="","",INDEX(ALGLIB_SSA_XAUUSD!$B$2:$B$2401,MATCH($A533,ALGLIB_SSA_XAUUSD!$A$2:$A$2401,1)))</f>
        <v/>
      </c>
      <c r="C533">
        <f>IF($A533="","",INDEX(ALGLIB_SSA_XAUUSD!$C$2:$C$2401,MATCH($A533,ALGLIB_SSA_XAUUSD!$A$2:$A$2401,1)))</f>
        <v/>
      </c>
      <c r="D533" s="14">
        <f>IF($A533="","",INT((ROW()-2)/12)+1)</f>
        <v/>
      </c>
      <c r="E533" s="14">
        <f>IF(AND(E542&lt;&gt;"",D542=D530+1),E530+(E542-E530)*3/12,"")</f>
        <v/>
      </c>
      <c r="F533" s="14">
        <f>IF(AND(F542&lt;&gt;"",D542=D530+1),F530+(F542-F530)*3/12,"")</f>
        <v/>
      </c>
      <c r="G533" s="14">
        <f>IF(AND(G542&lt;&gt;"",D542=D530+1),G530+(G542-G530)*3/12,"")</f>
        <v/>
      </c>
      <c r="H533" s="14">
        <f>IF(AND(H542&lt;&gt;"",D542=D530+1),H530+(H542-H530)*3/12,"")</f>
        <v/>
      </c>
      <c r="I533" s="14">
        <f>IF(AND(L542&lt;&gt;"",D542=D530+1),I530+(I542-I530)*3/12,"")</f>
        <v/>
      </c>
      <c r="J533">
        <f>_xlfn.XLOOKUP($A533,ALGLIB_SSA_XAUUSD!$AA$2:$AA$2401,ALGLIB_SSA_XAUUSD!$P$2:$P$2401,"",0)</f>
        <v/>
      </c>
      <c r="K533">
        <f>_xlfn.XLOOKUP($A533,ALGLIB_SSA_XAUUSD!$AA$2:$AA$2401,ALGLIB_SSA_XAUUSD!$Q$2:$Q$2401,"",0)</f>
        <v/>
      </c>
      <c r="L533">
        <f>_xlfn.XLOOKUP($A533,ALGLIB_SSA_XAUUSD!$AA$2:$AA$2401,ALGLIB_SSA_XAUUSD!$R$2:$R$2401,"",0)</f>
        <v/>
      </c>
      <c r="M533">
        <f>_xlfn.XLOOKUP($A533,ALGLIB_SSA_XAUUSD!$AA$2:$AA$2401,ALGLIB_SSA_XAUUSD!$S$2:$S$2401,"",0)</f>
        <v/>
      </c>
      <c r="N533">
        <f>_xlfn.XLOOKUP($A533,ALGLIB_SSA_XAUUSD!$AA$2:$AA$2401,ALGLIB_SSA_XAUUSD!$T$2:$T$2401,"",0)</f>
        <v/>
      </c>
      <c r="O533">
        <f>_xlfn.XLOOKUP($A533,ALGLIB_SSA_XAUUSD!$AA$2:$AA$2401,ALGLIB_SSA_XAUUSD!$U$2:$U$2401,"",0)</f>
        <v/>
      </c>
      <c r="P533">
        <f>_xlfn.XLOOKUP($A533,ALGLIB_SSA_XAUUSD!$AA$2:$AA$2401,ALGLIB_SSA_XAUUSD!$V$2:$V$2401,"",0)</f>
        <v/>
      </c>
      <c r="S533">
        <f>A533</f>
        <v/>
      </c>
      <c r="T533">
        <f>J533</f>
        <v/>
      </c>
      <c r="U533">
        <f>K533</f>
        <v/>
      </c>
      <c r="V533" s="14">
        <f>IF($A533="","",MOD(ROW()-2,12)+1)</f>
        <v/>
      </c>
      <c r="W533">
        <f>L533</f>
        <v/>
      </c>
      <c r="X533" s="14">
        <f>IF(F533="","",F533)</f>
        <v/>
      </c>
      <c r="Y533" s="14">
        <f>IF(G533="","",G533)</f>
        <v/>
      </c>
      <c r="Z533">
        <f>M533</f>
        <v/>
      </c>
      <c r="AA533">
        <f>N533</f>
        <v/>
      </c>
      <c r="AB533" s="14">
        <f>IF(H533="","",H533)</f>
        <v/>
      </c>
      <c r="AC533">
        <f>O533</f>
        <v/>
      </c>
      <c r="AD533" s="14">
        <f>IF(I533="","",I533)</f>
        <v/>
      </c>
      <c r="AE533">
        <f>P533</f>
        <v/>
      </c>
      <c r="AH533">
        <f>IF(S533&lt;&gt;"",S533,AH532+900)</f>
        <v/>
      </c>
      <c r="AI533">
        <f>IF(T533&lt;&gt;"",T533,AI532)</f>
        <v/>
      </c>
      <c r="AJ533">
        <f>IF(U533&lt;&gt;"",U533,AJ532)</f>
        <v/>
      </c>
      <c r="AK533">
        <f>IF(W533&lt;&gt;"",W533,"")</f>
        <v/>
      </c>
      <c r="AL533" s="14">
        <f>IF(X533&lt;&gt;"",X533,"")</f>
        <v/>
      </c>
      <c r="AM533" s="14">
        <f>IF(Y533&lt;&gt;"",Y533,"")</f>
        <v/>
      </c>
      <c r="AN533" s="14">
        <f>IF(OR(AL533="",AM533=""),"",AL533-AM533)</f>
        <v/>
      </c>
      <c r="AO533">
        <f>IF(AN533="","",IF(AN533&gt;0,"Bullish","Bearish"))</f>
        <v/>
      </c>
      <c r="AP533">
        <f>IF(AO533="",AP532,AO533)</f>
        <v/>
      </c>
      <c r="AQ533" s="14">
        <f>IF(AB533&lt;&gt;"",AB533,"")</f>
        <v/>
      </c>
      <c r="AR533" s="14">
        <f>IF(AD533&lt;&gt;"",AD533,"")</f>
        <v/>
      </c>
      <c r="AS533">
        <f>IF(AS532+1=13,1,AS532+1)</f>
        <v/>
      </c>
      <c r="AT533">
        <f>IFERROR(IF(SLOPE($AQ$518:$AQ$529,$AS$518:$AS$529)&gt;0,MIN(3,ABS(SLOPE($AQ$518:$AQ$529,$AS$518:$AS$529))),IF(SLOPE($AQ$518:$AQ$529,$AS$518:$AS$529)&lt;-0.5,-0.5,0)),0)</f>
        <v/>
      </c>
      <c r="AU533">
        <f>IFERROR(IF(SLOPE($AR$518:$AR$529,$AS$518:$AS$529)&lt;0,MAX(-3,-ABS(SLOPE($AR$518:$AR$529,$AS$518:$AS$529))),IF(SLOPE($AR$518:$AR$529,$AS$518:$AS$529)&gt;0.5,0.5,0)),0)</f>
        <v/>
      </c>
      <c r="AV533">
        <f>($AQ$530+(AT533*(AS533-1)))</f>
        <v/>
      </c>
      <c r="AW533">
        <f>($AR$530+(AU533*(AS533-1)))</f>
        <v/>
      </c>
      <c r="AX533">
        <f>IF(AT533&gt;0,AV533+AT533,AV533)</f>
        <v/>
      </c>
      <c r="AY533">
        <f>IF(AU533&lt;0,AW533+AU533,AW533)</f>
        <v/>
      </c>
      <c r="BA533" s="14">
        <f>IFERROR(AX533-AQ533,"")</f>
        <v/>
      </c>
      <c r="BB533" s="14">
        <f>IFERROR(AY533-AR533,"")</f>
        <v/>
      </c>
      <c r="BD533">
        <f>AH533</f>
        <v/>
      </c>
      <c r="BE533">
        <f>AI533</f>
        <v/>
      </c>
      <c r="BF533">
        <f>AJ533</f>
        <v/>
      </c>
      <c r="BG533" s="14">
        <f>L533</f>
        <v/>
      </c>
      <c r="BH533" s="14">
        <f>IF(X533="","",X533)</f>
        <v/>
      </c>
      <c r="BI533" s="14">
        <f>IF(Y533="","",Y533)</f>
        <v/>
      </c>
      <c r="BJ533">
        <f>Z533</f>
        <v/>
      </c>
      <c r="BK533">
        <f>AA533</f>
        <v/>
      </c>
      <c r="BL533">
        <f>IFERROR(AX533,"")</f>
        <v/>
      </c>
      <c r="BM533">
        <f>IFERROR(AY533,"")</f>
        <v/>
      </c>
    </row>
    <row r="534" ht="14.25" customHeight="1">
      <c r="A534">
        <f>ALGLIB_SSA_XAUUSD!AA534</f>
        <v/>
      </c>
      <c r="B534">
        <f>IF($A534="","",INDEX(ALGLIB_SSA_XAUUSD!$B$2:$B$2401,MATCH($A534,ALGLIB_SSA_XAUUSD!$A$2:$A$2401,1)))</f>
        <v/>
      </c>
      <c r="C534">
        <f>IF($A534="","",INDEX(ALGLIB_SSA_XAUUSD!$C$2:$C$2401,MATCH($A534,ALGLIB_SSA_XAUUSD!$A$2:$A$2401,1)))</f>
        <v/>
      </c>
      <c r="D534" s="14">
        <f>IF($A534="","",INT((ROW()-2)/12)+1)</f>
        <v/>
      </c>
      <c r="E534" s="14">
        <f>IF(AND(E542&lt;&gt;"",D542=D530+1),E530+(E542-E530)*4/12,"")</f>
        <v/>
      </c>
      <c r="F534" s="14">
        <f>IF(AND(F542&lt;&gt;"",D542=D530+1),F530+(F542-F530)*4/12,"")</f>
        <v/>
      </c>
      <c r="G534" s="14">
        <f>IF(AND(G542&lt;&gt;"",D542=D530+1),G530+(G542-G530)*4/12,"")</f>
        <v/>
      </c>
      <c r="H534" s="14">
        <f>IF(AND(H542&lt;&gt;"",D542=D530+1),H530+(H542-H530)*4/12,"")</f>
        <v/>
      </c>
      <c r="I534" s="14">
        <f>IF(AND(L542&lt;&gt;"",D542=D530+1),I530+(I542-I530)*4/12,"")</f>
        <v/>
      </c>
      <c r="J534">
        <f>_xlfn.XLOOKUP($A534,ALGLIB_SSA_XAUUSD!$AA$2:$AA$2401,ALGLIB_SSA_XAUUSD!$P$2:$P$2401,"",0)</f>
        <v/>
      </c>
      <c r="K534">
        <f>_xlfn.XLOOKUP($A534,ALGLIB_SSA_XAUUSD!$AA$2:$AA$2401,ALGLIB_SSA_XAUUSD!$Q$2:$Q$2401,"",0)</f>
        <v/>
      </c>
      <c r="L534">
        <f>_xlfn.XLOOKUP($A534,ALGLIB_SSA_XAUUSD!$AA$2:$AA$2401,ALGLIB_SSA_XAUUSD!$R$2:$R$2401,"",0)</f>
        <v/>
      </c>
      <c r="M534">
        <f>_xlfn.XLOOKUP($A534,ALGLIB_SSA_XAUUSD!$AA$2:$AA$2401,ALGLIB_SSA_XAUUSD!$S$2:$S$2401,"",0)</f>
        <v/>
      </c>
      <c r="N534">
        <f>_xlfn.XLOOKUP($A534,ALGLIB_SSA_XAUUSD!$AA$2:$AA$2401,ALGLIB_SSA_XAUUSD!$T$2:$T$2401,"",0)</f>
        <v/>
      </c>
      <c r="O534">
        <f>_xlfn.XLOOKUP($A534,ALGLIB_SSA_XAUUSD!$AA$2:$AA$2401,ALGLIB_SSA_XAUUSD!$U$2:$U$2401,"",0)</f>
        <v/>
      </c>
      <c r="P534">
        <f>_xlfn.XLOOKUP($A534,ALGLIB_SSA_XAUUSD!$AA$2:$AA$2401,ALGLIB_SSA_XAUUSD!$V$2:$V$2401,"",0)</f>
        <v/>
      </c>
      <c r="S534">
        <f>A534</f>
        <v/>
      </c>
      <c r="T534">
        <f>J534</f>
        <v/>
      </c>
      <c r="U534">
        <f>K534</f>
        <v/>
      </c>
      <c r="V534" s="14">
        <f>IF($A534="","",MOD(ROW()-2,12)+1)</f>
        <v/>
      </c>
      <c r="W534">
        <f>L534</f>
        <v/>
      </c>
      <c r="X534" s="14">
        <f>IF(F534="","",F534)</f>
        <v/>
      </c>
      <c r="Y534" s="14">
        <f>IF(G534="","",G534)</f>
        <v/>
      </c>
      <c r="Z534">
        <f>M534</f>
        <v/>
      </c>
      <c r="AA534">
        <f>N534</f>
        <v/>
      </c>
      <c r="AB534" s="14">
        <f>IF(H534="","",H534)</f>
        <v/>
      </c>
      <c r="AC534">
        <f>O534</f>
        <v/>
      </c>
      <c r="AD534" s="14">
        <f>IF(I534="","",I534)</f>
        <v/>
      </c>
      <c r="AE534">
        <f>P534</f>
        <v/>
      </c>
      <c r="AH534">
        <f>IF(S534&lt;&gt;"",S534,AH533+900)</f>
        <v/>
      </c>
      <c r="AI534">
        <f>IF(T534&lt;&gt;"",T534,AI533)</f>
        <v/>
      </c>
      <c r="AJ534">
        <f>IF(U534&lt;&gt;"",U534,AJ533)</f>
        <v/>
      </c>
      <c r="AK534">
        <f>IF(W534&lt;&gt;"",W534,"")</f>
        <v/>
      </c>
      <c r="AL534" s="14">
        <f>IF(X534&lt;&gt;"",X534,"")</f>
        <v/>
      </c>
      <c r="AM534" s="14">
        <f>IF(Y534&lt;&gt;"",Y534,"")</f>
        <v/>
      </c>
      <c r="AN534" s="14">
        <f>IF(OR(AL534="",AM534=""),"",AL534-AM534)</f>
        <v/>
      </c>
      <c r="AO534">
        <f>IF(AN534="","",IF(AN534&gt;0,"Bullish","Bearish"))</f>
        <v/>
      </c>
      <c r="AP534">
        <f>IF(AO534="",AP533,AO534)</f>
        <v/>
      </c>
      <c r="AQ534" s="14">
        <f>IF(AB534&lt;&gt;"",AB534,"")</f>
        <v/>
      </c>
      <c r="AR534" s="14">
        <f>IF(AD534&lt;&gt;"",AD534,"")</f>
        <v/>
      </c>
      <c r="AS534">
        <f>IF(AS533+1=13,1,AS533+1)</f>
        <v/>
      </c>
      <c r="AT534">
        <f>IFERROR(IF(SLOPE($AQ$518:$AQ$529,$AS$518:$AS$529)&gt;0,MIN(3,ABS(SLOPE($AQ$518:$AQ$529,$AS$518:$AS$529))),IF(SLOPE($AQ$518:$AQ$529,$AS$518:$AS$529)&lt;-0.5,-0.5,0)),0)</f>
        <v/>
      </c>
      <c r="AU534">
        <f>IFERROR(IF(SLOPE($AR$518:$AR$529,$AS$518:$AS$529)&lt;0,MAX(-3,-ABS(SLOPE($AR$518:$AR$529,$AS$518:$AS$529))),IF(SLOPE($AR$518:$AR$529,$AS$518:$AS$529)&gt;0.5,0.5,0)),0)</f>
        <v/>
      </c>
      <c r="AV534">
        <f>($AQ$530+(AT534*(AS534-1)))</f>
        <v/>
      </c>
      <c r="AW534">
        <f>($AR$530+(AU534*(AS534-1)))</f>
        <v/>
      </c>
      <c r="AX534">
        <f>IF(AT534&gt;0,AV534+AT534,AV534)</f>
        <v/>
      </c>
      <c r="AY534">
        <f>IF(AU534&lt;0,AW534+AU534,AW534)</f>
        <v/>
      </c>
      <c r="BA534" s="14">
        <f>IFERROR(AX534-AQ534,"")</f>
        <v/>
      </c>
      <c r="BB534" s="14">
        <f>IFERROR(AY534-AR534,"")</f>
        <v/>
      </c>
      <c r="BD534">
        <f>AH534</f>
        <v/>
      </c>
      <c r="BE534">
        <f>AI534</f>
        <v/>
      </c>
      <c r="BF534">
        <f>AJ534</f>
        <v/>
      </c>
      <c r="BG534" s="14">
        <f>L534</f>
        <v/>
      </c>
      <c r="BH534" s="14">
        <f>IF(X534="","",X534)</f>
        <v/>
      </c>
      <c r="BI534" s="14">
        <f>IF(Y534="","",Y534)</f>
        <v/>
      </c>
      <c r="BJ534">
        <f>Z534</f>
        <v/>
      </c>
      <c r="BK534">
        <f>AA534</f>
        <v/>
      </c>
      <c r="BL534">
        <f>IFERROR(AX534,"")</f>
        <v/>
      </c>
      <c r="BM534">
        <f>IFERROR(AY534,"")</f>
        <v/>
      </c>
    </row>
    <row r="535" ht="14.25" customHeight="1">
      <c r="A535">
        <f>ALGLIB_SSA_XAUUSD!AA535</f>
        <v/>
      </c>
      <c r="B535">
        <f>IF($A535="","",INDEX(ALGLIB_SSA_XAUUSD!$B$2:$B$2401,MATCH($A535,ALGLIB_SSA_XAUUSD!$A$2:$A$2401,1)))</f>
        <v/>
      </c>
      <c r="C535">
        <f>IF($A535="","",INDEX(ALGLIB_SSA_XAUUSD!$C$2:$C$2401,MATCH($A535,ALGLIB_SSA_XAUUSD!$A$2:$A$2401,1)))</f>
        <v/>
      </c>
      <c r="D535" s="14">
        <f>IF($A535="","",INT((ROW()-2)/12)+1)</f>
        <v/>
      </c>
      <c r="E535" s="14">
        <f>IF(AND(E542&lt;&gt;"",D542=D530+1),E530+(E542-E530)*5/12,"")</f>
        <v/>
      </c>
      <c r="F535" s="14">
        <f>IF(AND(F542&lt;&gt;"",D542=D530+1),F530+(F542-F530)*5/12,"")</f>
        <v/>
      </c>
      <c r="G535" s="14">
        <f>IF(AND(G542&lt;&gt;"",D542=D530+1),G530+(G542-G530)*5/12,"")</f>
        <v/>
      </c>
      <c r="H535" s="14">
        <f>IF(AND(H542&lt;&gt;"",D542=D530+1),H530+(H542-H530)*5/12,"")</f>
        <v/>
      </c>
      <c r="I535" s="14">
        <f>IF(AND(L542&lt;&gt;"",D542=D530+1),I530+(I542-I530)*5/12,"")</f>
        <v/>
      </c>
      <c r="J535">
        <f>_xlfn.XLOOKUP($A535,ALGLIB_SSA_XAUUSD!$AA$2:$AA$2401,ALGLIB_SSA_XAUUSD!$P$2:$P$2401,"",0)</f>
        <v/>
      </c>
      <c r="K535">
        <f>_xlfn.XLOOKUP($A535,ALGLIB_SSA_XAUUSD!$AA$2:$AA$2401,ALGLIB_SSA_XAUUSD!$Q$2:$Q$2401,"",0)</f>
        <v/>
      </c>
      <c r="L535">
        <f>_xlfn.XLOOKUP($A535,ALGLIB_SSA_XAUUSD!$AA$2:$AA$2401,ALGLIB_SSA_XAUUSD!$R$2:$R$2401,"",0)</f>
        <v/>
      </c>
      <c r="M535">
        <f>_xlfn.XLOOKUP($A535,ALGLIB_SSA_XAUUSD!$AA$2:$AA$2401,ALGLIB_SSA_XAUUSD!$S$2:$S$2401,"",0)</f>
        <v/>
      </c>
      <c r="N535">
        <f>_xlfn.XLOOKUP($A535,ALGLIB_SSA_XAUUSD!$AA$2:$AA$2401,ALGLIB_SSA_XAUUSD!$T$2:$T$2401,"",0)</f>
        <v/>
      </c>
      <c r="O535">
        <f>_xlfn.XLOOKUP($A535,ALGLIB_SSA_XAUUSD!$AA$2:$AA$2401,ALGLIB_SSA_XAUUSD!$U$2:$U$2401,"",0)</f>
        <v/>
      </c>
      <c r="P535">
        <f>_xlfn.XLOOKUP($A535,ALGLIB_SSA_XAUUSD!$AA$2:$AA$2401,ALGLIB_SSA_XAUUSD!$V$2:$V$2401,"",0)</f>
        <v/>
      </c>
      <c r="S535">
        <f>A535</f>
        <v/>
      </c>
      <c r="T535">
        <f>J535</f>
        <v/>
      </c>
      <c r="U535">
        <f>K535</f>
        <v/>
      </c>
      <c r="V535" s="14">
        <f>IF($A535="","",MOD(ROW()-2,12)+1)</f>
        <v/>
      </c>
      <c r="W535">
        <f>L535</f>
        <v/>
      </c>
      <c r="X535" s="14">
        <f>IF(F535="","",F535)</f>
        <v/>
      </c>
      <c r="Y535" s="14">
        <f>IF(G535="","",G535)</f>
        <v/>
      </c>
      <c r="Z535">
        <f>M535</f>
        <v/>
      </c>
      <c r="AA535">
        <f>N535</f>
        <v/>
      </c>
      <c r="AB535" s="14">
        <f>IF(H535="","",H535)</f>
        <v/>
      </c>
      <c r="AC535">
        <f>O535</f>
        <v/>
      </c>
      <c r="AD535" s="14">
        <f>IF(I535="","",I535)</f>
        <v/>
      </c>
      <c r="AE535">
        <f>P535</f>
        <v/>
      </c>
      <c r="AH535">
        <f>IF(S535&lt;&gt;"",S535,AH534+900)</f>
        <v/>
      </c>
      <c r="AI535">
        <f>IF(T535&lt;&gt;"",T535,AI534)</f>
        <v/>
      </c>
      <c r="AJ535">
        <f>IF(U535&lt;&gt;"",U535,AJ534)</f>
        <v/>
      </c>
      <c r="AK535">
        <f>IF(W535&lt;&gt;"",W535,"")</f>
        <v/>
      </c>
      <c r="AL535" s="14">
        <f>IF(X535&lt;&gt;"",X535,"")</f>
        <v/>
      </c>
      <c r="AM535" s="14">
        <f>IF(Y535&lt;&gt;"",Y535,"")</f>
        <v/>
      </c>
      <c r="AN535" s="14">
        <f>IF(OR(AL535="",AM535=""),"",AL535-AM535)</f>
        <v/>
      </c>
      <c r="AO535">
        <f>IF(AN535="","",IF(AN535&gt;0,"Bullish","Bearish"))</f>
        <v/>
      </c>
      <c r="AP535">
        <f>IF(AO535="",AP534,AO535)</f>
        <v/>
      </c>
      <c r="AQ535" s="14">
        <f>IF(AB535&lt;&gt;"",AB535,"")</f>
        <v/>
      </c>
      <c r="AR535" s="14">
        <f>IF(AD535&lt;&gt;"",AD535,"")</f>
        <v/>
      </c>
      <c r="AS535">
        <f>IF(AS534+1=13,1,AS534+1)</f>
        <v/>
      </c>
      <c r="AT535">
        <f>IFERROR(IF(SLOPE($AQ$518:$AQ$529,$AS$518:$AS$529)&gt;0,MIN(3,ABS(SLOPE($AQ$518:$AQ$529,$AS$518:$AS$529))),IF(SLOPE($AQ$518:$AQ$529,$AS$518:$AS$529)&lt;-0.5,-0.5,0)),0)</f>
        <v/>
      </c>
      <c r="AU535">
        <f>IFERROR(IF(SLOPE($AR$518:$AR$529,$AS$518:$AS$529)&lt;0,MAX(-3,-ABS(SLOPE($AR$518:$AR$529,$AS$518:$AS$529))),IF(SLOPE($AR$518:$AR$529,$AS$518:$AS$529)&gt;0.5,0.5,0)),0)</f>
        <v/>
      </c>
      <c r="AV535">
        <f>($AQ$530+(AT535*(AS535-1)))</f>
        <v/>
      </c>
      <c r="AW535">
        <f>($AR$530+(AU535*(AS535-1)))</f>
        <v/>
      </c>
      <c r="AX535">
        <f>IF(AT535&gt;0,AV535+AT535,AV535)</f>
        <v/>
      </c>
      <c r="AY535">
        <f>IF(AU535&lt;0,AW535+AU535,AW535)</f>
        <v/>
      </c>
      <c r="BA535" s="14">
        <f>IFERROR(AX535-AQ535,"")</f>
        <v/>
      </c>
      <c r="BB535" s="14">
        <f>IFERROR(AY535-AR535,"")</f>
        <v/>
      </c>
      <c r="BD535">
        <f>AH535</f>
        <v/>
      </c>
      <c r="BE535">
        <f>AI535</f>
        <v/>
      </c>
      <c r="BF535">
        <f>AJ535</f>
        <v/>
      </c>
      <c r="BG535" s="14">
        <f>L535</f>
        <v/>
      </c>
      <c r="BH535" s="14">
        <f>IF(X535="","",X535)</f>
        <v/>
      </c>
      <c r="BI535" s="14">
        <f>IF(Y535="","",Y535)</f>
        <v/>
      </c>
      <c r="BJ535">
        <f>Z535</f>
        <v/>
      </c>
      <c r="BK535">
        <f>AA535</f>
        <v/>
      </c>
      <c r="BL535">
        <f>IFERROR(AX535,"")</f>
        <v/>
      </c>
      <c r="BM535">
        <f>IFERROR(AY535,"")</f>
        <v/>
      </c>
    </row>
    <row r="536" ht="14.25" customHeight="1">
      <c r="A536">
        <f>ALGLIB_SSA_XAUUSD!AA536</f>
        <v/>
      </c>
      <c r="B536">
        <f>IF($A536="","",INDEX(ALGLIB_SSA_XAUUSD!$B$2:$B$2401,MATCH($A536,ALGLIB_SSA_XAUUSD!$A$2:$A$2401,1)))</f>
        <v/>
      </c>
      <c r="C536">
        <f>IF($A536="","",INDEX(ALGLIB_SSA_XAUUSD!$C$2:$C$2401,MATCH($A536,ALGLIB_SSA_XAUUSD!$A$2:$A$2401,1)))</f>
        <v/>
      </c>
      <c r="D536" s="14">
        <f>IF($A536="","",INT((ROW()-2)/12)+1)</f>
        <v/>
      </c>
      <c r="E536" s="14">
        <f>IF(AND(E542&lt;&gt;"",D542=D530+1),E530+(E542-E530)*6/12,"")</f>
        <v/>
      </c>
      <c r="F536" s="14">
        <f>IF(AND(F542&lt;&gt;"",D542=D530+1),F530+(F542-F530)*6/12,"")</f>
        <v/>
      </c>
      <c r="G536" s="14">
        <f>IF(AND(G542&lt;&gt;"",D542=D530+1),G530+(G542-G530)*6/12,"")</f>
        <v/>
      </c>
      <c r="H536" s="14">
        <f>IF(AND(H542&lt;&gt;"",D542=D530+1),H530+(H542-H530)*6/12,"")</f>
        <v/>
      </c>
      <c r="I536" s="14">
        <f>IF(AND(L542&lt;&gt;"",D542=D530+1),I530+(I542-I530)*6/12,"")</f>
        <v/>
      </c>
      <c r="J536">
        <f>_xlfn.XLOOKUP($A536,ALGLIB_SSA_XAUUSD!$AA$2:$AA$2401,ALGLIB_SSA_XAUUSD!$P$2:$P$2401,"",0)</f>
        <v/>
      </c>
      <c r="K536">
        <f>_xlfn.XLOOKUP($A536,ALGLIB_SSA_XAUUSD!$AA$2:$AA$2401,ALGLIB_SSA_XAUUSD!$Q$2:$Q$2401,"",0)</f>
        <v/>
      </c>
      <c r="L536">
        <f>_xlfn.XLOOKUP($A536,ALGLIB_SSA_XAUUSD!$AA$2:$AA$2401,ALGLIB_SSA_XAUUSD!$R$2:$R$2401,"",0)</f>
        <v/>
      </c>
      <c r="M536">
        <f>_xlfn.XLOOKUP($A536,ALGLIB_SSA_XAUUSD!$AA$2:$AA$2401,ALGLIB_SSA_XAUUSD!$S$2:$S$2401,"",0)</f>
        <v/>
      </c>
      <c r="N536">
        <f>_xlfn.XLOOKUP($A536,ALGLIB_SSA_XAUUSD!$AA$2:$AA$2401,ALGLIB_SSA_XAUUSD!$T$2:$T$2401,"",0)</f>
        <v/>
      </c>
      <c r="O536">
        <f>_xlfn.XLOOKUP($A536,ALGLIB_SSA_XAUUSD!$AA$2:$AA$2401,ALGLIB_SSA_XAUUSD!$U$2:$U$2401,"",0)</f>
        <v/>
      </c>
      <c r="P536">
        <f>_xlfn.XLOOKUP($A536,ALGLIB_SSA_XAUUSD!$AA$2:$AA$2401,ALGLIB_SSA_XAUUSD!$V$2:$V$2401,"",0)</f>
        <v/>
      </c>
      <c r="S536">
        <f>A536</f>
        <v/>
      </c>
      <c r="T536">
        <f>J536</f>
        <v/>
      </c>
      <c r="U536">
        <f>K536</f>
        <v/>
      </c>
      <c r="V536" s="14">
        <f>IF($A536="","",MOD(ROW()-2,12)+1)</f>
        <v/>
      </c>
      <c r="W536">
        <f>L536</f>
        <v/>
      </c>
      <c r="X536" s="14">
        <f>IF(F536="","",F536)</f>
        <v/>
      </c>
      <c r="Y536" s="14">
        <f>IF(G536="","",G536)</f>
        <v/>
      </c>
      <c r="Z536">
        <f>M536</f>
        <v/>
      </c>
      <c r="AA536">
        <f>N536</f>
        <v/>
      </c>
      <c r="AB536" s="14">
        <f>IF(H536="","",H536)</f>
        <v/>
      </c>
      <c r="AC536">
        <f>O536</f>
        <v/>
      </c>
      <c r="AD536" s="14">
        <f>IF(I536="","",I536)</f>
        <v/>
      </c>
      <c r="AE536">
        <f>P536</f>
        <v/>
      </c>
      <c r="AH536">
        <f>IF(S536&lt;&gt;"",S536,AH535+900)</f>
        <v/>
      </c>
      <c r="AI536">
        <f>IF(T536&lt;&gt;"",T536,AI535)</f>
        <v/>
      </c>
      <c r="AJ536">
        <f>IF(U536&lt;&gt;"",U536,AJ535)</f>
        <v/>
      </c>
      <c r="AK536">
        <f>IF(W536&lt;&gt;"",W536,"")</f>
        <v/>
      </c>
      <c r="AL536" s="14">
        <f>IF(X536&lt;&gt;"",X536,"")</f>
        <v/>
      </c>
      <c r="AM536" s="14">
        <f>IF(Y536&lt;&gt;"",Y536,"")</f>
        <v/>
      </c>
      <c r="AN536" s="14">
        <f>IF(OR(AL536="",AM536=""),"",AL536-AM536)</f>
        <v/>
      </c>
      <c r="AO536">
        <f>IF(AN536="","",IF(AN536&gt;0,"Bullish","Bearish"))</f>
        <v/>
      </c>
      <c r="AP536">
        <f>IF(AO536="",AP535,AO536)</f>
        <v/>
      </c>
      <c r="AQ536" s="14">
        <f>IF(AB536&lt;&gt;"",AB536,"")</f>
        <v/>
      </c>
      <c r="AR536" s="14">
        <f>IF(AD536&lt;&gt;"",AD536,"")</f>
        <v/>
      </c>
      <c r="AS536">
        <f>IF(AS535+1=13,1,AS535+1)</f>
        <v/>
      </c>
      <c r="AT536">
        <f>IFERROR(IF(SLOPE($AQ$518:$AQ$529,$AS$518:$AS$529)&gt;0,MIN(3,ABS(SLOPE($AQ$518:$AQ$529,$AS$518:$AS$529))),IF(SLOPE($AQ$518:$AQ$529,$AS$518:$AS$529)&lt;-0.5,-0.5,0)),0)</f>
        <v/>
      </c>
      <c r="AU536">
        <f>IFERROR(IF(SLOPE($AR$518:$AR$529,$AS$518:$AS$529)&lt;0,MAX(-3,-ABS(SLOPE($AR$518:$AR$529,$AS$518:$AS$529))),IF(SLOPE($AR$518:$AR$529,$AS$518:$AS$529)&gt;0.5,0.5,0)),0)</f>
        <v/>
      </c>
      <c r="AV536">
        <f>($AQ$530+(AT536*(AS536-1)))</f>
        <v/>
      </c>
      <c r="AW536">
        <f>($AR$530+(AU536*(AS536-1)))</f>
        <v/>
      </c>
      <c r="AX536">
        <f>IF(AT536&gt;0,AV536+AT536,AV536)</f>
        <v/>
      </c>
      <c r="AY536">
        <f>IF(AU536&lt;0,AW536+AU536,AW536)</f>
        <v/>
      </c>
      <c r="BA536" s="14">
        <f>IFERROR(AX536-AQ536,"")</f>
        <v/>
      </c>
      <c r="BB536" s="14">
        <f>IFERROR(AY536-AR536,"")</f>
        <v/>
      </c>
      <c r="BD536">
        <f>AH536</f>
        <v/>
      </c>
      <c r="BE536">
        <f>AI536</f>
        <v/>
      </c>
      <c r="BF536">
        <f>AJ536</f>
        <v/>
      </c>
      <c r="BG536" s="14">
        <f>L536</f>
        <v/>
      </c>
      <c r="BH536" s="14">
        <f>IF(X536="","",X536)</f>
        <v/>
      </c>
      <c r="BI536" s="14">
        <f>IF(Y536="","",Y536)</f>
        <v/>
      </c>
      <c r="BJ536">
        <f>Z536</f>
        <v/>
      </c>
      <c r="BK536">
        <f>AA536</f>
        <v/>
      </c>
      <c r="BL536">
        <f>IFERROR(AX536,"")</f>
        <v/>
      </c>
      <c r="BM536">
        <f>IFERROR(AY536,"")</f>
        <v/>
      </c>
    </row>
    <row r="537" ht="14.25" customHeight="1">
      <c r="A537">
        <f>ALGLIB_SSA_XAUUSD!AA537</f>
        <v/>
      </c>
      <c r="B537">
        <f>IF($A537="","",INDEX(ALGLIB_SSA_XAUUSD!$B$2:$B$2401,MATCH($A537,ALGLIB_SSA_XAUUSD!$A$2:$A$2401,1)))</f>
        <v/>
      </c>
      <c r="C537">
        <f>IF($A537="","",INDEX(ALGLIB_SSA_XAUUSD!$C$2:$C$2401,MATCH($A537,ALGLIB_SSA_XAUUSD!$A$2:$A$2401,1)))</f>
        <v/>
      </c>
      <c r="D537" s="14">
        <f>IF($A537="","",INT((ROW()-2)/12)+1)</f>
        <v/>
      </c>
      <c r="E537" s="14">
        <f>IF(AND(E542&lt;&gt;"",D542=D530+1),E530+(E542-E530)*7/12,"")</f>
        <v/>
      </c>
      <c r="F537" s="14">
        <f>IF(AND(F542&lt;&gt;"",D542=D530+1),F530+(F542-F530)*7/12,"")</f>
        <v/>
      </c>
      <c r="G537" s="14">
        <f>IF(AND(G542&lt;&gt;"",D542=D530+1),G530+(G542-G530)*7/12,"")</f>
        <v/>
      </c>
      <c r="H537" s="14">
        <f>IF(AND(H542&lt;&gt;"",D542=D530+1),H530+(H542-H530)*7/12,"")</f>
        <v/>
      </c>
      <c r="I537" s="14">
        <f>IF(AND(L542&lt;&gt;"",D542=D530+1),I530+(I542-I530)*7/12,"")</f>
        <v/>
      </c>
      <c r="J537">
        <f>_xlfn.XLOOKUP($A537,ALGLIB_SSA_XAUUSD!$AA$2:$AA$2401,ALGLIB_SSA_XAUUSD!$P$2:$P$2401,"",0)</f>
        <v/>
      </c>
      <c r="K537">
        <f>_xlfn.XLOOKUP($A537,ALGLIB_SSA_XAUUSD!$AA$2:$AA$2401,ALGLIB_SSA_XAUUSD!$Q$2:$Q$2401,"",0)</f>
        <v/>
      </c>
      <c r="L537">
        <f>_xlfn.XLOOKUP($A537,ALGLIB_SSA_XAUUSD!$AA$2:$AA$2401,ALGLIB_SSA_XAUUSD!$R$2:$R$2401,"",0)</f>
        <v/>
      </c>
      <c r="M537">
        <f>_xlfn.XLOOKUP($A537,ALGLIB_SSA_XAUUSD!$AA$2:$AA$2401,ALGLIB_SSA_XAUUSD!$S$2:$S$2401,"",0)</f>
        <v/>
      </c>
      <c r="N537">
        <f>_xlfn.XLOOKUP($A537,ALGLIB_SSA_XAUUSD!$AA$2:$AA$2401,ALGLIB_SSA_XAUUSD!$T$2:$T$2401,"",0)</f>
        <v/>
      </c>
      <c r="O537">
        <f>_xlfn.XLOOKUP($A537,ALGLIB_SSA_XAUUSD!$AA$2:$AA$2401,ALGLIB_SSA_XAUUSD!$U$2:$U$2401,"",0)</f>
        <v/>
      </c>
      <c r="P537">
        <f>_xlfn.XLOOKUP($A537,ALGLIB_SSA_XAUUSD!$AA$2:$AA$2401,ALGLIB_SSA_XAUUSD!$V$2:$V$2401,"",0)</f>
        <v/>
      </c>
      <c r="S537">
        <f>A537</f>
        <v/>
      </c>
      <c r="T537">
        <f>J537</f>
        <v/>
      </c>
      <c r="U537">
        <f>K537</f>
        <v/>
      </c>
      <c r="V537" s="14">
        <f>IF($A537="","",MOD(ROW()-2,12)+1)</f>
        <v/>
      </c>
      <c r="W537">
        <f>L537</f>
        <v/>
      </c>
      <c r="X537" s="14">
        <f>IF(F537="","",F537)</f>
        <v/>
      </c>
      <c r="Y537" s="14">
        <f>IF(G537="","",G537)</f>
        <v/>
      </c>
      <c r="Z537">
        <f>M537</f>
        <v/>
      </c>
      <c r="AA537">
        <f>N537</f>
        <v/>
      </c>
      <c r="AB537" s="14">
        <f>IF(H537="","",H537)</f>
        <v/>
      </c>
      <c r="AC537">
        <f>O537</f>
        <v/>
      </c>
      <c r="AD537" s="14">
        <f>IF(I537="","",I537)</f>
        <v/>
      </c>
      <c r="AE537">
        <f>P537</f>
        <v/>
      </c>
      <c r="AH537">
        <f>IF(S537&lt;&gt;"",S537,AH536+900)</f>
        <v/>
      </c>
      <c r="AI537">
        <f>IF(T537&lt;&gt;"",T537,AI536)</f>
        <v/>
      </c>
      <c r="AJ537">
        <f>IF(U537&lt;&gt;"",U537,AJ536)</f>
        <v/>
      </c>
      <c r="AK537">
        <f>IF(W537&lt;&gt;"",W537,"")</f>
        <v/>
      </c>
      <c r="AL537" s="14">
        <f>IF(X537&lt;&gt;"",X537,"")</f>
        <v/>
      </c>
      <c r="AM537" s="14">
        <f>IF(Y537&lt;&gt;"",Y537,"")</f>
        <v/>
      </c>
      <c r="AN537" s="14">
        <f>IF(OR(AL537="",AM537=""),"",AL537-AM537)</f>
        <v/>
      </c>
      <c r="AO537">
        <f>IF(AN537="","",IF(AN537&gt;0,"Bullish","Bearish"))</f>
        <v/>
      </c>
      <c r="AP537">
        <f>IF(AO537="",AP536,AO537)</f>
        <v/>
      </c>
      <c r="AQ537" s="14">
        <f>IF(AB537&lt;&gt;"",AB537,"")</f>
        <v/>
      </c>
      <c r="AR537" s="14">
        <f>IF(AD537&lt;&gt;"",AD537,"")</f>
        <v/>
      </c>
      <c r="AS537">
        <f>IF(AS536+1=13,1,AS536+1)</f>
        <v/>
      </c>
      <c r="AT537">
        <f>IFERROR(IF(SLOPE($AQ$518:$AQ$529,$AS$518:$AS$529)&gt;0,MIN(3,ABS(SLOPE($AQ$518:$AQ$529,$AS$518:$AS$529))),IF(SLOPE($AQ$518:$AQ$529,$AS$518:$AS$529)&lt;-0.5,-0.5,0)),0)</f>
        <v/>
      </c>
      <c r="AU537">
        <f>IFERROR(IF(SLOPE($AR$518:$AR$529,$AS$518:$AS$529)&lt;0,MAX(-3,-ABS(SLOPE($AR$518:$AR$529,$AS$518:$AS$529))),IF(SLOPE($AR$518:$AR$529,$AS$518:$AS$529)&gt;0.5,0.5,0)),0)</f>
        <v/>
      </c>
      <c r="AV537">
        <f>($AQ$530+(AT537*(AS537-1)))</f>
        <v/>
      </c>
      <c r="AW537">
        <f>($AR$530+(AU537*(AS537-1)))</f>
        <v/>
      </c>
      <c r="AX537">
        <f>IF(AT537&gt;0,AV537+AT537,AV537)</f>
        <v/>
      </c>
      <c r="AY537">
        <f>IF(AU537&lt;0,AW537+AU537,AW537)</f>
        <v/>
      </c>
      <c r="BA537" s="14">
        <f>IFERROR(AX537-AQ537,"")</f>
        <v/>
      </c>
      <c r="BB537" s="14">
        <f>IFERROR(AY537-AR537,"")</f>
        <v/>
      </c>
      <c r="BD537">
        <f>AH537</f>
        <v/>
      </c>
      <c r="BE537">
        <f>AI537</f>
        <v/>
      </c>
      <c r="BF537">
        <f>AJ537</f>
        <v/>
      </c>
      <c r="BG537" s="14">
        <f>L537</f>
        <v/>
      </c>
      <c r="BH537" s="14">
        <f>IF(X537="","",X537)</f>
        <v/>
      </c>
      <c r="BI537" s="14">
        <f>IF(Y537="","",Y537)</f>
        <v/>
      </c>
      <c r="BJ537">
        <f>Z537</f>
        <v/>
      </c>
      <c r="BK537">
        <f>AA537</f>
        <v/>
      </c>
      <c r="BL537">
        <f>IFERROR(AX537,"")</f>
        <v/>
      </c>
      <c r="BM537">
        <f>IFERROR(AY537,"")</f>
        <v/>
      </c>
    </row>
    <row r="538" ht="14.25" customHeight="1">
      <c r="A538">
        <f>ALGLIB_SSA_XAUUSD!AA538</f>
        <v/>
      </c>
      <c r="B538">
        <f>IF($A538="","",INDEX(ALGLIB_SSA_XAUUSD!$B$2:$B$2401,MATCH($A538,ALGLIB_SSA_XAUUSD!$A$2:$A$2401,1)))</f>
        <v/>
      </c>
      <c r="C538">
        <f>IF($A538="","",INDEX(ALGLIB_SSA_XAUUSD!$C$2:$C$2401,MATCH($A538,ALGLIB_SSA_XAUUSD!$A$2:$A$2401,1)))</f>
        <v/>
      </c>
      <c r="D538" s="14">
        <f>IF($A538="","",INT((ROW()-2)/12)+1)</f>
        <v/>
      </c>
      <c r="E538" s="14">
        <f>IF(AND(E542&lt;&gt;"",D542=D530+1),E530+(E542-E530)*8/12,"")</f>
        <v/>
      </c>
      <c r="F538" s="14">
        <f>IF(AND(F542&lt;&gt;"",D542=D530+1),F530+(F542-F530)*8/12,"")</f>
        <v/>
      </c>
      <c r="G538" s="14">
        <f>IF(AND(G542&lt;&gt;"",D542=D530+1),G530+(G542-G530)*8/12,"")</f>
        <v/>
      </c>
      <c r="H538" s="14">
        <f>IF(AND(H542&lt;&gt;"",D542=D530+1),H530+(H542-H530)*8/12,"")</f>
        <v/>
      </c>
      <c r="I538" s="14">
        <f>IF(AND(L542&lt;&gt;"",D542=D530+1),I530+(I542-I530)*8/12,"")</f>
        <v/>
      </c>
      <c r="J538">
        <f>_xlfn.XLOOKUP($A538,ALGLIB_SSA_XAUUSD!$AA$2:$AA$2401,ALGLIB_SSA_XAUUSD!$P$2:$P$2401,"",0)</f>
        <v/>
      </c>
      <c r="K538">
        <f>_xlfn.XLOOKUP($A538,ALGLIB_SSA_XAUUSD!$AA$2:$AA$2401,ALGLIB_SSA_XAUUSD!$Q$2:$Q$2401,"",0)</f>
        <v/>
      </c>
      <c r="L538">
        <f>_xlfn.XLOOKUP($A538,ALGLIB_SSA_XAUUSD!$AA$2:$AA$2401,ALGLIB_SSA_XAUUSD!$R$2:$R$2401,"",0)</f>
        <v/>
      </c>
      <c r="M538">
        <f>_xlfn.XLOOKUP($A538,ALGLIB_SSA_XAUUSD!$AA$2:$AA$2401,ALGLIB_SSA_XAUUSD!$S$2:$S$2401,"",0)</f>
        <v/>
      </c>
      <c r="N538">
        <f>_xlfn.XLOOKUP($A538,ALGLIB_SSA_XAUUSD!$AA$2:$AA$2401,ALGLIB_SSA_XAUUSD!$T$2:$T$2401,"",0)</f>
        <v/>
      </c>
      <c r="O538">
        <f>_xlfn.XLOOKUP($A538,ALGLIB_SSA_XAUUSD!$AA$2:$AA$2401,ALGLIB_SSA_XAUUSD!$U$2:$U$2401,"",0)</f>
        <v/>
      </c>
      <c r="P538">
        <f>_xlfn.XLOOKUP($A538,ALGLIB_SSA_XAUUSD!$AA$2:$AA$2401,ALGLIB_SSA_XAUUSD!$V$2:$V$2401,"",0)</f>
        <v/>
      </c>
      <c r="S538">
        <f>A538</f>
        <v/>
      </c>
      <c r="T538">
        <f>J538</f>
        <v/>
      </c>
      <c r="U538">
        <f>K538</f>
        <v/>
      </c>
      <c r="V538" s="14">
        <f>IF($A538="","",MOD(ROW()-2,12)+1)</f>
        <v/>
      </c>
      <c r="W538">
        <f>L538</f>
        <v/>
      </c>
      <c r="X538" s="14">
        <f>IF(F538="","",F538)</f>
        <v/>
      </c>
      <c r="Y538" s="14">
        <f>IF(G538="","",G538)</f>
        <v/>
      </c>
      <c r="Z538">
        <f>M538</f>
        <v/>
      </c>
      <c r="AA538">
        <f>N538</f>
        <v/>
      </c>
      <c r="AB538" s="14">
        <f>IF(H538="","",H538)</f>
        <v/>
      </c>
      <c r="AC538">
        <f>O538</f>
        <v/>
      </c>
      <c r="AD538" s="14">
        <f>IF(I538="","",I538)</f>
        <v/>
      </c>
      <c r="AE538">
        <f>P538</f>
        <v/>
      </c>
      <c r="AH538">
        <f>IF(S538&lt;&gt;"",S538,AH537+900)</f>
        <v/>
      </c>
      <c r="AI538">
        <f>IF(T538&lt;&gt;"",T538,AI537)</f>
        <v/>
      </c>
      <c r="AJ538">
        <f>IF(U538&lt;&gt;"",U538,AJ537)</f>
        <v/>
      </c>
      <c r="AK538">
        <f>IF(W538&lt;&gt;"",W538,"")</f>
        <v/>
      </c>
      <c r="AL538" s="14">
        <f>IF(X538&lt;&gt;"",X538,"")</f>
        <v/>
      </c>
      <c r="AM538" s="14">
        <f>IF(Y538&lt;&gt;"",Y538,"")</f>
        <v/>
      </c>
      <c r="AN538" s="14">
        <f>IF(OR(AL538="",AM538=""),"",AL538-AM538)</f>
        <v/>
      </c>
      <c r="AO538">
        <f>IF(AN538="","",IF(AN538&gt;0,"Bullish","Bearish"))</f>
        <v/>
      </c>
      <c r="AP538">
        <f>IF(AO538="",AP537,AO538)</f>
        <v/>
      </c>
      <c r="AQ538" s="14">
        <f>IF(AB538&lt;&gt;"",AB538,"")</f>
        <v/>
      </c>
      <c r="AR538" s="14">
        <f>IF(AD538&lt;&gt;"",AD538,"")</f>
        <v/>
      </c>
      <c r="AS538">
        <f>IF(AS537+1=13,1,AS537+1)</f>
        <v/>
      </c>
      <c r="AT538">
        <f>IFERROR(IF(SLOPE($AQ$518:$AQ$529,$AS$518:$AS$529)&gt;0,MIN(3,ABS(SLOPE($AQ$518:$AQ$529,$AS$518:$AS$529))),IF(SLOPE($AQ$518:$AQ$529,$AS$518:$AS$529)&lt;-0.5,-0.5,0)),0)</f>
        <v/>
      </c>
      <c r="AU538">
        <f>IFERROR(IF(SLOPE($AR$518:$AR$529,$AS$518:$AS$529)&lt;0,MAX(-3,-ABS(SLOPE($AR$518:$AR$529,$AS$518:$AS$529))),IF(SLOPE($AR$518:$AR$529,$AS$518:$AS$529)&gt;0.5,0.5,0)),0)</f>
        <v/>
      </c>
      <c r="AV538">
        <f>($AQ$530+(AT538*(AS538-1)))</f>
        <v/>
      </c>
      <c r="AW538">
        <f>($AR$530+(AU538*(AS538-1)))</f>
        <v/>
      </c>
      <c r="AX538">
        <f>IF(AT538&gt;0,AV538+AT538,AV538)</f>
        <v/>
      </c>
      <c r="AY538">
        <f>IF(AU538&lt;0,AW538+AU538,AW538)</f>
        <v/>
      </c>
      <c r="BA538" s="14">
        <f>IFERROR(AX538-AQ538,"")</f>
        <v/>
      </c>
      <c r="BB538" s="14">
        <f>IFERROR(AY538-AR538,"")</f>
        <v/>
      </c>
      <c r="BD538">
        <f>AH538</f>
        <v/>
      </c>
      <c r="BE538">
        <f>AI538</f>
        <v/>
      </c>
      <c r="BF538">
        <f>AJ538</f>
        <v/>
      </c>
      <c r="BG538" s="14">
        <f>L538</f>
        <v/>
      </c>
      <c r="BH538" s="14">
        <f>IF(X538="","",X538)</f>
        <v/>
      </c>
      <c r="BI538" s="14">
        <f>IF(Y538="","",Y538)</f>
        <v/>
      </c>
      <c r="BJ538">
        <f>Z538</f>
        <v/>
      </c>
      <c r="BK538">
        <f>AA538</f>
        <v/>
      </c>
      <c r="BL538">
        <f>IFERROR(AX538,"")</f>
        <v/>
      </c>
      <c r="BM538">
        <f>IFERROR(AY538,"")</f>
        <v/>
      </c>
    </row>
    <row r="539" ht="14.25" customHeight="1">
      <c r="A539">
        <f>ALGLIB_SSA_XAUUSD!AA539</f>
        <v/>
      </c>
      <c r="B539">
        <f>IF($A539="","",INDEX(ALGLIB_SSA_XAUUSD!$B$2:$B$2401,MATCH($A539,ALGLIB_SSA_XAUUSD!$A$2:$A$2401,1)))</f>
        <v/>
      </c>
      <c r="C539">
        <f>IF($A539="","",INDEX(ALGLIB_SSA_XAUUSD!$C$2:$C$2401,MATCH($A539,ALGLIB_SSA_XAUUSD!$A$2:$A$2401,1)))</f>
        <v/>
      </c>
      <c r="D539" s="14">
        <f>IF($A539="","",INT((ROW()-2)/12)+1)</f>
        <v/>
      </c>
      <c r="E539" s="14">
        <f>IF(AND(E542&lt;&gt;"",D542=D530+1),E530+(E542-E530)*9/12,"")</f>
        <v/>
      </c>
      <c r="F539" s="14">
        <f>IF(AND(F542&lt;&gt;"",D542=D530+1),F530+(F542-F530)*9/12,"")</f>
        <v/>
      </c>
      <c r="G539" s="14">
        <f>IF(AND(G542&lt;&gt;"",D542=D530+1),G530+(G542-G530)*9/12,"")</f>
        <v/>
      </c>
      <c r="H539" s="14">
        <f>IF(AND(H542&lt;&gt;"",D542=D530+1),H530+(H542-H530)*9/12,"")</f>
        <v/>
      </c>
      <c r="I539" s="14">
        <f>IF(AND(L542&lt;&gt;"",D542=D530+1),I530+(I542-I530)*9/12,"")</f>
        <v/>
      </c>
      <c r="J539">
        <f>_xlfn.XLOOKUP($A539,ALGLIB_SSA_XAUUSD!$AA$2:$AA$2401,ALGLIB_SSA_XAUUSD!$P$2:$P$2401,"",0)</f>
        <v/>
      </c>
      <c r="K539">
        <f>_xlfn.XLOOKUP($A539,ALGLIB_SSA_XAUUSD!$AA$2:$AA$2401,ALGLIB_SSA_XAUUSD!$Q$2:$Q$2401,"",0)</f>
        <v/>
      </c>
      <c r="L539">
        <f>_xlfn.XLOOKUP($A539,ALGLIB_SSA_XAUUSD!$AA$2:$AA$2401,ALGLIB_SSA_XAUUSD!$R$2:$R$2401,"",0)</f>
        <v/>
      </c>
      <c r="M539">
        <f>_xlfn.XLOOKUP($A539,ALGLIB_SSA_XAUUSD!$AA$2:$AA$2401,ALGLIB_SSA_XAUUSD!$S$2:$S$2401,"",0)</f>
        <v/>
      </c>
      <c r="N539">
        <f>_xlfn.XLOOKUP($A539,ALGLIB_SSA_XAUUSD!$AA$2:$AA$2401,ALGLIB_SSA_XAUUSD!$T$2:$T$2401,"",0)</f>
        <v/>
      </c>
      <c r="O539">
        <f>_xlfn.XLOOKUP($A539,ALGLIB_SSA_XAUUSD!$AA$2:$AA$2401,ALGLIB_SSA_XAUUSD!$U$2:$U$2401,"",0)</f>
        <v/>
      </c>
      <c r="P539">
        <f>_xlfn.XLOOKUP($A539,ALGLIB_SSA_XAUUSD!$AA$2:$AA$2401,ALGLIB_SSA_XAUUSD!$V$2:$V$2401,"",0)</f>
        <v/>
      </c>
      <c r="S539">
        <f>A539</f>
        <v/>
      </c>
      <c r="T539">
        <f>J539</f>
        <v/>
      </c>
      <c r="U539">
        <f>K539</f>
        <v/>
      </c>
      <c r="V539" s="14">
        <f>IF($A539="","",MOD(ROW()-2,12)+1)</f>
        <v/>
      </c>
      <c r="W539">
        <f>L539</f>
        <v/>
      </c>
      <c r="X539" s="14">
        <f>IF(F539="","",F539)</f>
        <v/>
      </c>
      <c r="Y539" s="14">
        <f>IF(G539="","",G539)</f>
        <v/>
      </c>
      <c r="Z539">
        <f>M539</f>
        <v/>
      </c>
      <c r="AA539">
        <f>N539</f>
        <v/>
      </c>
      <c r="AB539" s="14">
        <f>IF(H539="","",H539)</f>
        <v/>
      </c>
      <c r="AC539">
        <f>O539</f>
        <v/>
      </c>
      <c r="AD539" s="14">
        <f>IF(I539="","",I539)</f>
        <v/>
      </c>
      <c r="AE539">
        <f>P539</f>
        <v/>
      </c>
      <c r="AH539">
        <f>IF(S539&lt;&gt;"",S539,AH538+900)</f>
        <v/>
      </c>
      <c r="AI539">
        <f>IF(T539&lt;&gt;"",T539,AI538)</f>
        <v/>
      </c>
      <c r="AJ539">
        <f>IF(U539&lt;&gt;"",U539,AJ538)</f>
        <v/>
      </c>
      <c r="AK539">
        <f>IF(W539&lt;&gt;"",W539,"")</f>
        <v/>
      </c>
      <c r="AL539" s="14">
        <f>IF(X539&lt;&gt;"",X539,"")</f>
        <v/>
      </c>
      <c r="AM539" s="14">
        <f>IF(Y539&lt;&gt;"",Y539,"")</f>
        <v/>
      </c>
      <c r="AN539" s="14">
        <f>IF(OR(AL539="",AM539=""),"",AL539-AM539)</f>
        <v/>
      </c>
      <c r="AO539">
        <f>IF(AN539="","",IF(AN539&gt;0,"Bullish","Bearish"))</f>
        <v/>
      </c>
      <c r="AP539">
        <f>IF(AO539="",AP538,AO539)</f>
        <v/>
      </c>
      <c r="AQ539" s="14">
        <f>IF(AB539&lt;&gt;"",AB539,"")</f>
        <v/>
      </c>
      <c r="AR539" s="14">
        <f>IF(AD539&lt;&gt;"",AD539,"")</f>
        <v/>
      </c>
      <c r="AS539">
        <f>IF(AS538+1=13,1,AS538+1)</f>
        <v/>
      </c>
      <c r="AT539">
        <f>IFERROR(IF(SLOPE($AQ$518:$AQ$529,$AS$518:$AS$529)&gt;0,MIN(3,ABS(SLOPE($AQ$518:$AQ$529,$AS$518:$AS$529))),IF(SLOPE($AQ$518:$AQ$529,$AS$518:$AS$529)&lt;-0.5,-0.5,0)),0)</f>
        <v/>
      </c>
      <c r="AU539">
        <f>IFERROR(IF(SLOPE($AR$518:$AR$529,$AS$518:$AS$529)&lt;0,MAX(-3,-ABS(SLOPE($AR$518:$AR$529,$AS$518:$AS$529))),IF(SLOPE($AR$518:$AR$529,$AS$518:$AS$529)&gt;0.5,0.5,0)),0)</f>
        <v/>
      </c>
      <c r="AV539">
        <f>($AQ$530+(AT539*(AS539-1)))</f>
        <v/>
      </c>
      <c r="AW539">
        <f>($AR$530+(AU539*(AS539-1)))</f>
        <v/>
      </c>
      <c r="AX539">
        <f>IF(AT539&gt;0,AV539+AT539,AV539)</f>
        <v/>
      </c>
      <c r="AY539">
        <f>IF(AU539&lt;0,AW539+AU539,AW539)</f>
        <v/>
      </c>
      <c r="BA539" s="14">
        <f>IFERROR(AX539-AQ539,"")</f>
        <v/>
      </c>
      <c r="BB539" s="14">
        <f>IFERROR(AY539-AR539,"")</f>
        <v/>
      </c>
      <c r="BD539">
        <f>AH539</f>
        <v/>
      </c>
      <c r="BE539">
        <f>AI539</f>
        <v/>
      </c>
      <c r="BF539">
        <f>AJ539</f>
        <v/>
      </c>
      <c r="BG539" s="14">
        <f>L539</f>
        <v/>
      </c>
      <c r="BH539" s="14">
        <f>IF(X539="","",X539)</f>
        <v/>
      </c>
      <c r="BI539" s="14">
        <f>IF(Y539="","",Y539)</f>
        <v/>
      </c>
      <c r="BJ539">
        <f>Z539</f>
        <v/>
      </c>
      <c r="BK539">
        <f>AA539</f>
        <v/>
      </c>
      <c r="BL539">
        <f>IFERROR(AX539,"")</f>
        <v/>
      </c>
      <c r="BM539">
        <f>IFERROR(AY539,"")</f>
        <v/>
      </c>
    </row>
    <row r="540" ht="14.25" customHeight="1">
      <c r="A540">
        <f>ALGLIB_SSA_XAUUSD!AA540</f>
        <v/>
      </c>
      <c r="B540">
        <f>IF($A540="","",INDEX(ALGLIB_SSA_XAUUSD!$B$2:$B$2401,MATCH($A540,ALGLIB_SSA_XAUUSD!$A$2:$A$2401,1)))</f>
        <v/>
      </c>
      <c r="C540">
        <f>IF($A540="","",INDEX(ALGLIB_SSA_XAUUSD!$C$2:$C$2401,MATCH($A540,ALGLIB_SSA_XAUUSD!$A$2:$A$2401,1)))</f>
        <v/>
      </c>
      <c r="D540" s="14">
        <f>IF($A540="","",INT((ROW()-2)/12)+1)</f>
        <v/>
      </c>
      <c r="E540" s="14">
        <f>IF(AND(E542&lt;&gt;"",D542=D530+1),E530+(E542-E530)*10/12,"")</f>
        <v/>
      </c>
      <c r="F540" s="14">
        <f>IF(AND(F542&lt;&gt;"",D542=D530+1),F530+(F542-F530)*10/12,"")</f>
        <v/>
      </c>
      <c r="G540" s="14">
        <f>IF(AND(G542&lt;&gt;"",D542=D530+1),G530+(G542-G530)*10/12,"")</f>
        <v/>
      </c>
      <c r="H540" s="14">
        <f>IF(AND(H542&lt;&gt;"",D542=D530+1),H530+(H542-H530)*10/12,"")</f>
        <v/>
      </c>
      <c r="I540" s="14">
        <f>IF(AND(L542&lt;&gt;"",D542=D530+1),I530+(I542-I530)*10/12,"")</f>
        <v/>
      </c>
      <c r="J540">
        <f>_xlfn.XLOOKUP($A540,ALGLIB_SSA_XAUUSD!$AA$2:$AA$2401,ALGLIB_SSA_XAUUSD!$P$2:$P$2401,"",0)</f>
        <v/>
      </c>
      <c r="K540">
        <f>_xlfn.XLOOKUP($A540,ALGLIB_SSA_XAUUSD!$AA$2:$AA$2401,ALGLIB_SSA_XAUUSD!$Q$2:$Q$2401,"",0)</f>
        <v/>
      </c>
      <c r="L540">
        <f>_xlfn.XLOOKUP($A540,ALGLIB_SSA_XAUUSD!$AA$2:$AA$2401,ALGLIB_SSA_XAUUSD!$R$2:$R$2401,"",0)</f>
        <v/>
      </c>
      <c r="M540">
        <f>_xlfn.XLOOKUP($A540,ALGLIB_SSA_XAUUSD!$AA$2:$AA$2401,ALGLIB_SSA_XAUUSD!$S$2:$S$2401,"",0)</f>
        <v/>
      </c>
      <c r="N540">
        <f>_xlfn.XLOOKUP($A540,ALGLIB_SSA_XAUUSD!$AA$2:$AA$2401,ALGLIB_SSA_XAUUSD!$T$2:$T$2401,"",0)</f>
        <v/>
      </c>
      <c r="O540">
        <f>_xlfn.XLOOKUP($A540,ALGLIB_SSA_XAUUSD!$AA$2:$AA$2401,ALGLIB_SSA_XAUUSD!$U$2:$U$2401,"",0)</f>
        <v/>
      </c>
      <c r="P540">
        <f>_xlfn.XLOOKUP($A540,ALGLIB_SSA_XAUUSD!$AA$2:$AA$2401,ALGLIB_SSA_XAUUSD!$V$2:$V$2401,"",0)</f>
        <v/>
      </c>
      <c r="S540">
        <f>A540</f>
        <v/>
      </c>
      <c r="T540">
        <f>J540</f>
        <v/>
      </c>
      <c r="U540">
        <f>K540</f>
        <v/>
      </c>
      <c r="V540" s="14">
        <f>IF($A540="","",MOD(ROW()-2,12)+1)</f>
        <v/>
      </c>
      <c r="W540">
        <f>L540</f>
        <v/>
      </c>
      <c r="X540" s="14">
        <f>IF(F540="","",F540)</f>
        <v/>
      </c>
      <c r="Y540" s="14">
        <f>IF(G540="","",G540)</f>
        <v/>
      </c>
      <c r="Z540">
        <f>M540</f>
        <v/>
      </c>
      <c r="AA540">
        <f>N540</f>
        <v/>
      </c>
      <c r="AB540" s="14">
        <f>IF(H540="","",H540)</f>
        <v/>
      </c>
      <c r="AC540">
        <f>O540</f>
        <v/>
      </c>
      <c r="AD540" s="14">
        <f>IF(I540="","",I540)</f>
        <v/>
      </c>
      <c r="AE540">
        <f>P540</f>
        <v/>
      </c>
      <c r="AH540">
        <f>IF(S540&lt;&gt;"",S540,AH539+900)</f>
        <v/>
      </c>
      <c r="AI540">
        <f>IF(T540&lt;&gt;"",T540,AI539)</f>
        <v/>
      </c>
      <c r="AJ540">
        <f>IF(U540&lt;&gt;"",U540,AJ539)</f>
        <v/>
      </c>
      <c r="AK540">
        <f>IF(W540&lt;&gt;"",W540,"")</f>
        <v/>
      </c>
      <c r="AL540" s="14">
        <f>IF(X540&lt;&gt;"",X540,"")</f>
        <v/>
      </c>
      <c r="AM540" s="14">
        <f>IF(Y540&lt;&gt;"",Y540,"")</f>
        <v/>
      </c>
      <c r="AN540" s="14">
        <f>IF(OR(AL540="",AM540=""),"",AL540-AM540)</f>
        <v/>
      </c>
      <c r="AO540">
        <f>IF(AN540="","",IF(AN540&gt;0,"Bullish","Bearish"))</f>
        <v/>
      </c>
      <c r="AP540">
        <f>IF(AO540="",AP539,AO540)</f>
        <v/>
      </c>
      <c r="AQ540" s="14">
        <f>IF(AB540&lt;&gt;"",AB540,"")</f>
        <v/>
      </c>
      <c r="AR540" s="14">
        <f>IF(AD540&lt;&gt;"",AD540,"")</f>
        <v/>
      </c>
      <c r="AS540">
        <f>IF(AS539+1=13,1,AS539+1)</f>
        <v/>
      </c>
      <c r="AT540">
        <f>IFERROR(IF(SLOPE($AQ$518:$AQ$529,$AS$518:$AS$529)&gt;0,MIN(3,ABS(SLOPE($AQ$518:$AQ$529,$AS$518:$AS$529))),IF(SLOPE($AQ$518:$AQ$529,$AS$518:$AS$529)&lt;-0.5,-0.5,0)),0)</f>
        <v/>
      </c>
      <c r="AU540">
        <f>IFERROR(IF(SLOPE($AR$518:$AR$529,$AS$518:$AS$529)&lt;0,MAX(-3,-ABS(SLOPE($AR$518:$AR$529,$AS$518:$AS$529))),IF(SLOPE($AR$518:$AR$529,$AS$518:$AS$529)&gt;0.5,0.5,0)),0)</f>
        <v/>
      </c>
      <c r="AV540">
        <f>($AQ$530+(AT540*(AS540-1)))</f>
        <v/>
      </c>
      <c r="AW540">
        <f>($AR$530+(AU540*(AS540-1)))</f>
        <v/>
      </c>
      <c r="AX540">
        <f>IF(AT540&gt;0,AV540+AT540,AV540)</f>
        <v/>
      </c>
      <c r="AY540">
        <f>IF(AU540&lt;0,AW540+AU540,AW540)</f>
        <v/>
      </c>
      <c r="BA540" s="14">
        <f>IFERROR(AX540-AQ540,"")</f>
        <v/>
      </c>
      <c r="BB540" s="14">
        <f>IFERROR(AY540-AR540,"")</f>
        <v/>
      </c>
      <c r="BD540">
        <f>AH540</f>
        <v/>
      </c>
      <c r="BE540">
        <f>AI540</f>
        <v/>
      </c>
      <c r="BF540">
        <f>AJ540</f>
        <v/>
      </c>
      <c r="BG540" s="14">
        <f>L540</f>
        <v/>
      </c>
      <c r="BH540" s="14">
        <f>IF(X540="","",X540)</f>
        <v/>
      </c>
      <c r="BI540" s="14">
        <f>IF(Y540="","",Y540)</f>
        <v/>
      </c>
      <c r="BJ540">
        <f>Z540</f>
        <v/>
      </c>
      <c r="BK540">
        <f>AA540</f>
        <v/>
      </c>
      <c r="BL540">
        <f>IFERROR(AX540,"")</f>
        <v/>
      </c>
      <c r="BM540">
        <f>IFERROR(AY540,"")</f>
        <v/>
      </c>
    </row>
    <row r="541" ht="14.25" customHeight="1">
      <c r="A541">
        <f>ALGLIB_SSA_XAUUSD!AA541</f>
        <v/>
      </c>
      <c r="B541">
        <f>IF($A541="","",INDEX(ALGLIB_SSA_XAUUSD!$B$2:$B$2401,MATCH($A541,ALGLIB_SSA_XAUUSD!$A$2:$A$2401,1)))</f>
        <v/>
      </c>
      <c r="C541">
        <f>IF($A541="","",INDEX(ALGLIB_SSA_XAUUSD!$C$2:$C$2401,MATCH($A541,ALGLIB_SSA_XAUUSD!$A$2:$A$2401,1)))</f>
        <v/>
      </c>
      <c r="D541" s="14">
        <f>IF($A541="","",INT((ROW()-2)/12)+1)</f>
        <v/>
      </c>
      <c r="E541" s="14">
        <f>IF(AND(E542&lt;&gt;"",D542=D530+1),E530+(E542-E530)*11/12,"")</f>
        <v/>
      </c>
      <c r="F541" s="14">
        <f>IF(AND(F542&lt;&gt;"",D542=D530+1),F530+(F542-F530)*11/12,"")</f>
        <v/>
      </c>
      <c r="G541" s="14">
        <f>IF(AND(G542&lt;&gt;"",D542=D530+1),G530+(G542-G530)*11/12,"")</f>
        <v/>
      </c>
      <c r="H541" s="14">
        <f>IF(AND(H542&lt;&gt;"",D542=D530+1),H530+(H542-H530)*11/12,"")</f>
        <v/>
      </c>
      <c r="I541" s="14">
        <f>IF(AND(L542&lt;&gt;"",D542=D530+1),I530+(I542-I530)*11/12,"")</f>
        <v/>
      </c>
      <c r="J541">
        <f>_xlfn.XLOOKUP($A541,ALGLIB_SSA_XAUUSD!$AA$2:$AA$2401,ALGLIB_SSA_XAUUSD!$P$2:$P$2401,"",0)</f>
        <v/>
      </c>
      <c r="K541">
        <f>_xlfn.XLOOKUP($A541,ALGLIB_SSA_XAUUSD!$AA$2:$AA$2401,ALGLIB_SSA_XAUUSD!$Q$2:$Q$2401,"",0)</f>
        <v/>
      </c>
      <c r="L541">
        <f>_xlfn.XLOOKUP($A541,ALGLIB_SSA_XAUUSD!$AA$2:$AA$2401,ALGLIB_SSA_XAUUSD!$R$2:$R$2401,"",0)</f>
        <v/>
      </c>
      <c r="M541">
        <f>_xlfn.XLOOKUP($A541,ALGLIB_SSA_XAUUSD!$AA$2:$AA$2401,ALGLIB_SSA_XAUUSD!$S$2:$S$2401,"",0)</f>
        <v/>
      </c>
      <c r="N541">
        <f>_xlfn.XLOOKUP($A541,ALGLIB_SSA_XAUUSD!$AA$2:$AA$2401,ALGLIB_SSA_XAUUSD!$T$2:$T$2401,"",0)</f>
        <v/>
      </c>
      <c r="O541">
        <f>_xlfn.XLOOKUP($A541,ALGLIB_SSA_XAUUSD!$AA$2:$AA$2401,ALGLIB_SSA_XAUUSD!$U$2:$U$2401,"",0)</f>
        <v/>
      </c>
      <c r="P541">
        <f>_xlfn.XLOOKUP($A541,ALGLIB_SSA_XAUUSD!$AA$2:$AA$2401,ALGLIB_SSA_XAUUSD!$V$2:$V$2401,"",0)</f>
        <v/>
      </c>
      <c r="S541">
        <f>A541</f>
        <v/>
      </c>
      <c r="T541">
        <f>J541</f>
        <v/>
      </c>
      <c r="U541">
        <f>K541</f>
        <v/>
      </c>
      <c r="V541" s="14">
        <f>IF($A541="","",MOD(ROW()-2,12)+1)</f>
        <v/>
      </c>
      <c r="W541">
        <f>L541</f>
        <v/>
      </c>
      <c r="X541" s="14">
        <f>IF(F541="","",F541)</f>
        <v/>
      </c>
      <c r="Y541" s="14">
        <f>IF(G541="","",G541)</f>
        <v/>
      </c>
      <c r="Z541">
        <f>M541</f>
        <v/>
      </c>
      <c r="AA541">
        <f>N541</f>
        <v/>
      </c>
      <c r="AB541" s="14">
        <f>IF(H541="","",H541)</f>
        <v/>
      </c>
      <c r="AC541">
        <f>O541</f>
        <v/>
      </c>
      <c r="AD541" s="14">
        <f>IF(I541="","",I541)</f>
        <v/>
      </c>
      <c r="AE541">
        <f>P541</f>
        <v/>
      </c>
      <c r="AH541">
        <f>IF(S541&lt;&gt;"",S541,AH540+900)</f>
        <v/>
      </c>
      <c r="AI541">
        <f>IF(T541&lt;&gt;"",T541,AI540)</f>
        <v/>
      </c>
      <c r="AJ541">
        <f>IF(U541&lt;&gt;"",U541,AJ540)</f>
        <v/>
      </c>
      <c r="AK541">
        <f>IF(W541&lt;&gt;"",W541,"")</f>
        <v/>
      </c>
      <c r="AL541" s="14">
        <f>IF(X541&lt;&gt;"",X541,"")</f>
        <v/>
      </c>
      <c r="AM541" s="14">
        <f>IF(Y541&lt;&gt;"",Y541,"")</f>
        <v/>
      </c>
      <c r="AN541" s="14">
        <f>IF(OR(AL541="",AM541=""),"",AL541-AM541)</f>
        <v/>
      </c>
      <c r="AO541">
        <f>IF(AN541="","",IF(AN541&gt;0,"Bullish","Bearish"))</f>
        <v/>
      </c>
      <c r="AP541">
        <f>IF(AO541="",AP540,AO541)</f>
        <v/>
      </c>
      <c r="AQ541" s="14">
        <f>IF(AB541&lt;&gt;"",AB541,"")</f>
        <v/>
      </c>
      <c r="AR541" s="14">
        <f>IF(AD541&lt;&gt;"",AD541,"")</f>
        <v/>
      </c>
      <c r="AS541">
        <f>IF(AS540+1=13,1,AS540+1)</f>
        <v/>
      </c>
      <c r="AT541">
        <f>IFERROR(IF(SLOPE($AQ$518:$AQ$529,$AS$518:$AS$529)&gt;0,MIN(3,ABS(SLOPE($AQ$518:$AQ$529,$AS$518:$AS$529))),IF(SLOPE($AQ$518:$AQ$529,$AS$518:$AS$529)&lt;-0.5,-0.5,0)),0)</f>
        <v/>
      </c>
      <c r="AU541">
        <f>IFERROR(IF(SLOPE($AR$518:$AR$529,$AS$518:$AS$529)&lt;0,MAX(-3,-ABS(SLOPE($AR$518:$AR$529,$AS$518:$AS$529))),IF(SLOPE($AR$518:$AR$529,$AS$518:$AS$529)&gt;0.5,0.5,0)),0)</f>
        <v/>
      </c>
      <c r="AV541">
        <f>($AQ$530+(AT541*(AS541-1)))</f>
        <v/>
      </c>
      <c r="AW541">
        <f>($AR$530+(AU541*(AS541-1)))</f>
        <v/>
      </c>
      <c r="AX541">
        <f>IF(AT541&gt;0,AV541+AT541,AV541)</f>
        <v/>
      </c>
      <c r="AY541">
        <f>IF(AU541&lt;0,AW541+AU541,AW541)</f>
        <v/>
      </c>
      <c r="BA541" s="14">
        <f>IFERROR(AX541-AQ541,"")</f>
        <v/>
      </c>
      <c r="BB541" s="14">
        <f>IFERROR(AY541-AR541,"")</f>
        <v/>
      </c>
      <c r="BD541">
        <f>AH541</f>
        <v/>
      </c>
      <c r="BE541">
        <f>AI541</f>
        <v/>
      </c>
      <c r="BF541">
        <f>AJ541</f>
        <v/>
      </c>
      <c r="BG541" s="14">
        <f>L541</f>
        <v/>
      </c>
      <c r="BH541" s="14">
        <f>IF(X541="","",X541)</f>
        <v/>
      </c>
      <c r="BI541" s="14">
        <f>IF(Y541="","",Y541)</f>
        <v/>
      </c>
      <c r="BJ541">
        <f>Z541</f>
        <v/>
      </c>
      <c r="BK541">
        <f>AA541</f>
        <v/>
      </c>
      <c r="BL541">
        <f>IFERROR(AX541,"")</f>
        <v/>
      </c>
      <c r="BM541">
        <f>IFERROR(AY541,"")</f>
        <v/>
      </c>
    </row>
    <row r="542" ht="14.25" customHeight="1">
      <c r="A542">
        <f>ALGLIB_SSA_XAUUSD!AA542</f>
        <v/>
      </c>
      <c r="B542">
        <f>IF($A542="","",INDEX(ALGLIB_SSA_XAUUSD!$B$2:$B$2401,MATCH($A542,ALGLIB_SSA_XAUUSD!$A$2:$A$2401,1)))</f>
        <v/>
      </c>
      <c r="C542">
        <f>IF($A542="","",INDEX(ALGLIB_SSA_XAUUSD!$C$2:$C$2401,MATCH($A542,ALGLIB_SSA_XAUUSD!$A$2:$A$2401,1)))</f>
        <v/>
      </c>
      <c r="D542" s="14">
        <f>IF($A542="","",INT((ROW()-2)/12)+1)</f>
        <v/>
      </c>
      <c r="E542" s="14">
        <f>IF($A542="","",INDEX(ALGLIB_SSA_XAUUSD!$D$2:$D$2401,MATCH($A542,ALGLIB_SSA_XAUUSD!$A$2:$A$2401,1)))</f>
        <v/>
      </c>
      <c r="F542" s="14">
        <f>IF($A542="","",INDEX(ALGLIB_SSA_XAUUSD!$E$2:$E$2401,MATCH($A542,ALGLIB_SSA_XAUUSD!$A$2:$A$2401,1)))</f>
        <v/>
      </c>
      <c r="G542" s="14">
        <f>IF($A542="","",INDEX(ALGLIB_SSA_XAUUSD!$F$2:$F$2401,MATCH($A542,ALGLIB_SSA_XAUUSD!$A$2:$A$2401,1)))</f>
        <v/>
      </c>
      <c r="H542" s="14">
        <f>IF($A542="","",INDEX(ALGLIB_SSA_XAUUSD!$G$2:$G$2401,MATCH($A542,ALGLIB_SSA_XAUUSD!$A$2:$A$2401,1)))</f>
        <v/>
      </c>
      <c r="I542" s="14">
        <f>IF($A542="","",INDEX(ALGLIB_SSA_XAUUSD!$H$2:$H$2401,MATCH($A542,ALGLIB_SSA_XAUUSD!$A$2:$A$2401,1)))</f>
        <v/>
      </c>
      <c r="J542">
        <f>_xlfn.XLOOKUP($A542,ALGLIB_SSA_XAUUSD!$AA$2:$AA$2401,ALGLIB_SSA_XAUUSD!$P$2:$P$2401,"",0)</f>
        <v/>
      </c>
      <c r="K542">
        <f>_xlfn.XLOOKUP($A542,ALGLIB_SSA_XAUUSD!$AA$2:$AA$2401,ALGLIB_SSA_XAUUSD!$Q$2:$Q$2401,"",0)</f>
        <v/>
      </c>
      <c r="L542">
        <f>_xlfn.XLOOKUP($A542,ALGLIB_SSA_XAUUSD!$AA$2:$AA$2401,ALGLIB_SSA_XAUUSD!$R$2:$R$2401,"",0)</f>
        <v/>
      </c>
      <c r="M542">
        <f>_xlfn.XLOOKUP($A542,ALGLIB_SSA_XAUUSD!$AA$2:$AA$2401,ALGLIB_SSA_XAUUSD!$S$2:$S$2401,"",0)</f>
        <v/>
      </c>
      <c r="N542">
        <f>_xlfn.XLOOKUP($A542,ALGLIB_SSA_XAUUSD!$AA$2:$AA$2401,ALGLIB_SSA_XAUUSD!$T$2:$T$2401,"",0)</f>
        <v/>
      </c>
      <c r="O542">
        <f>_xlfn.XLOOKUP($A542,ALGLIB_SSA_XAUUSD!$AA$2:$AA$2401,ALGLIB_SSA_XAUUSD!$U$2:$U$2401,"",0)</f>
        <v/>
      </c>
      <c r="P542">
        <f>_xlfn.XLOOKUP($A542,ALGLIB_SSA_XAUUSD!$AA$2:$AA$2401,ALGLIB_SSA_XAUUSD!$V$2:$V$2401,"",0)</f>
        <v/>
      </c>
      <c r="S542">
        <f>A542</f>
        <v/>
      </c>
      <c r="T542">
        <f>J542</f>
        <v/>
      </c>
      <c r="U542">
        <f>K542</f>
        <v/>
      </c>
      <c r="V542" s="14">
        <f>IF($A542="","",MOD(ROW()-2,12)+1)</f>
        <v/>
      </c>
      <c r="W542">
        <f>L542</f>
        <v/>
      </c>
      <c r="X542" s="14">
        <f>IF(F542="","",F542)</f>
        <v/>
      </c>
      <c r="Y542" s="14">
        <f>IF(G542="","",G542)</f>
        <v/>
      </c>
      <c r="Z542">
        <f>M542</f>
        <v/>
      </c>
      <c r="AA542">
        <f>N542</f>
        <v/>
      </c>
      <c r="AB542" s="14">
        <f>IF(H542="","",H542)</f>
        <v/>
      </c>
      <c r="AC542">
        <f>O542</f>
        <v/>
      </c>
      <c r="AD542" s="14">
        <f>IF(I542="","",I542)</f>
        <v/>
      </c>
      <c r="AE542">
        <f>P542</f>
        <v/>
      </c>
      <c r="AH542">
        <f>IF(S542&lt;&gt;"",S542,AH541+900)</f>
        <v/>
      </c>
      <c r="AI542">
        <f>IF(T542&lt;&gt;"",T542,AI541)</f>
        <v/>
      </c>
      <c r="AJ542">
        <f>IF(U542&lt;&gt;"",U542,AJ541)</f>
        <v/>
      </c>
      <c r="AK542">
        <f>IF(W542&lt;&gt;"",W542,"")</f>
        <v/>
      </c>
      <c r="AL542" s="14">
        <f>IF(X542&lt;&gt;"",X542,"")</f>
        <v/>
      </c>
      <c r="AM542" s="14">
        <f>IF(Y542&lt;&gt;"",Y542,"")</f>
        <v/>
      </c>
      <c r="AN542" s="14">
        <f>IF(OR(AL542="",AM542=""),"",AL542-AM542)</f>
        <v/>
      </c>
      <c r="AO542">
        <f>IF(AN542="","",IF(AN542&gt;0,"Bullish","Bearish"))</f>
        <v/>
      </c>
      <c r="AP542">
        <f>IF(AO542="",AP541,AO542)</f>
        <v/>
      </c>
      <c r="AQ542" s="14">
        <f>IF(AB542&lt;&gt;"",AB542,"")</f>
        <v/>
      </c>
      <c r="AR542" s="14">
        <f>IF(AD542&lt;&gt;"",AD542,"")</f>
        <v/>
      </c>
      <c r="AS542">
        <f>IF(AS541+1=13,1,AS541+1)</f>
        <v/>
      </c>
      <c r="AT542">
        <f>IFERROR(IF(SLOPE($AQ$530:$AQ$541,$AS$530:$AS$541)&gt;0,MIN(3,ABS(SLOPE($AQ$530:$AQ$541,$AS$530:$AS$541))),IF(SLOPE($AQ$530:$AQ$541,$AS$530:$AS$541)&lt;-0.5,-0.5,0)),0)</f>
        <v/>
      </c>
      <c r="AU542">
        <f>IFERROR(IF(SLOPE($AR$530:$AR$541,$AS$530:$AS$541)&lt;0,MAX(-3,-ABS(SLOPE($AR$530:$AR$541,$AS$530:$AS$541))),IF(SLOPE($AR$530:$AR$541,$AS$530:$AS$541)&gt;0.5,0.5,0)),0)</f>
        <v/>
      </c>
      <c r="AV542">
        <f>($AQ$542+(AT542*(AS542-1)))</f>
        <v/>
      </c>
      <c r="AW542">
        <f>($AR$542+(AU542*(AS542-1)))</f>
        <v/>
      </c>
      <c r="AX542">
        <f>IF(AT542&gt;0,AV542+AT542,AV542)</f>
        <v/>
      </c>
      <c r="AY542">
        <f>IF(AU542&lt;0,AW542+AU542,AW542)</f>
        <v/>
      </c>
      <c r="BA542" s="14">
        <f>IFERROR(AX542-AQ542,"")</f>
        <v/>
      </c>
      <c r="BB542" s="14">
        <f>IFERROR(AY542-AR542,"")</f>
        <v/>
      </c>
      <c r="BD542">
        <f>AH542</f>
        <v/>
      </c>
      <c r="BE542">
        <f>AI542</f>
        <v/>
      </c>
      <c r="BF542">
        <f>AJ542</f>
        <v/>
      </c>
      <c r="BG542" s="14">
        <f>L542</f>
        <v/>
      </c>
      <c r="BH542" s="14">
        <f>IF(X542="","",X542)</f>
        <v/>
      </c>
      <c r="BI542" s="14">
        <f>IF(Y542="","",Y542)</f>
        <v/>
      </c>
      <c r="BJ542">
        <f>Z542</f>
        <v/>
      </c>
      <c r="BK542">
        <f>AA542</f>
        <v/>
      </c>
      <c r="BL542">
        <f>IFERROR(AX542,"")</f>
        <v/>
      </c>
      <c r="BM542">
        <f>IFERROR(AY542,"")</f>
        <v/>
      </c>
    </row>
    <row r="543" ht="14.25" customHeight="1">
      <c r="A543">
        <f>ALGLIB_SSA_XAUUSD!AA543</f>
        <v/>
      </c>
      <c r="B543">
        <f>IF($A543="","",INDEX(ALGLIB_SSA_XAUUSD!$B$2:$B$2401,MATCH($A543,ALGLIB_SSA_XAUUSD!$A$2:$A$2401,1)))</f>
        <v/>
      </c>
      <c r="C543">
        <f>IF($A543="","",INDEX(ALGLIB_SSA_XAUUSD!$C$2:$C$2401,MATCH($A543,ALGLIB_SSA_XAUUSD!$A$2:$A$2401,1)))</f>
        <v/>
      </c>
      <c r="D543" s="14">
        <f>IF($A543="","",INT((ROW()-2)/12)+1)</f>
        <v/>
      </c>
      <c r="E543" s="14">
        <f>IF(AND(E554&lt;&gt;"",D554=D542+1),E542+(E554-E542)*1/12,"")</f>
        <v/>
      </c>
      <c r="F543" s="14">
        <f>IF(AND(F554&lt;&gt;"",D554=D542+1),F542+(F554-F542)*1/12,"")</f>
        <v/>
      </c>
      <c r="G543" s="14">
        <f>IF(AND(G554&lt;&gt;"",D554=D542+1),G542+(G554-G542)*1/12,"")</f>
        <v/>
      </c>
      <c r="H543" s="14">
        <f>IF(AND(H554&lt;&gt;"",D554=D542+1),H542+(H554-H542)*1/12,"")</f>
        <v/>
      </c>
      <c r="I543" s="14">
        <f>IF(AND(L554&lt;&gt;"",D554=D542+1),I542+(I554-I542)*1/12,"")</f>
        <v/>
      </c>
      <c r="J543">
        <f>_xlfn.XLOOKUP($A543,ALGLIB_SSA_XAUUSD!$AA$2:$AA$2401,ALGLIB_SSA_XAUUSD!$P$2:$P$2401,"",0)</f>
        <v/>
      </c>
      <c r="K543">
        <f>_xlfn.XLOOKUP($A543,ALGLIB_SSA_XAUUSD!$AA$2:$AA$2401,ALGLIB_SSA_XAUUSD!$Q$2:$Q$2401,"",0)</f>
        <v/>
      </c>
      <c r="L543">
        <f>_xlfn.XLOOKUP($A543,ALGLIB_SSA_XAUUSD!$AA$2:$AA$2401,ALGLIB_SSA_XAUUSD!$R$2:$R$2401,"",0)</f>
        <v/>
      </c>
      <c r="M543">
        <f>_xlfn.XLOOKUP($A543,ALGLIB_SSA_XAUUSD!$AA$2:$AA$2401,ALGLIB_SSA_XAUUSD!$S$2:$S$2401,"",0)</f>
        <v/>
      </c>
      <c r="N543">
        <f>_xlfn.XLOOKUP($A543,ALGLIB_SSA_XAUUSD!$AA$2:$AA$2401,ALGLIB_SSA_XAUUSD!$T$2:$T$2401,"",0)</f>
        <v/>
      </c>
      <c r="O543">
        <f>_xlfn.XLOOKUP($A543,ALGLIB_SSA_XAUUSD!$AA$2:$AA$2401,ALGLIB_SSA_XAUUSD!$U$2:$U$2401,"",0)</f>
        <v/>
      </c>
      <c r="P543">
        <f>_xlfn.XLOOKUP($A543,ALGLIB_SSA_XAUUSD!$AA$2:$AA$2401,ALGLIB_SSA_XAUUSD!$V$2:$V$2401,"",0)</f>
        <v/>
      </c>
      <c r="S543">
        <f>A543</f>
        <v/>
      </c>
      <c r="T543">
        <f>J543</f>
        <v/>
      </c>
      <c r="U543">
        <f>K543</f>
        <v/>
      </c>
      <c r="V543" s="14">
        <f>IF($A543="","",MOD(ROW()-2,12)+1)</f>
        <v/>
      </c>
      <c r="W543">
        <f>L543</f>
        <v/>
      </c>
      <c r="X543" s="14">
        <f>IF(F543="","",F543)</f>
        <v/>
      </c>
      <c r="Y543" s="14">
        <f>IF(G543="","",G543)</f>
        <v/>
      </c>
      <c r="Z543">
        <f>M543</f>
        <v/>
      </c>
      <c r="AA543">
        <f>N543</f>
        <v/>
      </c>
      <c r="AB543" s="14">
        <f>IF(H543="","",H543)</f>
        <v/>
      </c>
      <c r="AC543">
        <f>O543</f>
        <v/>
      </c>
      <c r="AD543" s="14">
        <f>IF(I543="","",I543)</f>
        <v/>
      </c>
      <c r="AE543">
        <f>P543</f>
        <v/>
      </c>
      <c r="AH543">
        <f>IF(S543&lt;&gt;"",S543,AH542+900)</f>
        <v/>
      </c>
      <c r="AI543">
        <f>IF(T543&lt;&gt;"",T543,AI542)</f>
        <v/>
      </c>
      <c r="AJ543">
        <f>IF(U543&lt;&gt;"",U543,AJ542)</f>
        <v/>
      </c>
      <c r="AK543">
        <f>IF(W543&lt;&gt;"",W543,"")</f>
        <v/>
      </c>
      <c r="AL543" s="14">
        <f>IF(X543&lt;&gt;"",X543,"")</f>
        <v/>
      </c>
      <c r="AM543" s="14">
        <f>IF(Y543&lt;&gt;"",Y543,"")</f>
        <v/>
      </c>
      <c r="AN543" s="14">
        <f>IF(OR(AL543="",AM543=""),"",AL543-AM543)</f>
        <v/>
      </c>
      <c r="AO543">
        <f>IF(AN543="","",IF(AN543&gt;0,"Bullish","Bearish"))</f>
        <v/>
      </c>
      <c r="AP543">
        <f>IF(AO543="",AP542,AO543)</f>
        <v/>
      </c>
      <c r="AQ543" s="14">
        <f>IF(AB543&lt;&gt;"",AB543,"")</f>
        <v/>
      </c>
      <c r="AR543" s="14">
        <f>IF(AD543&lt;&gt;"",AD543,"")</f>
        <v/>
      </c>
      <c r="AS543">
        <f>IF(AS542+1=13,1,AS542+1)</f>
        <v/>
      </c>
      <c r="AT543">
        <f>IFERROR(IF(SLOPE($AQ$530:$AQ$541,$AS$530:$AS$541)&gt;0,MIN(3,ABS(SLOPE($AQ$530:$AQ$541,$AS$530:$AS$541))),IF(SLOPE($AQ$530:$AQ$541,$AS$530:$AS$541)&lt;-0.5,-0.5,0)),0)</f>
        <v/>
      </c>
      <c r="AU543">
        <f>IFERROR(IF(SLOPE($AR$530:$AR$541,$AS$530:$AS$541)&lt;0,MAX(-3,-ABS(SLOPE($AR$530:$AR$541,$AS$530:$AS$541))),IF(SLOPE($AR$530:$AR$541,$AS$530:$AS$541)&gt;0.5,0.5,0)),0)</f>
        <v/>
      </c>
      <c r="AV543">
        <f>($AQ$542+(AT543*(AS543-1)))</f>
        <v/>
      </c>
      <c r="AW543">
        <f>($AR$542+(AU543*(AS543-1)))</f>
        <v/>
      </c>
      <c r="AX543">
        <f>IF(AT543&gt;0,AV543+AT543,AV543)</f>
        <v/>
      </c>
      <c r="AY543">
        <f>IF(AU543&lt;0,AW543+AU543,AW543)</f>
        <v/>
      </c>
      <c r="BA543" s="14">
        <f>IFERROR(AX543-AQ543,"")</f>
        <v/>
      </c>
      <c r="BB543" s="14">
        <f>IFERROR(AY543-AR543,"")</f>
        <v/>
      </c>
      <c r="BD543">
        <f>AH543</f>
        <v/>
      </c>
      <c r="BE543">
        <f>AI543</f>
        <v/>
      </c>
      <c r="BF543">
        <f>AJ543</f>
        <v/>
      </c>
      <c r="BG543" s="14">
        <f>L543</f>
        <v/>
      </c>
      <c r="BH543" s="14">
        <f>IF(X543="","",X543)</f>
        <v/>
      </c>
      <c r="BI543" s="14">
        <f>IF(Y543="","",Y543)</f>
        <v/>
      </c>
      <c r="BJ543">
        <f>Z543</f>
        <v/>
      </c>
      <c r="BK543">
        <f>AA543</f>
        <v/>
      </c>
      <c r="BL543">
        <f>IFERROR(AX543,"")</f>
        <v/>
      </c>
      <c r="BM543">
        <f>IFERROR(AY543,"")</f>
        <v/>
      </c>
    </row>
    <row r="544" ht="14.25" customHeight="1">
      <c r="A544">
        <f>ALGLIB_SSA_XAUUSD!AA544</f>
        <v/>
      </c>
      <c r="B544">
        <f>IF($A544="","",INDEX(ALGLIB_SSA_XAUUSD!$B$2:$B$2401,MATCH($A544,ALGLIB_SSA_XAUUSD!$A$2:$A$2401,1)))</f>
        <v/>
      </c>
      <c r="C544">
        <f>IF($A544="","",INDEX(ALGLIB_SSA_XAUUSD!$C$2:$C$2401,MATCH($A544,ALGLIB_SSA_XAUUSD!$A$2:$A$2401,1)))</f>
        <v/>
      </c>
      <c r="D544" s="14">
        <f>IF($A544="","",INT((ROW()-2)/12)+1)</f>
        <v/>
      </c>
      <c r="E544" s="14">
        <f>IF(AND(E554&lt;&gt;"",D554=D542+1),E542+(E554-E542)*2/12,"")</f>
        <v/>
      </c>
      <c r="F544" s="14">
        <f>IF(AND(F554&lt;&gt;"",D554=D542+1),F542+(F554-F542)*2/12,"")</f>
        <v/>
      </c>
      <c r="G544" s="14">
        <f>IF(AND(G554&lt;&gt;"",D554=D542+1),G542+(G554-G542)*2/12,"")</f>
        <v/>
      </c>
      <c r="H544" s="14">
        <f>IF(AND(H554&lt;&gt;"",D554=D542+1),H542+(H554-H542)*2/12,"")</f>
        <v/>
      </c>
      <c r="I544" s="14">
        <f>IF(AND(L554&lt;&gt;"",D554=D542+1),I542+(I554-I542)*2/12,"")</f>
        <v/>
      </c>
      <c r="J544">
        <f>_xlfn.XLOOKUP($A544,ALGLIB_SSA_XAUUSD!$AA$2:$AA$2401,ALGLIB_SSA_XAUUSD!$P$2:$P$2401,"",0)</f>
        <v/>
      </c>
      <c r="K544">
        <f>_xlfn.XLOOKUP($A544,ALGLIB_SSA_XAUUSD!$AA$2:$AA$2401,ALGLIB_SSA_XAUUSD!$Q$2:$Q$2401,"",0)</f>
        <v/>
      </c>
      <c r="L544">
        <f>_xlfn.XLOOKUP($A544,ALGLIB_SSA_XAUUSD!$AA$2:$AA$2401,ALGLIB_SSA_XAUUSD!$R$2:$R$2401,"",0)</f>
        <v/>
      </c>
      <c r="M544">
        <f>_xlfn.XLOOKUP($A544,ALGLIB_SSA_XAUUSD!$AA$2:$AA$2401,ALGLIB_SSA_XAUUSD!$S$2:$S$2401,"",0)</f>
        <v/>
      </c>
      <c r="N544">
        <f>_xlfn.XLOOKUP($A544,ALGLIB_SSA_XAUUSD!$AA$2:$AA$2401,ALGLIB_SSA_XAUUSD!$T$2:$T$2401,"",0)</f>
        <v/>
      </c>
      <c r="O544">
        <f>_xlfn.XLOOKUP($A544,ALGLIB_SSA_XAUUSD!$AA$2:$AA$2401,ALGLIB_SSA_XAUUSD!$U$2:$U$2401,"",0)</f>
        <v/>
      </c>
      <c r="P544">
        <f>_xlfn.XLOOKUP($A544,ALGLIB_SSA_XAUUSD!$AA$2:$AA$2401,ALGLIB_SSA_XAUUSD!$V$2:$V$2401,"",0)</f>
        <v/>
      </c>
      <c r="S544">
        <f>A544</f>
        <v/>
      </c>
      <c r="T544">
        <f>J544</f>
        <v/>
      </c>
      <c r="U544">
        <f>K544</f>
        <v/>
      </c>
      <c r="V544" s="14">
        <f>IF($A544="","",MOD(ROW()-2,12)+1)</f>
        <v/>
      </c>
      <c r="W544">
        <f>L544</f>
        <v/>
      </c>
      <c r="X544" s="14">
        <f>IF(F544="","",F544)</f>
        <v/>
      </c>
      <c r="Y544" s="14">
        <f>IF(G544="","",G544)</f>
        <v/>
      </c>
      <c r="Z544">
        <f>M544</f>
        <v/>
      </c>
      <c r="AA544">
        <f>N544</f>
        <v/>
      </c>
      <c r="AB544" s="14">
        <f>IF(H544="","",H544)</f>
        <v/>
      </c>
      <c r="AC544">
        <f>O544</f>
        <v/>
      </c>
      <c r="AD544" s="14">
        <f>IF(I544="","",I544)</f>
        <v/>
      </c>
      <c r="AE544">
        <f>P544</f>
        <v/>
      </c>
      <c r="AH544">
        <f>IF(S544&lt;&gt;"",S544,AH543+900)</f>
        <v/>
      </c>
      <c r="AI544">
        <f>IF(T544&lt;&gt;"",T544,AI543)</f>
        <v/>
      </c>
      <c r="AJ544">
        <f>IF(U544&lt;&gt;"",U544,AJ543)</f>
        <v/>
      </c>
      <c r="AK544">
        <f>IF(W544&lt;&gt;"",W544,"")</f>
        <v/>
      </c>
      <c r="AL544" s="14">
        <f>IF(X544&lt;&gt;"",X544,"")</f>
        <v/>
      </c>
      <c r="AM544" s="14">
        <f>IF(Y544&lt;&gt;"",Y544,"")</f>
        <v/>
      </c>
      <c r="AN544" s="14">
        <f>IF(OR(AL544="",AM544=""),"",AL544-AM544)</f>
        <v/>
      </c>
      <c r="AO544">
        <f>IF(AN544="","",IF(AN544&gt;0,"Bullish","Bearish"))</f>
        <v/>
      </c>
      <c r="AP544">
        <f>IF(AO544="",AP543,AO544)</f>
        <v/>
      </c>
      <c r="AQ544" s="14">
        <f>IF(AB544&lt;&gt;"",AB544,"")</f>
        <v/>
      </c>
      <c r="AR544" s="14">
        <f>IF(AD544&lt;&gt;"",AD544,"")</f>
        <v/>
      </c>
      <c r="AS544">
        <f>IF(AS543+1=13,1,AS543+1)</f>
        <v/>
      </c>
      <c r="AT544">
        <f>IFERROR(IF(SLOPE($AQ$530:$AQ$541,$AS$530:$AS$541)&gt;0,MIN(3,ABS(SLOPE($AQ$530:$AQ$541,$AS$530:$AS$541))),IF(SLOPE($AQ$530:$AQ$541,$AS$530:$AS$541)&lt;-0.5,-0.5,0)),0)</f>
        <v/>
      </c>
      <c r="AU544">
        <f>IFERROR(IF(SLOPE($AR$530:$AR$541,$AS$530:$AS$541)&lt;0,MAX(-3,-ABS(SLOPE($AR$530:$AR$541,$AS$530:$AS$541))),IF(SLOPE($AR$530:$AR$541,$AS$530:$AS$541)&gt;0.5,0.5,0)),0)</f>
        <v/>
      </c>
      <c r="AV544">
        <f>($AQ$542+(AT544*(AS544-1)))</f>
        <v/>
      </c>
      <c r="AW544">
        <f>($AR$542+(AU544*(AS544-1)))</f>
        <v/>
      </c>
      <c r="AX544">
        <f>IF(AT544&gt;0,AV544+AT544,AV544)</f>
        <v/>
      </c>
      <c r="AY544">
        <f>IF(AU544&lt;0,AW544+AU544,AW544)</f>
        <v/>
      </c>
      <c r="BA544" s="14">
        <f>IFERROR(AX544-AQ544,"")</f>
        <v/>
      </c>
      <c r="BB544" s="14">
        <f>IFERROR(AY544-AR544,"")</f>
        <v/>
      </c>
      <c r="BD544">
        <f>AH544</f>
        <v/>
      </c>
      <c r="BE544">
        <f>AI544</f>
        <v/>
      </c>
      <c r="BF544">
        <f>AJ544</f>
        <v/>
      </c>
      <c r="BG544" s="14">
        <f>L544</f>
        <v/>
      </c>
      <c r="BH544" s="14">
        <f>IF(X544="","",X544)</f>
        <v/>
      </c>
      <c r="BI544" s="14">
        <f>IF(Y544="","",Y544)</f>
        <v/>
      </c>
      <c r="BJ544">
        <f>Z544</f>
        <v/>
      </c>
      <c r="BK544">
        <f>AA544</f>
        <v/>
      </c>
      <c r="BL544">
        <f>IFERROR(AX544,"")</f>
        <v/>
      </c>
      <c r="BM544">
        <f>IFERROR(AY544,"")</f>
        <v/>
      </c>
    </row>
    <row r="545" ht="14.25" customHeight="1">
      <c r="A545">
        <f>ALGLIB_SSA_XAUUSD!AA545</f>
        <v/>
      </c>
      <c r="B545">
        <f>IF($A545="","",INDEX(ALGLIB_SSA_XAUUSD!$B$2:$B$2401,MATCH($A545,ALGLIB_SSA_XAUUSD!$A$2:$A$2401,1)))</f>
        <v/>
      </c>
      <c r="C545">
        <f>IF($A545="","",INDEX(ALGLIB_SSA_XAUUSD!$C$2:$C$2401,MATCH($A545,ALGLIB_SSA_XAUUSD!$A$2:$A$2401,1)))</f>
        <v/>
      </c>
      <c r="D545" s="14">
        <f>IF($A545="","",INT((ROW()-2)/12)+1)</f>
        <v/>
      </c>
      <c r="E545" s="14">
        <f>IF(AND(E554&lt;&gt;"",D554=D542+1),E542+(E554-E542)*3/12,"")</f>
        <v/>
      </c>
      <c r="F545" s="14">
        <f>IF(AND(F554&lt;&gt;"",D554=D542+1),F542+(F554-F542)*3/12,"")</f>
        <v/>
      </c>
      <c r="G545" s="14">
        <f>IF(AND(G554&lt;&gt;"",D554=D542+1),G542+(G554-G542)*3/12,"")</f>
        <v/>
      </c>
      <c r="H545" s="14">
        <f>IF(AND(H554&lt;&gt;"",D554=D542+1),H542+(H554-H542)*3/12,"")</f>
        <v/>
      </c>
      <c r="I545" s="14">
        <f>IF(AND(L554&lt;&gt;"",D554=D542+1),I542+(I554-I542)*3/12,"")</f>
        <v/>
      </c>
      <c r="J545">
        <f>_xlfn.XLOOKUP($A545,ALGLIB_SSA_XAUUSD!$AA$2:$AA$2401,ALGLIB_SSA_XAUUSD!$P$2:$P$2401,"",0)</f>
        <v/>
      </c>
      <c r="K545">
        <f>_xlfn.XLOOKUP($A545,ALGLIB_SSA_XAUUSD!$AA$2:$AA$2401,ALGLIB_SSA_XAUUSD!$Q$2:$Q$2401,"",0)</f>
        <v/>
      </c>
      <c r="L545">
        <f>_xlfn.XLOOKUP($A545,ALGLIB_SSA_XAUUSD!$AA$2:$AA$2401,ALGLIB_SSA_XAUUSD!$R$2:$R$2401,"",0)</f>
        <v/>
      </c>
      <c r="M545">
        <f>_xlfn.XLOOKUP($A545,ALGLIB_SSA_XAUUSD!$AA$2:$AA$2401,ALGLIB_SSA_XAUUSD!$S$2:$S$2401,"",0)</f>
        <v/>
      </c>
      <c r="N545">
        <f>_xlfn.XLOOKUP($A545,ALGLIB_SSA_XAUUSD!$AA$2:$AA$2401,ALGLIB_SSA_XAUUSD!$T$2:$T$2401,"",0)</f>
        <v/>
      </c>
      <c r="O545">
        <f>_xlfn.XLOOKUP($A545,ALGLIB_SSA_XAUUSD!$AA$2:$AA$2401,ALGLIB_SSA_XAUUSD!$U$2:$U$2401,"",0)</f>
        <v/>
      </c>
      <c r="P545">
        <f>_xlfn.XLOOKUP($A545,ALGLIB_SSA_XAUUSD!$AA$2:$AA$2401,ALGLIB_SSA_XAUUSD!$V$2:$V$2401,"",0)</f>
        <v/>
      </c>
      <c r="S545">
        <f>A545</f>
        <v/>
      </c>
      <c r="T545">
        <f>J545</f>
        <v/>
      </c>
      <c r="U545">
        <f>K545</f>
        <v/>
      </c>
      <c r="V545" s="14">
        <f>IF($A545="","",MOD(ROW()-2,12)+1)</f>
        <v/>
      </c>
      <c r="W545">
        <f>L545</f>
        <v/>
      </c>
      <c r="X545" s="14">
        <f>IF(F545="","",F545)</f>
        <v/>
      </c>
      <c r="Y545" s="14">
        <f>IF(G545="","",G545)</f>
        <v/>
      </c>
      <c r="Z545">
        <f>M545</f>
        <v/>
      </c>
      <c r="AA545">
        <f>N545</f>
        <v/>
      </c>
      <c r="AB545" s="14">
        <f>IF(H545="","",H545)</f>
        <v/>
      </c>
      <c r="AC545">
        <f>O545</f>
        <v/>
      </c>
      <c r="AD545" s="14">
        <f>IF(I545="","",I545)</f>
        <v/>
      </c>
      <c r="AE545">
        <f>P545</f>
        <v/>
      </c>
      <c r="AH545">
        <f>IF(S545&lt;&gt;"",S545,AH544+900)</f>
        <v/>
      </c>
      <c r="AI545">
        <f>IF(T545&lt;&gt;"",T545,AI544)</f>
        <v/>
      </c>
      <c r="AJ545">
        <f>IF(U545&lt;&gt;"",U545,AJ544)</f>
        <v/>
      </c>
      <c r="AK545">
        <f>IF(W545&lt;&gt;"",W545,"")</f>
        <v/>
      </c>
      <c r="AL545" s="14">
        <f>IF(X545&lt;&gt;"",X545,"")</f>
        <v/>
      </c>
      <c r="AM545" s="14">
        <f>IF(Y545&lt;&gt;"",Y545,"")</f>
        <v/>
      </c>
      <c r="AN545" s="14">
        <f>IF(OR(AL545="",AM545=""),"",AL545-AM545)</f>
        <v/>
      </c>
      <c r="AO545">
        <f>IF(AN545="","",IF(AN545&gt;0,"Bullish","Bearish"))</f>
        <v/>
      </c>
      <c r="AP545">
        <f>IF(AO545="",AP544,AO545)</f>
        <v/>
      </c>
      <c r="AQ545" s="14">
        <f>IF(AB545&lt;&gt;"",AB545,"")</f>
        <v/>
      </c>
      <c r="AR545" s="14">
        <f>IF(AD545&lt;&gt;"",AD545,"")</f>
        <v/>
      </c>
      <c r="AS545">
        <f>IF(AS544+1=13,1,AS544+1)</f>
        <v/>
      </c>
      <c r="AT545">
        <f>IFERROR(IF(SLOPE($AQ$530:$AQ$541,$AS$530:$AS$541)&gt;0,MIN(3,ABS(SLOPE($AQ$530:$AQ$541,$AS$530:$AS$541))),IF(SLOPE($AQ$530:$AQ$541,$AS$530:$AS$541)&lt;-0.5,-0.5,0)),0)</f>
        <v/>
      </c>
      <c r="AU545">
        <f>IFERROR(IF(SLOPE($AR$530:$AR$541,$AS$530:$AS$541)&lt;0,MAX(-3,-ABS(SLOPE($AR$530:$AR$541,$AS$530:$AS$541))),IF(SLOPE($AR$530:$AR$541,$AS$530:$AS$541)&gt;0.5,0.5,0)),0)</f>
        <v/>
      </c>
      <c r="AV545">
        <f>($AQ$542+(AT545*(AS545-1)))</f>
        <v/>
      </c>
      <c r="AW545">
        <f>($AR$542+(AU545*(AS545-1)))</f>
        <v/>
      </c>
      <c r="AX545">
        <f>IF(AT545&gt;0,AV545+AT545,AV545)</f>
        <v/>
      </c>
      <c r="AY545">
        <f>IF(AU545&lt;0,AW545+AU545,AW545)</f>
        <v/>
      </c>
      <c r="BA545" s="14">
        <f>IFERROR(AX545-AQ545,"")</f>
        <v/>
      </c>
      <c r="BB545" s="14">
        <f>IFERROR(AY545-AR545,"")</f>
        <v/>
      </c>
      <c r="BD545">
        <f>AH545</f>
        <v/>
      </c>
      <c r="BE545">
        <f>AI545</f>
        <v/>
      </c>
      <c r="BF545">
        <f>AJ545</f>
        <v/>
      </c>
      <c r="BG545" s="14">
        <f>L545</f>
        <v/>
      </c>
      <c r="BH545" s="14">
        <f>IF(X545="","",X545)</f>
        <v/>
      </c>
      <c r="BI545" s="14">
        <f>IF(Y545="","",Y545)</f>
        <v/>
      </c>
      <c r="BJ545">
        <f>Z545</f>
        <v/>
      </c>
      <c r="BK545">
        <f>AA545</f>
        <v/>
      </c>
      <c r="BL545">
        <f>IFERROR(AX545,"")</f>
        <v/>
      </c>
      <c r="BM545">
        <f>IFERROR(AY545,"")</f>
        <v/>
      </c>
    </row>
    <row r="546" ht="14.25" customHeight="1">
      <c r="A546">
        <f>ALGLIB_SSA_XAUUSD!AA546</f>
        <v/>
      </c>
      <c r="B546">
        <f>IF($A546="","",INDEX(ALGLIB_SSA_XAUUSD!$B$2:$B$2401,MATCH($A546,ALGLIB_SSA_XAUUSD!$A$2:$A$2401,1)))</f>
        <v/>
      </c>
      <c r="C546">
        <f>IF($A546="","",INDEX(ALGLIB_SSA_XAUUSD!$C$2:$C$2401,MATCH($A546,ALGLIB_SSA_XAUUSD!$A$2:$A$2401,1)))</f>
        <v/>
      </c>
      <c r="D546" s="14">
        <f>IF($A546="","",INT((ROW()-2)/12)+1)</f>
        <v/>
      </c>
      <c r="E546" s="14">
        <f>IF(AND(E554&lt;&gt;"",D554=D542+1),E542+(E554-E542)*4/12,"")</f>
        <v/>
      </c>
      <c r="F546" s="14">
        <f>IF(AND(F554&lt;&gt;"",D554=D542+1),F542+(F554-F542)*4/12,"")</f>
        <v/>
      </c>
      <c r="G546" s="14">
        <f>IF(AND(G554&lt;&gt;"",D554=D542+1),G542+(G554-G542)*4/12,"")</f>
        <v/>
      </c>
      <c r="H546" s="14">
        <f>IF(AND(H554&lt;&gt;"",D554=D542+1),H542+(H554-H542)*4/12,"")</f>
        <v/>
      </c>
      <c r="I546" s="14">
        <f>IF(AND(L554&lt;&gt;"",D554=D542+1),I542+(I554-I542)*4/12,"")</f>
        <v/>
      </c>
      <c r="J546">
        <f>_xlfn.XLOOKUP($A546,ALGLIB_SSA_XAUUSD!$AA$2:$AA$2401,ALGLIB_SSA_XAUUSD!$P$2:$P$2401,"",0)</f>
        <v/>
      </c>
      <c r="K546">
        <f>_xlfn.XLOOKUP($A546,ALGLIB_SSA_XAUUSD!$AA$2:$AA$2401,ALGLIB_SSA_XAUUSD!$Q$2:$Q$2401,"",0)</f>
        <v/>
      </c>
      <c r="L546">
        <f>_xlfn.XLOOKUP($A546,ALGLIB_SSA_XAUUSD!$AA$2:$AA$2401,ALGLIB_SSA_XAUUSD!$R$2:$R$2401,"",0)</f>
        <v/>
      </c>
      <c r="M546">
        <f>_xlfn.XLOOKUP($A546,ALGLIB_SSA_XAUUSD!$AA$2:$AA$2401,ALGLIB_SSA_XAUUSD!$S$2:$S$2401,"",0)</f>
        <v/>
      </c>
      <c r="N546">
        <f>_xlfn.XLOOKUP($A546,ALGLIB_SSA_XAUUSD!$AA$2:$AA$2401,ALGLIB_SSA_XAUUSD!$T$2:$T$2401,"",0)</f>
        <v/>
      </c>
      <c r="O546">
        <f>_xlfn.XLOOKUP($A546,ALGLIB_SSA_XAUUSD!$AA$2:$AA$2401,ALGLIB_SSA_XAUUSD!$U$2:$U$2401,"",0)</f>
        <v/>
      </c>
      <c r="P546">
        <f>_xlfn.XLOOKUP($A546,ALGLIB_SSA_XAUUSD!$AA$2:$AA$2401,ALGLIB_SSA_XAUUSD!$V$2:$V$2401,"",0)</f>
        <v/>
      </c>
      <c r="S546">
        <f>A546</f>
        <v/>
      </c>
      <c r="T546">
        <f>J546</f>
        <v/>
      </c>
      <c r="U546">
        <f>K546</f>
        <v/>
      </c>
      <c r="V546" s="14">
        <f>IF($A546="","",MOD(ROW()-2,12)+1)</f>
        <v/>
      </c>
      <c r="W546">
        <f>L546</f>
        <v/>
      </c>
      <c r="X546" s="14">
        <f>IF(F546="","",F546)</f>
        <v/>
      </c>
      <c r="Y546" s="14">
        <f>IF(G546="","",G546)</f>
        <v/>
      </c>
      <c r="Z546">
        <f>M546</f>
        <v/>
      </c>
      <c r="AA546">
        <f>N546</f>
        <v/>
      </c>
      <c r="AB546" s="14">
        <f>IF(H546="","",H546)</f>
        <v/>
      </c>
      <c r="AC546">
        <f>O546</f>
        <v/>
      </c>
      <c r="AD546" s="14">
        <f>IF(I546="","",I546)</f>
        <v/>
      </c>
      <c r="AE546">
        <f>P546</f>
        <v/>
      </c>
      <c r="AH546">
        <f>IF(S546&lt;&gt;"",S546,AH545+900)</f>
        <v/>
      </c>
      <c r="AI546">
        <f>IF(T546&lt;&gt;"",T546,AI545)</f>
        <v/>
      </c>
      <c r="AJ546">
        <f>IF(U546&lt;&gt;"",U546,AJ545)</f>
        <v/>
      </c>
      <c r="AK546">
        <f>IF(W546&lt;&gt;"",W546,"")</f>
        <v/>
      </c>
      <c r="AL546" s="14">
        <f>IF(X546&lt;&gt;"",X546,"")</f>
        <v/>
      </c>
      <c r="AM546" s="14">
        <f>IF(Y546&lt;&gt;"",Y546,"")</f>
        <v/>
      </c>
      <c r="AN546" s="14">
        <f>IF(OR(AL546="",AM546=""),"",AL546-AM546)</f>
        <v/>
      </c>
      <c r="AO546">
        <f>IF(AN546="","",IF(AN546&gt;0,"Bullish","Bearish"))</f>
        <v/>
      </c>
      <c r="AP546">
        <f>IF(AO546="",AP545,AO546)</f>
        <v/>
      </c>
      <c r="AQ546" s="14">
        <f>IF(AB546&lt;&gt;"",AB546,"")</f>
        <v/>
      </c>
      <c r="AR546" s="14">
        <f>IF(AD546&lt;&gt;"",AD546,"")</f>
        <v/>
      </c>
      <c r="AS546">
        <f>IF(AS545+1=13,1,AS545+1)</f>
        <v/>
      </c>
      <c r="AT546">
        <f>IFERROR(IF(SLOPE($AQ$530:$AQ$541,$AS$530:$AS$541)&gt;0,MIN(3,ABS(SLOPE($AQ$530:$AQ$541,$AS$530:$AS$541))),IF(SLOPE($AQ$530:$AQ$541,$AS$530:$AS$541)&lt;-0.5,-0.5,0)),0)</f>
        <v/>
      </c>
      <c r="AU546">
        <f>IFERROR(IF(SLOPE($AR$530:$AR$541,$AS$530:$AS$541)&lt;0,MAX(-3,-ABS(SLOPE($AR$530:$AR$541,$AS$530:$AS$541))),IF(SLOPE($AR$530:$AR$541,$AS$530:$AS$541)&gt;0.5,0.5,0)),0)</f>
        <v/>
      </c>
      <c r="AV546">
        <f>($AQ$542+(AT546*(AS546-1)))</f>
        <v/>
      </c>
      <c r="AW546">
        <f>($AR$542+(AU546*(AS546-1)))</f>
        <v/>
      </c>
      <c r="AX546">
        <f>IF(AT546&gt;0,AV546+AT546,AV546)</f>
        <v/>
      </c>
      <c r="AY546">
        <f>IF(AU546&lt;0,AW546+AU546,AW546)</f>
        <v/>
      </c>
      <c r="BA546" s="14">
        <f>IFERROR(AX546-AQ546,"")</f>
        <v/>
      </c>
      <c r="BB546" s="14">
        <f>IFERROR(AY546-AR546,"")</f>
        <v/>
      </c>
      <c r="BD546">
        <f>AH546</f>
        <v/>
      </c>
      <c r="BE546">
        <f>AI546</f>
        <v/>
      </c>
      <c r="BF546">
        <f>AJ546</f>
        <v/>
      </c>
      <c r="BG546" s="14">
        <f>L546</f>
        <v/>
      </c>
      <c r="BH546" s="14">
        <f>IF(X546="","",X546)</f>
        <v/>
      </c>
      <c r="BI546" s="14">
        <f>IF(Y546="","",Y546)</f>
        <v/>
      </c>
      <c r="BJ546">
        <f>Z546</f>
        <v/>
      </c>
      <c r="BK546">
        <f>AA546</f>
        <v/>
      </c>
      <c r="BL546">
        <f>IFERROR(AX546,"")</f>
        <v/>
      </c>
      <c r="BM546">
        <f>IFERROR(AY546,"")</f>
        <v/>
      </c>
    </row>
    <row r="547" ht="14.25" customHeight="1">
      <c r="A547">
        <f>ALGLIB_SSA_XAUUSD!AA547</f>
        <v/>
      </c>
      <c r="B547">
        <f>IF($A547="","",INDEX(ALGLIB_SSA_XAUUSD!$B$2:$B$2401,MATCH($A547,ALGLIB_SSA_XAUUSD!$A$2:$A$2401,1)))</f>
        <v/>
      </c>
      <c r="C547">
        <f>IF($A547="","",INDEX(ALGLIB_SSA_XAUUSD!$C$2:$C$2401,MATCH($A547,ALGLIB_SSA_XAUUSD!$A$2:$A$2401,1)))</f>
        <v/>
      </c>
      <c r="D547" s="14">
        <f>IF($A547="","",INT((ROW()-2)/12)+1)</f>
        <v/>
      </c>
      <c r="E547" s="14">
        <f>IF(AND(E554&lt;&gt;"",D554=D542+1),E542+(E554-E542)*5/12,"")</f>
        <v/>
      </c>
      <c r="F547" s="14">
        <f>IF(AND(F554&lt;&gt;"",D554=D542+1),F542+(F554-F542)*5/12,"")</f>
        <v/>
      </c>
      <c r="G547" s="14">
        <f>IF(AND(G554&lt;&gt;"",D554=D542+1),G542+(G554-G542)*5/12,"")</f>
        <v/>
      </c>
      <c r="H547" s="14">
        <f>IF(AND(H554&lt;&gt;"",D554=D542+1),H542+(H554-H542)*5/12,"")</f>
        <v/>
      </c>
      <c r="I547" s="14">
        <f>IF(AND(L554&lt;&gt;"",D554=D542+1),I542+(I554-I542)*5/12,"")</f>
        <v/>
      </c>
      <c r="J547">
        <f>_xlfn.XLOOKUP($A547,ALGLIB_SSA_XAUUSD!$AA$2:$AA$2401,ALGLIB_SSA_XAUUSD!$P$2:$P$2401,"",0)</f>
        <v/>
      </c>
      <c r="K547">
        <f>_xlfn.XLOOKUP($A547,ALGLIB_SSA_XAUUSD!$AA$2:$AA$2401,ALGLIB_SSA_XAUUSD!$Q$2:$Q$2401,"",0)</f>
        <v/>
      </c>
      <c r="L547">
        <f>_xlfn.XLOOKUP($A547,ALGLIB_SSA_XAUUSD!$AA$2:$AA$2401,ALGLIB_SSA_XAUUSD!$R$2:$R$2401,"",0)</f>
        <v/>
      </c>
      <c r="M547">
        <f>_xlfn.XLOOKUP($A547,ALGLIB_SSA_XAUUSD!$AA$2:$AA$2401,ALGLIB_SSA_XAUUSD!$S$2:$S$2401,"",0)</f>
        <v/>
      </c>
      <c r="N547">
        <f>_xlfn.XLOOKUP($A547,ALGLIB_SSA_XAUUSD!$AA$2:$AA$2401,ALGLIB_SSA_XAUUSD!$T$2:$T$2401,"",0)</f>
        <v/>
      </c>
      <c r="O547">
        <f>_xlfn.XLOOKUP($A547,ALGLIB_SSA_XAUUSD!$AA$2:$AA$2401,ALGLIB_SSA_XAUUSD!$U$2:$U$2401,"",0)</f>
        <v/>
      </c>
      <c r="P547">
        <f>_xlfn.XLOOKUP($A547,ALGLIB_SSA_XAUUSD!$AA$2:$AA$2401,ALGLIB_SSA_XAUUSD!$V$2:$V$2401,"",0)</f>
        <v/>
      </c>
      <c r="S547">
        <f>A547</f>
        <v/>
      </c>
      <c r="T547">
        <f>J547</f>
        <v/>
      </c>
      <c r="U547">
        <f>K547</f>
        <v/>
      </c>
      <c r="V547" s="14">
        <f>IF($A547="","",MOD(ROW()-2,12)+1)</f>
        <v/>
      </c>
      <c r="W547">
        <f>L547</f>
        <v/>
      </c>
      <c r="X547" s="14">
        <f>IF(F547="","",F547)</f>
        <v/>
      </c>
      <c r="Y547" s="14">
        <f>IF(G547="","",G547)</f>
        <v/>
      </c>
      <c r="Z547">
        <f>M547</f>
        <v/>
      </c>
      <c r="AA547">
        <f>N547</f>
        <v/>
      </c>
      <c r="AB547" s="14">
        <f>IF(H547="","",H547)</f>
        <v/>
      </c>
      <c r="AC547">
        <f>O547</f>
        <v/>
      </c>
      <c r="AD547" s="14">
        <f>IF(I547="","",I547)</f>
        <v/>
      </c>
      <c r="AE547">
        <f>P547</f>
        <v/>
      </c>
      <c r="AH547">
        <f>IF(S547&lt;&gt;"",S547,AH546+900)</f>
        <v/>
      </c>
      <c r="AI547">
        <f>IF(T547&lt;&gt;"",T547,AI546)</f>
        <v/>
      </c>
      <c r="AJ547">
        <f>IF(U547&lt;&gt;"",U547,AJ546)</f>
        <v/>
      </c>
      <c r="AK547">
        <f>IF(W547&lt;&gt;"",W547,"")</f>
        <v/>
      </c>
      <c r="AL547" s="14">
        <f>IF(X547&lt;&gt;"",X547,"")</f>
        <v/>
      </c>
      <c r="AM547" s="14">
        <f>IF(Y547&lt;&gt;"",Y547,"")</f>
        <v/>
      </c>
      <c r="AN547" s="14">
        <f>IF(OR(AL547="",AM547=""),"",AL547-AM547)</f>
        <v/>
      </c>
      <c r="AO547">
        <f>IF(AN547="","",IF(AN547&gt;0,"Bullish","Bearish"))</f>
        <v/>
      </c>
      <c r="AP547">
        <f>IF(AO547="",AP546,AO547)</f>
        <v/>
      </c>
      <c r="AQ547" s="14">
        <f>IF(AB547&lt;&gt;"",AB547,"")</f>
        <v/>
      </c>
      <c r="AR547" s="14">
        <f>IF(AD547&lt;&gt;"",AD547,"")</f>
        <v/>
      </c>
      <c r="AS547">
        <f>IF(AS546+1=13,1,AS546+1)</f>
        <v/>
      </c>
      <c r="AT547">
        <f>IFERROR(IF(SLOPE($AQ$530:$AQ$541,$AS$530:$AS$541)&gt;0,MIN(3,ABS(SLOPE($AQ$530:$AQ$541,$AS$530:$AS$541))),IF(SLOPE($AQ$530:$AQ$541,$AS$530:$AS$541)&lt;-0.5,-0.5,0)),0)</f>
        <v/>
      </c>
      <c r="AU547">
        <f>IFERROR(IF(SLOPE($AR$530:$AR$541,$AS$530:$AS$541)&lt;0,MAX(-3,-ABS(SLOPE($AR$530:$AR$541,$AS$530:$AS$541))),IF(SLOPE($AR$530:$AR$541,$AS$530:$AS$541)&gt;0.5,0.5,0)),0)</f>
        <v/>
      </c>
      <c r="AV547">
        <f>($AQ$542+(AT547*(AS547-1)))</f>
        <v/>
      </c>
      <c r="AW547">
        <f>($AR$542+(AU547*(AS547-1)))</f>
        <v/>
      </c>
      <c r="AX547">
        <f>IF(AT547&gt;0,AV547+AT547,AV547)</f>
        <v/>
      </c>
      <c r="AY547">
        <f>IF(AU547&lt;0,AW547+AU547,AW547)</f>
        <v/>
      </c>
      <c r="BA547" s="14">
        <f>IFERROR(AX547-AQ547,"")</f>
        <v/>
      </c>
      <c r="BB547" s="14">
        <f>IFERROR(AY547-AR547,"")</f>
        <v/>
      </c>
      <c r="BD547">
        <f>AH547</f>
        <v/>
      </c>
      <c r="BE547">
        <f>AI547</f>
        <v/>
      </c>
      <c r="BF547">
        <f>AJ547</f>
        <v/>
      </c>
      <c r="BG547" s="14">
        <f>L547</f>
        <v/>
      </c>
      <c r="BH547" s="14">
        <f>IF(X547="","",X547)</f>
        <v/>
      </c>
      <c r="BI547" s="14">
        <f>IF(Y547="","",Y547)</f>
        <v/>
      </c>
      <c r="BJ547">
        <f>Z547</f>
        <v/>
      </c>
      <c r="BK547">
        <f>AA547</f>
        <v/>
      </c>
      <c r="BL547">
        <f>IFERROR(AX547,"")</f>
        <v/>
      </c>
      <c r="BM547">
        <f>IFERROR(AY547,"")</f>
        <v/>
      </c>
    </row>
    <row r="548" ht="14.25" customHeight="1">
      <c r="A548">
        <f>ALGLIB_SSA_XAUUSD!AA548</f>
        <v/>
      </c>
      <c r="B548">
        <f>IF($A548="","",INDEX(ALGLIB_SSA_XAUUSD!$B$2:$B$2401,MATCH($A548,ALGLIB_SSA_XAUUSD!$A$2:$A$2401,1)))</f>
        <v/>
      </c>
      <c r="C548">
        <f>IF($A548="","",INDEX(ALGLIB_SSA_XAUUSD!$C$2:$C$2401,MATCH($A548,ALGLIB_SSA_XAUUSD!$A$2:$A$2401,1)))</f>
        <v/>
      </c>
      <c r="D548" s="14">
        <f>IF($A548="","",INT((ROW()-2)/12)+1)</f>
        <v/>
      </c>
      <c r="E548" s="14">
        <f>IF(AND(E554&lt;&gt;"",D554=D542+1),E542+(E554-E542)*6/12,"")</f>
        <v/>
      </c>
      <c r="F548" s="14">
        <f>IF(AND(F554&lt;&gt;"",D554=D542+1),F542+(F554-F542)*6/12,"")</f>
        <v/>
      </c>
      <c r="G548" s="14">
        <f>IF(AND(G554&lt;&gt;"",D554=D542+1),G542+(G554-G542)*6/12,"")</f>
        <v/>
      </c>
      <c r="H548" s="14">
        <f>IF(AND(H554&lt;&gt;"",D554=D542+1),H542+(H554-H542)*6/12,"")</f>
        <v/>
      </c>
      <c r="I548" s="14">
        <f>IF(AND(L554&lt;&gt;"",D554=D542+1),I542+(I554-I542)*6/12,"")</f>
        <v/>
      </c>
      <c r="J548">
        <f>_xlfn.XLOOKUP($A548,ALGLIB_SSA_XAUUSD!$AA$2:$AA$2401,ALGLIB_SSA_XAUUSD!$P$2:$P$2401,"",0)</f>
        <v/>
      </c>
      <c r="K548">
        <f>_xlfn.XLOOKUP($A548,ALGLIB_SSA_XAUUSD!$AA$2:$AA$2401,ALGLIB_SSA_XAUUSD!$Q$2:$Q$2401,"",0)</f>
        <v/>
      </c>
      <c r="L548">
        <f>_xlfn.XLOOKUP($A548,ALGLIB_SSA_XAUUSD!$AA$2:$AA$2401,ALGLIB_SSA_XAUUSD!$R$2:$R$2401,"",0)</f>
        <v/>
      </c>
      <c r="M548">
        <f>_xlfn.XLOOKUP($A548,ALGLIB_SSA_XAUUSD!$AA$2:$AA$2401,ALGLIB_SSA_XAUUSD!$S$2:$S$2401,"",0)</f>
        <v/>
      </c>
      <c r="N548">
        <f>_xlfn.XLOOKUP($A548,ALGLIB_SSA_XAUUSD!$AA$2:$AA$2401,ALGLIB_SSA_XAUUSD!$T$2:$T$2401,"",0)</f>
        <v/>
      </c>
      <c r="O548">
        <f>_xlfn.XLOOKUP($A548,ALGLIB_SSA_XAUUSD!$AA$2:$AA$2401,ALGLIB_SSA_XAUUSD!$U$2:$U$2401,"",0)</f>
        <v/>
      </c>
      <c r="P548">
        <f>_xlfn.XLOOKUP($A548,ALGLIB_SSA_XAUUSD!$AA$2:$AA$2401,ALGLIB_SSA_XAUUSD!$V$2:$V$2401,"",0)</f>
        <v/>
      </c>
      <c r="S548">
        <f>A548</f>
        <v/>
      </c>
      <c r="T548">
        <f>J548</f>
        <v/>
      </c>
      <c r="U548">
        <f>K548</f>
        <v/>
      </c>
      <c r="V548" s="14">
        <f>IF($A548="","",MOD(ROW()-2,12)+1)</f>
        <v/>
      </c>
      <c r="W548">
        <f>L548</f>
        <v/>
      </c>
      <c r="X548" s="14">
        <f>IF(F548="","",F548)</f>
        <v/>
      </c>
      <c r="Y548" s="14">
        <f>IF(G548="","",G548)</f>
        <v/>
      </c>
      <c r="Z548">
        <f>M548</f>
        <v/>
      </c>
      <c r="AA548">
        <f>N548</f>
        <v/>
      </c>
      <c r="AB548" s="14">
        <f>IF(H548="","",H548)</f>
        <v/>
      </c>
      <c r="AC548">
        <f>O548</f>
        <v/>
      </c>
      <c r="AD548" s="14">
        <f>IF(I548="","",I548)</f>
        <v/>
      </c>
      <c r="AE548">
        <f>P548</f>
        <v/>
      </c>
      <c r="AH548">
        <f>IF(S548&lt;&gt;"",S548,AH547+900)</f>
        <v/>
      </c>
      <c r="AI548">
        <f>IF(T548&lt;&gt;"",T548,AI547)</f>
        <v/>
      </c>
      <c r="AJ548">
        <f>IF(U548&lt;&gt;"",U548,AJ547)</f>
        <v/>
      </c>
      <c r="AK548">
        <f>IF(W548&lt;&gt;"",W548,"")</f>
        <v/>
      </c>
      <c r="AL548" s="14">
        <f>IF(X548&lt;&gt;"",X548,"")</f>
        <v/>
      </c>
      <c r="AM548" s="14">
        <f>IF(Y548&lt;&gt;"",Y548,"")</f>
        <v/>
      </c>
      <c r="AN548" s="14">
        <f>IF(OR(AL548="",AM548=""),"",AL548-AM548)</f>
        <v/>
      </c>
      <c r="AO548">
        <f>IF(AN548="","",IF(AN548&gt;0,"Bullish","Bearish"))</f>
        <v/>
      </c>
      <c r="AP548">
        <f>IF(AO548="",AP547,AO548)</f>
        <v/>
      </c>
      <c r="AQ548" s="14">
        <f>IF(AB548&lt;&gt;"",AB548,"")</f>
        <v/>
      </c>
      <c r="AR548" s="14">
        <f>IF(AD548&lt;&gt;"",AD548,"")</f>
        <v/>
      </c>
      <c r="AS548">
        <f>IF(AS547+1=13,1,AS547+1)</f>
        <v/>
      </c>
      <c r="AT548">
        <f>IFERROR(IF(SLOPE($AQ$530:$AQ$541,$AS$530:$AS$541)&gt;0,MIN(3,ABS(SLOPE($AQ$530:$AQ$541,$AS$530:$AS$541))),IF(SLOPE($AQ$530:$AQ$541,$AS$530:$AS$541)&lt;-0.5,-0.5,0)),0)</f>
        <v/>
      </c>
      <c r="AU548">
        <f>IFERROR(IF(SLOPE($AR$530:$AR$541,$AS$530:$AS$541)&lt;0,MAX(-3,-ABS(SLOPE($AR$530:$AR$541,$AS$530:$AS$541))),IF(SLOPE($AR$530:$AR$541,$AS$530:$AS$541)&gt;0.5,0.5,0)),0)</f>
        <v/>
      </c>
      <c r="AV548">
        <f>($AQ$542+(AT548*(AS548-1)))</f>
        <v/>
      </c>
      <c r="AW548">
        <f>($AR$542+(AU548*(AS548-1)))</f>
        <v/>
      </c>
      <c r="AX548">
        <f>IF(AT548&gt;0,AV548+AT548,AV548)</f>
        <v/>
      </c>
      <c r="AY548">
        <f>IF(AU548&lt;0,AW548+AU548,AW548)</f>
        <v/>
      </c>
      <c r="BA548" s="14">
        <f>IFERROR(AX548-AQ548,"")</f>
        <v/>
      </c>
      <c r="BB548" s="14">
        <f>IFERROR(AY548-AR548,"")</f>
        <v/>
      </c>
      <c r="BD548">
        <f>AH548</f>
        <v/>
      </c>
      <c r="BE548">
        <f>AI548</f>
        <v/>
      </c>
      <c r="BF548">
        <f>AJ548</f>
        <v/>
      </c>
      <c r="BG548" s="14">
        <f>L548</f>
        <v/>
      </c>
      <c r="BH548" s="14">
        <f>IF(X548="","",X548)</f>
        <v/>
      </c>
      <c r="BI548" s="14">
        <f>IF(Y548="","",Y548)</f>
        <v/>
      </c>
      <c r="BJ548">
        <f>Z548</f>
        <v/>
      </c>
      <c r="BK548">
        <f>AA548</f>
        <v/>
      </c>
      <c r="BL548">
        <f>IFERROR(AX548,"")</f>
        <v/>
      </c>
      <c r="BM548">
        <f>IFERROR(AY548,"")</f>
        <v/>
      </c>
    </row>
    <row r="549" ht="14.25" customHeight="1">
      <c r="A549">
        <f>ALGLIB_SSA_XAUUSD!AA549</f>
        <v/>
      </c>
      <c r="B549">
        <f>IF($A549="","",INDEX(ALGLIB_SSA_XAUUSD!$B$2:$B$2401,MATCH($A549,ALGLIB_SSA_XAUUSD!$A$2:$A$2401,1)))</f>
        <v/>
      </c>
      <c r="C549">
        <f>IF($A549="","",INDEX(ALGLIB_SSA_XAUUSD!$C$2:$C$2401,MATCH($A549,ALGLIB_SSA_XAUUSD!$A$2:$A$2401,1)))</f>
        <v/>
      </c>
      <c r="D549" s="14">
        <f>IF($A549="","",INT((ROW()-2)/12)+1)</f>
        <v/>
      </c>
      <c r="E549" s="14">
        <f>IF(AND(E554&lt;&gt;"",D554=D542+1),E542+(E554-E542)*7/12,"")</f>
        <v/>
      </c>
      <c r="F549" s="14">
        <f>IF(AND(F554&lt;&gt;"",D554=D542+1),F542+(F554-F542)*7/12,"")</f>
        <v/>
      </c>
      <c r="G549" s="14">
        <f>IF(AND(G554&lt;&gt;"",D554=D542+1),G542+(G554-G542)*7/12,"")</f>
        <v/>
      </c>
      <c r="H549" s="14">
        <f>IF(AND(H554&lt;&gt;"",D554=D542+1),H542+(H554-H542)*7/12,"")</f>
        <v/>
      </c>
      <c r="I549" s="14">
        <f>IF(AND(L554&lt;&gt;"",D554=D542+1),I542+(I554-I542)*7/12,"")</f>
        <v/>
      </c>
      <c r="J549">
        <f>_xlfn.XLOOKUP($A549,ALGLIB_SSA_XAUUSD!$AA$2:$AA$2401,ALGLIB_SSA_XAUUSD!$P$2:$P$2401,"",0)</f>
        <v/>
      </c>
      <c r="K549">
        <f>_xlfn.XLOOKUP($A549,ALGLIB_SSA_XAUUSD!$AA$2:$AA$2401,ALGLIB_SSA_XAUUSD!$Q$2:$Q$2401,"",0)</f>
        <v/>
      </c>
      <c r="L549">
        <f>_xlfn.XLOOKUP($A549,ALGLIB_SSA_XAUUSD!$AA$2:$AA$2401,ALGLIB_SSA_XAUUSD!$R$2:$R$2401,"",0)</f>
        <v/>
      </c>
      <c r="M549">
        <f>_xlfn.XLOOKUP($A549,ALGLIB_SSA_XAUUSD!$AA$2:$AA$2401,ALGLIB_SSA_XAUUSD!$S$2:$S$2401,"",0)</f>
        <v/>
      </c>
      <c r="N549">
        <f>_xlfn.XLOOKUP($A549,ALGLIB_SSA_XAUUSD!$AA$2:$AA$2401,ALGLIB_SSA_XAUUSD!$T$2:$T$2401,"",0)</f>
        <v/>
      </c>
      <c r="O549">
        <f>_xlfn.XLOOKUP($A549,ALGLIB_SSA_XAUUSD!$AA$2:$AA$2401,ALGLIB_SSA_XAUUSD!$U$2:$U$2401,"",0)</f>
        <v/>
      </c>
      <c r="P549">
        <f>_xlfn.XLOOKUP($A549,ALGLIB_SSA_XAUUSD!$AA$2:$AA$2401,ALGLIB_SSA_XAUUSD!$V$2:$V$2401,"",0)</f>
        <v/>
      </c>
      <c r="S549">
        <f>A549</f>
        <v/>
      </c>
      <c r="T549">
        <f>J549</f>
        <v/>
      </c>
      <c r="U549">
        <f>K549</f>
        <v/>
      </c>
      <c r="V549" s="14">
        <f>IF($A549="","",MOD(ROW()-2,12)+1)</f>
        <v/>
      </c>
      <c r="W549">
        <f>L549</f>
        <v/>
      </c>
      <c r="X549" s="14">
        <f>IF(F549="","",F549)</f>
        <v/>
      </c>
      <c r="Y549" s="14">
        <f>IF(G549="","",G549)</f>
        <v/>
      </c>
      <c r="Z549">
        <f>M549</f>
        <v/>
      </c>
      <c r="AA549">
        <f>N549</f>
        <v/>
      </c>
      <c r="AB549" s="14">
        <f>IF(H549="","",H549)</f>
        <v/>
      </c>
      <c r="AC549">
        <f>O549</f>
        <v/>
      </c>
      <c r="AD549" s="14">
        <f>IF(I549="","",I549)</f>
        <v/>
      </c>
      <c r="AE549">
        <f>P549</f>
        <v/>
      </c>
      <c r="AH549">
        <f>IF(S549&lt;&gt;"",S549,AH548+900)</f>
        <v/>
      </c>
      <c r="AI549">
        <f>IF(T549&lt;&gt;"",T549,AI548)</f>
        <v/>
      </c>
      <c r="AJ549">
        <f>IF(U549&lt;&gt;"",U549,AJ548)</f>
        <v/>
      </c>
      <c r="AK549">
        <f>IF(W549&lt;&gt;"",W549,"")</f>
        <v/>
      </c>
      <c r="AL549" s="14">
        <f>IF(X549&lt;&gt;"",X549,"")</f>
        <v/>
      </c>
      <c r="AM549" s="14">
        <f>IF(Y549&lt;&gt;"",Y549,"")</f>
        <v/>
      </c>
      <c r="AN549" s="14">
        <f>IF(OR(AL549="",AM549=""),"",AL549-AM549)</f>
        <v/>
      </c>
      <c r="AO549">
        <f>IF(AN549="","",IF(AN549&gt;0,"Bullish","Bearish"))</f>
        <v/>
      </c>
      <c r="AP549">
        <f>IF(AO549="",AP548,AO549)</f>
        <v/>
      </c>
      <c r="AQ549" s="14">
        <f>IF(AB549&lt;&gt;"",AB549,"")</f>
        <v/>
      </c>
      <c r="AR549" s="14">
        <f>IF(AD549&lt;&gt;"",AD549,"")</f>
        <v/>
      </c>
      <c r="AS549">
        <f>IF(AS548+1=13,1,AS548+1)</f>
        <v/>
      </c>
      <c r="AT549">
        <f>IFERROR(IF(SLOPE($AQ$530:$AQ$541,$AS$530:$AS$541)&gt;0,MIN(3,ABS(SLOPE($AQ$530:$AQ$541,$AS$530:$AS$541))),IF(SLOPE($AQ$530:$AQ$541,$AS$530:$AS$541)&lt;-0.5,-0.5,0)),0)</f>
        <v/>
      </c>
      <c r="AU549">
        <f>IFERROR(IF(SLOPE($AR$530:$AR$541,$AS$530:$AS$541)&lt;0,MAX(-3,-ABS(SLOPE($AR$530:$AR$541,$AS$530:$AS$541))),IF(SLOPE($AR$530:$AR$541,$AS$530:$AS$541)&gt;0.5,0.5,0)),0)</f>
        <v/>
      </c>
      <c r="AV549">
        <f>($AQ$542+(AT549*(AS549-1)))</f>
        <v/>
      </c>
      <c r="AW549">
        <f>($AR$542+(AU549*(AS549-1)))</f>
        <v/>
      </c>
      <c r="AX549">
        <f>IF(AT549&gt;0,AV549+AT549,AV549)</f>
        <v/>
      </c>
      <c r="AY549">
        <f>IF(AU549&lt;0,AW549+AU549,AW549)</f>
        <v/>
      </c>
      <c r="BA549" s="14">
        <f>IFERROR(AX549-AQ549,"")</f>
        <v/>
      </c>
      <c r="BB549" s="14">
        <f>IFERROR(AY549-AR549,"")</f>
        <v/>
      </c>
      <c r="BD549">
        <f>AH549</f>
        <v/>
      </c>
      <c r="BE549">
        <f>AI549</f>
        <v/>
      </c>
      <c r="BF549">
        <f>AJ549</f>
        <v/>
      </c>
      <c r="BG549" s="14">
        <f>L549</f>
        <v/>
      </c>
      <c r="BH549" s="14">
        <f>IF(X549="","",X549)</f>
        <v/>
      </c>
      <c r="BI549" s="14">
        <f>IF(Y549="","",Y549)</f>
        <v/>
      </c>
      <c r="BJ549">
        <f>Z549</f>
        <v/>
      </c>
      <c r="BK549">
        <f>AA549</f>
        <v/>
      </c>
      <c r="BL549">
        <f>IFERROR(AX549,"")</f>
        <v/>
      </c>
      <c r="BM549">
        <f>IFERROR(AY549,"")</f>
        <v/>
      </c>
    </row>
    <row r="550" ht="14.25" customHeight="1">
      <c r="A550">
        <f>ALGLIB_SSA_XAUUSD!AA550</f>
        <v/>
      </c>
      <c r="B550">
        <f>IF($A550="","",INDEX(ALGLIB_SSA_XAUUSD!$B$2:$B$2401,MATCH($A550,ALGLIB_SSA_XAUUSD!$A$2:$A$2401,1)))</f>
        <v/>
      </c>
      <c r="C550">
        <f>IF($A550="","",INDEX(ALGLIB_SSA_XAUUSD!$C$2:$C$2401,MATCH($A550,ALGLIB_SSA_XAUUSD!$A$2:$A$2401,1)))</f>
        <v/>
      </c>
      <c r="D550" s="14">
        <f>IF($A550="","",INT((ROW()-2)/12)+1)</f>
        <v/>
      </c>
      <c r="E550" s="14">
        <f>IF(AND(E554&lt;&gt;"",D554=D542+1),E542+(E554-E542)*8/12,"")</f>
        <v/>
      </c>
      <c r="F550" s="14">
        <f>IF(AND(F554&lt;&gt;"",D554=D542+1),F542+(F554-F542)*8/12,"")</f>
        <v/>
      </c>
      <c r="G550" s="14">
        <f>IF(AND(G554&lt;&gt;"",D554=D542+1),G542+(G554-G542)*8/12,"")</f>
        <v/>
      </c>
      <c r="H550" s="14">
        <f>IF(AND(H554&lt;&gt;"",D554=D542+1),H542+(H554-H542)*8/12,"")</f>
        <v/>
      </c>
      <c r="I550" s="14">
        <f>IF(AND(L554&lt;&gt;"",D554=D542+1),I542+(I554-I542)*8/12,"")</f>
        <v/>
      </c>
      <c r="J550">
        <f>_xlfn.XLOOKUP($A550,ALGLIB_SSA_XAUUSD!$AA$2:$AA$2401,ALGLIB_SSA_XAUUSD!$P$2:$P$2401,"",0)</f>
        <v/>
      </c>
      <c r="K550">
        <f>_xlfn.XLOOKUP($A550,ALGLIB_SSA_XAUUSD!$AA$2:$AA$2401,ALGLIB_SSA_XAUUSD!$Q$2:$Q$2401,"",0)</f>
        <v/>
      </c>
      <c r="L550">
        <f>_xlfn.XLOOKUP($A550,ALGLIB_SSA_XAUUSD!$AA$2:$AA$2401,ALGLIB_SSA_XAUUSD!$R$2:$R$2401,"",0)</f>
        <v/>
      </c>
      <c r="M550">
        <f>_xlfn.XLOOKUP($A550,ALGLIB_SSA_XAUUSD!$AA$2:$AA$2401,ALGLIB_SSA_XAUUSD!$S$2:$S$2401,"",0)</f>
        <v/>
      </c>
      <c r="N550">
        <f>_xlfn.XLOOKUP($A550,ALGLIB_SSA_XAUUSD!$AA$2:$AA$2401,ALGLIB_SSA_XAUUSD!$T$2:$T$2401,"",0)</f>
        <v/>
      </c>
      <c r="O550">
        <f>_xlfn.XLOOKUP($A550,ALGLIB_SSA_XAUUSD!$AA$2:$AA$2401,ALGLIB_SSA_XAUUSD!$U$2:$U$2401,"",0)</f>
        <v/>
      </c>
      <c r="P550">
        <f>_xlfn.XLOOKUP($A550,ALGLIB_SSA_XAUUSD!$AA$2:$AA$2401,ALGLIB_SSA_XAUUSD!$V$2:$V$2401,"",0)</f>
        <v/>
      </c>
      <c r="S550">
        <f>A550</f>
        <v/>
      </c>
      <c r="T550">
        <f>J550</f>
        <v/>
      </c>
      <c r="U550">
        <f>K550</f>
        <v/>
      </c>
      <c r="V550" s="14">
        <f>IF($A550="","",MOD(ROW()-2,12)+1)</f>
        <v/>
      </c>
      <c r="W550">
        <f>L550</f>
        <v/>
      </c>
      <c r="X550" s="14">
        <f>IF(F550="","",F550)</f>
        <v/>
      </c>
      <c r="Y550" s="14">
        <f>IF(G550="","",G550)</f>
        <v/>
      </c>
      <c r="Z550">
        <f>M550</f>
        <v/>
      </c>
      <c r="AA550">
        <f>N550</f>
        <v/>
      </c>
      <c r="AB550" s="14">
        <f>IF(H550="","",H550)</f>
        <v/>
      </c>
      <c r="AC550">
        <f>O550</f>
        <v/>
      </c>
      <c r="AD550" s="14">
        <f>IF(I550="","",I550)</f>
        <v/>
      </c>
      <c r="AE550">
        <f>P550</f>
        <v/>
      </c>
      <c r="AH550">
        <f>IF(S550&lt;&gt;"",S550,AH549+900)</f>
        <v/>
      </c>
      <c r="AI550">
        <f>IF(T550&lt;&gt;"",T550,AI549)</f>
        <v/>
      </c>
      <c r="AJ550">
        <f>IF(U550&lt;&gt;"",U550,AJ549)</f>
        <v/>
      </c>
      <c r="AK550">
        <f>IF(W550&lt;&gt;"",W550,"")</f>
        <v/>
      </c>
      <c r="AL550" s="14">
        <f>IF(X550&lt;&gt;"",X550,"")</f>
        <v/>
      </c>
      <c r="AM550" s="14">
        <f>IF(Y550&lt;&gt;"",Y550,"")</f>
        <v/>
      </c>
      <c r="AN550" s="14">
        <f>IF(OR(AL550="",AM550=""),"",AL550-AM550)</f>
        <v/>
      </c>
      <c r="AO550">
        <f>IF(AN550="","",IF(AN550&gt;0,"Bullish","Bearish"))</f>
        <v/>
      </c>
      <c r="AP550">
        <f>IF(AO550="",AP549,AO550)</f>
        <v/>
      </c>
      <c r="AQ550" s="14">
        <f>IF(AB550&lt;&gt;"",AB550,"")</f>
        <v/>
      </c>
      <c r="AR550" s="14">
        <f>IF(AD550&lt;&gt;"",AD550,"")</f>
        <v/>
      </c>
      <c r="AS550">
        <f>IF(AS549+1=13,1,AS549+1)</f>
        <v/>
      </c>
      <c r="AT550">
        <f>IFERROR(IF(SLOPE($AQ$530:$AQ$541,$AS$530:$AS$541)&gt;0,MIN(3,ABS(SLOPE($AQ$530:$AQ$541,$AS$530:$AS$541))),IF(SLOPE($AQ$530:$AQ$541,$AS$530:$AS$541)&lt;-0.5,-0.5,0)),0)</f>
        <v/>
      </c>
      <c r="AU550">
        <f>IFERROR(IF(SLOPE($AR$530:$AR$541,$AS$530:$AS$541)&lt;0,MAX(-3,-ABS(SLOPE($AR$530:$AR$541,$AS$530:$AS$541))),IF(SLOPE($AR$530:$AR$541,$AS$530:$AS$541)&gt;0.5,0.5,0)),0)</f>
        <v/>
      </c>
      <c r="AV550">
        <f>($AQ$542+(AT550*(AS550-1)))</f>
        <v/>
      </c>
      <c r="AW550">
        <f>($AR$542+(AU550*(AS550-1)))</f>
        <v/>
      </c>
      <c r="AX550">
        <f>IF(AT550&gt;0,AV550+AT550,AV550)</f>
        <v/>
      </c>
      <c r="AY550">
        <f>IF(AU550&lt;0,AW550+AU550,AW550)</f>
        <v/>
      </c>
      <c r="BA550" s="14">
        <f>IFERROR(AX550-AQ550,"")</f>
        <v/>
      </c>
      <c r="BB550" s="14">
        <f>IFERROR(AY550-AR550,"")</f>
        <v/>
      </c>
      <c r="BD550">
        <f>AH550</f>
        <v/>
      </c>
      <c r="BE550">
        <f>AI550</f>
        <v/>
      </c>
      <c r="BF550">
        <f>AJ550</f>
        <v/>
      </c>
      <c r="BG550" s="14">
        <f>L550</f>
        <v/>
      </c>
      <c r="BH550" s="14">
        <f>IF(X550="","",X550)</f>
        <v/>
      </c>
      <c r="BI550" s="14">
        <f>IF(Y550="","",Y550)</f>
        <v/>
      </c>
      <c r="BJ550">
        <f>Z550</f>
        <v/>
      </c>
      <c r="BK550">
        <f>AA550</f>
        <v/>
      </c>
      <c r="BL550">
        <f>IFERROR(AX550,"")</f>
        <v/>
      </c>
      <c r="BM550">
        <f>IFERROR(AY550,"")</f>
        <v/>
      </c>
    </row>
    <row r="551" ht="14.25" customHeight="1">
      <c r="A551">
        <f>ALGLIB_SSA_XAUUSD!AA551</f>
        <v/>
      </c>
      <c r="B551">
        <f>IF($A551="","",INDEX(ALGLIB_SSA_XAUUSD!$B$2:$B$2401,MATCH($A551,ALGLIB_SSA_XAUUSD!$A$2:$A$2401,1)))</f>
        <v/>
      </c>
      <c r="C551">
        <f>IF($A551="","",INDEX(ALGLIB_SSA_XAUUSD!$C$2:$C$2401,MATCH($A551,ALGLIB_SSA_XAUUSD!$A$2:$A$2401,1)))</f>
        <v/>
      </c>
      <c r="D551" s="14">
        <f>IF($A551="","",INT((ROW()-2)/12)+1)</f>
        <v/>
      </c>
      <c r="E551" s="14">
        <f>IF(AND(E554&lt;&gt;"",D554=D542+1),E542+(E554-E542)*9/12,"")</f>
        <v/>
      </c>
      <c r="F551" s="14">
        <f>IF(AND(F554&lt;&gt;"",D554=D542+1),F542+(F554-F542)*9/12,"")</f>
        <v/>
      </c>
      <c r="G551" s="14">
        <f>IF(AND(G554&lt;&gt;"",D554=D542+1),G542+(G554-G542)*9/12,"")</f>
        <v/>
      </c>
      <c r="H551" s="14">
        <f>IF(AND(H554&lt;&gt;"",D554=D542+1),H542+(H554-H542)*9/12,"")</f>
        <v/>
      </c>
      <c r="I551" s="14">
        <f>IF(AND(L554&lt;&gt;"",D554=D542+1),I542+(I554-I542)*9/12,"")</f>
        <v/>
      </c>
      <c r="J551">
        <f>_xlfn.XLOOKUP($A551,ALGLIB_SSA_XAUUSD!$AA$2:$AA$2401,ALGLIB_SSA_XAUUSD!$P$2:$P$2401,"",0)</f>
        <v/>
      </c>
      <c r="K551">
        <f>_xlfn.XLOOKUP($A551,ALGLIB_SSA_XAUUSD!$AA$2:$AA$2401,ALGLIB_SSA_XAUUSD!$Q$2:$Q$2401,"",0)</f>
        <v/>
      </c>
      <c r="L551">
        <f>_xlfn.XLOOKUP($A551,ALGLIB_SSA_XAUUSD!$AA$2:$AA$2401,ALGLIB_SSA_XAUUSD!$R$2:$R$2401,"",0)</f>
        <v/>
      </c>
      <c r="M551">
        <f>_xlfn.XLOOKUP($A551,ALGLIB_SSA_XAUUSD!$AA$2:$AA$2401,ALGLIB_SSA_XAUUSD!$S$2:$S$2401,"",0)</f>
        <v/>
      </c>
      <c r="N551">
        <f>_xlfn.XLOOKUP($A551,ALGLIB_SSA_XAUUSD!$AA$2:$AA$2401,ALGLIB_SSA_XAUUSD!$T$2:$T$2401,"",0)</f>
        <v/>
      </c>
      <c r="O551">
        <f>_xlfn.XLOOKUP($A551,ALGLIB_SSA_XAUUSD!$AA$2:$AA$2401,ALGLIB_SSA_XAUUSD!$U$2:$U$2401,"",0)</f>
        <v/>
      </c>
      <c r="P551">
        <f>_xlfn.XLOOKUP($A551,ALGLIB_SSA_XAUUSD!$AA$2:$AA$2401,ALGLIB_SSA_XAUUSD!$V$2:$V$2401,"",0)</f>
        <v/>
      </c>
      <c r="S551">
        <f>A551</f>
        <v/>
      </c>
      <c r="T551">
        <f>J551</f>
        <v/>
      </c>
      <c r="U551">
        <f>K551</f>
        <v/>
      </c>
      <c r="V551" s="14">
        <f>IF($A551="","",MOD(ROW()-2,12)+1)</f>
        <v/>
      </c>
      <c r="W551">
        <f>L551</f>
        <v/>
      </c>
      <c r="X551" s="14">
        <f>IF(F551="","",F551)</f>
        <v/>
      </c>
      <c r="Y551" s="14">
        <f>IF(G551="","",G551)</f>
        <v/>
      </c>
      <c r="Z551">
        <f>M551</f>
        <v/>
      </c>
      <c r="AA551">
        <f>N551</f>
        <v/>
      </c>
      <c r="AB551" s="14">
        <f>IF(H551="","",H551)</f>
        <v/>
      </c>
      <c r="AC551">
        <f>O551</f>
        <v/>
      </c>
      <c r="AD551" s="14">
        <f>IF(I551="","",I551)</f>
        <v/>
      </c>
      <c r="AE551">
        <f>P551</f>
        <v/>
      </c>
      <c r="AH551">
        <f>IF(S551&lt;&gt;"",S551,AH550+900)</f>
        <v/>
      </c>
      <c r="AI551">
        <f>IF(T551&lt;&gt;"",T551,AI550)</f>
        <v/>
      </c>
      <c r="AJ551">
        <f>IF(U551&lt;&gt;"",U551,AJ550)</f>
        <v/>
      </c>
      <c r="AK551">
        <f>IF(W551&lt;&gt;"",W551,"")</f>
        <v/>
      </c>
      <c r="AL551" s="14">
        <f>IF(X551&lt;&gt;"",X551,"")</f>
        <v/>
      </c>
      <c r="AM551" s="14">
        <f>IF(Y551&lt;&gt;"",Y551,"")</f>
        <v/>
      </c>
      <c r="AN551" s="14">
        <f>IF(OR(AL551="",AM551=""),"",AL551-AM551)</f>
        <v/>
      </c>
      <c r="AO551">
        <f>IF(AN551="","",IF(AN551&gt;0,"Bullish","Bearish"))</f>
        <v/>
      </c>
      <c r="AP551">
        <f>IF(AO551="",AP550,AO551)</f>
        <v/>
      </c>
      <c r="AQ551" s="14">
        <f>IF(AB551&lt;&gt;"",AB551,"")</f>
        <v/>
      </c>
      <c r="AR551" s="14">
        <f>IF(AD551&lt;&gt;"",AD551,"")</f>
        <v/>
      </c>
      <c r="AS551">
        <f>IF(AS550+1=13,1,AS550+1)</f>
        <v/>
      </c>
      <c r="AT551">
        <f>IFERROR(IF(SLOPE($AQ$530:$AQ$541,$AS$530:$AS$541)&gt;0,MIN(3,ABS(SLOPE($AQ$530:$AQ$541,$AS$530:$AS$541))),IF(SLOPE($AQ$530:$AQ$541,$AS$530:$AS$541)&lt;-0.5,-0.5,0)),0)</f>
        <v/>
      </c>
      <c r="AU551">
        <f>IFERROR(IF(SLOPE($AR$530:$AR$541,$AS$530:$AS$541)&lt;0,MAX(-3,-ABS(SLOPE($AR$530:$AR$541,$AS$530:$AS$541))),IF(SLOPE($AR$530:$AR$541,$AS$530:$AS$541)&gt;0.5,0.5,0)),0)</f>
        <v/>
      </c>
      <c r="AV551">
        <f>($AQ$542+(AT551*(AS551-1)))</f>
        <v/>
      </c>
      <c r="AW551">
        <f>($AR$542+(AU551*(AS551-1)))</f>
        <v/>
      </c>
      <c r="AX551">
        <f>IF(AT551&gt;0,AV551+AT551,AV551)</f>
        <v/>
      </c>
      <c r="AY551">
        <f>IF(AU551&lt;0,AW551+AU551,AW551)</f>
        <v/>
      </c>
      <c r="BA551" s="14">
        <f>IFERROR(AX551-AQ551,"")</f>
        <v/>
      </c>
      <c r="BB551" s="14">
        <f>IFERROR(AY551-AR551,"")</f>
        <v/>
      </c>
      <c r="BD551">
        <f>AH551</f>
        <v/>
      </c>
      <c r="BE551">
        <f>AI551</f>
        <v/>
      </c>
      <c r="BF551">
        <f>AJ551</f>
        <v/>
      </c>
      <c r="BG551" s="14">
        <f>L551</f>
        <v/>
      </c>
      <c r="BH551" s="14">
        <f>IF(X551="","",X551)</f>
        <v/>
      </c>
      <c r="BI551" s="14">
        <f>IF(Y551="","",Y551)</f>
        <v/>
      </c>
      <c r="BJ551">
        <f>Z551</f>
        <v/>
      </c>
      <c r="BK551">
        <f>AA551</f>
        <v/>
      </c>
      <c r="BL551">
        <f>IFERROR(AX551,"")</f>
        <v/>
      </c>
      <c r="BM551">
        <f>IFERROR(AY551,"")</f>
        <v/>
      </c>
    </row>
    <row r="552" ht="14.25" customHeight="1">
      <c r="A552">
        <f>ALGLIB_SSA_XAUUSD!AA552</f>
        <v/>
      </c>
      <c r="B552">
        <f>IF($A552="","",INDEX(ALGLIB_SSA_XAUUSD!$B$2:$B$2401,MATCH($A552,ALGLIB_SSA_XAUUSD!$A$2:$A$2401,1)))</f>
        <v/>
      </c>
      <c r="C552">
        <f>IF($A552="","",INDEX(ALGLIB_SSA_XAUUSD!$C$2:$C$2401,MATCH($A552,ALGLIB_SSA_XAUUSD!$A$2:$A$2401,1)))</f>
        <v/>
      </c>
      <c r="D552" s="14">
        <f>IF($A552="","",INT((ROW()-2)/12)+1)</f>
        <v/>
      </c>
      <c r="E552" s="14">
        <f>IF(AND(E554&lt;&gt;"",D554=D542+1),E542+(E554-E542)*10/12,"")</f>
        <v/>
      </c>
      <c r="F552" s="14">
        <f>IF(AND(F554&lt;&gt;"",D554=D542+1),F542+(F554-F542)*10/12,"")</f>
        <v/>
      </c>
      <c r="G552" s="14">
        <f>IF(AND(G554&lt;&gt;"",D554=D542+1),G542+(G554-G542)*10/12,"")</f>
        <v/>
      </c>
      <c r="H552" s="14">
        <f>IF(AND(H554&lt;&gt;"",D554=D542+1),H542+(H554-H542)*10/12,"")</f>
        <v/>
      </c>
      <c r="I552" s="14">
        <f>IF(AND(L554&lt;&gt;"",D554=D542+1),I542+(I554-I542)*10/12,"")</f>
        <v/>
      </c>
      <c r="J552">
        <f>_xlfn.XLOOKUP($A552,ALGLIB_SSA_XAUUSD!$AA$2:$AA$2401,ALGLIB_SSA_XAUUSD!$P$2:$P$2401,"",0)</f>
        <v/>
      </c>
      <c r="K552">
        <f>_xlfn.XLOOKUP($A552,ALGLIB_SSA_XAUUSD!$AA$2:$AA$2401,ALGLIB_SSA_XAUUSD!$Q$2:$Q$2401,"",0)</f>
        <v/>
      </c>
      <c r="L552">
        <f>_xlfn.XLOOKUP($A552,ALGLIB_SSA_XAUUSD!$AA$2:$AA$2401,ALGLIB_SSA_XAUUSD!$R$2:$R$2401,"",0)</f>
        <v/>
      </c>
      <c r="M552">
        <f>_xlfn.XLOOKUP($A552,ALGLIB_SSA_XAUUSD!$AA$2:$AA$2401,ALGLIB_SSA_XAUUSD!$S$2:$S$2401,"",0)</f>
        <v/>
      </c>
      <c r="N552">
        <f>_xlfn.XLOOKUP($A552,ALGLIB_SSA_XAUUSD!$AA$2:$AA$2401,ALGLIB_SSA_XAUUSD!$T$2:$T$2401,"",0)</f>
        <v/>
      </c>
      <c r="O552">
        <f>_xlfn.XLOOKUP($A552,ALGLIB_SSA_XAUUSD!$AA$2:$AA$2401,ALGLIB_SSA_XAUUSD!$U$2:$U$2401,"",0)</f>
        <v/>
      </c>
      <c r="P552">
        <f>_xlfn.XLOOKUP($A552,ALGLIB_SSA_XAUUSD!$AA$2:$AA$2401,ALGLIB_SSA_XAUUSD!$V$2:$V$2401,"",0)</f>
        <v/>
      </c>
      <c r="S552">
        <f>A552</f>
        <v/>
      </c>
      <c r="T552">
        <f>J552</f>
        <v/>
      </c>
      <c r="U552">
        <f>K552</f>
        <v/>
      </c>
      <c r="V552" s="14">
        <f>IF($A552="","",MOD(ROW()-2,12)+1)</f>
        <v/>
      </c>
      <c r="W552">
        <f>L552</f>
        <v/>
      </c>
      <c r="X552" s="14">
        <f>IF(F552="","",F552)</f>
        <v/>
      </c>
      <c r="Y552" s="14">
        <f>IF(G552="","",G552)</f>
        <v/>
      </c>
      <c r="Z552">
        <f>M552</f>
        <v/>
      </c>
      <c r="AA552">
        <f>N552</f>
        <v/>
      </c>
      <c r="AB552" s="14">
        <f>IF(H552="","",H552)</f>
        <v/>
      </c>
      <c r="AC552">
        <f>O552</f>
        <v/>
      </c>
      <c r="AD552" s="14">
        <f>IF(I552="","",I552)</f>
        <v/>
      </c>
      <c r="AE552">
        <f>P552</f>
        <v/>
      </c>
      <c r="AH552">
        <f>IF(S552&lt;&gt;"",S552,AH551+900)</f>
        <v/>
      </c>
      <c r="AI552">
        <f>IF(T552&lt;&gt;"",T552,AI551)</f>
        <v/>
      </c>
      <c r="AJ552">
        <f>IF(U552&lt;&gt;"",U552,AJ551)</f>
        <v/>
      </c>
      <c r="AK552">
        <f>IF(W552&lt;&gt;"",W552,"")</f>
        <v/>
      </c>
      <c r="AL552" s="14">
        <f>IF(X552&lt;&gt;"",X552,"")</f>
        <v/>
      </c>
      <c r="AM552" s="14">
        <f>IF(Y552&lt;&gt;"",Y552,"")</f>
        <v/>
      </c>
      <c r="AN552" s="14">
        <f>IF(OR(AL552="",AM552=""),"",AL552-AM552)</f>
        <v/>
      </c>
      <c r="AO552">
        <f>IF(AN552="","",IF(AN552&gt;0,"Bullish","Bearish"))</f>
        <v/>
      </c>
      <c r="AP552">
        <f>IF(AO552="",AP551,AO552)</f>
        <v/>
      </c>
      <c r="AQ552" s="14">
        <f>IF(AB552&lt;&gt;"",AB552,"")</f>
        <v/>
      </c>
      <c r="AR552" s="14">
        <f>IF(AD552&lt;&gt;"",AD552,"")</f>
        <v/>
      </c>
      <c r="AS552">
        <f>IF(AS551+1=13,1,AS551+1)</f>
        <v/>
      </c>
      <c r="AT552">
        <f>IFERROR(IF(SLOPE($AQ$530:$AQ$541,$AS$530:$AS$541)&gt;0,MIN(3,ABS(SLOPE($AQ$530:$AQ$541,$AS$530:$AS$541))),IF(SLOPE($AQ$530:$AQ$541,$AS$530:$AS$541)&lt;-0.5,-0.5,0)),0)</f>
        <v/>
      </c>
      <c r="AU552">
        <f>IFERROR(IF(SLOPE($AR$530:$AR$541,$AS$530:$AS$541)&lt;0,MAX(-3,-ABS(SLOPE($AR$530:$AR$541,$AS$530:$AS$541))),IF(SLOPE($AR$530:$AR$541,$AS$530:$AS$541)&gt;0.5,0.5,0)),0)</f>
        <v/>
      </c>
      <c r="AV552">
        <f>($AQ$542+(AT552*(AS552-1)))</f>
        <v/>
      </c>
      <c r="AW552">
        <f>($AR$542+(AU552*(AS552-1)))</f>
        <v/>
      </c>
      <c r="AX552">
        <f>IF(AT552&gt;0,AV552+AT552,AV552)</f>
        <v/>
      </c>
      <c r="AY552">
        <f>IF(AU552&lt;0,AW552+AU552,AW552)</f>
        <v/>
      </c>
      <c r="BA552" s="14">
        <f>IFERROR(AX552-AQ552,"")</f>
        <v/>
      </c>
      <c r="BB552" s="14">
        <f>IFERROR(AY552-AR552,"")</f>
        <v/>
      </c>
      <c r="BD552">
        <f>AH552</f>
        <v/>
      </c>
      <c r="BE552">
        <f>AI552</f>
        <v/>
      </c>
      <c r="BF552">
        <f>AJ552</f>
        <v/>
      </c>
      <c r="BG552" s="14">
        <f>L552</f>
        <v/>
      </c>
      <c r="BH552" s="14">
        <f>IF(X552="","",X552)</f>
        <v/>
      </c>
      <c r="BI552" s="14">
        <f>IF(Y552="","",Y552)</f>
        <v/>
      </c>
      <c r="BJ552">
        <f>Z552</f>
        <v/>
      </c>
      <c r="BK552">
        <f>AA552</f>
        <v/>
      </c>
      <c r="BL552">
        <f>IFERROR(AX552,"")</f>
        <v/>
      </c>
      <c r="BM552">
        <f>IFERROR(AY552,"")</f>
        <v/>
      </c>
    </row>
    <row r="553" ht="14.25" customHeight="1">
      <c r="A553">
        <f>ALGLIB_SSA_XAUUSD!AA553</f>
        <v/>
      </c>
      <c r="B553">
        <f>IF($A553="","",INDEX(ALGLIB_SSA_XAUUSD!$B$2:$B$2401,MATCH($A553,ALGLIB_SSA_XAUUSD!$A$2:$A$2401,1)))</f>
        <v/>
      </c>
      <c r="C553">
        <f>IF($A553="","",INDEX(ALGLIB_SSA_XAUUSD!$C$2:$C$2401,MATCH($A553,ALGLIB_SSA_XAUUSD!$A$2:$A$2401,1)))</f>
        <v/>
      </c>
      <c r="D553" s="14">
        <f>IF($A553="","",INT((ROW()-2)/12)+1)</f>
        <v/>
      </c>
      <c r="E553" s="14">
        <f>IF(AND(E554&lt;&gt;"",D554=D542+1),E542+(E554-E542)*11/12,"")</f>
        <v/>
      </c>
      <c r="F553" s="14">
        <f>IF(AND(F554&lt;&gt;"",D554=D542+1),F542+(F554-F542)*11/12,"")</f>
        <v/>
      </c>
      <c r="G553" s="14">
        <f>IF(AND(G554&lt;&gt;"",D554=D542+1),G542+(G554-G542)*11/12,"")</f>
        <v/>
      </c>
      <c r="H553" s="14">
        <f>IF(AND(H554&lt;&gt;"",D554=D542+1),H542+(H554-H542)*11/12,"")</f>
        <v/>
      </c>
      <c r="I553" s="14">
        <f>IF(AND(L554&lt;&gt;"",D554=D542+1),I542+(I554-I542)*11/12,"")</f>
        <v/>
      </c>
      <c r="J553">
        <f>_xlfn.XLOOKUP($A553,ALGLIB_SSA_XAUUSD!$AA$2:$AA$2401,ALGLIB_SSA_XAUUSD!$P$2:$P$2401,"",0)</f>
        <v/>
      </c>
      <c r="K553">
        <f>_xlfn.XLOOKUP($A553,ALGLIB_SSA_XAUUSD!$AA$2:$AA$2401,ALGLIB_SSA_XAUUSD!$Q$2:$Q$2401,"",0)</f>
        <v/>
      </c>
      <c r="L553">
        <f>_xlfn.XLOOKUP($A553,ALGLIB_SSA_XAUUSD!$AA$2:$AA$2401,ALGLIB_SSA_XAUUSD!$R$2:$R$2401,"",0)</f>
        <v/>
      </c>
      <c r="M553">
        <f>_xlfn.XLOOKUP($A553,ALGLIB_SSA_XAUUSD!$AA$2:$AA$2401,ALGLIB_SSA_XAUUSD!$S$2:$S$2401,"",0)</f>
        <v/>
      </c>
      <c r="N553">
        <f>_xlfn.XLOOKUP($A553,ALGLIB_SSA_XAUUSD!$AA$2:$AA$2401,ALGLIB_SSA_XAUUSD!$T$2:$T$2401,"",0)</f>
        <v/>
      </c>
      <c r="O553">
        <f>_xlfn.XLOOKUP($A553,ALGLIB_SSA_XAUUSD!$AA$2:$AA$2401,ALGLIB_SSA_XAUUSD!$U$2:$U$2401,"",0)</f>
        <v/>
      </c>
      <c r="P553">
        <f>_xlfn.XLOOKUP($A553,ALGLIB_SSA_XAUUSD!$AA$2:$AA$2401,ALGLIB_SSA_XAUUSD!$V$2:$V$2401,"",0)</f>
        <v/>
      </c>
      <c r="S553">
        <f>A553</f>
        <v/>
      </c>
      <c r="T553">
        <f>J553</f>
        <v/>
      </c>
      <c r="U553">
        <f>K553</f>
        <v/>
      </c>
      <c r="V553" s="14">
        <f>IF($A553="","",MOD(ROW()-2,12)+1)</f>
        <v/>
      </c>
      <c r="W553">
        <f>L553</f>
        <v/>
      </c>
      <c r="X553" s="14">
        <f>IF(F553="","",F553)</f>
        <v/>
      </c>
      <c r="Y553" s="14">
        <f>IF(G553="","",G553)</f>
        <v/>
      </c>
      <c r="Z553">
        <f>M553</f>
        <v/>
      </c>
      <c r="AA553">
        <f>N553</f>
        <v/>
      </c>
      <c r="AB553" s="14">
        <f>IF(H553="","",H553)</f>
        <v/>
      </c>
      <c r="AC553">
        <f>O553</f>
        <v/>
      </c>
      <c r="AD553" s="14">
        <f>IF(I553="","",I553)</f>
        <v/>
      </c>
      <c r="AE553">
        <f>P553</f>
        <v/>
      </c>
      <c r="AH553">
        <f>IF(S553&lt;&gt;"",S553,AH552+900)</f>
        <v/>
      </c>
      <c r="AI553">
        <f>IF(T553&lt;&gt;"",T553,AI552)</f>
        <v/>
      </c>
      <c r="AJ553">
        <f>IF(U553&lt;&gt;"",U553,AJ552)</f>
        <v/>
      </c>
      <c r="AK553">
        <f>IF(W553&lt;&gt;"",W553,"")</f>
        <v/>
      </c>
      <c r="AL553" s="14">
        <f>IF(X553&lt;&gt;"",X553,"")</f>
        <v/>
      </c>
      <c r="AM553" s="14">
        <f>IF(Y553&lt;&gt;"",Y553,"")</f>
        <v/>
      </c>
      <c r="AN553" s="14">
        <f>IF(OR(AL553="",AM553=""),"",AL553-AM553)</f>
        <v/>
      </c>
      <c r="AO553">
        <f>IF(AN553="","",IF(AN553&gt;0,"Bullish","Bearish"))</f>
        <v/>
      </c>
      <c r="AP553">
        <f>IF(AO553="",AP552,AO553)</f>
        <v/>
      </c>
      <c r="AQ553" s="14">
        <f>IF(AB553&lt;&gt;"",AB553,"")</f>
        <v/>
      </c>
      <c r="AR553" s="14">
        <f>IF(AD553&lt;&gt;"",AD553,"")</f>
        <v/>
      </c>
      <c r="AS553">
        <f>IF(AS552+1=13,1,AS552+1)</f>
        <v/>
      </c>
      <c r="AT553">
        <f>IFERROR(IF(SLOPE($AQ$530:$AQ$541,$AS$530:$AS$541)&gt;0,MIN(3,ABS(SLOPE($AQ$530:$AQ$541,$AS$530:$AS$541))),IF(SLOPE($AQ$530:$AQ$541,$AS$530:$AS$541)&lt;-0.5,-0.5,0)),0)</f>
        <v/>
      </c>
      <c r="AU553">
        <f>IFERROR(IF(SLOPE($AR$530:$AR$541,$AS$530:$AS$541)&lt;0,MAX(-3,-ABS(SLOPE($AR$530:$AR$541,$AS$530:$AS$541))),IF(SLOPE($AR$530:$AR$541,$AS$530:$AS$541)&gt;0.5,0.5,0)),0)</f>
        <v/>
      </c>
      <c r="AV553">
        <f>($AQ$542+(AT553*(AS553-1)))</f>
        <v/>
      </c>
      <c r="AW553">
        <f>($AR$542+(AU553*(AS553-1)))</f>
        <v/>
      </c>
      <c r="AX553">
        <f>IF(AT553&gt;0,AV553+AT553,AV553)</f>
        <v/>
      </c>
      <c r="AY553">
        <f>IF(AU553&lt;0,AW553+AU553,AW553)</f>
        <v/>
      </c>
      <c r="BA553" s="14">
        <f>IFERROR(AX553-AQ553,"")</f>
        <v/>
      </c>
      <c r="BB553" s="14">
        <f>IFERROR(AY553-AR553,"")</f>
        <v/>
      </c>
      <c r="BD553">
        <f>AH553</f>
        <v/>
      </c>
      <c r="BE553">
        <f>AI553</f>
        <v/>
      </c>
      <c r="BF553">
        <f>AJ553</f>
        <v/>
      </c>
      <c r="BG553" s="14">
        <f>L553</f>
        <v/>
      </c>
      <c r="BH553" s="14">
        <f>IF(X553="","",X553)</f>
        <v/>
      </c>
      <c r="BI553" s="14">
        <f>IF(Y553="","",Y553)</f>
        <v/>
      </c>
      <c r="BJ553">
        <f>Z553</f>
        <v/>
      </c>
      <c r="BK553">
        <f>AA553</f>
        <v/>
      </c>
      <c r="BL553">
        <f>IFERROR(AX553,"")</f>
        <v/>
      </c>
      <c r="BM553">
        <f>IFERROR(AY553,"")</f>
        <v/>
      </c>
    </row>
    <row r="554" ht="14.25" customHeight="1">
      <c r="A554">
        <f>ALGLIB_SSA_XAUUSD!AA554</f>
        <v/>
      </c>
      <c r="B554">
        <f>IF($A554="","",INDEX(ALGLIB_SSA_XAUUSD!$B$2:$B$2401,MATCH($A554,ALGLIB_SSA_XAUUSD!$A$2:$A$2401,1)))</f>
        <v/>
      </c>
      <c r="C554">
        <f>IF($A554="","",INDEX(ALGLIB_SSA_XAUUSD!$C$2:$C$2401,MATCH($A554,ALGLIB_SSA_XAUUSD!$A$2:$A$2401,1)))</f>
        <v/>
      </c>
      <c r="D554" s="14">
        <f>IF($A554="","",INT((ROW()-2)/12)+1)</f>
        <v/>
      </c>
      <c r="E554" s="14">
        <f>IF($A554="","",INDEX(ALGLIB_SSA_XAUUSD!$D$2:$D$2401,MATCH($A554,ALGLIB_SSA_XAUUSD!$A$2:$A$2401,1)))</f>
        <v/>
      </c>
      <c r="F554" s="14">
        <f>IF($A554="","",INDEX(ALGLIB_SSA_XAUUSD!$E$2:$E$2401,MATCH($A554,ALGLIB_SSA_XAUUSD!$A$2:$A$2401,1)))</f>
        <v/>
      </c>
      <c r="G554" s="14">
        <f>IF($A554="","",INDEX(ALGLIB_SSA_XAUUSD!$F$2:$F$2401,MATCH($A554,ALGLIB_SSA_XAUUSD!$A$2:$A$2401,1)))</f>
        <v/>
      </c>
      <c r="H554" s="14">
        <f>IF($A554="","",INDEX(ALGLIB_SSA_XAUUSD!$G$2:$G$2401,MATCH($A554,ALGLIB_SSA_XAUUSD!$A$2:$A$2401,1)))</f>
        <v/>
      </c>
      <c r="I554" s="14">
        <f>IF($A554="","",INDEX(ALGLIB_SSA_XAUUSD!$H$2:$H$2401,MATCH($A554,ALGLIB_SSA_XAUUSD!$A$2:$A$2401,1)))</f>
        <v/>
      </c>
      <c r="J554">
        <f>_xlfn.XLOOKUP($A554,ALGLIB_SSA_XAUUSD!$AA$2:$AA$2401,ALGLIB_SSA_XAUUSD!$P$2:$P$2401,"",0)</f>
        <v/>
      </c>
      <c r="K554">
        <f>_xlfn.XLOOKUP($A554,ALGLIB_SSA_XAUUSD!$AA$2:$AA$2401,ALGLIB_SSA_XAUUSD!$Q$2:$Q$2401,"",0)</f>
        <v/>
      </c>
      <c r="L554">
        <f>_xlfn.XLOOKUP($A554,ALGLIB_SSA_XAUUSD!$AA$2:$AA$2401,ALGLIB_SSA_XAUUSD!$R$2:$R$2401,"",0)</f>
        <v/>
      </c>
      <c r="M554">
        <f>_xlfn.XLOOKUP($A554,ALGLIB_SSA_XAUUSD!$AA$2:$AA$2401,ALGLIB_SSA_XAUUSD!$S$2:$S$2401,"",0)</f>
        <v/>
      </c>
      <c r="N554">
        <f>_xlfn.XLOOKUP($A554,ALGLIB_SSA_XAUUSD!$AA$2:$AA$2401,ALGLIB_SSA_XAUUSD!$T$2:$T$2401,"",0)</f>
        <v/>
      </c>
      <c r="O554">
        <f>_xlfn.XLOOKUP($A554,ALGLIB_SSA_XAUUSD!$AA$2:$AA$2401,ALGLIB_SSA_XAUUSD!$U$2:$U$2401,"",0)</f>
        <v/>
      </c>
      <c r="P554">
        <f>_xlfn.XLOOKUP($A554,ALGLIB_SSA_XAUUSD!$AA$2:$AA$2401,ALGLIB_SSA_XAUUSD!$V$2:$V$2401,"",0)</f>
        <v/>
      </c>
      <c r="S554">
        <f>A554</f>
        <v/>
      </c>
      <c r="T554">
        <f>J554</f>
        <v/>
      </c>
      <c r="U554">
        <f>K554</f>
        <v/>
      </c>
      <c r="V554" s="14">
        <f>IF($A554="","",MOD(ROW()-2,12)+1)</f>
        <v/>
      </c>
      <c r="W554">
        <f>L554</f>
        <v/>
      </c>
      <c r="X554" s="14">
        <f>IF(F554="","",F554)</f>
        <v/>
      </c>
      <c r="Y554" s="14">
        <f>IF(G554="","",G554)</f>
        <v/>
      </c>
      <c r="Z554">
        <f>M554</f>
        <v/>
      </c>
      <c r="AA554">
        <f>N554</f>
        <v/>
      </c>
      <c r="AB554" s="14">
        <f>IF(H554="","",H554)</f>
        <v/>
      </c>
      <c r="AC554">
        <f>O554</f>
        <v/>
      </c>
      <c r="AD554" s="14">
        <f>IF(I554="","",I554)</f>
        <v/>
      </c>
      <c r="AE554">
        <f>P554</f>
        <v/>
      </c>
      <c r="AH554">
        <f>IF(S554&lt;&gt;"",S554,AH553+900)</f>
        <v/>
      </c>
      <c r="AI554">
        <f>IF(T554&lt;&gt;"",T554,AI553)</f>
        <v/>
      </c>
      <c r="AJ554">
        <f>IF(U554&lt;&gt;"",U554,AJ553)</f>
        <v/>
      </c>
      <c r="AK554">
        <f>IF(W554&lt;&gt;"",W554,"")</f>
        <v/>
      </c>
      <c r="AL554" s="14">
        <f>IF(X554&lt;&gt;"",X554,"")</f>
        <v/>
      </c>
      <c r="AM554" s="14">
        <f>IF(Y554&lt;&gt;"",Y554,"")</f>
        <v/>
      </c>
      <c r="AN554" s="14">
        <f>IF(OR(AL554="",AM554=""),"",AL554-AM554)</f>
        <v/>
      </c>
      <c r="AO554">
        <f>IF(AN554="","",IF(AN554&gt;0,"Bullish","Bearish"))</f>
        <v/>
      </c>
      <c r="AP554">
        <f>IF(AO554="",AP553,AO554)</f>
        <v/>
      </c>
      <c r="AQ554" s="14">
        <f>IF(AB554&lt;&gt;"",AB554,"")</f>
        <v/>
      </c>
      <c r="AR554" s="14">
        <f>IF(AD554&lt;&gt;"",AD554,"")</f>
        <v/>
      </c>
      <c r="AS554">
        <f>IF(AS553+1=13,1,AS553+1)</f>
        <v/>
      </c>
      <c r="AT554">
        <f>IFERROR(IF(SLOPE($AQ$542:$AQ$553,$AS$542:$AS$553)&gt;0,MIN(3,ABS(SLOPE($AQ$542:$AQ$553,$AS$542:$AS$553))),IF(SLOPE($AQ$542:$AQ$553,$AS$542:$AS$553)&lt;-0.5,-0.5,0)),0)</f>
        <v/>
      </c>
      <c r="AU554">
        <f>IFERROR(IF(SLOPE($AR$542:$AR$553,$AS$542:$AS$553)&lt;0,MAX(-3,-ABS(SLOPE($AR$542:$AR$553,$AS$542:$AS$553))),IF(SLOPE($AR$542:$AR$553,$AS$542:$AS$553)&gt;0.5,0.5,0)),0)</f>
        <v/>
      </c>
      <c r="AV554">
        <f>($AQ$554+(AT554*(AS554-1)))</f>
        <v/>
      </c>
      <c r="AW554">
        <f>($AR$554+(AU554*(AS554-1)))</f>
        <v/>
      </c>
      <c r="AX554">
        <f>IF(AT554&gt;0,AV554+AT554,AV554)</f>
        <v/>
      </c>
      <c r="AY554">
        <f>IF(AU554&lt;0,AW554+AU554,AW554)</f>
        <v/>
      </c>
      <c r="BA554" s="14">
        <f>IFERROR(AX554-AQ554,"")</f>
        <v/>
      </c>
      <c r="BB554" s="14">
        <f>IFERROR(AY554-AR554,"")</f>
        <v/>
      </c>
      <c r="BD554">
        <f>AH554</f>
        <v/>
      </c>
      <c r="BE554">
        <f>AI554</f>
        <v/>
      </c>
      <c r="BF554">
        <f>AJ554</f>
        <v/>
      </c>
      <c r="BG554" s="14">
        <f>L554</f>
        <v/>
      </c>
      <c r="BH554" s="14">
        <f>IF(X554="","",X554)</f>
        <v/>
      </c>
      <c r="BI554" s="14">
        <f>IF(Y554="","",Y554)</f>
        <v/>
      </c>
      <c r="BJ554">
        <f>Z554</f>
        <v/>
      </c>
      <c r="BK554">
        <f>AA554</f>
        <v/>
      </c>
      <c r="BL554">
        <f>IFERROR(AX554,"")</f>
        <v/>
      </c>
      <c r="BM554">
        <f>IFERROR(AY554,"")</f>
        <v/>
      </c>
    </row>
    <row r="555" ht="14.25" customHeight="1">
      <c r="A555">
        <f>ALGLIB_SSA_XAUUSD!AA555</f>
        <v/>
      </c>
      <c r="B555">
        <f>IF($A555="","",INDEX(ALGLIB_SSA_XAUUSD!$B$2:$B$2401,MATCH($A555,ALGLIB_SSA_XAUUSD!$A$2:$A$2401,1)))</f>
        <v/>
      </c>
      <c r="C555">
        <f>IF($A555="","",INDEX(ALGLIB_SSA_XAUUSD!$C$2:$C$2401,MATCH($A555,ALGLIB_SSA_XAUUSD!$A$2:$A$2401,1)))</f>
        <v/>
      </c>
      <c r="D555" s="14">
        <f>IF($A555="","",INT((ROW()-2)/12)+1)</f>
        <v/>
      </c>
      <c r="E555" s="14">
        <f>IF(AND(E566&lt;&gt;"",D566=D554+1),E554+(E566-E554)*1/12,"")</f>
        <v/>
      </c>
      <c r="F555" s="14">
        <f>IF(AND(F566&lt;&gt;"",D566=D554+1),F554+(F566-F554)*1/12,"")</f>
        <v/>
      </c>
      <c r="G555" s="14">
        <f>IF(AND(G566&lt;&gt;"",D566=D554+1),G554+(G566-G554)*1/12,"")</f>
        <v/>
      </c>
      <c r="H555" s="14">
        <f>IF(AND(H566&lt;&gt;"",D566=D554+1),H554+(H566-H554)*1/12,"")</f>
        <v/>
      </c>
      <c r="I555" s="14">
        <f>IF(AND(L566&lt;&gt;"",D566=D554+1),I554+(I566-I554)*1/12,"")</f>
        <v/>
      </c>
      <c r="J555">
        <f>_xlfn.XLOOKUP($A555,ALGLIB_SSA_XAUUSD!$AA$2:$AA$2401,ALGLIB_SSA_XAUUSD!$P$2:$P$2401,"",0)</f>
        <v/>
      </c>
      <c r="K555">
        <f>_xlfn.XLOOKUP($A555,ALGLIB_SSA_XAUUSD!$AA$2:$AA$2401,ALGLIB_SSA_XAUUSD!$Q$2:$Q$2401,"",0)</f>
        <v/>
      </c>
      <c r="L555">
        <f>_xlfn.XLOOKUP($A555,ALGLIB_SSA_XAUUSD!$AA$2:$AA$2401,ALGLIB_SSA_XAUUSD!$R$2:$R$2401,"",0)</f>
        <v/>
      </c>
      <c r="M555">
        <f>_xlfn.XLOOKUP($A555,ALGLIB_SSA_XAUUSD!$AA$2:$AA$2401,ALGLIB_SSA_XAUUSD!$S$2:$S$2401,"",0)</f>
        <v/>
      </c>
      <c r="N555">
        <f>_xlfn.XLOOKUP($A555,ALGLIB_SSA_XAUUSD!$AA$2:$AA$2401,ALGLIB_SSA_XAUUSD!$T$2:$T$2401,"",0)</f>
        <v/>
      </c>
      <c r="O555">
        <f>_xlfn.XLOOKUP($A555,ALGLIB_SSA_XAUUSD!$AA$2:$AA$2401,ALGLIB_SSA_XAUUSD!$U$2:$U$2401,"",0)</f>
        <v/>
      </c>
      <c r="P555">
        <f>_xlfn.XLOOKUP($A555,ALGLIB_SSA_XAUUSD!$AA$2:$AA$2401,ALGLIB_SSA_XAUUSD!$V$2:$V$2401,"",0)</f>
        <v/>
      </c>
      <c r="S555">
        <f>A555</f>
        <v/>
      </c>
      <c r="T555">
        <f>J555</f>
        <v/>
      </c>
      <c r="U555">
        <f>K555</f>
        <v/>
      </c>
      <c r="V555" s="14">
        <f>IF($A555="","",MOD(ROW()-2,12)+1)</f>
        <v/>
      </c>
      <c r="W555">
        <f>L555</f>
        <v/>
      </c>
      <c r="X555" s="14">
        <f>IF(F555="","",F555)</f>
        <v/>
      </c>
      <c r="Y555" s="14">
        <f>IF(G555="","",G555)</f>
        <v/>
      </c>
      <c r="Z555">
        <f>M555</f>
        <v/>
      </c>
      <c r="AA555">
        <f>N555</f>
        <v/>
      </c>
      <c r="AB555" s="14">
        <f>IF(H555="","",H555)</f>
        <v/>
      </c>
      <c r="AC555">
        <f>O555</f>
        <v/>
      </c>
      <c r="AD555" s="14">
        <f>IF(I555="","",I555)</f>
        <v/>
      </c>
      <c r="AE555">
        <f>P555</f>
        <v/>
      </c>
      <c r="AH555">
        <f>IF(S555&lt;&gt;"",S555,AH554+900)</f>
        <v/>
      </c>
      <c r="AI555">
        <f>IF(T555&lt;&gt;"",T555,AI554)</f>
        <v/>
      </c>
      <c r="AJ555">
        <f>IF(U555&lt;&gt;"",U555,AJ554)</f>
        <v/>
      </c>
      <c r="AK555">
        <f>IF(W555&lt;&gt;"",W555,"")</f>
        <v/>
      </c>
      <c r="AL555" s="14">
        <f>IF(X555&lt;&gt;"",X555,"")</f>
        <v/>
      </c>
      <c r="AM555" s="14">
        <f>IF(Y555&lt;&gt;"",Y555,"")</f>
        <v/>
      </c>
      <c r="AN555" s="14">
        <f>IF(OR(AL555="",AM555=""),"",AL555-AM555)</f>
        <v/>
      </c>
      <c r="AO555">
        <f>IF(AN555="","",IF(AN555&gt;0,"Bullish","Bearish"))</f>
        <v/>
      </c>
      <c r="AP555">
        <f>IF(AO555="",AP554,AO555)</f>
        <v/>
      </c>
      <c r="AQ555" s="14">
        <f>IF(AB555&lt;&gt;"",AB555,"")</f>
        <v/>
      </c>
      <c r="AR555" s="14">
        <f>IF(AD555&lt;&gt;"",AD555,"")</f>
        <v/>
      </c>
      <c r="AS555">
        <f>IF(AS554+1=13,1,AS554+1)</f>
        <v/>
      </c>
      <c r="AT555">
        <f>IFERROR(IF(SLOPE($AQ$542:$AQ$553,$AS$542:$AS$553)&gt;0,MIN(3,ABS(SLOPE($AQ$542:$AQ$553,$AS$542:$AS$553))),IF(SLOPE($AQ$542:$AQ$553,$AS$542:$AS$553)&lt;-0.5,-0.5,0)),0)</f>
        <v/>
      </c>
      <c r="AU555">
        <f>IFERROR(IF(SLOPE($AR$542:$AR$553,$AS$542:$AS$553)&lt;0,MAX(-3,-ABS(SLOPE($AR$542:$AR$553,$AS$542:$AS$553))),IF(SLOPE($AR$542:$AR$553,$AS$542:$AS$553)&gt;0.5,0.5,0)),0)</f>
        <v/>
      </c>
      <c r="AV555">
        <f>($AQ$554+(AT555*(AS555-1)))</f>
        <v/>
      </c>
      <c r="AW555">
        <f>($AR$554+(AU555*(AS555-1)))</f>
        <v/>
      </c>
      <c r="AX555">
        <f>IF(AT555&gt;0,AV555+AT555,AV555)</f>
        <v/>
      </c>
      <c r="AY555">
        <f>IF(AU555&lt;0,AW555+AU555,AW555)</f>
        <v/>
      </c>
      <c r="BA555" s="14">
        <f>IFERROR(AX555-AQ555,"")</f>
        <v/>
      </c>
      <c r="BB555" s="14">
        <f>IFERROR(AY555-AR555,"")</f>
        <v/>
      </c>
      <c r="BD555">
        <f>AH555</f>
        <v/>
      </c>
      <c r="BE555">
        <f>AI555</f>
        <v/>
      </c>
      <c r="BF555">
        <f>AJ555</f>
        <v/>
      </c>
      <c r="BG555" s="14">
        <f>L555</f>
        <v/>
      </c>
      <c r="BH555" s="14">
        <f>IF(X555="","",X555)</f>
        <v/>
      </c>
      <c r="BI555" s="14">
        <f>IF(Y555="","",Y555)</f>
        <v/>
      </c>
      <c r="BJ555">
        <f>Z555</f>
        <v/>
      </c>
      <c r="BK555">
        <f>AA555</f>
        <v/>
      </c>
      <c r="BL555">
        <f>IFERROR(AX555,"")</f>
        <v/>
      </c>
      <c r="BM555">
        <f>IFERROR(AY555,"")</f>
        <v/>
      </c>
    </row>
    <row r="556" ht="14.25" customHeight="1">
      <c r="A556">
        <f>ALGLIB_SSA_XAUUSD!AA556</f>
        <v/>
      </c>
      <c r="B556">
        <f>IF($A556="","",INDEX(ALGLIB_SSA_XAUUSD!$B$2:$B$2401,MATCH($A556,ALGLIB_SSA_XAUUSD!$A$2:$A$2401,1)))</f>
        <v/>
      </c>
      <c r="C556">
        <f>IF($A556="","",INDEX(ALGLIB_SSA_XAUUSD!$C$2:$C$2401,MATCH($A556,ALGLIB_SSA_XAUUSD!$A$2:$A$2401,1)))</f>
        <v/>
      </c>
      <c r="D556" s="14">
        <f>IF($A556="","",INT((ROW()-2)/12)+1)</f>
        <v/>
      </c>
      <c r="E556" s="14">
        <f>IF(AND(E566&lt;&gt;"",D566=D554+1),E554+(E566-E554)*2/12,"")</f>
        <v/>
      </c>
      <c r="F556" s="14">
        <f>IF(AND(F566&lt;&gt;"",D566=D554+1),F554+(F566-F554)*2/12,"")</f>
        <v/>
      </c>
      <c r="G556" s="14">
        <f>IF(AND(G566&lt;&gt;"",D566=D554+1),G554+(G566-G554)*2/12,"")</f>
        <v/>
      </c>
      <c r="H556" s="14">
        <f>IF(AND(H566&lt;&gt;"",D566=D554+1),H554+(H566-H554)*2/12,"")</f>
        <v/>
      </c>
      <c r="I556" s="14">
        <f>IF(AND(L566&lt;&gt;"",D566=D554+1),I554+(I566-I554)*2/12,"")</f>
        <v/>
      </c>
      <c r="J556">
        <f>_xlfn.XLOOKUP($A556,ALGLIB_SSA_XAUUSD!$AA$2:$AA$2401,ALGLIB_SSA_XAUUSD!$P$2:$P$2401,"",0)</f>
        <v/>
      </c>
      <c r="K556">
        <f>_xlfn.XLOOKUP($A556,ALGLIB_SSA_XAUUSD!$AA$2:$AA$2401,ALGLIB_SSA_XAUUSD!$Q$2:$Q$2401,"",0)</f>
        <v/>
      </c>
      <c r="L556">
        <f>_xlfn.XLOOKUP($A556,ALGLIB_SSA_XAUUSD!$AA$2:$AA$2401,ALGLIB_SSA_XAUUSD!$R$2:$R$2401,"",0)</f>
        <v/>
      </c>
      <c r="M556">
        <f>_xlfn.XLOOKUP($A556,ALGLIB_SSA_XAUUSD!$AA$2:$AA$2401,ALGLIB_SSA_XAUUSD!$S$2:$S$2401,"",0)</f>
        <v/>
      </c>
      <c r="N556">
        <f>_xlfn.XLOOKUP($A556,ALGLIB_SSA_XAUUSD!$AA$2:$AA$2401,ALGLIB_SSA_XAUUSD!$T$2:$T$2401,"",0)</f>
        <v/>
      </c>
      <c r="O556">
        <f>_xlfn.XLOOKUP($A556,ALGLIB_SSA_XAUUSD!$AA$2:$AA$2401,ALGLIB_SSA_XAUUSD!$U$2:$U$2401,"",0)</f>
        <v/>
      </c>
      <c r="P556">
        <f>_xlfn.XLOOKUP($A556,ALGLIB_SSA_XAUUSD!$AA$2:$AA$2401,ALGLIB_SSA_XAUUSD!$V$2:$V$2401,"",0)</f>
        <v/>
      </c>
      <c r="S556">
        <f>A556</f>
        <v/>
      </c>
      <c r="T556">
        <f>J556</f>
        <v/>
      </c>
      <c r="U556">
        <f>K556</f>
        <v/>
      </c>
      <c r="V556" s="14">
        <f>IF($A556="","",MOD(ROW()-2,12)+1)</f>
        <v/>
      </c>
      <c r="W556">
        <f>L556</f>
        <v/>
      </c>
      <c r="X556" s="14">
        <f>IF(F556="","",F556)</f>
        <v/>
      </c>
      <c r="Y556" s="14">
        <f>IF(G556="","",G556)</f>
        <v/>
      </c>
      <c r="Z556">
        <f>M556</f>
        <v/>
      </c>
      <c r="AA556">
        <f>N556</f>
        <v/>
      </c>
      <c r="AB556" s="14">
        <f>IF(H556="","",H556)</f>
        <v/>
      </c>
      <c r="AC556">
        <f>O556</f>
        <v/>
      </c>
      <c r="AD556" s="14">
        <f>IF(I556="","",I556)</f>
        <v/>
      </c>
      <c r="AE556">
        <f>P556</f>
        <v/>
      </c>
      <c r="AH556">
        <f>IF(S556&lt;&gt;"",S556,AH555+900)</f>
        <v/>
      </c>
      <c r="AI556">
        <f>IF(T556&lt;&gt;"",T556,AI555)</f>
        <v/>
      </c>
      <c r="AJ556">
        <f>IF(U556&lt;&gt;"",U556,AJ555)</f>
        <v/>
      </c>
      <c r="AK556">
        <f>IF(W556&lt;&gt;"",W556,"")</f>
        <v/>
      </c>
      <c r="AL556" s="14">
        <f>IF(X556&lt;&gt;"",X556,"")</f>
        <v/>
      </c>
      <c r="AM556" s="14">
        <f>IF(Y556&lt;&gt;"",Y556,"")</f>
        <v/>
      </c>
      <c r="AN556" s="14">
        <f>IF(OR(AL556="",AM556=""),"",AL556-AM556)</f>
        <v/>
      </c>
      <c r="AO556">
        <f>IF(AN556="","",IF(AN556&gt;0,"Bullish","Bearish"))</f>
        <v/>
      </c>
      <c r="AP556">
        <f>IF(AO556="",AP555,AO556)</f>
        <v/>
      </c>
      <c r="AQ556" s="14">
        <f>IF(AB556&lt;&gt;"",AB556,"")</f>
        <v/>
      </c>
      <c r="AR556" s="14">
        <f>IF(AD556&lt;&gt;"",AD556,"")</f>
        <v/>
      </c>
      <c r="AS556">
        <f>IF(AS555+1=13,1,AS555+1)</f>
        <v/>
      </c>
      <c r="AT556">
        <f>IFERROR(IF(SLOPE($AQ$542:$AQ$553,$AS$542:$AS$553)&gt;0,MIN(3,ABS(SLOPE($AQ$542:$AQ$553,$AS$542:$AS$553))),IF(SLOPE($AQ$542:$AQ$553,$AS$542:$AS$553)&lt;-0.5,-0.5,0)),0)</f>
        <v/>
      </c>
      <c r="AU556">
        <f>IFERROR(IF(SLOPE($AR$542:$AR$553,$AS$542:$AS$553)&lt;0,MAX(-3,-ABS(SLOPE($AR$542:$AR$553,$AS$542:$AS$553))),IF(SLOPE($AR$542:$AR$553,$AS$542:$AS$553)&gt;0.5,0.5,0)),0)</f>
        <v/>
      </c>
      <c r="AV556">
        <f>($AQ$554+(AT556*(AS556-1)))</f>
        <v/>
      </c>
      <c r="AW556">
        <f>($AR$554+(AU556*(AS556-1)))</f>
        <v/>
      </c>
      <c r="AX556">
        <f>IF(AT556&gt;0,AV556+AT556,AV556)</f>
        <v/>
      </c>
      <c r="AY556">
        <f>IF(AU556&lt;0,AW556+AU556,AW556)</f>
        <v/>
      </c>
      <c r="BA556" s="14">
        <f>IFERROR(AX556-AQ556,"")</f>
        <v/>
      </c>
      <c r="BB556" s="14">
        <f>IFERROR(AY556-AR556,"")</f>
        <v/>
      </c>
      <c r="BD556">
        <f>AH556</f>
        <v/>
      </c>
      <c r="BE556">
        <f>AI556</f>
        <v/>
      </c>
      <c r="BF556">
        <f>AJ556</f>
        <v/>
      </c>
      <c r="BG556" s="14">
        <f>L556</f>
        <v/>
      </c>
      <c r="BH556" s="14">
        <f>IF(X556="","",X556)</f>
        <v/>
      </c>
      <c r="BI556" s="14">
        <f>IF(Y556="","",Y556)</f>
        <v/>
      </c>
      <c r="BJ556">
        <f>Z556</f>
        <v/>
      </c>
      <c r="BK556">
        <f>AA556</f>
        <v/>
      </c>
      <c r="BL556">
        <f>IFERROR(AX556,"")</f>
        <v/>
      </c>
      <c r="BM556">
        <f>IFERROR(AY556,"")</f>
        <v/>
      </c>
    </row>
    <row r="557" ht="14.25" customHeight="1">
      <c r="A557">
        <f>ALGLIB_SSA_XAUUSD!AA557</f>
        <v/>
      </c>
      <c r="B557">
        <f>IF($A557="","",INDEX(ALGLIB_SSA_XAUUSD!$B$2:$B$2401,MATCH($A557,ALGLIB_SSA_XAUUSD!$A$2:$A$2401,1)))</f>
        <v/>
      </c>
      <c r="C557">
        <f>IF($A557="","",INDEX(ALGLIB_SSA_XAUUSD!$C$2:$C$2401,MATCH($A557,ALGLIB_SSA_XAUUSD!$A$2:$A$2401,1)))</f>
        <v/>
      </c>
      <c r="D557" s="14">
        <f>IF($A557="","",INT((ROW()-2)/12)+1)</f>
        <v/>
      </c>
      <c r="E557" s="14">
        <f>IF(AND(E566&lt;&gt;"",D566=D554+1),E554+(E566-E554)*3/12,"")</f>
        <v/>
      </c>
      <c r="F557" s="14">
        <f>IF(AND(F566&lt;&gt;"",D566=D554+1),F554+(F566-F554)*3/12,"")</f>
        <v/>
      </c>
      <c r="G557" s="14">
        <f>IF(AND(G566&lt;&gt;"",D566=D554+1),G554+(G566-G554)*3/12,"")</f>
        <v/>
      </c>
      <c r="H557" s="14">
        <f>IF(AND(H566&lt;&gt;"",D566=D554+1),H554+(H566-H554)*3/12,"")</f>
        <v/>
      </c>
      <c r="I557" s="14">
        <f>IF(AND(L566&lt;&gt;"",D566=D554+1),I554+(I566-I554)*3/12,"")</f>
        <v/>
      </c>
      <c r="J557">
        <f>_xlfn.XLOOKUP($A557,ALGLIB_SSA_XAUUSD!$AA$2:$AA$2401,ALGLIB_SSA_XAUUSD!$P$2:$P$2401,"",0)</f>
        <v/>
      </c>
      <c r="K557">
        <f>_xlfn.XLOOKUP($A557,ALGLIB_SSA_XAUUSD!$AA$2:$AA$2401,ALGLIB_SSA_XAUUSD!$Q$2:$Q$2401,"",0)</f>
        <v/>
      </c>
      <c r="L557">
        <f>_xlfn.XLOOKUP($A557,ALGLIB_SSA_XAUUSD!$AA$2:$AA$2401,ALGLIB_SSA_XAUUSD!$R$2:$R$2401,"",0)</f>
        <v/>
      </c>
      <c r="M557">
        <f>_xlfn.XLOOKUP($A557,ALGLIB_SSA_XAUUSD!$AA$2:$AA$2401,ALGLIB_SSA_XAUUSD!$S$2:$S$2401,"",0)</f>
        <v/>
      </c>
      <c r="N557">
        <f>_xlfn.XLOOKUP($A557,ALGLIB_SSA_XAUUSD!$AA$2:$AA$2401,ALGLIB_SSA_XAUUSD!$T$2:$T$2401,"",0)</f>
        <v/>
      </c>
      <c r="O557">
        <f>_xlfn.XLOOKUP($A557,ALGLIB_SSA_XAUUSD!$AA$2:$AA$2401,ALGLIB_SSA_XAUUSD!$U$2:$U$2401,"",0)</f>
        <v/>
      </c>
      <c r="P557">
        <f>_xlfn.XLOOKUP($A557,ALGLIB_SSA_XAUUSD!$AA$2:$AA$2401,ALGLIB_SSA_XAUUSD!$V$2:$V$2401,"",0)</f>
        <v/>
      </c>
      <c r="S557">
        <f>A557</f>
        <v/>
      </c>
      <c r="T557">
        <f>J557</f>
        <v/>
      </c>
      <c r="U557">
        <f>K557</f>
        <v/>
      </c>
      <c r="V557" s="14">
        <f>IF($A557="","",MOD(ROW()-2,12)+1)</f>
        <v/>
      </c>
      <c r="W557">
        <f>L557</f>
        <v/>
      </c>
      <c r="X557" s="14">
        <f>IF(F557="","",F557)</f>
        <v/>
      </c>
      <c r="Y557" s="14">
        <f>IF(G557="","",G557)</f>
        <v/>
      </c>
      <c r="Z557">
        <f>M557</f>
        <v/>
      </c>
      <c r="AA557">
        <f>N557</f>
        <v/>
      </c>
      <c r="AB557" s="14">
        <f>IF(H557="","",H557)</f>
        <v/>
      </c>
      <c r="AC557">
        <f>O557</f>
        <v/>
      </c>
      <c r="AD557" s="14">
        <f>IF(I557="","",I557)</f>
        <v/>
      </c>
      <c r="AE557">
        <f>P557</f>
        <v/>
      </c>
      <c r="AH557">
        <f>IF(S557&lt;&gt;"",S557,AH556+900)</f>
        <v/>
      </c>
      <c r="AI557">
        <f>IF(T557&lt;&gt;"",T557,AI556)</f>
        <v/>
      </c>
      <c r="AJ557">
        <f>IF(U557&lt;&gt;"",U557,AJ556)</f>
        <v/>
      </c>
      <c r="AK557">
        <f>IF(W557&lt;&gt;"",W557,"")</f>
        <v/>
      </c>
      <c r="AL557" s="14">
        <f>IF(X557&lt;&gt;"",X557,"")</f>
        <v/>
      </c>
      <c r="AM557" s="14">
        <f>IF(Y557&lt;&gt;"",Y557,"")</f>
        <v/>
      </c>
      <c r="AN557" s="14">
        <f>IF(OR(AL557="",AM557=""),"",AL557-AM557)</f>
        <v/>
      </c>
      <c r="AO557">
        <f>IF(AN557="","",IF(AN557&gt;0,"Bullish","Bearish"))</f>
        <v/>
      </c>
      <c r="AP557">
        <f>IF(AO557="",AP556,AO557)</f>
        <v/>
      </c>
      <c r="AQ557" s="14">
        <f>IF(AB557&lt;&gt;"",AB557,"")</f>
        <v/>
      </c>
      <c r="AR557" s="14">
        <f>IF(AD557&lt;&gt;"",AD557,"")</f>
        <v/>
      </c>
      <c r="AS557">
        <f>IF(AS556+1=13,1,AS556+1)</f>
        <v/>
      </c>
      <c r="AT557">
        <f>IFERROR(IF(SLOPE($AQ$542:$AQ$553,$AS$542:$AS$553)&gt;0,MIN(3,ABS(SLOPE($AQ$542:$AQ$553,$AS$542:$AS$553))),IF(SLOPE($AQ$542:$AQ$553,$AS$542:$AS$553)&lt;-0.5,-0.5,0)),0)</f>
        <v/>
      </c>
      <c r="AU557">
        <f>IFERROR(IF(SLOPE($AR$542:$AR$553,$AS$542:$AS$553)&lt;0,MAX(-3,-ABS(SLOPE($AR$542:$AR$553,$AS$542:$AS$553))),IF(SLOPE($AR$542:$AR$553,$AS$542:$AS$553)&gt;0.5,0.5,0)),0)</f>
        <v/>
      </c>
      <c r="AV557">
        <f>($AQ$554+(AT557*(AS557-1)))</f>
        <v/>
      </c>
      <c r="AW557">
        <f>($AR$554+(AU557*(AS557-1)))</f>
        <v/>
      </c>
      <c r="AX557">
        <f>IF(AT557&gt;0,AV557+AT557,AV557)</f>
        <v/>
      </c>
      <c r="AY557">
        <f>IF(AU557&lt;0,AW557+AU557,AW557)</f>
        <v/>
      </c>
      <c r="BA557" s="14">
        <f>IFERROR(AX557-AQ557,"")</f>
        <v/>
      </c>
      <c r="BB557" s="14">
        <f>IFERROR(AY557-AR557,"")</f>
        <v/>
      </c>
      <c r="BD557">
        <f>AH557</f>
        <v/>
      </c>
      <c r="BE557">
        <f>AI557</f>
        <v/>
      </c>
      <c r="BF557">
        <f>AJ557</f>
        <v/>
      </c>
      <c r="BG557" s="14">
        <f>L557</f>
        <v/>
      </c>
      <c r="BH557" s="14">
        <f>IF(X557="","",X557)</f>
        <v/>
      </c>
      <c r="BI557" s="14">
        <f>IF(Y557="","",Y557)</f>
        <v/>
      </c>
      <c r="BJ557">
        <f>Z557</f>
        <v/>
      </c>
      <c r="BK557">
        <f>AA557</f>
        <v/>
      </c>
      <c r="BL557">
        <f>IFERROR(AX557,"")</f>
        <v/>
      </c>
      <c r="BM557">
        <f>IFERROR(AY557,"")</f>
        <v/>
      </c>
    </row>
    <row r="558" ht="14.25" customHeight="1">
      <c r="A558">
        <f>ALGLIB_SSA_XAUUSD!AA558</f>
        <v/>
      </c>
      <c r="B558">
        <f>IF($A558="","",INDEX(ALGLIB_SSA_XAUUSD!$B$2:$B$2401,MATCH($A558,ALGLIB_SSA_XAUUSD!$A$2:$A$2401,1)))</f>
        <v/>
      </c>
      <c r="C558">
        <f>IF($A558="","",INDEX(ALGLIB_SSA_XAUUSD!$C$2:$C$2401,MATCH($A558,ALGLIB_SSA_XAUUSD!$A$2:$A$2401,1)))</f>
        <v/>
      </c>
      <c r="D558" s="14">
        <f>IF($A558="","",INT((ROW()-2)/12)+1)</f>
        <v/>
      </c>
      <c r="E558" s="14">
        <f>IF(AND(E566&lt;&gt;"",D566=D554+1),E554+(E566-E554)*4/12,"")</f>
        <v/>
      </c>
      <c r="F558" s="14">
        <f>IF(AND(F566&lt;&gt;"",D566=D554+1),F554+(F566-F554)*4/12,"")</f>
        <v/>
      </c>
      <c r="G558" s="14">
        <f>IF(AND(G566&lt;&gt;"",D566=D554+1),G554+(G566-G554)*4/12,"")</f>
        <v/>
      </c>
      <c r="H558" s="14">
        <f>IF(AND(H566&lt;&gt;"",D566=D554+1),H554+(H566-H554)*4/12,"")</f>
        <v/>
      </c>
      <c r="I558" s="14">
        <f>IF(AND(L566&lt;&gt;"",D566=D554+1),I554+(I566-I554)*4/12,"")</f>
        <v/>
      </c>
      <c r="J558">
        <f>_xlfn.XLOOKUP($A558,ALGLIB_SSA_XAUUSD!$AA$2:$AA$2401,ALGLIB_SSA_XAUUSD!$P$2:$P$2401,"",0)</f>
        <v/>
      </c>
      <c r="K558">
        <f>_xlfn.XLOOKUP($A558,ALGLIB_SSA_XAUUSD!$AA$2:$AA$2401,ALGLIB_SSA_XAUUSD!$Q$2:$Q$2401,"",0)</f>
        <v/>
      </c>
      <c r="L558">
        <f>_xlfn.XLOOKUP($A558,ALGLIB_SSA_XAUUSD!$AA$2:$AA$2401,ALGLIB_SSA_XAUUSD!$R$2:$R$2401,"",0)</f>
        <v/>
      </c>
      <c r="M558">
        <f>_xlfn.XLOOKUP($A558,ALGLIB_SSA_XAUUSD!$AA$2:$AA$2401,ALGLIB_SSA_XAUUSD!$S$2:$S$2401,"",0)</f>
        <v/>
      </c>
      <c r="N558">
        <f>_xlfn.XLOOKUP($A558,ALGLIB_SSA_XAUUSD!$AA$2:$AA$2401,ALGLIB_SSA_XAUUSD!$T$2:$T$2401,"",0)</f>
        <v/>
      </c>
      <c r="O558">
        <f>_xlfn.XLOOKUP($A558,ALGLIB_SSA_XAUUSD!$AA$2:$AA$2401,ALGLIB_SSA_XAUUSD!$U$2:$U$2401,"",0)</f>
        <v/>
      </c>
      <c r="P558">
        <f>_xlfn.XLOOKUP($A558,ALGLIB_SSA_XAUUSD!$AA$2:$AA$2401,ALGLIB_SSA_XAUUSD!$V$2:$V$2401,"",0)</f>
        <v/>
      </c>
      <c r="S558">
        <f>A558</f>
        <v/>
      </c>
      <c r="T558">
        <f>J558</f>
        <v/>
      </c>
      <c r="U558">
        <f>K558</f>
        <v/>
      </c>
      <c r="V558" s="14">
        <f>IF($A558="","",MOD(ROW()-2,12)+1)</f>
        <v/>
      </c>
      <c r="W558">
        <f>L558</f>
        <v/>
      </c>
      <c r="X558" s="14">
        <f>IF(F558="","",F558)</f>
        <v/>
      </c>
      <c r="Y558" s="14">
        <f>IF(G558="","",G558)</f>
        <v/>
      </c>
      <c r="Z558">
        <f>M558</f>
        <v/>
      </c>
      <c r="AA558">
        <f>N558</f>
        <v/>
      </c>
      <c r="AB558" s="14">
        <f>IF(H558="","",H558)</f>
        <v/>
      </c>
      <c r="AC558">
        <f>O558</f>
        <v/>
      </c>
      <c r="AD558" s="14">
        <f>IF(I558="","",I558)</f>
        <v/>
      </c>
      <c r="AE558">
        <f>P558</f>
        <v/>
      </c>
      <c r="AH558">
        <f>IF(S558&lt;&gt;"",S558,AH557+900)</f>
        <v/>
      </c>
      <c r="AI558">
        <f>IF(T558&lt;&gt;"",T558,AI557)</f>
        <v/>
      </c>
      <c r="AJ558">
        <f>IF(U558&lt;&gt;"",U558,AJ557)</f>
        <v/>
      </c>
      <c r="AK558">
        <f>IF(W558&lt;&gt;"",W558,"")</f>
        <v/>
      </c>
      <c r="AL558" s="14">
        <f>IF(X558&lt;&gt;"",X558,"")</f>
        <v/>
      </c>
      <c r="AM558" s="14">
        <f>IF(Y558&lt;&gt;"",Y558,"")</f>
        <v/>
      </c>
      <c r="AN558" s="14">
        <f>IF(OR(AL558="",AM558=""),"",AL558-AM558)</f>
        <v/>
      </c>
      <c r="AO558">
        <f>IF(AN558="","",IF(AN558&gt;0,"Bullish","Bearish"))</f>
        <v/>
      </c>
      <c r="AP558">
        <f>IF(AO558="",AP557,AO558)</f>
        <v/>
      </c>
      <c r="AQ558" s="14">
        <f>IF(AB558&lt;&gt;"",AB558,"")</f>
        <v/>
      </c>
      <c r="AR558" s="14">
        <f>IF(AD558&lt;&gt;"",AD558,"")</f>
        <v/>
      </c>
      <c r="AS558">
        <f>IF(AS557+1=13,1,AS557+1)</f>
        <v/>
      </c>
      <c r="AT558">
        <f>IFERROR(IF(SLOPE($AQ$542:$AQ$553,$AS$542:$AS$553)&gt;0,MIN(3,ABS(SLOPE($AQ$542:$AQ$553,$AS$542:$AS$553))),IF(SLOPE($AQ$542:$AQ$553,$AS$542:$AS$553)&lt;-0.5,-0.5,0)),0)</f>
        <v/>
      </c>
      <c r="AU558">
        <f>IFERROR(IF(SLOPE($AR$542:$AR$553,$AS$542:$AS$553)&lt;0,MAX(-3,-ABS(SLOPE($AR$542:$AR$553,$AS$542:$AS$553))),IF(SLOPE($AR$542:$AR$553,$AS$542:$AS$553)&gt;0.5,0.5,0)),0)</f>
        <v/>
      </c>
      <c r="AV558">
        <f>($AQ$554+(AT558*(AS558-1)))</f>
        <v/>
      </c>
      <c r="AW558">
        <f>($AR$554+(AU558*(AS558-1)))</f>
        <v/>
      </c>
      <c r="AX558">
        <f>IF(AT558&gt;0,AV558+AT558,AV558)</f>
        <v/>
      </c>
      <c r="AY558">
        <f>IF(AU558&lt;0,AW558+AU558,AW558)</f>
        <v/>
      </c>
      <c r="BA558" s="14">
        <f>IFERROR(AX558-AQ558,"")</f>
        <v/>
      </c>
      <c r="BB558" s="14">
        <f>IFERROR(AY558-AR558,"")</f>
        <v/>
      </c>
      <c r="BD558">
        <f>AH558</f>
        <v/>
      </c>
      <c r="BE558">
        <f>AI558</f>
        <v/>
      </c>
      <c r="BF558">
        <f>AJ558</f>
        <v/>
      </c>
      <c r="BG558" s="14">
        <f>L558</f>
        <v/>
      </c>
      <c r="BH558" s="14">
        <f>IF(X558="","",X558)</f>
        <v/>
      </c>
      <c r="BI558" s="14">
        <f>IF(Y558="","",Y558)</f>
        <v/>
      </c>
      <c r="BJ558">
        <f>Z558</f>
        <v/>
      </c>
      <c r="BK558">
        <f>AA558</f>
        <v/>
      </c>
      <c r="BL558">
        <f>IFERROR(AX558,"")</f>
        <v/>
      </c>
      <c r="BM558">
        <f>IFERROR(AY558,"")</f>
        <v/>
      </c>
    </row>
    <row r="559" ht="14.25" customHeight="1">
      <c r="A559">
        <f>ALGLIB_SSA_XAUUSD!AA559</f>
        <v/>
      </c>
      <c r="B559">
        <f>IF($A559="","",INDEX(ALGLIB_SSA_XAUUSD!$B$2:$B$2401,MATCH($A559,ALGLIB_SSA_XAUUSD!$A$2:$A$2401,1)))</f>
        <v/>
      </c>
      <c r="C559">
        <f>IF($A559="","",INDEX(ALGLIB_SSA_XAUUSD!$C$2:$C$2401,MATCH($A559,ALGLIB_SSA_XAUUSD!$A$2:$A$2401,1)))</f>
        <v/>
      </c>
      <c r="D559" s="14">
        <f>IF($A559="","",INT((ROW()-2)/12)+1)</f>
        <v/>
      </c>
      <c r="E559" s="14">
        <f>IF(AND(E566&lt;&gt;"",D566=D554+1),E554+(E566-E554)*5/12,"")</f>
        <v/>
      </c>
      <c r="F559" s="14">
        <f>IF(AND(F566&lt;&gt;"",D566=D554+1),F554+(F566-F554)*5/12,"")</f>
        <v/>
      </c>
      <c r="G559" s="14">
        <f>IF(AND(G566&lt;&gt;"",D566=D554+1),G554+(G566-G554)*5/12,"")</f>
        <v/>
      </c>
      <c r="H559" s="14">
        <f>IF(AND(H566&lt;&gt;"",D566=D554+1),H554+(H566-H554)*5/12,"")</f>
        <v/>
      </c>
      <c r="I559" s="14">
        <f>IF(AND(L566&lt;&gt;"",D566=D554+1),I554+(I566-I554)*5/12,"")</f>
        <v/>
      </c>
      <c r="J559">
        <f>_xlfn.XLOOKUP($A559,ALGLIB_SSA_XAUUSD!$AA$2:$AA$2401,ALGLIB_SSA_XAUUSD!$P$2:$P$2401,"",0)</f>
        <v/>
      </c>
      <c r="K559">
        <f>_xlfn.XLOOKUP($A559,ALGLIB_SSA_XAUUSD!$AA$2:$AA$2401,ALGLIB_SSA_XAUUSD!$Q$2:$Q$2401,"",0)</f>
        <v/>
      </c>
      <c r="L559">
        <f>_xlfn.XLOOKUP($A559,ALGLIB_SSA_XAUUSD!$AA$2:$AA$2401,ALGLIB_SSA_XAUUSD!$R$2:$R$2401,"",0)</f>
        <v/>
      </c>
      <c r="M559">
        <f>_xlfn.XLOOKUP($A559,ALGLIB_SSA_XAUUSD!$AA$2:$AA$2401,ALGLIB_SSA_XAUUSD!$S$2:$S$2401,"",0)</f>
        <v/>
      </c>
      <c r="N559">
        <f>_xlfn.XLOOKUP($A559,ALGLIB_SSA_XAUUSD!$AA$2:$AA$2401,ALGLIB_SSA_XAUUSD!$T$2:$T$2401,"",0)</f>
        <v/>
      </c>
      <c r="O559">
        <f>_xlfn.XLOOKUP($A559,ALGLIB_SSA_XAUUSD!$AA$2:$AA$2401,ALGLIB_SSA_XAUUSD!$U$2:$U$2401,"",0)</f>
        <v/>
      </c>
      <c r="P559">
        <f>_xlfn.XLOOKUP($A559,ALGLIB_SSA_XAUUSD!$AA$2:$AA$2401,ALGLIB_SSA_XAUUSD!$V$2:$V$2401,"",0)</f>
        <v/>
      </c>
      <c r="S559">
        <f>A559</f>
        <v/>
      </c>
      <c r="T559">
        <f>J559</f>
        <v/>
      </c>
      <c r="U559">
        <f>K559</f>
        <v/>
      </c>
      <c r="V559" s="14">
        <f>IF($A559="","",MOD(ROW()-2,12)+1)</f>
        <v/>
      </c>
      <c r="W559">
        <f>L559</f>
        <v/>
      </c>
      <c r="X559" s="14">
        <f>IF(F559="","",F559)</f>
        <v/>
      </c>
      <c r="Y559" s="14">
        <f>IF(G559="","",G559)</f>
        <v/>
      </c>
      <c r="Z559">
        <f>M559</f>
        <v/>
      </c>
      <c r="AA559">
        <f>N559</f>
        <v/>
      </c>
      <c r="AB559" s="14">
        <f>IF(H559="","",H559)</f>
        <v/>
      </c>
      <c r="AC559">
        <f>O559</f>
        <v/>
      </c>
      <c r="AD559" s="14">
        <f>IF(I559="","",I559)</f>
        <v/>
      </c>
      <c r="AE559">
        <f>P559</f>
        <v/>
      </c>
      <c r="AH559">
        <f>IF(S559&lt;&gt;"",S559,AH558+900)</f>
        <v/>
      </c>
      <c r="AI559">
        <f>IF(T559&lt;&gt;"",T559,AI558)</f>
        <v/>
      </c>
      <c r="AJ559">
        <f>IF(U559&lt;&gt;"",U559,AJ558)</f>
        <v/>
      </c>
      <c r="AK559">
        <f>IF(W559&lt;&gt;"",W559,"")</f>
        <v/>
      </c>
      <c r="AL559" s="14">
        <f>IF(X559&lt;&gt;"",X559,"")</f>
        <v/>
      </c>
      <c r="AM559" s="14">
        <f>IF(Y559&lt;&gt;"",Y559,"")</f>
        <v/>
      </c>
      <c r="AN559" s="14">
        <f>IF(OR(AL559="",AM559=""),"",AL559-AM559)</f>
        <v/>
      </c>
      <c r="AO559">
        <f>IF(AN559="","",IF(AN559&gt;0,"Bullish","Bearish"))</f>
        <v/>
      </c>
      <c r="AP559">
        <f>IF(AO559="",AP558,AO559)</f>
        <v/>
      </c>
      <c r="AQ559" s="14">
        <f>IF(AB559&lt;&gt;"",AB559,"")</f>
        <v/>
      </c>
      <c r="AR559" s="14">
        <f>IF(AD559&lt;&gt;"",AD559,"")</f>
        <v/>
      </c>
      <c r="AS559">
        <f>IF(AS558+1=13,1,AS558+1)</f>
        <v/>
      </c>
      <c r="AT559">
        <f>IFERROR(IF(SLOPE($AQ$542:$AQ$553,$AS$542:$AS$553)&gt;0,MIN(3,ABS(SLOPE($AQ$542:$AQ$553,$AS$542:$AS$553))),IF(SLOPE($AQ$542:$AQ$553,$AS$542:$AS$553)&lt;-0.5,-0.5,0)),0)</f>
        <v/>
      </c>
      <c r="AU559">
        <f>IFERROR(IF(SLOPE($AR$542:$AR$553,$AS$542:$AS$553)&lt;0,MAX(-3,-ABS(SLOPE($AR$542:$AR$553,$AS$542:$AS$553))),IF(SLOPE($AR$542:$AR$553,$AS$542:$AS$553)&gt;0.5,0.5,0)),0)</f>
        <v/>
      </c>
      <c r="AV559">
        <f>($AQ$554+(AT559*(AS559-1)))</f>
        <v/>
      </c>
      <c r="AW559">
        <f>($AR$554+(AU559*(AS559-1)))</f>
        <v/>
      </c>
      <c r="AX559">
        <f>IF(AT559&gt;0,AV559+AT559,AV559)</f>
        <v/>
      </c>
      <c r="AY559">
        <f>IF(AU559&lt;0,AW559+AU559,AW559)</f>
        <v/>
      </c>
      <c r="BA559" s="14">
        <f>IFERROR(AX559-AQ559,"")</f>
        <v/>
      </c>
      <c r="BB559" s="14">
        <f>IFERROR(AY559-AR559,"")</f>
        <v/>
      </c>
      <c r="BD559">
        <f>AH559</f>
        <v/>
      </c>
      <c r="BE559">
        <f>AI559</f>
        <v/>
      </c>
      <c r="BF559">
        <f>AJ559</f>
        <v/>
      </c>
      <c r="BG559" s="14">
        <f>L559</f>
        <v/>
      </c>
      <c r="BH559" s="14">
        <f>IF(X559="","",X559)</f>
        <v/>
      </c>
      <c r="BI559" s="14">
        <f>IF(Y559="","",Y559)</f>
        <v/>
      </c>
      <c r="BJ559">
        <f>Z559</f>
        <v/>
      </c>
      <c r="BK559">
        <f>AA559</f>
        <v/>
      </c>
      <c r="BL559">
        <f>IFERROR(AX559,"")</f>
        <v/>
      </c>
      <c r="BM559">
        <f>IFERROR(AY559,"")</f>
        <v/>
      </c>
    </row>
    <row r="560" ht="14.25" customHeight="1">
      <c r="A560">
        <f>ALGLIB_SSA_XAUUSD!AA560</f>
        <v/>
      </c>
      <c r="B560">
        <f>IF($A560="","",INDEX(ALGLIB_SSA_XAUUSD!$B$2:$B$2401,MATCH($A560,ALGLIB_SSA_XAUUSD!$A$2:$A$2401,1)))</f>
        <v/>
      </c>
      <c r="C560">
        <f>IF($A560="","",INDEX(ALGLIB_SSA_XAUUSD!$C$2:$C$2401,MATCH($A560,ALGLIB_SSA_XAUUSD!$A$2:$A$2401,1)))</f>
        <v/>
      </c>
      <c r="D560" s="14">
        <f>IF($A560="","",INT((ROW()-2)/12)+1)</f>
        <v/>
      </c>
      <c r="E560" s="14">
        <f>IF(AND(E566&lt;&gt;"",D566=D554+1),E554+(E566-E554)*6/12,"")</f>
        <v/>
      </c>
      <c r="F560" s="14">
        <f>IF(AND(F566&lt;&gt;"",D566=D554+1),F554+(F566-F554)*6/12,"")</f>
        <v/>
      </c>
      <c r="G560" s="14">
        <f>IF(AND(G566&lt;&gt;"",D566=D554+1),G554+(G566-G554)*6/12,"")</f>
        <v/>
      </c>
      <c r="H560" s="14">
        <f>IF(AND(H566&lt;&gt;"",D566=D554+1),H554+(H566-H554)*6/12,"")</f>
        <v/>
      </c>
      <c r="I560" s="14">
        <f>IF(AND(L566&lt;&gt;"",D566=D554+1),I554+(I566-I554)*6/12,"")</f>
        <v/>
      </c>
      <c r="J560">
        <f>_xlfn.XLOOKUP($A560,ALGLIB_SSA_XAUUSD!$AA$2:$AA$2401,ALGLIB_SSA_XAUUSD!$P$2:$P$2401,"",0)</f>
        <v/>
      </c>
      <c r="K560">
        <f>_xlfn.XLOOKUP($A560,ALGLIB_SSA_XAUUSD!$AA$2:$AA$2401,ALGLIB_SSA_XAUUSD!$Q$2:$Q$2401,"",0)</f>
        <v/>
      </c>
      <c r="L560">
        <f>_xlfn.XLOOKUP($A560,ALGLIB_SSA_XAUUSD!$AA$2:$AA$2401,ALGLIB_SSA_XAUUSD!$R$2:$R$2401,"",0)</f>
        <v/>
      </c>
      <c r="M560">
        <f>_xlfn.XLOOKUP($A560,ALGLIB_SSA_XAUUSD!$AA$2:$AA$2401,ALGLIB_SSA_XAUUSD!$S$2:$S$2401,"",0)</f>
        <v/>
      </c>
      <c r="N560">
        <f>_xlfn.XLOOKUP($A560,ALGLIB_SSA_XAUUSD!$AA$2:$AA$2401,ALGLIB_SSA_XAUUSD!$T$2:$T$2401,"",0)</f>
        <v/>
      </c>
      <c r="O560">
        <f>_xlfn.XLOOKUP($A560,ALGLIB_SSA_XAUUSD!$AA$2:$AA$2401,ALGLIB_SSA_XAUUSD!$U$2:$U$2401,"",0)</f>
        <v/>
      </c>
      <c r="P560">
        <f>_xlfn.XLOOKUP($A560,ALGLIB_SSA_XAUUSD!$AA$2:$AA$2401,ALGLIB_SSA_XAUUSD!$V$2:$V$2401,"",0)</f>
        <v/>
      </c>
      <c r="S560">
        <f>A560</f>
        <v/>
      </c>
      <c r="T560">
        <f>J560</f>
        <v/>
      </c>
      <c r="U560">
        <f>K560</f>
        <v/>
      </c>
      <c r="V560" s="14">
        <f>IF($A560="","",MOD(ROW()-2,12)+1)</f>
        <v/>
      </c>
      <c r="W560">
        <f>L560</f>
        <v/>
      </c>
      <c r="X560" s="14">
        <f>IF(F560="","",F560)</f>
        <v/>
      </c>
      <c r="Y560" s="14">
        <f>IF(G560="","",G560)</f>
        <v/>
      </c>
      <c r="Z560">
        <f>M560</f>
        <v/>
      </c>
      <c r="AA560">
        <f>N560</f>
        <v/>
      </c>
      <c r="AB560" s="14">
        <f>IF(H560="","",H560)</f>
        <v/>
      </c>
      <c r="AC560">
        <f>O560</f>
        <v/>
      </c>
      <c r="AD560" s="14">
        <f>IF(I560="","",I560)</f>
        <v/>
      </c>
      <c r="AE560">
        <f>P560</f>
        <v/>
      </c>
      <c r="AH560">
        <f>IF(S560&lt;&gt;"",S560,AH559+900)</f>
        <v/>
      </c>
      <c r="AI560">
        <f>IF(T560&lt;&gt;"",T560,AI559)</f>
        <v/>
      </c>
      <c r="AJ560">
        <f>IF(U560&lt;&gt;"",U560,AJ559)</f>
        <v/>
      </c>
      <c r="AK560">
        <f>IF(W560&lt;&gt;"",W560,"")</f>
        <v/>
      </c>
      <c r="AL560" s="14">
        <f>IF(X560&lt;&gt;"",X560,"")</f>
        <v/>
      </c>
      <c r="AM560" s="14">
        <f>IF(Y560&lt;&gt;"",Y560,"")</f>
        <v/>
      </c>
      <c r="AN560" s="14">
        <f>IF(OR(AL560="",AM560=""),"",AL560-AM560)</f>
        <v/>
      </c>
      <c r="AO560">
        <f>IF(AN560="","",IF(AN560&gt;0,"Bullish","Bearish"))</f>
        <v/>
      </c>
      <c r="AP560">
        <f>IF(AO560="",AP559,AO560)</f>
        <v/>
      </c>
      <c r="AQ560" s="14">
        <f>IF(AB560&lt;&gt;"",AB560,"")</f>
        <v/>
      </c>
      <c r="AR560" s="14">
        <f>IF(AD560&lt;&gt;"",AD560,"")</f>
        <v/>
      </c>
      <c r="AS560">
        <f>IF(AS559+1=13,1,AS559+1)</f>
        <v/>
      </c>
      <c r="AT560">
        <f>IFERROR(IF(SLOPE($AQ$542:$AQ$553,$AS$542:$AS$553)&gt;0,MIN(3,ABS(SLOPE($AQ$542:$AQ$553,$AS$542:$AS$553))),IF(SLOPE($AQ$542:$AQ$553,$AS$542:$AS$553)&lt;-0.5,-0.5,0)),0)</f>
        <v/>
      </c>
      <c r="AU560">
        <f>IFERROR(IF(SLOPE($AR$542:$AR$553,$AS$542:$AS$553)&lt;0,MAX(-3,-ABS(SLOPE($AR$542:$AR$553,$AS$542:$AS$553))),IF(SLOPE($AR$542:$AR$553,$AS$542:$AS$553)&gt;0.5,0.5,0)),0)</f>
        <v/>
      </c>
      <c r="AV560">
        <f>($AQ$554+(AT560*(AS560-1)))</f>
        <v/>
      </c>
      <c r="AW560">
        <f>($AR$554+(AU560*(AS560-1)))</f>
        <v/>
      </c>
      <c r="AX560">
        <f>IF(AT560&gt;0,AV560+AT560,AV560)</f>
        <v/>
      </c>
      <c r="AY560">
        <f>IF(AU560&lt;0,AW560+AU560,AW560)</f>
        <v/>
      </c>
      <c r="BA560" s="14">
        <f>IFERROR(AX560-AQ560,"")</f>
        <v/>
      </c>
      <c r="BB560" s="14">
        <f>IFERROR(AY560-AR560,"")</f>
        <v/>
      </c>
      <c r="BD560">
        <f>AH560</f>
        <v/>
      </c>
      <c r="BE560">
        <f>AI560</f>
        <v/>
      </c>
      <c r="BF560">
        <f>AJ560</f>
        <v/>
      </c>
      <c r="BG560" s="14">
        <f>L560</f>
        <v/>
      </c>
      <c r="BH560" s="14">
        <f>IF(X560="","",X560)</f>
        <v/>
      </c>
      <c r="BI560" s="14">
        <f>IF(Y560="","",Y560)</f>
        <v/>
      </c>
      <c r="BJ560">
        <f>Z560</f>
        <v/>
      </c>
      <c r="BK560">
        <f>AA560</f>
        <v/>
      </c>
      <c r="BL560">
        <f>IFERROR(AX560,"")</f>
        <v/>
      </c>
      <c r="BM560">
        <f>IFERROR(AY560,"")</f>
        <v/>
      </c>
    </row>
    <row r="561" ht="14.25" customHeight="1">
      <c r="A561">
        <f>ALGLIB_SSA_XAUUSD!AA561</f>
        <v/>
      </c>
      <c r="B561">
        <f>IF($A561="","",INDEX(ALGLIB_SSA_XAUUSD!$B$2:$B$2401,MATCH($A561,ALGLIB_SSA_XAUUSD!$A$2:$A$2401,1)))</f>
        <v/>
      </c>
      <c r="C561">
        <f>IF($A561="","",INDEX(ALGLIB_SSA_XAUUSD!$C$2:$C$2401,MATCH($A561,ALGLIB_SSA_XAUUSD!$A$2:$A$2401,1)))</f>
        <v/>
      </c>
      <c r="D561" s="14">
        <f>IF($A561="","",INT((ROW()-2)/12)+1)</f>
        <v/>
      </c>
      <c r="E561" s="14">
        <f>IF(AND(E566&lt;&gt;"",D566=D554+1),E554+(E566-E554)*7/12,"")</f>
        <v/>
      </c>
      <c r="F561" s="14">
        <f>IF(AND(F566&lt;&gt;"",D566=D554+1),F554+(F566-F554)*7/12,"")</f>
        <v/>
      </c>
      <c r="G561" s="14">
        <f>IF(AND(G566&lt;&gt;"",D566=D554+1),G554+(G566-G554)*7/12,"")</f>
        <v/>
      </c>
      <c r="H561" s="14">
        <f>IF(AND(H566&lt;&gt;"",D566=D554+1),H554+(H566-H554)*7/12,"")</f>
        <v/>
      </c>
      <c r="I561" s="14">
        <f>IF(AND(L566&lt;&gt;"",D566=D554+1),I554+(I566-I554)*7/12,"")</f>
        <v/>
      </c>
      <c r="J561">
        <f>_xlfn.XLOOKUP($A561,ALGLIB_SSA_XAUUSD!$AA$2:$AA$2401,ALGLIB_SSA_XAUUSD!$P$2:$P$2401,"",0)</f>
        <v/>
      </c>
      <c r="K561">
        <f>_xlfn.XLOOKUP($A561,ALGLIB_SSA_XAUUSD!$AA$2:$AA$2401,ALGLIB_SSA_XAUUSD!$Q$2:$Q$2401,"",0)</f>
        <v/>
      </c>
      <c r="L561">
        <f>_xlfn.XLOOKUP($A561,ALGLIB_SSA_XAUUSD!$AA$2:$AA$2401,ALGLIB_SSA_XAUUSD!$R$2:$R$2401,"",0)</f>
        <v/>
      </c>
      <c r="M561">
        <f>_xlfn.XLOOKUP($A561,ALGLIB_SSA_XAUUSD!$AA$2:$AA$2401,ALGLIB_SSA_XAUUSD!$S$2:$S$2401,"",0)</f>
        <v/>
      </c>
      <c r="N561">
        <f>_xlfn.XLOOKUP($A561,ALGLIB_SSA_XAUUSD!$AA$2:$AA$2401,ALGLIB_SSA_XAUUSD!$T$2:$T$2401,"",0)</f>
        <v/>
      </c>
      <c r="O561">
        <f>_xlfn.XLOOKUP($A561,ALGLIB_SSA_XAUUSD!$AA$2:$AA$2401,ALGLIB_SSA_XAUUSD!$U$2:$U$2401,"",0)</f>
        <v/>
      </c>
      <c r="P561">
        <f>_xlfn.XLOOKUP($A561,ALGLIB_SSA_XAUUSD!$AA$2:$AA$2401,ALGLIB_SSA_XAUUSD!$V$2:$V$2401,"",0)</f>
        <v/>
      </c>
      <c r="S561">
        <f>A561</f>
        <v/>
      </c>
      <c r="T561">
        <f>J561</f>
        <v/>
      </c>
      <c r="U561">
        <f>K561</f>
        <v/>
      </c>
      <c r="V561" s="14">
        <f>IF($A561="","",MOD(ROW()-2,12)+1)</f>
        <v/>
      </c>
      <c r="W561">
        <f>L561</f>
        <v/>
      </c>
      <c r="X561" s="14">
        <f>IF(F561="","",F561)</f>
        <v/>
      </c>
      <c r="Y561" s="14">
        <f>IF(G561="","",G561)</f>
        <v/>
      </c>
      <c r="Z561">
        <f>M561</f>
        <v/>
      </c>
      <c r="AA561">
        <f>N561</f>
        <v/>
      </c>
      <c r="AB561" s="14">
        <f>IF(H561="","",H561)</f>
        <v/>
      </c>
      <c r="AC561">
        <f>O561</f>
        <v/>
      </c>
      <c r="AD561" s="14">
        <f>IF(I561="","",I561)</f>
        <v/>
      </c>
      <c r="AE561">
        <f>P561</f>
        <v/>
      </c>
      <c r="AH561">
        <f>IF(S561&lt;&gt;"",S561,AH560+900)</f>
        <v/>
      </c>
      <c r="AI561">
        <f>IF(T561&lt;&gt;"",T561,AI560)</f>
        <v/>
      </c>
      <c r="AJ561">
        <f>IF(U561&lt;&gt;"",U561,AJ560)</f>
        <v/>
      </c>
      <c r="AK561">
        <f>IF(W561&lt;&gt;"",W561,"")</f>
        <v/>
      </c>
      <c r="AL561" s="14">
        <f>IF(X561&lt;&gt;"",X561,"")</f>
        <v/>
      </c>
      <c r="AM561" s="14">
        <f>IF(Y561&lt;&gt;"",Y561,"")</f>
        <v/>
      </c>
      <c r="AN561" s="14">
        <f>IF(OR(AL561="",AM561=""),"",AL561-AM561)</f>
        <v/>
      </c>
      <c r="AO561">
        <f>IF(AN561="","",IF(AN561&gt;0,"Bullish","Bearish"))</f>
        <v/>
      </c>
      <c r="AP561">
        <f>IF(AO561="",AP560,AO561)</f>
        <v/>
      </c>
      <c r="AQ561" s="14">
        <f>IF(AB561&lt;&gt;"",AB561,"")</f>
        <v/>
      </c>
      <c r="AR561" s="14">
        <f>IF(AD561&lt;&gt;"",AD561,"")</f>
        <v/>
      </c>
      <c r="AS561">
        <f>IF(AS560+1=13,1,AS560+1)</f>
        <v/>
      </c>
      <c r="AT561">
        <f>IFERROR(IF(SLOPE($AQ$542:$AQ$553,$AS$542:$AS$553)&gt;0,MIN(3,ABS(SLOPE($AQ$542:$AQ$553,$AS$542:$AS$553))),IF(SLOPE($AQ$542:$AQ$553,$AS$542:$AS$553)&lt;-0.5,-0.5,0)),0)</f>
        <v/>
      </c>
      <c r="AU561">
        <f>IFERROR(IF(SLOPE($AR$542:$AR$553,$AS$542:$AS$553)&lt;0,MAX(-3,-ABS(SLOPE($AR$542:$AR$553,$AS$542:$AS$553))),IF(SLOPE($AR$542:$AR$553,$AS$542:$AS$553)&gt;0.5,0.5,0)),0)</f>
        <v/>
      </c>
      <c r="AV561">
        <f>($AQ$554+(AT561*(AS561-1)))</f>
        <v/>
      </c>
      <c r="AW561">
        <f>($AR$554+(AU561*(AS561-1)))</f>
        <v/>
      </c>
      <c r="AX561">
        <f>IF(AT561&gt;0,AV561+AT561,AV561)</f>
        <v/>
      </c>
      <c r="AY561">
        <f>IF(AU561&lt;0,AW561+AU561,AW561)</f>
        <v/>
      </c>
      <c r="BA561" s="14">
        <f>IFERROR(AX561-AQ561,"")</f>
        <v/>
      </c>
      <c r="BB561" s="14">
        <f>IFERROR(AY561-AR561,"")</f>
        <v/>
      </c>
      <c r="BD561">
        <f>AH561</f>
        <v/>
      </c>
      <c r="BE561">
        <f>AI561</f>
        <v/>
      </c>
      <c r="BF561">
        <f>AJ561</f>
        <v/>
      </c>
      <c r="BG561" s="14">
        <f>L561</f>
        <v/>
      </c>
      <c r="BH561" s="14">
        <f>IF(X561="","",X561)</f>
        <v/>
      </c>
      <c r="BI561" s="14">
        <f>IF(Y561="","",Y561)</f>
        <v/>
      </c>
      <c r="BJ561">
        <f>Z561</f>
        <v/>
      </c>
      <c r="BK561">
        <f>AA561</f>
        <v/>
      </c>
      <c r="BL561">
        <f>IFERROR(AX561,"")</f>
        <v/>
      </c>
      <c r="BM561">
        <f>IFERROR(AY561,"")</f>
        <v/>
      </c>
    </row>
    <row r="562" ht="14.25" customHeight="1">
      <c r="A562">
        <f>ALGLIB_SSA_XAUUSD!AA562</f>
        <v/>
      </c>
      <c r="B562">
        <f>IF($A562="","",INDEX(ALGLIB_SSA_XAUUSD!$B$2:$B$2401,MATCH($A562,ALGLIB_SSA_XAUUSD!$A$2:$A$2401,1)))</f>
        <v/>
      </c>
      <c r="C562">
        <f>IF($A562="","",INDEX(ALGLIB_SSA_XAUUSD!$C$2:$C$2401,MATCH($A562,ALGLIB_SSA_XAUUSD!$A$2:$A$2401,1)))</f>
        <v/>
      </c>
      <c r="D562" s="14">
        <f>IF($A562="","",INT((ROW()-2)/12)+1)</f>
        <v/>
      </c>
      <c r="E562" s="14">
        <f>IF(AND(E566&lt;&gt;"",D566=D554+1),E554+(E566-E554)*8/12,"")</f>
        <v/>
      </c>
      <c r="F562" s="14">
        <f>IF(AND(F566&lt;&gt;"",D566=D554+1),F554+(F566-F554)*8/12,"")</f>
        <v/>
      </c>
      <c r="G562" s="14">
        <f>IF(AND(G566&lt;&gt;"",D566=D554+1),G554+(G566-G554)*8/12,"")</f>
        <v/>
      </c>
      <c r="H562" s="14">
        <f>IF(AND(H566&lt;&gt;"",D566=D554+1),H554+(H566-H554)*8/12,"")</f>
        <v/>
      </c>
      <c r="I562" s="14">
        <f>IF(AND(L566&lt;&gt;"",D566=D554+1),I554+(I566-I554)*8/12,"")</f>
        <v/>
      </c>
      <c r="J562">
        <f>_xlfn.XLOOKUP($A562,ALGLIB_SSA_XAUUSD!$AA$2:$AA$2401,ALGLIB_SSA_XAUUSD!$P$2:$P$2401,"",0)</f>
        <v/>
      </c>
      <c r="K562">
        <f>_xlfn.XLOOKUP($A562,ALGLIB_SSA_XAUUSD!$AA$2:$AA$2401,ALGLIB_SSA_XAUUSD!$Q$2:$Q$2401,"",0)</f>
        <v/>
      </c>
      <c r="L562">
        <f>_xlfn.XLOOKUP($A562,ALGLIB_SSA_XAUUSD!$AA$2:$AA$2401,ALGLIB_SSA_XAUUSD!$R$2:$R$2401,"",0)</f>
        <v/>
      </c>
      <c r="M562">
        <f>_xlfn.XLOOKUP($A562,ALGLIB_SSA_XAUUSD!$AA$2:$AA$2401,ALGLIB_SSA_XAUUSD!$S$2:$S$2401,"",0)</f>
        <v/>
      </c>
      <c r="N562">
        <f>_xlfn.XLOOKUP($A562,ALGLIB_SSA_XAUUSD!$AA$2:$AA$2401,ALGLIB_SSA_XAUUSD!$T$2:$T$2401,"",0)</f>
        <v/>
      </c>
      <c r="O562">
        <f>_xlfn.XLOOKUP($A562,ALGLIB_SSA_XAUUSD!$AA$2:$AA$2401,ALGLIB_SSA_XAUUSD!$U$2:$U$2401,"",0)</f>
        <v/>
      </c>
      <c r="P562">
        <f>_xlfn.XLOOKUP($A562,ALGLIB_SSA_XAUUSD!$AA$2:$AA$2401,ALGLIB_SSA_XAUUSD!$V$2:$V$2401,"",0)</f>
        <v/>
      </c>
      <c r="S562">
        <f>A562</f>
        <v/>
      </c>
      <c r="T562">
        <f>J562</f>
        <v/>
      </c>
      <c r="U562">
        <f>K562</f>
        <v/>
      </c>
      <c r="V562" s="14">
        <f>IF($A562="","",MOD(ROW()-2,12)+1)</f>
        <v/>
      </c>
      <c r="W562">
        <f>L562</f>
        <v/>
      </c>
      <c r="X562" s="14">
        <f>IF(F562="","",F562)</f>
        <v/>
      </c>
      <c r="Y562" s="14">
        <f>IF(G562="","",G562)</f>
        <v/>
      </c>
      <c r="Z562">
        <f>M562</f>
        <v/>
      </c>
      <c r="AA562">
        <f>N562</f>
        <v/>
      </c>
      <c r="AB562" s="14">
        <f>IF(H562="","",H562)</f>
        <v/>
      </c>
      <c r="AC562">
        <f>O562</f>
        <v/>
      </c>
      <c r="AD562" s="14">
        <f>IF(I562="","",I562)</f>
        <v/>
      </c>
      <c r="AE562">
        <f>P562</f>
        <v/>
      </c>
      <c r="AH562">
        <f>IF(S562&lt;&gt;"",S562,AH561+900)</f>
        <v/>
      </c>
      <c r="AI562">
        <f>IF(T562&lt;&gt;"",T562,AI561)</f>
        <v/>
      </c>
      <c r="AJ562">
        <f>IF(U562&lt;&gt;"",U562,AJ561)</f>
        <v/>
      </c>
      <c r="AK562">
        <f>IF(W562&lt;&gt;"",W562,"")</f>
        <v/>
      </c>
      <c r="AL562" s="14">
        <f>IF(X562&lt;&gt;"",X562,"")</f>
        <v/>
      </c>
      <c r="AM562" s="14">
        <f>IF(Y562&lt;&gt;"",Y562,"")</f>
        <v/>
      </c>
      <c r="AN562" s="14">
        <f>IF(OR(AL562="",AM562=""),"",AL562-AM562)</f>
        <v/>
      </c>
      <c r="AO562">
        <f>IF(AN562="","",IF(AN562&gt;0,"Bullish","Bearish"))</f>
        <v/>
      </c>
      <c r="AP562">
        <f>IF(AO562="",AP561,AO562)</f>
        <v/>
      </c>
      <c r="AQ562" s="14">
        <f>IF(AB562&lt;&gt;"",AB562,"")</f>
        <v/>
      </c>
      <c r="AR562" s="14">
        <f>IF(AD562&lt;&gt;"",AD562,"")</f>
        <v/>
      </c>
      <c r="AS562">
        <f>IF(AS561+1=13,1,AS561+1)</f>
        <v/>
      </c>
      <c r="AT562">
        <f>IFERROR(IF(SLOPE($AQ$542:$AQ$553,$AS$542:$AS$553)&gt;0,MIN(3,ABS(SLOPE($AQ$542:$AQ$553,$AS$542:$AS$553))),IF(SLOPE($AQ$542:$AQ$553,$AS$542:$AS$553)&lt;-0.5,-0.5,0)),0)</f>
        <v/>
      </c>
      <c r="AU562">
        <f>IFERROR(IF(SLOPE($AR$542:$AR$553,$AS$542:$AS$553)&lt;0,MAX(-3,-ABS(SLOPE($AR$542:$AR$553,$AS$542:$AS$553))),IF(SLOPE($AR$542:$AR$553,$AS$542:$AS$553)&gt;0.5,0.5,0)),0)</f>
        <v/>
      </c>
      <c r="AV562">
        <f>($AQ$554+(AT562*(AS562-1)))</f>
        <v/>
      </c>
      <c r="AW562">
        <f>($AR$554+(AU562*(AS562-1)))</f>
        <v/>
      </c>
      <c r="AX562">
        <f>IF(AT562&gt;0,AV562+AT562,AV562)</f>
        <v/>
      </c>
      <c r="AY562">
        <f>IF(AU562&lt;0,AW562+AU562,AW562)</f>
        <v/>
      </c>
      <c r="BA562" s="14">
        <f>IFERROR(AX562-AQ562,"")</f>
        <v/>
      </c>
      <c r="BB562" s="14">
        <f>IFERROR(AY562-AR562,"")</f>
        <v/>
      </c>
      <c r="BD562">
        <f>AH562</f>
        <v/>
      </c>
      <c r="BE562">
        <f>AI562</f>
        <v/>
      </c>
      <c r="BF562">
        <f>AJ562</f>
        <v/>
      </c>
      <c r="BG562" s="14">
        <f>L562</f>
        <v/>
      </c>
      <c r="BH562" s="14">
        <f>IF(X562="","",X562)</f>
        <v/>
      </c>
      <c r="BI562" s="14">
        <f>IF(Y562="","",Y562)</f>
        <v/>
      </c>
      <c r="BJ562">
        <f>Z562</f>
        <v/>
      </c>
      <c r="BK562">
        <f>AA562</f>
        <v/>
      </c>
      <c r="BL562">
        <f>IFERROR(AX562,"")</f>
        <v/>
      </c>
      <c r="BM562">
        <f>IFERROR(AY562,"")</f>
        <v/>
      </c>
    </row>
    <row r="563" ht="14.25" customHeight="1">
      <c r="A563">
        <f>ALGLIB_SSA_XAUUSD!AA563</f>
        <v/>
      </c>
      <c r="B563">
        <f>IF($A563="","",INDEX(ALGLIB_SSA_XAUUSD!$B$2:$B$2401,MATCH($A563,ALGLIB_SSA_XAUUSD!$A$2:$A$2401,1)))</f>
        <v/>
      </c>
      <c r="C563">
        <f>IF($A563="","",INDEX(ALGLIB_SSA_XAUUSD!$C$2:$C$2401,MATCH($A563,ALGLIB_SSA_XAUUSD!$A$2:$A$2401,1)))</f>
        <v/>
      </c>
      <c r="D563" s="14">
        <f>IF($A563="","",INT((ROW()-2)/12)+1)</f>
        <v/>
      </c>
      <c r="E563" s="14">
        <f>IF(AND(E566&lt;&gt;"",D566=D554+1),E554+(E566-E554)*9/12,"")</f>
        <v/>
      </c>
      <c r="F563" s="14">
        <f>IF(AND(F566&lt;&gt;"",D566=D554+1),F554+(F566-F554)*9/12,"")</f>
        <v/>
      </c>
      <c r="G563" s="14">
        <f>IF(AND(G566&lt;&gt;"",D566=D554+1),G554+(G566-G554)*9/12,"")</f>
        <v/>
      </c>
      <c r="H563" s="14">
        <f>IF(AND(H566&lt;&gt;"",D566=D554+1),H554+(H566-H554)*9/12,"")</f>
        <v/>
      </c>
      <c r="I563" s="14">
        <f>IF(AND(L566&lt;&gt;"",D566=D554+1),I554+(I566-I554)*9/12,"")</f>
        <v/>
      </c>
      <c r="J563">
        <f>_xlfn.XLOOKUP($A563,ALGLIB_SSA_XAUUSD!$AA$2:$AA$2401,ALGLIB_SSA_XAUUSD!$P$2:$P$2401,"",0)</f>
        <v/>
      </c>
      <c r="K563">
        <f>_xlfn.XLOOKUP($A563,ALGLIB_SSA_XAUUSD!$AA$2:$AA$2401,ALGLIB_SSA_XAUUSD!$Q$2:$Q$2401,"",0)</f>
        <v/>
      </c>
      <c r="L563">
        <f>_xlfn.XLOOKUP($A563,ALGLIB_SSA_XAUUSD!$AA$2:$AA$2401,ALGLIB_SSA_XAUUSD!$R$2:$R$2401,"",0)</f>
        <v/>
      </c>
      <c r="M563">
        <f>_xlfn.XLOOKUP($A563,ALGLIB_SSA_XAUUSD!$AA$2:$AA$2401,ALGLIB_SSA_XAUUSD!$S$2:$S$2401,"",0)</f>
        <v/>
      </c>
      <c r="N563">
        <f>_xlfn.XLOOKUP($A563,ALGLIB_SSA_XAUUSD!$AA$2:$AA$2401,ALGLIB_SSA_XAUUSD!$T$2:$T$2401,"",0)</f>
        <v/>
      </c>
      <c r="O563">
        <f>_xlfn.XLOOKUP($A563,ALGLIB_SSA_XAUUSD!$AA$2:$AA$2401,ALGLIB_SSA_XAUUSD!$U$2:$U$2401,"",0)</f>
        <v/>
      </c>
      <c r="P563">
        <f>_xlfn.XLOOKUP($A563,ALGLIB_SSA_XAUUSD!$AA$2:$AA$2401,ALGLIB_SSA_XAUUSD!$V$2:$V$2401,"",0)</f>
        <v/>
      </c>
      <c r="S563">
        <f>A563</f>
        <v/>
      </c>
      <c r="T563">
        <f>J563</f>
        <v/>
      </c>
      <c r="U563">
        <f>K563</f>
        <v/>
      </c>
      <c r="V563" s="14">
        <f>IF($A563="","",MOD(ROW()-2,12)+1)</f>
        <v/>
      </c>
      <c r="W563">
        <f>L563</f>
        <v/>
      </c>
      <c r="X563" s="14">
        <f>IF(F563="","",F563)</f>
        <v/>
      </c>
      <c r="Y563" s="14">
        <f>IF(G563="","",G563)</f>
        <v/>
      </c>
      <c r="Z563">
        <f>M563</f>
        <v/>
      </c>
      <c r="AA563">
        <f>N563</f>
        <v/>
      </c>
      <c r="AB563" s="14">
        <f>IF(H563="","",H563)</f>
        <v/>
      </c>
      <c r="AC563">
        <f>O563</f>
        <v/>
      </c>
      <c r="AD563" s="14">
        <f>IF(I563="","",I563)</f>
        <v/>
      </c>
      <c r="AE563">
        <f>P563</f>
        <v/>
      </c>
      <c r="AH563">
        <f>IF(S563&lt;&gt;"",S563,AH562+900)</f>
        <v/>
      </c>
      <c r="AI563">
        <f>IF(T563&lt;&gt;"",T563,AI562)</f>
        <v/>
      </c>
      <c r="AJ563">
        <f>IF(U563&lt;&gt;"",U563,AJ562)</f>
        <v/>
      </c>
      <c r="AK563">
        <f>IF(W563&lt;&gt;"",W563,"")</f>
        <v/>
      </c>
      <c r="AL563" s="14">
        <f>IF(X563&lt;&gt;"",X563,"")</f>
        <v/>
      </c>
      <c r="AM563" s="14">
        <f>IF(Y563&lt;&gt;"",Y563,"")</f>
        <v/>
      </c>
      <c r="AN563" s="14">
        <f>IF(OR(AL563="",AM563=""),"",AL563-AM563)</f>
        <v/>
      </c>
      <c r="AO563">
        <f>IF(AN563="","",IF(AN563&gt;0,"Bullish","Bearish"))</f>
        <v/>
      </c>
      <c r="AP563">
        <f>IF(AO563="",AP562,AO563)</f>
        <v/>
      </c>
      <c r="AQ563" s="14">
        <f>IF(AB563&lt;&gt;"",AB563,"")</f>
        <v/>
      </c>
      <c r="AR563" s="14">
        <f>IF(AD563&lt;&gt;"",AD563,"")</f>
        <v/>
      </c>
      <c r="AS563">
        <f>IF(AS562+1=13,1,AS562+1)</f>
        <v/>
      </c>
      <c r="AT563">
        <f>IFERROR(IF(SLOPE($AQ$542:$AQ$553,$AS$542:$AS$553)&gt;0,MIN(3,ABS(SLOPE($AQ$542:$AQ$553,$AS$542:$AS$553))),IF(SLOPE($AQ$542:$AQ$553,$AS$542:$AS$553)&lt;-0.5,-0.5,0)),0)</f>
        <v/>
      </c>
      <c r="AU563">
        <f>IFERROR(IF(SLOPE($AR$542:$AR$553,$AS$542:$AS$553)&lt;0,MAX(-3,-ABS(SLOPE($AR$542:$AR$553,$AS$542:$AS$553))),IF(SLOPE($AR$542:$AR$553,$AS$542:$AS$553)&gt;0.5,0.5,0)),0)</f>
        <v/>
      </c>
      <c r="AV563">
        <f>($AQ$554+(AT563*(AS563-1)))</f>
        <v/>
      </c>
      <c r="AW563">
        <f>($AR$554+(AU563*(AS563-1)))</f>
        <v/>
      </c>
      <c r="AX563">
        <f>IF(AT563&gt;0,AV563+AT563,AV563)</f>
        <v/>
      </c>
      <c r="AY563">
        <f>IF(AU563&lt;0,AW563+AU563,AW563)</f>
        <v/>
      </c>
      <c r="BA563" s="14">
        <f>IFERROR(AX563-AQ563,"")</f>
        <v/>
      </c>
      <c r="BB563" s="14">
        <f>IFERROR(AY563-AR563,"")</f>
        <v/>
      </c>
      <c r="BD563">
        <f>AH563</f>
        <v/>
      </c>
      <c r="BE563">
        <f>AI563</f>
        <v/>
      </c>
      <c r="BF563">
        <f>AJ563</f>
        <v/>
      </c>
      <c r="BG563" s="14">
        <f>L563</f>
        <v/>
      </c>
      <c r="BH563" s="14">
        <f>IF(X563="","",X563)</f>
        <v/>
      </c>
      <c r="BI563" s="14">
        <f>IF(Y563="","",Y563)</f>
        <v/>
      </c>
      <c r="BJ563">
        <f>Z563</f>
        <v/>
      </c>
      <c r="BK563">
        <f>AA563</f>
        <v/>
      </c>
      <c r="BL563">
        <f>IFERROR(AX563,"")</f>
        <v/>
      </c>
      <c r="BM563">
        <f>IFERROR(AY563,"")</f>
        <v/>
      </c>
    </row>
    <row r="564" ht="14.25" customHeight="1">
      <c r="A564">
        <f>ALGLIB_SSA_XAUUSD!AA564</f>
        <v/>
      </c>
      <c r="B564">
        <f>IF($A564="","",INDEX(ALGLIB_SSA_XAUUSD!$B$2:$B$2401,MATCH($A564,ALGLIB_SSA_XAUUSD!$A$2:$A$2401,1)))</f>
        <v/>
      </c>
      <c r="C564">
        <f>IF($A564="","",INDEX(ALGLIB_SSA_XAUUSD!$C$2:$C$2401,MATCH($A564,ALGLIB_SSA_XAUUSD!$A$2:$A$2401,1)))</f>
        <v/>
      </c>
      <c r="D564" s="14">
        <f>IF($A564="","",INT((ROW()-2)/12)+1)</f>
        <v/>
      </c>
      <c r="E564" s="14">
        <f>IF(AND(E566&lt;&gt;"",D566=D554+1),E554+(E566-E554)*10/12,"")</f>
        <v/>
      </c>
      <c r="F564" s="14">
        <f>IF(AND(F566&lt;&gt;"",D566=D554+1),F554+(F566-F554)*10/12,"")</f>
        <v/>
      </c>
      <c r="G564" s="14">
        <f>IF(AND(G566&lt;&gt;"",D566=D554+1),G554+(G566-G554)*10/12,"")</f>
        <v/>
      </c>
      <c r="H564" s="14">
        <f>IF(AND(H566&lt;&gt;"",D566=D554+1),H554+(H566-H554)*10/12,"")</f>
        <v/>
      </c>
      <c r="I564" s="14">
        <f>IF(AND(L566&lt;&gt;"",D566=D554+1),I554+(I566-I554)*10/12,"")</f>
        <v/>
      </c>
      <c r="J564">
        <f>_xlfn.XLOOKUP($A564,ALGLIB_SSA_XAUUSD!$AA$2:$AA$2401,ALGLIB_SSA_XAUUSD!$P$2:$P$2401,"",0)</f>
        <v/>
      </c>
      <c r="K564">
        <f>_xlfn.XLOOKUP($A564,ALGLIB_SSA_XAUUSD!$AA$2:$AA$2401,ALGLIB_SSA_XAUUSD!$Q$2:$Q$2401,"",0)</f>
        <v/>
      </c>
      <c r="L564">
        <f>_xlfn.XLOOKUP($A564,ALGLIB_SSA_XAUUSD!$AA$2:$AA$2401,ALGLIB_SSA_XAUUSD!$R$2:$R$2401,"",0)</f>
        <v/>
      </c>
      <c r="M564">
        <f>_xlfn.XLOOKUP($A564,ALGLIB_SSA_XAUUSD!$AA$2:$AA$2401,ALGLIB_SSA_XAUUSD!$S$2:$S$2401,"",0)</f>
        <v/>
      </c>
      <c r="N564">
        <f>_xlfn.XLOOKUP($A564,ALGLIB_SSA_XAUUSD!$AA$2:$AA$2401,ALGLIB_SSA_XAUUSD!$T$2:$T$2401,"",0)</f>
        <v/>
      </c>
      <c r="O564">
        <f>_xlfn.XLOOKUP($A564,ALGLIB_SSA_XAUUSD!$AA$2:$AA$2401,ALGLIB_SSA_XAUUSD!$U$2:$U$2401,"",0)</f>
        <v/>
      </c>
      <c r="P564">
        <f>_xlfn.XLOOKUP($A564,ALGLIB_SSA_XAUUSD!$AA$2:$AA$2401,ALGLIB_SSA_XAUUSD!$V$2:$V$2401,"",0)</f>
        <v/>
      </c>
      <c r="S564">
        <f>A564</f>
        <v/>
      </c>
      <c r="T564">
        <f>J564</f>
        <v/>
      </c>
      <c r="U564">
        <f>K564</f>
        <v/>
      </c>
      <c r="V564" s="14">
        <f>IF($A564="","",MOD(ROW()-2,12)+1)</f>
        <v/>
      </c>
      <c r="W564">
        <f>L564</f>
        <v/>
      </c>
      <c r="X564" s="14">
        <f>IF(F564="","",F564)</f>
        <v/>
      </c>
      <c r="Y564" s="14">
        <f>IF(G564="","",G564)</f>
        <v/>
      </c>
      <c r="Z564">
        <f>M564</f>
        <v/>
      </c>
      <c r="AA564">
        <f>N564</f>
        <v/>
      </c>
      <c r="AB564" s="14">
        <f>IF(H564="","",H564)</f>
        <v/>
      </c>
      <c r="AC564">
        <f>O564</f>
        <v/>
      </c>
      <c r="AD564" s="14">
        <f>IF(I564="","",I564)</f>
        <v/>
      </c>
      <c r="AE564">
        <f>P564</f>
        <v/>
      </c>
      <c r="AH564">
        <f>IF(S564&lt;&gt;"",S564,AH563+900)</f>
        <v/>
      </c>
      <c r="AI564">
        <f>IF(T564&lt;&gt;"",T564,AI563)</f>
        <v/>
      </c>
      <c r="AJ564">
        <f>IF(U564&lt;&gt;"",U564,AJ563)</f>
        <v/>
      </c>
      <c r="AK564">
        <f>IF(W564&lt;&gt;"",W564,"")</f>
        <v/>
      </c>
      <c r="AL564" s="14">
        <f>IF(X564&lt;&gt;"",X564,"")</f>
        <v/>
      </c>
      <c r="AM564" s="14">
        <f>IF(Y564&lt;&gt;"",Y564,"")</f>
        <v/>
      </c>
      <c r="AN564" s="14">
        <f>IF(OR(AL564="",AM564=""),"",AL564-AM564)</f>
        <v/>
      </c>
      <c r="AO564">
        <f>IF(AN564="","",IF(AN564&gt;0,"Bullish","Bearish"))</f>
        <v/>
      </c>
      <c r="AP564">
        <f>IF(AO564="",AP563,AO564)</f>
        <v/>
      </c>
      <c r="AQ564" s="14">
        <f>IF(AB564&lt;&gt;"",AB564,"")</f>
        <v/>
      </c>
      <c r="AR564" s="14">
        <f>IF(AD564&lt;&gt;"",AD564,"")</f>
        <v/>
      </c>
      <c r="AS564">
        <f>IF(AS563+1=13,1,AS563+1)</f>
        <v/>
      </c>
      <c r="AT564">
        <f>IFERROR(IF(SLOPE($AQ$542:$AQ$553,$AS$542:$AS$553)&gt;0,MIN(3,ABS(SLOPE($AQ$542:$AQ$553,$AS$542:$AS$553))),IF(SLOPE($AQ$542:$AQ$553,$AS$542:$AS$553)&lt;-0.5,-0.5,0)),0)</f>
        <v/>
      </c>
      <c r="AU564">
        <f>IFERROR(IF(SLOPE($AR$542:$AR$553,$AS$542:$AS$553)&lt;0,MAX(-3,-ABS(SLOPE($AR$542:$AR$553,$AS$542:$AS$553))),IF(SLOPE($AR$542:$AR$553,$AS$542:$AS$553)&gt;0.5,0.5,0)),0)</f>
        <v/>
      </c>
      <c r="AV564">
        <f>($AQ$554+(AT564*(AS564-1)))</f>
        <v/>
      </c>
      <c r="AW564">
        <f>($AR$554+(AU564*(AS564-1)))</f>
        <v/>
      </c>
      <c r="AX564">
        <f>IF(AT564&gt;0,AV564+AT564,AV564)</f>
        <v/>
      </c>
      <c r="AY564">
        <f>IF(AU564&lt;0,AW564+AU564,AW564)</f>
        <v/>
      </c>
      <c r="BA564" s="14">
        <f>IFERROR(AX564-AQ564,"")</f>
        <v/>
      </c>
      <c r="BB564" s="14">
        <f>IFERROR(AY564-AR564,"")</f>
        <v/>
      </c>
      <c r="BD564">
        <f>AH564</f>
        <v/>
      </c>
      <c r="BE564">
        <f>AI564</f>
        <v/>
      </c>
      <c r="BF564">
        <f>AJ564</f>
        <v/>
      </c>
      <c r="BG564" s="14">
        <f>L564</f>
        <v/>
      </c>
      <c r="BH564" s="14">
        <f>IF(X564="","",X564)</f>
        <v/>
      </c>
      <c r="BI564" s="14">
        <f>IF(Y564="","",Y564)</f>
        <v/>
      </c>
      <c r="BJ564">
        <f>Z564</f>
        <v/>
      </c>
      <c r="BK564">
        <f>AA564</f>
        <v/>
      </c>
      <c r="BL564">
        <f>IFERROR(AX564,"")</f>
        <v/>
      </c>
      <c r="BM564">
        <f>IFERROR(AY564,"")</f>
        <v/>
      </c>
    </row>
    <row r="565" ht="14.25" customHeight="1">
      <c r="A565">
        <f>ALGLIB_SSA_XAUUSD!AA565</f>
        <v/>
      </c>
      <c r="B565">
        <f>IF($A565="","",INDEX(ALGLIB_SSA_XAUUSD!$B$2:$B$2401,MATCH($A565,ALGLIB_SSA_XAUUSD!$A$2:$A$2401,1)))</f>
        <v/>
      </c>
      <c r="C565">
        <f>IF($A565="","",INDEX(ALGLIB_SSA_XAUUSD!$C$2:$C$2401,MATCH($A565,ALGLIB_SSA_XAUUSD!$A$2:$A$2401,1)))</f>
        <v/>
      </c>
      <c r="D565" s="14">
        <f>IF($A565="","",INT((ROW()-2)/12)+1)</f>
        <v/>
      </c>
      <c r="E565" s="14">
        <f>IF(AND(E566&lt;&gt;"",D566=D554+1),E554+(E566-E554)*11/12,"")</f>
        <v/>
      </c>
      <c r="F565" s="14">
        <f>IF(AND(F566&lt;&gt;"",D566=D554+1),F554+(F566-F554)*11/12,"")</f>
        <v/>
      </c>
      <c r="G565" s="14">
        <f>IF(AND(G566&lt;&gt;"",D566=D554+1),G554+(G566-G554)*11/12,"")</f>
        <v/>
      </c>
      <c r="H565" s="14">
        <f>IF(AND(H566&lt;&gt;"",D566=D554+1),H554+(H566-H554)*11/12,"")</f>
        <v/>
      </c>
      <c r="I565" s="14">
        <f>IF(AND(L566&lt;&gt;"",D566=D554+1),I554+(I566-I554)*11/12,"")</f>
        <v/>
      </c>
      <c r="J565">
        <f>_xlfn.XLOOKUP($A565,ALGLIB_SSA_XAUUSD!$AA$2:$AA$2401,ALGLIB_SSA_XAUUSD!$P$2:$P$2401,"",0)</f>
        <v/>
      </c>
      <c r="K565">
        <f>_xlfn.XLOOKUP($A565,ALGLIB_SSA_XAUUSD!$AA$2:$AA$2401,ALGLIB_SSA_XAUUSD!$Q$2:$Q$2401,"",0)</f>
        <v/>
      </c>
      <c r="L565">
        <f>_xlfn.XLOOKUP($A565,ALGLIB_SSA_XAUUSD!$AA$2:$AA$2401,ALGLIB_SSA_XAUUSD!$R$2:$R$2401,"",0)</f>
        <v/>
      </c>
      <c r="M565">
        <f>_xlfn.XLOOKUP($A565,ALGLIB_SSA_XAUUSD!$AA$2:$AA$2401,ALGLIB_SSA_XAUUSD!$S$2:$S$2401,"",0)</f>
        <v/>
      </c>
      <c r="N565">
        <f>_xlfn.XLOOKUP($A565,ALGLIB_SSA_XAUUSD!$AA$2:$AA$2401,ALGLIB_SSA_XAUUSD!$T$2:$T$2401,"",0)</f>
        <v/>
      </c>
      <c r="O565">
        <f>_xlfn.XLOOKUP($A565,ALGLIB_SSA_XAUUSD!$AA$2:$AA$2401,ALGLIB_SSA_XAUUSD!$U$2:$U$2401,"",0)</f>
        <v/>
      </c>
      <c r="P565">
        <f>_xlfn.XLOOKUP($A565,ALGLIB_SSA_XAUUSD!$AA$2:$AA$2401,ALGLIB_SSA_XAUUSD!$V$2:$V$2401,"",0)</f>
        <v/>
      </c>
      <c r="S565">
        <f>A565</f>
        <v/>
      </c>
      <c r="T565">
        <f>J565</f>
        <v/>
      </c>
      <c r="U565">
        <f>K565</f>
        <v/>
      </c>
      <c r="V565" s="14">
        <f>IF($A565="","",MOD(ROW()-2,12)+1)</f>
        <v/>
      </c>
      <c r="W565">
        <f>L565</f>
        <v/>
      </c>
      <c r="X565" s="14">
        <f>IF(F565="","",F565)</f>
        <v/>
      </c>
      <c r="Y565" s="14">
        <f>IF(G565="","",G565)</f>
        <v/>
      </c>
      <c r="Z565">
        <f>M565</f>
        <v/>
      </c>
      <c r="AA565">
        <f>N565</f>
        <v/>
      </c>
      <c r="AB565" s="14">
        <f>IF(H565="","",H565)</f>
        <v/>
      </c>
      <c r="AC565">
        <f>O565</f>
        <v/>
      </c>
      <c r="AD565" s="14">
        <f>IF(I565="","",I565)</f>
        <v/>
      </c>
      <c r="AE565">
        <f>P565</f>
        <v/>
      </c>
      <c r="AH565">
        <f>IF(S565&lt;&gt;"",S565,AH564+900)</f>
        <v/>
      </c>
      <c r="AI565">
        <f>IF(T565&lt;&gt;"",T565,AI564)</f>
        <v/>
      </c>
      <c r="AJ565">
        <f>IF(U565&lt;&gt;"",U565,AJ564)</f>
        <v/>
      </c>
      <c r="AK565">
        <f>IF(W565&lt;&gt;"",W565,"")</f>
        <v/>
      </c>
      <c r="AL565" s="14">
        <f>IF(X565&lt;&gt;"",X565,"")</f>
        <v/>
      </c>
      <c r="AM565" s="14">
        <f>IF(Y565&lt;&gt;"",Y565,"")</f>
        <v/>
      </c>
      <c r="AN565" s="14">
        <f>IF(OR(AL565="",AM565=""),"",AL565-AM565)</f>
        <v/>
      </c>
      <c r="AO565">
        <f>IF(AN565="","",IF(AN565&gt;0,"Bullish","Bearish"))</f>
        <v/>
      </c>
      <c r="AP565">
        <f>IF(AO565="",AP564,AO565)</f>
        <v/>
      </c>
      <c r="AQ565" s="14">
        <f>IF(AB565&lt;&gt;"",AB565,"")</f>
        <v/>
      </c>
      <c r="AR565" s="14">
        <f>IF(AD565&lt;&gt;"",AD565,"")</f>
        <v/>
      </c>
      <c r="AS565">
        <f>IF(AS564+1=13,1,AS564+1)</f>
        <v/>
      </c>
      <c r="AT565">
        <f>IFERROR(IF(SLOPE($AQ$542:$AQ$553,$AS$542:$AS$553)&gt;0,MIN(3,ABS(SLOPE($AQ$542:$AQ$553,$AS$542:$AS$553))),IF(SLOPE($AQ$542:$AQ$553,$AS$542:$AS$553)&lt;-0.5,-0.5,0)),0)</f>
        <v/>
      </c>
      <c r="AU565">
        <f>IFERROR(IF(SLOPE($AR$542:$AR$553,$AS$542:$AS$553)&lt;0,MAX(-3,-ABS(SLOPE($AR$542:$AR$553,$AS$542:$AS$553))),IF(SLOPE($AR$542:$AR$553,$AS$542:$AS$553)&gt;0.5,0.5,0)),0)</f>
        <v/>
      </c>
      <c r="AV565">
        <f>($AQ$554+(AT565*(AS565-1)))</f>
        <v/>
      </c>
      <c r="AW565">
        <f>($AR$554+(AU565*(AS565-1)))</f>
        <v/>
      </c>
      <c r="AX565">
        <f>IF(AT565&gt;0,AV565+AT565,AV565)</f>
        <v/>
      </c>
      <c r="AY565">
        <f>IF(AU565&lt;0,AW565+AU565,AW565)</f>
        <v/>
      </c>
      <c r="BA565" s="14">
        <f>IFERROR(AX565-AQ565,"")</f>
        <v/>
      </c>
      <c r="BB565" s="14">
        <f>IFERROR(AY565-AR565,"")</f>
        <v/>
      </c>
      <c r="BD565">
        <f>AH565</f>
        <v/>
      </c>
      <c r="BE565">
        <f>AI565</f>
        <v/>
      </c>
      <c r="BF565">
        <f>AJ565</f>
        <v/>
      </c>
      <c r="BG565" s="14">
        <f>L565</f>
        <v/>
      </c>
      <c r="BH565" s="14">
        <f>IF(X565="","",X565)</f>
        <v/>
      </c>
      <c r="BI565" s="14">
        <f>IF(Y565="","",Y565)</f>
        <v/>
      </c>
      <c r="BJ565">
        <f>Z565</f>
        <v/>
      </c>
      <c r="BK565">
        <f>AA565</f>
        <v/>
      </c>
      <c r="BL565">
        <f>IFERROR(AX565,"")</f>
        <v/>
      </c>
      <c r="BM565">
        <f>IFERROR(AY565,"")</f>
        <v/>
      </c>
    </row>
    <row r="566" ht="14.25" customHeight="1">
      <c r="A566">
        <f>ALGLIB_SSA_XAUUSD!AA566</f>
        <v/>
      </c>
      <c r="B566">
        <f>IF($A566="","",INDEX(ALGLIB_SSA_XAUUSD!$B$2:$B$2401,MATCH($A566,ALGLIB_SSA_XAUUSD!$A$2:$A$2401,1)))</f>
        <v/>
      </c>
      <c r="C566">
        <f>IF($A566="","",INDEX(ALGLIB_SSA_XAUUSD!$C$2:$C$2401,MATCH($A566,ALGLIB_SSA_XAUUSD!$A$2:$A$2401,1)))</f>
        <v/>
      </c>
      <c r="D566" s="14">
        <f>IF($A566="","",INT((ROW()-2)/12)+1)</f>
        <v/>
      </c>
      <c r="E566" s="14">
        <f>IF($A566="","",INDEX(ALGLIB_SSA_XAUUSD!$D$2:$D$2401,MATCH($A566,ALGLIB_SSA_XAUUSD!$A$2:$A$2401,1)))</f>
        <v/>
      </c>
      <c r="F566" s="14">
        <f>IF($A566="","",INDEX(ALGLIB_SSA_XAUUSD!$E$2:$E$2401,MATCH($A566,ALGLIB_SSA_XAUUSD!$A$2:$A$2401,1)))</f>
        <v/>
      </c>
      <c r="G566" s="14">
        <f>IF($A566="","",INDEX(ALGLIB_SSA_XAUUSD!$F$2:$F$2401,MATCH($A566,ALGLIB_SSA_XAUUSD!$A$2:$A$2401,1)))</f>
        <v/>
      </c>
      <c r="H566" s="14">
        <f>IF($A566="","",INDEX(ALGLIB_SSA_XAUUSD!$G$2:$G$2401,MATCH($A566,ALGLIB_SSA_XAUUSD!$A$2:$A$2401,1)))</f>
        <v/>
      </c>
      <c r="I566" s="14">
        <f>IF($A566="","",INDEX(ALGLIB_SSA_XAUUSD!$H$2:$H$2401,MATCH($A566,ALGLIB_SSA_XAUUSD!$A$2:$A$2401,1)))</f>
        <v/>
      </c>
      <c r="J566">
        <f>_xlfn.XLOOKUP($A566,ALGLIB_SSA_XAUUSD!$AA$2:$AA$2401,ALGLIB_SSA_XAUUSD!$P$2:$P$2401,"",0)</f>
        <v/>
      </c>
      <c r="K566">
        <f>_xlfn.XLOOKUP($A566,ALGLIB_SSA_XAUUSD!$AA$2:$AA$2401,ALGLIB_SSA_XAUUSD!$Q$2:$Q$2401,"",0)</f>
        <v/>
      </c>
      <c r="L566">
        <f>_xlfn.XLOOKUP($A566,ALGLIB_SSA_XAUUSD!$AA$2:$AA$2401,ALGLIB_SSA_XAUUSD!$R$2:$R$2401,"",0)</f>
        <v/>
      </c>
      <c r="M566">
        <f>_xlfn.XLOOKUP($A566,ALGLIB_SSA_XAUUSD!$AA$2:$AA$2401,ALGLIB_SSA_XAUUSD!$S$2:$S$2401,"",0)</f>
        <v/>
      </c>
      <c r="N566">
        <f>_xlfn.XLOOKUP($A566,ALGLIB_SSA_XAUUSD!$AA$2:$AA$2401,ALGLIB_SSA_XAUUSD!$T$2:$T$2401,"",0)</f>
        <v/>
      </c>
      <c r="O566">
        <f>_xlfn.XLOOKUP($A566,ALGLIB_SSA_XAUUSD!$AA$2:$AA$2401,ALGLIB_SSA_XAUUSD!$U$2:$U$2401,"",0)</f>
        <v/>
      </c>
      <c r="P566">
        <f>_xlfn.XLOOKUP($A566,ALGLIB_SSA_XAUUSD!$AA$2:$AA$2401,ALGLIB_SSA_XAUUSD!$V$2:$V$2401,"",0)</f>
        <v/>
      </c>
      <c r="S566">
        <f>A566</f>
        <v/>
      </c>
      <c r="T566">
        <f>J566</f>
        <v/>
      </c>
      <c r="U566">
        <f>K566</f>
        <v/>
      </c>
      <c r="V566" s="14">
        <f>IF($A566="","",MOD(ROW()-2,12)+1)</f>
        <v/>
      </c>
      <c r="W566">
        <f>L566</f>
        <v/>
      </c>
      <c r="X566" s="14">
        <f>IF(F566="","",F566)</f>
        <v/>
      </c>
      <c r="Y566" s="14">
        <f>IF(G566="","",G566)</f>
        <v/>
      </c>
      <c r="Z566">
        <f>M566</f>
        <v/>
      </c>
      <c r="AA566">
        <f>N566</f>
        <v/>
      </c>
      <c r="AB566" s="14">
        <f>IF(H566="","",H566)</f>
        <v/>
      </c>
      <c r="AC566">
        <f>O566</f>
        <v/>
      </c>
      <c r="AD566" s="14">
        <f>IF(I566="","",I566)</f>
        <v/>
      </c>
      <c r="AE566">
        <f>P566</f>
        <v/>
      </c>
      <c r="AH566">
        <f>IF(S566&lt;&gt;"",S566,AH565+900)</f>
        <v/>
      </c>
      <c r="AI566">
        <f>IF(T566&lt;&gt;"",T566,AI565)</f>
        <v/>
      </c>
      <c r="AJ566">
        <f>IF(U566&lt;&gt;"",U566,AJ565)</f>
        <v/>
      </c>
      <c r="AK566">
        <f>IF(W566&lt;&gt;"",W566,"")</f>
        <v/>
      </c>
      <c r="AL566" s="14">
        <f>IF(X566&lt;&gt;"",X566,"")</f>
        <v/>
      </c>
      <c r="AM566" s="14">
        <f>IF(Y566&lt;&gt;"",Y566,"")</f>
        <v/>
      </c>
      <c r="AN566" s="14">
        <f>IF(OR(AL566="",AM566=""),"",AL566-AM566)</f>
        <v/>
      </c>
      <c r="AO566">
        <f>IF(AN566="","",IF(AN566&gt;0,"Bullish","Bearish"))</f>
        <v/>
      </c>
      <c r="AP566">
        <f>IF(AO566="",AP565,AO566)</f>
        <v/>
      </c>
      <c r="AQ566" s="14">
        <f>IF(AB566&lt;&gt;"",AB566,"")</f>
        <v/>
      </c>
      <c r="AR566" s="14">
        <f>IF(AD566&lt;&gt;"",AD566,"")</f>
        <v/>
      </c>
      <c r="AS566">
        <f>IF(AS565+1=13,1,AS565+1)</f>
        <v/>
      </c>
      <c r="AT566">
        <f>IFERROR(IF(SLOPE($AQ$554:$AQ$565,$AS$554:$AS$565)&gt;0,MIN(3,ABS(SLOPE($AQ$554:$AQ$565,$AS$554:$AS$565))),IF(SLOPE($AQ$554:$AQ$565,$AS$554:$AS$565)&lt;-0.5,-0.5,0)),0)</f>
        <v/>
      </c>
      <c r="AU566">
        <f>IFERROR(IF(SLOPE($AR$554:$AR$565,$AS$554:$AS$565)&lt;0,MAX(-3,-ABS(SLOPE($AR$554:$AR$565,$AS$554:$AS$565))),IF(SLOPE($AR$554:$AR$565,$AS$554:$AS$565)&gt;0.5,0.5,0)),0)</f>
        <v/>
      </c>
      <c r="AV566">
        <f>($AQ$566+(AT566*(AS566-1)))</f>
        <v/>
      </c>
      <c r="AW566">
        <f>($AR$566+(AU566*(AS566-1)))</f>
        <v/>
      </c>
      <c r="AX566">
        <f>IF(AT566&gt;0,AV566+AT566,AV566)</f>
        <v/>
      </c>
      <c r="AY566">
        <f>IF(AU566&lt;0,AW566+AU566,AW566)</f>
        <v/>
      </c>
      <c r="BA566" s="14">
        <f>IFERROR(AX566-AQ566,"")</f>
        <v/>
      </c>
      <c r="BB566" s="14">
        <f>IFERROR(AY566-AR566,"")</f>
        <v/>
      </c>
      <c r="BD566">
        <f>AH566</f>
        <v/>
      </c>
      <c r="BE566">
        <f>AI566</f>
        <v/>
      </c>
      <c r="BF566">
        <f>AJ566</f>
        <v/>
      </c>
      <c r="BG566" s="14">
        <f>L566</f>
        <v/>
      </c>
      <c r="BH566" s="14">
        <f>IF(X566="","",X566)</f>
        <v/>
      </c>
      <c r="BI566" s="14">
        <f>IF(Y566="","",Y566)</f>
        <v/>
      </c>
      <c r="BJ566">
        <f>Z566</f>
        <v/>
      </c>
      <c r="BK566">
        <f>AA566</f>
        <v/>
      </c>
      <c r="BL566">
        <f>IFERROR(AX566,"")</f>
        <v/>
      </c>
      <c r="BM566">
        <f>IFERROR(AY566,"")</f>
        <v/>
      </c>
    </row>
    <row r="567" ht="14.25" customHeight="1">
      <c r="A567">
        <f>ALGLIB_SSA_XAUUSD!AA567</f>
        <v/>
      </c>
      <c r="B567">
        <f>IF($A567="","",INDEX(ALGLIB_SSA_XAUUSD!$B$2:$B$2401,MATCH($A567,ALGLIB_SSA_XAUUSD!$A$2:$A$2401,1)))</f>
        <v/>
      </c>
      <c r="C567">
        <f>IF($A567="","",INDEX(ALGLIB_SSA_XAUUSD!$C$2:$C$2401,MATCH($A567,ALGLIB_SSA_XAUUSD!$A$2:$A$2401,1)))</f>
        <v/>
      </c>
      <c r="D567" s="14">
        <f>IF($A567="","",INT((ROW()-2)/12)+1)</f>
        <v/>
      </c>
      <c r="E567" s="14">
        <f>IF(AND(E578&lt;&gt;"",D578=D566+1),E566+(E578-E566)*1/12,"")</f>
        <v/>
      </c>
      <c r="F567" s="14">
        <f>IF(AND(F578&lt;&gt;"",D578=D566+1),F566+(F578-F566)*1/12,"")</f>
        <v/>
      </c>
      <c r="G567" s="14">
        <f>IF(AND(G578&lt;&gt;"",D578=D566+1),G566+(G578-G566)*1/12,"")</f>
        <v/>
      </c>
      <c r="H567" s="14">
        <f>IF(AND(H578&lt;&gt;"",D578=D566+1),H566+(H578-H566)*1/12,"")</f>
        <v/>
      </c>
      <c r="I567" s="14">
        <f>IF(AND(L578&lt;&gt;"",D578=D566+1),I566+(I578-I566)*1/12,"")</f>
        <v/>
      </c>
      <c r="J567">
        <f>_xlfn.XLOOKUP($A567,ALGLIB_SSA_XAUUSD!$AA$2:$AA$2401,ALGLIB_SSA_XAUUSD!$P$2:$P$2401,"",0)</f>
        <v/>
      </c>
      <c r="K567">
        <f>_xlfn.XLOOKUP($A567,ALGLIB_SSA_XAUUSD!$AA$2:$AA$2401,ALGLIB_SSA_XAUUSD!$Q$2:$Q$2401,"",0)</f>
        <v/>
      </c>
      <c r="L567">
        <f>_xlfn.XLOOKUP($A567,ALGLIB_SSA_XAUUSD!$AA$2:$AA$2401,ALGLIB_SSA_XAUUSD!$R$2:$R$2401,"",0)</f>
        <v/>
      </c>
      <c r="M567">
        <f>_xlfn.XLOOKUP($A567,ALGLIB_SSA_XAUUSD!$AA$2:$AA$2401,ALGLIB_SSA_XAUUSD!$S$2:$S$2401,"",0)</f>
        <v/>
      </c>
      <c r="N567">
        <f>_xlfn.XLOOKUP($A567,ALGLIB_SSA_XAUUSD!$AA$2:$AA$2401,ALGLIB_SSA_XAUUSD!$T$2:$T$2401,"",0)</f>
        <v/>
      </c>
      <c r="O567">
        <f>_xlfn.XLOOKUP($A567,ALGLIB_SSA_XAUUSD!$AA$2:$AA$2401,ALGLIB_SSA_XAUUSD!$U$2:$U$2401,"",0)</f>
        <v/>
      </c>
      <c r="P567">
        <f>_xlfn.XLOOKUP($A567,ALGLIB_SSA_XAUUSD!$AA$2:$AA$2401,ALGLIB_SSA_XAUUSD!$V$2:$V$2401,"",0)</f>
        <v/>
      </c>
      <c r="S567">
        <f>A567</f>
        <v/>
      </c>
      <c r="T567">
        <f>J567</f>
        <v/>
      </c>
      <c r="U567">
        <f>K567</f>
        <v/>
      </c>
      <c r="V567" s="14">
        <f>IF($A567="","",MOD(ROW()-2,12)+1)</f>
        <v/>
      </c>
      <c r="W567">
        <f>L567</f>
        <v/>
      </c>
      <c r="X567" s="14">
        <f>IF(F567="","",F567)</f>
        <v/>
      </c>
      <c r="Y567" s="14">
        <f>IF(G567="","",G567)</f>
        <v/>
      </c>
      <c r="Z567">
        <f>M567</f>
        <v/>
      </c>
      <c r="AA567">
        <f>N567</f>
        <v/>
      </c>
      <c r="AB567" s="14">
        <f>IF(H567="","",H567)</f>
        <v/>
      </c>
      <c r="AC567">
        <f>O567</f>
        <v/>
      </c>
      <c r="AD567" s="14">
        <f>IF(I567="","",I567)</f>
        <v/>
      </c>
      <c r="AE567">
        <f>P567</f>
        <v/>
      </c>
      <c r="AH567">
        <f>IF(S567&lt;&gt;"",S567,AH566+900)</f>
        <v/>
      </c>
      <c r="AI567">
        <f>IF(T567&lt;&gt;"",T567,AI566)</f>
        <v/>
      </c>
      <c r="AJ567">
        <f>IF(U567&lt;&gt;"",U567,AJ566)</f>
        <v/>
      </c>
      <c r="AK567">
        <f>IF(W567&lt;&gt;"",W567,"")</f>
        <v/>
      </c>
      <c r="AL567" s="14">
        <f>IF(X567&lt;&gt;"",X567,"")</f>
        <v/>
      </c>
      <c r="AM567" s="14">
        <f>IF(Y567&lt;&gt;"",Y567,"")</f>
        <v/>
      </c>
      <c r="AN567" s="14">
        <f>IF(OR(AL567="",AM567=""),"",AL567-AM567)</f>
        <v/>
      </c>
      <c r="AO567">
        <f>IF(AN567="","",IF(AN567&gt;0,"Bullish","Bearish"))</f>
        <v/>
      </c>
      <c r="AP567">
        <f>IF(AO567="",AP566,AO567)</f>
        <v/>
      </c>
      <c r="AQ567" s="14">
        <f>IF(AB567&lt;&gt;"",AB567,"")</f>
        <v/>
      </c>
      <c r="AR567" s="14">
        <f>IF(AD567&lt;&gt;"",AD567,"")</f>
        <v/>
      </c>
      <c r="AS567">
        <f>IF(AS566+1=13,1,AS566+1)</f>
        <v/>
      </c>
      <c r="AT567">
        <f>IFERROR(IF(SLOPE($AQ$554:$AQ$565,$AS$554:$AS$565)&gt;0,MIN(3,ABS(SLOPE($AQ$554:$AQ$565,$AS$554:$AS$565))),IF(SLOPE($AQ$554:$AQ$565,$AS$554:$AS$565)&lt;-0.5,-0.5,0)),0)</f>
        <v/>
      </c>
      <c r="AU567">
        <f>IFERROR(IF(SLOPE($AR$554:$AR$565,$AS$554:$AS$565)&lt;0,MAX(-3,-ABS(SLOPE($AR$554:$AR$565,$AS$554:$AS$565))),IF(SLOPE($AR$554:$AR$565,$AS$554:$AS$565)&gt;0.5,0.5,0)),0)</f>
        <v/>
      </c>
      <c r="AV567">
        <f>($AQ$566+(AT567*(AS567-1)))</f>
        <v/>
      </c>
      <c r="AW567">
        <f>($AR$566+(AU567*(AS567-1)))</f>
        <v/>
      </c>
      <c r="AX567">
        <f>IF(AT567&gt;0,AV567+AT567,AV567)</f>
        <v/>
      </c>
      <c r="AY567">
        <f>IF(AU567&lt;0,AW567+AU567,AW567)</f>
        <v/>
      </c>
      <c r="BA567" s="14">
        <f>IFERROR(AX567-AQ567,"")</f>
        <v/>
      </c>
      <c r="BB567" s="14">
        <f>IFERROR(AY567-AR567,"")</f>
        <v/>
      </c>
      <c r="BD567">
        <f>AH567</f>
        <v/>
      </c>
      <c r="BE567">
        <f>AI567</f>
        <v/>
      </c>
      <c r="BF567">
        <f>AJ567</f>
        <v/>
      </c>
      <c r="BG567" s="14">
        <f>L567</f>
        <v/>
      </c>
      <c r="BH567" s="14">
        <f>IF(X567="","",X567)</f>
        <v/>
      </c>
      <c r="BI567" s="14">
        <f>IF(Y567="","",Y567)</f>
        <v/>
      </c>
      <c r="BJ567">
        <f>Z567</f>
        <v/>
      </c>
      <c r="BK567">
        <f>AA567</f>
        <v/>
      </c>
      <c r="BL567">
        <f>IFERROR(AX567,"")</f>
        <v/>
      </c>
      <c r="BM567">
        <f>IFERROR(AY567,"")</f>
        <v/>
      </c>
    </row>
    <row r="568" ht="14.25" customHeight="1">
      <c r="A568">
        <f>ALGLIB_SSA_XAUUSD!AA568</f>
        <v/>
      </c>
      <c r="B568">
        <f>IF($A568="","",INDEX(ALGLIB_SSA_XAUUSD!$B$2:$B$2401,MATCH($A568,ALGLIB_SSA_XAUUSD!$A$2:$A$2401,1)))</f>
        <v/>
      </c>
      <c r="C568">
        <f>IF($A568="","",INDEX(ALGLIB_SSA_XAUUSD!$C$2:$C$2401,MATCH($A568,ALGLIB_SSA_XAUUSD!$A$2:$A$2401,1)))</f>
        <v/>
      </c>
      <c r="D568" s="14">
        <f>IF($A568="","",INT((ROW()-2)/12)+1)</f>
        <v/>
      </c>
      <c r="E568" s="14">
        <f>IF(AND(E578&lt;&gt;"",D578=D566+1),E566+(E578-E566)*2/12,"")</f>
        <v/>
      </c>
      <c r="F568" s="14">
        <f>IF(AND(F578&lt;&gt;"",D578=D566+1),F566+(F578-F566)*2/12,"")</f>
        <v/>
      </c>
      <c r="G568" s="14">
        <f>IF(AND(G578&lt;&gt;"",D578=D566+1),G566+(G578-G566)*2/12,"")</f>
        <v/>
      </c>
      <c r="H568" s="14">
        <f>IF(AND(H578&lt;&gt;"",D578=D566+1),H566+(H578-H566)*2/12,"")</f>
        <v/>
      </c>
      <c r="I568" s="14">
        <f>IF(AND(L578&lt;&gt;"",D578=D566+1),I566+(I578-I566)*2/12,"")</f>
        <v/>
      </c>
      <c r="J568">
        <f>_xlfn.XLOOKUP($A568,ALGLIB_SSA_XAUUSD!$AA$2:$AA$2401,ALGLIB_SSA_XAUUSD!$P$2:$P$2401,"",0)</f>
        <v/>
      </c>
      <c r="K568">
        <f>_xlfn.XLOOKUP($A568,ALGLIB_SSA_XAUUSD!$AA$2:$AA$2401,ALGLIB_SSA_XAUUSD!$Q$2:$Q$2401,"",0)</f>
        <v/>
      </c>
      <c r="L568">
        <f>_xlfn.XLOOKUP($A568,ALGLIB_SSA_XAUUSD!$AA$2:$AA$2401,ALGLIB_SSA_XAUUSD!$R$2:$R$2401,"",0)</f>
        <v/>
      </c>
      <c r="M568">
        <f>_xlfn.XLOOKUP($A568,ALGLIB_SSA_XAUUSD!$AA$2:$AA$2401,ALGLIB_SSA_XAUUSD!$S$2:$S$2401,"",0)</f>
        <v/>
      </c>
      <c r="N568">
        <f>_xlfn.XLOOKUP($A568,ALGLIB_SSA_XAUUSD!$AA$2:$AA$2401,ALGLIB_SSA_XAUUSD!$T$2:$T$2401,"",0)</f>
        <v/>
      </c>
      <c r="O568">
        <f>_xlfn.XLOOKUP($A568,ALGLIB_SSA_XAUUSD!$AA$2:$AA$2401,ALGLIB_SSA_XAUUSD!$U$2:$U$2401,"",0)</f>
        <v/>
      </c>
      <c r="P568">
        <f>_xlfn.XLOOKUP($A568,ALGLIB_SSA_XAUUSD!$AA$2:$AA$2401,ALGLIB_SSA_XAUUSD!$V$2:$V$2401,"",0)</f>
        <v/>
      </c>
      <c r="S568">
        <f>A568</f>
        <v/>
      </c>
      <c r="T568">
        <f>J568</f>
        <v/>
      </c>
      <c r="U568">
        <f>K568</f>
        <v/>
      </c>
      <c r="V568" s="14">
        <f>IF($A568="","",MOD(ROW()-2,12)+1)</f>
        <v/>
      </c>
      <c r="W568">
        <f>L568</f>
        <v/>
      </c>
      <c r="X568" s="14">
        <f>IF(F568="","",F568)</f>
        <v/>
      </c>
      <c r="Y568" s="14">
        <f>IF(G568="","",G568)</f>
        <v/>
      </c>
      <c r="Z568">
        <f>M568</f>
        <v/>
      </c>
      <c r="AA568">
        <f>N568</f>
        <v/>
      </c>
      <c r="AB568" s="14">
        <f>IF(H568="","",H568)</f>
        <v/>
      </c>
      <c r="AC568">
        <f>O568</f>
        <v/>
      </c>
      <c r="AD568" s="14">
        <f>IF(I568="","",I568)</f>
        <v/>
      </c>
      <c r="AE568">
        <f>P568</f>
        <v/>
      </c>
      <c r="AH568">
        <f>IF(S568&lt;&gt;"",S568,AH567+900)</f>
        <v/>
      </c>
      <c r="AI568">
        <f>IF(T568&lt;&gt;"",T568,AI567)</f>
        <v/>
      </c>
      <c r="AJ568">
        <f>IF(U568&lt;&gt;"",U568,AJ567)</f>
        <v/>
      </c>
      <c r="AK568">
        <f>IF(W568&lt;&gt;"",W568,"")</f>
        <v/>
      </c>
      <c r="AL568" s="14">
        <f>IF(X568&lt;&gt;"",X568,"")</f>
        <v/>
      </c>
      <c r="AM568" s="14">
        <f>IF(Y568&lt;&gt;"",Y568,"")</f>
        <v/>
      </c>
      <c r="AN568" s="14">
        <f>IF(OR(AL568="",AM568=""),"",AL568-AM568)</f>
        <v/>
      </c>
      <c r="AO568">
        <f>IF(AN568="","",IF(AN568&gt;0,"Bullish","Bearish"))</f>
        <v/>
      </c>
      <c r="AP568">
        <f>IF(AO568="",AP567,AO568)</f>
        <v/>
      </c>
      <c r="AQ568" s="14">
        <f>IF(AB568&lt;&gt;"",AB568,"")</f>
        <v/>
      </c>
      <c r="AR568" s="14">
        <f>IF(AD568&lt;&gt;"",AD568,"")</f>
        <v/>
      </c>
      <c r="AS568">
        <f>IF(AS567+1=13,1,AS567+1)</f>
        <v/>
      </c>
      <c r="AT568">
        <f>IFERROR(IF(SLOPE($AQ$554:$AQ$565,$AS$554:$AS$565)&gt;0,MIN(3,ABS(SLOPE($AQ$554:$AQ$565,$AS$554:$AS$565))),IF(SLOPE($AQ$554:$AQ$565,$AS$554:$AS$565)&lt;-0.5,-0.5,0)),0)</f>
        <v/>
      </c>
      <c r="AU568">
        <f>IFERROR(IF(SLOPE($AR$554:$AR$565,$AS$554:$AS$565)&lt;0,MAX(-3,-ABS(SLOPE($AR$554:$AR$565,$AS$554:$AS$565))),IF(SLOPE($AR$554:$AR$565,$AS$554:$AS$565)&gt;0.5,0.5,0)),0)</f>
        <v/>
      </c>
      <c r="AV568">
        <f>($AQ$566+(AT568*(AS568-1)))</f>
        <v/>
      </c>
      <c r="AW568">
        <f>($AR$566+(AU568*(AS568-1)))</f>
        <v/>
      </c>
      <c r="AX568">
        <f>IF(AT568&gt;0,AV568+AT568,AV568)</f>
        <v/>
      </c>
      <c r="AY568">
        <f>IF(AU568&lt;0,AW568+AU568,AW568)</f>
        <v/>
      </c>
      <c r="BA568" s="14">
        <f>IFERROR(AX568-AQ568,"")</f>
        <v/>
      </c>
      <c r="BB568" s="14">
        <f>IFERROR(AY568-AR568,"")</f>
        <v/>
      </c>
      <c r="BD568">
        <f>AH568</f>
        <v/>
      </c>
      <c r="BE568">
        <f>AI568</f>
        <v/>
      </c>
      <c r="BF568">
        <f>AJ568</f>
        <v/>
      </c>
      <c r="BG568" s="14">
        <f>L568</f>
        <v/>
      </c>
      <c r="BH568" s="14">
        <f>IF(X568="","",X568)</f>
        <v/>
      </c>
      <c r="BI568" s="14">
        <f>IF(Y568="","",Y568)</f>
        <v/>
      </c>
      <c r="BJ568">
        <f>Z568</f>
        <v/>
      </c>
      <c r="BK568">
        <f>AA568</f>
        <v/>
      </c>
      <c r="BL568">
        <f>IFERROR(AX568,"")</f>
        <v/>
      </c>
      <c r="BM568">
        <f>IFERROR(AY568,"")</f>
        <v/>
      </c>
    </row>
    <row r="569" ht="14.25" customHeight="1">
      <c r="A569">
        <f>ALGLIB_SSA_XAUUSD!AA569</f>
        <v/>
      </c>
      <c r="B569">
        <f>IF($A569="","",INDEX(ALGLIB_SSA_XAUUSD!$B$2:$B$2401,MATCH($A569,ALGLIB_SSA_XAUUSD!$A$2:$A$2401,1)))</f>
        <v/>
      </c>
      <c r="C569">
        <f>IF($A569="","",INDEX(ALGLIB_SSA_XAUUSD!$C$2:$C$2401,MATCH($A569,ALGLIB_SSA_XAUUSD!$A$2:$A$2401,1)))</f>
        <v/>
      </c>
      <c r="D569" s="14">
        <f>IF($A569="","",INT((ROW()-2)/12)+1)</f>
        <v/>
      </c>
      <c r="E569" s="14">
        <f>IF(AND(E578&lt;&gt;"",D578=D566+1),E566+(E578-E566)*3/12,"")</f>
        <v/>
      </c>
      <c r="F569" s="14">
        <f>IF(AND(F578&lt;&gt;"",D578=D566+1),F566+(F578-F566)*3/12,"")</f>
        <v/>
      </c>
      <c r="G569" s="14">
        <f>IF(AND(G578&lt;&gt;"",D578=D566+1),G566+(G578-G566)*3/12,"")</f>
        <v/>
      </c>
      <c r="H569" s="14">
        <f>IF(AND(H578&lt;&gt;"",D578=D566+1),H566+(H578-H566)*3/12,"")</f>
        <v/>
      </c>
      <c r="I569" s="14">
        <f>IF(AND(L578&lt;&gt;"",D578=D566+1),I566+(I578-I566)*3/12,"")</f>
        <v/>
      </c>
      <c r="J569">
        <f>_xlfn.XLOOKUP($A569,ALGLIB_SSA_XAUUSD!$AA$2:$AA$2401,ALGLIB_SSA_XAUUSD!$P$2:$P$2401,"",0)</f>
        <v/>
      </c>
      <c r="K569">
        <f>_xlfn.XLOOKUP($A569,ALGLIB_SSA_XAUUSD!$AA$2:$AA$2401,ALGLIB_SSA_XAUUSD!$Q$2:$Q$2401,"",0)</f>
        <v/>
      </c>
      <c r="L569">
        <f>_xlfn.XLOOKUP($A569,ALGLIB_SSA_XAUUSD!$AA$2:$AA$2401,ALGLIB_SSA_XAUUSD!$R$2:$R$2401,"",0)</f>
        <v/>
      </c>
      <c r="M569">
        <f>_xlfn.XLOOKUP($A569,ALGLIB_SSA_XAUUSD!$AA$2:$AA$2401,ALGLIB_SSA_XAUUSD!$S$2:$S$2401,"",0)</f>
        <v/>
      </c>
      <c r="N569">
        <f>_xlfn.XLOOKUP($A569,ALGLIB_SSA_XAUUSD!$AA$2:$AA$2401,ALGLIB_SSA_XAUUSD!$T$2:$T$2401,"",0)</f>
        <v/>
      </c>
      <c r="O569">
        <f>_xlfn.XLOOKUP($A569,ALGLIB_SSA_XAUUSD!$AA$2:$AA$2401,ALGLIB_SSA_XAUUSD!$U$2:$U$2401,"",0)</f>
        <v/>
      </c>
      <c r="P569">
        <f>_xlfn.XLOOKUP($A569,ALGLIB_SSA_XAUUSD!$AA$2:$AA$2401,ALGLIB_SSA_XAUUSD!$V$2:$V$2401,"",0)</f>
        <v/>
      </c>
      <c r="S569">
        <f>A569</f>
        <v/>
      </c>
      <c r="T569">
        <f>J569</f>
        <v/>
      </c>
      <c r="U569">
        <f>K569</f>
        <v/>
      </c>
      <c r="V569" s="14">
        <f>IF($A569="","",MOD(ROW()-2,12)+1)</f>
        <v/>
      </c>
      <c r="W569">
        <f>L569</f>
        <v/>
      </c>
      <c r="X569" s="14">
        <f>IF(F569="","",F569)</f>
        <v/>
      </c>
      <c r="Y569" s="14">
        <f>IF(G569="","",G569)</f>
        <v/>
      </c>
      <c r="Z569">
        <f>M569</f>
        <v/>
      </c>
      <c r="AA569">
        <f>N569</f>
        <v/>
      </c>
      <c r="AB569" s="14">
        <f>IF(H569="","",H569)</f>
        <v/>
      </c>
      <c r="AC569">
        <f>O569</f>
        <v/>
      </c>
      <c r="AD569" s="14">
        <f>IF(I569="","",I569)</f>
        <v/>
      </c>
      <c r="AE569">
        <f>P569</f>
        <v/>
      </c>
      <c r="AH569">
        <f>IF(S569&lt;&gt;"",S569,AH568+900)</f>
        <v/>
      </c>
      <c r="AI569">
        <f>IF(T569&lt;&gt;"",T569,AI568)</f>
        <v/>
      </c>
      <c r="AJ569">
        <f>IF(U569&lt;&gt;"",U569,AJ568)</f>
        <v/>
      </c>
      <c r="AK569">
        <f>IF(W569&lt;&gt;"",W569,"")</f>
        <v/>
      </c>
      <c r="AL569" s="14">
        <f>IF(X569&lt;&gt;"",X569,"")</f>
        <v/>
      </c>
      <c r="AM569" s="14">
        <f>IF(Y569&lt;&gt;"",Y569,"")</f>
        <v/>
      </c>
      <c r="AN569" s="14">
        <f>IF(OR(AL569="",AM569=""),"",AL569-AM569)</f>
        <v/>
      </c>
      <c r="AO569">
        <f>IF(AN569="","",IF(AN569&gt;0,"Bullish","Bearish"))</f>
        <v/>
      </c>
      <c r="AP569">
        <f>IF(AO569="",AP568,AO569)</f>
        <v/>
      </c>
      <c r="AQ569" s="14">
        <f>IF(AB569&lt;&gt;"",AB569,"")</f>
        <v/>
      </c>
      <c r="AR569" s="14">
        <f>IF(AD569&lt;&gt;"",AD569,"")</f>
        <v/>
      </c>
      <c r="AS569">
        <f>IF(AS568+1=13,1,AS568+1)</f>
        <v/>
      </c>
      <c r="AT569">
        <f>IFERROR(IF(SLOPE($AQ$554:$AQ$565,$AS$554:$AS$565)&gt;0,MIN(3,ABS(SLOPE($AQ$554:$AQ$565,$AS$554:$AS$565))),IF(SLOPE($AQ$554:$AQ$565,$AS$554:$AS$565)&lt;-0.5,-0.5,0)),0)</f>
        <v/>
      </c>
      <c r="AU569">
        <f>IFERROR(IF(SLOPE($AR$554:$AR$565,$AS$554:$AS$565)&lt;0,MAX(-3,-ABS(SLOPE($AR$554:$AR$565,$AS$554:$AS$565))),IF(SLOPE($AR$554:$AR$565,$AS$554:$AS$565)&gt;0.5,0.5,0)),0)</f>
        <v/>
      </c>
      <c r="AV569">
        <f>($AQ$566+(AT569*(AS569-1)))</f>
        <v/>
      </c>
      <c r="AW569">
        <f>($AR$566+(AU569*(AS569-1)))</f>
        <v/>
      </c>
      <c r="AX569">
        <f>IF(AT569&gt;0,AV569+AT569,AV569)</f>
        <v/>
      </c>
      <c r="AY569">
        <f>IF(AU569&lt;0,AW569+AU569,AW569)</f>
        <v/>
      </c>
      <c r="BA569" s="14">
        <f>IFERROR(AX569-AQ569,"")</f>
        <v/>
      </c>
      <c r="BB569" s="14">
        <f>IFERROR(AY569-AR569,"")</f>
        <v/>
      </c>
      <c r="BD569">
        <f>AH569</f>
        <v/>
      </c>
      <c r="BE569">
        <f>AI569</f>
        <v/>
      </c>
      <c r="BF569">
        <f>AJ569</f>
        <v/>
      </c>
      <c r="BG569" s="14">
        <f>L569</f>
        <v/>
      </c>
      <c r="BH569" s="14">
        <f>IF(X569="","",X569)</f>
        <v/>
      </c>
      <c r="BI569" s="14">
        <f>IF(Y569="","",Y569)</f>
        <v/>
      </c>
      <c r="BJ569">
        <f>Z569</f>
        <v/>
      </c>
      <c r="BK569">
        <f>AA569</f>
        <v/>
      </c>
      <c r="BL569">
        <f>IFERROR(AX569,"")</f>
        <v/>
      </c>
      <c r="BM569">
        <f>IFERROR(AY569,"")</f>
        <v/>
      </c>
    </row>
    <row r="570" ht="14.25" customHeight="1">
      <c r="A570">
        <f>ALGLIB_SSA_XAUUSD!AA570</f>
        <v/>
      </c>
      <c r="B570">
        <f>IF($A570="","",INDEX(ALGLIB_SSA_XAUUSD!$B$2:$B$2401,MATCH($A570,ALGLIB_SSA_XAUUSD!$A$2:$A$2401,1)))</f>
        <v/>
      </c>
      <c r="C570">
        <f>IF($A570="","",INDEX(ALGLIB_SSA_XAUUSD!$C$2:$C$2401,MATCH($A570,ALGLIB_SSA_XAUUSD!$A$2:$A$2401,1)))</f>
        <v/>
      </c>
      <c r="D570" s="14">
        <f>IF($A570="","",INT((ROW()-2)/12)+1)</f>
        <v/>
      </c>
      <c r="E570" s="14">
        <f>IF(AND(E578&lt;&gt;"",D578=D566+1),E566+(E578-E566)*4/12,"")</f>
        <v/>
      </c>
      <c r="F570" s="14">
        <f>IF(AND(F578&lt;&gt;"",D578=D566+1),F566+(F578-F566)*4/12,"")</f>
        <v/>
      </c>
      <c r="G570" s="14">
        <f>IF(AND(G578&lt;&gt;"",D578=D566+1),G566+(G578-G566)*4/12,"")</f>
        <v/>
      </c>
      <c r="H570" s="14">
        <f>IF(AND(H578&lt;&gt;"",D578=D566+1),H566+(H578-H566)*4/12,"")</f>
        <v/>
      </c>
      <c r="I570" s="14">
        <f>IF(AND(L578&lt;&gt;"",D578=D566+1),I566+(I578-I566)*4/12,"")</f>
        <v/>
      </c>
      <c r="J570">
        <f>_xlfn.XLOOKUP($A570,ALGLIB_SSA_XAUUSD!$AA$2:$AA$2401,ALGLIB_SSA_XAUUSD!$P$2:$P$2401,"",0)</f>
        <v/>
      </c>
      <c r="K570">
        <f>_xlfn.XLOOKUP($A570,ALGLIB_SSA_XAUUSD!$AA$2:$AA$2401,ALGLIB_SSA_XAUUSD!$Q$2:$Q$2401,"",0)</f>
        <v/>
      </c>
      <c r="L570">
        <f>_xlfn.XLOOKUP($A570,ALGLIB_SSA_XAUUSD!$AA$2:$AA$2401,ALGLIB_SSA_XAUUSD!$R$2:$R$2401,"",0)</f>
        <v/>
      </c>
      <c r="M570">
        <f>_xlfn.XLOOKUP($A570,ALGLIB_SSA_XAUUSD!$AA$2:$AA$2401,ALGLIB_SSA_XAUUSD!$S$2:$S$2401,"",0)</f>
        <v/>
      </c>
      <c r="N570">
        <f>_xlfn.XLOOKUP($A570,ALGLIB_SSA_XAUUSD!$AA$2:$AA$2401,ALGLIB_SSA_XAUUSD!$T$2:$T$2401,"",0)</f>
        <v/>
      </c>
      <c r="O570">
        <f>_xlfn.XLOOKUP($A570,ALGLIB_SSA_XAUUSD!$AA$2:$AA$2401,ALGLIB_SSA_XAUUSD!$U$2:$U$2401,"",0)</f>
        <v/>
      </c>
      <c r="P570">
        <f>_xlfn.XLOOKUP($A570,ALGLIB_SSA_XAUUSD!$AA$2:$AA$2401,ALGLIB_SSA_XAUUSD!$V$2:$V$2401,"",0)</f>
        <v/>
      </c>
      <c r="S570">
        <f>A570</f>
        <v/>
      </c>
      <c r="T570">
        <f>J570</f>
        <v/>
      </c>
      <c r="U570">
        <f>K570</f>
        <v/>
      </c>
      <c r="V570" s="14">
        <f>IF($A570="","",MOD(ROW()-2,12)+1)</f>
        <v/>
      </c>
      <c r="W570">
        <f>L570</f>
        <v/>
      </c>
      <c r="X570" s="14">
        <f>IF(F570="","",F570)</f>
        <v/>
      </c>
      <c r="Y570" s="14">
        <f>IF(G570="","",G570)</f>
        <v/>
      </c>
      <c r="Z570">
        <f>M570</f>
        <v/>
      </c>
      <c r="AA570">
        <f>N570</f>
        <v/>
      </c>
      <c r="AB570" s="14">
        <f>IF(H570="","",H570)</f>
        <v/>
      </c>
      <c r="AC570">
        <f>O570</f>
        <v/>
      </c>
      <c r="AD570" s="14">
        <f>IF(I570="","",I570)</f>
        <v/>
      </c>
      <c r="AE570">
        <f>P570</f>
        <v/>
      </c>
      <c r="AH570">
        <f>IF(S570&lt;&gt;"",S570,AH569+900)</f>
        <v/>
      </c>
      <c r="AI570">
        <f>IF(T570&lt;&gt;"",T570,AI569)</f>
        <v/>
      </c>
      <c r="AJ570">
        <f>IF(U570&lt;&gt;"",U570,AJ569)</f>
        <v/>
      </c>
      <c r="AK570">
        <f>IF(W570&lt;&gt;"",W570,"")</f>
        <v/>
      </c>
      <c r="AL570" s="14">
        <f>IF(X570&lt;&gt;"",X570,"")</f>
        <v/>
      </c>
      <c r="AM570" s="14">
        <f>IF(Y570&lt;&gt;"",Y570,"")</f>
        <v/>
      </c>
      <c r="AN570" s="14">
        <f>IF(OR(AL570="",AM570=""),"",AL570-AM570)</f>
        <v/>
      </c>
      <c r="AO570">
        <f>IF(AN570="","",IF(AN570&gt;0,"Bullish","Bearish"))</f>
        <v/>
      </c>
      <c r="AP570">
        <f>IF(AO570="",AP569,AO570)</f>
        <v/>
      </c>
      <c r="AQ570" s="14">
        <f>IF(AB570&lt;&gt;"",AB570,"")</f>
        <v/>
      </c>
      <c r="AR570" s="14">
        <f>IF(AD570&lt;&gt;"",AD570,"")</f>
        <v/>
      </c>
      <c r="AS570">
        <f>IF(AS569+1=13,1,AS569+1)</f>
        <v/>
      </c>
      <c r="AT570">
        <f>IFERROR(IF(SLOPE($AQ$554:$AQ$565,$AS$554:$AS$565)&gt;0,MIN(3,ABS(SLOPE($AQ$554:$AQ$565,$AS$554:$AS$565))),IF(SLOPE($AQ$554:$AQ$565,$AS$554:$AS$565)&lt;-0.5,-0.5,0)),0)</f>
        <v/>
      </c>
      <c r="AU570">
        <f>IFERROR(IF(SLOPE($AR$554:$AR$565,$AS$554:$AS$565)&lt;0,MAX(-3,-ABS(SLOPE($AR$554:$AR$565,$AS$554:$AS$565))),IF(SLOPE($AR$554:$AR$565,$AS$554:$AS$565)&gt;0.5,0.5,0)),0)</f>
        <v/>
      </c>
      <c r="AV570">
        <f>($AQ$566+(AT570*(AS570-1)))</f>
        <v/>
      </c>
      <c r="AW570">
        <f>($AR$566+(AU570*(AS570-1)))</f>
        <v/>
      </c>
      <c r="AX570">
        <f>IF(AT570&gt;0,AV570+AT570,AV570)</f>
        <v/>
      </c>
      <c r="AY570">
        <f>IF(AU570&lt;0,AW570+AU570,AW570)</f>
        <v/>
      </c>
      <c r="BA570" s="14">
        <f>IFERROR(AX570-AQ570,"")</f>
        <v/>
      </c>
      <c r="BB570" s="14">
        <f>IFERROR(AY570-AR570,"")</f>
        <v/>
      </c>
      <c r="BD570">
        <f>AH570</f>
        <v/>
      </c>
      <c r="BE570">
        <f>AI570</f>
        <v/>
      </c>
      <c r="BF570">
        <f>AJ570</f>
        <v/>
      </c>
      <c r="BG570" s="14">
        <f>L570</f>
        <v/>
      </c>
      <c r="BH570" s="14">
        <f>IF(X570="","",X570)</f>
        <v/>
      </c>
      <c r="BI570" s="14">
        <f>IF(Y570="","",Y570)</f>
        <v/>
      </c>
      <c r="BJ570">
        <f>Z570</f>
        <v/>
      </c>
      <c r="BK570">
        <f>AA570</f>
        <v/>
      </c>
      <c r="BL570">
        <f>IFERROR(AX570,"")</f>
        <v/>
      </c>
      <c r="BM570">
        <f>IFERROR(AY570,"")</f>
        <v/>
      </c>
    </row>
    <row r="571" ht="14.25" customHeight="1">
      <c r="A571">
        <f>ALGLIB_SSA_XAUUSD!AA571</f>
        <v/>
      </c>
      <c r="B571">
        <f>IF($A571="","",INDEX(ALGLIB_SSA_XAUUSD!$B$2:$B$2401,MATCH($A571,ALGLIB_SSA_XAUUSD!$A$2:$A$2401,1)))</f>
        <v/>
      </c>
      <c r="C571">
        <f>IF($A571="","",INDEX(ALGLIB_SSA_XAUUSD!$C$2:$C$2401,MATCH($A571,ALGLIB_SSA_XAUUSD!$A$2:$A$2401,1)))</f>
        <v/>
      </c>
      <c r="D571" s="14">
        <f>IF($A571="","",INT((ROW()-2)/12)+1)</f>
        <v/>
      </c>
      <c r="E571" s="14">
        <f>IF(AND(E578&lt;&gt;"",D578=D566+1),E566+(E578-E566)*5/12,"")</f>
        <v/>
      </c>
      <c r="F571" s="14">
        <f>IF(AND(F578&lt;&gt;"",D578=D566+1),F566+(F578-F566)*5/12,"")</f>
        <v/>
      </c>
      <c r="G571" s="14">
        <f>IF(AND(G578&lt;&gt;"",D578=D566+1),G566+(G578-G566)*5/12,"")</f>
        <v/>
      </c>
      <c r="H571" s="14">
        <f>IF(AND(H578&lt;&gt;"",D578=D566+1),H566+(H578-H566)*5/12,"")</f>
        <v/>
      </c>
      <c r="I571" s="14">
        <f>IF(AND(L578&lt;&gt;"",D578=D566+1),I566+(I578-I566)*5/12,"")</f>
        <v/>
      </c>
      <c r="J571">
        <f>_xlfn.XLOOKUP($A571,ALGLIB_SSA_XAUUSD!$AA$2:$AA$2401,ALGLIB_SSA_XAUUSD!$P$2:$P$2401,"",0)</f>
        <v/>
      </c>
      <c r="K571">
        <f>_xlfn.XLOOKUP($A571,ALGLIB_SSA_XAUUSD!$AA$2:$AA$2401,ALGLIB_SSA_XAUUSD!$Q$2:$Q$2401,"",0)</f>
        <v/>
      </c>
      <c r="L571">
        <f>_xlfn.XLOOKUP($A571,ALGLIB_SSA_XAUUSD!$AA$2:$AA$2401,ALGLIB_SSA_XAUUSD!$R$2:$R$2401,"",0)</f>
        <v/>
      </c>
      <c r="M571">
        <f>_xlfn.XLOOKUP($A571,ALGLIB_SSA_XAUUSD!$AA$2:$AA$2401,ALGLIB_SSA_XAUUSD!$S$2:$S$2401,"",0)</f>
        <v/>
      </c>
      <c r="N571">
        <f>_xlfn.XLOOKUP($A571,ALGLIB_SSA_XAUUSD!$AA$2:$AA$2401,ALGLIB_SSA_XAUUSD!$T$2:$T$2401,"",0)</f>
        <v/>
      </c>
      <c r="O571">
        <f>_xlfn.XLOOKUP($A571,ALGLIB_SSA_XAUUSD!$AA$2:$AA$2401,ALGLIB_SSA_XAUUSD!$U$2:$U$2401,"",0)</f>
        <v/>
      </c>
      <c r="P571">
        <f>_xlfn.XLOOKUP($A571,ALGLIB_SSA_XAUUSD!$AA$2:$AA$2401,ALGLIB_SSA_XAUUSD!$V$2:$V$2401,"",0)</f>
        <v/>
      </c>
      <c r="S571">
        <f>A571</f>
        <v/>
      </c>
      <c r="T571">
        <f>J571</f>
        <v/>
      </c>
      <c r="U571">
        <f>K571</f>
        <v/>
      </c>
      <c r="V571" s="14">
        <f>IF($A571="","",MOD(ROW()-2,12)+1)</f>
        <v/>
      </c>
      <c r="W571">
        <f>L571</f>
        <v/>
      </c>
      <c r="X571" s="14">
        <f>IF(F571="","",F571)</f>
        <v/>
      </c>
      <c r="Y571" s="14">
        <f>IF(G571="","",G571)</f>
        <v/>
      </c>
      <c r="Z571">
        <f>M571</f>
        <v/>
      </c>
      <c r="AA571">
        <f>N571</f>
        <v/>
      </c>
      <c r="AB571" s="14">
        <f>IF(H571="","",H571)</f>
        <v/>
      </c>
      <c r="AC571">
        <f>O571</f>
        <v/>
      </c>
      <c r="AD571" s="14">
        <f>IF(I571="","",I571)</f>
        <v/>
      </c>
      <c r="AE571">
        <f>P571</f>
        <v/>
      </c>
      <c r="AH571">
        <f>IF(S571&lt;&gt;"",S571,AH570+900)</f>
        <v/>
      </c>
      <c r="AI571">
        <f>IF(T571&lt;&gt;"",T571,AI570)</f>
        <v/>
      </c>
      <c r="AJ571">
        <f>IF(U571&lt;&gt;"",U571,AJ570)</f>
        <v/>
      </c>
      <c r="AK571">
        <f>IF(W571&lt;&gt;"",W571,"")</f>
        <v/>
      </c>
      <c r="AL571" s="14">
        <f>IF(X571&lt;&gt;"",X571,"")</f>
        <v/>
      </c>
      <c r="AM571" s="14">
        <f>IF(Y571&lt;&gt;"",Y571,"")</f>
        <v/>
      </c>
      <c r="AN571" s="14">
        <f>IF(OR(AL571="",AM571=""),"",AL571-AM571)</f>
        <v/>
      </c>
      <c r="AO571">
        <f>IF(AN571="","",IF(AN571&gt;0,"Bullish","Bearish"))</f>
        <v/>
      </c>
      <c r="AP571">
        <f>IF(AO571="",AP570,AO571)</f>
        <v/>
      </c>
      <c r="AQ571" s="14">
        <f>IF(AB571&lt;&gt;"",AB571,"")</f>
        <v/>
      </c>
      <c r="AR571" s="14">
        <f>IF(AD571&lt;&gt;"",AD571,"")</f>
        <v/>
      </c>
      <c r="AS571">
        <f>IF(AS570+1=13,1,AS570+1)</f>
        <v/>
      </c>
      <c r="AT571">
        <f>IFERROR(IF(SLOPE($AQ$554:$AQ$565,$AS$554:$AS$565)&gt;0,MIN(3,ABS(SLOPE($AQ$554:$AQ$565,$AS$554:$AS$565))),IF(SLOPE($AQ$554:$AQ$565,$AS$554:$AS$565)&lt;-0.5,-0.5,0)),0)</f>
        <v/>
      </c>
      <c r="AU571">
        <f>IFERROR(IF(SLOPE($AR$554:$AR$565,$AS$554:$AS$565)&lt;0,MAX(-3,-ABS(SLOPE($AR$554:$AR$565,$AS$554:$AS$565))),IF(SLOPE($AR$554:$AR$565,$AS$554:$AS$565)&gt;0.5,0.5,0)),0)</f>
        <v/>
      </c>
      <c r="AV571">
        <f>($AQ$566+(AT571*(AS571-1)))</f>
        <v/>
      </c>
      <c r="AW571">
        <f>($AR$566+(AU571*(AS571-1)))</f>
        <v/>
      </c>
      <c r="AX571">
        <f>IF(AT571&gt;0,AV571+AT571,AV571)</f>
        <v/>
      </c>
      <c r="AY571">
        <f>IF(AU571&lt;0,AW571+AU571,AW571)</f>
        <v/>
      </c>
      <c r="BA571" s="14">
        <f>IFERROR(AX571-AQ571,"")</f>
        <v/>
      </c>
      <c r="BB571" s="14">
        <f>IFERROR(AY571-AR571,"")</f>
        <v/>
      </c>
      <c r="BD571">
        <f>AH571</f>
        <v/>
      </c>
      <c r="BE571">
        <f>AI571</f>
        <v/>
      </c>
      <c r="BF571">
        <f>AJ571</f>
        <v/>
      </c>
      <c r="BG571" s="14">
        <f>L571</f>
        <v/>
      </c>
      <c r="BH571" s="14">
        <f>IF(X571="","",X571)</f>
        <v/>
      </c>
      <c r="BI571" s="14">
        <f>IF(Y571="","",Y571)</f>
        <v/>
      </c>
      <c r="BJ571">
        <f>Z571</f>
        <v/>
      </c>
      <c r="BK571">
        <f>AA571</f>
        <v/>
      </c>
      <c r="BL571">
        <f>IFERROR(AX571,"")</f>
        <v/>
      </c>
      <c r="BM571">
        <f>IFERROR(AY571,"")</f>
        <v/>
      </c>
    </row>
    <row r="572" ht="14.25" customHeight="1">
      <c r="A572">
        <f>ALGLIB_SSA_XAUUSD!AA572</f>
        <v/>
      </c>
      <c r="B572">
        <f>IF($A572="","",INDEX(ALGLIB_SSA_XAUUSD!$B$2:$B$2401,MATCH($A572,ALGLIB_SSA_XAUUSD!$A$2:$A$2401,1)))</f>
        <v/>
      </c>
      <c r="C572">
        <f>IF($A572="","",INDEX(ALGLIB_SSA_XAUUSD!$C$2:$C$2401,MATCH($A572,ALGLIB_SSA_XAUUSD!$A$2:$A$2401,1)))</f>
        <v/>
      </c>
      <c r="D572" s="14">
        <f>IF($A572="","",INT((ROW()-2)/12)+1)</f>
        <v/>
      </c>
      <c r="E572" s="14">
        <f>IF(AND(E578&lt;&gt;"",D578=D566+1),E566+(E578-E566)*6/12,"")</f>
        <v/>
      </c>
      <c r="F572" s="14">
        <f>IF(AND(F578&lt;&gt;"",D578=D566+1),F566+(F578-F566)*6/12,"")</f>
        <v/>
      </c>
      <c r="G572" s="14">
        <f>IF(AND(G578&lt;&gt;"",D578=D566+1),G566+(G578-G566)*6/12,"")</f>
        <v/>
      </c>
      <c r="H572" s="14">
        <f>IF(AND(H578&lt;&gt;"",D578=D566+1),H566+(H578-H566)*6/12,"")</f>
        <v/>
      </c>
      <c r="I572" s="14">
        <f>IF(AND(L578&lt;&gt;"",D578=D566+1),I566+(I578-I566)*6/12,"")</f>
        <v/>
      </c>
      <c r="J572">
        <f>_xlfn.XLOOKUP($A572,ALGLIB_SSA_XAUUSD!$AA$2:$AA$2401,ALGLIB_SSA_XAUUSD!$P$2:$P$2401,"",0)</f>
        <v/>
      </c>
      <c r="K572">
        <f>_xlfn.XLOOKUP($A572,ALGLIB_SSA_XAUUSD!$AA$2:$AA$2401,ALGLIB_SSA_XAUUSD!$Q$2:$Q$2401,"",0)</f>
        <v/>
      </c>
      <c r="L572">
        <f>_xlfn.XLOOKUP($A572,ALGLIB_SSA_XAUUSD!$AA$2:$AA$2401,ALGLIB_SSA_XAUUSD!$R$2:$R$2401,"",0)</f>
        <v/>
      </c>
      <c r="M572">
        <f>_xlfn.XLOOKUP($A572,ALGLIB_SSA_XAUUSD!$AA$2:$AA$2401,ALGLIB_SSA_XAUUSD!$S$2:$S$2401,"",0)</f>
        <v/>
      </c>
      <c r="N572">
        <f>_xlfn.XLOOKUP($A572,ALGLIB_SSA_XAUUSD!$AA$2:$AA$2401,ALGLIB_SSA_XAUUSD!$T$2:$T$2401,"",0)</f>
        <v/>
      </c>
      <c r="O572">
        <f>_xlfn.XLOOKUP($A572,ALGLIB_SSA_XAUUSD!$AA$2:$AA$2401,ALGLIB_SSA_XAUUSD!$U$2:$U$2401,"",0)</f>
        <v/>
      </c>
      <c r="P572">
        <f>_xlfn.XLOOKUP($A572,ALGLIB_SSA_XAUUSD!$AA$2:$AA$2401,ALGLIB_SSA_XAUUSD!$V$2:$V$2401,"",0)</f>
        <v/>
      </c>
      <c r="S572">
        <f>A572</f>
        <v/>
      </c>
      <c r="T572">
        <f>J572</f>
        <v/>
      </c>
      <c r="U572">
        <f>K572</f>
        <v/>
      </c>
      <c r="V572" s="14">
        <f>IF($A572="","",MOD(ROW()-2,12)+1)</f>
        <v/>
      </c>
      <c r="W572">
        <f>L572</f>
        <v/>
      </c>
      <c r="X572" s="14">
        <f>IF(F572="","",F572)</f>
        <v/>
      </c>
      <c r="Y572" s="14">
        <f>IF(G572="","",G572)</f>
        <v/>
      </c>
      <c r="Z572">
        <f>M572</f>
        <v/>
      </c>
      <c r="AA572">
        <f>N572</f>
        <v/>
      </c>
      <c r="AB572" s="14">
        <f>IF(H572="","",H572)</f>
        <v/>
      </c>
      <c r="AC572">
        <f>O572</f>
        <v/>
      </c>
      <c r="AD572" s="14">
        <f>IF(I572="","",I572)</f>
        <v/>
      </c>
      <c r="AE572">
        <f>P572</f>
        <v/>
      </c>
      <c r="AH572">
        <f>IF(S572&lt;&gt;"",S572,AH571+900)</f>
        <v/>
      </c>
      <c r="AI572">
        <f>IF(T572&lt;&gt;"",T572,AI571)</f>
        <v/>
      </c>
      <c r="AJ572">
        <f>IF(U572&lt;&gt;"",U572,AJ571)</f>
        <v/>
      </c>
      <c r="AK572">
        <f>IF(W572&lt;&gt;"",W572,"")</f>
        <v/>
      </c>
      <c r="AL572" s="14">
        <f>IF(X572&lt;&gt;"",X572,"")</f>
        <v/>
      </c>
      <c r="AM572" s="14">
        <f>IF(Y572&lt;&gt;"",Y572,"")</f>
        <v/>
      </c>
      <c r="AN572" s="14">
        <f>IF(OR(AL572="",AM572=""),"",AL572-AM572)</f>
        <v/>
      </c>
      <c r="AO572">
        <f>IF(AN572="","",IF(AN572&gt;0,"Bullish","Bearish"))</f>
        <v/>
      </c>
      <c r="AP572">
        <f>IF(AO572="",AP571,AO572)</f>
        <v/>
      </c>
      <c r="AQ572" s="14">
        <f>IF(AB572&lt;&gt;"",AB572,"")</f>
        <v/>
      </c>
      <c r="AR572" s="14">
        <f>IF(AD572&lt;&gt;"",AD572,"")</f>
        <v/>
      </c>
      <c r="AS572">
        <f>IF(AS571+1=13,1,AS571+1)</f>
        <v/>
      </c>
      <c r="AT572">
        <f>IFERROR(IF(SLOPE($AQ$554:$AQ$565,$AS$554:$AS$565)&gt;0,MIN(3,ABS(SLOPE($AQ$554:$AQ$565,$AS$554:$AS$565))),IF(SLOPE($AQ$554:$AQ$565,$AS$554:$AS$565)&lt;-0.5,-0.5,0)),0)</f>
        <v/>
      </c>
      <c r="AU572">
        <f>IFERROR(IF(SLOPE($AR$554:$AR$565,$AS$554:$AS$565)&lt;0,MAX(-3,-ABS(SLOPE($AR$554:$AR$565,$AS$554:$AS$565))),IF(SLOPE($AR$554:$AR$565,$AS$554:$AS$565)&gt;0.5,0.5,0)),0)</f>
        <v/>
      </c>
      <c r="AV572">
        <f>($AQ$566+(AT572*(AS572-1)))</f>
        <v/>
      </c>
      <c r="AW572">
        <f>($AR$566+(AU572*(AS572-1)))</f>
        <v/>
      </c>
      <c r="AX572">
        <f>IF(AT572&gt;0,AV572+AT572,AV572)</f>
        <v/>
      </c>
      <c r="AY572">
        <f>IF(AU572&lt;0,AW572+AU572,AW572)</f>
        <v/>
      </c>
      <c r="BA572" s="14">
        <f>IFERROR(AX572-AQ572,"")</f>
        <v/>
      </c>
      <c r="BB572" s="14">
        <f>IFERROR(AY572-AR572,"")</f>
        <v/>
      </c>
      <c r="BD572">
        <f>AH572</f>
        <v/>
      </c>
      <c r="BE572">
        <f>AI572</f>
        <v/>
      </c>
      <c r="BF572">
        <f>AJ572</f>
        <v/>
      </c>
      <c r="BG572" s="14">
        <f>L572</f>
        <v/>
      </c>
      <c r="BH572" s="14">
        <f>IF(X572="","",X572)</f>
        <v/>
      </c>
      <c r="BI572" s="14">
        <f>IF(Y572="","",Y572)</f>
        <v/>
      </c>
      <c r="BJ572">
        <f>Z572</f>
        <v/>
      </c>
      <c r="BK572">
        <f>AA572</f>
        <v/>
      </c>
      <c r="BL572">
        <f>IFERROR(AX572,"")</f>
        <v/>
      </c>
      <c r="BM572">
        <f>IFERROR(AY572,"")</f>
        <v/>
      </c>
    </row>
    <row r="573" ht="14.25" customHeight="1">
      <c r="A573">
        <f>ALGLIB_SSA_XAUUSD!AA573</f>
        <v/>
      </c>
      <c r="B573">
        <f>IF($A573="","",INDEX(ALGLIB_SSA_XAUUSD!$B$2:$B$2401,MATCH($A573,ALGLIB_SSA_XAUUSD!$A$2:$A$2401,1)))</f>
        <v/>
      </c>
      <c r="C573">
        <f>IF($A573="","",INDEX(ALGLIB_SSA_XAUUSD!$C$2:$C$2401,MATCH($A573,ALGLIB_SSA_XAUUSD!$A$2:$A$2401,1)))</f>
        <v/>
      </c>
      <c r="D573" s="14">
        <f>IF($A573="","",INT((ROW()-2)/12)+1)</f>
        <v/>
      </c>
      <c r="E573" s="14">
        <f>IF(AND(E578&lt;&gt;"",D578=D566+1),E566+(E578-E566)*7/12,"")</f>
        <v/>
      </c>
      <c r="F573" s="14">
        <f>IF(AND(F578&lt;&gt;"",D578=D566+1),F566+(F578-F566)*7/12,"")</f>
        <v/>
      </c>
      <c r="G573" s="14">
        <f>IF(AND(G578&lt;&gt;"",D578=D566+1),G566+(G578-G566)*7/12,"")</f>
        <v/>
      </c>
      <c r="H573" s="14">
        <f>IF(AND(H578&lt;&gt;"",D578=D566+1),H566+(H578-H566)*7/12,"")</f>
        <v/>
      </c>
      <c r="I573" s="14">
        <f>IF(AND(L578&lt;&gt;"",D578=D566+1),I566+(I578-I566)*7/12,"")</f>
        <v/>
      </c>
      <c r="J573">
        <f>_xlfn.XLOOKUP($A573,ALGLIB_SSA_XAUUSD!$AA$2:$AA$2401,ALGLIB_SSA_XAUUSD!$P$2:$P$2401,"",0)</f>
        <v/>
      </c>
      <c r="K573">
        <f>_xlfn.XLOOKUP($A573,ALGLIB_SSA_XAUUSD!$AA$2:$AA$2401,ALGLIB_SSA_XAUUSD!$Q$2:$Q$2401,"",0)</f>
        <v/>
      </c>
      <c r="L573">
        <f>_xlfn.XLOOKUP($A573,ALGLIB_SSA_XAUUSD!$AA$2:$AA$2401,ALGLIB_SSA_XAUUSD!$R$2:$R$2401,"",0)</f>
        <v/>
      </c>
      <c r="M573">
        <f>_xlfn.XLOOKUP($A573,ALGLIB_SSA_XAUUSD!$AA$2:$AA$2401,ALGLIB_SSA_XAUUSD!$S$2:$S$2401,"",0)</f>
        <v/>
      </c>
      <c r="N573">
        <f>_xlfn.XLOOKUP($A573,ALGLIB_SSA_XAUUSD!$AA$2:$AA$2401,ALGLIB_SSA_XAUUSD!$T$2:$T$2401,"",0)</f>
        <v/>
      </c>
      <c r="O573">
        <f>_xlfn.XLOOKUP($A573,ALGLIB_SSA_XAUUSD!$AA$2:$AA$2401,ALGLIB_SSA_XAUUSD!$U$2:$U$2401,"",0)</f>
        <v/>
      </c>
      <c r="P573">
        <f>_xlfn.XLOOKUP($A573,ALGLIB_SSA_XAUUSD!$AA$2:$AA$2401,ALGLIB_SSA_XAUUSD!$V$2:$V$2401,"",0)</f>
        <v/>
      </c>
      <c r="S573">
        <f>A573</f>
        <v/>
      </c>
      <c r="T573">
        <f>J573</f>
        <v/>
      </c>
      <c r="U573">
        <f>K573</f>
        <v/>
      </c>
      <c r="V573" s="14">
        <f>IF($A573="","",MOD(ROW()-2,12)+1)</f>
        <v/>
      </c>
      <c r="W573">
        <f>L573</f>
        <v/>
      </c>
      <c r="X573" s="14">
        <f>IF(F573="","",F573)</f>
        <v/>
      </c>
      <c r="Y573" s="14">
        <f>IF(G573="","",G573)</f>
        <v/>
      </c>
      <c r="Z573">
        <f>M573</f>
        <v/>
      </c>
      <c r="AA573">
        <f>N573</f>
        <v/>
      </c>
      <c r="AB573" s="14">
        <f>IF(H573="","",H573)</f>
        <v/>
      </c>
      <c r="AC573">
        <f>O573</f>
        <v/>
      </c>
      <c r="AD573" s="14">
        <f>IF(I573="","",I573)</f>
        <v/>
      </c>
      <c r="AE573">
        <f>P573</f>
        <v/>
      </c>
      <c r="AH573">
        <f>IF(S573&lt;&gt;"",S573,AH572+900)</f>
        <v/>
      </c>
      <c r="AI573">
        <f>IF(T573&lt;&gt;"",T573,AI572)</f>
        <v/>
      </c>
      <c r="AJ573">
        <f>IF(U573&lt;&gt;"",U573,AJ572)</f>
        <v/>
      </c>
      <c r="AK573">
        <f>IF(W573&lt;&gt;"",W573,"")</f>
        <v/>
      </c>
      <c r="AL573" s="14">
        <f>IF(X573&lt;&gt;"",X573,"")</f>
        <v/>
      </c>
      <c r="AM573" s="14">
        <f>IF(Y573&lt;&gt;"",Y573,"")</f>
        <v/>
      </c>
      <c r="AN573" s="14">
        <f>IF(OR(AL573="",AM573=""),"",AL573-AM573)</f>
        <v/>
      </c>
      <c r="AO573">
        <f>IF(AN573="","",IF(AN573&gt;0,"Bullish","Bearish"))</f>
        <v/>
      </c>
      <c r="AP573">
        <f>IF(AO573="",AP572,AO573)</f>
        <v/>
      </c>
      <c r="AQ573" s="14">
        <f>IF(AB573&lt;&gt;"",AB573,"")</f>
        <v/>
      </c>
      <c r="AR573" s="14">
        <f>IF(AD573&lt;&gt;"",AD573,"")</f>
        <v/>
      </c>
      <c r="AS573">
        <f>IF(AS572+1=13,1,AS572+1)</f>
        <v/>
      </c>
      <c r="AT573">
        <f>IFERROR(IF(SLOPE($AQ$554:$AQ$565,$AS$554:$AS$565)&gt;0,MIN(3,ABS(SLOPE($AQ$554:$AQ$565,$AS$554:$AS$565))),IF(SLOPE($AQ$554:$AQ$565,$AS$554:$AS$565)&lt;-0.5,-0.5,0)),0)</f>
        <v/>
      </c>
      <c r="AU573">
        <f>IFERROR(IF(SLOPE($AR$554:$AR$565,$AS$554:$AS$565)&lt;0,MAX(-3,-ABS(SLOPE($AR$554:$AR$565,$AS$554:$AS$565))),IF(SLOPE($AR$554:$AR$565,$AS$554:$AS$565)&gt;0.5,0.5,0)),0)</f>
        <v/>
      </c>
      <c r="AV573">
        <f>($AQ$566+(AT573*(AS573-1)))</f>
        <v/>
      </c>
      <c r="AW573">
        <f>($AR$566+(AU573*(AS573-1)))</f>
        <v/>
      </c>
      <c r="AX573">
        <f>IF(AT573&gt;0,AV573+AT573,AV573)</f>
        <v/>
      </c>
      <c r="AY573">
        <f>IF(AU573&lt;0,AW573+AU573,AW573)</f>
        <v/>
      </c>
      <c r="BA573" s="14">
        <f>IFERROR(AX573-AQ573,"")</f>
        <v/>
      </c>
      <c r="BB573" s="14">
        <f>IFERROR(AY573-AR573,"")</f>
        <v/>
      </c>
      <c r="BD573">
        <f>AH573</f>
        <v/>
      </c>
      <c r="BE573">
        <f>AI573</f>
        <v/>
      </c>
      <c r="BF573">
        <f>AJ573</f>
        <v/>
      </c>
      <c r="BG573" s="14">
        <f>L573</f>
        <v/>
      </c>
      <c r="BH573" s="14">
        <f>IF(X573="","",X573)</f>
        <v/>
      </c>
      <c r="BI573" s="14">
        <f>IF(Y573="","",Y573)</f>
        <v/>
      </c>
      <c r="BJ573">
        <f>Z573</f>
        <v/>
      </c>
      <c r="BK573">
        <f>AA573</f>
        <v/>
      </c>
      <c r="BL573">
        <f>IFERROR(AX573,"")</f>
        <v/>
      </c>
      <c r="BM573">
        <f>IFERROR(AY573,"")</f>
        <v/>
      </c>
    </row>
    <row r="574" ht="14.25" customHeight="1">
      <c r="A574">
        <f>ALGLIB_SSA_XAUUSD!AA574</f>
        <v/>
      </c>
      <c r="B574">
        <f>IF($A574="","",INDEX(ALGLIB_SSA_XAUUSD!$B$2:$B$2401,MATCH($A574,ALGLIB_SSA_XAUUSD!$A$2:$A$2401,1)))</f>
        <v/>
      </c>
      <c r="C574">
        <f>IF($A574="","",INDEX(ALGLIB_SSA_XAUUSD!$C$2:$C$2401,MATCH($A574,ALGLIB_SSA_XAUUSD!$A$2:$A$2401,1)))</f>
        <v/>
      </c>
      <c r="D574" s="14">
        <f>IF($A574="","",INT((ROW()-2)/12)+1)</f>
        <v/>
      </c>
      <c r="E574" s="14">
        <f>IF(AND(E578&lt;&gt;"",D578=D566+1),E566+(E578-E566)*8/12,"")</f>
        <v/>
      </c>
      <c r="F574" s="14">
        <f>IF(AND(F578&lt;&gt;"",D578=D566+1),F566+(F578-F566)*8/12,"")</f>
        <v/>
      </c>
      <c r="G574" s="14">
        <f>IF(AND(G578&lt;&gt;"",D578=D566+1),G566+(G578-G566)*8/12,"")</f>
        <v/>
      </c>
      <c r="H574" s="14">
        <f>IF(AND(H578&lt;&gt;"",D578=D566+1),H566+(H578-H566)*8/12,"")</f>
        <v/>
      </c>
      <c r="I574" s="14">
        <f>IF(AND(L578&lt;&gt;"",D578=D566+1),I566+(I578-I566)*8/12,"")</f>
        <v/>
      </c>
      <c r="J574">
        <f>_xlfn.XLOOKUP($A574,ALGLIB_SSA_XAUUSD!$AA$2:$AA$2401,ALGLIB_SSA_XAUUSD!$P$2:$P$2401,"",0)</f>
        <v/>
      </c>
      <c r="K574">
        <f>_xlfn.XLOOKUP($A574,ALGLIB_SSA_XAUUSD!$AA$2:$AA$2401,ALGLIB_SSA_XAUUSD!$Q$2:$Q$2401,"",0)</f>
        <v/>
      </c>
      <c r="L574">
        <f>_xlfn.XLOOKUP($A574,ALGLIB_SSA_XAUUSD!$AA$2:$AA$2401,ALGLIB_SSA_XAUUSD!$R$2:$R$2401,"",0)</f>
        <v/>
      </c>
      <c r="M574">
        <f>_xlfn.XLOOKUP($A574,ALGLIB_SSA_XAUUSD!$AA$2:$AA$2401,ALGLIB_SSA_XAUUSD!$S$2:$S$2401,"",0)</f>
        <v/>
      </c>
      <c r="N574">
        <f>_xlfn.XLOOKUP($A574,ALGLIB_SSA_XAUUSD!$AA$2:$AA$2401,ALGLIB_SSA_XAUUSD!$T$2:$T$2401,"",0)</f>
        <v/>
      </c>
      <c r="O574">
        <f>_xlfn.XLOOKUP($A574,ALGLIB_SSA_XAUUSD!$AA$2:$AA$2401,ALGLIB_SSA_XAUUSD!$U$2:$U$2401,"",0)</f>
        <v/>
      </c>
      <c r="P574">
        <f>_xlfn.XLOOKUP($A574,ALGLIB_SSA_XAUUSD!$AA$2:$AA$2401,ALGLIB_SSA_XAUUSD!$V$2:$V$2401,"",0)</f>
        <v/>
      </c>
      <c r="S574">
        <f>A574</f>
        <v/>
      </c>
      <c r="T574">
        <f>J574</f>
        <v/>
      </c>
      <c r="U574">
        <f>K574</f>
        <v/>
      </c>
      <c r="V574" s="14">
        <f>IF($A574="","",MOD(ROW()-2,12)+1)</f>
        <v/>
      </c>
      <c r="W574">
        <f>L574</f>
        <v/>
      </c>
      <c r="X574" s="14">
        <f>IF(F574="","",F574)</f>
        <v/>
      </c>
      <c r="Y574" s="14">
        <f>IF(G574="","",G574)</f>
        <v/>
      </c>
      <c r="Z574">
        <f>M574</f>
        <v/>
      </c>
      <c r="AA574">
        <f>N574</f>
        <v/>
      </c>
      <c r="AB574" s="14">
        <f>IF(H574="","",H574)</f>
        <v/>
      </c>
      <c r="AC574">
        <f>O574</f>
        <v/>
      </c>
      <c r="AD574" s="14">
        <f>IF(I574="","",I574)</f>
        <v/>
      </c>
      <c r="AE574">
        <f>P574</f>
        <v/>
      </c>
      <c r="AH574">
        <f>IF(S574&lt;&gt;"",S574,AH573+900)</f>
        <v/>
      </c>
      <c r="AI574">
        <f>IF(T574&lt;&gt;"",T574,AI573)</f>
        <v/>
      </c>
      <c r="AJ574">
        <f>IF(U574&lt;&gt;"",U574,AJ573)</f>
        <v/>
      </c>
      <c r="AK574">
        <f>IF(W574&lt;&gt;"",W574,"")</f>
        <v/>
      </c>
      <c r="AL574" s="14">
        <f>IF(X574&lt;&gt;"",X574,"")</f>
        <v/>
      </c>
      <c r="AM574" s="14">
        <f>IF(Y574&lt;&gt;"",Y574,"")</f>
        <v/>
      </c>
      <c r="AN574" s="14">
        <f>IF(OR(AL574="",AM574=""),"",AL574-AM574)</f>
        <v/>
      </c>
      <c r="AO574">
        <f>IF(AN574="","",IF(AN574&gt;0,"Bullish","Bearish"))</f>
        <v/>
      </c>
      <c r="AP574">
        <f>IF(AO574="",AP573,AO574)</f>
        <v/>
      </c>
      <c r="AQ574" s="14">
        <f>IF(AB574&lt;&gt;"",AB574,"")</f>
        <v/>
      </c>
      <c r="AR574" s="14">
        <f>IF(AD574&lt;&gt;"",AD574,"")</f>
        <v/>
      </c>
      <c r="AS574">
        <f>IF(AS573+1=13,1,AS573+1)</f>
        <v/>
      </c>
      <c r="AT574">
        <f>IFERROR(IF(SLOPE($AQ$554:$AQ$565,$AS$554:$AS$565)&gt;0,MIN(3,ABS(SLOPE($AQ$554:$AQ$565,$AS$554:$AS$565))),IF(SLOPE($AQ$554:$AQ$565,$AS$554:$AS$565)&lt;-0.5,-0.5,0)),0)</f>
        <v/>
      </c>
      <c r="AU574">
        <f>IFERROR(IF(SLOPE($AR$554:$AR$565,$AS$554:$AS$565)&lt;0,MAX(-3,-ABS(SLOPE($AR$554:$AR$565,$AS$554:$AS$565))),IF(SLOPE($AR$554:$AR$565,$AS$554:$AS$565)&gt;0.5,0.5,0)),0)</f>
        <v/>
      </c>
      <c r="AV574">
        <f>($AQ$566+(AT574*(AS574-1)))</f>
        <v/>
      </c>
      <c r="AW574">
        <f>($AR$566+(AU574*(AS574-1)))</f>
        <v/>
      </c>
      <c r="AX574">
        <f>IF(AT574&gt;0,AV574+AT574,AV574)</f>
        <v/>
      </c>
      <c r="AY574">
        <f>IF(AU574&lt;0,AW574+AU574,AW574)</f>
        <v/>
      </c>
      <c r="BA574" s="14">
        <f>IFERROR(AX574-AQ574,"")</f>
        <v/>
      </c>
      <c r="BB574" s="14">
        <f>IFERROR(AY574-AR574,"")</f>
        <v/>
      </c>
      <c r="BD574">
        <f>AH574</f>
        <v/>
      </c>
      <c r="BE574">
        <f>AI574</f>
        <v/>
      </c>
      <c r="BF574">
        <f>AJ574</f>
        <v/>
      </c>
      <c r="BG574" s="14">
        <f>L574</f>
        <v/>
      </c>
      <c r="BH574" s="14">
        <f>IF(X574="","",X574)</f>
        <v/>
      </c>
      <c r="BI574" s="14">
        <f>IF(Y574="","",Y574)</f>
        <v/>
      </c>
      <c r="BJ574">
        <f>Z574</f>
        <v/>
      </c>
      <c r="BK574">
        <f>AA574</f>
        <v/>
      </c>
      <c r="BL574">
        <f>IFERROR(AX574,"")</f>
        <v/>
      </c>
      <c r="BM574">
        <f>IFERROR(AY574,"")</f>
        <v/>
      </c>
    </row>
    <row r="575" ht="14.25" customHeight="1">
      <c r="A575">
        <f>ALGLIB_SSA_XAUUSD!AA575</f>
        <v/>
      </c>
      <c r="B575">
        <f>IF($A575="","",INDEX(ALGLIB_SSA_XAUUSD!$B$2:$B$2401,MATCH($A575,ALGLIB_SSA_XAUUSD!$A$2:$A$2401,1)))</f>
        <v/>
      </c>
      <c r="C575">
        <f>IF($A575="","",INDEX(ALGLIB_SSA_XAUUSD!$C$2:$C$2401,MATCH($A575,ALGLIB_SSA_XAUUSD!$A$2:$A$2401,1)))</f>
        <v/>
      </c>
      <c r="D575" s="14">
        <f>IF($A575="","",INT((ROW()-2)/12)+1)</f>
        <v/>
      </c>
      <c r="E575" s="14">
        <f>IF(AND(E578&lt;&gt;"",D578=D566+1),E566+(E578-E566)*9/12,"")</f>
        <v/>
      </c>
      <c r="F575" s="14">
        <f>IF(AND(F578&lt;&gt;"",D578=D566+1),F566+(F578-F566)*9/12,"")</f>
        <v/>
      </c>
      <c r="G575" s="14">
        <f>IF(AND(G578&lt;&gt;"",D578=D566+1),G566+(G578-G566)*9/12,"")</f>
        <v/>
      </c>
      <c r="H575" s="14">
        <f>IF(AND(H578&lt;&gt;"",D578=D566+1),H566+(H578-H566)*9/12,"")</f>
        <v/>
      </c>
      <c r="I575" s="14">
        <f>IF(AND(L578&lt;&gt;"",D578=D566+1),I566+(I578-I566)*9/12,"")</f>
        <v/>
      </c>
      <c r="J575">
        <f>_xlfn.XLOOKUP($A575,ALGLIB_SSA_XAUUSD!$AA$2:$AA$2401,ALGLIB_SSA_XAUUSD!$P$2:$P$2401,"",0)</f>
        <v/>
      </c>
      <c r="K575">
        <f>_xlfn.XLOOKUP($A575,ALGLIB_SSA_XAUUSD!$AA$2:$AA$2401,ALGLIB_SSA_XAUUSD!$Q$2:$Q$2401,"",0)</f>
        <v/>
      </c>
      <c r="L575">
        <f>_xlfn.XLOOKUP($A575,ALGLIB_SSA_XAUUSD!$AA$2:$AA$2401,ALGLIB_SSA_XAUUSD!$R$2:$R$2401,"",0)</f>
        <v/>
      </c>
      <c r="M575">
        <f>_xlfn.XLOOKUP($A575,ALGLIB_SSA_XAUUSD!$AA$2:$AA$2401,ALGLIB_SSA_XAUUSD!$S$2:$S$2401,"",0)</f>
        <v/>
      </c>
      <c r="N575">
        <f>_xlfn.XLOOKUP($A575,ALGLIB_SSA_XAUUSD!$AA$2:$AA$2401,ALGLIB_SSA_XAUUSD!$T$2:$T$2401,"",0)</f>
        <v/>
      </c>
      <c r="O575">
        <f>_xlfn.XLOOKUP($A575,ALGLIB_SSA_XAUUSD!$AA$2:$AA$2401,ALGLIB_SSA_XAUUSD!$U$2:$U$2401,"",0)</f>
        <v/>
      </c>
      <c r="P575">
        <f>_xlfn.XLOOKUP($A575,ALGLIB_SSA_XAUUSD!$AA$2:$AA$2401,ALGLIB_SSA_XAUUSD!$V$2:$V$2401,"",0)</f>
        <v/>
      </c>
      <c r="S575">
        <f>A575</f>
        <v/>
      </c>
      <c r="T575">
        <f>J575</f>
        <v/>
      </c>
      <c r="U575">
        <f>K575</f>
        <v/>
      </c>
      <c r="V575" s="14">
        <f>IF($A575="","",MOD(ROW()-2,12)+1)</f>
        <v/>
      </c>
      <c r="W575">
        <f>L575</f>
        <v/>
      </c>
      <c r="X575" s="14">
        <f>IF(F575="","",F575)</f>
        <v/>
      </c>
      <c r="Y575" s="14">
        <f>IF(G575="","",G575)</f>
        <v/>
      </c>
      <c r="Z575">
        <f>M575</f>
        <v/>
      </c>
      <c r="AA575">
        <f>N575</f>
        <v/>
      </c>
      <c r="AB575" s="14">
        <f>IF(H575="","",H575)</f>
        <v/>
      </c>
      <c r="AC575">
        <f>O575</f>
        <v/>
      </c>
      <c r="AD575" s="14">
        <f>IF(I575="","",I575)</f>
        <v/>
      </c>
      <c r="AE575">
        <f>P575</f>
        <v/>
      </c>
      <c r="AH575">
        <f>IF(S575&lt;&gt;"",S575,AH574+900)</f>
        <v/>
      </c>
      <c r="AI575">
        <f>IF(T575&lt;&gt;"",T575,AI574)</f>
        <v/>
      </c>
      <c r="AJ575">
        <f>IF(U575&lt;&gt;"",U575,AJ574)</f>
        <v/>
      </c>
      <c r="AK575">
        <f>IF(W575&lt;&gt;"",W575,"")</f>
        <v/>
      </c>
      <c r="AL575" s="14">
        <f>IF(X575&lt;&gt;"",X575,"")</f>
        <v/>
      </c>
      <c r="AM575" s="14">
        <f>IF(Y575&lt;&gt;"",Y575,"")</f>
        <v/>
      </c>
      <c r="AN575" s="14">
        <f>IF(OR(AL575="",AM575=""),"",AL575-AM575)</f>
        <v/>
      </c>
      <c r="AO575">
        <f>IF(AN575="","",IF(AN575&gt;0,"Bullish","Bearish"))</f>
        <v/>
      </c>
      <c r="AP575">
        <f>IF(AO575="",AP574,AO575)</f>
        <v/>
      </c>
      <c r="AQ575" s="14">
        <f>IF(AB575&lt;&gt;"",AB575,"")</f>
        <v/>
      </c>
      <c r="AR575" s="14">
        <f>IF(AD575&lt;&gt;"",AD575,"")</f>
        <v/>
      </c>
      <c r="AS575">
        <f>IF(AS574+1=13,1,AS574+1)</f>
        <v/>
      </c>
      <c r="AT575">
        <f>IFERROR(IF(SLOPE($AQ$554:$AQ$565,$AS$554:$AS$565)&gt;0,MIN(3,ABS(SLOPE($AQ$554:$AQ$565,$AS$554:$AS$565))),IF(SLOPE($AQ$554:$AQ$565,$AS$554:$AS$565)&lt;-0.5,-0.5,0)),0)</f>
        <v/>
      </c>
      <c r="AU575">
        <f>IFERROR(IF(SLOPE($AR$554:$AR$565,$AS$554:$AS$565)&lt;0,MAX(-3,-ABS(SLOPE($AR$554:$AR$565,$AS$554:$AS$565))),IF(SLOPE($AR$554:$AR$565,$AS$554:$AS$565)&gt;0.5,0.5,0)),0)</f>
        <v/>
      </c>
      <c r="AV575">
        <f>($AQ$566+(AT575*(AS575-1)))</f>
        <v/>
      </c>
      <c r="AW575">
        <f>($AR$566+(AU575*(AS575-1)))</f>
        <v/>
      </c>
      <c r="AX575">
        <f>IF(AT575&gt;0,AV575+AT575,AV575)</f>
        <v/>
      </c>
      <c r="AY575">
        <f>IF(AU575&lt;0,AW575+AU575,AW575)</f>
        <v/>
      </c>
      <c r="BA575" s="14">
        <f>IFERROR(AX575-AQ575,"")</f>
        <v/>
      </c>
      <c r="BB575" s="14">
        <f>IFERROR(AY575-AR575,"")</f>
        <v/>
      </c>
      <c r="BD575">
        <f>AH575</f>
        <v/>
      </c>
      <c r="BE575">
        <f>AI575</f>
        <v/>
      </c>
      <c r="BF575">
        <f>AJ575</f>
        <v/>
      </c>
      <c r="BG575" s="14">
        <f>L575</f>
        <v/>
      </c>
      <c r="BH575" s="14">
        <f>IF(X575="","",X575)</f>
        <v/>
      </c>
      <c r="BI575" s="14">
        <f>IF(Y575="","",Y575)</f>
        <v/>
      </c>
      <c r="BJ575">
        <f>Z575</f>
        <v/>
      </c>
      <c r="BK575">
        <f>AA575</f>
        <v/>
      </c>
      <c r="BL575">
        <f>IFERROR(AX575,"")</f>
        <v/>
      </c>
      <c r="BM575">
        <f>IFERROR(AY575,"")</f>
        <v/>
      </c>
    </row>
    <row r="576" ht="14.25" customHeight="1">
      <c r="A576">
        <f>ALGLIB_SSA_XAUUSD!AA576</f>
        <v/>
      </c>
      <c r="B576">
        <f>IF($A576="","",INDEX(ALGLIB_SSA_XAUUSD!$B$2:$B$2401,MATCH($A576,ALGLIB_SSA_XAUUSD!$A$2:$A$2401,1)))</f>
        <v/>
      </c>
      <c r="C576">
        <f>IF($A576="","",INDEX(ALGLIB_SSA_XAUUSD!$C$2:$C$2401,MATCH($A576,ALGLIB_SSA_XAUUSD!$A$2:$A$2401,1)))</f>
        <v/>
      </c>
      <c r="D576" s="14">
        <f>IF($A576="","",INT((ROW()-2)/12)+1)</f>
        <v/>
      </c>
      <c r="E576" s="14">
        <f>IF(AND(E578&lt;&gt;"",D578=D566+1),E566+(E578-E566)*10/12,"")</f>
        <v/>
      </c>
      <c r="F576" s="14">
        <f>IF(AND(F578&lt;&gt;"",D578=D566+1),F566+(F578-F566)*10/12,"")</f>
        <v/>
      </c>
      <c r="G576" s="14">
        <f>IF(AND(G578&lt;&gt;"",D578=D566+1),G566+(G578-G566)*10/12,"")</f>
        <v/>
      </c>
      <c r="H576" s="14">
        <f>IF(AND(H578&lt;&gt;"",D578=D566+1),H566+(H578-H566)*10/12,"")</f>
        <v/>
      </c>
      <c r="I576" s="14">
        <f>IF(AND(L578&lt;&gt;"",D578=D566+1),I566+(I578-I566)*10/12,"")</f>
        <v/>
      </c>
      <c r="J576">
        <f>_xlfn.XLOOKUP($A576,ALGLIB_SSA_XAUUSD!$AA$2:$AA$2401,ALGLIB_SSA_XAUUSD!$P$2:$P$2401,"",0)</f>
        <v/>
      </c>
      <c r="K576">
        <f>_xlfn.XLOOKUP($A576,ALGLIB_SSA_XAUUSD!$AA$2:$AA$2401,ALGLIB_SSA_XAUUSD!$Q$2:$Q$2401,"",0)</f>
        <v/>
      </c>
      <c r="L576">
        <f>_xlfn.XLOOKUP($A576,ALGLIB_SSA_XAUUSD!$AA$2:$AA$2401,ALGLIB_SSA_XAUUSD!$R$2:$R$2401,"",0)</f>
        <v/>
      </c>
      <c r="M576">
        <f>_xlfn.XLOOKUP($A576,ALGLIB_SSA_XAUUSD!$AA$2:$AA$2401,ALGLIB_SSA_XAUUSD!$S$2:$S$2401,"",0)</f>
        <v/>
      </c>
      <c r="N576">
        <f>_xlfn.XLOOKUP($A576,ALGLIB_SSA_XAUUSD!$AA$2:$AA$2401,ALGLIB_SSA_XAUUSD!$T$2:$T$2401,"",0)</f>
        <v/>
      </c>
      <c r="O576">
        <f>_xlfn.XLOOKUP($A576,ALGLIB_SSA_XAUUSD!$AA$2:$AA$2401,ALGLIB_SSA_XAUUSD!$U$2:$U$2401,"",0)</f>
        <v/>
      </c>
      <c r="P576">
        <f>_xlfn.XLOOKUP($A576,ALGLIB_SSA_XAUUSD!$AA$2:$AA$2401,ALGLIB_SSA_XAUUSD!$V$2:$V$2401,"",0)</f>
        <v/>
      </c>
      <c r="S576">
        <f>A576</f>
        <v/>
      </c>
      <c r="T576">
        <f>J576</f>
        <v/>
      </c>
      <c r="U576">
        <f>K576</f>
        <v/>
      </c>
      <c r="V576" s="14">
        <f>IF($A576="","",MOD(ROW()-2,12)+1)</f>
        <v/>
      </c>
      <c r="W576">
        <f>L576</f>
        <v/>
      </c>
      <c r="X576" s="14">
        <f>IF(F576="","",F576)</f>
        <v/>
      </c>
      <c r="Y576" s="14">
        <f>IF(G576="","",G576)</f>
        <v/>
      </c>
      <c r="Z576">
        <f>M576</f>
        <v/>
      </c>
      <c r="AA576">
        <f>N576</f>
        <v/>
      </c>
      <c r="AB576" s="14">
        <f>IF(H576="","",H576)</f>
        <v/>
      </c>
      <c r="AC576">
        <f>O576</f>
        <v/>
      </c>
      <c r="AD576" s="14">
        <f>IF(I576="","",I576)</f>
        <v/>
      </c>
      <c r="AE576">
        <f>P576</f>
        <v/>
      </c>
      <c r="AH576">
        <f>IF(S576&lt;&gt;"",S576,AH575+900)</f>
        <v/>
      </c>
      <c r="AI576">
        <f>IF(T576&lt;&gt;"",T576,AI575)</f>
        <v/>
      </c>
      <c r="AJ576">
        <f>IF(U576&lt;&gt;"",U576,AJ575)</f>
        <v/>
      </c>
      <c r="AK576">
        <f>IF(W576&lt;&gt;"",W576,"")</f>
        <v/>
      </c>
      <c r="AL576" s="14">
        <f>IF(X576&lt;&gt;"",X576,"")</f>
        <v/>
      </c>
      <c r="AM576" s="14">
        <f>IF(Y576&lt;&gt;"",Y576,"")</f>
        <v/>
      </c>
      <c r="AN576" s="14">
        <f>IF(OR(AL576="",AM576=""),"",AL576-AM576)</f>
        <v/>
      </c>
      <c r="AO576">
        <f>IF(AN576="","",IF(AN576&gt;0,"Bullish","Bearish"))</f>
        <v/>
      </c>
      <c r="AP576">
        <f>IF(AO576="",AP575,AO576)</f>
        <v/>
      </c>
      <c r="AQ576" s="14">
        <f>IF(AB576&lt;&gt;"",AB576,"")</f>
        <v/>
      </c>
      <c r="AR576" s="14">
        <f>IF(AD576&lt;&gt;"",AD576,"")</f>
        <v/>
      </c>
      <c r="AS576">
        <f>IF(AS575+1=13,1,AS575+1)</f>
        <v/>
      </c>
      <c r="AT576">
        <f>IFERROR(IF(SLOPE($AQ$554:$AQ$565,$AS$554:$AS$565)&gt;0,MIN(3,ABS(SLOPE($AQ$554:$AQ$565,$AS$554:$AS$565))),IF(SLOPE($AQ$554:$AQ$565,$AS$554:$AS$565)&lt;-0.5,-0.5,0)),0)</f>
        <v/>
      </c>
      <c r="AU576">
        <f>IFERROR(IF(SLOPE($AR$554:$AR$565,$AS$554:$AS$565)&lt;0,MAX(-3,-ABS(SLOPE($AR$554:$AR$565,$AS$554:$AS$565))),IF(SLOPE($AR$554:$AR$565,$AS$554:$AS$565)&gt;0.5,0.5,0)),0)</f>
        <v/>
      </c>
      <c r="AV576">
        <f>($AQ$566+(AT576*(AS576-1)))</f>
        <v/>
      </c>
      <c r="AW576">
        <f>($AR$566+(AU576*(AS576-1)))</f>
        <v/>
      </c>
      <c r="AX576">
        <f>IF(AT576&gt;0,AV576+AT576,AV576)</f>
        <v/>
      </c>
      <c r="AY576">
        <f>IF(AU576&lt;0,AW576+AU576,AW576)</f>
        <v/>
      </c>
      <c r="BA576" s="14">
        <f>IFERROR(AX576-AQ576,"")</f>
        <v/>
      </c>
      <c r="BB576" s="14">
        <f>IFERROR(AY576-AR576,"")</f>
        <v/>
      </c>
      <c r="BD576">
        <f>AH576</f>
        <v/>
      </c>
      <c r="BE576">
        <f>AI576</f>
        <v/>
      </c>
      <c r="BF576">
        <f>AJ576</f>
        <v/>
      </c>
      <c r="BG576" s="14">
        <f>L576</f>
        <v/>
      </c>
      <c r="BH576" s="14">
        <f>IF(X576="","",X576)</f>
        <v/>
      </c>
      <c r="BI576" s="14">
        <f>IF(Y576="","",Y576)</f>
        <v/>
      </c>
      <c r="BJ576">
        <f>Z576</f>
        <v/>
      </c>
      <c r="BK576">
        <f>AA576</f>
        <v/>
      </c>
      <c r="BL576">
        <f>IFERROR(AX576,"")</f>
        <v/>
      </c>
      <c r="BM576">
        <f>IFERROR(AY576,"")</f>
        <v/>
      </c>
    </row>
    <row r="577" ht="14.25" customHeight="1">
      <c r="A577">
        <f>ALGLIB_SSA_XAUUSD!AA577</f>
        <v/>
      </c>
      <c r="B577">
        <f>IF($A577="","",INDEX(ALGLIB_SSA_XAUUSD!$B$2:$B$2401,MATCH($A577,ALGLIB_SSA_XAUUSD!$A$2:$A$2401,1)))</f>
        <v/>
      </c>
      <c r="C577">
        <f>IF($A577="","",INDEX(ALGLIB_SSA_XAUUSD!$C$2:$C$2401,MATCH($A577,ALGLIB_SSA_XAUUSD!$A$2:$A$2401,1)))</f>
        <v/>
      </c>
      <c r="D577" s="14">
        <f>IF($A577="","",INT((ROW()-2)/12)+1)</f>
        <v/>
      </c>
      <c r="E577" s="14">
        <f>IF(AND(E578&lt;&gt;"",D578=D566+1),E566+(E578-E566)*11/12,"")</f>
        <v/>
      </c>
      <c r="F577" s="14">
        <f>IF(AND(F578&lt;&gt;"",D578=D566+1),F566+(F578-F566)*11/12,"")</f>
        <v/>
      </c>
      <c r="G577" s="14">
        <f>IF(AND(G578&lt;&gt;"",D578=D566+1),G566+(G578-G566)*11/12,"")</f>
        <v/>
      </c>
      <c r="H577" s="14">
        <f>IF(AND(H578&lt;&gt;"",D578=D566+1),H566+(H578-H566)*11/12,"")</f>
        <v/>
      </c>
      <c r="I577" s="14">
        <f>IF(AND(L578&lt;&gt;"",D578=D566+1),I566+(I578-I566)*11/12,"")</f>
        <v/>
      </c>
      <c r="J577">
        <f>_xlfn.XLOOKUP($A577,ALGLIB_SSA_XAUUSD!$AA$2:$AA$2401,ALGLIB_SSA_XAUUSD!$P$2:$P$2401,"",0)</f>
        <v/>
      </c>
      <c r="K577">
        <f>_xlfn.XLOOKUP($A577,ALGLIB_SSA_XAUUSD!$AA$2:$AA$2401,ALGLIB_SSA_XAUUSD!$Q$2:$Q$2401,"",0)</f>
        <v/>
      </c>
      <c r="L577">
        <f>_xlfn.XLOOKUP($A577,ALGLIB_SSA_XAUUSD!$AA$2:$AA$2401,ALGLIB_SSA_XAUUSD!$R$2:$R$2401,"",0)</f>
        <v/>
      </c>
      <c r="M577">
        <f>_xlfn.XLOOKUP($A577,ALGLIB_SSA_XAUUSD!$AA$2:$AA$2401,ALGLIB_SSA_XAUUSD!$S$2:$S$2401,"",0)</f>
        <v/>
      </c>
      <c r="N577">
        <f>_xlfn.XLOOKUP($A577,ALGLIB_SSA_XAUUSD!$AA$2:$AA$2401,ALGLIB_SSA_XAUUSD!$T$2:$T$2401,"",0)</f>
        <v/>
      </c>
      <c r="O577">
        <f>_xlfn.XLOOKUP($A577,ALGLIB_SSA_XAUUSD!$AA$2:$AA$2401,ALGLIB_SSA_XAUUSD!$U$2:$U$2401,"",0)</f>
        <v/>
      </c>
      <c r="P577">
        <f>_xlfn.XLOOKUP($A577,ALGLIB_SSA_XAUUSD!$AA$2:$AA$2401,ALGLIB_SSA_XAUUSD!$V$2:$V$2401,"",0)</f>
        <v/>
      </c>
      <c r="S577">
        <f>A577</f>
        <v/>
      </c>
      <c r="T577">
        <f>J577</f>
        <v/>
      </c>
      <c r="U577">
        <f>K577</f>
        <v/>
      </c>
      <c r="V577" s="14">
        <f>IF($A577="","",MOD(ROW()-2,12)+1)</f>
        <v/>
      </c>
      <c r="W577">
        <f>L577</f>
        <v/>
      </c>
      <c r="X577" s="14">
        <f>IF(F577="","",F577)</f>
        <v/>
      </c>
      <c r="Y577" s="14">
        <f>IF(G577="","",G577)</f>
        <v/>
      </c>
      <c r="Z577">
        <f>M577</f>
        <v/>
      </c>
      <c r="AA577">
        <f>N577</f>
        <v/>
      </c>
      <c r="AB577" s="14">
        <f>IF(H577="","",H577)</f>
        <v/>
      </c>
      <c r="AC577">
        <f>O577</f>
        <v/>
      </c>
      <c r="AD577" s="14">
        <f>IF(I577="","",I577)</f>
        <v/>
      </c>
      <c r="AE577">
        <f>P577</f>
        <v/>
      </c>
      <c r="AH577">
        <f>IF(S577&lt;&gt;"",S577,AH576+900)</f>
        <v/>
      </c>
      <c r="AI577">
        <f>IF(T577&lt;&gt;"",T577,AI576)</f>
        <v/>
      </c>
      <c r="AJ577">
        <f>IF(U577&lt;&gt;"",U577,AJ576)</f>
        <v/>
      </c>
      <c r="AK577">
        <f>IF(W577&lt;&gt;"",W577,"")</f>
        <v/>
      </c>
      <c r="AL577" s="14">
        <f>IF(X577&lt;&gt;"",X577,"")</f>
        <v/>
      </c>
      <c r="AM577" s="14">
        <f>IF(Y577&lt;&gt;"",Y577,"")</f>
        <v/>
      </c>
      <c r="AN577" s="14">
        <f>IF(OR(AL577="",AM577=""),"",AL577-AM577)</f>
        <v/>
      </c>
      <c r="AO577">
        <f>IF(AN577="","",IF(AN577&gt;0,"Bullish","Bearish"))</f>
        <v/>
      </c>
      <c r="AP577">
        <f>IF(AO577="",AP576,AO577)</f>
        <v/>
      </c>
      <c r="AQ577" s="14">
        <f>IF(AB577&lt;&gt;"",AB577,"")</f>
        <v/>
      </c>
      <c r="AR577" s="14">
        <f>IF(AD577&lt;&gt;"",AD577,"")</f>
        <v/>
      </c>
      <c r="AS577">
        <f>IF(AS576+1=13,1,AS576+1)</f>
        <v/>
      </c>
      <c r="AT577">
        <f>IFERROR(IF(SLOPE($AQ$554:$AQ$565,$AS$554:$AS$565)&gt;0,MIN(3,ABS(SLOPE($AQ$554:$AQ$565,$AS$554:$AS$565))),IF(SLOPE($AQ$554:$AQ$565,$AS$554:$AS$565)&lt;-0.5,-0.5,0)),0)</f>
        <v/>
      </c>
      <c r="AU577">
        <f>IFERROR(IF(SLOPE($AR$554:$AR$565,$AS$554:$AS$565)&lt;0,MAX(-3,-ABS(SLOPE($AR$554:$AR$565,$AS$554:$AS$565))),IF(SLOPE($AR$554:$AR$565,$AS$554:$AS$565)&gt;0.5,0.5,0)),0)</f>
        <v/>
      </c>
      <c r="AV577">
        <f>($AQ$566+(AT577*(AS577-1)))</f>
        <v/>
      </c>
      <c r="AW577">
        <f>($AR$566+(AU577*(AS577-1)))</f>
        <v/>
      </c>
      <c r="AX577">
        <f>IF(AT577&gt;0,AV577+AT577,AV577)</f>
        <v/>
      </c>
      <c r="AY577">
        <f>IF(AU577&lt;0,AW577+AU577,AW577)</f>
        <v/>
      </c>
      <c r="BA577" s="14">
        <f>IFERROR(AX577-AQ577,"")</f>
        <v/>
      </c>
      <c r="BB577" s="14">
        <f>IFERROR(AY577-AR577,"")</f>
        <v/>
      </c>
      <c r="BD577">
        <f>AH577</f>
        <v/>
      </c>
      <c r="BE577">
        <f>AI577</f>
        <v/>
      </c>
      <c r="BF577">
        <f>AJ577</f>
        <v/>
      </c>
      <c r="BG577" s="14">
        <f>L577</f>
        <v/>
      </c>
      <c r="BH577" s="14">
        <f>IF(X577="","",X577)</f>
        <v/>
      </c>
      <c r="BI577" s="14">
        <f>IF(Y577="","",Y577)</f>
        <v/>
      </c>
      <c r="BJ577">
        <f>Z577</f>
        <v/>
      </c>
      <c r="BK577">
        <f>AA577</f>
        <v/>
      </c>
      <c r="BL577">
        <f>IFERROR(AX577,"")</f>
        <v/>
      </c>
      <c r="BM577">
        <f>IFERROR(AY577,"")</f>
        <v/>
      </c>
    </row>
    <row r="578" ht="14.25" customHeight="1">
      <c r="A578">
        <f>ALGLIB_SSA_XAUUSD!AA578</f>
        <v/>
      </c>
      <c r="B578">
        <f>IF($A578="","",INDEX(ALGLIB_SSA_XAUUSD!$B$2:$B$2401,MATCH($A578,ALGLIB_SSA_XAUUSD!$A$2:$A$2401,1)))</f>
        <v/>
      </c>
      <c r="C578">
        <f>IF($A578="","",INDEX(ALGLIB_SSA_XAUUSD!$C$2:$C$2401,MATCH($A578,ALGLIB_SSA_XAUUSD!$A$2:$A$2401,1)))</f>
        <v/>
      </c>
      <c r="D578" s="14">
        <f>IF($A578="","",INT((ROW()-2)/12)+1)</f>
        <v/>
      </c>
      <c r="E578" s="14">
        <f>IF($A578="","",INDEX(ALGLIB_SSA_XAUUSD!$D$2:$D$2401,MATCH($A578,ALGLIB_SSA_XAUUSD!$A$2:$A$2401,1)))</f>
        <v/>
      </c>
      <c r="F578" s="14">
        <f>IF($A578="","",INDEX(ALGLIB_SSA_XAUUSD!$E$2:$E$2401,MATCH($A578,ALGLIB_SSA_XAUUSD!$A$2:$A$2401,1)))</f>
        <v/>
      </c>
      <c r="G578" s="14">
        <f>IF($A578="","",INDEX(ALGLIB_SSA_XAUUSD!$F$2:$F$2401,MATCH($A578,ALGLIB_SSA_XAUUSD!$A$2:$A$2401,1)))</f>
        <v/>
      </c>
      <c r="H578" s="14">
        <f>IF($A578="","",INDEX(ALGLIB_SSA_XAUUSD!$G$2:$G$2401,MATCH($A578,ALGLIB_SSA_XAUUSD!$A$2:$A$2401,1)))</f>
        <v/>
      </c>
      <c r="I578" s="14">
        <f>IF($A578="","",INDEX(ALGLIB_SSA_XAUUSD!$H$2:$H$2401,MATCH($A578,ALGLIB_SSA_XAUUSD!$A$2:$A$2401,1)))</f>
        <v/>
      </c>
      <c r="J578">
        <f>_xlfn.XLOOKUP($A578,ALGLIB_SSA_XAUUSD!$AA$2:$AA$2401,ALGLIB_SSA_XAUUSD!$P$2:$P$2401,"",0)</f>
        <v/>
      </c>
      <c r="K578">
        <f>_xlfn.XLOOKUP($A578,ALGLIB_SSA_XAUUSD!$AA$2:$AA$2401,ALGLIB_SSA_XAUUSD!$Q$2:$Q$2401,"",0)</f>
        <v/>
      </c>
      <c r="L578">
        <f>_xlfn.XLOOKUP($A578,ALGLIB_SSA_XAUUSD!$AA$2:$AA$2401,ALGLIB_SSA_XAUUSD!$R$2:$R$2401,"",0)</f>
        <v/>
      </c>
      <c r="M578">
        <f>_xlfn.XLOOKUP($A578,ALGLIB_SSA_XAUUSD!$AA$2:$AA$2401,ALGLIB_SSA_XAUUSD!$S$2:$S$2401,"",0)</f>
        <v/>
      </c>
      <c r="N578">
        <f>_xlfn.XLOOKUP($A578,ALGLIB_SSA_XAUUSD!$AA$2:$AA$2401,ALGLIB_SSA_XAUUSD!$T$2:$T$2401,"",0)</f>
        <v/>
      </c>
      <c r="O578">
        <f>_xlfn.XLOOKUP($A578,ALGLIB_SSA_XAUUSD!$AA$2:$AA$2401,ALGLIB_SSA_XAUUSD!$U$2:$U$2401,"",0)</f>
        <v/>
      </c>
      <c r="P578">
        <f>_xlfn.XLOOKUP($A578,ALGLIB_SSA_XAUUSD!$AA$2:$AA$2401,ALGLIB_SSA_XAUUSD!$V$2:$V$2401,"",0)</f>
        <v/>
      </c>
      <c r="S578">
        <f>A578</f>
        <v/>
      </c>
      <c r="T578">
        <f>J578</f>
        <v/>
      </c>
      <c r="U578">
        <f>K578</f>
        <v/>
      </c>
      <c r="V578" s="14">
        <f>IF($A578="","",MOD(ROW()-2,12)+1)</f>
        <v/>
      </c>
      <c r="W578">
        <f>L578</f>
        <v/>
      </c>
      <c r="X578" s="14">
        <f>IF(F578="","",F578)</f>
        <v/>
      </c>
      <c r="Y578" s="14">
        <f>IF(G578="","",G578)</f>
        <v/>
      </c>
      <c r="Z578">
        <f>M578</f>
        <v/>
      </c>
      <c r="AA578">
        <f>N578</f>
        <v/>
      </c>
      <c r="AB578" s="14">
        <f>IF(H578="","",H578)</f>
        <v/>
      </c>
      <c r="AC578">
        <f>O578</f>
        <v/>
      </c>
      <c r="AD578" s="14">
        <f>IF(I578="","",I578)</f>
        <v/>
      </c>
      <c r="AE578">
        <f>P578</f>
        <v/>
      </c>
      <c r="AH578">
        <f>IF(S578&lt;&gt;"",S578,AH577+900)</f>
        <v/>
      </c>
      <c r="AI578">
        <f>IF(T578&lt;&gt;"",T578,AI577)</f>
        <v/>
      </c>
      <c r="AJ578">
        <f>IF(U578&lt;&gt;"",U578,AJ577)</f>
        <v/>
      </c>
      <c r="AK578">
        <f>IF(W578&lt;&gt;"",W578,"")</f>
        <v/>
      </c>
      <c r="AL578" s="14">
        <f>IF(X578&lt;&gt;"",X578,"")</f>
        <v/>
      </c>
      <c r="AM578" s="14">
        <f>IF(Y578&lt;&gt;"",Y578,"")</f>
        <v/>
      </c>
      <c r="AN578" s="14">
        <f>IF(OR(AL578="",AM578=""),"",AL578-AM578)</f>
        <v/>
      </c>
      <c r="AO578">
        <f>IF(AN578="","",IF(AN578&gt;0,"Bullish","Bearish"))</f>
        <v/>
      </c>
      <c r="AP578">
        <f>IF(AO578="",AP577,AO578)</f>
        <v/>
      </c>
      <c r="AQ578" s="14">
        <f>IF(AB578&lt;&gt;"",AB578,"")</f>
        <v/>
      </c>
      <c r="AR578" s="14">
        <f>IF(AD578&lt;&gt;"",AD578,"")</f>
        <v/>
      </c>
      <c r="AS578">
        <f>IF(AS577+1=13,1,AS577+1)</f>
        <v/>
      </c>
      <c r="AT578">
        <f>IFERROR(IF(SLOPE($AQ$566:$AQ$577,$AS$566:$AS$577)&gt;0,MIN(3,ABS(SLOPE($AQ$566:$AQ$577,$AS$566:$AS$577))),IF(SLOPE($AQ$566:$AQ$577,$AS$566:$AS$577)&lt;-0.5,-0.5,0)),0)</f>
        <v/>
      </c>
      <c r="AU578">
        <f>IFERROR(IF(SLOPE($AR$566:$AR$577,$AS$566:$AS$577)&lt;0,MAX(-3,-ABS(SLOPE($AR$566:$AR$577,$AS$566:$AS$577))),IF(SLOPE($AR$566:$AR$577,$AS$566:$AS$577)&gt;0.5,0.5,0)),0)</f>
        <v/>
      </c>
      <c r="AV578">
        <f>($AQ$578+(AT578*(AS578-1)))</f>
        <v/>
      </c>
      <c r="AW578">
        <f>($AR$578+(AU578*(AS578-1)))</f>
        <v/>
      </c>
      <c r="AX578">
        <f>IF(AT578&gt;0,AV578+AT578,AV578)</f>
        <v/>
      </c>
      <c r="AY578">
        <f>IF(AU578&lt;0,AW578+AU578,AW578)</f>
        <v/>
      </c>
      <c r="BA578" s="14">
        <f>IFERROR(AX578-AQ578,"")</f>
        <v/>
      </c>
      <c r="BB578" s="14">
        <f>IFERROR(AY578-AR578,"")</f>
        <v/>
      </c>
      <c r="BD578">
        <f>AH578</f>
        <v/>
      </c>
      <c r="BE578">
        <f>AI578</f>
        <v/>
      </c>
      <c r="BF578">
        <f>AJ578</f>
        <v/>
      </c>
      <c r="BG578" s="14">
        <f>L578</f>
        <v/>
      </c>
      <c r="BH578" s="14">
        <f>IF(X578="","",X578)</f>
        <v/>
      </c>
      <c r="BI578" s="14">
        <f>IF(Y578="","",Y578)</f>
        <v/>
      </c>
      <c r="BJ578">
        <f>Z578</f>
        <v/>
      </c>
      <c r="BK578">
        <f>AA578</f>
        <v/>
      </c>
      <c r="BL578">
        <f>IFERROR(AX578,"")</f>
        <v/>
      </c>
      <c r="BM578">
        <f>IFERROR(AY578,"")</f>
        <v/>
      </c>
    </row>
    <row r="579" ht="14.25" customHeight="1">
      <c r="A579">
        <f>ALGLIB_SSA_XAUUSD!AA579</f>
        <v/>
      </c>
      <c r="B579">
        <f>IF($A579="","",INDEX(ALGLIB_SSA_XAUUSD!$B$2:$B$2401,MATCH($A579,ALGLIB_SSA_XAUUSD!$A$2:$A$2401,1)))</f>
        <v/>
      </c>
      <c r="C579">
        <f>IF($A579="","",INDEX(ALGLIB_SSA_XAUUSD!$C$2:$C$2401,MATCH($A579,ALGLIB_SSA_XAUUSD!$A$2:$A$2401,1)))</f>
        <v/>
      </c>
      <c r="D579" s="14">
        <f>IF($A579="","",INT((ROW()-2)/12)+1)</f>
        <v/>
      </c>
      <c r="E579" s="14">
        <f>IF(AND(E590&lt;&gt;"",D590=D578+1),E578+(E590-E578)*1/12,"")</f>
        <v/>
      </c>
      <c r="F579" s="14">
        <f>IF(AND(F590&lt;&gt;"",D590=D578+1),F578+(F590-F578)*1/12,"")</f>
        <v/>
      </c>
      <c r="G579" s="14">
        <f>IF(AND(G590&lt;&gt;"",D590=D578+1),G578+(G590-G578)*1/12,"")</f>
        <v/>
      </c>
      <c r="H579" s="14">
        <f>IF(AND(H590&lt;&gt;"",D590=D578+1),H578+(H590-H578)*1/12,"")</f>
        <v/>
      </c>
      <c r="I579" s="14">
        <f>IF(AND(L590&lt;&gt;"",D590=D578+1),I578+(I590-I578)*1/12,"")</f>
        <v/>
      </c>
      <c r="J579">
        <f>_xlfn.XLOOKUP($A579,ALGLIB_SSA_XAUUSD!$AA$2:$AA$2401,ALGLIB_SSA_XAUUSD!$P$2:$P$2401,"",0)</f>
        <v/>
      </c>
      <c r="K579">
        <f>_xlfn.XLOOKUP($A579,ALGLIB_SSA_XAUUSD!$AA$2:$AA$2401,ALGLIB_SSA_XAUUSD!$Q$2:$Q$2401,"",0)</f>
        <v/>
      </c>
      <c r="L579">
        <f>_xlfn.XLOOKUP($A579,ALGLIB_SSA_XAUUSD!$AA$2:$AA$2401,ALGLIB_SSA_XAUUSD!$R$2:$R$2401,"",0)</f>
        <v/>
      </c>
      <c r="M579">
        <f>_xlfn.XLOOKUP($A579,ALGLIB_SSA_XAUUSD!$AA$2:$AA$2401,ALGLIB_SSA_XAUUSD!$S$2:$S$2401,"",0)</f>
        <v/>
      </c>
      <c r="N579">
        <f>_xlfn.XLOOKUP($A579,ALGLIB_SSA_XAUUSD!$AA$2:$AA$2401,ALGLIB_SSA_XAUUSD!$T$2:$T$2401,"",0)</f>
        <v/>
      </c>
      <c r="O579">
        <f>_xlfn.XLOOKUP($A579,ALGLIB_SSA_XAUUSD!$AA$2:$AA$2401,ALGLIB_SSA_XAUUSD!$U$2:$U$2401,"",0)</f>
        <v/>
      </c>
      <c r="P579">
        <f>_xlfn.XLOOKUP($A579,ALGLIB_SSA_XAUUSD!$AA$2:$AA$2401,ALGLIB_SSA_XAUUSD!$V$2:$V$2401,"",0)</f>
        <v/>
      </c>
      <c r="S579">
        <f>A579</f>
        <v/>
      </c>
      <c r="T579">
        <f>J579</f>
        <v/>
      </c>
      <c r="U579">
        <f>K579</f>
        <v/>
      </c>
      <c r="V579" s="14">
        <f>IF($A579="","",MOD(ROW()-2,12)+1)</f>
        <v/>
      </c>
      <c r="W579">
        <f>L579</f>
        <v/>
      </c>
      <c r="X579" s="14">
        <f>IF(F579="","",F579)</f>
        <v/>
      </c>
      <c r="Y579" s="14">
        <f>IF(G579="","",G579)</f>
        <v/>
      </c>
      <c r="Z579">
        <f>M579</f>
        <v/>
      </c>
      <c r="AA579">
        <f>N579</f>
        <v/>
      </c>
      <c r="AB579" s="14">
        <f>IF(H579="","",H579)</f>
        <v/>
      </c>
      <c r="AC579">
        <f>O579</f>
        <v/>
      </c>
      <c r="AD579" s="14">
        <f>IF(I579="","",I579)</f>
        <v/>
      </c>
      <c r="AE579">
        <f>P579</f>
        <v/>
      </c>
      <c r="AH579">
        <f>IF(S579&lt;&gt;"",S579,AH578+900)</f>
        <v/>
      </c>
      <c r="AI579">
        <f>IF(T579&lt;&gt;"",T579,AI578)</f>
        <v/>
      </c>
      <c r="AJ579">
        <f>IF(U579&lt;&gt;"",U579,AJ578)</f>
        <v/>
      </c>
      <c r="AK579">
        <f>IF(W579&lt;&gt;"",W579,"")</f>
        <v/>
      </c>
      <c r="AL579" s="14">
        <f>IF(X579&lt;&gt;"",X579,"")</f>
        <v/>
      </c>
      <c r="AM579" s="14">
        <f>IF(Y579&lt;&gt;"",Y579,"")</f>
        <v/>
      </c>
      <c r="AN579" s="14">
        <f>IF(OR(AL579="",AM579=""),"",AL579-AM579)</f>
        <v/>
      </c>
      <c r="AO579">
        <f>IF(AN579="","",IF(AN579&gt;0,"Bullish","Bearish"))</f>
        <v/>
      </c>
      <c r="AP579">
        <f>IF(AO579="",AP578,AO579)</f>
        <v/>
      </c>
      <c r="AQ579" s="14">
        <f>IF(AB579&lt;&gt;"",AB579,"")</f>
        <v/>
      </c>
      <c r="AR579" s="14">
        <f>IF(AD579&lt;&gt;"",AD579,"")</f>
        <v/>
      </c>
      <c r="AS579">
        <f>IF(AS578+1=13,1,AS578+1)</f>
        <v/>
      </c>
      <c r="AT579">
        <f>IFERROR(IF(SLOPE($AQ$566:$AQ$577,$AS$566:$AS$577)&gt;0,MIN(3,ABS(SLOPE($AQ$566:$AQ$577,$AS$566:$AS$577))),IF(SLOPE($AQ$566:$AQ$577,$AS$566:$AS$577)&lt;-0.5,-0.5,0)),0)</f>
        <v/>
      </c>
      <c r="AU579">
        <f>IFERROR(IF(SLOPE($AR$566:$AR$577,$AS$566:$AS$577)&lt;0,MAX(-3,-ABS(SLOPE($AR$566:$AR$577,$AS$566:$AS$577))),IF(SLOPE($AR$566:$AR$577,$AS$566:$AS$577)&gt;0.5,0.5,0)),0)</f>
        <v/>
      </c>
      <c r="AV579">
        <f>($AQ$578+(AT579*(AS579-1)))</f>
        <v/>
      </c>
      <c r="AW579">
        <f>($AR$578+(AU579*(AS579-1)))</f>
        <v/>
      </c>
      <c r="AX579">
        <f>IF(AT579&gt;0,AV579+AT579,AV579)</f>
        <v/>
      </c>
      <c r="AY579">
        <f>IF(AU579&lt;0,AW579+AU579,AW579)</f>
        <v/>
      </c>
      <c r="BA579" s="14">
        <f>IFERROR(AX579-AQ579,"")</f>
        <v/>
      </c>
      <c r="BB579" s="14">
        <f>IFERROR(AY579-AR579,"")</f>
        <v/>
      </c>
      <c r="BD579">
        <f>AH579</f>
        <v/>
      </c>
      <c r="BE579">
        <f>AI579</f>
        <v/>
      </c>
      <c r="BF579">
        <f>AJ579</f>
        <v/>
      </c>
      <c r="BG579" s="14">
        <f>L579</f>
        <v/>
      </c>
      <c r="BH579" s="14">
        <f>IF(X579="","",X579)</f>
        <v/>
      </c>
      <c r="BI579" s="14">
        <f>IF(Y579="","",Y579)</f>
        <v/>
      </c>
      <c r="BJ579">
        <f>Z579</f>
        <v/>
      </c>
      <c r="BK579">
        <f>AA579</f>
        <v/>
      </c>
      <c r="BL579">
        <f>IFERROR(AX579,"")</f>
        <v/>
      </c>
      <c r="BM579">
        <f>IFERROR(AY579,"")</f>
        <v/>
      </c>
    </row>
    <row r="580" ht="14.25" customHeight="1">
      <c r="A580">
        <f>ALGLIB_SSA_XAUUSD!AA580</f>
        <v/>
      </c>
      <c r="B580">
        <f>IF($A580="","",INDEX(ALGLIB_SSA_XAUUSD!$B$2:$B$2401,MATCH($A580,ALGLIB_SSA_XAUUSD!$A$2:$A$2401,1)))</f>
        <v/>
      </c>
      <c r="C580">
        <f>IF($A580="","",INDEX(ALGLIB_SSA_XAUUSD!$C$2:$C$2401,MATCH($A580,ALGLIB_SSA_XAUUSD!$A$2:$A$2401,1)))</f>
        <v/>
      </c>
      <c r="D580" s="14">
        <f>IF($A580="","",INT((ROW()-2)/12)+1)</f>
        <v/>
      </c>
      <c r="E580" s="14">
        <f>IF(AND(E590&lt;&gt;"",D590=D578+1),E578+(E590-E578)*2/12,"")</f>
        <v/>
      </c>
      <c r="F580" s="14">
        <f>IF(AND(F590&lt;&gt;"",D590=D578+1),F578+(F590-F578)*2/12,"")</f>
        <v/>
      </c>
      <c r="G580" s="14">
        <f>IF(AND(G590&lt;&gt;"",D590=D578+1),G578+(G590-G578)*2/12,"")</f>
        <v/>
      </c>
      <c r="H580" s="14">
        <f>IF(AND(H590&lt;&gt;"",D590=D578+1),H578+(H590-H578)*2/12,"")</f>
        <v/>
      </c>
      <c r="I580" s="14">
        <f>IF(AND(L590&lt;&gt;"",D590=D578+1),I578+(I590-I578)*2/12,"")</f>
        <v/>
      </c>
      <c r="J580">
        <f>_xlfn.XLOOKUP($A580,ALGLIB_SSA_XAUUSD!$AA$2:$AA$2401,ALGLIB_SSA_XAUUSD!$P$2:$P$2401,"",0)</f>
        <v/>
      </c>
      <c r="K580">
        <f>_xlfn.XLOOKUP($A580,ALGLIB_SSA_XAUUSD!$AA$2:$AA$2401,ALGLIB_SSA_XAUUSD!$Q$2:$Q$2401,"",0)</f>
        <v/>
      </c>
      <c r="L580">
        <f>_xlfn.XLOOKUP($A580,ALGLIB_SSA_XAUUSD!$AA$2:$AA$2401,ALGLIB_SSA_XAUUSD!$R$2:$R$2401,"",0)</f>
        <v/>
      </c>
      <c r="M580">
        <f>_xlfn.XLOOKUP($A580,ALGLIB_SSA_XAUUSD!$AA$2:$AA$2401,ALGLIB_SSA_XAUUSD!$S$2:$S$2401,"",0)</f>
        <v/>
      </c>
      <c r="N580">
        <f>_xlfn.XLOOKUP($A580,ALGLIB_SSA_XAUUSD!$AA$2:$AA$2401,ALGLIB_SSA_XAUUSD!$T$2:$T$2401,"",0)</f>
        <v/>
      </c>
      <c r="O580">
        <f>_xlfn.XLOOKUP($A580,ALGLIB_SSA_XAUUSD!$AA$2:$AA$2401,ALGLIB_SSA_XAUUSD!$U$2:$U$2401,"",0)</f>
        <v/>
      </c>
      <c r="P580">
        <f>_xlfn.XLOOKUP($A580,ALGLIB_SSA_XAUUSD!$AA$2:$AA$2401,ALGLIB_SSA_XAUUSD!$V$2:$V$2401,"",0)</f>
        <v/>
      </c>
      <c r="S580">
        <f>A580</f>
        <v/>
      </c>
      <c r="T580">
        <f>J580</f>
        <v/>
      </c>
      <c r="U580">
        <f>K580</f>
        <v/>
      </c>
      <c r="V580" s="14">
        <f>IF($A580="","",MOD(ROW()-2,12)+1)</f>
        <v/>
      </c>
      <c r="W580">
        <f>L580</f>
        <v/>
      </c>
      <c r="X580" s="14">
        <f>IF(F580="","",F580)</f>
        <v/>
      </c>
      <c r="Y580" s="14">
        <f>IF(G580="","",G580)</f>
        <v/>
      </c>
      <c r="Z580">
        <f>M580</f>
        <v/>
      </c>
      <c r="AA580">
        <f>N580</f>
        <v/>
      </c>
      <c r="AB580" s="14">
        <f>IF(H580="","",H580)</f>
        <v/>
      </c>
      <c r="AC580">
        <f>O580</f>
        <v/>
      </c>
      <c r="AD580" s="14">
        <f>IF(I580="","",I580)</f>
        <v/>
      </c>
      <c r="AE580">
        <f>P580</f>
        <v/>
      </c>
      <c r="AH580">
        <f>IF(S580&lt;&gt;"",S580,AH579+900)</f>
        <v/>
      </c>
      <c r="AI580">
        <f>IF(T580&lt;&gt;"",T580,AI579)</f>
        <v/>
      </c>
      <c r="AJ580">
        <f>IF(U580&lt;&gt;"",U580,AJ579)</f>
        <v/>
      </c>
      <c r="AK580">
        <f>IF(W580&lt;&gt;"",W580,"")</f>
        <v/>
      </c>
      <c r="AL580" s="14">
        <f>IF(X580&lt;&gt;"",X580,"")</f>
        <v/>
      </c>
      <c r="AM580" s="14">
        <f>IF(Y580&lt;&gt;"",Y580,"")</f>
        <v/>
      </c>
      <c r="AN580" s="14">
        <f>IF(OR(AL580="",AM580=""),"",AL580-AM580)</f>
        <v/>
      </c>
      <c r="AO580">
        <f>IF(AN580="","",IF(AN580&gt;0,"Bullish","Bearish"))</f>
        <v/>
      </c>
      <c r="AP580">
        <f>IF(AO580="",AP579,AO580)</f>
        <v/>
      </c>
      <c r="AQ580" s="14">
        <f>IF(AB580&lt;&gt;"",AB580,"")</f>
        <v/>
      </c>
      <c r="AR580" s="14">
        <f>IF(AD580&lt;&gt;"",AD580,"")</f>
        <v/>
      </c>
      <c r="AS580">
        <f>IF(AS579+1=13,1,AS579+1)</f>
        <v/>
      </c>
      <c r="AT580">
        <f>IFERROR(IF(SLOPE($AQ$566:$AQ$577,$AS$566:$AS$577)&gt;0,MIN(3,ABS(SLOPE($AQ$566:$AQ$577,$AS$566:$AS$577))),IF(SLOPE($AQ$566:$AQ$577,$AS$566:$AS$577)&lt;-0.5,-0.5,0)),0)</f>
        <v/>
      </c>
      <c r="AU580">
        <f>IFERROR(IF(SLOPE($AR$566:$AR$577,$AS$566:$AS$577)&lt;0,MAX(-3,-ABS(SLOPE($AR$566:$AR$577,$AS$566:$AS$577))),IF(SLOPE($AR$566:$AR$577,$AS$566:$AS$577)&gt;0.5,0.5,0)),0)</f>
        <v/>
      </c>
      <c r="AV580">
        <f>($AQ$578+(AT580*(AS580-1)))</f>
        <v/>
      </c>
      <c r="AW580">
        <f>($AR$578+(AU580*(AS580-1)))</f>
        <v/>
      </c>
      <c r="AX580">
        <f>IF(AT580&gt;0,AV580+AT580,AV580)</f>
        <v/>
      </c>
      <c r="AY580">
        <f>IF(AU580&lt;0,AW580+AU580,AW580)</f>
        <v/>
      </c>
      <c r="BA580" s="14">
        <f>IFERROR(AX580-AQ580,"")</f>
        <v/>
      </c>
      <c r="BB580" s="14">
        <f>IFERROR(AY580-AR580,"")</f>
        <v/>
      </c>
      <c r="BD580">
        <f>AH580</f>
        <v/>
      </c>
      <c r="BE580">
        <f>AI580</f>
        <v/>
      </c>
      <c r="BF580">
        <f>AJ580</f>
        <v/>
      </c>
      <c r="BG580" s="14">
        <f>L580</f>
        <v/>
      </c>
      <c r="BH580" s="14">
        <f>IF(X580="","",X580)</f>
        <v/>
      </c>
      <c r="BI580" s="14">
        <f>IF(Y580="","",Y580)</f>
        <v/>
      </c>
      <c r="BJ580">
        <f>Z580</f>
        <v/>
      </c>
      <c r="BK580">
        <f>AA580</f>
        <v/>
      </c>
      <c r="BL580">
        <f>IFERROR(AX580,"")</f>
        <v/>
      </c>
      <c r="BM580">
        <f>IFERROR(AY580,"")</f>
        <v/>
      </c>
    </row>
    <row r="581" ht="14.25" customHeight="1">
      <c r="A581">
        <f>ALGLIB_SSA_XAUUSD!AA581</f>
        <v/>
      </c>
      <c r="B581">
        <f>IF($A581="","",INDEX(ALGLIB_SSA_XAUUSD!$B$2:$B$2401,MATCH($A581,ALGLIB_SSA_XAUUSD!$A$2:$A$2401,1)))</f>
        <v/>
      </c>
      <c r="C581">
        <f>IF($A581="","",INDEX(ALGLIB_SSA_XAUUSD!$C$2:$C$2401,MATCH($A581,ALGLIB_SSA_XAUUSD!$A$2:$A$2401,1)))</f>
        <v/>
      </c>
      <c r="D581" s="14">
        <f>IF($A581="","",INT((ROW()-2)/12)+1)</f>
        <v/>
      </c>
      <c r="E581" s="14">
        <f>IF(AND(E590&lt;&gt;"",D590=D578+1),E578+(E590-E578)*3/12,"")</f>
        <v/>
      </c>
      <c r="F581" s="14">
        <f>IF(AND(F590&lt;&gt;"",D590=D578+1),F578+(F590-F578)*3/12,"")</f>
        <v/>
      </c>
      <c r="G581" s="14">
        <f>IF(AND(G590&lt;&gt;"",D590=D578+1),G578+(G590-G578)*3/12,"")</f>
        <v/>
      </c>
      <c r="H581" s="14">
        <f>IF(AND(H590&lt;&gt;"",D590=D578+1),H578+(H590-H578)*3/12,"")</f>
        <v/>
      </c>
      <c r="I581" s="14">
        <f>IF(AND(L590&lt;&gt;"",D590=D578+1),I578+(I590-I578)*3/12,"")</f>
        <v/>
      </c>
      <c r="J581">
        <f>_xlfn.XLOOKUP($A581,ALGLIB_SSA_XAUUSD!$AA$2:$AA$2401,ALGLIB_SSA_XAUUSD!$P$2:$P$2401,"",0)</f>
        <v/>
      </c>
      <c r="K581">
        <f>_xlfn.XLOOKUP($A581,ALGLIB_SSA_XAUUSD!$AA$2:$AA$2401,ALGLIB_SSA_XAUUSD!$Q$2:$Q$2401,"",0)</f>
        <v/>
      </c>
      <c r="L581">
        <f>_xlfn.XLOOKUP($A581,ALGLIB_SSA_XAUUSD!$AA$2:$AA$2401,ALGLIB_SSA_XAUUSD!$R$2:$R$2401,"",0)</f>
        <v/>
      </c>
      <c r="M581">
        <f>_xlfn.XLOOKUP($A581,ALGLIB_SSA_XAUUSD!$AA$2:$AA$2401,ALGLIB_SSA_XAUUSD!$S$2:$S$2401,"",0)</f>
        <v/>
      </c>
      <c r="N581">
        <f>_xlfn.XLOOKUP($A581,ALGLIB_SSA_XAUUSD!$AA$2:$AA$2401,ALGLIB_SSA_XAUUSD!$T$2:$T$2401,"",0)</f>
        <v/>
      </c>
      <c r="O581">
        <f>_xlfn.XLOOKUP($A581,ALGLIB_SSA_XAUUSD!$AA$2:$AA$2401,ALGLIB_SSA_XAUUSD!$U$2:$U$2401,"",0)</f>
        <v/>
      </c>
      <c r="P581">
        <f>_xlfn.XLOOKUP($A581,ALGLIB_SSA_XAUUSD!$AA$2:$AA$2401,ALGLIB_SSA_XAUUSD!$V$2:$V$2401,"",0)</f>
        <v/>
      </c>
      <c r="S581">
        <f>A581</f>
        <v/>
      </c>
      <c r="T581">
        <f>J581</f>
        <v/>
      </c>
      <c r="U581">
        <f>K581</f>
        <v/>
      </c>
      <c r="V581" s="14">
        <f>IF($A581="","",MOD(ROW()-2,12)+1)</f>
        <v/>
      </c>
      <c r="W581">
        <f>L581</f>
        <v/>
      </c>
      <c r="X581" s="14">
        <f>IF(F581="","",F581)</f>
        <v/>
      </c>
      <c r="Y581" s="14">
        <f>IF(G581="","",G581)</f>
        <v/>
      </c>
      <c r="Z581">
        <f>M581</f>
        <v/>
      </c>
      <c r="AA581">
        <f>N581</f>
        <v/>
      </c>
      <c r="AB581" s="14">
        <f>IF(H581="","",H581)</f>
        <v/>
      </c>
      <c r="AC581">
        <f>O581</f>
        <v/>
      </c>
      <c r="AD581" s="14">
        <f>IF(I581="","",I581)</f>
        <v/>
      </c>
      <c r="AE581">
        <f>P581</f>
        <v/>
      </c>
      <c r="AH581">
        <f>IF(S581&lt;&gt;"",S581,AH580+900)</f>
        <v/>
      </c>
      <c r="AI581">
        <f>IF(T581&lt;&gt;"",T581,AI580)</f>
        <v/>
      </c>
      <c r="AJ581">
        <f>IF(U581&lt;&gt;"",U581,AJ580)</f>
        <v/>
      </c>
      <c r="AK581">
        <f>IF(W581&lt;&gt;"",W581,"")</f>
        <v/>
      </c>
      <c r="AL581" s="14">
        <f>IF(X581&lt;&gt;"",X581,"")</f>
        <v/>
      </c>
      <c r="AM581" s="14">
        <f>IF(Y581&lt;&gt;"",Y581,"")</f>
        <v/>
      </c>
      <c r="AN581" s="14">
        <f>IF(OR(AL581="",AM581=""),"",AL581-AM581)</f>
        <v/>
      </c>
      <c r="AO581">
        <f>IF(AN581="","",IF(AN581&gt;0,"Bullish","Bearish"))</f>
        <v/>
      </c>
      <c r="AP581">
        <f>IF(AO581="",AP580,AO581)</f>
        <v/>
      </c>
      <c r="AQ581" s="14">
        <f>IF(AB581&lt;&gt;"",AB581,"")</f>
        <v/>
      </c>
      <c r="AR581" s="14">
        <f>IF(AD581&lt;&gt;"",AD581,"")</f>
        <v/>
      </c>
      <c r="AS581">
        <f>IF(AS580+1=13,1,AS580+1)</f>
        <v/>
      </c>
      <c r="AT581">
        <f>IFERROR(IF(SLOPE($AQ$566:$AQ$577,$AS$566:$AS$577)&gt;0,MIN(3,ABS(SLOPE($AQ$566:$AQ$577,$AS$566:$AS$577))),IF(SLOPE($AQ$566:$AQ$577,$AS$566:$AS$577)&lt;-0.5,-0.5,0)),0)</f>
        <v/>
      </c>
      <c r="AU581">
        <f>IFERROR(IF(SLOPE($AR$566:$AR$577,$AS$566:$AS$577)&lt;0,MAX(-3,-ABS(SLOPE($AR$566:$AR$577,$AS$566:$AS$577))),IF(SLOPE($AR$566:$AR$577,$AS$566:$AS$577)&gt;0.5,0.5,0)),0)</f>
        <v/>
      </c>
      <c r="AV581">
        <f>($AQ$578+(AT581*(AS581-1)))</f>
        <v/>
      </c>
      <c r="AW581">
        <f>($AR$578+(AU581*(AS581-1)))</f>
        <v/>
      </c>
      <c r="AX581">
        <f>IF(AT581&gt;0,AV581+AT581,AV581)</f>
        <v/>
      </c>
      <c r="AY581">
        <f>IF(AU581&lt;0,AW581+AU581,AW581)</f>
        <v/>
      </c>
      <c r="BA581" s="14">
        <f>IFERROR(AX581-AQ581,"")</f>
        <v/>
      </c>
      <c r="BB581" s="14">
        <f>IFERROR(AY581-AR581,"")</f>
        <v/>
      </c>
      <c r="BD581">
        <f>AH581</f>
        <v/>
      </c>
      <c r="BE581">
        <f>AI581</f>
        <v/>
      </c>
      <c r="BF581">
        <f>AJ581</f>
        <v/>
      </c>
      <c r="BG581" s="14">
        <f>L581</f>
        <v/>
      </c>
      <c r="BH581" s="14">
        <f>IF(X581="","",X581)</f>
        <v/>
      </c>
      <c r="BI581" s="14">
        <f>IF(Y581="","",Y581)</f>
        <v/>
      </c>
      <c r="BJ581">
        <f>Z581</f>
        <v/>
      </c>
      <c r="BK581">
        <f>AA581</f>
        <v/>
      </c>
      <c r="BL581">
        <f>IFERROR(AX581,"")</f>
        <v/>
      </c>
      <c r="BM581">
        <f>IFERROR(AY581,"")</f>
        <v/>
      </c>
    </row>
    <row r="582" ht="14.25" customHeight="1">
      <c r="A582">
        <f>ALGLIB_SSA_XAUUSD!AA582</f>
        <v/>
      </c>
      <c r="B582">
        <f>IF($A582="","",INDEX(ALGLIB_SSA_XAUUSD!$B$2:$B$2401,MATCH($A582,ALGLIB_SSA_XAUUSD!$A$2:$A$2401,1)))</f>
        <v/>
      </c>
      <c r="C582">
        <f>IF($A582="","",INDEX(ALGLIB_SSA_XAUUSD!$C$2:$C$2401,MATCH($A582,ALGLIB_SSA_XAUUSD!$A$2:$A$2401,1)))</f>
        <v/>
      </c>
      <c r="D582" s="14">
        <f>IF($A582="","",INT((ROW()-2)/12)+1)</f>
        <v/>
      </c>
      <c r="E582" s="14">
        <f>IF(AND(E590&lt;&gt;"",D590=D578+1),E578+(E590-E578)*4/12,"")</f>
        <v/>
      </c>
      <c r="F582" s="14">
        <f>IF(AND(F590&lt;&gt;"",D590=D578+1),F578+(F590-F578)*4/12,"")</f>
        <v/>
      </c>
      <c r="G582" s="14">
        <f>IF(AND(G590&lt;&gt;"",D590=D578+1),G578+(G590-G578)*4/12,"")</f>
        <v/>
      </c>
      <c r="H582" s="14">
        <f>IF(AND(H590&lt;&gt;"",D590=D578+1),H578+(H590-H578)*4/12,"")</f>
        <v/>
      </c>
      <c r="I582" s="14">
        <f>IF(AND(L590&lt;&gt;"",D590=D578+1),I578+(I590-I578)*4/12,"")</f>
        <v/>
      </c>
      <c r="J582">
        <f>_xlfn.XLOOKUP($A582,ALGLIB_SSA_XAUUSD!$AA$2:$AA$2401,ALGLIB_SSA_XAUUSD!$P$2:$P$2401,"",0)</f>
        <v/>
      </c>
      <c r="K582">
        <f>_xlfn.XLOOKUP($A582,ALGLIB_SSA_XAUUSD!$AA$2:$AA$2401,ALGLIB_SSA_XAUUSD!$Q$2:$Q$2401,"",0)</f>
        <v/>
      </c>
      <c r="L582">
        <f>_xlfn.XLOOKUP($A582,ALGLIB_SSA_XAUUSD!$AA$2:$AA$2401,ALGLIB_SSA_XAUUSD!$R$2:$R$2401,"",0)</f>
        <v/>
      </c>
      <c r="M582">
        <f>_xlfn.XLOOKUP($A582,ALGLIB_SSA_XAUUSD!$AA$2:$AA$2401,ALGLIB_SSA_XAUUSD!$S$2:$S$2401,"",0)</f>
        <v/>
      </c>
      <c r="N582">
        <f>_xlfn.XLOOKUP($A582,ALGLIB_SSA_XAUUSD!$AA$2:$AA$2401,ALGLIB_SSA_XAUUSD!$T$2:$T$2401,"",0)</f>
        <v/>
      </c>
      <c r="O582">
        <f>_xlfn.XLOOKUP($A582,ALGLIB_SSA_XAUUSD!$AA$2:$AA$2401,ALGLIB_SSA_XAUUSD!$U$2:$U$2401,"",0)</f>
        <v/>
      </c>
      <c r="P582">
        <f>_xlfn.XLOOKUP($A582,ALGLIB_SSA_XAUUSD!$AA$2:$AA$2401,ALGLIB_SSA_XAUUSD!$V$2:$V$2401,"",0)</f>
        <v/>
      </c>
      <c r="S582">
        <f>A582</f>
        <v/>
      </c>
      <c r="T582">
        <f>J582</f>
        <v/>
      </c>
      <c r="U582">
        <f>K582</f>
        <v/>
      </c>
      <c r="V582" s="14">
        <f>IF($A582="","",MOD(ROW()-2,12)+1)</f>
        <v/>
      </c>
      <c r="W582">
        <f>L582</f>
        <v/>
      </c>
      <c r="X582" s="14">
        <f>IF(F582="","",F582)</f>
        <v/>
      </c>
      <c r="Y582" s="14">
        <f>IF(G582="","",G582)</f>
        <v/>
      </c>
      <c r="Z582">
        <f>M582</f>
        <v/>
      </c>
      <c r="AA582">
        <f>N582</f>
        <v/>
      </c>
      <c r="AB582" s="14">
        <f>IF(H582="","",H582)</f>
        <v/>
      </c>
      <c r="AC582">
        <f>O582</f>
        <v/>
      </c>
      <c r="AD582" s="14">
        <f>IF(I582="","",I582)</f>
        <v/>
      </c>
      <c r="AE582">
        <f>P582</f>
        <v/>
      </c>
      <c r="AH582">
        <f>IF(S582&lt;&gt;"",S582,AH581+900)</f>
        <v/>
      </c>
      <c r="AI582">
        <f>IF(T582&lt;&gt;"",T582,AI581)</f>
        <v/>
      </c>
      <c r="AJ582">
        <f>IF(U582&lt;&gt;"",U582,AJ581)</f>
        <v/>
      </c>
      <c r="AK582">
        <f>IF(W582&lt;&gt;"",W582,"")</f>
        <v/>
      </c>
      <c r="AL582" s="14">
        <f>IF(X582&lt;&gt;"",X582,"")</f>
        <v/>
      </c>
      <c r="AM582" s="14">
        <f>IF(Y582&lt;&gt;"",Y582,"")</f>
        <v/>
      </c>
      <c r="AN582" s="14">
        <f>IF(OR(AL582="",AM582=""),"",AL582-AM582)</f>
        <v/>
      </c>
      <c r="AO582">
        <f>IF(AN582="","",IF(AN582&gt;0,"Bullish","Bearish"))</f>
        <v/>
      </c>
      <c r="AP582">
        <f>IF(AO582="",AP581,AO582)</f>
        <v/>
      </c>
      <c r="AQ582" s="14">
        <f>IF(AB582&lt;&gt;"",AB582,"")</f>
        <v/>
      </c>
      <c r="AR582" s="14">
        <f>IF(AD582&lt;&gt;"",AD582,"")</f>
        <v/>
      </c>
      <c r="AS582">
        <f>IF(AS581+1=13,1,AS581+1)</f>
        <v/>
      </c>
      <c r="AT582">
        <f>IFERROR(IF(SLOPE($AQ$566:$AQ$577,$AS$566:$AS$577)&gt;0,MIN(3,ABS(SLOPE($AQ$566:$AQ$577,$AS$566:$AS$577))),IF(SLOPE($AQ$566:$AQ$577,$AS$566:$AS$577)&lt;-0.5,-0.5,0)),0)</f>
        <v/>
      </c>
      <c r="AU582">
        <f>IFERROR(IF(SLOPE($AR$566:$AR$577,$AS$566:$AS$577)&lt;0,MAX(-3,-ABS(SLOPE($AR$566:$AR$577,$AS$566:$AS$577))),IF(SLOPE($AR$566:$AR$577,$AS$566:$AS$577)&gt;0.5,0.5,0)),0)</f>
        <v/>
      </c>
      <c r="AV582">
        <f>($AQ$578+(AT582*(AS582-1)))</f>
        <v/>
      </c>
      <c r="AW582">
        <f>($AR$578+(AU582*(AS582-1)))</f>
        <v/>
      </c>
      <c r="AX582">
        <f>IF(AT582&gt;0,AV582+AT582,AV582)</f>
        <v/>
      </c>
      <c r="AY582">
        <f>IF(AU582&lt;0,AW582+AU582,AW582)</f>
        <v/>
      </c>
      <c r="BA582" s="14">
        <f>IFERROR(AX582-AQ582,"")</f>
        <v/>
      </c>
      <c r="BB582" s="14">
        <f>IFERROR(AY582-AR582,"")</f>
        <v/>
      </c>
      <c r="BD582">
        <f>AH582</f>
        <v/>
      </c>
      <c r="BE582">
        <f>AI582</f>
        <v/>
      </c>
      <c r="BF582">
        <f>AJ582</f>
        <v/>
      </c>
      <c r="BG582" s="14">
        <f>L582</f>
        <v/>
      </c>
      <c r="BH582" s="14">
        <f>IF(X582="","",X582)</f>
        <v/>
      </c>
      <c r="BI582" s="14">
        <f>IF(Y582="","",Y582)</f>
        <v/>
      </c>
      <c r="BJ582">
        <f>Z582</f>
        <v/>
      </c>
      <c r="BK582">
        <f>AA582</f>
        <v/>
      </c>
      <c r="BL582">
        <f>IFERROR(AX582,"")</f>
        <v/>
      </c>
      <c r="BM582">
        <f>IFERROR(AY582,"")</f>
        <v/>
      </c>
    </row>
    <row r="583" ht="14.25" customHeight="1">
      <c r="A583">
        <f>ALGLIB_SSA_XAUUSD!AA583</f>
        <v/>
      </c>
      <c r="B583">
        <f>IF($A583="","",INDEX(ALGLIB_SSA_XAUUSD!$B$2:$B$2401,MATCH($A583,ALGLIB_SSA_XAUUSD!$A$2:$A$2401,1)))</f>
        <v/>
      </c>
      <c r="C583">
        <f>IF($A583="","",INDEX(ALGLIB_SSA_XAUUSD!$C$2:$C$2401,MATCH($A583,ALGLIB_SSA_XAUUSD!$A$2:$A$2401,1)))</f>
        <v/>
      </c>
      <c r="D583" s="14">
        <f>IF($A583="","",INT((ROW()-2)/12)+1)</f>
        <v/>
      </c>
      <c r="E583" s="14">
        <f>IF(AND(E590&lt;&gt;"",D590=D578+1),E578+(E590-E578)*5/12,"")</f>
        <v/>
      </c>
      <c r="F583" s="14">
        <f>IF(AND(F590&lt;&gt;"",D590=D578+1),F578+(F590-F578)*5/12,"")</f>
        <v/>
      </c>
      <c r="G583" s="14">
        <f>IF(AND(G590&lt;&gt;"",D590=D578+1),G578+(G590-G578)*5/12,"")</f>
        <v/>
      </c>
      <c r="H583" s="14">
        <f>IF(AND(H590&lt;&gt;"",D590=D578+1),H578+(H590-H578)*5/12,"")</f>
        <v/>
      </c>
      <c r="I583" s="14">
        <f>IF(AND(L590&lt;&gt;"",D590=D578+1),I578+(I590-I578)*5/12,"")</f>
        <v/>
      </c>
      <c r="J583">
        <f>_xlfn.XLOOKUP($A583,ALGLIB_SSA_XAUUSD!$AA$2:$AA$2401,ALGLIB_SSA_XAUUSD!$P$2:$P$2401,"",0)</f>
        <v/>
      </c>
      <c r="K583">
        <f>_xlfn.XLOOKUP($A583,ALGLIB_SSA_XAUUSD!$AA$2:$AA$2401,ALGLIB_SSA_XAUUSD!$Q$2:$Q$2401,"",0)</f>
        <v/>
      </c>
      <c r="L583">
        <f>_xlfn.XLOOKUP($A583,ALGLIB_SSA_XAUUSD!$AA$2:$AA$2401,ALGLIB_SSA_XAUUSD!$R$2:$R$2401,"",0)</f>
        <v/>
      </c>
      <c r="M583">
        <f>_xlfn.XLOOKUP($A583,ALGLIB_SSA_XAUUSD!$AA$2:$AA$2401,ALGLIB_SSA_XAUUSD!$S$2:$S$2401,"",0)</f>
        <v/>
      </c>
      <c r="N583">
        <f>_xlfn.XLOOKUP($A583,ALGLIB_SSA_XAUUSD!$AA$2:$AA$2401,ALGLIB_SSA_XAUUSD!$T$2:$T$2401,"",0)</f>
        <v/>
      </c>
      <c r="O583">
        <f>_xlfn.XLOOKUP($A583,ALGLIB_SSA_XAUUSD!$AA$2:$AA$2401,ALGLIB_SSA_XAUUSD!$U$2:$U$2401,"",0)</f>
        <v/>
      </c>
      <c r="P583">
        <f>_xlfn.XLOOKUP($A583,ALGLIB_SSA_XAUUSD!$AA$2:$AA$2401,ALGLIB_SSA_XAUUSD!$V$2:$V$2401,"",0)</f>
        <v/>
      </c>
      <c r="S583">
        <f>A583</f>
        <v/>
      </c>
      <c r="T583">
        <f>J583</f>
        <v/>
      </c>
      <c r="U583">
        <f>K583</f>
        <v/>
      </c>
      <c r="V583" s="14">
        <f>IF($A583="","",MOD(ROW()-2,12)+1)</f>
        <v/>
      </c>
      <c r="W583">
        <f>L583</f>
        <v/>
      </c>
      <c r="X583" s="14">
        <f>IF(F583="","",F583)</f>
        <v/>
      </c>
      <c r="Y583" s="14">
        <f>IF(G583="","",G583)</f>
        <v/>
      </c>
      <c r="Z583">
        <f>M583</f>
        <v/>
      </c>
      <c r="AA583">
        <f>N583</f>
        <v/>
      </c>
      <c r="AB583" s="14">
        <f>IF(H583="","",H583)</f>
        <v/>
      </c>
      <c r="AC583">
        <f>O583</f>
        <v/>
      </c>
      <c r="AD583" s="14">
        <f>IF(I583="","",I583)</f>
        <v/>
      </c>
      <c r="AE583">
        <f>P583</f>
        <v/>
      </c>
      <c r="AH583">
        <f>IF(S583&lt;&gt;"",S583,AH582+900)</f>
        <v/>
      </c>
      <c r="AI583">
        <f>IF(T583&lt;&gt;"",T583,AI582)</f>
        <v/>
      </c>
      <c r="AJ583">
        <f>IF(U583&lt;&gt;"",U583,AJ582)</f>
        <v/>
      </c>
      <c r="AK583">
        <f>IF(W583&lt;&gt;"",W583,"")</f>
        <v/>
      </c>
      <c r="AL583" s="14">
        <f>IF(X583&lt;&gt;"",X583,"")</f>
        <v/>
      </c>
      <c r="AM583" s="14">
        <f>IF(Y583&lt;&gt;"",Y583,"")</f>
        <v/>
      </c>
      <c r="AN583" s="14">
        <f>IF(OR(AL583="",AM583=""),"",AL583-AM583)</f>
        <v/>
      </c>
      <c r="AO583">
        <f>IF(AN583="","",IF(AN583&gt;0,"Bullish","Bearish"))</f>
        <v/>
      </c>
      <c r="AP583">
        <f>IF(AO583="",AP582,AO583)</f>
        <v/>
      </c>
      <c r="AQ583" s="14">
        <f>IF(AB583&lt;&gt;"",AB583,"")</f>
        <v/>
      </c>
      <c r="AR583" s="14">
        <f>IF(AD583&lt;&gt;"",AD583,"")</f>
        <v/>
      </c>
      <c r="AS583">
        <f>IF(AS582+1=13,1,AS582+1)</f>
        <v/>
      </c>
      <c r="AT583">
        <f>IFERROR(IF(SLOPE($AQ$566:$AQ$577,$AS$566:$AS$577)&gt;0,MIN(3,ABS(SLOPE($AQ$566:$AQ$577,$AS$566:$AS$577))),IF(SLOPE($AQ$566:$AQ$577,$AS$566:$AS$577)&lt;-0.5,-0.5,0)),0)</f>
        <v/>
      </c>
      <c r="AU583">
        <f>IFERROR(IF(SLOPE($AR$566:$AR$577,$AS$566:$AS$577)&lt;0,MAX(-3,-ABS(SLOPE($AR$566:$AR$577,$AS$566:$AS$577))),IF(SLOPE($AR$566:$AR$577,$AS$566:$AS$577)&gt;0.5,0.5,0)),0)</f>
        <v/>
      </c>
      <c r="AV583">
        <f>($AQ$578+(AT583*(AS583-1)))</f>
        <v/>
      </c>
      <c r="AW583">
        <f>($AR$578+(AU583*(AS583-1)))</f>
        <v/>
      </c>
      <c r="AX583">
        <f>IF(AT583&gt;0,AV583+AT583,AV583)</f>
        <v/>
      </c>
      <c r="AY583">
        <f>IF(AU583&lt;0,AW583+AU583,AW583)</f>
        <v/>
      </c>
      <c r="BA583" s="14">
        <f>IFERROR(AX583-AQ583,"")</f>
        <v/>
      </c>
      <c r="BB583" s="14">
        <f>IFERROR(AY583-AR583,"")</f>
        <v/>
      </c>
      <c r="BD583">
        <f>AH583</f>
        <v/>
      </c>
      <c r="BE583">
        <f>AI583</f>
        <v/>
      </c>
      <c r="BF583">
        <f>AJ583</f>
        <v/>
      </c>
      <c r="BG583" s="14">
        <f>L583</f>
        <v/>
      </c>
      <c r="BH583" s="14">
        <f>IF(X583="","",X583)</f>
        <v/>
      </c>
      <c r="BI583" s="14">
        <f>IF(Y583="","",Y583)</f>
        <v/>
      </c>
      <c r="BJ583">
        <f>Z583</f>
        <v/>
      </c>
      <c r="BK583">
        <f>AA583</f>
        <v/>
      </c>
      <c r="BL583">
        <f>IFERROR(AX583,"")</f>
        <v/>
      </c>
      <c r="BM583">
        <f>IFERROR(AY583,"")</f>
        <v/>
      </c>
    </row>
    <row r="584" ht="14.25" customHeight="1">
      <c r="A584">
        <f>ALGLIB_SSA_XAUUSD!AA584</f>
        <v/>
      </c>
      <c r="B584">
        <f>IF($A584="","",INDEX(ALGLIB_SSA_XAUUSD!$B$2:$B$2401,MATCH($A584,ALGLIB_SSA_XAUUSD!$A$2:$A$2401,1)))</f>
        <v/>
      </c>
      <c r="C584">
        <f>IF($A584="","",INDEX(ALGLIB_SSA_XAUUSD!$C$2:$C$2401,MATCH($A584,ALGLIB_SSA_XAUUSD!$A$2:$A$2401,1)))</f>
        <v/>
      </c>
      <c r="D584" s="14">
        <f>IF($A584="","",INT((ROW()-2)/12)+1)</f>
        <v/>
      </c>
      <c r="E584" s="14">
        <f>IF(AND(E590&lt;&gt;"",D590=D578+1),E578+(E590-E578)*6/12,"")</f>
        <v/>
      </c>
      <c r="F584" s="14">
        <f>IF(AND(F590&lt;&gt;"",D590=D578+1),F578+(F590-F578)*6/12,"")</f>
        <v/>
      </c>
      <c r="G584" s="14">
        <f>IF(AND(G590&lt;&gt;"",D590=D578+1),G578+(G590-G578)*6/12,"")</f>
        <v/>
      </c>
      <c r="H584" s="14">
        <f>IF(AND(H590&lt;&gt;"",D590=D578+1),H578+(H590-H578)*6/12,"")</f>
        <v/>
      </c>
      <c r="I584" s="14">
        <f>IF(AND(L590&lt;&gt;"",D590=D578+1),I578+(I590-I578)*6/12,"")</f>
        <v/>
      </c>
      <c r="J584">
        <f>_xlfn.XLOOKUP($A584,ALGLIB_SSA_XAUUSD!$AA$2:$AA$2401,ALGLIB_SSA_XAUUSD!$P$2:$P$2401,"",0)</f>
        <v/>
      </c>
      <c r="K584">
        <f>_xlfn.XLOOKUP($A584,ALGLIB_SSA_XAUUSD!$AA$2:$AA$2401,ALGLIB_SSA_XAUUSD!$Q$2:$Q$2401,"",0)</f>
        <v/>
      </c>
      <c r="L584">
        <f>_xlfn.XLOOKUP($A584,ALGLIB_SSA_XAUUSD!$AA$2:$AA$2401,ALGLIB_SSA_XAUUSD!$R$2:$R$2401,"",0)</f>
        <v/>
      </c>
      <c r="M584">
        <f>_xlfn.XLOOKUP($A584,ALGLIB_SSA_XAUUSD!$AA$2:$AA$2401,ALGLIB_SSA_XAUUSD!$S$2:$S$2401,"",0)</f>
        <v/>
      </c>
      <c r="N584">
        <f>_xlfn.XLOOKUP($A584,ALGLIB_SSA_XAUUSD!$AA$2:$AA$2401,ALGLIB_SSA_XAUUSD!$T$2:$T$2401,"",0)</f>
        <v/>
      </c>
      <c r="O584">
        <f>_xlfn.XLOOKUP($A584,ALGLIB_SSA_XAUUSD!$AA$2:$AA$2401,ALGLIB_SSA_XAUUSD!$U$2:$U$2401,"",0)</f>
        <v/>
      </c>
      <c r="P584">
        <f>_xlfn.XLOOKUP($A584,ALGLIB_SSA_XAUUSD!$AA$2:$AA$2401,ALGLIB_SSA_XAUUSD!$V$2:$V$2401,"",0)</f>
        <v/>
      </c>
      <c r="S584">
        <f>A584</f>
        <v/>
      </c>
      <c r="T584">
        <f>J584</f>
        <v/>
      </c>
      <c r="U584">
        <f>K584</f>
        <v/>
      </c>
      <c r="V584" s="14">
        <f>IF($A584="","",MOD(ROW()-2,12)+1)</f>
        <v/>
      </c>
      <c r="W584">
        <f>L584</f>
        <v/>
      </c>
      <c r="X584" s="14">
        <f>IF(F584="","",F584)</f>
        <v/>
      </c>
      <c r="Y584" s="14">
        <f>IF(G584="","",G584)</f>
        <v/>
      </c>
      <c r="Z584">
        <f>M584</f>
        <v/>
      </c>
      <c r="AA584">
        <f>N584</f>
        <v/>
      </c>
      <c r="AB584" s="14">
        <f>IF(H584="","",H584)</f>
        <v/>
      </c>
      <c r="AC584">
        <f>O584</f>
        <v/>
      </c>
      <c r="AD584" s="14">
        <f>IF(I584="","",I584)</f>
        <v/>
      </c>
      <c r="AE584">
        <f>P584</f>
        <v/>
      </c>
      <c r="AH584">
        <f>IF(S584&lt;&gt;"",S584,AH583+900)</f>
        <v/>
      </c>
      <c r="AI584">
        <f>IF(T584&lt;&gt;"",T584,AI583)</f>
        <v/>
      </c>
      <c r="AJ584">
        <f>IF(U584&lt;&gt;"",U584,AJ583)</f>
        <v/>
      </c>
      <c r="AK584">
        <f>IF(W584&lt;&gt;"",W584,"")</f>
        <v/>
      </c>
      <c r="AL584" s="14">
        <f>IF(X584&lt;&gt;"",X584,"")</f>
        <v/>
      </c>
      <c r="AM584" s="14">
        <f>IF(Y584&lt;&gt;"",Y584,"")</f>
        <v/>
      </c>
      <c r="AN584" s="14">
        <f>IF(OR(AL584="",AM584=""),"",AL584-AM584)</f>
        <v/>
      </c>
      <c r="AO584">
        <f>IF(AN584="","",IF(AN584&gt;0,"Bullish","Bearish"))</f>
        <v/>
      </c>
      <c r="AP584">
        <f>IF(AO584="",AP583,AO584)</f>
        <v/>
      </c>
      <c r="AQ584" s="14">
        <f>IF(AB584&lt;&gt;"",AB584,"")</f>
        <v/>
      </c>
      <c r="AR584" s="14">
        <f>IF(AD584&lt;&gt;"",AD584,"")</f>
        <v/>
      </c>
      <c r="AS584">
        <f>IF(AS583+1=13,1,AS583+1)</f>
        <v/>
      </c>
      <c r="AT584">
        <f>IFERROR(IF(SLOPE($AQ$566:$AQ$577,$AS$566:$AS$577)&gt;0,MIN(3,ABS(SLOPE($AQ$566:$AQ$577,$AS$566:$AS$577))),IF(SLOPE($AQ$566:$AQ$577,$AS$566:$AS$577)&lt;-0.5,-0.5,0)),0)</f>
        <v/>
      </c>
      <c r="AU584">
        <f>IFERROR(IF(SLOPE($AR$566:$AR$577,$AS$566:$AS$577)&lt;0,MAX(-3,-ABS(SLOPE($AR$566:$AR$577,$AS$566:$AS$577))),IF(SLOPE($AR$566:$AR$577,$AS$566:$AS$577)&gt;0.5,0.5,0)),0)</f>
        <v/>
      </c>
      <c r="AV584">
        <f>($AQ$578+(AT584*(AS584-1)))</f>
        <v/>
      </c>
      <c r="AW584">
        <f>($AR$578+(AU584*(AS584-1)))</f>
        <v/>
      </c>
      <c r="AX584">
        <f>IF(AT584&gt;0,AV584+AT584,AV584)</f>
        <v/>
      </c>
      <c r="AY584">
        <f>IF(AU584&lt;0,AW584+AU584,AW584)</f>
        <v/>
      </c>
      <c r="BA584" s="14">
        <f>IFERROR(AX584-AQ584,"")</f>
        <v/>
      </c>
      <c r="BB584" s="14">
        <f>IFERROR(AY584-AR584,"")</f>
        <v/>
      </c>
      <c r="BD584">
        <f>AH584</f>
        <v/>
      </c>
      <c r="BE584">
        <f>AI584</f>
        <v/>
      </c>
      <c r="BF584">
        <f>AJ584</f>
        <v/>
      </c>
      <c r="BG584" s="14">
        <f>L584</f>
        <v/>
      </c>
      <c r="BH584" s="14">
        <f>IF(X584="","",X584)</f>
        <v/>
      </c>
      <c r="BI584" s="14">
        <f>IF(Y584="","",Y584)</f>
        <v/>
      </c>
      <c r="BJ584">
        <f>Z584</f>
        <v/>
      </c>
      <c r="BK584">
        <f>AA584</f>
        <v/>
      </c>
      <c r="BL584">
        <f>IFERROR(AX584,"")</f>
        <v/>
      </c>
      <c r="BM584">
        <f>IFERROR(AY584,"")</f>
        <v/>
      </c>
    </row>
    <row r="585" ht="14.25" customHeight="1">
      <c r="A585">
        <f>ALGLIB_SSA_XAUUSD!AA585</f>
        <v/>
      </c>
      <c r="B585">
        <f>IF($A585="","",INDEX(ALGLIB_SSA_XAUUSD!$B$2:$B$2401,MATCH($A585,ALGLIB_SSA_XAUUSD!$A$2:$A$2401,1)))</f>
        <v/>
      </c>
      <c r="C585">
        <f>IF($A585="","",INDEX(ALGLIB_SSA_XAUUSD!$C$2:$C$2401,MATCH($A585,ALGLIB_SSA_XAUUSD!$A$2:$A$2401,1)))</f>
        <v/>
      </c>
      <c r="D585" s="14">
        <f>IF($A585="","",INT((ROW()-2)/12)+1)</f>
        <v/>
      </c>
      <c r="E585" s="14">
        <f>IF(AND(E590&lt;&gt;"",D590=D578+1),E578+(E590-E578)*7/12,"")</f>
        <v/>
      </c>
      <c r="F585" s="14">
        <f>IF(AND(F590&lt;&gt;"",D590=D578+1),F578+(F590-F578)*7/12,"")</f>
        <v/>
      </c>
      <c r="G585" s="14">
        <f>IF(AND(G590&lt;&gt;"",D590=D578+1),G578+(G590-G578)*7/12,"")</f>
        <v/>
      </c>
      <c r="H585" s="14">
        <f>IF(AND(H590&lt;&gt;"",D590=D578+1),H578+(H590-H578)*7/12,"")</f>
        <v/>
      </c>
      <c r="I585" s="14">
        <f>IF(AND(L590&lt;&gt;"",D590=D578+1),I578+(I590-I578)*7/12,"")</f>
        <v/>
      </c>
      <c r="J585">
        <f>_xlfn.XLOOKUP($A585,ALGLIB_SSA_XAUUSD!$AA$2:$AA$2401,ALGLIB_SSA_XAUUSD!$P$2:$P$2401,"",0)</f>
        <v/>
      </c>
      <c r="K585">
        <f>_xlfn.XLOOKUP($A585,ALGLIB_SSA_XAUUSD!$AA$2:$AA$2401,ALGLIB_SSA_XAUUSD!$Q$2:$Q$2401,"",0)</f>
        <v/>
      </c>
      <c r="L585">
        <f>_xlfn.XLOOKUP($A585,ALGLIB_SSA_XAUUSD!$AA$2:$AA$2401,ALGLIB_SSA_XAUUSD!$R$2:$R$2401,"",0)</f>
        <v/>
      </c>
      <c r="M585">
        <f>_xlfn.XLOOKUP($A585,ALGLIB_SSA_XAUUSD!$AA$2:$AA$2401,ALGLIB_SSA_XAUUSD!$S$2:$S$2401,"",0)</f>
        <v/>
      </c>
      <c r="N585">
        <f>_xlfn.XLOOKUP($A585,ALGLIB_SSA_XAUUSD!$AA$2:$AA$2401,ALGLIB_SSA_XAUUSD!$T$2:$T$2401,"",0)</f>
        <v/>
      </c>
      <c r="O585">
        <f>_xlfn.XLOOKUP($A585,ALGLIB_SSA_XAUUSD!$AA$2:$AA$2401,ALGLIB_SSA_XAUUSD!$U$2:$U$2401,"",0)</f>
        <v/>
      </c>
      <c r="P585">
        <f>_xlfn.XLOOKUP($A585,ALGLIB_SSA_XAUUSD!$AA$2:$AA$2401,ALGLIB_SSA_XAUUSD!$V$2:$V$2401,"",0)</f>
        <v/>
      </c>
      <c r="S585">
        <f>A585</f>
        <v/>
      </c>
      <c r="T585">
        <f>J585</f>
        <v/>
      </c>
      <c r="U585">
        <f>K585</f>
        <v/>
      </c>
      <c r="V585" s="14">
        <f>IF($A585="","",MOD(ROW()-2,12)+1)</f>
        <v/>
      </c>
      <c r="W585">
        <f>L585</f>
        <v/>
      </c>
      <c r="X585" s="14">
        <f>IF(F585="","",F585)</f>
        <v/>
      </c>
      <c r="Y585" s="14">
        <f>IF(G585="","",G585)</f>
        <v/>
      </c>
      <c r="Z585">
        <f>M585</f>
        <v/>
      </c>
      <c r="AA585">
        <f>N585</f>
        <v/>
      </c>
      <c r="AB585" s="14">
        <f>IF(H585="","",H585)</f>
        <v/>
      </c>
      <c r="AC585">
        <f>O585</f>
        <v/>
      </c>
      <c r="AD585" s="14">
        <f>IF(I585="","",I585)</f>
        <v/>
      </c>
      <c r="AE585">
        <f>P585</f>
        <v/>
      </c>
      <c r="AH585">
        <f>IF(S585&lt;&gt;"",S585,AH584+900)</f>
        <v/>
      </c>
      <c r="AI585">
        <f>IF(T585&lt;&gt;"",T585,AI584)</f>
        <v/>
      </c>
      <c r="AJ585">
        <f>IF(U585&lt;&gt;"",U585,AJ584)</f>
        <v/>
      </c>
      <c r="AK585">
        <f>IF(W585&lt;&gt;"",W585,"")</f>
        <v/>
      </c>
      <c r="AL585" s="14">
        <f>IF(X585&lt;&gt;"",X585,"")</f>
        <v/>
      </c>
      <c r="AM585" s="14">
        <f>IF(Y585&lt;&gt;"",Y585,"")</f>
        <v/>
      </c>
      <c r="AN585" s="14">
        <f>IF(OR(AL585="",AM585=""),"",AL585-AM585)</f>
        <v/>
      </c>
      <c r="AO585">
        <f>IF(AN585="","",IF(AN585&gt;0,"Bullish","Bearish"))</f>
        <v/>
      </c>
      <c r="AP585">
        <f>IF(AO585="",AP584,AO585)</f>
        <v/>
      </c>
      <c r="AQ585" s="14">
        <f>IF(AB585&lt;&gt;"",AB585,"")</f>
        <v/>
      </c>
      <c r="AR585" s="14">
        <f>IF(AD585&lt;&gt;"",AD585,"")</f>
        <v/>
      </c>
      <c r="AS585">
        <f>IF(AS584+1=13,1,AS584+1)</f>
        <v/>
      </c>
      <c r="AT585">
        <f>IFERROR(IF(SLOPE($AQ$566:$AQ$577,$AS$566:$AS$577)&gt;0,MIN(3,ABS(SLOPE($AQ$566:$AQ$577,$AS$566:$AS$577))),IF(SLOPE($AQ$566:$AQ$577,$AS$566:$AS$577)&lt;-0.5,-0.5,0)),0)</f>
        <v/>
      </c>
      <c r="AU585">
        <f>IFERROR(IF(SLOPE($AR$566:$AR$577,$AS$566:$AS$577)&lt;0,MAX(-3,-ABS(SLOPE($AR$566:$AR$577,$AS$566:$AS$577))),IF(SLOPE($AR$566:$AR$577,$AS$566:$AS$577)&gt;0.5,0.5,0)),0)</f>
        <v/>
      </c>
      <c r="AV585">
        <f>($AQ$578+(AT585*(AS585-1)))</f>
        <v/>
      </c>
      <c r="AW585">
        <f>($AR$578+(AU585*(AS585-1)))</f>
        <v/>
      </c>
      <c r="AX585">
        <f>IF(AT585&gt;0,AV585+AT585,AV585)</f>
        <v/>
      </c>
      <c r="AY585">
        <f>IF(AU585&lt;0,AW585+AU585,AW585)</f>
        <v/>
      </c>
      <c r="BA585" s="14">
        <f>IFERROR(AX585-AQ585,"")</f>
        <v/>
      </c>
      <c r="BB585" s="14">
        <f>IFERROR(AY585-AR585,"")</f>
        <v/>
      </c>
      <c r="BD585">
        <f>AH585</f>
        <v/>
      </c>
      <c r="BE585">
        <f>AI585</f>
        <v/>
      </c>
      <c r="BF585">
        <f>AJ585</f>
        <v/>
      </c>
      <c r="BG585" s="14">
        <f>L585</f>
        <v/>
      </c>
      <c r="BH585" s="14">
        <f>IF(X585="","",X585)</f>
        <v/>
      </c>
      <c r="BI585" s="14">
        <f>IF(Y585="","",Y585)</f>
        <v/>
      </c>
      <c r="BJ585">
        <f>Z585</f>
        <v/>
      </c>
      <c r="BK585">
        <f>AA585</f>
        <v/>
      </c>
      <c r="BL585">
        <f>IFERROR(AX585,"")</f>
        <v/>
      </c>
      <c r="BM585">
        <f>IFERROR(AY585,"")</f>
        <v/>
      </c>
    </row>
    <row r="586" ht="14.25" customHeight="1">
      <c r="A586">
        <f>ALGLIB_SSA_XAUUSD!AA586</f>
        <v/>
      </c>
      <c r="B586">
        <f>IF($A586="","",INDEX(ALGLIB_SSA_XAUUSD!$B$2:$B$2401,MATCH($A586,ALGLIB_SSA_XAUUSD!$A$2:$A$2401,1)))</f>
        <v/>
      </c>
      <c r="C586">
        <f>IF($A586="","",INDEX(ALGLIB_SSA_XAUUSD!$C$2:$C$2401,MATCH($A586,ALGLIB_SSA_XAUUSD!$A$2:$A$2401,1)))</f>
        <v/>
      </c>
      <c r="D586" s="14">
        <f>IF($A586="","",INT((ROW()-2)/12)+1)</f>
        <v/>
      </c>
      <c r="E586" s="14">
        <f>IF(AND(E590&lt;&gt;"",D590=D578+1),E578+(E590-E578)*8/12,"")</f>
        <v/>
      </c>
      <c r="F586" s="14">
        <f>IF(AND(F590&lt;&gt;"",D590=D578+1),F578+(F590-F578)*8/12,"")</f>
        <v/>
      </c>
      <c r="G586" s="14">
        <f>IF(AND(G590&lt;&gt;"",D590=D578+1),G578+(G590-G578)*8/12,"")</f>
        <v/>
      </c>
      <c r="H586" s="14">
        <f>IF(AND(H590&lt;&gt;"",D590=D578+1),H578+(H590-H578)*8/12,"")</f>
        <v/>
      </c>
      <c r="I586" s="14">
        <f>IF(AND(L590&lt;&gt;"",D590=D578+1),I578+(I590-I578)*8/12,"")</f>
        <v/>
      </c>
      <c r="J586">
        <f>_xlfn.XLOOKUP($A586,ALGLIB_SSA_XAUUSD!$AA$2:$AA$2401,ALGLIB_SSA_XAUUSD!$P$2:$P$2401,"",0)</f>
        <v/>
      </c>
      <c r="K586">
        <f>_xlfn.XLOOKUP($A586,ALGLIB_SSA_XAUUSD!$AA$2:$AA$2401,ALGLIB_SSA_XAUUSD!$Q$2:$Q$2401,"",0)</f>
        <v/>
      </c>
      <c r="L586">
        <f>_xlfn.XLOOKUP($A586,ALGLIB_SSA_XAUUSD!$AA$2:$AA$2401,ALGLIB_SSA_XAUUSD!$R$2:$R$2401,"",0)</f>
        <v/>
      </c>
      <c r="M586">
        <f>_xlfn.XLOOKUP($A586,ALGLIB_SSA_XAUUSD!$AA$2:$AA$2401,ALGLIB_SSA_XAUUSD!$S$2:$S$2401,"",0)</f>
        <v/>
      </c>
      <c r="N586">
        <f>_xlfn.XLOOKUP($A586,ALGLIB_SSA_XAUUSD!$AA$2:$AA$2401,ALGLIB_SSA_XAUUSD!$T$2:$T$2401,"",0)</f>
        <v/>
      </c>
      <c r="O586">
        <f>_xlfn.XLOOKUP($A586,ALGLIB_SSA_XAUUSD!$AA$2:$AA$2401,ALGLIB_SSA_XAUUSD!$U$2:$U$2401,"",0)</f>
        <v/>
      </c>
      <c r="P586">
        <f>_xlfn.XLOOKUP($A586,ALGLIB_SSA_XAUUSD!$AA$2:$AA$2401,ALGLIB_SSA_XAUUSD!$V$2:$V$2401,"",0)</f>
        <v/>
      </c>
      <c r="S586">
        <f>A586</f>
        <v/>
      </c>
      <c r="T586">
        <f>J586</f>
        <v/>
      </c>
      <c r="U586">
        <f>K586</f>
        <v/>
      </c>
      <c r="V586" s="14">
        <f>IF($A586="","",MOD(ROW()-2,12)+1)</f>
        <v/>
      </c>
      <c r="W586">
        <f>L586</f>
        <v/>
      </c>
      <c r="X586" s="14">
        <f>IF(F586="","",F586)</f>
        <v/>
      </c>
      <c r="Y586" s="14">
        <f>IF(G586="","",G586)</f>
        <v/>
      </c>
      <c r="Z586">
        <f>M586</f>
        <v/>
      </c>
      <c r="AA586">
        <f>N586</f>
        <v/>
      </c>
      <c r="AB586" s="14">
        <f>IF(H586="","",H586)</f>
        <v/>
      </c>
      <c r="AC586">
        <f>O586</f>
        <v/>
      </c>
      <c r="AD586" s="14">
        <f>IF(I586="","",I586)</f>
        <v/>
      </c>
      <c r="AE586">
        <f>P586</f>
        <v/>
      </c>
      <c r="AH586">
        <f>IF(S586&lt;&gt;"",S586,AH585+900)</f>
        <v/>
      </c>
      <c r="AI586">
        <f>IF(T586&lt;&gt;"",T586,AI585)</f>
        <v/>
      </c>
      <c r="AJ586">
        <f>IF(U586&lt;&gt;"",U586,AJ585)</f>
        <v/>
      </c>
      <c r="AK586">
        <f>IF(W586&lt;&gt;"",W586,"")</f>
        <v/>
      </c>
      <c r="AL586" s="14">
        <f>IF(X586&lt;&gt;"",X586,"")</f>
        <v/>
      </c>
      <c r="AM586" s="14">
        <f>IF(Y586&lt;&gt;"",Y586,"")</f>
        <v/>
      </c>
      <c r="AN586" s="14">
        <f>IF(OR(AL586="",AM586=""),"",AL586-AM586)</f>
        <v/>
      </c>
      <c r="AO586">
        <f>IF(AN586="","",IF(AN586&gt;0,"Bullish","Bearish"))</f>
        <v/>
      </c>
      <c r="AP586">
        <f>IF(AO586="",AP585,AO586)</f>
        <v/>
      </c>
      <c r="AQ586" s="14">
        <f>IF(AB586&lt;&gt;"",AB586,"")</f>
        <v/>
      </c>
      <c r="AR586" s="14">
        <f>IF(AD586&lt;&gt;"",AD586,"")</f>
        <v/>
      </c>
      <c r="AS586">
        <f>IF(AS585+1=13,1,AS585+1)</f>
        <v/>
      </c>
      <c r="AT586">
        <f>IFERROR(IF(SLOPE($AQ$566:$AQ$577,$AS$566:$AS$577)&gt;0,MIN(3,ABS(SLOPE($AQ$566:$AQ$577,$AS$566:$AS$577))),IF(SLOPE($AQ$566:$AQ$577,$AS$566:$AS$577)&lt;-0.5,-0.5,0)),0)</f>
        <v/>
      </c>
      <c r="AU586">
        <f>IFERROR(IF(SLOPE($AR$566:$AR$577,$AS$566:$AS$577)&lt;0,MAX(-3,-ABS(SLOPE($AR$566:$AR$577,$AS$566:$AS$577))),IF(SLOPE($AR$566:$AR$577,$AS$566:$AS$577)&gt;0.5,0.5,0)),0)</f>
        <v/>
      </c>
      <c r="AV586">
        <f>($AQ$578+(AT586*(AS586-1)))</f>
        <v/>
      </c>
      <c r="AW586">
        <f>($AR$578+(AU586*(AS586-1)))</f>
        <v/>
      </c>
      <c r="AX586">
        <f>IF(AT586&gt;0,AV586+AT586,AV586)</f>
        <v/>
      </c>
      <c r="AY586">
        <f>IF(AU586&lt;0,AW586+AU586,AW586)</f>
        <v/>
      </c>
      <c r="BA586" s="14">
        <f>IFERROR(AX586-AQ586,"")</f>
        <v/>
      </c>
      <c r="BB586" s="14">
        <f>IFERROR(AY586-AR586,"")</f>
        <v/>
      </c>
      <c r="BD586">
        <f>AH586</f>
        <v/>
      </c>
      <c r="BE586">
        <f>AI586</f>
        <v/>
      </c>
      <c r="BF586">
        <f>AJ586</f>
        <v/>
      </c>
      <c r="BG586" s="14">
        <f>L586</f>
        <v/>
      </c>
      <c r="BH586" s="14">
        <f>IF(X586="","",X586)</f>
        <v/>
      </c>
      <c r="BI586" s="14">
        <f>IF(Y586="","",Y586)</f>
        <v/>
      </c>
      <c r="BJ586">
        <f>Z586</f>
        <v/>
      </c>
      <c r="BK586">
        <f>AA586</f>
        <v/>
      </c>
      <c r="BL586">
        <f>IFERROR(AX586,"")</f>
        <v/>
      </c>
      <c r="BM586">
        <f>IFERROR(AY586,"")</f>
        <v/>
      </c>
    </row>
    <row r="587" ht="14.25" customHeight="1">
      <c r="A587">
        <f>ALGLIB_SSA_XAUUSD!AA587</f>
        <v/>
      </c>
      <c r="B587">
        <f>IF($A587="","",INDEX(ALGLIB_SSA_XAUUSD!$B$2:$B$2401,MATCH($A587,ALGLIB_SSA_XAUUSD!$A$2:$A$2401,1)))</f>
        <v/>
      </c>
      <c r="C587">
        <f>IF($A587="","",INDEX(ALGLIB_SSA_XAUUSD!$C$2:$C$2401,MATCH($A587,ALGLIB_SSA_XAUUSD!$A$2:$A$2401,1)))</f>
        <v/>
      </c>
      <c r="D587" s="14">
        <f>IF($A587="","",INT((ROW()-2)/12)+1)</f>
        <v/>
      </c>
      <c r="E587" s="14">
        <f>IF(AND(E590&lt;&gt;"",D590=D578+1),E578+(E590-E578)*9/12,"")</f>
        <v/>
      </c>
      <c r="F587" s="14">
        <f>IF(AND(F590&lt;&gt;"",D590=D578+1),F578+(F590-F578)*9/12,"")</f>
        <v/>
      </c>
      <c r="G587" s="14">
        <f>IF(AND(G590&lt;&gt;"",D590=D578+1),G578+(G590-G578)*9/12,"")</f>
        <v/>
      </c>
      <c r="H587" s="14">
        <f>IF(AND(H590&lt;&gt;"",D590=D578+1),H578+(H590-H578)*9/12,"")</f>
        <v/>
      </c>
      <c r="I587" s="14">
        <f>IF(AND(L590&lt;&gt;"",D590=D578+1),I578+(I590-I578)*9/12,"")</f>
        <v/>
      </c>
      <c r="J587">
        <f>_xlfn.XLOOKUP($A587,ALGLIB_SSA_XAUUSD!$AA$2:$AA$2401,ALGLIB_SSA_XAUUSD!$P$2:$P$2401,"",0)</f>
        <v/>
      </c>
      <c r="K587">
        <f>_xlfn.XLOOKUP($A587,ALGLIB_SSA_XAUUSD!$AA$2:$AA$2401,ALGLIB_SSA_XAUUSD!$Q$2:$Q$2401,"",0)</f>
        <v/>
      </c>
      <c r="L587">
        <f>_xlfn.XLOOKUP($A587,ALGLIB_SSA_XAUUSD!$AA$2:$AA$2401,ALGLIB_SSA_XAUUSD!$R$2:$R$2401,"",0)</f>
        <v/>
      </c>
      <c r="M587">
        <f>_xlfn.XLOOKUP($A587,ALGLIB_SSA_XAUUSD!$AA$2:$AA$2401,ALGLIB_SSA_XAUUSD!$S$2:$S$2401,"",0)</f>
        <v/>
      </c>
      <c r="N587">
        <f>_xlfn.XLOOKUP($A587,ALGLIB_SSA_XAUUSD!$AA$2:$AA$2401,ALGLIB_SSA_XAUUSD!$T$2:$T$2401,"",0)</f>
        <v/>
      </c>
      <c r="O587">
        <f>_xlfn.XLOOKUP($A587,ALGLIB_SSA_XAUUSD!$AA$2:$AA$2401,ALGLIB_SSA_XAUUSD!$U$2:$U$2401,"",0)</f>
        <v/>
      </c>
      <c r="P587">
        <f>_xlfn.XLOOKUP($A587,ALGLIB_SSA_XAUUSD!$AA$2:$AA$2401,ALGLIB_SSA_XAUUSD!$V$2:$V$2401,"",0)</f>
        <v/>
      </c>
      <c r="S587">
        <f>A587</f>
        <v/>
      </c>
      <c r="T587">
        <f>J587</f>
        <v/>
      </c>
      <c r="U587">
        <f>K587</f>
        <v/>
      </c>
      <c r="V587" s="14">
        <f>IF($A587="","",MOD(ROW()-2,12)+1)</f>
        <v/>
      </c>
      <c r="W587">
        <f>L587</f>
        <v/>
      </c>
      <c r="X587" s="14">
        <f>IF(F587="","",F587)</f>
        <v/>
      </c>
      <c r="Y587" s="14">
        <f>IF(G587="","",G587)</f>
        <v/>
      </c>
      <c r="Z587">
        <f>M587</f>
        <v/>
      </c>
      <c r="AA587">
        <f>N587</f>
        <v/>
      </c>
      <c r="AB587" s="14">
        <f>IF(H587="","",H587)</f>
        <v/>
      </c>
      <c r="AC587">
        <f>O587</f>
        <v/>
      </c>
      <c r="AD587" s="14">
        <f>IF(I587="","",I587)</f>
        <v/>
      </c>
      <c r="AE587">
        <f>P587</f>
        <v/>
      </c>
      <c r="AH587">
        <f>IF(S587&lt;&gt;"",S587,AH586+900)</f>
        <v/>
      </c>
      <c r="AI587">
        <f>IF(T587&lt;&gt;"",T587,AI586)</f>
        <v/>
      </c>
      <c r="AJ587">
        <f>IF(U587&lt;&gt;"",U587,AJ586)</f>
        <v/>
      </c>
      <c r="AK587">
        <f>IF(W587&lt;&gt;"",W587,"")</f>
        <v/>
      </c>
      <c r="AL587" s="14">
        <f>IF(X587&lt;&gt;"",X587,"")</f>
        <v/>
      </c>
      <c r="AM587" s="14">
        <f>IF(Y587&lt;&gt;"",Y587,"")</f>
        <v/>
      </c>
      <c r="AN587" s="14">
        <f>IF(OR(AL587="",AM587=""),"",AL587-AM587)</f>
        <v/>
      </c>
      <c r="AO587">
        <f>IF(AN587="","",IF(AN587&gt;0,"Bullish","Bearish"))</f>
        <v/>
      </c>
      <c r="AP587">
        <f>IF(AO587="",AP586,AO587)</f>
        <v/>
      </c>
      <c r="AQ587" s="14">
        <f>IF(AB587&lt;&gt;"",AB587,"")</f>
        <v/>
      </c>
      <c r="AR587" s="14">
        <f>IF(AD587&lt;&gt;"",AD587,"")</f>
        <v/>
      </c>
      <c r="AS587">
        <f>IF(AS586+1=13,1,AS586+1)</f>
        <v/>
      </c>
      <c r="AT587">
        <f>IFERROR(IF(SLOPE($AQ$566:$AQ$577,$AS$566:$AS$577)&gt;0,MIN(3,ABS(SLOPE($AQ$566:$AQ$577,$AS$566:$AS$577))),IF(SLOPE($AQ$566:$AQ$577,$AS$566:$AS$577)&lt;-0.5,-0.5,0)),0)</f>
        <v/>
      </c>
      <c r="AU587">
        <f>IFERROR(IF(SLOPE($AR$566:$AR$577,$AS$566:$AS$577)&lt;0,MAX(-3,-ABS(SLOPE($AR$566:$AR$577,$AS$566:$AS$577))),IF(SLOPE($AR$566:$AR$577,$AS$566:$AS$577)&gt;0.5,0.5,0)),0)</f>
        <v/>
      </c>
      <c r="AV587">
        <f>($AQ$578+(AT587*(AS587-1)))</f>
        <v/>
      </c>
      <c r="AW587">
        <f>($AR$578+(AU587*(AS587-1)))</f>
        <v/>
      </c>
      <c r="AX587">
        <f>IF(AT587&gt;0,AV587+AT587,AV587)</f>
        <v/>
      </c>
      <c r="AY587">
        <f>IF(AU587&lt;0,AW587+AU587,AW587)</f>
        <v/>
      </c>
      <c r="BA587" s="14">
        <f>IFERROR(AX587-AQ587,"")</f>
        <v/>
      </c>
      <c r="BB587" s="14">
        <f>IFERROR(AY587-AR587,"")</f>
        <v/>
      </c>
      <c r="BD587">
        <f>AH587</f>
        <v/>
      </c>
      <c r="BE587">
        <f>AI587</f>
        <v/>
      </c>
      <c r="BF587">
        <f>AJ587</f>
        <v/>
      </c>
      <c r="BG587" s="14">
        <f>L587</f>
        <v/>
      </c>
      <c r="BH587" s="14">
        <f>IF(X587="","",X587)</f>
        <v/>
      </c>
      <c r="BI587" s="14">
        <f>IF(Y587="","",Y587)</f>
        <v/>
      </c>
      <c r="BJ587">
        <f>Z587</f>
        <v/>
      </c>
      <c r="BK587">
        <f>AA587</f>
        <v/>
      </c>
      <c r="BL587">
        <f>IFERROR(AX587,"")</f>
        <v/>
      </c>
      <c r="BM587">
        <f>IFERROR(AY587,"")</f>
        <v/>
      </c>
    </row>
    <row r="588" ht="14.25" customHeight="1">
      <c r="A588">
        <f>ALGLIB_SSA_XAUUSD!AA588</f>
        <v/>
      </c>
      <c r="B588">
        <f>IF($A588="","",INDEX(ALGLIB_SSA_XAUUSD!$B$2:$B$2401,MATCH($A588,ALGLIB_SSA_XAUUSD!$A$2:$A$2401,1)))</f>
        <v/>
      </c>
      <c r="C588">
        <f>IF($A588="","",INDEX(ALGLIB_SSA_XAUUSD!$C$2:$C$2401,MATCH($A588,ALGLIB_SSA_XAUUSD!$A$2:$A$2401,1)))</f>
        <v/>
      </c>
      <c r="D588" s="14">
        <f>IF($A588="","",INT((ROW()-2)/12)+1)</f>
        <v/>
      </c>
      <c r="E588" s="14">
        <f>IF(AND(E590&lt;&gt;"",D590=D578+1),E578+(E590-E578)*10/12,"")</f>
        <v/>
      </c>
      <c r="F588" s="14">
        <f>IF(AND(F590&lt;&gt;"",D590=D578+1),F578+(F590-F578)*10/12,"")</f>
        <v/>
      </c>
      <c r="G588" s="14">
        <f>IF(AND(G590&lt;&gt;"",D590=D578+1),G578+(G590-G578)*10/12,"")</f>
        <v/>
      </c>
      <c r="H588" s="14">
        <f>IF(AND(H590&lt;&gt;"",D590=D578+1),H578+(H590-H578)*10/12,"")</f>
        <v/>
      </c>
      <c r="I588" s="14">
        <f>IF(AND(L590&lt;&gt;"",D590=D578+1),I578+(I590-I578)*10/12,"")</f>
        <v/>
      </c>
      <c r="J588">
        <f>_xlfn.XLOOKUP($A588,ALGLIB_SSA_XAUUSD!$AA$2:$AA$2401,ALGLIB_SSA_XAUUSD!$P$2:$P$2401,"",0)</f>
        <v/>
      </c>
      <c r="K588">
        <f>_xlfn.XLOOKUP($A588,ALGLIB_SSA_XAUUSD!$AA$2:$AA$2401,ALGLIB_SSA_XAUUSD!$Q$2:$Q$2401,"",0)</f>
        <v/>
      </c>
      <c r="L588">
        <f>_xlfn.XLOOKUP($A588,ALGLIB_SSA_XAUUSD!$AA$2:$AA$2401,ALGLIB_SSA_XAUUSD!$R$2:$R$2401,"",0)</f>
        <v/>
      </c>
      <c r="M588">
        <f>_xlfn.XLOOKUP($A588,ALGLIB_SSA_XAUUSD!$AA$2:$AA$2401,ALGLIB_SSA_XAUUSD!$S$2:$S$2401,"",0)</f>
        <v/>
      </c>
      <c r="N588">
        <f>_xlfn.XLOOKUP($A588,ALGLIB_SSA_XAUUSD!$AA$2:$AA$2401,ALGLIB_SSA_XAUUSD!$T$2:$T$2401,"",0)</f>
        <v/>
      </c>
      <c r="O588">
        <f>_xlfn.XLOOKUP($A588,ALGLIB_SSA_XAUUSD!$AA$2:$AA$2401,ALGLIB_SSA_XAUUSD!$U$2:$U$2401,"",0)</f>
        <v/>
      </c>
      <c r="P588">
        <f>_xlfn.XLOOKUP($A588,ALGLIB_SSA_XAUUSD!$AA$2:$AA$2401,ALGLIB_SSA_XAUUSD!$V$2:$V$2401,"",0)</f>
        <v/>
      </c>
      <c r="S588">
        <f>A588</f>
        <v/>
      </c>
      <c r="T588">
        <f>J588</f>
        <v/>
      </c>
      <c r="U588">
        <f>K588</f>
        <v/>
      </c>
      <c r="V588" s="14">
        <f>IF($A588="","",MOD(ROW()-2,12)+1)</f>
        <v/>
      </c>
      <c r="W588">
        <f>L588</f>
        <v/>
      </c>
      <c r="X588" s="14">
        <f>IF(F588="","",F588)</f>
        <v/>
      </c>
      <c r="Y588" s="14">
        <f>IF(G588="","",G588)</f>
        <v/>
      </c>
      <c r="Z588">
        <f>M588</f>
        <v/>
      </c>
      <c r="AA588">
        <f>N588</f>
        <v/>
      </c>
      <c r="AB588" s="14">
        <f>IF(H588="","",H588)</f>
        <v/>
      </c>
      <c r="AC588">
        <f>O588</f>
        <v/>
      </c>
      <c r="AD588" s="14">
        <f>IF(I588="","",I588)</f>
        <v/>
      </c>
      <c r="AE588">
        <f>P588</f>
        <v/>
      </c>
      <c r="AH588">
        <f>IF(S588&lt;&gt;"",S588,AH587+900)</f>
        <v/>
      </c>
      <c r="AI588">
        <f>IF(T588&lt;&gt;"",T588,AI587)</f>
        <v/>
      </c>
      <c r="AJ588">
        <f>IF(U588&lt;&gt;"",U588,AJ587)</f>
        <v/>
      </c>
      <c r="AK588">
        <f>IF(W588&lt;&gt;"",W588,"")</f>
        <v/>
      </c>
      <c r="AL588" s="14">
        <f>IF(X588&lt;&gt;"",X588,"")</f>
        <v/>
      </c>
      <c r="AM588" s="14">
        <f>IF(Y588&lt;&gt;"",Y588,"")</f>
        <v/>
      </c>
      <c r="AN588" s="14">
        <f>IF(OR(AL588="",AM588=""),"",AL588-AM588)</f>
        <v/>
      </c>
      <c r="AO588">
        <f>IF(AN588="","",IF(AN588&gt;0,"Bullish","Bearish"))</f>
        <v/>
      </c>
      <c r="AP588">
        <f>IF(AO588="",AP587,AO588)</f>
        <v/>
      </c>
      <c r="AQ588" s="14">
        <f>IF(AB588&lt;&gt;"",AB588,"")</f>
        <v/>
      </c>
      <c r="AR588" s="14">
        <f>IF(AD588&lt;&gt;"",AD588,"")</f>
        <v/>
      </c>
      <c r="AS588">
        <f>IF(AS587+1=13,1,AS587+1)</f>
        <v/>
      </c>
      <c r="AT588">
        <f>IFERROR(IF(SLOPE($AQ$566:$AQ$577,$AS$566:$AS$577)&gt;0,MIN(3,ABS(SLOPE($AQ$566:$AQ$577,$AS$566:$AS$577))),IF(SLOPE($AQ$566:$AQ$577,$AS$566:$AS$577)&lt;-0.5,-0.5,0)),0)</f>
        <v/>
      </c>
      <c r="AU588">
        <f>IFERROR(IF(SLOPE($AR$566:$AR$577,$AS$566:$AS$577)&lt;0,MAX(-3,-ABS(SLOPE($AR$566:$AR$577,$AS$566:$AS$577))),IF(SLOPE($AR$566:$AR$577,$AS$566:$AS$577)&gt;0.5,0.5,0)),0)</f>
        <v/>
      </c>
      <c r="AV588">
        <f>($AQ$578+(AT588*(AS588-1)))</f>
        <v/>
      </c>
      <c r="AW588">
        <f>($AR$578+(AU588*(AS588-1)))</f>
        <v/>
      </c>
      <c r="AX588">
        <f>IF(AT588&gt;0,AV588+AT588,AV588)</f>
        <v/>
      </c>
      <c r="AY588">
        <f>IF(AU588&lt;0,AW588+AU588,AW588)</f>
        <v/>
      </c>
      <c r="BA588" s="14">
        <f>IFERROR(AX588-AQ588,"")</f>
        <v/>
      </c>
      <c r="BB588" s="14">
        <f>IFERROR(AY588-AR588,"")</f>
        <v/>
      </c>
      <c r="BD588">
        <f>AH588</f>
        <v/>
      </c>
      <c r="BE588">
        <f>AI588</f>
        <v/>
      </c>
      <c r="BF588">
        <f>AJ588</f>
        <v/>
      </c>
      <c r="BG588" s="14">
        <f>L588</f>
        <v/>
      </c>
      <c r="BH588" s="14">
        <f>IF(X588="","",X588)</f>
        <v/>
      </c>
      <c r="BI588" s="14">
        <f>IF(Y588="","",Y588)</f>
        <v/>
      </c>
      <c r="BJ588">
        <f>Z588</f>
        <v/>
      </c>
      <c r="BK588">
        <f>AA588</f>
        <v/>
      </c>
      <c r="BL588">
        <f>IFERROR(AX588,"")</f>
        <v/>
      </c>
      <c r="BM588">
        <f>IFERROR(AY588,"")</f>
        <v/>
      </c>
    </row>
    <row r="589" ht="14.25" customHeight="1">
      <c r="A589">
        <f>ALGLIB_SSA_XAUUSD!AA589</f>
        <v/>
      </c>
      <c r="B589">
        <f>IF($A589="","",INDEX(ALGLIB_SSA_XAUUSD!$B$2:$B$2401,MATCH($A589,ALGLIB_SSA_XAUUSD!$A$2:$A$2401,1)))</f>
        <v/>
      </c>
      <c r="C589">
        <f>IF($A589="","",INDEX(ALGLIB_SSA_XAUUSD!$C$2:$C$2401,MATCH($A589,ALGLIB_SSA_XAUUSD!$A$2:$A$2401,1)))</f>
        <v/>
      </c>
      <c r="D589" s="14">
        <f>IF($A589="","",INT((ROW()-2)/12)+1)</f>
        <v/>
      </c>
      <c r="E589" s="14">
        <f>IF(AND(E590&lt;&gt;"",D590=D578+1),E578+(E590-E578)*11/12,"")</f>
        <v/>
      </c>
      <c r="F589" s="14">
        <f>IF(AND(F590&lt;&gt;"",D590=D578+1),F578+(F590-F578)*11/12,"")</f>
        <v/>
      </c>
      <c r="G589" s="14">
        <f>IF(AND(G590&lt;&gt;"",D590=D578+1),G578+(G590-G578)*11/12,"")</f>
        <v/>
      </c>
      <c r="H589" s="14">
        <f>IF(AND(H590&lt;&gt;"",D590=D578+1),H578+(H590-H578)*11/12,"")</f>
        <v/>
      </c>
      <c r="I589" s="14">
        <f>IF(AND(L590&lt;&gt;"",D590=D578+1),I578+(I590-I578)*11/12,"")</f>
        <v/>
      </c>
      <c r="J589">
        <f>_xlfn.XLOOKUP($A589,ALGLIB_SSA_XAUUSD!$AA$2:$AA$2401,ALGLIB_SSA_XAUUSD!$P$2:$P$2401,"",0)</f>
        <v/>
      </c>
      <c r="K589">
        <f>_xlfn.XLOOKUP($A589,ALGLIB_SSA_XAUUSD!$AA$2:$AA$2401,ALGLIB_SSA_XAUUSD!$Q$2:$Q$2401,"",0)</f>
        <v/>
      </c>
      <c r="L589">
        <f>_xlfn.XLOOKUP($A589,ALGLIB_SSA_XAUUSD!$AA$2:$AA$2401,ALGLIB_SSA_XAUUSD!$R$2:$R$2401,"",0)</f>
        <v/>
      </c>
      <c r="M589">
        <f>_xlfn.XLOOKUP($A589,ALGLIB_SSA_XAUUSD!$AA$2:$AA$2401,ALGLIB_SSA_XAUUSD!$S$2:$S$2401,"",0)</f>
        <v/>
      </c>
      <c r="N589">
        <f>_xlfn.XLOOKUP($A589,ALGLIB_SSA_XAUUSD!$AA$2:$AA$2401,ALGLIB_SSA_XAUUSD!$T$2:$T$2401,"",0)</f>
        <v/>
      </c>
      <c r="O589">
        <f>_xlfn.XLOOKUP($A589,ALGLIB_SSA_XAUUSD!$AA$2:$AA$2401,ALGLIB_SSA_XAUUSD!$U$2:$U$2401,"",0)</f>
        <v/>
      </c>
      <c r="P589">
        <f>_xlfn.XLOOKUP($A589,ALGLIB_SSA_XAUUSD!$AA$2:$AA$2401,ALGLIB_SSA_XAUUSD!$V$2:$V$2401,"",0)</f>
        <v/>
      </c>
      <c r="S589">
        <f>A589</f>
        <v/>
      </c>
      <c r="T589">
        <f>J589</f>
        <v/>
      </c>
      <c r="U589">
        <f>K589</f>
        <v/>
      </c>
      <c r="V589" s="14">
        <f>IF($A589="","",MOD(ROW()-2,12)+1)</f>
        <v/>
      </c>
      <c r="W589">
        <f>L589</f>
        <v/>
      </c>
      <c r="X589" s="14">
        <f>IF(F589="","",F589)</f>
        <v/>
      </c>
      <c r="Y589" s="14">
        <f>IF(G589="","",G589)</f>
        <v/>
      </c>
      <c r="Z589">
        <f>M589</f>
        <v/>
      </c>
      <c r="AA589">
        <f>N589</f>
        <v/>
      </c>
      <c r="AB589" s="14">
        <f>IF(H589="","",H589)</f>
        <v/>
      </c>
      <c r="AC589">
        <f>O589</f>
        <v/>
      </c>
      <c r="AD589" s="14">
        <f>IF(I589="","",I589)</f>
        <v/>
      </c>
      <c r="AE589">
        <f>P589</f>
        <v/>
      </c>
      <c r="AH589">
        <f>IF(S589&lt;&gt;"",S589,AH588+900)</f>
        <v/>
      </c>
      <c r="AI589">
        <f>IF(T589&lt;&gt;"",T589,AI588)</f>
        <v/>
      </c>
      <c r="AJ589">
        <f>IF(U589&lt;&gt;"",U589,AJ588)</f>
        <v/>
      </c>
      <c r="AK589">
        <f>IF(W589&lt;&gt;"",W589,"")</f>
        <v/>
      </c>
      <c r="AL589" s="14">
        <f>IF(X589&lt;&gt;"",X589,"")</f>
        <v/>
      </c>
      <c r="AM589" s="14">
        <f>IF(Y589&lt;&gt;"",Y589,"")</f>
        <v/>
      </c>
      <c r="AN589" s="14">
        <f>IF(OR(AL589="",AM589=""),"",AL589-AM589)</f>
        <v/>
      </c>
      <c r="AO589">
        <f>IF(AN589="","",IF(AN589&gt;0,"Bullish","Bearish"))</f>
        <v/>
      </c>
      <c r="AP589">
        <f>IF(AO589="",AP588,AO589)</f>
        <v/>
      </c>
      <c r="AQ589" s="14">
        <f>IF(AB589&lt;&gt;"",AB589,"")</f>
        <v/>
      </c>
      <c r="AR589" s="14">
        <f>IF(AD589&lt;&gt;"",AD589,"")</f>
        <v/>
      </c>
      <c r="AS589">
        <f>IF(AS588+1=13,1,AS588+1)</f>
        <v/>
      </c>
      <c r="AT589">
        <f>IFERROR(IF(SLOPE($AQ$566:$AQ$577,$AS$566:$AS$577)&gt;0,MIN(3,ABS(SLOPE($AQ$566:$AQ$577,$AS$566:$AS$577))),IF(SLOPE($AQ$566:$AQ$577,$AS$566:$AS$577)&lt;-0.5,-0.5,0)),0)</f>
        <v/>
      </c>
      <c r="AU589">
        <f>IFERROR(IF(SLOPE($AR$566:$AR$577,$AS$566:$AS$577)&lt;0,MAX(-3,-ABS(SLOPE($AR$566:$AR$577,$AS$566:$AS$577))),IF(SLOPE($AR$566:$AR$577,$AS$566:$AS$577)&gt;0.5,0.5,0)),0)</f>
        <v/>
      </c>
      <c r="AV589">
        <f>($AQ$578+(AT589*(AS589-1)))</f>
        <v/>
      </c>
      <c r="AW589">
        <f>($AR$578+(AU589*(AS589-1)))</f>
        <v/>
      </c>
      <c r="AX589">
        <f>IF(AT589&gt;0,AV589+AT589,AV589)</f>
        <v/>
      </c>
      <c r="AY589">
        <f>IF(AU589&lt;0,AW589+AU589,AW589)</f>
        <v/>
      </c>
      <c r="BA589" s="14">
        <f>IFERROR(AX589-AQ589,"")</f>
        <v/>
      </c>
      <c r="BB589" s="14">
        <f>IFERROR(AY589-AR589,"")</f>
        <v/>
      </c>
      <c r="BD589">
        <f>AH589</f>
        <v/>
      </c>
      <c r="BE589">
        <f>AI589</f>
        <v/>
      </c>
      <c r="BF589">
        <f>AJ589</f>
        <v/>
      </c>
      <c r="BG589" s="14">
        <f>L589</f>
        <v/>
      </c>
      <c r="BH589" s="14">
        <f>IF(X589="","",X589)</f>
        <v/>
      </c>
      <c r="BI589" s="14">
        <f>IF(Y589="","",Y589)</f>
        <v/>
      </c>
      <c r="BJ589">
        <f>Z589</f>
        <v/>
      </c>
      <c r="BK589">
        <f>AA589</f>
        <v/>
      </c>
      <c r="BL589">
        <f>IFERROR(AX589,"")</f>
        <v/>
      </c>
      <c r="BM589">
        <f>IFERROR(AY589,"")</f>
        <v/>
      </c>
    </row>
    <row r="590" ht="14.25" customHeight="1">
      <c r="A590">
        <f>ALGLIB_SSA_XAUUSD!AA590</f>
        <v/>
      </c>
      <c r="B590">
        <f>IF($A590="","",INDEX(ALGLIB_SSA_XAUUSD!$B$2:$B$2401,MATCH($A590,ALGLIB_SSA_XAUUSD!$A$2:$A$2401,1)))</f>
        <v/>
      </c>
      <c r="C590">
        <f>IF($A590="","",INDEX(ALGLIB_SSA_XAUUSD!$C$2:$C$2401,MATCH($A590,ALGLIB_SSA_XAUUSD!$A$2:$A$2401,1)))</f>
        <v/>
      </c>
      <c r="D590" s="14">
        <f>IF($A590="","",INT((ROW()-2)/12)+1)</f>
        <v/>
      </c>
      <c r="E590" s="14">
        <f>IF($A590="","",INDEX(ALGLIB_SSA_XAUUSD!$D$2:$D$2401,MATCH($A590,ALGLIB_SSA_XAUUSD!$A$2:$A$2401,1)))</f>
        <v/>
      </c>
      <c r="F590" s="14">
        <f>IF($A590="","",INDEX(ALGLIB_SSA_XAUUSD!$E$2:$E$2401,MATCH($A590,ALGLIB_SSA_XAUUSD!$A$2:$A$2401,1)))</f>
        <v/>
      </c>
      <c r="G590" s="14">
        <f>IF($A590="","",INDEX(ALGLIB_SSA_XAUUSD!$F$2:$F$2401,MATCH($A590,ALGLIB_SSA_XAUUSD!$A$2:$A$2401,1)))</f>
        <v/>
      </c>
      <c r="H590" s="14">
        <f>IF($A590="","",INDEX(ALGLIB_SSA_XAUUSD!$G$2:$G$2401,MATCH($A590,ALGLIB_SSA_XAUUSD!$A$2:$A$2401,1)))</f>
        <v/>
      </c>
      <c r="I590" s="14">
        <f>IF($A590="","",INDEX(ALGLIB_SSA_XAUUSD!$H$2:$H$2401,MATCH($A590,ALGLIB_SSA_XAUUSD!$A$2:$A$2401,1)))</f>
        <v/>
      </c>
      <c r="J590">
        <f>_xlfn.XLOOKUP($A590,ALGLIB_SSA_XAUUSD!$AA$2:$AA$2401,ALGLIB_SSA_XAUUSD!$P$2:$P$2401,"",0)</f>
        <v/>
      </c>
      <c r="K590">
        <f>_xlfn.XLOOKUP($A590,ALGLIB_SSA_XAUUSD!$AA$2:$AA$2401,ALGLIB_SSA_XAUUSD!$Q$2:$Q$2401,"",0)</f>
        <v/>
      </c>
      <c r="L590">
        <f>_xlfn.XLOOKUP($A590,ALGLIB_SSA_XAUUSD!$AA$2:$AA$2401,ALGLIB_SSA_XAUUSD!$R$2:$R$2401,"",0)</f>
        <v/>
      </c>
      <c r="M590">
        <f>_xlfn.XLOOKUP($A590,ALGLIB_SSA_XAUUSD!$AA$2:$AA$2401,ALGLIB_SSA_XAUUSD!$S$2:$S$2401,"",0)</f>
        <v/>
      </c>
      <c r="N590">
        <f>_xlfn.XLOOKUP($A590,ALGLIB_SSA_XAUUSD!$AA$2:$AA$2401,ALGLIB_SSA_XAUUSD!$T$2:$T$2401,"",0)</f>
        <v/>
      </c>
      <c r="O590">
        <f>_xlfn.XLOOKUP($A590,ALGLIB_SSA_XAUUSD!$AA$2:$AA$2401,ALGLIB_SSA_XAUUSD!$U$2:$U$2401,"",0)</f>
        <v/>
      </c>
      <c r="P590">
        <f>_xlfn.XLOOKUP($A590,ALGLIB_SSA_XAUUSD!$AA$2:$AA$2401,ALGLIB_SSA_XAUUSD!$V$2:$V$2401,"",0)</f>
        <v/>
      </c>
      <c r="S590">
        <f>A590</f>
        <v/>
      </c>
      <c r="T590">
        <f>J590</f>
        <v/>
      </c>
      <c r="U590">
        <f>K590</f>
        <v/>
      </c>
      <c r="V590" s="14">
        <f>IF($A590="","",MOD(ROW()-2,12)+1)</f>
        <v/>
      </c>
      <c r="W590">
        <f>L590</f>
        <v/>
      </c>
      <c r="X590" s="14">
        <f>IF(F590="","",F590)</f>
        <v/>
      </c>
      <c r="Y590" s="14">
        <f>IF(G590="","",G590)</f>
        <v/>
      </c>
      <c r="Z590">
        <f>M590</f>
        <v/>
      </c>
      <c r="AA590">
        <f>N590</f>
        <v/>
      </c>
      <c r="AB590" s="14">
        <f>IF(H590="","",H590)</f>
        <v/>
      </c>
      <c r="AC590">
        <f>O590</f>
        <v/>
      </c>
      <c r="AD590" s="14">
        <f>IF(I590="","",I590)</f>
        <v/>
      </c>
      <c r="AE590">
        <f>P590</f>
        <v/>
      </c>
      <c r="AH590">
        <f>IF(S590&lt;&gt;"",S590,AH589+900)</f>
        <v/>
      </c>
      <c r="AI590">
        <f>IF(T590&lt;&gt;"",T590,AI589)</f>
        <v/>
      </c>
      <c r="AJ590">
        <f>IF(U590&lt;&gt;"",U590,AJ589)</f>
        <v/>
      </c>
      <c r="AK590">
        <f>IF(W590&lt;&gt;"",W590,"")</f>
        <v/>
      </c>
      <c r="AL590" s="14">
        <f>IF(X590&lt;&gt;"",X590,"")</f>
        <v/>
      </c>
      <c r="AM590" s="14">
        <f>IF(Y590&lt;&gt;"",Y590,"")</f>
        <v/>
      </c>
      <c r="AN590" s="14">
        <f>IF(OR(AL590="",AM590=""),"",AL590-AM590)</f>
        <v/>
      </c>
      <c r="AO590">
        <f>IF(AN590="","",IF(AN590&gt;0,"Bullish","Bearish"))</f>
        <v/>
      </c>
      <c r="AP590">
        <f>IF(AO590="",AP589,AO590)</f>
        <v/>
      </c>
      <c r="AQ590" s="14">
        <f>IF(AB590&lt;&gt;"",AB590,"")</f>
        <v/>
      </c>
      <c r="AR590" s="14">
        <f>IF(AD590&lt;&gt;"",AD590,"")</f>
        <v/>
      </c>
      <c r="AS590">
        <f>IF(AS589+1=13,1,AS589+1)</f>
        <v/>
      </c>
      <c r="AT590">
        <f>IFERROR(IF(SLOPE($AQ$578:$AQ$589,$AS$578:$AS$589)&gt;0,MIN(3,ABS(SLOPE($AQ$578:$AQ$589,$AS$578:$AS$589))),IF(SLOPE($AQ$578:$AQ$589,$AS$578:$AS$589)&lt;-0.5,-0.5,0)),0)</f>
        <v/>
      </c>
      <c r="AU590">
        <f>IFERROR(IF(SLOPE($AR$578:$AR$589,$AS$578:$AS$589)&lt;0,MAX(-3,-ABS(SLOPE($AR$578:$AR$589,$AS$578:$AS$589))),IF(SLOPE($AR$578:$AR$589,$AS$578:$AS$589)&gt;0.5,0.5,0)),0)</f>
        <v/>
      </c>
      <c r="AV590">
        <f>($AQ$590+(AT590*(AS590-1)))</f>
        <v/>
      </c>
      <c r="AW590">
        <f>($AR$590+(AU590*(AS590-1)))</f>
        <v/>
      </c>
      <c r="AX590">
        <f>IF(AT590&gt;0,AV590+AT590,AV590)</f>
        <v/>
      </c>
      <c r="AY590">
        <f>IF(AU590&lt;0,AW590+AU590,AW590)</f>
        <v/>
      </c>
      <c r="BA590" s="14">
        <f>IFERROR(AX590-AQ590,"")</f>
        <v/>
      </c>
      <c r="BB590" s="14">
        <f>IFERROR(AY590-AR590,"")</f>
        <v/>
      </c>
      <c r="BD590">
        <f>AH590</f>
        <v/>
      </c>
      <c r="BE590">
        <f>AI590</f>
        <v/>
      </c>
      <c r="BF590">
        <f>AJ590</f>
        <v/>
      </c>
      <c r="BG590" s="14">
        <f>L590</f>
        <v/>
      </c>
      <c r="BH590" s="14">
        <f>IF(X590="","",X590)</f>
        <v/>
      </c>
      <c r="BI590" s="14">
        <f>IF(Y590="","",Y590)</f>
        <v/>
      </c>
      <c r="BJ590">
        <f>Z590</f>
        <v/>
      </c>
      <c r="BK590">
        <f>AA590</f>
        <v/>
      </c>
      <c r="BL590">
        <f>IFERROR(AX590,"")</f>
        <v/>
      </c>
      <c r="BM590">
        <f>IFERROR(AY590,"")</f>
        <v/>
      </c>
    </row>
    <row r="591" ht="14.25" customHeight="1">
      <c r="A591">
        <f>ALGLIB_SSA_XAUUSD!AA591</f>
        <v/>
      </c>
      <c r="B591">
        <f>IF($A591="","",INDEX(ALGLIB_SSA_XAUUSD!$B$2:$B$2401,MATCH($A591,ALGLIB_SSA_XAUUSD!$A$2:$A$2401,1)))</f>
        <v/>
      </c>
      <c r="C591">
        <f>IF($A591="","",INDEX(ALGLIB_SSA_XAUUSD!$C$2:$C$2401,MATCH($A591,ALGLIB_SSA_XAUUSD!$A$2:$A$2401,1)))</f>
        <v/>
      </c>
      <c r="D591" s="14">
        <f>IF($A591="","",INT((ROW()-2)/12)+1)</f>
        <v/>
      </c>
      <c r="E591" s="14">
        <f>IF(AND(E602&lt;&gt;"",D602=D590+1),E590+(E602-E590)*1/12,"")</f>
        <v/>
      </c>
      <c r="F591" s="14">
        <f>IF(AND(F602&lt;&gt;"",D602=D590+1),F590+(F602-F590)*1/12,"")</f>
        <v/>
      </c>
      <c r="G591" s="14">
        <f>IF(AND(G602&lt;&gt;"",D602=D590+1),G590+(G602-G590)*1/12,"")</f>
        <v/>
      </c>
      <c r="H591" s="14">
        <f>IF(AND(H602&lt;&gt;"",D602=D590+1),H590+(H602-H590)*1/12,"")</f>
        <v/>
      </c>
      <c r="I591" s="14">
        <f>IF(AND(L602&lt;&gt;"",D602=D590+1),I590+(I602-I590)*1/12,"")</f>
        <v/>
      </c>
      <c r="J591">
        <f>_xlfn.XLOOKUP($A591,ALGLIB_SSA_XAUUSD!$AA$2:$AA$2401,ALGLIB_SSA_XAUUSD!$P$2:$P$2401,"",0)</f>
        <v/>
      </c>
      <c r="K591">
        <f>_xlfn.XLOOKUP($A591,ALGLIB_SSA_XAUUSD!$AA$2:$AA$2401,ALGLIB_SSA_XAUUSD!$Q$2:$Q$2401,"",0)</f>
        <v/>
      </c>
      <c r="L591">
        <f>_xlfn.XLOOKUP($A591,ALGLIB_SSA_XAUUSD!$AA$2:$AA$2401,ALGLIB_SSA_XAUUSD!$R$2:$R$2401,"",0)</f>
        <v/>
      </c>
      <c r="M591">
        <f>_xlfn.XLOOKUP($A591,ALGLIB_SSA_XAUUSD!$AA$2:$AA$2401,ALGLIB_SSA_XAUUSD!$S$2:$S$2401,"",0)</f>
        <v/>
      </c>
      <c r="N591">
        <f>_xlfn.XLOOKUP($A591,ALGLIB_SSA_XAUUSD!$AA$2:$AA$2401,ALGLIB_SSA_XAUUSD!$T$2:$T$2401,"",0)</f>
        <v/>
      </c>
      <c r="O591">
        <f>_xlfn.XLOOKUP($A591,ALGLIB_SSA_XAUUSD!$AA$2:$AA$2401,ALGLIB_SSA_XAUUSD!$U$2:$U$2401,"",0)</f>
        <v/>
      </c>
      <c r="P591">
        <f>_xlfn.XLOOKUP($A591,ALGLIB_SSA_XAUUSD!$AA$2:$AA$2401,ALGLIB_SSA_XAUUSD!$V$2:$V$2401,"",0)</f>
        <v/>
      </c>
      <c r="S591">
        <f>A591</f>
        <v/>
      </c>
      <c r="T591">
        <f>J591</f>
        <v/>
      </c>
      <c r="U591">
        <f>K591</f>
        <v/>
      </c>
      <c r="V591" s="14">
        <f>IF($A591="","",MOD(ROW()-2,12)+1)</f>
        <v/>
      </c>
      <c r="W591">
        <f>L591</f>
        <v/>
      </c>
      <c r="X591" s="14">
        <f>IF(F591="","",F591)</f>
        <v/>
      </c>
      <c r="Y591" s="14">
        <f>IF(G591="","",G591)</f>
        <v/>
      </c>
      <c r="Z591">
        <f>M591</f>
        <v/>
      </c>
      <c r="AA591">
        <f>N591</f>
        <v/>
      </c>
      <c r="AB591" s="14">
        <f>IF(H591="","",H591)</f>
        <v/>
      </c>
      <c r="AC591">
        <f>O591</f>
        <v/>
      </c>
      <c r="AD591" s="14">
        <f>IF(I591="","",I591)</f>
        <v/>
      </c>
      <c r="AE591">
        <f>P591</f>
        <v/>
      </c>
      <c r="AH591">
        <f>IF(S591&lt;&gt;"",S591,AH590+900)</f>
        <v/>
      </c>
      <c r="AI591">
        <f>IF(T591&lt;&gt;"",T591,AI590)</f>
        <v/>
      </c>
      <c r="AJ591">
        <f>IF(U591&lt;&gt;"",U591,AJ590)</f>
        <v/>
      </c>
      <c r="AK591">
        <f>IF(W591&lt;&gt;"",W591,"")</f>
        <v/>
      </c>
      <c r="AL591" s="14">
        <f>IF(X591&lt;&gt;"",X591,"")</f>
        <v/>
      </c>
      <c r="AM591" s="14">
        <f>IF(Y591&lt;&gt;"",Y591,"")</f>
        <v/>
      </c>
      <c r="AN591" s="14">
        <f>IF(OR(AL591="",AM591=""),"",AL591-AM591)</f>
        <v/>
      </c>
      <c r="AO591">
        <f>IF(AN591="","",IF(AN591&gt;0,"Bullish","Bearish"))</f>
        <v/>
      </c>
      <c r="AP591">
        <f>IF(AO591="",AP590,AO591)</f>
        <v/>
      </c>
      <c r="AQ591" s="14">
        <f>IF(AB591&lt;&gt;"",AB591,"")</f>
        <v/>
      </c>
      <c r="AR591" s="14">
        <f>IF(AD591&lt;&gt;"",AD591,"")</f>
        <v/>
      </c>
      <c r="AS591">
        <f>IF(AS590+1=13,1,AS590+1)</f>
        <v/>
      </c>
      <c r="AT591">
        <f>IFERROR(IF(SLOPE($AQ$578:$AQ$589,$AS$578:$AS$589)&gt;0,MIN(3,ABS(SLOPE($AQ$578:$AQ$589,$AS$578:$AS$589))),IF(SLOPE($AQ$578:$AQ$589,$AS$578:$AS$589)&lt;-0.5,-0.5,0)),0)</f>
        <v/>
      </c>
      <c r="AU591">
        <f>IFERROR(IF(SLOPE($AR$578:$AR$589,$AS$578:$AS$589)&lt;0,MAX(-3,-ABS(SLOPE($AR$578:$AR$589,$AS$578:$AS$589))),IF(SLOPE($AR$578:$AR$589,$AS$578:$AS$589)&gt;0.5,0.5,0)),0)</f>
        <v/>
      </c>
      <c r="AV591">
        <f>($AQ$590+(AT591*(AS591-1)))</f>
        <v/>
      </c>
      <c r="AW591">
        <f>($AR$590+(AU591*(AS591-1)))</f>
        <v/>
      </c>
      <c r="AX591">
        <f>IF(AT591&gt;0,AV591+AT591,AV591)</f>
        <v/>
      </c>
      <c r="AY591">
        <f>IF(AU591&lt;0,AW591+AU591,AW591)</f>
        <v/>
      </c>
      <c r="BA591" s="14">
        <f>IFERROR(AX591-AQ591,"")</f>
        <v/>
      </c>
      <c r="BB591" s="14">
        <f>IFERROR(AY591-AR591,"")</f>
        <v/>
      </c>
      <c r="BD591">
        <f>AH591</f>
        <v/>
      </c>
      <c r="BE591">
        <f>AI591</f>
        <v/>
      </c>
      <c r="BF591">
        <f>AJ591</f>
        <v/>
      </c>
      <c r="BG591" s="14">
        <f>L591</f>
        <v/>
      </c>
      <c r="BH591" s="14">
        <f>IF(X591="","",X591)</f>
        <v/>
      </c>
      <c r="BI591" s="14">
        <f>IF(Y591="","",Y591)</f>
        <v/>
      </c>
      <c r="BJ591">
        <f>Z591</f>
        <v/>
      </c>
      <c r="BK591">
        <f>AA591</f>
        <v/>
      </c>
      <c r="BL591">
        <f>IFERROR(AX591,"")</f>
        <v/>
      </c>
      <c r="BM591">
        <f>IFERROR(AY591,"")</f>
        <v/>
      </c>
    </row>
    <row r="592" ht="14.25" customHeight="1">
      <c r="A592">
        <f>ALGLIB_SSA_XAUUSD!AA592</f>
        <v/>
      </c>
      <c r="B592">
        <f>IF($A592="","",INDEX(ALGLIB_SSA_XAUUSD!$B$2:$B$2401,MATCH($A592,ALGLIB_SSA_XAUUSD!$A$2:$A$2401,1)))</f>
        <v/>
      </c>
      <c r="C592">
        <f>IF($A592="","",INDEX(ALGLIB_SSA_XAUUSD!$C$2:$C$2401,MATCH($A592,ALGLIB_SSA_XAUUSD!$A$2:$A$2401,1)))</f>
        <v/>
      </c>
      <c r="D592" s="14">
        <f>IF($A592="","",INT((ROW()-2)/12)+1)</f>
        <v/>
      </c>
      <c r="E592" s="14">
        <f>IF(AND(E602&lt;&gt;"",D602=D590+1),E590+(E602-E590)*2/12,"")</f>
        <v/>
      </c>
      <c r="F592" s="14">
        <f>IF(AND(F602&lt;&gt;"",D602=D590+1),F590+(F602-F590)*2/12,"")</f>
        <v/>
      </c>
      <c r="G592" s="14">
        <f>IF(AND(G602&lt;&gt;"",D602=D590+1),G590+(G602-G590)*2/12,"")</f>
        <v/>
      </c>
      <c r="H592" s="14">
        <f>IF(AND(H602&lt;&gt;"",D602=D590+1),H590+(H602-H590)*2/12,"")</f>
        <v/>
      </c>
      <c r="I592" s="14">
        <f>IF(AND(L602&lt;&gt;"",D602=D590+1),I590+(I602-I590)*2/12,"")</f>
        <v/>
      </c>
      <c r="J592">
        <f>_xlfn.XLOOKUP($A592,ALGLIB_SSA_XAUUSD!$AA$2:$AA$2401,ALGLIB_SSA_XAUUSD!$P$2:$P$2401,"",0)</f>
        <v/>
      </c>
      <c r="K592">
        <f>_xlfn.XLOOKUP($A592,ALGLIB_SSA_XAUUSD!$AA$2:$AA$2401,ALGLIB_SSA_XAUUSD!$Q$2:$Q$2401,"",0)</f>
        <v/>
      </c>
      <c r="L592">
        <f>_xlfn.XLOOKUP($A592,ALGLIB_SSA_XAUUSD!$AA$2:$AA$2401,ALGLIB_SSA_XAUUSD!$R$2:$R$2401,"",0)</f>
        <v/>
      </c>
      <c r="M592">
        <f>_xlfn.XLOOKUP($A592,ALGLIB_SSA_XAUUSD!$AA$2:$AA$2401,ALGLIB_SSA_XAUUSD!$S$2:$S$2401,"",0)</f>
        <v/>
      </c>
      <c r="N592">
        <f>_xlfn.XLOOKUP($A592,ALGLIB_SSA_XAUUSD!$AA$2:$AA$2401,ALGLIB_SSA_XAUUSD!$T$2:$T$2401,"",0)</f>
        <v/>
      </c>
      <c r="O592">
        <f>_xlfn.XLOOKUP($A592,ALGLIB_SSA_XAUUSD!$AA$2:$AA$2401,ALGLIB_SSA_XAUUSD!$U$2:$U$2401,"",0)</f>
        <v/>
      </c>
      <c r="P592">
        <f>_xlfn.XLOOKUP($A592,ALGLIB_SSA_XAUUSD!$AA$2:$AA$2401,ALGLIB_SSA_XAUUSD!$V$2:$V$2401,"",0)</f>
        <v/>
      </c>
      <c r="S592">
        <f>A592</f>
        <v/>
      </c>
      <c r="T592">
        <f>J592</f>
        <v/>
      </c>
      <c r="U592">
        <f>K592</f>
        <v/>
      </c>
      <c r="V592" s="14">
        <f>IF($A592="","",MOD(ROW()-2,12)+1)</f>
        <v/>
      </c>
      <c r="W592">
        <f>L592</f>
        <v/>
      </c>
      <c r="X592" s="14">
        <f>IF(F592="","",F592)</f>
        <v/>
      </c>
      <c r="Y592" s="14">
        <f>IF(G592="","",G592)</f>
        <v/>
      </c>
      <c r="Z592">
        <f>M592</f>
        <v/>
      </c>
      <c r="AA592">
        <f>N592</f>
        <v/>
      </c>
      <c r="AB592" s="14">
        <f>IF(H592="","",H592)</f>
        <v/>
      </c>
      <c r="AC592">
        <f>O592</f>
        <v/>
      </c>
      <c r="AD592" s="14">
        <f>IF(I592="","",I592)</f>
        <v/>
      </c>
      <c r="AE592">
        <f>P592</f>
        <v/>
      </c>
      <c r="AH592">
        <f>IF(S592&lt;&gt;"",S592,AH591+900)</f>
        <v/>
      </c>
      <c r="AI592">
        <f>IF(T592&lt;&gt;"",T592,AI591)</f>
        <v/>
      </c>
      <c r="AJ592">
        <f>IF(U592&lt;&gt;"",U592,AJ591)</f>
        <v/>
      </c>
      <c r="AK592">
        <f>IF(W592&lt;&gt;"",W592,"")</f>
        <v/>
      </c>
      <c r="AL592" s="14">
        <f>IF(X592&lt;&gt;"",X592,"")</f>
        <v/>
      </c>
      <c r="AM592" s="14">
        <f>IF(Y592&lt;&gt;"",Y592,"")</f>
        <v/>
      </c>
      <c r="AN592" s="14">
        <f>IF(OR(AL592="",AM592=""),"",AL592-AM592)</f>
        <v/>
      </c>
      <c r="AO592">
        <f>IF(AN592="","",IF(AN592&gt;0,"Bullish","Bearish"))</f>
        <v/>
      </c>
      <c r="AP592">
        <f>IF(AO592="",AP591,AO592)</f>
        <v/>
      </c>
      <c r="AQ592" s="14">
        <f>IF(AB592&lt;&gt;"",AB592,"")</f>
        <v/>
      </c>
      <c r="AR592" s="14">
        <f>IF(AD592&lt;&gt;"",AD592,"")</f>
        <v/>
      </c>
      <c r="AS592">
        <f>IF(AS591+1=13,1,AS591+1)</f>
        <v/>
      </c>
      <c r="AT592">
        <f>IFERROR(IF(SLOPE($AQ$578:$AQ$589,$AS$578:$AS$589)&gt;0,MIN(3,ABS(SLOPE($AQ$578:$AQ$589,$AS$578:$AS$589))),IF(SLOPE($AQ$578:$AQ$589,$AS$578:$AS$589)&lt;-0.5,-0.5,0)),0)</f>
        <v/>
      </c>
      <c r="AU592">
        <f>IFERROR(IF(SLOPE($AR$578:$AR$589,$AS$578:$AS$589)&lt;0,MAX(-3,-ABS(SLOPE($AR$578:$AR$589,$AS$578:$AS$589))),IF(SLOPE($AR$578:$AR$589,$AS$578:$AS$589)&gt;0.5,0.5,0)),0)</f>
        <v/>
      </c>
      <c r="AV592">
        <f>($AQ$590+(AT592*(AS592-1)))</f>
        <v/>
      </c>
      <c r="AW592">
        <f>($AR$590+(AU592*(AS592-1)))</f>
        <v/>
      </c>
      <c r="AX592">
        <f>IF(AT592&gt;0,AV592+AT592,AV592)</f>
        <v/>
      </c>
      <c r="AY592">
        <f>IF(AU592&lt;0,AW592+AU592,AW592)</f>
        <v/>
      </c>
      <c r="BA592" s="14">
        <f>IFERROR(AX592-AQ592,"")</f>
        <v/>
      </c>
      <c r="BB592" s="14">
        <f>IFERROR(AY592-AR592,"")</f>
        <v/>
      </c>
      <c r="BD592">
        <f>AH592</f>
        <v/>
      </c>
      <c r="BE592">
        <f>AI592</f>
        <v/>
      </c>
      <c r="BF592">
        <f>AJ592</f>
        <v/>
      </c>
      <c r="BG592" s="14">
        <f>L592</f>
        <v/>
      </c>
      <c r="BH592" s="14">
        <f>IF(X592="","",X592)</f>
        <v/>
      </c>
      <c r="BI592" s="14">
        <f>IF(Y592="","",Y592)</f>
        <v/>
      </c>
      <c r="BJ592">
        <f>Z592</f>
        <v/>
      </c>
      <c r="BK592">
        <f>AA592</f>
        <v/>
      </c>
      <c r="BL592">
        <f>IFERROR(AX592,"")</f>
        <v/>
      </c>
      <c r="BM592">
        <f>IFERROR(AY592,"")</f>
        <v/>
      </c>
    </row>
    <row r="593" ht="14.25" customHeight="1">
      <c r="A593">
        <f>ALGLIB_SSA_XAUUSD!AA593</f>
        <v/>
      </c>
      <c r="B593">
        <f>IF($A593="","",INDEX(ALGLIB_SSA_XAUUSD!$B$2:$B$2401,MATCH($A593,ALGLIB_SSA_XAUUSD!$A$2:$A$2401,1)))</f>
        <v/>
      </c>
      <c r="C593">
        <f>IF($A593="","",INDEX(ALGLIB_SSA_XAUUSD!$C$2:$C$2401,MATCH($A593,ALGLIB_SSA_XAUUSD!$A$2:$A$2401,1)))</f>
        <v/>
      </c>
      <c r="D593" s="14">
        <f>IF($A593="","",INT((ROW()-2)/12)+1)</f>
        <v/>
      </c>
      <c r="E593" s="14">
        <f>IF(AND(E602&lt;&gt;"",D602=D590+1),E590+(E602-E590)*3/12,"")</f>
        <v/>
      </c>
      <c r="F593" s="14">
        <f>IF(AND(F602&lt;&gt;"",D602=D590+1),F590+(F602-F590)*3/12,"")</f>
        <v/>
      </c>
      <c r="G593" s="14">
        <f>IF(AND(G602&lt;&gt;"",D602=D590+1),G590+(G602-G590)*3/12,"")</f>
        <v/>
      </c>
      <c r="H593" s="14">
        <f>IF(AND(H602&lt;&gt;"",D602=D590+1),H590+(H602-H590)*3/12,"")</f>
        <v/>
      </c>
      <c r="I593" s="14">
        <f>IF(AND(L602&lt;&gt;"",D602=D590+1),I590+(I602-I590)*3/12,"")</f>
        <v/>
      </c>
      <c r="J593">
        <f>_xlfn.XLOOKUP($A593,ALGLIB_SSA_XAUUSD!$AA$2:$AA$2401,ALGLIB_SSA_XAUUSD!$P$2:$P$2401,"",0)</f>
        <v/>
      </c>
      <c r="K593">
        <f>_xlfn.XLOOKUP($A593,ALGLIB_SSA_XAUUSD!$AA$2:$AA$2401,ALGLIB_SSA_XAUUSD!$Q$2:$Q$2401,"",0)</f>
        <v/>
      </c>
      <c r="L593">
        <f>_xlfn.XLOOKUP($A593,ALGLIB_SSA_XAUUSD!$AA$2:$AA$2401,ALGLIB_SSA_XAUUSD!$R$2:$R$2401,"",0)</f>
        <v/>
      </c>
      <c r="M593">
        <f>_xlfn.XLOOKUP($A593,ALGLIB_SSA_XAUUSD!$AA$2:$AA$2401,ALGLIB_SSA_XAUUSD!$S$2:$S$2401,"",0)</f>
        <v/>
      </c>
      <c r="N593">
        <f>_xlfn.XLOOKUP($A593,ALGLIB_SSA_XAUUSD!$AA$2:$AA$2401,ALGLIB_SSA_XAUUSD!$T$2:$T$2401,"",0)</f>
        <v/>
      </c>
      <c r="O593">
        <f>_xlfn.XLOOKUP($A593,ALGLIB_SSA_XAUUSD!$AA$2:$AA$2401,ALGLIB_SSA_XAUUSD!$U$2:$U$2401,"",0)</f>
        <v/>
      </c>
      <c r="P593">
        <f>_xlfn.XLOOKUP($A593,ALGLIB_SSA_XAUUSD!$AA$2:$AA$2401,ALGLIB_SSA_XAUUSD!$V$2:$V$2401,"",0)</f>
        <v/>
      </c>
      <c r="S593">
        <f>A593</f>
        <v/>
      </c>
      <c r="T593">
        <f>J593</f>
        <v/>
      </c>
      <c r="U593">
        <f>K593</f>
        <v/>
      </c>
      <c r="V593" s="14">
        <f>IF($A593="","",MOD(ROW()-2,12)+1)</f>
        <v/>
      </c>
      <c r="W593">
        <f>L593</f>
        <v/>
      </c>
      <c r="X593" s="14">
        <f>IF(F593="","",F593)</f>
        <v/>
      </c>
      <c r="Y593" s="14">
        <f>IF(G593="","",G593)</f>
        <v/>
      </c>
      <c r="Z593">
        <f>M593</f>
        <v/>
      </c>
      <c r="AA593">
        <f>N593</f>
        <v/>
      </c>
      <c r="AB593" s="14">
        <f>IF(H593="","",H593)</f>
        <v/>
      </c>
      <c r="AC593">
        <f>O593</f>
        <v/>
      </c>
      <c r="AD593" s="14">
        <f>IF(I593="","",I593)</f>
        <v/>
      </c>
      <c r="AE593">
        <f>P593</f>
        <v/>
      </c>
      <c r="AH593">
        <f>IF(S593&lt;&gt;"",S593,AH592+900)</f>
        <v/>
      </c>
      <c r="AI593">
        <f>IF(T593&lt;&gt;"",T593,AI592)</f>
        <v/>
      </c>
      <c r="AJ593">
        <f>IF(U593&lt;&gt;"",U593,AJ592)</f>
        <v/>
      </c>
      <c r="AK593">
        <f>IF(W593&lt;&gt;"",W593,"")</f>
        <v/>
      </c>
      <c r="AL593" s="14">
        <f>IF(X593&lt;&gt;"",X593,"")</f>
        <v/>
      </c>
      <c r="AM593" s="14">
        <f>IF(Y593&lt;&gt;"",Y593,"")</f>
        <v/>
      </c>
      <c r="AN593" s="14">
        <f>IF(OR(AL593="",AM593=""),"",AL593-AM593)</f>
        <v/>
      </c>
      <c r="AO593">
        <f>IF(AN593="","",IF(AN593&gt;0,"Bullish","Bearish"))</f>
        <v/>
      </c>
      <c r="AP593">
        <f>IF(AO593="",AP592,AO593)</f>
        <v/>
      </c>
      <c r="AQ593" s="14">
        <f>IF(AB593&lt;&gt;"",AB593,"")</f>
        <v/>
      </c>
      <c r="AR593" s="14">
        <f>IF(AD593&lt;&gt;"",AD593,"")</f>
        <v/>
      </c>
      <c r="AS593">
        <f>IF(AS592+1=13,1,AS592+1)</f>
        <v/>
      </c>
      <c r="AT593">
        <f>IFERROR(IF(SLOPE($AQ$578:$AQ$589,$AS$578:$AS$589)&gt;0,MIN(3,ABS(SLOPE($AQ$578:$AQ$589,$AS$578:$AS$589))),IF(SLOPE($AQ$578:$AQ$589,$AS$578:$AS$589)&lt;-0.5,-0.5,0)),0)</f>
        <v/>
      </c>
      <c r="AU593">
        <f>IFERROR(IF(SLOPE($AR$578:$AR$589,$AS$578:$AS$589)&lt;0,MAX(-3,-ABS(SLOPE($AR$578:$AR$589,$AS$578:$AS$589))),IF(SLOPE($AR$578:$AR$589,$AS$578:$AS$589)&gt;0.5,0.5,0)),0)</f>
        <v/>
      </c>
      <c r="AV593">
        <f>($AQ$590+(AT593*(AS593-1)))</f>
        <v/>
      </c>
      <c r="AW593">
        <f>($AR$590+(AU593*(AS593-1)))</f>
        <v/>
      </c>
      <c r="AX593">
        <f>IF(AT593&gt;0,AV593+AT593,AV593)</f>
        <v/>
      </c>
      <c r="AY593">
        <f>IF(AU593&lt;0,AW593+AU593,AW593)</f>
        <v/>
      </c>
      <c r="BA593" s="14">
        <f>IFERROR(AX593-AQ593,"")</f>
        <v/>
      </c>
      <c r="BB593" s="14">
        <f>IFERROR(AY593-AR593,"")</f>
        <v/>
      </c>
      <c r="BD593">
        <f>AH593</f>
        <v/>
      </c>
      <c r="BE593">
        <f>AI593</f>
        <v/>
      </c>
      <c r="BF593">
        <f>AJ593</f>
        <v/>
      </c>
      <c r="BG593" s="14">
        <f>L593</f>
        <v/>
      </c>
      <c r="BH593" s="14">
        <f>IF(X593="","",X593)</f>
        <v/>
      </c>
      <c r="BI593" s="14">
        <f>IF(Y593="","",Y593)</f>
        <v/>
      </c>
      <c r="BJ593">
        <f>Z593</f>
        <v/>
      </c>
      <c r="BK593">
        <f>AA593</f>
        <v/>
      </c>
      <c r="BL593">
        <f>IFERROR(AX593,"")</f>
        <v/>
      </c>
      <c r="BM593">
        <f>IFERROR(AY593,"")</f>
        <v/>
      </c>
    </row>
    <row r="594" ht="14.25" customHeight="1">
      <c r="A594">
        <f>ALGLIB_SSA_XAUUSD!AA594</f>
        <v/>
      </c>
      <c r="B594">
        <f>IF($A594="","",INDEX(ALGLIB_SSA_XAUUSD!$B$2:$B$2401,MATCH($A594,ALGLIB_SSA_XAUUSD!$A$2:$A$2401,1)))</f>
        <v/>
      </c>
      <c r="C594">
        <f>IF($A594="","",INDEX(ALGLIB_SSA_XAUUSD!$C$2:$C$2401,MATCH($A594,ALGLIB_SSA_XAUUSD!$A$2:$A$2401,1)))</f>
        <v/>
      </c>
      <c r="D594" s="14">
        <f>IF($A594="","",INT((ROW()-2)/12)+1)</f>
        <v/>
      </c>
      <c r="E594" s="14">
        <f>IF(AND(E602&lt;&gt;"",D602=D590+1),E590+(E602-E590)*4/12,"")</f>
        <v/>
      </c>
      <c r="F594" s="14">
        <f>IF(AND(F602&lt;&gt;"",D602=D590+1),F590+(F602-F590)*4/12,"")</f>
        <v/>
      </c>
      <c r="G594" s="14">
        <f>IF(AND(G602&lt;&gt;"",D602=D590+1),G590+(G602-G590)*4/12,"")</f>
        <v/>
      </c>
      <c r="H594" s="14">
        <f>IF(AND(H602&lt;&gt;"",D602=D590+1),H590+(H602-H590)*4/12,"")</f>
        <v/>
      </c>
      <c r="I594" s="14">
        <f>IF(AND(L602&lt;&gt;"",D602=D590+1),I590+(I602-I590)*4/12,"")</f>
        <v/>
      </c>
      <c r="J594">
        <f>_xlfn.XLOOKUP($A594,ALGLIB_SSA_XAUUSD!$AA$2:$AA$2401,ALGLIB_SSA_XAUUSD!$P$2:$P$2401,"",0)</f>
        <v/>
      </c>
      <c r="K594">
        <f>_xlfn.XLOOKUP($A594,ALGLIB_SSA_XAUUSD!$AA$2:$AA$2401,ALGLIB_SSA_XAUUSD!$Q$2:$Q$2401,"",0)</f>
        <v/>
      </c>
      <c r="L594">
        <f>_xlfn.XLOOKUP($A594,ALGLIB_SSA_XAUUSD!$AA$2:$AA$2401,ALGLIB_SSA_XAUUSD!$R$2:$R$2401,"",0)</f>
        <v/>
      </c>
      <c r="M594">
        <f>_xlfn.XLOOKUP($A594,ALGLIB_SSA_XAUUSD!$AA$2:$AA$2401,ALGLIB_SSA_XAUUSD!$S$2:$S$2401,"",0)</f>
        <v/>
      </c>
      <c r="N594">
        <f>_xlfn.XLOOKUP($A594,ALGLIB_SSA_XAUUSD!$AA$2:$AA$2401,ALGLIB_SSA_XAUUSD!$T$2:$T$2401,"",0)</f>
        <v/>
      </c>
      <c r="O594">
        <f>_xlfn.XLOOKUP($A594,ALGLIB_SSA_XAUUSD!$AA$2:$AA$2401,ALGLIB_SSA_XAUUSD!$U$2:$U$2401,"",0)</f>
        <v/>
      </c>
      <c r="P594">
        <f>_xlfn.XLOOKUP($A594,ALGLIB_SSA_XAUUSD!$AA$2:$AA$2401,ALGLIB_SSA_XAUUSD!$V$2:$V$2401,"",0)</f>
        <v/>
      </c>
      <c r="S594">
        <f>A594</f>
        <v/>
      </c>
      <c r="T594">
        <f>J594</f>
        <v/>
      </c>
      <c r="U594">
        <f>K594</f>
        <v/>
      </c>
      <c r="V594" s="14">
        <f>IF($A594="","",MOD(ROW()-2,12)+1)</f>
        <v/>
      </c>
      <c r="W594">
        <f>L594</f>
        <v/>
      </c>
      <c r="X594" s="14">
        <f>IF(F594="","",F594)</f>
        <v/>
      </c>
      <c r="Y594" s="14">
        <f>IF(G594="","",G594)</f>
        <v/>
      </c>
      <c r="Z594">
        <f>M594</f>
        <v/>
      </c>
      <c r="AA594">
        <f>N594</f>
        <v/>
      </c>
      <c r="AB594" s="14">
        <f>IF(H594="","",H594)</f>
        <v/>
      </c>
      <c r="AC594">
        <f>O594</f>
        <v/>
      </c>
      <c r="AD594" s="14">
        <f>IF(I594="","",I594)</f>
        <v/>
      </c>
      <c r="AE594">
        <f>P594</f>
        <v/>
      </c>
      <c r="AH594">
        <f>IF(S594&lt;&gt;"",S594,AH593+900)</f>
        <v/>
      </c>
      <c r="AI594">
        <f>IF(T594&lt;&gt;"",T594,AI593)</f>
        <v/>
      </c>
      <c r="AJ594">
        <f>IF(U594&lt;&gt;"",U594,AJ593)</f>
        <v/>
      </c>
      <c r="AK594">
        <f>IF(W594&lt;&gt;"",W594,"")</f>
        <v/>
      </c>
      <c r="AL594" s="14">
        <f>IF(X594&lt;&gt;"",X594,"")</f>
        <v/>
      </c>
      <c r="AM594" s="14">
        <f>IF(Y594&lt;&gt;"",Y594,"")</f>
        <v/>
      </c>
      <c r="AN594" s="14">
        <f>IF(OR(AL594="",AM594=""),"",AL594-AM594)</f>
        <v/>
      </c>
      <c r="AO594">
        <f>IF(AN594="","",IF(AN594&gt;0,"Bullish","Bearish"))</f>
        <v/>
      </c>
      <c r="AP594">
        <f>IF(AO594="",AP593,AO594)</f>
        <v/>
      </c>
      <c r="AQ594" s="14">
        <f>IF(AB594&lt;&gt;"",AB594,"")</f>
        <v/>
      </c>
      <c r="AR594" s="14">
        <f>IF(AD594&lt;&gt;"",AD594,"")</f>
        <v/>
      </c>
      <c r="AS594">
        <f>IF(AS593+1=13,1,AS593+1)</f>
        <v/>
      </c>
      <c r="AT594">
        <f>IFERROR(IF(SLOPE($AQ$578:$AQ$589,$AS$578:$AS$589)&gt;0,MIN(3,ABS(SLOPE($AQ$578:$AQ$589,$AS$578:$AS$589))),IF(SLOPE($AQ$578:$AQ$589,$AS$578:$AS$589)&lt;-0.5,-0.5,0)),0)</f>
        <v/>
      </c>
      <c r="AU594">
        <f>IFERROR(IF(SLOPE($AR$578:$AR$589,$AS$578:$AS$589)&lt;0,MAX(-3,-ABS(SLOPE($AR$578:$AR$589,$AS$578:$AS$589))),IF(SLOPE($AR$578:$AR$589,$AS$578:$AS$589)&gt;0.5,0.5,0)),0)</f>
        <v/>
      </c>
      <c r="AV594">
        <f>($AQ$590+(AT594*(AS594-1)))</f>
        <v/>
      </c>
      <c r="AW594">
        <f>($AR$590+(AU594*(AS594-1)))</f>
        <v/>
      </c>
      <c r="AX594">
        <f>IF(AT594&gt;0,AV594+AT594,AV594)</f>
        <v/>
      </c>
      <c r="AY594">
        <f>IF(AU594&lt;0,AW594+AU594,AW594)</f>
        <v/>
      </c>
      <c r="BA594" s="14">
        <f>IFERROR(AX594-AQ594,"")</f>
        <v/>
      </c>
      <c r="BB594" s="14">
        <f>IFERROR(AY594-AR594,"")</f>
        <v/>
      </c>
      <c r="BD594">
        <f>AH594</f>
        <v/>
      </c>
      <c r="BE594">
        <f>AI594</f>
        <v/>
      </c>
      <c r="BF594">
        <f>AJ594</f>
        <v/>
      </c>
      <c r="BG594" s="14">
        <f>L594</f>
        <v/>
      </c>
      <c r="BH594" s="14">
        <f>IF(X594="","",X594)</f>
        <v/>
      </c>
      <c r="BI594" s="14">
        <f>IF(Y594="","",Y594)</f>
        <v/>
      </c>
      <c r="BJ594">
        <f>Z594</f>
        <v/>
      </c>
      <c r="BK594">
        <f>AA594</f>
        <v/>
      </c>
      <c r="BL594">
        <f>IFERROR(AX594,"")</f>
        <v/>
      </c>
      <c r="BM594">
        <f>IFERROR(AY594,"")</f>
        <v/>
      </c>
    </row>
    <row r="595" ht="14.25" customHeight="1">
      <c r="A595">
        <f>ALGLIB_SSA_XAUUSD!AA595</f>
        <v/>
      </c>
      <c r="B595">
        <f>IF($A595="","",INDEX(ALGLIB_SSA_XAUUSD!$B$2:$B$2401,MATCH($A595,ALGLIB_SSA_XAUUSD!$A$2:$A$2401,1)))</f>
        <v/>
      </c>
      <c r="C595">
        <f>IF($A595="","",INDEX(ALGLIB_SSA_XAUUSD!$C$2:$C$2401,MATCH($A595,ALGLIB_SSA_XAUUSD!$A$2:$A$2401,1)))</f>
        <v/>
      </c>
      <c r="D595" s="14">
        <f>IF($A595="","",INT((ROW()-2)/12)+1)</f>
        <v/>
      </c>
      <c r="E595" s="14">
        <f>IF(AND(E602&lt;&gt;"",D602=D590+1),E590+(E602-E590)*5/12,"")</f>
        <v/>
      </c>
      <c r="F595" s="14">
        <f>IF(AND(F602&lt;&gt;"",D602=D590+1),F590+(F602-F590)*5/12,"")</f>
        <v/>
      </c>
      <c r="G595" s="14">
        <f>IF(AND(G602&lt;&gt;"",D602=D590+1),G590+(G602-G590)*5/12,"")</f>
        <v/>
      </c>
      <c r="H595" s="14">
        <f>IF(AND(H602&lt;&gt;"",D602=D590+1),H590+(H602-H590)*5/12,"")</f>
        <v/>
      </c>
      <c r="I595" s="14">
        <f>IF(AND(L602&lt;&gt;"",D602=D590+1),I590+(I602-I590)*5/12,"")</f>
        <v/>
      </c>
      <c r="J595">
        <f>_xlfn.XLOOKUP($A595,ALGLIB_SSA_XAUUSD!$AA$2:$AA$2401,ALGLIB_SSA_XAUUSD!$P$2:$P$2401,"",0)</f>
        <v/>
      </c>
      <c r="K595">
        <f>_xlfn.XLOOKUP($A595,ALGLIB_SSA_XAUUSD!$AA$2:$AA$2401,ALGLIB_SSA_XAUUSD!$Q$2:$Q$2401,"",0)</f>
        <v/>
      </c>
      <c r="L595">
        <f>_xlfn.XLOOKUP($A595,ALGLIB_SSA_XAUUSD!$AA$2:$AA$2401,ALGLIB_SSA_XAUUSD!$R$2:$R$2401,"",0)</f>
        <v/>
      </c>
      <c r="M595">
        <f>_xlfn.XLOOKUP($A595,ALGLIB_SSA_XAUUSD!$AA$2:$AA$2401,ALGLIB_SSA_XAUUSD!$S$2:$S$2401,"",0)</f>
        <v/>
      </c>
      <c r="N595">
        <f>_xlfn.XLOOKUP($A595,ALGLIB_SSA_XAUUSD!$AA$2:$AA$2401,ALGLIB_SSA_XAUUSD!$T$2:$T$2401,"",0)</f>
        <v/>
      </c>
      <c r="O595">
        <f>_xlfn.XLOOKUP($A595,ALGLIB_SSA_XAUUSD!$AA$2:$AA$2401,ALGLIB_SSA_XAUUSD!$U$2:$U$2401,"",0)</f>
        <v/>
      </c>
      <c r="P595">
        <f>_xlfn.XLOOKUP($A595,ALGLIB_SSA_XAUUSD!$AA$2:$AA$2401,ALGLIB_SSA_XAUUSD!$V$2:$V$2401,"",0)</f>
        <v/>
      </c>
      <c r="S595">
        <f>A595</f>
        <v/>
      </c>
      <c r="T595">
        <f>J595</f>
        <v/>
      </c>
      <c r="U595">
        <f>K595</f>
        <v/>
      </c>
      <c r="V595" s="14">
        <f>IF($A595="","",MOD(ROW()-2,12)+1)</f>
        <v/>
      </c>
      <c r="W595">
        <f>L595</f>
        <v/>
      </c>
      <c r="X595" s="14">
        <f>IF(F595="","",F595)</f>
        <v/>
      </c>
      <c r="Y595" s="14">
        <f>IF(G595="","",G595)</f>
        <v/>
      </c>
      <c r="Z595">
        <f>M595</f>
        <v/>
      </c>
      <c r="AA595">
        <f>N595</f>
        <v/>
      </c>
      <c r="AB595" s="14">
        <f>IF(H595="","",H595)</f>
        <v/>
      </c>
      <c r="AC595">
        <f>O595</f>
        <v/>
      </c>
      <c r="AD595" s="14">
        <f>IF(I595="","",I595)</f>
        <v/>
      </c>
      <c r="AE595">
        <f>P595</f>
        <v/>
      </c>
      <c r="AH595">
        <f>IF(S595&lt;&gt;"",S595,AH594+900)</f>
        <v/>
      </c>
      <c r="AI595">
        <f>IF(T595&lt;&gt;"",T595,AI594)</f>
        <v/>
      </c>
      <c r="AJ595">
        <f>IF(U595&lt;&gt;"",U595,AJ594)</f>
        <v/>
      </c>
      <c r="AK595">
        <f>IF(W595&lt;&gt;"",W595,"")</f>
        <v/>
      </c>
      <c r="AL595" s="14">
        <f>IF(X595&lt;&gt;"",X595,"")</f>
        <v/>
      </c>
      <c r="AM595" s="14">
        <f>IF(Y595&lt;&gt;"",Y595,"")</f>
        <v/>
      </c>
      <c r="AN595" s="14">
        <f>IF(OR(AL595="",AM595=""),"",AL595-AM595)</f>
        <v/>
      </c>
      <c r="AO595">
        <f>IF(AN595="","",IF(AN595&gt;0,"Bullish","Bearish"))</f>
        <v/>
      </c>
      <c r="AP595">
        <f>IF(AO595="",AP594,AO595)</f>
        <v/>
      </c>
      <c r="AQ595" s="14">
        <f>IF(AB595&lt;&gt;"",AB595,"")</f>
        <v/>
      </c>
      <c r="AR595" s="14">
        <f>IF(AD595&lt;&gt;"",AD595,"")</f>
        <v/>
      </c>
      <c r="AS595">
        <f>IF(AS594+1=13,1,AS594+1)</f>
        <v/>
      </c>
      <c r="AT595">
        <f>IFERROR(IF(SLOPE($AQ$578:$AQ$589,$AS$578:$AS$589)&gt;0,MIN(3,ABS(SLOPE($AQ$578:$AQ$589,$AS$578:$AS$589))),IF(SLOPE($AQ$578:$AQ$589,$AS$578:$AS$589)&lt;-0.5,-0.5,0)),0)</f>
        <v/>
      </c>
      <c r="AU595">
        <f>IFERROR(IF(SLOPE($AR$578:$AR$589,$AS$578:$AS$589)&lt;0,MAX(-3,-ABS(SLOPE($AR$578:$AR$589,$AS$578:$AS$589))),IF(SLOPE($AR$578:$AR$589,$AS$578:$AS$589)&gt;0.5,0.5,0)),0)</f>
        <v/>
      </c>
      <c r="AV595">
        <f>($AQ$590+(AT595*(AS595-1)))</f>
        <v/>
      </c>
      <c r="AW595">
        <f>($AR$590+(AU595*(AS595-1)))</f>
        <v/>
      </c>
      <c r="AX595">
        <f>IF(AT595&gt;0,AV595+AT595,AV595)</f>
        <v/>
      </c>
      <c r="AY595">
        <f>IF(AU595&lt;0,AW595+AU595,AW595)</f>
        <v/>
      </c>
      <c r="BA595" s="14">
        <f>IFERROR(AX595-AQ595,"")</f>
        <v/>
      </c>
      <c r="BB595" s="14">
        <f>IFERROR(AY595-AR595,"")</f>
        <v/>
      </c>
      <c r="BD595">
        <f>AH595</f>
        <v/>
      </c>
      <c r="BE595">
        <f>AI595</f>
        <v/>
      </c>
      <c r="BF595">
        <f>AJ595</f>
        <v/>
      </c>
      <c r="BG595" s="14">
        <f>L595</f>
        <v/>
      </c>
      <c r="BH595" s="14">
        <f>IF(X595="","",X595)</f>
        <v/>
      </c>
      <c r="BI595" s="14">
        <f>IF(Y595="","",Y595)</f>
        <v/>
      </c>
      <c r="BJ595">
        <f>Z595</f>
        <v/>
      </c>
      <c r="BK595">
        <f>AA595</f>
        <v/>
      </c>
      <c r="BL595">
        <f>IFERROR(AX595,"")</f>
        <v/>
      </c>
      <c r="BM595">
        <f>IFERROR(AY595,"")</f>
        <v/>
      </c>
    </row>
    <row r="596" ht="14.25" customHeight="1">
      <c r="A596">
        <f>ALGLIB_SSA_XAUUSD!AA596</f>
        <v/>
      </c>
      <c r="B596">
        <f>IF($A596="","",INDEX(ALGLIB_SSA_XAUUSD!$B$2:$B$2401,MATCH($A596,ALGLIB_SSA_XAUUSD!$A$2:$A$2401,1)))</f>
        <v/>
      </c>
      <c r="C596">
        <f>IF($A596="","",INDEX(ALGLIB_SSA_XAUUSD!$C$2:$C$2401,MATCH($A596,ALGLIB_SSA_XAUUSD!$A$2:$A$2401,1)))</f>
        <v/>
      </c>
      <c r="D596" s="14">
        <f>IF($A596="","",INT((ROW()-2)/12)+1)</f>
        <v/>
      </c>
      <c r="E596" s="14">
        <f>IF(AND(E602&lt;&gt;"",D602=D590+1),E590+(E602-E590)*6/12,"")</f>
        <v/>
      </c>
      <c r="F596" s="14">
        <f>IF(AND(F602&lt;&gt;"",D602=D590+1),F590+(F602-F590)*6/12,"")</f>
        <v/>
      </c>
      <c r="G596" s="14">
        <f>IF(AND(G602&lt;&gt;"",D602=D590+1),G590+(G602-G590)*6/12,"")</f>
        <v/>
      </c>
      <c r="H596" s="14">
        <f>IF(AND(H602&lt;&gt;"",D602=D590+1),H590+(H602-H590)*6/12,"")</f>
        <v/>
      </c>
      <c r="I596" s="14">
        <f>IF(AND(L602&lt;&gt;"",D602=D590+1),I590+(I602-I590)*6/12,"")</f>
        <v/>
      </c>
      <c r="J596">
        <f>_xlfn.XLOOKUP($A596,ALGLIB_SSA_XAUUSD!$AA$2:$AA$2401,ALGLIB_SSA_XAUUSD!$P$2:$P$2401,"",0)</f>
        <v/>
      </c>
      <c r="K596">
        <f>_xlfn.XLOOKUP($A596,ALGLIB_SSA_XAUUSD!$AA$2:$AA$2401,ALGLIB_SSA_XAUUSD!$Q$2:$Q$2401,"",0)</f>
        <v/>
      </c>
      <c r="L596">
        <f>_xlfn.XLOOKUP($A596,ALGLIB_SSA_XAUUSD!$AA$2:$AA$2401,ALGLIB_SSA_XAUUSD!$R$2:$R$2401,"",0)</f>
        <v/>
      </c>
      <c r="M596">
        <f>_xlfn.XLOOKUP($A596,ALGLIB_SSA_XAUUSD!$AA$2:$AA$2401,ALGLIB_SSA_XAUUSD!$S$2:$S$2401,"",0)</f>
        <v/>
      </c>
      <c r="N596">
        <f>_xlfn.XLOOKUP($A596,ALGLIB_SSA_XAUUSD!$AA$2:$AA$2401,ALGLIB_SSA_XAUUSD!$T$2:$T$2401,"",0)</f>
        <v/>
      </c>
      <c r="O596">
        <f>_xlfn.XLOOKUP($A596,ALGLIB_SSA_XAUUSD!$AA$2:$AA$2401,ALGLIB_SSA_XAUUSD!$U$2:$U$2401,"",0)</f>
        <v/>
      </c>
      <c r="P596">
        <f>_xlfn.XLOOKUP($A596,ALGLIB_SSA_XAUUSD!$AA$2:$AA$2401,ALGLIB_SSA_XAUUSD!$V$2:$V$2401,"",0)</f>
        <v/>
      </c>
      <c r="S596">
        <f>A596</f>
        <v/>
      </c>
      <c r="T596">
        <f>J596</f>
        <v/>
      </c>
      <c r="U596">
        <f>K596</f>
        <v/>
      </c>
      <c r="V596" s="14">
        <f>IF($A596="","",MOD(ROW()-2,12)+1)</f>
        <v/>
      </c>
      <c r="W596">
        <f>L596</f>
        <v/>
      </c>
      <c r="X596" s="14">
        <f>IF(F596="","",F596)</f>
        <v/>
      </c>
      <c r="Y596" s="14">
        <f>IF(G596="","",G596)</f>
        <v/>
      </c>
      <c r="Z596">
        <f>M596</f>
        <v/>
      </c>
      <c r="AA596">
        <f>N596</f>
        <v/>
      </c>
      <c r="AB596" s="14">
        <f>IF(H596="","",H596)</f>
        <v/>
      </c>
      <c r="AC596">
        <f>O596</f>
        <v/>
      </c>
      <c r="AD596" s="14">
        <f>IF(I596="","",I596)</f>
        <v/>
      </c>
      <c r="AE596">
        <f>P596</f>
        <v/>
      </c>
      <c r="AH596">
        <f>IF(S596&lt;&gt;"",S596,AH595+900)</f>
        <v/>
      </c>
      <c r="AI596">
        <f>IF(T596&lt;&gt;"",T596,AI595)</f>
        <v/>
      </c>
      <c r="AJ596">
        <f>IF(U596&lt;&gt;"",U596,AJ595)</f>
        <v/>
      </c>
      <c r="AK596">
        <f>IF(W596&lt;&gt;"",W596,"")</f>
        <v/>
      </c>
      <c r="AL596" s="14">
        <f>IF(X596&lt;&gt;"",X596,"")</f>
        <v/>
      </c>
      <c r="AM596" s="14">
        <f>IF(Y596&lt;&gt;"",Y596,"")</f>
        <v/>
      </c>
      <c r="AN596" s="14">
        <f>IF(OR(AL596="",AM596=""),"",AL596-AM596)</f>
        <v/>
      </c>
      <c r="AO596">
        <f>IF(AN596="","",IF(AN596&gt;0,"Bullish","Bearish"))</f>
        <v/>
      </c>
      <c r="AP596">
        <f>IF(AO596="",AP595,AO596)</f>
        <v/>
      </c>
      <c r="AQ596" s="14">
        <f>IF(AB596&lt;&gt;"",AB596,"")</f>
        <v/>
      </c>
      <c r="AR596" s="14">
        <f>IF(AD596&lt;&gt;"",AD596,"")</f>
        <v/>
      </c>
      <c r="AS596">
        <f>IF(AS595+1=13,1,AS595+1)</f>
        <v/>
      </c>
      <c r="AT596">
        <f>IFERROR(IF(SLOPE($AQ$578:$AQ$589,$AS$578:$AS$589)&gt;0,MIN(3,ABS(SLOPE($AQ$578:$AQ$589,$AS$578:$AS$589))),IF(SLOPE($AQ$578:$AQ$589,$AS$578:$AS$589)&lt;-0.5,-0.5,0)),0)</f>
        <v/>
      </c>
      <c r="AU596">
        <f>IFERROR(IF(SLOPE($AR$578:$AR$589,$AS$578:$AS$589)&lt;0,MAX(-3,-ABS(SLOPE($AR$578:$AR$589,$AS$578:$AS$589))),IF(SLOPE($AR$578:$AR$589,$AS$578:$AS$589)&gt;0.5,0.5,0)),0)</f>
        <v/>
      </c>
      <c r="AV596">
        <f>($AQ$590+(AT596*(AS596-1)))</f>
        <v/>
      </c>
      <c r="AW596">
        <f>($AR$590+(AU596*(AS596-1)))</f>
        <v/>
      </c>
      <c r="AX596">
        <f>IF(AT596&gt;0,AV596+AT596,AV596)</f>
        <v/>
      </c>
      <c r="AY596">
        <f>IF(AU596&lt;0,AW596+AU596,AW596)</f>
        <v/>
      </c>
      <c r="BA596" s="14">
        <f>IFERROR(AX596-AQ596,"")</f>
        <v/>
      </c>
      <c r="BB596" s="14">
        <f>IFERROR(AY596-AR596,"")</f>
        <v/>
      </c>
      <c r="BD596">
        <f>AH596</f>
        <v/>
      </c>
      <c r="BE596">
        <f>AI596</f>
        <v/>
      </c>
      <c r="BF596">
        <f>AJ596</f>
        <v/>
      </c>
      <c r="BG596" s="14">
        <f>L596</f>
        <v/>
      </c>
      <c r="BH596" s="14">
        <f>IF(X596="","",X596)</f>
        <v/>
      </c>
      <c r="BI596" s="14">
        <f>IF(Y596="","",Y596)</f>
        <v/>
      </c>
      <c r="BJ596">
        <f>Z596</f>
        <v/>
      </c>
      <c r="BK596">
        <f>AA596</f>
        <v/>
      </c>
      <c r="BL596">
        <f>IFERROR(AX596,"")</f>
        <v/>
      </c>
      <c r="BM596">
        <f>IFERROR(AY596,"")</f>
        <v/>
      </c>
    </row>
    <row r="597" ht="14.25" customHeight="1">
      <c r="A597">
        <f>ALGLIB_SSA_XAUUSD!AA597</f>
        <v/>
      </c>
      <c r="B597">
        <f>IF($A597="","",INDEX(ALGLIB_SSA_XAUUSD!$B$2:$B$2401,MATCH($A597,ALGLIB_SSA_XAUUSD!$A$2:$A$2401,1)))</f>
        <v/>
      </c>
      <c r="C597">
        <f>IF($A597="","",INDEX(ALGLIB_SSA_XAUUSD!$C$2:$C$2401,MATCH($A597,ALGLIB_SSA_XAUUSD!$A$2:$A$2401,1)))</f>
        <v/>
      </c>
      <c r="D597" s="14">
        <f>IF($A597="","",INT((ROW()-2)/12)+1)</f>
        <v/>
      </c>
      <c r="E597" s="14">
        <f>IF(AND(E602&lt;&gt;"",D602=D590+1),E590+(E602-E590)*7/12,"")</f>
        <v/>
      </c>
      <c r="F597" s="14">
        <f>IF(AND(F602&lt;&gt;"",D602=D590+1),F590+(F602-F590)*7/12,"")</f>
        <v/>
      </c>
      <c r="G597" s="14">
        <f>IF(AND(G602&lt;&gt;"",D602=D590+1),G590+(G602-G590)*7/12,"")</f>
        <v/>
      </c>
      <c r="H597" s="14">
        <f>IF(AND(H602&lt;&gt;"",D602=D590+1),H590+(H602-H590)*7/12,"")</f>
        <v/>
      </c>
      <c r="I597" s="14">
        <f>IF(AND(L602&lt;&gt;"",D602=D590+1),I590+(I602-I590)*7/12,"")</f>
        <v/>
      </c>
      <c r="J597">
        <f>_xlfn.XLOOKUP($A597,ALGLIB_SSA_XAUUSD!$AA$2:$AA$2401,ALGLIB_SSA_XAUUSD!$P$2:$P$2401,"",0)</f>
        <v/>
      </c>
      <c r="K597">
        <f>_xlfn.XLOOKUP($A597,ALGLIB_SSA_XAUUSD!$AA$2:$AA$2401,ALGLIB_SSA_XAUUSD!$Q$2:$Q$2401,"",0)</f>
        <v/>
      </c>
      <c r="L597">
        <f>_xlfn.XLOOKUP($A597,ALGLIB_SSA_XAUUSD!$AA$2:$AA$2401,ALGLIB_SSA_XAUUSD!$R$2:$R$2401,"",0)</f>
        <v/>
      </c>
      <c r="M597">
        <f>_xlfn.XLOOKUP($A597,ALGLIB_SSA_XAUUSD!$AA$2:$AA$2401,ALGLIB_SSA_XAUUSD!$S$2:$S$2401,"",0)</f>
        <v/>
      </c>
      <c r="N597">
        <f>_xlfn.XLOOKUP($A597,ALGLIB_SSA_XAUUSD!$AA$2:$AA$2401,ALGLIB_SSA_XAUUSD!$T$2:$T$2401,"",0)</f>
        <v/>
      </c>
      <c r="O597">
        <f>_xlfn.XLOOKUP($A597,ALGLIB_SSA_XAUUSD!$AA$2:$AA$2401,ALGLIB_SSA_XAUUSD!$U$2:$U$2401,"",0)</f>
        <v/>
      </c>
      <c r="P597">
        <f>_xlfn.XLOOKUP($A597,ALGLIB_SSA_XAUUSD!$AA$2:$AA$2401,ALGLIB_SSA_XAUUSD!$V$2:$V$2401,"",0)</f>
        <v/>
      </c>
      <c r="S597">
        <f>A597</f>
        <v/>
      </c>
      <c r="T597">
        <f>J597</f>
        <v/>
      </c>
      <c r="U597">
        <f>K597</f>
        <v/>
      </c>
      <c r="V597" s="14">
        <f>IF($A597="","",MOD(ROW()-2,12)+1)</f>
        <v/>
      </c>
      <c r="W597">
        <f>L597</f>
        <v/>
      </c>
      <c r="X597" s="14">
        <f>IF(F597="","",F597)</f>
        <v/>
      </c>
      <c r="Y597" s="14">
        <f>IF(G597="","",G597)</f>
        <v/>
      </c>
      <c r="Z597">
        <f>M597</f>
        <v/>
      </c>
      <c r="AA597">
        <f>N597</f>
        <v/>
      </c>
      <c r="AB597" s="14">
        <f>IF(H597="","",H597)</f>
        <v/>
      </c>
      <c r="AC597">
        <f>O597</f>
        <v/>
      </c>
      <c r="AD597" s="14">
        <f>IF(I597="","",I597)</f>
        <v/>
      </c>
      <c r="AE597">
        <f>P597</f>
        <v/>
      </c>
      <c r="AH597">
        <f>IF(S597&lt;&gt;"",S597,AH596+900)</f>
        <v/>
      </c>
      <c r="AI597">
        <f>IF(T597&lt;&gt;"",T597,AI596)</f>
        <v/>
      </c>
      <c r="AJ597">
        <f>IF(U597&lt;&gt;"",U597,AJ596)</f>
        <v/>
      </c>
      <c r="AK597">
        <f>IF(W597&lt;&gt;"",W597,"")</f>
        <v/>
      </c>
      <c r="AL597" s="14">
        <f>IF(X597&lt;&gt;"",X597,"")</f>
        <v/>
      </c>
      <c r="AM597" s="14">
        <f>IF(Y597&lt;&gt;"",Y597,"")</f>
        <v/>
      </c>
      <c r="AN597" s="14">
        <f>IF(OR(AL597="",AM597=""),"",AL597-AM597)</f>
        <v/>
      </c>
      <c r="AO597">
        <f>IF(AN597="","",IF(AN597&gt;0,"Bullish","Bearish"))</f>
        <v/>
      </c>
      <c r="AP597">
        <f>IF(AO597="",AP596,AO597)</f>
        <v/>
      </c>
      <c r="AQ597" s="14">
        <f>IF(AB597&lt;&gt;"",AB597,"")</f>
        <v/>
      </c>
      <c r="AR597" s="14">
        <f>IF(AD597&lt;&gt;"",AD597,"")</f>
        <v/>
      </c>
      <c r="AS597">
        <f>IF(AS596+1=13,1,AS596+1)</f>
        <v/>
      </c>
      <c r="AT597">
        <f>IFERROR(IF(SLOPE($AQ$578:$AQ$589,$AS$578:$AS$589)&gt;0,MIN(3,ABS(SLOPE($AQ$578:$AQ$589,$AS$578:$AS$589))),IF(SLOPE($AQ$578:$AQ$589,$AS$578:$AS$589)&lt;-0.5,-0.5,0)),0)</f>
        <v/>
      </c>
      <c r="AU597">
        <f>IFERROR(IF(SLOPE($AR$578:$AR$589,$AS$578:$AS$589)&lt;0,MAX(-3,-ABS(SLOPE($AR$578:$AR$589,$AS$578:$AS$589))),IF(SLOPE($AR$578:$AR$589,$AS$578:$AS$589)&gt;0.5,0.5,0)),0)</f>
        <v/>
      </c>
      <c r="AV597">
        <f>($AQ$590+(AT597*(AS597-1)))</f>
        <v/>
      </c>
      <c r="AW597">
        <f>($AR$590+(AU597*(AS597-1)))</f>
        <v/>
      </c>
      <c r="AX597">
        <f>IF(AT597&gt;0,AV597+AT597,AV597)</f>
        <v/>
      </c>
      <c r="AY597">
        <f>IF(AU597&lt;0,AW597+AU597,AW597)</f>
        <v/>
      </c>
      <c r="BA597" s="14">
        <f>IFERROR(AX597-AQ597,"")</f>
        <v/>
      </c>
      <c r="BB597" s="14">
        <f>IFERROR(AY597-AR597,"")</f>
        <v/>
      </c>
      <c r="BD597">
        <f>AH597</f>
        <v/>
      </c>
      <c r="BE597">
        <f>AI597</f>
        <v/>
      </c>
      <c r="BF597">
        <f>AJ597</f>
        <v/>
      </c>
      <c r="BG597" s="14">
        <f>L597</f>
        <v/>
      </c>
      <c r="BH597" s="14">
        <f>IF(X597="","",X597)</f>
        <v/>
      </c>
      <c r="BI597" s="14">
        <f>IF(Y597="","",Y597)</f>
        <v/>
      </c>
      <c r="BJ597">
        <f>Z597</f>
        <v/>
      </c>
      <c r="BK597">
        <f>AA597</f>
        <v/>
      </c>
      <c r="BL597">
        <f>IFERROR(AX597,"")</f>
        <v/>
      </c>
      <c r="BM597">
        <f>IFERROR(AY597,"")</f>
        <v/>
      </c>
    </row>
    <row r="598" ht="14.25" customHeight="1">
      <c r="A598">
        <f>ALGLIB_SSA_XAUUSD!AA598</f>
        <v/>
      </c>
      <c r="B598">
        <f>IF($A598="","",INDEX(ALGLIB_SSA_XAUUSD!$B$2:$B$2401,MATCH($A598,ALGLIB_SSA_XAUUSD!$A$2:$A$2401,1)))</f>
        <v/>
      </c>
      <c r="C598">
        <f>IF($A598="","",INDEX(ALGLIB_SSA_XAUUSD!$C$2:$C$2401,MATCH($A598,ALGLIB_SSA_XAUUSD!$A$2:$A$2401,1)))</f>
        <v/>
      </c>
      <c r="D598" s="14">
        <f>IF($A598="","",INT((ROW()-2)/12)+1)</f>
        <v/>
      </c>
      <c r="E598" s="14">
        <f>IF(AND(E602&lt;&gt;"",D602=D590+1),E590+(E602-E590)*8/12,"")</f>
        <v/>
      </c>
      <c r="F598" s="14">
        <f>IF(AND(F602&lt;&gt;"",D602=D590+1),F590+(F602-F590)*8/12,"")</f>
        <v/>
      </c>
      <c r="G598" s="14">
        <f>IF(AND(G602&lt;&gt;"",D602=D590+1),G590+(G602-G590)*8/12,"")</f>
        <v/>
      </c>
      <c r="H598" s="14">
        <f>IF(AND(H602&lt;&gt;"",D602=D590+1),H590+(H602-H590)*8/12,"")</f>
        <v/>
      </c>
      <c r="I598" s="14">
        <f>IF(AND(L602&lt;&gt;"",D602=D590+1),I590+(I602-I590)*8/12,"")</f>
        <v/>
      </c>
      <c r="J598">
        <f>_xlfn.XLOOKUP($A598,ALGLIB_SSA_XAUUSD!$AA$2:$AA$2401,ALGLIB_SSA_XAUUSD!$P$2:$P$2401,"",0)</f>
        <v/>
      </c>
      <c r="K598">
        <f>_xlfn.XLOOKUP($A598,ALGLIB_SSA_XAUUSD!$AA$2:$AA$2401,ALGLIB_SSA_XAUUSD!$Q$2:$Q$2401,"",0)</f>
        <v/>
      </c>
      <c r="L598">
        <f>_xlfn.XLOOKUP($A598,ALGLIB_SSA_XAUUSD!$AA$2:$AA$2401,ALGLIB_SSA_XAUUSD!$R$2:$R$2401,"",0)</f>
        <v/>
      </c>
      <c r="M598">
        <f>_xlfn.XLOOKUP($A598,ALGLIB_SSA_XAUUSD!$AA$2:$AA$2401,ALGLIB_SSA_XAUUSD!$S$2:$S$2401,"",0)</f>
        <v/>
      </c>
      <c r="N598">
        <f>_xlfn.XLOOKUP($A598,ALGLIB_SSA_XAUUSD!$AA$2:$AA$2401,ALGLIB_SSA_XAUUSD!$T$2:$T$2401,"",0)</f>
        <v/>
      </c>
      <c r="O598">
        <f>_xlfn.XLOOKUP($A598,ALGLIB_SSA_XAUUSD!$AA$2:$AA$2401,ALGLIB_SSA_XAUUSD!$U$2:$U$2401,"",0)</f>
        <v/>
      </c>
      <c r="P598">
        <f>_xlfn.XLOOKUP($A598,ALGLIB_SSA_XAUUSD!$AA$2:$AA$2401,ALGLIB_SSA_XAUUSD!$V$2:$V$2401,"",0)</f>
        <v/>
      </c>
      <c r="S598">
        <f>A598</f>
        <v/>
      </c>
      <c r="T598">
        <f>J598</f>
        <v/>
      </c>
      <c r="U598">
        <f>K598</f>
        <v/>
      </c>
      <c r="V598" s="14">
        <f>IF($A598="","",MOD(ROW()-2,12)+1)</f>
        <v/>
      </c>
      <c r="W598">
        <f>L598</f>
        <v/>
      </c>
      <c r="X598" s="14">
        <f>IF(F598="","",F598)</f>
        <v/>
      </c>
      <c r="Y598" s="14">
        <f>IF(G598="","",G598)</f>
        <v/>
      </c>
      <c r="Z598">
        <f>M598</f>
        <v/>
      </c>
      <c r="AA598">
        <f>N598</f>
        <v/>
      </c>
      <c r="AB598" s="14">
        <f>IF(H598="","",H598)</f>
        <v/>
      </c>
      <c r="AC598">
        <f>O598</f>
        <v/>
      </c>
      <c r="AD598" s="14">
        <f>IF(I598="","",I598)</f>
        <v/>
      </c>
      <c r="AE598">
        <f>P598</f>
        <v/>
      </c>
      <c r="AH598">
        <f>IF(S598&lt;&gt;"",S598,AH597+900)</f>
        <v/>
      </c>
      <c r="AI598">
        <f>IF(T598&lt;&gt;"",T598,AI597)</f>
        <v/>
      </c>
      <c r="AJ598">
        <f>IF(U598&lt;&gt;"",U598,AJ597)</f>
        <v/>
      </c>
      <c r="AK598">
        <f>IF(W598&lt;&gt;"",W598,"")</f>
        <v/>
      </c>
      <c r="AL598" s="14">
        <f>IF(X598&lt;&gt;"",X598,"")</f>
        <v/>
      </c>
      <c r="AM598" s="14">
        <f>IF(Y598&lt;&gt;"",Y598,"")</f>
        <v/>
      </c>
      <c r="AN598" s="14">
        <f>IF(OR(AL598="",AM598=""),"",AL598-AM598)</f>
        <v/>
      </c>
      <c r="AO598">
        <f>IF(AN598="","",IF(AN598&gt;0,"Bullish","Bearish"))</f>
        <v/>
      </c>
      <c r="AP598">
        <f>IF(AO598="",AP597,AO598)</f>
        <v/>
      </c>
      <c r="AQ598" s="14">
        <f>IF(AB598&lt;&gt;"",AB598,"")</f>
        <v/>
      </c>
      <c r="AR598" s="14">
        <f>IF(AD598&lt;&gt;"",AD598,"")</f>
        <v/>
      </c>
      <c r="AS598">
        <f>IF(AS597+1=13,1,AS597+1)</f>
        <v/>
      </c>
      <c r="AT598">
        <f>IFERROR(IF(SLOPE($AQ$578:$AQ$589,$AS$578:$AS$589)&gt;0,MIN(3,ABS(SLOPE($AQ$578:$AQ$589,$AS$578:$AS$589))),IF(SLOPE($AQ$578:$AQ$589,$AS$578:$AS$589)&lt;-0.5,-0.5,0)),0)</f>
        <v/>
      </c>
      <c r="AU598">
        <f>IFERROR(IF(SLOPE($AR$578:$AR$589,$AS$578:$AS$589)&lt;0,MAX(-3,-ABS(SLOPE($AR$578:$AR$589,$AS$578:$AS$589))),IF(SLOPE($AR$578:$AR$589,$AS$578:$AS$589)&gt;0.5,0.5,0)),0)</f>
        <v/>
      </c>
      <c r="AV598">
        <f>($AQ$590+(AT598*(AS598-1)))</f>
        <v/>
      </c>
      <c r="AW598">
        <f>($AR$590+(AU598*(AS598-1)))</f>
        <v/>
      </c>
      <c r="AX598">
        <f>IF(AT598&gt;0,AV598+AT598,AV598)</f>
        <v/>
      </c>
      <c r="AY598">
        <f>IF(AU598&lt;0,AW598+AU598,AW598)</f>
        <v/>
      </c>
      <c r="BA598" s="14">
        <f>IFERROR(AX598-AQ598,"")</f>
        <v/>
      </c>
      <c r="BB598" s="14">
        <f>IFERROR(AY598-AR598,"")</f>
        <v/>
      </c>
      <c r="BD598">
        <f>AH598</f>
        <v/>
      </c>
      <c r="BE598">
        <f>AI598</f>
        <v/>
      </c>
      <c r="BF598">
        <f>AJ598</f>
        <v/>
      </c>
      <c r="BG598" s="14">
        <f>L598</f>
        <v/>
      </c>
      <c r="BH598" s="14">
        <f>IF(X598="","",X598)</f>
        <v/>
      </c>
      <c r="BI598" s="14">
        <f>IF(Y598="","",Y598)</f>
        <v/>
      </c>
      <c r="BJ598">
        <f>Z598</f>
        <v/>
      </c>
      <c r="BK598">
        <f>AA598</f>
        <v/>
      </c>
      <c r="BL598">
        <f>IFERROR(AX598,"")</f>
        <v/>
      </c>
      <c r="BM598">
        <f>IFERROR(AY598,"")</f>
        <v/>
      </c>
    </row>
    <row r="599" ht="14.25" customHeight="1">
      <c r="A599">
        <f>ALGLIB_SSA_XAUUSD!AA599</f>
        <v/>
      </c>
      <c r="B599">
        <f>IF($A599="","",INDEX(ALGLIB_SSA_XAUUSD!$B$2:$B$2401,MATCH($A599,ALGLIB_SSA_XAUUSD!$A$2:$A$2401,1)))</f>
        <v/>
      </c>
      <c r="C599">
        <f>IF($A599="","",INDEX(ALGLIB_SSA_XAUUSD!$C$2:$C$2401,MATCH($A599,ALGLIB_SSA_XAUUSD!$A$2:$A$2401,1)))</f>
        <v/>
      </c>
      <c r="D599" s="14">
        <f>IF($A599="","",INT((ROW()-2)/12)+1)</f>
        <v/>
      </c>
      <c r="E599" s="14">
        <f>IF(AND(E602&lt;&gt;"",D602=D590+1),E590+(E602-E590)*9/12,"")</f>
        <v/>
      </c>
      <c r="F599" s="14">
        <f>IF(AND(F602&lt;&gt;"",D602=D590+1),F590+(F602-F590)*9/12,"")</f>
        <v/>
      </c>
      <c r="G599" s="14">
        <f>IF(AND(G602&lt;&gt;"",D602=D590+1),G590+(G602-G590)*9/12,"")</f>
        <v/>
      </c>
      <c r="H599" s="14">
        <f>IF(AND(H602&lt;&gt;"",D602=D590+1),H590+(H602-H590)*9/12,"")</f>
        <v/>
      </c>
      <c r="I599" s="14">
        <f>IF(AND(L602&lt;&gt;"",D602=D590+1),I590+(I602-I590)*9/12,"")</f>
        <v/>
      </c>
      <c r="J599">
        <f>_xlfn.XLOOKUP($A599,ALGLIB_SSA_XAUUSD!$AA$2:$AA$2401,ALGLIB_SSA_XAUUSD!$P$2:$P$2401,"",0)</f>
        <v/>
      </c>
      <c r="K599">
        <f>_xlfn.XLOOKUP($A599,ALGLIB_SSA_XAUUSD!$AA$2:$AA$2401,ALGLIB_SSA_XAUUSD!$Q$2:$Q$2401,"",0)</f>
        <v/>
      </c>
      <c r="L599">
        <f>_xlfn.XLOOKUP($A599,ALGLIB_SSA_XAUUSD!$AA$2:$AA$2401,ALGLIB_SSA_XAUUSD!$R$2:$R$2401,"",0)</f>
        <v/>
      </c>
      <c r="M599">
        <f>_xlfn.XLOOKUP($A599,ALGLIB_SSA_XAUUSD!$AA$2:$AA$2401,ALGLIB_SSA_XAUUSD!$S$2:$S$2401,"",0)</f>
        <v/>
      </c>
      <c r="N599">
        <f>_xlfn.XLOOKUP($A599,ALGLIB_SSA_XAUUSD!$AA$2:$AA$2401,ALGLIB_SSA_XAUUSD!$T$2:$T$2401,"",0)</f>
        <v/>
      </c>
      <c r="O599">
        <f>_xlfn.XLOOKUP($A599,ALGLIB_SSA_XAUUSD!$AA$2:$AA$2401,ALGLIB_SSA_XAUUSD!$U$2:$U$2401,"",0)</f>
        <v/>
      </c>
      <c r="P599">
        <f>_xlfn.XLOOKUP($A599,ALGLIB_SSA_XAUUSD!$AA$2:$AA$2401,ALGLIB_SSA_XAUUSD!$V$2:$V$2401,"",0)</f>
        <v/>
      </c>
      <c r="S599">
        <f>A599</f>
        <v/>
      </c>
      <c r="T599">
        <f>J599</f>
        <v/>
      </c>
      <c r="U599">
        <f>K599</f>
        <v/>
      </c>
      <c r="V599" s="14">
        <f>IF($A599="","",MOD(ROW()-2,12)+1)</f>
        <v/>
      </c>
      <c r="W599">
        <f>L599</f>
        <v/>
      </c>
      <c r="X599" s="14">
        <f>IF(F599="","",F599)</f>
        <v/>
      </c>
      <c r="Y599" s="14">
        <f>IF(G599="","",G599)</f>
        <v/>
      </c>
      <c r="Z599">
        <f>M599</f>
        <v/>
      </c>
      <c r="AA599">
        <f>N599</f>
        <v/>
      </c>
      <c r="AB599" s="14">
        <f>IF(H599="","",H599)</f>
        <v/>
      </c>
      <c r="AC599">
        <f>O599</f>
        <v/>
      </c>
      <c r="AD599" s="14">
        <f>IF(I599="","",I599)</f>
        <v/>
      </c>
      <c r="AE599">
        <f>P599</f>
        <v/>
      </c>
      <c r="AH599">
        <f>IF(S599&lt;&gt;"",S599,AH598+900)</f>
        <v/>
      </c>
      <c r="AI599">
        <f>IF(T599&lt;&gt;"",T599,AI598)</f>
        <v/>
      </c>
      <c r="AJ599">
        <f>IF(U599&lt;&gt;"",U599,AJ598)</f>
        <v/>
      </c>
      <c r="AK599">
        <f>IF(W599&lt;&gt;"",W599,"")</f>
        <v/>
      </c>
      <c r="AL599" s="14">
        <f>IF(X599&lt;&gt;"",X599,"")</f>
        <v/>
      </c>
      <c r="AM599" s="14">
        <f>IF(Y599&lt;&gt;"",Y599,"")</f>
        <v/>
      </c>
      <c r="AN599" s="14">
        <f>IF(OR(AL599="",AM599=""),"",AL599-AM599)</f>
        <v/>
      </c>
      <c r="AO599">
        <f>IF(AN599="","",IF(AN599&gt;0,"Bullish","Bearish"))</f>
        <v/>
      </c>
      <c r="AP599">
        <f>IF(AO599="",AP598,AO599)</f>
        <v/>
      </c>
      <c r="AQ599" s="14">
        <f>IF(AB599&lt;&gt;"",AB599,"")</f>
        <v/>
      </c>
      <c r="AR599" s="14">
        <f>IF(AD599&lt;&gt;"",AD599,"")</f>
        <v/>
      </c>
      <c r="AS599">
        <f>IF(AS598+1=13,1,AS598+1)</f>
        <v/>
      </c>
      <c r="AT599">
        <f>IFERROR(IF(SLOPE($AQ$578:$AQ$589,$AS$578:$AS$589)&gt;0,MIN(3,ABS(SLOPE($AQ$578:$AQ$589,$AS$578:$AS$589))),IF(SLOPE($AQ$578:$AQ$589,$AS$578:$AS$589)&lt;-0.5,-0.5,0)),0)</f>
        <v/>
      </c>
      <c r="AU599">
        <f>IFERROR(IF(SLOPE($AR$578:$AR$589,$AS$578:$AS$589)&lt;0,MAX(-3,-ABS(SLOPE($AR$578:$AR$589,$AS$578:$AS$589))),IF(SLOPE($AR$578:$AR$589,$AS$578:$AS$589)&gt;0.5,0.5,0)),0)</f>
        <v/>
      </c>
      <c r="AV599">
        <f>($AQ$590+(AT599*(AS599-1)))</f>
        <v/>
      </c>
      <c r="AW599">
        <f>($AR$590+(AU599*(AS599-1)))</f>
        <v/>
      </c>
      <c r="AX599">
        <f>IF(AT599&gt;0,AV599+AT599,AV599)</f>
        <v/>
      </c>
      <c r="AY599">
        <f>IF(AU599&lt;0,AW599+AU599,AW599)</f>
        <v/>
      </c>
      <c r="BA599" s="14">
        <f>IFERROR(AX599-AQ599,"")</f>
        <v/>
      </c>
      <c r="BB599" s="14">
        <f>IFERROR(AY599-AR599,"")</f>
        <v/>
      </c>
      <c r="BD599">
        <f>AH599</f>
        <v/>
      </c>
      <c r="BE599">
        <f>AI599</f>
        <v/>
      </c>
      <c r="BF599">
        <f>AJ599</f>
        <v/>
      </c>
      <c r="BG599" s="14">
        <f>L599</f>
        <v/>
      </c>
      <c r="BH599" s="14">
        <f>IF(X599="","",X599)</f>
        <v/>
      </c>
      <c r="BI599" s="14">
        <f>IF(Y599="","",Y599)</f>
        <v/>
      </c>
      <c r="BJ599">
        <f>Z599</f>
        <v/>
      </c>
      <c r="BK599">
        <f>AA599</f>
        <v/>
      </c>
      <c r="BL599">
        <f>IFERROR(AX599,"")</f>
        <v/>
      </c>
      <c r="BM599">
        <f>IFERROR(AY599,"")</f>
        <v/>
      </c>
    </row>
    <row r="600" ht="14.25" customHeight="1">
      <c r="A600">
        <f>ALGLIB_SSA_XAUUSD!AA600</f>
        <v/>
      </c>
      <c r="B600">
        <f>IF($A600="","",INDEX(ALGLIB_SSA_XAUUSD!$B$2:$B$2401,MATCH($A600,ALGLIB_SSA_XAUUSD!$A$2:$A$2401,1)))</f>
        <v/>
      </c>
      <c r="C600">
        <f>IF($A600="","",INDEX(ALGLIB_SSA_XAUUSD!$C$2:$C$2401,MATCH($A600,ALGLIB_SSA_XAUUSD!$A$2:$A$2401,1)))</f>
        <v/>
      </c>
      <c r="D600" s="14">
        <f>IF($A600="","",INT((ROW()-2)/12)+1)</f>
        <v/>
      </c>
      <c r="E600" s="14">
        <f>IF(AND(E602&lt;&gt;"",D602=D590+1),E590+(E602-E590)*10/12,"")</f>
        <v/>
      </c>
      <c r="F600" s="14">
        <f>IF(AND(F602&lt;&gt;"",D602=D590+1),F590+(F602-F590)*10/12,"")</f>
        <v/>
      </c>
      <c r="G600" s="14">
        <f>IF(AND(G602&lt;&gt;"",D602=D590+1),G590+(G602-G590)*10/12,"")</f>
        <v/>
      </c>
      <c r="H600" s="14">
        <f>IF(AND(H602&lt;&gt;"",D602=D590+1),H590+(H602-H590)*10/12,"")</f>
        <v/>
      </c>
      <c r="I600" s="14">
        <f>IF(AND(L602&lt;&gt;"",D602=D590+1),I590+(I602-I590)*10/12,"")</f>
        <v/>
      </c>
      <c r="J600">
        <f>_xlfn.XLOOKUP($A600,ALGLIB_SSA_XAUUSD!$AA$2:$AA$2401,ALGLIB_SSA_XAUUSD!$P$2:$P$2401,"",0)</f>
        <v/>
      </c>
      <c r="K600">
        <f>_xlfn.XLOOKUP($A600,ALGLIB_SSA_XAUUSD!$AA$2:$AA$2401,ALGLIB_SSA_XAUUSD!$Q$2:$Q$2401,"",0)</f>
        <v/>
      </c>
      <c r="L600">
        <f>_xlfn.XLOOKUP($A600,ALGLIB_SSA_XAUUSD!$AA$2:$AA$2401,ALGLIB_SSA_XAUUSD!$R$2:$R$2401,"",0)</f>
        <v/>
      </c>
      <c r="M600">
        <f>_xlfn.XLOOKUP($A600,ALGLIB_SSA_XAUUSD!$AA$2:$AA$2401,ALGLIB_SSA_XAUUSD!$S$2:$S$2401,"",0)</f>
        <v/>
      </c>
      <c r="N600">
        <f>_xlfn.XLOOKUP($A600,ALGLIB_SSA_XAUUSD!$AA$2:$AA$2401,ALGLIB_SSA_XAUUSD!$T$2:$T$2401,"",0)</f>
        <v/>
      </c>
      <c r="O600">
        <f>_xlfn.XLOOKUP($A600,ALGLIB_SSA_XAUUSD!$AA$2:$AA$2401,ALGLIB_SSA_XAUUSD!$U$2:$U$2401,"",0)</f>
        <v/>
      </c>
      <c r="P600">
        <f>_xlfn.XLOOKUP($A600,ALGLIB_SSA_XAUUSD!$AA$2:$AA$2401,ALGLIB_SSA_XAUUSD!$V$2:$V$2401,"",0)</f>
        <v/>
      </c>
      <c r="S600">
        <f>A600</f>
        <v/>
      </c>
      <c r="T600">
        <f>J600</f>
        <v/>
      </c>
      <c r="U600">
        <f>K600</f>
        <v/>
      </c>
      <c r="V600" s="14">
        <f>IF($A600="","",MOD(ROW()-2,12)+1)</f>
        <v/>
      </c>
      <c r="W600">
        <f>L600</f>
        <v/>
      </c>
      <c r="X600" s="14">
        <f>IF(F600="","",F600)</f>
        <v/>
      </c>
      <c r="Y600" s="14">
        <f>IF(G600="","",G600)</f>
        <v/>
      </c>
      <c r="Z600">
        <f>M600</f>
        <v/>
      </c>
      <c r="AA600">
        <f>N600</f>
        <v/>
      </c>
      <c r="AB600" s="14">
        <f>IF(H600="","",H600)</f>
        <v/>
      </c>
      <c r="AC600">
        <f>O600</f>
        <v/>
      </c>
      <c r="AD600" s="14">
        <f>IF(I600="","",I600)</f>
        <v/>
      </c>
      <c r="AE600">
        <f>P600</f>
        <v/>
      </c>
      <c r="AH600">
        <f>IF(S600&lt;&gt;"",S600,AH599+900)</f>
        <v/>
      </c>
      <c r="AI600">
        <f>IF(T600&lt;&gt;"",T600,AI599)</f>
        <v/>
      </c>
      <c r="AJ600">
        <f>IF(U600&lt;&gt;"",U600,AJ599)</f>
        <v/>
      </c>
      <c r="AK600">
        <f>IF(W600&lt;&gt;"",W600,"")</f>
        <v/>
      </c>
      <c r="AL600" s="14">
        <f>IF(X600&lt;&gt;"",X600,"")</f>
        <v/>
      </c>
      <c r="AM600" s="14">
        <f>IF(Y600&lt;&gt;"",Y600,"")</f>
        <v/>
      </c>
      <c r="AN600" s="14">
        <f>IF(OR(AL600="",AM600=""),"",AL600-AM600)</f>
        <v/>
      </c>
      <c r="AO600">
        <f>IF(AN600="","",IF(AN600&gt;0,"Bullish","Bearish"))</f>
        <v/>
      </c>
      <c r="AP600">
        <f>IF(AO600="",AP599,AO600)</f>
        <v/>
      </c>
      <c r="AQ600" s="14">
        <f>IF(AB600&lt;&gt;"",AB600,"")</f>
        <v/>
      </c>
      <c r="AR600" s="14">
        <f>IF(AD600&lt;&gt;"",AD600,"")</f>
        <v/>
      </c>
      <c r="AS600">
        <f>IF(AS599+1=13,1,AS599+1)</f>
        <v/>
      </c>
      <c r="AT600">
        <f>IFERROR(IF(SLOPE($AQ$578:$AQ$589,$AS$578:$AS$589)&gt;0,MIN(3,ABS(SLOPE($AQ$578:$AQ$589,$AS$578:$AS$589))),IF(SLOPE($AQ$578:$AQ$589,$AS$578:$AS$589)&lt;-0.5,-0.5,0)),0)</f>
        <v/>
      </c>
      <c r="AU600">
        <f>IFERROR(IF(SLOPE($AR$578:$AR$589,$AS$578:$AS$589)&lt;0,MAX(-3,-ABS(SLOPE($AR$578:$AR$589,$AS$578:$AS$589))),IF(SLOPE($AR$578:$AR$589,$AS$578:$AS$589)&gt;0.5,0.5,0)),0)</f>
        <v/>
      </c>
      <c r="AV600">
        <f>($AQ$590+(AT600*(AS600-1)))</f>
        <v/>
      </c>
      <c r="AW600">
        <f>($AR$590+(AU600*(AS600-1)))</f>
        <v/>
      </c>
      <c r="AX600">
        <f>IF(AT600&gt;0,AV600+AT600,AV600)</f>
        <v/>
      </c>
      <c r="AY600">
        <f>IF(AU600&lt;0,AW600+AU600,AW600)</f>
        <v/>
      </c>
      <c r="BA600" s="14">
        <f>IFERROR(AX600-AQ600,"")</f>
        <v/>
      </c>
      <c r="BB600" s="14">
        <f>IFERROR(AY600-AR600,"")</f>
        <v/>
      </c>
      <c r="BD600">
        <f>AH600</f>
        <v/>
      </c>
      <c r="BE600">
        <f>AI600</f>
        <v/>
      </c>
      <c r="BF600">
        <f>AJ600</f>
        <v/>
      </c>
      <c r="BG600" s="14">
        <f>L600</f>
        <v/>
      </c>
      <c r="BH600" s="14">
        <f>IF(X600="","",X600)</f>
        <v/>
      </c>
      <c r="BI600" s="14">
        <f>IF(Y600="","",Y600)</f>
        <v/>
      </c>
      <c r="BJ600">
        <f>Z600</f>
        <v/>
      </c>
      <c r="BK600">
        <f>AA600</f>
        <v/>
      </c>
      <c r="BL600">
        <f>IFERROR(AX600,"")</f>
        <v/>
      </c>
      <c r="BM600">
        <f>IFERROR(AY600,"")</f>
        <v/>
      </c>
    </row>
    <row r="601" ht="14.25" customHeight="1">
      <c r="A601">
        <f>ALGLIB_SSA_XAUUSD!AA601</f>
        <v/>
      </c>
      <c r="B601">
        <f>IF($A601="","",INDEX(ALGLIB_SSA_XAUUSD!$B$2:$B$2401,MATCH($A601,ALGLIB_SSA_XAUUSD!$A$2:$A$2401,1)))</f>
        <v/>
      </c>
      <c r="C601">
        <f>IF($A601="","",INDEX(ALGLIB_SSA_XAUUSD!$C$2:$C$2401,MATCH($A601,ALGLIB_SSA_XAUUSD!$A$2:$A$2401,1)))</f>
        <v/>
      </c>
      <c r="D601" s="14">
        <f>IF($A601="","",INT((ROW()-2)/12)+1)</f>
        <v/>
      </c>
      <c r="E601" s="14">
        <f>IF(AND(E602&lt;&gt;"",D602=D590+1),E590+(E602-E590)*11/12,"")</f>
        <v/>
      </c>
      <c r="F601" s="14">
        <f>IF(AND(F602&lt;&gt;"",D602=D590+1),F590+(F602-F590)*11/12,"")</f>
        <v/>
      </c>
      <c r="G601" s="14">
        <f>IF(AND(G602&lt;&gt;"",D602=D590+1),G590+(G602-G590)*11/12,"")</f>
        <v/>
      </c>
      <c r="H601" s="14">
        <f>IF(AND(H602&lt;&gt;"",D602=D590+1),H590+(H602-H590)*11/12,"")</f>
        <v/>
      </c>
      <c r="I601" s="14">
        <f>IF(AND(L602&lt;&gt;"",D602=D590+1),I590+(I602-I590)*11/12,"")</f>
        <v/>
      </c>
      <c r="J601">
        <f>_xlfn.XLOOKUP($A601,ALGLIB_SSA_XAUUSD!$AA$2:$AA$2401,ALGLIB_SSA_XAUUSD!$P$2:$P$2401,"",0)</f>
        <v/>
      </c>
      <c r="K601">
        <f>_xlfn.XLOOKUP($A601,ALGLIB_SSA_XAUUSD!$AA$2:$AA$2401,ALGLIB_SSA_XAUUSD!$Q$2:$Q$2401,"",0)</f>
        <v/>
      </c>
      <c r="L601">
        <f>_xlfn.XLOOKUP($A601,ALGLIB_SSA_XAUUSD!$AA$2:$AA$2401,ALGLIB_SSA_XAUUSD!$R$2:$R$2401,"",0)</f>
        <v/>
      </c>
      <c r="M601">
        <f>_xlfn.XLOOKUP($A601,ALGLIB_SSA_XAUUSD!$AA$2:$AA$2401,ALGLIB_SSA_XAUUSD!$S$2:$S$2401,"",0)</f>
        <v/>
      </c>
      <c r="N601">
        <f>_xlfn.XLOOKUP($A601,ALGLIB_SSA_XAUUSD!$AA$2:$AA$2401,ALGLIB_SSA_XAUUSD!$T$2:$T$2401,"",0)</f>
        <v/>
      </c>
      <c r="O601">
        <f>_xlfn.XLOOKUP($A601,ALGLIB_SSA_XAUUSD!$AA$2:$AA$2401,ALGLIB_SSA_XAUUSD!$U$2:$U$2401,"",0)</f>
        <v/>
      </c>
      <c r="P601">
        <f>_xlfn.XLOOKUP($A601,ALGLIB_SSA_XAUUSD!$AA$2:$AA$2401,ALGLIB_SSA_XAUUSD!$V$2:$V$2401,"",0)</f>
        <v/>
      </c>
      <c r="S601">
        <f>A601</f>
        <v/>
      </c>
      <c r="T601">
        <f>J601</f>
        <v/>
      </c>
      <c r="U601">
        <f>K601</f>
        <v/>
      </c>
      <c r="V601" s="14">
        <f>IF($A601="","",MOD(ROW()-2,12)+1)</f>
        <v/>
      </c>
      <c r="W601">
        <f>L601</f>
        <v/>
      </c>
      <c r="X601" s="14">
        <f>IF(F601="","",F601)</f>
        <v/>
      </c>
      <c r="Y601" s="14">
        <f>IF(G601="","",G601)</f>
        <v/>
      </c>
      <c r="Z601">
        <f>M601</f>
        <v/>
      </c>
      <c r="AA601">
        <f>N601</f>
        <v/>
      </c>
      <c r="AB601" s="14">
        <f>IF(H601="","",H601)</f>
        <v/>
      </c>
      <c r="AC601">
        <f>O601</f>
        <v/>
      </c>
      <c r="AD601" s="14">
        <f>IF(I601="","",I601)</f>
        <v/>
      </c>
      <c r="AE601">
        <f>P601</f>
        <v/>
      </c>
      <c r="AH601">
        <f>IF(S601&lt;&gt;"",S601,AH600+900)</f>
        <v/>
      </c>
      <c r="AI601">
        <f>IF(T601&lt;&gt;"",T601,AI600)</f>
        <v/>
      </c>
      <c r="AJ601">
        <f>IF(U601&lt;&gt;"",U601,AJ600)</f>
        <v/>
      </c>
      <c r="AK601">
        <f>IF(W601&lt;&gt;"",W601,"")</f>
        <v/>
      </c>
      <c r="AL601" s="14">
        <f>IF(X601&lt;&gt;"",X601,"")</f>
        <v/>
      </c>
      <c r="AM601" s="14">
        <f>IF(Y601&lt;&gt;"",Y601,"")</f>
        <v/>
      </c>
      <c r="AN601" s="14">
        <f>IF(OR(AL601="",AM601=""),"",AL601-AM601)</f>
        <v/>
      </c>
      <c r="AO601">
        <f>IF(AN601="","",IF(AN601&gt;0,"Bullish","Bearish"))</f>
        <v/>
      </c>
      <c r="AP601">
        <f>IF(AO601="",AP600,AO601)</f>
        <v/>
      </c>
      <c r="AQ601" s="14">
        <f>IF(AB601&lt;&gt;"",AB601,"")</f>
        <v/>
      </c>
      <c r="AR601" s="14">
        <f>IF(AD601&lt;&gt;"",AD601,"")</f>
        <v/>
      </c>
      <c r="AS601">
        <f>IF(AS600+1=13,1,AS600+1)</f>
        <v/>
      </c>
      <c r="AT601">
        <f>IFERROR(IF(SLOPE($AQ$578:$AQ$589,$AS$578:$AS$589)&gt;0,MIN(3,ABS(SLOPE($AQ$578:$AQ$589,$AS$578:$AS$589))),IF(SLOPE($AQ$578:$AQ$589,$AS$578:$AS$589)&lt;-0.5,-0.5,0)),0)</f>
        <v/>
      </c>
      <c r="AU601">
        <f>IFERROR(IF(SLOPE($AR$578:$AR$589,$AS$578:$AS$589)&lt;0,MAX(-3,-ABS(SLOPE($AR$578:$AR$589,$AS$578:$AS$589))),IF(SLOPE($AR$578:$AR$589,$AS$578:$AS$589)&gt;0.5,0.5,0)),0)</f>
        <v/>
      </c>
      <c r="AV601">
        <f>($AQ$590+(AT601*(AS601-1)))</f>
        <v/>
      </c>
      <c r="AW601">
        <f>($AR$590+(AU601*(AS601-1)))</f>
        <v/>
      </c>
      <c r="AX601">
        <f>IF(AT601&gt;0,AV601+AT601,AV601)</f>
        <v/>
      </c>
      <c r="AY601">
        <f>IF(AU601&lt;0,AW601+AU601,AW601)</f>
        <v/>
      </c>
      <c r="BA601" s="14">
        <f>IFERROR(AX601-AQ601,"")</f>
        <v/>
      </c>
      <c r="BB601" s="14">
        <f>IFERROR(AY601-AR601,"")</f>
        <v/>
      </c>
      <c r="BD601">
        <f>AH601</f>
        <v/>
      </c>
      <c r="BE601">
        <f>AI601</f>
        <v/>
      </c>
      <c r="BF601">
        <f>AJ601</f>
        <v/>
      </c>
      <c r="BG601" s="14">
        <f>L601</f>
        <v/>
      </c>
      <c r="BH601" s="14">
        <f>IF(X601="","",X601)</f>
        <v/>
      </c>
      <c r="BI601" s="14">
        <f>IF(Y601="","",Y601)</f>
        <v/>
      </c>
      <c r="BJ601">
        <f>Z601</f>
        <v/>
      </c>
      <c r="BK601">
        <f>AA601</f>
        <v/>
      </c>
      <c r="BL601">
        <f>IFERROR(AX601,"")</f>
        <v/>
      </c>
      <c r="BM601">
        <f>IFERROR(AY601,"")</f>
        <v/>
      </c>
    </row>
    <row r="602" ht="14.25" customHeight="1">
      <c r="A602">
        <f>ALGLIB_SSA_XAUUSD!AA602</f>
        <v/>
      </c>
      <c r="B602">
        <f>IF($A602="","",INDEX(ALGLIB_SSA_XAUUSD!$B$2:$B$2401,MATCH($A602,ALGLIB_SSA_XAUUSD!$A$2:$A$2401,1)))</f>
        <v/>
      </c>
      <c r="C602">
        <f>IF($A602="","",INDEX(ALGLIB_SSA_XAUUSD!$C$2:$C$2401,MATCH($A602,ALGLIB_SSA_XAUUSD!$A$2:$A$2401,1)))</f>
        <v/>
      </c>
      <c r="D602" s="14">
        <f>IF($A602="","",INT((ROW()-2)/12)+1)</f>
        <v/>
      </c>
      <c r="E602" s="14">
        <f>IF($A602="","",INDEX(ALGLIB_SSA_XAUUSD!$D$2:$D$2401,MATCH($A602,ALGLIB_SSA_XAUUSD!$A$2:$A$2401,1)))</f>
        <v/>
      </c>
      <c r="F602" s="14">
        <f>IF($A602="","",INDEX(ALGLIB_SSA_XAUUSD!$E$2:$E$2401,MATCH($A602,ALGLIB_SSA_XAUUSD!$A$2:$A$2401,1)))</f>
        <v/>
      </c>
      <c r="G602" s="14">
        <f>IF($A602="","",INDEX(ALGLIB_SSA_XAUUSD!$F$2:$F$2401,MATCH($A602,ALGLIB_SSA_XAUUSD!$A$2:$A$2401,1)))</f>
        <v/>
      </c>
      <c r="H602" s="14">
        <f>IF($A602="","",INDEX(ALGLIB_SSA_XAUUSD!$G$2:$G$2401,MATCH($A602,ALGLIB_SSA_XAUUSD!$A$2:$A$2401,1)))</f>
        <v/>
      </c>
      <c r="I602" s="14">
        <f>IF($A602="","",INDEX(ALGLIB_SSA_XAUUSD!$H$2:$H$2401,MATCH($A602,ALGLIB_SSA_XAUUSD!$A$2:$A$2401,1)))</f>
        <v/>
      </c>
      <c r="J602">
        <f>_xlfn.XLOOKUP($A602,ALGLIB_SSA_XAUUSD!$AA$2:$AA$2401,ALGLIB_SSA_XAUUSD!$P$2:$P$2401,"",0)</f>
        <v/>
      </c>
      <c r="K602">
        <f>_xlfn.XLOOKUP($A602,ALGLIB_SSA_XAUUSD!$AA$2:$AA$2401,ALGLIB_SSA_XAUUSD!$Q$2:$Q$2401,"",0)</f>
        <v/>
      </c>
      <c r="L602">
        <f>_xlfn.XLOOKUP($A602,ALGLIB_SSA_XAUUSD!$AA$2:$AA$2401,ALGLIB_SSA_XAUUSD!$R$2:$R$2401,"",0)</f>
        <v/>
      </c>
      <c r="M602">
        <f>_xlfn.XLOOKUP($A602,ALGLIB_SSA_XAUUSD!$AA$2:$AA$2401,ALGLIB_SSA_XAUUSD!$S$2:$S$2401,"",0)</f>
        <v/>
      </c>
      <c r="N602">
        <f>_xlfn.XLOOKUP($A602,ALGLIB_SSA_XAUUSD!$AA$2:$AA$2401,ALGLIB_SSA_XAUUSD!$T$2:$T$2401,"",0)</f>
        <v/>
      </c>
      <c r="O602">
        <f>_xlfn.XLOOKUP($A602,ALGLIB_SSA_XAUUSD!$AA$2:$AA$2401,ALGLIB_SSA_XAUUSD!$U$2:$U$2401,"",0)</f>
        <v/>
      </c>
      <c r="P602">
        <f>_xlfn.XLOOKUP($A602,ALGLIB_SSA_XAUUSD!$AA$2:$AA$2401,ALGLIB_SSA_XAUUSD!$V$2:$V$2401,"",0)</f>
        <v/>
      </c>
      <c r="S602">
        <f>A602</f>
        <v/>
      </c>
      <c r="T602">
        <f>J602</f>
        <v/>
      </c>
      <c r="U602">
        <f>K602</f>
        <v/>
      </c>
      <c r="V602" s="14">
        <f>IF($A602="","",MOD(ROW()-2,12)+1)</f>
        <v/>
      </c>
      <c r="W602">
        <f>L602</f>
        <v/>
      </c>
      <c r="X602" s="14">
        <f>IF(F602="","",F602)</f>
        <v/>
      </c>
      <c r="Y602" s="14">
        <f>IF(G602="","",G602)</f>
        <v/>
      </c>
      <c r="Z602">
        <f>M602</f>
        <v/>
      </c>
      <c r="AA602">
        <f>N602</f>
        <v/>
      </c>
      <c r="AB602" s="14">
        <f>IF(H602="","",H602)</f>
        <v/>
      </c>
      <c r="AC602">
        <f>O602</f>
        <v/>
      </c>
      <c r="AD602" s="14">
        <f>IF(I602="","",I602)</f>
        <v/>
      </c>
      <c r="AE602">
        <f>P602</f>
        <v/>
      </c>
      <c r="AH602">
        <f>IF(S602&lt;&gt;"",S602,AH601+900)</f>
        <v/>
      </c>
      <c r="AI602">
        <f>IF(T602&lt;&gt;"",T602,AI601)</f>
        <v/>
      </c>
      <c r="AJ602">
        <f>IF(U602&lt;&gt;"",U602,AJ601)</f>
        <v/>
      </c>
      <c r="AK602">
        <f>IF(W602&lt;&gt;"",W602,"")</f>
        <v/>
      </c>
      <c r="AL602" s="14">
        <f>IF(X602&lt;&gt;"",X602,"")</f>
        <v/>
      </c>
      <c r="AM602" s="14">
        <f>IF(Y602&lt;&gt;"",Y602,"")</f>
        <v/>
      </c>
      <c r="AN602" s="14">
        <f>IF(OR(AL602="",AM602=""),"",AL602-AM602)</f>
        <v/>
      </c>
      <c r="AO602">
        <f>IF(AN602="","",IF(AN602&gt;0,"Bullish","Bearish"))</f>
        <v/>
      </c>
      <c r="AP602">
        <f>IF(AO602="",AP601,AO602)</f>
        <v/>
      </c>
      <c r="AQ602" s="14">
        <f>IF(AB602&lt;&gt;"",AB602,"")</f>
        <v/>
      </c>
      <c r="AR602" s="14">
        <f>IF(AD602&lt;&gt;"",AD602,"")</f>
        <v/>
      </c>
      <c r="AS602">
        <f>IF(AS601+1=13,1,AS601+1)</f>
        <v/>
      </c>
      <c r="AT602">
        <f>IFERROR(IF(SLOPE($AQ$590:$AQ$601,$AS$590:$AS$601)&gt;0,MIN(3,ABS(SLOPE($AQ$590:$AQ$601,$AS$590:$AS$601))),IF(SLOPE($AQ$590:$AQ$601,$AS$590:$AS$601)&lt;-0.5,-0.5,0)),0)</f>
        <v/>
      </c>
      <c r="AU602">
        <f>IFERROR(IF(SLOPE($AR$590:$AR$601,$AS$590:$AS$601)&lt;0,MAX(-3,-ABS(SLOPE($AR$590:$AR$601,$AS$590:$AS$601))),IF(SLOPE($AR$590:$AR$601,$AS$590:$AS$601)&gt;0.5,0.5,0)),0)</f>
        <v/>
      </c>
      <c r="AV602">
        <f>($AQ$602+(AT602*(AS602-1)))</f>
        <v/>
      </c>
      <c r="AW602">
        <f>($AR$602+(AU602*(AS602-1)))</f>
        <v/>
      </c>
      <c r="AX602">
        <f>IF(AT602&gt;0,AV602+AT602,AV602)</f>
        <v/>
      </c>
      <c r="AY602">
        <f>IF(AU602&lt;0,AW602+AU602,AW602)</f>
        <v/>
      </c>
      <c r="BA602" s="14">
        <f>IFERROR(AX602-AQ602,"")</f>
        <v/>
      </c>
      <c r="BB602" s="14">
        <f>IFERROR(AY602-AR602,"")</f>
        <v/>
      </c>
      <c r="BD602">
        <f>AH602</f>
        <v/>
      </c>
      <c r="BE602">
        <f>AI602</f>
        <v/>
      </c>
      <c r="BF602">
        <f>AJ602</f>
        <v/>
      </c>
      <c r="BG602" s="14">
        <f>L602</f>
        <v/>
      </c>
      <c r="BH602" s="14">
        <f>IF(X602="","",X602)</f>
        <v/>
      </c>
      <c r="BI602" s="14">
        <f>IF(Y602="","",Y602)</f>
        <v/>
      </c>
      <c r="BJ602">
        <f>Z602</f>
        <v/>
      </c>
      <c r="BK602">
        <f>AA602</f>
        <v/>
      </c>
      <c r="BL602">
        <f>IFERROR(AX602,"")</f>
        <v/>
      </c>
      <c r="BM602">
        <f>IFERROR(AY602,"")</f>
        <v/>
      </c>
    </row>
    <row r="603" ht="14.25" customHeight="1">
      <c r="A603">
        <f>ALGLIB_SSA_XAUUSD!AA603</f>
        <v/>
      </c>
      <c r="B603">
        <f>IF($A603="","",INDEX(ALGLIB_SSA_XAUUSD!$B$2:$B$2401,MATCH($A603,ALGLIB_SSA_XAUUSD!$A$2:$A$2401,1)))</f>
        <v/>
      </c>
      <c r="C603">
        <f>IF($A603="","",INDEX(ALGLIB_SSA_XAUUSD!$C$2:$C$2401,MATCH($A603,ALGLIB_SSA_XAUUSD!$A$2:$A$2401,1)))</f>
        <v/>
      </c>
      <c r="D603" s="14">
        <f>IF($A603="","",INT((ROW()-2)/12)+1)</f>
        <v/>
      </c>
      <c r="E603" s="14">
        <f>IF(AND(E614&lt;&gt;"",D614=D602+1),E602+(E614-E602)*1/12,"")</f>
        <v/>
      </c>
      <c r="F603" s="14">
        <f>IF(AND(F614&lt;&gt;"",D614=D602+1),F602+(F614-F602)*1/12,"")</f>
        <v/>
      </c>
      <c r="G603" s="14">
        <f>IF(AND(G614&lt;&gt;"",D614=D602+1),G602+(G614-G602)*1/12,"")</f>
        <v/>
      </c>
      <c r="H603" s="14">
        <f>IF(AND(H614&lt;&gt;"",D614=D602+1),H602+(H614-H602)*1/12,"")</f>
        <v/>
      </c>
      <c r="I603" s="14">
        <f>IF(AND(L614&lt;&gt;"",D614=D602+1),I602+(I614-I602)*1/12,"")</f>
        <v/>
      </c>
      <c r="J603">
        <f>_xlfn.XLOOKUP($A603,ALGLIB_SSA_XAUUSD!$AA$2:$AA$2401,ALGLIB_SSA_XAUUSD!$P$2:$P$2401,"",0)</f>
        <v/>
      </c>
      <c r="K603">
        <f>_xlfn.XLOOKUP($A603,ALGLIB_SSA_XAUUSD!$AA$2:$AA$2401,ALGLIB_SSA_XAUUSD!$Q$2:$Q$2401,"",0)</f>
        <v/>
      </c>
      <c r="L603">
        <f>_xlfn.XLOOKUP($A603,ALGLIB_SSA_XAUUSD!$AA$2:$AA$2401,ALGLIB_SSA_XAUUSD!$R$2:$R$2401,"",0)</f>
        <v/>
      </c>
      <c r="M603">
        <f>_xlfn.XLOOKUP($A603,ALGLIB_SSA_XAUUSD!$AA$2:$AA$2401,ALGLIB_SSA_XAUUSD!$S$2:$S$2401,"",0)</f>
        <v/>
      </c>
      <c r="N603">
        <f>_xlfn.XLOOKUP($A603,ALGLIB_SSA_XAUUSD!$AA$2:$AA$2401,ALGLIB_SSA_XAUUSD!$T$2:$T$2401,"",0)</f>
        <v/>
      </c>
      <c r="O603">
        <f>_xlfn.XLOOKUP($A603,ALGLIB_SSA_XAUUSD!$AA$2:$AA$2401,ALGLIB_SSA_XAUUSD!$U$2:$U$2401,"",0)</f>
        <v/>
      </c>
      <c r="P603">
        <f>_xlfn.XLOOKUP($A603,ALGLIB_SSA_XAUUSD!$AA$2:$AA$2401,ALGLIB_SSA_XAUUSD!$V$2:$V$2401,"",0)</f>
        <v/>
      </c>
      <c r="S603">
        <f>A603</f>
        <v/>
      </c>
      <c r="T603">
        <f>J603</f>
        <v/>
      </c>
      <c r="U603">
        <f>K603</f>
        <v/>
      </c>
      <c r="V603" s="14">
        <f>IF($A603="","",MOD(ROW()-2,12)+1)</f>
        <v/>
      </c>
      <c r="W603">
        <f>L603</f>
        <v/>
      </c>
      <c r="X603" s="14">
        <f>IF(F603="","",F603)</f>
        <v/>
      </c>
      <c r="Y603" s="14">
        <f>IF(G603="","",G603)</f>
        <v/>
      </c>
      <c r="Z603">
        <f>M603</f>
        <v/>
      </c>
      <c r="AA603">
        <f>N603</f>
        <v/>
      </c>
      <c r="AB603" s="14">
        <f>IF(H603="","",H603)</f>
        <v/>
      </c>
      <c r="AC603">
        <f>O603</f>
        <v/>
      </c>
      <c r="AD603" s="14">
        <f>IF(I603="","",I603)</f>
        <v/>
      </c>
      <c r="AE603">
        <f>P603</f>
        <v/>
      </c>
      <c r="AH603">
        <f>IF(S603&lt;&gt;"",S603,AH602+900)</f>
        <v/>
      </c>
      <c r="AI603">
        <f>IF(T603&lt;&gt;"",T603,AI602)</f>
        <v/>
      </c>
      <c r="AJ603">
        <f>IF(U603&lt;&gt;"",U603,AJ602)</f>
        <v/>
      </c>
      <c r="AK603">
        <f>IF(W603&lt;&gt;"",W603,"")</f>
        <v/>
      </c>
      <c r="AL603" s="14">
        <f>IF(X603&lt;&gt;"",X603,"")</f>
        <v/>
      </c>
      <c r="AM603" s="14">
        <f>IF(Y603&lt;&gt;"",Y603,"")</f>
        <v/>
      </c>
      <c r="AN603" s="14">
        <f>IF(OR(AL603="",AM603=""),"",AL603-AM603)</f>
        <v/>
      </c>
      <c r="AO603">
        <f>IF(AN603="","",IF(AN603&gt;0,"Bullish","Bearish"))</f>
        <v/>
      </c>
      <c r="AP603">
        <f>IF(AO603="",AP602,AO603)</f>
        <v/>
      </c>
      <c r="AQ603" s="14">
        <f>IF(AB603&lt;&gt;"",AB603,"")</f>
        <v/>
      </c>
      <c r="AR603" s="14">
        <f>IF(AD603&lt;&gt;"",AD603,"")</f>
        <v/>
      </c>
      <c r="AS603">
        <f>IF(AS602+1=13,1,AS602+1)</f>
        <v/>
      </c>
      <c r="AT603">
        <f>IFERROR(IF(SLOPE($AQ$590:$AQ$601,$AS$590:$AS$601)&gt;0,MIN(3,ABS(SLOPE($AQ$590:$AQ$601,$AS$590:$AS$601))),IF(SLOPE($AQ$590:$AQ$601,$AS$590:$AS$601)&lt;-0.5,-0.5,0)),0)</f>
        <v/>
      </c>
      <c r="AU603">
        <f>IFERROR(IF(SLOPE($AR$590:$AR$601,$AS$590:$AS$601)&lt;0,MAX(-3,-ABS(SLOPE($AR$590:$AR$601,$AS$590:$AS$601))),IF(SLOPE($AR$590:$AR$601,$AS$590:$AS$601)&gt;0.5,0.5,0)),0)</f>
        <v/>
      </c>
      <c r="AV603">
        <f>($AQ$602+(AT603*(AS603-1)))</f>
        <v/>
      </c>
      <c r="AW603">
        <f>($AR$602+(AU603*(AS603-1)))</f>
        <v/>
      </c>
      <c r="AX603">
        <f>IF(AT603&gt;0,AV603+AT603,AV603)</f>
        <v/>
      </c>
      <c r="AY603">
        <f>IF(AU603&lt;0,AW603+AU603,AW603)</f>
        <v/>
      </c>
      <c r="BA603" s="14">
        <f>IFERROR(AX603-AQ603,"")</f>
        <v/>
      </c>
      <c r="BB603" s="14">
        <f>IFERROR(AY603-AR603,"")</f>
        <v/>
      </c>
      <c r="BD603">
        <f>AH603</f>
        <v/>
      </c>
      <c r="BE603">
        <f>AI603</f>
        <v/>
      </c>
      <c r="BF603">
        <f>AJ603</f>
        <v/>
      </c>
      <c r="BG603" s="14">
        <f>L603</f>
        <v/>
      </c>
      <c r="BH603" s="14">
        <f>IF(X603="","",X603)</f>
        <v/>
      </c>
      <c r="BI603" s="14">
        <f>IF(Y603="","",Y603)</f>
        <v/>
      </c>
      <c r="BJ603">
        <f>Z603</f>
        <v/>
      </c>
      <c r="BK603">
        <f>AA603</f>
        <v/>
      </c>
      <c r="BL603">
        <f>IFERROR(AX603,"")</f>
        <v/>
      </c>
      <c r="BM603">
        <f>IFERROR(AY603,"")</f>
        <v/>
      </c>
    </row>
    <row r="604" ht="14.25" customHeight="1">
      <c r="A604">
        <f>ALGLIB_SSA_XAUUSD!AA604</f>
        <v/>
      </c>
      <c r="B604">
        <f>IF($A604="","",INDEX(ALGLIB_SSA_XAUUSD!$B$2:$B$2401,MATCH($A604,ALGLIB_SSA_XAUUSD!$A$2:$A$2401,1)))</f>
        <v/>
      </c>
      <c r="C604">
        <f>IF($A604="","",INDEX(ALGLIB_SSA_XAUUSD!$C$2:$C$2401,MATCH($A604,ALGLIB_SSA_XAUUSD!$A$2:$A$2401,1)))</f>
        <v/>
      </c>
      <c r="D604" s="14">
        <f>IF($A604="","",INT((ROW()-2)/12)+1)</f>
        <v/>
      </c>
      <c r="E604" s="14">
        <f>IF(AND(E614&lt;&gt;"",D614=D602+1),E602+(E614-E602)*2/12,"")</f>
        <v/>
      </c>
      <c r="F604" s="14">
        <f>IF(AND(F614&lt;&gt;"",D614=D602+1),F602+(F614-F602)*2/12,"")</f>
        <v/>
      </c>
      <c r="G604" s="14">
        <f>IF(AND(G614&lt;&gt;"",D614=D602+1),G602+(G614-G602)*2/12,"")</f>
        <v/>
      </c>
      <c r="H604" s="14">
        <f>IF(AND(H614&lt;&gt;"",D614=D602+1),H602+(H614-H602)*2/12,"")</f>
        <v/>
      </c>
      <c r="I604" s="14">
        <f>IF(AND(L614&lt;&gt;"",D614=D602+1),I602+(I614-I602)*2/12,"")</f>
        <v/>
      </c>
      <c r="J604">
        <f>_xlfn.XLOOKUP($A604,ALGLIB_SSA_XAUUSD!$AA$2:$AA$2401,ALGLIB_SSA_XAUUSD!$P$2:$P$2401,"",0)</f>
        <v/>
      </c>
      <c r="K604">
        <f>_xlfn.XLOOKUP($A604,ALGLIB_SSA_XAUUSD!$AA$2:$AA$2401,ALGLIB_SSA_XAUUSD!$Q$2:$Q$2401,"",0)</f>
        <v/>
      </c>
      <c r="L604">
        <f>_xlfn.XLOOKUP($A604,ALGLIB_SSA_XAUUSD!$AA$2:$AA$2401,ALGLIB_SSA_XAUUSD!$R$2:$R$2401,"",0)</f>
        <v/>
      </c>
      <c r="M604">
        <f>_xlfn.XLOOKUP($A604,ALGLIB_SSA_XAUUSD!$AA$2:$AA$2401,ALGLIB_SSA_XAUUSD!$S$2:$S$2401,"",0)</f>
        <v/>
      </c>
      <c r="N604">
        <f>_xlfn.XLOOKUP($A604,ALGLIB_SSA_XAUUSD!$AA$2:$AA$2401,ALGLIB_SSA_XAUUSD!$T$2:$T$2401,"",0)</f>
        <v/>
      </c>
      <c r="O604">
        <f>_xlfn.XLOOKUP($A604,ALGLIB_SSA_XAUUSD!$AA$2:$AA$2401,ALGLIB_SSA_XAUUSD!$U$2:$U$2401,"",0)</f>
        <v/>
      </c>
      <c r="P604">
        <f>_xlfn.XLOOKUP($A604,ALGLIB_SSA_XAUUSD!$AA$2:$AA$2401,ALGLIB_SSA_XAUUSD!$V$2:$V$2401,"",0)</f>
        <v/>
      </c>
      <c r="S604">
        <f>A604</f>
        <v/>
      </c>
      <c r="T604">
        <f>J604</f>
        <v/>
      </c>
      <c r="U604">
        <f>K604</f>
        <v/>
      </c>
      <c r="V604" s="14">
        <f>IF($A604="","",MOD(ROW()-2,12)+1)</f>
        <v/>
      </c>
      <c r="W604">
        <f>L604</f>
        <v/>
      </c>
      <c r="X604" s="14">
        <f>IF(F604="","",F604)</f>
        <v/>
      </c>
      <c r="Y604" s="14">
        <f>IF(G604="","",G604)</f>
        <v/>
      </c>
      <c r="Z604">
        <f>M604</f>
        <v/>
      </c>
      <c r="AA604">
        <f>N604</f>
        <v/>
      </c>
      <c r="AB604" s="14">
        <f>IF(H604="","",H604)</f>
        <v/>
      </c>
      <c r="AC604">
        <f>O604</f>
        <v/>
      </c>
      <c r="AD604" s="14">
        <f>IF(I604="","",I604)</f>
        <v/>
      </c>
      <c r="AE604">
        <f>P604</f>
        <v/>
      </c>
      <c r="AH604">
        <f>IF(S604&lt;&gt;"",S604,AH603+900)</f>
        <v/>
      </c>
      <c r="AI604">
        <f>IF(T604&lt;&gt;"",T604,AI603)</f>
        <v/>
      </c>
      <c r="AJ604">
        <f>IF(U604&lt;&gt;"",U604,AJ603)</f>
        <v/>
      </c>
      <c r="AK604">
        <f>IF(W604&lt;&gt;"",W604,"")</f>
        <v/>
      </c>
      <c r="AL604" s="14">
        <f>IF(X604&lt;&gt;"",X604,"")</f>
        <v/>
      </c>
      <c r="AM604" s="14">
        <f>IF(Y604&lt;&gt;"",Y604,"")</f>
        <v/>
      </c>
      <c r="AN604" s="14">
        <f>IF(OR(AL604="",AM604=""),"",AL604-AM604)</f>
        <v/>
      </c>
      <c r="AO604">
        <f>IF(AN604="","",IF(AN604&gt;0,"Bullish","Bearish"))</f>
        <v/>
      </c>
      <c r="AP604">
        <f>IF(AO604="",AP603,AO604)</f>
        <v/>
      </c>
      <c r="AQ604" s="14">
        <f>IF(AB604&lt;&gt;"",AB604,"")</f>
        <v/>
      </c>
      <c r="AR604" s="14">
        <f>IF(AD604&lt;&gt;"",AD604,"")</f>
        <v/>
      </c>
      <c r="AS604">
        <f>IF(AS603+1=13,1,AS603+1)</f>
        <v/>
      </c>
      <c r="AT604">
        <f>IFERROR(IF(SLOPE($AQ$590:$AQ$601,$AS$590:$AS$601)&gt;0,MIN(3,ABS(SLOPE($AQ$590:$AQ$601,$AS$590:$AS$601))),IF(SLOPE($AQ$590:$AQ$601,$AS$590:$AS$601)&lt;-0.5,-0.5,0)),0)</f>
        <v/>
      </c>
      <c r="AU604">
        <f>IFERROR(IF(SLOPE($AR$590:$AR$601,$AS$590:$AS$601)&lt;0,MAX(-3,-ABS(SLOPE($AR$590:$AR$601,$AS$590:$AS$601))),IF(SLOPE($AR$590:$AR$601,$AS$590:$AS$601)&gt;0.5,0.5,0)),0)</f>
        <v/>
      </c>
      <c r="AV604">
        <f>($AQ$602+(AT604*(AS604-1)))</f>
        <v/>
      </c>
      <c r="AW604">
        <f>($AR$602+(AU604*(AS604-1)))</f>
        <v/>
      </c>
      <c r="AX604">
        <f>IF(AT604&gt;0,AV604+AT604,AV604)</f>
        <v/>
      </c>
      <c r="AY604">
        <f>IF(AU604&lt;0,AW604+AU604,AW604)</f>
        <v/>
      </c>
      <c r="BA604" s="14">
        <f>IFERROR(AX604-AQ604,"")</f>
        <v/>
      </c>
      <c r="BB604" s="14">
        <f>IFERROR(AY604-AR604,"")</f>
        <v/>
      </c>
      <c r="BD604">
        <f>AH604</f>
        <v/>
      </c>
      <c r="BE604">
        <f>AI604</f>
        <v/>
      </c>
      <c r="BF604">
        <f>AJ604</f>
        <v/>
      </c>
      <c r="BG604" s="14">
        <f>L604</f>
        <v/>
      </c>
      <c r="BH604" s="14">
        <f>IF(X604="","",X604)</f>
        <v/>
      </c>
      <c r="BI604" s="14">
        <f>IF(Y604="","",Y604)</f>
        <v/>
      </c>
      <c r="BJ604">
        <f>Z604</f>
        <v/>
      </c>
      <c r="BK604">
        <f>AA604</f>
        <v/>
      </c>
      <c r="BL604">
        <f>IFERROR(AX604,"")</f>
        <v/>
      </c>
      <c r="BM604">
        <f>IFERROR(AY604,"")</f>
        <v/>
      </c>
    </row>
    <row r="605" ht="14.25" customHeight="1">
      <c r="A605">
        <f>ALGLIB_SSA_XAUUSD!AA605</f>
        <v/>
      </c>
      <c r="B605">
        <f>IF($A605="","",INDEX(ALGLIB_SSA_XAUUSD!$B$2:$B$2401,MATCH($A605,ALGLIB_SSA_XAUUSD!$A$2:$A$2401,1)))</f>
        <v/>
      </c>
      <c r="C605">
        <f>IF($A605="","",INDEX(ALGLIB_SSA_XAUUSD!$C$2:$C$2401,MATCH($A605,ALGLIB_SSA_XAUUSD!$A$2:$A$2401,1)))</f>
        <v/>
      </c>
      <c r="D605" s="14">
        <f>IF($A605="","",INT((ROW()-2)/12)+1)</f>
        <v/>
      </c>
      <c r="E605" s="14">
        <f>IF(AND(E614&lt;&gt;"",D614=D602+1),E602+(E614-E602)*3/12,"")</f>
        <v/>
      </c>
      <c r="F605" s="14">
        <f>IF(AND(F614&lt;&gt;"",D614=D602+1),F602+(F614-F602)*3/12,"")</f>
        <v/>
      </c>
      <c r="G605" s="14">
        <f>IF(AND(G614&lt;&gt;"",D614=D602+1),G602+(G614-G602)*3/12,"")</f>
        <v/>
      </c>
      <c r="H605" s="14">
        <f>IF(AND(H614&lt;&gt;"",D614=D602+1),H602+(H614-H602)*3/12,"")</f>
        <v/>
      </c>
      <c r="I605" s="14">
        <f>IF(AND(L614&lt;&gt;"",D614=D602+1),I602+(I614-I602)*3/12,"")</f>
        <v/>
      </c>
      <c r="J605">
        <f>_xlfn.XLOOKUP($A605,ALGLIB_SSA_XAUUSD!$AA$2:$AA$2401,ALGLIB_SSA_XAUUSD!$P$2:$P$2401,"",0)</f>
        <v/>
      </c>
      <c r="K605">
        <f>_xlfn.XLOOKUP($A605,ALGLIB_SSA_XAUUSD!$AA$2:$AA$2401,ALGLIB_SSA_XAUUSD!$Q$2:$Q$2401,"",0)</f>
        <v/>
      </c>
      <c r="L605">
        <f>_xlfn.XLOOKUP($A605,ALGLIB_SSA_XAUUSD!$AA$2:$AA$2401,ALGLIB_SSA_XAUUSD!$R$2:$R$2401,"",0)</f>
        <v/>
      </c>
      <c r="M605">
        <f>_xlfn.XLOOKUP($A605,ALGLIB_SSA_XAUUSD!$AA$2:$AA$2401,ALGLIB_SSA_XAUUSD!$S$2:$S$2401,"",0)</f>
        <v/>
      </c>
      <c r="N605">
        <f>_xlfn.XLOOKUP($A605,ALGLIB_SSA_XAUUSD!$AA$2:$AA$2401,ALGLIB_SSA_XAUUSD!$T$2:$T$2401,"",0)</f>
        <v/>
      </c>
      <c r="O605">
        <f>_xlfn.XLOOKUP($A605,ALGLIB_SSA_XAUUSD!$AA$2:$AA$2401,ALGLIB_SSA_XAUUSD!$U$2:$U$2401,"",0)</f>
        <v/>
      </c>
      <c r="P605">
        <f>_xlfn.XLOOKUP($A605,ALGLIB_SSA_XAUUSD!$AA$2:$AA$2401,ALGLIB_SSA_XAUUSD!$V$2:$V$2401,"",0)</f>
        <v/>
      </c>
      <c r="S605">
        <f>A605</f>
        <v/>
      </c>
      <c r="T605">
        <f>J605</f>
        <v/>
      </c>
      <c r="U605">
        <f>K605</f>
        <v/>
      </c>
      <c r="V605" s="14">
        <f>IF($A605="","",MOD(ROW()-2,12)+1)</f>
        <v/>
      </c>
      <c r="W605">
        <f>L605</f>
        <v/>
      </c>
      <c r="X605" s="14">
        <f>IF(F605="","",F605)</f>
        <v/>
      </c>
      <c r="Y605" s="14">
        <f>IF(G605="","",G605)</f>
        <v/>
      </c>
      <c r="Z605">
        <f>M605</f>
        <v/>
      </c>
      <c r="AA605">
        <f>N605</f>
        <v/>
      </c>
      <c r="AB605" s="14">
        <f>IF(H605="","",H605)</f>
        <v/>
      </c>
      <c r="AC605">
        <f>O605</f>
        <v/>
      </c>
      <c r="AD605" s="14">
        <f>IF(I605="","",I605)</f>
        <v/>
      </c>
      <c r="AE605">
        <f>P605</f>
        <v/>
      </c>
      <c r="AH605">
        <f>IF(S605&lt;&gt;"",S605,AH604+900)</f>
        <v/>
      </c>
      <c r="AI605">
        <f>IF(T605&lt;&gt;"",T605,AI604)</f>
        <v/>
      </c>
      <c r="AJ605">
        <f>IF(U605&lt;&gt;"",U605,AJ604)</f>
        <v/>
      </c>
      <c r="AK605">
        <f>IF(W605&lt;&gt;"",W605,"")</f>
        <v/>
      </c>
      <c r="AL605" s="14">
        <f>IF(X605&lt;&gt;"",X605,"")</f>
        <v/>
      </c>
      <c r="AM605" s="14">
        <f>IF(Y605&lt;&gt;"",Y605,"")</f>
        <v/>
      </c>
      <c r="AN605" s="14">
        <f>IF(OR(AL605="",AM605=""),"",AL605-AM605)</f>
        <v/>
      </c>
      <c r="AO605">
        <f>IF(AN605="","",IF(AN605&gt;0,"Bullish","Bearish"))</f>
        <v/>
      </c>
      <c r="AP605">
        <f>IF(AO605="",AP604,AO605)</f>
        <v/>
      </c>
      <c r="AQ605" s="14">
        <f>IF(AB605&lt;&gt;"",AB605,"")</f>
        <v/>
      </c>
      <c r="AR605" s="14">
        <f>IF(AD605&lt;&gt;"",AD605,"")</f>
        <v/>
      </c>
      <c r="AS605">
        <f>IF(AS604+1=13,1,AS604+1)</f>
        <v/>
      </c>
      <c r="AT605">
        <f>IFERROR(IF(SLOPE($AQ$590:$AQ$601,$AS$590:$AS$601)&gt;0,MIN(3,ABS(SLOPE($AQ$590:$AQ$601,$AS$590:$AS$601))),IF(SLOPE($AQ$590:$AQ$601,$AS$590:$AS$601)&lt;-0.5,-0.5,0)),0)</f>
        <v/>
      </c>
      <c r="AU605">
        <f>IFERROR(IF(SLOPE($AR$590:$AR$601,$AS$590:$AS$601)&lt;0,MAX(-3,-ABS(SLOPE($AR$590:$AR$601,$AS$590:$AS$601))),IF(SLOPE($AR$590:$AR$601,$AS$590:$AS$601)&gt;0.5,0.5,0)),0)</f>
        <v/>
      </c>
      <c r="AV605">
        <f>($AQ$602+(AT605*(AS605-1)))</f>
        <v/>
      </c>
      <c r="AW605">
        <f>($AR$602+(AU605*(AS605-1)))</f>
        <v/>
      </c>
      <c r="AX605">
        <f>IF(AT605&gt;0,AV605+AT605,AV605)</f>
        <v/>
      </c>
      <c r="AY605">
        <f>IF(AU605&lt;0,AW605+AU605,AW605)</f>
        <v/>
      </c>
      <c r="BA605" s="14">
        <f>IFERROR(AX605-AQ605,"")</f>
        <v/>
      </c>
      <c r="BB605" s="14">
        <f>IFERROR(AY605-AR605,"")</f>
        <v/>
      </c>
      <c r="BD605">
        <f>AH605</f>
        <v/>
      </c>
      <c r="BE605">
        <f>AI605</f>
        <v/>
      </c>
      <c r="BF605">
        <f>AJ605</f>
        <v/>
      </c>
      <c r="BG605" s="14">
        <f>L605</f>
        <v/>
      </c>
      <c r="BH605" s="14">
        <f>IF(X605="","",X605)</f>
        <v/>
      </c>
      <c r="BI605" s="14">
        <f>IF(Y605="","",Y605)</f>
        <v/>
      </c>
      <c r="BJ605">
        <f>Z605</f>
        <v/>
      </c>
      <c r="BK605">
        <f>AA605</f>
        <v/>
      </c>
      <c r="BL605">
        <f>IFERROR(AX605,"")</f>
        <v/>
      </c>
      <c r="BM605">
        <f>IFERROR(AY605,"")</f>
        <v/>
      </c>
    </row>
    <row r="606" ht="14.25" customHeight="1">
      <c r="A606">
        <f>ALGLIB_SSA_XAUUSD!AA606</f>
        <v/>
      </c>
      <c r="B606">
        <f>IF($A606="","",INDEX(ALGLIB_SSA_XAUUSD!$B$2:$B$2401,MATCH($A606,ALGLIB_SSA_XAUUSD!$A$2:$A$2401,1)))</f>
        <v/>
      </c>
      <c r="C606">
        <f>IF($A606="","",INDEX(ALGLIB_SSA_XAUUSD!$C$2:$C$2401,MATCH($A606,ALGLIB_SSA_XAUUSD!$A$2:$A$2401,1)))</f>
        <v/>
      </c>
      <c r="D606" s="14">
        <f>IF($A606="","",INT((ROW()-2)/12)+1)</f>
        <v/>
      </c>
      <c r="E606" s="14">
        <f>IF(AND(E614&lt;&gt;"",D614=D602+1),E602+(E614-E602)*4/12,"")</f>
        <v/>
      </c>
      <c r="F606" s="14">
        <f>IF(AND(F614&lt;&gt;"",D614=D602+1),F602+(F614-F602)*4/12,"")</f>
        <v/>
      </c>
      <c r="G606" s="14">
        <f>IF(AND(G614&lt;&gt;"",D614=D602+1),G602+(G614-G602)*4/12,"")</f>
        <v/>
      </c>
      <c r="H606" s="14">
        <f>IF(AND(H614&lt;&gt;"",D614=D602+1),H602+(H614-H602)*4/12,"")</f>
        <v/>
      </c>
      <c r="I606" s="14">
        <f>IF(AND(L614&lt;&gt;"",D614=D602+1),I602+(I614-I602)*4/12,"")</f>
        <v/>
      </c>
      <c r="J606">
        <f>_xlfn.XLOOKUP($A606,ALGLIB_SSA_XAUUSD!$AA$2:$AA$2401,ALGLIB_SSA_XAUUSD!$P$2:$P$2401,"",0)</f>
        <v/>
      </c>
      <c r="K606">
        <f>_xlfn.XLOOKUP($A606,ALGLIB_SSA_XAUUSD!$AA$2:$AA$2401,ALGLIB_SSA_XAUUSD!$Q$2:$Q$2401,"",0)</f>
        <v/>
      </c>
      <c r="L606">
        <f>_xlfn.XLOOKUP($A606,ALGLIB_SSA_XAUUSD!$AA$2:$AA$2401,ALGLIB_SSA_XAUUSD!$R$2:$R$2401,"",0)</f>
        <v/>
      </c>
      <c r="M606">
        <f>_xlfn.XLOOKUP($A606,ALGLIB_SSA_XAUUSD!$AA$2:$AA$2401,ALGLIB_SSA_XAUUSD!$S$2:$S$2401,"",0)</f>
        <v/>
      </c>
      <c r="N606">
        <f>_xlfn.XLOOKUP($A606,ALGLIB_SSA_XAUUSD!$AA$2:$AA$2401,ALGLIB_SSA_XAUUSD!$T$2:$T$2401,"",0)</f>
        <v/>
      </c>
      <c r="O606">
        <f>_xlfn.XLOOKUP($A606,ALGLIB_SSA_XAUUSD!$AA$2:$AA$2401,ALGLIB_SSA_XAUUSD!$U$2:$U$2401,"",0)</f>
        <v/>
      </c>
      <c r="P606">
        <f>_xlfn.XLOOKUP($A606,ALGLIB_SSA_XAUUSD!$AA$2:$AA$2401,ALGLIB_SSA_XAUUSD!$V$2:$V$2401,"",0)</f>
        <v/>
      </c>
      <c r="S606">
        <f>A606</f>
        <v/>
      </c>
      <c r="T606">
        <f>J606</f>
        <v/>
      </c>
      <c r="U606">
        <f>K606</f>
        <v/>
      </c>
      <c r="V606" s="14">
        <f>IF($A606="","",MOD(ROW()-2,12)+1)</f>
        <v/>
      </c>
      <c r="W606">
        <f>L606</f>
        <v/>
      </c>
      <c r="X606" s="14">
        <f>IF(F606="","",F606)</f>
        <v/>
      </c>
      <c r="Y606" s="14">
        <f>IF(G606="","",G606)</f>
        <v/>
      </c>
      <c r="Z606">
        <f>M606</f>
        <v/>
      </c>
      <c r="AA606">
        <f>N606</f>
        <v/>
      </c>
      <c r="AB606" s="14">
        <f>IF(H606="","",H606)</f>
        <v/>
      </c>
      <c r="AC606">
        <f>O606</f>
        <v/>
      </c>
      <c r="AD606" s="14">
        <f>IF(I606="","",I606)</f>
        <v/>
      </c>
      <c r="AE606">
        <f>P606</f>
        <v/>
      </c>
      <c r="AH606">
        <f>IF(S606&lt;&gt;"",S606,AH605+900)</f>
        <v/>
      </c>
      <c r="AI606">
        <f>IF(T606&lt;&gt;"",T606,AI605)</f>
        <v/>
      </c>
      <c r="AJ606">
        <f>IF(U606&lt;&gt;"",U606,AJ605)</f>
        <v/>
      </c>
      <c r="AK606">
        <f>IF(W606&lt;&gt;"",W606,"")</f>
        <v/>
      </c>
      <c r="AL606" s="14">
        <f>IF(X606&lt;&gt;"",X606,"")</f>
        <v/>
      </c>
      <c r="AM606" s="14">
        <f>IF(Y606&lt;&gt;"",Y606,"")</f>
        <v/>
      </c>
      <c r="AN606" s="14">
        <f>IF(OR(AL606="",AM606=""),"",AL606-AM606)</f>
        <v/>
      </c>
      <c r="AO606">
        <f>IF(AN606="","",IF(AN606&gt;0,"Bullish","Bearish"))</f>
        <v/>
      </c>
      <c r="AP606">
        <f>IF(AO606="",AP605,AO606)</f>
        <v/>
      </c>
      <c r="AQ606" s="14">
        <f>IF(AB606&lt;&gt;"",AB606,"")</f>
        <v/>
      </c>
      <c r="AR606" s="14">
        <f>IF(AD606&lt;&gt;"",AD606,"")</f>
        <v/>
      </c>
      <c r="AS606">
        <f>IF(AS605+1=13,1,AS605+1)</f>
        <v/>
      </c>
      <c r="AT606">
        <f>IFERROR(IF(SLOPE($AQ$590:$AQ$601,$AS$590:$AS$601)&gt;0,MIN(3,ABS(SLOPE($AQ$590:$AQ$601,$AS$590:$AS$601))),IF(SLOPE($AQ$590:$AQ$601,$AS$590:$AS$601)&lt;-0.5,-0.5,0)),0)</f>
        <v/>
      </c>
      <c r="AU606">
        <f>IFERROR(IF(SLOPE($AR$590:$AR$601,$AS$590:$AS$601)&lt;0,MAX(-3,-ABS(SLOPE($AR$590:$AR$601,$AS$590:$AS$601))),IF(SLOPE($AR$590:$AR$601,$AS$590:$AS$601)&gt;0.5,0.5,0)),0)</f>
        <v/>
      </c>
      <c r="AV606">
        <f>($AQ$602+(AT606*(AS606-1)))</f>
        <v/>
      </c>
      <c r="AW606">
        <f>($AR$602+(AU606*(AS606-1)))</f>
        <v/>
      </c>
      <c r="AX606">
        <f>IF(AT606&gt;0,AV606+AT606,AV606)</f>
        <v/>
      </c>
      <c r="AY606">
        <f>IF(AU606&lt;0,AW606+AU606,AW606)</f>
        <v/>
      </c>
      <c r="BA606" s="14">
        <f>IFERROR(AX606-AQ606,"")</f>
        <v/>
      </c>
      <c r="BB606" s="14">
        <f>IFERROR(AY606-AR606,"")</f>
        <v/>
      </c>
      <c r="BD606">
        <f>AH606</f>
        <v/>
      </c>
      <c r="BE606">
        <f>AI606</f>
        <v/>
      </c>
      <c r="BF606">
        <f>AJ606</f>
        <v/>
      </c>
      <c r="BG606" s="14">
        <f>L606</f>
        <v/>
      </c>
      <c r="BH606" s="14">
        <f>IF(X606="","",X606)</f>
        <v/>
      </c>
      <c r="BI606" s="14">
        <f>IF(Y606="","",Y606)</f>
        <v/>
      </c>
      <c r="BJ606">
        <f>Z606</f>
        <v/>
      </c>
      <c r="BK606">
        <f>AA606</f>
        <v/>
      </c>
      <c r="BL606">
        <f>IFERROR(AX606,"")</f>
        <v/>
      </c>
      <c r="BM606">
        <f>IFERROR(AY606,"")</f>
        <v/>
      </c>
    </row>
    <row r="607" ht="14.25" customHeight="1">
      <c r="A607">
        <f>ALGLIB_SSA_XAUUSD!AA607</f>
        <v/>
      </c>
      <c r="B607">
        <f>IF($A607="","",INDEX(ALGLIB_SSA_XAUUSD!$B$2:$B$2401,MATCH($A607,ALGLIB_SSA_XAUUSD!$A$2:$A$2401,1)))</f>
        <v/>
      </c>
      <c r="C607">
        <f>IF($A607="","",INDEX(ALGLIB_SSA_XAUUSD!$C$2:$C$2401,MATCH($A607,ALGLIB_SSA_XAUUSD!$A$2:$A$2401,1)))</f>
        <v/>
      </c>
      <c r="D607" s="14">
        <f>IF($A607="","",INT((ROW()-2)/12)+1)</f>
        <v/>
      </c>
      <c r="E607" s="14">
        <f>IF(AND(E614&lt;&gt;"",D614=D602+1),E602+(E614-E602)*5/12,"")</f>
        <v/>
      </c>
      <c r="F607" s="14">
        <f>IF(AND(F614&lt;&gt;"",D614=D602+1),F602+(F614-F602)*5/12,"")</f>
        <v/>
      </c>
      <c r="G607" s="14">
        <f>IF(AND(G614&lt;&gt;"",D614=D602+1),G602+(G614-G602)*5/12,"")</f>
        <v/>
      </c>
      <c r="H607" s="14">
        <f>IF(AND(H614&lt;&gt;"",D614=D602+1),H602+(H614-H602)*5/12,"")</f>
        <v/>
      </c>
      <c r="I607" s="14">
        <f>IF(AND(L614&lt;&gt;"",D614=D602+1),I602+(I614-I602)*5/12,"")</f>
        <v/>
      </c>
      <c r="J607">
        <f>_xlfn.XLOOKUP($A607,ALGLIB_SSA_XAUUSD!$AA$2:$AA$2401,ALGLIB_SSA_XAUUSD!$P$2:$P$2401,"",0)</f>
        <v/>
      </c>
      <c r="K607">
        <f>_xlfn.XLOOKUP($A607,ALGLIB_SSA_XAUUSD!$AA$2:$AA$2401,ALGLIB_SSA_XAUUSD!$Q$2:$Q$2401,"",0)</f>
        <v/>
      </c>
      <c r="L607">
        <f>_xlfn.XLOOKUP($A607,ALGLIB_SSA_XAUUSD!$AA$2:$AA$2401,ALGLIB_SSA_XAUUSD!$R$2:$R$2401,"",0)</f>
        <v/>
      </c>
      <c r="M607">
        <f>_xlfn.XLOOKUP($A607,ALGLIB_SSA_XAUUSD!$AA$2:$AA$2401,ALGLIB_SSA_XAUUSD!$S$2:$S$2401,"",0)</f>
        <v/>
      </c>
      <c r="N607">
        <f>_xlfn.XLOOKUP($A607,ALGLIB_SSA_XAUUSD!$AA$2:$AA$2401,ALGLIB_SSA_XAUUSD!$T$2:$T$2401,"",0)</f>
        <v/>
      </c>
      <c r="O607">
        <f>_xlfn.XLOOKUP($A607,ALGLIB_SSA_XAUUSD!$AA$2:$AA$2401,ALGLIB_SSA_XAUUSD!$U$2:$U$2401,"",0)</f>
        <v/>
      </c>
      <c r="P607">
        <f>_xlfn.XLOOKUP($A607,ALGLIB_SSA_XAUUSD!$AA$2:$AA$2401,ALGLIB_SSA_XAUUSD!$V$2:$V$2401,"",0)</f>
        <v/>
      </c>
      <c r="S607">
        <f>A607</f>
        <v/>
      </c>
      <c r="T607">
        <f>J607</f>
        <v/>
      </c>
      <c r="U607">
        <f>K607</f>
        <v/>
      </c>
      <c r="V607" s="14">
        <f>IF($A607="","",MOD(ROW()-2,12)+1)</f>
        <v/>
      </c>
      <c r="W607">
        <f>L607</f>
        <v/>
      </c>
      <c r="X607" s="14">
        <f>IF(F607="","",F607)</f>
        <v/>
      </c>
      <c r="Y607" s="14">
        <f>IF(G607="","",G607)</f>
        <v/>
      </c>
      <c r="Z607">
        <f>M607</f>
        <v/>
      </c>
      <c r="AA607">
        <f>N607</f>
        <v/>
      </c>
      <c r="AB607" s="14">
        <f>IF(H607="","",H607)</f>
        <v/>
      </c>
      <c r="AC607">
        <f>O607</f>
        <v/>
      </c>
      <c r="AD607" s="14">
        <f>IF(I607="","",I607)</f>
        <v/>
      </c>
      <c r="AE607">
        <f>P607</f>
        <v/>
      </c>
      <c r="AH607">
        <f>IF(S607&lt;&gt;"",S607,AH606+900)</f>
        <v/>
      </c>
      <c r="AI607">
        <f>IF(T607&lt;&gt;"",T607,AI606)</f>
        <v/>
      </c>
      <c r="AJ607">
        <f>IF(U607&lt;&gt;"",U607,AJ606)</f>
        <v/>
      </c>
      <c r="AK607">
        <f>IF(W607&lt;&gt;"",W607,"")</f>
        <v/>
      </c>
      <c r="AL607" s="14">
        <f>IF(X607&lt;&gt;"",X607,"")</f>
        <v/>
      </c>
      <c r="AM607" s="14">
        <f>IF(Y607&lt;&gt;"",Y607,"")</f>
        <v/>
      </c>
      <c r="AN607" s="14">
        <f>IF(OR(AL607="",AM607=""),"",AL607-AM607)</f>
        <v/>
      </c>
      <c r="AO607">
        <f>IF(AN607="","",IF(AN607&gt;0,"Bullish","Bearish"))</f>
        <v/>
      </c>
      <c r="AP607">
        <f>IF(AO607="",AP606,AO607)</f>
        <v/>
      </c>
      <c r="AQ607" s="14">
        <f>IF(AB607&lt;&gt;"",AB607,"")</f>
        <v/>
      </c>
      <c r="AR607" s="14">
        <f>IF(AD607&lt;&gt;"",AD607,"")</f>
        <v/>
      </c>
      <c r="AS607">
        <f>IF(AS606+1=13,1,AS606+1)</f>
        <v/>
      </c>
      <c r="AT607">
        <f>IFERROR(IF(SLOPE($AQ$590:$AQ$601,$AS$590:$AS$601)&gt;0,MIN(3,ABS(SLOPE($AQ$590:$AQ$601,$AS$590:$AS$601))),IF(SLOPE($AQ$590:$AQ$601,$AS$590:$AS$601)&lt;-0.5,-0.5,0)),0)</f>
        <v/>
      </c>
      <c r="AU607">
        <f>IFERROR(IF(SLOPE($AR$590:$AR$601,$AS$590:$AS$601)&lt;0,MAX(-3,-ABS(SLOPE($AR$590:$AR$601,$AS$590:$AS$601))),IF(SLOPE($AR$590:$AR$601,$AS$590:$AS$601)&gt;0.5,0.5,0)),0)</f>
        <v/>
      </c>
      <c r="AV607">
        <f>($AQ$602+(AT607*(AS607-1)))</f>
        <v/>
      </c>
      <c r="AW607">
        <f>($AR$602+(AU607*(AS607-1)))</f>
        <v/>
      </c>
      <c r="AX607">
        <f>IF(AT607&gt;0,AV607+AT607,AV607)</f>
        <v/>
      </c>
      <c r="AY607">
        <f>IF(AU607&lt;0,AW607+AU607,AW607)</f>
        <v/>
      </c>
      <c r="BA607" s="14">
        <f>IFERROR(AX607-AQ607,"")</f>
        <v/>
      </c>
      <c r="BB607" s="14">
        <f>IFERROR(AY607-AR607,"")</f>
        <v/>
      </c>
      <c r="BD607">
        <f>AH607</f>
        <v/>
      </c>
      <c r="BE607">
        <f>AI607</f>
        <v/>
      </c>
      <c r="BF607">
        <f>AJ607</f>
        <v/>
      </c>
      <c r="BG607" s="14">
        <f>L607</f>
        <v/>
      </c>
      <c r="BH607" s="14">
        <f>IF(X607="","",X607)</f>
        <v/>
      </c>
      <c r="BI607" s="14">
        <f>IF(Y607="","",Y607)</f>
        <v/>
      </c>
      <c r="BJ607">
        <f>Z607</f>
        <v/>
      </c>
      <c r="BK607">
        <f>AA607</f>
        <v/>
      </c>
      <c r="BL607">
        <f>IFERROR(AX607,"")</f>
        <v/>
      </c>
      <c r="BM607">
        <f>IFERROR(AY607,"")</f>
        <v/>
      </c>
    </row>
    <row r="608" ht="14.25" customHeight="1">
      <c r="A608">
        <f>ALGLIB_SSA_XAUUSD!AA608</f>
        <v/>
      </c>
      <c r="B608">
        <f>IF($A608="","",INDEX(ALGLIB_SSA_XAUUSD!$B$2:$B$2401,MATCH($A608,ALGLIB_SSA_XAUUSD!$A$2:$A$2401,1)))</f>
        <v/>
      </c>
      <c r="C608">
        <f>IF($A608="","",INDEX(ALGLIB_SSA_XAUUSD!$C$2:$C$2401,MATCH($A608,ALGLIB_SSA_XAUUSD!$A$2:$A$2401,1)))</f>
        <v/>
      </c>
      <c r="D608" s="14">
        <f>IF($A608="","",INT((ROW()-2)/12)+1)</f>
        <v/>
      </c>
      <c r="E608" s="14">
        <f>IF(AND(E614&lt;&gt;"",D614=D602+1),E602+(E614-E602)*6/12,"")</f>
        <v/>
      </c>
      <c r="F608" s="14">
        <f>IF(AND(F614&lt;&gt;"",D614=D602+1),F602+(F614-F602)*6/12,"")</f>
        <v/>
      </c>
      <c r="G608" s="14">
        <f>IF(AND(G614&lt;&gt;"",D614=D602+1),G602+(G614-G602)*6/12,"")</f>
        <v/>
      </c>
      <c r="H608" s="14">
        <f>IF(AND(H614&lt;&gt;"",D614=D602+1),H602+(H614-H602)*6/12,"")</f>
        <v/>
      </c>
      <c r="I608" s="14">
        <f>IF(AND(L614&lt;&gt;"",D614=D602+1),I602+(I614-I602)*6/12,"")</f>
        <v/>
      </c>
      <c r="J608">
        <f>_xlfn.XLOOKUP($A608,ALGLIB_SSA_XAUUSD!$AA$2:$AA$2401,ALGLIB_SSA_XAUUSD!$P$2:$P$2401,"",0)</f>
        <v/>
      </c>
      <c r="K608">
        <f>_xlfn.XLOOKUP($A608,ALGLIB_SSA_XAUUSD!$AA$2:$AA$2401,ALGLIB_SSA_XAUUSD!$Q$2:$Q$2401,"",0)</f>
        <v/>
      </c>
      <c r="L608">
        <f>_xlfn.XLOOKUP($A608,ALGLIB_SSA_XAUUSD!$AA$2:$AA$2401,ALGLIB_SSA_XAUUSD!$R$2:$R$2401,"",0)</f>
        <v/>
      </c>
      <c r="M608">
        <f>_xlfn.XLOOKUP($A608,ALGLIB_SSA_XAUUSD!$AA$2:$AA$2401,ALGLIB_SSA_XAUUSD!$S$2:$S$2401,"",0)</f>
        <v/>
      </c>
      <c r="N608">
        <f>_xlfn.XLOOKUP($A608,ALGLIB_SSA_XAUUSD!$AA$2:$AA$2401,ALGLIB_SSA_XAUUSD!$T$2:$T$2401,"",0)</f>
        <v/>
      </c>
      <c r="O608">
        <f>_xlfn.XLOOKUP($A608,ALGLIB_SSA_XAUUSD!$AA$2:$AA$2401,ALGLIB_SSA_XAUUSD!$U$2:$U$2401,"",0)</f>
        <v/>
      </c>
      <c r="P608">
        <f>_xlfn.XLOOKUP($A608,ALGLIB_SSA_XAUUSD!$AA$2:$AA$2401,ALGLIB_SSA_XAUUSD!$V$2:$V$2401,"",0)</f>
        <v/>
      </c>
      <c r="S608">
        <f>A608</f>
        <v/>
      </c>
      <c r="T608">
        <f>J608</f>
        <v/>
      </c>
      <c r="U608">
        <f>K608</f>
        <v/>
      </c>
      <c r="V608" s="14">
        <f>IF($A608="","",MOD(ROW()-2,12)+1)</f>
        <v/>
      </c>
      <c r="W608">
        <f>L608</f>
        <v/>
      </c>
      <c r="X608" s="14">
        <f>IF(F608="","",F608)</f>
        <v/>
      </c>
      <c r="Y608" s="14">
        <f>IF(G608="","",G608)</f>
        <v/>
      </c>
      <c r="Z608">
        <f>M608</f>
        <v/>
      </c>
      <c r="AA608">
        <f>N608</f>
        <v/>
      </c>
      <c r="AB608" s="14">
        <f>IF(H608="","",H608)</f>
        <v/>
      </c>
      <c r="AC608">
        <f>O608</f>
        <v/>
      </c>
      <c r="AD608" s="14">
        <f>IF(I608="","",I608)</f>
        <v/>
      </c>
      <c r="AE608">
        <f>P608</f>
        <v/>
      </c>
      <c r="AH608">
        <f>IF(S608&lt;&gt;"",S608,AH607+900)</f>
        <v/>
      </c>
      <c r="AI608">
        <f>IF(T608&lt;&gt;"",T608,AI607)</f>
        <v/>
      </c>
      <c r="AJ608">
        <f>IF(U608&lt;&gt;"",U608,AJ607)</f>
        <v/>
      </c>
      <c r="AK608">
        <f>IF(W608&lt;&gt;"",W608,"")</f>
        <v/>
      </c>
      <c r="AL608" s="14">
        <f>IF(X608&lt;&gt;"",X608,"")</f>
        <v/>
      </c>
      <c r="AM608" s="14">
        <f>IF(Y608&lt;&gt;"",Y608,"")</f>
        <v/>
      </c>
      <c r="AN608" s="14">
        <f>IF(OR(AL608="",AM608=""),"",AL608-AM608)</f>
        <v/>
      </c>
      <c r="AO608">
        <f>IF(AN608="","",IF(AN608&gt;0,"Bullish","Bearish"))</f>
        <v/>
      </c>
      <c r="AP608">
        <f>IF(AO608="",AP607,AO608)</f>
        <v/>
      </c>
      <c r="AQ608" s="14">
        <f>IF(AB608&lt;&gt;"",AB608,"")</f>
        <v/>
      </c>
      <c r="AR608" s="14">
        <f>IF(AD608&lt;&gt;"",AD608,"")</f>
        <v/>
      </c>
      <c r="AS608">
        <f>IF(AS607+1=13,1,AS607+1)</f>
        <v/>
      </c>
      <c r="AT608">
        <f>IFERROR(IF(SLOPE($AQ$590:$AQ$601,$AS$590:$AS$601)&gt;0,MIN(3,ABS(SLOPE($AQ$590:$AQ$601,$AS$590:$AS$601))),IF(SLOPE($AQ$590:$AQ$601,$AS$590:$AS$601)&lt;-0.5,-0.5,0)),0)</f>
        <v/>
      </c>
      <c r="AU608">
        <f>IFERROR(IF(SLOPE($AR$590:$AR$601,$AS$590:$AS$601)&lt;0,MAX(-3,-ABS(SLOPE($AR$590:$AR$601,$AS$590:$AS$601))),IF(SLOPE($AR$590:$AR$601,$AS$590:$AS$601)&gt;0.5,0.5,0)),0)</f>
        <v/>
      </c>
      <c r="AV608">
        <f>($AQ$602+(AT608*(AS608-1)))</f>
        <v/>
      </c>
      <c r="AW608">
        <f>($AR$602+(AU608*(AS608-1)))</f>
        <v/>
      </c>
      <c r="AX608">
        <f>IF(AT608&gt;0,AV608+AT608,AV608)</f>
        <v/>
      </c>
      <c r="AY608">
        <f>IF(AU608&lt;0,AW608+AU608,AW608)</f>
        <v/>
      </c>
      <c r="BA608" s="14">
        <f>IFERROR(AX608-AQ608,"")</f>
        <v/>
      </c>
      <c r="BB608" s="14">
        <f>IFERROR(AY608-AR608,"")</f>
        <v/>
      </c>
      <c r="BD608">
        <f>AH608</f>
        <v/>
      </c>
      <c r="BE608">
        <f>AI608</f>
        <v/>
      </c>
      <c r="BF608">
        <f>AJ608</f>
        <v/>
      </c>
      <c r="BG608" s="14">
        <f>L608</f>
        <v/>
      </c>
      <c r="BH608" s="14">
        <f>IF(X608="","",X608)</f>
        <v/>
      </c>
      <c r="BI608" s="14">
        <f>IF(Y608="","",Y608)</f>
        <v/>
      </c>
      <c r="BJ608">
        <f>Z608</f>
        <v/>
      </c>
      <c r="BK608">
        <f>AA608</f>
        <v/>
      </c>
      <c r="BL608">
        <f>IFERROR(AX608,"")</f>
        <v/>
      </c>
      <c r="BM608">
        <f>IFERROR(AY608,"")</f>
        <v/>
      </c>
    </row>
    <row r="609" ht="14.25" customHeight="1">
      <c r="A609">
        <f>ALGLIB_SSA_XAUUSD!AA609</f>
        <v/>
      </c>
      <c r="B609">
        <f>IF($A609="","",INDEX(ALGLIB_SSA_XAUUSD!$B$2:$B$2401,MATCH($A609,ALGLIB_SSA_XAUUSD!$A$2:$A$2401,1)))</f>
        <v/>
      </c>
      <c r="C609">
        <f>IF($A609="","",INDEX(ALGLIB_SSA_XAUUSD!$C$2:$C$2401,MATCH($A609,ALGLIB_SSA_XAUUSD!$A$2:$A$2401,1)))</f>
        <v/>
      </c>
      <c r="D609" s="14">
        <f>IF($A609="","",INT((ROW()-2)/12)+1)</f>
        <v/>
      </c>
      <c r="E609" s="14">
        <f>IF(AND(E614&lt;&gt;"",D614=D602+1),E602+(E614-E602)*7/12,"")</f>
        <v/>
      </c>
      <c r="F609" s="14">
        <f>IF(AND(F614&lt;&gt;"",D614=D602+1),F602+(F614-F602)*7/12,"")</f>
        <v/>
      </c>
      <c r="G609" s="14">
        <f>IF(AND(G614&lt;&gt;"",D614=D602+1),G602+(G614-G602)*7/12,"")</f>
        <v/>
      </c>
      <c r="H609" s="14">
        <f>IF(AND(H614&lt;&gt;"",D614=D602+1),H602+(H614-H602)*7/12,"")</f>
        <v/>
      </c>
      <c r="I609" s="14">
        <f>IF(AND(L614&lt;&gt;"",D614=D602+1),I602+(I614-I602)*7/12,"")</f>
        <v/>
      </c>
      <c r="J609">
        <f>_xlfn.XLOOKUP($A609,ALGLIB_SSA_XAUUSD!$AA$2:$AA$2401,ALGLIB_SSA_XAUUSD!$P$2:$P$2401,"",0)</f>
        <v/>
      </c>
      <c r="K609">
        <f>_xlfn.XLOOKUP($A609,ALGLIB_SSA_XAUUSD!$AA$2:$AA$2401,ALGLIB_SSA_XAUUSD!$Q$2:$Q$2401,"",0)</f>
        <v/>
      </c>
      <c r="L609">
        <f>_xlfn.XLOOKUP($A609,ALGLIB_SSA_XAUUSD!$AA$2:$AA$2401,ALGLIB_SSA_XAUUSD!$R$2:$R$2401,"",0)</f>
        <v/>
      </c>
      <c r="M609">
        <f>_xlfn.XLOOKUP($A609,ALGLIB_SSA_XAUUSD!$AA$2:$AA$2401,ALGLIB_SSA_XAUUSD!$S$2:$S$2401,"",0)</f>
        <v/>
      </c>
      <c r="N609">
        <f>_xlfn.XLOOKUP($A609,ALGLIB_SSA_XAUUSD!$AA$2:$AA$2401,ALGLIB_SSA_XAUUSD!$T$2:$T$2401,"",0)</f>
        <v/>
      </c>
      <c r="O609">
        <f>_xlfn.XLOOKUP($A609,ALGLIB_SSA_XAUUSD!$AA$2:$AA$2401,ALGLIB_SSA_XAUUSD!$U$2:$U$2401,"",0)</f>
        <v/>
      </c>
      <c r="P609">
        <f>_xlfn.XLOOKUP($A609,ALGLIB_SSA_XAUUSD!$AA$2:$AA$2401,ALGLIB_SSA_XAUUSD!$V$2:$V$2401,"",0)</f>
        <v/>
      </c>
      <c r="S609">
        <f>A609</f>
        <v/>
      </c>
      <c r="T609">
        <f>J609</f>
        <v/>
      </c>
      <c r="U609">
        <f>K609</f>
        <v/>
      </c>
      <c r="V609" s="14">
        <f>IF($A609="","",MOD(ROW()-2,12)+1)</f>
        <v/>
      </c>
      <c r="W609">
        <f>L609</f>
        <v/>
      </c>
      <c r="X609" s="14">
        <f>IF(F609="","",F609)</f>
        <v/>
      </c>
      <c r="Y609" s="14">
        <f>IF(G609="","",G609)</f>
        <v/>
      </c>
      <c r="Z609">
        <f>M609</f>
        <v/>
      </c>
      <c r="AA609">
        <f>N609</f>
        <v/>
      </c>
      <c r="AB609" s="14">
        <f>IF(H609="","",H609)</f>
        <v/>
      </c>
      <c r="AC609">
        <f>O609</f>
        <v/>
      </c>
      <c r="AD609" s="14">
        <f>IF(I609="","",I609)</f>
        <v/>
      </c>
      <c r="AE609">
        <f>P609</f>
        <v/>
      </c>
      <c r="AH609">
        <f>IF(S609&lt;&gt;"",S609,AH608+900)</f>
        <v/>
      </c>
      <c r="AI609">
        <f>IF(T609&lt;&gt;"",T609,AI608)</f>
        <v/>
      </c>
      <c r="AJ609">
        <f>IF(U609&lt;&gt;"",U609,AJ608)</f>
        <v/>
      </c>
      <c r="AK609">
        <f>IF(W609&lt;&gt;"",W609,"")</f>
        <v/>
      </c>
      <c r="AL609" s="14">
        <f>IF(X609&lt;&gt;"",X609,"")</f>
        <v/>
      </c>
      <c r="AM609" s="14">
        <f>IF(Y609&lt;&gt;"",Y609,"")</f>
        <v/>
      </c>
      <c r="AN609" s="14">
        <f>IF(OR(AL609="",AM609=""),"",AL609-AM609)</f>
        <v/>
      </c>
      <c r="AO609">
        <f>IF(AN609="","",IF(AN609&gt;0,"Bullish","Bearish"))</f>
        <v/>
      </c>
      <c r="AP609">
        <f>IF(AO609="",AP608,AO609)</f>
        <v/>
      </c>
      <c r="AQ609" s="14">
        <f>IF(AB609&lt;&gt;"",AB609,"")</f>
        <v/>
      </c>
      <c r="AR609" s="14">
        <f>IF(AD609&lt;&gt;"",AD609,"")</f>
        <v/>
      </c>
      <c r="AS609">
        <f>IF(AS608+1=13,1,AS608+1)</f>
        <v/>
      </c>
      <c r="AT609">
        <f>IFERROR(IF(SLOPE($AQ$590:$AQ$601,$AS$590:$AS$601)&gt;0,MIN(3,ABS(SLOPE($AQ$590:$AQ$601,$AS$590:$AS$601))),IF(SLOPE($AQ$590:$AQ$601,$AS$590:$AS$601)&lt;-0.5,-0.5,0)),0)</f>
        <v/>
      </c>
      <c r="AU609">
        <f>IFERROR(IF(SLOPE($AR$590:$AR$601,$AS$590:$AS$601)&lt;0,MAX(-3,-ABS(SLOPE($AR$590:$AR$601,$AS$590:$AS$601))),IF(SLOPE($AR$590:$AR$601,$AS$590:$AS$601)&gt;0.5,0.5,0)),0)</f>
        <v/>
      </c>
      <c r="AV609">
        <f>($AQ$602+(AT609*(AS609-1)))</f>
        <v/>
      </c>
      <c r="AW609">
        <f>($AR$602+(AU609*(AS609-1)))</f>
        <v/>
      </c>
      <c r="AX609">
        <f>IF(AT609&gt;0,AV609+AT609,AV609)</f>
        <v/>
      </c>
      <c r="AY609">
        <f>IF(AU609&lt;0,AW609+AU609,AW609)</f>
        <v/>
      </c>
      <c r="BA609" s="14">
        <f>IFERROR(AX609-AQ609,"")</f>
        <v/>
      </c>
      <c r="BB609" s="14">
        <f>IFERROR(AY609-AR609,"")</f>
        <v/>
      </c>
      <c r="BD609">
        <f>AH609</f>
        <v/>
      </c>
      <c r="BE609">
        <f>AI609</f>
        <v/>
      </c>
      <c r="BF609">
        <f>AJ609</f>
        <v/>
      </c>
      <c r="BG609" s="14">
        <f>L609</f>
        <v/>
      </c>
      <c r="BH609" s="14">
        <f>IF(X609="","",X609)</f>
        <v/>
      </c>
      <c r="BI609" s="14">
        <f>IF(Y609="","",Y609)</f>
        <v/>
      </c>
      <c r="BJ609">
        <f>Z609</f>
        <v/>
      </c>
      <c r="BK609">
        <f>AA609</f>
        <v/>
      </c>
      <c r="BL609">
        <f>IFERROR(AX609,"")</f>
        <v/>
      </c>
      <c r="BM609">
        <f>IFERROR(AY609,"")</f>
        <v/>
      </c>
    </row>
    <row r="610" ht="14.25" customHeight="1">
      <c r="A610">
        <f>ALGLIB_SSA_XAUUSD!AA610</f>
        <v/>
      </c>
      <c r="B610">
        <f>IF($A610="","",INDEX(ALGLIB_SSA_XAUUSD!$B$2:$B$2401,MATCH($A610,ALGLIB_SSA_XAUUSD!$A$2:$A$2401,1)))</f>
        <v/>
      </c>
      <c r="C610">
        <f>IF($A610="","",INDEX(ALGLIB_SSA_XAUUSD!$C$2:$C$2401,MATCH($A610,ALGLIB_SSA_XAUUSD!$A$2:$A$2401,1)))</f>
        <v/>
      </c>
      <c r="D610" s="14">
        <f>IF($A610="","",INT((ROW()-2)/12)+1)</f>
        <v/>
      </c>
      <c r="E610" s="14">
        <f>IF(AND(E614&lt;&gt;"",D614=D602+1),E602+(E614-E602)*8/12,"")</f>
        <v/>
      </c>
      <c r="F610" s="14">
        <f>IF(AND(F614&lt;&gt;"",D614=D602+1),F602+(F614-F602)*8/12,"")</f>
        <v/>
      </c>
      <c r="G610" s="14">
        <f>IF(AND(G614&lt;&gt;"",D614=D602+1),G602+(G614-G602)*8/12,"")</f>
        <v/>
      </c>
      <c r="H610" s="14">
        <f>IF(AND(H614&lt;&gt;"",D614=D602+1),H602+(H614-H602)*8/12,"")</f>
        <v/>
      </c>
      <c r="I610" s="14">
        <f>IF(AND(L614&lt;&gt;"",D614=D602+1),I602+(I614-I602)*8/12,"")</f>
        <v/>
      </c>
      <c r="J610">
        <f>_xlfn.XLOOKUP($A610,ALGLIB_SSA_XAUUSD!$AA$2:$AA$2401,ALGLIB_SSA_XAUUSD!$P$2:$P$2401,"",0)</f>
        <v/>
      </c>
      <c r="K610">
        <f>_xlfn.XLOOKUP($A610,ALGLIB_SSA_XAUUSD!$AA$2:$AA$2401,ALGLIB_SSA_XAUUSD!$Q$2:$Q$2401,"",0)</f>
        <v/>
      </c>
      <c r="L610">
        <f>_xlfn.XLOOKUP($A610,ALGLIB_SSA_XAUUSD!$AA$2:$AA$2401,ALGLIB_SSA_XAUUSD!$R$2:$R$2401,"",0)</f>
        <v/>
      </c>
      <c r="M610">
        <f>_xlfn.XLOOKUP($A610,ALGLIB_SSA_XAUUSD!$AA$2:$AA$2401,ALGLIB_SSA_XAUUSD!$S$2:$S$2401,"",0)</f>
        <v/>
      </c>
      <c r="N610">
        <f>_xlfn.XLOOKUP($A610,ALGLIB_SSA_XAUUSD!$AA$2:$AA$2401,ALGLIB_SSA_XAUUSD!$T$2:$T$2401,"",0)</f>
        <v/>
      </c>
      <c r="O610">
        <f>_xlfn.XLOOKUP($A610,ALGLIB_SSA_XAUUSD!$AA$2:$AA$2401,ALGLIB_SSA_XAUUSD!$U$2:$U$2401,"",0)</f>
        <v/>
      </c>
      <c r="P610">
        <f>_xlfn.XLOOKUP($A610,ALGLIB_SSA_XAUUSD!$AA$2:$AA$2401,ALGLIB_SSA_XAUUSD!$V$2:$V$2401,"",0)</f>
        <v/>
      </c>
      <c r="S610">
        <f>A610</f>
        <v/>
      </c>
      <c r="T610">
        <f>J610</f>
        <v/>
      </c>
      <c r="U610">
        <f>K610</f>
        <v/>
      </c>
      <c r="V610" s="14">
        <f>IF($A610="","",MOD(ROW()-2,12)+1)</f>
        <v/>
      </c>
      <c r="W610">
        <f>L610</f>
        <v/>
      </c>
      <c r="X610" s="14">
        <f>IF(F610="","",F610)</f>
        <v/>
      </c>
      <c r="Y610" s="14">
        <f>IF(G610="","",G610)</f>
        <v/>
      </c>
      <c r="Z610">
        <f>M610</f>
        <v/>
      </c>
      <c r="AA610">
        <f>N610</f>
        <v/>
      </c>
      <c r="AB610" s="14">
        <f>IF(H610="","",H610)</f>
        <v/>
      </c>
      <c r="AC610">
        <f>O610</f>
        <v/>
      </c>
      <c r="AD610" s="14">
        <f>IF(I610="","",I610)</f>
        <v/>
      </c>
      <c r="AE610">
        <f>P610</f>
        <v/>
      </c>
      <c r="AH610">
        <f>IF(S610&lt;&gt;"",S610,AH609+900)</f>
        <v/>
      </c>
      <c r="AI610">
        <f>IF(T610&lt;&gt;"",T610,AI609)</f>
        <v/>
      </c>
      <c r="AJ610">
        <f>IF(U610&lt;&gt;"",U610,AJ609)</f>
        <v/>
      </c>
      <c r="AK610">
        <f>IF(W610&lt;&gt;"",W610,"")</f>
        <v/>
      </c>
      <c r="AL610" s="14">
        <f>IF(X610&lt;&gt;"",X610,"")</f>
        <v/>
      </c>
      <c r="AM610" s="14">
        <f>IF(Y610&lt;&gt;"",Y610,"")</f>
        <v/>
      </c>
      <c r="AN610" s="14">
        <f>IF(OR(AL610="",AM610=""),"",AL610-AM610)</f>
        <v/>
      </c>
      <c r="AO610">
        <f>IF(AN610="","",IF(AN610&gt;0,"Bullish","Bearish"))</f>
        <v/>
      </c>
      <c r="AP610">
        <f>IF(AO610="",AP609,AO610)</f>
        <v/>
      </c>
      <c r="AQ610" s="14">
        <f>IF(AB610&lt;&gt;"",AB610,"")</f>
        <v/>
      </c>
      <c r="AR610" s="14">
        <f>IF(AD610&lt;&gt;"",AD610,"")</f>
        <v/>
      </c>
      <c r="AS610">
        <f>IF(AS609+1=13,1,AS609+1)</f>
        <v/>
      </c>
      <c r="AT610">
        <f>IFERROR(IF(SLOPE($AQ$590:$AQ$601,$AS$590:$AS$601)&gt;0,MIN(3,ABS(SLOPE($AQ$590:$AQ$601,$AS$590:$AS$601))),IF(SLOPE($AQ$590:$AQ$601,$AS$590:$AS$601)&lt;-0.5,-0.5,0)),0)</f>
        <v/>
      </c>
      <c r="AU610">
        <f>IFERROR(IF(SLOPE($AR$590:$AR$601,$AS$590:$AS$601)&lt;0,MAX(-3,-ABS(SLOPE($AR$590:$AR$601,$AS$590:$AS$601))),IF(SLOPE($AR$590:$AR$601,$AS$590:$AS$601)&gt;0.5,0.5,0)),0)</f>
        <v/>
      </c>
      <c r="AV610">
        <f>($AQ$602+(AT610*(AS610-1)))</f>
        <v/>
      </c>
      <c r="AW610">
        <f>($AR$602+(AU610*(AS610-1)))</f>
        <v/>
      </c>
      <c r="AX610">
        <f>IF(AT610&gt;0,AV610+AT610,AV610)</f>
        <v/>
      </c>
      <c r="AY610">
        <f>IF(AU610&lt;0,AW610+AU610,AW610)</f>
        <v/>
      </c>
      <c r="BA610" s="14">
        <f>IFERROR(AX610-AQ610,"")</f>
        <v/>
      </c>
      <c r="BB610" s="14">
        <f>IFERROR(AY610-AR610,"")</f>
        <v/>
      </c>
      <c r="BD610">
        <f>AH610</f>
        <v/>
      </c>
      <c r="BE610">
        <f>AI610</f>
        <v/>
      </c>
      <c r="BF610">
        <f>AJ610</f>
        <v/>
      </c>
      <c r="BG610" s="14">
        <f>L610</f>
        <v/>
      </c>
      <c r="BH610" s="14">
        <f>IF(X610="","",X610)</f>
        <v/>
      </c>
      <c r="BI610" s="14">
        <f>IF(Y610="","",Y610)</f>
        <v/>
      </c>
      <c r="BJ610">
        <f>Z610</f>
        <v/>
      </c>
      <c r="BK610">
        <f>AA610</f>
        <v/>
      </c>
      <c r="BL610">
        <f>IFERROR(AX610,"")</f>
        <v/>
      </c>
      <c r="BM610">
        <f>IFERROR(AY610,"")</f>
        <v/>
      </c>
    </row>
    <row r="611" ht="14.25" customHeight="1">
      <c r="A611">
        <f>ALGLIB_SSA_XAUUSD!AA611</f>
        <v/>
      </c>
      <c r="B611">
        <f>IF($A611="","",INDEX(ALGLIB_SSA_XAUUSD!$B$2:$B$2401,MATCH($A611,ALGLIB_SSA_XAUUSD!$A$2:$A$2401,1)))</f>
        <v/>
      </c>
      <c r="C611">
        <f>IF($A611="","",INDEX(ALGLIB_SSA_XAUUSD!$C$2:$C$2401,MATCH($A611,ALGLIB_SSA_XAUUSD!$A$2:$A$2401,1)))</f>
        <v/>
      </c>
      <c r="D611" s="14">
        <f>IF($A611="","",INT((ROW()-2)/12)+1)</f>
        <v/>
      </c>
      <c r="E611" s="14">
        <f>IF(AND(E614&lt;&gt;"",D614=D602+1),E602+(E614-E602)*9/12,"")</f>
        <v/>
      </c>
      <c r="F611" s="14">
        <f>IF(AND(F614&lt;&gt;"",D614=D602+1),F602+(F614-F602)*9/12,"")</f>
        <v/>
      </c>
      <c r="G611" s="14">
        <f>IF(AND(G614&lt;&gt;"",D614=D602+1),G602+(G614-G602)*9/12,"")</f>
        <v/>
      </c>
      <c r="H611" s="14">
        <f>IF(AND(H614&lt;&gt;"",D614=D602+1),H602+(H614-H602)*9/12,"")</f>
        <v/>
      </c>
      <c r="I611" s="14">
        <f>IF(AND(L614&lt;&gt;"",D614=D602+1),I602+(I614-I602)*9/12,"")</f>
        <v/>
      </c>
      <c r="J611">
        <f>_xlfn.XLOOKUP($A611,ALGLIB_SSA_XAUUSD!$AA$2:$AA$2401,ALGLIB_SSA_XAUUSD!$P$2:$P$2401,"",0)</f>
        <v/>
      </c>
      <c r="K611">
        <f>_xlfn.XLOOKUP($A611,ALGLIB_SSA_XAUUSD!$AA$2:$AA$2401,ALGLIB_SSA_XAUUSD!$Q$2:$Q$2401,"",0)</f>
        <v/>
      </c>
      <c r="L611">
        <f>_xlfn.XLOOKUP($A611,ALGLIB_SSA_XAUUSD!$AA$2:$AA$2401,ALGLIB_SSA_XAUUSD!$R$2:$R$2401,"",0)</f>
        <v/>
      </c>
      <c r="M611">
        <f>_xlfn.XLOOKUP($A611,ALGLIB_SSA_XAUUSD!$AA$2:$AA$2401,ALGLIB_SSA_XAUUSD!$S$2:$S$2401,"",0)</f>
        <v/>
      </c>
      <c r="N611">
        <f>_xlfn.XLOOKUP($A611,ALGLIB_SSA_XAUUSD!$AA$2:$AA$2401,ALGLIB_SSA_XAUUSD!$T$2:$T$2401,"",0)</f>
        <v/>
      </c>
      <c r="O611">
        <f>_xlfn.XLOOKUP($A611,ALGLIB_SSA_XAUUSD!$AA$2:$AA$2401,ALGLIB_SSA_XAUUSD!$U$2:$U$2401,"",0)</f>
        <v/>
      </c>
      <c r="P611">
        <f>_xlfn.XLOOKUP($A611,ALGLIB_SSA_XAUUSD!$AA$2:$AA$2401,ALGLIB_SSA_XAUUSD!$V$2:$V$2401,"",0)</f>
        <v/>
      </c>
      <c r="S611">
        <f>A611</f>
        <v/>
      </c>
      <c r="T611">
        <f>J611</f>
        <v/>
      </c>
      <c r="U611">
        <f>K611</f>
        <v/>
      </c>
      <c r="V611" s="14">
        <f>IF($A611="","",MOD(ROW()-2,12)+1)</f>
        <v/>
      </c>
      <c r="W611">
        <f>L611</f>
        <v/>
      </c>
      <c r="X611" s="14">
        <f>IF(F611="","",F611)</f>
        <v/>
      </c>
      <c r="Y611" s="14">
        <f>IF(G611="","",G611)</f>
        <v/>
      </c>
      <c r="Z611">
        <f>M611</f>
        <v/>
      </c>
      <c r="AA611">
        <f>N611</f>
        <v/>
      </c>
      <c r="AB611" s="14">
        <f>IF(H611="","",H611)</f>
        <v/>
      </c>
      <c r="AC611">
        <f>O611</f>
        <v/>
      </c>
      <c r="AD611" s="14">
        <f>IF(I611="","",I611)</f>
        <v/>
      </c>
      <c r="AE611">
        <f>P611</f>
        <v/>
      </c>
      <c r="AH611">
        <f>IF(S611&lt;&gt;"",S611,AH610+900)</f>
        <v/>
      </c>
      <c r="AI611">
        <f>IF(T611&lt;&gt;"",T611,AI610)</f>
        <v/>
      </c>
      <c r="AJ611">
        <f>IF(U611&lt;&gt;"",U611,AJ610)</f>
        <v/>
      </c>
      <c r="AK611">
        <f>IF(W611&lt;&gt;"",W611,"")</f>
        <v/>
      </c>
      <c r="AL611" s="14">
        <f>IF(X611&lt;&gt;"",X611,"")</f>
        <v/>
      </c>
      <c r="AM611" s="14">
        <f>IF(Y611&lt;&gt;"",Y611,"")</f>
        <v/>
      </c>
      <c r="AN611" s="14">
        <f>IF(OR(AL611="",AM611=""),"",AL611-AM611)</f>
        <v/>
      </c>
      <c r="AO611">
        <f>IF(AN611="","",IF(AN611&gt;0,"Bullish","Bearish"))</f>
        <v/>
      </c>
      <c r="AP611">
        <f>IF(AO611="",AP610,AO611)</f>
        <v/>
      </c>
      <c r="AQ611" s="14">
        <f>IF(AB611&lt;&gt;"",AB611,"")</f>
        <v/>
      </c>
      <c r="AR611" s="14">
        <f>IF(AD611&lt;&gt;"",AD611,"")</f>
        <v/>
      </c>
      <c r="AS611">
        <f>IF(AS610+1=13,1,AS610+1)</f>
        <v/>
      </c>
      <c r="AT611">
        <f>IFERROR(IF(SLOPE($AQ$590:$AQ$601,$AS$590:$AS$601)&gt;0,MIN(3,ABS(SLOPE($AQ$590:$AQ$601,$AS$590:$AS$601))),IF(SLOPE($AQ$590:$AQ$601,$AS$590:$AS$601)&lt;-0.5,-0.5,0)),0)</f>
        <v/>
      </c>
      <c r="AU611">
        <f>IFERROR(IF(SLOPE($AR$590:$AR$601,$AS$590:$AS$601)&lt;0,MAX(-3,-ABS(SLOPE($AR$590:$AR$601,$AS$590:$AS$601))),IF(SLOPE($AR$590:$AR$601,$AS$590:$AS$601)&gt;0.5,0.5,0)),0)</f>
        <v/>
      </c>
      <c r="AV611">
        <f>($AQ$602+(AT611*(AS611-1)))</f>
        <v/>
      </c>
      <c r="AW611">
        <f>($AR$602+(AU611*(AS611-1)))</f>
        <v/>
      </c>
      <c r="AX611">
        <f>IF(AT611&gt;0,AV611+AT611,AV611)</f>
        <v/>
      </c>
      <c r="AY611">
        <f>IF(AU611&lt;0,AW611+AU611,AW611)</f>
        <v/>
      </c>
      <c r="BA611" s="14">
        <f>IFERROR(AX611-AQ611,"")</f>
        <v/>
      </c>
      <c r="BB611" s="14">
        <f>IFERROR(AY611-AR611,"")</f>
        <v/>
      </c>
      <c r="BD611">
        <f>AH611</f>
        <v/>
      </c>
      <c r="BE611">
        <f>AI611</f>
        <v/>
      </c>
      <c r="BF611">
        <f>AJ611</f>
        <v/>
      </c>
      <c r="BG611" s="14">
        <f>L611</f>
        <v/>
      </c>
      <c r="BH611" s="14">
        <f>IF(X611="","",X611)</f>
        <v/>
      </c>
      <c r="BI611" s="14">
        <f>IF(Y611="","",Y611)</f>
        <v/>
      </c>
      <c r="BJ611">
        <f>Z611</f>
        <v/>
      </c>
      <c r="BK611">
        <f>AA611</f>
        <v/>
      </c>
      <c r="BL611">
        <f>IFERROR(AX611,"")</f>
        <v/>
      </c>
      <c r="BM611">
        <f>IFERROR(AY611,"")</f>
        <v/>
      </c>
    </row>
    <row r="612" ht="14.25" customHeight="1">
      <c r="A612">
        <f>ALGLIB_SSA_XAUUSD!AA612</f>
        <v/>
      </c>
      <c r="B612">
        <f>IF($A612="","",INDEX(ALGLIB_SSA_XAUUSD!$B$2:$B$2401,MATCH($A612,ALGLIB_SSA_XAUUSD!$A$2:$A$2401,1)))</f>
        <v/>
      </c>
      <c r="C612">
        <f>IF($A612="","",INDEX(ALGLIB_SSA_XAUUSD!$C$2:$C$2401,MATCH($A612,ALGLIB_SSA_XAUUSD!$A$2:$A$2401,1)))</f>
        <v/>
      </c>
      <c r="D612" s="14">
        <f>IF($A612="","",INT((ROW()-2)/12)+1)</f>
        <v/>
      </c>
      <c r="E612" s="14">
        <f>IF(AND(E614&lt;&gt;"",D614=D602+1),E602+(E614-E602)*10/12,"")</f>
        <v/>
      </c>
      <c r="F612" s="14">
        <f>IF(AND(F614&lt;&gt;"",D614=D602+1),F602+(F614-F602)*10/12,"")</f>
        <v/>
      </c>
      <c r="G612" s="14">
        <f>IF(AND(G614&lt;&gt;"",D614=D602+1),G602+(G614-G602)*10/12,"")</f>
        <v/>
      </c>
      <c r="H612" s="14">
        <f>IF(AND(H614&lt;&gt;"",D614=D602+1),H602+(H614-H602)*10/12,"")</f>
        <v/>
      </c>
      <c r="I612" s="14">
        <f>IF(AND(L614&lt;&gt;"",D614=D602+1),I602+(I614-I602)*10/12,"")</f>
        <v/>
      </c>
      <c r="J612">
        <f>_xlfn.XLOOKUP($A612,ALGLIB_SSA_XAUUSD!$AA$2:$AA$2401,ALGLIB_SSA_XAUUSD!$P$2:$P$2401,"",0)</f>
        <v/>
      </c>
      <c r="K612">
        <f>_xlfn.XLOOKUP($A612,ALGLIB_SSA_XAUUSD!$AA$2:$AA$2401,ALGLIB_SSA_XAUUSD!$Q$2:$Q$2401,"",0)</f>
        <v/>
      </c>
      <c r="L612">
        <f>_xlfn.XLOOKUP($A612,ALGLIB_SSA_XAUUSD!$AA$2:$AA$2401,ALGLIB_SSA_XAUUSD!$R$2:$R$2401,"",0)</f>
        <v/>
      </c>
      <c r="M612">
        <f>_xlfn.XLOOKUP($A612,ALGLIB_SSA_XAUUSD!$AA$2:$AA$2401,ALGLIB_SSA_XAUUSD!$S$2:$S$2401,"",0)</f>
        <v/>
      </c>
      <c r="N612">
        <f>_xlfn.XLOOKUP($A612,ALGLIB_SSA_XAUUSD!$AA$2:$AA$2401,ALGLIB_SSA_XAUUSD!$T$2:$T$2401,"",0)</f>
        <v/>
      </c>
      <c r="O612">
        <f>_xlfn.XLOOKUP($A612,ALGLIB_SSA_XAUUSD!$AA$2:$AA$2401,ALGLIB_SSA_XAUUSD!$U$2:$U$2401,"",0)</f>
        <v/>
      </c>
      <c r="P612">
        <f>_xlfn.XLOOKUP($A612,ALGLIB_SSA_XAUUSD!$AA$2:$AA$2401,ALGLIB_SSA_XAUUSD!$V$2:$V$2401,"",0)</f>
        <v/>
      </c>
      <c r="S612">
        <f>A612</f>
        <v/>
      </c>
      <c r="T612">
        <f>J612</f>
        <v/>
      </c>
      <c r="U612">
        <f>K612</f>
        <v/>
      </c>
      <c r="V612" s="14">
        <f>IF($A612="","",MOD(ROW()-2,12)+1)</f>
        <v/>
      </c>
      <c r="W612">
        <f>L612</f>
        <v/>
      </c>
      <c r="X612" s="14">
        <f>IF(F612="","",F612)</f>
        <v/>
      </c>
      <c r="Y612" s="14">
        <f>IF(G612="","",G612)</f>
        <v/>
      </c>
      <c r="Z612">
        <f>M612</f>
        <v/>
      </c>
      <c r="AA612">
        <f>N612</f>
        <v/>
      </c>
      <c r="AB612" s="14">
        <f>IF(H612="","",H612)</f>
        <v/>
      </c>
      <c r="AC612">
        <f>O612</f>
        <v/>
      </c>
      <c r="AD612" s="14">
        <f>IF(I612="","",I612)</f>
        <v/>
      </c>
      <c r="AE612">
        <f>P612</f>
        <v/>
      </c>
      <c r="AH612">
        <f>IF(S612&lt;&gt;"",S612,AH611+900)</f>
        <v/>
      </c>
      <c r="AI612">
        <f>IF(T612&lt;&gt;"",T612,AI611)</f>
        <v/>
      </c>
      <c r="AJ612">
        <f>IF(U612&lt;&gt;"",U612,AJ611)</f>
        <v/>
      </c>
      <c r="AK612">
        <f>IF(W612&lt;&gt;"",W612,"")</f>
        <v/>
      </c>
      <c r="AL612" s="14">
        <f>IF(X612&lt;&gt;"",X612,"")</f>
        <v/>
      </c>
      <c r="AM612" s="14">
        <f>IF(Y612&lt;&gt;"",Y612,"")</f>
        <v/>
      </c>
      <c r="AN612" s="14">
        <f>IF(OR(AL612="",AM612=""),"",AL612-AM612)</f>
        <v/>
      </c>
      <c r="AO612">
        <f>IF(AN612="","",IF(AN612&gt;0,"Bullish","Bearish"))</f>
        <v/>
      </c>
      <c r="AP612">
        <f>IF(AO612="",AP611,AO612)</f>
        <v/>
      </c>
      <c r="AQ612" s="14">
        <f>IF(AB612&lt;&gt;"",AB612,"")</f>
        <v/>
      </c>
      <c r="AR612" s="14">
        <f>IF(AD612&lt;&gt;"",AD612,"")</f>
        <v/>
      </c>
      <c r="AS612">
        <f>IF(AS611+1=13,1,AS611+1)</f>
        <v/>
      </c>
      <c r="AT612">
        <f>IFERROR(IF(SLOPE($AQ$590:$AQ$601,$AS$590:$AS$601)&gt;0,MIN(3,ABS(SLOPE($AQ$590:$AQ$601,$AS$590:$AS$601))),IF(SLOPE($AQ$590:$AQ$601,$AS$590:$AS$601)&lt;-0.5,-0.5,0)),0)</f>
        <v/>
      </c>
      <c r="AU612">
        <f>IFERROR(IF(SLOPE($AR$590:$AR$601,$AS$590:$AS$601)&lt;0,MAX(-3,-ABS(SLOPE($AR$590:$AR$601,$AS$590:$AS$601))),IF(SLOPE($AR$590:$AR$601,$AS$590:$AS$601)&gt;0.5,0.5,0)),0)</f>
        <v/>
      </c>
      <c r="AV612">
        <f>($AQ$602+(AT612*(AS612-1)))</f>
        <v/>
      </c>
      <c r="AW612">
        <f>($AR$602+(AU612*(AS612-1)))</f>
        <v/>
      </c>
      <c r="AX612">
        <f>IF(AT612&gt;0,AV612+AT612,AV612)</f>
        <v/>
      </c>
      <c r="AY612">
        <f>IF(AU612&lt;0,AW612+AU612,AW612)</f>
        <v/>
      </c>
      <c r="BA612" s="14">
        <f>IFERROR(AX612-AQ612,"")</f>
        <v/>
      </c>
      <c r="BB612" s="14">
        <f>IFERROR(AY612-AR612,"")</f>
        <v/>
      </c>
      <c r="BD612">
        <f>AH612</f>
        <v/>
      </c>
      <c r="BE612">
        <f>AI612</f>
        <v/>
      </c>
      <c r="BF612">
        <f>AJ612</f>
        <v/>
      </c>
      <c r="BG612" s="14">
        <f>L612</f>
        <v/>
      </c>
      <c r="BH612" s="14">
        <f>IF(X612="","",X612)</f>
        <v/>
      </c>
      <c r="BI612" s="14">
        <f>IF(Y612="","",Y612)</f>
        <v/>
      </c>
      <c r="BJ612">
        <f>Z612</f>
        <v/>
      </c>
      <c r="BK612">
        <f>AA612</f>
        <v/>
      </c>
      <c r="BL612">
        <f>IFERROR(AX612,"")</f>
        <v/>
      </c>
      <c r="BM612">
        <f>IFERROR(AY612,"")</f>
        <v/>
      </c>
    </row>
    <row r="613" ht="14.25" customHeight="1">
      <c r="A613">
        <f>ALGLIB_SSA_XAUUSD!AA613</f>
        <v/>
      </c>
      <c r="B613">
        <f>IF($A613="","",INDEX(ALGLIB_SSA_XAUUSD!$B$2:$B$2401,MATCH($A613,ALGLIB_SSA_XAUUSD!$A$2:$A$2401,1)))</f>
        <v/>
      </c>
      <c r="C613">
        <f>IF($A613="","",INDEX(ALGLIB_SSA_XAUUSD!$C$2:$C$2401,MATCH($A613,ALGLIB_SSA_XAUUSD!$A$2:$A$2401,1)))</f>
        <v/>
      </c>
      <c r="D613" s="14">
        <f>IF($A613="","",INT((ROW()-2)/12)+1)</f>
        <v/>
      </c>
      <c r="E613" s="14">
        <f>IF(AND(E614&lt;&gt;"",D614=D602+1),E602+(E614-E602)*11/12,"")</f>
        <v/>
      </c>
      <c r="F613" s="14">
        <f>IF(AND(F614&lt;&gt;"",D614=D602+1),F602+(F614-F602)*11/12,"")</f>
        <v/>
      </c>
      <c r="G613" s="14">
        <f>IF(AND(G614&lt;&gt;"",D614=D602+1),G602+(G614-G602)*11/12,"")</f>
        <v/>
      </c>
      <c r="H613" s="14">
        <f>IF(AND(H614&lt;&gt;"",D614=D602+1),H602+(H614-H602)*11/12,"")</f>
        <v/>
      </c>
      <c r="I613" s="14">
        <f>IF(AND(L614&lt;&gt;"",D614=D602+1),I602+(I614-I602)*11/12,"")</f>
        <v/>
      </c>
      <c r="J613">
        <f>_xlfn.XLOOKUP($A613,ALGLIB_SSA_XAUUSD!$AA$2:$AA$2401,ALGLIB_SSA_XAUUSD!$P$2:$P$2401,"",0)</f>
        <v/>
      </c>
      <c r="K613">
        <f>_xlfn.XLOOKUP($A613,ALGLIB_SSA_XAUUSD!$AA$2:$AA$2401,ALGLIB_SSA_XAUUSD!$Q$2:$Q$2401,"",0)</f>
        <v/>
      </c>
      <c r="L613">
        <f>_xlfn.XLOOKUP($A613,ALGLIB_SSA_XAUUSD!$AA$2:$AA$2401,ALGLIB_SSA_XAUUSD!$R$2:$R$2401,"",0)</f>
        <v/>
      </c>
      <c r="M613">
        <f>_xlfn.XLOOKUP($A613,ALGLIB_SSA_XAUUSD!$AA$2:$AA$2401,ALGLIB_SSA_XAUUSD!$S$2:$S$2401,"",0)</f>
        <v/>
      </c>
      <c r="N613">
        <f>_xlfn.XLOOKUP($A613,ALGLIB_SSA_XAUUSD!$AA$2:$AA$2401,ALGLIB_SSA_XAUUSD!$T$2:$T$2401,"",0)</f>
        <v/>
      </c>
      <c r="O613">
        <f>_xlfn.XLOOKUP($A613,ALGLIB_SSA_XAUUSD!$AA$2:$AA$2401,ALGLIB_SSA_XAUUSD!$U$2:$U$2401,"",0)</f>
        <v/>
      </c>
      <c r="P613">
        <f>_xlfn.XLOOKUP($A613,ALGLIB_SSA_XAUUSD!$AA$2:$AA$2401,ALGLIB_SSA_XAUUSD!$V$2:$V$2401,"",0)</f>
        <v/>
      </c>
      <c r="S613">
        <f>A613</f>
        <v/>
      </c>
      <c r="T613">
        <f>J613</f>
        <v/>
      </c>
      <c r="U613">
        <f>K613</f>
        <v/>
      </c>
      <c r="V613" s="14">
        <f>IF($A613="","",MOD(ROW()-2,12)+1)</f>
        <v/>
      </c>
      <c r="W613">
        <f>L613</f>
        <v/>
      </c>
      <c r="X613" s="14">
        <f>IF(F613="","",F613)</f>
        <v/>
      </c>
      <c r="Y613" s="14">
        <f>IF(G613="","",G613)</f>
        <v/>
      </c>
      <c r="Z613">
        <f>M613</f>
        <v/>
      </c>
      <c r="AA613">
        <f>N613</f>
        <v/>
      </c>
      <c r="AB613" s="14">
        <f>IF(H613="","",H613)</f>
        <v/>
      </c>
      <c r="AC613">
        <f>O613</f>
        <v/>
      </c>
      <c r="AD613" s="14">
        <f>IF(I613="","",I613)</f>
        <v/>
      </c>
      <c r="AE613">
        <f>P613</f>
        <v/>
      </c>
      <c r="AH613">
        <f>IF(S613&lt;&gt;"",S613,AH612+900)</f>
        <v/>
      </c>
      <c r="AI613">
        <f>IF(T613&lt;&gt;"",T613,AI612)</f>
        <v/>
      </c>
      <c r="AJ613">
        <f>IF(U613&lt;&gt;"",U613,AJ612)</f>
        <v/>
      </c>
      <c r="AK613">
        <f>IF(W613&lt;&gt;"",W613,"")</f>
        <v/>
      </c>
      <c r="AL613" s="14">
        <f>IF(X613&lt;&gt;"",X613,"")</f>
        <v/>
      </c>
      <c r="AM613" s="14">
        <f>IF(Y613&lt;&gt;"",Y613,"")</f>
        <v/>
      </c>
      <c r="AN613" s="14">
        <f>IF(OR(AL613="",AM613=""),"",AL613-AM613)</f>
        <v/>
      </c>
      <c r="AO613">
        <f>IF(AN613="","",IF(AN613&gt;0,"Bullish","Bearish"))</f>
        <v/>
      </c>
      <c r="AP613">
        <f>IF(AO613="",AP612,AO613)</f>
        <v/>
      </c>
      <c r="AQ613" s="14">
        <f>IF(AB613&lt;&gt;"",AB613,"")</f>
        <v/>
      </c>
      <c r="AR613" s="14">
        <f>IF(AD613&lt;&gt;"",AD613,"")</f>
        <v/>
      </c>
      <c r="AS613">
        <f>IF(AS612+1=13,1,AS612+1)</f>
        <v/>
      </c>
      <c r="AT613">
        <f>IFERROR(IF(SLOPE($AQ$590:$AQ$601,$AS$590:$AS$601)&gt;0,MIN(3,ABS(SLOPE($AQ$590:$AQ$601,$AS$590:$AS$601))),IF(SLOPE($AQ$590:$AQ$601,$AS$590:$AS$601)&lt;-0.5,-0.5,0)),0)</f>
        <v/>
      </c>
      <c r="AU613">
        <f>IFERROR(IF(SLOPE($AR$590:$AR$601,$AS$590:$AS$601)&lt;0,MAX(-3,-ABS(SLOPE($AR$590:$AR$601,$AS$590:$AS$601))),IF(SLOPE($AR$590:$AR$601,$AS$590:$AS$601)&gt;0.5,0.5,0)),0)</f>
        <v/>
      </c>
      <c r="AV613">
        <f>($AQ$602+(AT613*(AS613-1)))</f>
        <v/>
      </c>
      <c r="AW613">
        <f>($AR$602+(AU613*(AS613-1)))</f>
        <v/>
      </c>
      <c r="AX613">
        <f>IF(AT613&gt;0,AV613+AT613,AV613)</f>
        <v/>
      </c>
      <c r="AY613">
        <f>IF(AU613&lt;0,AW613+AU613,AW613)</f>
        <v/>
      </c>
      <c r="BA613" s="14">
        <f>IFERROR(AX613-AQ613,"")</f>
        <v/>
      </c>
      <c r="BB613" s="14">
        <f>IFERROR(AY613-AR613,"")</f>
        <v/>
      </c>
      <c r="BD613">
        <f>AH613</f>
        <v/>
      </c>
      <c r="BE613">
        <f>AI613</f>
        <v/>
      </c>
      <c r="BF613">
        <f>AJ613</f>
        <v/>
      </c>
      <c r="BG613" s="14">
        <f>L613</f>
        <v/>
      </c>
      <c r="BH613" s="14">
        <f>IF(X613="","",X613)</f>
        <v/>
      </c>
      <c r="BI613" s="14">
        <f>IF(Y613="","",Y613)</f>
        <v/>
      </c>
      <c r="BJ613">
        <f>Z613</f>
        <v/>
      </c>
      <c r="BK613">
        <f>AA613</f>
        <v/>
      </c>
      <c r="BL613">
        <f>IFERROR(AX613,"")</f>
        <v/>
      </c>
      <c r="BM613">
        <f>IFERROR(AY613,"")</f>
        <v/>
      </c>
    </row>
    <row r="614" ht="14.25" customHeight="1">
      <c r="A614">
        <f>ALGLIB_SSA_XAUUSD!AA614</f>
        <v/>
      </c>
      <c r="B614">
        <f>IF($A614="","",INDEX(ALGLIB_SSA_XAUUSD!$B$2:$B$2401,MATCH($A614,ALGLIB_SSA_XAUUSD!$A$2:$A$2401,1)))</f>
        <v/>
      </c>
      <c r="C614">
        <f>IF($A614="","",INDEX(ALGLIB_SSA_XAUUSD!$C$2:$C$2401,MATCH($A614,ALGLIB_SSA_XAUUSD!$A$2:$A$2401,1)))</f>
        <v/>
      </c>
      <c r="D614" s="14">
        <f>IF($A614="","",INT((ROW()-2)/12)+1)</f>
        <v/>
      </c>
      <c r="E614" s="14">
        <f>IF($A614="","",INDEX(ALGLIB_SSA_XAUUSD!$D$2:$D$2401,MATCH($A614,ALGLIB_SSA_XAUUSD!$A$2:$A$2401,1)))</f>
        <v/>
      </c>
      <c r="F614" s="14">
        <f>IF($A614="","",INDEX(ALGLIB_SSA_XAUUSD!$E$2:$E$2401,MATCH($A614,ALGLIB_SSA_XAUUSD!$A$2:$A$2401,1)))</f>
        <v/>
      </c>
      <c r="G614" s="14">
        <f>IF($A614="","",INDEX(ALGLIB_SSA_XAUUSD!$F$2:$F$2401,MATCH($A614,ALGLIB_SSA_XAUUSD!$A$2:$A$2401,1)))</f>
        <v/>
      </c>
      <c r="H614" s="14">
        <f>IF($A614="","",INDEX(ALGLIB_SSA_XAUUSD!$G$2:$G$2401,MATCH($A614,ALGLIB_SSA_XAUUSD!$A$2:$A$2401,1)))</f>
        <v/>
      </c>
      <c r="I614" s="14">
        <f>IF($A614="","",INDEX(ALGLIB_SSA_XAUUSD!$H$2:$H$2401,MATCH($A614,ALGLIB_SSA_XAUUSD!$A$2:$A$2401,1)))</f>
        <v/>
      </c>
      <c r="J614">
        <f>_xlfn.XLOOKUP($A614,ALGLIB_SSA_XAUUSD!$AA$2:$AA$2401,ALGLIB_SSA_XAUUSD!$P$2:$P$2401,"",0)</f>
        <v/>
      </c>
      <c r="K614">
        <f>_xlfn.XLOOKUP($A614,ALGLIB_SSA_XAUUSD!$AA$2:$AA$2401,ALGLIB_SSA_XAUUSD!$Q$2:$Q$2401,"",0)</f>
        <v/>
      </c>
      <c r="L614">
        <f>_xlfn.XLOOKUP($A614,ALGLIB_SSA_XAUUSD!$AA$2:$AA$2401,ALGLIB_SSA_XAUUSD!$R$2:$R$2401,"",0)</f>
        <v/>
      </c>
      <c r="M614">
        <f>_xlfn.XLOOKUP($A614,ALGLIB_SSA_XAUUSD!$AA$2:$AA$2401,ALGLIB_SSA_XAUUSD!$S$2:$S$2401,"",0)</f>
        <v/>
      </c>
      <c r="N614">
        <f>_xlfn.XLOOKUP($A614,ALGLIB_SSA_XAUUSD!$AA$2:$AA$2401,ALGLIB_SSA_XAUUSD!$T$2:$T$2401,"",0)</f>
        <v/>
      </c>
      <c r="O614">
        <f>_xlfn.XLOOKUP($A614,ALGLIB_SSA_XAUUSD!$AA$2:$AA$2401,ALGLIB_SSA_XAUUSD!$U$2:$U$2401,"",0)</f>
        <v/>
      </c>
      <c r="P614">
        <f>_xlfn.XLOOKUP($A614,ALGLIB_SSA_XAUUSD!$AA$2:$AA$2401,ALGLIB_SSA_XAUUSD!$V$2:$V$2401,"",0)</f>
        <v/>
      </c>
      <c r="S614">
        <f>A614</f>
        <v/>
      </c>
      <c r="T614">
        <f>J614</f>
        <v/>
      </c>
      <c r="U614">
        <f>K614</f>
        <v/>
      </c>
      <c r="V614" s="14">
        <f>IF($A614="","",MOD(ROW()-2,12)+1)</f>
        <v/>
      </c>
      <c r="W614">
        <f>L614</f>
        <v/>
      </c>
      <c r="X614" s="14">
        <f>IF(F614="","",F614)</f>
        <v/>
      </c>
      <c r="Y614" s="14">
        <f>IF(G614="","",G614)</f>
        <v/>
      </c>
      <c r="Z614">
        <f>M614</f>
        <v/>
      </c>
      <c r="AA614">
        <f>N614</f>
        <v/>
      </c>
      <c r="AB614" s="14">
        <f>IF(H614="","",H614)</f>
        <v/>
      </c>
      <c r="AC614">
        <f>O614</f>
        <v/>
      </c>
      <c r="AD614" s="14">
        <f>IF(I614="","",I614)</f>
        <v/>
      </c>
      <c r="AE614">
        <f>P614</f>
        <v/>
      </c>
      <c r="AH614">
        <f>IF(S614&lt;&gt;"",S614,AH613+900)</f>
        <v/>
      </c>
      <c r="AI614">
        <f>IF(T614&lt;&gt;"",T614,AI613)</f>
        <v/>
      </c>
      <c r="AJ614">
        <f>IF(U614&lt;&gt;"",U614,AJ613)</f>
        <v/>
      </c>
      <c r="AK614">
        <f>IF(W614&lt;&gt;"",W614,"")</f>
        <v/>
      </c>
      <c r="AL614" s="14">
        <f>IF(X614&lt;&gt;"",X614,"")</f>
        <v/>
      </c>
      <c r="AM614" s="14">
        <f>IF(Y614&lt;&gt;"",Y614,"")</f>
        <v/>
      </c>
      <c r="AN614" s="14">
        <f>IF(OR(AL614="",AM614=""),"",AL614-AM614)</f>
        <v/>
      </c>
      <c r="AO614">
        <f>IF(AN614="","",IF(AN614&gt;0,"Bullish","Bearish"))</f>
        <v/>
      </c>
      <c r="AP614">
        <f>IF(AO614="",AP613,AO614)</f>
        <v/>
      </c>
      <c r="AQ614" s="14">
        <f>IF(AB614&lt;&gt;"",AB614,"")</f>
        <v/>
      </c>
      <c r="AR614" s="14">
        <f>IF(AD614&lt;&gt;"",AD614,"")</f>
        <v/>
      </c>
      <c r="AS614">
        <f>IF(AS613+1=13,1,AS613+1)</f>
        <v/>
      </c>
      <c r="AT614">
        <f>IFERROR(IF(SLOPE($AQ$602:$AQ$613,$AS$602:$AS$613)&gt;0,MIN(3,ABS(SLOPE($AQ$602:$AQ$613,$AS$602:$AS$613))),IF(SLOPE($AQ$602:$AQ$613,$AS$602:$AS$613)&lt;-0.5,-0.5,0)),0)</f>
        <v/>
      </c>
      <c r="AU614">
        <f>IFERROR(IF(SLOPE($AR$602:$AR$613,$AS$602:$AS$613)&lt;0,MAX(-3,-ABS(SLOPE($AR$602:$AR$613,$AS$602:$AS$613))),IF(SLOPE($AR$602:$AR$613,$AS$602:$AS$613)&gt;0.5,0.5,0)),0)</f>
        <v/>
      </c>
      <c r="AV614">
        <f>($AQ$614+(AT614*(AS614-1)))</f>
        <v/>
      </c>
      <c r="AW614">
        <f>($AR$614+(AU614*(AS614-1)))</f>
        <v/>
      </c>
      <c r="AX614">
        <f>IF(AT614&gt;0,AV614+AT614,AV614)</f>
        <v/>
      </c>
      <c r="AY614">
        <f>IF(AU614&lt;0,AW614+AU614,AW614)</f>
        <v/>
      </c>
      <c r="BA614" s="14">
        <f>IFERROR(AX614-AQ614,"")</f>
        <v/>
      </c>
      <c r="BB614" s="14">
        <f>IFERROR(AY614-AR614,"")</f>
        <v/>
      </c>
      <c r="BD614">
        <f>AH614</f>
        <v/>
      </c>
      <c r="BE614">
        <f>AI614</f>
        <v/>
      </c>
      <c r="BF614">
        <f>AJ614</f>
        <v/>
      </c>
      <c r="BG614" s="14">
        <f>L614</f>
        <v/>
      </c>
      <c r="BH614" s="14">
        <f>IF(X614="","",X614)</f>
        <v/>
      </c>
      <c r="BI614" s="14">
        <f>IF(Y614="","",Y614)</f>
        <v/>
      </c>
      <c r="BJ614">
        <f>Z614</f>
        <v/>
      </c>
      <c r="BK614">
        <f>AA614</f>
        <v/>
      </c>
      <c r="BL614">
        <f>IFERROR(AX614,"")</f>
        <v/>
      </c>
      <c r="BM614">
        <f>IFERROR(AY614,"")</f>
        <v/>
      </c>
    </row>
    <row r="615" ht="14.25" customHeight="1">
      <c r="A615">
        <f>ALGLIB_SSA_XAUUSD!AA615</f>
        <v/>
      </c>
      <c r="B615">
        <f>IF($A615="","",INDEX(ALGLIB_SSA_XAUUSD!$B$2:$B$2401,MATCH($A615,ALGLIB_SSA_XAUUSD!$A$2:$A$2401,1)))</f>
        <v/>
      </c>
      <c r="C615">
        <f>IF($A615="","",INDEX(ALGLIB_SSA_XAUUSD!$C$2:$C$2401,MATCH($A615,ALGLIB_SSA_XAUUSD!$A$2:$A$2401,1)))</f>
        <v/>
      </c>
      <c r="D615" s="14">
        <f>IF($A615="","",INT((ROW()-2)/12)+1)</f>
        <v/>
      </c>
      <c r="E615" s="14">
        <f>IF(AND(E626&lt;&gt;"",D626=D614+1),E614+(E626-E614)*1/12,"")</f>
        <v/>
      </c>
      <c r="F615" s="14">
        <f>IF(AND(F626&lt;&gt;"",D626=D614+1),F614+(F626-F614)*1/12,"")</f>
        <v/>
      </c>
      <c r="G615" s="14">
        <f>IF(AND(G626&lt;&gt;"",D626=D614+1),G614+(G626-G614)*1/12,"")</f>
        <v/>
      </c>
      <c r="H615" s="14">
        <f>IF(AND(H626&lt;&gt;"",D626=D614+1),H614+(H626-H614)*1/12,"")</f>
        <v/>
      </c>
      <c r="I615" s="14">
        <f>IF(AND(L626&lt;&gt;"",D626=D614+1),I614+(I626-I614)*1/12,"")</f>
        <v/>
      </c>
      <c r="J615">
        <f>_xlfn.XLOOKUP($A615,ALGLIB_SSA_XAUUSD!$AA$2:$AA$2401,ALGLIB_SSA_XAUUSD!$P$2:$P$2401,"",0)</f>
        <v/>
      </c>
      <c r="K615">
        <f>_xlfn.XLOOKUP($A615,ALGLIB_SSA_XAUUSD!$AA$2:$AA$2401,ALGLIB_SSA_XAUUSD!$Q$2:$Q$2401,"",0)</f>
        <v/>
      </c>
      <c r="L615">
        <f>_xlfn.XLOOKUP($A615,ALGLIB_SSA_XAUUSD!$AA$2:$AA$2401,ALGLIB_SSA_XAUUSD!$R$2:$R$2401,"",0)</f>
        <v/>
      </c>
      <c r="M615">
        <f>_xlfn.XLOOKUP($A615,ALGLIB_SSA_XAUUSD!$AA$2:$AA$2401,ALGLIB_SSA_XAUUSD!$S$2:$S$2401,"",0)</f>
        <v/>
      </c>
      <c r="N615">
        <f>_xlfn.XLOOKUP($A615,ALGLIB_SSA_XAUUSD!$AA$2:$AA$2401,ALGLIB_SSA_XAUUSD!$T$2:$T$2401,"",0)</f>
        <v/>
      </c>
      <c r="O615">
        <f>_xlfn.XLOOKUP($A615,ALGLIB_SSA_XAUUSD!$AA$2:$AA$2401,ALGLIB_SSA_XAUUSD!$U$2:$U$2401,"",0)</f>
        <v/>
      </c>
      <c r="P615">
        <f>_xlfn.XLOOKUP($A615,ALGLIB_SSA_XAUUSD!$AA$2:$AA$2401,ALGLIB_SSA_XAUUSD!$V$2:$V$2401,"",0)</f>
        <v/>
      </c>
      <c r="S615">
        <f>A615</f>
        <v/>
      </c>
      <c r="T615">
        <f>J615</f>
        <v/>
      </c>
      <c r="U615">
        <f>K615</f>
        <v/>
      </c>
      <c r="V615" s="14">
        <f>IF($A615="","",MOD(ROW()-2,12)+1)</f>
        <v/>
      </c>
      <c r="W615">
        <f>L615</f>
        <v/>
      </c>
      <c r="X615" s="14">
        <f>IF(F615="","",F615)</f>
        <v/>
      </c>
      <c r="Y615" s="14">
        <f>IF(G615="","",G615)</f>
        <v/>
      </c>
      <c r="Z615">
        <f>M615</f>
        <v/>
      </c>
      <c r="AA615">
        <f>N615</f>
        <v/>
      </c>
      <c r="AB615" s="14">
        <f>IF(H615="","",H615)</f>
        <v/>
      </c>
      <c r="AC615">
        <f>O615</f>
        <v/>
      </c>
      <c r="AD615" s="14">
        <f>IF(I615="","",I615)</f>
        <v/>
      </c>
      <c r="AE615">
        <f>P615</f>
        <v/>
      </c>
      <c r="AH615">
        <f>IF(S615&lt;&gt;"",S615,AH614+900)</f>
        <v/>
      </c>
      <c r="AI615">
        <f>IF(T615&lt;&gt;"",T615,AI614)</f>
        <v/>
      </c>
      <c r="AJ615">
        <f>IF(U615&lt;&gt;"",U615,AJ614)</f>
        <v/>
      </c>
      <c r="AK615">
        <f>IF(W615&lt;&gt;"",W615,"")</f>
        <v/>
      </c>
      <c r="AL615" s="14">
        <f>IF(X615&lt;&gt;"",X615,"")</f>
        <v/>
      </c>
      <c r="AM615" s="14">
        <f>IF(Y615&lt;&gt;"",Y615,"")</f>
        <v/>
      </c>
      <c r="AN615" s="14">
        <f>IF(OR(AL615="",AM615=""),"",AL615-AM615)</f>
        <v/>
      </c>
      <c r="AO615">
        <f>IF(AN615="","",IF(AN615&gt;0,"Bullish","Bearish"))</f>
        <v/>
      </c>
      <c r="AP615">
        <f>IF(AO615="",AP614,AO615)</f>
        <v/>
      </c>
      <c r="AQ615" s="14">
        <f>IF(AB615&lt;&gt;"",AB615,"")</f>
        <v/>
      </c>
      <c r="AR615" s="14">
        <f>IF(AD615&lt;&gt;"",AD615,"")</f>
        <v/>
      </c>
      <c r="AS615">
        <f>IF(AS614+1=13,1,AS614+1)</f>
        <v/>
      </c>
      <c r="AT615">
        <f>IFERROR(IF(SLOPE($AQ$602:$AQ$613,$AS$602:$AS$613)&gt;0,MIN(3,ABS(SLOPE($AQ$602:$AQ$613,$AS$602:$AS$613))),IF(SLOPE($AQ$602:$AQ$613,$AS$602:$AS$613)&lt;-0.5,-0.5,0)),0)</f>
        <v/>
      </c>
      <c r="AU615">
        <f>IFERROR(IF(SLOPE($AR$602:$AR$613,$AS$602:$AS$613)&lt;0,MAX(-3,-ABS(SLOPE($AR$602:$AR$613,$AS$602:$AS$613))),IF(SLOPE($AR$602:$AR$613,$AS$602:$AS$613)&gt;0.5,0.5,0)),0)</f>
        <v/>
      </c>
      <c r="AV615">
        <f>($AQ$614+(AT615*(AS615-1)))</f>
        <v/>
      </c>
      <c r="AW615">
        <f>($AR$614+(AU615*(AS615-1)))</f>
        <v/>
      </c>
      <c r="AX615">
        <f>IF(AT615&gt;0,AV615+AT615,AV615)</f>
        <v/>
      </c>
      <c r="AY615">
        <f>IF(AU615&lt;0,AW615+AU615,AW615)</f>
        <v/>
      </c>
      <c r="BA615" s="14">
        <f>IFERROR(AX615-AQ615,"")</f>
        <v/>
      </c>
      <c r="BB615" s="14">
        <f>IFERROR(AY615-AR615,"")</f>
        <v/>
      </c>
      <c r="BD615">
        <f>AH615</f>
        <v/>
      </c>
      <c r="BE615">
        <f>AI615</f>
        <v/>
      </c>
      <c r="BF615">
        <f>AJ615</f>
        <v/>
      </c>
      <c r="BG615" s="14">
        <f>L615</f>
        <v/>
      </c>
      <c r="BH615" s="14">
        <f>IF(X615="","",X615)</f>
        <v/>
      </c>
      <c r="BI615" s="14">
        <f>IF(Y615="","",Y615)</f>
        <v/>
      </c>
      <c r="BJ615">
        <f>Z615</f>
        <v/>
      </c>
      <c r="BK615">
        <f>AA615</f>
        <v/>
      </c>
      <c r="BL615">
        <f>IFERROR(AX615,"")</f>
        <v/>
      </c>
      <c r="BM615">
        <f>IFERROR(AY615,"")</f>
        <v/>
      </c>
    </row>
    <row r="616" ht="14.25" customHeight="1">
      <c r="A616">
        <f>ALGLIB_SSA_XAUUSD!AA616</f>
        <v/>
      </c>
      <c r="B616">
        <f>IF($A616="","",INDEX(ALGLIB_SSA_XAUUSD!$B$2:$B$2401,MATCH($A616,ALGLIB_SSA_XAUUSD!$A$2:$A$2401,1)))</f>
        <v/>
      </c>
      <c r="C616">
        <f>IF($A616="","",INDEX(ALGLIB_SSA_XAUUSD!$C$2:$C$2401,MATCH($A616,ALGLIB_SSA_XAUUSD!$A$2:$A$2401,1)))</f>
        <v/>
      </c>
      <c r="D616" s="14">
        <f>IF($A616="","",INT((ROW()-2)/12)+1)</f>
        <v/>
      </c>
      <c r="E616" s="14">
        <f>IF(AND(E626&lt;&gt;"",D626=D614+1),E614+(E626-E614)*2/12,"")</f>
        <v/>
      </c>
      <c r="F616" s="14">
        <f>IF(AND(F626&lt;&gt;"",D626=D614+1),F614+(F626-F614)*2/12,"")</f>
        <v/>
      </c>
      <c r="G616" s="14">
        <f>IF(AND(G626&lt;&gt;"",D626=D614+1),G614+(G626-G614)*2/12,"")</f>
        <v/>
      </c>
      <c r="H616" s="14">
        <f>IF(AND(H626&lt;&gt;"",D626=D614+1),H614+(H626-H614)*2/12,"")</f>
        <v/>
      </c>
      <c r="I616" s="14">
        <f>IF(AND(L626&lt;&gt;"",D626=D614+1),I614+(I626-I614)*2/12,"")</f>
        <v/>
      </c>
      <c r="J616">
        <f>_xlfn.XLOOKUP($A616,ALGLIB_SSA_XAUUSD!$AA$2:$AA$2401,ALGLIB_SSA_XAUUSD!$P$2:$P$2401,"",0)</f>
        <v/>
      </c>
      <c r="K616">
        <f>_xlfn.XLOOKUP($A616,ALGLIB_SSA_XAUUSD!$AA$2:$AA$2401,ALGLIB_SSA_XAUUSD!$Q$2:$Q$2401,"",0)</f>
        <v/>
      </c>
      <c r="L616">
        <f>_xlfn.XLOOKUP($A616,ALGLIB_SSA_XAUUSD!$AA$2:$AA$2401,ALGLIB_SSA_XAUUSD!$R$2:$R$2401,"",0)</f>
        <v/>
      </c>
      <c r="M616">
        <f>_xlfn.XLOOKUP($A616,ALGLIB_SSA_XAUUSD!$AA$2:$AA$2401,ALGLIB_SSA_XAUUSD!$S$2:$S$2401,"",0)</f>
        <v/>
      </c>
      <c r="N616">
        <f>_xlfn.XLOOKUP($A616,ALGLIB_SSA_XAUUSD!$AA$2:$AA$2401,ALGLIB_SSA_XAUUSD!$T$2:$T$2401,"",0)</f>
        <v/>
      </c>
      <c r="O616">
        <f>_xlfn.XLOOKUP($A616,ALGLIB_SSA_XAUUSD!$AA$2:$AA$2401,ALGLIB_SSA_XAUUSD!$U$2:$U$2401,"",0)</f>
        <v/>
      </c>
      <c r="P616">
        <f>_xlfn.XLOOKUP($A616,ALGLIB_SSA_XAUUSD!$AA$2:$AA$2401,ALGLIB_SSA_XAUUSD!$V$2:$V$2401,"",0)</f>
        <v/>
      </c>
      <c r="S616">
        <f>A616</f>
        <v/>
      </c>
      <c r="T616">
        <f>J616</f>
        <v/>
      </c>
      <c r="U616">
        <f>K616</f>
        <v/>
      </c>
      <c r="V616" s="14">
        <f>IF($A616="","",MOD(ROW()-2,12)+1)</f>
        <v/>
      </c>
      <c r="W616">
        <f>L616</f>
        <v/>
      </c>
      <c r="X616" s="14">
        <f>IF(F616="","",F616)</f>
        <v/>
      </c>
      <c r="Y616" s="14">
        <f>IF(G616="","",G616)</f>
        <v/>
      </c>
      <c r="Z616">
        <f>M616</f>
        <v/>
      </c>
      <c r="AA616">
        <f>N616</f>
        <v/>
      </c>
      <c r="AB616" s="14">
        <f>IF(H616="","",H616)</f>
        <v/>
      </c>
      <c r="AC616">
        <f>O616</f>
        <v/>
      </c>
      <c r="AD616" s="14">
        <f>IF(I616="","",I616)</f>
        <v/>
      </c>
      <c r="AE616">
        <f>P616</f>
        <v/>
      </c>
      <c r="AH616">
        <f>IF(S616&lt;&gt;"",S616,AH615+900)</f>
        <v/>
      </c>
      <c r="AI616">
        <f>IF(T616&lt;&gt;"",T616,AI615)</f>
        <v/>
      </c>
      <c r="AJ616">
        <f>IF(U616&lt;&gt;"",U616,AJ615)</f>
        <v/>
      </c>
      <c r="AK616">
        <f>IF(W616&lt;&gt;"",W616,"")</f>
        <v/>
      </c>
      <c r="AL616" s="14">
        <f>IF(X616&lt;&gt;"",X616,"")</f>
        <v/>
      </c>
      <c r="AM616" s="14">
        <f>IF(Y616&lt;&gt;"",Y616,"")</f>
        <v/>
      </c>
      <c r="AN616" s="14">
        <f>IF(OR(AL616="",AM616=""),"",AL616-AM616)</f>
        <v/>
      </c>
      <c r="AO616">
        <f>IF(AN616="","",IF(AN616&gt;0,"Bullish","Bearish"))</f>
        <v/>
      </c>
      <c r="AP616">
        <f>IF(AO616="",AP615,AO616)</f>
        <v/>
      </c>
      <c r="AQ616" s="14">
        <f>IF(AB616&lt;&gt;"",AB616,"")</f>
        <v/>
      </c>
      <c r="AR616" s="14">
        <f>IF(AD616&lt;&gt;"",AD616,"")</f>
        <v/>
      </c>
      <c r="AS616">
        <f>IF(AS615+1=13,1,AS615+1)</f>
        <v/>
      </c>
      <c r="AT616">
        <f>IFERROR(IF(SLOPE($AQ$602:$AQ$613,$AS$602:$AS$613)&gt;0,MIN(3,ABS(SLOPE($AQ$602:$AQ$613,$AS$602:$AS$613))),IF(SLOPE($AQ$602:$AQ$613,$AS$602:$AS$613)&lt;-0.5,-0.5,0)),0)</f>
        <v/>
      </c>
      <c r="AU616">
        <f>IFERROR(IF(SLOPE($AR$602:$AR$613,$AS$602:$AS$613)&lt;0,MAX(-3,-ABS(SLOPE($AR$602:$AR$613,$AS$602:$AS$613))),IF(SLOPE($AR$602:$AR$613,$AS$602:$AS$613)&gt;0.5,0.5,0)),0)</f>
        <v/>
      </c>
      <c r="AV616">
        <f>($AQ$614+(AT616*(AS616-1)))</f>
        <v/>
      </c>
      <c r="AW616">
        <f>($AR$614+(AU616*(AS616-1)))</f>
        <v/>
      </c>
      <c r="AX616">
        <f>IF(AT616&gt;0,AV616+AT616,AV616)</f>
        <v/>
      </c>
      <c r="AY616">
        <f>IF(AU616&lt;0,AW616+AU616,AW616)</f>
        <v/>
      </c>
      <c r="BA616" s="14">
        <f>IFERROR(AX616-AQ616,"")</f>
        <v/>
      </c>
      <c r="BB616" s="14">
        <f>IFERROR(AY616-AR616,"")</f>
        <v/>
      </c>
      <c r="BD616">
        <f>AH616</f>
        <v/>
      </c>
      <c r="BE616">
        <f>AI616</f>
        <v/>
      </c>
      <c r="BF616">
        <f>AJ616</f>
        <v/>
      </c>
      <c r="BG616" s="14">
        <f>L616</f>
        <v/>
      </c>
      <c r="BH616" s="14">
        <f>IF(X616="","",X616)</f>
        <v/>
      </c>
      <c r="BI616" s="14">
        <f>IF(Y616="","",Y616)</f>
        <v/>
      </c>
      <c r="BJ616">
        <f>Z616</f>
        <v/>
      </c>
      <c r="BK616">
        <f>AA616</f>
        <v/>
      </c>
      <c r="BL616">
        <f>IFERROR(AX616,"")</f>
        <v/>
      </c>
      <c r="BM616">
        <f>IFERROR(AY616,"")</f>
        <v/>
      </c>
    </row>
    <row r="617" ht="14.25" customHeight="1">
      <c r="A617">
        <f>ALGLIB_SSA_XAUUSD!AA617</f>
        <v/>
      </c>
      <c r="B617">
        <f>IF($A617="","",INDEX(ALGLIB_SSA_XAUUSD!$B$2:$B$2401,MATCH($A617,ALGLIB_SSA_XAUUSD!$A$2:$A$2401,1)))</f>
        <v/>
      </c>
      <c r="C617">
        <f>IF($A617="","",INDEX(ALGLIB_SSA_XAUUSD!$C$2:$C$2401,MATCH($A617,ALGLIB_SSA_XAUUSD!$A$2:$A$2401,1)))</f>
        <v/>
      </c>
      <c r="D617" s="14">
        <f>IF($A617="","",INT((ROW()-2)/12)+1)</f>
        <v/>
      </c>
      <c r="E617" s="14">
        <f>IF(AND(E626&lt;&gt;"",D626=D614+1),E614+(E626-E614)*3/12,"")</f>
        <v/>
      </c>
      <c r="F617" s="14">
        <f>IF(AND(F626&lt;&gt;"",D626=D614+1),F614+(F626-F614)*3/12,"")</f>
        <v/>
      </c>
      <c r="G617" s="14">
        <f>IF(AND(G626&lt;&gt;"",D626=D614+1),G614+(G626-G614)*3/12,"")</f>
        <v/>
      </c>
      <c r="H617" s="14">
        <f>IF(AND(H626&lt;&gt;"",D626=D614+1),H614+(H626-H614)*3/12,"")</f>
        <v/>
      </c>
      <c r="I617" s="14">
        <f>IF(AND(L626&lt;&gt;"",D626=D614+1),I614+(I626-I614)*3/12,"")</f>
        <v/>
      </c>
      <c r="J617">
        <f>_xlfn.XLOOKUP($A617,ALGLIB_SSA_XAUUSD!$AA$2:$AA$2401,ALGLIB_SSA_XAUUSD!$P$2:$P$2401,"",0)</f>
        <v/>
      </c>
      <c r="K617">
        <f>_xlfn.XLOOKUP($A617,ALGLIB_SSA_XAUUSD!$AA$2:$AA$2401,ALGLIB_SSA_XAUUSD!$Q$2:$Q$2401,"",0)</f>
        <v/>
      </c>
      <c r="L617">
        <f>_xlfn.XLOOKUP($A617,ALGLIB_SSA_XAUUSD!$AA$2:$AA$2401,ALGLIB_SSA_XAUUSD!$R$2:$R$2401,"",0)</f>
        <v/>
      </c>
      <c r="M617">
        <f>_xlfn.XLOOKUP($A617,ALGLIB_SSA_XAUUSD!$AA$2:$AA$2401,ALGLIB_SSA_XAUUSD!$S$2:$S$2401,"",0)</f>
        <v/>
      </c>
      <c r="N617">
        <f>_xlfn.XLOOKUP($A617,ALGLIB_SSA_XAUUSD!$AA$2:$AA$2401,ALGLIB_SSA_XAUUSD!$T$2:$T$2401,"",0)</f>
        <v/>
      </c>
      <c r="O617">
        <f>_xlfn.XLOOKUP($A617,ALGLIB_SSA_XAUUSD!$AA$2:$AA$2401,ALGLIB_SSA_XAUUSD!$U$2:$U$2401,"",0)</f>
        <v/>
      </c>
      <c r="P617">
        <f>_xlfn.XLOOKUP($A617,ALGLIB_SSA_XAUUSD!$AA$2:$AA$2401,ALGLIB_SSA_XAUUSD!$V$2:$V$2401,"",0)</f>
        <v/>
      </c>
      <c r="S617">
        <f>A617</f>
        <v/>
      </c>
      <c r="T617">
        <f>J617</f>
        <v/>
      </c>
      <c r="U617">
        <f>K617</f>
        <v/>
      </c>
      <c r="V617" s="14">
        <f>IF($A617="","",MOD(ROW()-2,12)+1)</f>
        <v/>
      </c>
      <c r="W617">
        <f>L617</f>
        <v/>
      </c>
      <c r="X617" s="14">
        <f>IF(F617="","",F617)</f>
        <v/>
      </c>
      <c r="Y617" s="14">
        <f>IF(G617="","",G617)</f>
        <v/>
      </c>
      <c r="Z617">
        <f>M617</f>
        <v/>
      </c>
      <c r="AA617">
        <f>N617</f>
        <v/>
      </c>
      <c r="AB617" s="14">
        <f>IF(H617="","",H617)</f>
        <v/>
      </c>
      <c r="AC617">
        <f>O617</f>
        <v/>
      </c>
      <c r="AD617" s="14">
        <f>IF(I617="","",I617)</f>
        <v/>
      </c>
      <c r="AE617">
        <f>P617</f>
        <v/>
      </c>
      <c r="AH617">
        <f>IF(S617&lt;&gt;"",S617,AH616+900)</f>
        <v/>
      </c>
      <c r="AI617">
        <f>IF(T617&lt;&gt;"",T617,AI616)</f>
        <v/>
      </c>
      <c r="AJ617">
        <f>IF(U617&lt;&gt;"",U617,AJ616)</f>
        <v/>
      </c>
      <c r="AK617">
        <f>IF(W617&lt;&gt;"",W617,"")</f>
        <v/>
      </c>
      <c r="AL617" s="14">
        <f>IF(X617&lt;&gt;"",X617,"")</f>
        <v/>
      </c>
      <c r="AM617" s="14">
        <f>IF(Y617&lt;&gt;"",Y617,"")</f>
        <v/>
      </c>
      <c r="AN617" s="14">
        <f>IF(OR(AL617="",AM617=""),"",AL617-AM617)</f>
        <v/>
      </c>
      <c r="AO617">
        <f>IF(AN617="","",IF(AN617&gt;0,"Bullish","Bearish"))</f>
        <v/>
      </c>
      <c r="AP617">
        <f>IF(AO617="",AP616,AO617)</f>
        <v/>
      </c>
      <c r="AQ617" s="14">
        <f>IF(AB617&lt;&gt;"",AB617,"")</f>
        <v/>
      </c>
      <c r="AR617" s="14">
        <f>IF(AD617&lt;&gt;"",AD617,"")</f>
        <v/>
      </c>
      <c r="AS617">
        <f>IF(AS616+1=13,1,AS616+1)</f>
        <v/>
      </c>
      <c r="AT617">
        <f>IFERROR(IF(SLOPE($AQ$602:$AQ$613,$AS$602:$AS$613)&gt;0,MIN(3,ABS(SLOPE($AQ$602:$AQ$613,$AS$602:$AS$613))),IF(SLOPE($AQ$602:$AQ$613,$AS$602:$AS$613)&lt;-0.5,-0.5,0)),0)</f>
        <v/>
      </c>
      <c r="AU617">
        <f>IFERROR(IF(SLOPE($AR$602:$AR$613,$AS$602:$AS$613)&lt;0,MAX(-3,-ABS(SLOPE($AR$602:$AR$613,$AS$602:$AS$613))),IF(SLOPE($AR$602:$AR$613,$AS$602:$AS$613)&gt;0.5,0.5,0)),0)</f>
        <v/>
      </c>
      <c r="AV617">
        <f>($AQ$614+(AT617*(AS617-1)))</f>
        <v/>
      </c>
      <c r="AW617">
        <f>($AR$614+(AU617*(AS617-1)))</f>
        <v/>
      </c>
      <c r="AX617">
        <f>IF(AT617&gt;0,AV617+AT617,AV617)</f>
        <v/>
      </c>
      <c r="AY617">
        <f>IF(AU617&lt;0,AW617+AU617,AW617)</f>
        <v/>
      </c>
      <c r="BA617" s="14">
        <f>IFERROR(AX617-AQ617,"")</f>
        <v/>
      </c>
      <c r="BB617" s="14">
        <f>IFERROR(AY617-AR617,"")</f>
        <v/>
      </c>
      <c r="BD617">
        <f>AH617</f>
        <v/>
      </c>
      <c r="BE617">
        <f>AI617</f>
        <v/>
      </c>
      <c r="BF617">
        <f>AJ617</f>
        <v/>
      </c>
      <c r="BG617" s="14">
        <f>L617</f>
        <v/>
      </c>
      <c r="BH617" s="14">
        <f>IF(X617="","",X617)</f>
        <v/>
      </c>
      <c r="BI617" s="14">
        <f>IF(Y617="","",Y617)</f>
        <v/>
      </c>
      <c r="BJ617">
        <f>Z617</f>
        <v/>
      </c>
      <c r="BK617">
        <f>AA617</f>
        <v/>
      </c>
      <c r="BL617">
        <f>IFERROR(AX617,"")</f>
        <v/>
      </c>
      <c r="BM617">
        <f>IFERROR(AY617,"")</f>
        <v/>
      </c>
    </row>
    <row r="618" ht="14.25" customHeight="1">
      <c r="A618">
        <f>ALGLIB_SSA_XAUUSD!AA618</f>
        <v/>
      </c>
      <c r="B618">
        <f>IF($A618="","",INDEX(ALGLIB_SSA_XAUUSD!$B$2:$B$2401,MATCH($A618,ALGLIB_SSA_XAUUSD!$A$2:$A$2401,1)))</f>
        <v/>
      </c>
      <c r="C618">
        <f>IF($A618="","",INDEX(ALGLIB_SSA_XAUUSD!$C$2:$C$2401,MATCH($A618,ALGLIB_SSA_XAUUSD!$A$2:$A$2401,1)))</f>
        <v/>
      </c>
      <c r="D618" s="14">
        <f>IF($A618="","",INT((ROW()-2)/12)+1)</f>
        <v/>
      </c>
      <c r="E618" s="14">
        <f>IF(AND(E626&lt;&gt;"",D626=D614+1),E614+(E626-E614)*4/12,"")</f>
        <v/>
      </c>
      <c r="F618" s="14">
        <f>IF(AND(F626&lt;&gt;"",D626=D614+1),F614+(F626-F614)*4/12,"")</f>
        <v/>
      </c>
      <c r="G618" s="14">
        <f>IF(AND(G626&lt;&gt;"",D626=D614+1),G614+(G626-G614)*4/12,"")</f>
        <v/>
      </c>
      <c r="H618" s="14">
        <f>IF(AND(H626&lt;&gt;"",D626=D614+1),H614+(H626-H614)*4/12,"")</f>
        <v/>
      </c>
      <c r="I618" s="14">
        <f>IF(AND(L626&lt;&gt;"",D626=D614+1),I614+(I626-I614)*4/12,"")</f>
        <v/>
      </c>
      <c r="J618">
        <f>_xlfn.XLOOKUP($A618,ALGLIB_SSA_XAUUSD!$AA$2:$AA$2401,ALGLIB_SSA_XAUUSD!$P$2:$P$2401,"",0)</f>
        <v/>
      </c>
      <c r="K618">
        <f>_xlfn.XLOOKUP($A618,ALGLIB_SSA_XAUUSD!$AA$2:$AA$2401,ALGLIB_SSA_XAUUSD!$Q$2:$Q$2401,"",0)</f>
        <v/>
      </c>
      <c r="L618">
        <f>_xlfn.XLOOKUP($A618,ALGLIB_SSA_XAUUSD!$AA$2:$AA$2401,ALGLIB_SSA_XAUUSD!$R$2:$R$2401,"",0)</f>
        <v/>
      </c>
      <c r="M618">
        <f>_xlfn.XLOOKUP($A618,ALGLIB_SSA_XAUUSD!$AA$2:$AA$2401,ALGLIB_SSA_XAUUSD!$S$2:$S$2401,"",0)</f>
        <v/>
      </c>
      <c r="N618">
        <f>_xlfn.XLOOKUP($A618,ALGLIB_SSA_XAUUSD!$AA$2:$AA$2401,ALGLIB_SSA_XAUUSD!$T$2:$T$2401,"",0)</f>
        <v/>
      </c>
      <c r="O618">
        <f>_xlfn.XLOOKUP($A618,ALGLIB_SSA_XAUUSD!$AA$2:$AA$2401,ALGLIB_SSA_XAUUSD!$U$2:$U$2401,"",0)</f>
        <v/>
      </c>
      <c r="P618">
        <f>_xlfn.XLOOKUP($A618,ALGLIB_SSA_XAUUSD!$AA$2:$AA$2401,ALGLIB_SSA_XAUUSD!$V$2:$V$2401,"",0)</f>
        <v/>
      </c>
      <c r="S618">
        <f>A618</f>
        <v/>
      </c>
      <c r="T618">
        <f>J618</f>
        <v/>
      </c>
      <c r="U618">
        <f>K618</f>
        <v/>
      </c>
      <c r="V618" s="14">
        <f>IF($A618="","",MOD(ROW()-2,12)+1)</f>
        <v/>
      </c>
      <c r="W618">
        <f>L618</f>
        <v/>
      </c>
      <c r="X618" s="14">
        <f>IF(F618="","",F618)</f>
        <v/>
      </c>
      <c r="Y618" s="14">
        <f>IF(G618="","",G618)</f>
        <v/>
      </c>
      <c r="Z618">
        <f>M618</f>
        <v/>
      </c>
      <c r="AA618">
        <f>N618</f>
        <v/>
      </c>
      <c r="AB618" s="14">
        <f>IF(H618="","",H618)</f>
        <v/>
      </c>
      <c r="AC618">
        <f>O618</f>
        <v/>
      </c>
      <c r="AD618" s="14">
        <f>IF(I618="","",I618)</f>
        <v/>
      </c>
      <c r="AE618">
        <f>P618</f>
        <v/>
      </c>
      <c r="AH618">
        <f>IF(S618&lt;&gt;"",S618,AH617+900)</f>
        <v/>
      </c>
      <c r="AI618">
        <f>IF(T618&lt;&gt;"",T618,AI617)</f>
        <v/>
      </c>
      <c r="AJ618">
        <f>IF(U618&lt;&gt;"",U618,AJ617)</f>
        <v/>
      </c>
      <c r="AK618">
        <f>IF(W618&lt;&gt;"",W618,"")</f>
        <v/>
      </c>
      <c r="AL618" s="14">
        <f>IF(X618&lt;&gt;"",X618,"")</f>
        <v/>
      </c>
      <c r="AM618" s="14">
        <f>IF(Y618&lt;&gt;"",Y618,"")</f>
        <v/>
      </c>
      <c r="AN618" s="14">
        <f>IF(OR(AL618="",AM618=""),"",AL618-AM618)</f>
        <v/>
      </c>
      <c r="AO618">
        <f>IF(AN618="","",IF(AN618&gt;0,"Bullish","Bearish"))</f>
        <v/>
      </c>
      <c r="AP618">
        <f>IF(AO618="",AP617,AO618)</f>
        <v/>
      </c>
      <c r="AQ618" s="14">
        <f>IF(AB618&lt;&gt;"",AB618,"")</f>
        <v/>
      </c>
      <c r="AR618" s="14">
        <f>IF(AD618&lt;&gt;"",AD618,"")</f>
        <v/>
      </c>
      <c r="AS618">
        <f>IF(AS617+1=13,1,AS617+1)</f>
        <v/>
      </c>
      <c r="AT618">
        <f>IFERROR(IF(SLOPE($AQ$602:$AQ$613,$AS$602:$AS$613)&gt;0,MIN(3,ABS(SLOPE($AQ$602:$AQ$613,$AS$602:$AS$613))),IF(SLOPE($AQ$602:$AQ$613,$AS$602:$AS$613)&lt;-0.5,-0.5,0)),0)</f>
        <v/>
      </c>
      <c r="AU618">
        <f>IFERROR(IF(SLOPE($AR$602:$AR$613,$AS$602:$AS$613)&lt;0,MAX(-3,-ABS(SLOPE($AR$602:$AR$613,$AS$602:$AS$613))),IF(SLOPE($AR$602:$AR$613,$AS$602:$AS$613)&gt;0.5,0.5,0)),0)</f>
        <v/>
      </c>
      <c r="AV618">
        <f>($AQ$614+(AT618*(AS618-1)))</f>
        <v/>
      </c>
      <c r="AW618">
        <f>($AR$614+(AU618*(AS618-1)))</f>
        <v/>
      </c>
      <c r="AX618">
        <f>IF(AT618&gt;0,AV618+AT618,AV618)</f>
        <v/>
      </c>
      <c r="AY618">
        <f>IF(AU618&lt;0,AW618+AU618,AW618)</f>
        <v/>
      </c>
      <c r="BA618" s="14">
        <f>IFERROR(AX618-AQ618,"")</f>
        <v/>
      </c>
      <c r="BB618" s="14">
        <f>IFERROR(AY618-AR618,"")</f>
        <v/>
      </c>
      <c r="BD618">
        <f>AH618</f>
        <v/>
      </c>
      <c r="BE618">
        <f>AI618</f>
        <v/>
      </c>
      <c r="BF618">
        <f>AJ618</f>
        <v/>
      </c>
      <c r="BG618" s="14">
        <f>L618</f>
        <v/>
      </c>
      <c r="BH618" s="14">
        <f>IF(X618="","",X618)</f>
        <v/>
      </c>
      <c r="BI618" s="14">
        <f>IF(Y618="","",Y618)</f>
        <v/>
      </c>
      <c r="BJ618">
        <f>Z618</f>
        <v/>
      </c>
      <c r="BK618">
        <f>AA618</f>
        <v/>
      </c>
      <c r="BL618">
        <f>IFERROR(AX618,"")</f>
        <v/>
      </c>
      <c r="BM618">
        <f>IFERROR(AY618,"")</f>
        <v/>
      </c>
    </row>
    <row r="619" ht="14.25" customHeight="1">
      <c r="A619">
        <f>ALGLIB_SSA_XAUUSD!AA619</f>
        <v/>
      </c>
      <c r="B619">
        <f>IF($A619="","",INDEX(ALGLIB_SSA_XAUUSD!$B$2:$B$2401,MATCH($A619,ALGLIB_SSA_XAUUSD!$A$2:$A$2401,1)))</f>
        <v/>
      </c>
      <c r="C619">
        <f>IF($A619="","",INDEX(ALGLIB_SSA_XAUUSD!$C$2:$C$2401,MATCH($A619,ALGLIB_SSA_XAUUSD!$A$2:$A$2401,1)))</f>
        <v/>
      </c>
      <c r="D619" s="14">
        <f>IF($A619="","",INT((ROW()-2)/12)+1)</f>
        <v/>
      </c>
      <c r="E619" s="14">
        <f>IF(AND(E626&lt;&gt;"",D626=D614+1),E614+(E626-E614)*5/12,"")</f>
        <v/>
      </c>
      <c r="F619" s="14">
        <f>IF(AND(F626&lt;&gt;"",D626=D614+1),F614+(F626-F614)*5/12,"")</f>
        <v/>
      </c>
      <c r="G619" s="14">
        <f>IF(AND(G626&lt;&gt;"",D626=D614+1),G614+(G626-G614)*5/12,"")</f>
        <v/>
      </c>
      <c r="H619" s="14">
        <f>IF(AND(H626&lt;&gt;"",D626=D614+1),H614+(H626-H614)*5/12,"")</f>
        <v/>
      </c>
      <c r="I619" s="14">
        <f>IF(AND(L626&lt;&gt;"",D626=D614+1),I614+(I626-I614)*5/12,"")</f>
        <v/>
      </c>
      <c r="J619">
        <f>_xlfn.XLOOKUP($A619,ALGLIB_SSA_XAUUSD!$AA$2:$AA$2401,ALGLIB_SSA_XAUUSD!$P$2:$P$2401,"",0)</f>
        <v/>
      </c>
      <c r="K619">
        <f>_xlfn.XLOOKUP($A619,ALGLIB_SSA_XAUUSD!$AA$2:$AA$2401,ALGLIB_SSA_XAUUSD!$Q$2:$Q$2401,"",0)</f>
        <v/>
      </c>
      <c r="L619">
        <f>_xlfn.XLOOKUP($A619,ALGLIB_SSA_XAUUSD!$AA$2:$AA$2401,ALGLIB_SSA_XAUUSD!$R$2:$R$2401,"",0)</f>
        <v/>
      </c>
      <c r="M619">
        <f>_xlfn.XLOOKUP($A619,ALGLIB_SSA_XAUUSD!$AA$2:$AA$2401,ALGLIB_SSA_XAUUSD!$S$2:$S$2401,"",0)</f>
        <v/>
      </c>
      <c r="N619">
        <f>_xlfn.XLOOKUP($A619,ALGLIB_SSA_XAUUSD!$AA$2:$AA$2401,ALGLIB_SSA_XAUUSD!$T$2:$T$2401,"",0)</f>
        <v/>
      </c>
      <c r="O619">
        <f>_xlfn.XLOOKUP($A619,ALGLIB_SSA_XAUUSD!$AA$2:$AA$2401,ALGLIB_SSA_XAUUSD!$U$2:$U$2401,"",0)</f>
        <v/>
      </c>
      <c r="P619">
        <f>_xlfn.XLOOKUP($A619,ALGLIB_SSA_XAUUSD!$AA$2:$AA$2401,ALGLIB_SSA_XAUUSD!$V$2:$V$2401,"",0)</f>
        <v/>
      </c>
      <c r="S619">
        <f>A619</f>
        <v/>
      </c>
      <c r="T619">
        <f>J619</f>
        <v/>
      </c>
      <c r="U619">
        <f>K619</f>
        <v/>
      </c>
      <c r="V619" s="14">
        <f>IF($A619="","",MOD(ROW()-2,12)+1)</f>
        <v/>
      </c>
      <c r="W619">
        <f>L619</f>
        <v/>
      </c>
      <c r="X619" s="14">
        <f>IF(F619="","",F619)</f>
        <v/>
      </c>
      <c r="Y619" s="14">
        <f>IF(G619="","",G619)</f>
        <v/>
      </c>
      <c r="Z619">
        <f>M619</f>
        <v/>
      </c>
      <c r="AA619">
        <f>N619</f>
        <v/>
      </c>
      <c r="AB619" s="14">
        <f>IF(H619="","",H619)</f>
        <v/>
      </c>
      <c r="AC619">
        <f>O619</f>
        <v/>
      </c>
      <c r="AD619" s="14">
        <f>IF(I619="","",I619)</f>
        <v/>
      </c>
      <c r="AE619">
        <f>P619</f>
        <v/>
      </c>
      <c r="AH619">
        <f>IF(S619&lt;&gt;"",S619,AH618+900)</f>
        <v/>
      </c>
      <c r="AI619">
        <f>IF(T619&lt;&gt;"",T619,AI618)</f>
        <v/>
      </c>
      <c r="AJ619">
        <f>IF(U619&lt;&gt;"",U619,AJ618)</f>
        <v/>
      </c>
      <c r="AK619">
        <f>IF(W619&lt;&gt;"",W619,"")</f>
        <v/>
      </c>
      <c r="AL619" s="14">
        <f>IF(X619&lt;&gt;"",X619,"")</f>
        <v/>
      </c>
      <c r="AM619" s="14">
        <f>IF(Y619&lt;&gt;"",Y619,"")</f>
        <v/>
      </c>
      <c r="AN619" s="14">
        <f>IF(OR(AL619="",AM619=""),"",AL619-AM619)</f>
        <v/>
      </c>
      <c r="AO619">
        <f>IF(AN619="","",IF(AN619&gt;0,"Bullish","Bearish"))</f>
        <v/>
      </c>
      <c r="AP619">
        <f>IF(AO619="",AP618,AO619)</f>
        <v/>
      </c>
      <c r="AQ619" s="14">
        <f>IF(AB619&lt;&gt;"",AB619,"")</f>
        <v/>
      </c>
      <c r="AR619" s="14">
        <f>IF(AD619&lt;&gt;"",AD619,"")</f>
        <v/>
      </c>
      <c r="AS619">
        <f>IF(AS618+1=13,1,AS618+1)</f>
        <v/>
      </c>
      <c r="AT619">
        <f>IFERROR(IF(SLOPE($AQ$602:$AQ$613,$AS$602:$AS$613)&gt;0,MIN(3,ABS(SLOPE($AQ$602:$AQ$613,$AS$602:$AS$613))),IF(SLOPE($AQ$602:$AQ$613,$AS$602:$AS$613)&lt;-0.5,-0.5,0)),0)</f>
        <v/>
      </c>
      <c r="AU619">
        <f>IFERROR(IF(SLOPE($AR$602:$AR$613,$AS$602:$AS$613)&lt;0,MAX(-3,-ABS(SLOPE($AR$602:$AR$613,$AS$602:$AS$613))),IF(SLOPE($AR$602:$AR$613,$AS$602:$AS$613)&gt;0.5,0.5,0)),0)</f>
        <v/>
      </c>
      <c r="AV619">
        <f>($AQ$614+(AT619*(AS619-1)))</f>
        <v/>
      </c>
      <c r="AW619">
        <f>($AR$614+(AU619*(AS619-1)))</f>
        <v/>
      </c>
      <c r="AX619">
        <f>IF(AT619&gt;0,AV619+AT619,AV619)</f>
        <v/>
      </c>
      <c r="AY619">
        <f>IF(AU619&lt;0,AW619+AU619,AW619)</f>
        <v/>
      </c>
      <c r="BA619" s="14">
        <f>IFERROR(AX619-AQ619,"")</f>
        <v/>
      </c>
      <c r="BB619" s="14">
        <f>IFERROR(AY619-AR619,"")</f>
        <v/>
      </c>
      <c r="BD619">
        <f>AH619</f>
        <v/>
      </c>
      <c r="BE619">
        <f>AI619</f>
        <v/>
      </c>
      <c r="BF619">
        <f>AJ619</f>
        <v/>
      </c>
      <c r="BG619" s="14">
        <f>L619</f>
        <v/>
      </c>
      <c r="BH619" s="14">
        <f>IF(X619="","",X619)</f>
        <v/>
      </c>
      <c r="BI619" s="14">
        <f>IF(Y619="","",Y619)</f>
        <v/>
      </c>
      <c r="BJ619">
        <f>Z619</f>
        <v/>
      </c>
      <c r="BK619">
        <f>AA619</f>
        <v/>
      </c>
      <c r="BL619">
        <f>IFERROR(AX619,"")</f>
        <v/>
      </c>
      <c r="BM619">
        <f>IFERROR(AY619,"")</f>
        <v/>
      </c>
    </row>
    <row r="620" ht="14.25" customHeight="1">
      <c r="A620">
        <f>ALGLIB_SSA_XAUUSD!AA620</f>
        <v/>
      </c>
      <c r="B620">
        <f>IF($A620="","",INDEX(ALGLIB_SSA_XAUUSD!$B$2:$B$2401,MATCH($A620,ALGLIB_SSA_XAUUSD!$A$2:$A$2401,1)))</f>
        <v/>
      </c>
      <c r="C620">
        <f>IF($A620="","",INDEX(ALGLIB_SSA_XAUUSD!$C$2:$C$2401,MATCH($A620,ALGLIB_SSA_XAUUSD!$A$2:$A$2401,1)))</f>
        <v/>
      </c>
      <c r="D620" s="14">
        <f>IF($A620="","",INT((ROW()-2)/12)+1)</f>
        <v/>
      </c>
      <c r="E620" s="14">
        <f>IF(AND(E626&lt;&gt;"",D626=D614+1),E614+(E626-E614)*6/12,"")</f>
        <v/>
      </c>
      <c r="F620" s="14">
        <f>IF(AND(F626&lt;&gt;"",D626=D614+1),F614+(F626-F614)*6/12,"")</f>
        <v/>
      </c>
      <c r="G620" s="14">
        <f>IF(AND(G626&lt;&gt;"",D626=D614+1),G614+(G626-G614)*6/12,"")</f>
        <v/>
      </c>
      <c r="H620" s="14">
        <f>IF(AND(H626&lt;&gt;"",D626=D614+1),H614+(H626-H614)*6/12,"")</f>
        <v/>
      </c>
      <c r="I620" s="14">
        <f>IF(AND(L626&lt;&gt;"",D626=D614+1),I614+(I626-I614)*6/12,"")</f>
        <v/>
      </c>
      <c r="J620">
        <f>_xlfn.XLOOKUP($A620,ALGLIB_SSA_XAUUSD!$AA$2:$AA$2401,ALGLIB_SSA_XAUUSD!$P$2:$P$2401,"",0)</f>
        <v/>
      </c>
      <c r="K620">
        <f>_xlfn.XLOOKUP($A620,ALGLIB_SSA_XAUUSD!$AA$2:$AA$2401,ALGLIB_SSA_XAUUSD!$Q$2:$Q$2401,"",0)</f>
        <v/>
      </c>
      <c r="L620">
        <f>_xlfn.XLOOKUP($A620,ALGLIB_SSA_XAUUSD!$AA$2:$AA$2401,ALGLIB_SSA_XAUUSD!$R$2:$R$2401,"",0)</f>
        <v/>
      </c>
      <c r="M620">
        <f>_xlfn.XLOOKUP($A620,ALGLIB_SSA_XAUUSD!$AA$2:$AA$2401,ALGLIB_SSA_XAUUSD!$S$2:$S$2401,"",0)</f>
        <v/>
      </c>
      <c r="N620">
        <f>_xlfn.XLOOKUP($A620,ALGLIB_SSA_XAUUSD!$AA$2:$AA$2401,ALGLIB_SSA_XAUUSD!$T$2:$T$2401,"",0)</f>
        <v/>
      </c>
      <c r="O620">
        <f>_xlfn.XLOOKUP($A620,ALGLIB_SSA_XAUUSD!$AA$2:$AA$2401,ALGLIB_SSA_XAUUSD!$U$2:$U$2401,"",0)</f>
        <v/>
      </c>
      <c r="P620">
        <f>_xlfn.XLOOKUP($A620,ALGLIB_SSA_XAUUSD!$AA$2:$AA$2401,ALGLIB_SSA_XAUUSD!$V$2:$V$2401,"",0)</f>
        <v/>
      </c>
      <c r="S620">
        <f>A620</f>
        <v/>
      </c>
      <c r="T620">
        <f>J620</f>
        <v/>
      </c>
      <c r="U620">
        <f>K620</f>
        <v/>
      </c>
      <c r="V620" s="14">
        <f>IF($A620="","",MOD(ROW()-2,12)+1)</f>
        <v/>
      </c>
      <c r="W620">
        <f>L620</f>
        <v/>
      </c>
      <c r="X620" s="14">
        <f>IF(F620="","",F620)</f>
        <v/>
      </c>
      <c r="Y620" s="14">
        <f>IF(G620="","",G620)</f>
        <v/>
      </c>
      <c r="Z620">
        <f>M620</f>
        <v/>
      </c>
      <c r="AA620">
        <f>N620</f>
        <v/>
      </c>
      <c r="AB620" s="14">
        <f>IF(H620="","",H620)</f>
        <v/>
      </c>
      <c r="AC620">
        <f>O620</f>
        <v/>
      </c>
      <c r="AD620" s="14">
        <f>IF(I620="","",I620)</f>
        <v/>
      </c>
      <c r="AE620">
        <f>P620</f>
        <v/>
      </c>
      <c r="AH620">
        <f>IF(S620&lt;&gt;"",S620,AH619+900)</f>
        <v/>
      </c>
      <c r="AI620">
        <f>IF(T620&lt;&gt;"",T620,AI619)</f>
        <v/>
      </c>
      <c r="AJ620">
        <f>IF(U620&lt;&gt;"",U620,AJ619)</f>
        <v/>
      </c>
      <c r="AK620">
        <f>IF(W620&lt;&gt;"",W620,"")</f>
        <v/>
      </c>
      <c r="AL620" s="14">
        <f>IF(X620&lt;&gt;"",X620,"")</f>
        <v/>
      </c>
      <c r="AM620" s="14">
        <f>IF(Y620&lt;&gt;"",Y620,"")</f>
        <v/>
      </c>
      <c r="AN620" s="14">
        <f>IF(OR(AL620="",AM620=""),"",AL620-AM620)</f>
        <v/>
      </c>
      <c r="AO620">
        <f>IF(AN620="","",IF(AN620&gt;0,"Bullish","Bearish"))</f>
        <v/>
      </c>
      <c r="AP620">
        <f>IF(AO620="",AP619,AO620)</f>
        <v/>
      </c>
      <c r="AQ620" s="14">
        <f>IF(AB620&lt;&gt;"",AB620,"")</f>
        <v/>
      </c>
      <c r="AR620" s="14">
        <f>IF(AD620&lt;&gt;"",AD620,"")</f>
        <v/>
      </c>
      <c r="AS620">
        <f>IF(AS619+1=13,1,AS619+1)</f>
        <v/>
      </c>
      <c r="AT620">
        <f>IFERROR(IF(SLOPE($AQ$602:$AQ$613,$AS$602:$AS$613)&gt;0,MIN(3,ABS(SLOPE($AQ$602:$AQ$613,$AS$602:$AS$613))),IF(SLOPE($AQ$602:$AQ$613,$AS$602:$AS$613)&lt;-0.5,-0.5,0)),0)</f>
        <v/>
      </c>
      <c r="AU620">
        <f>IFERROR(IF(SLOPE($AR$602:$AR$613,$AS$602:$AS$613)&lt;0,MAX(-3,-ABS(SLOPE($AR$602:$AR$613,$AS$602:$AS$613))),IF(SLOPE($AR$602:$AR$613,$AS$602:$AS$613)&gt;0.5,0.5,0)),0)</f>
        <v/>
      </c>
      <c r="AV620">
        <f>($AQ$614+(AT620*(AS620-1)))</f>
        <v/>
      </c>
      <c r="AW620">
        <f>($AR$614+(AU620*(AS620-1)))</f>
        <v/>
      </c>
      <c r="AX620">
        <f>IF(AT620&gt;0,AV620+AT620,AV620)</f>
        <v/>
      </c>
      <c r="AY620">
        <f>IF(AU620&lt;0,AW620+AU620,AW620)</f>
        <v/>
      </c>
      <c r="BA620" s="14">
        <f>IFERROR(AX620-AQ620,"")</f>
        <v/>
      </c>
      <c r="BB620" s="14">
        <f>IFERROR(AY620-AR620,"")</f>
        <v/>
      </c>
      <c r="BD620">
        <f>AH620</f>
        <v/>
      </c>
      <c r="BE620">
        <f>AI620</f>
        <v/>
      </c>
      <c r="BF620">
        <f>AJ620</f>
        <v/>
      </c>
      <c r="BG620" s="14">
        <f>L620</f>
        <v/>
      </c>
      <c r="BH620" s="14">
        <f>IF(X620="","",X620)</f>
        <v/>
      </c>
      <c r="BI620" s="14">
        <f>IF(Y620="","",Y620)</f>
        <v/>
      </c>
      <c r="BJ620">
        <f>Z620</f>
        <v/>
      </c>
      <c r="BK620">
        <f>AA620</f>
        <v/>
      </c>
      <c r="BL620">
        <f>IFERROR(AX620,"")</f>
        <v/>
      </c>
      <c r="BM620">
        <f>IFERROR(AY620,"")</f>
        <v/>
      </c>
    </row>
    <row r="621" ht="14.25" customHeight="1">
      <c r="A621">
        <f>ALGLIB_SSA_XAUUSD!AA621</f>
        <v/>
      </c>
      <c r="B621">
        <f>IF($A621="","",INDEX(ALGLIB_SSA_XAUUSD!$B$2:$B$2401,MATCH($A621,ALGLIB_SSA_XAUUSD!$A$2:$A$2401,1)))</f>
        <v/>
      </c>
      <c r="C621">
        <f>IF($A621="","",INDEX(ALGLIB_SSA_XAUUSD!$C$2:$C$2401,MATCH($A621,ALGLIB_SSA_XAUUSD!$A$2:$A$2401,1)))</f>
        <v/>
      </c>
      <c r="D621" s="14">
        <f>IF($A621="","",INT((ROW()-2)/12)+1)</f>
        <v/>
      </c>
      <c r="E621" s="14">
        <f>IF(AND(E626&lt;&gt;"",D626=D614+1),E614+(E626-E614)*7/12,"")</f>
        <v/>
      </c>
      <c r="F621" s="14">
        <f>IF(AND(F626&lt;&gt;"",D626=D614+1),F614+(F626-F614)*7/12,"")</f>
        <v/>
      </c>
      <c r="G621" s="14">
        <f>IF(AND(G626&lt;&gt;"",D626=D614+1),G614+(G626-G614)*7/12,"")</f>
        <v/>
      </c>
      <c r="H621" s="14">
        <f>IF(AND(H626&lt;&gt;"",D626=D614+1),H614+(H626-H614)*7/12,"")</f>
        <v/>
      </c>
      <c r="I621" s="14">
        <f>IF(AND(L626&lt;&gt;"",D626=D614+1),I614+(I626-I614)*7/12,"")</f>
        <v/>
      </c>
      <c r="J621">
        <f>_xlfn.XLOOKUP($A621,ALGLIB_SSA_XAUUSD!$AA$2:$AA$2401,ALGLIB_SSA_XAUUSD!$P$2:$P$2401,"",0)</f>
        <v/>
      </c>
      <c r="K621">
        <f>_xlfn.XLOOKUP($A621,ALGLIB_SSA_XAUUSD!$AA$2:$AA$2401,ALGLIB_SSA_XAUUSD!$Q$2:$Q$2401,"",0)</f>
        <v/>
      </c>
      <c r="L621">
        <f>_xlfn.XLOOKUP($A621,ALGLIB_SSA_XAUUSD!$AA$2:$AA$2401,ALGLIB_SSA_XAUUSD!$R$2:$R$2401,"",0)</f>
        <v/>
      </c>
      <c r="M621">
        <f>_xlfn.XLOOKUP($A621,ALGLIB_SSA_XAUUSD!$AA$2:$AA$2401,ALGLIB_SSA_XAUUSD!$S$2:$S$2401,"",0)</f>
        <v/>
      </c>
      <c r="N621">
        <f>_xlfn.XLOOKUP($A621,ALGLIB_SSA_XAUUSD!$AA$2:$AA$2401,ALGLIB_SSA_XAUUSD!$T$2:$T$2401,"",0)</f>
        <v/>
      </c>
      <c r="O621">
        <f>_xlfn.XLOOKUP($A621,ALGLIB_SSA_XAUUSD!$AA$2:$AA$2401,ALGLIB_SSA_XAUUSD!$U$2:$U$2401,"",0)</f>
        <v/>
      </c>
      <c r="P621">
        <f>_xlfn.XLOOKUP($A621,ALGLIB_SSA_XAUUSD!$AA$2:$AA$2401,ALGLIB_SSA_XAUUSD!$V$2:$V$2401,"",0)</f>
        <v/>
      </c>
      <c r="S621">
        <f>A621</f>
        <v/>
      </c>
      <c r="T621">
        <f>J621</f>
        <v/>
      </c>
      <c r="U621">
        <f>K621</f>
        <v/>
      </c>
      <c r="V621" s="14">
        <f>IF($A621="","",MOD(ROW()-2,12)+1)</f>
        <v/>
      </c>
      <c r="W621">
        <f>L621</f>
        <v/>
      </c>
      <c r="X621" s="14">
        <f>IF(F621="","",F621)</f>
        <v/>
      </c>
      <c r="Y621" s="14">
        <f>IF(G621="","",G621)</f>
        <v/>
      </c>
      <c r="Z621">
        <f>M621</f>
        <v/>
      </c>
      <c r="AA621">
        <f>N621</f>
        <v/>
      </c>
      <c r="AB621" s="14">
        <f>IF(H621="","",H621)</f>
        <v/>
      </c>
      <c r="AC621">
        <f>O621</f>
        <v/>
      </c>
      <c r="AD621" s="14">
        <f>IF(I621="","",I621)</f>
        <v/>
      </c>
      <c r="AE621">
        <f>P621</f>
        <v/>
      </c>
      <c r="AH621">
        <f>IF(S621&lt;&gt;"",S621,AH620+900)</f>
        <v/>
      </c>
      <c r="AI621">
        <f>IF(T621&lt;&gt;"",T621,AI620)</f>
        <v/>
      </c>
      <c r="AJ621">
        <f>IF(U621&lt;&gt;"",U621,AJ620)</f>
        <v/>
      </c>
      <c r="AK621">
        <f>IF(W621&lt;&gt;"",W621,"")</f>
        <v/>
      </c>
      <c r="AL621" s="14">
        <f>IF(X621&lt;&gt;"",X621,"")</f>
        <v/>
      </c>
      <c r="AM621" s="14">
        <f>IF(Y621&lt;&gt;"",Y621,"")</f>
        <v/>
      </c>
      <c r="AN621" s="14">
        <f>IF(OR(AL621="",AM621=""),"",AL621-AM621)</f>
        <v/>
      </c>
      <c r="AO621">
        <f>IF(AN621="","",IF(AN621&gt;0,"Bullish","Bearish"))</f>
        <v/>
      </c>
      <c r="AP621">
        <f>IF(AO621="",AP620,AO621)</f>
        <v/>
      </c>
      <c r="AQ621" s="14">
        <f>IF(AB621&lt;&gt;"",AB621,"")</f>
        <v/>
      </c>
      <c r="AR621" s="14">
        <f>IF(AD621&lt;&gt;"",AD621,"")</f>
        <v/>
      </c>
      <c r="AS621">
        <f>IF(AS620+1=13,1,AS620+1)</f>
        <v/>
      </c>
      <c r="AT621">
        <f>IFERROR(IF(SLOPE($AQ$602:$AQ$613,$AS$602:$AS$613)&gt;0,MIN(3,ABS(SLOPE($AQ$602:$AQ$613,$AS$602:$AS$613))),IF(SLOPE($AQ$602:$AQ$613,$AS$602:$AS$613)&lt;-0.5,-0.5,0)),0)</f>
        <v/>
      </c>
      <c r="AU621">
        <f>IFERROR(IF(SLOPE($AR$602:$AR$613,$AS$602:$AS$613)&lt;0,MAX(-3,-ABS(SLOPE($AR$602:$AR$613,$AS$602:$AS$613))),IF(SLOPE($AR$602:$AR$613,$AS$602:$AS$613)&gt;0.5,0.5,0)),0)</f>
        <v/>
      </c>
      <c r="AV621">
        <f>($AQ$614+(AT621*(AS621-1)))</f>
        <v/>
      </c>
      <c r="AW621">
        <f>($AR$614+(AU621*(AS621-1)))</f>
        <v/>
      </c>
      <c r="AX621">
        <f>IF(AT621&gt;0,AV621+AT621,AV621)</f>
        <v/>
      </c>
      <c r="AY621">
        <f>IF(AU621&lt;0,AW621+AU621,AW621)</f>
        <v/>
      </c>
      <c r="BA621" s="14">
        <f>IFERROR(AX621-AQ621,"")</f>
        <v/>
      </c>
      <c r="BB621" s="14">
        <f>IFERROR(AY621-AR621,"")</f>
        <v/>
      </c>
      <c r="BD621">
        <f>AH621</f>
        <v/>
      </c>
      <c r="BE621">
        <f>AI621</f>
        <v/>
      </c>
      <c r="BF621">
        <f>AJ621</f>
        <v/>
      </c>
      <c r="BG621" s="14">
        <f>L621</f>
        <v/>
      </c>
      <c r="BH621" s="14">
        <f>IF(X621="","",X621)</f>
        <v/>
      </c>
      <c r="BI621" s="14">
        <f>IF(Y621="","",Y621)</f>
        <v/>
      </c>
      <c r="BJ621">
        <f>Z621</f>
        <v/>
      </c>
      <c r="BK621">
        <f>AA621</f>
        <v/>
      </c>
      <c r="BL621">
        <f>IFERROR(AX621,"")</f>
        <v/>
      </c>
      <c r="BM621">
        <f>IFERROR(AY621,"")</f>
        <v/>
      </c>
    </row>
    <row r="622" ht="14.25" customHeight="1">
      <c r="A622">
        <f>ALGLIB_SSA_XAUUSD!AA622</f>
        <v/>
      </c>
      <c r="B622">
        <f>IF($A622="","",INDEX(ALGLIB_SSA_XAUUSD!$B$2:$B$2401,MATCH($A622,ALGLIB_SSA_XAUUSD!$A$2:$A$2401,1)))</f>
        <v/>
      </c>
      <c r="C622">
        <f>IF($A622="","",INDEX(ALGLIB_SSA_XAUUSD!$C$2:$C$2401,MATCH($A622,ALGLIB_SSA_XAUUSD!$A$2:$A$2401,1)))</f>
        <v/>
      </c>
      <c r="D622" s="14">
        <f>IF($A622="","",INT((ROW()-2)/12)+1)</f>
        <v/>
      </c>
      <c r="E622" s="14">
        <f>IF(AND(E626&lt;&gt;"",D626=D614+1),E614+(E626-E614)*8/12,"")</f>
        <v/>
      </c>
      <c r="F622" s="14">
        <f>IF(AND(F626&lt;&gt;"",D626=D614+1),F614+(F626-F614)*8/12,"")</f>
        <v/>
      </c>
      <c r="G622" s="14">
        <f>IF(AND(G626&lt;&gt;"",D626=D614+1),G614+(G626-G614)*8/12,"")</f>
        <v/>
      </c>
      <c r="H622" s="14">
        <f>IF(AND(H626&lt;&gt;"",D626=D614+1),H614+(H626-H614)*8/12,"")</f>
        <v/>
      </c>
      <c r="I622" s="14">
        <f>IF(AND(L626&lt;&gt;"",D626=D614+1),I614+(I626-I614)*8/12,"")</f>
        <v/>
      </c>
      <c r="J622">
        <f>_xlfn.XLOOKUP($A622,ALGLIB_SSA_XAUUSD!$AA$2:$AA$2401,ALGLIB_SSA_XAUUSD!$P$2:$P$2401,"",0)</f>
        <v/>
      </c>
      <c r="K622">
        <f>_xlfn.XLOOKUP($A622,ALGLIB_SSA_XAUUSD!$AA$2:$AA$2401,ALGLIB_SSA_XAUUSD!$Q$2:$Q$2401,"",0)</f>
        <v/>
      </c>
      <c r="L622">
        <f>_xlfn.XLOOKUP($A622,ALGLIB_SSA_XAUUSD!$AA$2:$AA$2401,ALGLIB_SSA_XAUUSD!$R$2:$R$2401,"",0)</f>
        <v/>
      </c>
      <c r="M622">
        <f>_xlfn.XLOOKUP($A622,ALGLIB_SSA_XAUUSD!$AA$2:$AA$2401,ALGLIB_SSA_XAUUSD!$S$2:$S$2401,"",0)</f>
        <v/>
      </c>
      <c r="N622">
        <f>_xlfn.XLOOKUP($A622,ALGLIB_SSA_XAUUSD!$AA$2:$AA$2401,ALGLIB_SSA_XAUUSD!$T$2:$T$2401,"",0)</f>
        <v/>
      </c>
      <c r="O622">
        <f>_xlfn.XLOOKUP($A622,ALGLIB_SSA_XAUUSD!$AA$2:$AA$2401,ALGLIB_SSA_XAUUSD!$U$2:$U$2401,"",0)</f>
        <v/>
      </c>
      <c r="P622">
        <f>_xlfn.XLOOKUP($A622,ALGLIB_SSA_XAUUSD!$AA$2:$AA$2401,ALGLIB_SSA_XAUUSD!$V$2:$V$2401,"",0)</f>
        <v/>
      </c>
      <c r="S622">
        <f>A622</f>
        <v/>
      </c>
      <c r="T622">
        <f>J622</f>
        <v/>
      </c>
      <c r="U622">
        <f>K622</f>
        <v/>
      </c>
      <c r="V622" s="14">
        <f>IF($A622="","",MOD(ROW()-2,12)+1)</f>
        <v/>
      </c>
      <c r="W622">
        <f>L622</f>
        <v/>
      </c>
      <c r="X622" s="14">
        <f>IF(F622="","",F622)</f>
        <v/>
      </c>
      <c r="Y622" s="14">
        <f>IF(G622="","",G622)</f>
        <v/>
      </c>
      <c r="Z622">
        <f>M622</f>
        <v/>
      </c>
      <c r="AA622">
        <f>N622</f>
        <v/>
      </c>
      <c r="AB622" s="14">
        <f>IF(H622="","",H622)</f>
        <v/>
      </c>
      <c r="AC622">
        <f>O622</f>
        <v/>
      </c>
      <c r="AD622" s="14">
        <f>IF(I622="","",I622)</f>
        <v/>
      </c>
      <c r="AE622">
        <f>P622</f>
        <v/>
      </c>
      <c r="AH622">
        <f>IF(S622&lt;&gt;"",S622,AH621+900)</f>
        <v/>
      </c>
      <c r="AI622">
        <f>IF(T622&lt;&gt;"",T622,AI621)</f>
        <v/>
      </c>
      <c r="AJ622">
        <f>IF(U622&lt;&gt;"",U622,AJ621)</f>
        <v/>
      </c>
      <c r="AK622">
        <f>IF(W622&lt;&gt;"",W622,"")</f>
        <v/>
      </c>
      <c r="AL622" s="14">
        <f>IF(X622&lt;&gt;"",X622,"")</f>
        <v/>
      </c>
      <c r="AM622" s="14">
        <f>IF(Y622&lt;&gt;"",Y622,"")</f>
        <v/>
      </c>
      <c r="AN622" s="14">
        <f>IF(OR(AL622="",AM622=""),"",AL622-AM622)</f>
        <v/>
      </c>
      <c r="AO622">
        <f>IF(AN622="","",IF(AN622&gt;0,"Bullish","Bearish"))</f>
        <v/>
      </c>
      <c r="AP622">
        <f>IF(AO622="",AP621,AO622)</f>
        <v/>
      </c>
      <c r="AQ622" s="14">
        <f>IF(AB622&lt;&gt;"",AB622,"")</f>
        <v/>
      </c>
      <c r="AR622" s="14">
        <f>IF(AD622&lt;&gt;"",AD622,"")</f>
        <v/>
      </c>
      <c r="AS622">
        <f>IF(AS621+1=13,1,AS621+1)</f>
        <v/>
      </c>
      <c r="AT622">
        <f>IFERROR(IF(SLOPE($AQ$602:$AQ$613,$AS$602:$AS$613)&gt;0,MIN(3,ABS(SLOPE($AQ$602:$AQ$613,$AS$602:$AS$613))),IF(SLOPE($AQ$602:$AQ$613,$AS$602:$AS$613)&lt;-0.5,-0.5,0)),0)</f>
        <v/>
      </c>
      <c r="AU622">
        <f>IFERROR(IF(SLOPE($AR$602:$AR$613,$AS$602:$AS$613)&lt;0,MAX(-3,-ABS(SLOPE($AR$602:$AR$613,$AS$602:$AS$613))),IF(SLOPE($AR$602:$AR$613,$AS$602:$AS$613)&gt;0.5,0.5,0)),0)</f>
        <v/>
      </c>
      <c r="AV622">
        <f>($AQ$614+(AT622*(AS622-1)))</f>
        <v/>
      </c>
      <c r="AW622">
        <f>($AR$614+(AU622*(AS622-1)))</f>
        <v/>
      </c>
      <c r="AX622">
        <f>IF(AT622&gt;0,AV622+AT622,AV622)</f>
        <v/>
      </c>
      <c r="AY622">
        <f>IF(AU622&lt;0,AW622+AU622,AW622)</f>
        <v/>
      </c>
      <c r="BA622" s="14">
        <f>IFERROR(AX622-AQ622,"")</f>
        <v/>
      </c>
      <c r="BB622" s="14">
        <f>IFERROR(AY622-AR622,"")</f>
        <v/>
      </c>
      <c r="BD622">
        <f>AH622</f>
        <v/>
      </c>
      <c r="BE622">
        <f>AI622</f>
        <v/>
      </c>
      <c r="BF622">
        <f>AJ622</f>
        <v/>
      </c>
      <c r="BG622" s="14">
        <f>L622</f>
        <v/>
      </c>
      <c r="BH622" s="14">
        <f>IF(X622="","",X622)</f>
        <v/>
      </c>
      <c r="BI622" s="14">
        <f>IF(Y622="","",Y622)</f>
        <v/>
      </c>
      <c r="BJ622">
        <f>Z622</f>
        <v/>
      </c>
      <c r="BK622">
        <f>AA622</f>
        <v/>
      </c>
      <c r="BL622">
        <f>IFERROR(AX622,"")</f>
        <v/>
      </c>
      <c r="BM622">
        <f>IFERROR(AY622,"")</f>
        <v/>
      </c>
    </row>
    <row r="623" ht="14.25" customHeight="1">
      <c r="A623">
        <f>ALGLIB_SSA_XAUUSD!AA623</f>
        <v/>
      </c>
      <c r="B623">
        <f>IF($A623="","",INDEX(ALGLIB_SSA_XAUUSD!$B$2:$B$2401,MATCH($A623,ALGLIB_SSA_XAUUSD!$A$2:$A$2401,1)))</f>
        <v/>
      </c>
      <c r="C623">
        <f>IF($A623="","",INDEX(ALGLIB_SSA_XAUUSD!$C$2:$C$2401,MATCH($A623,ALGLIB_SSA_XAUUSD!$A$2:$A$2401,1)))</f>
        <v/>
      </c>
      <c r="D623" s="14">
        <f>IF($A623="","",INT((ROW()-2)/12)+1)</f>
        <v/>
      </c>
      <c r="E623" s="14">
        <f>IF(AND(E626&lt;&gt;"",D626=D614+1),E614+(E626-E614)*9/12,"")</f>
        <v/>
      </c>
      <c r="F623" s="14">
        <f>IF(AND(F626&lt;&gt;"",D626=D614+1),F614+(F626-F614)*9/12,"")</f>
        <v/>
      </c>
      <c r="G623" s="14">
        <f>IF(AND(G626&lt;&gt;"",D626=D614+1),G614+(G626-G614)*9/12,"")</f>
        <v/>
      </c>
      <c r="H623" s="14">
        <f>IF(AND(H626&lt;&gt;"",D626=D614+1),H614+(H626-H614)*9/12,"")</f>
        <v/>
      </c>
      <c r="I623" s="14">
        <f>IF(AND(L626&lt;&gt;"",D626=D614+1),I614+(I626-I614)*9/12,"")</f>
        <v/>
      </c>
      <c r="J623">
        <f>_xlfn.XLOOKUP($A623,ALGLIB_SSA_XAUUSD!$AA$2:$AA$2401,ALGLIB_SSA_XAUUSD!$P$2:$P$2401,"",0)</f>
        <v/>
      </c>
      <c r="K623">
        <f>_xlfn.XLOOKUP($A623,ALGLIB_SSA_XAUUSD!$AA$2:$AA$2401,ALGLIB_SSA_XAUUSD!$Q$2:$Q$2401,"",0)</f>
        <v/>
      </c>
      <c r="L623">
        <f>_xlfn.XLOOKUP($A623,ALGLIB_SSA_XAUUSD!$AA$2:$AA$2401,ALGLIB_SSA_XAUUSD!$R$2:$R$2401,"",0)</f>
        <v/>
      </c>
      <c r="M623">
        <f>_xlfn.XLOOKUP($A623,ALGLIB_SSA_XAUUSD!$AA$2:$AA$2401,ALGLIB_SSA_XAUUSD!$S$2:$S$2401,"",0)</f>
        <v/>
      </c>
      <c r="N623">
        <f>_xlfn.XLOOKUP($A623,ALGLIB_SSA_XAUUSD!$AA$2:$AA$2401,ALGLIB_SSA_XAUUSD!$T$2:$T$2401,"",0)</f>
        <v/>
      </c>
      <c r="O623">
        <f>_xlfn.XLOOKUP($A623,ALGLIB_SSA_XAUUSD!$AA$2:$AA$2401,ALGLIB_SSA_XAUUSD!$U$2:$U$2401,"",0)</f>
        <v/>
      </c>
      <c r="P623">
        <f>_xlfn.XLOOKUP($A623,ALGLIB_SSA_XAUUSD!$AA$2:$AA$2401,ALGLIB_SSA_XAUUSD!$V$2:$V$2401,"",0)</f>
        <v/>
      </c>
      <c r="S623">
        <f>A623</f>
        <v/>
      </c>
      <c r="T623">
        <f>J623</f>
        <v/>
      </c>
      <c r="U623">
        <f>K623</f>
        <v/>
      </c>
      <c r="V623" s="14">
        <f>IF($A623="","",MOD(ROW()-2,12)+1)</f>
        <v/>
      </c>
      <c r="W623">
        <f>L623</f>
        <v/>
      </c>
      <c r="X623" s="14">
        <f>IF(F623="","",F623)</f>
        <v/>
      </c>
      <c r="Y623" s="14">
        <f>IF(G623="","",G623)</f>
        <v/>
      </c>
      <c r="Z623">
        <f>M623</f>
        <v/>
      </c>
      <c r="AA623">
        <f>N623</f>
        <v/>
      </c>
      <c r="AB623" s="14">
        <f>IF(H623="","",H623)</f>
        <v/>
      </c>
      <c r="AC623">
        <f>O623</f>
        <v/>
      </c>
      <c r="AD623" s="14">
        <f>IF(I623="","",I623)</f>
        <v/>
      </c>
      <c r="AE623">
        <f>P623</f>
        <v/>
      </c>
      <c r="AH623">
        <f>IF(S623&lt;&gt;"",S623,AH622+900)</f>
        <v/>
      </c>
      <c r="AI623">
        <f>IF(T623&lt;&gt;"",T623,AI622)</f>
        <v/>
      </c>
      <c r="AJ623">
        <f>IF(U623&lt;&gt;"",U623,AJ622)</f>
        <v/>
      </c>
      <c r="AK623">
        <f>IF(W623&lt;&gt;"",W623,"")</f>
        <v/>
      </c>
      <c r="AL623" s="14">
        <f>IF(X623&lt;&gt;"",X623,"")</f>
        <v/>
      </c>
      <c r="AM623" s="14">
        <f>IF(Y623&lt;&gt;"",Y623,"")</f>
        <v/>
      </c>
      <c r="AN623" s="14">
        <f>IF(OR(AL623="",AM623=""),"",AL623-AM623)</f>
        <v/>
      </c>
      <c r="AO623">
        <f>IF(AN623="","",IF(AN623&gt;0,"Bullish","Bearish"))</f>
        <v/>
      </c>
      <c r="AP623">
        <f>IF(AO623="",AP622,AO623)</f>
        <v/>
      </c>
      <c r="AQ623" s="14">
        <f>IF(AB623&lt;&gt;"",AB623,"")</f>
        <v/>
      </c>
      <c r="AR623" s="14">
        <f>IF(AD623&lt;&gt;"",AD623,"")</f>
        <v/>
      </c>
      <c r="AS623">
        <f>IF(AS622+1=13,1,AS622+1)</f>
        <v/>
      </c>
      <c r="AT623">
        <f>IFERROR(IF(SLOPE($AQ$602:$AQ$613,$AS$602:$AS$613)&gt;0,MIN(3,ABS(SLOPE($AQ$602:$AQ$613,$AS$602:$AS$613))),IF(SLOPE($AQ$602:$AQ$613,$AS$602:$AS$613)&lt;-0.5,-0.5,0)),0)</f>
        <v/>
      </c>
      <c r="AU623">
        <f>IFERROR(IF(SLOPE($AR$602:$AR$613,$AS$602:$AS$613)&lt;0,MAX(-3,-ABS(SLOPE($AR$602:$AR$613,$AS$602:$AS$613))),IF(SLOPE($AR$602:$AR$613,$AS$602:$AS$613)&gt;0.5,0.5,0)),0)</f>
        <v/>
      </c>
      <c r="AV623">
        <f>($AQ$614+(AT623*(AS623-1)))</f>
        <v/>
      </c>
      <c r="AW623">
        <f>($AR$614+(AU623*(AS623-1)))</f>
        <v/>
      </c>
      <c r="AX623">
        <f>IF(AT623&gt;0,AV623+AT623,AV623)</f>
        <v/>
      </c>
      <c r="AY623">
        <f>IF(AU623&lt;0,AW623+AU623,AW623)</f>
        <v/>
      </c>
      <c r="BA623" s="14">
        <f>IFERROR(AX623-AQ623,"")</f>
        <v/>
      </c>
      <c r="BB623" s="14">
        <f>IFERROR(AY623-AR623,"")</f>
        <v/>
      </c>
      <c r="BD623">
        <f>AH623</f>
        <v/>
      </c>
      <c r="BE623">
        <f>AI623</f>
        <v/>
      </c>
      <c r="BF623">
        <f>AJ623</f>
        <v/>
      </c>
      <c r="BG623" s="14">
        <f>L623</f>
        <v/>
      </c>
      <c r="BH623" s="14">
        <f>IF(X623="","",X623)</f>
        <v/>
      </c>
      <c r="BI623" s="14">
        <f>IF(Y623="","",Y623)</f>
        <v/>
      </c>
      <c r="BJ623">
        <f>Z623</f>
        <v/>
      </c>
      <c r="BK623">
        <f>AA623</f>
        <v/>
      </c>
      <c r="BL623">
        <f>IFERROR(AX623,"")</f>
        <v/>
      </c>
      <c r="BM623">
        <f>IFERROR(AY623,"")</f>
        <v/>
      </c>
    </row>
    <row r="624" ht="14.25" customHeight="1">
      <c r="A624">
        <f>ALGLIB_SSA_XAUUSD!AA624</f>
        <v/>
      </c>
      <c r="B624">
        <f>IF($A624="","",INDEX(ALGLIB_SSA_XAUUSD!$B$2:$B$2401,MATCH($A624,ALGLIB_SSA_XAUUSD!$A$2:$A$2401,1)))</f>
        <v/>
      </c>
      <c r="C624">
        <f>IF($A624="","",INDEX(ALGLIB_SSA_XAUUSD!$C$2:$C$2401,MATCH($A624,ALGLIB_SSA_XAUUSD!$A$2:$A$2401,1)))</f>
        <v/>
      </c>
      <c r="D624" s="14">
        <f>IF($A624="","",INT((ROW()-2)/12)+1)</f>
        <v/>
      </c>
      <c r="E624" s="14">
        <f>IF(AND(E626&lt;&gt;"",D626=D614+1),E614+(E626-E614)*10/12,"")</f>
        <v/>
      </c>
      <c r="F624" s="14">
        <f>IF(AND(F626&lt;&gt;"",D626=D614+1),F614+(F626-F614)*10/12,"")</f>
        <v/>
      </c>
      <c r="G624" s="14">
        <f>IF(AND(G626&lt;&gt;"",D626=D614+1),G614+(G626-G614)*10/12,"")</f>
        <v/>
      </c>
      <c r="H624" s="14">
        <f>IF(AND(H626&lt;&gt;"",D626=D614+1),H614+(H626-H614)*10/12,"")</f>
        <v/>
      </c>
      <c r="I624" s="14">
        <f>IF(AND(L626&lt;&gt;"",D626=D614+1),I614+(I626-I614)*10/12,"")</f>
        <v/>
      </c>
      <c r="J624">
        <f>_xlfn.XLOOKUP($A624,ALGLIB_SSA_XAUUSD!$AA$2:$AA$2401,ALGLIB_SSA_XAUUSD!$P$2:$P$2401,"",0)</f>
        <v/>
      </c>
      <c r="K624">
        <f>_xlfn.XLOOKUP($A624,ALGLIB_SSA_XAUUSD!$AA$2:$AA$2401,ALGLIB_SSA_XAUUSD!$Q$2:$Q$2401,"",0)</f>
        <v/>
      </c>
      <c r="L624">
        <f>_xlfn.XLOOKUP($A624,ALGLIB_SSA_XAUUSD!$AA$2:$AA$2401,ALGLIB_SSA_XAUUSD!$R$2:$R$2401,"",0)</f>
        <v/>
      </c>
      <c r="M624">
        <f>_xlfn.XLOOKUP($A624,ALGLIB_SSA_XAUUSD!$AA$2:$AA$2401,ALGLIB_SSA_XAUUSD!$S$2:$S$2401,"",0)</f>
        <v/>
      </c>
      <c r="N624">
        <f>_xlfn.XLOOKUP($A624,ALGLIB_SSA_XAUUSD!$AA$2:$AA$2401,ALGLIB_SSA_XAUUSD!$T$2:$T$2401,"",0)</f>
        <v/>
      </c>
      <c r="O624">
        <f>_xlfn.XLOOKUP($A624,ALGLIB_SSA_XAUUSD!$AA$2:$AA$2401,ALGLIB_SSA_XAUUSD!$U$2:$U$2401,"",0)</f>
        <v/>
      </c>
      <c r="P624">
        <f>_xlfn.XLOOKUP($A624,ALGLIB_SSA_XAUUSD!$AA$2:$AA$2401,ALGLIB_SSA_XAUUSD!$V$2:$V$2401,"",0)</f>
        <v/>
      </c>
      <c r="S624">
        <f>A624</f>
        <v/>
      </c>
      <c r="T624">
        <f>J624</f>
        <v/>
      </c>
      <c r="U624">
        <f>K624</f>
        <v/>
      </c>
      <c r="V624" s="14">
        <f>IF($A624="","",MOD(ROW()-2,12)+1)</f>
        <v/>
      </c>
      <c r="W624">
        <f>L624</f>
        <v/>
      </c>
      <c r="X624" s="14">
        <f>IF(F624="","",F624)</f>
        <v/>
      </c>
      <c r="Y624" s="14">
        <f>IF(G624="","",G624)</f>
        <v/>
      </c>
      <c r="Z624">
        <f>M624</f>
        <v/>
      </c>
      <c r="AA624">
        <f>N624</f>
        <v/>
      </c>
      <c r="AB624" s="14">
        <f>IF(H624="","",H624)</f>
        <v/>
      </c>
      <c r="AC624">
        <f>O624</f>
        <v/>
      </c>
      <c r="AD624" s="14">
        <f>IF(I624="","",I624)</f>
        <v/>
      </c>
      <c r="AE624">
        <f>P624</f>
        <v/>
      </c>
      <c r="AH624">
        <f>IF(S624&lt;&gt;"",S624,AH623+900)</f>
        <v/>
      </c>
      <c r="AI624">
        <f>IF(T624&lt;&gt;"",T624,AI623)</f>
        <v/>
      </c>
      <c r="AJ624">
        <f>IF(U624&lt;&gt;"",U624,AJ623)</f>
        <v/>
      </c>
      <c r="AK624">
        <f>IF(W624&lt;&gt;"",W624,"")</f>
        <v/>
      </c>
      <c r="AL624" s="14">
        <f>IF(X624&lt;&gt;"",X624,"")</f>
        <v/>
      </c>
      <c r="AM624" s="14">
        <f>IF(Y624&lt;&gt;"",Y624,"")</f>
        <v/>
      </c>
      <c r="AN624" s="14">
        <f>IF(OR(AL624="",AM624=""),"",AL624-AM624)</f>
        <v/>
      </c>
      <c r="AO624">
        <f>IF(AN624="","",IF(AN624&gt;0,"Bullish","Bearish"))</f>
        <v/>
      </c>
      <c r="AP624">
        <f>IF(AO624="",AP623,AO624)</f>
        <v/>
      </c>
      <c r="AQ624" s="14">
        <f>IF(AB624&lt;&gt;"",AB624,"")</f>
        <v/>
      </c>
      <c r="AR624" s="14">
        <f>IF(AD624&lt;&gt;"",AD624,"")</f>
        <v/>
      </c>
      <c r="AS624">
        <f>IF(AS623+1=13,1,AS623+1)</f>
        <v/>
      </c>
      <c r="AT624">
        <f>IFERROR(IF(SLOPE($AQ$602:$AQ$613,$AS$602:$AS$613)&gt;0,MIN(3,ABS(SLOPE($AQ$602:$AQ$613,$AS$602:$AS$613))),IF(SLOPE($AQ$602:$AQ$613,$AS$602:$AS$613)&lt;-0.5,-0.5,0)),0)</f>
        <v/>
      </c>
      <c r="AU624">
        <f>IFERROR(IF(SLOPE($AR$602:$AR$613,$AS$602:$AS$613)&lt;0,MAX(-3,-ABS(SLOPE($AR$602:$AR$613,$AS$602:$AS$613))),IF(SLOPE($AR$602:$AR$613,$AS$602:$AS$613)&gt;0.5,0.5,0)),0)</f>
        <v/>
      </c>
      <c r="AV624">
        <f>($AQ$614+(AT624*(AS624-1)))</f>
        <v/>
      </c>
      <c r="AW624">
        <f>($AR$614+(AU624*(AS624-1)))</f>
        <v/>
      </c>
      <c r="AX624">
        <f>IF(AT624&gt;0,AV624+AT624,AV624)</f>
        <v/>
      </c>
      <c r="AY624">
        <f>IF(AU624&lt;0,AW624+AU624,AW624)</f>
        <v/>
      </c>
      <c r="BA624" s="14">
        <f>IFERROR(AX624-AQ624,"")</f>
        <v/>
      </c>
      <c r="BB624" s="14">
        <f>IFERROR(AY624-AR624,"")</f>
        <v/>
      </c>
      <c r="BD624">
        <f>AH624</f>
        <v/>
      </c>
      <c r="BE624">
        <f>AI624</f>
        <v/>
      </c>
      <c r="BF624">
        <f>AJ624</f>
        <v/>
      </c>
      <c r="BG624" s="14">
        <f>L624</f>
        <v/>
      </c>
      <c r="BH624" s="14">
        <f>IF(X624="","",X624)</f>
        <v/>
      </c>
      <c r="BI624" s="14">
        <f>IF(Y624="","",Y624)</f>
        <v/>
      </c>
      <c r="BJ624">
        <f>Z624</f>
        <v/>
      </c>
      <c r="BK624">
        <f>AA624</f>
        <v/>
      </c>
      <c r="BL624">
        <f>IFERROR(AX624,"")</f>
        <v/>
      </c>
      <c r="BM624">
        <f>IFERROR(AY624,"")</f>
        <v/>
      </c>
    </row>
    <row r="625" ht="14.25" customHeight="1">
      <c r="A625">
        <f>ALGLIB_SSA_XAUUSD!AA625</f>
        <v/>
      </c>
      <c r="B625">
        <f>IF($A625="","",INDEX(ALGLIB_SSA_XAUUSD!$B$2:$B$2401,MATCH($A625,ALGLIB_SSA_XAUUSD!$A$2:$A$2401,1)))</f>
        <v/>
      </c>
      <c r="C625">
        <f>IF($A625="","",INDEX(ALGLIB_SSA_XAUUSD!$C$2:$C$2401,MATCH($A625,ALGLIB_SSA_XAUUSD!$A$2:$A$2401,1)))</f>
        <v/>
      </c>
      <c r="D625" s="14">
        <f>IF($A625="","",INT((ROW()-2)/12)+1)</f>
        <v/>
      </c>
      <c r="E625" s="14">
        <f>IF(AND(E626&lt;&gt;"",D626=D614+1),E614+(E626-E614)*11/12,"")</f>
        <v/>
      </c>
      <c r="F625" s="14">
        <f>IF(AND(F626&lt;&gt;"",D626=D614+1),F614+(F626-F614)*11/12,"")</f>
        <v/>
      </c>
      <c r="G625" s="14">
        <f>IF(AND(G626&lt;&gt;"",D626=D614+1),G614+(G626-G614)*11/12,"")</f>
        <v/>
      </c>
      <c r="H625" s="14">
        <f>IF(AND(H626&lt;&gt;"",D626=D614+1),H614+(H626-H614)*11/12,"")</f>
        <v/>
      </c>
      <c r="I625" s="14">
        <f>IF(AND(L626&lt;&gt;"",D626=D614+1),I614+(I626-I614)*11/12,"")</f>
        <v/>
      </c>
      <c r="J625">
        <f>_xlfn.XLOOKUP($A625,ALGLIB_SSA_XAUUSD!$AA$2:$AA$2401,ALGLIB_SSA_XAUUSD!$P$2:$P$2401,"",0)</f>
        <v/>
      </c>
      <c r="K625">
        <f>_xlfn.XLOOKUP($A625,ALGLIB_SSA_XAUUSD!$AA$2:$AA$2401,ALGLIB_SSA_XAUUSD!$Q$2:$Q$2401,"",0)</f>
        <v/>
      </c>
      <c r="L625">
        <f>_xlfn.XLOOKUP($A625,ALGLIB_SSA_XAUUSD!$AA$2:$AA$2401,ALGLIB_SSA_XAUUSD!$R$2:$R$2401,"",0)</f>
        <v/>
      </c>
      <c r="M625">
        <f>_xlfn.XLOOKUP($A625,ALGLIB_SSA_XAUUSD!$AA$2:$AA$2401,ALGLIB_SSA_XAUUSD!$S$2:$S$2401,"",0)</f>
        <v/>
      </c>
      <c r="N625">
        <f>_xlfn.XLOOKUP($A625,ALGLIB_SSA_XAUUSD!$AA$2:$AA$2401,ALGLIB_SSA_XAUUSD!$T$2:$T$2401,"",0)</f>
        <v/>
      </c>
      <c r="O625">
        <f>_xlfn.XLOOKUP($A625,ALGLIB_SSA_XAUUSD!$AA$2:$AA$2401,ALGLIB_SSA_XAUUSD!$U$2:$U$2401,"",0)</f>
        <v/>
      </c>
      <c r="P625">
        <f>_xlfn.XLOOKUP($A625,ALGLIB_SSA_XAUUSD!$AA$2:$AA$2401,ALGLIB_SSA_XAUUSD!$V$2:$V$2401,"",0)</f>
        <v/>
      </c>
      <c r="S625">
        <f>A625</f>
        <v/>
      </c>
      <c r="T625">
        <f>J625</f>
        <v/>
      </c>
      <c r="U625">
        <f>K625</f>
        <v/>
      </c>
      <c r="V625" s="14">
        <f>IF($A625="","",MOD(ROW()-2,12)+1)</f>
        <v/>
      </c>
      <c r="W625">
        <f>L625</f>
        <v/>
      </c>
      <c r="X625" s="14">
        <f>IF(F625="","",F625)</f>
        <v/>
      </c>
      <c r="Y625" s="14">
        <f>IF(G625="","",G625)</f>
        <v/>
      </c>
      <c r="Z625">
        <f>M625</f>
        <v/>
      </c>
      <c r="AA625">
        <f>N625</f>
        <v/>
      </c>
      <c r="AB625" s="14">
        <f>IF(H625="","",H625)</f>
        <v/>
      </c>
      <c r="AC625">
        <f>O625</f>
        <v/>
      </c>
      <c r="AD625" s="14">
        <f>IF(I625="","",I625)</f>
        <v/>
      </c>
      <c r="AE625">
        <f>P625</f>
        <v/>
      </c>
      <c r="AH625">
        <f>IF(S625&lt;&gt;"",S625,AH624+900)</f>
        <v/>
      </c>
      <c r="AI625">
        <f>IF(T625&lt;&gt;"",T625,AI624)</f>
        <v/>
      </c>
      <c r="AJ625">
        <f>IF(U625&lt;&gt;"",U625,AJ624)</f>
        <v/>
      </c>
      <c r="AK625">
        <f>IF(W625&lt;&gt;"",W625,"")</f>
        <v/>
      </c>
      <c r="AL625" s="14">
        <f>IF(X625&lt;&gt;"",X625,"")</f>
        <v/>
      </c>
      <c r="AM625" s="14">
        <f>IF(Y625&lt;&gt;"",Y625,"")</f>
        <v/>
      </c>
      <c r="AN625" s="14">
        <f>IF(OR(AL625="",AM625=""),"",AL625-AM625)</f>
        <v/>
      </c>
      <c r="AO625">
        <f>IF(AN625="","",IF(AN625&gt;0,"Bullish","Bearish"))</f>
        <v/>
      </c>
      <c r="AP625">
        <f>IF(AO625="",AP624,AO625)</f>
        <v/>
      </c>
      <c r="AQ625" s="14">
        <f>IF(AB625&lt;&gt;"",AB625,"")</f>
        <v/>
      </c>
      <c r="AR625" s="14">
        <f>IF(AD625&lt;&gt;"",AD625,"")</f>
        <v/>
      </c>
      <c r="AS625">
        <f>IF(AS624+1=13,1,AS624+1)</f>
        <v/>
      </c>
      <c r="AT625">
        <f>IFERROR(IF(SLOPE($AQ$602:$AQ$613,$AS$602:$AS$613)&gt;0,MIN(3,ABS(SLOPE($AQ$602:$AQ$613,$AS$602:$AS$613))),IF(SLOPE($AQ$602:$AQ$613,$AS$602:$AS$613)&lt;-0.5,-0.5,0)),0)</f>
        <v/>
      </c>
      <c r="AU625">
        <f>IFERROR(IF(SLOPE($AR$602:$AR$613,$AS$602:$AS$613)&lt;0,MAX(-3,-ABS(SLOPE($AR$602:$AR$613,$AS$602:$AS$613))),IF(SLOPE($AR$602:$AR$613,$AS$602:$AS$613)&gt;0.5,0.5,0)),0)</f>
        <v/>
      </c>
      <c r="AV625">
        <f>($AQ$614+(AT625*(AS625-1)))</f>
        <v/>
      </c>
      <c r="AW625">
        <f>($AR$614+(AU625*(AS625-1)))</f>
        <v/>
      </c>
      <c r="AX625">
        <f>IF(AT625&gt;0,AV625+AT625,AV625)</f>
        <v/>
      </c>
      <c r="AY625">
        <f>IF(AU625&lt;0,AW625+AU625,AW625)</f>
        <v/>
      </c>
      <c r="BA625" s="14">
        <f>IFERROR(AX625-AQ625,"")</f>
        <v/>
      </c>
      <c r="BB625" s="14">
        <f>IFERROR(AY625-AR625,"")</f>
        <v/>
      </c>
      <c r="BD625">
        <f>AH625</f>
        <v/>
      </c>
      <c r="BE625">
        <f>AI625</f>
        <v/>
      </c>
      <c r="BF625">
        <f>AJ625</f>
        <v/>
      </c>
      <c r="BG625" s="14">
        <f>L625</f>
        <v/>
      </c>
      <c r="BH625" s="14">
        <f>IF(X625="","",X625)</f>
        <v/>
      </c>
      <c r="BI625" s="14">
        <f>IF(Y625="","",Y625)</f>
        <v/>
      </c>
      <c r="BJ625">
        <f>Z625</f>
        <v/>
      </c>
      <c r="BK625">
        <f>AA625</f>
        <v/>
      </c>
      <c r="BL625">
        <f>IFERROR(AX625,"")</f>
        <v/>
      </c>
      <c r="BM625">
        <f>IFERROR(AY625,"")</f>
        <v/>
      </c>
    </row>
    <row r="626" ht="14.25" customHeight="1">
      <c r="A626">
        <f>ALGLIB_SSA_XAUUSD!AA626</f>
        <v/>
      </c>
      <c r="B626">
        <f>IF($A626="","",INDEX(ALGLIB_SSA_XAUUSD!$B$2:$B$2401,MATCH($A626,ALGLIB_SSA_XAUUSD!$A$2:$A$2401,1)))</f>
        <v/>
      </c>
      <c r="C626">
        <f>IF($A626="","",INDEX(ALGLIB_SSA_XAUUSD!$C$2:$C$2401,MATCH($A626,ALGLIB_SSA_XAUUSD!$A$2:$A$2401,1)))</f>
        <v/>
      </c>
      <c r="D626" s="14">
        <f>IF($A626="","",INT((ROW()-2)/12)+1)</f>
        <v/>
      </c>
      <c r="E626" s="14">
        <f>IF($A626="","",INDEX(ALGLIB_SSA_XAUUSD!$D$2:$D$2401,MATCH($A626,ALGLIB_SSA_XAUUSD!$A$2:$A$2401,1)))</f>
        <v/>
      </c>
      <c r="F626" s="14">
        <f>IF($A626="","",INDEX(ALGLIB_SSA_XAUUSD!$E$2:$E$2401,MATCH($A626,ALGLIB_SSA_XAUUSD!$A$2:$A$2401,1)))</f>
        <v/>
      </c>
      <c r="G626" s="14">
        <f>IF($A626="","",INDEX(ALGLIB_SSA_XAUUSD!$F$2:$F$2401,MATCH($A626,ALGLIB_SSA_XAUUSD!$A$2:$A$2401,1)))</f>
        <v/>
      </c>
      <c r="H626" s="14">
        <f>IF($A626="","",INDEX(ALGLIB_SSA_XAUUSD!$G$2:$G$2401,MATCH($A626,ALGLIB_SSA_XAUUSD!$A$2:$A$2401,1)))</f>
        <v/>
      </c>
      <c r="I626" s="14">
        <f>IF($A626="","",INDEX(ALGLIB_SSA_XAUUSD!$H$2:$H$2401,MATCH($A626,ALGLIB_SSA_XAUUSD!$A$2:$A$2401,1)))</f>
        <v/>
      </c>
      <c r="J626">
        <f>_xlfn.XLOOKUP($A626,ALGLIB_SSA_XAUUSD!$AA$2:$AA$2401,ALGLIB_SSA_XAUUSD!$P$2:$P$2401,"",0)</f>
        <v/>
      </c>
      <c r="K626">
        <f>_xlfn.XLOOKUP($A626,ALGLIB_SSA_XAUUSD!$AA$2:$AA$2401,ALGLIB_SSA_XAUUSD!$Q$2:$Q$2401,"",0)</f>
        <v/>
      </c>
      <c r="L626">
        <f>_xlfn.XLOOKUP($A626,ALGLIB_SSA_XAUUSD!$AA$2:$AA$2401,ALGLIB_SSA_XAUUSD!$R$2:$R$2401,"",0)</f>
        <v/>
      </c>
      <c r="M626">
        <f>_xlfn.XLOOKUP($A626,ALGLIB_SSA_XAUUSD!$AA$2:$AA$2401,ALGLIB_SSA_XAUUSD!$S$2:$S$2401,"",0)</f>
        <v/>
      </c>
      <c r="N626">
        <f>_xlfn.XLOOKUP($A626,ALGLIB_SSA_XAUUSD!$AA$2:$AA$2401,ALGLIB_SSA_XAUUSD!$T$2:$T$2401,"",0)</f>
        <v/>
      </c>
      <c r="O626">
        <f>_xlfn.XLOOKUP($A626,ALGLIB_SSA_XAUUSD!$AA$2:$AA$2401,ALGLIB_SSA_XAUUSD!$U$2:$U$2401,"",0)</f>
        <v/>
      </c>
      <c r="P626">
        <f>_xlfn.XLOOKUP($A626,ALGLIB_SSA_XAUUSD!$AA$2:$AA$2401,ALGLIB_SSA_XAUUSD!$V$2:$V$2401,"",0)</f>
        <v/>
      </c>
      <c r="S626">
        <f>A626</f>
        <v/>
      </c>
      <c r="T626">
        <f>J626</f>
        <v/>
      </c>
      <c r="U626">
        <f>K626</f>
        <v/>
      </c>
      <c r="V626" s="14">
        <f>IF($A626="","",MOD(ROW()-2,12)+1)</f>
        <v/>
      </c>
      <c r="W626">
        <f>L626</f>
        <v/>
      </c>
      <c r="X626" s="14">
        <f>IF(F626="","",F626)</f>
        <v/>
      </c>
      <c r="Y626" s="14">
        <f>IF(G626="","",G626)</f>
        <v/>
      </c>
      <c r="Z626">
        <f>M626</f>
        <v/>
      </c>
      <c r="AA626">
        <f>N626</f>
        <v/>
      </c>
      <c r="AB626" s="14">
        <f>IF(H626="","",H626)</f>
        <v/>
      </c>
      <c r="AC626">
        <f>O626</f>
        <v/>
      </c>
      <c r="AD626" s="14">
        <f>IF(I626="","",I626)</f>
        <v/>
      </c>
      <c r="AE626">
        <f>P626</f>
        <v/>
      </c>
      <c r="AH626">
        <f>IF(S626&lt;&gt;"",S626,AH625+900)</f>
        <v/>
      </c>
      <c r="AI626">
        <f>IF(T626&lt;&gt;"",T626,AI625)</f>
        <v/>
      </c>
      <c r="AJ626">
        <f>IF(U626&lt;&gt;"",U626,AJ625)</f>
        <v/>
      </c>
      <c r="AK626">
        <f>IF(W626&lt;&gt;"",W626,"")</f>
        <v/>
      </c>
      <c r="AL626" s="14">
        <f>IF(X626&lt;&gt;"",X626,"")</f>
        <v/>
      </c>
      <c r="AM626" s="14">
        <f>IF(Y626&lt;&gt;"",Y626,"")</f>
        <v/>
      </c>
      <c r="AN626" s="14">
        <f>IF(OR(AL626="",AM626=""),"",AL626-AM626)</f>
        <v/>
      </c>
      <c r="AO626">
        <f>IF(AN626="","",IF(AN626&gt;0,"Bullish","Bearish"))</f>
        <v/>
      </c>
      <c r="AP626">
        <f>IF(AO626="",AP625,AO626)</f>
        <v/>
      </c>
      <c r="AQ626" s="14">
        <f>IF(AB626&lt;&gt;"",AB626,"")</f>
        <v/>
      </c>
      <c r="AR626" s="14">
        <f>IF(AD626&lt;&gt;"",AD626,"")</f>
        <v/>
      </c>
      <c r="AS626">
        <f>IF(AS625+1=13,1,AS625+1)</f>
        <v/>
      </c>
      <c r="AT626">
        <f>IFERROR(IF(SLOPE($AQ$614:$AQ$625,$AS$614:$AS$625)&gt;0,MIN(3,ABS(SLOPE($AQ$614:$AQ$625,$AS$614:$AS$625))),IF(SLOPE($AQ$614:$AQ$625,$AS$614:$AS$625)&lt;-0.5,-0.5,0)),0)</f>
        <v/>
      </c>
      <c r="AU626">
        <f>IFERROR(IF(SLOPE($AR$614:$AR$625,$AS$614:$AS$625)&lt;0,MAX(-3,-ABS(SLOPE($AR$614:$AR$625,$AS$614:$AS$625))),IF(SLOPE($AR$614:$AR$625,$AS$614:$AS$625)&gt;0.5,0.5,0)),0)</f>
        <v/>
      </c>
      <c r="AV626">
        <f>($AQ$626+(AT626*(AS626-1)))</f>
        <v/>
      </c>
      <c r="AW626">
        <f>($AR$626+(AU626*(AS626-1)))</f>
        <v/>
      </c>
      <c r="AX626">
        <f>IF(AT626&gt;0,AV626+AT626,AV626)</f>
        <v/>
      </c>
      <c r="AY626">
        <f>IF(AU626&lt;0,AW626+AU626,AW626)</f>
        <v/>
      </c>
      <c r="BA626" s="14">
        <f>IFERROR(AX626-AQ626,"")</f>
        <v/>
      </c>
      <c r="BB626" s="14">
        <f>IFERROR(AY626-AR626,"")</f>
        <v/>
      </c>
      <c r="BD626">
        <f>AH626</f>
        <v/>
      </c>
      <c r="BE626">
        <f>AI626</f>
        <v/>
      </c>
      <c r="BF626">
        <f>AJ626</f>
        <v/>
      </c>
      <c r="BG626" s="14">
        <f>L626</f>
        <v/>
      </c>
      <c r="BH626" s="14">
        <f>IF(X626="","",X626)</f>
        <v/>
      </c>
      <c r="BI626" s="14">
        <f>IF(Y626="","",Y626)</f>
        <v/>
      </c>
      <c r="BJ626">
        <f>Z626</f>
        <v/>
      </c>
      <c r="BK626">
        <f>AA626</f>
        <v/>
      </c>
      <c r="BL626">
        <f>IFERROR(AX626,"")</f>
        <v/>
      </c>
      <c r="BM626">
        <f>IFERROR(AY626,"")</f>
        <v/>
      </c>
    </row>
    <row r="627" ht="14.25" customHeight="1">
      <c r="A627">
        <f>ALGLIB_SSA_XAUUSD!AA627</f>
        <v/>
      </c>
      <c r="B627">
        <f>IF($A627="","",INDEX(ALGLIB_SSA_XAUUSD!$B$2:$B$2401,MATCH($A627,ALGLIB_SSA_XAUUSD!$A$2:$A$2401,1)))</f>
        <v/>
      </c>
      <c r="C627">
        <f>IF($A627="","",INDEX(ALGLIB_SSA_XAUUSD!$C$2:$C$2401,MATCH($A627,ALGLIB_SSA_XAUUSD!$A$2:$A$2401,1)))</f>
        <v/>
      </c>
      <c r="D627" s="14">
        <f>IF($A627="","",INT((ROW()-2)/12)+1)</f>
        <v/>
      </c>
      <c r="E627" s="14">
        <f>IF(AND(E638&lt;&gt;"",D638=D626+1),E626+(E638-E626)*1/12,"")</f>
        <v/>
      </c>
      <c r="F627" s="14">
        <f>IF(AND(F638&lt;&gt;"",D638=D626+1),F626+(F638-F626)*1/12,"")</f>
        <v/>
      </c>
      <c r="G627" s="14">
        <f>IF(AND(G638&lt;&gt;"",D638=D626+1),G626+(G638-G626)*1/12,"")</f>
        <v/>
      </c>
      <c r="H627" s="14">
        <f>IF(AND(H638&lt;&gt;"",D638=D626+1),H626+(H638-H626)*1/12,"")</f>
        <v/>
      </c>
      <c r="I627" s="14">
        <f>IF(AND(L638&lt;&gt;"",D638=D626+1),I626+(I638-I626)*1/12,"")</f>
        <v/>
      </c>
      <c r="J627">
        <f>_xlfn.XLOOKUP($A627,ALGLIB_SSA_XAUUSD!$AA$2:$AA$2401,ALGLIB_SSA_XAUUSD!$P$2:$P$2401,"",0)</f>
        <v/>
      </c>
      <c r="K627">
        <f>_xlfn.XLOOKUP($A627,ALGLIB_SSA_XAUUSD!$AA$2:$AA$2401,ALGLIB_SSA_XAUUSD!$Q$2:$Q$2401,"",0)</f>
        <v/>
      </c>
      <c r="L627">
        <f>_xlfn.XLOOKUP($A627,ALGLIB_SSA_XAUUSD!$AA$2:$AA$2401,ALGLIB_SSA_XAUUSD!$R$2:$R$2401,"",0)</f>
        <v/>
      </c>
      <c r="M627">
        <f>_xlfn.XLOOKUP($A627,ALGLIB_SSA_XAUUSD!$AA$2:$AA$2401,ALGLIB_SSA_XAUUSD!$S$2:$S$2401,"",0)</f>
        <v/>
      </c>
      <c r="N627">
        <f>_xlfn.XLOOKUP($A627,ALGLIB_SSA_XAUUSD!$AA$2:$AA$2401,ALGLIB_SSA_XAUUSD!$T$2:$T$2401,"",0)</f>
        <v/>
      </c>
      <c r="O627">
        <f>_xlfn.XLOOKUP($A627,ALGLIB_SSA_XAUUSD!$AA$2:$AA$2401,ALGLIB_SSA_XAUUSD!$U$2:$U$2401,"",0)</f>
        <v/>
      </c>
      <c r="P627">
        <f>_xlfn.XLOOKUP($A627,ALGLIB_SSA_XAUUSD!$AA$2:$AA$2401,ALGLIB_SSA_XAUUSD!$V$2:$V$2401,"",0)</f>
        <v/>
      </c>
      <c r="S627">
        <f>A627</f>
        <v/>
      </c>
      <c r="T627">
        <f>J627</f>
        <v/>
      </c>
      <c r="U627">
        <f>K627</f>
        <v/>
      </c>
      <c r="V627" s="14">
        <f>IF($A627="","",MOD(ROW()-2,12)+1)</f>
        <v/>
      </c>
      <c r="W627">
        <f>L627</f>
        <v/>
      </c>
      <c r="X627" s="14">
        <f>IF(F627="","",F627)</f>
        <v/>
      </c>
      <c r="Y627" s="14">
        <f>IF(G627="","",G627)</f>
        <v/>
      </c>
      <c r="Z627">
        <f>M627</f>
        <v/>
      </c>
      <c r="AA627">
        <f>N627</f>
        <v/>
      </c>
      <c r="AB627" s="14">
        <f>IF(H627="","",H627)</f>
        <v/>
      </c>
      <c r="AC627">
        <f>O627</f>
        <v/>
      </c>
      <c r="AD627" s="14">
        <f>IF(I627="","",I627)</f>
        <v/>
      </c>
      <c r="AE627">
        <f>P627</f>
        <v/>
      </c>
      <c r="AH627">
        <f>IF(S627&lt;&gt;"",S627,AH626+900)</f>
        <v/>
      </c>
      <c r="AI627">
        <f>IF(T627&lt;&gt;"",T627,AI626)</f>
        <v/>
      </c>
      <c r="AJ627">
        <f>IF(U627&lt;&gt;"",U627,AJ626)</f>
        <v/>
      </c>
      <c r="AK627">
        <f>IF(W627&lt;&gt;"",W627,"")</f>
        <v/>
      </c>
      <c r="AL627" s="14">
        <f>IF(X627&lt;&gt;"",X627,"")</f>
        <v/>
      </c>
      <c r="AM627" s="14">
        <f>IF(Y627&lt;&gt;"",Y627,"")</f>
        <v/>
      </c>
      <c r="AN627" s="14">
        <f>IF(OR(AL627="",AM627=""),"",AL627-AM627)</f>
        <v/>
      </c>
      <c r="AO627">
        <f>IF(AN627="","",IF(AN627&gt;0,"Bullish","Bearish"))</f>
        <v/>
      </c>
      <c r="AP627">
        <f>IF(AO627="",AP626,AO627)</f>
        <v/>
      </c>
      <c r="AQ627" s="14">
        <f>IF(AB627&lt;&gt;"",AB627,"")</f>
        <v/>
      </c>
      <c r="AR627" s="14">
        <f>IF(AD627&lt;&gt;"",AD627,"")</f>
        <v/>
      </c>
      <c r="AS627">
        <f>IF(AS626+1=13,1,AS626+1)</f>
        <v/>
      </c>
      <c r="AT627">
        <f>IFERROR(IF(SLOPE($AQ$614:$AQ$625,$AS$614:$AS$625)&gt;0,MIN(3,ABS(SLOPE($AQ$614:$AQ$625,$AS$614:$AS$625))),IF(SLOPE($AQ$614:$AQ$625,$AS$614:$AS$625)&lt;-0.5,-0.5,0)),0)</f>
        <v/>
      </c>
      <c r="AU627">
        <f>IFERROR(IF(SLOPE($AR$614:$AR$625,$AS$614:$AS$625)&lt;0,MAX(-3,-ABS(SLOPE($AR$614:$AR$625,$AS$614:$AS$625))),IF(SLOPE($AR$614:$AR$625,$AS$614:$AS$625)&gt;0.5,0.5,0)),0)</f>
        <v/>
      </c>
      <c r="AV627">
        <f>($AQ$626+(AT627*(AS627-1)))</f>
        <v/>
      </c>
      <c r="AW627">
        <f>($AR$626+(AU627*(AS627-1)))</f>
        <v/>
      </c>
      <c r="AX627">
        <f>IF(AT627&gt;0,AV627+AT627,AV627)</f>
        <v/>
      </c>
      <c r="AY627">
        <f>IF(AU627&lt;0,AW627+AU627,AW627)</f>
        <v/>
      </c>
      <c r="BA627" s="14">
        <f>IFERROR(AX627-AQ627,"")</f>
        <v/>
      </c>
      <c r="BB627" s="14">
        <f>IFERROR(AY627-AR627,"")</f>
        <v/>
      </c>
      <c r="BD627">
        <f>AH627</f>
        <v/>
      </c>
      <c r="BE627">
        <f>AI627</f>
        <v/>
      </c>
      <c r="BF627">
        <f>AJ627</f>
        <v/>
      </c>
      <c r="BG627" s="14">
        <f>L627</f>
        <v/>
      </c>
      <c r="BH627" s="14">
        <f>IF(X627="","",X627)</f>
        <v/>
      </c>
      <c r="BI627" s="14">
        <f>IF(Y627="","",Y627)</f>
        <v/>
      </c>
      <c r="BJ627">
        <f>Z627</f>
        <v/>
      </c>
      <c r="BK627">
        <f>AA627</f>
        <v/>
      </c>
      <c r="BL627">
        <f>IFERROR(AX627,"")</f>
        <v/>
      </c>
      <c r="BM627">
        <f>IFERROR(AY627,"")</f>
        <v/>
      </c>
    </row>
    <row r="628" ht="14.25" customHeight="1">
      <c r="A628">
        <f>ALGLIB_SSA_XAUUSD!AA628</f>
        <v/>
      </c>
      <c r="B628">
        <f>IF($A628="","",INDEX(ALGLIB_SSA_XAUUSD!$B$2:$B$2401,MATCH($A628,ALGLIB_SSA_XAUUSD!$A$2:$A$2401,1)))</f>
        <v/>
      </c>
      <c r="C628">
        <f>IF($A628="","",INDEX(ALGLIB_SSA_XAUUSD!$C$2:$C$2401,MATCH($A628,ALGLIB_SSA_XAUUSD!$A$2:$A$2401,1)))</f>
        <v/>
      </c>
      <c r="D628" s="14">
        <f>IF($A628="","",INT((ROW()-2)/12)+1)</f>
        <v/>
      </c>
      <c r="E628" s="14">
        <f>IF(AND(E638&lt;&gt;"",D638=D626+1),E626+(E638-E626)*2/12,"")</f>
        <v/>
      </c>
      <c r="F628" s="14">
        <f>IF(AND(F638&lt;&gt;"",D638=D626+1),F626+(F638-F626)*2/12,"")</f>
        <v/>
      </c>
      <c r="G628" s="14">
        <f>IF(AND(G638&lt;&gt;"",D638=D626+1),G626+(G638-G626)*2/12,"")</f>
        <v/>
      </c>
      <c r="H628" s="14">
        <f>IF(AND(H638&lt;&gt;"",D638=D626+1),H626+(H638-H626)*2/12,"")</f>
        <v/>
      </c>
      <c r="I628" s="14">
        <f>IF(AND(L638&lt;&gt;"",D638=D626+1),I626+(I638-I626)*2/12,"")</f>
        <v/>
      </c>
      <c r="J628">
        <f>_xlfn.XLOOKUP($A628,ALGLIB_SSA_XAUUSD!$AA$2:$AA$2401,ALGLIB_SSA_XAUUSD!$P$2:$P$2401,"",0)</f>
        <v/>
      </c>
      <c r="K628">
        <f>_xlfn.XLOOKUP($A628,ALGLIB_SSA_XAUUSD!$AA$2:$AA$2401,ALGLIB_SSA_XAUUSD!$Q$2:$Q$2401,"",0)</f>
        <v/>
      </c>
      <c r="L628">
        <f>_xlfn.XLOOKUP($A628,ALGLIB_SSA_XAUUSD!$AA$2:$AA$2401,ALGLIB_SSA_XAUUSD!$R$2:$R$2401,"",0)</f>
        <v/>
      </c>
      <c r="M628">
        <f>_xlfn.XLOOKUP($A628,ALGLIB_SSA_XAUUSD!$AA$2:$AA$2401,ALGLIB_SSA_XAUUSD!$S$2:$S$2401,"",0)</f>
        <v/>
      </c>
      <c r="N628">
        <f>_xlfn.XLOOKUP($A628,ALGLIB_SSA_XAUUSD!$AA$2:$AA$2401,ALGLIB_SSA_XAUUSD!$T$2:$T$2401,"",0)</f>
        <v/>
      </c>
      <c r="O628">
        <f>_xlfn.XLOOKUP($A628,ALGLIB_SSA_XAUUSD!$AA$2:$AA$2401,ALGLIB_SSA_XAUUSD!$U$2:$U$2401,"",0)</f>
        <v/>
      </c>
      <c r="P628">
        <f>_xlfn.XLOOKUP($A628,ALGLIB_SSA_XAUUSD!$AA$2:$AA$2401,ALGLIB_SSA_XAUUSD!$V$2:$V$2401,"",0)</f>
        <v/>
      </c>
      <c r="S628">
        <f>A628</f>
        <v/>
      </c>
      <c r="T628">
        <f>J628</f>
        <v/>
      </c>
      <c r="U628">
        <f>K628</f>
        <v/>
      </c>
      <c r="V628" s="14">
        <f>IF($A628="","",MOD(ROW()-2,12)+1)</f>
        <v/>
      </c>
      <c r="W628">
        <f>L628</f>
        <v/>
      </c>
      <c r="X628" s="14">
        <f>IF(F628="","",F628)</f>
        <v/>
      </c>
      <c r="Y628" s="14">
        <f>IF(G628="","",G628)</f>
        <v/>
      </c>
      <c r="Z628">
        <f>M628</f>
        <v/>
      </c>
      <c r="AA628">
        <f>N628</f>
        <v/>
      </c>
      <c r="AB628" s="14">
        <f>IF(H628="","",H628)</f>
        <v/>
      </c>
      <c r="AC628">
        <f>O628</f>
        <v/>
      </c>
      <c r="AD628" s="14">
        <f>IF(I628="","",I628)</f>
        <v/>
      </c>
      <c r="AE628">
        <f>P628</f>
        <v/>
      </c>
      <c r="AH628">
        <f>IF(S628&lt;&gt;"",S628,AH627+900)</f>
        <v/>
      </c>
      <c r="AI628">
        <f>IF(T628&lt;&gt;"",T628,AI627)</f>
        <v/>
      </c>
      <c r="AJ628">
        <f>IF(U628&lt;&gt;"",U628,AJ627)</f>
        <v/>
      </c>
      <c r="AK628">
        <f>IF(W628&lt;&gt;"",W628,"")</f>
        <v/>
      </c>
      <c r="AL628" s="14">
        <f>IF(X628&lt;&gt;"",X628,"")</f>
        <v/>
      </c>
      <c r="AM628" s="14">
        <f>IF(Y628&lt;&gt;"",Y628,"")</f>
        <v/>
      </c>
      <c r="AN628" s="14">
        <f>IF(OR(AL628="",AM628=""),"",AL628-AM628)</f>
        <v/>
      </c>
      <c r="AO628">
        <f>IF(AN628="","",IF(AN628&gt;0,"Bullish","Bearish"))</f>
        <v/>
      </c>
      <c r="AP628">
        <f>IF(AO628="",AP627,AO628)</f>
        <v/>
      </c>
      <c r="AQ628" s="14">
        <f>IF(AB628&lt;&gt;"",AB628,"")</f>
        <v/>
      </c>
      <c r="AR628" s="14">
        <f>IF(AD628&lt;&gt;"",AD628,"")</f>
        <v/>
      </c>
      <c r="AS628">
        <f>IF(AS627+1=13,1,AS627+1)</f>
        <v/>
      </c>
      <c r="AT628">
        <f>IFERROR(IF(SLOPE($AQ$614:$AQ$625,$AS$614:$AS$625)&gt;0,MIN(3,ABS(SLOPE($AQ$614:$AQ$625,$AS$614:$AS$625))),IF(SLOPE($AQ$614:$AQ$625,$AS$614:$AS$625)&lt;-0.5,-0.5,0)),0)</f>
        <v/>
      </c>
      <c r="AU628">
        <f>IFERROR(IF(SLOPE($AR$614:$AR$625,$AS$614:$AS$625)&lt;0,MAX(-3,-ABS(SLOPE($AR$614:$AR$625,$AS$614:$AS$625))),IF(SLOPE($AR$614:$AR$625,$AS$614:$AS$625)&gt;0.5,0.5,0)),0)</f>
        <v/>
      </c>
      <c r="AV628">
        <f>($AQ$626+(AT628*(AS628-1)))</f>
        <v/>
      </c>
      <c r="AW628">
        <f>($AR$626+(AU628*(AS628-1)))</f>
        <v/>
      </c>
      <c r="AX628">
        <f>IF(AT628&gt;0,AV628+AT628,AV628)</f>
        <v/>
      </c>
      <c r="AY628">
        <f>IF(AU628&lt;0,AW628+AU628,AW628)</f>
        <v/>
      </c>
      <c r="BA628" s="14">
        <f>IFERROR(AX628-AQ628,"")</f>
        <v/>
      </c>
      <c r="BB628" s="14">
        <f>IFERROR(AY628-AR628,"")</f>
        <v/>
      </c>
      <c r="BD628">
        <f>AH628</f>
        <v/>
      </c>
      <c r="BE628">
        <f>AI628</f>
        <v/>
      </c>
      <c r="BF628">
        <f>AJ628</f>
        <v/>
      </c>
      <c r="BG628" s="14">
        <f>L628</f>
        <v/>
      </c>
      <c r="BH628" s="14">
        <f>IF(X628="","",X628)</f>
        <v/>
      </c>
      <c r="BI628" s="14">
        <f>IF(Y628="","",Y628)</f>
        <v/>
      </c>
      <c r="BJ628">
        <f>Z628</f>
        <v/>
      </c>
      <c r="BK628">
        <f>AA628</f>
        <v/>
      </c>
      <c r="BL628">
        <f>IFERROR(AX628,"")</f>
        <v/>
      </c>
      <c r="BM628">
        <f>IFERROR(AY628,"")</f>
        <v/>
      </c>
    </row>
    <row r="629" ht="14.25" customHeight="1">
      <c r="A629">
        <f>ALGLIB_SSA_XAUUSD!AA629</f>
        <v/>
      </c>
      <c r="B629">
        <f>IF($A629="","",INDEX(ALGLIB_SSA_XAUUSD!$B$2:$B$2401,MATCH($A629,ALGLIB_SSA_XAUUSD!$A$2:$A$2401,1)))</f>
        <v/>
      </c>
      <c r="C629">
        <f>IF($A629="","",INDEX(ALGLIB_SSA_XAUUSD!$C$2:$C$2401,MATCH($A629,ALGLIB_SSA_XAUUSD!$A$2:$A$2401,1)))</f>
        <v/>
      </c>
      <c r="D629" s="14">
        <f>IF($A629="","",INT((ROW()-2)/12)+1)</f>
        <v/>
      </c>
      <c r="E629" s="14">
        <f>IF(AND(E638&lt;&gt;"",D638=D626+1),E626+(E638-E626)*3/12,"")</f>
        <v/>
      </c>
      <c r="F629" s="14">
        <f>IF(AND(F638&lt;&gt;"",D638=D626+1),F626+(F638-F626)*3/12,"")</f>
        <v/>
      </c>
      <c r="G629" s="14">
        <f>IF(AND(G638&lt;&gt;"",D638=D626+1),G626+(G638-G626)*3/12,"")</f>
        <v/>
      </c>
      <c r="H629" s="14">
        <f>IF(AND(H638&lt;&gt;"",D638=D626+1),H626+(H638-H626)*3/12,"")</f>
        <v/>
      </c>
      <c r="I629" s="14">
        <f>IF(AND(L638&lt;&gt;"",D638=D626+1),I626+(I638-I626)*3/12,"")</f>
        <v/>
      </c>
      <c r="J629">
        <f>_xlfn.XLOOKUP($A629,ALGLIB_SSA_XAUUSD!$AA$2:$AA$2401,ALGLIB_SSA_XAUUSD!$P$2:$P$2401,"",0)</f>
        <v/>
      </c>
      <c r="K629">
        <f>_xlfn.XLOOKUP($A629,ALGLIB_SSA_XAUUSD!$AA$2:$AA$2401,ALGLIB_SSA_XAUUSD!$Q$2:$Q$2401,"",0)</f>
        <v/>
      </c>
      <c r="L629">
        <f>_xlfn.XLOOKUP($A629,ALGLIB_SSA_XAUUSD!$AA$2:$AA$2401,ALGLIB_SSA_XAUUSD!$R$2:$R$2401,"",0)</f>
        <v/>
      </c>
      <c r="M629">
        <f>_xlfn.XLOOKUP($A629,ALGLIB_SSA_XAUUSD!$AA$2:$AA$2401,ALGLIB_SSA_XAUUSD!$S$2:$S$2401,"",0)</f>
        <v/>
      </c>
      <c r="N629">
        <f>_xlfn.XLOOKUP($A629,ALGLIB_SSA_XAUUSD!$AA$2:$AA$2401,ALGLIB_SSA_XAUUSD!$T$2:$T$2401,"",0)</f>
        <v/>
      </c>
      <c r="O629">
        <f>_xlfn.XLOOKUP($A629,ALGLIB_SSA_XAUUSD!$AA$2:$AA$2401,ALGLIB_SSA_XAUUSD!$U$2:$U$2401,"",0)</f>
        <v/>
      </c>
      <c r="P629">
        <f>_xlfn.XLOOKUP($A629,ALGLIB_SSA_XAUUSD!$AA$2:$AA$2401,ALGLIB_SSA_XAUUSD!$V$2:$V$2401,"",0)</f>
        <v/>
      </c>
      <c r="S629">
        <f>A629</f>
        <v/>
      </c>
      <c r="T629">
        <f>J629</f>
        <v/>
      </c>
      <c r="U629">
        <f>K629</f>
        <v/>
      </c>
      <c r="V629" s="14">
        <f>IF($A629="","",MOD(ROW()-2,12)+1)</f>
        <v/>
      </c>
      <c r="W629">
        <f>L629</f>
        <v/>
      </c>
      <c r="X629" s="14">
        <f>IF(F629="","",F629)</f>
        <v/>
      </c>
      <c r="Y629" s="14">
        <f>IF(G629="","",G629)</f>
        <v/>
      </c>
      <c r="Z629">
        <f>M629</f>
        <v/>
      </c>
      <c r="AA629">
        <f>N629</f>
        <v/>
      </c>
      <c r="AB629" s="14">
        <f>IF(H629="","",H629)</f>
        <v/>
      </c>
      <c r="AC629">
        <f>O629</f>
        <v/>
      </c>
      <c r="AD629" s="14">
        <f>IF(I629="","",I629)</f>
        <v/>
      </c>
      <c r="AE629">
        <f>P629</f>
        <v/>
      </c>
      <c r="AH629">
        <f>IF(S629&lt;&gt;"",S629,AH628+900)</f>
        <v/>
      </c>
      <c r="AI629">
        <f>IF(T629&lt;&gt;"",T629,AI628)</f>
        <v/>
      </c>
      <c r="AJ629">
        <f>IF(U629&lt;&gt;"",U629,AJ628)</f>
        <v/>
      </c>
      <c r="AK629">
        <f>IF(W629&lt;&gt;"",W629,"")</f>
        <v/>
      </c>
      <c r="AL629" s="14">
        <f>IF(X629&lt;&gt;"",X629,"")</f>
        <v/>
      </c>
      <c r="AM629" s="14">
        <f>IF(Y629&lt;&gt;"",Y629,"")</f>
        <v/>
      </c>
      <c r="AN629" s="14">
        <f>IF(OR(AL629="",AM629=""),"",AL629-AM629)</f>
        <v/>
      </c>
      <c r="AO629">
        <f>IF(AN629="","",IF(AN629&gt;0,"Bullish","Bearish"))</f>
        <v/>
      </c>
      <c r="AP629">
        <f>IF(AO629="",AP628,AO629)</f>
        <v/>
      </c>
      <c r="AQ629" s="14">
        <f>IF(AB629&lt;&gt;"",AB629,"")</f>
        <v/>
      </c>
      <c r="AR629" s="14">
        <f>IF(AD629&lt;&gt;"",AD629,"")</f>
        <v/>
      </c>
      <c r="AS629">
        <f>IF(AS628+1=13,1,AS628+1)</f>
        <v/>
      </c>
      <c r="AT629">
        <f>IFERROR(IF(SLOPE($AQ$614:$AQ$625,$AS$614:$AS$625)&gt;0,MIN(3,ABS(SLOPE($AQ$614:$AQ$625,$AS$614:$AS$625))),IF(SLOPE($AQ$614:$AQ$625,$AS$614:$AS$625)&lt;-0.5,-0.5,0)),0)</f>
        <v/>
      </c>
      <c r="AU629">
        <f>IFERROR(IF(SLOPE($AR$614:$AR$625,$AS$614:$AS$625)&lt;0,MAX(-3,-ABS(SLOPE($AR$614:$AR$625,$AS$614:$AS$625))),IF(SLOPE($AR$614:$AR$625,$AS$614:$AS$625)&gt;0.5,0.5,0)),0)</f>
        <v/>
      </c>
      <c r="AV629">
        <f>($AQ$626+(AT629*(AS629-1)))</f>
        <v/>
      </c>
      <c r="AW629">
        <f>($AR$626+(AU629*(AS629-1)))</f>
        <v/>
      </c>
      <c r="AX629">
        <f>IF(AT629&gt;0,AV629+AT629,AV629)</f>
        <v/>
      </c>
      <c r="AY629">
        <f>IF(AU629&lt;0,AW629+AU629,AW629)</f>
        <v/>
      </c>
      <c r="BA629" s="14">
        <f>IFERROR(AX629-AQ629,"")</f>
        <v/>
      </c>
      <c r="BB629" s="14">
        <f>IFERROR(AY629-AR629,"")</f>
        <v/>
      </c>
      <c r="BD629">
        <f>AH629</f>
        <v/>
      </c>
      <c r="BE629">
        <f>AI629</f>
        <v/>
      </c>
      <c r="BF629">
        <f>AJ629</f>
        <v/>
      </c>
      <c r="BG629" s="14">
        <f>L629</f>
        <v/>
      </c>
      <c r="BH629" s="14">
        <f>IF(X629="","",X629)</f>
        <v/>
      </c>
      <c r="BI629" s="14">
        <f>IF(Y629="","",Y629)</f>
        <v/>
      </c>
      <c r="BJ629">
        <f>Z629</f>
        <v/>
      </c>
      <c r="BK629">
        <f>AA629</f>
        <v/>
      </c>
      <c r="BL629">
        <f>IFERROR(AX629,"")</f>
        <v/>
      </c>
      <c r="BM629">
        <f>IFERROR(AY629,"")</f>
        <v/>
      </c>
    </row>
    <row r="630" ht="14.25" customHeight="1">
      <c r="A630">
        <f>ALGLIB_SSA_XAUUSD!AA630</f>
        <v/>
      </c>
      <c r="B630">
        <f>IF($A630="","",INDEX(ALGLIB_SSA_XAUUSD!$B$2:$B$2401,MATCH($A630,ALGLIB_SSA_XAUUSD!$A$2:$A$2401,1)))</f>
        <v/>
      </c>
      <c r="C630">
        <f>IF($A630="","",INDEX(ALGLIB_SSA_XAUUSD!$C$2:$C$2401,MATCH($A630,ALGLIB_SSA_XAUUSD!$A$2:$A$2401,1)))</f>
        <v/>
      </c>
      <c r="D630" s="14">
        <f>IF($A630="","",INT((ROW()-2)/12)+1)</f>
        <v/>
      </c>
      <c r="E630" s="14">
        <f>IF(AND(E638&lt;&gt;"",D638=D626+1),E626+(E638-E626)*4/12,"")</f>
        <v/>
      </c>
      <c r="F630" s="14">
        <f>IF(AND(F638&lt;&gt;"",D638=D626+1),F626+(F638-F626)*4/12,"")</f>
        <v/>
      </c>
      <c r="G630" s="14">
        <f>IF(AND(G638&lt;&gt;"",D638=D626+1),G626+(G638-G626)*4/12,"")</f>
        <v/>
      </c>
      <c r="H630" s="14">
        <f>IF(AND(H638&lt;&gt;"",D638=D626+1),H626+(H638-H626)*4/12,"")</f>
        <v/>
      </c>
      <c r="I630" s="14">
        <f>IF(AND(L638&lt;&gt;"",D638=D626+1),I626+(I638-I626)*4/12,"")</f>
        <v/>
      </c>
      <c r="J630">
        <f>_xlfn.XLOOKUP($A630,ALGLIB_SSA_XAUUSD!$AA$2:$AA$2401,ALGLIB_SSA_XAUUSD!$P$2:$P$2401,"",0)</f>
        <v/>
      </c>
      <c r="K630">
        <f>_xlfn.XLOOKUP($A630,ALGLIB_SSA_XAUUSD!$AA$2:$AA$2401,ALGLIB_SSA_XAUUSD!$Q$2:$Q$2401,"",0)</f>
        <v/>
      </c>
      <c r="L630">
        <f>_xlfn.XLOOKUP($A630,ALGLIB_SSA_XAUUSD!$AA$2:$AA$2401,ALGLIB_SSA_XAUUSD!$R$2:$R$2401,"",0)</f>
        <v/>
      </c>
      <c r="M630">
        <f>_xlfn.XLOOKUP($A630,ALGLIB_SSA_XAUUSD!$AA$2:$AA$2401,ALGLIB_SSA_XAUUSD!$S$2:$S$2401,"",0)</f>
        <v/>
      </c>
      <c r="N630">
        <f>_xlfn.XLOOKUP($A630,ALGLIB_SSA_XAUUSD!$AA$2:$AA$2401,ALGLIB_SSA_XAUUSD!$T$2:$T$2401,"",0)</f>
        <v/>
      </c>
      <c r="O630">
        <f>_xlfn.XLOOKUP($A630,ALGLIB_SSA_XAUUSD!$AA$2:$AA$2401,ALGLIB_SSA_XAUUSD!$U$2:$U$2401,"",0)</f>
        <v/>
      </c>
      <c r="P630">
        <f>_xlfn.XLOOKUP($A630,ALGLIB_SSA_XAUUSD!$AA$2:$AA$2401,ALGLIB_SSA_XAUUSD!$V$2:$V$2401,"",0)</f>
        <v/>
      </c>
      <c r="S630">
        <f>A630</f>
        <v/>
      </c>
      <c r="T630">
        <f>J630</f>
        <v/>
      </c>
      <c r="U630">
        <f>K630</f>
        <v/>
      </c>
      <c r="V630" s="14">
        <f>IF($A630="","",MOD(ROW()-2,12)+1)</f>
        <v/>
      </c>
      <c r="W630">
        <f>L630</f>
        <v/>
      </c>
      <c r="X630" s="14">
        <f>IF(F630="","",F630)</f>
        <v/>
      </c>
      <c r="Y630" s="14">
        <f>IF(G630="","",G630)</f>
        <v/>
      </c>
      <c r="Z630">
        <f>M630</f>
        <v/>
      </c>
      <c r="AA630">
        <f>N630</f>
        <v/>
      </c>
      <c r="AB630" s="14">
        <f>IF(H630="","",H630)</f>
        <v/>
      </c>
      <c r="AC630">
        <f>O630</f>
        <v/>
      </c>
      <c r="AD630" s="14">
        <f>IF(I630="","",I630)</f>
        <v/>
      </c>
      <c r="AE630">
        <f>P630</f>
        <v/>
      </c>
      <c r="AH630">
        <f>IF(S630&lt;&gt;"",S630,AH629+900)</f>
        <v/>
      </c>
      <c r="AI630">
        <f>IF(T630&lt;&gt;"",T630,AI629)</f>
        <v/>
      </c>
      <c r="AJ630">
        <f>IF(U630&lt;&gt;"",U630,AJ629)</f>
        <v/>
      </c>
      <c r="AK630">
        <f>IF(W630&lt;&gt;"",W630,"")</f>
        <v/>
      </c>
      <c r="AL630" s="14">
        <f>IF(X630&lt;&gt;"",X630,"")</f>
        <v/>
      </c>
      <c r="AM630" s="14">
        <f>IF(Y630&lt;&gt;"",Y630,"")</f>
        <v/>
      </c>
      <c r="AN630" s="14">
        <f>IF(OR(AL630="",AM630=""),"",AL630-AM630)</f>
        <v/>
      </c>
      <c r="AO630">
        <f>IF(AN630="","",IF(AN630&gt;0,"Bullish","Bearish"))</f>
        <v/>
      </c>
      <c r="AP630">
        <f>IF(AO630="",AP629,AO630)</f>
        <v/>
      </c>
      <c r="AQ630" s="14">
        <f>IF(AB630&lt;&gt;"",AB630,"")</f>
        <v/>
      </c>
      <c r="AR630" s="14">
        <f>IF(AD630&lt;&gt;"",AD630,"")</f>
        <v/>
      </c>
      <c r="AS630">
        <f>IF(AS629+1=13,1,AS629+1)</f>
        <v/>
      </c>
      <c r="AT630">
        <f>IFERROR(IF(SLOPE($AQ$614:$AQ$625,$AS$614:$AS$625)&gt;0,MIN(3,ABS(SLOPE($AQ$614:$AQ$625,$AS$614:$AS$625))),IF(SLOPE($AQ$614:$AQ$625,$AS$614:$AS$625)&lt;-0.5,-0.5,0)),0)</f>
        <v/>
      </c>
      <c r="AU630">
        <f>IFERROR(IF(SLOPE($AR$614:$AR$625,$AS$614:$AS$625)&lt;0,MAX(-3,-ABS(SLOPE($AR$614:$AR$625,$AS$614:$AS$625))),IF(SLOPE($AR$614:$AR$625,$AS$614:$AS$625)&gt;0.5,0.5,0)),0)</f>
        <v/>
      </c>
      <c r="AV630">
        <f>($AQ$626+(AT630*(AS630-1)))</f>
        <v/>
      </c>
      <c r="AW630">
        <f>($AR$626+(AU630*(AS630-1)))</f>
        <v/>
      </c>
      <c r="AX630">
        <f>IF(AT630&gt;0,AV630+AT630,AV630)</f>
        <v/>
      </c>
      <c r="AY630">
        <f>IF(AU630&lt;0,AW630+AU630,AW630)</f>
        <v/>
      </c>
      <c r="BA630" s="14">
        <f>IFERROR(AX630-AQ630,"")</f>
        <v/>
      </c>
      <c r="BB630" s="14">
        <f>IFERROR(AY630-AR630,"")</f>
        <v/>
      </c>
      <c r="BD630">
        <f>AH630</f>
        <v/>
      </c>
      <c r="BE630">
        <f>AI630</f>
        <v/>
      </c>
      <c r="BF630">
        <f>AJ630</f>
        <v/>
      </c>
      <c r="BG630" s="14">
        <f>L630</f>
        <v/>
      </c>
      <c r="BH630" s="14">
        <f>IF(X630="","",X630)</f>
        <v/>
      </c>
      <c r="BI630" s="14">
        <f>IF(Y630="","",Y630)</f>
        <v/>
      </c>
      <c r="BJ630">
        <f>Z630</f>
        <v/>
      </c>
      <c r="BK630">
        <f>AA630</f>
        <v/>
      </c>
      <c r="BL630">
        <f>IFERROR(AX630,"")</f>
        <v/>
      </c>
      <c r="BM630">
        <f>IFERROR(AY630,"")</f>
        <v/>
      </c>
    </row>
    <row r="631" ht="14.25" customHeight="1">
      <c r="A631">
        <f>ALGLIB_SSA_XAUUSD!AA631</f>
        <v/>
      </c>
      <c r="B631">
        <f>IF($A631="","",INDEX(ALGLIB_SSA_XAUUSD!$B$2:$B$2401,MATCH($A631,ALGLIB_SSA_XAUUSD!$A$2:$A$2401,1)))</f>
        <v/>
      </c>
      <c r="C631">
        <f>IF($A631="","",INDEX(ALGLIB_SSA_XAUUSD!$C$2:$C$2401,MATCH($A631,ALGLIB_SSA_XAUUSD!$A$2:$A$2401,1)))</f>
        <v/>
      </c>
      <c r="D631" s="14">
        <f>IF($A631="","",INT((ROW()-2)/12)+1)</f>
        <v/>
      </c>
      <c r="E631" s="14">
        <f>IF(AND(E638&lt;&gt;"",D638=D626+1),E626+(E638-E626)*5/12,"")</f>
        <v/>
      </c>
      <c r="F631" s="14">
        <f>IF(AND(F638&lt;&gt;"",D638=D626+1),F626+(F638-F626)*5/12,"")</f>
        <v/>
      </c>
      <c r="G631" s="14">
        <f>IF(AND(G638&lt;&gt;"",D638=D626+1),G626+(G638-G626)*5/12,"")</f>
        <v/>
      </c>
      <c r="H631" s="14">
        <f>IF(AND(H638&lt;&gt;"",D638=D626+1),H626+(H638-H626)*5/12,"")</f>
        <v/>
      </c>
      <c r="I631" s="14">
        <f>IF(AND(L638&lt;&gt;"",D638=D626+1),I626+(I638-I626)*5/12,"")</f>
        <v/>
      </c>
      <c r="J631">
        <f>_xlfn.XLOOKUP($A631,ALGLIB_SSA_XAUUSD!$AA$2:$AA$2401,ALGLIB_SSA_XAUUSD!$P$2:$P$2401,"",0)</f>
        <v/>
      </c>
      <c r="K631">
        <f>_xlfn.XLOOKUP($A631,ALGLIB_SSA_XAUUSD!$AA$2:$AA$2401,ALGLIB_SSA_XAUUSD!$Q$2:$Q$2401,"",0)</f>
        <v/>
      </c>
      <c r="L631">
        <f>_xlfn.XLOOKUP($A631,ALGLIB_SSA_XAUUSD!$AA$2:$AA$2401,ALGLIB_SSA_XAUUSD!$R$2:$R$2401,"",0)</f>
        <v/>
      </c>
      <c r="M631">
        <f>_xlfn.XLOOKUP($A631,ALGLIB_SSA_XAUUSD!$AA$2:$AA$2401,ALGLIB_SSA_XAUUSD!$S$2:$S$2401,"",0)</f>
        <v/>
      </c>
      <c r="N631">
        <f>_xlfn.XLOOKUP($A631,ALGLIB_SSA_XAUUSD!$AA$2:$AA$2401,ALGLIB_SSA_XAUUSD!$T$2:$T$2401,"",0)</f>
        <v/>
      </c>
      <c r="O631">
        <f>_xlfn.XLOOKUP($A631,ALGLIB_SSA_XAUUSD!$AA$2:$AA$2401,ALGLIB_SSA_XAUUSD!$U$2:$U$2401,"",0)</f>
        <v/>
      </c>
      <c r="P631">
        <f>_xlfn.XLOOKUP($A631,ALGLIB_SSA_XAUUSD!$AA$2:$AA$2401,ALGLIB_SSA_XAUUSD!$V$2:$V$2401,"",0)</f>
        <v/>
      </c>
      <c r="S631">
        <f>A631</f>
        <v/>
      </c>
      <c r="T631">
        <f>J631</f>
        <v/>
      </c>
      <c r="U631">
        <f>K631</f>
        <v/>
      </c>
      <c r="V631" s="14">
        <f>IF($A631="","",MOD(ROW()-2,12)+1)</f>
        <v/>
      </c>
      <c r="W631">
        <f>L631</f>
        <v/>
      </c>
      <c r="X631" s="14">
        <f>IF(F631="","",F631)</f>
        <v/>
      </c>
      <c r="Y631" s="14">
        <f>IF(G631="","",G631)</f>
        <v/>
      </c>
      <c r="Z631">
        <f>M631</f>
        <v/>
      </c>
      <c r="AA631">
        <f>N631</f>
        <v/>
      </c>
      <c r="AB631" s="14">
        <f>IF(H631="","",H631)</f>
        <v/>
      </c>
      <c r="AC631">
        <f>O631</f>
        <v/>
      </c>
      <c r="AD631" s="14">
        <f>IF(I631="","",I631)</f>
        <v/>
      </c>
      <c r="AE631">
        <f>P631</f>
        <v/>
      </c>
      <c r="AH631">
        <f>IF(S631&lt;&gt;"",S631,AH630+900)</f>
        <v/>
      </c>
      <c r="AI631">
        <f>IF(T631&lt;&gt;"",T631,AI630)</f>
        <v/>
      </c>
      <c r="AJ631">
        <f>IF(U631&lt;&gt;"",U631,AJ630)</f>
        <v/>
      </c>
      <c r="AK631">
        <f>IF(W631&lt;&gt;"",W631,"")</f>
        <v/>
      </c>
      <c r="AL631" s="14">
        <f>IF(X631&lt;&gt;"",X631,"")</f>
        <v/>
      </c>
      <c r="AM631" s="14">
        <f>IF(Y631&lt;&gt;"",Y631,"")</f>
        <v/>
      </c>
      <c r="AN631" s="14">
        <f>IF(OR(AL631="",AM631=""),"",AL631-AM631)</f>
        <v/>
      </c>
      <c r="AO631">
        <f>IF(AN631="","",IF(AN631&gt;0,"Bullish","Bearish"))</f>
        <v/>
      </c>
      <c r="AP631">
        <f>IF(AO631="",AP630,AO631)</f>
        <v/>
      </c>
      <c r="AQ631" s="14">
        <f>IF(AB631&lt;&gt;"",AB631,"")</f>
        <v/>
      </c>
      <c r="AR631" s="14">
        <f>IF(AD631&lt;&gt;"",AD631,"")</f>
        <v/>
      </c>
      <c r="AS631">
        <f>IF(AS630+1=13,1,AS630+1)</f>
        <v/>
      </c>
      <c r="AT631">
        <f>IFERROR(IF(SLOPE($AQ$614:$AQ$625,$AS$614:$AS$625)&gt;0,MIN(3,ABS(SLOPE($AQ$614:$AQ$625,$AS$614:$AS$625))),IF(SLOPE($AQ$614:$AQ$625,$AS$614:$AS$625)&lt;-0.5,-0.5,0)),0)</f>
        <v/>
      </c>
      <c r="AU631">
        <f>IFERROR(IF(SLOPE($AR$614:$AR$625,$AS$614:$AS$625)&lt;0,MAX(-3,-ABS(SLOPE($AR$614:$AR$625,$AS$614:$AS$625))),IF(SLOPE($AR$614:$AR$625,$AS$614:$AS$625)&gt;0.5,0.5,0)),0)</f>
        <v/>
      </c>
      <c r="AV631">
        <f>($AQ$626+(AT631*(AS631-1)))</f>
        <v/>
      </c>
      <c r="AW631">
        <f>($AR$626+(AU631*(AS631-1)))</f>
        <v/>
      </c>
      <c r="AX631">
        <f>IF(AT631&gt;0,AV631+AT631,AV631)</f>
        <v/>
      </c>
      <c r="AY631">
        <f>IF(AU631&lt;0,AW631+AU631,AW631)</f>
        <v/>
      </c>
      <c r="BA631" s="14">
        <f>IFERROR(AX631-AQ631,"")</f>
        <v/>
      </c>
      <c r="BB631" s="14">
        <f>IFERROR(AY631-AR631,"")</f>
        <v/>
      </c>
      <c r="BD631">
        <f>AH631</f>
        <v/>
      </c>
      <c r="BE631">
        <f>AI631</f>
        <v/>
      </c>
      <c r="BF631">
        <f>AJ631</f>
        <v/>
      </c>
      <c r="BG631" s="14">
        <f>L631</f>
        <v/>
      </c>
      <c r="BH631" s="14">
        <f>IF(X631="","",X631)</f>
        <v/>
      </c>
      <c r="BI631" s="14">
        <f>IF(Y631="","",Y631)</f>
        <v/>
      </c>
      <c r="BJ631">
        <f>Z631</f>
        <v/>
      </c>
      <c r="BK631">
        <f>AA631</f>
        <v/>
      </c>
      <c r="BL631">
        <f>IFERROR(AX631,"")</f>
        <v/>
      </c>
      <c r="BM631">
        <f>IFERROR(AY631,"")</f>
        <v/>
      </c>
    </row>
    <row r="632" ht="14.25" customHeight="1">
      <c r="A632">
        <f>ALGLIB_SSA_XAUUSD!AA632</f>
        <v/>
      </c>
      <c r="B632">
        <f>IF($A632="","",INDEX(ALGLIB_SSA_XAUUSD!$B$2:$B$2401,MATCH($A632,ALGLIB_SSA_XAUUSD!$A$2:$A$2401,1)))</f>
        <v/>
      </c>
      <c r="C632">
        <f>IF($A632="","",INDEX(ALGLIB_SSA_XAUUSD!$C$2:$C$2401,MATCH($A632,ALGLIB_SSA_XAUUSD!$A$2:$A$2401,1)))</f>
        <v/>
      </c>
      <c r="D632" s="14">
        <f>IF($A632="","",INT((ROW()-2)/12)+1)</f>
        <v/>
      </c>
      <c r="E632" s="14">
        <f>IF(AND(E638&lt;&gt;"",D638=D626+1),E626+(E638-E626)*6/12,"")</f>
        <v/>
      </c>
      <c r="F632" s="14">
        <f>IF(AND(F638&lt;&gt;"",D638=D626+1),F626+(F638-F626)*6/12,"")</f>
        <v/>
      </c>
      <c r="G632" s="14">
        <f>IF(AND(G638&lt;&gt;"",D638=D626+1),G626+(G638-G626)*6/12,"")</f>
        <v/>
      </c>
      <c r="H632" s="14">
        <f>IF(AND(H638&lt;&gt;"",D638=D626+1),H626+(H638-H626)*6/12,"")</f>
        <v/>
      </c>
      <c r="I632" s="14">
        <f>IF(AND(L638&lt;&gt;"",D638=D626+1),I626+(I638-I626)*6/12,"")</f>
        <v/>
      </c>
      <c r="J632">
        <f>_xlfn.XLOOKUP($A632,ALGLIB_SSA_XAUUSD!$AA$2:$AA$2401,ALGLIB_SSA_XAUUSD!$P$2:$P$2401,"",0)</f>
        <v/>
      </c>
      <c r="K632">
        <f>_xlfn.XLOOKUP($A632,ALGLIB_SSA_XAUUSD!$AA$2:$AA$2401,ALGLIB_SSA_XAUUSD!$Q$2:$Q$2401,"",0)</f>
        <v/>
      </c>
      <c r="L632">
        <f>_xlfn.XLOOKUP($A632,ALGLIB_SSA_XAUUSD!$AA$2:$AA$2401,ALGLIB_SSA_XAUUSD!$R$2:$R$2401,"",0)</f>
        <v/>
      </c>
      <c r="M632">
        <f>_xlfn.XLOOKUP($A632,ALGLIB_SSA_XAUUSD!$AA$2:$AA$2401,ALGLIB_SSA_XAUUSD!$S$2:$S$2401,"",0)</f>
        <v/>
      </c>
      <c r="N632">
        <f>_xlfn.XLOOKUP($A632,ALGLIB_SSA_XAUUSD!$AA$2:$AA$2401,ALGLIB_SSA_XAUUSD!$T$2:$T$2401,"",0)</f>
        <v/>
      </c>
      <c r="O632">
        <f>_xlfn.XLOOKUP($A632,ALGLIB_SSA_XAUUSD!$AA$2:$AA$2401,ALGLIB_SSA_XAUUSD!$U$2:$U$2401,"",0)</f>
        <v/>
      </c>
      <c r="P632">
        <f>_xlfn.XLOOKUP($A632,ALGLIB_SSA_XAUUSD!$AA$2:$AA$2401,ALGLIB_SSA_XAUUSD!$V$2:$V$2401,"",0)</f>
        <v/>
      </c>
      <c r="S632">
        <f>A632</f>
        <v/>
      </c>
      <c r="T632">
        <f>J632</f>
        <v/>
      </c>
      <c r="U632">
        <f>K632</f>
        <v/>
      </c>
      <c r="V632" s="14">
        <f>IF($A632="","",MOD(ROW()-2,12)+1)</f>
        <v/>
      </c>
      <c r="W632">
        <f>L632</f>
        <v/>
      </c>
      <c r="X632" s="14">
        <f>IF(F632="","",F632)</f>
        <v/>
      </c>
      <c r="Y632" s="14">
        <f>IF(G632="","",G632)</f>
        <v/>
      </c>
      <c r="Z632">
        <f>M632</f>
        <v/>
      </c>
      <c r="AA632">
        <f>N632</f>
        <v/>
      </c>
      <c r="AB632" s="14">
        <f>IF(H632="","",H632)</f>
        <v/>
      </c>
      <c r="AC632">
        <f>O632</f>
        <v/>
      </c>
      <c r="AD632" s="14">
        <f>IF(I632="","",I632)</f>
        <v/>
      </c>
      <c r="AE632">
        <f>P632</f>
        <v/>
      </c>
      <c r="AH632">
        <f>IF(S632&lt;&gt;"",S632,AH631+900)</f>
        <v/>
      </c>
      <c r="AI632">
        <f>IF(T632&lt;&gt;"",T632,AI631)</f>
        <v/>
      </c>
      <c r="AJ632">
        <f>IF(U632&lt;&gt;"",U632,AJ631)</f>
        <v/>
      </c>
      <c r="AK632">
        <f>IF(W632&lt;&gt;"",W632,"")</f>
        <v/>
      </c>
      <c r="AL632" s="14">
        <f>IF(X632&lt;&gt;"",X632,"")</f>
        <v/>
      </c>
      <c r="AM632" s="14">
        <f>IF(Y632&lt;&gt;"",Y632,"")</f>
        <v/>
      </c>
      <c r="AN632" s="14">
        <f>IF(OR(AL632="",AM632=""),"",AL632-AM632)</f>
        <v/>
      </c>
      <c r="AO632">
        <f>IF(AN632="","",IF(AN632&gt;0,"Bullish","Bearish"))</f>
        <v/>
      </c>
      <c r="AP632">
        <f>IF(AO632="",AP631,AO632)</f>
        <v/>
      </c>
      <c r="AQ632" s="14">
        <f>IF(AB632&lt;&gt;"",AB632,"")</f>
        <v/>
      </c>
      <c r="AR632" s="14">
        <f>IF(AD632&lt;&gt;"",AD632,"")</f>
        <v/>
      </c>
      <c r="AS632">
        <f>IF(AS631+1=13,1,AS631+1)</f>
        <v/>
      </c>
      <c r="AT632">
        <f>IFERROR(IF(SLOPE($AQ$614:$AQ$625,$AS$614:$AS$625)&gt;0,MIN(3,ABS(SLOPE($AQ$614:$AQ$625,$AS$614:$AS$625))),IF(SLOPE($AQ$614:$AQ$625,$AS$614:$AS$625)&lt;-0.5,-0.5,0)),0)</f>
        <v/>
      </c>
      <c r="AU632">
        <f>IFERROR(IF(SLOPE($AR$614:$AR$625,$AS$614:$AS$625)&lt;0,MAX(-3,-ABS(SLOPE($AR$614:$AR$625,$AS$614:$AS$625))),IF(SLOPE($AR$614:$AR$625,$AS$614:$AS$625)&gt;0.5,0.5,0)),0)</f>
        <v/>
      </c>
      <c r="AV632">
        <f>($AQ$626+(AT632*(AS632-1)))</f>
        <v/>
      </c>
      <c r="AW632">
        <f>($AR$626+(AU632*(AS632-1)))</f>
        <v/>
      </c>
      <c r="AX632">
        <f>IF(AT632&gt;0,AV632+AT632,AV632)</f>
        <v/>
      </c>
      <c r="AY632">
        <f>IF(AU632&lt;0,AW632+AU632,AW632)</f>
        <v/>
      </c>
      <c r="BA632" s="14">
        <f>IFERROR(AX632-AQ632,"")</f>
        <v/>
      </c>
      <c r="BB632" s="14">
        <f>IFERROR(AY632-AR632,"")</f>
        <v/>
      </c>
      <c r="BD632">
        <f>AH632</f>
        <v/>
      </c>
      <c r="BE632">
        <f>AI632</f>
        <v/>
      </c>
      <c r="BF632">
        <f>AJ632</f>
        <v/>
      </c>
      <c r="BG632" s="14">
        <f>L632</f>
        <v/>
      </c>
      <c r="BH632" s="14">
        <f>IF(X632="","",X632)</f>
        <v/>
      </c>
      <c r="BI632" s="14">
        <f>IF(Y632="","",Y632)</f>
        <v/>
      </c>
      <c r="BJ632">
        <f>Z632</f>
        <v/>
      </c>
      <c r="BK632">
        <f>AA632</f>
        <v/>
      </c>
      <c r="BL632">
        <f>IFERROR(AX632,"")</f>
        <v/>
      </c>
      <c r="BM632">
        <f>IFERROR(AY632,"")</f>
        <v/>
      </c>
    </row>
    <row r="633" ht="14.25" customHeight="1">
      <c r="A633">
        <f>ALGLIB_SSA_XAUUSD!AA633</f>
        <v/>
      </c>
      <c r="B633">
        <f>IF($A633="","",INDEX(ALGLIB_SSA_XAUUSD!$B$2:$B$2401,MATCH($A633,ALGLIB_SSA_XAUUSD!$A$2:$A$2401,1)))</f>
        <v/>
      </c>
      <c r="C633">
        <f>IF($A633="","",INDEX(ALGLIB_SSA_XAUUSD!$C$2:$C$2401,MATCH($A633,ALGLIB_SSA_XAUUSD!$A$2:$A$2401,1)))</f>
        <v/>
      </c>
      <c r="D633" s="14">
        <f>IF($A633="","",INT((ROW()-2)/12)+1)</f>
        <v/>
      </c>
      <c r="E633" s="14">
        <f>IF(AND(E638&lt;&gt;"",D638=D626+1),E626+(E638-E626)*7/12,"")</f>
        <v/>
      </c>
      <c r="F633" s="14">
        <f>IF(AND(F638&lt;&gt;"",D638=D626+1),F626+(F638-F626)*7/12,"")</f>
        <v/>
      </c>
      <c r="G633" s="14">
        <f>IF(AND(G638&lt;&gt;"",D638=D626+1),G626+(G638-G626)*7/12,"")</f>
        <v/>
      </c>
      <c r="H633" s="14">
        <f>IF(AND(H638&lt;&gt;"",D638=D626+1),H626+(H638-H626)*7/12,"")</f>
        <v/>
      </c>
      <c r="I633" s="14">
        <f>IF(AND(L638&lt;&gt;"",D638=D626+1),I626+(I638-I626)*7/12,"")</f>
        <v/>
      </c>
      <c r="J633">
        <f>_xlfn.XLOOKUP($A633,ALGLIB_SSA_XAUUSD!$AA$2:$AA$2401,ALGLIB_SSA_XAUUSD!$P$2:$P$2401,"",0)</f>
        <v/>
      </c>
      <c r="K633">
        <f>_xlfn.XLOOKUP($A633,ALGLIB_SSA_XAUUSD!$AA$2:$AA$2401,ALGLIB_SSA_XAUUSD!$Q$2:$Q$2401,"",0)</f>
        <v/>
      </c>
      <c r="L633">
        <f>_xlfn.XLOOKUP($A633,ALGLIB_SSA_XAUUSD!$AA$2:$AA$2401,ALGLIB_SSA_XAUUSD!$R$2:$R$2401,"",0)</f>
        <v/>
      </c>
      <c r="M633">
        <f>_xlfn.XLOOKUP($A633,ALGLIB_SSA_XAUUSD!$AA$2:$AA$2401,ALGLIB_SSA_XAUUSD!$S$2:$S$2401,"",0)</f>
        <v/>
      </c>
      <c r="N633">
        <f>_xlfn.XLOOKUP($A633,ALGLIB_SSA_XAUUSD!$AA$2:$AA$2401,ALGLIB_SSA_XAUUSD!$T$2:$T$2401,"",0)</f>
        <v/>
      </c>
      <c r="O633">
        <f>_xlfn.XLOOKUP($A633,ALGLIB_SSA_XAUUSD!$AA$2:$AA$2401,ALGLIB_SSA_XAUUSD!$U$2:$U$2401,"",0)</f>
        <v/>
      </c>
      <c r="P633">
        <f>_xlfn.XLOOKUP($A633,ALGLIB_SSA_XAUUSD!$AA$2:$AA$2401,ALGLIB_SSA_XAUUSD!$V$2:$V$2401,"",0)</f>
        <v/>
      </c>
      <c r="S633">
        <f>A633</f>
        <v/>
      </c>
      <c r="T633">
        <f>J633</f>
        <v/>
      </c>
      <c r="U633">
        <f>K633</f>
        <v/>
      </c>
      <c r="V633" s="14">
        <f>IF($A633="","",MOD(ROW()-2,12)+1)</f>
        <v/>
      </c>
      <c r="W633">
        <f>L633</f>
        <v/>
      </c>
      <c r="X633" s="14">
        <f>IF(F633="","",F633)</f>
        <v/>
      </c>
      <c r="Y633" s="14">
        <f>IF(G633="","",G633)</f>
        <v/>
      </c>
      <c r="Z633">
        <f>M633</f>
        <v/>
      </c>
      <c r="AA633">
        <f>N633</f>
        <v/>
      </c>
      <c r="AB633" s="14">
        <f>IF(H633="","",H633)</f>
        <v/>
      </c>
      <c r="AC633">
        <f>O633</f>
        <v/>
      </c>
      <c r="AD633" s="14">
        <f>IF(I633="","",I633)</f>
        <v/>
      </c>
      <c r="AE633">
        <f>P633</f>
        <v/>
      </c>
      <c r="AH633">
        <f>IF(S633&lt;&gt;"",S633,AH632+900)</f>
        <v/>
      </c>
      <c r="AI633">
        <f>IF(T633&lt;&gt;"",T633,AI632)</f>
        <v/>
      </c>
      <c r="AJ633">
        <f>IF(U633&lt;&gt;"",U633,AJ632)</f>
        <v/>
      </c>
      <c r="AK633">
        <f>IF(W633&lt;&gt;"",W633,"")</f>
        <v/>
      </c>
      <c r="AL633" s="14">
        <f>IF(X633&lt;&gt;"",X633,"")</f>
        <v/>
      </c>
      <c r="AM633" s="14">
        <f>IF(Y633&lt;&gt;"",Y633,"")</f>
        <v/>
      </c>
      <c r="AN633" s="14">
        <f>IF(OR(AL633="",AM633=""),"",AL633-AM633)</f>
        <v/>
      </c>
      <c r="AO633">
        <f>IF(AN633="","",IF(AN633&gt;0,"Bullish","Bearish"))</f>
        <v/>
      </c>
      <c r="AP633">
        <f>IF(AO633="",AP632,AO633)</f>
        <v/>
      </c>
      <c r="AQ633" s="14">
        <f>IF(AB633&lt;&gt;"",AB633,"")</f>
        <v/>
      </c>
      <c r="AR633" s="14">
        <f>IF(AD633&lt;&gt;"",AD633,"")</f>
        <v/>
      </c>
      <c r="AS633">
        <f>IF(AS632+1=13,1,AS632+1)</f>
        <v/>
      </c>
      <c r="AT633">
        <f>IFERROR(IF(SLOPE($AQ$614:$AQ$625,$AS$614:$AS$625)&gt;0,MIN(3,ABS(SLOPE($AQ$614:$AQ$625,$AS$614:$AS$625))),IF(SLOPE($AQ$614:$AQ$625,$AS$614:$AS$625)&lt;-0.5,-0.5,0)),0)</f>
        <v/>
      </c>
      <c r="AU633">
        <f>IFERROR(IF(SLOPE($AR$614:$AR$625,$AS$614:$AS$625)&lt;0,MAX(-3,-ABS(SLOPE($AR$614:$AR$625,$AS$614:$AS$625))),IF(SLOPE($AR$614:$AR$625,$AS$614:$AS$625)&gt;0.5,0.5,0)),0)</f>
        <v/>
      </c>
      <c r="AV633">
        <f>($AQ$626+(AT633*(AS633-1)))</f>
        <v/>
      </c>
      <c r="AW633">
        <f>($AR$626+(AU633*(AS633-1)))</f>
        <v/>
      </c>
      <c r="AX633">
        <f>IF(AT633&gt;0,AV633+AT633,AV633)</f>
        <v/>
      </c>
      <c r="AY633">
        <f>IF(AU633&lt;0,AW633+AU633,AW633)</f>
        <v/>
      </c>
      <c r="BA633" s="14">
        <f>IFERROR(AX633-AQ633,"")</f>
        <v/>
      </c>
      <c r="BB633" s="14">
        <f>IFERROR(AY633-AR633,"")</f>
        <v/>
      </c>
      <c r="BD633">
        <f>AH633</f>
        <v/>
      </c>
      <c r="BE633">
        <f>AI633</f>
        <v/>
      </c>
      <c r="BF633">
        <f>AJ633</f>
        <v/>
      </c>
      <c r="BG633" s="14">
        <f>L633</f>
        <v/>
      </c>
      <c r="BH633" s="14">
        <f>IF(X633="","",X633)</f>
        <v/>
      </c>
      <c r="BI633" s="14">
        <f>IF(Y633="","",Y633)</f>
        <v/>
      </c>
      <c r="BJ633">
        <f>Z633</f>
        <v/>
      </c>
      <c r="BK633">
        <f>AA633</f>
        <v/>
      </c>
      <c r="BL633">
        <f>IFERROR(AX633,"")</f>
        <v/>
      </c>
      <c r="BM633">
        <f>IFERROR(AY633,"")</f>
        <v/>
      </c>
    </row>
    <row r="634" ht="14.25" customHeight="1">
      <c r="A634">
        <f>ALGLIB_SSA_XAUUSD!AA634</f>
        <v/>
      </c>
      <c r="B634">
        <f>IF($A634="","",INDEX(ALGLIB_SSA_XAUUSD!$B$2:$B$2401,MATCH($A634,ALGLIB_SSA_XAUUSD!$A$2:$A$2401,1)))</f>
        <v/>
      </c>
      <c r="C634">
        <f>IF($A634="","",INDEX(ALGLIB_SSA_XAUUSD!$C$2:$C$2401,MATCH($A634,ALGLIB_SSA_XAUUSD!$A$2:$A$2401,1)))</f>
        <v/>
      </c>
      <c r="D634" s="14">
        <f>IF($A634="","",INT((ROW()-2)/12)+1)</f>
        <v/>
      </c>
      <c r="E634" s="14">
        <f>IF(AND(E638&lt;&gt;"",D638=D626+1),E626+(E638-E626)*8/12,"")</f>
        <v/>
      </c>
      <c r="F634" s="14">
        <f>IF(AND(F638&lt;&gt;"",D638=D626+1),F626+(F638-F626)*8/12,"")</f>
        <v/>
      </c>
      <c r="G634" s="14">
        <f>IF(AND(G638&lt;&gt;"",D638=D626+1),G626+(G638-G626)*8/12,"")</f>
        <v/>
      </c>
      <c r="H634" s="14">
        <f>IF(AND(H638&lt;&gt;"",D638=D626+1),H626+(H638-H626)*8/12,"")</f>
        <v/>
      </c>
      <c r="I634" s="14">
        <f>IF(AND(L638&lt;&gt;"",D638=D626+1),I626+(I638-I626)*8/12,"")</f>
        <v/>
      </c>
      <c r="J634">
        <f>_xlfn.XLOOKUP($A634,ALGLIB_SSA_XAUUSD!$AA$2:$AA$2401,ALGLIB_SSA_XAUUSD!$P$2:$P$2401,"",0)</f>
        <v/>
      </c>
      <c r="K634">
        <f>_xlfn.XLOOKUP($A634,ALGLIB_SSA_XAUUSD!$AA$2:$AA$2401,ALGLIB_SSA_XAUUSD!$Q$2:$Q$2401,"",0)</f>
        <v/>
      </c>
      <c r="L634">
        <f>_xlfn.XLOOKUP($A634,ALGLIB_SSA_XAUUSD!$AA$2:$AA$2401,ALGLIB_SSA_XAUUSD!$R$2:$R$2401,"",0)</f>
        <v/>
      </c>
      <c r="M634">
        <f>_xlfn.XLOOKUP($A634,ALGLIB_SSA_XAUUSD!$AA$2:$AA$2401,ALGLIB_SSA_XAUUSD!$S$2:$S$2401,"",0)</f>
        <v/>
      </c>
      <c r="N634">
        <f>_xlfn.XLOOKUP($A634,ALGLIB_SSA_XAUUSD!$AA$2:$AA$2401,ALGLIB_SSA_XAUUSD!$T$2:$T$2401,"",0)</f>
        <v/>
      </c>
      <c r="O634">
        <f>_xlfn.XLOOKUP($A634,ALGLIB_SSA_XAUUSD!$AA$2:$AA$2401,ALGLIB_SSA_XAUUSD!$U$2:$U$2401,"",0)</f>
        <v/>
      </c>
      <c r="P634">
        <f>_xlfn.XLOOKUP($A634,ALGLIB_SSA_XAUUSD!$AA$2:$AA$2401,ALGLIB_SSA_XAUUSD!$V$2:$V$2401,"",0)</f>
        <v/>
      </c>
      <c r="S634">
        <f>A634</f>
        <v/>
      </c>
      <c r="T634">
        <f>J634</f>
        <v/>
      </c>
      <c r="U634">
        <f>K634</f>
        <v/>
      </c>
      <c r="V634" s="14">
        <f>IF($A634="","",MOD(ROW()-2,12)+1)</f>
        <v/>
      </c>
      <c r="W634">
        <f>L634</f>
        <v/>
      </c>
      <c r="X634" s="14">
        <f>IF(F634="","",F634)</f>
        <v/>
      </c>
      <c r="Y634" s="14">
        <f>IF(G634="","",G634)</f>
        <v/>
      </c>
      <c r="Z634">
        <f>M634</f>
        <v/>
      </c>
      <c r="AA634">
        <f>N634</f>
        <v/>
      </c>
      <c r="AB634" s="14">
        <f>IF(H634="","",H634)</f>
        <v/>
      </c>
      <c r="AC634">
        <f>O634</f>
        <v/>
      </c>
      <c r="AD634" s="14">
        <f>IF(I634="","",I634)</f>
        <v/>
      </c>
      <c r="AE634">
        <f>P634</f>
        <v/>
      </c>
      <c r="AH634">
        <f>IF(S634&lt;&gt;"",S634,AH633+900)</f>
        <v/>
      </c>
      <c r="AI634">
        <f>IF(T634&lt;&gt;"",T634,AI633)</f>
        <v/>
      </c>
      <c r="AJ634">
        <f>IF(U634&lt;&gt;"",U634,AJ633)</f>
        <v/>
      </c>
      <c r="AK634">
        <f>IF(W634&lt;&gt;"",W634,"")</f>
        <v/>
      </c>
      <c r="AL634" s="14">
        <f>IF(X634&lt;&gt;"",X634,"")</f>
        <v/>
      </c>
      <c r="AM634" s="14">
        <f>IF(Y634&lt;&gt;"",Y634,"")</f>
        <v/>
      </c>
      <c r="AN634" s="14">
        <f>IF(OR(AL634="",AM634=""),"",AL634-AM634)</f>
        <v/>
      </c>
      <c r="AO634">
        <f>IF(AN634="","",IF(AN634&gt;0,"Bullish","Bearish"))</f>
        <v/>
      </c>
      <c r="AP634">
        <f>IF(AO634="",AP633,AO634)</f>
        <v/>
      </c>
      <c r="AQ634" s="14">
        <f>IF(AB634&lt;&gt;"",AB634,"")</f>
        <v/>
      </c>
      <c r="AR634" s="14">
        <f>IF(AD634&lt;&gt;"",AD634,"")</f>
        <v/>
      </c>
      <c r="AS634">
        <f>IF(AS633+1=13,1,AS633+1)</f>
        <v/>
      </c>
      <c r="AT634">
        <f>IFERROR(IF(SLOPE($AQ$614:$AQ$625,$AS$614:$AS$625)&gt;0,MIN(3,ABS(SLOPE($AQ$614:$AQ$625,$AS$614:$AS$625))),IF(SLOPE($AQ$614:$AQ$625,$AS$614:$AS$625)&lt;-0.5,-0.5,0)),0)</f>
        <v/>
      </c>
      <c r="AU634">
        <f>IFERROR(IF(SLOPE($AR$614:$AR$625,$AS$614:$AS$625)&lt;0,MAX(-3,-ABS(SLOPE($AR$614:$AR$625,$AS$614:$AS$625))),IF(SLOPE($AR$614:$AR$625,$AS$614:$AS$625)&gt;0.5,0.5,0)),0)</f>
        <v/>
      </c>
      <c r="AV634">
        <f>($AQ$626+(AT634*(AS634-1)))</f>
        <v/>
      </c>
      <c r="AW634">
        <f>($AR$626+(AU634*(AS634-1)))</f>
        <v/>
      </c>
      <c r="AX634">
        <f>IF(AT634&gt;0,AV634+AT634,AV634)</f>
        <v/>
      </c>
      <c r="AY634">
        <f>IF(AU634&lt;0,AW634+AU634,AW634)</f>
        <v/>
      </c>
      <c r="BA634" s="14">
        <f>IFERROR(AX634-AQ634,"")</f>
        <v/>
      </c>
      <c r="BB634" s="14">
        <f>IFERROR(AY634-AR634,"")</f>
        <v/>
      </c>
      <c r="BD634">
        <f>AH634</f>
        <v/>
      </c>
      <c r="BE634">
        <f>AI634</f>
        <v/>
      </c>
      <c r="BF634">
        <f>AJ634</f>
        <v/>
      </c>
      <c r="BG634" s="14">
        <f>L634</f>
        <v/>
      </c>
      <c r="BH634" s="14">
        <f>IF(X634="","",X634)</f>
        <v/>
      </c>
      <c r="BI634" s="14">
        <f>IF(Y634="","",Y634)</f>
        <v/>
      </c>
      <c r="BJ634">
        <f>Z634</f>
        <v/>
      </c>
      <c r="BK634">
        <f>AA634</f>
        <v/>
      </c>
      <c r="BL634">
        <f>IFERROR(AX634,"")</f>
        <v/>
      </c>
      <c r="BM634">
        <f>IFERROR(AY634,"")</f>
        <v/>
      </c>
    </row>
    <row r="635" ht="14.25" customHeight="1">
      <c r="A635">
        <f>ALGLIB_SSA_XAUUSD!AA635</f>
        <v/>
      </c>
      <c r="B635">
        <f>IF($A635="","",INDEX(ALGLIB_SSA_XAUUSD!$B$2:$B$2401,MATCH($A635,ALGLIB_SSA_XAUUSD!$A$2:$A$2401,1)))</f>
        <v/>
      </c>
      <c r="C635">
        <f>IF($A635="","",INDEX(ALGLIB_SSA_XAUUSD!$C$2:$C$2401,MATCH($A635,ALGLIB_SSA_XAUUSD!$A$2:$A$2401,1)))</f>
        <v/>
      </c>
      <c r="D635" s="14">
        <f>IF($A635="","",INT((ROW()-2)/12)+1)</f>
        <v/>
      </c>
      <c r="E635" s="14">
        <f>IF(AND(E638&lt;&gt;"",D638=D626+1),E626+(E638-E626)*9/12,"")</f>
        <v/>
      </c>
      <c r="F635" s="14">
        <f>IF(AND(F638&lt;&gt;"",D638=D626+1),F626+(F638-F626)*9/12,"")</f>
        <v/>
      </c>
      <c r="G635" s="14">
        <f>IF(AND(G638&lt;&gt;"",D638=D626+1),G626+(G638-G626)*9/12,"")</f>
        <v/>
      </c>
      <c r="H635" s="14">
        <f>IF(AND(H638&lt;&gt;"",D638=D626+1),H626+(H638-H626)*9/12,"")</f>
        <v/>
      </c>
      <c r="I635" s="14">
        <f>IF(AND(L638&lt;&gt;"",D638=D626+1),I626+(I638-I626)*9/12,"")</f>
        <v/>
      </c>
      <c r="J635">
        <f>_xlfn.XLOOKUP($A635,ALGLIB_SSA_XAUUSD!$AA$2:$AA$2401,ALGLIB_SSA_XAUUSD!$P$2:$P$2401,"",0)</f>
        <v/>
      </c>
      <c r="K635">
        <f>_xlfn.XLOOKUP($A635,ALGLIB_SSA_XAUUSD!$AA$2:$AA$2401,ALGLIB_SSA_XAUUSD!$Q$2:$Q$2401,"",0)</f>
        <v/>
      </c>
      <c r="L635">
        <f>_xlfn.XLOOKUP($A635,ALGLIB_SSA_XAUUSD!$AA$2:$AA$2401,ALGLIB_SSA_XAUUSD!$R$2:$R$2401,"",0)</f>
        <v/>
      </c>
      <c r="M635">
        <f>_xlfn.XLOOKUP($A635,ALGLIB_SSA_XAUUSD!$AA$2:$AA$2401,ALGLIB_SSA_XAUUSD!$S$2:$S$2401,"",0)</f>
        <v/>
      </c>
      <c r="N635">
        <f>_xlfn.XLOOKUP($A635,ALGLIB_SSA_XAUUSD!$AA$2:$AA$2401,ALGLIB_SSA_XAUUSD!$T$2:$T$2401,"",0)</f>
        <v/>
      </c>
      <c r="O635">
        <f>_xlfn.XLOOKUP($A635,ALGLIB_SSA_XAUUSD!$AA$2:$AA$2401,ALGLIB_SSA_XAUUSD!$U$2:$U$2401,"",0)</f>
        <v/>
      </c>
      <c r="P635">
        <f>_xlfn.XLOOKUP($A635,ALGLIB_SSA_XAUUSD!$AA$2:$AA$2401,ALGLIB_SSA_XAUUSD!$V$2:$V$2401,"",0)</f>
        <v/>
      </c>
      <c r="S635">
        <f>A635</f>
        <v/>
      </c>
      <c r="T635">
        <f>J635</f>
        <v/>
      </c>
      <c r="U635">
        <f>K635</f>
        <v/>
      </c>
      <c r="V635" s="14">
        <f>IF($A635="","",MOD(ROW()-2,12)+1)</f>
        <v/>
      </c>
      <c r="W635">
        <f>L635</f>
        <v/>
      </c>
      <c r="X635" s="14">
        <f>IF(F635="","",F635)</f>
        <v/>
      </c>
      <c r="Y635" s="14">
        <f>IF(G635="","",G635)</f>
        <v/>
      </c>
      <c r="Z635">
        <f>M635</f>
        <v/>
      </c>
      <c r="AA635">
        <f>N635</f>
        <v/>
      </c>
      <c r="AB635" s="14">
        <f>IF(H635="","",H635)</f>
        <v/>
      </c>
      <c r="AC635">
        <f>O635</f>
        <v/>
      </c>
      <c r="AD635" s="14">
        <f>IF(I635="","",I635)</f>
        <v/>
      </c>
      <c r="AE635">
        <f>P635</f>
        <v/>
      </c>
      <c r="AH635">
        <f>IF(S635&lt;&gt;"",S635,AH634+900)</f>
        <v/>
      </c>
      <c r="AI635">
        <f>IF(T635&lt;&gt;"",T635,AI634)</f>
        <v/>
      </c>
      <c r="AJ635">
        <f>IF(U635&lt;&gt;"",U635,AJ634)</f>
        <v/>
      </c>
      <c r="AK635">
        <f>IF(W635&lt;&gt;"",W635,"")</f>
        <v/>
      </c>
      <c r="AL635" s="14">
        <f>IF(X635&lt;&gt;"",X635,"")</f>
        <v/>
      </c>
      <c r="AM635" s="14">
        <f>IF(Y635&lt;&gt;"",Y635,"")</f>
        <v/>
      </c>
      <c r="AN635" s="14">
        <f>IF(OR(AL635="",AM635=""),"",AL635-AM635)</f>
        <v/>
      </c>
      <c r="AO635">
        <f>IF(AN635="","",IF(AN635&gt;0,"Bullish","Bearish"))</f>
        <v/>
      </c>
      <c r="AP635">
        <f>IF(AO635="",AP634,AO635)</f>
        <v/>
      </c>
      <c r="AQ635" s="14">
        <f>IF(AB635&lt;&gt;"",AB635,"")</f>
        <v/>
      </c>
      <c r="AR635" s="14">
        <f>IF(AD635&lt;&gt;"",AD635,"")</f>
        <v/>
      </c>
      <c r="AS635">
        <f>IF(AS634+1=13,1,AS634+1)</f>
        <v/>
      </c>
      <c r="AT635">
        <f>IFERROR(IF(SLOPE($AQ$614:$AQ$625,$AS$614:$AS$625)&gt;0,MIN(3,ABS(SLOPE($AQ$614:$AQ$625,$AS$614:$AS$625))),IF(SLOPE($AQ$614:$AQ$625,$AS$614:$AS$625)&lt;-0.5,-0.5,0)),0)</f>
        <v/>
      </c>
      <c r="AU635">
        <f>IFERROR(IF(SLOPE($AR$614:$AR$625,$AS$614:$AS$625)&lt;0,MAX(-3,-ABS(SLOPE($AR$614:$AR$625,$AS$614:$AS$625))),IF(SLOPE($AR$614:$AR$625,$AS$614:$AS$625)&gt;0.5,0.5,0)),0)</f>
        <v/>
      </c>
      <c r="AV635">
        <f>($AQ$626+(AT635*(AS635-1)))</f>
        <v/>
      </c>
      <c r="AW635">
        <f>($AR$626+(AU635*(AS635-1)))</f>
        <v/>
      </c>
      <c r="AX635">
        <f>IF(AT635&gt;0,AV635+AT635,AV635)</f>
        <v/>
      </c>
      <c r="AY635">
        <f>IF(AU635&lt;0,AW635+AU635,AW635)</f>
        <v/>
      </c>
      <c r="BA635" s="14">
        <f>IFERROR(AX635-AQ635,"")</f>
        <v/>
      </c>
      <c r="BB635" s="14">
        <f>IFERROR(AY635-AR635,"")</f>
        <v/>
      </c>
      <c r="BD635">
        <f>AH635</f>
        <v/>
      </c>
      <c r="BE635">
        <f>AI635</f>
        <v/>
      </c>
      <c r="BF635">
        <f>AJ635</f>
        <v/>
      </c>
      <c r="BG635" s="14">
        <f>L635</f>
        <v/>
      </c>
      <c r="BH635" s="14">
        <f>IF(X635="","",X635)</f>
        <v/>
      </c>
      <c r="BI635" s="14">
        <f>IF(Y635="","",Y635)</f>
        <v/>
      </c>
      <c r="BJ635">
        <f>Z635</f>
        <v/>
      </c>
      <c r="BK635">
        <f>AA635</f>
        <v/>
      </c>
      <c r="BL635">
        <f>IFERROR(AX635,"")</f>
        <v/>
      </c>
      <c r="BM635">
        <f>IFERROR(AY635,"")</f>
        <v/>
      </c>
    </row>
    <row r="636" ht="14.25" customHeight="1">
      <c r="A636">
        <f>ALGLIB_SSA_XAUUSD!AA636</f>
        <v/>
      </c>
      <c r="B636">
        <f>IF($A636="","",INDEX(ALGLIB_SSA_XAUUSD!$B$2:$B$2401,MATCH($A636,ALGLIB_SSA_XAUUSD!$A$2:$A$2401,1)))</f>
        <v/>
      </c>
      <c r="C636">
        <f>IF($A636="","",INDEX(ALGLIB_SSA_XAUUSD!$C$2:$C$2401,MATCH($A636,ALGLIB_SSA_XAUUSD!$A$2:$A$2401,1)))</f>
        <v/>
      </c>
      <c r="D636" s="14">
        <f>IF($A636="","",INT((ROW()-2)/12)+1)</f>
        <v/>
      </c>
      <c r="E636" s="14">
        <f>IF(AND(E638&lt;&gt;"",D638=D626+1),E626+(E638-E626)*10/12,"")</f>
        <v/>
      </c>
      <c r="F636" s="14">
        <f>IF(AND(F638&lt;&gt;"",D638=D626+1),F626+(F638-F626)*10/12,"")</f>
        <v/>
      </c>
      <c r="G636" s="14">
        <f>IF(AND(G638&lt;&gt;"",D638=D626+1),G626+(G638-G626)*10/12,"")</f>
        <v/>
      </c>
      <c r="H636" s="14">
        <f>IF(AND(H638&lt;&gt;"",D638=D626+1),H626+(H638-H626)*10/12,"")</f>
        <v/>
      </c>
      <c r="I636" s="14">
        <f>IF(AND(L638&lt;&gt;"",D638=D626+1),I626+(I638-I626)*10/12,"")</f>
        <v/>
      </c>
      <c r="J636">
        <f>_xlfn.XLOOKUP($A636,ALGLIB_SSA_XAUUSD!$AA$2:$AA$2401,ALGLIB_SSA_XAUUSD!$P$2:$P$2401,"",0)</f>
        <v/>
      </c>
      <c r="K636">
        <f>_xlfn.XLOOKUP($A636,ALGLIB_SSA_XAUUSD!$AA$2:$AA$2401,ALGLIB_SSA_XAUUSD!$Q$2:$Q$2401,"",0)</f>
        <v/>
      </c>
      <c r="L636">
        <f>_xlfn.XLOOKUP($A636,ALGLIB_SSA_XAUUSD!$AA$2:$AA$2401,ALGLIB_SSA_XAUUSD!$R$2:$R$2401,"",0)</f>
        <v/>
      </c>
      <c r="M636">
        <f>_xlfn.XLOOKUP($A636,ALGLIB_SSA_XAUUSD!$AA$2:$AA$2401,ALGLIB_SSA_XAUUSD!$S$2:$S$2401,"",0)</f>
        <v/>
      </c>
      <c r="N636">
        <f>_xlfn.XLOOKUP($A636,ALGLIB_SSA_XAUUSD!$AA$2:$AA$2401,ALGLIB_SSA_XAUUSD!$T$2:$T$2401,"",0)</f>
        <v/>
      </c>
      <c r="O636">
        <f>_xlfn.XLOOKUP($A636,ALGLIB_SSA_XAUUSD!$AA$2:$AA$2401,ALGLIB_SSA_XAUUSD!$U$2:$U$2401,"",0)</f>
        <v/>
      </c>
      <c r="P636">
        <f>_xlfn.XLOOKUP($A636,ALGLIB_SSA_XAUUSD!$AA$2:$AA$2401,ALGLIB_SSA_XAUUSD!$V$2:$V$2401,"",0)</f>
        <v/>
      </c>
      <c r="S636">
        <f>A636</f>
        <v/>
      </c>
      <c r="T636">
        <f>J636</f>
        <v/>
      </c>
      <c r="U636">
        <f>K636</f>
        <v/>
      </c>
      <c r="V636" s="14">
        <f>IF($A636="","",MOD(ROW()-2,12)+1)</f>
        <v/>
      </c>
      <c r="W636">
        <f>L636</f>
        <v/>
      </c>
      <c r="X636" s="14">
        <f>IF(F636="","",F636)</f>
        <v/>
      </c>
      <c r="Y636" s="14">
        <f>IF(G636="","",G636)</f>
        <v/>
      </c>
      <c r="Z636">
        <f>M636</f>
        <v/>
      </c>
      <c r="AA636">
        <f>N636</f>
        <v/>
      </c>
      <c r="AB636" s="14">
        <f>IF(H636="","",H636)</f>
        <v/>
      </c>
      <c r="AC636">
        <f>O636</f>
        <v/>
      </c>
      <c r="AD636" s="14">
        <f>IF(I636="","",I636)</f>
        <v/>
      </c>
      <c r="AE636">
        <f>P636</f>
        <v/>
      </c>
      <c r="AH636">
        <f>IF(S636&lt;&gt;"",S636,AH635+900)</f>
        <v/>
      </c>
      <c r="AI636">
        <f>IF(T636&lt;&gt;"",T636,AI635)</f>
        <v/>
      </c>
      <c r="AJ636">
        <f>IF(U636&lt;&gt;"",U636,AJ635)</f>
        <v/>
      </c>
      <c r="AK636">
        <f>IF(W636&lt;&gt;"",W636,"")</f>
        <v/>
      </c>
      <c r="AL636" s="14">
        <f>IF(X636&lt;&gt;"",X636,"")</f>
        <v/>
      </c>
      <c r="AM636" s="14">
        <f>IF(Y636&lt;&gt;"",Y636,"")</f>
        <v/>
      </c>
      <c r="AN636" s="14">
        <f>IF(OR(AL636="",AM636=""),"",AL636-AM636)</f>
        <v/>
      </c>
      <c r="AO636">
        <f>IF(AN636="","",IF(AN636&gt;0,"Bullish","Bearish"))</f>
        <v/>
      </c>
      <c r="AP636">
        <f>IF(AO636="",AP635,AO636)</f>
        <v/>
      </c>
      <c r="AQ636" s="14">
        <f>IF(AB636&lt;&gt;"",AB636,"")</f>
        <v/>
      </c>
      <c r="AR636" s="14">
        <f>IF(AD636&lt;&gt;"",AD636,"")</f>
        <v/>
      </c>
      <c r="AS636">
        <f>IF(AS635+1=13,1,AS635+1)</f>
        <v/>
      </c>
      <c r="AT636">
        <f>IFERROR(IF(SLOPE($AQ$614:$AQ$625,$AS$614:$AS$625)&gt;0,MIN(3,ABS(SLOPE($AQ$614:$AQ$625,$AS$614:$AS$625))),IF(SLOPE($AQ$614:$AQ$625,$AS$614:$AS$625)&lt;-0.5,-0.5,0)),0)</f>
        <v/>
      </c>
      <c r="AU636">
        <f>IFERROR(IF(SLOPE($AR$614:$AR$625,$AS$614:$AS$625)&lt;0,MAX(-3,-ABS(SLOPE($AR$614:$AR$625,$AS$614:$AS$625))),IF(SLOPE($AR$614:$AR$625,$AS$614:$AS$625)&gt;0.5,0.5,0)),0)</f>
        <v/>
      </c>
      <c r="AV636">
        <f>($AQ$626+(AT636*(AS636-1)))</f>
        <v/>
      </c>
      <c r="AW636">
        <f>($AR$626+(AU636*(AS636-1)))</f>
        <v/>
      </c>
      <c r="AX636">
        <f>IF(AT636&gt;0,AV636+AT636,AV636)</f>
        <v/>
      </c>
      <c r="AY636">
        <f>IF(AU636&lt;0,AW636+AU636,AW636)</f>
        <v/>
      </c>
      <c r="BA636" s="14">
        <f>IFERROR(AX636-AQ636,"")</f>
        <v/>
      </c>
      <c r="BB636" s="14">
        <f>IFERROR(AY636-AR636,"")</f>
        <v/>
      </c>
      <c r="BD636">
        <f>AH636</f>
        <v/>
      </c>
      <c r="BE636">
        <f>AI636</f>
        <v/>
      </c>
      <c r="BF636">
        <f>AJ636</f>
        <v/>
      </c>
      <c r="BG636" s="14">
        <f>L636</f>
        <v/>
      </c>
      <c r="BH636" s="14">
        <f>IF(X636="","",X636)</f>
        <v/>
      </c>
      <c r="BI636" s="14">
        <f>IF(Y636="","",Y636)</f>
        <v/>
      </c>
      <c r="BJ636">
        <f>Z636</f>
        <v/>
      </c>
      <c r="BK636">
        <f>AA636</f>
        <v/>
      </c>
      <c r="BL636">
        <f>IFERROR(AX636,"")</f>
        <v/>
      </c>
      <c r="BM636">
        <f>IFERROR(AY636,"")</f>
        <v/>
      </c>
    </row>
    <row r="637" ht="14.25" customHeight="1">
      <c r="A637">
        <f>ALGLIB_SSA_XAUUSD!AA637</f>
        <v/>
      </c>
      <c r="B637">
        <f>IF($A637="","",INDEX(ALGLIB_SSA_XAUUSD!$B$2:$B$2401,MATCH($A637,ALGLIB_SSA_XAUUSD!$A$2:$A$2401,1)))</f>
        <v/>
      </c>
      <c r="C637">
        <f>IF($A637="","",INDEX(ALGLIB_SSA_XAUUSD!$C$2:$C$2401,MATCH($A637,ALGLIB_SSA_XAUUSD!$A$2:$A$2401,1)))</f>
        <v/>
      </c>
      <c r="D637" s="14">
        <f>IF($A637="","",INT((ROW()-2)/12)+1)</f>
        <v/>
      </c>
      <c r="E637" s="14">
        <f>IF(AND(E638&lt;&gt;"",D638=D626+1),E626+(E638-E626)*11/12,"")</f>
        <v/>
      </c>
      <c r="F637" s="14">
        <f>IF(AND(F638&lt;&gt;"",D638=D626+1),F626+(F638-F626)*11/12,"")</f>
        <v/>
      </c>
      <c r="G637" s="14">
        <f>IF(AND(G638&lt;&gt;"",D638=D626+1),G626+(G638-G626)*11/12,"")</f>
        <v/>
      </c>
      <c r="H637" s="14">
        <f>IF(AND(H638&lt;&gt;"",D638=D626+1),H626+(H638-H626)*11/12,"")</f>
        <v/>
      </c>
      <c r="I637" s="14">
        <f>IF(AND(L638&lt;&gt;"",D638=D626+1),I626+(I638-I626)*11/12,"")</f>
        <v/>
      </c>
      <c r="J637">
        <f>_xlfn.XLOOKUP($A637,ALGLIB_SSA_XAUUSD!$AA$2:$AA$2401,ALGLIB_SSA_XAUUSD!$P$2:$P$2401,"",0)</f>
        <v/>
      </c>
      <c r="K637">
        <f>_xlfn.XLOOKUP($A637,ALGLIB_SSA_XAUUSD!$AA$2:$AA$2401,ALGLIB_SSA_XAUUSD!$Q$2:$Q$2401,"",0)</f>
        <v/>
      </c>
      <c r="L637">
        <f>_xlfn.XLOOKUP($A637,ALGLIB_SSA_XAUUSD!$AA$2:$AA$2401,ALGLIB_SSA_XAUUSD!$R$2:$R$2401,"",0)</f>
        <v/>
      </c>
      <c r="M637">
        <f>_xlfn.XLOOKUP($A637,ALGLIB_SSA_XAUUSD!$AA$2:$AA$2401,ALGLIB_SSA_XAUUSD!$S$2:$S$2401,"",0)</f>
        <v/>
      </c>
      <c r="N637">
        <f>_xlfn.XLOOKUP($A637,ALGLIB_SSA_XAUUSD!$AA$2:$AA$2401,ALGLIB_SSA_XAUUSD!$T$2:$T$2401,"",0)</f>
        <v/>
      </c>
      <c r="O637">
        <f>_xlfn.XLOOKUP($A637,ALGLIB_SSA_XAUUSD!$AA$2:$AA$2401,ALGLIB_SSA_XAUUSD!$U$2:$U$2401,"",0)</f>
        <v/>
      </c>
      <c r="P637">
        <f>_xlfn.XLOOKUP($A637,ALGLIB_SSA_XAUUSD!$AA$2:$AA$2401,ALGLIB_SSA_XAUUSD!$V$2:$V$2401,"",0)</f>
        <v/>
      </c>
      <c r="S637">
        <f>A637</f>
        <v/>
      </c>
      <c r="T637">
        <f>J637</f>
        <v/>
      </c>
      <c r="U637">
        <f>K637</f>
        <v/>
      </c>
      <c r="V637" s="14">
        <f>IF($A637="","",MOD(ROW()-2,12)+1)</f>
        <v/>
      </c>
      <c r="W637">
        <f>L637</f>
        <v/>
      </c>
      <c r="X637" s="14">
        <f>IF(F637="","",F637)</f>
        <v/>
      </c>
      <c r="Y637" s="14">
        <f>IF(G637="","",G637)</f>
        <v/>
      </c>
      <c r="Z637">
        <f>M637</f>
        <v/>
      </c>
      <c r="AA637">
        <f>N637</f>
        <v/>
      </c>
      <c r="AB637" s="14">
        <f>IF(H637="","",H637)</f>
        <v/>
      </c>
      <c r="AC637">
        <f>O637</f>
        <v/>
      </c>
      <c r="AD637" s="14">
        <f>IF(I637="","",I637)</f>
        <v/>
      </c>
      <c r="AE637">
        <f>P637</f>
        <v/>
      </c>
      <c r="AH637">
        <f>IF(S637&lt;&gt;"",S637,AH636+900)</f>
        <v/>
      </c>
      <c r="AI637">
        <f>IF(T637&lt;&gt;"",T637,AI636)</f>
        <v/>
      </c>
      <c r="AJ637">
        <f>IF(U637&lt;&gt;"",U637,AJ636)</f>
        <v/>
      </c>
      <c r="AK637">
        <f>IF(W637&lt;&gt;"",W637,"")</f>
        <v/>
      </c>
      <c r="AL637" s="14">
        <f>IF(X637&lt;&gt;"",X637,"")</f>
        <v/>
      </c>
      <c r="AM637" s="14">
        <f>IF(Y637&lt;&gt;"",Y637,"")</f>
        <v/>
      </c>
      <c r="AN637" s="14">
        <f>IF(OR(AL637="",AM637=""),"",AL637-AM637)</f>
        <v/>
      </c>
      <c r="AO637">
        <f>IF(AN637="","",IF(AN637&gt;0,"Bullish","Bearish"))</f>
        <v/>
      </c>
      <c r="AP637">
        <f>IF(AO637="",AP636,AO637)</f>
        <v/>
      </c>
      <c r="AQ637" s="14">
        <f>IF(AB637&lt;&gt;"",AB637,"")</f>
        <v/>
      </c>
      <c r="AR637" s="14">
        <f>IF(AD637&lt;&gt;"",AD637,"")</f>
        <v/>
      </c>
      <c r="AS637">
        <f>IF(AS636+1=13,1,AS636+1)</f>
        <v/>
      </c>
      <c r="AT637">
        <f>IFERROR(IF(SLOPE($AQ$614:$AQ$625,$AS$614:$AS$625)&gt;0,MIN(3,ABS(SLOPE($AQ$614:$AQ$625,$AS$614:$AS$625))),IF(SLOPE($AQ$614:$AQ$625,$AS$614:$AS$625)&lt;-0.5,-0.5,0)),0)</f>
        <v/>
      </c>
      <c r="AU637">
        <f>IFERROR(IF(SLOPE($AR$614:$AR$625,$AS$614:$AS$625)&lt;0,MAX(-3,-ABS(SLOPE($AR$614:$AR$625,$AS$614:$AS$625))),IF(SLOPE($AR$614:$AR$625,$AS$614:$AS$625)&gt;0.5,0.5,0)),0)</f>
        <v/>
      </c>
      <c r="AV637">
        <f>($AQ$626+(AT637*(AS637-1)))</f>
        <v/>
      </c>
      <c r="AW637">
        <f>($AR$626+(AU637*(AS637-1)))</f>
        <v/>
      </c>
      <c r="AX637">
        <f>IF(AT637&gt;0,AV637+AT637,AV637)</f>
        <v/>
      </c>
      <c r="AY637">
        <f>IF(AU637&lt;0,AW637+AU637,AW637)</f>
        <v/>
      </c>
      <c r="BA637" s="14">
        <f>IFERROR(AX637-AQ637,"")</f>
        <v/>
      </c>
      <c r="BB637" s="14">
        <f>IFERROR(AY637-AR637,"")</f>
        <v/>
      </c>
      <c r="BD637">
        <f>AH637</f>
        <v/>
      </c>
      <c r="BE637">
        <f>AI637</f>
        <v/>
      </c>
      <c r="BF637">
        <f>AJ637</f>
        <v/>
      </c>
      <c r="BG637" s="14">
        <f>L637</f>
        <v/>
      </c>
      <c r="BH637" s="14">
        <f>IF(X637="","",X637)</f>
        <v/>
      </c>
      <c r="BI637" s="14">
        <f>IF(Y637="","",Y637)</f>
        <v/>
      </c>
      <c r="BJ637">
        <f>Z637</f>
        <v/>
      </c>
      <c r="BK637">
        <f>AA637</f>
        <v/>
      </c>
      <c r="BL637">
        <f>IFERROR(AX637,"")</f>
        <v/>
      </c>
      <c r="BM637">
        <f>IFERROR(AY637,"")</f>
        <v/>
      </c>
    </row>
    <row r="638" ht="14.25" customHeight="1">
      <c r="A638">
        <f>ALGLIB_SSA_XAUUSD!AA638</f>
        <v/>
      </c>
      <c r="B638">
        <f>IF($A638="","",INDEX(ALGLIB_SSA_XAUUSD!$B$2:$B$2401,MATCH($A638,ALGLIB_SSA_XAUUSD!$A$2:$A$2401,1)))</f>
        <v/>
      </c>
      <c r="C638">
        <f>IF($A638="","",INDEX(ALGLIB_SSA_XAUUSD!$C$2:$C$2401,MATCH($A638,ALGLIB_SSA_XAUUSD!$A$2:$A$2401,1)))</f>
        <v/>
      </c>
      <c r="D638" s="14">
        <f>IF($A638="","",INT((ROW()-2)/12)+1)</f>
        <v/>
      </c>
      <c r="E638" s="14">
        <f>IF($A638="","",INDEX(ALGLIB_SSA_XAUUSD!$D$2:$D$2401,MATCH($A638,ALGLIB_SSA_XAUUSD!$A$2:$A$2401,1)))</f>
        <v/>
      </c>
      <c r="F638" s="14">
        <f>IF($A638="","",INDEX(ALGLIB_SSA_XAUUSD!$E$2:$E$2401,MATCH($A638,ALGLIB_SSA_XAUUSD!$A$2:$A$2401,1)))</f>
        <v/>
      </c>
      <c r="G638" s="14">
        <f>IF($A638="","",INDEX(ALGLIB_SSA_XAUUSD!$F$2:$F$2401,MATCH($A638,ALGLIB_SSA_XAUUSD!$A$2:$A$2401,1)))</f>
        <v/>
      </c>
      <c r="H638" s="14">
        <f>IF($A638="","",INDEX(ALGLIB_SSA_XAUUSD!$G$2:$G$2401,MATCH($A638,ALGLIB_SSA_XAUUSD!$A$2:$A$2401,1)))</f>
        <v/>
      </c>
      <c r="I638" s="14">
        <f>IF($A638="","",INDEX(ALGLIB_SSA_XAUUSD!$H$2:$H$2401,MATCH($A638,ALGLIB_SSA_XAUUSD!$A$2:$A$2401,1)))</f>
        <v/>
      </c>
      <c r="J638">
        <f>_xlfn.XLOOKUP($A638,ALGLIB_SSA_XAUUSD!$AA$2:$AA$2401,ALGLIB_SSA_XAUUSD!$P$2:$P$2401,"",0)</f>
        <v/>
      </c>
      <c r="K638">
        <f>_xlfn.XLOOKUP($A638,ALGLIB_SSA_XAUUSD!$AA$2:$AA$2401,ALGLIB_SSA_XAUUSD!$Q$2:$Q$2401,"",0)</f>
        <v/>
      </c>
      <c r="L638">
        <f>_xlfn.XLOOKUP($A638,ALGLIB_SSA_XAUUSD!$AA$2:$AA$2401,ALGLIB_SSA_XAUUSD!$R$2:$R$2401,"",0)</f>
        <v/>
      </c>
      <c r="M638">
        <f>_xlfn.XLOOKUP($A638,ALGLIB_SSA_XAUUSD!$AA$2:$AA$2401,ALGLIB_SSA_XAUUSD!$S$2:$S$2401,"",0)</f>
        <v/>
      </c>
      <c r="N638">
        <f>_xlfn.XLOOKUP($A638,ALGLIB_SSA_XAUUSD!$AA$2:$AA$2401,ALGLIB_SSA_XAUUSD!$T$2:$T$2401,"",0)</f>
        <v/>
      </c>
      <c r="O638">
        <f>_xlfn.XLOOKUP($A638,ALGLIB_SSA_XAUUSD!$AA$2:$AA$2401,ALGLIB_SSA_XAUUSD!$U$2:$U$2401,"",0)</f>
        <v/>
      </c>
      <c r="P638">
        <f>_xlfn.XLOOKUP($A638,ALGLIB_SSA_XAUUSD!$AA$2:$AA$2401,ALGLIB_SSA_XAUUSD!$V$2:$V$2401,"",0)</f>
        <v/>
      </c>
      <c r="S638">
        <f>A638</f>
        <v/>
      </c>
      <c r="T638">
        <f>J638</f>
        <v/>
      </c>
      <c r="U638">
        <f>K638</f>
        <v/>
      </c>
      <c r="V638" s="14">
        <f>IF($A638="","",MOD(ROW()-2,12)+1)</f>
        <v/>
      </c>
      <c r="W638">
        <f>L638</f>
        <v/>
      </c>
      <c r="X638" s="14">
        <f>IF(F638="","",F638)</f>
        <v/>
      </c>
      <c r="Y638" s="14">
        <f>IF(G638="","",G638)</f>
        <v/>
      </c>
      <c r="Z638">
        <f>M638</f>
        <v/>
      </c>
      <c r="AA638">
        <f>N638</f>
        <v/>
      </c>
      <c r="AB638" s="14">
        <f>IF(H638="","",H638)</f>
        <v/>
      </c>
      <c r="AC638">
        <f>O638</f>
        <v/>
      </c>
      <c r="AD638" s="14">
        <f>IF(I638="","",I638)</f>
        <v/>
      </c>
      <c r="AE638">
        <f>P638</f>
        <v/>
      </c>
      <c r="AH638">
        <f>IF(S638&lt;&gt;"",S638,AH637+900)</f>
        <v/>
      </c>
      <c r="AI638">
        <f>IF(T638&lt;&gt;"",T638,AI637)</f>
        <v/>
      </c>
      <c r="AJ638">
        <f>IF(U638&lt;&gt;"",U638,AJ637)</f>
        <v/>
      </c>
      <c r="AK638">
        <f>IF(W638&lt;&gt;"",W638,"")</f>
        <v/>
      </c>
      <c r="AL638" s="14">
        <f>IF(X638&lt;&gt;"",X638,"")</f>
        <v/>
      </c>
      <c r="AM638" s="14">
        <f>IF(Y638&lt;&gt;"",Y638,"")</f>
        <v/>
      </c>
      <c r="AN638" s="14">
        <f>IF(OR(AL638="",AM638=""),"",AL638-AM638)</f>
        <v/>
      </c>
      <c r="AO638">
        <f>IF(AN638="","",IF(AN638&gt;0,"Bullish","Bearish"))</f>
        <v/>
      </c>
      <c r="AP638">
        <f>IF(AO638="",AP637,AO638)</f>
        <v/>
      </c>
      <c r="AQ638" s="14">
        <f>IF(AB638&lt;&gt;"",AB638,"")</f>
        <v/>
      </c>
      <c r="AR638" s="14">
        <f>IF(AD638&lt;&gt;"",AD638,"")</f>
        <v/>
      </c>
      <c r="AS638">
        <f>IF(AS637+1=13,1,AS637+1)</f>
        <v/>
      </c>
      <c r="AT638">
        <f>IFERROR(IF(SLOPE($AQ$626:$AQ$637,$AS$626:$AS$637)&gt;0,MIN(3,ABS(SLOPE($AQ$626:$AQ$637,$AS$626:$AS$637))),IF(SLOPE($AQ$626:$AQ$637,$AS$626:$AS$637)&lt;-0.5,-0.5,0)),0)</f>
        <v/>
      </c>
      <c r="AU638">
        <f>IFERROR(IF(SLOPE($AR$626:$AR$637,$AS$626:$AS$637)&lt;0,MAX(-3,-ABS(SLOPE($AR$626:$AR$637,$AS$626:$AS$637))),IF(SLOPE($AR$626:$AR$637,$AS$626:$AS$637)&gt;0.5,0.5,0)),0)</f>
        <v/>
      </c>
      <c r="AV638">
        <f>($AQ$638+(AT638*(AS638-1)))</f>
        <v/>
      </c>
      <c r="AW638">
        <f>($AR$638+(AU638*(AS638-1)))</f>
        <v/>
      </c>
      <c r="AX638">
        <f>IF(AT638&gt;0,AV638+AT638,AV638)</f>
        <v/>
      </c>
      <c r="AY638">
        <f>IF(AU638&lt;0,AW638+AU638,AW638)</f>
        <v/>
      </c>
      <c r="BA638" s="14">
        <f>IFERROR(AX638-AQ638,"")</f>
        <v/>
      </c>
      <c r="BB638" s="14">
        <f>IFERROR(AY638-AR638,"")</f>
        <v/>
      </c>
      <c r="BD638">
        <f>AH638</f>
        <v/>
      </c>
      <c r="BE638">
        <f>AI638</f>
        <v/>
      </c>
      <c r="BF638">
        <f>AJ638</f>
        <v/>
      </c>
      <c r="BG638" s="14">
        <f>L638</f>
        <v/>
      </c>
      <c r="BH638" s="14">
        <f>IF(X638="","",X638)</f>
        <v/>
      </c>
      <c r="BI638" s="14">
        <f>IF(Y638="","",Y638)</f>
        <v/>
      </c>
      <c r="BJ638">
        <f>Z638</f>
        <v/>
      </c>
      <c r="BK638">
        <f>AA638</f>
        <v/>
      </c>
      <c r="BL638">
        <f>IFERROR(AX638,"")</f>
        <v/>
      </c>
      <c r="BM638">
        <f>IFERROR(AY638,"")</f>
        <v/>
      </c>
    </row>
    <row r="639" ht="14.25" customHeight="1">
      <c r="A639">
        <f>ALGLIB_SSA_XAUUSD!AA639</f>
        <v/>
      </c>
      <c r="B639">
        <f>IF($A639="","",INDEX(ALGLIB_SSA_XAUUSD!$B$2:$B$2401,MATCH($A639,ALGLIB_SSA_XAUUSD!$A$2:$A$2401,1)))</f>
        <v/>
      </c>
      <c r="C639">
        <f>IF($A639="","",INDEX(ALGLIB_SSA_XAUUSD!$C$2:$C$2401,MATCH($A639,ALGLIB_SSA_XAUUSD!$A$2:$A$2401,1)))</f>
        <v/>
      </c>
      <c r="D639" s="14">
        <f>IF($A639="","",INT((ROW()-2)/12)+1)</f>
        <v/>
      </c>
      <c r="E639" s="14">
        <f>IF(AND(E650&lt;&gt;"",D650=D638+1),E638+(E650-E638)*1/12,"")</f>
        <v/>
      </c>
      <c r="F639" s="14">
        <f>IF(AND(F650&lt;&gt;"",D650=D638+1),F638+(F650-F638)*1/12,"")</f>
        <v/>
      </c>
      <c r="G639" s="14">
        <f>IF(AND(G650&lt;&gt;"",D650=D638+1),G638+(G650-G638)*1/12,"")</f>
        <v/>
      </c>
      <c r="H639" s="14">
        <f>IF(AND(H650&lt;&gt;"",D650=D638+1),H638+(H650-H638)*1/12,"")</f>
        <v/>
      </c>
      <c r="I639" s="14">
        <f>IF(AND(L650&lt;&gt;"",D650=D638+1),I638+(I650-I638)*1/12,"")</f>
        <v/>
      </c>
      <c r="J639">
        <f>_xlfn.XLOOKUP($A639,ALGLIB_SSA_XAUUSD!$AA$2:$AA$2401,ALGLIB_SSA_XAUUSD!$P$2:$P$2401,"",0)</f>
        <v/>
      </c>
      <c r="K639">
        <f>_xlfn.XLOOKUP($A639,ALGLIB_SSA_XAUUSD!$AA$2:$AA$2401,ALGLIB_SSA_XAUUSD!$Q$2:$Q$2401,"",0)</f>
        <v/>
      </c>
      <c r="L639">
        <f>_xlfn.XLOOKUP($A639,ALGLIB_SSA_XAUUSD!$AA$2:$AA$2401,ALGLIB_SSA_XAUUSD!$R$2:$R$2401,"",0)</f>
        <v/>
      </c>
      <c r="M639">
        <f>_xlfn.XLOOKUP($A639,ALGLIB_SSA_XAUUSD!$AA$2:$AA$2401,ALGLIB_SSA_XAUUSD!$S$2:$S$2401,"",0)</f>
        <v/>
      </c>
      <c r="N639">
        <f>_xlfn.XLOOKUP($A639,ALGLIB_SSA_XAUUSD!$AA$2:$AA$2401,ALGLIB_SSA_XAUUSD!$T$2:$T$2401,"",0)</f>
        <v/>
      </c>
      <c r="O639">
        <f>_xlfn.XLOOKUP($A639,ALGLIB_SSA_XAUUSD!$AA$2:$AA$2401,ALGLIB_SSA_XAUUSD!$U$2:$U$2401,"",0)</f>
        <v/>
      </c>
      <c r="P639">
        <f>_xlfn.XLOOKUP($A639,ALGLIB_SSA_XAUUSD!$AA$2:$AA$2401,ALGLIB_SSA_XAUUSD!$V$2:$V$2401,"",0)</f>
        <v/>
      </c>
      <c r="S639">
        <f>A639</f>
        <v/>
      </c>
      <c r="T639">
        <f>J639</f>
        <v/>
      </c>
      <c r="U639">
        <f>K639</f>
        <v/>
      </c>
      <c r="V639" s="14">
        <f>IF($A639="","",MOD(ROW()-2,12)+1)</f>
        <v/>
      </c>
      <c r="W639">
        <f>L639</f>
        <v/>
      </c>
      <c r="X639" s="14">
        <f>IF(F639="","",F639)</f>
        <v/>
      </c>
      <c r="Y639" s="14">
        <f>IF(G639="","",G639)</f>
        <v/>
      </c>
      <c r="Z639">
        <f>M639</f>
        <v/>
      </c>
      <c r="AA639">
        <f>N639</f>
        <v/>
      </c>
      <c r="AB639" s="14">
        <f>IF(H639="","",H639)</f>
        <v/>
      </c>
      <c r="AC639">
        <f>O639</f>
        <v/>
      </c>
      <c r="AD639" s="14">
        <f>IF(I639="","",I639)</f>
        <v/>
      </c>
      <c r="AE639">
        <f>P639</f>
        <v/>
      </c>
      <c r="AH639">
        <f>IF(S639&lt;&gt;"",S639,AH638+900)</f>
        <v/>
      </c>
      <c r="AI639">
        <f>IF(T639&lt;&gt;"",T639,AI638)</f>
        <v/>
      </c>
      <c r="AJ639">
        <f>IF(U639&lt;&gt;"",U639,AJ638)</f>
        <v/>
      </c>
      <c r="AK639">
        <f>IF(W639&lt;&gt;"",W639,"")</f>
        <v/>
      </c>
      <c r="AL639" s="14">
        <f>IF(X639&lt;&gt;"",X639,"")</f>
        <v/>
      </c>
      <c r="AM639" s="14">
        <f>IF(Y639&lt;&gt;"",Y639,"")</f>
        <v/>
      </c>
      <c r="AN639" s="14">
        <f>IF(OR(AL639="",AM639=""),"",AL639-AM639)</f>
        <v/>
      </c>
      <c r="AO639">
        <f>IF(AN639="","",IF(AN639&gt;0,"Bullish","Bearish"))</f>
        <v/>
      </c>
      <c r="AP639">
        <f>IF(AO639="",AP638,AO639)</f>
        <v/>
      </c>
      <c r="AQ639" s="14">
        <f>IF(AB639&lt;&gt;"",AB639,"")</f>
        <v/>
      </c>
      <c r="AR639" s="14">
        <f>IF(AD639&lt;&gt;"",AD639,"")</f>
        <v/>
      </c>
      <c r="AS639">
        <f>IF(AS638+1=13,1,AS638+1)</f>
        <v/>
      </c>
      <c r="AT639">
        <f>IFERROR(IF(SLOPE($AQ$626:$AQ$637,$AS$626:$AS$637)&gt;0,MIN(3,ABS(SLOPE($AQ$626:$AQ$637,$AS$626:$AS$637))),IF(SLOPE($AQ$626:$AQ$637,$AS$626:$AS$637)&lt;-0.5,-0.5,0)),0)</f>
        <v/>
      </c>
      <c r="AU639">
        <f>IFERROR(IF(SLOPE($AR$626:$AR$637,$AS$626:$AS$637)&lt;0,MAX(-3,-ABS(SLOPE($AR$626:$AR$637,$AS$626:$AS$637))),IF(SLOPE($AR$626:$AR$637,$AS$626:$AS$637)&gt;0.5,0.5,0)),0)</f>
        <v/>
      </c>
      <c r="AV639">
        <f>($AQ$638+(AT639*(AS639-1)))</f>
        <v/>
      </c>
      <c r="AW639">
        <f>($AR$638+(AU639*(AS639-1)))</f>
        <v/>
      </c>
      <c r="AX639">
        <f>IF(AT639&gt;0,AV639+AT639,AV639)</f>
        <v/>
      </c>
      <c r="AY639">
        <f>IF(AU639&lt;0,AW639+AU639,AW639)</f>
        <v/>
      </c>
      <c r="BA639" s="14">
        <f>IFERROR(AX639-AQ639,"")</f>
        <v/>
      </c>
      <c r="BB639" s="14">
        <f>IFERROR(AY639-AR639,"")</f>
        <v/>
      </c>
      <c r="BD639">
        <f>AH639</f>
        <v/>
      </c>
      <c r="BE639">
        <f>AI639</f>
        <v/>
      </c>
      <c r="BF639">
        <f>AJ639</f>
        <v/>
      </c>
      <c r="BG639" s="14">
        <f>L639</f>
        <v/>
      </c>
      <c r="BH639" s="14">
        <f>IF(X639="","",X639)</f>
        <v/>
      </c>
      <c r="BI639" s="14">
        <f>IF(Y639="","",Y639)</f>
        <v/>
      </c>
      <c r="BJ639">
        <f>Z639</f>
        <v/>
      </c>
      <c r="BK639">
        <f>AA639</f>
        <v/>
      </c>
      <c r="BL639">
        <f>IFERROR(AX639,"")</f>
        <v/>
      </c>
      <c r="BM639">
        <f>IFERROR(AY639,"")</f>
        <v/>
      </c>
    </row>
    <row r="640" ht="14.25" customHeight="1">
      <c r="A640">
        <f>ALGLIB_SSA_XAUUSD!AA640</f>
        <v/>
      </c>
      <c r="B640">
        <f>IF($A640="","",INDEX(ALGLIB_SSA_XAUUSD!$B$2:$B$2401,MATCH($A640,ALGLIB_SSA_XAUUSD!$A$2:$A$2401,1)))</f>
        <v/>
      </c>
      <c r="C640">
        <f>IF($A640="","",INDEX(ALGLIB_SSA_XAUUSD!$C$2:$C$2401,MATCH($A640,ALGLIB_SSA_XAUUSD!$A$2:$A$2401,1)))</f>
        <v/>
      </c>
      <c r="D640" s="14">
        <f>IF($A640="","",INT((ROW()-2)/12)+1)</f>
        <v/>
      </c>
      <c r="E640" s="14">
        <f>IF(AND(E650&lt;&gt;"",D650=D638+1),E638+(E650-E638)*2/12,"")</f>
        <v/>
      </c>
      <c r="F640" s="14">
        <f>IF(AND(F650&lt;&gt;"",D650=D638+1),F638+(F650-F638)*2/12,"")</f>
        <v/>
      </c>
      <c r="G640" s="14">
        <f>IF(AND(G650&lt;&gt;"",D650=D638+1),G638+(G650-G638)*2/12,"")</f>
        <v/>
      </c>
      <c r="H640" s="14">
        <f>IF(AND(H650&lt;&gt;"",D650=D638+1),H638+(H650-H638)*2/12,"")</f>
        <v/>
      </c>
      <c r="I640" s="14">
        <f>IF(AND(L650&lt;&gt;"",D650=D638+1),I638+(I650-I638)*2/12,"")</f>
        <v/>
      </c>
      <c r="J640">
        <f>_xlfn.XLOOKUP($A640,ALGLIB_SSA_XAUUSD!$AA$2:$AA$2401,ALGLIB_SSA_XAUUSD!$P$2:$P$2401,"",0)</f>
        <v/>
      </c>
      <c r="K640">
        <f>_xlfn.XLOOKUP($A640,ALGLIB_SSA_XAUUSD!$AA$2:$AA$2401,ALGLIB_SSA_XAUUSD!$Q$2:$Q$2401,"",0)</f>
        <v/>
      </c>
      <c r="L640">
        <f>_xlfn.XLOOKUP($A640,ALGLIB_SSA_XAUUSD!$AA$2:$AA$2401,ALGLIB_SSA_XAUUSD!$R$2:$R$2401,"",0)</f>
        <v/>
      </c>
      <c r="M640">
        <f>_xlfn.XLOOKUP($A640,ALGLIB_SSA_XAUUSD!$AA$2:$AA$2401,ALGLIB_SSA_XAUUSD!$S$2:$S$2401,"",0)</f>
        <v/>
      </c>
      <c r="N640">
        <f>_xlfn.XLOOKUP($A640,ALGLIB_SSA_XAUUSD!$AA$2:$AA$2401,ALGLIB_SSA_XAUUSD!$T$2:$T$2401,"",0)</f>
        <v/>
      </c>
      <c r="O640">
        <f>_xlfn.XLOOKUP($A640,ALGLIB_SSA_XAUUSD!$AA$2:$AA$2401,ALGLIB_SSA_XAUUSD!$U$2:$U$2401,"",0)</f>
        <v/>
      </c>
      <c r="P640">
        <f>_xlfn.XLOOKUP($A640,ALGLIB_SSA_XAUUSD!$AA$2:$AA$2401,ALGLIB_SSA_XAUUSD!$V$2:$V$2401,"",0)</f>
        <v/>
      </c>
      <c r="S640">
        <f>A640</f>
        <v/>
      </c>
      <c r="T640">
        <f>J640</f>
        <v/>
      </c>
      <c r="U640">
        <f>K640</f>
        <v/>
      </c>
      <c r="V640" s="14">
        <f>IF($A640="","",MOD(ROW()-2,12)+1)</f>
        <v/>
      </c>
      <c r="W640">
        <f>L640</f>
        <v/>
      </c>
      <c r="X640" s="14">
        <f>IF(F640="","",F640)</f>
        <v/>
      </c>
      <c r="Y640" s="14">
        <f>IF(G640="","",G640)</f>
        <v/>
      </c>
      <c r="Z640">
        <f>M640</f>
        <v/>
      </c>
      <c r="AA640">
        <f>N640</f>
        <v/>
      </c>
      <c r="AB640" s="14">
        <f>IF(H640="","",H640)</f>
        <v/>
      </c>
      <c r="AC640">
        <f>O640</f>
        <v/>
      </c>
      <c r="AD640" s="14">
        <f>IF(I640="","",I640)</f>
        <v/>
      </c>
      <c r="AE640">
        <f>P640</f>
        <v/>
      </c>
      <c r="AH640">
        <f>IF(S640&lt;&gt;"",S640,AH639+900)</f>
        <v/>
      </c>
      <c r="AI640">
        <f>IF(T640&lt;&gt;"",T640,AI639)</f>
        <v/>
      </c>
      <c r="AJ640">
        <f>IF(U640&lt;&gt;"",U640,AJ639)</f>
        <v/>
      </c>
      <c r="AK640">
        <f>IF(W640&lt;&gt;"",W640,"")</f>
        <v/>
      </c>
      <c r="AL640" s="14">
        <f>IF(X640&lt;&gt;"",X640,"")</f>
        <v/>
      </c>
      <c r="AM640" s="14">
        <f>IF(Y640&lt;&gt;"",Y640,"")</f>
        <v/>
      </c>
      <c r="AN640" s="14">
        <f>IF(OR(AL640="",AM640=""),"",AL640-AM640)</f>
        <v/>
      </c>
      <c r="AO640">
        <f>IF(AN640="","",IF(AN640&gt;0,"Bullish","Bearish"))</f>
        <v/>
      </c>
      <c r="AP640">
        <f>IF(AO640="",AP639,AO640)</f>
        <v/>
      </c>
      <c r="AQ640" s="14">
        <f>IF(AB640&lt;&gt;"",AB640,"")</f>
        <v/>
      </c>
      <c r="AR640" s="14">
        <f>IF(AD640&lt;&gt;"",AD640,"")</f>
        <v/>
      </c>
      <c r="AS640">
        <f>IF(AS639+1=13,1,AS639+1)</f>
        <v/>
      </c>
      <c r="AT640">
        <f>IFERROR(IF(SLOPE($AQ$626:$AQ$637,$AS$626:$AS$637)&gt;0,MIN(3,ABS(SLOPE($AQ$626:$AQ$637,$AS$626:$AS$637))),IF(SLOPE($AQ$626:$AQ$637,$AS$626:$AS$637)&lt;-0.5,-0.5,0)),0)</f>
        <v/>
      </c>
      <c r="AU640">
        <f>IFERROR(IF(SLOPE($AR$626:$AR$637,$AS$626:$AS$637)&lt;0,MAX(-3,-ABS(SLOPE($AR$626:$AR$637,$AS$626:$AS$637))),IF(SLOPE($AR$626:$AR$637,$AS$626:$AS$637)&gt;0.5,0.5,0)),0)</f>
        <v/>
      </c>
      <c r="AV640">
        <f>($AQ$638+(AT640*(AS640-1)))</f>
        <v/>
      </c>
      <c r="AW640">
        <f>($AR$638+(AU640*(AS640-1)))</f>
        <v/>
      </c>
      <c r="AX640">
        <f>IF(AT640&gt;0,AV640+AT640,AV640)</f>
        <v/>
      </c>
      <c r="AY640">
        <f>IF(AU640&lt;0,AW640+AU640,AW640)</f>
        <v/>
      </c>
      <c r="BA640" s="14">
        <f>IFERROR(AX640-AQ640,"")</f>
        <v/>
      </c>
      <c r="BB640" s="14">
        <f>IFERROR(AY640-AR640,"")</f>
        <v/>
      </c>
      <c r="BD640">
        <f>AH640</f>
        <v/>
      </c>
      <c r="BE640">
        <f>AI640</f>
        <v/>
      </c>
      <c r="BF640">
        <f>AJ640</f>
        <v/>
      </c>
      <c r="BG640" s="14">
        <f>L640</f>
        <v/>
      </c>
      <c r="BH640" s="14">
        <f>IF(X640="","",X640)</f>
        <v/>
      </c>
      <c r="BI640" s="14">
        <f>IF(Y640="","",Y640)</f>
        <v/>
      </c>
      <c r="BJ640">
        <f>Z640</f>
        <v/>
      </c>
      <c r="BK640">
        <f>AA640</f>
        <v/>
      </c>
      <c r="BL640">
        <f>IFERROR(AX640,"")</f>
        <v/>
      </c>
      <c r="BM640">
        <f>IFERROR(AY640,"")</f>
        <v/>
      </c>
    </row>
    <row r="641" ht="14.25" customHeight="1">
      <c r="A641">
        <f>ALGLIB_SSA_XAUUSD!AA641</f>
        <v/>
      </c>
      <c r="B641">
        <f>IF($A641="","",INDEX(ALGLIB_SSA_XAUUSD!$B$2:$B$2401,MATCH($A641,ALGLIB_SSA_XAUUSD!$A$2:$A$2401,1)))</f>
        <v/>
      </c>
      <c r="C641">
        <f>IF($A641="","",INDEX(ALGLIB_SSA_XAUUSD!$C$2:$C$2401,MATCH($A641,ALGLIB_SSA_XAUUSD!$A$2:$A$2401,1)))</f>
        <v/>
      </c>
      <c r="D641" s="14">
        <f>IF($A641="","",INT((ROW()-2)/12)+1)</f>
        <v/>
      </c>
      <c r="E641" s="14">
        <f>IF(AND(E650&lt;&gt;"",D650=D638+1),E638+(E650-E638)*3/12,"")</f>
        <v/>
      </c>
      <c r="F641" s="14">
        <f>IF(AND(F650&lt;&gt;"",D650=D638+1),F638+(F650-F638)*3/12,"")</f>
        <v/>
      </c>
      <c r="G641" s="14">
        <f>IF(AND(G650&lt;&gt;"",D650=D638+1),G638+(G650-G638)*3/12,"")</f>
        <v/>
      </c>
      <c r="H641" s="14">
        <f>IF(AND(H650&lt;&gt;"",D650=D638+1),H638+(H650-H638)*3/12,"")</f>
        <v/>
      </c>
      <c r="I641" s="14">
        <f>IF(AND(L650&lt;&gt;"",D650=D638+1),I638+(I650-I638)*3/12,"")</f>
        <v/>
      </c>
      <c r="J641">
        <f>_xlfn.XLOOKUP($A641,ALGLIB_SSA_XAUUSD!$AA$2:$AA$2401,ALGLIB_SSA_XAUUSD!$P$2:$P$2401,"",0)</f>
        <v/>
      </c>
      <c r="K641">
        <f>_xlfn.XLOOKUP($A641,ALGLIB_SSA_XAUUSD!$AA$2:$AA$2401,ALGLIB_SSA_XAUUSD!$Q$2:$Q$2401,"",0)</f>
        <v/>
      </c>
      <c r="L641">
        <f>_xlfn.XLOOKUP($A641,ALGLIB_SSA_XAUUSD!$AA$2:$AA$2401,ALGLIB_SSA_XAUUSD!$R$2:$R$2401,"",0)</f>
        <v/>
      </c>
      <c r="M641">
        <f>_xlfn.XLOOKUP($A641,ALGLIB_SSA_XAUUSD!$AA$2:$AA$2401,ALGLIB_SSA_XAUUSD!$S$2:$S$2401,"",0)</f>
        <v/>
      </c>
      <c r="N641">
        <f>_xlfn.XLOOKUP($A641,ALGLIB_SSA_XAUUSD!$AA$2:$AA$2401,ALGLIB_SSA_XAUUSD!$T$2:$T$2401,"",0)</f>
        <v/>
      </c>
      <c r="O641">
        <f>_xlfn.XLOOKUP($A641,ALGLIB_SSA_XAUUSD!$AA$2:$AA$2401,ALGLIB_SSA_XAUUSD!$U$2:$U$2401,"",0)</f>
        <v/>
      </c>
      <c r="P641">
        <f>_xlfn.XLOOKUP($A641,ALGLIB_SSA_XAUUSD!$AA$2:$AA$2401,ALGLIB_SSA_XAUUSD!$V$2:$V$2401,"",0)</f>
        <v/>
      </c>
      <c r="S641">
        <f>A641</f>
        <v/>
      </c>
      <c r="T641">
        <f>J641</f>
        <v/>
      </c>
      <c r="U641">
        <f>K641</f>
        <v/>
      </c>
      <c r="V641" s="14">
        <f>IF($A641="","",MOD(ROW()-2,12)+1)</f>
        <v/>
      </c>
      <c r="W641">
        <f>L641</f>
        <v/>
      </c>
      <c r="X641" s="14">
        <f>IF(F641="","",F641)</f>
        <v/>
      </c>
      <c r="Y641" s="14">
        <f>IF(G641="","",G641)</f>
        <v/>
      </c>
      <c r="Z641">
        <f>M641</f>
        <v/>
      </c>
      <c r="AA641">
        <f>N641</f>
        <v/>
      </c>
      <c r="AB641" s="14">
        <f>IF(H641="","",H641)</f>
        <v/>
      </c>
      <c r="AC641">
        <f>O641</f>
        <v/>
      </c>
      <c r="AD641" s="14">
        <f>IF(I641="","",I641)</f>
        <v/>
      </c>
      <c r="AE641">
        <f>P641</f>
        <v/>
      </c>
      <c r="AH641">
        <f>IF(S641&lt;&gt;"",S641,AH640+900)</f>
        <v/>
      </c>
      <c r="AI641">
        <f>IF(T641&lt;&gt;"",T641,AI640)</f>
        <v/>
      </c>
      <c r="AJ641">
        <f>IF(U641&lt;&gt;"",U641,AJ640)</f>
        <v/>
      </c>
      <c r="AK641">
        <f>IF(W641&lt;&gt;"",W641,"")</f>
        <v/>
      </c>
      <c r="AL641" s="14">
        <f>IF(X641&lt;&gt;"",X641,"")</f>
        <v/>
      </c>
      <c r="AM641" s="14">
        <f>IF(Y641&lt;&gt;"",Y641,"")</f>
        <v/>
      </c>
      <c r="AN641" s="14">
        <f>IF(OR(AL641="",AM641=""),"",AL641-AM641)</f>
        <v/>
      </c>
      <c r="AO641">
        <f>IF(AN641="","",IF(AN641&gt;0,"Bullish","Bearish"))</f>
        <v/>
      </c>
      <c r="AP641">
        <f>IF(AO641="",AP640,AO641)</f>
        <v/>
      </c>
      <c r="AQ641" s="14">
        <f>IF(AB641&lt;&gt;"",AB641,"")</f>
        <v/>
      </c>
      <c r="AR641" s="14">
        <f>IF(AD641&lt;&gt;"",AD641,"")</f>
        <v/>
      </c>
      <c r="AS641">
        <f>IF(AS640+1=13,1,AS640+1)</f>
        <v/>
      </c>
      <c r="AT641">
        <f>IFERROR(IF(SLOPE($AQ$626:$AQ$637,$AS$626:$AS$637)&gt;0,MIN(3,ABS(SLOPE($AQ$626:$AQ$637,$AS$626:$AS$637))),IF(SLOPE($AQ$626:$AQ$637,$AS$626:$AS$637)&lt;-0.5,-0.5,0)),0)</f>
        <v/>
      </c>
      <c r="AU641">
        <f>IFERROR(IF(SLOPE($AR$626:$AR$637,$AS$626:$AS$637)&lt;0,MAX(-3,-ABS(SLOPE($AR$626:$AR$637,$AS$626:$AS$637))),IF(SLOPE($AR$626:$AR$637,$AS$626:$AS$637)&gt;0.5,0.5,0)),0)</f>
        <v/>
      </c>
      <c r="AV641">
        <f>($AQ$638+(AT641*(AS641-1)))</f>
        <v/>
      </c>
      <c r="AW641">
        <f>($AR$638+(AU641*(AS641-1)))</f>
        <v/>
      </c>
      <c r="AX641">
        <f>IF(AT641&gt;0,AV641+AT641,AV641)</f>
        <v/>
      </c>
      <c r="AY641">
        <f>IF(AU641&lt;0,AW641+AU641,AW641)</f>
        <v/>
      </c>
      <c r="BA641" s="14">
        <f>IFERROR(AX641-AQ641,"")</f>
        <v/>
      </c>
      <c r="BB641" s="14">
        <f>IFERROR(AY641-AR641,"")</f>
        <v/>
      </c>
      <c r="BD641">
        <f>AH641</f>
        <v/>
      </c>
      <c r="BE641">
        <f>AI641</f>
        <v/>
      </c>
      <c r="BF641">
        <f>AJ641</f>
        <v/>
      </c>
      <c r="BG641" s="14">
        <f>L641</f>
        <v/>
      </c>
      <c r="BH641" s="14">
        <f>IF(X641="","",X641)</f>
        <v/>
      </c>
      <c r="BI641" s="14">
        <f>IF(Y641="","",Y641)</f>
        <v/>
      </c>
      <c r="BJ641">
        <f>Z641</f>
        <v/>
      </c>
      <c r="BK641">
        <f>AA641</f>
        <v/>
      </c>
      <c r="BL641">
        <f>IFERROR(AX641,"")</f>
        <v/>
      </c>
      <c r="BM641">
        <f>IFERROR(AY641,"")</f>
        <v/>
      </c>
    </row>
    <row r="642" ht="14.25" customHeight="1">
      <c r="A642">
        <f>ALGLIB_SSA_XAUUSD!AA642</f>
        <v/>
      </c>
      <c r="B642">
        <f>IF($A642="","",INDEX(ALGLIB_SSA_XAUUSD!$B$2:$B$2401,MATCH($A642,ALGLIB_SSA_XAUUSD!$A$2:$A$2401,1)))</f>
        <v/>
      </c>
      <c r="C642">
        <f>IF($A642="","",INDEX(ALGLIB_SSA_XAUUSD!$C$2:$C$2401,MATCH($A642,ALGLIB_SSA_XAUUSD!$A$2:$A$2401,1)))</f>
        <v/>
      </c>
      <c r="D642" s="14">
        <f>IF($A642="","",INT((ROW()-2)/12)+1)</f>
        <v/>
      </c>
      <c r="E642" s="14">
        <f>IF(AND(E650&lt;&gt;"",D650=D638+1),E638+(E650-E638)*4/12,"")</f>
        <v/>
      </c>
      <c r="F642" s="14">
        <f>IF(AND(F650&lt;&gt;"",D650=D638+1),F638+(F650-F638)*4/12,"")</f>
        <v/>
      </c>
      <c r="G642" s="14">
        <f>IF(AND(G650&lt;&gt;"",D650=D638+1),G638+(G650-G638)*4/12,"")</f>
        <v/>
      </c>
      <c r="H642" s="14">
        <f>IF(AND(H650&lt;&gt;"",D650=D638+1),H638+(H650-H638)*4/12,"")</f>
        <v/>
      </c>
      <c r="I642" s="14">
        <f>IF(AND(L650&lt;&gt;"",D650=D638+1),I638+(I650-I638)*4/12,"")</f>
        <v/>
      </c>
      <c r="J642">
        <f>_xlfn.XLOOKUP($A642,ALGLIB_SSA_XAUUSD!$AA$2:$AA$2401,ALGLIB_SSA_XAUUSD!$P$2:$P$2401,"",0)</f>
        <v/>
      </c>
      <c r="K642">
        <f>_xlfn.XLOOKUP($A642,ALGLIB_SSA_XAUUSD!$AA$2:$AA$2401,ALGLIB_SSA_XAUUSD!$Q$2:$Q$2401,"",0)</f>
        <v/>
      </c>
      <c r="L642">
        <f>_xlfn.XLOOKUP($A642,ALGLIB_SSA_XAUUSD!$AA$2:$AA$2401,ALGLIB_SSA_XAUUSD!$R$2:$R$2401,"",0)</f>
        <v/>
      </c>
      <c r="M642">
        <f>_xlfn.XLOOKUP($A642,ALGLIB_SSA_XAUUSD!$AA$2:$AA$2401,ALGLIB_SSA_XAUUSD!$S$2:$S$2401,"",0)</f>
        <v/>
      </c>
      <c r="N642">
        <f>_xlfn.XLOOKUP($A642,ALGLIB_SSA_XAUUSD!$AA$2:$AA$2401,ALGLIB_SSA_XAUUSD!$T$2:$T$2401,"",0)</f>
        <v/>
      </c>
      <c r="O642">
        <f>_xlfn.XLOOKUP($A642,ALGLIB_SSA_XAUUSD!$AA$2:$AA$2401,ALGLIB_SSA_XAUUSD!$U$2:$U$2401,"",0)</f>
        <v/>
      </c>
      <c r="P642">
        <f>_xlfn.XLOOKUP($A642,ALGLIB_SSA_XAUUSD!$AA$2:$AA$2401,ALGLIB_SSA_XAUUSD!$V$2:$V$2401,"",0)</f>
        <v/>
      </c>
      <c r="S642">
        <f>A642</f>
        <v/>
      </c>
      <c r="T642">
        <f>J642</f>
        <v/>
      </c>
      <c r="U642">
        <f>K642</f>
        <v/>
      </c>
      <c r="V642" s="14">
        <f>IF($A642="","",MOD(ROW()-2,12)+1)</f>
        <v/>
      </c>
      <c r="W642">
        <f>L642</f>
        <v/>
      </c>
      <c r="X642" s="14">
        <f>IF(F642="","",F642)</f>
        <v/>
      </c>
      <c r="Y642" s="14">
        <f>IF(G642="","",G642)</f>
        <v/>
      </c>
      <c r="Z642">
        <f>M642</f>
        <v/>
      </c>
      <c r="AA642">
        <f>N642</f>
        <v/>
      </c>
      <c r="AB642" s="14">
        <f>IF(H642="","",H642)</f>
        <v/>
      </c>
      <c r="AC642">
        <f>O642</f>
        <v/>
      </c>
      <c r="AD642" s="14">
        <f>IF(I642="","",I642)</f>
        <v/>
      </c>
      <c r="AE642">
        <f>P642</f>
        <v/>
      </c>
      <c r="AH642">
        <f>IF(S642&lt;&gt;"",S642,AH641+900)</f>
        <v/>
      </c>
      <c r="AI642">
        <f>IF(T642&lt;&gt;"",T642,AI641)</f>
        <v/>
      </c>
      <c r="AJ642">
        <f>IF(U642&lt;&gt;"",U642,AJ641)</f>
        <v/>
      </c>
      <c r="AK642">
        <f>IF(W642&lt;&gt;"",W642,"")</f>
        <v/>
      </c>
      <c r="AL642" s="14">
        <f>IF(X642&lt;&gt;"",X642,"")</f>
        <v/>
      </c>
      <c r="AM642" s="14">
        <f>IF(Y642&lt;&gt;"",Y642,"")</f>
        <v/>
      </c>
      <c r="AN642" s="14">
        <f>IF(OR(AL642="",AM642=""),"",AL642-AM642)</f>
        <v/>
      </c>
      <c r="AO642">
        <f>IF(AN642="","",IF(AN642&gt;0,"Bullish","Bearish"))</f>
        <v/>
      </c>
      <c r="AP642">
        <f>IF(AO642="",AP641,AO642)</f>
        <v/>
      </c>
      <c r="AQ642" s="14">
        <f>IF(AB642&lt;&gt;"",AB642,"")</f>
        <v/>
      </c>
      <c r="AR642" s="14">
        <f>IF(AD642&lt;&gt;"",AD642,"")</f>
        <v/>
      </c>
      <c r="AS642">
        <f>IF(AS641+1=13,1,AS641+1)</f>
        <v/>
      </c>
      <c r="AT642">
        <f>IFERROR(IF(SLOPE($AQ$626:$AQ$637,$AS$626:$AS$637)&gt;0,MIN(3,ABS(SLOPE($AQ$626:$AQ$637,$AS$626:$AS$637))),IF(SLOPE($AQ$626:$AQ$637,$AS$626:$AS$637)&lt;-0.5,-0.5,0)),0)</f>
        <v/>
      </c>
      <c r="AU642">
        <f>IFERROR(IF(SLOPE($AR$626:$AR$637,$AS$626:$AS$637)&lt;0,MAX(-3,-ABS(SLOPE($AR$626:$AR$637,$AS$626:$AS$637))),IF(SLOPE($AR$626:$AR$637,$AS$626:$AS$637)&gt;0.5,0.5,0)),0)</f>
        <v/>
      </c>
      <c r="AV642">
        <f>($AQ$638+(AT642*(AS642-1)))</f>
        <v/>
      </c>
      <c r="AW642">
        <f>($AR$638+(AU642*(AS642-1)))</f>
        <v/>
      </c>
      <c r="AX642">
        <f>IF(AT642&gt;0,AV642+AT642,AV642)</f>
        <v/>
      </c>
      <c r="AY642">
        <f>IF(AU642&lt;0,AW642+AU642,AW642)</f>
        <v/>
      </c>
      <c r="BA642" s="14">
        <f>IFERROR(AX642-AQ642,"")</f>
        <v/>
      </c>
      <c r="BB642" s="14">
        <f>IFERROR(AY642-AR642,"")</f>
        <v/>
      </c>
      <c r="BD642">
        <f>AH642</f>
        <v/>
      </c>
      <c r="BE642">
        <f>AI642</f>
        <v/>
      </c>
      <c r="BF642">
        <f>AJ642</f>
        <v/>
      </c>
      <c r="BG642" s="14">
        <f>L642</f>
        <v/>
      </c>
      <c r="BH642" s="14">
        <f>IF(X642="","",X642)</f>
        <v/>
      </c>
      <c r="BI642" s="14">
        <f>IF(Y642="","",Y642)</f>
        <v/>
      </c>
      <c r="BJ642">
        <f>Z642</f>
        <v/>
      </c>
      <c r="BK642">
        <f>AA642</f>
        <v/>
      </c>
      <c r="BL642">
        <f>IFERROR(AX642,"")</f>
        <v/>
      </c>
      <c r="BM642">
        <f>IFERROR(AY642,"")</f>
        <v/>
      </c>
    </row>
    <row r="643" ht="14.25" customHeight="1">
      <c r="A643">
        <f>ALGLIB_SSA_XAUUSD!AA643</f>
        <v/>
      </c>
      <c r="B643">
        <f>IF($A643="","",INDEX(ALGLIB_SSA_XAUUSD!$B$2:$B$2401,MATCH($A643,ALGLIB_SSA_XAUUSD!$A$2:$A$2401,1)))</f>
        <v/>
      </c>
      <c r="C643">
        <f>IF($A643="","",INDEX(ALGLIB_SSA_XAUUSD!$C$2:$C$2401,MATCH($A643,ALGLIB_SSA_XAUUSD!$A$2:$A$2401,1)))</f>
        <v/>
      </c>
      <c r="D643" s="14">
        <f>IF($A643="","",INT((ROW()-2)/12)+1)</f>
        <v/>
      </c>
      <c r="E643" s="14">
        <f>IF(AND(E650&lt;&gt;"",D650=D638+1),E638+(E650-E638)*5/12,"")</f>
        <v/>
      </c>
      <c r="F643" s="14">
        <f>IF(AND(F650&lt;&gt;"",D650=D638+1),F638+(F650-F638)*5/12,"")</f>
        <v/>
      </c>
      <c r="G643" s="14">
        <f>IF(AND(G650&lt;&gt;"",D650=D638+1),G638+(G650-G638)*5/12,"")</f>
        <v/>
      </c>
      <c r="H643" s="14">
        <f>IF(AND(H650&lt;&gt;"",D650=D638+1),H638+(H650-H638)*5/12,"")</f>
        <v/>
      </c>
      <c r="I643" s="14">
        <f>IF(AND(L650&lt;&gt;"",D650=D638+1),I638+(I650-I638)*5/12,"")</f>
        <v/>
      </c>
      <c r="J643">
        <f>_xlfn.XLOOKUP($A643,ALGLIB_SSA_XAUUSD!$AA$2:$AA$2401,ALGLIB_SSA_XAUUSD!$P$2:$P$2401,"",0)</f>
        <v/>
      </c>
      <c r="K643">
        <f>_xlfn.XLOOKUP($A643,ALGLIB_SSA_XAUUSD!$AA$2:$AA$2401,ALGLIB_SSA_XAUUSD!$Q$2:$Q$2401,"",0)</f>
        <v/>
      </c>
      <c r="L643">
        <f>_xlfn.XLOOKUP($A643,ALGLIB_SSA_XAUUSD!$AA$2:$AA$2401,ALGLIB_SSA_XAUUSD!$R$2:$R$2401,"",0)</f>
        <v/>
      </c>
      <c r="M643">
        <f>_xlfn.XLOOKUP($A643,ALGLIB_SSA_XAUUSD!$AA$2:$AA$2401,ALGLIB_SSA_XAUUSD!$S$2:$S$2401,"",0)</f>
        <v/>
      </c>
      <c r="N643">
        <f>_xlfn.XLOOKUP($A643,ALGLIB_SSA_XAUUSD!$AA$2:$AA$2401,ALGLIB_SSA_XAUUSD!$T$2:$T$2401,"",0)</f>
        <v/>
      </c>
      <c r="O643">
        <f>_xlfn.XLOOKUP($A643,ALGLIB_SSA_XAUUSD!$AA$2:$AA$2401,ALGLIB_SSA_XAUUSD!$U$2:$U$2401,"",0)</f>
        <v/>
      </c>
      <c r="P643">
        <f>_xlfn.XLOOKUP($A643,ALGLIB_SSA_XAUUSD!$AA$2:$AA$2401,ALGLIB_SSA_XAUUSD!$V$2:$V$2401,"",0)</f>
        <v/>
      </c>
      <c r="S643">
        <f>A643</f>
        <v/>
      </c>
      <c r="T643">
        <f>J643</f>
        <v/>
      </c>
      <c r="U643">
        <f>K643</f>
        <v/>
      </c>
      <c r="V643" s="14">
        <f>IF($A643="","",MOD(ROW()-2,12)+1)</f>
        <v/>
      </c>
      <c r="W643">
        <f>L643</f>
        <v/>
      </c>
      <c r="X643" s="14">
        <f>IF(F643="","",F643)</f>
        <v/>
      </c>
      <c r="Y643" s="14">
        <f>IF(G643="","",G643)</f>
        <v/>
      </c>
      <c r="Z643">
        <f>M643</f>
        <v/>
      </c>
      <c r="AA643">
        <f>N643</f>
        <v/>
      </c>
      <c r="AB643" s="14">
        <f>IF(H643="","",H643)</f>
        <v/>
      </c>
      <c r="AC643">
        <f>O643</f>
        <v/>
      </c>
      <c r="AD643" s="14">
        <f>IF(I643="","",I643)</f>
        <v/>
      </c>
      <c r="AE643">
        <f>P643</f>
        <v/>
      </c>
      <c r="AH643">
        <f>IF(S643&lt;&gt;"",S643,AH642+900)</f>
        <v/>
      </c>
      <c r="AI643">
        <f>IF(T643&lt;&gt;"",T643,AI642)</f>
        <v/>
      </c>
      <c r="AJ643">
        <f>IF(U643&lt;&gt;"",U643,AJ642)</f>
        <v/>
      </c>
      <c r="AK643">
        <f>IF(W643&lt;&gt;"",W643,"")</f>
        <v/>
      </c>
      <c r="AL643" s="14">
        <f>IF(X643&lt;&gt;"",X643,"")</f>
        <v/>
      </c>
      <c r="AM643" s="14">
        <f>IF(Y643&lt;&gt;"",Y643,"")</f>
        <v/>
      </c>
      <c r="AN643" s="14">
        <f>IF(OR(AL643="",AM643=""),"",AL643-AM643)</f>
        <v/>
      </c>
      <c r="AO643">
        <f>IF(AN643="","",IF(AN643&gt;0,"Bullish","Bearish"))</f>
        <v/>
      </c>
      <c r="AP643">
        <f>IF(AO643="",AP642,AO643)</f>
        <v/>
      </c>
      <c r="AQ643" s="14">
        <f>IF(AB643&lt;&gt;"",AB643,"")</f>
        <v/>
      </c>
      <c r="AR643" s="14">
        <f>IF(AD643&lt;&gt;"",AD643,"")</f>
        <v/>
      </c>
      <c r="AS643">
        <f>IF(AS642+1=13,1,AS642+1)</f>
        <v/>
      </c>
      <c r="AT643">
        <f>IFERROR(IF(SLOPE($AQ$626:$AQ$637,$AS$626:$AS$637)&gt;0,MIN(3,ABS(SLOPE($AQ$626:$AQ$637,$AS$626:$AS$637))),IF(SLOPE($AQ$626:$AQ$637,$AS$626:$AS$637)&lt;-0.5,-0.5,0)),0)</f>
        <v/>
      </c>
      <c r="AU643">
        <f>IFERROR(IF(SLOPE($AR$626:$AR$637,$AS$626:$AS$637)&lt;0,MAX(-3,-ABS(SLOPE($AR$626:$AR$637,$AS$626:$AS$637))),IF(SLOPE($AR$626:$AR$637,$AS$626:$AS$637)&gt;0.5,0.5,0)),0)</f>
        <v/>
      </c>
      <c r="AV643">
        <f>($AQ$638+(AT643*(AS643-1)))</f>
        <v/>
      </c>
      <c r="AW643">
        <f>($AR$638+(AU643*(AS643-1)))</f>
        <v/>
      </c>
      <c r="AX643">
        <f>IF(AT643&gt;0,AV643+AT643,AV643)</f>
        <v/>
      </c>
      <c r="AY643">
        <f>IF(AU643&lt;0,AW643+AU643,AW643)</f>
        <v/>
      </c>
      <c r="BA643" s="14">
        <f>IFERROR(AX643-AQ643,"")</f>
        <v/>
      </c>
      <c r="BB643" s="14">
        <f>IFERROR(AY643-AR643,"")</f>
        <v/>
      </c>
      <c r="BD643">
        <f>AH643</f>
        <v/>
      </c>
      <c r="BE643">
        <f>AI643</f>
        <v/>
      </c>
      <c r="BF643">
        <f>AJ643</f>
        <v/>
      </c>
      <c r="BG643" s="14">
        <f>L643</f>
        <v/>
      </c>
      <c r="BH643" s="14">
        <f>IF(X643="","",X643)</f>
        <v/>
      </c>
      <c r="BI643" s="14">
        <f>IF(Y643="","",Y643)</f>
        <v/>
      </c>
      <c r="BJ643">
        <f>Z643</f>
        <v/>
      </c>
      <c r="BK643">
        <f>AA643</f>
        <v/>
      </c>
      <c r="BL643">
        <f>IFERROR(AX643,"")</f>
        <v/>
      </c>
      <c r="BM643">
        <f>IFERROR(AY643,"")</f>
        <v/>
      </c>
    </row>
    <row r="644" ht="14.25" customHeight="1">
      <c r="A644">
        <f>ALGLIB_SSA_XAUUSD!AA644</f>
        <v/>
      </c>
      <c r="B644">
        <f>IF($A644="","",INDEX(ALGLIB_SSA_XAUUSD!$B$2:$B$2401,MATCH($A644,ALGLIB_SSA_XAUUSD!$A$2:$A$2401,1)))</f>
        <v/>
      </c>
      <c r="C644">
        <f>IF($A644="","",INDEX(ALGLIB_SSA_XAUUSD!$C$2:$C$2401,MATCH($A644,ALGLIB_SSA_XAUUSD!$A$2:$A$2401,1)))</f>
        <v/>
      </c>
      <c r="D644" s="14">
        <f>IF($A644="","",INT((ROW()-2)/12)+1)</f>
        <v/>
      </c>
      <c r="E644" s="14">
        <f>IF(AND(E650&lt;&gt;"",D650=D638+1),E638+(E650-E638)*6/12,"")</f>
        <v/>
      </c>
      <c r="F644" s="14">
        <f>IF(AND(F650&lt;&gt;"",D650=D638+1),F638+(F650-F638)*6/12,"")</f>
        <v/>
      </c>
      <c r="G644" s="14">
        <f>IF(AND(G650&lt;&gt;"",D650=D638+1),G638+(G650-G638)*6/12,"")</f>
        <v/>
      </c>
      <c r="H644" s="14">
        <f>IF(AND(H650&lt;&gt;"",D650=D638+1),H638+(H650-H638)*6/12,"")</f>
        <v/>
      </c>
      <c r="I644" s="14">
        <f>IF(AND(L650&lt;&gt;"",D650=D638+1),I638+(I650-I638)*6/12,"")</f>
        <v/>
      </c>
      <c r="J644">
        <f>_xlfn.XLOOKUP($A644,ALGLIB_SSA_XAUUSD!$AA$2:$AA$2401,ALGLIB_SSA_XAUUSD!$P$2:$P$2401,"",0)</f>
        <v/>
      </c>
      <c r="K644">
        <f>_xlfn.XLOOKUP($A644,ALGLIB_SSA_XAUUSD!$AA$2:$AA$2401,ALGLIB_SSA_XAUUSD!$Q$2:$Q$2401,"",0)</f>
        <v/>
      </c>
      <c r="L644">
        <f>_xlfn.XLOOKUP($A644,ALGLIB_SSA_XAUUSD!$AA$2:$AA$2401,ALGLIB_SSA_XAUUSD!$R$2:$R$2401,"",0)</f>
        <v/>
      </c>
      <c r="M644">
        <f>_xlfn.XLOOKUP($A644,ALGLIB_SSA_XAUUSD!$AA$2:$AA$2401,ALGLIB_SSA_XAUUSD!$S$2:$S$2401,"",0)</f>
        <v/>
      </c>
      <c r="N644">
        <f>_xlfn.XLOOKUP($A644,ALGLIB_SSA_XAUUSD!$AA$2:$AA$2401,ALGLIB_SSA_XAUUSD!$T$2:$T$2401,"",0)</f>
        <v/>
      </c>
      <c r="O644">
        <f>_xlfn.XLOOKUP($A644,ALGLIB_SSA_XAUUSD!$AA$2:$AA$2401,ALGLIB_SSA_XAUUSD!$U$2:$U$2401,"",0)</f>
        <v/>
      </c>
      <c r="P644">
        <f>_xlfn.XLOOKUP($A644,ALGLIB_SSA_XAUUSD!$AA$2:$AA$2401,ALGLIB_SSA_XAUUSD!$V$2:$V$2401,"",0)</f>
        <v/>
      </c>
      <c r="S644">
        <f>A644</f>
        <v/>
      </c>
      <c r="T644">
        <f>J644</f>
        <v/>
      </c>
      <c r="U644">
        <f>K644</f>
        <v/>
      </c>
      <c r="V644" s="14">
        <f>IF($A644="","",MOD(ROW()-2,12)+1)</f>
        <v/>
      </c>
      <c r="W644">
        <f>L644</f>
        <v/>
      </c>
      <c r="X644" s="14">
        <f>IF(F644="","",F644)</f>
        <v/>
      </c>
      <c r="Y644" s="14">
        <f>IF(G644="","",G644)</f>
        <v/>
      </c>
      <c r="Z644">
        <f>M644</f>
        <v/>
      </c>
      <c r="AA644">
        <f>N644</f>
        <v/>
      </c>
      <c r="AB644" s="14">
        <f>IF(H644="","",H644)</f>
        <v/>
      </c>
      <c r="AC644">
        <f>O644</f>
        <v/>
      </c>
      <c r="AD644" s="14">
        <f>IF(I644="","",I644)</f>
        <v/>
      </c>
      <c r="AE644">
        <f>P644</f>
        <v/>
      </c>
      <c r="AH644">
        <f>IF(S644&lt;&gt;"",S644,AH643+900)</f>
        <v/>
      </c>
      <c r="AI644">
        <f>IF(T644&lt;&gt;"",T644,AI643)</f>
        <v/>
      </c>
      <c r="AJ644">
        <f>IF(U644&lt;&gt;"",U644,AJ643)</f>
        <v/>
      </c>
      <c r="AK644">
        <f>IF(W644&lt;&gt;"",W644,"")</f>
        <v/>
      </c>
      <c r="AL644" s="14">
        <f>IF(X644&lt;&gt;"",X644,"")</f>
        <v/>
      </c>
      <c r="AM644" s="14">
        <f>IF(Y644&lt;&gt;"",Y644,"")</f>
        <v/>
      </c>
      <c r="AN644" s="14">
        <f>IF(OR(AL644="",AM644=""),"",AL644-AM644)</f>
        <v/>
      </c>
      <c r="AO644">
        <f>IF(AN644="","",IF(AN644&gt;0,"Bullish","Bearish"))</f>
        <v/>
      </c>
      <c r="AP644">
        <f>IF(AO644="",AP643,AO644)</f>
        <v/>
      </c>
      <c r="AQ644" s="14">
        <f>IF(AB644&lt;&gt;"",AB644,"")</f>
        <v/>
      </c>
      <c r="AR644" s="14">
        <f>IF(AD644&lt;&gt;"",AD644,"")</f>
        <v/>
      </c>
      <c r="AS644">
        <f>IF(AS643+1=13,1,AS643+1)</f>
        <v/>
      </c>
      <c r="AT644">
        <f>IFERROR(IF(SLOPE($AQ$626:$AQ$637,$AS$626:$AS$637)&gt;0,MIN(3,ABS(SLOPE($AQ$626:$AQ$637,$AS$626:$AS$637))),IF(SLOPE($AQ$626:$AQ$637,$AS$626:$AS$637)&lt;-0.5,-0.5,0)),0)</f>
        <v/>
      </c>
      <c r="AU644">
        <f>IFERROR(IF(SLOPE($AR$626:$AR$637,$AS$626:$AS$637)&lt;0,MAX(-3,-ABS(SLOPE($AR$626:$AR$637,$AS$626:$AS$637))),IF(SLOPE($AR$626:$AR$637,$AS$626:$AS$637)&gt;0.5,0.5,0)),0)</f>
        <v/>
      </c>
      <c r="AV644">
        <f>($AQ$638+(AT644*(AS644-1)))</f>
        <v/>
      </c>
      <c r="AW644">
        <f>($AR$638+(AU644*(AS644-1)))</f>
        <v/>
      </c>
      <c r="AX644">
        <f>IF(AT644&gt;0,AV644+AT644,AV644)</f>
        <v/>
      </c>
      <c r="AY644">
        <f>IF(AU644&lt;0,AW644+AU644,AW644)</f>
        <v/>
      </c>
      <c r="BA644" s="14">
        <f>IFERROR(AX644-AQ644,"")</f>
        <v/>
      </c>
      <c r="BB644" s="14">
        <f>IFERROR(AY644-AR644,"")</f>
        <v/>
      </c>
      <c r="BD644">
        <f>AH644</f>
        <v/>
      </c>
      <c r="BE644">
        <f>AI644</f>
        <v/>
      </c>
      <c r="BF644">
        <f>AJ644</f>
        <v/>
      </c>
      <c r="BG644" s="14">
        <f>L644</f>
        <v/>
      </c>
      <c r="BH644" s="14">
        <f>IF(X644="","",X644)</f>
        <v/>
      </c>
      <c r="BI644" s="14">
        <f>IF(Y644="","",Y644)</f>
        <v/>
      </c>
      <c r="BJ644">
        <f>Z644</f>
        <v/>
      </c>
      <c r="BK644">
        <f>AA644</f>
        <v/>
      </c>
      <c r="BL644">
        <f>IFERROR(AX644,"")</f>
        <v/>
      </c>
      <c r="BM644">
        <f>IFERROR(AY644,"")</f>
        <v/>
      </c>
    </row>
    <row r="645" ht="14.25" customHeight="1">
      <c r="A645">
        <f>ALGLIB_SSA_XAUUSD!AA645</f>
        <v/>
      </c>
      <c r="B645">
        <f>IF($A645="","",INDEX(ALGLIB_SSA_XAUUSD!$B$2:$B$2401,MATCH($A645,ALGLIB_SSA_XAUUSD!$A$2:$A$2401,1)))</f>
        <v/>
      </c>
      <c r="C645">
        <f>IF($A645="","",INDEX(ALGLIB_SSA_XAUUSD!$C$2:$C$2401,MATCH($A645,ALGLIB_SSA_XAUUSD!$A$2:$A$2401,1)))</f>
        <v/>
      </c>
      <c r="D645" s="14">
        <f>IF($A645="","",INT((ROW()-2)/12)+1)</f>
        <v/>
      </c>
      <c r="E645" s="14">
        <f>IF(AND(E650&lt;&gt;"",D650=D638+1),E638+(E650-E638)*7/12,"")</f>
        <v/>
      </c>
      <c r="F645" s="14">
        <f>IF(AND(F650&lt;&gt;"",D650=D638+1),F638+(F650-F638)*7/12,"")</f>
        <v/>
      </c>
      <c r="G645" s="14">
        <f>IF(AND(G650&lt;&gt;"",D650=D638+1),G638+(G650-G638)*7/12,"")</f>
        <v/>
      </c>
      <c r="H645" s="14">
        <f>IF(AND(H650&lt;&gt;"",D650=D638+1),H638+(H650-H638)*7/12,"")</f>
        <v/>
      </c>
      <c r="I645" s="14">
        <f>IF(AND(L650&lt;&gt;"",D650=D638+1),I638+(I650-I638)*7/12,"")</f>
        <v/>
      </c>
      <c r="J645">
        <f>_xlfn.XLOOKUP($A645,ALGLIB_SSA_XAUUSD!$AA$2:$AA$2401,ALGLIB_SSA_XAUUSD!$P$2:$P$2401,"",0)</f>
        <v/>
      </c>
      <c r="K645">
        <f>_xlfn.XLOOKUP($A645,ALGLIB_SSA_XAUUSD!$AA$2:$AA$2401,ALGLIB_SSA_XAUUSD!$Q$2:$Q$2401,"",0)</f>
        <v/>
      </c>
      <c r="L645">
        <f>_xlfn.XLOOKUP($A645,ALGLIB_SSA_XAUUSD!$AA$2:$AA$2401,ALGLIB_SSA_XAUUSD!$R$2:$R$2401,"",0)</f>
        <v/>
      </c>
      <c r="M645">
        <f>_xlfn.XLOOKUP($A645,ALGLIB_SSA_XAUUSD!$AA$2:$AA$2401,ALGLIB_SSA_XAUUSD!$S$2:$S$2401,"",0)</f>
        <v/>
      </c>
      <c r="N645">
        <f>_xlfn.XLOOKUP($A645,ALGLIB_SSA_XAUUSD!$AA$2:$AA$2401,ALGLIB_SSA_XAUUSD!$T$2:$T$2401,"",0)</f>
        <v/>
      </c>
      <c r="O645">
        <f>_xlfn.XLOOKUP($A645,ALGLIB_SSA_XAUUSD!$AA$2:$AA$2401,ALGLIB_SSA_XAUUSD!$U$2:$U$2401,"",0)</f>
        <v/>
      </c>
      <c r="P645">
        <f>_xlfn.XLOOKUP($A645,ALGLIB_SSA_XAUUSD!$AA$2:$AA$2401,ALGLIB_SSA_XAUUSD!$V$2:$V$2401,"",0)</f>
        <v/>
      </c>
      <c r="S645">
        <f>A645</f>
        <v/>
      </c>
      <c r="T645">
        <f>J645</f>
        <v/>
      </c>
      <c r="U645">
        <f>K645</f>
        <v/>
      </c>
      <c r="V645" s="14">
        <f>IF($A645="","",MOD(ROW()-2,12)+1)</f>
        <v/>
      </c>
      <c r="W645">
        <f>L645</f>
        <v/>
      </c>
      <c r="X645" s="14">
        <f>IF(F645="","",F645)</f>
        <v/>
      </c>
      <c r="Y645" s="14">
        <f>IF(G645="","",G645)</f>
        <v/>
      </c>
      <c r="Z645">
        <f>M645</f>
        <v/>
      </c>
      <c r="AA645">
        <f>N645</f>
        <v/>
      </c>
      <c r="AB645" s="14">
        <f>IF(H645="","",H645)</f>
        <v/>
      </c>
      <c r="AC645">
        <f>O645</f>
        <v/>
      </c>
      <c r="AD645" s="14">
        <f>IF(I645="","",I645)</f>
        <v/>
      </c>
      <c r="AE645">
        <f>P645</f>
        <v/>
      </c>
      <c r="AH645">
        <f>IF(S645&lt;&gt;"",S645,AH644+900)</f>
        <v/>
      </c>
      <c r="AI645">
        <f>IF(T645&lt;&gt;"",T645,AI644)</f>
        <v/>
      </c>
      <c r="AJ645">
        <f>IF(U645&lt;&gt;"",U645,AJ644)</f>
        <v/>
      </c>
      <c r="AK645">
        <f>IF(W645&lt;&gt;"",W645,"")</f>
        <v/>
      </c>
      <c r="AL645" s="14">
        <f>IF(X645&lt;&gt;"",X645,"")</f>
        <v/>
      </c>
      <c r="AM645" s="14">
        <f>IF(Y645&lt;&gt;"",Y645,"")</f>
        <v/>
      </c>
      <c r="AN645" s="14">
        <f>IF(OR(AL645="",AM645=""),"",AL645-AM645)</f>
        <v/>
      </c>
      <c r="AO645">
        <f>IF(AN645="","",IF(AN645&gt;0,"Bullish","Bearish"))</f>
        <v/>
      </c>
      <c r="AP645">
        <f>IF(AO645="",AP644,AO645)</f>
        <v/>
      </c>
      <c r="AQ645" s="14">
        <f>IF(AB645&lt;&gt;"",AB645,"")</f>
        <v/>
      </c>
      <c r="AR645" s="14">
        <f>IF(AD645&lt;&gt;"",AD645,"")</f>
        <v/>
      </c>
      <c r="AS645">
        <f>IF(AS644+1=13,1,AS644+1)</f>
        <v/>
      </c>
      <c r="AT645">
        <f>IFERROR(IF(SLOPE($AQ$626:$AQ$637,$AS$626:$AS$637)&gt;0,MIN(3,ABS(SLOPE($AQ$626:$AQ$637,$AS$626:$AS$637))),IF(SLOPE($AQ$626:$AQ$637,$AS$626:$AS$637)&lt;-0.5,-0.5,0)),0)</f>
        <v/>
      </c>
      <c r="AU645">
        <f>IFERROR(IF(SLOPE($AR$626:$AR$637,$AS$626:$AS$637)&lt;0,MAX(-3,-ABS(SLOPE($AR$626:$AR$637,$AS$626:$AS$637))),IF(SLOPE($AR$626:$AR$637,$AS$626:$AS$637)&gt;0.5,0.5,0)),0)</f>
        <v/>
      </c>
      <c r="AV645">
        <f>($AQ$638+(AT645*(AS645-1)))</f>
        <v/>
      </c>
      <c r="AW645">
        <f>($AR$638+(AU645*(AS645-1)))</f>
        <v/>
      </c>
      <c r="AX645">
        <f>IF(AT645&gt;0,AV645+AT645,AV645)</f>
        <v/>
      </c>
      <c r="AY645">
        <f>IF(AU645&lt;0,AW645+AU645,AW645)</f>
        <v/>
      </c>
      <c r="BA645" s="14">
        <f>IFERROR(AX645-AQ645,"")</f>
        <v/>
      </c>
      <c r="BB645" s="14">
        <f>IFERROR(AY645-AR645,"")</f>
        <v/>
      </c>
      <c r="BD645">
        <f>AH645</f>
        <v/>
      </c>
      <c r="BE645">
        <f>AI645</f>
        <v/>
      </c>
      <c r="BF645">
        <f>AJ645</f>
        <v/>
      </c>
      <c r="BG645" s="14">
        <f>L645</f>
        <v/>
      </c>
      <c r="BH645" s="14">
        <f>IF(X645="","",X645)</f>
        <v/>
      </c>
      <c r="BI645" s="14">
        <f>IF(Y645="","",Y645)</f>
        <v/>
      </c>
      <c r="BJ645">
        <f>Z645</f>
        <v/>
      </c>
      <c r="BK645">
        <f>AA645</f>
        <v/>
      </c>
      <c r="BL645">
        <f>IFERROR(AX645,"")</f>
        <v/>
      </c>
      <c r="BM645">
        <f>IFERROR(AY645,"")</f>
        <v/>
      </c>
    </row>
    <row r="646" ht="14.25" customHeight="1">
      <c r="A646">
        <f>ALGLIB_SSA_XAUUSD!AA646</f>
        <v/>
      </c>
      <c r="B646">
        <f>IF($A646="","",INDEX(ALGLIB_SSA_XAUUSD!$B$2:$B$2401,MATCH($A646,ALGLIB_SSA_XAUUSD!$A$2:$A$2401,1)))</f>
        <v/>
      </c>
      <c r="C646">
        <f>IF($A646="","",INDEX(ALGLIB_SSA_XAUUSD!$C$2:$C$2401,MATCH($A646,ALGLIB_SSA_XAUUSD!$A$2:$A$2401,1)))</f>
        <v/>
      </c>
      <c r="D646" s="14">
        <f>IF($A646="","",INT((ROW()-2)/12)+1)</f>
        <v/>
      </c>
      <c r="E646" s="14">
        <f>IF(AND(E650&lt;&gt;"",D650=D638+1),E638+(E650-E638)*8/12,"")</f>
        <v/>
      </c>
      <c r="F646" s="14">
        <f>IF(AND(F650&lt;&gt;"",D650=D638+1),F638+(F650-F638)*8/12,"")</f>
        <v/>
      </c>
      <c r="G646" s="14">
        <f>IF(AND(G650&lt;&gt;"",D650=D638+1),G638+(G650-G638)*8/12,"")</f>
        <v/>
      </c>
      <c r="H646" s="14">
        <f>IF(AND(H650&lt;&gt;"",D650=D638+1),H638+(H650-H638)*8/12,"")</f>
        <v/>
      </c>
      <c r="I646" s="14">
        <f>IF(AND(L650&lt;&gt;"",D650=D638+1),I638+(I650-I638)*8/12,"")</f>
        <v/>
      </c>
      <c r="J646">
        <f>_xlfn.XLOOKUP($A646,ALGLIB_SSA_XAUUSD!$AA$2:$AA$2401,ALGLIB_SSA_XAUUSD!$P$2:$P$2401,"",0)</f>
        <v/>
      </c>
      <c r="K646">
        <f>_xlfn.XLOOKUP($A646,ALGLIB_SSA_XAUUSD!$AA$2:$AA$2401,ALGLIB_SSA_XAUUSD!$Q$2:$Q$2401,"",0)</f>
        <v/>
      </c>
      <c r="L646">
        <f>_xlfn.XLOOKUP($A646,ALGLIB_SSA_XAUUSD!$AA$2:$AA$2401,ALGLIB_SSA_XAUUSD!$R$2:$R$2401,"",0)</f>
        <v/>
      </c>
      <c r="M646">
        <f>_xlfn.XLOOKUP($A646,ALGLIB_SSA_XAUUSD!$AA$2:$AA$2401,ALGLIB_SSA_XAUUSD!$S$2:$S$2401,"",0)</f>
        <v/>
      </c>
      <c r="N646">
        <f>_xlfn.XLOOKUP($A646,ALGLIB_SSA_XAUUSD!$AA$2:$AA$2401,ALGLIB_SSA_XAUUSD!$T$2:$T$2401,"",0)</f>
        <v/>
      </c>
      <c r="O646">
        <f>_xlfn.XLOOKUP($A646,ALGLIB_SSA_XAUUSD!$AA$2:$AA$2401,ALGLIB_SSA_XAUUSD!$U$2:$U$2401,"",0)</f>
        <v/>
      </c>
      <c r="P646">
        <f>_xlfn.XLOOKUP($A646,ALGLIB_SSA_XAUUSD!$AA$2:$AA$2401,ALGLIB_SSA_XAUUSD!$V$2:$V$2401,"",0)</f>
        <v/>
      </c>
      <c r="S646">
        <f>A646</f>
        <v/>
      </c>
      <c r="T646">
        <f>J646</f>
        <v/>
      </c>
      <c r="U646">
        <f>K646</f>
        <v/>
      </c>
      <c r="V646" s="14">
        <f>IF($A646="","",MOD(ROW()-2,12)+1)</f>
        <v/>
      </c>
      <c r="W646">
        <f>L646</f>
        <v/>
      </c>
      <c r="X646" s="14">
        <f>IF(F646="","",F646)</f>
        <v/>
      </c>
      <c r="Y646" s="14">
        <f>IF(G646="","",G646)</f>
        <v/>
      </c>
      <c r="Z646">
        <f>M646</f>
        <v/>
      </c>
      <c r="AA646">
        <f>N646</f>
        <v/>
      </c>
      <c r="AB646" s="14">
        <f>IF(H646="","",H646)</f>
        <v/>
      </c>
      <c r="AC646">
        <f>O646</f>
        <v/>
      </c>
      <c r="AD646" s="14">
        <f>IF(I646="","",I646)</f>
        <v/>
      </c>
      <c r="AE646">
        <f>P646</f>
        <v/>
      </c>
      <c r="AH646">
        <f>IF(S646&lt;&gt;"",S646,AH645+900)</f>
        <v/>
      </c>
      <c r="AI646">
        <f>IF(T646&lt;&gt;"",T646,AI645)</f>
        <v/>
      </c>
      <c r="AJ646">
        <f>IF(U646&lt;&gt;"",U646,AJ645)</f>
        <v/>
      </c>
      <c r="AK646">
        <f>IF(W646&lt;&gt;"",W646,"")</f>
        <v/>
      </c>
      <c r="AL646" s="14">
        <f>IF(X646&lt;&gt;"",X646,"")</f>
        <v/>
      </c>
      <c r="AM646" s="14">
        <f>IF(Y646&lt;&gt;"",Y646,"")</f>
        <v/>
      </c>
      <c r="AN646" s="14">
        <f>IF(OR(AL646="",AM646=""),"",AL646-AM646)</f>
        <v/>
      </c>
      <c r="AO646">
        <f>IF(AN646="","",IF(AN646&gt;0,"Bullish","Bearish"))</f>
        <v/>
      </c>
      <c r="AP646">
        <f>IF(AO646="",AP645,AO646)</f>
        <v/>
      </c>
      <c r="AQ646" s="14">
        <f>IF(AB646&lt;&gt;"",AB646,"")</f>
        <v/>
      </c>
      <c r="AR646" s="14">
        <f>IF(AD646&lt;&gt;"",AD646,"")</f>
        <v/>
      </c>
      <c r="AS646">
        <f>IF(AS645+1=13,1,AS645+1)</f>
        <v/>
      </c>
      <c r="AT646">
        <f>IFERROR(IF(SLOPE($AQ$626:$AQ$637,$AS$626:$AS$637)&gt;0,MIN(3,ABS(SLOPE($AQ$626:$AQ$637,$AS$626:$AS$637))),IF(SLOPE($AQ$626:$AQ$637,$AS$626:$AS$637)&lt;-0.5,-0.5,0)),0)</f>
        <v/>
      </c>
      <c r="AU646">
        <f>IFERROR(IF(SLOPE($AR$626:$AR$637,$AS$626:$AS$637)&lt;0,MAX(-3,-ABS(SLOPE($AR$626:$AR$637,$AS$626:$AS$637))),IF(SLOPE($AR$626:$AR$637,$AS$626:$AS$637)&gt;0.5,0.5,0)),0)</f>
        <v/>
      </c>
      <c r="AV646">
        <f>($AQ$638+(AT646*(AS646-1)))</f>
        <v/>
      </c>
      <c r="AW646">
        <f>($AR$638+(AU646*(AS646-1)))</f>
        <v/>
      </c>
      <c r="AX646">
        <f>IF(AT646&gt;0,AV646+AT646,AV646)</f>
        <v/>
      </c>
      <c r="AY646">
        <f>IF(AU646&lt;0,AW646+AU646,AW646)</f>
        <v/>
      </c>
      <c r="BA646" s="14">
        <f>IFERROR(AX646-AQ646,"")</f>
        <v/>
      </c>
      <c r="BB646" s="14">
        <f>IFERROR(AY646-AR646,"")</f>
        <v/>
      </c>
      <c r="BD646">
        <f>AH646</f>
        <v/>
      </c>
      <c r="BE646">
        <f>AI646</f>
        <v/>
      </c>
      <c r="BF646">
        <f>AJ646</f>
        <v/>
      </c>
      <c r="BG646" s="14">
        <f>L646</f>
        <v/>
      </c>
      <c r="BH646" s="14">
        <f>IF(X646="","",X646)</f>
        <v/>
      </c>
      <c r="BI646" s="14">
        <f>IF(Y646="","",Y646)</f>
        <v/>
      </c>
      <c r="BJ646">
        <f>Z646</f>
        <v/>
      </c>
      <c r="BK646">
        <f>AA646</f>
        <v/>
      </c>
      <c r="BL646">
        <f>IFERROR(AX646,"")</f>
        <v/>
      </c>
      <c r="BM646">
        <f>IFERROR(AY646,"")</f>
        <v/>
      </c>
    </row>
    <row r="647" ht="14.25" customHeight="1">
      <c r="A647">
        <f>ALGLIB_SSA_XAUUSD!AA647</f>
        <v/>
      </c>
      <c r="B647">
        <f>IF($A647="","",INDEX(ALGLIB_SSA_XAUUSD!$B$2:$B$2401,MATCH($A647,ALGLIB_SSA_XAUUSD!$A$2:$A$2401,1)))</f>
        <v/>
      </c>
      <c r="C647">
        <f>IF($A647="","",INDEX(ALGLIB_SSA_XAUUSD!$C$2:$C$2401,MATCH($A647,ALGLIB_SSA_XAUUSD!$A$2:$A$2401,1)))</f>
        <v/>
      </c>
      <c r="D647" s="14">
        <f>IF($A647="","",INT((ROW()-2)/12)+1)</f>
        <v/>
      </c>
      <c r="E647" s="14">
        <f>IF(AND(E650&lt;&gt;"",D650=D638+1),E638+(E650-E638)*9/12,"")</f>
        <v/>
      </c>
      <c r="F647" s="14">
        <f>IF(AND(F650&lt;&gt;"",D650=D638+1),F638+(F650-F638)*9/12,"")</f>
        <v/>
      </c>
      <c r="G647" s="14">
        <f>IF(AND(G650&lt;&gt;"",D650=D638+1),G638+(G650-G638)*9/12,"")</f>
        <v/>
      </c>
      <c r="H647" s="14">
        <f>IF(AND(H650&lt;&gt;"",D650=D638+1),H638+(H650-H638)*9/12,"")</f>
        <v/>
      </c>
      <c r="I647" s="14">
        <f>IF(AND(L650&lt;&gt;"",D650=D638+1),I638+(I650-I638)*9/12,"")</f>
        <v/>
      </c>
      <c r="J647">
        <f>_xlfn.XLOOKUP($A647,ALGLIB_SSA_XAUUSD!$AA$2:$AA$2401,ALGLIB_SSA_XAUUSD!$P$2:$P$2401,"",0)</f>
        <v/>
      </c>
      <c r="K647">
        <f>_xlfn.XLOOKUP($A647,ALGLIB_SSA_XAUUSD!$AA$2:$AA$2401,ALGLIB_SSA_XAUUSD!$Q$2:$Q$2401,"",0)</f>
        <v/>
      </c>
      <c r="L647">
        <f>_xlfn.XLOOKUP($A647,ALGLIB_SSA_XAUUSD!$AA$2:$AA$2401,ALGLIB_SSA_XAUUSD!$R$2:$R$2401,"",0)</f>
        <v/>
      </c>
      <c r="M647">
        <f>_xlfn.XLOOKUP($A647,ALGLIB_SSA_XAUUSD!$AA$2:$AA$2401,ALGLIB_SSA_XAUUSD!$S$2:$S$2401,"",0)</f>
        <v/>
      </c>
      <c r="N647">
        <f>_xlfn.XLOOKUP($A647,ALGLIB_SSA_XAUUSD!$AA$2:$AA$2401,ALGLIB_SSA_XAUUSD!$T$2:$T$2401,"",0)</f>
        <v/>
      </c>
      <c r="O647">
        <f>_xlfn.XLOOKUP($A647,ALGLIB_SSA_XAUUSD!$AA$2:$AA$2401,ALGLIB_SSA_XAUUSD!$U$2:$U$2401,"",0)</f>
        <v/>
      </c>
      <c r="P647">
        <f>_xlfn.XLOOKUP($A647,ALGLIB_SSA_XAUUSD!$AA$2:$AA$2401,ALGLIB_SSA_XAUUSD!$V$2:$V$2401,"",0)</f>
        <v/>
      </c>
      <c r="S647">
        <f>A647</f>
        <v/>
      </c>
      <c r="T647">
        <f>J647</f>
        <v/>
      </c>
      <c r="U647">
        <f>K647</f>
        <v/>
      </c>
      <c r="V647" s="14">
        <f>IF($A647="","",MOD(ROW()-2,12)+1)</f>
        <v/>
      </c>
      <c r="W647">
        <f>L647</f>
        <v/>
      </c>
      <c r="X647" s="14">
        <f>IF(F647="","",F647)</f>
        <v/>
      </c>
      <c r="Y647" s="14">
        <f>IF(G647="","",G647)</f>
        <v/>
      </c>
      <c r="Z647">
        <f>M647</f>
        <v/>
      </c>
      <c r="AA647">
        <f>N647</f>
        <v/>
      </c>
      <c r="AB647" s="14">
        <f>IF(H647="","",H647)</f>
        <v/>
      </c>
      <c r="AC647">
        <f>O647</f>
        <v/>
      </c>
      <c r="AD647" s="14">
        <f>IF(I647="","",I647)</f>
        <v/>
      </c>
      <c r="AE647">
        <f>P647</f>
        <v/>
      </c>
      <c r="AH647">
        <f>IF(S647&lt;&gt;"",S647,AH646+900)</f>
        <v/>
      </c>
      <c r="AI647">
        <f>IF(T647&lt;&gt;"",T647,AI646)</f>
        <v/>
      </c>
      <c r="AJ647">
        <f>IF(U647&lt;&gt;"",U647,AJ646)</f>
        <v/>
      </c>
      <c r="AK647">
        <f>IF(W647&lt;&gt;"",W647,"")</f>
        <v/>
      </c>
      <c r="AL647" s="14">
        <f>IF(X647&lt;&gt;"",X647,"")</f>
        <v/>
      </c>
      <c r="AM647" s="14">
        <f>IF(Y647&lt;&gt;"",Y647,"")</f>
        <v/>
      </c>
      <c r="AN647" s="14">
        <f>IF(OR(AL647="",AM647=""),"",AL647-AM647)</f>
        <v/>
      </c>
      <c r="AO647">
        <f>IF(AN647="","",IF(AN647&gt;0,"Bullish","Bearish"))</f>
        <v/>
      </c>
      <c r="AP647">
        <f>IF(AO647="",AP646,AO647)</f>
        <v/>
      </c>
      <c r="AQ647" s="14">
        <f>IF(AB647&lt;&gt;"",AB647,"")</f>
        <v/>
      </c>
      <c r="AR647" s="14">
        <f>IF(AD647&lt;&gt;"",AD647,"")</f>
        <v/>
      </c>
      <c r="AS647">
        <f>IF(AS646+1=13,1,AS646+1)</f>
        <v/>
      </c>
      <c r="AT647">
        <f>IFERROR(IF(SLOPE($AQ$626:$AQ$637,$AS$626:$AS$637)&gt;0,MIN(3,ABS(SLOPE($AQ$626:$AQ$637,$AS$626:$AS$637))),IF(SLOPE($AQ$626:$AQ$637,$AS$626:$AS$637)&lt;-0.5,-0.5,0)),0)</f>
        <v/>
      </c>
      <c r="AU647">
        <f>IFERROR(IF(SLOPE($AR$626:$AR$637,$AS$626:$AS$637)&lt;0,MAX(-3,-ABS(SLOPE($AR$626:$AR$637,$AS$626:$AS$637))),IF(SLOPE($AR$626:$AR$637,$AS$626:$AS$637)&gt;0.5,0.5,0)),0)</f>
        <v/>
      </c>
      <c r="AV647">
        <f>($AQ$638+(AT647*(AS647-1)))</f>
        <v/>
      </c>
      <c r="AW647">
        <f>($AR$638+(AU647*(AS647-1)))</f>
        <v/>
      </c>
      <c r="AX647">
        <f>IF(AT647&gt;0,AV647+AT647,AV647)</f>
        <v/>
      </c>
      <c r="AY647">
        <f>IF(AU647&lt;0,AW647+AU647,AW647)</f>
        <v/>
      </c>
      <c r="BA647" s="14">
        <f>IFERROR(AX647-AQ647,"")</f>
        <v/>
      </c>
      <c r="BB647" s="14">
        <f>IFERROR(AY647-AR647,"")</f>
        <v/>
      </c>
      <c r="BD647">
        <f>AH647</f>
        <v/>
      </c>
      <c r="BE647">
        <f>AI647</f>
        <v/>
      </c>
      <c r="BF647">
        <f>AJ647</f>
        <v/>
      </c>
      <c r="BG647" s="14">
        <f>L647</f>
        <v/>
      </c>
      <c r="BH647" s="14">
        <f>IF(X647="","",X647)</f>
        <v/>
      </c>
      <c r="BI647" s="14">
        <f>IF(Y647="","",Y647)</f>
        <v/>
      </c>
      <c r="BJ647">
        <f>Z647</f>
        <v/>
      </c>
      <c r="BK647">
        <f>AA647</f>
        <v/>
      </c>
      <c r="BL647">
        <f>IFERROR(AX647,"")</f>
        <v/>
      </c>
      <c r="BM647">
        <f>IFERROR(AY647,"")</f>
        <v/>
      </c>
    </row>
    <row r="648" ht="14.25" customHeight="1">
      <c r="A648">
        <f>ALGLIB_SSA_XAUUSD!AA648</f>
        <v/>
      </c>
      <c r="B648">
        <f>IF($A648="","",INDEX(ALGLIB_SSA_XAUUSD!$B$2:$B$2401,MATCH($A648,ALGLIB_SSA_XAUUSD!$A$2:$A$2401,1)))</f>
        <v/>
      </c>
      <c r="C648">
        <f>IF($A648="","",INDEX(ALGLIB_SSA_XAUUSD!$C$2:$C$2401,MATCH($A648,ALGLIB_SSA_XAUUSD!$A$2:$A$2401,1)))</f>
        <v/>
      </c>
      <c r="D648" s="14">
        <f>IF($A648="","",INT((ROW()-2)/12)+1)</f>
        <v/>
      </c>
      <c r="E648" s="14">
        <f>IF(AND(E650&lt;&gt;"",D650=D638+1),E638+(E650-E638)*10/12,"")</f>
        <v/>
      </c>
      <c r="F648" s="14">
        <f>IF(AND(F650&lt;&gt;"",D650=D638+1),F638+(F650-F638)*10/12,"")</f>
        <v/>
      </c>
      <c r="G648" s="14">
        <f>IF(AND(G650&lt;&gt;"",D650=D638+1),G638+(G650-G638)*10/12,"")</f>
        <v/>
      </c>
      <c r="H648" s="14">
        <f>IF(AND(H650&lt;&gt;"",D650=D638+1),H638+(H650-H638)*10/12,"")</f>
        <v/>
      </c>
      <c r="I648" s="14">
        <f>IF(AND(L650&lt;&gt;"",D650=D638+1),I638+(I650-I638)*10/12,"")</f>
        <v/>
      </c>
      <c r="J648">
        <f>_xlfn.XLOOKUP($A648,ALGLIB_SSA_XAUUSD!$AA$2:$AA$2401,ALGLIB_SSA_XAUUSD!$P$2:$P$2401,"",0)</f>
        <v/>
      </c>
      <c r="K648">
        <f>_xlfn.XLOOKUP($A648,ALGLIB_SSA_XAUUSD!$AA$2:$AA$2401,ALGLIB_SSA_XAUUSD!$Q$2:$Q$2401,"",0)</f>
        <v/>
      </c>
      <c r="L648">
        <f>_xlfn.XLOOKUP($A648,ALGLIB_SSA_XAUUSD!$AA$2:$AA$2401,ALGLIB_SSA_XAUUSD!$R$2:$R$2401,"",0)</f>
        <v/>
      </c>
      <c r="M648">
        <f>_xlfn.XLOOKUP($A648,ALGLIB_SSA_XAUUSD!$AA$2:$AA$2401,ALGLIB_SSA_XAUUSD!$S$2:$S$2401,"",0)</f>
        <v/>
      </c>
      <c r="N648">
        <f>_xlfn.XLOOKUP($A648,ALGLIB_SSA_XAUUSD!$AA$2:$AA$2401,ALGLIB_SSA_XAUUSD!$T$2:$T$2401,"",0)</f>
        <v/>
      </c>
      <c r="O648">
        <f>_xlfn.XLOOKUP($A648,ALGLIB_SSA_XAUUSD!$AA$2:$AA$2401,ALGLIB_SSA_XAUUSD!$U$2:$U$2401,"",0)</f>
        <v/>
      </c>
      <c r="P648">
        <f>_xlfn.XLOOKUP($A648,ALGLIB_SSA_XAUUSD!$AA$2:$AA$2401,ALGLIB_SSA_XAUUSD!$V$2:$V$2401,"",0)</f>
        <v/>
      </c>
      <c r="S648">
        <f>A648</f>
        <v/>
      </c>
      <c r="T648">
        <f>J648</f>
        <v/>
      </c>
      <c r="U648">
        <f>K648</f>
        <v/>
      </c>
      <c r="V648" s="14">
        <f>IF($A648="","",MOD(ROW()-2,12)+1)</f>
        <v/>
      </c>
      <c r="W648">
        <f>L648</f>
        <v/>
      </c>
      <c r="X648" s="14">
        <f>IF(F648="","",F648)</f>
        <v/>
      </c>
      <c r="Y648" s="14">
        <f>IF(G648="","",G648)</f>
        <v/>
      </c>
      <c r="Z648">
        <f>M648</f>
        <v/>
      </c>
      <c r="AA648">
        <f>N648</f>
        <v/>
      </c>
      <c r="AB648" s="14">
        <f>IF(H648="","",H648)</f>
        <v/>
      </c>
      <c r="AC648">
        <f>O648</f>
        <v/>
      </c>
      <c r="AD648" s="14">
        <f>IF(I648="","",I648)</f>
        <v/>
      </c>
      <c r="AE648">
        <f>P648</f>
        <v/>
      </c>
      <c r="AH648">
        <f>IF(S648&lt;&gt;"",S648,AH647+900)</f>
        <v/>
      </c>
      <c r="AI648">
        <f>IF(T648&lt;&gt;"",T648,AI647)</f>
        <v/>
      </c>
      <c r="AJ648">
        <f>IF(U648&lt;&gt;"",U648,AJ647)</f>
        <v/>
      </c>
      <c r="AK648">
        <f>IF(W648&lt;&gt;"",W648,"")</f>
        <v/>
      </c>
      <c r="AL648" s="14">
        <f>IF(X648&lt;&gt;"",X648,"")</f>
        <v/>
      </c>
      <c r="AM648" s="14">
        <f>IF(Y648&lt;&gt;"",Y648,"")</f>
        <v/>
      </c>
      <c r="AN648" s="14">
        <f>IF(OR(AL648="",AM648=""),"",AL648-AM648)</f>
        <v/>
      </c>
      <c r="AO648">
        <f>IF(AN648="","",IF(AN648&gt;0,"Bullish","Bearish"))</f>
        <v/>
      </c>
      <c r="AP648">
        <f>IF(AO648="",AP647,AO648)</f>
        <v/>
      </c>
      <c r="AQ648" s="14">
        <f>IF(AB648&lt;&gt;"",AB648,"")</f>
        <v/>
      </c>
      <c r="AR648" s="14">
        <f>IF(AD648&lt;&gt;"",AD648,"")</f>
        <v/>
      </c>
      <c r="AS648">
        <f>IF(AS647+1=13,1,AS647+1)</f>
        <v/>
      </c>
      <c r="AT648">
        <f>IFERROR(IF(SLOPE($AQ$626:$AQ$637,$AS$626:$AS$637)&gt;0,MIN(3,ABS(SLOPE($AQ$626:$AQ$637,$AS$626:$AS$637))),IF(SLOPE($AQ$626:$AQ$637,$AS$626:$AS$637)&lt;-0.5,-0.5,0)),0)</f>
        <v/>
      </c>
      <c r="AU648">
        <f>IFERROR(IF(SLOPE($AR$626:$AR$637,$AS$626:$AS$637)&lt;0,MAX(-3,-ABS(SLOPE($AR$626:$AR$637,$AS$626:$AS$637))),IF(SLOPE($AR$626:$AR$637,$AS$626:$AS$637)&gt;0.5,0.5,0)),0)</f>
        <v/>
      </c>
      <c r="AV648">
        <f>($AQ$638+(AT648*(AS648-1)))</f>
        <v/>
      </c>
      <c r="AW648">
        <f>($AR$638+(AU648*(AS648-1)))</f>
        <v/>
      </c>
      <c r="AX648">
        <f>IF(AT648&gt;0,AV648+AT648,AV648)</f>
        <v/>
      </c>
      <c r="AY648">
        <f>IF(AU648&lt;0,AW648+AU648,AW648)</f>
        <v/>
      </c>
      <c r="BA648" s="14">
        <f>IFERROR(AX648-AQ648,"")</f>
        <v/>
      </c>
      <c r="BB648" s="14">
        <f>IFERROR(AY648-AR648,"")</f>
        <v/>
      </c>
      <c r="BD648">
        <f>AH648</f>
        <v/>
      </c>
      <c r="BE648">
        <f>AI648</f>
        <v/>
      </c>
      <c r="BF648">
        <f>AJ648</f>
        <v/>
      </c>
      <c r="BG648" s="14">
        <f>L648</f>
        <v/>
      </c>
      <c r="BH648" s="14">
        <f>IF(X648="","",X648)</f>
        <v/>
      </c>
      <c r="BI648" s="14">
        <f>IF(Y648="","",Y648)</f>
        <v/>
      </c>
      <c r="BJ648">
        <f>Z648</f>
        <v/>
      </c>
      <c r="BK648">
        <f>AA648</f>
        <v/>
      </c>
      <c r="BL648">
        <f>IFERROR(AX648,"")</f>
        <v/>
      </c>
      <c r="BM648">
        <f>IFERROR(AY648,"")</f>
        <v/>
      </c>
    </row>
    <row r="649" ht="14.25" customHeight="1">
      <c r="A649">
        <f>ALGLIB_SSA_XAUUSD!AA649</f>
        <v/>
      </c>
      <c r="B649">
        <f>IF($A649="","",INDEX(ALGLIB_SSA_XAUUSD!$B$2:$B$2401,MATCH($A649,ALGLIB_SSA_XAUUSD!$A$2:$A$2401,1)))</f>
        <v/>
      </c>
      <c r="C649">
        <f>IF($A649="","",INDEX(ALGLIB_SSA_XAUUSD!$C$2:$C$2401,MATCH($A649,ALGLIB_SSA_XAUUSD!$A$2:$A$2401,1)))</f>
        <v/>
      </c>
      <c r="D649" s="14">
        <f>IF($A649="","",INT((ROW()-2)/12)+1)</f>
        <v/>
      </c>
      <c r="E649" s="14">
        <f>IF(AND(E650&lt;&gt;"",D650=D638+1),E638+(E650-E638)*11/12,"")</f>
        <v/>
      </c>
      <c r="F649" s="14">
        <f>IF(AND(F650&lt;&gt;"",D650=D638+1),F638+(F650-F638)*11/12,"")</f>
        <v/>
      </c>
      <c r="G649" s="14">
        <f>IF(AND(G650&lt;&gt;"",D650=D638+1),G638+(G650-G638)*11/12,"")</f>
        <v/>
      </c>
      <c r="H649" s="14">
        <f>IF(AND(H650&lt;&gt;"",D650=D638+1),H638+(H650-H638)*11/12,"")</f>
        <v/>
      </c>
      <c r="I649" s="14">
        <f>IF(AND(L650&lt;&gt;"",D650=D638+1),I638+(I650-I638)*11/12,"")</f>
        <v/>
      </c>
      <c r="J649">
        <f>_xlfn.XLOOKUP($A649,ALGLIB_SSA_XAUUSD!$AA$2:$AA$2401,ALGLIB_SSA_XAUUSD!$P$2:$P$2401,"",0)</f>
        <v/>
      </c>
      <c r="K649">
        <f>_xlfn.XLOOKUP($A649,ALGLIB_SSA_XAUUSD!$AA$2:$AA$2401,ALGLIB_SSA_XAUUSD!$Q$2:$Q$2401,"",0)</f>
        <v/>
      </c>
      <c r="L649">
        <f>_xlfn.XLOOKUP($A649,ALGLIB_SSA_XAUUSD!$AA$2:$AA$2401,ALGLIB_SSA_XAUUSD!$R$2:$R$2401,"",0)</f>
        <v/>
      </c>
      <c r="M649">
        <f>_xlfn.XLOOKUP($A649,ALGLIB_SSA_XAUUSD!$AA$2:$AA$2401,ALGLIB_SSA_XAUUSD!$S$2:$S$2401,"",0)</f>
        <v/>
      </c>
      <c r="N649">
        <f>_xlfn.XLOOKUP($A649,ALGLIB_SSA_XAUUSD!$AA$2:$AA$2401,ALGLIB_SSA_XAUUSD!$T$2:$T$2401,"",0)</f>
        <v/>
      </c>
      <c r="O649">
        <f>_xlfn.XLOOKUP($A649,ALGLIB_SSA_XAUUSD!$AA$2:$AA$2401,ALGLIB_SSA_XAUUSD!$U$2:$U$2401,"",0)</f>
        <v/>
      </c>
      <c r="P649">
        <f>_xlfn.XLOOKUP($A649,ALGLIB_SSA_XAUUSD!$AA$2:$AA$2401,ALGLIB_SSA_XAUUSD!$V$2:$V$2401,"",0)</f>
        <v/>
      </c>
      <c r="S649">
        <f>A649</f>
        <v/>
      </c>
      <c r="T649">
        <f>J649</f>
        <v/>
      </c>
      <c r="U649">
        <f>K649</f>
        <v/>
      </c>
      <c r="V649" s="14">
        <f>IF($A649="","",MOD(ROW()-2,12)+1)</f>
        <v/>
      </c>
      <c r="W649">
        <f>L649</f>
        <v/>
      </c>
      <c r="X649" s="14">
        <f>IF(F649="","",F649)</f>
        <v/>
      </c>
      <c r="Y649" s="14">
        <f>IF(G649="","",G649)</f>
        <v/>
      </c>
      <c r="Z649">
        <f>M649</f>
        <v/>
      </c>
      <c r="AA649">
        <f>N649</f>
        <v/>
      </c>
      <c r="AB649" s="14">
        <f>IF(H649="","",H649)</f>
        <v/>
      </c>
      <c r="AC649">
        <f>O649</f>
        <v/>
      </c>
      <c r="AD649" s="14">
        <f>IF(I649="","",I649)</f>
        <v/>
      </c>
      <c r="AE649">
        <f>P649</f>
        <v/>
      </c>
      <c r="AH649">
        <f>IF(S649&lt;&gt;"",S649,AH648+900)</f>
        <v/>
      </c>
      <c r="AI649">
        <f>IF(T649&lt;&gt;"",T649,AI648)</f>
        <v/>
      </c>
      <c r="AJ649">
        <f>IF(U649&lt;&gt;"",U649,AJ648)</f>
        <v/>
      </c>
      <c r="AK649">
        <f>IF(W649&lt;&gt;"",W649,"")</f>
        <v/>
      </c>
      <c r="AL649" s="14">
        <f>IF(X649&lt;&gt;"",X649,"")</f>
        <v/>
      </c>
      <c r="AM649" s="14">
        <f>IF(Y649&lt;&gt;"",Y649,"")</f>
        <v/>
      </c>
      <c r="AN649" s="14">
        <f>IF(OR(AL649="",AM649=""),"",AL649-AM649)</f>
        <v/>
      </c>
      <c r="AO649">
        <f>IF(AN649="","",IF(AN649&gt;0,"Bullish","Bearish"))</f>
        <v/>
      </c>
      <c r="AP649">
        <f>IF(AO649="",AP648,AO649)</f>
        <v/>
      </c>
      <c r="AQ649" s="14">
        <f>IF(AB649&lt;&gt;"",AB649,"")</f>
        <v/>
      </c>
      <c r="AR649" s="14">
        <f>IF(AD649&lt;&gt;"",AD649,"")</f>
        <v/>
      </c>
      <c r="AS649">
        <f>IF(AS648+1=13,1,AS648+1)</f>
        <v/>
      </c>
      <c r="AT649">
        <f>IFERROR(IF(SLOPE($AQ$626:$AQ$637,$AS$626:$AS$637)&gt;0,MIN(3,ABS(SLOPE($AQ$626:$AQ$637,$AS$626:$AS$637))),IF(SLOPE($AQ$626:$AQ$637,$AS$626:$AS$637)&lt;-0.5,-0.5,0)),0)</f>
        <v/>
      </c>
      <c r="AU649">
        <f>IFERROR(IF(SLOPE($AR$626:$AR$637,$AS$626:$AS$637)&lt;0,MAX(-3,-ABS(SLOPE($AR$626:$AR$637,$AS$626:$AS$637))),IF(SLOPE($AR$626:$AR$637,$AS$626:$AS$637)&gt;0.5,0.5,0)),0)</f>
        <v/>
      </c>
      <c r="AV649">
        <f>($AQ$638+(AT649*(AS649-1)))</f>
        <v/>
      </c>
      <c r="AW649">
        <f>($AR$638+(AU649*(AS649-1)))</f>
        <v/>
      </c>
      <c r="AX649">
        <f>IF(AT649&gt;0,AV649+AT649,AV649)</f>
        <v/>
      </c>
      <c r="AY649">
        <f>IF(AU649&lt;0,AW649+AU649,AW649)</f>
        <v/>
      </c>
      <c r="BA649" s="14">
        <f>IFERROR(AX649-AQ649,"")</f>
        <v/>
      </c>
      <c r="BB649" s="14">
        <f>IFERROR(AY649-AR649,"")</f>
        <v/>
      </c>
      <c r="BD649">
        <f>AH649</f>
        <v/>
      </c>
      <c r="BE649">
        <f>AI649</f>
        <v/>
      </c>
      <c r="BF649">
        <f>AJ649</f>
        <v/>
      </c>
      <c r="BG649" s="14">
        <f>L649</f>
        <v/>
      </c>
      <c r="BH649" s="14">
        <f>IF(X649="","",X649)</f>
        <v/>
      </c>
      <c r="BI649" s="14">
        <f>IF(Y649="","",Y649)</f>
        <v/>
      </c>
      <c r="BJ649">
        <f>Z649</f>
        <v/>
      </c>
      <c r="BK649">
        <f>AA649</f>
        <v/>
      </c>
      <c r="BL649">
        <f>IFERROR(AX649,"")</f>
        <v/>
      </c>
      <c r="BM649">
        <f>IFERROR(AY649,"")</f>
        <v/>
      </c>
    </row>
    <row r="650" ht="14.25" customHeight="1">
      <c r="A650">
        <f>ALGLIB_SSA_XAUUSD!AA650</f>
        <v/>
      </c>
      <c r="B650">
        <f>IF($A650="","",INDEX(ALGLIB_SSA_XAUUSD!$B$2:$B$2401,MATCH($A650,ALGLIB_SSA_XAUUSD!$A$2:$A$2401,1)))</f>
        <v/>
      </c>
      <c r="C650">
        <f>IF($A650="","",INDEX(ALGLIB_SSA_XAUUSD!$C$2:$C$2401,MATCH($A650,ALGLIB_SSA_XAUUSD!$A$2:$A$2401,1)))</f>
        <v/>
      </c>
      <c r="D650" s="14">
        <f>IF($A650="","",INT((ROW()-2)/12)+1)</f>
        <v/>
      </c>
      <c r="E650" s="14">
        <f>IF($A650="","",INDEX(ALGLIB_SSA_XAUUSD!$D$2:$D$2401,MATCH($A650,ALGLIB_SSA_XAUUSD!$A$2:$A$2401,1)))</f>
        <v/>
      </c>
      <c r="F650" s="14">
        <f>IF($A650="","",INDEX(ALGLIB_SSA_XAUUSD!$E$2:$E$2401,MATCH($A650,ALGLIB_SSA_XAUUSD!$A$2:$A$2401,1)))</f>
        <v/>
      </c>
      <c r="G650" s="14">
        <f>IF($A650="","",INDEX(ALGLIB_SSA_XAUUSD!$F$2:$F$2401,MATCH($A650,ALGLIB_SSA_XAUUSD!$A$2:$A$2401,1)))</f>
        <v/>
      </c>
      <c r="H650" s="14">
        <f>IF($A650="","",INDEX(ALGLIB_SSA_XAUUSD!$G$2:$G$2401,MATCH($A650,ALGLIB_SSA_XAUUSD!$A$2:$A$2401,1)))</f>
        <v/>
      </c>
      <c r="I650" s="14">
        <f>IF($A650="","",INDEX(ALGLIB_SSA_XAUUSD!$H$2:$H$2401,MATCH($A650,ALGLIB_SSA_XAUUSD!$A$2:$A$2401,1)))</f>
        <v/>
      </c>
      <c r="J650">
        <f>_xlfn.XLOOKUP($A650,ALGLIB_SSA_XAUUSD!$AA$2:$AA$2401,ALGLIB_SSA_XAUUSD!$P$2:$P$2401,"",0)</f>
        <v/>
      </c>
      <c r="K650">
        <f>_xlfn.XLOOKUP($A650,ALGLIB_SSA_XAUUSD!$AA$2:$AA$2401,ALGLIB_SSA_XAUUSD!$Q$2:$Q$2401,"",0)</f>
        <v/>
      </c>
      <c r="L650">
        <f>_xlfn.XLOOKUP($A650,ALGLIB_SSA_XAUUSD!$AA$2:$AA$2401,ALGLIB_SSA_XAUUSD!$R$2:$R$2401,"",0)</f>
        <v/>
      </c>
      <c r="M650">
        <f>_xlfn.XLOOKUP($A650,ALGLIB_SSA_XAUUSD!$AA$2:$AA$2401,ALGLIB_SSA_XAUUSD!$S$2:$S$2401,"",0)</f>
        <v/>
      </c>
      <c r="N650">
        <f>_xlfn.XLOOKUP($A650,ALGLIB_SSA_XAUUSD!$AA$2:$AA$2401,ALGLIB_SSA_XAUUSD!$T$2:$T$2401,"",0)</f>
        <v/>
      </c>
      <c r="O650">
        <f>_xlfn.XLOOKUP($A650,ALGLIB_SSA_XAUUSD!$AA$2:$AA$2401,ALGLIB_SSA_XAUUSD!$U$2:$U$2401,"",0)</f>
        <v/>
      </c>
      <c r="P650">
        <f>_xlfn.XLOOKUP($A650,ALGLIB_SSA_XAUUSD!$AA$2:$AA$2401,ALGLIB_SSA_XAUUSD!$V$2:$V$2401,"",0)</f>
        <v/>
      </c>
      <c r="S650">
        <f>A650</f>
        <v/>
      </c>
      <c r="T650">
        <f>J650</f>
        <v/>
      </c>
      <c r="U650">
        <f>K650</f>
        <v/>
      </c>
      <c r="V650" s="14">
        <f>IF($A650="","",MOD(ROW()-2,12)+1)</f>
        <v/>
      </c>
      <c r="W650">
        <f>L650</f>
        <v/>
      </c>
      <c r="X650" s="14">
        <f>IF(F650="","",F650)</f>
        <v/>
      </c>
      <c r="Y650" s="14">
        <f>IF(G650="","",G650)</f>
        <v/>
      </c>
      <c r="Z650">
        <f>M650</f>
        <v/>
      </c>
      <c r="AA650">
        <f>N650</f>
        <v/>
      </c>
      <c r="AB650" s="14">
        <f>IF(H650="","",H650)</f>
        <v/>
      </c>
      <c r="AC650">
        <f>O650</f>
        <v/>
      </c>
      <c r="AD650" s="14">
        <f>IF(I650="","",I650)</f>
        <v/>
      </c>
      <c r="AE650">
        <f>P650</f>
        <v/>
      </c>
      <c r="AH650">
        <f>IF(S650&lt;&gt;"",S650,AH649+900)</f>
        <v/>
      </c>
      <c r="AI650">
        <f>IF(T650&lt;&gt;"",T650,AI649)</f>
        <v/>
      </c>
      <c r="AJ650">
        <f>IF(U650&lt;&gt;"",U650,AJ649)</f>
        <v/>
      </c>
      <c r="AK650">
        <f>IF(W650&lt;&gt;"",W650,"")</f>
        <v/>
      </c>
      <c r="AL650" s="14">
        <f>IF(X650&lt;&gt;"",X650,"")</f>
        <v/>
      </c>
      <c r="AM650" s="14">
        <f>IF(Y650&lt;&gt;"",Y650,"")</f>
        <v/>
      </c>
      <c r="AN650" s="14">
        <f>IF(OR(AL650="",AM650=""),"",AL650-AM650)</f>
        <v/>
      </c>
      <c r="AO650">
        <f>IF(AN650="","",IF(AN650&gt;0,"Bullish","Bearish"))</f>
        <v/>
      </c>
      <c r="AP650">
        <f>IF(AO650="",AP649,AO650)</f>
        <v/>
      </c>
      <c r="AQ650" s="14">
        <f>IF(AB650&lt;&gt;"",AB650,"")</f>
        <v/>
      </c>
      <c r="AR650" s="14">
        <f>IF(AD650&lt;&gt;"",AD650,"")</f>
        <v/>
      </c>
      <c r="AS650">
        <f>IF(AS649+1=13,1,AS649+1)</f>
        <v/>
      </c>
      <c r="AT650">
        <f>IFERROR(IF(SLOPE($AQ$638:$AQ$649,$AS$638:$AS$649)&gt;0,MIN(3,ABS(SLOPE($AQ$638:$AQ$649,$AS$638:$AS$649))),IF(SLOPE($AQ$638:$AQ$649,$AS$638:$AS$649)&lt;-0.5,-0.5,0)),0)</f>
        <v/>
      </c>
      <c r="AU650">
        <f>IFERROR(IF(SLOPE($AR$638:$AR$649,$AS$638:$AS$649)&lt;0,MAX(-3,-ABS(SLOPE($AR$638:$AR$649,$AS$638:$AS$649))),IF(SLOPE($AR$638:$AR$649,$AS$638:$AS$649)&gt;0.5,0.5,0)),0)</f>
        <v/>
      </c>
      <c r="AV650">
        <f>($AQ$650+(AT650*(AS650-1)))</f>
        <v/>
      </c>
      <c r="AW650">
        <f>($AR$650+(AU650*(AS650-1)))</f>
        <v/>
      </c>
      <c r="AX650">
        <f>IF(AT650&gt;0,AV650+AT650,AV650)</f>
        <v/>
      </c>
      <c r="AY650">
        <f>IF(AU650&lt;0,AW650+AU650,AW650)</f>
        <v/>
      </c>
      <c r="BA650" s="14">
        <f>IFERROR(AX650-AQ650,"")</f>
        <v/>
      </c>
      <c r="BB650" s="14">
        <f>IFERROR(AY650-AR650,"")</f>
        <v/>
      </c>
      <c r="BD650">
        <f>AH650</f>
        <v/>
      </c>
      <c r="BE650">
        <f>AI650</f>
        <v/>
      </c>
      <c r="BF650">
        <f>AJ650</f>
        <v/>
      </c>
      <c r="BG650" s="14">
        <f>L650</f>
        <v/>
      </c>
      <c r="BH650" s="14">
        <f>IF(X650="","",X650)</f>
        <v/>
      </c>
      <c r="BI650" s="14">
        <f>IF(Y650="","",Y650)</f>
        <v/>
      </c>
      <c r="BJ650">
        <f>Z650</f>
        <v/>
      </c>
      <c r="BK650">
        <f>AA650</f>
        <v/>
      </c>
      <c r="BL650">
        <f>IFERROR(AX650,"")</f>
        <v/>
      </c>
      <c r="BM650">
        <f>IFERROR(AY650,"")</f>
        <v/>
      </c>
    </row>
    <row r="651" ht="14.25" customHeight="1">
      <c r="A651">
        <f>ALGLIB_SSA_XAUUSD!AA651</f>
        <v/>
      </c>
      <c r="B651">
        <f>IF($A651="","",INDEX(ALGLIB_SSA_XAUUSD!$B$2:$B$2401,MATCH($A651,ALGLIB_SSA_XAUUSD!$A$2:$A$2401,1)))</f>
        <v/>
      </c>
      <c r="C651">
        <f>IF($A651="","",INDEX(ALGLIB_SSA_XAUUSD!$C$2:$C$2401,MATCH($A651,ALGLIB_SSA_XAUUSD!$A$2:$A$2401,1)))</f>
        <v/>
      </c>
      <c r="D651" s="14">
        <f>IF($A651="","",INT((ROW()-2)/12)+1)</f>
        <v/>
      </c>
      <c r="E651" s="14">
        <f>IF(AND(E662&lt;&gt;"",D662=D650+1),E650+(E662-E650)*1/12,"")</f>
        <v/>
      </c>
      <c r="F651" s="14">
        <f>IF(AND(F662&lt;&gt;"",D662=D650+1),F650+(F662-F650)*1/12,"")</f>
        <v/>
      </c>
      <c r="G651" s="14">
        <f>IF(AND(G662&lt;&gt;"",D662=D650+1),G650+(G662-G650)*1/12,"")</f>
        <v/>
      </c>
      <c r="H651" s="14">
        <f>IF(AND(H662&lt;&gt;"",D662=D650+1),H650+(H662-H650)*1/12,"")</f>
        <v/>
      </c>
      <c r="I651" s="14">
        <f>IF(AND(L662&lt;&gt;"",D662=D650+1),I650+(I662-I650)*1/12,"")</f>
        <v/>
      </c>
      <c r="J651">
        <f>_xlfn.XLOOKUP($A651,ALGLIB_SSA_XAUUSD!$AA$2:$AA$2401,ALGLIB_SSA_XAUUSD!$P$2:$P$2401,"",0)</f>
        <v/>
      </c>
      <c r="K651">
        <f>_xlfn.XLOOKUP($A651,ALGLIB_SSA_XAUUSD!$AA$2:$AA$2401,ALGLIB_SSA_XAUUSD!$Q$2:$Q$2401,"",0)</f>
        <v/>
      </c>
      <c r="L651">
        <f>_xlfn.XLOOKUP($A651,ALGLIB_SSA_XAUUSD!$AA$2:$AA$2401,ALGLIB_SSA_XAUUSD!$R$2:$R$2401,"",0)</f>
        <v/>
      </c>
      <c r="M651">
        <f>_xlfn.XLOOKUP($A651,ALGLIB_SSA_XAUUSD!$AA$2:$AA$2401,ALGLIB_SSA_XAUUSD!$S$2:$S$2401,"",0)</f>
        <v/>
      </c>
      <c r="N651">
        <f>_xlfn.XLOOKUP($A651,ALGLIB_SSA_XAUUSD!$AA$2:$AA$2401,ALGLIB_SSA_XAUUSD!$T$2:$T$2401,"",0)</f>
        <v/>
      </c>
      <c r="O651">
        <f>_xlfn.XLOOKUP($A651,ALGLIB_SSA_XAUUSD!$AA$2:$AA$2401,ALGLIB_SSA_XAUUSD!$U$2:$U$2401,"",0)</f>
        <v/>
      </c>
      <c r="P651">
        <f>_xlfn.XLOOKUP($A651,ALGLIB_SSA_XAUUSD!$AA$2:$AA$2401,ALGLIB_SSA_XAUUSD!$V$2:$V$2401,"",0)</f>
        <v/>
      </c>
      <c r="S651">
        <f>A651</f>
        <v/>
      </c>
      <c r="T651">
        <f>J651</f>
        <v/>
      </c>
      <c r="U651">
        <f>K651</f>
        <v/>
      </c>
      <c r="V651" s="14">
        <f>IF($A651="","",MOD(ROW()-2,12)+1)</f>
        <v/>
      </c>
      <c r="W651">
        <f>L651</f>
        <v/>
      </c>
      <c r="X651" s="14">
        <f>IF(F651="","",F651)</f>
        <v/>
      </c>
      <c r="Y651" s="14">
        <f>IF(G651="","",G651)</f>
        <v/>
      </c>
      <c r="Z651">
        <f>M651</f>
        <v/>
      </c>
      <c r="AA651">
        <f>N651</f>
        <v/>
      </c>
      <c r="AB651" s="14">
        <f>IF(H651="","",H651)</f>
        <v/>
      </c>
      <c r="AC651">
        <f>O651</f>
        <v/>
      </c>
      <c r="AD651" s="14">
        <f>IF(I651="","",I651)</f>
        <v/>
      </c>
      <c r="AE651">
        <f>P651</f>
        <v/>
      </c>
      <c r="AH651">
        <f>IF(S651&lt;&gt;"",S651,AH650+900)</f>
        <v/>
      </c>
      <c r="AI651">
        <f>IF(T651&lt;&gt;"",T651,AI650)</f>
        <v/>
      </c>
      <c r="AJ651">
        <f>IF(U651&lt;&gt;"",U651,AJ650)</f>
        <v/>
      </c>
      <c r="AK651">
        <f>IF(W651&lt;&gt;"",W651,"")</f>
        <v/>
      </c>
      <c r="AL651" s="14">
        <f>IF(X651&lt;&gt;"",X651,"")</f>
        <v/>
      </c>
      <c r="AM651" s="14">
        <f>IF(Y651&lt;&gt;"",Y651,"")</f>
        <v/>
      </c>
      <c r="AN651" s="14">
        <f>IF(OR(AL651="",AM651=""),"",AL651-AM651)</f>
        <v/>
      </c>
      <c r="AO651">
        <f>IF(AN651="","",IF(AN651&gt;0,"Bullish","Bearish"))</f>
        <v/>
      </c>
      <c r="AP651">
        <f>IF(AO651="",AP650,AO651)</f>
        <v/>
      </c>
      <c r="AQ651" s="14">
        <f>IF(AB651&lt;&gt;"",AB651,"")</f>
        <v/>
      </c>
      <c r="AR651" s="14">
        <f>IF(AD651&lt;&gt;"",AD651,"")</f>
        <v/>
      </c>
      <c r="AS651">
        <f>IF(AS650+1=13,1,AS650+1)</f>
        <v/>
      </c>
      <c r="AT651">
        <f>IFERROR(IF(SLOPE($AQ$638:$AQ$649,$AS$638:$AS$649)&gt;0,MIN(3,ABS(SLOPE($AQ$638:$AQ$649,$AS$638:$AS$649))),IF(SLOPE($AQ$638:$AQ$649,$AS$638:$AS$649)&lt;-0.5,-0.5,0)),0)</f>
        <v/>
      </c>
      <c r="AU651">
        <f>IFERROR(IF(SLOPE($AR$638:$AR$649,$AS$638:$AS$649)&lt;0,MAX(-3,-ABS(SLOPE($AR$638:$AR$649,$AS$638:$AS$649))),IF(SLOPE($AR$638:$AR$649,$AS$638:$AS$649)&gt;0.5,0.5,0)),0)</f>
        <v/>
      </c>
      <c r="AV651">
        <f>($AQ$650+(AT651*(AS651-1)))</f>
        <v/>
      </c>
      <c r="AW651">
        <f>($AR$650+(AU651*(AS651-1)))</f>
        <v/>
      </c>
      <c r="AX651">
        <f>IF(AT651&gt;0,AV651+AT651,AV651)</f>
        <v/>
      </c>
      <c r="AY651">
        <f>IF(AU651&lt;0,AW651+AU651,AW651)</f>
        <v/>
      </c>
      <c r="BA651" s="14">
        <f>IFERROR(AX651-AQ651,"")</f>
        <v/>
      </c>
      <c r="BB651" s="14">
        <f>IFERROR(AY651-AR651,"")</f>
        <v/>
      </c>
      <c r="BD651">
        <f>AH651</f>
        <v/>
      </c>
      <c r="BE651">
        <f>AI651</f>
        <v/>
      </c>
      <c r="BF651">
        <f>AJ651</f>
        <v/>
      </c>
      <c r="BG651" s="14">
        <f>L651</f>
        <v/>
      </c>
      <c r="BH651" s="14">
        <f>IF(X651="","",X651)</f>
        <v/>
      </c>
      <c r="BI651" s="14">
        <f>IF(Y651="","",Y651)</f>
        <v/>
      </c>
      <c r="BJ651">
        <f>Z651</f>
        <v/>
      </c>
      <c r="BK651">
        <f>AA651</f>
        <v/>
      </c>
      <c r="BL651">
        <f>IFERROR(AX651,"")</f>
        <v/>
      </c>
      <c r="BM651">
        <f>IFERROR(AY651,"")</f>
        <v/>
      </c>
    </row>
    <row r="652" ht="14.25" customHeight="1">
      <c r="A652">
        <f>ALGLIB_SSA_XAUUSD!AA652</f>
        <v/>
      </c>
      <c r="B652">
        <f>IF($A652="","",INDEX(ALGLIB_SSA_XAUUSD!$B$2:$B$2401,MATCH($A652,ALGLIB_SSA_XAUUSD!$A$2:$A$2401,1)))</f>
        <v/>
      </c>
      <c r="C652">
        <f>IF($A652="","",INDEX(ALGLIB_SSA_XAUUSD!$C$2:$C$2401,MATCH($A652,ALGLIB_SSA_XAUUSD!$A$2:$A$2401,1)))</f>
        <v/>
      </c>
      <c r="D652" s="14">
        <f>IF($A652="","",INT((ROW()-2)/12)+1)</f>
        <v/>
      </c>
      <c r="E652" s="14">
        <f>IF(AND(E662&lt;&gt;"",D662=D650+1),E650+(E662-E650)*2/12,"")</f>
        <v/>
      </c>
      <c r="F652" s="14">
        <f>IF(AND(F662&lt;&gt;"",D662=D650+1),F650+(F662-F650)*2/12,"")</f>
        <v/>
      </c>
      <c r="G652" s="14">
        <f>IF(AND(G662&lt;&gt;"",D662=D650+1),G650+(G662-G650)*2/12,"")</f>
        <v/>
      </c>
      <c r="H652" s="14">
        <f>IF(AND(H662&lt;&gt;"",D662=D650+1),H650+(H662-H650)*2/12,"")</f>
        <v/>
      </c>
      <c r="I652" s="14">
        <f>IF(AND(L662&lt;&gt;"",D662=D650+1),I650+(I662-I650)*2/12,"")</f>
        <v/>
      </c>
      <c r="J652">
        <f>_xlfn.XLOOKUP($A652,ALGLIB_SSA_XAUUSD!$AA$2:$AA$2401,ALGLIB_SSA_XAUUSD!$P$2:$P$2401,"",0)</f>
        <v/>
      </c>
      <c r="K652">
        <f>_xlfn.XLOOKUP($A652,ALGLIB_SSA_XAUUSD!$AA$2:$AA$2401,ALGLIB_SSA_XAUUSD!$Q$2:$Q$2401,"",0)</f>
        <v/>
      </c>
      <c r="L652">
        <f>_xlfn.XLOOKUP($A652,ALGLIB_SSA_XAUUSD!$AA$2:$AA$2401,ALGLIB_SSA_XAUUSD!$R$2:$R$2401,"",0)</f>
        <v/>
      </c>
      <c r="M652">
        <f>_xlfn.XLOOKUP($A652,ALGLIB_SSA_XAUUSD!$AA$2:$AA$2401,ALGLIB_SSA_XAUUSD!$S$2:$S$2401,"",0)</f>
        <v/>
      </c>
      <c r="N652">
        <f>_xlfn.XLOOKUP($A652,ALGLIB_SSA_XAUUSD!$AA$2:$AA$2401,ALGLIB_SSA_XAUUSD!$T$2:$T$2401,"",0)</f>
        <v/>
      </c>
      <c r="O652">
        <f>_xlfn.XLOOKUP($A652,ALGLIB_SSA_XAUUSD!$AA$2:$AA$2401,ALGLIB_SSA_XAUUSD!$U$2:$U$2401,"",0)</f>
        <v/>
      </c>
      <c r="P652">
        <f>_xlfn.XLOOKUP($A652,ALGLIB_SSA_XAUUSD!$AA$2:$AA$2401,ALGLIB_SSA_XAUUSD!$V$2:$V$2401,"",0)</f>
        <v/>
      </c>
      <c r="S652">
        <f>A652</f>
        <v/>
      </c>
      <c r="T652">
        <f>J652</f>
        <v/>
      </c>
      <c r="U652">
        <f>K652</f>
        <v/>
      </c>
      <c r="V652" s="14">
        <f>IF($A652="","",MOD(ROW()-2,12)+1)</f>
        <v/>
      </c>
      <c r="W652">
        <f>L652</f>
        <v/>
      </c>
      <c r="X652" s="14">
        <f>IF(F652="","",F652)</f>
        <v/>
      </c>
      <c r="Y652" s="14">
        <f>IF(G652="","",G652)</f>
        <v/>
      </c>
      <c r="Z652">
        <f>M652</f>
        <v/>
      </c>
      <c r="AA652">
        <f>N652</f>
        <v/>
      </c>
      <c r="AB652" s="14">
        <f>IF(H652="","",H652)</f>
        <v/>
      </c>
      <c r="AC652">
        <f>O652</f>
        <v/>
      </c>
      <c r="AD652" s="14">
        <f>IF(I652="","",I652)</f>
        <v/>
      </c>
      <c r="AE652">
        <f>P652</f>
        <v/>
      </c>
      <c r="AH652">
        <f>IF(S652&lt;&gt;"",S652,AH651+900)</f>
        <v/>
      </c>
      <c r="AI652">
        <f>IF(T652&lt;&gt;"",T652,AI651)</f>
        <v/>
      </c>
      <c r="AJ652">
        <f>IF(U652&lt;&gt;"",U652,AJ651)</f>
        <v/>
      </c>
      <c r="AK652">
        <f>IF(W652&lt;&gt;"",W652,"")</f>
        <v/>
      </c>
      <c r="AL652" s="14">
        <f>IF(X652&lt;&gt;"",X652,"")</f>
        <v/>
      </c>
      <c r="AM652" s="14">
        <f>IF(Y652&lt;&gt;"",Y652,"")</f>
        <v/>
      </c>
      <c r="AN652" s="14">
        <f>IF(OR(AL652="",AM652=""),"",AL652-AM652)</f>
        <v/>
      </c>
      <c r="AO652">
        <f>IF(AN652="","",IF(AN652&gt;0,"Bullish","Bearish"))</f>
        <v/>
      </c>
      <c r="AP652">
        <f>IF(AO652="",AP651,AO652)</f>
        <v/>
      </c>
      <c r="AQ652" s="14">
        <f>IF(AB652&lt;&gt;"",AB652,"")</f>
        <v/>
      </c>
      <c r="AR652" s="14">
        <f>IF(AD652&lt;&gt;"",AD652,"")</f>
        <v/>
      </c>
      <c r="AS652">
        <f>IF(AS651+1=13,1,AS651+1)</f>
        <v/>
      </c>
      <c r="AT652">
        <f>IFERROR(IF(SLOPE($AQ$638:$AQ$649,$AS$638:$AS$649)&gt;0,MIN(3,ABS(SLOPE($AQ$638:$AQ$649,$AS$638:$AS$649))),IF(SLOPE($AQ$638:$AQ$649,$AS$638:$AS$649)&lt;-0.5,-0.5,0)),0)</f>
        <v/>
      </c>
      <c r="AU652">
        <f>IFERROR(IF(SLOPE($AR$638:$AR$649,$AS$638:$AS$649)&lt;0,MAX(-3,-ABS(SLOPE($AR$638:$AR$649,$AS$638:$AS$649))),IF(SLOPE($AR$638:$AR$649,$AS$638:$AS$649)&gt;0.5,0.5,0)),0)</f>
        <v/>
      </c>
      <c r="AV652">
        <f>($AQ$650+(AT652*(AS652-1)))</f>
        <v/>
      </c>
      <c r="AW652">
        <f>($AR$650+(AU652*(AS652-1)))</f>
        <v/>
      </c>
      <c r="AX652">
        <f>IF(AT652&gt;0,AV652+AT652,AV652)</f>
        <v/>
      </c>
      <c r="AY652">
        <f>IF(AU652&lt;0,AW652+AU652,AW652)</f>
        <v/>
      </c>
      <c r="BA652" s="14">
        <f>IFERROR(AX652-AQ652,"")</f>
        <v/>
      </c>
      <c r="BB652" s="14">
        <f>IFERROR(AY652-AR652,"")</f>
        <v/>
      </c>
      <c r="BD652">
        <f>AH652</f>
        <v/>
      </c>
      <c r="BE652">
        <f>AI652</f>
        <v/>
      </c>
      <c r="BF652">
        <f>AJ652</f>
        <v/>
      </c>
      <c r="BG652" s="14">
        <f>L652</f>
        <v/>
      </c>
      <c r="BH652" s="14">
        <f>IF(X652="","",X652)</f>
        <v/>
      </c>
      <c r="BI652" s="14">
        <f>IF(Y652="","",Y652)</f>
        <v/>
      </c>
      <c r="BJ652">
        <f>Z652</f>
        <v/>
      </c>
      <c r="BK652">
        <f>AA652</f>
        <v/>
      </c>
      <c r="BL652">
        <f>IFERROR(AX652,"")</f>
        <v/>
      </c>
      <c r="BM652">
        <f>IFERROR(AY652,"")</f>
        <v/>
      </c>
    </row>
    <row r="653" ht="14.25" customHeight="1">
      <c r="A653">
        <f>ALGLIB_SSA_XAUUSD!AA653</f>
        <v/>
      </c>
      <c r="B653">
        <f>IF($A653="","",INDEX(ALGLIB_SSA_XAUUSD!$B$2:$B$2401,MATCH($A653,ALGLIB_SSA_XAUUSD!$A$2:$A$2401,1)))</f>
        <v/>
      </c>
      <c r="C653">
        <f>IF($A653="","",INDEX(ALGLIB_SSA_XAUUSD!$C$2:$C$2401,MATCH($A653,ALGLIB_SSA_XAUUSD!$A$2:$A$2401,1)))</f>
        <v/>
      </c>
      <c r="D653" s="14">
        <f>IF($A653="","",INT((ROW()-2)/12)+1)</f>
        <v/>
      </c>
      <c r="E653" s="14">
        <f>IF(AND(E662&lt;&gt;"",D662=D650+1),E650+(E662-E650)*3/12,"")</f>
        <v/>
      </c>
      <c r="F653" s="14">
        <f>IF(AND(F662&lt;&gt;"",D662=D650+1),F650+(F662-F650)*3/12,"")</f>
        <v/>
      </c>
      <c r="G653" s="14">
        <f>IF(AND(G662&lt;&gt;"",D662=D650+1),G650+(G662-G650)*3/12,"")</f>
        <v/>
      </c>
      <c r="H653" s="14">
        <f>IF(AND(H662&lt;&gt;"",D662=D650+1),H650+(H662-H650)*3/12,"")</f>
        <v/>
      </c>
      <c r="I653" s="14">
        <f>IF(AND(L662&lt;&gt;"",D662=D650+1),I650+(I662-I650)*3/12,"")</f>
        <v/>
      </c>
      <c r="J653">
        <f>_xlfn.XLOOKUP($A653,ALGLIB_SSA_XAUUSD!$AA$2:$AA$2401,ALGLIB_SSA_XAUUSD!$P$2:$P$2401,"",0)</f>
        <v/>
      </c>
      <c r="K653">
        <f>_xlfn.XLOOKUP($A653,ALGLIB_SSA_XAUUSD!$AA$2:$AA$2401,ALGLIB_SSA_XAUUSD!$Q$2:$Q$2401,"",0)</f>
        <v/>
      </c>
      <c r="L653">
        <f>_xlfn.XLOOKUP($A653,ALGLIB_SSA_XAUUSD!$AA$2:$AA$2401,ALGLIB_SSA_XAUUSD!$R$2:$R$2401,"",0)</f>
        <v/>
      </c>
      <c r="M653">
        <f>_xlfn.XLOOKUP($A653,ALGLIB_SSA_XAUUSD!$AA$2:$AA$2401,ALGLIB_SSA_XAUUSD!$S$2:$S$2401,"",0)</f>
        <v/>
      </c>
      <c r="N653">
        <f>_xlfn.XLOOKUP($A653,ALGLIB_SSA_XAUUSD!$AA$2:$AA$2401,ALGLIB_SSA_XAUUSD!$T$2:$T$2401,"",0)</f>
        <v/>
      </c>
      <c r="O653">
        <f>_xlfn.XLOOKUP($A653,ALGLIB_SSA_XAUUSD!$AA$2:$AA$2401,ALGLIB_SSA_XAUUSD!$U$2:$U$2401,"",0)</f>
        <v/>
      </c>
      <c r="P653">
        <f>_xlfn.XLOOKUP($A653,ALGLIB_SSA_XAUUSD!$AA$2:$AA$2401,ALGLIB_SSA_XAUUSD!$V$2:$V$2401,"",0)</f>
        <v/>
      </c>
      <c r="S653">
        <f>A653</f>
        <v/>
      </c>
      <c r="T653">
        <f>J653</f>
        <v/>
      </c>
      <c r="U653">
        <f>K653</f>
        <v/>
      </c>
      <c r="V653" s="14">
        <f>IF($A653="","",MOD(ROW()-2,12)+1)</f>
        <v/>
      </c>
      <c r="W653">
        <f>L653</f>
        <v/>
      </c>
      <c r="X653" s="14">
        <f>IF(F653="","",F653)</f>
        <v/>
      </c>
      <c r="Y653" s="14">
        <f>IF(G653="","",G653)</f>
        <v/>
      </c>
      <c r="Z653">
        <f>M653</f>
        <v/>
      </c>
      <c r="AA653">
        <f>N653</f>
        <v/>
      </c>
      <c r="AB653" s="14">
        <f>IF(H653="","",H653)</f>
        <v/>
      </c>
      <c r="AC653">
        <f>O653</f>
        <v/>
      </c>
      <c r="AD653" s="14">
        <f>IF(I653="","",I653)</f>
        <v/>
      </c>
      <c r="AE653">
        <f>P653</f>
        <v/>
      </c>
      <c r="AH653">
        <f>IF(S653&lt;&gt;"",S653,AH652+900)</f>
        <v/>
      </c>
      <c r="AI653">
        <f>IF(T653&lt;&gt;"",T653,AI652)</f>
        <v/>
      </c>
      <c r="AJ653">
        <f>IF(U653&lt;&gt;"",U653,AJ652)</f>
        <v/>
      </c>
      <c r="AK653">
        <f>IF(W653&lt;&gt;"",W653,"")</f>
        <v/>
      </c>
      <c r="AL653" s="14">
        <f>IF(X653&lt;&gt;"",X653,"")</f>
        <v/>
      </c>
      <c r="AM653" s="14">
        <f>IF(Y653&lt;&gt;"",Y653,"")</f>
        <v/>
      </c>
      <c r="AN653" s="14">
        <f>IF(OR(AL653="",AM653=""),"",AL653-AM653)</f>
        <v/>
      </c>
      <c r="AO653">
        <f>IF(AN653="","",IF(AN653&gt;0,"Bullish","Bearish"))</f>
        <v/>
      </c>
      <c r="AP653">
        <f>IF(AO653="",AP652,AO653)</f>
        <v/>
      </c>
      <c r="AQ653" s="14">
        <f>IF(AB653&lt;&gt;"",AB653,"")</f>
        <v/>
      </c>
      <c r="AR653" s="14">
        <f>IF(AD653&lt;&gt;"",AD653,"")</f>
        <v/>
      </c>
      <c r="AS653">
        <f>IF(AS652+1=13,1,AS652+1)</f>
        <v/>
      </c>
      <c r="AT653">
        <f>IFERROR(IF(SLOPE($AQ$638:$AQ$649,$AS$638:$AS$649)&gt;0,MIN(3,ABS(SLOPE($AQ$638:$AQ$649,$AS$638:$AS$649))),IF(SLOPE($AQ$638:$AQ$649,$AS$638:$AS$649)&lt;-0.5,-0.5,0)),0)</f>
        <v/>
      </c>
      <c r="AU653">
        <f>IFERROR(IF(SLOPE($AR$638:$AR$649,$AS$638:$AS$649)&lt;0,MAX(-3,-ABS(SLOPE($AR$638:$AR$649,$AS$638:$AS$649))),IF(SLOPE($AR$638:$AR$649,$AS$638:$AS$649)&gt;0.5,0.5,0)),0)</f>
        <v/>
      </c>
      <c r="AV653">
        <f>($AQ$650+(AT653*(AS653-1)))</f>
        <v/>
      </c>
      <c r="AW653">
        <f>($AR$650+(AU653*(AS653-1)))</f>
        <v/>
      </c>
      <c r="AX653">
        <f>IF(AT653&gt;0,AV653+AT653,AV653)</f>
        <v/>
      </c>
      <c r="AY653">
        <f>IF(AU653&lt;0,AW653+AU653,AW653)</f>
        <v/>
      </c>
      <c r="BA653" s="14">
        <f>IFERROR(AX653-AQ653,"")</f>
        <v/>
      </c>
      <c r="BB653" s="14">
        <f>IFERROR(AY653-AR653,"")</f>
        <v/>
      </c>
      <c r="BD653">
        <f>AH653</f>
        <v/>
      </c>
      <c r="BE653">
        <f>AI653</f>
        <v/>
      </c>
      <c r="BF653">
        <f>AJ653</f>
        <v/>
      </c>
      <c r="BG653" s="14">
        <f>L653</f>
        <v/>
      </c>
      <c r="BH653" s="14">
        <f>IF(X653="","",X653)</f>
        <v/>
      </c>
      <c r="BI653" s="14">
        <f>IF(Y653="","",Y653)</f>
        <v/>
      </c>
      <c r="BJ653">
        <f>Z653</f>
        <v/>
      </c>
      <c r="BK653">
        <f>AA653</f>
        <v/>
      </c>
      <c r="BL653">
        <f>IFERROR(AX653,"")</f>
        <v/>
      </c>
      <c r="BM653">
        <f>IFERROR(AY653,"")</f>
        <v/>
      </c>
    </row>
    <row r="654" ht="14.25" customHeight="1">
      <c r="A654">
        <f>ALGLIB_SSA_XAUUSD!AA654</f>
        <v/>
      </c>
      <c r="B654">
        <f>IF($A654="","",INDEX(ALGLIB_SSA_XAUUSD!$B$2:$B$2401,MATCH($A654,ALGLIB_SSA_XAUUSD!$A$2:$A$2401,1)))</f>
        <v/>
      </c>
      <c r="C654">
        <f>IF($A654="","",INDEX(ALGLIB_SSA_XAUUSD!$C$2:$C$2401,MATCH($A654,ALGLIB_SSA_XAUUSD!$A$2:$A$2401,1)))</f>
        <v/>
      </c>
      <c r="D654" s="14">
        <f>IF($A654="","",INT((ROW()-2)/12)+1)</f>
        <v/>
      </c>
      <c r="E654" s="14">
        <f>IF(AND(E662&lt;&gt;"",D662=D650+1),E650+(E662-E650)*4/12,"")</f>
        <v/>
      </c>
      <c r="F654" s="14">
        <f>IF(AND(F662&lt;&gt;"",D662=D650+1),F650+(F662-F650)*4/12,"")</f>
        <v/>
      </c>
      <c r="G654" s="14">
        <f>IF(AND(G662&lt;&gt;"",D662=D650+1),G650+(G662-G650)*4/12,"")</f>
        <v/>
      </c>
      <c r="H654" s="14">
        <f>IF(AND(H662&lt;&gt;"",D662=D650+1),H650+(H662-H650)*4/12,"")</f>
        <v/>
      </c>
      <c r="I654" s="14">
        <f>IF(AND(L662&lt;&gt;"",D662=D650+1),I650+(I662-I650)*4/12,"")</f>
        <v/>
      </c>
      <c r="J654">
        <f>_xlfn.XLOOKUP($A654,ALGLIB_SSA_XAUUSD!$AA$2:$AA$2401,ALGLIB_SSA_XAUUSD!$P$2:$P$2401,"",0)</f>
        <v/>
      </c>
      <c r="K654">
        <f>_xlfn.XLOOKUP($A654,ALGLIB_SSA_XAUUSD!$AA$2:$AA$2401,ALGLIB_SSA_XAUUSD!$Q$2:$Q$2401,"",0)</f>
        <v/>
      </c>
      <c r="L654">
        <f>_xlfn.XLOOKUP($A654,ALGLIB_SSA_XAUUSD!$AA$2:$AA$2401,ALGLIB_SSA_XAUUSD!$R$2:$R$2401,"",0)</f>
        <v/>
      </c>
      <c r="M654">
        <f>_xlfn.XLOOKUP($A654,ALGLIB_SSA_XAUUSD!$AA$2:$AA$2401,ALGLIB_SSA_XAUUSD!$S$2:$S$2401,"",0)</f>
        <v/>
      </c>
      <c r="N654">
        <f>_xlfn.XLOOKUP($A654,ALGLIB_SSA_XAUUSD!$AA$2:$AA$2401,ALGLIB_SSA_XAUUSD!$T$2:$T$2401,"",0)</f>
        <v/>
      </c>
      <c r="O654">
        <f>_xlfn.XLOOKUP($A654,ALGLIB_SSA_XAUUSD!$AA$2:$AA$2401,ALGLIB_SSA_XAUUSD!$U$2:$U$2401,"",0)</f>
        <v/>
      </c>
      <c r="P654">
        <f>_xlfn.XLOOKUP($A654,ALGLIB_SSA_XAUUSD!$AA$2:$AA$2401,ALGLIB_SSA_XAUUSD!$V$2:$V$2401,"",0)</f>
        <v/>
      </c>
      <c r="S654">
        <f>A654</f>
        <v/>
      </c>
      <c r="T654">
        <f>J654</f>
        <v/>
      </c>
      <c r="U654">
        <f>K654</f>
        <v/>
      </c>
      <c r="V654" s="14">
        <f>IF($A654="","",MOD(ROW()-2,12)+1)</f>
        <v/>
      </c>
      <c r="W654">
        <f>L654</f>
        <v/>
      </c>
      <c r="X654" s="14">
        <f>IF(F654="","",F654)</f>
        <v/>
      </c>
      <c r="Y654" s="14">
        <f>IF(G654="","",G654)</f>
        <v/>
      </c>
      <c r="Z654">
        <f>M654</f>
        <v/>
      </c>
      <c r="AA654">
        <f>N654</f>
        <v/>
      </c>
      <c r="AB654" s="14">
        <f>IF(H654="","",H654)</f>
        <v/>
      </c>
      <c r="AC654">
        <f>O654</f>
        <v/>
      </c>
      <c r="AD654" s="14">
        <f>IF(I654="","",I654)</f>
        <v/>
      </c>
      <c r="AE654">
        <f>P654</f>
        <v/>
      </c>
      <c r="AH654">
        <f>IF(S654&lt;&gt;"",S654,AH653+900)</f>
        <v/>
      </c>
      <c r="AI654">
        <f>IF(T654&lt;&gt;"",T654,AI653)</f>
        <v/>
      </c>
      <c r="AJ654">
        <f>IF(U654&lt;&gt;"",U654,AJ653)</f>
        <v/>
      </c>
      <c r="AK654">
        <f>IF(W654&lt;&gt;"",W654,"")</f>
        <v/>
      </c>
      <c r="AL654" s="14">
        <f>IF(X654&lt;&gt;"",X654,"")</f>
        <v/>
      </c>
      <c r="AM654" s="14">
        <f>IF(Y654&lt;&gt;"",Y654,"")</f>
        <v/>
      </c>
      <c r="AN654" s="14">
        <f>IF(OR(AL654="",AM654=""),"",AL654-AM654)</f>
        <v/>
      </c>
      <c r="AO654">
        <f>IF(AN654="","",IF(AN654&gt;0,"Bullish","Bearish"))</f>
        <v/>
      </c>
      <c r="AP654">
        <f>IF(AO654="",AP653,AO654)</f>
        <v/>
      </c>
      <c r="AQ654" s="14">
        <f>IF(AB654&lt;&gt;"",AB654,"")</f>
        <v/>
      </c>
      <c r="AR654" s="14">
        <f>IF(AD654&lt;&gt;"",AD654,"")</f>
        <v/>
      </c>
      <c r="AS654">
        <f>IF(AS653+1=13,1,AS653+1)</f>
        <v/>
      </c>
      <c r="AT654">
        <f>IFERROR(IF(SLOPE($AQ$638:$AQ$649,$AS$638:$AS$649)&gt;0,MIN(3,ABS(SLOPE($AQ$638:$AQ$649,$AS$638:$AS$649))),IF(SLOPE($AQ$638:$AQ$649,$AS$638:$AS$649)&lt;-0.5,-0.5,0)),0)</f>
        <v/>
      </c>
      <c r="AU654">
        <f>IFERROR(IF(SLOPE($AR$638:$AR$649,$AS$638:$AS$649)&lt;0,MAX(-3,-ABS(SLOPE($AR$638:$AR$649,$AS$638:$AS$649))),IF(SLOPE($AR$638:$AR$649,$AS$638:$AS$649)&gt;0.5,0.5,0)),0)</f>
        <v/>
      </c>
      <c r="AV654">
        <f>($AQ$650+(AT654*(AS654-1)))</f>
        <v/>
      </c>
      <c r="AW654">
        <f>($AR$650+(AU654*(AS654-1)))</f>
        <v/>
      </c>
      <c r="AX654">
        <f>IF(AT654&gt;0,AV654+AT654,AV654)</f>
        <v/>
      </c>
      <c r="AY654">
        <f>IF(AU654&lt;0,AW654+AU654,AW654)</f>
        <v/>
      </c>
      <c r="BA654" s="14">
        <f>IFERROR(AX654-AQ654,"")</f>
        <v/>
      </c>
      <c r="BB654" s="14">
        <f>IFERROR(AY654-AR654,"")</f>
        <v/>
      </c>
      <c r="BD654">
        <f>AH654</f>
        <v/>
      </c>
      <c r="BE654">
        <f>AI654</f>
        <v/>
      </c>
      <c r="BF654">
        <f>AJ654</f>
        <v/>
      </c>
      <c r="BG654" s="14">
        <f>L654</f>
        <v/>
      </c>
      <c r="BH654" s="14">
        <f>IF(X654="","",X654)</f>
        <v/>
      </c>
      <c r="BI654" s="14">
        <f>IF(Y654="","",Y654)</f>
        <v/>
      </c>
      <c r="BJ654">
        <f>Z654</f>
        <v/>
      </c>
      <c r="BK654">
        <f>AA654</f>
        <v/>
      </c>
      <c r="BL654">
        <f>IFERROR(AX654,"")</f>
        <v/>
      </c>
      <c r="BM654">
        <f>IFERROR(AY654,"")</f>
        <v/>
      </c>
    </row>
    <row r="655" ht="14.25" customHeight="1">
      <c r="A655">
        <f>ALGLIB_SSA_XAUUSD!AA655</f>
        <v/>
      </c>
      <c r="B655">
        <f>IF($A655="","",INDEX(ALGLIB_SSA_XAUUSD!$B$2:$B$2401,MATCH($A655,ALGLIB_SSA_XAUUSD!$A$2:$A$2401,1)))</f>
        <v/>
      </c>
      <c r="C655">
        <f>IF($A655="","",INDEX(ALGLIB_SSA_XAUUSD!$C$2:$C$2401,MATCH($A655,ALGLIB_SSA_XAUUSD!$A$2:$A$2401,1)))</f>
        <v/>
      </c>
      <c r="D655" s="14">
        <f>IF($A655="","",INT((ROW()-2)/12)+1)</f>
        <v/>
      </c>
      <c r="E655" s="14">
        <f>IF(AND(E662&lt;&gt;"",D662=D650+1),E650+(E662-E650)*5/12,"")</f>
        <v/>
      </c>
      <c r="F655" s="14">
        <f>IF(AND(F662&lt;&gt;"",D662=D650+1),F650+(F662-F650)*5/12,"")</f>
        <v/>
      </c>
      <c r="G655" s="14">
        <f>IF(AND(G662&lt;&gt;"",D662=D650+1),G650+(G662-G650)*5/12,"")</f>
        <v/>
      </c>
      <c r="H655" s="14">
        <f>IF(AND(H662&lt;&gt;"",D662=D650+1),H650+(H662-H650)*5/12,"")</f>
        <v/>
      </c>
      <c r="I655" s="14">
        <f>IF(AND(L662&lt;&gt;"",D662=D650+1),I650+(I662-I650)*5/12,"")</f>
        <v/>
      </c>
      <c r="J655">
        <f>_xlfn.XLOOKUP($A655,ALGLIB_SSA_XAUUSD!$AA$2:$AA$2401,ALGLIB_SSA_XAUUSD!$P$2:$P$2401,"",0)</f>
        <v/>
      </c>
      <c r="K655">
        <f>_xlfn.XLOOKUP($A655,ALGLIB_SSA_XAUUSD!$AA$2:$AA$2401,ALGLIB_SSA_XAUUSD!$Q$2:$Q$2401,"",0)</f>
        <v/>
      </c>
      <c r="L655">
        <f>_xlfn.XLOOKUP($A655,ALGLIB_SSA_XAUUSD!$AA$2:$AA$2401,ALGLIB_SSA_XAUUSD!$R$2:$R$2401,"",0)</f>
        <v/>
      </c>
      <c r="M655">
        <f>_xlfn.XLOOKUP($A655,ALGLIB_SSA_XAUUSD!$AA$2:$AA$2401,ALGLIB_SSA_XAUUSD!$S$2:$S$2401,"",0)</f>
        <v/>
      </c>
      <c r="N655">
        <f>_xlfn.XLOOKUP($A655,ALGLIB_SSA_XAUUSD!$AA$2:$AA$2401,ALGLIB_SSA_XAUUSD!$T$2:$T$2401,"",0)</f>
        <v/>
      </c>
      <c r="O655">
        <f>_xlfn.XLOOKUP($A655,ALGLIB_SSA_XAUUSD!$AA$2:$AA$2401,ALGLIB_SSA_XAUUSD!$U$2:$U$2401,"",0)</f>
        <v/>
      </c>
      <c r="P655">
        <f>_xlfn.XLOOKUP($A655,ALGLIB_SSA_XAUUSD!$AA$2:$AA$2401,ALGLIB_SSA_XAUUSD!$V$2:$V$2401,"",0)</f>
        <v/>
      </c>
      <c r="S655">
        <f>A655</f>
        <v/>
      </c>
      <c r="T655">
        <f>J655</f>
        <v/>
      </c>
      <c r="U655">
        <f>K655</f>
        <v/>
      </c>
      <c r="V655" s="14">
        <f>IF($A655="","",MOD(ROW()-2,12)+1)</f>
        <v/>
      </c>
      <c r="W655">
        <f>L655</f>
        <v/>
      </c>
      <c r="X655" s="14">
        <f>IF(F655="","",F655)</f>
        <v/>
      </c>
      <c r="Y655" s="14">
        <f>IF(G655="","",G655)</f>
        <v/>
      </c>
      <c r="Z655">
        <f>M655</f>
        <v/>
      </c>
      <c r="AA655">
        <f>N655</f>
        <v/>
      </c>
      <c r="AB655" s="14">
        <f>IF(H655="","",H655)</f>
        <v/>
      </c>
      <c r="AC655">
        <f>O655</f>
        <v/>
      </c>
      <c r="AD655" s="14">
        <f>IF(I655="","",I655)</f>
        <v/>
      </c>
      <c r="AE655">
        <f>P655</f>
        <v/>
      </c>
      <c r="AH655">
        <f>IF(S655&lt;&gt;"",S655,AH654+900)</f>
        <v/>
      </c>
      <c r="AI655">
        <f>IF(T655&lt;&gt;"",T655,AI654)</f>
        <v/>
      </c>
      <c r="AJ655">
        <f>IF(U655&lt;&gt;"",U655,AJ654)</f>
        <v/>
      </c>
      <c r="AK655">
        <f>IF(W655&lt;&gt;"",W655,"")</f>
        <v/>
      </c>
      <c r="AL655" s="14">
        <f>IF(X655&lt;&gt;"",X655,"")</f>
        <v/>
      </c>
      <c r="AM655" s="14">
        <f>IF(Y655&lt;&gt;"",Y655,"")</f>
        <v/>
      </c>
      <c r="AN655" s="14">
        <f>IF(OR(AL655="",AM655=""),"",AL655-AM655)</f>
        <v/>
      </c>
      <c r="AO655">
        <f>IF(AN655="","",IF(AN655&gt;0,"Bullish","Bearish"))</f>
        <v/>
      </c>
      <c r="AP655">
        <f>IF(AO655="",AP654,AO655)</f>
        <v/>
      </c>
      <c r="AQ655" s="14">
        <f>IF(AB655&lt;&gt;"",AB655,"")</f>
        <v/>
      </c>
      <c r="AR655" s="14">
        <f>IF(AD655&lt;&gt;"",AD655,"")</f>
        <v/>
      </c>
      <c r="AS655">
        <f>IF(AS654+1=13,1,AS654+1)</f>
        <v/>
      </c>
      <c r="AT655">
        <f>IFERROR(IF(SLOPE($AQ$638:$AQ$649,$AS$638:$AS$649)&gt;0,MIN(3,ABS(SLOPE($AQ$638:$AQ$649,$AS$638:$AS$649))),IF(SLOPE($AQ$638:$AQ$649,$AS$638:$AS$649)&lt;-0.5,-0.5,0)),0)</f>
        <v/>
      </c>
      <c r="AU655">
        <f>IFERROR(IF(SLOPE($AR$638:$AR$649,$AS$638:$AS$649)&lt;0,MAX(-3,-ABS(SLOPE($AR$638:$AR$649,$AS$638:$AS$649))),IF(SLOPE($AR$638:$AR$649,$AS$638:$AS$649)&gt;0.5,0.5,0)),0)</f>
        <v/>
      </c>
      <c r="AV655">
        <f>($AQ$650+(AT655*(AS655-1)))</f>
        <v/>
      </c>
      <c r="AW655">
        <f>($AR$650+(AU655*(AS655-1)))</f>
        <v/>
      </c>
      <c r="AX655">
        <f>IF(AT655&gt;0,AV655+AT655,AV655)</f>
        <v/>
      </c>
      <c r="AY655">
        <f>IF(AU655&lt;0,AW655+AU655,AW655)</f>
        <v/>
      </c>
      <c r="BA655" s="14">
        <f>IFERROR(AX655-AQ655,"")</f>
        <v/>
      </c>
      <c r="BB655" s="14">
        <f>IFERROR(AY655-AR655,"")</f>
        <v/>
      </c>
      <c r="BD655">
        <f>AH655</f>
        <v/>
      </c>
      <c r="BE655">
        <f>AI655</f>
        <v/>
      </c>
      <c r="BF655">
        <f>AJ655</f>
        <v/>
      </c>
      <c r="BG655" s="14">
        <f>L655</f>
        <v/>
      </c>
      <c r="BH655" s="14">
        <f>IF(X655="","",X655)</f>
        <v/>
      </c>
      <c r="BI655" s="14">
        <f>IF(Y655="","",Y655)</f>
        <v/>
      </c>
      <c r="BJ655">
        <f>Z655</f>
        <v/>
      </c>
      <c r="BK655">
        <f>AA655</f>
        <v/>
      </c>
      <c r="BL655">
        <f>IFERROR(AX655,"")</f>
        <v/>
      </c>
      <c r="BM655">
        <f>IFERROR(AY655,"")</f>
        <v/>
      </c>
    </row>
    <row r="656" ht="14.25" customHeight="1">
      <c r="A656">
        <f>ALGLIB_SSA_XAUUSD!AA656</f>
        <v/>
      </c>
      <c r="B656">
        <f>IF($A656="","",INDEX(ALGLIB_SSA_XAUUSD!$B$2:$B$2401,MATCH($A656,ALGLIB_SSA_XAUUSD!$A$2:$A$2401,1)))</f>
        <v/>
      </c>
      <c r="C656">
        <f>IF($A656="","",INDEX(ALGLIB_SSA_XAUUSD!$C$2:$C$2401,MATCH($A656,ALGLIB_SSA_XAUUSD!$A$2:$A$2401,1)))</f>
        <v/>
      </c>
      <c r="D656" s="14">
        <f>IF($A656="","",INT((ROW()-2)/12)+1)</f>
        <v/>
      </c>
      <c r="E656" s="14">
        <f>IF(AND(E662&lt;&gt;"",D662=D650+1),E650+(E662-E650)*6/12,"")</f>
        <v/>
      </c>
      <c r="F656" s="14">
        <f>IF(AND(F662&lt;&gt;"",D662=D650+1),F650+(F662-F650)*6/12,"")</f>
        <v/>
      </c>
      <c r="G656" s="14">
        <f>IF(AND(G662&lt;&gt;"",D662=D650+1),G650+(G662-G650)*6/12,"")</f>
        <v/>
      </c>
      <c r="H656" s="14">
        <f>IF(AND(H662&lt;&gt;"",D662=D650+1),H650+(H662-H650)*6/12,"")</f>
        <v/>
      </c>
      <c r="I656" s="14">
        <f>IF(AND(L662&lt;&gt;"",D662=D650+1),I650+(I662-I650)*6/12,"")</f>
        <v/>
      </c>
      <c r="J656">
        <f>_xlfn.XLOOKUP($A656,ALGLIB_SSA_XAUUSD!$AA$2:$AA$2401,ALGLIB_SSA_XAUUSD!$P$2:$P$2401,"",0)</f>
        <v/>
      </c>
      <c r="K656">
        <f>_xlfn.XLOOKUP($A656,ALGLIB_SSA_XAUUSD!$AA$2:$AA$2401,ALGLIB_SSA_XAUUSD!$Q$2:$Q$2401,"",0)</f>
        <v/>
      </c>
      <c r="L656">
        <f>_xlfn.XLOOKUP($A656,ALGLIB_SSA_XAUUSD!$AA$2:$AA$2401,ALGLIB_SSA_XAUUSD!$R$2:$R$2401,"",0)</f>
        <v/>
      </c>
      <c r="M656">
        <f>_xlfn.XLOOKUP($A656,ALGLIB_SSA_XAUUSD!$AA$2:$AA$2401,ALGLIB_SSA_XAUUSD!$S$2:$S$2401,"",0)</f>
        <v/>
      </c>
      <c r="N656">
        <f>_xlfn.XLOOKUP($A656,ALGLIB_SSA_XAUUSD!$AA$2:$AA$2401,ALGLIB_SSA_XAUUSD!$T$2:$T$2401,"",0)</f>
        <v/>
      </c>
      <c r="O656">
        <f>_xlfn.XLOOKUP($A656,ALGLIB_SSA_XAUUSD!$AA$2:$AA$2401,ALGLIB_SSA_XAUUSD!$U$2:$U$2401,"",0)</f>
        <v/>
      </c>
      <c r="P656">
        <f>_xlfn.XLOOKUP($A656,ALGLIB_SSA_XAUUSD!$AA$2:$AA$2401,ALGLIB_SSA_XAUUSD!$V$2:$V$2401,"",0)</f>
        <v/>
      </c>
      <c r="S656">
        <f>A656</f>
        <v/>
      </c>
      <c r="T656">
        <f>J656</f>
        <v/>
      </c>
      <c r="U656">
        <f>K656</f>
        <v/>
      </c>
      <c r="V656" s="14">
        <f>IF($A656="","",MOD(ROW()-2,12)+1)</f>
        <v/>
      </c>
      <c r="W656">
        <f>L656</f>
        <v/>
      </c>
      <c r="X656" s="14">
        <f>IF(F656="","",F656)</f>
        <v/>
      </c>
      <c r="Y656" s="14">
        <f>IF(G656="","",G656)</f>
        <v/>
      </c>
      <c r="Z656">
        <f>M656</f>
        <v/>
      </c>
      <c r="AA656">
        <f>N656</f>
        <v/>
      </c>
      <c r="AB656" s="14">
        <f>IF(H656="","",H656)</f>
        <v/>
      </c>
      <c r="AC656">
        <f>O656</f>
        <v/>
      </c>
      <c r="AD656" s="14">
        <f>IF(I656="","",I656)</f>
        <v/>
      </c>
      <c r="AE656">
        <f>P656</f>
        <v/>
      </c>
      <c r="AH656">
        <f>IF(S656&lt;&gt;"",S656,AH655+900)</f>
        <v/>
      </c>
      <c r="AI656">
        <f>IF(T656&lt;&gt;"",T656,AI655)</f>
        <v/>
      </c>
      <c r="AJ656">
        <f>IF(U656&lt;&gt;"",U656,AJ655)</f>
        <v/>
      </c>
      <c r="AK656">
        <f>IF(W656&lt;&gt;"",W656,"")</f>
        <v/>
      </c>
      <c r="AL656" s="14">
        <f>IF(X656&lt;&gt;"",X656,"")</f>
        <v/>
      </c>
      <c r="AM656" s="14">
        <f>IF(Y656&lt;&gt;"",Y656,"")</f>
        <v/>
      </c>
      <c r="AN656" s="14">
        <f>IF(OR(AL656="",AM656=""),"",AL656-AM656)</f>
        <v/>
      </c>
      <c r="AO656">
        <f>IF(AN656="","",IF(AN656&gt;0,"Bullish","Bearish"))</f>
        <v/>
      </c>
      <c r="AP656">
        <f>IF(AO656="",AP655,AO656)</f>
        <v/>
      </c>
      <c r="AQ656" s="14">
        <f>IF(AB656&lt;&gt;"",AB656,"")</f>
        <v/>
      </c>
      <c r="AR656" s="14">
        <f>IF(AD656&lt;&gt;"",AD656,"")</f>
        <v/>
      </c>
      <c r="AS656">
        <f>IF(AS655+1=13,1,AS655+1)</f>
        <v/>
      </c>
      <c r="AT656">
        <f>IFERROR(IF(SLOPE($AQ$638:$AQ$649,$AS$638:$AS$649)&gt;0,MIN(3,ABS(SLOPE($AQ$638:$AQ$649,$AS$638:$AS$649))),IF(SLOPE($AQ$638:$AQ$649,$AS$638:$AS$649)&lt;-0.5,-0.5,0)),0)</f>
        <v/>
      </c>
      <c r="AU656">
        <f>IFERROR(IF(SLOPE($AR$638:$AR$649,$AS$638:$AS$649)&lt;0,MAX(-3,-ABS(SLOPE($AR$638:$AR$649,$AS$638:$AS$649))),IF(SLOPE($AR$638:$AR$649,$AS$638:$AS$649)&gt;0.5,0.5,0)),0)</f>
        <v/>
      </c>
      <c r="AV656">
        <f>($AQ$650+(AT656*(AS656-1)))</f>
        <v/>
      </c>
      <c r="AW656">
        <f>($AR$650+(AU656*(AS656-1)))</f>
        <v/>
      </c>
      <c r="AX656">
        <f>IF(AT656&gt;0,AV656+AT656,AV656)</f>
        <v/>
      </c>
      <c r="AY656">
        <f>IF(AU656&lt;0,AW656+AU656,AW656)</f>
        <v/>
      </c>
      <c r="BA656" s="14">
        <f>IFERROR(AX656-AQ656,"")</f>
        <v/>
      </c>
      <c r="BB656" s="14">
        <f>IFERROR(AY656-AR656,"")</f>
        <v/>
      </c>
      <c r="BD656">
        <f>AH656</f>
        <v/>
      </c>
      <c r="BE656">
        <f>AI656</f>
        <v/>
      </c>
      <c r="BF656">
        <f>AJ656</f>
        <v/>
      </c>
      <c r="BG656" s="14">
        <f>L656</f>
        <v/>
      </c>
      <c r="BH656" s="14">
        <f>IF(X656="","",X656)</f>
        <v/>
      </c>
      <c r="BI656" s="14">
        <f>IF(Y656="","",Y656)</f>
        <v/>
      </c>
      <c r="BJ656">
        <f>Z656</f>
        <v/>
      </c>
      <c r="BK656">
        <f>AA656</f>
        <v/>
      </c>
      <c r="BL656">
        <f>IFERROR(AX656,"")</f>
        <v/>
      </c>
      <c r="BM656">
        <f>IFERROR(AY656,"")</f>
        <v/>
      </c>
    </row>
    <row r="657" ht="14.25" customHeight="1">
      <c r="A657">
        <f>ALGLIB_SSA_XAUUSD!AA657</f>
        <v/>
      </c>
      <c r="B657">
        <f>IF($A657="","",INDEX(ALGLIB_SSA_XAUUSD!$B$2:$B$2401,MATCH($A657,ALGLIB_SSA_XAUUSD!$A$2:$A$2401,1)))</f>
        <v/>
      </c>
      <c r="C657">
        <f>IF($A657="","",INDEX(ALGLIB_SSA_XAUUSD!$C$2:$C$2401,MATCH($A657,ALGLIB_SSA_XAUUSD!$A$2:$A$2401,1)))</f>
        <v/>
      </c>
      <c r="D657" s="14">
        <f>IF($A657="","",INT((ROW()-2)/12)+1)</f>
        <v/>
      </c>
      <c r="E657" s="14">
        <f>IF(AND(E662&lt;&gt;"",D662=D650+1),E650+(E662-E650)*7/12,"")</f>
        <v/>
      </c>
      <c r="F657" s="14">
        <f>IF(AND(F662&lt;&gt;"",D662=D650+1),F650+(F662-F650)*7/12,"")</f>
        <v/>
      </c>
      <c r="G657" s="14">
        <f>IF(AND(G662&lt;&gt;"",D662=D650+1),G650+(G662-G650)*7/12,"")</f>
        <v/>
      </c>
      <c r="H657" s="14">
        <f>IF(AND(H662&lt;&gt;"",D662=D650+1),H650+(H662-H650)*7/12,"")</f>
        <v/>
      </c>
      <c r="I657" s="14">
        <f>IF(AND(L662&lt;&gt;"",D662=D650+1),I650+(I662-I650)*7/12,"")</f>
        <v/>
      </c>
      <c r="J657">
        <f>_xlfn.XLOOKUP($A657,ALGLIB_SSA_XAUUSD!$AA$2:$AA$2401,ALGLIB_SSA_XAUUSD!$P$2:$P$2401,"",0)</f>
        <v/>
      </c>
      <c r="K657">
        <f>_xlfn.XLOOKUP($A657,ALGLIB_SSA_XAUUSD!$AA$2:$AA$2401,ALGLIB_SSA_XAUUSD!$Q$2:$Q$2401,"",0)</f>
        <v/>
      </c>
      <c r="L657">
        <f>_xlfn.XLOOKUP($A657,ALGLIB_SSA_XAUUSD!$AA$2:$AA$2401,ALGLIB_SSA_XAUUSD!$R$2:$R$2401,"",0)</f>
        <v/>
      </c>
      <c r="M657">
        <f>_xlfn.XLOOKUP($A657,ALGLIB_SSA_XAUUSD!$AA$2:$AA$2401,ALGLIB_SSA_XAUUSD!$S$2:$S$2401,"",0)</f>
        <v/>
      </c>
      <c r="N657">
        <f>_xlfn.XLOOKUP($A657,ALGLIB_SSA_XAUUSD!$AA$2:$AA$2401,ALGLIB_SSA_XAUUSD!$T$2:$T$2401,"",0)</f>
        <v/>
      </c>
      <c r="O657">
        <f>_xlfn.XLOOKUP($A657,ALGLIB_SSA_XAUUSD!$AA$2:$AA$2401,ALGLIB_SSA_XAUUSD!$U$2:$U$2401,"",0)</f>
        <v/>
      </c>
      <c r="P657">
        <f>_xlfn.XLOOKUP($A657,ALGLIB_SSA_XAUUSD!$AA$2:$AA$2401,ALGLIB_SSA_XAUUSD!$V$2:$V$2401,"",0)</f>
        <v/>
      </c>
      <c r="S657">
        <f>A657</f>
        <v/>
      </c>
      <c r="T657">
        <f>J657</f>
        <v/>
      </c>
      <c r="U657">
        <f>K657</f>
        <v/>
      </c>
      <c r="V657" s="14">
        <f>IF($A657="","",MOD(ROW()-2,12)+1)</f>
        <v/>
      </c>
      <c r="W657">
        <f>L657</f>
        <v/>
      </c>
      <c r="X657" s="14">
        <f>IF(F657="","",F657)</f>
        <v/>
      </c>
      <c r="Y657" s="14">
        <f>IF(G657="","",G657)</f>
        <v/>
      </c>
      <c r="Z657">
        <f>M657</f>
        <v/>
      </c>
      <c r="AA657">
        <f>N657</f>
        <v/>
      </c>
      <c r="AB657" s="14">
        <f>IF(H657="","",H657)</f>
        <v/>
      </c>
      <c r="AC657">
        <f>O657</f>
        <v/>
      </c>
      <c r="AD657" s="14">
        <f>IF(I657="","",I657)</f>
        <v/>
      </c>
      <c r="AE657">
        <f>P657</f>
        <v/>
      </c>
      <c r="AH657">
        <f>IF(S657&lt;&gt;"",S657,AH656+900)</f>
        <v/>
      </c>
      <c r="AI657">
        <f>IF(T657&lt;&gt;"",T657,AI656)</f>
        <v/>
      </c>
      <c r="AJ657">
        <f>IF(U657&lt;&gt;"",U657,AJ656)</f>
        <v/>
      </c>
      <c r="AK657">
        <f>IF(W657&lt;&gt;"",W657,"")</f>
        <v/>
      </c>
      <c r="AL657" s="14">
        <f>IF(X657&lt;&gt;"",X657,"")</f>
        <v/>
      </c>
      <c r="AM657" s="14">
        <f>IF(Y657&lt;&gt;"",Y657,"")</f>
        <v/>
      </c>
      <c r="AN657" s="14">
        <f>IF(OR(AL657="",AM657=""),"",AL657-AM657)</f>
        <v/>
      </c>
      <c r="AO657">
        <f>IF(AN657="","",IF(AN657&gt;0,"Bullish","Bearish"))</f>
        <v/>
      </c>
      <c r="AP657">
        <f>IF(AO657="",AP656,AO657)</f>
        <v/>
      </c>
      <c r="AQ657" s="14">
        <f>IF(AB657&lt;&gt;"",AB657,"")</f>
        <v/>
      </c>
      <c r="AR657" s="14">
        <f>IF(AD657&lt;&gt;"",AD657,"")</f>
        <v/>
      </c>
      <c r="AS657">
        <f>IF(AS656+1=13,1,AS656+1)</f>
        <v/>
      </c>
      <c r="AT657">
        <f>IFERROR(IF(SLOPE($AQ$638:$AQ$649,$AS$638:$AS$649)&gt;0,MIN(3,ABS(SLOPE($AQ$638:$AQ$649,$AS$638:$AS$649))),IF(SLOPE($AQ$638:$AQ$649,$AS$638:$AS$649)&lt;-0.5,-0.5,0)),0)</f>
        <v/>
      </c>
      <c r="AU657">
        <f>IFERROR(IF(SLOPE($AR$638:$AR$649,$AS$638:$AS$649)&lt;0,MAX(-3,-ABS(SLOPE($AR$638:$AR$649,$AS$638:$AS$649))),IF(SLOPE($AR$638:$AR$649,$AS$638:$AS$649)&gt;0.5,0.5,0)),0)</f>
        <v/>
      </c>
      <c r="AV657">
        <f>($AQ$650+(AT657*(AS657-1)))</f>
        <v/>
      </c>
      <c r="AW657">
        <f>($AR$650+(AU657*(AS657-1)))</f>
        <v/>
      </c>
      <c r="AX657">
        <f>IF(AT657&gt;0,AV657+AT657,AV657)</f>
        <v/>
      </c>
      <c r="AY657">
        <f>IF(AU657&lt;0,AW657+AU657,AW657)</f>
        <v/>
      </c>
      <c r="BA657" s="14">
        <f>IFERROR(AX657-AQ657,"")</f>
        <v/>
      </c>
      <c r="BB657" s="14">
        <f>IFERROR(AY657-AR657,"")</f>
        <v/>
      </c>
      <c r="BD657">
        <f>AH657</f>
        <v/>
      </c>
      <c r="BE657">
        <f>AI657</f>
        <v/>
      </c>
      <c r="BF657">
        <f>AJ657</f>
        <v/>
      </c>
      <c r="BG657" s="14">
        <f>L657</f>
        <v/>
      </c>
      <c r="BH657" s="14">
        <f>IF(X657="","",X657)</f>
        <v/>
      </c>
      <c r="BI657" s="14">
        <f>IF(Y657="","",Y657)</f>
        <v/>
      </c>
      <c r="BJ657">
        <f>Z657</f>
        <v/>
      </c>
      <c r="BK657">
        <f>AA657</f>
        <v/>
      </c>
      <c r="BL657">
        <f>IFERROR(AX657,"")</f>
        <v/>
      </c>
      <c r="BM657">
        <f>IFERROR(AY657,"")</f>
        <v/>
      </c>
    </row>
    <row r="658" ht="14.25" customHeight="1">
      <c r="A658">
        <f>ALGLIB_SSA_XAUUSD!AA658</f>
        <v/>
      </c>
      <c r="B658">
        <f>IF($A658="","",INDEX(ALGLIB_SSA_XAUUSD!$B$2:$B$2401,MATCH($A658,ALGLIB_SSA_XAUUSD!$A$2:$A$2401,1)))</f>
        <v/>
      </c>
      <c r="C658">
        <f>IF($A658="","",INDEX(ALGLIB_SSA_XAUUSD!$C$2:$C$2401,MATCH($A658,ALGLIB_SSA_XAUUSD!$A$2:$A$2401,1)))</f>
        <v/>
      </c>
      <c r="D658" s="14">
        <f>IF($A658="","",INT((ROW()-2)/12)+1)</f>
        <v/>
      </c>
      <c r="E658" s="14">
        <f>IF(AND(E662&lt;&gt;"",D662=D650+1),E650+(E662-E650)*8/12,"")</f>
        <v/>
      </c>
      <c r="F658" s="14">
        <f>IF(AND(F662&lt;&gt;"",D662=D650+1),F650+(F662-F650)*8/12,"")</f>
        <v/>
      </c>
      <c r="G658" s="14">
        <f>IF(AND(G662&lt;&gt;"",D662=D650+1),G650+(G662-G650)*8/12,"")</f>
        <v/>
      </c>
      <c r="H658" s="14">
        <f>IF(AND(H662&lt;&gt;"",D662=D650+1),H650+(H662-H650)*8/12,"")</f>
        <v/>
      </c>
      <c r="I658" s="14">
        <f>IF(AND(L662&lt;&gt;"",D662=D650+1),I650+(I662-I650)*8/12,"")</f>
        <v/>
      </c>
      <c r="J658">
        <f>_xlfn.XLOOKUP($A658,ALGLIB_SSA_XAUUSD!$AA$2:$AA$2401,ALGLIB_SSA_XAUUSD!$P$2:$P$2401,"",0)</f>
        <v/>
      </c>
      <c r="K658">
        <f>_xlfn.XLOOKUP($A658,ALGLIB_SSA_XAUUSD!$AA$2:$AA$2401,ALGLIB_SSA_XAUUSD!$Q$2:$Q$2401,"",0)</f>
        <v/>
      </c>
      <c r="L658">
        <f>_xlfn.XLOOKUP($A658,ALGLIB_SSA_XAUUSD!$AA$2:$AA$2401,ALGLIB_SSA_XAUUSD!$R$2:$R$2401,"",0)</f>
        <v/>
      </c>
      <c r="M658">
        <f>_xlfn.XLOOKUP($A658,ALGLIB_SSA_XAUUSD!$AA$2:$AA$2401,ALGLIB_SSA_XAUUSD!$S$2:$S$2401,"",0)</f>
        <v/>
      </c>
      <c r="N658">
        <f>_xlfn.XLOOKUP($A658,ALGLIB_SSA_XAUUSD!$AA$2:$AA$2401,ALGLIB_SSA_XAUUSD!$T$2:$T$2401,"",0)</f>
        <v/>
      </c>
      <c r="O658">
        <f>_xlfn.XLOOKUP($A658,ALGLIB_SSA_XAUUSD!$AA$2:$AA$2401,ALGLIB_SSA_XAUUSD!$U$2:$U$2401,"",0)</f>
        <v/>
      </c>
      <c r="P658">
        <f>_xlfn.XLOOKUP($A658,ALGLIB_SSA_XAUUSD!$AA$2:$AA$2401,ALGLIB_SSA_XAUUSD!$V$2:$V$2401,"",0)</f>
        <v/>
      </c>
      <c r="S658">
        <f>A658</f>
        <v/>
      </c>
      <c r="T658">
        <f>J658</f>
        <v/>
      </c>
      <c r="U658">
        <f>K658</f>
        <v/>
      </c>
      <c r="V658" s="14">
        <f>IF($A658="","",MOD(ROW()-2,12)+1)</f>
        <v/>
      </c>
      <c r="W658">
        <f>L658</f>
        <v/>
      </c>
      <c r="X658" s="14">
        <f>IF(F658="","",F658)</f>
        <v/>
      </c>
      <c r="Y658" s="14">
        <f>IF(G658="","",G658)</f>
        <v/>
      </c>
      <c r="Z658">
        <f>M658</f>
        <v/>
      </c>
      <c r="AA658">
        <f>N658</f>
        <v/>
      </c>
      <c r="AB658" s="14">
        <f>IF(H658="","",H658)</f>
        <v/>
      </c>
      <c r="AC658">
        <f>O658</f>
        <v/>
      </c>
      <c r="AD658" s="14">
        <f>IF(I658="","",I658)</f>
        <v/>
      </c>
      <c r="AE658">
        <f>P658</f>
        <v/>
      </c>
      <c r="AH658">
        <f>IF(S658&lt;&gt;"",S658,AH657+900)</f>
        <v/>
      </c>
      <c r="AI658">
        <f>IF(T658&lt;&gt;"",T658,AI657)</f>
        <v/>
      </c>
      <c r="AJ658">
        <f>IF(U658&lt;&gt;"",U658,AJ657)</f>
        <v/>
      </c>
      <c r="AK658">
        <f>IF(W658&lt;&gt;"",W658,"")</f>
        <v/>
      </c>
      <c r="AL658" s="14">
        <f>IF(X658&lt;&gt;"",X658,"")</f>
        <v/>
      </c>
      <c r="AM658" s="14">
        <f>IF(Y658&lt;&gt;"",Y658,"")</f>
        <v/>
      </c>
      <c r="AN658" s="14">
        <f>IF(OR(AL658="",AM658=""),"",AL658-AM658)</f>
        <v/>
      </c>
      <c r="AO658">
        <f>IF(AN658="","",IF(AN658&gt;0,"Bullish","Bearish"))</f>
        <v/>
      </c>
      <c r="AP658">
        <f>IF(AO658="",AP657,AO658)</f>
        <v/>
      </c>
      <c r="AQ658" s="14">
        <f>IF(AB658&lt;&gt;"",AB658,"")</f>
        <v/>
      </c>
      <c r="AR658" s="14">
        <f>IF(AD658&lt;&gt;"",AD658,"")</f>
        <v/>
      </c>
      <c r="AS658">
        <f>IF(AS657+1=13,1,AS657+1)</f>
        <v/>
      </c>
      <c r="AT658">
        <f>IFERROR(IF(SLOPE($AQ$638:$AQ$649,$AS$638:$AS$649)&gt;0,MIN(3,ABS(SLOPE($AQ$638:$AQ$649,$AS$638:$AS$649))),IF(SLOPE($AQ$638:$AQ$649,$AS$638:$AS$649)&lt;-0.5,-0.5,0)),0)</f>
        <v/>
      </c>
      <c r="AU658">
        <f>IFERROR(IF(SLOPE($AR$638:$AR$649,$AS$638:$AS$649)&lt;0,MAX(-3,-ABS(SLOPE($AR$638:$AR$649,$AS$638:$AS$649))),IF(SLOPE($AR$638:$AR$649,$AS$638:$AS$649)&gt;0.5,0.5,0)),0)</f>
        <v/>
      </c>
      <c r="AV658">
        <f>($AQ$650+(AT658*(AS658-1)))</f>
        <v/>
      </c>
      <c r="AW658">
        <f>($AR$650+(AU658*(AS658-1)))</f>
        <v/>
      </c>
      <c r="AX658">
        <f>IF(AT658&gt;0,AV658+AT658,AV658)</f>
        <v/>
      </c>
      <c r="AY658">
        <f>IF(AU658&lt;0,AW658+AU658,AW658)</f>
        <v/>
      </c>
      <c r="BA658" s="14">
        <f>IFERROR(AX658-AQ658,"")</f>
        <v/>
      </c>
      <c r="BB658" s="14">
        <f>IFERROR(AY658-AR658,"")</f>
        <v/>
      </c>
      <c r="BD658">
        <f>AH658</f>
        <v/>
      </c>
      <c r="BE658">
        <f>AI658</f>
        <v/>
      </c>
      <c r="BF658">
        <f>AJ658</f>
        <v/>
      </c>
      <c r="BG658" s="14">
        <f>L658</f>
        <v/>
      </c>
      <c r="BH658" s="14">
        <f>IF(X658="","",X658)</f>
        <v/>
      </c>
      <c r="BI658" s="14">
        <f>IF(Y658="","",Y658)</f>
        <v/>
      </c>
      <c r="BJ658">
        <f>Z658</f>
        <v/>
      </c>
      <c r="BK658">
        <f>AA658</f>
        <v/>
      </c>
      <c r="BL658">
        <f>IFERROR(AX658,"")</f>
        <v/>
      </c>
      <c r="BM658">
        <f>IFERROR(AY658,"")</f>
        <v/>
      </c>
    </row>
    <row r="659" ht="14.25" customHeight="1">
      <c r="A659">
        <f>ALGLIB_SSA_XAUUSD!AA659</f>
        <v/>
      </c>
      <c r="B659">
        <f>IF($A659="","",INDEX(ALGLIB_SSA_XAUUSD!$B$2:$B$2401,MATCH($A659,ALGLIB_SSA_XAUUSD!$A$2:$A$2401,1)))</f>
        <v/>
      </c>
      <c r="C659">
        <f>IF($A659="","",INDEX(ALGLIB_SSA_XAUUSD!$C$2:$C$2401,MATCH($A659,ALGLIB_SSA_XAUUSD!$A$2:$A$2401,1)))</f>
        <v/>
      </c>
      <c r="D659" s="14">
        <f>IF($A659="","",INT((ROW()-2)/12)+1)</f>
        <v/>
      </c>
      <c r="E659" s="14">
        <f>IF(AND(E662&lt;&gt;"",D662=D650+1),E650+(E662-E650)*9/12,"")</f>
        <v/>
      </c>
      <c r="F659" s="14">
        <f>IF(AND(F662&lt;&gt;"",D662=D650+1),F650+(F662-F650)*9/12,"")</f>
        <v/>
      </c>
      <c r="G659" s="14">
        <f>IF(AND(G662&lt;&gt;"",D662=D650+1),G650+(G662-G650)*9/12,"")</f>
        <v/>
      </c>
      <c r="H659" s="14">
        <f>IF(AND(H662&lt;&gt;"",D662=D650+1),H650+(H662-H650)*9/12,"")</f>
        <v/>
      </c>
      <c r="I659" s="14">
        <f>IF(AND(L662&lt;&gt;"",D662=D650+1),I650+(I662-I650)*9/12,"")</f>
        <v/>
      </c>
      <c r="J659">
        <f>_xlfn.XLOOKUP($A659,ALGLIB_SSA_XAUUSD!$AA$2:$AA$2401,ALGLIB_SSA_XAUUSD!$P$2:$P$2401,"",0)</f>
        <v/>
      </c>
      <c r="K659">
        <f>_xlfn.XLOOKUP($A659,ALGLIB_SSA_XAUUSD!$AA$2:$AA$2401,ALGLIB_SSA_XAUUSD!$Q$2:$Q$2401,"",0)</f>
        <v/>
      </c>
      <c r="L659">
        <f>_xlfn.XLOOKUP($A659,ALGLIB_SSA_XAUUSD!$AA$2:$AA$2401,ALGLIB_SSA_XAUUSD!$R$2:$R$2401,"",0)</f>
        <v/>
      </c>
      <c r="M659">
        <f>_xlfn.XLOOKUP($A659,ALGLIB_SSA_XAUUSD!$AA$2:$AA$2401,ALGLIB_SSA_XAUUSD!$S$2:$S$2401,"",0)</f>
        <v/>
      </c>
      <c r="N659">
        <f>_xlfn.XLOOKUP($A659,ALGLIB_SSA_XAUUSD!$AA$2:$AA$2401,ALGLIB_SSA_XAUUSD!$T$2:$T$2401,"",0)</f>
        <v/>
      </c>
      <c r="O659">
        <f>_xlfn.XLOOKUP($A659,ALGLIB_SSA_XAUUSD!$AA$2:$AA$2401,ALGLIB_SSA_XAUUSD!$U$2:$U$2401,"",0)</f>
        <v/>
      </c>
      <c r="P659">
        <f>_xlfn.XLOOKUP($A659,ALGLIB_SSA_XAUUSD!$AA$2:$AA$2401,ALGLIB_SSA_XAUUSD!$V$2:$V$2401,"",0)</f>
        <v/>
      </c>
      <c r="S659">
        <f>A659</f>
        <v/>
      </c>
      <c r="T659">
        <f>J659</f>
        <v/>
      </c>
      <c r="U659">
        <f>K659</f>
        <v/>
      </c>
      <c r="V659" s="14">
        <f>IF($A659="","",MOD(ROW()-2,12)+1)</f>
        <v/>
      </c>
      <c r="W659">
        <f>L659</f>
        <v/>
      </c>
      <c r="X659" s="14">
        <f>IF(F659="","",F659)</f>
        <v/>
      </c>
      <c r="Y659" s="14">
        <f>IF(G659="","",G659)</f>
        <v/>
      </c>
      <c r="Z659">
        <f>M659</f>
        <v/>
      </c>
      <c r="AA659">
        <f>N659</f>
        <v/>
      </c>
      <c r="AB659" s="14">
        <f>IF(H659="","",H659)</f>
        <v/>
      </c>
      <c r="AC659">
        <f>O659</f>
        <v/>
      </c>
      <c r="AD659" s="14">
        <f>IF(I659="","",I659)</f>
        <v/>
      </c>
      <c r="AE659">
        <f>P659</f>
        <v/>
      </c>
      <c r="AH659">
        <f>IF(S659&lt;&gt;"",S659,AH658+900)</f>
        <v/>
      </c>
      <c r="AI659">
        <f>IF(T659&lt;&gt;"",T659,AI658)</f>
        <v/>
      </c>
      <c r="AJ659">
        <f>IF(U659&lt;&gt;"",U659,AJ658)</f>
        <v/>
      </c>
      <c r="AK659">
        <f>IF(W659&lt;&gt;"",W659,"")</f>
        <v/>
      </c>
      <c r="AL659" s="14">
        <f>IF(X659&lt;&gt;"",X659,"")</f>
        <v/>
      </c>
      <c r="AM659" s="14">
        <f>IF(Y659&lt;&gt;"",Y659,"")</f>
        <v/>
      </c>
      <c r="AN659" s="14">
        <f>IF(OR(AL659="",AM659=""),"",AL659-AM659)</f>
        <v/>
      </c>
      <c r="AO659">
        <f>IF(AN659="","",IF(AN659&gt;0,"Bullish","Bearish"))</f>
        <v/>
      </c>
      <c r="AP659">
        <f>IF(AO659="",AP658,AO659)</f>
        <v/>
      </c>
      <c r="AQ659" s="14">
        <f>IF(AB659&lt;&gt;"",AB659,"")</f>
        <v/>
      </c>
      <c r="AR659" s="14">
        <f>IF(AD659&lt;&gt;"",AD659,"")</f>
        <v/>
      </c>
      <c r="AS659">
        <f>IF(AS658+1=13,1,AS658+1)</f>
        <v/>
      </c>
      <c r="AT659">
        <f>IFERROR(IF(SLOPE($AQ$638:$AQ$649,$AS$638:$AS$649)&gt;0,MIN(3,ABS(SLOPE($AQ$638:$AQ$649,$AS$638:$AS$649))),IF(SLOPE($AQ$638:$AQ$649,$AS$638:$AS$649)&lt;-0.5,-0.5,0)),0)</f>
        <v/>
      </c>
      <c r="AU659">
        <f>IFERROR(IF(SLOPE($AR$638:$AR$649,$AS$638:$AS$649)&lt;0,MAX(-3,-ABS(SLOPE($AR$638:$AR$649,$AS$638:$AS$649))),IF(SLOPE($AR$638:$AR$649,$AS$638:$AS$649)&gt;0.5,0.5,0)),0)</f>
        <v/>
      </c>
      <c r="AV659">
        <f>($AQ$650+(AT659*(AS659-1)))</f>
        <v/>
      </c>
      <c r="AW659">
        <f>($AR$650+(AU659*(AS659-1)))</f>
        <v/>
      </c>
      <c r="AX659">
        <f>IF(AT659&gt;0,AV659+AT659,AV659)</f>
        <v/>
      </c>
      <c r="AY659">
        <f>IF(AU659&lt;0,AW659+AU659,AW659)</f>
        <v/>
      </c>
      <c r="BA659" s="14">
        <f>IFERROR(AX659-AQ659,"")</f>
        <v/>
      </c>
      <c r="BB659" s="14">
        <f>IFERROR(AY659-AR659,"")</f>
        <v/>
      </c>
      <c r="BD659">
        <f>AH659</f>
        <v/>
      </c>
      <c r="BE659">
        <f>AI659</f>
        <v/>
      </c>
      <c r="BF659">
        <f>AJ659</f>
        <v/>
      </c>
      <c r="BG659" s="14">
        <f>L659</f>
        <v/>
      </c>
      <c r="BH659" s="14">
        <f>IF(X659="","",X659)</f>
        <v/>
      </c>
      <c r="BI659" s="14">
        <f>IF(Y659="","",Y659)</f>
        <v/>
      </c>
      <c r="BJ659">
        <f>Z659</f>
        <v/>
      </c>
      <c r="BK659">
        <f>AA659</f>
        <v/>
      </c>
      <c r="BL659">
        <f>IFERROR(AX659,"")</f>
        <v/>
      </c>
      <c r="BM659">
        <f>IFERROR(AY659,"")</f>
        <v/>
      </c>
    </row>
    <row r="660" ht="14.25" customHeight="1">
      <c r="A660">
        <f>ALGLIB_SSA_XAUUSD!AA660</f>
        <v/>
      </c>
      <c r="B660">
        <f>IF($A660="","",INDEX(ALGLIB_SSA_XAUUSD!$B$2:$B$2401,MATCH($A660,ALGLIB_SSA_XAUUSD!$A$2:$A$2401,1)))</f>
        <v/>
      </c>
      <c r="C660">
        <f>IF($A660="","",INDEX(ALGLIB_SSA_XAUUSD!$C$2:$C$2401,MATCH($A660,ALGLIB_SSA_XAUUSD!$A$2:$A$2401,1)))</f>
        <v/>
      </c>
      <c r="D660" s="14">
        <f>IF($A660="","",INT((ROW()-2)/12)+1)</f>
        <v/>
      </c>
      <c r="E660" s="14">
        <f>IF(AND(E662&lt;&gt;"",D662=D650+1),E650+(E662-E650)*10/12,"")</f>
        <v/>
      </c>
      <c r="F660" s="14">
        <f>IF(AND(F662&lt;&gt;"",D662=D650+1),F650+(F662-F650)*10/12,"")</f>
        <v/>
      </c>
      <c r="G660" s="14">
        <f>IF(AND(G662&lt;&gt;"",D662=D650+1),G650+(G662-G650)*10/12,"")</f>
        <v/>
      </c>
      <c r="H660" s="14">
        <f>IF(AND(H662&lt;&gt;"",D662=D650+1),H650+(H662-H650)*10/12,"")</f>
        <v/>
      </c>
      <c r="I660" s="14">
        <f>IF(AND(L662&lt;&gt;"",D662=D650+1),I650+(I662-I650)*10/12,"")</f>
        <v/>
      </c>
      <c r="J660">
        <f>_xlfn.XLOOKUP($A660,ALGLIB_SSA_XAUUSD!$AA$2:$AA$2401,ALGLIB_SSA_XAUUSD!$P$2:$P$2401,"",0)</f>
        <v/>
      </c>
      <c r="K660">
        <f>_xlfn.XLOOKUP($A660,ALGLIB_SSA_XAUUSD!$AA$2:$AA$2401,ALGLIB_SSA_XAUUSD!$Q$2:$Q$2401,"",0)</f>
        <v/>
      </c>
      <c r="L660">
        <f>_xlfn.XLOOKUP($A660,ALGLIB_SSA_XAUUSD!$AA$2:$AA$2401,ALGLIB_SSA_XAUUSD!$R$2:$R$2401,"",0)</f>
        <v/>
      </c>
      <c r="M660">
        <f>_xlfn.XLOOKUP($A660,ALGLIB_SSA_XAUUSD!$AA$2:$AA$2401,ALGLIB_SSA_XAUUSD!$S$2:$S$2401,"",0)</f>
        <v/>
      </c>
      <c r="N660">
        <f>_xlfn.XLOOKUP($A660,ALGLIB_SSA_XAUUSD!$AA$2:$AA$2401,ALGLIB_SSA_XAUUSD!$T$2:$T$2401,"",0)</f>
        <v/>
      </c>
      <c r="O660">
        <f>_xlfn.XLOOKUP($A660,ALGLIB_SSA_XAUUSD!$AA$2:$AA$2401,ALGLIB_SSA_XAUUSD!$U$2:$U$2401,"",0)</f>
        <v/>
      </c>
      <c r="P660">
        <f>_xlfn.XLOOKUP($A660,ALGLIB_SSA_XAUUSD!$AA$2:$AA$2401,ALGLIB_SSA_XAUUSD!$V$2:$V$2401,"",0)</f>
        <v/>
      </c>
      <c r="S660">
        <f>A660</f>
        <v/>
      </c>
      <c r="T660">
        <f>J660</f>
        <v/>
      </c>
      <c r="U660">
        <f>K660</f>
        <v/>
      </c>
      <c r="V660" s="14">
        <f>IF($A660="","",MOD(ROW()-2,12)+1)</f>
        <v/>
      </c>
      <c r="W660">
        <f>L660</f>
        <v/>
      </c>
      <c r="X660" s="14">
        <f>IF(F660="","",F660)</f>
        <v/>
      </c>
      <c r="Y660" s="14">
        <f>IF(G660="","",G660)</f>
        <v/>
      </c>
      <c r="Z660">
        <f>M660</f>
        <v/>
      </c>
      <c r="AA660">
        <f>N660</f>
        <v/>
      </c>
      <c r="AB660" s="14">
        <f>IF(H660="","",H660)</f>
        <v/>
      </c>
      <c r="AC660">
        <f>O660</f>
        <v/>
      </c>
      <c r="AD660" s="14">
        <f>IF(I660="","",I660)</f>
        <v/>
      </c>
      <c r="AE660">
        <f>P660</f>
        <v/>
      </c>
      <c r="AH660">
        <f>IF(S660&lt;&gt;"",S660,AH659+900)</f>
        <v/>
      </c>
      <c r="AI660">
        <f>IF(T660&lt;&gt;"",T660,AI659)</f>
        <v/>
      </c>
      <c r="AJ660">
        <f>IF(U660&lt;&gt;"",U660,AJ659)</f>
        <v/>
      </c>
      <c r="AK660">
        <f>IF(W660&lt;&gt;"",W660,"")</f>
        <v/>
      </c>
      <c r="AL660" s="14">
        <f>IF(X660&lt;&gt;"",X660,"")</f>
        <v/>
      </c>
      <c r="AM660" s="14">
        <f>IF(Y660&lt;&gt;"",Y660,"")</f>
        <v/>
      </c>
      <c r="AN660" s="14">
        <f>IF(OR(AL660="",AM660=""),"",AL660-AM660)</f>
        <v/>
      </c>
      <c r="AO660">
        <f>IF(AN660="","",IF(AN660&gt;0,"Bullish","Bearish"))</f>
        <v/>
      </c>
      <c r="AP660">
        <f>IF(AO660="",AP659,AO660)</f>
        <v/>
      </c>
      <c r="AQ660" s="14">
        <f>IF(AB660&lt;&gt;"",AB660,"")</f>
        <v/>
      </c>
      <c r="AR660" s="14">
        <f>IF(AD660&lt;&gt;"",AD660,"")</f>
        <v/>
      </c>
      <c r="AS660">
        <f>IF(AS659+1=13,1,AS659+1)</f>
        <v/>
      </c>
      <c r="AT660">
        <f>IFERROR(IF(SLOPE($AQ$638:$AQ$649,$AS$638:$AS$649)&gt;0,MIN(3,ABS(SLOPE($AQ$638:$AQ$649,$AS$638:$AS$649))),IF(SLOPE($AQ$638:$AQ$649,$AS$638:$AS$649)&lt;-0.5,-0.5,0)),0)</f>
        <v/>
      </c>
      <c r="AU660">
        <f>IFERROR(IF(SLOPE($AR$638:$AR$649,$AS$638:$AS$649)&lt;0,MAX(-3,-ABS(SLOPE($AR$638:$AR$649,$AS$638:$AS$649))),IF(SLOPE($AR$638:$AR$649,$AS$638:$AS$649)&gt;0.5,0.5,0)),0)</f>
        <v/>
      </c>
      <c r="AV660">
        <f>($AQ$650+(AT660*(AS660-1)))</f>
        <v/>
      </c>
      <c r="AW660">
        <f>($AR$650+(AU660*(AS660-1)))</f>
        <v/>
      </c>
      <c r="AX660">
        <f>IF(AT660&gt;0,AV660+AT660,AV660)</f>
        <v/>
      </c>
      <c r="AY660">
        <f>IF(AU660&lt;0,AW660+AU660,AW660)</f>
        <v/>
      </c>
      <c r="BA660" s="14">
        <f>IFERROR(AX660-AQ660,"")</f>
        <v/>
      </c>
      <c r="BB660" s="14">
        <f>IFERROR(AY660-AR660,"")</f>
        <v/>
      </c>
      <c r="BD660">
        <f>AH660</f>
        <v/>
      </c>
      <c r="BE660">
        <f>AI660</f>
        <v/>
      </c>
      <c r="BF660">
        <f>AJ660</f>
        <v/>
      </c>
      <c r="BG660" s="14">
        <f>L660</f>
        <v/>
      </c>
      <c r="BH660" s="14">
        <f>IF(X660="","",X660)</f>
        <v/>
      </c>
      <c r="BI660" s="14">
        <f>IF(Y660="","",Y660)</f>
        <v/>
      </c>
      <c r="BJ660">
        <f>Z660</f>
        <v/>
      </c>
      <c r="BK660">
        <f>AA660</f>
        <v/>
      </c>
      <c r="BL660">
        <f>IFERROR(AX660,"")</f>
        <v/>
      </c>
      <c r="BM660">
        <f>IFERROR(AY660,"")</f>
        <v/>
      </c>
    </row>
    <row r="661" ht="14.25" customHeight="1">
      <c r="A661">
        <f>ALGLIB_SSA_XAUUSD!AA661</f>
        <v/>
      </c>
      <c r="B661">
        <f>IF($A661="","",INDEX(ALGLIB_SSA_XAUUSD!$B$2:$B$2401,MATCH($A661,ALGLIB_SSA_XAUUSD!$A$2:$A$2401,1)))</f>
        <v/>
      </c>
      <c r="C661">
        <f>IF($A661="","",INDEX(ALGLIB_SSA_XAUUSD!$C$2:$C$2401,MATCH($A661,ALGLIB_SSA_XAUUSD!$A$2:$A$2401,1)))</f>
        <v/>
      </c>
      <c r="D661" s="14">
        <f>IF($A661="","",INT((ROW()-2)/12)+1)</f>
        <v/>
      </c>
      <c r="E661" s="14">
        <f>IF(AND(E662&lt;&gt;"",D662=D650+1),E650+(E662-E650)*11/12,"")</f>
        <v/>
      </c>
      <c r="F661" s="14">
        <f>IF(AND(F662&lt;&gt;"",D662=D650+1),F650+(F662-F650)*11/12,"")</f>
        <v/>
      </c>
      <c r="G661" s="14">
        <f>IF(AND(G662&lt;&gt;"",D662=D650+1),G650+(G662-G650)*11/12,"")</f>
        <v/>
      </c>
      <c r="H661" s="14">
        <f>IF(AND(H662&lt;&gt;"",D662=D650+1),H650+(H662-H650)*11/12,"")</f>
        <v/>
      </c>
      <c r="I661" s="14">
        <f>IF(AND(L662&lt;&gt;"",D662=D650+1),I650+(I662-I650)*11/12,"")</f>
        <v/>
      </c>
      <c r="J661">
        <f>_xlfn.XLOOKUP($A661,ALGLIB_SSA_XAUUSD!$AA$2:$AA$2401,ALGLIB_SSA_XAUUSD!$P$2:$P$2401,"",0)</f>
        <v/>
      </c>
      <c r="K661">
        <f>_xlfn.XLOOKUP($A661,ALGLIB_SSA_XAUUSD!$AA$2:$AA$2401,ALGLIB_SSA_XAUUSD!$Q$2:$Q$2401,"",0)</f>
        <v/>
      </c>
      <c r="L661">
        <f>_xlfn.XLOOKUP($A661,ALGLIB_SSA_XAUUSD!$AA$2:$AA$2401,ALGLIB_SSA_XAUUSD!$R$2:$R$2401,"",0)</f>
        <v/>
      </c>
      <c r="M661">
        <f>_xlfn.XLOOKUP($A661,ALGLIB_SSA_XAUUSD!$AA$2:$AA$2401,ALGLIB_SSA_XAUUSD!$S$2:$S$2401,"",0)</f>
        <v/>
      </c>
      <c r="N661">
        <f>_xlfn.XLOOKUP($A661,ALGLIB_SSA_XAUUSD!$AA$2:$AA$2401,ALGLIB_SSA_XAUUSD!$T$2:$T$2401,"",0)</f>
        <v/>
      </c>
      <c r="O661">
        <f>_xlfn.XLOOKUP($A661,ALGLIB_SSA_XAUUSD!$AA$2:$AA$2401,ALGLIB_SSA_XAUUSD!$U$2:$U$2401,"",0)</f>
        <v/>
      </c>
      <c r="P661">
        <f>_xlfn.XLOOKUP($A661,ALGLIB_SSA_XAUUSD!$AA$2:$AA$2401,ALGLIB_SSA_XAUUSD!$V$2:$V$2401,"",0)</f>
        <v/>
      </c>
      <c r="S661">
        <f>A661</f>
        <v/>
      </c>
      <c r="T661">
        <f>J661</f>
        <v/>
      </c>
      <c r="U661">
        <f>K661</f>
        <v/>
      </c>
      <c r="V661" s="14">
        <f>IF($A661="","",MOD(ROW()-2,12)+1)</f>
        <v/>
      </c>
      <c r="W661">
        <f>L661</f>
        <v/>
      </c>
      <c r="X661" s="14">
        <f>IF(F661="","",F661)</f>
        <v/>
      </c>
      <c r="Y661" s="14">
        <f>IF(G661="","",G661)</f>
        <v/>
      </c>
      <c r="Z661">
        <f>M661</f>
        <v/>
      </c>
      <c r="AA661">
        <f>N661</f>
        <v/>
      </c>
      <c r="AB661" s="14">
        <f>IF(H661="","",H661)</f>
        <v/>
      </c>
      <c r="AC661">
        <f>O661</f>
        <v/>
      </c>
      <c r="AD661" s="14">
        <f>IF(I661="","",I661)</f>
        <v/>
      </c>
      <c r="AE661">
        <f>P661</f>
        <v/>
      </c>
      <c r="AH661">
        <f>IF(S661&lt;&gt;"",S661,AH660+900)</f>
        <v/>
      </c>
      <c r="AI661">
        <f>IF(T661&lt;&gt;"",T661,AI660)</f>
        <v/>
      </c>
      <c r="AJ661">
        <f>IF(U661&lt;&gt;"",U661,AJ660)</f>
        <v/>
      </c>
      <c r="AK661">
        <f>IF(W661&lt;&gt;"",W661,"")</f>
        <v/>
      </c>
      <c r="AL661" s="14">
        <f>IF(X661&lt;&gt;"",X661,"")</f>
        <v/>
      </c>
      <c r="AM661" s="14">
        <f>IF(Y661&lt;&gt;"",Y661,"")</f>
        <v/>
      </c>
      <c r="AN661" s="14">
        <f>IF(OR(AL661="",AM661=""),"",AL661-AM661)</f>
        <v/>
      </c>
      <c r="AO661">
        <f>IF(AN661="","",IF(AN661&gt;0,"Bullish","Bearish"))</f>
        <v/>
      </c>
      <c r="AP661">
        <f>IF(AO661="",AP660,AO661)</f>
        <v/>
      </c>
      <c r="AQ661" s="14">
        <f>IF(AB661&lt;&gt;"",AB661,"")</f>
        <v/>
      </c>
      <c r="AR661" s="14">
        <f>IF(AD661&lt;&gt;"",AD661,"")</f>
        <v/>
      </c>
      <c r="AS661">
        <f>IF(AS660+1=13,1,AS660+1)</f>
        <v/>
      </c>
      <c r="AT661">
        <f>IFERROR(IF(SLOPE($AQ$638:$AQ$649,$AS$638:$AS$649)&gt;0,MIN(3,ABS(SLOPE($AQ$638:$AQ$649,$AS$638:$AS$649))),IF(SLOPE($AQ$638:$AQ$649,$AS$638:$AS$649)&lt;-0.5,-0.5,0)),0)</f>
        <v/>
      </c>
      <c r="AU661">
        <f>IFERROR(IF(SLOPE($AR$638:$AR$649,$AS$638:$AS$649)&lt;0,MAX(-3,-ABS(SLOPE($AR$638:$AR$649,$AS$638:$AS$649))),IF(SLOPE($AR$638:$AR$649,$AS$638:$AS$649)&gt;0.5,0.5,0)),0)</f>
        <v/>
      </c>
      <c r="AV661">
        <f>($AQ$650+(AT661*(AS661-1)))</f>
        <v/>
      </c>
      <c r="AW661">
        <f>($AR$650+(AU661*(AS661-1)))</f>
        <v/>
      </c>
      <c r="AX661">
        <f>IF(AT661&gt;0,AV661+AT661,AV661)</f>
        <v/>
      </c>
      <c r="AY661">
        <f>IF(AU661&lt;0,AW661+AU661,AW661)</f>
        <v/>
      </c>
      <c r="BA661" s="14">
        <f>IFERROR(AX661-AQ661,"")</f>
        <v/>
      </c>
      <c r="BB661" s="14">
        <f>IFERROR(AY661-AR661,"")</f>
        <v/>
      </c>
      <c r="BD661">
        <f>AH661</f>
        <v/>
      </c>
      <c r="BE661">
        <f>AI661</f>
        <v/>
      </c>
      <c r="BF661">
        <f>AJ661</f>
        <v/>
      </c>
      <c r="BG661" s="14">
        <f>L661</f>
        <v/>
      </c>
      <c r="BH661" s="14">
        <f>IF(X661="","",X661)</f>
        <v/>
      </c>
      <c r="BI661" s="14">
        <f>IF(Y661="","",Y661)</f>
        <v/>
      </c>
      <c r="BJ661">
        <f>Z661</f>
        <v/>
      </c>
      <c r="BK661">
        <f>AA661</f>
        <v/>
      </c>
      <c r="BL661">
        <f>IFERROR(AX661,"")</f>
        <v/>
      </c>
      <c r="BM661">
        <f>IFERROR(AY661,"")</f>
        <v/>
      </c>
    </row>
    <row r="662" ht="14.25" customHeight="1">
      <c r="A662">
        <f>ALGLIB_SSA_XAUUSD!AA662</f>
        <v/>
      </c>
      <c r="B662">
        <f>IF($A662="","",INDEX(ALGLIB_SSA_XAUUSD!$B$2:$B$2401,MATCH($A662,ALGLIB_SSA_XAUUSD!$A$2:$A$2401,1)))</f>
        <v/>
      </c>
      <c r="C662">
        <f>IF($A662="","",INDEX(ALGLIB_SSA_XAUUSD!$C$2:$C$2401,MATCH($A662,ALGLIB_SSA_XAUUSD!$A$2:$A$2401,1)))</f>
        <v/>
      </c>
      <c r="D662" s="14">
        <f>IF($A662="","",INT((ROW()-2)/12)+1)</f>
        <v/>
      </c>
      <c r="E662" s="14">
        <f>IF($A662="","",INDEX(ALGLIB_SSA_XAUUSD!$D$2:$D$2401,MATCH($A662,ALGLIB_SSA_XAUUSD!$A$2:$A$2401,1)))</f>
        <v/>
      </c>
      <c r="F662" s="14">
        <f>IF($A662="","",INDEX(ALGLIB_SSA_XAUUSD!$E$2:$E$2401,MATCH($A662,ALGLIB_SSA_XAUUSD!$A$2:$A$2401,1)))</f>
        <v/>
      </c>
      <c r="G662" s="14">
        <f>IF($A662="","",INDEX(ALGLIB_SSA_XAUUSD!$F$2:$F$2401,MATCH($A662,ALGLIB_SSA_XAUUSD!$A$2:$A$2401,1)))</f>
        <v/>
      </c>
      <c r="H662" s="14">
        <f>IF($A662="","",INDEX(ALGLIB_SSA_XAUUSD!$G$2:$G$2401,MATCH($A662,ALGLIB_SSA_XAUUSD!$A$2:$A$2401,1)))</f>
        <v/>
      </c>
      <c r="I662" s="14">
        <f>IF($A662="","",INDEX(ALGLIB_SSA_XAUUSD!$H$2:$H$2401,MATCH($A662,ALGLIB_SSA_XAUUSD!$A$2:$A$2401,1)))</f>
        <v/>
      </c>
      <c r="J662">
        <f>_xlfn.XLOOKUP($A662,ALGLIB_SSA_XAUUSD!$AA$2:$AA$2401,ALGLIB_SSA_XAUUSD!$P$2:$P$2401,"",0)</f>
        <v/>
      </c>
      <c r="K662">
        <f>_xlfn.XLOOKUP($A662,ALGLIB_SSA_XAUUSD!$AA$2:$AA$2401,ALGLIB_SSA_XAUUSD!$Q$2:$Q$2401,"",0)</f>
        <v/>
      </c>
      <c r="L662">
        <f>_xlfn.XLOOKUP($A662,ALGLIB_SSA_XAUUSD!$AA$2:$AA$2401,ALGLIB_SSA_XAUUSD!$R$2:$R$2401,"",0)</f>
        <v/>
      </c>
      <c r="M662">
        <f>_xlfn.XLOOKUP($A662,ALGLIB_SSA_XAUUSD!$AA$2:$AA$2401,ALGLIB_SSA_XAUUSD!$S$2:$S$2401,"",0)</f>
        <v/>
      </c>
      <c r="N662">
        <f>_xlfn.XLOOKUP($A662,ALGLIB_SSA_XAUUSD!$AA$2:$AA$2401,ALGLIB_SSA_XAUUSD!$T$2:$T$2401,"",0)</f>
        <v/>
      </c>
      <c r="O662">
        <f>_xlfn.XLOOKUP($A662,ALGLIB_SSA_XAUUSD!$AA$2:$AA$2401,ALGLIB_SSA_XAUUSD!$U$2:$U$2401,"",0)</f>
        <v/>
      </c>
      <c r="P662">
        <f>_xlfn.XLOOKUP($A662,ALGLIB_SSA_XAUUSD!$AA$2:$AA$2401,ALGLIB_SSA_XAUUSD!$V$2:$V$2401,"",0)</f>
        <v/>
      </c>
      <c r="S662">
        <f>A662</f>
        <v/>
      </c>
      <c r="T662">
        <f>J662</f>
        <v/>
      </c>
      <c r="U662">
        <f>K662</f>
        <v/>
      </c>
      <c r="V662" s="14">
        <f>IF($A662="","",MOD(ROW()-2,12)+1)</f>
        <v/>
      </c>
      <c r="W662">
        <f>L662</f>
        <v/>
      </c>
      <c r="X662" s="14">
        <f>IF(F662="","",F662)</f>
        <v/>
      </c>
      <c r="Y662" s="14">
        <f>IF(G662="","",G662)</f>
        <v/>
      </c>
      <c r="Z662">
        <f>M662</f>
        <v/>
      </c>
      <c r="AA662">
        <f>N662</f>
        <v/>
      </c>
      <c r="AB662" s="14">
        <f>IF(H662="","",H662)</f>
        <v/>
      </c>
      <c r="AC662">
        <f>O662</f>
        <v/>
      </c>
      <c r="AD662" s="14">
        <f>IF(I662="","",I662)</f>
        <v/>
      </c>
      <c r="AE662">
        <f>P662</f>
        <v/>
      </c>
      <c r="AH662">
        <f>IF(S662&lt;&gt;"",S662,AH661+900)</f>
        <v/>
      </c>
      <c r="AI662">
        <f>IF(T662&lt;&gt;"",T662,AI661)</f>
        <v/>
      </c>
      <c r="AJ662">
        <f>IF(U662&lt;&gt;"",U662,AJ661)</f>
        <v/>
      </c>
      <c r="AK662">
        <f>IF(W662&lt;&gt;"",W662,"")</f>
        <v/>
      </c>
      <c r="AL662" s="14">
        <f>IF(X662&lt;&gt;"",X662,"")</f>
        <v/>
      </c>
      <c r="AM662" s="14">
        <f>IF(Y662&lt;&gt;"",Y662,"")</f>
        <v/>
      </c>
      <c r="AN662" s="14">
        <f>IF(OR(AL662="",AM662=""),"",AL662-AM662)</f>
        <v/>
      </c>
      <c r="AO662">
        <f>IF(AN662="","",IF(AN662&gt;0,"Bullish","Bearish"))</f>
        <v/>
      </c>
      <c r="AP662">
        <f>IF(AO662="",AP661,AO662)</f>
        <v/>
      </c>
      <c r="AQ662" s="14">
        <f>IF(AB662&lt;&gt;"",AB662,"")</f>
        <v/>
      </c>
      <c r="AR662" s="14">
        <f>IF(AD662&lt;&gt;"",AD662,"")</f>
        <v/>
      </c>
      <c r="AS662">
        <f>IF(AS661+1=13,1,AS661+1)</f>
        <v/>
      </c>
      <c r="AT662">
        <f>IFERROR(IF(SLOPE($AQ$650:$AQ$661,$AS$650:$AS$661)&gt;0,MIN(3,ABS(SLOPE($AQ$650:$AQ$661,$AS$650:$AS$661))),IF(SLOPE($AQ$650:$AQ$661,$AS$650:$AS$661)&lt;-0.5,-0.5,0)),0)</f>
        <v/>
      </c>
      <c r="AU662">
        <f>IFERROR(IF(SLOPE($AR$650:$AR$661,$AS$650:$AS$661)&lt;0,MAX(-3,-ABS(SLOPE($AR$650:$AR$661,$AS$650:$AS$661))),IF(SLOPE($AR$650:$AR$661,$AS$650:$AS$661)&gt;0.5,0.5,0)),0)</f>
        <v/>
      </c>
      <c r="AV662">
        <f>($AQ$662+(AT662*(AS662-1)))</f>
        <v/>
      </c>
      <c r="AW662">
        <f>($AR$662+(AU662*(AS662-1)))</f>
        <v/>
      </c>
      <c r="AX662">
        <f>IF(AT662&gt;0,AV662+AT662,AV662)</f>
        <v/>
      </c>
      <c r="AY662">
        <f>IF(AU662&lt;0,AW662+AU662,AW662)</f>
        <v/>
      </c>
      <c r="BA662" s="14">
        <f>IFERROR(AX662-AQ662,"")</f>
        <v/>
      </c>
      <c r="BB662" s="14">
        <f>IFERROR(AY662-AR662,"")</f>
        <v/>
      </c>
      <c r="BD662">
        <f>AH662</f>
        <v/>
      </c>
      <c r="BE662">
        <f>AI662</f>
        <v/>
      </c>
      <c r="BF662">
        <f>AJ662</f>
        <v/>
      </c>
      <c r="BG662" s="14">
        <f>L662</f>
        <v/>
      </c>
      <c r="BH662" s="14">
        <f>IF(X662="","",X662)</f>
        <v/>
      </c>
      <c r="BI662" s="14">
        <f>IF(Y662="","",Y662)</f>
        <v/>
      </c>
      <c r="BJ662">
        <f>Z662</f>
        <v/>
      </c>
      <c r="BK662">
        <f>AA662</f>
        <v/>
      </c>
      <c r="BL662">
        <f>IFERROR(AX662,"")</f>
        <v/>
      </c>
      <c r="BM662">
        <f>IFERROR(AY662,"")</f>
        <v/>
      </c>
    </row>
    <row r="663" ht="14.25" customHeight="1">
      <c r="A663">
        <f>ALGLIB_SSA_XAUUSD!AA663</f>
        <v/>
      </c>
      <c r="B663">
        <f>IF($A663="","",INDEX(ALGLIB_SSA_XAUUSD!$B$2:$B$2401,MATCH($A663,ALGLIB_SSA_XAUUSD!$A$2:$A$2401,1)))</f>
        <v/>
      </c>
      <c r="C663">
        <f>IF($A663="","",INDEX(ALGLIB_SSA_XAUUSD!$C$2:$C$2401,MATCH($A663,ALGLIB_SSA_XAUUSD!$A$2:$A$2401,1)))</f>
        <v/>
      </c>
      <c r="D663" s="14">
        <f>IF($A663="","",INT((ROW()-2)/12)+1)</f>
        <v/>
      </c>
      <c r="E663" s="14">
        <f>IF(AND(E674&lt;&gt;"",D674=D662+1),E662+(E674-E662)*1/12,"")</f>
        <v/>
      </c>
      <c r="F663" s="14">
        <f>IF(AND(F674&lt;&gt;"",D674=D662+1),F662+(F674-F662)*1/12,"")</f>
        <v/>
      </c>
      <c r="G663" s="14">
        <f>IF(AND(G674&lt;&gt;"",D674=D662+1),G662+(G674-G662)*1/12,"")</f>
        <v/>
      </c>
      <c r="H663" s="14">
        <f>IF(AND(H674&lt;&gt;"",D674=D662+1),H662+(H674-H662)*1/12,"")</f>
        <v/>
      </c>
      <c r="I663" s="14">
        <f>IF(AND(L674&lt;&gt;"",D674=D662+1),I662+(I674-I662)*1/12,"")</f>
        <v/>
      </c>
      <c r="J663">
        <f>_xlfn.XLOOKUP($A663,ALGLIB_SSA_XAUUSD!$AA$2:$AA$2401,ALGLIB_SSA_XAUUSD!$P$2:$P$2401,"",0)</f>
        <v/>
      </c>
      <c r="K663">
        <f>_xlfn.XLOOKUP($A663,ALGLIB_SSA_XAUUSD!$AA$2:$AA$2401,ALGLIB_SSA_XAUUSD!$Q$2:$Q$2401,"",0)</f>
        <v/>
      </c>
      <c r="L663">
        <f>_xlfn.XLOOKUP($A663,ALGLIB_SSA_XAUUSD!$AA$2:$AA$2401,ALGLIB_SSA_XAUUSD!$R$2:$R$2401,"",0)</f>
        <v/>
      </c>
      <c r="M663">
        <f>_xlfn.XLOOKUP($A663,ALGLIB_SSA_XAUUSD!$AA$2:$AA$2401,ALGLIB_SSA_XAUUSD!$S$2:$S$2401,"",0)</f>
        <v/>
      </c>
      <c r="N663">
        <f>_xlfn.XLOOKUP($A663,ALGLIB_SSA_XAUUSD!$AA$2:$AA$2401,ALGLIB_SSA_XAUUSD!$T$2:$T$2401,"",0)</f>
        <v/>
      </c>
      <c r="O663">
        <f>_xlfn.XLOOKUP($A663,ALGLIB_SSA_XAUUSD!$AA$2:$AA$2401,ALGLIB_SSA_XAUUSD!$U$2:$U$2401,"",0)</f>
        <v/>
      </c>
      <c r="P663">
        <f>_xlfn.XLOOKUP($A663,ALGLIB_SSA_XAUUSD!$AA$2:$AA$2401,ALGLIB_SSA_XAUUSD!$V$2:$V$2401,"",0)</f>
        <v/>
      </c>
      <c r="S663">
        <f>A663</f>
        <v/>
      </c>
      <c r="T663">
        <f>J663</f>
        <v/>
      </c>
      <c r="U663">
        <f>K663</f>
        <v/>
      </c>
      <c r="V663" s="14">
        <f>IF($A663="","",MOD(ROW()-2,12)+1)</f>
        <v/>
      </c>
      <c r="W663">
        <f>L663</f>
        <v/>
      </c>
      <c r="X663" s="14">
        <f>IF(F663="","",F663)</f>
        <v/>
      </c>
      <c r="Y663" s="14">
        <f>IF(G663="","",G663)</f>
        <v/>
      </c>
      <c r="Z663">
        <f>M663</f>
        <v/>
      </c>
      <c r="AA663">
        <f>N663</f>
        <v/>
      </c>
      <c r="AB663" s="14">
        <f>IF(H663="","",H663)</f>
        <v/>
      </c>
      <c r="AC663">
        <f>O663</f>
        <v/>
      </c>
      <c r="AD663" s="14">
        <f>IF(I663="","",I663)</f>
        <v/>
      </c>
      <c r="AE663">
        <f>P663</f>
        <v/>
      </c>
      <c r="AH663">
        <f>IF(S663&lt;&gt;"",S663,AH662+900)</f>
        <v/>
      </c>
      <c r="AI663">
        <f>IF(T663&lt;&gt;"",T663,AI662)</f>
        <v/>
      </c>
      <c r="AJ663">
        <f>IF(U663&lt;&gt;"",U663,AJ662)</f>
        <v/>
      </c>
      <c r="AK663">
        <f>IF(W663&lt;&gt;"",W663,"")</f>
        <v/>
      </c>
      <c r="AL663" s="14">
        <f>IF(X663&lt;&gt;"",X663,"")</f>
        <v/>
      </c>
      <c r="AM663" s="14">
        <f>IF(Y663&lt;&gt;"",Y663,"")</f>
        <v/>
      </c>
      <c r="AN663" s="14">
        <f>IF(OR(AL663="",AM663=""),"",AL663-AM663)</f>
        <v/>
      </c>
      <c r="AO663">
        <f>IF(AN663="","",IF(AN663&gt;0,"Bullish","Bearish"))</f>
        <v/>
      </c>
      <c r="AP663">
        <f>IF(AO663="",AP662,AO663)</f>
        <v/>
      </c>
      <c r="AQ663" s="14">
        <f>IF(AB663&lt;&gt;"",AB663,"")</f>
        <v/>
      </c>
      <c r="AR663" s="14">
        <f>IF(AD663&lt;&gt;"",AD663,"")</f>
        <v/>
      </c>
      <c r="AS663">
        <f>IF(AS662+1=13,1,AS662+1)</f>
        <v/>
      </c>
      <c r="AT663">
        <f>IFERROR(IF(SLOPE($AQ$650:$AQ$661,$AS$650:$AS$661)&gt;0,MIN(3,ABS(SLOPE($AQ$650:$AQ$661,$AS$650:$AS$661))),IF(SLOPE($AQ$650:$AQ$661,$AS$650:$AS$661)&lt;-0.5,-0.5,0)),0)</f>
        <v/>
      </c>
      <c r="AU663">
        <f>IFERROR(IF(SLOPE($AR$650:$AR$661,$AS$650:$AS$661)&lt;0,MAX(-3,-ABS(SLOPE($AR$650:$AR$661,$AS$650:$AS$661))),IF(SLOPE($AR$650:$AR$661,$AS$650:$AS$661)&gt;0.5,0.5,0)),0)</f>
        <v/>
      </c>
      <c r="AV663">
        <f>($AQ$662+(AT663*(AS663-1)))</f>
        <v/>
      </c>
      <c r="AW663">
        <f>($AR$662+(AU663*(AS663-1)))</f>
        <v/>
      </c>
      <c r="AX663">
        <f>IF(AT663&gt;0,AV663+AT663,AV663)</f>
        <v/>
      </c>
      <c r="AY663">
        <f>IF(AU663&lt;0,AW663+AU663,AW663)</f>
        <v/>
      </c>
      <c r="BA663" s="14">
        <f>IFERROR(AX663-AQ663,"")</f>
        <v/>
      </c>
      <c r="BB663" s="14">
        <f>IFERROR(AY663-AR663,"")</f>
        <v/>
      </c>
      <c r="BD663">
        <f>AH663</f>
        <v/>
      </c>
      <c r="BE663">
        <f>AI663</f>
        <v/>
      </c>
      <c r="BF663">
        <f>AJ663</f>
        <v/>
      </c>
      <c r="BG663" s="14">
        <f>L663</f>
        <v/>
      </c>
      <c r="BH663" s="14">
        <f>IF(X663="","",X663)</f>
        <v/>
      </c>
      <c r="BI663" s="14">
        <f>IF(Y663="","",Y663)</f>
        <v/>
      </c>
      <c r="BJ663">
        <f>Z663</f>
        <v/>
      </c>
      <c r="BK663">
        <f>AA663</f>
        <v/>
      </c>
      <c r="BL663">
        <f>IFERROR(AX663,"")</f>
        <v/>
      </c>
      <c r="BM663">
        <f>IFERROR(AY663,"")</f>
        <v/>
      </c>
    </row>
    <row r="664" ht="14.25" customHeight="1">
      <c r="A664">
        <f>ALGLIB_SSA_XAUUSD!AA664</f>
        <v/>
      </c>
      <c r="B664">
        <f>IF($A664="","",INDEX(ALGLIB_SSA_XAUUSD!$B$2:$B$2401,MATCH($A664,ALGLIB_SSA_XAUUSD!$A$2:$A$2401,1)))</f>
        <v/>
      </c>
      <c r="C664">
        <f>IF($A664="","",INDEX(ALGLIB_SSA_XAUUSD!$C$2:$C$2401,MATCH($A664,ALGLIB_SSA_XAUUSD!$A$2:$A$2401,1)))</f>
        <v/>
      </c>
      <c r="D664" s="14">
        <f>IF($A664="","",INT((ROW()-2)/12)+1)</f>
        <v/>
      </c>
      <c r="E664" s="14">
        <f>IF(AND(E674&lt;&gt;"",D674=D662+1),E662+(E674-E662)*2/12,"")</f>
        <v/>
      </c>
      <c r="F664" s="14">
        <f>IF(AND(F674&lt;&gt;"",D674=D662+1),F662+(F674-F662)*2/12,"")</f>
        <v/>
      </c>
      <c r="G664" s="14">
        <f>IF(AND(G674&lt;&gt;"",D674=D662+1),G662+(G674-G662)*2/12,"")</f>
        <v/>
      </c>
      <c r="H664" s="14">
        <f>IF(AND(H674&lt;&gt;"",D674=D662+1),H662+(H674-H662)*2/12,"")</f>
        <v/>
      </c>
      <c r="I664" s="14">
        <f>IF(AND(L674&lt;&gt;"",D674=D662+1),I662+(I674-I662)*2/12,"")</f>
        <v/>
      </c>
      <c r="J664">
        <f>_xlfn.XLOOKUP($A664,ALGLIB_SSA_XAUUSD!$AA$2:$AA$2401,ALGLIB_SSA_XAUUSD!$P$2:$P$2401,"",0)</f>
        <v/>
      </c>
      <c r="K664">
        <f>_xlfn.XLOOKUP($A664,ALGLIB_SSA_XAUUSD!$AA$2:$AA$2401,ALGLIB_SSA_XAUUSD!$Q$2:$Q$2401,"",0)</f>
        <v/>
      </c>
      <c r="L664">
        <f>_xlfn.XLOOKUP($A664,ALGLIB_SSA_XAUUSD!$AA$2:$AA$2401,ALGLIB_SSA_XAUUSD!$R$2:$R$2401,"",0)</f>
        <v/>
      </c>
      <c r="M664">
        <f>_xlfn.XLOOKUP($A664,ALGLIB_SSA_XAUUSD!$AA$2:$AA$2401,ALGLIB_SSA_XAUUSD!$S$2:$S$2401,"",0)</f>
        <v/>
      </c>
      <c r="N664">
        <f>_xlfn.XLOOKUP($A664,ALGLIB_SSA_XAUUSD!$AA$2:$AA$2401,ALGLIB_SSA_XAUUSD!$T$2:$T$2401,"",0)</f>
        <v/>
      </c>
      <c r="O664">
        <f>_xlfn.XLOOKUP($A664,ALGLIB_SSA_XAUUSD!$AA$2:$AA$2401,ALGLIB_SSA_XAUUSD!$U$2:$U$2401,"",0)</f>
        <v/>
      </c>
      <c r="P664">
        <f>_xlfn.XLOOKUP($A664,ALGLIB_SSA_XAUUSD!$AA$2:$AA$2401,ALGLIB_SSA_XAUUSD!$V$2:$V$2401,"",0)</f>
        <v/>
      </c>
      <c r="S664">
        <f>A664</f>
        <v/>
      </c>
      <c r="T664">
        <f>J664</f>
        <v/>
      </c>
      <c r="U664">
        <f>K664</f>
        <v/>
      </c>
      <c r="V664" s="14">
        <f>IF($A664="","",MOD(ROW()-2,12)+1)</f>
        <v/>
      </c>
      <c r="W664">
        <f>L664</f>
        <v/>
      </c>
      <c r="X664" s="14">
        <f>IF(F664="","",F664)</f>
        <v/>
      </c>
      <c r="Y664" s="14">
        <f>IF(G664="","",G664)</f>
        <v/>
      </c>
      <c r="Z664">
        <f>M664</f>
        <v/>
      </c>
      <c r="AA664">
        <f>N664</f>
        <v/>
      </c>
      <c r="AB664" s="14">
        <f>IF(H664="","",H664)</f>
        <v/>
      </c>
      <c r="AC664">
        <f>O664</f>
        <v/>
      </c>
      <c r="AD664" s="14">
        <f>IF(I664="","",I664)</f>
        <v/>
      </c>
      <c r="AE664">
        <f>P664</f>
        <v/>
      </c>
      <c r="AH664">
        <f>IF(S664&lt;&gt;"",S664,AH663+900)</f>
        <v/>
      </c>
      <c r="AI664">
        <f>IF(T664&lt;&gt;"",T664,AI663)</f>
        <v/>
      </c>
      <c r="AJ664">
        <f>IF(U664&lt;&gt;"",U664,AJ663)</f>
        <v/>
      </c>
      <c r="AK664">
        <f>IF(W664&lt;&gt;"",W664,"")</f>
        <v/>
      </c>
      <c r="AL664" s="14">
        <f>IF(X664&lt;&gt;"",X664,"")</f>
        <v/>
      </c>
      <c r="AM664" s="14">
        <f>IF(Y664&lt;&gt;"",Y664,"")</f>
        <v/>
      </c>
      <c r="AN664" s="14">
        <f>IF(OR(AL664="",AM664=""),"",AL664-AM664)</f>
        <v/>
      </c>
      <c r="AO664">
        <f>IF(AN664="","",IF(AN664&gt;0,"Bullish","Bearish"))</f>
        <v/>
      </c>
      <c r="AP664">
        <f>IF(AO664="",AP663,AO664)</f>
        <v/>
      </c>
      <c r="AQ664" s="14">
        <f>IF(AB664&lt;&gt;"",AB664,"")</f>
        <v/>
      </c>
      <c r="AR664" s="14">
        <f>IF(AD664&lt;&gt;"",AD664,"")</f>
        <v/>
      </c>
      <c r="AS664">
        <f>IF(AS663+1=13,1,AS663+1)</f>
        <v/>
      </c>
      <c r="AT664">
        <f>IFERROR(IF(SLOPE($AQ$650:$AQ$661,$AS$650:$AS$661)&gt;0,MIN(3,ABS(SLOPE($AQ$650:$AQ$661,$AS$650:$AS$661))),IF(SLOPE($AQ$650:$AQ$661,$AS$650:$AS$661)&lt;-0.5,-0.5,0)),0)</f>
        <v/>
      </c>
      <c r="AU664">
        <f>IFERROR(IF(SLOPE($AR$650:$AR$661,$AS$650:$AS$661)&lt;0,MAX(-3,-ABS(SLOPE($AR$650:$AR$661,$AS$650:$AS$661))),IF(SLOPE($AR$650:$AR$661,$AS$650:$AS$661)&gt;0.5,0.5,0)),0)</f>
        <v/>
      </c>
      <c r="AV664">
        <f>($AQ$662+(AT664*(AS664-1)))</f>
        <v/>
      </c>
      <c r="AW664">
        <f>($AR$662+(AU664*(AS664-1)))</f>
        <v/>
      </c>
      <c r="AX664">
        <f>IF(AT664&gt;0,AV664+AT664,AV664)</f>
        <v/>
      </c>
      <c r="AY664">
        <f>IF(AU664&lt;0,AW664+AU664,AW664)</f>
        <v/>
      </c>
      <c r="BA664" s="14">
        <f>IFERROR(AX664-AQ664,"")</f>
        <v/>
      </c>
      <c r="BB664" s="14">
        <f>IFERROR(AY664-AR664,"")</f>
        <v/>
      </c>
      <c r="BD664">
        <f>AH664</f>
        <v/>
      </c>
      <c r="BE664">
        <f>AI664</f>
        <v/>
      </c>
      <c r="BF664">
        <f>AJ664</f>
        <v/>
      </c>
      <c r="BG664" s="14">
        <f>L664</f>
        <v/>
      </c>
      <c r="BH664" s="14">
        <f>IF(X664="","",X664)</f>
        <v/>
      </c>
      <c r="BI664" s="14">
        <f>IF(Y664="","",Y664)</f>
        <v/>
      </c>
      <c r="BJ664">
        <f>Z664</f>
        <v/>
      </c>
      <c r="BK664">
        <f>AA664</f>
        <v/>
      </c>
      <c r="BL664">
        <f>IFERROR(AX664,"")</f>
        <v/>
      </c>
      <c r="BM664">
        <f>IFERROR(AY664,"")</f>
        <v/>
      </c>
    </row>
    <row r="665" ht="14.25" customHeight="1">
      <c r="A665">
        <f>ALGLIB_SSA_XAUUSD!AA665</f>
        <v/>
      </c>
      <c r="B665">
        <f>IF($A665="","",INDEX(ALGLIB_SSA_XAUUSD!$B$2:$B$2401,MATCH($A665,ALGLIB_SSA_XAUUSD!$A$2:$A$2401,1)))</f>
        <v/>
      </c>
      <c r="C665">
        <f>IF($A665="","",INDEX(ALGLIB_SSA_XAUUSD!$C$2:$C$2401,MATCH($A665,ALGLIB_SSA_XAUUSD!$A$2:$A$2401,1)))</f>
        <v/>
      </c>
      <c r="D665" s="14">
        <f>IF($A665="","",INT((ROW()-2)/12)+1)</f>
        <v/>
      </c>
      <c r="E665" s="14">
        <f>IF(AND(E674&lt;&gt;"",D674=D662+1),E662+(E674-E662)*3/12,"")</f>
        <v/>
      </c>
      <c r="F665" s="14">
        <f>IF(AND(F674&lt;&gt;"",D674=D662+1),F662+(F674-F662)*3/12,"")</f>
        <v/>
      </c>
      <c r="G665" s="14">
        <f>IF(AND(G674&lt;&gt;"",D674=D662+1),G662+(G674-G662)*3/12,"")</f>
        <v/>
      </c>
      <c r="H665" s="14">
        <f>IF(AND(H674&lt;&gt;"",D674=D662+1),H662+(H674-H662)*3/12,"")</f>
        <v/>
      </c>
      <c r="I665" s="14">
        <f>IF(AND(L674&lt;&gt;"",D674=D662+1),I662+(I674-I662)*3/12,"")</f>
        <v/>
      </c>
      <c r="J665">
        <f>_xlfn.XLOOKUP($A665,ALGLIB_SSA_XAUUSD!$AA$2:$AA$2401,ALGLIB_SSA_XAUUSD!$P$2:$P$2401,"",0)</f>
        <v/>
      </c>
      <c r="K665">
        <f>_xlfn.XLOOKUP($A665,ALGLIB_SSA_XAUUSD!$AA$2:$AA$2401,ALGLIB_SSA_XAUUSD!$Q$2:$Q$2401,"",0)</f>
        <v/>
      </c>
      <c r="L665">
        <f>_xlfn.XLOOKUP($A665,ALGLIB_SSA_XAUUSD!$AA$2:$AA$2401,ALGLIB_SSA_XAUUSD!$R$2:$R$2401,"",0)</f>
        <v/>
      </c>
      <c r="M665">
        <f>_xlfn.XLOOKUP($A665,ALGLIB_SSA_XAUUSD!$AA$2:$AA$2401,ALGLIB_SSA_XAUUSD!$S$2:$S$2401,"",0)</f>
        <v/>
      </c>
      <c r="N665">
        <f>_xlfn.XLOOKUP($A665,ALGLIB_SSA_XAUUSD!$AA$2:$AA$2401,ALGLIB_SSA_XAUUSD!$T$2:$T$2401,"",0)</f>
        <v/>
      </c>
      <c r="O665">
        <f>_xlfn.XLOOKUP($A665,ALGLIB_SSA_XAUUSD!$AA$2:$AA$2401,ALGLIB_SSA_XAUUSD!$U$2:$U$2401,"",0)</f>
        <v/>
      </c>
      <c r="P665">
        <f>_xlfn.XLOOKUP($A665,ALGLIB_SSA_XAUUSD!$AA$2:$AA$2401,ALGLIB_SSA_XAUUSD!$V$2:$V$2401,"",0)</f>
        <v/>
      </c>
      <c r="S665">
        <f>A665</f>
        <v/>
      </c>
      <c r="T665">
        <f>J665</f>
        <v/>
      </c>
      <c r="U665">
        <f>K665</f>
        <v/>
      </c>
      <c r="V665" s="14">
        <f>IF($A665="","",MOD(ROW()-2,12)+1)</f>
        <v/>
      </c>
      <c r="W665">
        <f>L665</f>
        <v/>
      </c>
      <c r="X665" s="14">
        <f>IF(F665="","",F665)</f>
        <v/>
      </c>
      <c r="Y665" s="14">
        <f>IF(G665="","",G665)</f>
        <v/>
      </c>
      <c r="Z665">
        <f>M665</f>
        <v/>
      </c>
      <c r="AA665">
        <f>N665</f>
        <v/>
      </c>
      <c r="AB665" s="14">
        <f>IF(H665="","",H665)</f>
        <v/>
      </c>
      <c r="AC665">
        <f>O665</f>
        <v/>
      </c>
      <c r="AD665" s="14">
        <f>IF(I665="","",I665)</f>
        <v/>
      </c>
      <c r="AE665">
        <f>P665</f>
        <v/>
      </c>
      <c r="AH665">
        <f>IF(S665&lt;&gt;"",S665,AH664+900)</f>
        <v/>
      </c>
      <c r="AI665">
        <f>IF(T665&lt;&gt;"",T665,AI664)</f>
        <v/>
      </c>
      <c r="AJ665">
        <f>IF(U665&lt;&gt;"",U665,AJ664)</f>
        <v/>
      </c>
      <c r="AK665">
        <f>IF(W665&lt;&gt;"",W665,"")</f>
        <v/>
      </c>
      <c r="AL665" s="14">
        <f>IF(X665&lt;&gt;"",X665,"")</f>
        <v/>
      </c>
      <c r="AM665" s="14">
        <f>IF(Y665&lt;&gt;"",Y665,"")</f>
        <v/>
      </c>
      <c r="AN665" s="14">
        <f>IF(OR(AL665="",AM665=""),"",AL665-AM665)</f>
        <v/>
      </c>
      <c r="AO665">
        <f>IF(AN665="","",IF(AN665&gt;0,"Bullish","Bearish"))</f>
        <v/>
      </c>
      <c r="AP665">
        <f>IF(AO665="",AP664,AO665)</f>
        <v/>
      </c>
      <c r="AQ665" s="14">
        <f>IF(AB665&lt;&gt;"",AB665,"")</f>
        <v/>
      </c>
      <c r="AR665" s="14">
        <f>IF(AD665&lt;&gt;"",AD665,"")</f>
        <v/>
      </c>
      <c r="AS665">
        <f>IF(AS664+1=13,1,AS664+1)</f>
        <v/>
      </c>
      <c r="AT665">
        <f>IFERROR(IF(SLOPE($AQ$650:$AQ$661,$AS$650:$AS$661)&gt;0,MIN(3,ABS(SLOPE($AQ$650:$AQ$661,$AS$650:$AS$661))),IF(SLOPE($AQ$650:$AQ$661,$AS$650:$AS$661)&lt;-0.5,-0.5,0)),0)</f>
        <v/>
      </c>
      <c r="AU665">
        <f>IFERROR(IF(SLOPE($AR$650:$AR$661,$AS$650:$AS$661)&lt;0,MAX(-3,-ABS(SLOPE($AR$650:$AR$661,$AS$650:$AS$661))),IF(SLOPE($AR$650:$AR$661,$AS$650:$AS$661)&gt;0.5,0.5,0)),0)</f>
        <v/>
      </c>
      <c r="AV665">
        <f>($AQ$662+(AT665*(AS665-1)))</f>
        <v/>
      </c>
      <c r="AW665">
        <f>($AR$662+(AU665*(AS665-1)))</f>
        <v/>
      </c>
      <c r="AX665">
        <f>IF(AT665&gt;0,AV665+AT665,AV665)</f>
        <v/>
      </c>
      <c r="AY665">
        <f>IF(AU665&lt;0,AW665+AU665,AW665)</f>
        <v/>
      </c>
      <c r="BA665" s="14">
        <f>IFERROR(AX665-AQ665,"")</f>
        <v/>
      </c>
      <c r="BB665" s="14">
        <f>IFERROR(AY665-AR665,"")</f>
        <v/>
      </c>
      <c r="BD665">
        <f>AH665</f>
        <v/>
      </c>
      <c r="BE665">
        <f>AI665</f>
        <v/>
      </c>
      <c r="BF665">
        <f>AJ665</f>
        <v/>
      </c>
      <c r="BG665" s="14">
        <f>L665</f>
        <v/>
      </c>
      <c r="BH665" s="14">
        <f>IF(X665="","",X665)</f>
        <v/>
      </c>
      <c r="BI665" s="14">
        <f>IF(Y665="","",Y665)</f>
        <v/>
      </c>
      <c r="BJ665">
        <f>Z665</f>
        <v/>
      </c>
      <c r="BK665">
        <f>AA665</f>
        <v/>
      </c>
      <c r="BL665">
        <f>IFERROR(AX665,"")</f>
        <v/>
      </c>
      <c r="BM665">
        <f>IFERROR(AY665,"")</f>
        <v/>
      </c>
    </row>
    <row r="666" ht="14.25" customHeight="1">
      <c r="A666">
        <f>ALGLIB_SSA_XAUUSD!AA666</f>
        <v/>
      </c>
      <c r="B666">
        <f>IF($A666="","",INDEX(ALGLIB_SSA_XAUUSD!$B$2:$B$2401,MATCH($A666,ALGLIB_SSA_XAUUSD!$A$2:$A$2401,1)))</f>
        <v/>
      </c>
      <c r="C666">
        <f>IF($A666="","",INDEX(ALGLIB_SSA_XAUUSD!$C$2:$C$2401,MATCH($A666,ALGLIB_SSA_XAUUSD!$A$2:$A$2401,1)))</f>
        <v/>
      </c>
      <c r="D666" s="14">
        <f>IF($A666="","",INT((ROW()-2)/12)+1)</f>
        <v/>
      </c>
      <c r="E666" s="14">
        <f>IF(AND(E674&lt;&gt;"",D674=D662+1),E662+(E674-E662)*4/12,"")</f>
        <v/>
      </c>
      <c r="F666" s="14">
        <f>IF(AND(F674&lt;&gt;"",D674=D662+1),F662+(F674-F662)*4/12,"")</f>
        <v/>
      </c>
      <c r="G666" s="14">
        <f>IF(AND(G674&lt;&gt;"",D674=D662+1),G662+(G674-G662)*4/12,"")</f>
        <v/>
      </c>
      <c r="H666" s="14">
        <f>IF(AND(H674&lt;&gt;"",D674=D662+1),H662+(H674-H662)*4/12,"")</f>
        <v/>
      </c>
      <c r="I666" s="14">
        <f>IF(AND(L674&lt;&gt;"",D674=D662+1),I662+(I674-I662)*4/12,"")</f>
        <v/>
      </c>
      <c r="J666">
        <f>_xlfn.XLOOKUP($A666,ALGLIB_SSA_XAUUSD!$AA$2:$AA$2401,ALGLIB_SSA_XAUUSD!$P$2:$P$2401,"",0)</f>
        <v/>
      </c>
      <c r="K666">
        <f>_xlfn.XLOOKUP($A666,ALGLIB_SSA_XAUUSD!$AA$2:$AA$2401,ALGLIB_SSA_XAUUSD!$Q$2:$Q$2401,"",0)</f>
        <v/>
      </c>
      <c r="L666">
        <f>_xlfn.XLOOKUP($A666,ALGLIB_SSA_XAUUSD!$AA$2:$AA$2401,ALGLIB_SSA_XAUUSD!$R$2:$R$2401,"",0)</f>
        <v/>
      </c>
      <c r="M666">
        <f>_xlfn.XLOOKUP($A666,ALGLIB_SSA_XAUUSD!$AA$2:$AA$2401,ALGLIB_SSA_XAUUSD!$S$2:$S$2401,"",0)</f>
        <v/>
      </c>
      <c r="N666">
        <f>_xlfn.XLOOKUP($A666,ALGLIB_SSA_XAUUSD!$AA$2:$AA$2401,ALGLIB_SSA_XAUUSD!$T$2:$T$2401,"",0)</f>
        <v/>
      </c>
      <c r="O666">
        <f>_xlfn.XLOOKUP($A666,ALGLIB_SSA_XAUUSD!$AA$2:$AA$2401,ALGLIB_SSA_XAUUSD!$U$2:$U$2401,"",0)</f>
        <v/>
      </c>
      <c r="P666">
        <f>_xlfn.XLOOKUP($A666,ALGLIB_SSA_XAUUSD!$AA$2:$AA$2401,ALGLIB_SSA_XAUUSD!$V$2:$V$2401,"",0)</f>
        <v/>
      </c>
      <c r="S666">
        <f>A666</f>
        <v/>
      </c>
      <c r="T666">
        <f>J666</f>
        <v/>
      </c>
      <c r="U666">
        <f>K666</f>
        <v/>
      </c>
      <c r="V666" s="14">
        <f>IF($A666="","",MOD(ROW()-2,12)+1)</f>
        <v/>
      </c>
      <c r="W666">
        <f>L666</f>
        <v/>
      </c>
      <c r="X666" s="14">
        <f>IF(F666="","",F666)</f>
        <v/>
      </c>
      <c r="Y666" s="14">
        <f>IF(G666="","",G666)</f>
        <v/>
      </c>
      <c r="Z666">
        <f>M666</f>
        <v/>
      </c>
      <c r="AA666">
        <f>N666</f>
        <v/>
      </c>
      <c r="AB666" s="14">
        <f>IF(H666="","",H666)</f>
        <v/>
      </c>
      <c r="AC666">
        <f>O666</f>
        <v/>
      </c>
      <c r="AD666" s="14">
        <f>IF(I666="","",I666)</f>
        <v/>
      </c>
      <c r="AE666">
        <f>P666</f>
        <v/>
      </c>
      <c r="AH666">
        <f>IF(S666&lt;&gt;"",S666,AH665+900)</f>
        <v/>
      </c>
      <c r="AI666">
        <f>IF(T666&lt;&gt;"",T666,AI665)</f>
        <v/>
      </c>
      <c r="AJ666">
        <f>IF(U666&lt;&gt;"",U666,AJ665)</f>
        <v/>
      </c>
      <c r="AK666">
        <f>IF(W666&lt;&gt;"",W666,"")</f>
        <v/>
      </c>
      <c r="AL666" s="14">
        <f>IF(X666&lt;&gt;"",X666,"")</f>
        <v/>
      </c>
      <c r="AM666" s="14">
        <f>IF(Y666&lt;&gt;"",Y666,"")</f>
        <v/>
      </c>
      <c r="AN666" s="14">
        <f>IF(OR(AL666="",AM666=""),"",AL666-AM666)</f>
        <v/>
      </c>
      <c r="AO666">
        <f>IF(AN666="","",IF(AN666&gt;0,"Bullish","Bearish"))</f>
        <v/>
      </c>
      <c r="AP666">
        <f>IF(AO666="",AP665,AO666)</f>
        <v/>
      </c>
      <c r="AQ666" s="14">
        <f>IF(AB666&lt;&gt;"",AB666,"")</f>
        <v/>
      </c>
      <c r="AR666" s="14">
        <f>IF(AD666&lt;&gt;"",AD666,"")</f>
        <v/>
      </c>
      <c r="AS666">
        <f>IF(AS665+1=13,1,AS665+1)</f>
        <v/>
      </c>
      <c r="AT666">
        <f>IFERROR(IF(SLOPE($AQ$650:$AQ$661,$AS$650:$AS$661)&gt;0,MIN(3,ABS(SLOPE($AQ$650:$AQ$661,$AS$650:$AS$661))),IF(SLOPE($AQ$650:$AQ$661,$AS$650:$AS$661)&lt;-0.5,-0.5,0)),0)</f>
        <v/>
      </c>
      <c r="AU666">
        <f>IFERROR(IF(SLOPE($AR$650:$AR$661,$AS$650:$AS$661)&lt;0,MAX(-3,-ABS(SLOPE($AR$650:$AR$661,$AS$650:$AS$661))),IF(SLOPE($AR$650:$AR$661,$AS$650:$AS$661)&gt;0.5,0.5,0)),0)</f>
        <v/>
      </c>
      <c r="AV666">
        <f>($AQ$662+(AT666*(AS666-1)))</f>
        <v/>
      </c>
      <c r="AW666">
        <f>($AR$662+(AU666*(AS666-1)))</f>
        <v/>
      </c>
      <c r="AX666">
        <f>IF(AT666&gt;0,AV666+AT666,AV666)</f>
        <v/>
      </c>
      <c r="AY666">
        <f>IF(AU666&lt;0,AW666+AU666,AW666)</f>
        <v/>
      </c>
      <c r="BA666" s="14">
        <f>IFERROR(AX666-AQ666,"")</f>
        <v/>
      </c>
      <c r="BB666" s="14">
        <f>IFERROR(AY666-AR666,"")</f>
        <v/>
      </c>
      <c r="BD666">
        <f>AH666</f>
        <v/>
      </c>
      <c r="BE666">
        <f>AI666</f>
        <v/>
      </c>
      <c r="BF666">
        <f>AJ666</f>
        <v/>
      </c>
      <c r="BG666" s="14">
        <f>L666</f>
        <v/>
      </c>
      <c r="BH666" s="14">
        <f>IF(X666="","",X666)</f>
        <v/>
      </c>
      <c r="BI666" s="14">
        <f>IF(Y666="","",Y666)</f>
        <v/>
      </c>
      <c r="BJ666">
        <f>Z666</f>
        <v/>
      </c>
      <c r="BK666">
        <f>AA666</f>
        <v/>
      </c>
      <c r="BL666">
        <f>IFERROR(AX666,"")</f>
        <v/>
      </c>
      <c r="BM666">
        <f>IFERROR(AY666,"")</f>
        <v/>
      </c>
    </row>
    <row r="667" ht="14.25" customHeight="1">
      <c r="A667">
        <f>ALGLIB_SSA_XAUUSD!AA667</f>
        <v/>
      </c>
      <c r="B667">
        <f>IF($A667="","",INDEX(ALGLIB_SSA_XAUUSD!$B$2:$B$2401,MATCH($A667,ALGLIB_SSA_XAUUSD!$A$2:$A$2401,1)))</f>
        <v/>
      </c>
      <c r="C667">
        <f>IF($A667="","",INDEX(ALGLIB_SSA_XAUUSD!$C$2:$C$2401,MATCH($A667,ALGLIB_SSA_XAUUSD!$A$2:$A$2401,1)))</f>
        <v/>
      </c>
      <c r="D667" s="14">
        <f>IF($A667="","",INT((ROW()-2)/12)+1)</f>
        <v/>
      </c>
      <c r="E667" s="14">
        <f>IF(AND(E674&lt;&gt;"",D674=D662+1),E662+(E674-E662)*5/12,"")</f>
        <v/>
      </c>
      <c r="F667" s="14">
        <f>IF(AND(F674&lt;&gt;"",D674=D662+1),F662+(F674-F662)*5/12,"")</f>
        <v/>
      </c>
      <c r="G667" s="14">
        <f>IF(AND(G674&lt;&gt;"",D674=D662+1),G662+(G674-G662)*5/12,"")</f>
        <v/>
      </c>
      <c r="H667" s="14">
        <f>IF(AND(H674&lt;&gt;"",D674=D662+1),H662+(H674-H662)*5/12,"")</f>
        <v/>
      </c>
      <c r="I667" s="14">
        <f>IF(AND(L674&lt;&gt;"",D674=D662+1),I662+(I674-I662)*5/12,"")</f>
        <v/>
      </c>
      <c r="J667">
        <f>_xlfn.XLOOKUP($A667,ALGLIB_SSA_XAUUSD!$AA$2:$AA$2401,ALGLIB_SSA_XAUUSD!$P$2:$P$2401,"",0)</f>
        <v/>
      </c>
      <c r="K667">
        <f>_xlfn.XLOOKUP($A667,ALGLIB_SSA_XAUUSD!$AA$2:$AA$2401,ALGLIB_SSA_XAUUSD!$Q$2:$Q$2401,"",0)</f>
        <v/>
      </c>
      <c r="L667">
        <f>_xlfn.XLOOKUP($A667,ALGLIB_SSA_XAUUSD!$AA$2:$AA$2401,ALGLIB_SSA_XAUUSD!$R$2:$R$2401,"",0)</f>
        <v/>
      </c>
      <c r="M667">
        <f>_xlfn.XLOOKUP($A667,ALGLIB_SSA_XAUUSD!$AA$2:$AA$2401,ALGLIB_SSA_XAUUSD!$S$2:$S$2401,"",0)</f>
        <v/>
      </c>
      <c r="N667">
        <f>_xlfn.XLOOKUP($A667,ALGLIB_SSA_XAUUSD!$AA$2:$AA$2401,ALGLIB_SSA_XAUUSD!$T$2:$T$2401,"",0)</f>
        <v/>
      </c>
      <c r="O667">
        <f>_xlfn.XLOOKUP($A667,ALGLIB_SSA_XAUUSD!$AA$2:$AA$2401,ALGLIB_SSA_XAUUSD!$U$2:$U$2401,"",0)</f>
        <v/>
      </c>
      <c r="P667">
        <f>_xlfn.XLOOKUP($A667,ALGLIB_SSA_XAUUSD!$AA$2:$AA$2401,ALGLIB_SSA_XAUUSD!$V$2:$V$2401,"",0)</f>
        <v/>
      </c>
      <c r="S667">
        <f>A667</f>
        <v/>
      </c>
      <c r="T667">
        <f>J667</f>
        <v/>
      </c>
      <c r="U667">
        <f>K667</f>
        <v/>
      </c>
      <c r="V667" s="14">
        <f>IF($A667="","",MOD(ROW()-2,12)+1)</f>
        <v/>
      </c>
      <c r="W667">
        <f>L667</f>
        <v/>
      </c>
      <c r="X667" s="14">
        <f>IF(F667="","",F667)</f>
        <v/>
      </c>
      <c r="Y667" s="14">
        <f>IF(G667="","",G667)</f>
        <v/>
      </c>
      <c r="Z667">
        <f>M667</f>
        <v/>
      </c>
      <c r="AA667">
        <f>N667</f>
        <v/>
      </c>
      <c r="AB667" s="14">
        <f>IF(H667="","",H667)</f>
        <v/>
      </c>
      <c r="AC667">
        <f>O667</f>
        <v/>
      </c>
      <c r="AD667" s="14">
        <f>IF(I667="","",I667)</f>
        <v/>
      </c>
      <c r="AE667">
        <f>P667</f>
        <v/>
      </c>
      <c r="AH667">
        <f>IF(S667&lt;&gt;"",S667,AH666+900)</f>
        <v/>
      </c>
      <c r="AI667">
        <f>IF(T667&lt;&gt;"",T667,AI666)</f>
        <v/>
      </c>
      <c r="AJ667">
        <f>IF(U667&lt;&gt;"",U667,AJ666)</f>
        <v/>
      </c>
      <c r="AK667">
        <f>IF(W667&lt;&gt;"",W667,"")</f>
        <v/>
      </c>
      <c r="AL667" s="14">
        <f>IF(X667&lt;&gt;"",X667,"")</f>
        <v/>
      </c>
      <c r="AM667" s="14">
        <f>IF(Y667&lt;&gt;"",Y667,"")</f>
        <v/>
      </c>
      <c r="AN667" s="14">
        <f>IF(OR(AL667="",AM667=""),"",AL667-AM667)</f>
        <v/>
      </c>
      <c r="AO667">
        <f>IF(AN667="","",IF(AN667&gt;0,"Bullish","Bearish"))</f>
        <v/>
      </c>
      <c r="AP667">
        <f>IF(AO667="",AP666,AO667)</f>
        <v/>
      </c>
      <c r="AQ667" s="14">
        <f>IF(AB667&lt;&gt;"",AB667,"")</f>
        <v/>
      </c>
      <c r="AR667" s="14">
        <f>IF(AD667&lt;&gt;"",AD667,"")</f>
        <v/>
      </c>
      <c r="AS667">
        <f>IF(AS666+1=13,1,AS666+1)</f>
        <v/>
      </c>
      <c r="AT667">
        <f>IFERROR(IF(SLOPE($AQ$650:$AQ$661,$AS$650:$AS$661)&gt;0,MIN(3,ABS(SLOPE($AQ$650:$AQ$661,$AS$650:$AS$661))),IF(SLOPE($AQ$650:$AQ$661,$AS$650:$AS$661)&lt;-0.5,-0.5,0)),0)</f>
        <v/>
      </c>
      <c r="AU667">
        <f>IFERROR(IF(SLOPE($AR$650:$AR$661,$AS$650:$AS$661)&lt;0,MAX(-3,-ABS(SLOPE($AR$650:$AR$661,$AS$650:$AS$661))),IF(SLOPE($AR$650:$AR$661,$AS$650:$AS$661)&gt;0.5,0.5,0)),0)</f>
        <v/>
      </c>
      <c r="AV667">
        <f>($AQ$662+(AT667*(AS667-1)))</f>
        <v/>
      </c>
      <c r="AW667">
        <f>($AR$662+(AU667*(AS667-1)))</f>
        <v/>
      </c>
      <c r="AX667">
        <f>IF(AT667&gt;0,AV667+AT667,AV667)</f>
        <v/>
      </c>
      <c r="AY667">
        <f>IF(AU667&lt;0,AW667+AU667,AW667)</f>
        <v/>
      </c>
      <c r="BA667" s="14">
        <f>IFERROR(AX667-AQ667,"")</f>
        <v/>
      </c>
      <c r="BB667" s="14">
        <f>IFERROR(AY667-AR667,"")</f>
        <v/>
      </c>
      <c r="BD667">
        <f>AH667</f>
        <v/>
      </c>
      <c r="BE667">
        <f>AI667</f>
        <v/>
      </c>
      <c r="BF667">
        <f>AJ667</f>
        <v/>
      </c>
      <c r="BG667" s="14">
        <f>L667</f>
        <v/>
      </c>
      <c r="BH667" s="14">
        <f>IF(X667="","",X667)</f>
        <v/>
      </c>
      <c r="BI667" s="14">
        <f>IF(Y667="","",Y667)</f>
        <v/>
      </c>
      <c r="BJ667">
        <f>Z667</f>
        <v/>
      </c>
      <c r="BK667">
        <f>AA667</f>
        <v/>
      </c>
      <c r="BL667">
        <f>IFERROR(AX667,"")</f>
        <v/>
      </c>
      <c r="BM667">
        <f>IFERROR(AY667,"")</f>
        <v/>
      </c>
    </row>
    <row r="668" ht="14.25" customHeight="1">
      <c r="A668">
        <f>ALGLIB_SSA_XAUUSD!AA668</f>
        <v/>
      </c>
      <c r="B668">
        <f>IF($A668="","",INDEX(ALGLIB_SSA_XAUUSD!$B$2:$B$2401,MATCH($A668,ALGLIB_SSA_XAUUSD!$A$2:$A$2401,1)))</f>
        <v/>
      </c>
      <c r="C668">
        <f>IF($A668="","",INDEX(ALGLIB_SSA_XAUUSD!$C$2:$C$2401,MATCH($A668,ALGLIB_SSA_XAUUSD!$A$2:$A$2401,1)))</f>
        <v/>
      </c>
      <c r="D668" s="14">
        <f>IF($A668="","",INT((ROW()-2)/12)+1)</f>
        <v/>
      </c>
      <c r="E668" s="14">
        <f>IF(AND(E674&lt;&gt;"",D674=D662+1),E662+(E674-E662)*6/12,"")</f>
        <v/>
      </c>
      <c r="F668" s="14">
        <f>IF(AND(F674&lt;&gt;"",D674=D662+1),F662+(F674-F662)*6/12,"")</f>
        <v/>
      </c>
      <c r="G668" s="14">
        <f>IF(AND(G674&lt;&gt;"",D674=D662+1),G662+(G674-G662)*6/12,"")</f>
        <v/>
      </c>
      <c r="H668" s="14">
        <f>IF(AND(H674&lt;&gt;"",D674=D662+1),H662+(H674-H662)*6/12,"")</f>
        <v/>
      </c>
      <c r="I668" s="14">
        <f>IF(AND(L674&lt;&gt;"",D674=D662+1),I662+(I674-I662)*6/12,"")</f>
        <v/>
      </c>
      <c r="J668">
        <f>_xlfn.XLOOKUP($A668,ALGLIB_SSA_XAUUSD!$AA$2:$AA$2401,ALGLIB_SSA_XAUUSD!$P$2:$P$2401,"",0)</f>
        <v/>
      </c>
      <c r="K668">
        <f>_xlfn.XLOOKUP($A668,ALGLIB_SSA_XAUUSD!$AA$2:$AA$2401,ALGLIB_SSA_XAUUSD!$Q$2:$Q$2401,"",0)</f>
        <v/>
      </c>
      <c r="L668">
        <f>_xlfn.XLOOKUP($A668,ALGLIB_SSA_XAUUSD!$AA$2:$AA$2401,ALGLIB_SSA_XAUUSD!$R$2:$R$2401,"",0)</f>
        <v/>
      </c>
      <c r="M668">
        <f>_xlfn.XLOOKUP($A668,ALGLIB_SSA_XAUUSD!$AA$2:$AA$2401,ALGLIB_SSA_XAUUSD!$S$2:$S$2401,"",0)</f>
        <v/>
      </c>
      <c r="N668">
        <f>_xlfn.XLOOKUP($A668,ALGLIB_SSA_XAUUSD!$AA$2:$AA$2401,ALGLIB_SSA_XAUUSD!$T$2:$T$2401,"",0)</f>
        <v/>
      </c>
      <c r="O668">
        <f>_xlfn.XLOOKUP($A668,ALGLIB_SSA_XAUUSD!$AA$2:$AA$2401,ALGLIB_SSA_XAUUSD!$U$2:$U$2401,"",0)</f>
        <v/>
      </c>
      <c r="P668">
        <f>_xlfn.XLOOKUP($A668,ALGLIB_SSA_XAUUSD!$AA$2:$AA$2401,ALGLIB_SSA_XAUUSD!$V$2:$V$2401,"",0)</f>
        <v/>
      </c>
      <c r="S668">
        <f>A668</f>
        <v/>
      </c>
      <c r="T668">
        <f>J668</f>
        <v/>
      </c>
      <c r="U668">
        <f>K668</f>
        <v/>
      </c>
      <c r="V668" s="14">
        <f>IF($A668="","",MOD(ROW()-2,12)+1)</f>
        <v/>
      </c>
      <c r="W668">
        <f>L668</f>
        <v/>
      </c>
      <c r="X668" s="14">
        <f>IF(F668="","",F668)</f>
        <v/>
      </c>
      <c r="Y668" s="14">
        <f>IF(G668="","",G668)</f>
        <v/>
      </c>
      <c r="Z668">
        <f>M668</f>
        <v/>
      </c>
      <c r="AA668">
        <f>N668</f>
        <v/>
      </c>
      <c r="AB668" s="14">
        <f>IF(H668="","",H668)</f>
        <v/>
      </c>
      <c r="AC668">
        <f>O668</f>
        <v/>
      </c>
      <c r="AD668" s="14">
        <f>IF(I668="","",I668)</f>
        <v/>
      </c>
      <c r="AE668">
        <f>P668</f>
        <v/>
      </c>
      <c r="AH668">
        <f>IF(S668&lt;&gt;"",S668,AH667+900)</f>
        <v/>
      </c>
      <c r="AI668">
        <f>IF(T668&lt;&gt;"",T668,AI667)</f>
        <v/>
      </c>
      <c r="AJ668">
        <f>IF(U668&lt;&gt;"",U668,AJ667)</f>
        <v/>
      </c>
      <c r="AK668">
        <f>IF(W668&lt;&gt;"",W668,"")</f>
        <v/>
      </c>
      <c r="AL668" s="14">
        <f>IF(X668&lt;&gt;"",X668,"")</f>
        <v/>
      </c>
      <c r="AM668" s="14">
        <f>IF(Y668&lt;&gt;"",Y668,"")</f>
        <v/>
      </c>
      <c r="AN668" s="14">
        <f>IF(OR(AL668="",AM668=""),"",AL668-AM668)</f>
        <v/>
      </c>
      <c r="AO668">
        <f>IF(AN668="","",IF(AN668&gt;0,"Bullish","Bearish"))</f>
        <v/>
      </c>
      <c r="AP668">
        <f>IF(AO668="",AP667,AO668)</f>
        <v/>
      </c>
      <c r="AQ668" s="14">
        <f>IF(AB668&lt;&gt;"",AB668,"")</f>
        <v/>
      </c>
      <c r="AR668" s="14">
        <f>IF(AD668&lt;&gt;"",AD668,"")</f>
        <v/>
      </c>
      <c r="AS668">
        <f>IF(AS667+1=13,1,AS667+1)</f>
        <v/>
      </c>
      <c r="AT668">
        <f>IFERROR(IF(SLOPE($AQ$650:$AQ$661,$AS$650:$AS$661)&gt;0,MIN(3,ABS(SLOPE($AQ$650:$AQ$661,$AS$650:$AS$661))),IF(SLOPE($AQ$650:$AQ$661,$AS$650:$AS$661)&lt;-0.5,-0.5,0)),0)</f>
        <v/>
      </c>
      <c r="AU668">
        <f>IFERROR(IF(SLOPE($AR$650:$AR$661,$AS$650:$AS$661)&lt;0,MAX(-3,-ABS(SLOPE($AR$650:$AR$661,$AS$650:$AS$661))),IF(SLOPE($AR$650:$AR$661,$AS$650:$AS$661)&gt;0.5,0.5,0)),0)</f>
        <v/>
      </c>
      <c r="AV668">
        <f>($AQ$662+(AT668*(AS668-1)))</f>
        <v/>
      </c>
      <c r="AW668">
        <f>($AR$662+(AU668*(AS668-1)))</f>
        <v/>
      </c>
      <c r="AX668">
        <f>IF(AT668&gt;0,AV668+AT668,AV668)</f>
        <v/>
      </c>
      <c r="AY668">
        <f>IF(AU668&lt;0,AW668+AU668,AW668)</f>
        <v/>
      </c>
      <c r="BA668" s="14">
        <f>IFERROR(AX668-AQ668,"")</f>
        <v/>
      </c>
      <c r="BB668" s="14">
        <f>IFERROR(AY668-AR668,"")</f>
        <v/>
      </c>
      <c r="BD668">
        <f>AH668</f>
        <v/>
      </c>
      <c r="BE668">
        <f>AI668</f>
        <v/>
      </c>
      <c r="BF668">
        <f>AJ668</f>
        <v/>
      </c>
      <c r="BG668" s="14">
        <f>L668</f>
        <v/>
      </c>
      <c r="BH668" s="14">
        <f>IF(X668="","",X668)</f>
        <v/>
      </c>
      <c r="BI668" s="14">
        <f>IF(Y668="","",Y668)</f>
        <v/>
      </c>
      <c r="BJ668">
        <f>Z668</f>
        <v/>
      </c>
      <c r="BK668">
        <f>AA668</f>
        <v/>
      </c>
      <c r="BL668">
        <f>IFERROR(AX668,"")</f>
        <v/>
      </c>
      <c r="BM668">
        <f>IFERROR(AY668,"")</f>
        <v/>
      </c>
    </row>
    <row r="669" ht="14.25" customHeight="1">
      <c r="A669">
        <f>ALGLIB_SSA_XAUUSD!AA669</f>
        <v/>
      </c>
      <c r="B669">
        <f>IF($A669="","",INDEX(ALGLIB_SSA_XAUUSD!$B$2:$B$2401,MATCH($A669,ALGLIB_SSA_XAUUSD!$A$2:$A$2401,1)))</f>
        <v/>
      </c>
      <c r="C669">
        <f>IF($A669="","",INDEX(ALGLIB_SSA_XAUUSD!$C$2:$C$2401,MATCH($A669,ALGLIB_SSA_XAUUSD!$A$2:$A$2401,1)))</f>
        <v/>
      </c>
      <c r="D669" s="14">
        <f>IF($A669="","",INT((ROW()-2)/12)+1)</f>
        <v/>
      </c>
      <c r="E669" s="14">
        <f>IF(AND(E674&lt;&gt;"",D674=D662+1),E662+(E674-E662)*7/12,"")</f>
        <v/>
      </c>
      <c r="F669" s="14">
        <f>IF(AND(F674&lt;&gt;"",D674=D662+1),F662+(F674-F662)*7/12,"")</f>
        <v/>
      </c>
      <c r="G669" s="14">
        <f>IF(AND(G674&lt;&gt;"",D674=D662+1),G662+(G674-G662)*7/12,"")</f>
        <v/>
      </c>
      <c r="H669" s="14">
        <f>IF(AND(H674&lt;&gt;"",D674=D662+1),H662+(H674-H662)*7/12,"")</f>
        <v/>
      </c>
      <c r="I669" s="14">
        <f>IF(AND(L674&lt;&gt;"",D674=D662+1),I662+(I674-I662)*7/12,"")</f>
        <v/>
      </c>
      <c r="J669">
        <f>_xlfn.XLOOKUP($A669,ALGLIB_SSA_XAUUSD!$AA$2:$AA$2401,ALGLIB_SSA_XAUUSD!$P$2:$P$2401,"",0)</f>
        <v/>
      </c>
      <c r="K669">
        <f>_xlfn.XLOOKUP($A669,ALGLIB_SSA_XAUUSD!$AA$2:$AA$2401,ALGLIB_SSA_XAUUSD!$Q$2:$Q$2401,"",0)</f>
        <v/>
      </c>
      <c r="L669">
        <f>_xlfn.XLOOKUP($A669,ALGLIB_SSA_XAUUSD!$AA$2:$AA$2401,ALGLIB_SSA_XAUUSD!$R$2:$R$2401,"",0)</f>
        <v/>
      </c>
      <c r="M669">
        <f>_xlfn.XLOOKUP($A669,ALGLIB_SSA_XAUUSD!$AA$2:$AA$2401,ALGLIB_SSA_XAUUSD!$S$2:$S$2401,"",0)</f>
        <v/>
      </c>
      <c r="N669">
        <f>_xlfn.XLOOKUP($A669,ALGLIB_SSA_XAUUSD!$AA$2:$AA$2401,ALGLIB_SSA_XAUUSD!$T$2:$T$2401,"",0)</f>
        <v/>
      </c>
      <c r="O669">
        <f>_xlfn.XLOOKUP($A669,ALGLIB_SSA_XAUUSD!$AA$2:$AA$2401,ALGLIB_SSA_XAUUSD!$U$2:$U$2401,"",0)</f>
        <v/>
      </c>
      <c r="P669">
        <f>_xlfn.XLOOKUP($A669,ALGLIB_SSA_XAUUSD!$AA$2:$AA$2401,ALGLIB_SSA_XAUUSD!$V$2:$V$2401,"",0)</f>
        <v/>
      </c>
      <c r="S669">
        <f>A669</f>
        <v/>
      </c>
      <c r="T669">
        <f>J669</f>
        <v/>
      </c>
      <c r="U669">
        <f>K669</f>
        <v/>
      </c>
      <c r="V669" s="14">
        <f>IF($A669="","",MOD(ROW()-2,12)+1)</f>
        <v/>
      </c>
      <c r="W669">
        <f>L669</f>
        <v/>
      </c>
      <c r="X669" s="14">
        <f>IF(F669="","",F669)</f>
        <v/>
      </c>
      <c r="Y669" s="14">
        <f>IF(G669="","",G669)</f>
        <v/>
      </c>
      <c r="Z669">
        <f>M669</f>
        <v/>
      </c>
      <c r="AA669">
        <f>N669</f>
        <v/>
      </c>
      <c r="AB669" s="14">
        <f>IF(H669="","",H669)</f>
        <v/>
      </c>
      <c r="AC669">
        <f>O669</f>
        <v/>
      </c>
      <c r="AD669" s="14">
        <f>IF(I669="","",I669)</f>
        <v/>
      </c>
      <c r="AE669">
        <f>P669</f>
        <v/>
      </c>
      <c r="AH669">
        <f>IF(S669&lt;&gt;"",S669,AH668+900)</f>
        <v/>
      </c>
      <c r="AI669">
        <f>IF(T669&lt;&gt;"",T669,AI668)</f>
        <v/>
      </c>
      <c r="AJ669">
        <f>IF(U669&lt;&gt;"",U669,AJ668)</f>
        <v/>
      </c>
      <c r="AK669">
        <f>IF(W669&lt;&gt;"",W669,"")</f>
        <v/>
      </c>
      <c r="AL669" s="14">
        <f>IF(X669&lt;&gt;"",X669,"")</f>
        <v/>
      </c>
      <c r="AM669" s="14">
        <f>IF(Y669&lt;&gt;"",Y669,"")</f>
        <v/>
      </c>
      <c r="AN669" s="14">
        <f>IF(OR(AL669="",AM669=""),"",AL669-AM669)</f>
        <v/>
      </c>
      <c r="AO669">
        <f>IF(AN669="","",IF(AN669&gt;0,"Bullish","Bearish"))</f>
        <v/>
      </c>
      <c r="AP669">
        <f>IF(AO669="",AP668,AO669)</f>
        <v/>
      </c>
      <c r="AQ669" s="14">
        <f>IF(AB669&lt;&gt;"",AB669,"")</f>
        <v/>
      </c>
      <c r="AR669" s="14">
        <f>IF(AD669&lt;&gt;"",AD669,"")</f>
        <v/>
      </c>
      <c r="AS669">
        <f>IF(AS668+1=13,1,AS668+1)</f>
        <v/>
      </c>
      <c r="AT669">
        <f>IFERROR(IF(SLOPE($AQ$650:$AQ$661,$AS$650:$AS$661)&gt;0,MIN(3,ABS(SLOPE($AQ$650:$AQ$661,$AS$650:$AS$661))),IF(SLOPE($AQ$650:$AQ$661,$AS$650:$AS$661)&lt;-0.5,-0.5,0)),0)</f>
        <v/>
      </c>
      <c r="AU669">
        <f>IFERROR(IF(SLOPE($AR$650:$AR$661,$AS$650:$AS$661)&lt;0,MAX(-3,-ABS(SLOPE($AR$650:$AR$661,$AS$650:$AS$661))),IF(SLOPE($AR$650:$AR$661,$AS$650:$AS$661)&gt;0.5,0.5,0)),0)</f>
        <v/>
      </c>
      <c r="AV669">
        <f>($AQ$662+(AT669*(AS669-1)))</f>
        <v/>
      </c>
      <c r="AW669">
        <f>($AR$662+(AU669*(AS669-1)))</f>
        <v/>
      </c>
      <c r="AX669">
        <f>IF(AT669&gt;0,AV669+AT669,AV669)</f>
        <v/>
      </c>
      <c r="AY669">
        <f>IF(AU669&lt;0,AW669+AU669,AW669)</f>
        <v/>
      </c>
      <c r="BA669" s="14">
        <f>IFERROR(AX669-AQ669,"")</f>
        <v/>
      </c>
      <c r="BB669" s="14">
        <f>IFERROR(AY669-AR669,"")</f>
        <v/>
      </c>
      <c r="BD669">
        <f>AH669</f>
        <v/>
      </c>
      <c r="BE669">
        <f>AI669</f>
        <v/>
      </c>
      <c r="BF669">
        <f>AJ669</f>
        <v/>
      </c>
      <c r="BG669" s="14">
        <f>L669</f>
        <v/>
      </c>
      <c r="BH669" s="14">
        <f>IF(X669="","",X669)</f>
        <v/>
      </c>
      <c r="BI669" s="14">
        <f>IF(Y669="","",Y669)</f>
        <v/>
      </c>
      <c r="BJ669">
        <f>Z669</f>
        <v/>
      </c>
      <c r="BK669">
        <f>AA669</f>
        <v/>
      </c>
      <c r="BL669">
        <f>IFERROR(AX669,"")</f>
        <v/>
      </c>
      <c r="BM669">
        <f>IFERROR(AY669,"")</f>
        <v/>
      </c>
    </row>
    <row r="670" ht="14.25" customHeight="1">
      <c r="A670">
        <f>ALGLIB_SSA_XAUUSD!AA670</f>
        <v/>
      </c>
      <c r="B670">
        <f>IF($A670="","",INDEX(ALGLIB_SSA_XAUUSD!$B$2:$B$2401,MATCH($A670,ALGLIB_SSA_XAUUSD!$A$2:$A$2401,1)))</f>
        <v/>
      </c>
      <c r="C670">
        <f>IF($A670="","",INDEX(ALGLIB_SSA_XAUUSD!$C$2:$C$2401,MATCH($A670,ALGLIB_SSA_XAUUSD!$A$2:$A$2401,1)))</f>
        <v/>
      </c>
      <c r="D670" s="14">
        <f>IF($A670="","",INT((ROW()-2)/12)+1)</f>
        <v/>
      </c>
      <c r="E670" s="14">
        <f>IF(AND(E674&lt;&gt;"",D674=D662+1),E662+(E674-E662)*8/12,"")</f>
        <v/>
      </c>
      <c r="F670" s="14">
        <f>IF(AND(F674&lt;&gt;"",D674=D662+1),F662+(F674-F662)*8/12,"")</f>
        <v/>
      </c>
      <c r="G670" s="14">
        <f>IF(AND(G674&lt;&gt;"",D674=D662+1),G662+(G674-G662)*8/12,"")</f>
        <v/>
      </c>
      <c r="H670" s="14">
        <f>IF(AND(H674&lt;&gt;"",D674=D662+1),H662+(H674-H662)*8/12,"")</f>
        <v/>
      </c>
      <c r="I670" s="14">
        <f>IF(AND(L674&lt;&gt;"",D674=D662+1),I662+(I674-I662)*8/12,"")</f>
        <v/>
      </c>
      <c r="J670">
        <f>_xlfn.XLOOKUP($A670,ALGLIB_SSA_XAUUSD!$AA$2:$AA$2401,ALGLIB_SSA_XAUUSD!$P$2:$P$2401,"",0)</f>
        <v/>
      </c>
      <c r="K670">
        <f>_xlfn.XLOOKUP($A670,ALGLIB_SSA_XAUUSD!$AA$2:$AA$2401,ALGLIB_SSA_XAUUSD!$Q$2:$Q$2401,"",0)</f>
        <v/>
      </c>
      <c r="L670">
        <f>_xlfn.XLOOKUP($A670,ALGLIB_SSA_XAUUSD!$AA$2:$AA$2401,ALGLIB_SSA_XAUUSD!$R$2:$R$2401,"",0)</f>
        <v/>
      </c>
      <c r="M670">
        <f>_xlfn.XLOOKUP($A670,ALGLIB_SSA_XAUUSD!$AA$2:$AA$2401,ALGLIB_SSA_XAUUSD!$S$2:$S$2401,"",0)</f>
        <v/>
      </c>
      <c r="N670">
        <f>_xlfn.XLOOKUP($A670,ALGLIB_SSA_XAUUSD!$AA$2:$AA$2401,ALGLIB_SSA_XAUUSD!$T$2:$T$2401,"",0)</f>
        <v/>
      </c>
      <c r="O670">
        <f>_xlfn.XLOOKUP($A670,ALGLIB_SSA_XAUUSD!$AA$2:$AA$2401,ALGLIB_SSA_XAUUSD!$U$2:$U$2401,"",0)</f>
        <v/>
      </c>
      <c r="P670">
        <f>_xlfn.XLOOKUP($A670,ALGLIB_SSA_XAUUSD!$AA$2:$AA$2401,ALGLIB_SSA_XAUUSD!$V$2:$V$2401,"",0)</f>
        <v/>
      </c>
      <c r="S670">
        <f>A670</f>
        <v/>
      </c>
      <c r="T670">
        <f>J670</f>
        <v/>
      </c>
      <c r="U670">
        <f>K670</f>
        <v/>
      </c>
      <c r="V670" s="14">
        <f>IF($A670="","",MOD(ROW()-2,12)+1)</f>
        <v/>
      </c>
      <c r="W670">
        <f>L670</f>
        <v/>
      </c>
      <c r="X670" s="14">
        <f>IF(F670="","",F670)</f>
        <v/>
      </c>
      <c r="Y670" s="14">
        <f>IF(G670="","",G670)</f>
        <v/>
      </c>
      <c r="Z670">
        <f>M670</f>
        <v/>
      </c>
      <c r="AA670">
        <f>N670</f>
        <v/>
      </c>
      <c r="AB670" s="14">
        <f>IF(H670="","",H670)</f>
        <v/>
      </c>
      <c r="AC670">
        <f>O670</f>
        <v/>
      </c>
      <c r="AD670" s="14">
        <f>IF(I670="","",I670)</f>
        <v/>
      </c>
      <c r="AE670">
        <f>P670</f>
        <v/>
      </c>
      <c r="AH670">
        <f>IF(S670&lt;&gt;"",S670,AH669+900)</f>
        <v/>
      </c>
      <c r="AI670">
        <f>IF(T670&lt;&gt;"",T670,AI669)</f>
        <v/>
      </c>
      <c r="AJ670">
        <f>IF(U670&lt;&gt;"",U670,AJ669)</f>
        <v/>
      </c>
      <c r="AK670">
        <f>IF(W670&lt;&gt;"",W670,"")</f>
        <v/>
      </c>
      <c r="AL670" s="14">
        <f>IF(X670&lt;&gt;"",X670,"")</f>
        <v/>
      </c>
      <c r="AM670" s="14">
        <f>IF(Y670&lt;&gt;"",Y670,"")</f>
        <v/>
      </c>
      <c r="AN670" s="14">
        <f>IF(OR(AL670="",AM670=""),"",AL670-AM670)</f>
        <v/>
      </c>
      <c r="AO670">
        <f>IF(AN670="","",IF(AN670&gt;0,"Bullish","Bearish"))</f>
        <v/>
      </c>
      <c r="AP670">
        <f>IF(AO670="",AP669,AO670)</f>
        <v/>
      </c>
      <c r="AQ670" s="14">
        <f>IF(AB670&lt;&gt;"",AB670,"")</f>
        <v/>
      </c>
      <c r="AR670" s="14">
        <f>IF(AD670&lt;&gt;"",AD670,"")</f>
        <v/>
      </c>
      <c r="AS670">
        <f>IF(AS669+1=13,1,AS669+1)</f>
        <v/>
      </c>
      <c r="AT670">
        <f>IFERROR(IF(SLOPE($AQ$650:$AQ$661,$AS$650:$AS$661)&gt;0,MIN(3,ABS(SLOPE($AQ$650:$AQ$661,$AS$650:$AS$661))),IF(SLOPE($AQ$650:$AQ$661,$AS$650:$AS$661)&lt;-0.5,-0.5,0)),0)</f>
        <v/>
      </c>
      <c r="AU670">
        <f>IFERROR(IF(SLOPE($AR$650:$AR$661,$AS$650:$AS$661)&lt;0,MAX(-3,-ABS(SLOPE($AR$650:$AR$661,$AS$650:$AS$661))),IF(SLOPE($AR$650:$AR$661,$AS$650:$AS$661)&gt;0.5,0.5,0)),0)</f>
        <v/>
      </c>
      <c r="AV670">
        <f>($AQ$662+(AT670*(AS670-1)))</f>
        <v/>
      </c>
      <c r="AW670">
        <f>($AR$662+(AU670*(AS670-1)))</f>
        <v/>
      </c>
      <c r="AX670">
        <f>IF(AT670&gt;0,AV670+AT670,AV670)</f>
        <v/>
      </c>
      <c r="AY670">
        <f>IF(AU670&lt;0,AW670+AU670,AW670)</f>
        <v/>
      </c>
      <c r="BA670" s="14">
        <f>IFERROR(AX670-AQ670,"")</f>
        <v/>
      </c>
      <c r="BB670" s="14">
        <f>IFERROR(AY670-AR670,"")</f>
        <v/>
      </c>
      <c r="BD670">
        <f>AH670</f>
        <v/>
      </c>
      <c r="BE670">
        <f>AI670</f>
        <v/>
      </c>
      <c r="BF670">
        <f>AJ670</f>
        <v/>
      </c>
      <c r="BG670" s="14">
        <f>L670</f>
        <v/>
      </c>
      <c r="BH670" s="14">
        <f>IF(X670="","",X670)</f>
        <v/>
      </c>
      <c r="BI670" s="14">
        <f>IF(Y670="","",Y670)</f>
        <v/>
      </c>
      <c r="BJ670">
        <f>Z670</f>
        <v/>
      </c>
      <c r="BK670">
        <f>AA670</f>
        <v/>
      </c>
      <c r="BL670">
        <f>IFERROR(AX670,"")</f>
        <v/>
      </c>
      <c r="BM670">
        <f>IFERROR(AY670,"")</f>
        <v/>
      </c>
    </row>
    <row r="671" ht="14.25" customHeight="1">
      <c r="A671">
        <f>ALGLIB_SSA_XAUUSD!AA671</f>
        <v/>
      </c>
      <c r="B671">
        <f>IF($A671="","",INDEX(ALGLIB_SSA_XAUUSD!$B$2:$B$2401,MATCH($A671,ALGLIB_SSA_XAUUSD!$A$2:$A$2401,1)))</f>
        <v/>
      </c>
      <c r="C671">
        <f>IF($A671="","",INDEX(ALGLIB_SSA_XAUUSD!$C$2:$C$2401,MATCH($A671,ALGLIB_SSA_XAUUSD!$A$2:$A$2401,1)))</f>
        <v/>
      </c>
      <c r="D671" s="14">
        <f>IF($A671="","",INT((ROW()-2)/12)+1)</f>
        <v/>
      </c>
      <c r="E671" s="14">
        <f>IF(AND(E674&lt;&gt;"",D674=D662+1),E662+(E674-E662)*9/12,"")</f>
        <v/>
      </c>
      <c r="F671" s="14">
        <f>IF(AND(F674&lt;&gt;"",D674=D662+1),F662+(F674-F662)*9/12,"")</f>
        <v/>
      </c>
      <c r="G671" s="14">
        <f>IF(AND(G674&lt;&gt;"",D674=D662+1),G662+(G674-G662)*9/12,"")</f>
        <v/>
      </c>
      <c r="H671" s="14">
        <f>IF(AND(H674&lt;&gt;"",D674=D662+1),H662+(H674-H662)*9/12,"")</f>
        <v/>
      </c>
      <c r="I671" s="14">
        <f>IF(AND(L674&lt;&gt;"",D674=D662+1),I662+(I674-I662)*9/12,"")</f>
        <v/>
      </c>
      <c r="J671">
        <f>_xlfn.XLOOKUP($A671,ALGLIB_SSA_XAUUSD!$AA$2:$AA$2401,ALGLIB_SSA_XAUUSD!$P$2:$P$2401,"",0)</f>
        <v/>
      </c>
      <c r="K671">
        <f>_xlfn.XLOOKUP($A671,ALGLIB_SSA_XAUUSD!$AA$2:$AA$2401,ALGLIB_SSA_XAUUSD!$Q$2:$Q$2401,"",0)</f>
        <v/>
      </c>
      <c r="L671">
        <f>_xlfn.XLOOKUP($A671,ALGLIB_SSA_XAUUSD!$AA$2:$AA$2401,ALGLIB_SSA_XAUUSD!$R$2:$R$2401,"",0)</f>
        <v/>
      </c>
      <c r="M671">
        <f>_xlfn.XLOOKUP($A671,ALGLIB_SSA_XAUUSD!$AA$2:$AA$2401,ALGLIB_SSA_XAUUSD!$S$2:$S$2401,"",0)</f>
        <v/>
      </c>
      <c r="N671">
        <f>_xlfn.XLOOKUP($A671,ALGLIB_SSA_XAUUSD!$AA$2:$AA$2401,ALGLIB_SSA_XAUUSD!$T$2:$T$2401,"",0)</f>
        <v/>
      </c>
      <c r="O671">
        <f>_xlfn.XLOOKUP($A671,ALGLIB_SSA_XAUUSD!$AA$2:$AA$2401,ALGLIB_SSA_XAUUSD!$U$2:$U$2401,"",0)</f>
        <v/>
      </c>
      <c r="P671">
        <f>_xlfn.XLOOKUP($A671,ALGLIB_SSA_XAUUSD!$AA$2:$AA$2401,ALGLIB_SSA_XAUUSD!$V$2:$V$2401,"",0)</f>
        <v/>
      </c>
      <c r="S671">
        <f>A671</f>
        <v/>
      </c>
      <c r="T671">
        <f>J671</f>
        <v/>
      </c>
      <c r="U671">
        <f>K671</f>
        <v/>
      </c>
      <c r="V671" s="14">
        <f>IF($A671="","",MOD(ROW()-2,12)+1)</f>
        <v/>
      </c>
      <c r="W671">
        <f>L671</f>
        <v/>
      </c>
      <c r="X671" s="14">
        <f>IF(F671="","",F671)</f>
        <v/>
      </c>
      <c r="Y671" s="14">
        <f>IF(G671="","",G671)</f>
        <v/>
      </c>
      <c r="Z671">
        <f>M671</f>
        <v/>
      </c>
      <c r="AA671">
        <f>N671</f>
        <v/>
      </c>
      <c r="AB671" s="14">
        <f>IF(H671="","",H671)</f>
        <v/>
      </c>
      <c r="AC671">
        <f>O671</f>
        <v/>
      </c>
      <c r="AD671" s="14">
        <f>IF(I671="","",I671)</f>
        <v/>
      </c>
      <c r="AE671">
        <f>P671</f>
        <v/>
      </c>
      <c r="AH671">
        <f>IF(S671&lt;&gt;"",S671,AH670+900)</f>
        <v/>
      </c>
      <c r="AI671">
        <f>IF(T671&lt;&gt;"",T671,AI670)</f>
        <v/>
      </c>
      <c r="AJ671">
        <f>IF(U671&lt;&gt;"",U671,AJ670)</f>
        <v/>
      </c>
      <c r="AK671">
        <f>IF(W671&lt;&gt;"",W671,"")</f>
        <v/>
      </c>
      <c r="AL671" s="14">
        <f>IF(X671&lt;&gt;"",X671,"")</f>
        <v/>
      </c>
      <c r="AM671" s="14">
        <f>IF(Y671&lt;&gt;"",Y671,"")</f>
        <v/>
      </c>
      <c r="AN671" s="14">
        <f>IF(OR(AL671="",AM671=""),"",AL671-AM671)</f>
        <v/>
      </c>
      <c r="AO671">
        <f>IF(AN671="","",IF(AN671&gt;0,"Bullish","Bearish"))</f>
        <v/>
      </c>
      <c r="AP671">
        <f>IF(AO671="",AP670,AO671)</f>
        <v/>
      </c>
      <c r="AQ671" s="14">
        <f>IF(AB671&lt;&gt;"",AB671,"")</f>
        <v/>
      </c>
      <c r="AR671" s="14">
        <f>IF(AD671&lt;&gt;"",AD671,"")</f>
        <v/>
      </c>
      <c r="AS671">
        <f>IF(AS670+1=13,1,AS670+1)</f>
        <v/>
      </c>
      <c r="AT671">
        <f>IFERROR(IF(SLOPE($AQ$650:$AQ$661,$AS$650:$AS$661)&gt;0,MIN(3,ABS(SLOPE($AQ$650:$AQ$661,$AS$650:$AS$661))),IF(SLOPE($AQ$650:$AQ$661,$AS$650:$AS$661)&lt;-0.5,-0.5,0)),0)</f>
        <v/>
      </c>
      <c r="AU671">
        <f>IFERROR(IF(SLOPE($AR$650:$AR$661,$AS$650:$AS$661)&lt;0,MAX(-3,-ABS(SLOPE($AR$650:$AR$661,$AS$650:$AS$661))),IF(SLOPE($AR$650:$AR$661,$AS$650:$AS$661)&gt;0.5,0.5,0)),0)</f>
        <v/>
      </c>
      <c r="AV671">
        <f>($AQ$662+(AT671*(AS671-1)))</f>
        <v/>
      </c>
      <c r="AW671">
        <f>($AR$662+(AU671*(AS671-1)))</f>
        <v/>
      </c>
      <c r="AX671">
        <f>IF(AT671&gt;0,AV671+AT671,AV671)</f>
        <v/>
      </c>
      <c r="AY671">
        <f>IF(AU671&lt;0,AW671+AU671,AW671)</f>
        <v/>
      </c>
      <c r="BA671" s="14">
        <f>IFERROR(AX671-AQ671,"")</f>
        <v/>
      </c>
      <c r="BB671" s="14">
        <f>IFERROR(AY671-AR671,"")</f>
        <v/>
      </c>
      <c r="BD671">
        <f>AH671</f>
        <v/>
      </c>
      <c r="BE671">
        <f>AI671</f>
        <v/>
      </c>
      <c r="BF671">
        <f>AJ671</f>
        <v/>
      </c>
      <c r="BG671" s="14">
        <f>L671</f>
        <v/>
      </c>
      <c r="BH671" s="14">
        <f>IF(X671="","",X671)</f>
        <v/>
      </c>
      <c r="BI671" s="14">
        <f>IF(Y671="","",Y671)</f>
        <v/>
      </c>
      <c r="BJ671">
        <f>Z671</f>
        <v/>
      </c>
      <c r="BK671">
        <f>AA671</f>
        <v/>
      </c>
      <c r="BL671">
        <f>IFERROR(AX671,"")</f>
        <v/>
      </c>
      <c r="BM671">
        <f>IFERROR(AY671,"")</f>
        <v/>
      </c>
    </row>
    <row r="672" ht="14.25" customHeight="1">
      <c r="A672">
        <f>ALGLIB_SSA_XAUUSD!AA672</f>
        <v/>
      </c>
      <c r="B672">
        <f>IF($A672="","",INDEX(ALGLIB_SSA_XAUUSD!$B$2:$B$2401,MATCH($A672,ALGLIB_SSA_XAUUSD!$A$2:$A$2401,1)))</f>
        <v/>
      </c>
      <c r="C672">
        <f>IF($A672="","",INDEX(ALGLIB_SSA_XAUUSD!$C$2:$C$2401,MATCH($A672,ALGLIB_SSA_XAUUSD!$A$2:$A$2401,1)))</f>
        <v/>
      </c>
      <c r="D672" s="14">
        <f>IF($A672="","",INT((ROW()-2)/12)+1)</f>
        <v/>
      </c>
      <c r="E672" s="14">
        <f>IF(AND(E674&lt;&gt;"",D674=D662+1),E662+(E674-E662)*10/12,"")</f>
        <v/>
      </c>
      <c r="F672" s="14">
        <f>IF(AND(F674&lt;&gt;"",D674=D662+1),F662+(F674-F662)*10/12,"")</f>
        <v/>
      </c>
      <c r="G672" s="14">
        <f>IF(AND(G674&lt;&gt;"",D674=D662+1),G662+(G674-G662)*10/12,"")</f>
        <v/>
      </c>
      <c r="H672" s="14">
        <f>IF(AND(H674&lt;&gt;"",D674=D662+1),H662+(H674-H662)*10/12,"")</f>
        <v/>
      </c>
      <c r="I672" s="14">
        <f>IF(AND(L674&lt;&gt;"",D674=D662+1),I662+(I674-I662)*10/12,"")</f>
        <v/>
      </c>
      <c r="J672">
        <f>_xlfn.XLOOKUP($A672,ALGLIB_SSA_XAUUSD!$AA$2:$AA$2401,ALGLIB_SSA_XAUUSD!$P$2:$P$2401,"",0)</f>
        <v/>
      </c>
      <c r="K672">
        <f>_xlfn.XLOOKUP($A672,ALGLIB_SSA_XAUUSD!$AA$2:$AA$2401,ALGLIB_SSA_XAUUSD!$Q$2:$Q$2401,"",0)</f>
        <v/>
      </c>
      <c r="L672">
        <f>_xlfn.XLOOKUP($A672,ALGLIB_SSA_XAUUSD!$AA$2:$AA$2401,ALGLIB_SSA_XAUUSD!$R$2:$R$2401,"",0)</f>
        <v/>
      </c>
      <c r="M672">
        <f>_xlfn.XLOOKUP($A672,ALGLIB_SSA_XAUUSD!$AA$2:$AA$2401,ALGLIB_SSA_XAUUSD!$S$2:$S$2401,"",0)</f>
        <v/>
      </c>
      <c r="N672">
        <f>_xlfn.XLOOKUP($A672,ALGLIB_SSA_XAUUSD!$AA$2:$AA$2401,ALGLIB_SSA_XAUUSD!$T$2:$T$2401,"",0)</f>
        <v/>
      </c>
      <c r="O672">
        <f>_xlfn.XLOOKUP($A672,ALGLIB_SSA_XAUUSD!$AA$2:$AA$2401,ALGLIB_SSA_XAUUSD!$U$2:$U$2401,"",0)</f>
        <v/>
      </c>
      <c r="P672">
        <f>_xlfn.XLOOKUP($A672,ALGLIB_SSA_XAUUSD!$AA$2:$AA$2401,ALGLIB_SSA_XAUUSD!$V$2:$V$2401,"",0)</f>
        <v/>
      </c>
      <c r="S672">
        <f>A672</f>
        <v/>
      </c>
      <c r="T672">
        <f>J672</f>
        <v/>
      </c>
      <c r="U672">
        <f>K672</f>
        <v/>
      </c>
      <c r="V672" s="14">
        <f>IF($A672="","",MOD(ROW()-2,12)+1)</f>
        <v/>
      </c>
      <c r="W672">
        <f>L672</f>
        <v/>
      </c>
      <c r="X672" s="14">
        <f>IF(F672="","",F672)</f>
        <v/>
      </c>
      <c r="Y672" s="14">
        <f>IF(G672="","",G672)</f>
        <v/>
      </c>
      <c r="Z672">
        <f>M672</f>
        <v/>
      </c>
      <c r="AA672">
        <f>N672</f>
        <v/>
      </c>
      <c r="AB672" s="14">
        <f>IF(H672="","",H672)</f>
        <v/>
      </c>
      <c r="AC672">
        <f>O672</f>
        <v/>
      </c>
      <c r="AD672" s="14">
        <f>IF(I672="","",I672)</f>
        <v/>
      </c>
      <c r="AE672">
        <f>P672</f>
        <v/>
      </c>
      <c r="AH672">
        <f>IF(S672&lt;&gt;"",S672,AH671+900)</f>
        <v/>
      </c>
      <c r="AI672">
        <f>IF(T672&lt;&gt;"",T672,AI671)</f>
        <v/>
      </c>
      <c r="AJ672">
        <f>IF(U672&lt;&gt;"",U672,AJ671)</f>
        <v/>
      </c>
      <c r="AK672">
        <f>IF(W672&lt;&gt;"",W672,"")</f>
        <v/>
      </c>
      <c r="AL672" s="14">
        <f>IF(X672&lt;&gt;"",X672,"")</f>
        <v/>
      </c>
      <c r="AM672" s="14">
        <f>IF(Y672&lt;&gt;"",Y672,"")</f>
        <v/>
      </c>
      <c r="AN672" s="14">
        <f>IF(OR(AL672="",AM672=""),"",AL672-AM672)</f>
        <v/>
      </c>
      <c r="AO672">
        <f>IF(AN672="","",IF(AN672&gt;0,"Bullish","Bearish"))</f>
        <v/>
      </c>
      <c r="AP672">
        <f>IF(AO672="",AP671,AO672)</f>
        <v/>
      </c>
      <c r="AQ672" s="14">
        <f>IF(AB672&lt;&gt;"",AB672,"")</f>
        <v/>
      </c>
      <c r="AR672" s="14">
        <f>IF(AD672&lt;&gt;"",AD672,"")</f>
        <v/>
      </c>
      <c r="AS672">
        <f>IF(AS671+1=13,1,AS671+1)</f>
        <v/>
      </c>
      <c r="AT672">
        <f>IFERROR(IF(SLOPE($AQ$650:$AQ$661,$AS$650:$AS$661)&gt;0,MIN(3,ABS(SLOPE($AQ$650:$AQ$661,$AS$650:$AS$661))),IF(SLOPE($AQ$650:$AQ$661,$AS$650:$AS$661)&lt;-0.5,-0.5,0)),0)</f>
        <v/>
      </c>
      <c r="AU672">
        <f>IFERROR(IF(SLOPE($AR$650:$AR$661,$AS$650:$AS$661)&lt;0,MAX(-3,-ABS(SLOPE($AR$650:$AR$661,$AS$650:$AS$661))),IF(SLOPE($AR$650:$AR$661,$AS$650:$AS$661)&gt;0.5,0.5,0)),0)</f>
        <v/>
      </c>
      <c r="AV672">
        <f>($AQ$662+(AT672*(AS672-1)))</f>
        <v/>
      </c>
      <c r="AW672">
        <f>($AR$662+(AU672*(AS672-1)))</f>
        <v/>
      </c>
      <c r="AX672">
        <f>IF(AT672&gt;0,AV672+AT672,AV672)</f>
        <v/>
      </c>
      <c r="AY672">
        <f>IF(AU672&lt;0,AW672+AU672,AW672)</f>
        <v/>
      </c>
      <c r="BA672" s="14">
        <f>IFERROR(AX672-AQ672,"")</f>
        <v/>
      </c>
      <c r="BB672" s="14">
        <f>IFERROR(AY672-AR672,"")</f>
        <v/>
      </c>
      <c r="BD672">
        <f>AH672</f>
        <v/>
      </c>
      <c r="BE672">
        <f>AI672</f>
        <v/>
      </c>
      <c r="BF672">
        <f>AJ672</f>
        <v/>
      </c>
      <c r="BG672" s="14">
        <f>L672</f>
        <v/>
      </c>
      <c r="BH672" s="14">
        <f>IF(X672="","",X672)</f>
        <v/>
      </c>
      <c r="BI672" s="14">
        <f>IF(Y672="","",Y672)</f>
        <v/>
      </c>
      <c r="BJ672">
        <f>Z672</f>
        <v/>
      </c>
      <c r="BK672">
        <f>AA672</f>
        <v/>
      </c>
      <c r="BL672">
        <f>IFERROR(AX672,"")</f>
        <v/>
      </c>
      <c r="BM672">
        <f>IFERROR(AY672,"")</f>
        <v/>
      </c>
    </row>
    <row r="673" ht="14.25" customHeight="1">
      <c r="A673">
        <f>ALGLIB_SSA_XAUUSD!AA673</f>
        <v/>
      </c>
      <c r="B673">
        <f>IF($A673="","",INDEX(ALGLIB_SSA_XAUUSD!$B$2:$B$2401,MATCH($A673,ALGLIB_SSA_XAUUSD!$A$2:$A$2401,1)))</f>
        <v/>
      </c>
      <c r="C673">
        <f>IF($A673="","",INDEX(ALGLIB_SSA_XAUUSD!$C$2:$C$2401,MATCH($A673,ALGLIB_SSA_XAUUSD!$A$2:$A$2401,1)))</f>
        <v/>
      </c>
      <c r="D673" s="14">
        <f>IF($A673="","",INT((ROW()-2)/12)+1)</f>
        <v/>
      </c>
      <c r="E673" s="14">
        <f>IF(AND(E674&lt;&gt;"",D674=D662+1),E662+(E674-E662)*11/12,"")</f>
        <v/>
      </c>
      <c r="F673" s="14">
        <f>IF(AND(F674&lt;&gt;"",D674=D662+1),F662+(F674-F662)*11/12,"")</f>
        <v/>
      </c>
      <c r="G673" s="14">
        <f>IF(AND(G674&lt;&gt;"",D674=D662+1),G662+(G674-G662)*11/12,"")</f>
        <v/>
      </c>
      <c r="H673" s="14">
        <f>IF(AND(H674&lt;&gt;"",D674=D662+1),H662+(H674-H662)*11/12,"")</f>
        <v/>
      </c>
      <c r="I673" s="14">
        <f>IF(AND(L674&lt;&gt;"",D674=D662+1),I662+(I674-I662)*11/12,"")</f>
        <v/>
      </c>
      <c r="J673">
        <f>_xlfn.XLOOKUP($A673,ALGLIB_SSA_XAUUSD!$AA$2:$AA$2401,ALGLIB_SSA_XAUUSD!$P$2:$P$2401,"",0)</f>
        <v/>
      </c>
      <c r="K673">
        <f>_xlfn.XLOOKUP($A673,ALGLIB_SSA_XAUUSD!$AA$2:$AA$2401,ALGLIB_SSA_XAUUSD!$Q$2:$Q$2401,"",0)</f>
        <v/>
      </c>
      <c r="L673">
        <f>_xlfn.XLOOKUP($A673,ALGLIB_SSA_XAUUSD!$AA$2:$AA$2401,ALGLIB_SSA_XAUUSD!$R$2:$R$2401,"",0)</f>
        <v/>
      </c>
      <c r="M673">
        <f>_xlfn.XLOOKUP($A673,ALGLIB_SSA_XAUUSD!$AA$2:$AA$2401,ALGLIB_SSA_XAUUSD!$S$2:$S$2401,"",0)</f>
        <v/>
      </c>
      <c r="N673">
        <f>_xlfn.XLOOKUP($A673,ALGLIB_SSA_XAUUSD!$AA$2:$AA$2401,ALGLIB_SSA_XAUUSD!$T$2:$T$2401,"",0)</f>
        <v/>
      </c>
      <c r="O673">
        <f>_xlfn.XLOOKUP($A673,ALGLIB_SSA_XAUUSD!$AA$2:$AA$2401,ALGLIB_SSA_XAUUSD!$U$2:$U$2401,"",0)</f>
        <v/>
      </c>
      <c r="P673">
        <f>_xlfn.XLOOKUP($A673,ALGLIB_SSA_XAUUSD!$AA$2:$AA$2401,ALGLIB_SSA_XAUUSD!$V$2:$V$2401,"",0)</f>
        <v/>
      </c>
      <c r="S673">
        <f>A673</f>
        <v/>
      </c>
      <c r="T673">
        <f>J673</f>
        <v/>
      </c>
      <c r="U673">
        <f>K673</f>
        <v/>
      </c>
      <c r="V673" s="14">
        <f>IF($A673="","",MOD(ROW()-2,12)+1)</f>
        <v/>
      </c>
      <c r="W673">
        <f>L673</f>
        <v/>
      </c>
      <c r="X673" s="14">
        <f>IF(F673="","",F673)</f>
        <v/>
      </c>
      <c r="Y673" s="14">
        <f>IF(G673="","",G673)</f>
        <v/>
      </c>
      <c r="Z673">
        <f>M673</f>
        <v/>
      </c>
      <c r="AA673">
        <f>N673</f>
        <v/>
      </c>
      <c r="AB673" s="14">
        <f>IF(H673="","",H673)</f>
        <v/>
      </c>
      <c r="AC673">
        <f>O673</f>
        <v/>
      </c>
      <c r="AD673" s="14">
        <f>IF(I673="","",I673)</f>
        <v/>
      </c>
      <c r="AE673">
        <f>P673</f>
        <v/>
      </c>
      <c r="AH673">
        <f>IF(S673&lt;&gt;"",S673,AH672+900)</f>
        <v/>
      </c>
      <c r="AI673">
        <f>IF(T673&lt;&gt;"",T673,AI672)</f>
        <v/>
      </c>
      <c r="AJ673">
        <f>IF(U673&lt;&gt;"",U673,AJ672)</f>
        <v/>
      </c>
      <c r="AK673">
        <f>IF(W673&lt;&gt;"",W673,"")</f>
        <v/>
      </c>
      <c r="AL673" s="14">
        <f>IF(X673&lt;&gt;"",X673,"")</f>
        <v/>
      </c>
      <c r="AM673" s="14">
        <f>IF(Y673&lt;&gt;"",Y673,"")</f>
        <v/>
      </c>
      <c r="AN673" s="14">
        <f>IF(OR(AL673="",AM673=""),"",AL673-AM673)</f>
        <v/>
      </c>
      <c r="AO673">
        <f>IF(AN673="","",IF(AN673&gt;0,"Bullish","Bearish"))</f>
        <v/>
      </c>
      <c r="AP673">
        <f>IF(AO673="",AP672,AO673)</f>
        <v/>
      </c>
      <c r="AQ673" s="14">
        <f>IF(AB673&lt;&gt;"",AB673,"")</f>
        <v/>
      </c>
      <c r="AR673" s="14">
        <f>IF(AD673&lt;&gt;"",AD673,"")</f>
        <v/>
      </c>
      <c r="AS673">
        <f>IF(AS672+1=13,1,AS672+1)</f>
        <v/>
      </c>
      <c r="AT673">
        <f>IFERROR(IF(SLOPE($AQ$650:$AQ$661,$AS$650:$AS$661)&gt;0,MIN(3,ABS(SLOPE($AQ$650:$AQ$661,$AS$650:$AS$661))),IF(SLOPE($AQ$650:$AQ$661,$AS$650:$AS$661)&lt;-0.5,-0.5,0)),0)</f>
        <v/>
      </c>
      <c r="AU673">
        <f>IFERROR(IF(SLOPE($AR$650:$AR$661,$AS$650:$AS$661)&lt;0,MAX(-3,-ABS(SLOPE($AR$650:$AR$661,$AS$650:$AS$661))),IF(SLOPE($AR$650:$AR$661,$AS$650:$AS$661)&gt;0.5,0.5,0)),0)</f>
        <v/>
      </c>
      <c r="AV673">
        <f>($AQ$662+(AT673*(AS673-1)))</f>
        <v/>
      </c>
      <c r="AW673">
        <f>($AR$662+(AU673*(AS673-1)))</f>
        <v/>
      </c>
      <c r="AX673">
        <f>IF(AT673&gt;0,AV673+AT673,AV673)</f>
        <v/>
      </c>
      <c r="AY673">
        <f>IF(AU673&lt;0,AW673+AU673,AW673)</f>
        <v/>
      </c>
      <c r="BA673" s="14">
        <f>IFERROR(AX673-AQ673,"")</f>
        <v/>
      </c>
      <c r="BB673" s="14">
        <f>IFERROR(AY673-AR673,"")</f>
        <v/>
      </c>
      <c r="BD673">
        <f>AH673</f>
        <v/>
      </c>
      <c r="BE673">
        <f>AI673</f>
        <v/>
      </c>
      <c r="BF673">
        <f>AJ673</f>
        <v/>
      </c>
      <c r="BG673" s="14">
        <f>L673</f>
        <v/>
      </c>
      <c r="BH673" s="14">
        <f>IF(X673="","",X673)</f>
        <v/>
      </c>
      <c r="BI673" s="14">
        <f>IF(Y673="","",Y673)</f>
        <v/>
      </c>
      <c r="BJ673">
        <f>Z673</f>
        <v/>
      </c>
      <c r="BK673">
        <f>AA673</f>
        <v/>
      </c>
      <c r="BL673">
        <f>IFERROR(AX673,"")</f>
        <v/>
      </c>
      <c r="BM673">
        <f>IFERROR(AY673,"")</f>
        <v/>
      </c>
    </row>
    <row r="674" ht="14.25" customHeight="1">
      <c r="A674">
        <f>ALGLIB_SSA_XAUUSD!AA674</f>
        <v/>
      </c>
      <c r="B674">
        <f>IF($A674="","",INDEX(ALGLIB_SSA_XAUUSD!$B$2:$B$2401,MATCH($A674,ALGLIB_SSA_XAUUSD!$A$2:$A$2401,1)))</f>
        <v/>
      </c>
      <c r="C674">
        <f>IF($A674="","",INDEX(ALGLIB_SSA_XAUUSD!$C$2:$C$2401,MATCH($A674,ALGLIB_SSA_XAUUSD!$A$2:$A$2401,1)))</f>
        <v/>
      </c>
      <c r="D674" s="14">
        <f>IF($A674="","",INT((ROW()-2)/12)+1)</f>
        <v/>
      </c>
      <c r="E674" s="14">
        <f>IF($A674="","",INDEX(ALGLIB_SSA_XAUUSD!$D$2:$D$2401,MATCH($A674,ALGLIB_SSA_XAUUSD!$A$2:$A$2401,1)))</f>
        <v/>
      </c>
      <c r="F674" s="14">
        <f>IF($A674="","",INDEX(ALGLIB_SSA_XAUUSD!$E$2:$E$2401,MATCH($A674,ALGLIB_SSA_XAUUSD!$A$2:$A$2401,1)))</f>
        <v/>
      </c>
      <c r="G674" s="14">
        <f>IF($A674="","",INDEX(ALGLIB_SSA_XAUUSD!$F$2:$F$2401,MATCH($A674,ALGLIB_SSA_XAUUSD!$A$2:$A$2401,1)))</f>
        <v/>
      </c>
      <c r="H674" s="14">
        <f>IF($A674="","",INDEX(ALGLIB_SSA_XAUUSD!$G$2:$G$2401,MATCH($A674,ALGLIB_SSA_XAUUSD!$A$2:$A$2401,1)))</f>
        <v/>
      </c>
      <c r="I674" s="14">
        <f>IF($A674="","",INDEX(ALGLIB_SSA_XAUUSD!$H$2:$H$2401,MATCH($A674,ALGLIB_SSA_XAUUSD!$A$2:$A$2401,1)))</f>
        <v/>
      </c>
      <c r="J674">
        <f>_xlfn.XLOOKUP($A674,ALGLIB_SSA_XAUUSD!$AA$2:$AA$2401,ALGLIB_SSA_XAUUSD!$P$2:$P$2401,"",0)</f>
        <v/>
      </c>
      <c r="K674">
        <f>_xlfn.XLOOKUP($A674,ALGLIB_SSA_XAUUSD!$AA$2:$AA$2401,ALGLIB_SSA_XAUUSD!$Q$2:$Q$2401,"",0)</f>
        <v/>
      </c>
      <c r="L674">
        <f>_xlfn.XLOOKUP($A674,ALGLIB_SSA_XAUUSD!$AA$2:$AA$2401,ALGLIB_SSA_XAUUSD!$R$2:$R$2401,"",0)</f>
        <v/>
      </c>
      <c r="M674">
        <f>_xlfn.XLOOKUP($A674,ALGLIB_SSA_XAUUSD!$AA$2:$AA$2401,ALGLIB_SSA_XAUUSD!$S$2:$S$2401,"",0)</f>
        <v/>
      </c>
      <c r="N674">
        <f>_xlfn.XLOOKUP($A674,ALGLIB_SSA_XAUUSD!$AA$2:$AA$2401,ALGLIB_SSA_XAUUSD!$T$2:$T$2401,"",0)</f>
        <v/>
      </c>
      <c r="O674">
        <f>_xlfn.XLOOKUP($A674,ALGLIB_SSA_XAUUSD!$AA$2:$AA$2401,ALGLIB_SSA_XAUUSD!$U$2:$U$2401,"",0)</f>
        <v/>
      </c>
      <c r="P674">
        <f>_xlfn.XLOOKUP($A674,ALGLIB_SSA_XAUUSD!$AA$2:$AA$2401,ALGLIB_SSA_XAUUSD!$V$2:$V$2401,"",0)</f>
        <v/>
      </c>
      <c r="S674">
        <f>A674</f>
        <v/>
      </c>
      <c r="T674">
        <f>J674</f>
        <v/>
      </c>
      <c r="U674">
        <f>K674</f>
        <v/>
      </c>
      <c r="V674" s="14">
        <f>IF($A674="","",MOD(ROW()-2,12)+1)</f>
        <v/>
      </c>
      <c r="W674">
        <f>L674</f>
        <v/>
      </c>
      <c r="X674" s="14">
        <f>IF(F674="","",F674)</f>
        <v/>
      </c>
      <c r="Y674" s="14">
        <f>IF(G674="","",G674)</f>
        <v/>
      </c>
      <c r="Z674">
        <f>M674</f>
        <v/>
      </c>
      <c r="AA674">
        <f>N674</f>
        <v/>
      </c>
      <c r="AB674" s="14">
        <f>IF(H674="","",H674)</f>
        <v/>
      </c>
      <c r="AC674">
        <f>O674</f>
        <v/>
      </c>
      <c r="AD674" s="14">
        <f>IF(I674="","",I674)</f>
        <v/>
      </c>
      <c r="AE674">
        <f>P674</f>
        <v/>
      </c>
      <c r="AH674">
        <f>IF(S674&lt;&gt;"",S674,AH673+900)</f>
        <v/>
      </c>
      <c r="AI674">
        <f>IF(T674&lt;&gt;"",T674,AI673)</f>
        <v/>
      </c>
      <c r="AJ674">
        <f>IF(U674&lt;&gt;"",U674,AJ673)</f>
        <v/>
      </c>
      <c r="AK674">
        <f>IF(W674&lt;&gt;"",W674,"")</f>
        <v/>
      </c>
      <c r="AL674" s="14">
        <f>IF(X674&lt;&gt;"",X674,"")</f>
        <v/>
      </c>
      <c r="AM674" s="14">
        <f>IF(Y674&lt;&gt;"",Y674,"")</f>
        <v/>
      </c>
      <c r="AN674" s="14">
        <f>IF(OR(AL674="",AM674=""),"",AL674-AM674)</f>
        <v/>
      </c>
      <c r="AO674">
        <f>IF(AN674="","",IF(AN674&gt;0,"Bullish","Bearish"))</f>
        <v/>
      </c>
      <c r="AP674">
        <f>IF(AO674="",AP673,AO674)</f>
        <v/>
      </c>
      <c r="AQ674" s="14">
        <f>IF(AB674&lt;&gt;"",AB674,"")</f>
        <v/>
      </c>
      <c r="AR674" s="14">
        <f>IF(AD674&lt;&gt;"",AD674,"")</f>
        <v/>
      </c>
      <c r="AS674">
        <f>IF(AS673+1=13,1,AS673+1)</f>
        <v/>
      </c>
      <c r="AT674">
        <f>IFERROR(IF(SLOPE($AQ$662:$AQ$673,$AS$662:$AS$673)&gt;0,MIN(3,ABS(SLOPE($AQ$662:$AQ$673,$AS$662:$AS$673))),IF(SLOPE($AQ$662:$AQ$673,$AS$662:$AS$673)&lt;-0.5,-0.5,0)),0)</f>
        <v/>
      </c>
      <c r="AU674">
        <f>IFERROR(IF(SLOPE($AR$662:$AR$673,$AS$662:$AS$673)&lt;0,MAX(-3,-ABS(SLOPE($AR$662:$AR$673,$AS$662:$AS$673))),IF(SLOPE($AR$662:$AR$673,$AS$662:$AS$673)&gt;0.5,0.5,0)),0)</f>
        <v/>
      </c>
      <c r="AV674">
        <f>($AQ$674+(AT674*(AS674-1)))</f>
        <v/>
      </c>
      <c r="AW674">
        <f>($AR$674+(AU674*(AS674-1)))</f>
        <v/>
      </c>
      <c r="AX674">
        <f>IF(AT674&gt;0,AV674+AT674,AV674)</f>
        <v/>
      </c>
      <c r="AY674">
        <f>IF(AU674&lt;0,AW674+AU674,AW674)</f>
        <v/>
      </c>
      <c r="BA674" s="14">
        <f>IFERROR(AX674-AQ674,"")</f>
        <v/>
      </c>
      <c r="BB674" s="14">
        <f>IFERROR(AY674-AR674,"")</f>
        <v/>
      </c>
      <c r="BD674">
        <f>AH674</f>
        <v/>
      </c>
      <c r="BE674">
        <f>AI674</f>
        <v/>
      </c>
      <c r="BF674">
        <f>AJ674</f>
        <v/>
      </c>
      <c r="BG674" s="14">
        <f>L674</f>
        <v/>
      </c>
      <c r="BH674" s="14">
        <f>IF(X674="","",X674)</f>
        <v/>
      </c>
      <c r="BI674" s="14">
        <f>IF(Y674="","",Y674)</f>
        <v/>
      </c>
      <c r="BJ674">
        <f>Z674</f>
        <v/>
      </c>
      <c r="BK674">
        <f>AA674</f>
        <v/>
      </c>
      <c r="BL674">
        <f>IFERROR(AX674,"")</f>
        <v/>
      </c>
      <c r="BM674">
        <f>IFERROR(AY674,"")</f>
        <v/>
      </c>
    </row>
    <row r="675" ht="14.25" customHeight="1">
      <c r="A675">
        <f>ALGLIB_SSA_XAUUSD!AA675</f>
        <v/>
      </c>
      <c r="B675">
        <f>IF($A675="","",INDEX(ALGLIB_SSA_XAUUSD!$B$2:$B$2401,MATCH($A675,ALGLIB_SSA_XAUUSD!$A$2:$A$2401,1)))</f>
        <v/>
      </c>
      <c r="C675">
        <f>IF($A675="","",INDEX(ALGLIB_SSA_XAUUSD!$C$2:$C$2401,MATCH($A675,ALGLIB_SSA_XAUUSD!$A$2:$A$2401,1)))</f>
        <v/>
      </c>
      <c r="D675" s="14">
        <f>IF($A675="","",INT((ROW()-2)/12)+1)</f>
        <v/>
      </c>
      <c r="E675" s="14">
        <f>IF(AND(E686&lt;&gt;"",D686=D674+1),E674+(E686-E674)*1/12,"")</f>
        <v/>
      </c>
      <c r="F675" s="14">
        <f>IF(AND(F686&lt;&gt;"",D686=D674+1),F674+(F686-F674)*1/12,"")</f>
        <v/>
      </c>
      <c r="G675" s="14">
        <f>IF(AND(G686&lt;&gt;"",D686=D674+1),G674+(G686-G674)*1/12,"")</f>
        <v/>
      </c>
      <c r="H675" s="14">
        <f>IF(AND(H686&lt;&gt;"",D686=D674+1),H674+(H686-H674)*1/12,"")</f>
        <v/>
      </c>
      <c r="I675" s="14">
        <f>IF(AND(L686&lt;&gt;"",D686=D674+1),I674+(I686-I674)*1/12,"")</f>
        <v/>
      </c>
      <c r="J675">
        <f>_xlfn.XLOOKUP($A675,ALGLIB_SSA_XAUUSD!$AA$2:$AA$2401,ALGLIB_SSA_XAUUSD!$P$2:$P$2401,"",0)</f>
        <v/>
      </c>
      <c r="K675">
        <f>_xlfn.XLOOKUP($A675,ALGLIB_SSA_XAUUSD!$AA$2:$AA$2401,ALGLIB_SSA_XAUUSD!$Q$2:$Q$2401,"",0)</f>
        <v/>
      </c>
      <c r="L675">
        <f>_xlfn.XLOOKUP($A675,ALGLIB_SSA_XAUUSD!$AA$2:$AA$2401,ALGLIB_SSA_XAUUSD!$R$2:$R$2401,"",0)</f>
        <v/>
      </c>
      <c r="M675">
        <f>_xlfn.XLOOKUP($A675,ALGLIB_SSA_XAUUSD!$AA$2:$AA$2401,ALGLIB_SSA_XAUUSD!$S$2:$S$2401,"",0)</f>
        <v/>
      </c>
      <c r="N675">
        <f>_xlfn.XLOOKUP($A675,ALGLIB_SSA_XAUUSD!$AA$2:$AA$2401,ALGLIB_SSA_XAUUSD!$T$2:$T$2401,"",0)</f>
        <v/>
      </c>
      <c r="O675">
        <f>_xlfn.XLOOKUP($A675,ALGLIB_SSA_XAUUSD!$AA$2:$AA$2401,ALGLIB_SSA_XAUUSD!$U$2:$U$2401,"",0)</f>
        <v/>
      </c>
      <c r="P675">
        <f>_xlfn.XLOOKUP($A675,ALGLIB_SSA_XAUUSD!$AA$2:$AA$2401,ALGLIB_SSA_XAUUSD!$V$2:$V$2401,"",0)</f>
        <v/>
      </c>
      <c r="S675">
        <f>A675</f>
        <v/>
      </c>
      <c r="T675">
        <f>J675</f>
        <v/>
      </c>
      <c r="U675">
        <f>K675</f>
        <v/>
      </c>
      <c r="V675" s="14">
        <f>IF($A675="","",MOD(ROW()-2,12)+1)</f>
        <v/>
      </c>
      <c r="W675">
        <f>L675</f>
        <v/>
      </c>
      <c r="X675" s="14">
        <f>IF(F675="","",F675)</f>
        <v/>
      </c>
      <c r="Y675" s="14">
        <f>IF(G675="","",G675)</f>
        <v/>
      </c>
      <c r="Z675">
        <f>M675</f>
        <v/>
      </c>
      <c r="AA675">
        <f>N675</f>
        <v/>
      </c>
      <c r="AB675" s="14">
        <f>IF(H675="","",H675)</f>
        <v/>
      </c>
      <c r="AC675">
        <f>O675</f>
        <v/>
      </c>
      <c r="AD675" s="14">
        <f>IF(I675="","",I675)</f>
        <v/>
      </c>
      <c r="AE675">
        <f>P675</f>
        <v/>
      </c>
      <c r="AH675">
        <f>IF(S675&lt;&gt;"",S675,AH674+900)</f>
        <v/>
      </c>
      <c r="AI675">
        <f>IF(T675&lt;&gt;"",T675,AI674)</f>
        <v/>
      </c>
      <c r="AJ675">
        <f>IF(U675&lt;&gt;"",U675,AJ674)</f>
        <v/>
      </c>
      <c r="AK675">
        <f>IF(W675&lt;&gt;"",W675,"")</f>
        <v/>
      </c>
      <c r="AL675" s="14">
        <f>IF(X675&lt;&gt;"",X675,"")</f>
        <v/>
      </c>
      <c r="AM675" s="14">
        <f>IF(Y675&lt;&gt;"",Y675,"")</f>
        <v/>
      </c>
      <c r="AN675" s="14">
        <f>IF(OR(AL675="",AM675=""),"",AL675-AM675)</f>
        <v/>
      </c>
      <c r="AO675">
        <f>IF(AN675="","",IF(AN675&gt;0,"Bullish","Bearish"))</f>
        <v/>
      </c>
      <c r="AP675">
        <f>IF(AO675="",AP674,AO675)</f>
        <v/>
      </c>
      <c r="AQ675" s="14">
        <f>IF(AB675&lt;&gt;"",AB675,"")</f>
        <v/>
      </c>
      <c r="AR675" s="14">
        <f>IF(AD675&lt;&gt;"",AD675,"")</f>
        <v/>
      </c>
      <c r="AS675">
        <f>IF(AS674+1=13,1,AS674+1)</f>
        <v/>
      </c>
      <c r="AT675">
        <f>IFERROR(IF(SLOPE($AQ$662:$AQ$673,$AS$662:$AS$673)&gt;0,MIN(3,ABS(SLOPE($AQ$662:$AQ$673,$AS$662:$AS$673))),IF(SLOPE($AQ$662:$AQ$673,$AS$662:$AS$673)&lt;-0.5,-0.5,0)),0)</f>
        <v/>
      </c>
      <c r="AU675">
        <f>IFERROR(IF(SLOPE($AR$662:$AR$673,$AS$662:$AS$673)&lt;0,MAX(-3,-ABS(SLOPE($AR$662:$AR$673,$AS$662:$AS$673))),IF(SLOPE($AR$662:$AR$673,$AS$662:$AS$673)&gt;0.5,0.5,0)),0)</f>
        <v/>
      </c>
      <c r="AV675">
        <f>($AQ$674+(AT675*(AS675-1)))</f>
        <v/>
      </c>
      <c r="AW675">
        <f>($AR$674+(AU675*(AS675-1)))</f>
        <v/>
      </c>
      <c r="AX675">
        <f>IF(AT675&gt;0,AV675+AT675,AV675)</f>
        <v/>
      </c>
      <c r="AY675">
        <f>IF(AU675&lt;0,AW675+AU675,AW675)</f>
        <v/>
      </c>
      <c r="BA675" s="14">
        <f>IFERROR(AX675-AQ675,"")</f>
        <v/>
      </c>
      <c r="BB675" s="14">
        <f>IFERROR(AY675-AR675,"")</f>
        <v/>
      </c>
      <c r="BD675">
        <f>AH675</f>
        <v/>
      </c>
      <c r="BE675">
        <f>AI675</f>
        <v/>
      </c>
      <c r="BF675">
        <f>AJ675</f>
        <v/>
      </c>
      <c r="BG675" s="14">
        <f>L675</f>
        <v/>
      </c>
      <c r="BH675" s="14">
        <f>IF(X675="","",X675)</f>
        <v/>
      </c>
      <c r="BI675" s="14">
        <f>IF(Y675="","",Y675)</f>
        <v/>
      </c>
      <c r="BJ675">
        <f>Z675</f>
        <v/>
      </c>
      <c r="BK675">
        <f>AA675</f>
        <v/>
      </c>
      <c r="BL675">
        <f>IFERROR(AX675,"")</f>
        <v/>
      </c>
      <c r="BM675">
        <f>IFERROR(AY675,"")</f>
        <v/>
      </c>
    </row>
    <row r="676" ht="14.25" customHeight="1">
      <c r="A676">
        <f>ALGLIB_SSA_XAUUSD!AA676</f>
        <v/>
      </c>
      <c r="B676">
        <f>IF($A676="","",INDEX(ALGLIB_SSA_XAUUSD!$B$2:$B$2401,MATCH($A676,ALGLIB_SSA_XAUUSD!$A$2:$A$2401,1)))</f>
        <v/>
      </c>
      <c r="C676">
        <f>IF($A676="","",INDEX(ALGLIB_SSA_XAUUSD!$C$2:$C$2401,MATCH($A676,ALGLIB_SSA_XAUUSD!$A$2:$A$2401,1)))</f>
        <v/>
      </c>
      <c r="D676" s="14">
        <f>IF($A676="","",INT((ROW()-2)/12)+1)</f>
        <v/>
      </c>
      <c r="E676" s="14">
        <f>IF(AND(E686&lt;&gt;"",D686=D674+1),E674+(E686-E674)*2/12,"")</f>
        <v/>
      </c>
      <c r="F676" s="14">
        <f>IF(AND(F686&lt;&gt;"",D686=D674+1),F674+(F686-F674)*2/12,"")</f>
        <v/>
      </c>
      <c r="G676" s="14">
        <f>IF(AND(G686&lt;&gt;"",D686=D674+1),G674+(G686-G674)*2/12,"")</f>
        <v/>
      </c>
      <c r="H676" s="14">
        <f>IF(AND(H686&lt;&gt;"",D686=D674+1),H674+(H686-H674)*2/12,"")</f>
        <v/>
      </c>
      <c r="I676" s="14">
        <f>IF(AND(L686&lt;&gt;"",D686=D674+1),I674+(I686-I674)*2/12,"")</f>
        <v/>
      </c>
      <c r="J676">
        <f>_xlfn.XLOOKUP($A676,ALGLIB_SSA_XAUUSD!$AA$2:$AA$2401,ALGLIB_SSA_XAUUSD!$P$2:$P$2401,"",0)</f>
        <v/>
      </c>
      <c r="K676">
        <f>_xlfn.XLOOKUP($A676,ALGLIB_SSA_XAUUSD!$AA$2:$AA$2401,ALGLIB_SSA_XAUUSD!$Q$2:$Q$2401,"",0)</f>
        <v/>
      </c>
      <c r="L676">
        <f>_xlfn.XLOOKUP($A676,ALGLIB_SSA_XAUUSD!$AA$2:$AA$2401,ALGLIB_SSA_XAUUSD!$R$2:$R$2401,"",0)</f>
        <v/>
      </c>
      <c r="M676">
        <f>_xlfn.XLOOKUP($A676,ALGLIB_SSA_XAUUSD!$AA$2:$AA$2401,ALGLIB_SSA_XAUUSD!$S$2:$S$2401,"",0)</f>
        <v/>
      </c>
      <c r="N676">
        <f>_xlfn.XLOOKUP($A676,ALGLIB_SSA_XAUUSD!$AA$2:$AA$2401,ALGLIB_SSA_XAUUSD!$T$2:$T$2401,"",0)</f>
        <v/>
      </c>
      <c r="O676">
        <f>_xlfn.XLOOKUP($A676,ALGLIB_SSA_XAUUSD!$AA$2:$AA$2401,ALGLIB_SSA_XAUUSD!$U$2:$U$2401,"",0)</f>
        <v/>
      </c>
      <c r="P676">
        <f>_xlfn.XLOOKUP($A676,ALGLIB_SSA_XAUUSD!$AA$2:$AA$2401,ALGLIB_SSA_XAUUSD!$V$2:$V$2401,"",0)</f>
        <v/>
      </c>
      <c r="S676">
        <f>A676</f>
        <v/>
      </c>
      <c r="T676">
        <f>J676</f>
        <v/>
      </c>
      <c r="U676">
        <f>K676</f>
        <v/>
      </c>
      <c r="V676" s="14">
        <f>IF($A676="","",MOD(ROW()-2,12)+1)</f>
        <v/>
      </c>
      <c r="W676">
        <f>L676</f>
        <v/>
      </c>
      <c r="X676" s="14">
        <f>IF(F676="","",F676)</f>
        <v/>
      </c>
      <c r="Y676" s="14">
        <f>IF(G676="","",G676)</f>
        <v/>
      </c>
      <c r="Z676">
        <f>M676</f>
        <v/>
      </c>
      <c r="AA676">
        <f>N676</f>
        <v/>
      </c>
      <c r="AB676" s="14">
        <f>IF(H676="","",H676)</f>
        <v/>
      </c>
      <c r="AC676">
        <f>O676</f>
        <v/>
      </c>
      <c r="AD676" s="14">
        <f>IF(I676="","",I676)</f>
        <v/>
      </c>
      <c r="AE676">
        <f>P676</f>
        <v/>
      </c>
      <c r="AH676">
        <f>IF(S676&lt;&gt;"",S676,AH675+900)</f>
        <v/>
      </c>
      <c r="AI676">
        <f>IF(T676&lt;&gt;"",T676,AI675)</f>
        <v/>
      </c>
      <c r="AJ676">
        <f>IF(U676&lt;&gt;"",U676,AJ675)</f>
        <v/>
      </c>
      <c r="AK676">
        <f>IF(W676&lt;&gt;"",W676,"")</f>
        <v/>
      </c>
      <c r="AL676" s="14">
        <f>IF(X676&lt;&gt;"",X676,"")</f>
        <v/>
      </c>
      <c r="AM676" s="14">
        <f>IF(Y676&lt;&gt;"",Y676,"")</f>
        <v/>
      </c>
      <c r="AN676" s="14">
        <f>IF(OR(AL676="",AM676=""),"",AL676-AM676)</f>
        <v/>
      </c>
      <c r="AO676">
        <f>IF(AN676="","",IF(AN676&gt;0,"Bullish","Bearish"))</f>
        <v/>
      </c>
      <c r="AP676">
        <f>IF(AO676="",AP675,AO676)</f>
        <v/>
      </c>
      <c r="AQ676" s="14">
        <f>IF(AB676&lt;&gt;"",AB676,"")</f>
        <v/>
      </c>
      <c r="AR676" s="14">
        <f>IF(AD676&lt;&gt;"",AD676,"")</f>
        <v/>
      </c>
      <c r="AS676">
        <f>IF(AS675+1=13,1,AS675+1)</f>
        <v/>
      </c>
      <c r="AT676">
        <f>IFERROR(IF(SLOPE($AQ$662:$AQ$673,$AS$662:$AS$673)&gt;0,MIN(3,ABS(SLOPE($AQ$662:$AQ$673,$AS$662:$AS$673))),IF(SLOPE($AQ$662:$AQ$673,$AS$662:$AS$673)&lt;-0.5,-0.5,0)),0)</f>
        <v/>
      </c>
      <c r="AU676">
        <f>IFERROR(IF(SLOPE($AR$662:$AR$673,$AS$662:$AS$673)&lt;0,MAX(-3,-ABS(SLOPE($AR$662:$AR$673,$AS$662:$AS$673))),IF(SLOPE($AR$662:$AR$673,$AS$662:$AS$673)&gt;0.5,0.5,0)),0)</f>
        <v/>
      </c>
      <c r="AV676">
        <f>($AQ$674+(AT676*(AS676-1)))</f>
        <v/>
      </c>
      <c r="AW676">
        <f>($AR$674+(AU676*(AS676-1)))</f>
        <v/>
      </c>
      <c r="AX676">
        <f>IF(AT676&gt;0,AV676+AT676,AV676)</f>
        <v/>
      </c>
      <c r="AY676">
        <f>IF(AU676&lt;0,AW676+AU676,AW676)</f>
        <v/>
      </c>
      <c r="BA676" s="14">
        <f>IFERROR(AX676-AQ676,"")</f>
        <v/>
      </c>
      <c r="BB676" s="14">
        <f>IFERROR(AY676-AR676,"")</f>
        <v/>
      </c>
      <c r="BD676">
        <f>AH676</f>
        <v/>
      </c>
      <c r="BE676">
        <f>AI676</f>
        <v/>
      </c>
      <c r="BF676">
        <f>AJ676</f>
        <v/>
      </c>
      <c r="BG676" s="14">
        <f>L676</f>
        <v/>
      </c>
      <c r="BH676" s="14">
        <f>IF(X676="","",X676)</f>
        <v/>
      </c>
      <c r="BI676" s="14">
        <f>IF(Y676="","",Y676)</f>
        <v/>
      </c>
      <c r="BJ676">
        <f>Z676</f>
        <v/>
      </c>
      <c r="BK676">
        <f>AA676</f>
        <v/>
      </c>
      <c r="BL676">
        <f>IFERROR(AX676,"")</f>
        <v/>
      </c>
      <c r="BM676">
        <f>IFERROR(AY676,"")</f>
        <v/>
      </c>
    </row>
    <row r="677" ht="14.25" customHeight="1">
      <c r="A677">
        <f>ALGLIB_SSA_XAUUSD!AA677</f>
        <v/>
      </c>
      <c r="B677">
        <f>IF($A677="","",INDEX(ALGLIB_SSA_XAUUSD!$B$2:$B$2401,MATCH($A677,ALGLIB_SSA_XAUUSD!$A$2:$A$2401,1)))</f>
        <v/>
      </c>
      <c r="C677">
        <f>IF($A677="","",INDEX(ALGLIB_SSA_XAUUSD!$C$2:$C$2401,MATCH($A677,ALGLIB_SSA_XAUUSD!$A$2:$A$2401,1)))</f>
        <v/>
      </c>
      <c r="D677" s="14">
        <f>IF($A677="","",INT((ROW()-2)/12)+1)</f>
        <v/>
      </c>
      <c r="E677" s="14">
        <f>IF(AND(E686&lt;&gt;"",D686=D674+1),E674+(E686-E674)*3/12,"")</f>
        <v/>
      </c>
      <c r="F677" s="14">
        <f>IF(AND(F686&lt;&gt;"",D686=D674+1),F674+(F686-F674)*3/12,"")</f>
        <v/>
      </c>
      <c r="G677" s="14">
        <f>IF(AND(G686&lt;&gt;"",D686=D674+1),G674+(G686-G674)*3/12,"")</f>
        <v/>
      </c>
      <c r="H677" s="14">
        <f>IF(AND(H686&lt;&gt;"",D686=D674+1),H674+(H686-H674)*3/12,"")</f>
        <v/>
      </c>
      <c r="I677" s="14">
        <f>IF(AND(L686&lt;&gt;"",D686=D674+1),I674+(I686-I674)*3/12,"")</f>
        <v/>
      </c>
      <c r="J677">
        <f>_xlfn.XLOOKUP($A677,ALGLIB_SSA_XAUUSD!$AA$2:$AA$2401,ALGLIB_SSA_XAUUSD!$P$2:$P$2401,"",0)</f>
        <v/>
      </c>
      <c r="K677">
        <f>_xlfn.XLOOKUP($A677,ALGLIB_SSA_XAUUSD!$AA$2:$AA$2401,ALGLIB_SSA_XAUUSD!$Q$2:$Q$2401,"",0)</f>
        <v/>
      </c>
      <c r="L677">
        <f>_xlfn.XLOOKUP($A677,ALGLIB_SSA_XAUUSD!$AA$2:$AA$2401,ALGLIB_SSA_XAUUSD!$R$2:$R$2401,"",0)</f>
        <v/>
      </c>
      <c r="M677">
        <f>_xlfn.XLOOKUP($A677,ALGLIB_SSA_XAUUSD!$AA$2:$AA$2401,ALGLIB_SSA_XAUUSD!$S$2:$S$2401,"",0)</f>
        <v/>
      </c>
      <c r="N677">
        <f>_xlfn.XLOOKUP($A677,ALGLIB_SSA_XAUUSD!$AA$2:$AA$2401,ALGLIB_SSA_XAUUSD!$T$2:$T$2401,"",0)</f>
        <v/>
      </c>
      <c r="O677">
        <f>_xlfn.XLOOKUP($A677,ALGLIB_SSA_XAUUSD!$AA$2:$AA$2401,ALGLIB_SSA_XAUUSD!$U$2:$U$2401,"",0)</f>
        <v/>
      </c>
      <c r="P677">
        <f>_xlfn.XLOOKUP($A677,ALGLIB_SSA_XAUUSD!$AA$2:$AA$2401,ALGLIB_SSA_XAUUSD!$V$2:$V$2401,"",0)</f>
        <v/>
      </c>
      <c r="S677">
        <f>A677</f>
        <v/>
      </c>
      <c r="T677">
        <f>J677</f>
        <v/>
      </c>
      <c r="U677">
        <f>K677</f>
        <v/>
      </c>
      <c r="V677" s="14">
        <f>IF($A677="","",MOD(ROW()-2,12)+1)</f>
        <v/>
      </c>
      <c r="W677">
        <f>L677</f>
        <v/>
      </c>
      <c r="X677" s="14">
        <f>IF(F677="","",F677)</f>
        <v/>
      </c>
      <c r="Y677" s="14">
        <f>IF(G677="","",G677)</f>
        <v/>
      </c>
      <c r="Z677">
        <f>M677</f>
        <v/>
      </c>
      <c r="AA677">
        <f>N677</f>
        <v/>
      </c>
      <c r="AB677" s="14">
        <f>IF(H677="","",H677)</f>
        <v/>
      </c>
      <c r="AC677">
        <f>O677</f>
        <v/>
      </c>
      <c r="AD677" s="14">
        <f>IF(I677="","",I677)</f>
        <v/>
      </c>
      <c r="AE677">
        <f>P677</f>
        <v/>
      </c>
      <c r="AH677">
        <f>IF(S677&lt;&gt;"",S677,AH676+900)</f>
        <v/>
      </c>
      <c r="AI677">
        <f>IF(T677&lt;&gt;"",T677,AI676)</f>
        <v/>
      </c>
      <c r="AJ677">
        <f>IF(U677&lt;&gt;"",U677,AJ676)</f>
        <v/>
      </c>
      <c r="AK677">
        <f>IF(W677&lt;&gt;"",W677,"")</f>
        <v/>
      </c>
      <c r="AL677" s="14">
        <f>IF(X677&lt;&gt;"",X677,"")</f>
        <v/>
      </c>
      <c r="AM677" s="14">
        <f>IF(Y677&lt;&gt;"",Y677,"")</f>
        <v/>
      </c>
      <c r="AN677" s="14">
        <f>IF(OR(AL677="",AM677=""),"",AL677-AM677)</f>
        <v/>
      </c>
      <c r="AO677">
        <f>IF(AN677="","",IF(AN677&gt;0,"Bullish","Bearish"))</f>
        <v/>
      </c>
      <c r="AP677">
        <f>IF(AO677="",AP676,AO677)</f>
        <v/>
      </c>
      <c r="AQ677" s="14">
        <f>IF(AB677&lt;&gt;"",AB677,"")</f>
        <v/>
      </c>
      <c r="AR677" s="14">
        <f>IF(AD677&lt;&gt;"",AD677,"")</f>
        <v/>
      </c>
      <c r="AS677">
        <f>IF(AS676+1=13,1,AS676+1)</f>
        <v/>
      </c>
      <c r="AT677">
        <f>IFERROR(IF(SLOPE($AQ$662:$AQ$673,$AS$662:$AS$673)&gt;0,MIN(3,ABS(SLOPE($AQ$662:$AQ$673,$AS$662:$AS$673))),IF(SLOPE($AQ$662:$AQ$673,$AS$662:$AS$673)&lt;-0.5,-0.5,0)),0)</f>
        <v/>
      </c>
      <c r="AU677">
        <f>IFERROR(IF(SLOPE($AR$662:$AR$673,$AS$662:$AS$673)&lt;0,MAX(-3,-ABS(SLOPE($AR$662:$AR$673,$AS$662:$AS$673))),IF(SLOPE($AR$662:$AR$673,$AS$662:$AS$673)&gt;0.5,0.5,0)),0)</f>
        <v/>
      </c>
      <c r="AV677">
        <f>($AQ$674+(AT677*(AS677-1)))</f>
        <v/>
      </c>
      <c r="AW677">
        <f>($AR$674+(AU677*(AS677-1)))</f>
        <v/>
      </c>
      <c r="AX677">
        <f>IF(AT677&gt;0,AV677+AT677,AV677)</f>
        <v/>
      </c>
      <c r="AY677">
        <f>IF(AU677&lt;0,AW677+AU677,AW677)</f>
        <v/>
      </c>
      <c r="BA677" s="14">
        <f>IFERROR(AX677-AQ677,"")</f>
        <v/>
      </c>
      <c r="BB677" s="14">
        <f>IFERROR(AY677-AR677,"")</f>
        <v/>
      </c>
      <c r="BD677">
        <f>AH677</f>
        <v/>
      </c>
      <c r="BE677">
        <f>AI677</f>
        <v/>
      </c>
      <c r="BF677">
        <f>AJ677</f>
        <v/>
      </c>
      <c r="BG677" s="14">
        <f>L677</f>
        <v/>
      </c>
      <c r="BH677" s="14">
        <f>IF(X677="","",X677)</f>
        <v/>
      </c>
      <c r="BI677" s="14">
        <f>IF(Y677="","",Y677)</f>
        <v/>
      </c>
      <c r="BJ677">
        <f>Z677</f>
        <v/>
      </c>
      <c r="BK677">
        <f>AA677</f>
        <v/>
      </c>
      <c r="BL677">
        <f>IFERROR(AX677,"")</f>
        <v/>
      </c>
      <c r="BM677">
        <f>IFERROR(AY677,"")</f>
        <v/>
      </c>
    </row>
    <row r="678" ht="14.25" customHeight="1">
      <c r="A678">
        <f>ALGLIB_SSA_XAUUSD!AA678</f>
        <v/>
      </c>
      <c r="B678">
        <f>IF($A678="","",INDEX(ALGLIB_SSA_XAUUSD!$B$2:$B$2401,MATCH($A678,ALGLIB_SSA_XAUUSD!$A$2:$A$2401,1)))</f>
        <v/>
      </c>
      <c r="C678">
        <f>IF($A678="","",INDEX(ALGLIB_SSA_XAUUSD!$C$2:$C$2401,MATCH($A678,ALGLIB_SSA_XAUUSD!$A$2:$A$2401,1)))</f>
        <v/>
      </c>
      <c r="D678" s="14">
        <f>IF($A678="","",INT((ROW()-2)/12)+1)</f>
        <v/>
      </c>
      <c r="E678" s="14">
        <f>IF(AND(E686&lt;&gt;"",D686=D674+1),E674+(E686-E674)*4/12,"")</f>
        <v/>
      </c>
      <c r="F678" s="14">
        <f>IF(AND(F686&lt;&gt;"",D686=D674+1),F674+(F686-F674)*4/12,"")</f>
        <v/>
      </c>
      <c r="G678" s="14">
        <f>IF(AND(G686&lt;&gt;"",D686=D674+1),G674+(G686-G674)*4/12,"")</f>
        <v/>
      </c>
      <c r="H678" s="14">
        <f>IF(AND(H686&lt;&gt;"",D686=D674+1),H674+(H686-H674)*4/12,"")</f>
        <v/>
      </c>
      <c r="I678" s="14">
        <f>IF(AND(L686&lt;&gt;"",D686=D674+1),I674+(I686-I674)*4/12,"")</f>
        <v/>
      </c>
      <c r="J678">
        <f>_xlfn.XLOOKUP($A678,ALGLIB_SSA_XAUUSD!$AA$2:$AA$2401,ALGLIB_SSA_XAUUSD!$P$2:$P$2401,"",0)</f>
        <v/>
      </c>
      <c r="K678">
        <f>_xlfn.XLOOKUP($A678,ALGLIB_SSA_XAUUSD!$AA$2:$AA$2401,ALGLIB_SSA_XAUUSD!$Q$2:$Q$2401,"",0)</f>
        <v/>
      </c>
      <c r="L678">
        <f>_xlfn.XLOOKUP($A678,ALGLIB_SSA_XAUUSD!$AA$2:$AA$2401,ALGLIB_SSA_XAUUSD!$R$2:$R$2401,"",0)</f>
        <v/>
      </c>
      <c r="M678">
        <f>_xlfn.XLOOKUP($A678,ALGLIB_SSA_XAUUSD!$AA$2:$AA$2401,ALGLIB_SSA_XAUUSD!$S$2:$S$2401,"",0)</f>
        <v/>
      </c>
      <c r="N678">
        <f>_xlfn.XLOOKUP($A678,ALGLIB_SSA_XAUUSD!$AA$2:$AA$2401,ALGLIB_SSA_XAUUSD!$T$2:$T$2401,"",0)</f>
        <v/>
      </c>
      <c r="O678">
        <f>_xlfn.XLOOKUP($A678,ALGLIB_SSA_XAUUSD!$AA$2:$AA$2401,ALGLIB_SSA_XAUUSD!$U$2:$U$2401,"",0)</f>
        <v/>
      </c>
      <c r="P678">
        <f>_xlfn.XLOOKUP($A678,ALGLIB_SSA_XAUUSD!$AA$2:$AA$2401,ALGLIB_SSA_XAUUSD!$V$2:$V$2401,"",0)</f>
        <v/>
      </c>
      <c r="S678">
        <f>A678</f>
        <v/>
      </c>
      <c r="T678">
        <f>J678</f>
        <v/>
      </c>
      <c r="U678">
        <f>K678</f>
        <v/>
      </c>
      <c r="V678" s="14">
        <f>IF($A678="","",MOD(ROW()-2,12)+1)</f>
        <v/>
      </c>
      <c r="W678">
        <f>L678</f>
        <v/>
      </c>
      <c r="X678" s="14">
        <f>IF(F678="","",F678)</f>
        <v/>
      </c>
      <c r="Y678" s="14">
        <f>IF(G678="","",G678)</f>
        <v/>
      </c>
      <c r="Z678">
        <f>M678</f>
        <v/>
      </c>
      <c r="AA678">
        <f>N678</f>
        <v/>
      </c>
      <c r="AB678" s="14">
        <f>IF(H678="","",H678)</f>
        <v/>
      </c>
      <c r="AC678">
        <f>O678</f>
        <v/>
      </c>
      <c r="AD678" s="14">
        <f>IF(I678="","",I678)</f>
        <v/>
      </c>
      <c r="AE678">
        <f>P678</f>
        <v/>
      </c>
      <c r="AH678">
        <f>IF(S678&lt;&gt;"",S678,AH677+900)</f>
        <v/>
      </c>
      <c r="AI678">
        <f>IF(T678&lt;&gt;"",T678,AI677)</f>
        <v/>
      </c>
      <c r="AJ678">
        <f>IF(U678&lt;&gt;"",U678,AJ677)</f>
        <v/>
      </c>
      <c r="AK678">
        <f>IF(W678&lt;&gt;"",W678,"")</f>
        <v/>
      </c>
      <c r="AL678" s="14">
        <f>IF(X678&lt;&gt;"",X678,"")</f>
        <v/>
      </c>
      <c r="AM678" s="14">
        <f>IF(Y678&lt;&gt;"",Y678,"")</f>
        <v/>
      </c>
      <c r="AN678" s="14">
        <f>IF(OR(AL678="",AM678=""),"",AL678-AM678)</f>
        <v/>
      </c>
      <c r="AO678">
        <f>IF(AN678="","",IF(AN678&gt;0,"Bullish","Bearish"))</f>
        <v/>
      </c>
      <c r="AP678">
        <f>IF(AO678="",AP677,AO678)</f>
        <v/>
      </c>
      <c r="AQ678" s="14">
        <f>IF(AB678&lt;&gt;"",AB678,"")</f>
        <v/>
      </c>
      <c r="AR678" s="14">
        <f>IF(AD678&lt;&gt;"",AD678,"")</f>
        <v/>
      </c>
      <c r="AS678">
        <f>IF(AS677+1=13,1,AS677+1)</f>
        <v/>
      </c>
      <c r="AT678">
        <f>IFERROR(IF(SLOPE($AQ$662:$AQ$673,$AS$662:$AS$673)&gt;0,MIN(3,ABS(SLOPE($AQ$662:$AQ$673,$AS$662:$AS$673))),IF(SLOPE($AQ$662:$AQ$673,$AS$662:$AS$673)&lt;-0.5,-0.5,0)),0)</f>
        <v/>
      </c>
      <c r="AU678">
        <f>IFERROR(IF(SLOPE($AR$662:$AR$673,$AS$662:$AS$673)&lt;0,MAX(-3,-ABS(SLOPE($AR$662:$AR$673,$AS$662:$AS$673))),IF(SLOPE($AR$662:$AR$673,$AS$662:$AS$673)&gt;0.5,0.5,0)),0)</f>
        <v/>
      </c>
      <c r="AV678">
        <f>($AQ$674+(AT678*(AS678-1)))</f>
        <v/>
      </c>
      <c r="AW678">
        <f>($AR$674+(AU678*(AS678-1)))</f>
        <v/>
      </c>
      <c r="AX678">
        <f>IF(AT678&gt;0,AV678+AT678,AV678)</f>
        <v/>
      </c>
      <c r="AY678">
        <f>IF(AU678&lt;0,AW678+AU678,AW678)</f>
        <v/>
      </c>
      <c r="BA678" s="14">
        <f>IFERROR(AX678-AQ678,"")</f>
        <v/>
      </c>
      <c r="BB678" s="14">
        <f>IFERROR(AY678-AR678,"")</f>
        <v/>
      </c>
      <c r="BD678">
        <f>AH678</f>
        <v/>
      </c>
      <c r="BE678">
        <f>AI678</f>
        <v/>
      </c>
      <c r="BF678">
        <f>AJ678</f>
        <v/>
      </c>
      <c r="BG678" s="14">
        <f>L678</f>
        <v/>
      </c>
      <c r="BH678" s="14">
        <f>IF(X678="","",X678)</f>
        <v/>
      </c>
      <c r="BI678" s="14">
        <f>IF(Y678="","",Y678)</f>
        <v/>
      </c>
      <c r="BJ678">
        <f>Z678</f>
        <v/>
      </c>
      <c r="BK678">
        <f>AA678</f>
        <v/>
      </c>
      <c r="BL678">
        <f>IFERROR(AX678,"")</f>
        <v/>
      </c>
      <c r="BM678">
        <f>IFERROR(AY678,"")</f>
        <v/>
      </c>
    </row>
    <row r="679" ht="14.25" customHeight="1">
      <c r="A679">
        <f>ALGLIB_SSA_XAUUSD!AA679</f>
        <v/>
      </c>
      <c r="B679">
        <f>IF($A679="","",INDEX(ALGLIB_SSA_XAUUSD!$B$2:$B$2401,MATCH($A679,ALGLIB_SSA_XAUUSD!$A$2:$A$2401,1)))</f>
        <v/>
      </c>
      <c r="C679">
        <f>IF($A679="","",INDEX(ALGLIB_SSA_XAUUSD!$C$2:$C$2401,MATCH($A679,ALGLIB_SSA_XAUUSD!$A$2:$A$2401,1)))</f>
        <v/>
      </c>
      <c r="D679" s="14">
        <f>IF($A679="","",INT((ROW()-2)/12)+1)</f>
        <v/>
      </c>
      <c r="E679" s="14">
        <f>IF(AND(E686&lt;&gt;"",D686=D674+1),E674+(E686-E674)*5/12,"")</f>
        <v/>
      </c>
      <c r="F679" s="14">
        <f>IF(AND(F686&lt;&gt;"",D686=D674+1),F674+(F686-F674)*5/12,"")</f>
        <v/>
      </c>
      <c r="G679" s="14">
        <f>IF(AND(G686&lt;&gt;"",D686=D674+1),G674+(G686-G674)*5/12,"")</f>
        <v/>
      </c>
      <c r="H679" s="14">
        <f>IF(AND(H686&lt;&gt;"",D686=D674+1),H674+(H686-H674)*5/12,"")</f>
        <v/>
      </c>
      <c r="I679" s="14">
        <f>IF(AND(L686&lt;&gt;"",D686=D674+1),I674+(I686-I674)*5/12,"")</f>
        <v/>
      </c>
      <c r="J679">
        <f>_xlfn.XLOOKUP($A679,ALGLIB_SSA_XAUUSD!$AA$2:$AA$2401,ALGLIB_SSA_XAUUSD!$P$2:$P$2401,"",0)</f>
        <v/>
      </c>
      <c r="K679">
        <f>_xlfn.XLOOKUP($A679,ALGLIB_SSA_XAUUSD!$AA$2:$AA$2401,ALGLIB_SSA_XAUUSD!$Q$2:$Q$2401,"",0)</f>
        <v/>
      </c>
      <c r="L679">
        <f>_xlfn.XLOOKUP($A679,ALGLIB_SSA_XAUUSD!$AA$2:$AA$2401,ALGLIB_SSA_XAUUSD!$R$2:$R$2401,"",0)</f>
        <v/>
      </c>
      <c r="M679">
        <f>_xlfn.XLOOKUP($A679,ALGLIB_SSA_XAUUSD!$AA$2:$AA$2401,ALGLIB_SSA_XAUUSD!$S$2:$S$2401,"",0)</f>
        <v/>
      </c>
      <c r="N679">
        <f>_xlfn.XLOOKUP($A679,ALGLIB_SSA_XAUUSD!$AA$2:$AA$2401,ALGLIB_SSA_XAUUSD!$T$2:$T$2401,"",0)</f>
        <v/>
      </c>
      <c r="O679">
        <f>_xlfn.XLOOKUP($A679,ALGLIB_SSA_XAUUSD!$AA$2:$AA$2401,ALGLIB_SSA_XAUUSD!$U$2:$U$2401,"",0)</f>
        <v/>
      </c>
      <c r="P679">
        <f>_xlfn.XLOOKUP($A679,ALGLIB_SSA_XAUUSD!$AA$2:$AA$2401,ALGLIB_SSA_XAUUSD!$V$2:$V$2401,"",0)</f>
        <v/>
      </c>
      <c r="S679">
        <f>A679</f>
        <v/>
      </c>
      <c r="T679">
        <f>J679</f>
        <v/>
      </c>
      <c r="U679">
        <f>K679</f>
        <v/>
      </c>
      <c r="V679" s="14">
        <f>IF($A679="","",MOD(ROW()-2,12)+1)</f>
        <v/>
      </c>
      <c r="W679">
        <f>L679</f>
        <v/>
      </c>
      <c r="X679" s="14">
        <f>IF(F679="","",F679)</f>
        <v/>
      </c>
      <c r="Y679" s="14">
        <f>IF(G679="","",G679)</f>
        <v/>
      </c>
      <c r="Z679">
        <f>M679</f>
        <v/>
      </c>
      <c r="AA679">
        <f>N679</f>
        <v/>
      </c>
      <c r="AB679" s="14">
        <f>IF(H679="","",H679)</f>
        <v/>
      </c>
      <c r="AC679">
        <f>O679</f>
        <v/>
      </c>
      <c r="AD679" s="14">
        <f>IF(I679="","",I679)</f>
        <v/>
      </c>
      <c r="AE679">
        <f>P679</f>
        <v/>
      </c>
      <c r="AH679">
        <f>IF(S679&lt;&gt;"",S679,AH678+900)</f>
        <v/>
      </c>
      <c r="AI679">
        <f>IF(T679&lt;&gt;"",T679,AI678)</f>
        <v/>
      </c>
      <c r="AJ679">
        <f>IF(U679&lt;&gt;"",U679,AJ678)</f>
        <v/>
      </c>
      <c r="AK679">
        <f>IF(W679&lt;&gt;"",W679,"")</f>
        <v/>
      </c>
      <c r="AL679" s="14">
        <f>IF(X679&lt;&gt;"",X679,"")</f>
        <v/>
      </c>
      <c r="AM679" s="14">
        <f>IF(Y679&lt;&gt;"",Y679,"")</f>
        <v/>
      </c>
      <c r="AN679" s="14">
        <f>IF(OR(AL679="",AM679=""),"",AL679-AM679)</f>
        <v/>
      </c>
      <c r="AO679">
        <f>IF(AN679="","",IF(AN679&gt;0,"Bullish","Bearish"))</f>
        <v/>
      </c>
      <c r="AP679">
        <f>IF(AO679="",AP678,AO679)</f>
        <v/>
      </c>
      <c r="AQ679" s="14">
        <f>IF(AB679&lt;&gt;"",AB679,"")</f>
        <v/>
      </c>
      <c r="AR679" s="14">
        <f>IF(AD679&lt;&gt;"",AD679,"")</f>
        <v/>
      </c>
      <c r="AS679">
        <f>IF(AS678+1=13,1,AS678+1)</f>
        <v/>
      </c>
      <c r="AT679">
        <f>IFERROR(IF(SLOPE($AQ$662:$AQ$673,$AS$662:$AS$673)&gt;0,MIN(3,ABS(SLOPE($AQ$662:$AQ$673,$AS$662:$AS$673))),IF(SLOPE($AQ$662:$AQ$673,$AS$662:$AS$673)&lt;-0.5,-0.5,0)),0)</f>
        <v/>
      </c>
      <c r="AU679">
        <f>IFERROR(IF(SLOPE($AR$662:$AR$673,$AS$662:$AS$673)&lt;0,MAX(-3,-ABS(SLOPE($AR$662:$AR$673,$AS$662:$AS$673))),IF(SLOPE($AR$662:$AR$673,$AS$662:$AS$673)&gt;0.5,0.5,0)),0)</f>
        <v/>
      </c>
      <c r="AV679">
        <f>($AQ$674+(AT679*(AS679-1)))</f>
        <v/>
      </c>
      <c r="AW679">
        <f>($AR$674+(AU679*(AS679-1)))</f>
        <v/>
      </c>
      <c r="AX679">
        <f>IF(AT679&gt;0,AV679+AT679,AV679)</f>
        <v/>
      </c>
      <c r="AY679">
        <f>IF(AU679&lt;0,AW679+AU679,AW679)</f>
        <v/>
      </c>
      <c r="BA679" s="14">
        <f>IFERROR(AX679-AQ679,"")</f>
        <v/>
      </c>
      <c r="BB679" s="14">
        <f>IFERROR(AY679-AR679,"")</f>
        <v/>
      </c>
      <c r="BD679">
        <f>AH679</f>
        <v/>
      </c>
      <c r="BE679">
        <f>AI679</f>
        <v/>
      </c>
      <c r="BF679">
        <f>AJ679</f>
        <v/>
      </c>
      <c r="BG679" s="14">
        <f>L679</f>
        <v/>
      </c>
      <c r="BH679" s="14">
        <f>IF(X679="","",X679)</f>
        <v/>
      </c>
      <c r="BI679" s="14">
        <f>IF(Y679="","",Y679)</f>
        <v/>
      </c>
      <c r="BJ679">
        <f>Z679</f>
        <v/>
      </c>
      <c r="BK679">
        <f>AA679</f>
        <v/>
      </c>
      <c r="BL679">
        <f>IFERROR(AX679,"")</f>
        <v/>
      </c>
      <c r="BM679">
        <f>IFERROR(AY679,"")</f>
        <v/>
      </c>
    </row>
    <row r="680" ht="14.25" customHeight="1">
      <c r="A680">
        <f>ALGLIB_SSA_XAUUSD!AA680</f>
        <v/>
      </c>
      <c r="B680">
        <f>IF($A680="","",INDEX(ALGLIB_SSA_XAUUSD!$B$2:$B$2401,MATCH($A680,ALGLIB_SSA_XAUUSD!$A$2:$A$2401,1)))</f>
        <v/>
      </c>
      <c r="C680">
        <f>IF($A680="","",INDEX(ALGLIB_SSA_XAUUSD!$C$2:$C$2401,MATCH($A680,ALGLIB_SSA_XAUUSD!$A$2:$A$2401,1)))</f>
        <v/>
      </c>
      <c r="D680" s="14">
        <f>IF($A680="","",INT((ROW()-2)/12)+1)</f>
        <v/>
      </c>
      <c r="E680" s="14">
        <f>IF(AND(E686&lt;&gt;"",D686=D674+1),E674+(E686-E674)*6/12,"")</f>
        <v/>
      </c>
      <c r="F680" s="14">
        <f>IF(AND(F686&lt;&gt;"",D686=D674+1),F674+(F686-F674)*6/12,"")</f>
        <v/>
      </c>
      <c r="G680" s="14">
        <f>IF(AND(G686&lt;&gt;"",D686=D674+1),G674+(G686-G674)*6/12,"")</f>
        <v/>
      </c>
      <c r="H680" s="14">
        <f>IF(AND(H686&lt;&gt;"",D686=D674+1),H674+(H686-H674)*6/12,"")</f>
        <v/>
      </c>
      <c r="I680" s="14">
        <f>IF(AND(L686&lt;&gt;"",D686=D674+1),I674+(I686-I674)*6/12,"")</f>
        <v/>
      </c>
      <c r="J680">
        <f>_xlfn.XLOOKUP($A680,ALGLIB_SSA_XAUUSD!$AA$2:$AA$2401,ALGLIB_SSA_XAUUSD!$P$2:$P$2401,"",0)</f>
        <v/>
      </c>
      <c r="K680">
        <f>_xlfn.XLOOKUP($A680,ALGLIB_SSA_XAUUSD!$AA$2:$AA$2401,ALGLIB_SSA_XAUUSD!$Q$2:$Q$2401,"",0)</f>
        <v/>
      </c>
      <c r="L680">
        <f>_xlfn.XLOOKUP($A680,ALGLIB_SSA_XAUUSD!$AA$2:$AA$2401,ALGLIB_SSA_XAUUSD!$R$2:$R$2401,"",0)</f>
        <v/>
      </c>
      <c r="M680">
        <f>_xlfn.XLOOKUP($A680,ALGLIB_SSA_XAUUSD!$AA$2:$AA$2401,ALGLIB_SSA_XAUUSD!$S$2:$S$2401,"",0)</f>
        <v/>
      </c>
      <c r="N680">
        <f>_xlfn.XLOOKUP($A680,ALGLIB_SSA_XAUUSD!$AA$2:$AA$2401,ALGLIB_SSA_XAUUSD!$T$2:$T$2401,"",0)</f>
        <v/>
      </c>
      <c r="O680">
        <f>_xlfn.XLOOKUP($A680,ALGLIB_SSA_XAUUSD!$AA$2:$AA$2401,ALGLIB_SSA_XAUUSD!$U$2:$U$2401,"",0)</f>
        <v/>
      </c>
      <c r="P680">
        <f>_xlfn.XLOOKUP($A680,ALGLIB_SSA_XAUUSD!$AA$2:$AA$2401,ALGLIB_SSA_XAUUSD!$V$2:$V$2401,"",0)</f>
        <v/>
      </c>
      <c r="S680">
        <f>A680</f>
        <v/>
      </c>
      <c r="T680">
        <f>J680</f>
        <v/>
      </c>
      <c r="U680">
        <f>K680</f>
        <v/>
      </c>
      <c r="V680" s="14">
        <f>IF($A680="","",MOD(ROW()-2,12)+1)</f>
        <v/>
      </c>
      <c r="W680">
        <f>L680</f>
        <v/>
      </c>
      <c r="X680" s="14">
        <f>IF(F680="","",F680)</f>
        <v/>
      </c>
      <c r="Y680" s="14">
        <f>IF(G680="","",G680)</f>
        <v/>
      </c>
      <c r="Z680">
        <f>M680</f>
        <v/>
      </c>
      <c r="AA680">
        <f>N680</f>
        <v/>
      </c>
      <c r="AB680" s="14">
        <f>IF(H680="","",H680)</f>
        <v/>
      </c>
      <c r="AC680">
        <f>O680</f>
        <v/>
      </c>
      <c r="AD680" s="14">
        <f>IF(I680="","",I680)</f>
        <v/>
      </c>
      <c r="AE680">
        <f>P680</f>
        <v/>
      </c>
      <c r="AH680">
        <f>IF(S680&lt;&gt;"",S680,AH679+900)</f>
        <v/>
      </c>
      <c r="AI680">
        <f>IF(T680&lt;&gt;"",T680,AI679)</f>
        <v/>
      </c>
      <c r="AJ680">
        <f>IF(U680&lt;&gt;"",U680,AJ679)</f>
        <v/>
      </c>
      <c r="AK680">
        <f>IF(W680&lt;&gt;"",W680,"")</f>
        <v/>
      </c>
      <c r="AL680" s="14">
        <f>IF(X680&lt;&gt;"",X680,"")</f>
        <v/>
      </c>
      <c r="AM680" s="14">
        <f>IF(Y680&lt;&gt;"",Y680,"")</f>
        <v/>
      </c>
      <c r="AN680" s="14">
        <f>IF(OR(AL680="",AM680=""),"",AL680-AM680)</f>
        <v/>
      </c>
      <c r="AO680">
        <f>IF(AN680="","",IF(AN680&gt;0,"Bullish","Bearish"))</f>
        <v/>
      </c>
      <c r="AP680">
        <f>IF(AO680="",AP679,AO680)</f>
        <v/>
      </c>
      <c r="AQ680" s="14">
        <f>IF(AB680&lt;&gt;"",AB680,"")</f>
        <v/>
      </c>
      <c r="AR680" s="14">
        <f>IF(AD680&lt;&gt;"",AD680,"")</f>
        <v/>
      </c>
      <c r="AS680">
        <f>IF(AS679+1=13,1,AS679+1)</f>
        <v/>
      </c>
      <c r="AT680">
        <f>IFERROR(IF(SLOPE($AQ$662:$AQ$673,$AS$662:$AS$673)&gt;0,MIN(3,ABS(SLOPE($AQ$662:$AQ$673,$AS$662:$AS$673))),IF(SLOPE($AQ$662:$AQ$673,$AS$662:$AS$673)&lt;-0.5,-0.5,0)),0)</f>
        <v/>
      </c>
      <c r="AU680">
        <f>IFERROR(IF(SLOPE($AR$662:$AR$673,$AS$662:$AS$673)&lt;0,MAX(-3,-ABS(SLOPE($AR$662:$AR$673,$AS$662:$AS$673))),IF(SLOPE($AR$662:$AR$673,$AS$662:$AS$673)&gt;0.5,0.5,0)),0)</f>
        <v/>
      </c>
      <c r="AV680">
        <f>($AQ$674+(AT680*(AS680-1)))</f>
        <v/>
      </c>
      <c r="AW680">
        <f>($AR$674+(AU680*(AS680-1)))</f>
        <v/>
      </c>
      <c r="AX680">
        <f>IF(AT680&gt;0,AV680+AT680,AV680)</f>
        <v/>
      </c>
      <c r="AY680">
        <f>IF(AU680&lt;0,AW680+AU680,AW680)</f>
        <v/>
      </c>
      <c r="BA680" s="14">
        <f>IFERROR(AX680-AQ680,"")</f>
        <v/>
      </c>
      <c r="BB680" s="14">
        <f>IFERROR(AY680-AR680,"")</f>
        <v/>
      </c>
      <c r="BD680">
        <f>AH680</f>
        <v/>
      </c>
      <c r="BE680">
        <f>AI680</f>
        <v/>
      </c>
      <c r="BF680">
        <f>AJ680</f>
        <v/>
      </c>
      <c r="BG680" s="14">
        <f>L680</f>
        <v/>
      </c>
      <c r="BH680" s="14">
        <f>IF(X680="","",X680)</f>
        <v/>
      </c>
      <c r="BI680" s="14">
        <f>IF(Y680="","",Y680)</f>
        <v/>
      </c>
      <c r="BJ680">
        <f>Z680</f>
        <v/>
      </c>
      <c r="BK680">
        <f>AA680</f>
        <v/>
      </c>
      <c r="BL680">
        <f>IFERROR(AX680,"")</f>
        <v/>
      </c>
      <c r="BM680">
        <f>IFERROR(AY680,"")</f>
        <v/>
      </c>
    </row>
    <row r="681" ht="14.25" customHeight="1">
      <c r="A681">
        <f>ALGLIB_SSA_XAUUSD!AA681</f>
        <v/>
      </c>
      <c r="B681">
        <f>IF($A681="","",INDEX(ALGLIB_SSA_XAUUSD!$B$2:$B$2401,MATCH($A681,ALGLIB_SSA_XAUUSD!$A$2:$A$2401,1)))</f>
        <v/>
      </c>
      <c r="C681">
        <f>IF($A681="","",INDEX(ALGLIB_SSA_XAUUSD!$C$2:$C$2401,MATCH($A681,ALGLIB_SSA_XAUUSD!$A$2:$A$2401,1)))</f>
        <v/>
      </c>
      <c r="D681" s="14">
        <f>IF($A681="","",INT((ROW()-2)/12)+1)</f>
        <v/>
      </c>
      <c r="E681" s="14">
        <f>IF(AND(E686&lt;&gt;"",D686=D674+1),E674+(E686-E674)*7/12,"")</f>
        <v/>
      </c>
      <c r="F681" s="14">
        <f>IF(AND(F686&lt;&gt;"",D686=D674+1),F674+(F686-F674)*7/12,"")</f>
        <v/>
      </c>
      <c r="G681" s="14">
        <f>IF(AND(G686&lt;&gt;"",D686=D674+1),G674+(G686-G674)*7/12,"")</f>
        <v/>
      </c>
      <c r="H681" s="14">
        <f>IF(AND(H686&lt;&gt;"",D686=D674+1),H674+(H686-H674)*7/12,"")</f>
        <v/>
      </c>
      <c r="I681" s="14">
        <f>IF(AND(L686&lt;&gt;"",D686=D674+1),I674+(I686-I674)*7/12,"")</f>
        <v/>
      </c>
      <c r="J681">
        <f>_xlfn.XLOOKUP($A681,ALGLIB_SSA_XAUUSD!$AA$2:$AA$2401,ALGLIB_SSA_XAUUSD!$P$2:$P$2401,"",0)</f>
        <v/>
      </c>
      <c r="K681">
        <f>_xlfn.XLOOKUP($A681,ALGLIB_SSA_XAUUSD!$AA$2:$AA$2401,ALGLIB_SSA_XAUUSD!$Q$2:$Q$2401,"",0)</f>
        <v/>
      </c>
      <c r="L681">
        <f>_xlfn.XLOOKUP($A681,ALGLIB_SSA_XAUUSD!$AA$2:$AA$2401,ALGLIB_SSA_XAUUSD!$R$2:$R$2401,"",0)</f>
        <v/>
      </c>
      <c r="M681">
        <f>_xlfn.XLOOKUP($A681,ALGLIB_SSA_XAUUSD!$AA$2:$AA$2401,ALGLIB_SSA_XAUUSD!$S$2:$S$2401,"",0)</f>
        <v/>
      </c>
      <c r="N681">
        <f>_xlfn.XLOOKUP($A681,ALGLIB_SSA_XAUUSD!$AA$2:$AA$2401,ALGLIB_SSA_XAUUSD!$T$2:$T$2401,"",0)</f>
        <v/>
      </c>
      <c r="O681">
        <f>_xlfn.XLOOKUP($A681,ALGLIB_SSA_XAUUSD!$AA$2:$AA$2401,ALGLIB_SSA_XAUUSD!$U$2:$U$2401,"",0)</f>
        <v/>
      </c>
      <c r="P681">
        <f>_xlfn.XLOOKUP($A681,ALGLIB_SSA_XAUUSD!$AA$2:$AA$2401,ALGLIB_SSA_XAUUSD!$V$2:$V$2401,"",0)</f>
        <v/>
      </c>
      <c r="S681">
        <f>A681</f>
        <v/>
      </c>
      <c r="T681">
        <f>J681</f>
        <v/>
      </c>
      <c r="U681">
        <f>K681</f>
        <v/>
      </c>
      <c r="V681" s="14">
        <f>IF($A681="","",MOD(ROW()-2,12)+1)</f>
        <v/>
      </c>
      <c r="W681">
        <f>L681</f>
        <v/>
      </c>
      <c r="X681" s="14">
        <f>IF(F681="","",F681)</f>
        <v/>
      </c>
      <c r="Y681" s="14">
        <f>IF(G681="","",G681)</f>
        <v/>
      </c>
      <c r="Z681">
        <f>M681</f>
        <v/>
      </c>
      <c r="AA681">
        <f>N681</f>
        <v/>
      </c>
      <c r="AB681" s="14">
        <f>IF(H681="","",H681)</f>
        <v/>
      </c>
      <c r="AC681">
        <f>O681</f>
        <v/>
      </c>
      <c r="AD681" s="14">
        <f>IF(I681="","",I681)</f>
        <v/>
      </c>
      <c r="AE681">
        <f>P681</f>
        <v/>
      </c>
      <c r="AH681">
        <f>IF(S681&lt;&gt;"",S681,AH680+900)</f>
        <v/>
      </c>
      <c r="AI681">
        <f>IF(T681&lt;&gt;"",T681,AI680)</f>
        <v/>
      </c>
      <c r="AJ681">
        <f>IF(U681&lt;&gt;"",U681,AJ680)</f>
        <v/>
      </c>
      <c r="AK681">
        <f>IF(W681&lt;&gt;"",W681,"")</f>
        <v/>
      </c>
      <c r="AL681" s="14">
        <f>IF(X681&lt;&gt;"",X681,"")</f>
        <v/>
      </c>
      <c r="AM681" s="14">
        <f>IF(Y681&lt;&gt;"",Y681,"")</f>
        <v/>
      </c>
      <c r="AN681" s="14">
        <f>IF(OR(AL681="",AM681=""),"",AL681-AM681)</f>
        <v/>
      </c>
      <c r="AO681">
        <f>IF(AN681="","",IF(AN681&gt;0,"Bullish","Bearish"))</f>
        <v/>
      </c>
      <c r="AP681">
        <f>IF(AO681="",AP680,AO681)</f>
        <v/>
      </c>
      <c r="AQ681" s="14">
        <f>IF(AB681&lt;&gt;"",AB681,"")</f>
        <v/>
      </c>
      <c r="AR681" s="14">
        <f>IF(AD681&lt;&gt;"",AD681,"")</f>
        <v/>
      </c>
      <c r="AS681">
        <f>IF(AS680+1=13,1,AS680+1)</f>
        <v/>
      </c>
      <c r="AT681">
        <f>IFERROR(IF(SLOPE($AQ$662:$AQ$673,$AS$662:$AS$673)&gt;0,MIN(3,ABS(SLOPE($AQ$662:$AQ$673,$AS$662:$AS$673))),IF(SLOPE($AQ$662:$AQ$673,$AS$662:$AS$673)&lt;-0.5,-0.5,0)),0)</f>
        <v/>
      </c>
      <c r="AU681">
        <f>IFERROR(IF(SLOPE($AR$662:$AR$673,$AS$662:$AS$673)&lt;0,MAX(-3,-ABS(SLOPE($AR$662:$AR$673,$AS$662:$AS$673))),IF(SLOPE($AR$662:$AR$673,$AS$662:$AS$673)&gt;0.5,0.5,0)),0)</f>
        <v/>
      </c>
      <c r="AV681">
        <f>($AQ$674+(AT681*(AS681-1)))</f>
        <v/>
      </c>
      <c r="AW681">
        <f>($AR$674+(AU681*(AS681-1)))</f>
        <v/>
      </c>
      <c r="AX681">
        <f>IF(AT681&gt;0,AV681+AT681,AV681)</f>
        <v/>
      </c>
      <c r="AY681">
        <f>IF(AU681&lt;0,AW681+AU681,AW681)</f>
        <v/>
      </c>
      <c r="BA681" s="14">
        <f>IFERROR(AX681-AQ681,"")</f>
        <v/>
      </c>
      <c r="BB681" s="14">
        <f>IFERROR(AY681-AR681,"")</f>
        <v/>
      </c>
      <c r="BD681">
        <f>AH681</f>
        <v/>
      </c>
      <c r="BE681">
        <f>AI681</f>
        <v/>
      </c>
      <c r="BF681">
        <f>AJ681</f>
        <v/>
      </c>
      <c r="BG681" s="14">
        <f>L681</f>
        <v/>
      </c>
      <c r="BH681" s="14">
        <f>IF(X681="","",X681)</f>
        <v/>
      </c>
      <c r="BI681" s="14">
        <f>IF(Y681="","",Y681)</f>
        <v/>
      </c>
      <c r="BJ681">
        <f>Z681</f>
        <v/>
      </c>
      <c r="BK681">
        <f>AA681</f>
        <v/>
      </c>
      <c r="BL681">
        <f>IFERROR(AX681,"")</f>
        <v/>
      </c>
      <c r="BM681">
        <f>IFERROR(AY681,"")</f>
        <v/>
      </c>
    </row>
    <row r="682" ht="14.25" customHeight="1">
      <c r="A682">
        <f>ALGLIB_SSA_XAUUSD!AA682</f>
        <v/>
      </c>
      <c r="B682">
        <f>IF($A682="","",INDEX(ALGLIB_SSA_XAUUSD!$B$2:$B$2401,MATCH($A682,ALGLIB_SSA_XAUUSD!$A$2:$A$2401,1)))</f>
        <v/>
      </c>
      <c r="C682">
        <f>IF($A682="","",INDEX(ALGLIB_SSA_XAUUSD!$C$2:$C$2401,MATCH($A682,ALGLIB_SSA_XAUUSD!$A$2:$A$2401,1)))</f>
        <v/>
      </c>
      <c r="D682" s="14">
        <f>IF($A682="","",INT((ROW()-2)/12)+1)</f>
        <v/>
      </c>
      <c r="E682" s="14">
        <f>IF(AND(E686&lt;&gt;"",D686=D674+1),E674+(E686-E674)*8/12,"")</f>
        <v/>
      </c>
      <c r="F682" s="14">
        <f>IF(AND(F686&lt;&gt;"",D686=D674+1),F674+(F686-F674)*8/12,"")</f>
        <v/>
      </c>
      <c r="G682" s="14">
        <f>IF(AND(G686&lt;&gt;"",D686=D674+1),G674+(G686-G674)*8/12,"")</f>
        <v/>
      </c>
      <c r="H682" s="14">
        <f>IF(AND(H686&lt;&gt;"",D686=D674+1),H674+(H686-H674)*8/12,"")</f>
        <v/>
      </c>
      <c r="I682" s="14">
        <f>IF(AND(L686&lt;&gt;"",D686=D674+1),I674+(I686-I674)*8/12,"")</f>
        <v/>
      </c>
      <c r="J682">
        <f>_xlfn.XLOOKUP($A682,ALGLIB_SSA_XAUUSD!$AA$2:$AA$2401,ALGLIB_SSA_XAUUSD!$P$2:$P$2401,"",0)</f>
        <v/>
      </c>
      <c r="K682">
        <f>_xlfn.XLOOKUP($A682,ALGLIB_SSA_XAUUSD!$AA$2:$AA$2401,ALGLIB_SSA_XAUUSD!$Q$2:$Q$2401,"",0)</f>
        <v/>
      </c>
      <c r="L682">
        <f>_xlfn.XLOOKUP($A682,ALGLIB_SSA_XAUUSD!$AA$2:$AA$2401,ALGLIB_SSA_XAUUSD!$R$2:$R$2401,"",0)</f>
        <v/>
      </c>
      <c r="M682">
        <f>_xlfn.XLOOKUP($A682,ALGLIB_SSA_XAUUSD!$AA$2:$AA$2401,ALGLIB_SSA_XAUUSD!$S$2:$S$2401,"",0)</f>
        <v/>
      </c>
      <c r="N682">
        <f>_xlfn.XLOOKUP($A682,ALGLIB_SSA_XAUUSD!$AA$2:$AA$2401,ALGLIB_SSA_XAUUSD!$T$2:$T$2401,"",0)</f>
        <v/>
      </c>
      <c r="O682">
        <f>_xlfn.XLOOKUP($A682,ALGLIB_SSA_XAUUSD!$AA$2:$AA$2401,ALGLIB_SSA_XAUUSD!$U$2:$U$2401,"",0)</f>
        <v/>
      </c>
      <c r="P682">
        <f>_xlfn.XLOOKUP($A682,ALGLIB_SSA_XAUUSD!$AA$2:$AA$2401,ALGLIB_SSA_XAUUSD!$V$2:$V$2401,"",0)</f>
        <v/>
      </c>
      <c r="S682">
        <f>A682</f>
        <v/>
      </c>
      <c r="T682">
        <f>J682</f>
        <v/>
      </c>
      <c r="U682">
        <f>K682</f>
        <v/>
      </c>
      <c r="V682" s="14">
        <f>IF($A682="","",MOD(ROW()-2,12)+1)</f>
        <v/>
      </c>
      <c r="W682">
        <f>L682</f>
        <v/>
      </c>
      <c r="X682" s="14">
        <f>IF(F682="","",F682)</f>
        <v/>
      </c>
      <c r="Y682" s="14">
        <f>IF(G682="","",G682)</f>
        <v/>
      </c>
      <c r="Z682">
        <f>M682</f>
        <v/>
      </c>
      <c r="AA682">
        <f>N682</f>
        <v/>
      </c>
      <c r="AB682" s="14">
        <f>IF(H682="","",H682)</f>
        <v/>
      </c>
      <c r="AC682">
        <f>O682</f>
        <v/>
      </c>
      <c r="AD682" s="14">
        <f>IF(I682="","",I682)</f>
        <v/>
      </c>
      <c r="AE682">
        <f>P682</f>
        <v/>
      </c>
      <c r="AH682">
        <f>IF(S682&lt;&gt;"",S682,AH681+900)</f>
        <v/>
      </c>
      <c r="AI682">
        <f>IF(T682&lt;&gt;"",T682,AI681)</f>
        <v/>
      </c>
      <c r="AJ682">
        <f>IF(U682&lt;&gt;"",U682,AJ681)</f>
        <v/>
      </c>
      <c r="AK682">
        <f>IF(W682&lt;&gt;"",W682,"")</f>
        <v/>
      </c>
      <c r="AL682" s="14">
        <f>IF(X682&lt;&gt;"",X682,"")</f>
        <v/>
      </c>
      <c r="AM682" s="14">
        <f>IF(Y682&lt;&gt;"",Y682,"")</f>
        <v/>
      </c>
      <c r="AN682" s="14">
        <f>IF(OR(AL682="",AM682=""),"",AL682-AM682)</f>
        <v/>
      </c>
      <c r="AO682">
        <f>IF(AN682="","",IF(AN682&gt;0,"Bullish","Bearish"))</f>
        <v/>
      </c>
      <c r="AP682">
        <f>IF(AO682="",AP681,AO682)</f>
        <v/>
      </c>
      <c r="AQ682" s="14">
        <f>IF(AB682&lt;&gt;"",AB682,"")</f>
        <v/>
      </c>
      <c r="AR682" s="14">
        <f>IF(AD682&lt;&gt;"",AD682,"")</f>
        <v/>
      </c>
      <c r="AS682">
        <f>IF(AS681+1=13,1,AS681+1)</f>
        <v/>
      </c>
      <c r="AT682">
        <f>IFERROR(IF(SLOPE($AQ$662:$AQ$673,$AS$662:$AS$673)&gt;0,MIN(3,ABS(SLOPE($AQ$662:$AQ$673,$AS$662:$AS$673))),IF(SLOPE($AQ$662:$AQ$673,$AS$662:$AS$673)&lt;-0.5,-0.5,0)),0)</f>
        <v/>
      </c>
      <c r="AU682">
        <f>IFERROR(IF(SLOPE($AR$662:$AR$673,$AS$662:$AS$673)&lt;0,MAX(-3,-ABS(SLOPE($AR$662:$AR$673,$AS$662:$AS$673))),IF(SLOPE($AR$662:$AR$673,$AS$662:$AS$673)&gt;0.5,0.5,0)),0)</f>
        <v/>
      </c>
      <c r="AV682">
        <f>($AQ$674+(AT682*(AS682-1)))</f>
        <v/>
      </c>
      <c r="AW682">
        <f>($AR$674+(AU682*(AS682-1)))</f>
        <v/>
      </c>
      <c r="AX682">
        <f>IF(AT682&gt;0,AV682+AT682,AV682)</f>
        <v/>
      </c>
      <c r="AY682">
        <f>IF(AU682&lt;0,AW682+AU682,AW682)</f>
        <v/>
      </c>
      <c r="BA682" s="14">
        <f>IFERROR(AX682-AQ682,"")</f>
        <v/>
      </c>
      <c r="BB682" s="14">
        <f>IFERROR(AY682-AR682,"")</f>
        <v/>
      </c>
      <c r="BD682">
        <f>AH682</f>
        <v/>
      </c>
      <c r="BE682">
        <f>AI682</f>
        <v/>
      </c>
      <c r="BF682">
        <f>AJ682</f>
        <v/>
      </c>
      <c r="BG682" s="14">
        <f>L682</f>
        <v/>
      </c>
      <c r="BH682" s="14">
        <f>IF(X682="","",X682)</f>
        <v/>
      </c>
      <c r="BI682" s="14">
        <f>IF(Y682="","",Y682)</f>
        <v/>
      </c>
      <c r="BJ682">
        <f>Z682</f>
        <v/>
      </c>
      <c r="BK682">
        <f>AA682</f>
        <v/>
      </c>
      <c r="BL682">
        <f>IFERROR(AX682,"")</f>
        <v/>
      </c>
      <c r="BM682">
        <f>IFERROR(AY682,"")</f>
        <v/>
      </c>
    </row>
    <row r="683" ht="14.25" customHeight="1">
      <c r="A683">
        <f>ALGLIB_SSA_XAUUSD!AA683</f>
        <v/>
      </c>
      <c r="B683">
        <f>IF($A683="","",INDEX(ALGLIB_SSA_XAUUSD!$B$2:$B$2401,MATCH($A683,ALGLIB_SSA_XAUUSD!$A$2:$A$2401,1)))</f>
        <v/>
      </c>
      <c r="C683">
        <f>IF($A683="","",INDEX(ALGLIB_SSA_XAUUSD!$C$2:$C$2401,MATCH($A683,ALGLIB_SSA_XAUUSD!$A$2:$A$2401,1)))</f>
        <v/>
      </c>
      <c r="D683" s="14">
        <f>IF($A683="","",INT((ROW()-2)/12)+1)</f>
        <v/>
      </c>
      <c r="E683" s="14">
        <f>IF(AND(E686&lt;&gt;"",D686=D674+1),E674+(E686-E674)*9/12,"")</f>
        <v/>
      </c>
      <c r="F683" s="14">
        <f>IF(AND(F686&lt;&gt;"",D686=D674+1),F674+(F686-F674)*9/12,"")</f>
        <v/>
      </c>
      <c r="G683" s="14">
        <f>IF(AND(G686&lt;&gt;"",D686=D674+1),G674+(G686-G674)*9/12,"")</f>
        <v/>
      </c>
      <c r="H683" s="14">
        <f>IF(AND(H686&lt;&gt;"",D686=D674+1),H674+(H686-H674)*9/12,"")</f>
        <v/>
      </c>
      <c r="I683" s="14">
        <f>IF(AND(L686&lt;&gt;"",D686=D674+1),I674+(I686-I674)*9/12,"")</f>
        <v/>
      </c>
      <c r="J683">
        <f>_xlfn.XLOOKUP($A683,ALGLIB_SSA_XAUUSD!$AA$2:$AA$2401,ALGLIB_SSA_XAUUSD!$P$2:$P$2401,"",0)</f>
        <v/>
      </c>
      <c r="K683">
        <f>_xlfn.XLOOKUP($A683,ALGLIB_SSA_XAUUSD!$AA$2:$AA$2401,ALGLIB_SSA_XAUUSD!$Q$2:$Q$2401,"",0)</f>
        <v/>
      </c>
      <c r="L683">
        <f>_xlfn.XLOOKUP($A683,ALGLIB_SSA_XAUUSD!$AA$2:$AA$2401,ALGLIB_SSA_XAUUSD!$R$2:$R$2401,"",0)</f>
        <v/>
      </c>
      <c r="M683">
        <f>_xlfn.XLOOKUP($A683,ALGLIB_SSA_XAUUSD!$AA$2:$AA$2401,ALGLIB_SSA_XAUUSD!$S$2:$S$2401,"",0)</f>
        <v/>
      </c>
      <c r="N683">
        <f>_xlfn.XLOOKUP($A683,ALGLIB_SSA_XAUUSD!$AA$2:$AA$2401,ALGLIB_SSA_XAUUSD!$T$2:$T$2401,"",0)</f>
        <v/>
      </c>
      <c r="O683">
        <f>_xlfn.XLOOKUP($A683,ALGLIB_SSA_XAUUSD!$AA$2:$AA$2401,ALGLIB_SSA_XAUUSD!$U$2:$U$2401,"",0)</f>
        <v/>
      </c>
      <c r="P683">
        <f>_xlfn.XLOOKUP($A683,ALGLIB_SSA_XAUUSD!$AA$2:$AA$2401,ALGLIB_SSA_XAUUSD!$V$2:$V$2401,"",0)</f>
        <v/>
      </c>
      <c r="S683">
        <f>A683</f>
        <v/>
      </c>
      <c r="T683">
        <f>J683</f>
        <v/>
      </c>
      <c r="U683">
        <f>K683</f>
        <v/>
      </c>
      <c r="V683" s="14">
        <f>IF($A683="","",MOD(ROW()-2,12)+1)</f>
        <v/>
      </c>
      <c r="W683">
        <f>L683</f>
        <v/>
      </c>
      <c r="X683" s="14">
        <f>IF(F683="","",F683)</f>
        <v/>
      </c>
      <c r="Y683" s="14">
        <f>IF(G683="","",G683)</f>
        <v/>
      </c>
      <c r="Z683">
        <f>M683</f>
        <v/>
      </c>
      <c r="AA683">
        <f>N683</f>
        <v/>
      </c>
      <c r="AB683" s="14">
        <f>IF(H683="","",H683)</f>
        <v/>
      </c>
      <c r="AC683">
        <f>O683</f>
        <v/>
      </c>
      <c r="AD683" s="14">
        <f>IF(I683="","",I683)</f>
        <v/>
      </c>
      <c r="AE683">
        <f>P683</f>
        <v/>
      </c>
      <c r="AH683">
        <f>IF(S683&lt;&gt;"",S683,AH682+900)</f>
        <v/>
      </c>
      <c r="AI683">
        <f>IF(T683&lt;&gt;"",T683,AI682)</f>
        <v/>
      </c>
      <c r="AJ683">
        <f>IF(U683&lt;&gt;"",U683,AJ682)</f>
        <v/>
      </c>
      <c r="AK683">
        <f>IF(W683&lt;&gt;"",W683,"")</f>
        <v/>
      </c>
      <c r="AL683" s="14">
        <f>IF(X683&lt;&gt;"",X683,"")</f>
        <v/>
      </c>
      <c r="AM683" s="14">
        <f>IF(Y683&lt;&gt;"",Y683,"")</f>
        <v/>
      </c>
      <c r="AN683" s="14">
        <f>IF(OR(AL683="",AM683=""),"",AL683-AM683)</f>
        <v/>
      </c>
      <c r="AO683">
        <f>IF(AN683="","",IF(AN683&gt;0,"Bullish","Bearish"))</f>
        <v/>
      </c>
      <c r="AP683">
        <f>IF(AO683="",AP682,AO683)</f>
        <v/>
      </c>
      <c r="AQ683" s="14">
        <f>IF(AB683&lt;&gt;"",AB683,"")</f>
        <v/>
      </c>
      <c r="AR683" s="14">
        <f>IF(AD683&lt;&gt;"",AD683,"")</f>
        <v/>
      </c>
      <c r="AS683">
        <f>IF(AS682+1=13,1,AS682+1)</f>
        <v/>
      </c>
      <c r="AT683">
        <f>IFERROR(IF(SLOPE($AQ$662:$AQ$673,$AS$662:$AS$673)&gt;0,MIN(3,ABS(SLOPE($AQ$662:$AQ$673,$AS$662:$AS$673))),IF(SLOPE($AQ$662:$AQ$673,$AS$662:$AS$673)&lt;-0.5,-0.5,0)),0)</f>
        <v/>
      </c>
      <c r="AU683">
        <f>IFERROR(IF(SLOPE($AR$662:$AR$673,$AS$662:$AS$673)&lt;0,MAX(-3,-ABS(SLOPE($AR$662:$AR$673,$AS$662:$AS$673))),IF(SLOPE($AR$662:$AR$673,$AS$662:$AS$673)&gt;0.5,0.5,0)),0)</f>
        <v/>
      </c>
      <c r="AV683">
        <f>($AQ$674+(AT683*(AS683-1)))</f>
        <v/>
      </c>
      <c r="AW683">
        <f>($AR$674+(AU683*(AS683-1)))</f>
        <v/>
      </c>
      <c r="AX683">
        <f>IF(AT683&gt;0,AV683+AT683,AV683)</f>
        <v/>
      </c>
      <c r="AY683">
        <f>IF(AU683&lt;0,AW683+AU683,AW683)</f>
        <v/>
      </c>
      <c r="BA683" s="14">
        <f>IFERROR(AX683-AQ683,"")</f>
        <v/>
      </c>
      <c r="BB683" s="14">
        <f>IFERROR(AY683-AR683,"")</f>
        <v/>
      </c>
      <c r="BD683">
        <f>AH683</f>
        <v/>
      </c>
      <c r="BE683">
        <f>AI683</f>
        <v/>
      </c>
      <c r="BF683">
        <f>AJ683</f>
        <v/>
      </c>
      <c r="BG683" s="14">
        <f>L683</f>
        <v/>
      </c>
      <c r="BH683" s="14">
        <f>IF(X683="","",X683)</f>
        <v/>
      </c>
      <c r="BI683" s="14">
        <f>IF(Y683="","",Y683)</f>
        <v/>
      </c>
      <c r="BJ683">
        <f>Z683</f>
        <v/>
      </c>
      <c r="BK683">
        <f>AA683</f>
        <v/>
      </c>
      <c r="BL683">
        <f>IFERROR(AX683,"")</f>
        <v/>
      </c>
      <c r="BM683">
        <f>IFERROR(AY683,"")</f>
        <v/>
      </c>
    </row>
    <row r="684" ht="14.25" customHeight="1">
      <c r="A684">
        <f>ALGLIB_SSA_XAUUSD!AA684</f>
        <v/>
      </c>
      <c r="B684">
        <f>IF($A684="","",INDEX(ALGLIB_SSA_XAUUSD!$B$2:$B$2401,MATCH($A684,ALGLIB_SSA_XAUUSD!$A$2:$A$2401,1)))</f>
        <v/>
      </c>
      <c r="C684">
        <f>IF($A684="","",INDEX(ALGLIB_SSA_XAUUSD!$C$2:$C$2401,MATCH($A684,ALGLIB_SSA_XAUUSD!$A$2:$A$2401,1)))</f>
        <v/>
      </c>
      <c r="D684" s="14">
        <f>IF($A684="","",INT((ROW()-2)/12)+1)</f>
        <v/>
      </c>
      <c r="E684" s="14">
        <f>IF(AND(E686&lt;&gt;"",D686=D674+1),E674+(E686-E674)*10/12,"")</f>
        <v/>
      </c>
      <c r="F684" s="14">
        <f>IF(AND(F686&lt;&gt;"",D686=D674+1),F674+(F686-F674)*10/12,"")</f>
        <v/>
      </c>
      <c r="G684" s="14">
        <f>IF(AND(G686&lt;&gt;"",D686=D674+1),G674+(G686-G674)*10/12,"")</f>
        <v/>
      </c>
      <c r="H684" s="14">
        <f>IF(AND(H686&lt;&gt;"",D686=D674+1),H674+(H686-H674)*10/12,"")</f>
        <v/>
      </c>
      <c r="I684" s="14">
        <f>IF(AND(L686&lt;&gt;"",D686=D674+1),I674+(I686-I674)*10/12,"")</f>
        <v/>
      </c>
      <c r="J684">
        <f>_xlfn.XLOOKUP($A684,ALGLIB_SSA_XAUUSD!$AA$2:$AA$2401,ALGLIB_SSA_XAUUSD!$P$2:$P$2401,"",0)</f>
        <v/>
      </c>
      <c r="K684">
        <f>_xlfn.XLOOKUP($A684,ALGLIB_SSA_XAUUSD!$AA$2:$AA$2401,ALGLIB_SSA_XAUUSD!$Q$2:$Q$2401,"",0)</f>
        <v/>
      </c>
      <c r="L684">
        <f>_xlfn.XLOOKUP($A684,ALGLIB_SSA_XAUUSD!$AA$2:$AA$2401,ALGLIB_SSA_XAUUSD!$R$2:$R$2401,"",0)</f>
        <v/>
      </c>
      <c r="M684">
        <f>_xlfn.XLOOKUP($A684,ALGLIB_SSA_XAUUSD!$AA$2:$AA$2401,ALGLIB_SSA_XAUUSD!$S$2:$S$2401,"",0)</f>
        <v/>
      </c>
      <c r="N684">
        <f>_xlfn.XLOOKUP($A684,ALGLIB_SSA_XAUUSD!$AA$2:$AA$2401,ALGLIB_SSA_XAUUSD!$T$2:$T$2401,"",0)</f>
        <v/>
      </c>
      <c r="O684">
        <f>_xlfn.XLOOKUP($A684,ALGLIB_SSA_XAUUSD!$AA$2:$AA$2401,ALGLIB_SSA_XAUUSD!$U$2:$U$2401,"",0)</f>
        <v/>
      </c>
      <c r="P684">
        <f>_xlfn.XLOOKUP($A684,ALGLIB_SSA_XAUUSD!$AA$2:$AA$2401,ALGLIB_SSA_XAUUSD!$V$2:$V$2401,"",0)</f>
        <v/>
      </c>
      <c r="S684">
        <f>A684</f>
        <v/>
      </c>
      <c r="T684">
        <f>J684</f>
        <v/>
      </c>
      <c r="U684">
        <f>K684</f>
        <v/>
      </c>
      <c r="V684" s="14">
        <f>IF($A684="","",MOD(ROW()-2,12)+1)</f>
        <v/>
      </c>
      <c r="W684">
        <f>L684</f>
        <v/>
      </c>
      <c r="X684" s="14">
        <f>IF(F684="","",F684)</f>
        <v/>
      </c>
      <c r="Y684" s="14">
        <f>IF(G684="","",G684)</f>
        <v/>
      </c>
      <c r="Z684">
        <f>M684</f>
        <v/>
      </c>
      <c r="AA684">
        <f>N684</f>
        <v/>
      </c>
      <c r="AB684" s="14">
        <f>IF(H684="","",H684)</f>
        <v/>
      </c>
      <c r="AC684">
        <f>O684</f>
        <v/>
      </c>
      <c r="AD684" s="14">
        <f>IF(I684="","",I684)</f>
        <v/>
      </c>
      <c r="AE684">
        <f>P684</f>
        <v/>
      </c>
      <c r="AH684">
        <f>IF(S684&lt;&gt;"",S684,AH683+900)</f>
        <v/>
      </c>
      <c r="AI684">
        <f>IF(T684&lt;&gt;"",T684,AI683)</f>
        <v/>
      </c>
      <c r="AJ684">
        <f>IF(U684&lt;&gt;"",U684,AJ683)</f>
        <v/>
      </c>
      <c r="AK684">
        <f>IF(W684&lt;&gt;"",W684,"")</f>
        <v/>
      </c>
      <c r="AL684" s="14">
        <f>IF(X684&lt;&gt;"",X684,"")</f>
        <v/>
      </c>
      <c r="AM684" s="14">
        <f>IF(Y684&lt;&gt;"",Y684,"")</f>
        <v/>
      </c>
      <c r="AN684" s="14">
        <f>IF(OR(AL684="",AM684=""),"",AL684-AM684)</f>
        <v/>
      </c>
      <c r="AO684">
        <f>IF(AN684="","",IF(AN684&gt;0,"Bullish","Bearish"))</f>
        <v/>
      </c>
      <c r="AP684">
        <f>IF(AO684="",AP683,AO684)</f>
        <v/>
      </c>
      <c r="AQ684" s="14">
        <f>IF(AB684&lt;&gt;"",AB684,"")</f>
        <v/>
      </c>
      <c r="AR684" s="14">
        <f>IF(AD684&lt;&gt;"",AD684,"")</f>
        <v/>
      </c>
      <c r="AS684">
        <f>IF(AS683+1=13,1,AS683+1)</f>
        <v/>
      </c>
      <c r="AT684">
        <f>IFERROR(IF(SLOPE($AQ$662:$AQ$673,$AS$662:$AS$673)&gt;0,MIN(3,ABS(SLOPE($AQ$662:$AQ$673,$AS$662:$AS$673))),IF(SLOPE($AQ$662:$AQ$673,$AS$662:$AS$673)&lt;-0.5,-0.5,0)),0)</f>
        <v/>
      </c>
      <c r="AU684">
        <f>IFERROR(IF(SLOPE($AR$662:$AR$673,$AS$662:$AS$673)&lt;0,MAX(-3,-ABS(SLOPE($AR$662:$AR$673,$AS$662:$AS$673))),IF(SLOPE($AR$662:$AR$673,$AS$662:$AS$673)&gt;0.5,0.5,0)),0)</f>
        <v/>
      </c>
      <c r="AV684">
        <f>($AQ$674+(AT684*(AS684-1)))</f>
        <v/>
      </c>
      <c r="AW684">
        <f>($AR$674+(AU684*(AS684-1)))</f>
        <v/>
      </c>
      <c r="AX684">
        <f>IF(AT684&gt;0,AV684+AT684,AV684)</f>
        <v/>
      </c>
      <c r="AY684">
        <f>IF(AU684&lt;0,AW684+AU684,AW684)</f>
        <v/>
      </c>
      <c r="BA684" s="14">
        <f>IFERROR(AX684-AQ684,"")</f>
        <v/>
      </c>
      <c r="BB684" s="14">
        <f>IFERROR(AY684-AR684,"")</f>
        <v/>
      </c>
      <c r="BD684">
        <f>AH684</f>
        <v/>
      </c>
      <c r="BE684">
        <f>AI684</f>
        <v/>
      </c>
      <c r="BF684">
        <f>AJ684</f>
        <v/>
      </c>
      <c r="BG684" s="14">
        <f>L684</f>
        <v/>
      </c>
      <c r="BH684" s="14">
        <f>IF(X684="","",X684)</f>
        <v/>
      </c>
      <c r="BI684" s="14">
        <f>IF(Y684="","",Y684)</f>
        <v/>
      </c>
      <c r="BJ684">
        <f>Z684</f>
        <v/>
      </c>
      <c r="BK684">
        <f>AA684</f>
        <v/>
      </c>
      <c r="BL684">
        <f>IFERROR(AX684,"")</f>
        <v/>
      </c>
      <c r="BM684">
        <f>IFERROR(AY684,"")</f>
        <v/>
      </c>
    </row>
    <row r="685" ht="14.25" customHeight="1">
      <c r="A685">
        <f>ALGLIB_SSA_XAUUSD!AA685</f>
        <v/>
      </c>
      <c r="B685">
        <f>IF($A685="","",INDEX(ALGLIB_SSA_XAUUSD!$B$2:$B$2401,MATCH($A685,ALGLIB_SSA_XAUUSD!$A$2:$A$2401,1)))</f>
        <v/>
      </c>
      <c r="C685">
        <f>IF($A685="","",INDEX(ALGLIB_SSA_XAUUSD!$C$2:$C$2401,MATCH($A685,ALGLIB_SSA_XAUUSD!$A$2:$A$2401,1)))</f>
        <v/>
      </c>
      <c r="D685" s="14">
        <f>IF($A685="","",INT((ROW()-2)/12)+1)</f>
        <v/>
      </c>
      <c r="E685" s="14">
        <f>IF(AND(E686&lt;&gt;"",D686=D674+1),E674+(E686-E674)*11/12,"")</f>
        <v/>
      </c>
      <c r="F685" s="14">
        <f>IF(AND(F686&lt;&gt;"",D686=D674+1),F674+(F686-F674)*11/12,"")</f>
        <v/>
      </c>
      <c r="G685" s="14">
        <f>IF(AND(G686&lt;&gt;"",D686=D674+1),G674+(G686-G674)*11/12,"")</f>
        <v/>
      </c>
      <c r="H685" s="14">
        <f>IF(AND(H686&lt;&gt;"",D686=D674+1),H674+(H686-H674)*11/12,"")</f>
        <v/>
      </c>
      <c r="I685" s="14">
        <f>IF(AND(L686&lt;&gt;"",D686=D674+1),I674+(I686-I674)*11/12,"")</f>
        <v/>
      </c>
      <c r="J685">
        <f>_xlfn.XLOOKUP($A685,ALGLIB_SSA_XAUUSD!$AA$2:$AA$2401,ALGLIB_SSA_XAUUSD!$P$2:$P$2401,"",0)</f>
        <v/>
      </c>
      <c r="K685">
        <f>_xlfn.XLOOKUP($A685,ALGLIB_SSA_XAUUSD!$AA$2:$AA$2401,ALGLIB_SSA_XAUUSD!$Q$2:$Q$2401,"",0)</f>
        <v/>
      </c>
      <c r="L685">
        <f>_xlfn.XLOOKUP($A685,ALGLIB_SSA_XAUUSD!$AA$2:$AA$2401,ALGLIB_SSA_XAUUSD!$R$2:$R$2401,"",0)</f>
        <v/>
      </c>
      <c r="M685">
        <f>_xlfn.XLOOKUP($A685,ALGLIB_SSA_XAUUSD!$AA$2:$AA$2401,ALGLIB_SSA_XAUUSD!$S$2:$S$2401,"",0)</f>
        <v/>
      </c>
      <c r="N685">
        <f>_xlfn.XLOOKUP($A685,ALGLIB_SSA_XAUUSD!$AA$2:$AA$2401,ALGLIB_SSA_XAUUSD!$T$2:$T$2401,"",0)</f>
        <v/>
      </c>
      <c r="O685">
        <f>_xlfn.XLOOKUP($A685,ALGLIB_SSA_XAUUSD!$AA$2:$AA$2401,ALGLIB_SSA_XAUUSD!$U$2:$U$2401,"",0)</f>
        <v/>
      </c>
      <c r="P685">
        <f>_xlfn.XLOOKUP($A685,ALGLIB_SSA_XAUUSD!$AA$2:$AA$2401,ALGLIB_SSA_XAUUSD!$V$2:$V$2401,"",0)</f>
        <v/>
      </c>
      <c r="S685">
        <f>A685</f>
        <v/>
      </c>
      <c r="T685">
        <f>J685</f>
        <v/>
      </c>
      <c r="U685">
        <f>K685</f>
        <v/>
      </c>
      <c r="V685" s="14">
        <f>IF($A685="","",MOD(ROW()-2,12)+1)</f>
        <v/>
      </c>
      <c r="W685">
        <f>L685</f>
        <v/>
      </c>
      <c r="X685" s="14">
        <f>IF(F685="","",F685)</f>
        <v/>
      </c>
      <c r="Y685" s="14">
        <f>IF(G685="","",G685)</f>
        <v/>
      </c>
      <c r="Z685">
        <f>M685</f>
        <v/>
      </c>
      <c r="AA685">
        <f>N685</f>
        <v/>
      </c>
      <c r="AB685" s="14">
        <f>IF(H685="","",H685)</f>
        <v/>
      </c>
      <c r="AC685">
        <f>O685</f>
        <v/>
      </c>
      <c r="AD685" s="14">
        <f>IF(I685="","",I685)</f>
        <v/>
      </c>
      <c r="AE685">
        <f>P685</f>
        <v/>
      </c>
      <c r="AH685">
        <f>IF(S685&lt;&gt;"",S685,AH684+900)</f>
        <v/>
      </c>
      <c r="AI685">
        <f>IF(T685&lt;&gt;"",T685,AI684)</f>
        <v/>
      </c>
      <c r="AJ685">
        <f>IF(U685&lt;&gt;"",U685,AJ684)</f>
        <v/>
      </c>
      <c r="AK685">
        <f>IF(W685&lt;&gt;"",W685,"")</f>
        <v/>
      </c>
      <c r="AL685" s="14">
        <f>IF(X685&lt;&gt;"",X685,"")</f>
        <v/>
      </c>
      <c r="AM685" s="14">
        <f>IF(Y685&lt;&gt;"",Y685,"")</f>
        <v/>
      </c>
      <c r="AN685" s="14">
        <f>IF(OR(AL685="",AM685=""),"",AL685-AM685)</f>
        <v/>
      </c>
      <c r="AO685">
        <f>IF(AN685="","",IF(AN685&gt;0,"Bullish","Bearish"))</f>
        <v/>
      </c>
      <c r="AP685">
        <f>IF(AO685="",AP684,AO685)</f>
        <v/>
      </c>
      <c r="AQ685" s="14">
        <f>IF(AB685&lt;&gt;"",AB685,"")</f>
        <v/>
      </c>
      <c r="AR685" s="14">
        <f>IF(AD685&lt;&gt;"",AD685,"")</f>
        <v/>
      </c>
      <c r="AS685">
        <f>IF(AS684+1=13,1,AS684+1)</f>
        <v/>
      </c>
      <c r="AT685">
        <f>IFERROR(IF(SLOPE($AQ$662:$AQ$673,$AS$662:$AS$673)&gt;0,MIN(3,ABS(SLOPE($AQ$662:$AQ$673,$AS$662:$AS$673))),IF(SLOPE($AQ$662:$AQ$673,$AS$662:$AS$673)&lt;-0.5,-0.5,0)),0)</f>
        <v/>
      </c>
      <c r="AU685">
        <f>IFERROR(IF(SLOPE($AR$662:$AR$673,$AS$662:$AS$673)&lt;0,MAX(-3,-ABS(SLOPE($AR$662:$AR$673,$AS$662:$AS$673))),IF(SLOPE($AR$662:$AR$673,$AS$662:$AS$673)&gt;0.5,0.5,0)),0)</f>
        <v/>
      </c>
      <c r="AV685">
        <f>($AQ$674+(AT685*(AS685-1)))</f>
        <v/>
      </c>
      <c r="AW685">
        <f>($AR$674+(AU685*(AS685-1)))</f>
        <v/>
      </c>
      <c r="AX685">
        <f>IF(AT685&gt;0,AV685+AT685,AV685)</f>
        <v/>
      </c>
      <c r="AY685">
        <f>IF(AU685&lt;0,AW685+AU685,AW685)</f>
        <v/>
      </c>
      <c r="BA685" s="14">
        <f>IFERROR(AX685-AQ685,"")</f>
        <v/>
      </c>
      <c r="BB685" s="14">
        <f>IFERROR(AY685-AR685,"")</f>
        <v/>
      </c>
      <c r="BD685">
        <f>AH685</f>
        <v/>
      </c>
      <c r="BE685">
        <f>AI685</f>
        <v/>
      </c>
      <c r="BF685">
        <f>AJ685</f>
        <v/>
      </c>
      <c r="BG685" s="14">
        <f>L685</f>
        <v/>
      </c>
      <c r="BH685" s="14">
        <f>IF(X685="","",X685)</f>
        <v/>
      </c>
      <c r="BI685" s="14">
        <f>IF(Y685="","",Y685)</f>
        <v/>
      </c>
      <c r="BJ685">
        <f>Z685</f>
        <v/>
      </c>
      <c r="BK685">
        <f>AA685</f>
        <v/>
      </c>
      <c r="BL685">
        <f>IFERROR(AX685,"")</f>
        <v/>
      </c>
      <c r="BM685">
        <f>IFERROR(AY685,"")</f>
        <v/>
      </c>
    </row>
    <row r="686" ht="14.25" customHeight="1">
      <c r="A686">
        <f>ALGLIB_SSA_XAUUSD!AA686</f>
        <v/>
      </c>
      <c r="B686">
        <f>IF($A686="","",INDEX(ALGLIB_SSA_XAUUSD!$B$2:$B$2401,MATCH($A686,ALGLIB_SSA_XAUUSD!$A$2:$A$2401,1)))</f>
        <v/>
      </c>
      <c r="C686">
        <f>IF($A686="","",INDEX(ALGLIB_SSA_XAUUSD!$C$2:$C$2401,MATCH($A686,ALGLIB_SSA_XAUUSD!$A$2:$A$2401,1)))</f>
        <v/>
      </c>
      <c r="D686" s="14">
        <f>IF($A686="","",INT((ROW()-2)/12)+1)</f>
        <v/>
      </c>
      <c r="E686" s="14">
        <f>IF($A686="","",INDEX(ALGLIB_SSA_XAUUSD!$D$2:$D$2401,MATCH($A686,ALGLIB_SSA_XAUUSD!$A$2:$A$2401,1)))</f>
        <v/>
      </c>
      <c r="F686" s="14">
        <f>IF($A686="","",INDEX(ALGLIB_SSA_XAUUSD!$E$2:$E$2401,MATCH($A686,ALGLIB_SSA_XAUUSD!$A$2:$A$2401,1)))</f>
        <v/>
      </c>
      <c r="G686" s="14">
        <f>IF($A686="","",INDEX(ALGLIB_SSA_XAUUSD!$F$2:$F$2401,MATCH($A686,ALGLIB_SSA_XAUUSD!$A$2:$A$2401,1)))</f>
        <v/>
      </c>
      <c r="H686" s="14">
        <f>IF($A686="","",INDEX(ALGLIB_SSA_XAUUSD!$G$2:$G$2401,MATCH($A686,ALGLIB_SSA_XAUUSD!$A$2:$A$2401,1)))</f>
        <v/>
      </c>
      <c r="I686" s="14">
        <f>IF($A686="","",INDEX(ALGLIB_SSA_XAUUSD!$H$2:$H$2401,MATCH($A686,ALGLIB_SSA_XAUUSD!$A$2:$A$2401,1)))</f>
        <v/>
      </c>
      <c r="J686">
        <f>_xlfn.XLOOKUP($A686,ALGLIB_SSA_XAUUSD!$AA$2:$AA$2401,ALGLIB_SSA_XAUUSD!$P$2:$P$2401,"",0)</f>
        <v/>
      </c>
      <c r="K686">
        <f>_xlfn.XLOOKUP($A686,ALGLIB_SSA_XAUUSD!$AA$2:$AA$2401,ALGLIB_SSA_XAUUSD!$Q$2:$Q$2401,"",0)</f>
        <v/>
      </c>
      <c r="L686">
        <f>_xlfn.XLOOKUP($A686,ALGLIB_SSA_XAUUSD!$AA$2:$AA$2401,ALGLIB_SSA_XAUUSD!$R$2:$R$2401,"",0)</f>
        <v/>
      </c>
      <c r="M686">
        <f>_xlfn.XLOOKUP($A686,ALGLIB_SSA_XAUUSD!$AA$2:$AA$2401,ALGLIB_SSA_XAUUSD!$S$2:$S$2401,"",0)</f>
        <v/>
      </c>
      <c r="N686">
        <f>_xlfn.XLOOKUP($A686,ALGLIB_SSA_XAUUSD!$AA$2:$AA$2401,ALGLIB_SSA_XAUUSD!$T$2:$T$2401,"",0)</f>
        <v/>
      </c>
      <c r="O686">
        <f>_xlfn.XLOOKUP($A686,ALGLIB_SSA_XAUUSD!$AA$2:$AA$2401,ALGLIB_SSA_XAUUSD!$U$2:$U$2401,"",0)</f>
        <v/>
      </c>
      <c r="P686">
        <f>_xlfn.XLOOKUP($A686,ALGLIB_SSA_XAUUSD!$AA$2:$AA$2401,ALGLIB_SSA_XAUUSD!$V$2:$V$2401,"",0)</f>
        <v/>
      </c>
      <c r="S686">
        <f>A686</f>
        <v/>
      </c>
      <c r="T686">
        <f>J686</f>
        <v/>
      </c>
      <c r="U686">
        <f>K686</f>
        <v/>
      </c>
      <c r="V686" s="14">
        <f>IF($A686="","",MOD(ROW()-2,12)+1)</f>
        <v/>
      </c>
      <c r="W686">
        <f>L686</f>
        <v/>
      </c>
      <c r="X686" s="14">
        <f>IF(F686="","",F686)</f>
        <v/>
      </c>
      <c r="Y686" s="14">
        <f>IF(G686="","",G686)</f>
        <v/>
      </c>
      <c r="Z686">
        <f>M686</f>
        <v/>
      </c>
      <c r="AA686">
        <f>N686</f>
        <v/>
      </c>
      <c r="AB686" s="14">
        <f>IF(H686="","",H686)</f>
        <v/>
      </c>
      <c r="AC686">
        <f>O686</f>
        <v/>
      </c>
      <c r="AD686" s="14">
        <f>IF(I686="","",I686)</f>
        <v/>
      </c>
      <c r="AE686">
        <f>P686</f>
        <v/>
      </c>
      <c r="AH686">
        <f>IF(S686&lt;&gt;"",S686,AH685+900)</f>
        <v/>
      </c>
      <c r="AI686">
        <f>IF(T686&lt;&gt;"",T686,AI685)</f>
        <v/>
      </c>
      <c r="AJ686">
        <f>IF(U686&lt;&gt;"",U686,AJ685)</f>
        <v/>
      </c>
      <c r="AK686">
        <f>IF(W686&lt;&gt;"",W686,"")</f>
        <v/>
      </c>
      <c r="AL686" s="14">
        <f>IF(X686&lt;&gt;"",X686,"")</f>
        <v/>
      </c>
      <c r="AM686" s="14">
        <f>IF(Y686&lt;&gt;"",Y686,"")</f>
        <v/>
      </c>
      <c r="AN686" s="14">
        <f>IF(OR(AL686="",AM686=""),"",AL686-AM686)</f>
        <v/>
      </c>
      <c r="AO686">
        <f>IF(AN686="","",IF(AN686&gt;0,"Bullish","Bearish"))</f>
        <v/>
      </c>
      <c r="AP686">
        <f>IF(AO686="",AP685,AO686)</f>
        <v/>
      </c>
      <c r="AQ686" s="14">
        <f>IF(AB686&lt;&gt;"",AB686,"")</f>
        <v/>
      </c>
      <c r="AR686" s="14">
        <f>IF(AD686&lt;&gt;"",AD686,"")</f>
        <v/>
      </c>
      <c r="AS686">
        <f>IF(AS685+1=13,1,AS685+1)</f>
        <v/>
      </c>
      <c r="AT686">
        <f>IFERROR(IF(SLOPE($AQ$674:$AQ$685,$AS$674:$AS$685)&gt;0,MIN(3,ABS(SLOPE($AQ$674:$AQ$685,$AS$674:$AS$685))),IF(SLOPE($AQ$674:$AQ$685,$AS$674:$AS$685)&lt;-0.5,-0.5,0)),0)</f>
        <v/>
      </c>
      <c r="AU686">
        <f>IFERROR(IF(SLOPE($AR$674:$AR$685,$AS$674:$AS$685)&lt;0,MAX(-3,-ABS(SLOPE($AR$674:$AR$685,$AS$674:$AS$685))),IF(SLOPE($AR$674:$AR$685,$AS$674:$AS$685)&gt;0.5,0.5,0)),0)</f>
        <v/>
      </c>
      <c r="AV686">
        <f>($AQ$686+(AT686*(AS686-1)))</f>
        <v/>
      </c>
      <c r="AW686">
        <f>($AR$686+(AU686*(AS686-1)))</f>
        <v/>
      </c>
      <c r="AX686">
        <f>IF(AT686&gt;0,AV686+AT686,AV686)</f>
        <v/>
      </c>
      <c r="AY686">
        <f>IF(AU686&lt;0,AW686+AU686,AW686)</f>
        <v/>
      </c>
      <c r="BA686" s="14">
        <f>IFERROR(AX686-AQ686,"")</f>
        <v/>
      </c>
      <c r="BB686" s="14">
        <f>IFERROR(AY686-AR686,"")</f>
        <v/>
      </c>
      <c r="BD686">
        <f>AH686</f>
        <v/>
      </c>
      <c r="BE686">
        <f>AI686</f>
        <v/>
      </c>
      <c r="BF686">
        <f>AJ686</f>
        <v/>
      </c>
      <c r="BG686" s="14">
        <f>L686</f>
        <v/>
      </c>
      <c r="BH686" s="14">
        <f>IF(X686="","",X686)</f>
        <v/>
      </c>
      <c r="BI686" s="14">
        <f>IF(Y686="","",Y686)</f>
        <v/>
      </c>
      <c r="BJ686">
        <f>Z686</f>
        <v/>
      </c>
      <c r="BK686">
        <f>AA686</f>
        <v/>
      </c>
      <c r="BL686">
        <f>IFERROR(AX686,"")</f>
        <v/>
      </c>
      <c r="BM686">
        <f>IFERROR(AY686,"")</f>
        <v/>
      </c>
    </row>
    <row r="687" ht="14.25" customHeight="1">
      <c r="A687">
        <f>ALGLIB_SSA_XAUUSD!AA687</f>
        <v/>
      </c>
      <c r="B687">
        <f>IF($A687="","",INDEX(ALGLIB_SSA_XAUUSD!$B$2:$B$2401,MATCH($A687,ALGLIB_SSA_XAUUSD!$A$2:$A$2401,1)))</f>
        <v/>
      </c>
      <c r="C687">
        <f>IF($A687="","",INDEX(ALGLIB_SSA_XAUUSD!$C$2:$C$2401,MATCH($A687,ALGLIB_SSA_XAUUSD!$A$2:$A$2401,1)))</f>
        <v/>
      </c>
      <c r="D687" s="14">
        <f>IF($A687="","",INT((ROW()-2)/12)+1)</f>
        <v/>
      </c>
      <c r="E687" s="14">
        <f>IF(AND(E698&lt;&gt;"",D698=D686+1),E686+(E698-E686)*1/12,"")</f>
        <v/>
      </c>
      <c r="F687" s="14">
        <f>IF(AND(F698&lt;&gt;"",D698=D686+1),F686+(F698-F686)*1/12,"")</f>
        <v/>
      </c>
      <c r="G687" s="14">
        <f>IF(AND(G698&lt;&gt;"",D698=D686+1),G686+(G698-G686)*1/12,"")</f>
        <v/>
      </c>
      <c r="H687" s="14">
        <f>IF(AND(H698&lt;&gt;"",D698=D686+1),H686+(H698-H686)*1/12,"")</f>
        <v/>
      </c>
      <c r="I687" s="14">
        <f>IF(AND(L698&lt;&gt;"",D698=D686+1),I686+(I698-I686)*1/12,"")</f>
        <v/>
      </c>
      <c r="J687">
        <f>_xlfn.XLOOKUP($A687,ALGLIB_SSA_XAUUSD!$AA$2:$AA$2401,ALGLIB_SSA_XAUUSD!$P$2:$P$2401,"",0)</f>
        <v/>
      </c>
      <c r="K687">
        <f>_xlfn.XLOOKUP($A687,ALGLIB_SSA_XAUUSD!$AA$2:$AA$2401,ALGLIB_SSA_XAUUSD!$Q$2:$Q$2401,"",0)</f>
        <v/>
      </c>
      <c r="L687">
        <f>_xlfn.XLOOKUP($A687,ALGLIB_SSA_XAUUSD!$AA$2:$AA$2401,ALGLIB_SSA_XAUUSD!$R$2:$R$2401,"",0)</f>
        <v/>
      </c>
      <c r="M687">
        <f>_xlfn.XLOOKUP($A687,ALGLIB_SSA_XAUUSD!$AA$2:$AA$2401,ALGLIB_SSA_XAUUSD!$S$2:$S$2401,"",0)</f>
        <v/>
      </c>
      <c r="N687">
        <f>_xlfn.XLOOKUP($A687,ALGLIB_SSA_XAUUSD!$AA$2:$AA$2401,ALGLIB_SSA_XAUUSD!$T$2:$T$2401,"",0)</f>
        <v/>
      </c>
      <c r="O687">
        <f>_xlfn.XLOOKUP($A687,ALGLIB_SSA_XAUUSD!$AA$2:$AA$2401,ALGLIB_SSA_XAUUSD!$U$2:$U$2401,"",0)</f>
        <v/>
      </c>
      <c r="P687">
        <f>_xlfn.XLOOKUP($A687,ALGLIB_SSA_XAUUSD!$AA$2:$AA$2401,ALGLIB_SSA_XAUUSD!$V$2:$V$2401,"",0)</f>
        <v/>
      </c>
      <c r="S687">
        <f>A687</f>
        <v/>
      </c>
      <c r="T687">
        <f>J687</f>
        <v/>
      </c>
      <c r="U687">
        <f>K687</f>
        <v/>
      </c>
      <c r="V687" s="14">
        <f>IF($A687="","",MOD(ROW()-2,12)+1)</f>
        <v/>
      </c>
      <c r="W687">
        <f>L687</f>
        <v/>
      </c>
      <c r="X687" s="14">
        <f>IF(F687="","",F687)</f>
        <v/>
      </c>
      <c r="Y687" s="14">
        <f>IF(G687="","",G687)</f>
        <v/>
      </c>
      <c r="Z687">
        <f>M687</f>
        <v/>
      </c>
      <c r="AA687">
        <f>N687</f>
        <v/>
      </c>
      <c r="AB687" s="14">
        <f>IF(H687="","",H687)</f>
        <v/>
      </c>
      <c r="AC687">
        <f>O687</f>
        <v/>
      </c>
      <c r="AD687" s="14">
        <f>IF(I687="","",I687)</f>
        <v/>
      </c>
      <c r="AE687">
        <f>P687</f>
        <v/>
      </c>
      <c r="AH687">
        <f>IF(S687&lt;&gt;"",S687,AH686+900)</f>
        <v/>
      </c>
      <c r="AI687">
        <f>IF(T687&lt;&gt;"",T687,AI686)</f>
        <v/>
      </c>
      <c r="AJ687">
        <f>IF(U687&lt;&gt;"",U687,AJ686)</f>
        <v/>
      </c>
      <c r="AK687">
        <f>IF(W687&lt;&gt;"",W687,"")</f>
        <v/>
      </c>
      <c r="AL687" s="14">
        <f>IF(X687&lt;&gt;"",X687,"")</f>
        <v/>
      </c>
      <c r="AM687" s="14">
        <f>IF(Y687&lt;&gt;"",Y687,"")</f>
        <v/>
      </c>
      <c r="AN687" s="14">
        <f>IF(OR(AL687="",AM687=""),"",AL687-AM687)</f>
        <v/>
      </c>
      <c r="AO687">
        <f>IF(AN687="","",IF(AN687&gt;0,"Bullish","Bearish"))</f>
        <v/>
      </c>
      <c r="AP687">
        <f>IF(AO687="",AP686,AO687)</f>
        <v/>
      </c>
      <c r="AQ687" s="14">
        <f>IF(AB687&lt;&gt;"",AB687,"")</f>
        <v/>
      </c>
      <c r="AR687" s="14">
        <f>IF(AD687&lt;&gt;"",AD687,"")</f>
        <v/>
      </c>
      <c r="AS687">
        <f>IF(AS686+1=13,1,AS686+1)</f>
        <v/>
      </c>
      <c r="AT687">
        <f>IFERROR(IF(SLOPE($AQ$674:$AQ$685,$AS$674:$AS$685)&gt;0,MIN(3,ABS(SLOPE($AQ$674:$AQ$685,$AS$674:$AS$685))),IF(SLOPE($AQ$674:$AQ$685,$AS$674:$AS$685)&lt;-0.5,-0.5,0)),0)</f>
        <v/>
      </c>
      <c r="AU687">
        <f>IFERROR(IF(SLOPE($AR$674:$AR$685,$AS$674:$AS$685)&lt;0,MAX(-3,-ABS(SLOPE($AR$674:$AR$685,$AS$674:$AS$685))),IF(SLOPE($AR$674:$AR$685,$AS$674:$AS$685)&gt;0.5,0.5,0)),0)</f>
        <v/>
      </c>
      <c r="AV687">
        <f>($AQ$686+(AT687*(AS687-1)))</f>
        <v/>
      </c>
      <c r="AW687">
        <f>($AR$686+(AU687*(AS687-1)))</f>
        <v/>
      </c>
      <c r="AX687">
        <f>IF(AT687&gt;0,AV687+AT687,AV687)</f>
        <v/>
      </c>
      <c r="AY687">
        <f>IF(AU687&lt;0,AW687+AU687,AW687)</f>
        <v/>
      </c>
      <c r="BA687" s="14">
        <f>IFERROR(AX687-AQ687,"")</f>
        <v/>
      </c>
      <c r="BB687" s="14">
        <f>IFERROR(AY687-AR687,"")</f>
        <v/>
      </c>
      <c r="BD687">
        <f>AH687</f>
        <v/>
      </c>
      <c r="BE687">
        <f>AI687</f>
        <v/>
      </c>
      <c r="BF687">
        <f>AJ687</f>
        <v/>
      </c>
      <c r="BG687" s="14">
        <f>L687</f>
        <v/>
      </c>
      <c r="BH687" s="14">
        <f>IF(X687="","",X687)</f>
        <v/>
      </c>
      <c r="BI687" s="14">
        <f>IF(Y687="","",Y687)</f>
        <v/>
      </c>
      <c r="BJ687">
        <f>Z687</f>
        <v/>
      </c>
      <c r="BK687">
        <f>AA687</f>
        <v/>
      </c>
      <c r="BL687">
        <f>IFERROR(AX687,"")</f>
        <v/>
      </c>
      <c r="BM687">
        <f>IFERROR(AY687,"")</f>
        <v/>
      </c>
    </row>
    <row r="688" ht="14.25" customHeight="1">
      <c r="A688">
        <f>ALGLIB_SSA_XAUUSD!AA688</f>
        <v/>
      </c>
      <c r="B688">
        <f>IF($A688="","",INDEX(ALGLIB_SSA_XAUUSD!$B$2:$B$2401,MATCH($A688,ALGLIB_SSA_XAUUSD!$A$2:$A$2401,1)))</f>
        <v/>
      </c>
      <c r="C688">
        <f>IF($A688="","",INDEX(ALGLIB_SSA_XAUUSD!$C$2:$C$2401,MATCH($A688,ALGLIB_SSA_XAUUSD!$A$2:$A$2401,1)))</f>
        <v/>
      </c>
      <c r="D688" s="14">
        <f>IF($A688="","",INT((ROW()-2)/12)+1)</f>
        <v/>
      </c>
      <c r="E688" s="14">
        <f>IF(AND(E698&lt;&gt;"",D698=D686+1),E686+(E698-E686)*2/12,"")</f>
        <v/>
      </c>
      <c r="F688" s="14">
        <f>IF(AND(F698&lt;&gt;"",D698=D686+1),F686+(F698-F686)*2/12,"")</f>
        <v/>
      </c>
      <c r="G688" s="14">
        <f>IF(AND(G698&lt;&gt;"",D698=D686+1),G686+(G698-G686)*2/12,"")</f>
        <v/>
      </c>
      <c r="H688" s="14">
        <f>IF(AND(H698&lt;&gt;"",D698=D686+1),H686+(H698-H686)*2/12,"")</f>
        <v/>
      </c>
      <c r="I688" s="14">
        <f>IF(AND(L698&lt;&gt;"",D698=D686+1),I686+(I698-I686)*2/12,"")</f>
        <v/>
      </c>
      <c r="J688">
        <f>_xlfn.XLOOKUP($A688,ALGLIB_SSA_XAUUSD!$AA$2:$AA$2401,ALGLIB_SSA_XAUUSD!$P$2:$P$2401,"",0)</f>
        <v/>
      </c>
      <c r="K688">
        <f>_xlfn.XLOOKUP($A688,ALGLIB_SSA_XAUUSD!$AA$2:$AA$2401,ALGLIB_SSA_XAUUSD!$Q$2:$Q$2401,"",0)</f>
        <v/>
      </c>
      <c r="L688">
        <f>_xlfn.XLOOKUP($A688,ALGLIB_SSA_XAUUSD!$AA$2:$AA$2401,ALGLIB_SSA_XAUUSD!$R$2:$R$2401,"",0)</f>
        <v/>
      </c>
      <c r="M688">
        <f>_xlfn.XLOOKUP($A688,ALGLIB_SSA_XAUUSD!$AA$2:$AA$2401,ALGLIB_SSA_XAUUSD!$S$2:$S$2401,"",0)</f>
        <v/>
      </c>
      <c r="N688">
        <f>_xlfn.XLOOKUP($A688,ALGLIB_SSA_XAUUSD!$AA$2:$AA$2401,ALGLIB_SSA_XAUUSD!$T$2:$T$2401,"",0)</f>
        <v/>
      </c>
      <c r="O688">
        <f>_xlfn.XLOOKUP($A688,ALGLIB_SSA_XAUUSD!$AA$2:$AA$2401,ALGLIB_SSA_XAUUSD!$U$2:$U$2401,"",0)</f>
        <v/>
      </c>
      <c r="P688">
        <f>_xlfn.XLOOKUP($A688,ALGLIB_SSA_XAUUSD!$AA$2:$AA$2401,ALGLIB_SSA_XAUUSD!$V$2:$V$2401,"",0)</f>
        <v/>
      </c>
      <c r="S688">
        <f>A688</f>
        <v/>
      </c>
      <c r="T688">
        <f>J688</f>
        <v/>
      </c>
      <c r="U688">
        <f>K688</f>
        <v/>
      </c>
      <c r="V688" s="14">
        <f>IF($A688="","",MOD(ROW()-2,12)+1)</f>
        <v/>
      </c>
      <c r="W688">
        <f>L688</f>
        <v/>
      </c>
      <c r="X688" s="14">
        <f>IF(F688="","",F688)</f>
        <v/>
      </c>
      <c r="Y688" s="14">
        <f>IF(G688="","",G688)</f>
        <v/>
      </c>
      <c r="Z688">
        <f>M688</f>
        <v/>
      </c>
      <c r="AA688">
        <f>N688</f>
        <v/>
      </c>
      <c r="AB688" s="14">
        <f>IF(H688="","",H688)</f>
        <v/>
      </c>
      <c r="AC688">
        <f>O688</f>
        <v/>
      </c>
      <c r="AD688" s="14">
        <f>IF(I688="","",I688)</f>
        <v/>
      </c>
      <c r="AE688">
        <f>P688</f>
        <v/>
      </c>
      <c r="AH688">
        <f>IF(S688&lt;&gt;"",S688,AH687+900)</f>
        <v/>
      </c>
      <c r="AI688">
        <f>IF(T688&lt;&gt;"",T688,AI687)</f>
        <v/>
      </c>
      <c r="AJ688">
        <f>IF(U688&lt;&gt;"",U688,AJ687)</f>
        <v/>
      </c>
      <c r="AK688">
        <f>IF(W688&lt;&gt;"",W688,"")</f>
        <v/>
      </c>
      <c r="AL688" s="14">
        <f>IF(X688&lt;&gt;"",X688,"")</f>
        <v/>
      </c>
      <c r="AM688" s="14">
        <f>IF(Y688&lt;&gt;"",Y688,"")</f>
        <v/>
      </c>
      <c r="AN688" s="14">
        <f>IF(OR(AL688="",AM688=""),"",AL688-AM688)</f>
        <v/>
      </c>
      <c r="AO688">
        <f>IF(AN688="","",IF(AN688&gt;0,"Bullish","Bearish"))</f>
        <v/>
      </c>
      <c r="AP688">
        <f>IF(AO688="",AP687,AO688)</f>
        <v/>
      </c>
      <c r="AQ688" s="14">
        <f>IF(AB688&lt;&gt;"",AB688,"")</f>
        <v/>
      </c>
      <c r="AR688" s="14">
        <f>IF(AD688&lt;&gt;"",AD688,"")</f>
        <v/>
      </c>
      <c r="AS688">
        <f>IF(AS687+1=13,1,AS687+1)</f>
        <v/>
      </c>
      <c r="AT688">
        <f>IFERROR(IF(SLOPE($AQ$674:$AQ$685,$AS$674:$AS$685)&gt;0,MIN(3,ABS(SLOPE($AQ$674:$AQ$685,$AS$674:$AS$685))),IF(SLOPE($AQ$674:$AQ$685,$AS$674:$AS$685)&lt;-0.5,-0.5,0)),0)</f>
        <v/>
      </c>
      <c r="AU688">
        <f>IFERROR(IF(SLOPE($AR$674:$AR$685,$AS$674:$AS$685)&lt;0,MAX(-3,-ABS(SLOPE($AR$674:$AR$685,$AS$674:$AS$685))),IF(SLOPE($AR$674:$AR$685,$AS$674:$AS$685)&gt;0.5,0.5,0)),0)</f>
        <v/>
      </c>
      <c r="AV688">
        <f>($AQ$686+(AT688*(AS688-1)))</f>
        <v/>
      </c>
      <c r="AW688">
        <f>($AR$686+(AU688*(AS688-1)))</f>
        <v/>
      </c>
      <c r="AX688">
        <f>IF(AT688&gt;0,AV688+AT688,AV688)</f>
        <v/>
      </c>
      <c r="AY688">
        <f>IF(AU688&lt;0,AW688+AU688,AW688)</f>
        <v/>
      </c>
      <c r="BA688" s="14">
        <f>IFERROR(AX688-AQ688,"")</f>
        <v/>
      </c>
      <c r="BB688" s="14">
        <f>IFERROR(AY688-AR688,"")</f>
        <v/>
      </c>
      <c r="BD688">
        <f>AH688</f>
        <v/>
      </c>
      <c r="BE688">
        <f>AI688</f>
        <v/>
      </c>
      <c r="BF688">
        <f>AJ688</f>
        <v/>
      </c>
      <c r="BG688" s="14">
        <f>L688</f>
        <v/>
      </c>
      <c r="BH688" s="14">
        <f>IF(X688="","",X688)</f>
        <v/>
      </c>
      <c r="BI688" s="14">
        <f>IF(Y688="","",Y688)</f>
        <v/>
      </c>
      <c r="BJ688">
        <f>Z688</f>
        <v/>
      </c>
      <c r="BK688">
        <f>AA688</f>
        <v/>
      </c>
      <c r="BL688">
        <f>IFERROR(AX688,"")</f>
        <v/>
      </c>
      <c r="BM688">
        <f>IFERROR(AY688,"")</f>
        <v/>
      </c>
    </row>
    <row r="689" ht="14.25" customHeight="1">
      <c r="A689">
        <f>ALGLIB_SSA_XAUUSD!AA689</f>
        <v/>
      </c>
      <c r="B689">
        <f>IF($A689="","",INDEX(ALGLIB_SSA_XAUUSD!$B$2:$B$2401,MATCH($A689,ALGLIB_SSA_XAUUSD!$A$2:$A$2401,1)))</f>
        <v/>
      </c>
      <c r="C689">
        <f>IF($A689="","",INDEX(ALGLIB_SSA_XAUUSD!$C$2:$C$2401,MATCH($A689,ALGLIB_SSA_XAUUSD!$A$2:$A$2401,1)))</f>
        <v/>
      </c>
      <c r="D689" s="14">
        <f>IF($A689="","",INT((ROW()-2)/12)+1)</f>
        <v/>
      </c>
      <c r="E689" s="14">
        <f>IF(AND(E698&lt;&gt;"",D698=D686+1),E686+(E698-E686)*3/12,"")</f>
        <v/>
      </c>
      <c r="F689" s="14">
        <f>IF(AND(F698&lt;&gt;"",D698=D686+1),F686+(F698-F686)*3/12,"")</f>
        <v/>
      </c>
      <c r="G689" s="14">
        <f>IF(AND(G698&lt;&gt;"",D698=D686+1),G686+(G698-G686)*3/12,"")</f>
        <v/>
      </c>
      <c r="H689" s="14">
        <f>IF(AND(H698&lt;&gt;"",D698=D686+1),H686+(H698-H686)*3/12,"")</f>
        <v/>
      </c>
      <c r="I689" s="14">
        <f>IF(AND(L698&lt;&gt;"",D698=D686+1),I686+(I698-I686)*3/12,"")</f>
        <v/>
      </c>
      <c r="J689">
        <f>_xlfn.XLOOKUP($A689,ALGLIB_SSA_XAUUSD!$AA$2:$AA$2401,ALGLIB_SSA_XAUUSD!$P$2:$P$2401,"",0)</f>
        <v/>
      </c>
      <c r="K689">
        <f>_xlfn.XLOOKUP($A689,ALGLIB_SSA_XAUUSD!$AA$2:$AA$2401,ALGLIB_SSA_XAUUSD!$Q$2:$Q$2401,"",0)</f>
        <v/>
      </c>
      <c r="L689">
        <f>_xlfn.XLOOKUP($A689,ALGLIB_SSA_XAUUSD!$AA$2:$AA$2401,ALGLIB_SSA_XAUUSD!$R$2:$R$2401,"",0)</f>
        <v/>
      </c>
      <c r="M689">
        <f>_xlfn.XLOOKUP($A689,ALGLIB_SSA_XAUUSD!$AA$2:$AA$2401,ALGLIB_SSA_XAUUSD!$S$2:$S$2401,"",0)</f>
        <v/>
      </c>
      <c r="N689">
        <f>_xlfn.XLOOKUP($A689,ALGLIB_SSA_XAUUSD!$AA$2:$AA$2401,ALGLIB_SSA_XAUUSD!$T$2:$T$2401,"",0)</f>
        <v/>
      </c>
      <c r="O689">
        <f>_xlfn.XLOOKUP($A689,ALGLIB_SSA_XAUUSD!$AA$2:$AA$2401,ALGLIB_SSA_XAUUSD!$U$2:$U$2401,"",0)</f>
        <v/>
      </c>
      <c r="P689">
        <f>_xlfn.XLOOKUP($A689,ALGLIB_SSA_XAUUSD!$AA$2:$AA$2401,ALGLIB_SSA_XAUUSD!$V$2:$V$2401,"",0)</f>
        <v/>
      </c>
      <c r="S689">
        <f>A689</f>
        <v/>
      </c>
      <c r="T689">
        <f>J689</f>
        <v/>
      </c>
      <c r="U689">
        <f>K689</f>
        <v/>
      </c>
      <c r="V689" s="14">
        <f>IF($A689="","",MOD(ROW()-2,12)+1)</f>
        <v/>
      </c>
      <c r="W689">
        <f>L689</f>
        <v/>
      </c>
      <c r="X689" s="14">
        <f>IF(F689="","",F689)</f>
        <v/>
      </c>
      <c r="Y689" s="14">
        <f>IF(G689="","",G689)</f>
        <v/>
      </c>
      <c r="Z689">
        <f>M689</f>
        <v/>
      </c>
      <c r="AA689">
        <f>N689</f>
        <v/>
      </c>
      <c r="AB689" s="14">
        <f>IF(H689="","",H689)</f>
        <v/>
      </c>
      <c r="AC689">
        <f>O689</f>
        <v/>
      </c>
      <c r="AD689" s="14">
        <f>IF(I689="","",I689)</f>
        <v/>
      </c>
      <c r="AE689">
        <f>P689</f>
        <v/>
      </c>
      <c r="AH689">
        <f>IF(S689&lt;&gt;"",S689,AH688+900)</f>
        <v/>
      </c>
      <c r="AI689">
        <f>IF(T689&lt;&gt;"",T689,AI688)</f>
        <v/>
      </c>
      <c r="AJ689">
        <f>IF(U689&lt;&gt;"",U689,AJ688)</f>
        <v/>
      </c>
      <c r="AK689">
        <f>IF(W689&lt;&gt;"",W689,"")</f>
        <v/>
      </c>
      <c r="AL689" s="14">
        <f>IF(X689&lt;&gt;"",X689,"")</f>
        <v/>
      </c>
      <c r="AM689" s="14">
        <f>IF(Y689&lt;&gt;"",Y689,"")</f>
        <v/>
      </c>
      <c r="AN689" s="14">
        <f>IF(OR(AL689="",AM689=""),"",AL689-AM689)</f>
        <v/>
      </c>
      <c r="AO689">
        <f>IF(AN689="","",IF(AN689&gt;0,"Bullish","Bearish"))</f>
        <v/>
      </c>
      <c r="AP689">
        <f>IF(AO689="",AP688,AO689)</f>
        <v/>
      </c>
      <c r="AQ689" s="14">
        <f>IF(AB689&lt;&gt;"",AB689,"")</f>
        <v/>
      </c>
      <c r="AR689" s="14">
        <f>IF(AD689&lt;&gt;"",AD689,"")</f>
        <v/>
      </c>
      <c r="AS689">
        <f>IF(AS688+1=13,1,AS688+1)</f>
        <v/>
      </c>
      <c r="AT689">
        <f>IFERROR(IF(SLOPE($AQ$674:$AQ$685,$AS$674:$AS$685)&gt;0,MIN(3,ABS(SLOPE($AQ$674:$AQ$685,$AS$674:$AS$685))),IF(SLOPE($AQ$674:$AQ$685,$AS$674:$AS$685)&lt;-0.5,-0.5,0)),0)</f>
        <v/>
      </c>
      <c r="AU689">
        <f>IFERROR(IF(SLOPE($AR$674:$AR$685,$AS$674:$AS$685)&lt;0,MAX(-3,-ABS(SLOPE($AR$674:$AR$685,$AS$674:$AS$685))),IF(SLOPE($AR$674:$AR$685,$AS$674:$AS$685)&gt;0.5,0.5,0)),0)</f>
        <v/>
      </c>
      <c r="AV689">
        <f>($AQ$686+(AT689*(AS689-1)))</f>
        <v/>
      </c>
      <c r="AW689">
        <f>($AR$686+(AU689*(AS689-1)))</f>
        <v/>
      </c>
      <c r="AX689">
        <f>IF(AT689&gt;0,AV689+AT689,AV689)</f>
        <v/>
      </c>
      <c r="AY689">
        <f>IF(AU689&lt;0,AW689+AU689,AW689)</f>
        <v/>
      </c>
      <c r="BA689" s="14">
        <f>IFERROR(AX689-AQ689,"")</f>
        <v/>
      </c>
      <c r="BB689" s="14">
        <f>IFERROR(AY689-AR689,"")</f>
        <v/>
      </c>
      <c r="BD689">
        <f>AH689</f>
        <v/>
      </c>
      <c r="BE689">
        <f>AI689</f>
        <v/>
      </c>
      <c r="BF689">
        <f>AJ689</f>
        <v/>
      </c>
      <c r="BG689" s="14">
        <f>L689</f>
        <v/>
      </c>
      <c r="BH689" s="14">
        <f>IF(X689="","",X689)</f>
        <v/>
      </c>
      <c r="BI689" s="14">
        <f>IF(Y689="","",Y689)</f>
        <v/>
      </c>
      <c r="BJ689">
        <f>Z689</f>
        <v/>
      </c>
      <c r="BK689">
        <f>AA689</f>
        <v/>
      </c>
      <c r="BL689">
        <f>IFERROR(AX689,"")</f>
        <v/>
      </c>
      <c r="BM689">
        <f>IFERROR(AY689,"")</f>
        <v/>
      </c>
    </row>
    <row r="690" ht="14.25" customHeight="1">
      <c r="A690">
        <f>ALGLIB_SSA_XAUUSD!AA690</f>
        <v/>
      </c>
      <c r="B690">
        <f>IF($A690="","",INDEX(ALGLIB_SSA_XAUUSD!$B$2:$B$2401,MATCH($A690,ALGLIB_SSA_XAUUSD!$A$2:$A$2401,1)))</f>
        <v/>
      </c>
      <c r="C690">
        <f>IF($A690="","",INDEX(ALGLIB_SSA_XAUUSD!$C$2:$C$2401,MATCH($A690,ALGLIB_SSA_XAUUSD!$A$2:$A$2401,1)))</f>
        <v/>
      </c>
      <c r="D690" s="14">
        <f>IF($A690="","",INT((ROW()-2)/12)+1)</f>
        <v/>
      </c>
      <c r="E690" s="14">
        <f>IF(AND(E698&lt;&gt;"",D698=D686+1),E686+(E698-E686)*4/12,"")</f>
        <v/>
      </c>
      <c r="F690" s="14">
        <f>IF(AND(F698&lt;&gt;"",D698=D686+1),F686+(F698-F686)*4/12,"")</f>
        <v/>
      </c>
      <c r="G690" s="14">
        <f>IF(AND(G698&lt;&gt;"",D698=D686+1),G686+(G698-G686)*4/12,"")</f>
        <v/>
      </c>
      <c r="H690" s="14">
        <f>IF(AND(H698&lt;&gt;"",D698=D686+1),H686+(H698-H686)*4/12,"")</f>
        <v/>
      </c>
      <c r="I690" s="14">
        <f>IF(AND(L698&lt;&gt;"",D698=D686+1),I686+(I698-I686)*4/12,"")</f>
        <v/>
      </c>
      <c r="J690">
        <f>_xlfn.XLOOKUP($A690,ALGLIB_SSA_XAUUSD!$AA$2:$AA$2401,ALGLIB_SSA_XAUUSD!$P$2:$P$2401,"",0)</f>
        <v/>
      </c>
      <c r="K690">
        <f>_xlfn.XLOOKUP($A690,ALGLIB_SSA_XAUUSD!$AA$2:$AA$2401,ALGLIB_SSA_XAUUSD!$Q$2:$Q$2401,"",0)</f>
        <v/>
      </c>
      <c r="L690">
        <f>_xlfn.XLOOKUP($A690,ALGLIB_SSA_XAUUSD!$AA$2:$AA$2401,ALGLIB_SSA_XAUUSD!$R$2:$R$2401,"",0)</f>
        <v/>
      </c>
      <c r="M690">
        <f>_xlfn.XLOOKUP($A690,ALGLIB_SSA_XAUUSD!$AA$2:$AA$2401,ALGLIB_SSA_XAUUSD!$S$2:$S$2401,"",0)</f>
        <v/>
      </c>
      <c r="N690">
        <f>_xlfn.XLOOKUP($A690,ALGLIB_SSA_XAUUSD!$AA$2:$AA$2401,ALGLIB_SSA_XAUUSD!$T$2:$T$2401,"",0)</f>
        <v/>
      </c>
      <c r="O690">
        <f>_xlfn.XLOOKUP($A690,ALGLIB_SSA_XAUUSD!$AA$2:$AA$2401,ALGLIB_SSA_XAUUSD!$U$2:$U$2401,"",0)</f>
        <v/>
      </c>
      <c r="P690">
        <f>_xlfn.XLOOKUP($A690,ALGLIB_SSA_XAUUSD!$AA$2:$AA$2401,ALGLIB_SSA_XAUUSD!$V$2:$V$2401,"",0)</f>
        <v/>
      </c>
      <c r="S690">
        <f>A690</f>
        <v/>
      </c>
      <c r="T690">
        <f>J690</f>
        <v/>
      </c>
      <c r="U690">
        <f>K690</f>
        <v/>
      </c>
      <c r="V690" s="14">
        <f>IF($A690="","",MOD(ROW()-2,12)+1)</f>
        <v/>
      </c>
      <c r="W690">
        <f>L690</f>
        <v/>
      </c>
      <c r="X690" s="14">
        <f>IF(F690="","",F690)</f>
        <v/>
      </c>
      <c r="Y690" s="14">
        <f>IF(G690="","",G690)</f>
        <v/>
      </c>
      <c r="Z690">
        <f>M690</f>
        <v/>
      </c>
      <c r="AA690">
        <f>N690</f>
        <v/>
      </c>
      <c r="AB690" s="14">
        <f>IF(H690="","",H690)</f>
        <v/>
      </c>
      <c r="AC690">
        <f>O690</f>
        <v/>
      </c>
      <c r="AD690" s="14">
        <f>IF(I690="","",I690)</f>
        <v/>
      </c>
      <c r="AE690">
        <f>P690</f>
        <v/>
      </c>
      <c r="AH690">
        <f>IF(S690&lt;&gt;"",S690,AH689+900)</f>
        <v/>
      </c>
      <c r="AI690">
        <f>IF(T690&lt;&gt;"",T690,AI689)</f>
        <v/>
      </c>
      <c r="AJ690">
        <f>IF(U690&lt;&gt;"",U690,AJ689)</f>
        <v/>
      </c>
      <c r="AK690">
        <f>IF(W690&lt;&gt;"",W690,"")</f>
        <v/>
      </c>
      <c r="AL690" s="14">
        <f>IF(X690&lt;&gt;"",X690,"")</f>
        <v/>
      </c>
      <c r="AM690" s="14">
        <f>IF(Y690&lt;&gt;"",Y690,"")</f>
        <v/>
      </c>
      <c r="AN690" s="14">
        <f>IF(OR(AL690="",AM690=""),"",AL690-AM690)</f>
        <v/>
      </c>
      <c r="AO690">
        <f>IF(AN690="","",IF(AN690&gt;0,"Bullish","Bearish"))</f>
        <v/>
      </c>
      <c r="AP690">
        <f>IF(AO690="",AP689,AO690)</f>
        <v/>
      </c>
      <c r="AQ690" s="14">
        <f>IF(AB690&lt;&gt;"",AB690,"")</f>
        <v/>
      </c>
      <c r="AR690" s="14">
        <f>IF(AD690&lt;&gt;"",AD690,"")</f>
        <v/>
      </c>
      <c r="AS690">
        <f>IF(AS689+1=13,1,AS689+1)</f>
        <v/>
      </c>
      <c r="AT690">
        <f>IFERROR(IF(SLOPE($AQ$674:$AQ$685,$AS$674:$AS$685)&gt;0,MIN(3,ABS(SLOPE($AQ$674:$AQ$685,$AS$674:$AS$685))),IF(SLOPE($AQ$674:$AQ$685,$AS$674:$AS$685)&lt;-0.5,-0.5,0)),0)</f>
        <v/>
      </c>
      <c r="AU690">
        <f>IFERROR(IF(SLOPE($AR$674:$AR$685,$AS$674:$AS$685)&lt;0,MAX(-3,-ABS(SLOPE($AR$674:$AR$685,$AS$674:$AS$685))),IF(SLOPE($AR$674:$AR$685,$AS$674:$AS$685)&gt;0.5,0.5,0)),0)</f>
        <v/>
      </c>
      <c r="AV690">
        <f>($AQ$686+(AT690*(AS690-1)))</f>
        <v/>
      </c>
      <c r="AW690">
        <f>($AR$686+(AU690*(AS690-1)))</f>
        <v/>
      </c>
      <c r="AX690">
        <f>IF(AT690&gt;0,AV690+AT690,AV690)</f>
        <v/>
      </c>
      <c r="AY690">
        <f>IF(AU690&lt;0,AW690+AU690,AW690)</f>
        <v/>
      </c>
      <c r="BA690" s="14">
        <f>IFERROR(AX690-AQ690,"")</f>
        <v/>
      </c>
      <c r="BB690" s="14">
        <f>IFERROR(AY690-AR690,"")</f>
        <v/>
      </c>
      <c r="BD690">
        <f>AH690</f>
        <v/>
      </c>
      <c r="BE690">
        <f>AI690</f>
        <v/>
      </c>
      <c r="BF690">
        <f>AJ690</f>
        <v/>
      </c>
      <c r="BG690" s="14">
        <f>L690</f>
        <v/>
      </c>
      <c r="BH690" s="14">
        <f>IF(X690="","",X690)</f>
        <v/>
      </c>
      <c r="BI690" s="14">
        <f>IF(Y690="","",Y690)</f>
        <v/>
      </c>
      <c r="BJ690">
        <f>Z690</f>
        <v/>
      </c>
      <c r="BK690">
        <f>AA690</f>
        <v/>
      </c>
      <c r="BL690">
        <f>IFERROR(AX690,"")</f>
        <v/>
      </c>
      <c r="BM690">
        <f>IFERROR(AY690,"")</f>
        <v/>
      </c>
    </row>
    <row r="691" ht="14.25" customHeight="1">
      <c r="A691">
        <f>ALGLIB_SSA_XAUUSD!AA691</f>
        <v/>
      </c>
      <c r="B691">
        <f>IF($A691="","",INDEX(ALGLIB_SSA_XAUUSD!$B$2:$B$2401,MATCH($A691,ALGLIB_SSA_XAUUSD!$A$2:$A$2401,1)))</f>
        <v/>
      </c>
      <c r="C691">
        <f>IF($A691="","",INDEX(ALGLIB_SSA_XAUUSD!$C$2:$C$2401,MATCH($A691,ALGLIB_SSA_XAUUSD!$A$2:$A$2401,1)))</f>
        <v/>
      </c>
      <c r="D691" s="14">
        <f>IF($A691="","",INT((ROW()-2)/12)+1)</f>
        <v/>
      </c>
      <c r="E691" s="14">
        <f>IF(AND(E698&lt;&gt;"",D698=D686+1),E686+(E698-E686)*5/12,"")</f>
        <v/>
      </c>
      <c r="F691" s="14">
        <f>IF(AND(F698&lt;&gt;"",D698=D686+1),F686+(F698-F686)*5/12,"")</f>
        <v/>
      </c>
      <c r="G691" s="14">
        <f>IF(AND(G698&lt;&gt;"",D698=D686+1),G686+(G698-G686)*5/12,"")</f>
        <v/>
      </c>
      <c r="H691" s="14">
        <f>IF(AND(H698&lt;&gt;"",D698=D686+1),H686+(H698-H686)*5/12,"")</f>
        <v/>
      </c>
      <c r="I691" s="14">
        <f>IF(AND(L698&lt;&gt;"",D698=D686+1),I686+(I698-I686)*5/12,"")</f>
        <v/>
      </c>
      <c r="J691">
        <f>_xlfn.XLOOKUP($A691,ALGLIB_SSA_XAUUSD!$AA$2:$AA$2401,ALGLIB_SSA_XAUUSD!$P$2:$P$2401,"",0)</f>
        <v/>
      </c>
      <c r="K691">
        <f>_xlfn.XLOOKUP($A691,ALGLIB_SSA_XAUUSD!$AA$2:$AA$2401,ALGLIB_SSA_XAUUSD!$Q$2:$Q$2401,"",0)</f>
        <v/>
      </c>
      <c r="L691">
        <f>_xlfn.XLOOKUP($A691,ALGLIB_SSA_XAUUSD!$AA$2:$AA$2401,ALGLIB_SSA_XAUUSD!$R$2:$R$2401,"",0)</f>
        <v/>
      </c>
      <c r="M691">
        <f>_xlfn.XLOOKUP($A691,ALGLIB_SSA_XAUUSD!$AA$2:$AA$2401,ALGLIB_SSA_XAUUSD!$S$2:$S$2401,"",0)</f>
        <v/>
      </c>
      <c r="N691">
        <f>_xlfn.XLOOKUP($A691,ALGLIB_SSA_XAUUSD!$AA$2:$AA$2401,ALGLIB_SSA_XAUUSD!$T$2:$T$2401,"",0)</f>
        <v/>
      </c>
      <c r="O691">
        <f>_xlfn.XLOOKUP($A691,ALGLIB_SSA_XAUUSD!$AA$2:$AA$2401,ALGLIB_SSA_XAUUSD!$U$2:$U$2401,"",0)</f>
        <v/>
      </c>
      <c r="P691">
        <f>_xlfn.XLOOKUP($A691,ALGLIB_SSA_XAUUSD!$AA$2:$AA$2401,ALGLIB_SSA_XAUUSD!$V$2:$V$2401,"",0)</f>
        <v/>
      </c>
      <c r="S691">
        <f>A691</f>
        <v/>
      </c>
      <c r="T691">
        <f>J691</f>
        <v/>
      </c>
      <c r="U691">
        <f>K691</f>
        <v/>
      </c>
      <c r="V691" s="14">
        <f>IF($A691="","",MOD(ROW()-2,12)+1)</f>
        <v/>
      </c>
      <c r="W691">
        <f>L691</f>
        <v/>
      </c>
      <c r="X691" s="14">
        <f>IF(F691="","",F691)</f>
        <v/>
      </c>
      <c r="Y691" s="14">
        <f>IF(G691="","",G691)</f>
        <v/>
      </c>
      <c r="Z691">
        <f>M691</f>
        <v/>
      </c>
      <c r="AA691">
        <f>N691</f>
        <v/>
      </c>
      <c r="AB691" s="14">
        <f>IF(H691="","",H691)</f>
        <v/>
      </c>
      <c r="AC691">
        <f>O691</f>
        <v/>
      </c>
      <c r="AD691" s="14">
        <f>IF(I691="","",I691)</f>
        <v/>
      </c>
      <c r="AE691">
        <f>P691</f>
        <v/>
      </c>
      <c r="AH691">
        <f>IF(S691&lt;&gt;"",S691,AH690+900)</f>
        <v/>
      </c>
      <c r="AI691">
        <f>IF(T691&lt;&gt;"",T691,AI690)</f>
        <v/>
      </c>
      <c r="AJ691">
        <f>IF(U691&lt;&gt;"",U691,AJ690)</f>
        <v/>
      </c>
      <c r="AK691">
        <f>IF(W691&lt;&gt;"",W691,"")</f>
        <v/>
      </c>
      <c r="AL691" s="14">
        <f>IF(X691&lt;&gt;"",X691,"")</f>
        <v/>
      </c>
      <c r="AM691" s="14">
        <f>IF(Y691&lt;&gt;"",Y691,"")</f>
        <v/>
      </c>
      <c r="AN691" s="14">
        <f>IF(OR(AL691="",AM691=""),"",AL691-AM691)</f>
        <v/>
      </c>
      <c r="AO691">
        <f>IF(AN691="","",IF(AN691&gt;0,"Bullish","Bearish"))</f>
        <v/>
      </c>
      <c r="AP691">
        <f>IF(AO691="",AP690,AO691)</f>
        <v/>
      </c>
      <c r="AQ691" s="14">
        <f>IF(AB691&lt;&gt;"",AB691,"")</f>
        <v/>
      </c>
      <c r="AR691" s="14">
        <f>IF(AD691&lt;&gt;"",AD691,"")</f>
        <v/>
      </c>
      <c r="AS691">
        <f>IF(AS690+1=13,1,AS690+1)</f>
        <v/>
      </c>
      <c r="AT691">
        <f>IFERROR(IF(SLOPE($AQ$674:$AQ$685,$AS$674:$AS$685)&gt;0,MIN(3,ABS(SLOPE($AQ$674:$AQ$685,$AS$674:$AS$685))),IF(SLOPE($AQ$674:$AQ$685,$AS$674:$AS$685)&lt;-0.5,-0.5,0)),0)</f>
        <v/>
      </c>
      <c r="AU691">
        <f>IFERROR(IF(SLOPE($AR$674:$AR$685,$AS$674:$AS$685)&lt;0,MAX(-3,-ABS(SLOPE($AR$674:$AR$685,$AS$674:$AS$685))),IF(SLOPE($AR$674:$AR$685,$AS$674:$AS$685)&gt;0.5,0.5,0)),0)</f>
        <v/>
      </c>
      <c r="AV691">
        <f>($AQ$686+(AT691*(AS691-1)))</f>
        <v/>
      </c>
      <c r="AW691">
        <f>($AR$686+(AU691*(AS691-1)))</f>
        <v/>
      </c>
      <c r="AX691">
        <f>IF(AT691&gt;0,AV691+AT691,AV691)</f>
        <v/>
      </c>
      <c r="AY691">
        <f>IF(AU691&lt;0,AW691+AU691,AW691)</f>
        <v/>
      </c>
      <c r="BA691" s="14">
        <f>IFERROR(AX691-AQ691,"")</f>
        <v/>
      </c>
      <c r="BB691" s="14">
        <f>IFERROR(AY691-AR691,"")</f>
        <v/>
      </c>
      <c r="BD691">
        <f>AH691</f>
        <v/>
      </c>
      <c r="BE691">
        <f>AI691</f>
        <v/>
      </c>
      <c r="BF691">
        <f>AJ691</f>
        <v/>
      </c>
      <c r="BG691" s="14">
        <f>L691</f>
        <v/>
      </c>
      <c r="BH691" s="14">
        <f>IF(X691="","",X691)</f>
        <v/>
      </c>
      <c r="BI691" s="14">
        <f>IF(Y691="","",Y691)</f>
        <v/>
      </c>
      <c r="BJ691">
        <f>Z691</f>
        <v/>
      </c>
      <c r="BK691">
        <f>AA691</f>
        <v/>
      </c>
      <c r="BL691">
        <f>IFERROR(AX691,"")</f>
        <v/>
      </c>
      <c r="BM691">
        <f>IFERROR(AY691,"")</f>
        <v/>
      </c>
    </row>
    <row r="692" ht="14.25" customHeight="1">
      <c r="A692">
        <f>ALGLIB_SSA_XAUUSD!AA692</f>
        <v/>
      </c>
      <c r="B692">
        <f>IF($A692="","",INDEX(ALGLIB_SSA_XAUUSD!$B$2:$B$2401,MATCH($A692,ALGLIB_SSA_XAUUSD!$A$2:$A$2401,1)))</f>
        <v/>
      </c>
      <c r="C692">
        <f>IF($A692="","",INDEX(ALGLIB_SSA_XAUUSD!$C$2:$C$2401,MATCH($A692,ALGLIB_SSA_XAUUSD!$A$2:$A$2401,1)))</f>
        <v/>
      </c>
      <c r="D692" s="14">
        <f>IF($A692="","",INT((ROW()-2)/12)+1)</f>
        <v/>
      </c>
      <c r="E692" s="14">
        <f>IF(AND(E698&lt;&gt;"",D698=D686+1),E686+(E698-E686)*6/12,"")</f>
        <v/>
      </c>
      <c r="F692" s="14">
        <f>IF(AND(F698&lt;&gt;"",D698=D686+1),F686+(F698-F686)*6/12,"")</f>
        <v/>
      </c>
      <c r="G692" s="14">
        <f>IF(AND(G698&lt;&gt;"",D698=D686+1),G686+(G698-G686)*6/12,"")</f>
        <v/>
      </c>
      <c r="H692" s="14">
        <f>IF(AND(H698&lt;&gt;"",D698=D686+1),H686+(H698-H686)*6/12,"")</f>
        <v/>
      </c>
      <c r="I692" s="14">
        <f>IF(AND(L698&lt;&gt;"",D698=D686+1),I686+(I698-I686)*6/12,"")</f>
        <v/>
      </c>
      <c r="J692">
        <f>_xlfn.XLOOKUP($A692,ALGLIB_SSA_XAUUSD!$AA$2:$AA$2401,ALGLIB_SSA_XAUUSD!$P$2:$P$2401,"",0)</f>
        <v/>
      </c>
      <c r="K692">
        <f>_xlfn.XLOOKUP($A692,ALGLIB_SSA_XAUUSD!$AA$2:$AA$2401,ALGLIB_SSA_XAUUSD!$Q$2:$Q$2401,"",0)</f>
        <v/>
      </c>
      <c r="L692">
        <f>_xlfn.XLOOKUP($A692,ALGLIB_SSA_XAUUSD!$AA$2:$AA$2401,ALGLIB_SSA_XAUUSD!$R$2:$R$2401,"",0)</f>
        <v/>
      </c>
      <c r="M692">
        <f>_xlfn.XLOOKUP($A692,ALGLIB_SSA_XAUUSD!$AA$2:$AA$2401,ALGLIB_SSA_XAUUSD!$S$2:$S$2401,"",0)</f>
        <v/>
      </c>
      <c r="N692">
        <f>_xlfn.XLOOKUP($A692,ALGLIB_SSA_XAUUSD!$AA$2:$AA$2401,ALGLIB_SSA_XAUUSD!$T$2:$T$2401,"",0)</f>
        <v/>
      </c>
      <c r="O692">
        <f>_xlfn.XLOOKUP($A692,ALGLIB_SSA_XAUUSD!$AA$2:$AA$2401,ALGLIB_SSA_XAUUSD!$U$2:$U$2401,"",0)</f>
        <v/>
      </c>
      <c r="P692">
        <f>_xlfn.XLOOKUP($A692,ALGLIB_SSA_XAUUSD!$AA$2:$AA$2401,ALGLIB_SSA_XAUUSD!$V$2:$V$2401,"",0)</f>
        <v/>
      </c>
      <c r="S692">
        <f>A692</f>
        <v/>
      </c>
      <c r="T692">
        <f>J692</f>
        <v/>
      </c>
      <c r="U692">
        <f>K692</f>
        <v/>
      </c>
      <c r="V692" s="14">
        <f>IF($A692="","",MOD(ROW()-2,12)+1)</f>
        <v/>
      </c>
      <c r="W692">
        <f>L692</f>
        <v/>
      </c>
      <c r="X692" s="14">
        <f>IF(F692="","",F692)</f>
        <v/>
      </c>
      <c r="Y692" s="14">
        <f>IF(G692="","",G692)</f>
        <v/>
      </c>
      <c r="Z692">
        <f>M692</f>
        <v/>
      </c>
      <c r="AA692">
        <f>N692</f>
        <v/>
      </c>
      <c r="AB692" s="14">
        <f>IF(H692="","",H692)</f>
        <v/>
      </c>
      <c r="AC692">
        <f>O692</f>
        <v/>
      </c>
      <c r="AD692" s="14">
        <f>IF(I692="","",I692)</f>
        <v/>
      </c>
      <c r="AE692">
        <f>P692</f>
        <v/>
      </c>
      <c r="AH692">
        <f>IF(S692&lt;&gt;"",S692,AH691+900)</f>
        <v/>
      </c>
      <c r="AI692">
        <f>IF(T692&lt;&gt;"",T692,AI691)</f>
        <v/>
      </c>
      <c r="AJ692">
        <f>IF(U692&lt;&gt;"",U692,AJ691)</f>
        <v/>
      </c>
      <c r="AK692">
        <f>IF(W692&lt;&gt;"",W692,"")</f>
        <v/>
      </c>
      <c r="AL692" s="14">
        <f>IF(X692&lt;&gt;"",X692,"")</f>
        <v/>
      </c>
      <c r="AM692" s="14">
        <f>IF(Y692&lt;&gt;"",Y692,"")</f>
        <v/>
      </c>
      <c r="AN692" s="14">
        <f>IF(OR(AL692="",AM692=""),"",AL692-AM692)</f>
        <v/>
      </c>
      <c r="AO692">
        <f>IF(AN692="","",IF(AN692&gt;0,"Bullish","Bearish"))</f>
        <v/>
      </c>
      <c r="AP692">
        <f>IF(AO692="",AP691,AO692)</f>
        <v/>
      </c>
      <c r="AQ692" s="14">
        <f>IF(AB692&lt;&gt;"",AB692,"")</f>
        <v/>
      </c>
      <c r="AR692" s="14">
        <f>IF(AD692&lt;&gt;"",AD692,"")</f>
        <v/>
      </c>
      <c r="AS692">
        <f>IF(AS691+1=13,1,AS691+1)</f>
        <v/>
      </c>
      <c r="AT692">
        <f>IFERROR(IF(SLOPE($AQ$674:$AQ$685,$AS$674:$AS$685)&gt;0,MIN(3,ABS(SLOPE($AQ$674:$AQ$685,$AS$674:$AS$685))),IF(SLOPE($AQ$674:$AQ$685,$AS$674:$AS$685)&lt;-0.5,-0.5,0)),0)</f>
        <v/>
      </c>
      <c r="AU692">
        <f>IFERROR(IF(SLOPE($AR$674:$AR$685,$AS$674:$AS$685)&lt;0,MAX(-3,-ABS(SLOPE($AR$674:$AR$685,$AS$674:$AS$685))),IF(SLOPE($AR$674:$AR$685,$AS$674:$AS$685)&gt;0.5,0.5,0)),0)</f>
        <v/>
      </c>
      <c r="AV692">
        <f>($AQ$686+(AT692*(AS692-1)))</f>
        <v/>
      </c>
      <c r="AW692">
        <f>($AR$686+(AU692*(AS692-1)))</f>
        <v/>
      </c>
      <c r="AX692">
        <f>IF(AT692&gt;0,AV692+AT692,AV692)</f>
        <v/>
      </c>
      <c r="AY692">
        <f>IF(AU692&lt;0,AW692+AU692,AW692)</f>
        <v/>
      </c>
      <c r="BA692" s="14">
        <f>IFERROR(AX692-AQ692,"")</f>
        <v/>
      </c>
      <c r="BB692" s="14">
        <f>IFERROR(AY692-AR692,"")</f>
        <v/>
      </c>
      <c r="BD692">
        <f>AH692</f>
        <v/>
      </c>
      <c r="BE692">
        <f>AI692</f>
        <v/>
      </c>
      <c r="BF692">
        <f>AJ692</f>
        <v/>
      </c>
      <c r="BG692" s="14">
        <f>L692</f>
        <v/>
      </c>
      <c r="BH692" s="14">
        <f>IF(X692="","",X692)</f>
        <v/>
      </c>
      <c r="BI692" s="14">
        <f>IF(Y692="","",Y692)</f>
        <v/>
      </c>
      <c r="BJ692">
        <f>Z692</f>
        <v/>
      </c>
      <c r="BK692">
        <f>AA692</f>
        <v/>
      </c>
      <c r="BL692">
        <f>IFERROR(AX692,"")</f>
        <v/>
      </c>
      <c r="BM692">
        <f>IFERROR(AY692,"")</f>
        <v/>
      </c>
    </row>
    <row r="693" ht="14.25" customHeight="1">
      <c r="A693">
        <f>ALGLIB_SSA_XAUUSD!AA693</f>
        <v/>
      </c>
      <c r="B693">
        <f>IF($A693="","",INDEX(ALGLIB_SSA_XAUUSD!$B$2:$B$2401,MATCH($A693,ALGLIB_SSA_XAUUSD!$A$2:$A$2401,1)))</f>
        <v/>
      </c>
      <c r="C693">
        <f>IF($A693="","",INDEX(ALGLIB_SSA_XAUUSD!$C$2:$C$2401,MATCH($A693,ALGLIB_SSA_XAUUSD!$A$2:$A$2401,1)))</f>
        <v/>
      </c>
      <c r="D693" s="14">
        <f>IF($A693="","",INT((ROW()-2)/12)+1)</f>
        <v/>
      </c>
      <c r="E693" s="14">
        <f>IF(AND(E698&lt;&gt;"",D698=D686+1),E686+(E698-E686)*7/12,"")</f>
        <v/>
      </c>
      <c r="F693" s="14">
        <f>IF(AND(F698&lt;&gt;"",D698=D686+1),F686+(F698-F686)*7/12,"")</f>
        <v/>
      </c>
      <c r="G693" s="14">
        <f>IF(AND(G698&lt;&gt;"",D698=D686+1),G686+(G698-G686)*7/12,"")</f>
        <v/>
      </c>
      <c r="H693" s="14">
        <f>IF(AND(H698&lt;&gt;"",D698=D686+1),H686+(H698-H686)*7/12,"")</f>
        <v/>
      </c>
      <c r="I693" s="14">
        <f>IF(AND(L698&lt;&gt;"",D698=D686+1),I686+(I698-I686)*7/12,"")</f>
        <v/>
      </c>
      <c r="J693">
        <f>_xlfn.XLOOKUP($A693,ALGLIB_SSA_XAUUSD!$AA$2:$AA$2401,ALGLIB_SSA_XAUUSD!$P$2:$P$2401,"",0)</f>
        <v/>
      </c>
      <c r="K693">
        <f>_xlfn.XLOOKUP($A693,ALGLIB_SSA_XAUUSD!$AA$2:$AA$2401,ALGLIB_SSA_XAUUSD!$Q$2:$Q$2401,"",0)</f>
        <v/>
      </c>
      <c r="L693">
        <f>_xlfn.XLOOKUP($A693,ALGLIB_SSA_XAUUSD!$AA$2:$AA$2401,ALGLIB_SSA_XAUUSD!$R$2:$R$2401,"",0)</f>
        <v/>
      </c>
      <c r="M693">
        <f>_xlfn.XLOOKUP($A693,ALGLIB_SSA_XAUUSD!$AA$2:$AA$2401,ALGLIB_SSA_XAUUSD!$S$2:$S$2401,"",0)</f>
        <v/>
      </c>
      <c r="N693">
        <f>_xlfn.XLOOKUP($A693,ALGLIB_SSA_XAUUSD!$AA$2:$AA$2401,ALGLIB_SSA_XAUUSD!$T$2:$T$2401,"",0)</f>
        <v/>
      </c>
      <c r="O693">
        <f>_xlfn.XLOOKUP($A693,ALGLIB_SSA_XAUUSD!$AA$2:$AA$2401,ALGLIB_SSA_XAUUSD!$U$2:$U$2401,"",0)</f>
        <v/>
      </c>
      <c r="P693">
        <f>_xlfn.XLOOKUP($A693,ALGLIB_SSA_XAUUSD!$AA$2:$AA$2401,ALGLIB_SSA_XAUUSD!$V$2:$V$2401,"",0)</f>
        <v/>
      </c>
      <c r="S693">
        <f>A693</f>
        <v/>
      </c>
      <c r="T693">
        <f>J693</f>
        <v/>
      </c>
      <c r="U693">
        <f>K693</f>
        <v/>
      </c>
      <c r="V693" s="14">
        <f>IF($A693="","",MOD(ROW()-2,12)+1)</f>
        <v/>
      </c>
      <c r="W693">
        <f>L693</f>
        <v/>
      </c>
      <c r="X693" s="14">
        <f>IF(F693="","",F693)</f>
        <v/>
      </c>
      <c r="Y693" s="14">
        <f>IF(G693="","",G693)</f>
        <v/>
      </c>
      <c r="Z693">
        <f>M693</f>
        <v/>
      </c>
      <c r="AA693">
        <f>N693</f>
        <v/>
      </c>
      <c r="AB693" s="14">
        <f>IF(H693="","",H693)</f>
        <v/>
      </c>
      <c r="AC693">
        <f>O693</f>
        <v/>
      </c>
      <c r="AD693" s="14">
        <f>IF(I693="","",I693)</f>
        <v/>
      </c>
      <c r="AE693">
        <f>P693</f>
        <v/>
      </c>
      <c r="AH693">
        <f>IF(S693&lt;&gt;"",S693,AH692+900)</f>
        <v/>
      </c>
      <c r="AI693">
        <f>IF(T693&lt;&gt;"",T693,AI692)</f>
        <v/>
      </c>
      <c r="AJ693">
        <f>IF(U693&lt;&gt;"",U693,AJ692)</f>
        <v/>
      </c>
      <c r="AK693">
        <f>IF(W693&lt;&gt;"",W693,"")</f>
        <v/>
      </c>
      <c r="AL693" s="14">
        <f>IF(X693&lt;&gt;"",X693,"")</f>
        <v/>
      </c>
      <c r="AM693" s="14">
        <f>IF(Y693&lt;&gt;"",Y693,"")</f>
        <v/>
      </c>
      <c r="AN693" s="14">
        <f>IF(OR(AL693="",AM693=""),"",AL693-AM693)</f>
        <v/>
      </c>
      <c r="AO693">
        <f>IF(AN693="","",IF(AN693&gt;0,"Bullish","Bearish"))</f>
        <v/>
      </c>
      <c r="AP693">
        <f>IF(AO693="",AP692,AO693)</f>
        <v/>
      </c>
      <c r="AQ693" s="14">
        <f>IF(AB693&lt;&gt;"",AB693,"")</f>
        <v/>
      </c>
      <c r="AR693" s="14">
        <f>IF(AD693&lt;&gt;"",AD693,"")</f>
        <v/>
      </c>
      <c r="AS693">
        <f>IF(AS692+1=13,1,AS692+1)</f>
        <v/>
      </c>
      <c r="AT693">
        <f>IFERROR(IF(SLOPE($AQ$674:$AQ$685,$AS$674:$AS$685)&gt;0,MIN(3,ABS(SLOPE($AQ$674:$AQ$685,$AS$674:$AS$685))),IF(SLOPE($AQ$674:$AQ$685,$AS$674:$AS$685)&lt;-0.5,-0.5,0)),0)</f>
        <v/>
      </c>
      <c r="AU693">
        <f>IFERROR(IF(SLOPE($AR$674:$AR$685,$AS$674:$AS$685)&lt;0,MAX(-3,-ABS(SLOPE($AR$674:$AR$685,$AS$674:$AS$685))),IF(SLOPE($AR$674:$AR$685,$AS$674:$AS$685)&gt;0.5,0.5,0)),0)</f>
        <v/>
      </c>
      <c r="AV693">
        <f>($AQ$686+(AT693*(AS693-1)))</f>
        <v/>
      </c>
      <c r="AW693">
        <f>($AR$686+(AU693*(AS693-1)))</f>
        <v/>
      </c>
      <c r="AX693">
        <f>IF(AT693&gt;0,AV693+AT693,AV693)</f>
        <v/>
      </c>
      <c r="AY693">
        <f>IF(AU693&lt;0,AW693+AU693,AW693)</f>
        <v/>
      </c>
      <c r="BA693" s="14">
        <f>IFERROR(AX693-AQ693,"")</f>
        <v/>
      </c>
      <c r="BB693" s="14">
        <f>IFERROR(AY693-AR693,"")</f>
        <v/>
      </c>
      <c r="BD693">
        <f>AH693</f>
        <v/>
      </c>
      <c r="BE693">
        <f>AI693</f>
        <v/>
      </c>
      <c r="BF693">
        <f>AJ693</f>
        <v/>
      </c>
      <c r="BG693" s="14">
        <f>L693</f>
        <v/>
      </c>
      <c r="BH693" s="14">
        <f>IF(X693="","",X693)</f>
        <v/>
      </c>
      <c r="BI693" s="14">
        <f>IF(Y693="","",Y693)</f>
        <v/>
      </c>
      <c r="BJ693">
        <f>Z693</f>
        <v/>
      </c>
      <c r="BK693">
        <f>AA693</f>
        <v/>
      </c>
      <c r="BL693">
        <f>IFERROR(AX693,"")</f>
        <v/>
      </c>
      <c r="BM693">
        <f>IFERROR(AY693,"")</f>
        <v/>
      </c>
    </row>
    <row r="694" ht="14.25" customHeight="1">
      <c r="A694">
        <f>ALGLIB_SSA_XAUUSD!AA694</f>
        <v/>
      </c>
      <c r="B694">
        <f>IF($A694="","",INDEX(ALGLIB_SSA_XAUUSD!$B$2:$B$2401,MATCH($A694,ALGLIB_SSA_XAUUSD!$A$2:$A$2401,1)))</f>
        <v/>
      </c>
      <c r="C694">
        <f>IF($A694="","",INDEX(ALGLIB_SSA_XAUUSD!$C$2:$C$2401,MATCH($A694,ALGLIB_SSA_XAUUSD!$A$2:$A$2401,1)))</f>
        <v/>
      </c>
      <c r="D694" s="14">
        <f>IF($A694="","",INT((ROW()-2)/12)+1)</f>
        <v/>
      </c>
      <c r="E694" s="14">
        <f>IF(AND(E698&lt;&gt;"",D698=D686+1),E686+(E698-E686)*8/12,"")</f>
        <v/>
      </c>
      <c r="F694" s="14">
        <f>IF(AND(F698&lt;&gt;"",D698=D686+1),F686+(F698-F686)*8/12,"")</f>
        <v/>
      </c>
      <c r="G694" s="14">
        <f>IF(AND(G698&lt;&gt;"",D698=D686+1),G686+(G698-G686)*8/12,"")</f>
        <v/>
      </c>
      <c r="H694" s="14">
        <f>IF(AND(H698&lt;&gt;"",D698=D686+1),H686+(H698-H686)*8/12,"")</f>
        <v/>
      </c>
      <c r="I694" s="14">
        <f>IF(AND(L698&lt;&gt;"",D698=D686+1),I686+(I698-I686)*8/12,"")</f>
        <v/>
      </c>
      <c r="J694">
        <f>_xlfn.XLOOKUP($A694,ALGLIB_SSA_XAUUSD!$AA$2:$AA$2401,ALGLIB_SSA_XAUUSD!$P$2:$P$2401,"",0)</f>
        <v/>
      </c>
      <c r="K694">
        <f>_xlfn.XLOOKUP($A694,ALGLIB_SSA_XAUUSD!$AA$2:$AA$2401,ALGLIB_SSA_XAUUSD!$Q$2:$Q$2401,"",0)</f>
        <v/>
      </c>
      <c r="L694">
        <f>_xlfn.XLOOKUP($A694,ALGLIB_SSA_XAUUSD!$AA$2:$AA$2401,ALGLIB_SSA_XAUUSD!$R$2:$R$2401,"",0)</f>
        <v/>
      </c>
      <c r="M694">
        <f>_xlfn.XLOOKUP($A694,ALGLIB_SSA_XAUUSD!$AA$2:$AA$2401,ALGLIB_SSA_XAUUSD!$S$2:$S$2401,"",0)</f>
        <v/>
      </c>
      <c r="N694">
        <f>_xlfn.XLOOKUP($A694,ALGLIB_SSA_XAUUSD!$AA$2:$AA$2401,ALGLIB_SSA_XAUUSD!$T$2:$T$2401,"",0)</f>
        <v/>
      </c>
      <c r="O694">
        <f>_xlfn.XLOOKUP($A694,ALGLIB_SSA_XAUUSD!$AA$2:$AA$2401,ALGLIB_SSA_XAUUSD!$U$2:$U$2401,"",0)</f>
        <v/>
      </c>
      <c r="P694">
        <f>_xlfn.XLOOKUP($A694,ALGLIB_SSA_XAUUSD!$AA$2:$AA$2401,ALGLIB_SSA_XAUUSD!$V$2:$V$2401,"",0)</f>
        <v/>
      </c>
      <c r="S694">
        <f>A694</f>
        <v/>
      </c>
      <c r="T694">
        <f>J694</f>
        <v/>
      </c>
      <c r="U694">
        <f>K694</f>
        <v/>
      </c>
      <c r="V694" s="14">
        <f>IF($A694="","",MOD(ROW()-2,12)+1)</f>
        <v/>
      </c>
      <c r="W694">
        <f>L694</f>
        <v/>
      </c>
      <c r="X694" s="14">
        <f>IF(F694="","",F694)</f>
        <v/>
      </c>
      <c r="Y694" s="14">
        <f>IF(G694="","",G694)</f>
        <v/>
      </c>
      <c r="Z694">
        <f>M694</f>
        <v/>
      </c>
      <c r="AA694">
        <f>N694</f>
        <v/>
      </c>
      <c r="AB694" s="14">
        <f>IF(H694="","",H694)</f>
        <v/>
      </c>
      <c r="AC694">
        <f>O694</f>
        <v/>
      </c>
      <c r="AD694" s="14">
        <f>IF(I694="","",I694)</f>
        <v/>
      </c>
      <c r="AE694">
        <f>P694</f>
        <v/>
      </c>
      <c r="AH694">
        <f>IF(S694&lt;&gt;"",S694,AH693+900)</f>
        <v/>
      </c>
      <c r="AI694">
        <f>IF(T694&lt;&gt;"",T694,AI693)</f>
        <v/>
      </c>
      <c r="AJ694">
        <f>IF(U694&lt;&gt;"",U694,AJ693)</f>
        <v/>
      </c>
      <c r="AK694">
        <f>IF(W694&lt;&gt;"",W694,"")</f>
        <v/>
      </c>
      <c r="AL694" s="14">
        <f>IF(X694&lt;&gt;"",X694,"")</f>
        <v/>
      </c>
      <c r="AM694" s="14">
        <f>IF(Y694&lt;&gt;"",Y694,"")</f>
        <v/>
      </c>
      <c r="AN694" s="14">
        <f>IF(OR(AL694="",AM694=""),"",AL694-AM694)</f>
        <v/>
      </c>
      <c r="AO694">
        <f>IF(AN694="","",IF(AN694&gt;0,"Bullish","Bearish"))</f>
        <v/>
      </c>
      <c r="AP694">
        <f>IF(AO694="",AP693,AO694)</f>
        <v/>
      </c>
      <c r="AQ694" s="14">
        <f>IF(AB694&lt;&gt;"",AB694,"")</f>
        <v/>
      </c>
      <c r="AR694" s="14">
        <f>IF(AD694&lt;&gt;"",AD694,"")</f>
        <v/>
      </c>
      <c r="AS694">
        <f>IF(AS693+1=13,1,AS693+1)</f>
        <v/>
      </c>
      <c r="AT694">
        <f>IFERROR(IF(SLOPE($AQ$674:$AQ$685,$AS$674:$AS$685)&gt;0,MIN(3,ABS(SLOPE($AQ$674:$AQ$685,$AS$674:$AS$685))),IF(SLOPE($AQ$674:$AQ$685,$AS$674:$AS$685)&lt;-0.5,-0.5,0)),0)</f>
        <v/>
      </c>
      <c r="AU694">
        <f>IFERROR(IF(SLOPE($AR$674:$AR$685,$AS$674:$AS$685)&lt;0,MAX(-3,-ABS(SLOPE($AR$674:$AR$685,$AS$674:$AS$685))),IF(SLOPE($AR$674:$AR$685,$AS$674:$AS$685)&gt;0.5,0.5,0)),0)</f>
        <v/>
      </c>
      <c r="AV694">
        <f>($AQ$686+(AT694*(AS694-1)))</f>
        <v/>
      </c>
      <c r="AW694">
        <f>($AR$686+(AU694*(AS694-1)))</f>
        <v/>
      </c>
      <c r="AX694">
        <f>IF(AT694&gt;0,AV694+AT694,AV694)</f>
        <v/>
      </c>
      <c r="AY694">
        <f>IF(AU694&lt;0,AW694+AU694,AW694)</f>
        <v/>
      </c>
      <c r="BA694" s="14">
        <f>IFERROR(AX694-AQ694,"")</f>
        <v/>
      </c>
      <c r="BB694" s="14">
        <f>IFERROR(AY694-AR694,"")</f>
        <v/>
      </c>
      <c r="BD694">
        <f>AH694</f>
        <v/>
      </c>
      <c r="BE694">
        <f>AI694</f>
        <v/>
      </c>
      <c r="BF694">
        <f>AJ694</f>
        <v/>
      </c>
      <c r="BG694" s="14">
        <f>L694</f>
        <v/>
      </c>
      <c r="BH694" s="14">
        <f>IF(X694="","",X694)</f>
        <v/>
      </c>
      <c r="BI694" s="14">
        <f>IF(Y694="","",Y694)</f>
        <v/>
      </c>
      <c r="BJ694">
        <f>Z694</f>
        <v/>
      </c>
      <c r="BK694">
        <f>AA694</f>
        <v/>
      </c>
      <c r="BL694">
        <f>IFERROR(AX694,"")</f>
        <v/>
      </c>
      <c r="BM694">
        <f>IFERROR(AY694,"")</f>
        <v/>
      </c>
    </row>
    <row r="695" ht="14.25" customHeight="1">
      <c r="A695">
        <f>ALGLIB_SSA_XAUUSD!AA695</f>
        <v/>
      </c>
      <c r="B695">
        <f>IF($A695="","",INDEX(ALGLIB_SSA_XAUUSD!$B$2:$B$2401,MATCH($A695,ALGLIB_SSA_XAUUSD!$A$2:$A$2401,1)))</f>
        <v/>
      </c>
      <c r="C695">
        <f>IF($A695="","",INDEX(ALGLIB_SSA_XAUUSD!$C$2:$C$2401,MATCH($A695,ALGLIB_SSA_XAUUSD!$A$2:$A$2401,1)))</f>
        <v/>
      </c>
      <c r="D695" s="14">
        <f>IF($A695="","",INT((ROW()-2)/12)+1)</f>
        <v/>
      </c>
      <c r="E695" s="14">
        <f>IF(AND(E698&lt;&gt;"",D698=D686+1),E686+(E698-E686)*9/12,"")</f>
        <v/>
      </c>
      <c r="F695" s="14">
        <f>IF(AND(F698&lt;&gt;"",D698=D686+1),F686+(F698-F686)*9/12,"")</f>
        <v/>
      </c>
      <c r="G695" s="14">
        <f>IF(AND(G698&lt;&gt;"",D698=D686+1),G686+(G698-G686)*9/12,"")</f>
        <v/>
      </c>
      <c r="H695" s="14">
        <f>IF(AND(H698&lt;&gt;"",D698=D686+1),H686+(H698-H686)*9/12,"")</f>
        <v/>
      </c>
      <c r="I695" s="14">
        <f>IF(AND(L698&lt;&gt;"",D698=D686+1),I686+(I698-I686)*9/12,"")</f>
        <v/>
      </c>
      <c r="J695">
        <f>_xlfn.XLOOKUP($A695,ALGLIB_SSA_XAUUSD!$AA$2:$AA$2401,ALGLIB_SSA_XAUUSD!$P$2:$P$2401,"",0)</f>
        <v/>
      </c>
      <c r="K695">
        <f>_xlfn.XLOOKUP($A695,ALGLIB_SSA_XAUUSD!$AA$2:$AA$2401,ALGLIB_SSA_XAUUSD!$Q$2:$Q$2401,"",0)</f>
        <v/>
      </c>
      <c r="L695">
        <f>_xlfn.XLOOKUP($A695,ALGLIB_SSA_XAUUSD!$AA$2:$AA$2401,ALGLIB_SSA_XAUUSD!$R$2:$R$2401,"",0)</f>
        <v/>
      </c>
      <c r="M695">
        <f>_xlfn.XLOOKUP($A695,ALGLIB_SSA_XAUUSD!$AA$2:$AA$2401,ALGLIB_SSA_XAUUSD!$S$2:$S$2401,"",0)</f>
        <v/>
      </c>
      <c r="N695">
        <f>_xlfn.XLOOKUP($A695,ALGLIB_SSA_XAUUSD!$AA$2:$AA$2401,ALGLIB_SSA_XAUUSD!$T$2:$T$2401,"",0)</f>
        <v/>
      </c>
      <c r="O695">
        <f>_xlfn.XLOOKUP($A695,ALGLIB_SSA_XAUUSD!$AA$2:$AA$2401,ALGLIB_SSA_XAUUSD!$U$2:$U$2401,"",0)</f>
        <v/>
      </c>
      <c r="P695">
        <f>_xlfn.XLOOKUP($A695,ALGLIB_SSA_XAUUSD!$AA$2:$AA$2401,ALGLIB_SSA_XAUUSD!$V$2:$V$2401,"",0)</f>
        <v/>
      </c>
      <c r="S695">
        <f>A695</f>
        <v/>
      </c>
      <c r="T695">
        <f>J695</f>
        <v/>
      </c>
      <c r="U695">
        <f>K695</f>
        <v/>
      </c>
      <c r="V695" s="14">
        <f>IF($A695="","",MOD(ROW()-2,12)+1)</f>
        <v/>
      </c>
      <c r="W695">
        <f>L695</f>
        <v/>
      </c>
      <c r="X695" s="14">
        <f>IF(F695="","",F695)</f>
        <v/>
      </c>
      <c r="Y695" s="14">
        <f>IF(G695="","",G695)</f>
        <v/>
      </c>
      <c r="Z695">
        <f>M695</f>
        <v/>
      </c>
      <c r="AA695">
        <f>N695</f>
        <v/>
      </c>
      <c r="AB695" s="14">
        <f>IF(H695="","",H695)</f>
        <v/>
      </c>
      <c r="AC695">
        <f>O695</f>
        <v/>
      </c>
      <c r="AD695" s="14">
        <f>IF(I695="","",I695)</f>
        <v/>
      </c>
      <c r="AE695">
        <f>P695</f>
        <v/>
      </c>
      <c r="AH695">
        <f>IF(S695&lt;&gt;"",S695,AH694+900)</f>
        <v/>
      </c>
      <c r="AI695">
        <f>IF(T695&lt;&gt;"",T695,AI694)</f>
        <v/>
      </c>
      <c r="AJ695">
        <f>IF(U695&lt;&gt;"",U695,AJ694)</f>
        <v/>
      </c>
      <c r="AK695">
        <f>IF(W695&lt;&gt;"",W695,"")</f>
        <v/>
      </c>
      <c r="AL695" s="14">
        <f>IF(X695&lt;&gt;"",X695,"")</f>
        <v/>
      </c>
      <c r="AM695" s="14">
        <f>IF(Y695&lt;&gt;"",Y695,"")</f>
        <v/>
      </c>
      <c r="AN695" s="14">
        <f>IF(OR(AL695="",AM695=""),"",AL695-AM695)</f>
        <v/>
      </c>
      <c r="AO695">
        <f>IF(AN695="","",IF(AN695&gt;0,"Bullish","Bearish"))</f>
        <v/>
      </c>
      <c r="AP695">
        <f>IF(AO695="",AP694,AO695)</f>
        <v/>
      </c>
      <c r="AQ695" s="14">
        <f>IF(AB695&lt;&gt;"",AB695,"")</f>
        <v/>
      </c>
      <c r="AR695" s="14">
        <f>IF(AD695&lt;&gt;"",AD695,"")</f>
        <v/>
      </c>
      <c r="AS695">
        <f>IF(AS694+1=13,1,AS694+1)</f>
        <v/>
      </c>
      <c r="AT695">
        <f>IFERROR(IF(SLOPE($AQ$674:$AQ$685,$AS$674:$AS$685)&gt;0,MIN(3,ABS(SLOPE($AQ$674:$AQ$685,$AS$674:$AS$685))),IF(SLOPE($AQ$674:$AQ$685,$AS$674:$AS$685)&lt;-0.5,-0.5,0)),0)</f>
        <v/>
      </c>
      <c r="AU695">
        <f>IFERROR(IF(SLOPE($AR$674:$AR$685,$AS$674:$AS$685)&lt;0,MAX(-3,-ABS(SLOPE($AR$674:$AR$685,$AS$674:$AS$685))),IF(SLOPE($AR$674:$AR$685,$AS$674:$AS$685)&gt;0.5,0.5,0)),0)</f>
        <v/>
      </c>
      <c r="AV695">
        <f>($AQ$686+(AT695*(AS695-1)))</f>
        <v/>
      </c>
      <c r="AW695">
        <f>($AR$686+(AU695*(AS695-1)))</f>
        <v/>
      </c>
      <c r="AX695">
        <f>IF(AT695&gt;0,AV695+AT695,AV695)</f>
        <v/>
      </c>
      <c r="AY695">
        <f>IF(AU695&lt;0,AW695+AU695,AW695)</f>
        <v/>
      </c>
      <c r="BA695" s="14">
        <f>IFERROR(AX695-AQ695,"")</f>
        <v/>
      </c>
      <c r="BB695" s="14">
        <f>IFERROR(AY695-AR695,"")</f>
        <v/>
      </c>
      <c r="BD695">
        <f>AH695</f>
        <v/>
      </c>
      <c r="BE695">
        <f>AI695</f>
        <v/>
      </c>
      <c r="BF695">
        <f>AJ695</f>
        <v/>
      </c>
      <c r="BG695" s="14">
        <f>L695</f>
        <v/>
      </c>
      <c r="BH695" s="14">
        <f>IF(X695="","",X695)</f>
        <v/>
      </c>
      <c r="BI695" s="14">
        <f>IF(Y695="","",Y695)</f>
        <v/>
      </c>
      <c r="BJ695">
        <f>Z695</f>
        <v/>
      </c>
      <c r="BK695">
        <f>AA695</f>
        <v/>
      </c>
      <c r="BL695">
        <f>IFERROR(AX695,"")</f>
        <v/>
      </c>
      <c r="BM695">
        <f>IFERROR(AY695,"")</f>
        <v/>
      </c>
    </row>
    <row r="696" ht="14.25" customHeight="1">
      <c r="A696">
        <f>ALGLIB_SSA_XAUUSD!AA696</f>
        <v/>
      </c>
      <c r="B696">
        <f>IF($A696="","",INDEX(ALGLIB_SSA_XAUUSD!$B$2:$B$2401,MATCH($A696,ALGLIB_SSA_XAUUSD!$A$2:$A$2401,1)))</f>
        <v/>
      </c>
      <c r="C696">
        <f>IF($A696="","",INDEX(ALGLIB_SSA_XAUUSD!$C$2:$C$2401,MATCH($A696,ALGLIB_SSA_XAUUSD!$A$2:$A$2401,1)))</f>
        <v/>
      </c>
      <c r="D696" s="14">
        <f>IF($A696="","",INT((ROW()-2)/12)+1)</f>
        <v/>
      </c>
      <c r="E696" s="14">
        <f>IF(AND(E698&lt;&gt;"",D698=D686+1),E686+(E698-E686)*10/12,"")</f>
        <v/>
      </c>
      <c r="F696" s="14">
        <f>IF(AND(F698&lt;&gt;"",D698=D686+1),F686+(F698-F686)*10/12,"")</f>
        <v/>
      </c>
      <c r="G696" s="14">
        <f>IF(AND(G698&lt;&gt;"",D698=D686+1),G686+(G698-G686)*10/12,"")</f>
        <v/>
      </c>
      <c r="H696" s="14">
        <f>IF(AND(H698&lt;&gt;"",D698=D686+1),H686+(H698-H686)*10/12,"")</f>
        <v/>
      </c>
      <c r="I696" s="14">
        <f>IF(AND(L698&lt;&gt;"",D698=D686+1),I686+(I698-I686)*10/12,"")</f>
        <v/>
      </c>
      <c r="J696">
        <f>_xlfn.XLOOKUP($A696,ALGLIB_SSA_XAUUSD!$AA$2:$AA$2401,ALGLIB_SSA_XAUUSD!$P$2:$P$2401,"",0)</f>
        <v/>
      </c>
      <c r="K696">
        <f>_xlfn.XLOOKUP($A696,ALGLIB_SSA_XAUUSD!$AA$2:$AA$2401,ALGLIB_SSA_XAUUSD!$Q$2:$Q$2401,"",0)</f>
        <v/>
      </c>
      <c r="L696">
        <f>_xlfn.XLOOKUP($A696,ALGLIB_SSA_XAUUSD!$AA$2:$AA$2401,ALGLIB_SSA_XAUUSD!$R$2:$R$2401,"",0)</f>
        <v/>
      </c>
      <c r="M696">
        <f>_xlfn.XLOOKUP($A696,ALGLIB_SSA_XAUUSD!$AA$2:$AA$2401,ALGLIB_SSA_XAUUSD!$S$2:$S$2401,"",0)</f>
        <v/>
      </c>
      <c r="N696">
        <f>_xlfn.XLOOKUP($A696,ALGLIB_SSA_XAUUSD!$AA$2:$AA$2401,ALGLIB_SSA_XAUUSD!$T$2:$T$2401,"",0)</f>
        <v/>
      </c>
      <c r="O696">
        <f>_xlfn.XLOOKUP($A696,ALGLIB_SSA_XAUUSD!$AA$2:$AA$2401,ALGLIB_SSA_XAUUSD!$U$2:$U$2401,"",0)</f>
        <v/>
      </c>
      <c r="P696">
        <f>_xlfn.XLOOKUP($A696,ALGLIB_SSA_XAUUSD!$AA$2:$AA$2401,ALGLIB_SSA_XAUUSD!$V$2:$V$2401,"",0)</f>
        <v/>
      </c>
      <c r="S696">
        <f>A696</f>
        <v/>
      </c>
      <c r="T696">
        <f>J696</f>
        <v/>
      </c>
      <c r="U696">
        <f>K696</f>
        <v/>
      </c>
      <c r="V696" s="14">
        <f>IF($A696="","",MOD(ROW()-2,12)+1)</f>
        <v/>
      </c>
      <c r="W696">
        <f>L696</f>
        <v/>
      </c>
      <c r="X696" s="14">
        <f>IF(F696="","",F696)</f>
        <v/>
      </c>
      <c r="Y696" s="14">
        <f>IF(G696="","",G696)</f>
        <v/>
      </c>
      <c r="Z696">
        <f>M696</f>
        <v/>
      </c>
      <c r="AA696">
        <f>N696</f>
        <v/>
      </c>
      <c r="AB696" s="14">
        <f>IF(H696="","",H696)</f>
        <v/>
      </c>
      <c r="AC696">
        <f>O696</f>
        <v/>
      </c>
      <c r="AD696" s="14">
        <f>IF(I696="","",I696)</f>
        <v/>
      </c>
      <c r="AE696">
        <f>P696</f>
        <v/>
      </c>
      <c r="AH696">
        <f>IF(S696&lt;&gt;"",S696,AH695+900)</f>
        <v/>
      </c>
      <c r="AI696">
        <f>IF(T696&lt;&gt;"",T696,AI695)</f>
        <v/>
      </c>
      <c r="AJ696">
        <f>IF(U696&lt;&gt;"",U696,AJ695)</f>
        <v/>
      </c>
      <c r="AK696">
        <f>IF(W696&lt;&gt;"",W696,"")</f>
        <v/>
      </c>
      <c r="AL696" s="14">
        <f>IF(X696&lt;&gt;"",X696,"")</f>
        <v/>
      </c>
      <c r="AM696" s="14">
        <f>IF(Y696&lt;&gt;"",Y696,"")</f>
        <v/>
      </c>
      <c r="AN696" s="14">
        <f>IF(OR(AL696="",AM696=""),"",AL696-AM696)</f>
        <v/>
      </c>
      <c r="AO696">
        <f>IF(AN696="","",IF(AN696&gt;0,"Bullish","Bearish"))</f>
        <v/>
      </c>
      <c r="AP696">
        <f>IF(AO696="",AP695,AO696)</f>
        <v/>
      </c>
      <c r="AQ696" s="14">
        <f>IF(AB696&lt;&gt;"",AB696,"")</f>
        <v/>
      </c>
      <c r="AR696" s="14">
        <f>IF(AD696&lt;&gt;"",AD696,"")</f>
        <v/>
      </c>
      <c r="AS696">
        <f>IF(AS695+1=13,1,AS695+1)</f>
        <v/>
      </c>
      <c r="AT696">
        <f>IFERROR(IF(SLOPE($AQ$674:$AQ$685,$AS$674:$AS$685)&gt;0,MIN(3,ABS(SLOPE($AQ$674:$AQ$685,$AS$674:$AS$685))),IF(SLOPE($AQ$674:$AQ$685,$AS$674:$AS$685)&lt;-0.5,-0.5,0)),0)</f>
        <v/>
      </c>
      <c r="AU696">
        <f>IFERROR(IF(SLOPE($AR$674:$AR$685,$AS$674:$AS$685)&lt;0,MAX(-3,-ABS(SLOPE($AR$674:$AR$685,$AS$674:$AS$685))),IF(SLOPE($AR$674:$AR$685,$AS$674:$AS$685)&gt;0.5,0.5,0)),0)</f>
        <v/>
      </c>
      <c r="AV696">
        <f>($AQ$686+(AT696*(AS696-1)))</f>
        <v/>
      </c>
      <c r="AW696">
        <f>($AR$686+(AU696*(AS696-1)))</f>
        <v/>
      </c>
      <c r="AX696">
        <f>IF(AT696&gt;0,AV696+AT696,AV696)</f>
        <v/>
      </c>
      <c r="AY696">
        <f>IF(AU696&lt;0,AW696+AU696,AW696)</f>
        <v/>
      </c>
      <c r="BA696" s="14">
        <f>IFERROR(AX696-AQ696,"")</f>
        <v/>
      </c>
      <c r="BB696" s="14">
        <f>IFERROR(AY696-AR696,"")</f>
        <v/>
      </c>
      <c r="BD696">
        <f>AH696</f>
        <v/>
      </c>
      <c r="BE696">
        <f>AI696</f>
        <v/>
      </c>
      <c r="BF696">
        <f>AJ696</f>
        <v/>
      </c>
      <c r="BG696" s="14">
        <f>L696</f>
        <v/>
      </c>
      <c r="BH696" s="14">
        <f>IF(X696="","",X696)</f>
        <v/>
      </c>
      <c r="BI696" s="14">
        <f>IF(Y696="","",Y696)</f>
        <v/>
      </c>
      <c r="BJ696">
        <f>Z696</f>
        <v/>
      </c>
      <c r="BK696">
        <f>AA696</f>
        <v/>
      </c>
      <c r="BL696">
        <f>IFERROR(AX696,"")</f>
        <v/>
      </c>
      <c r="BM696">
        <f>IFERROR(AY696,"")</f>
        <v/>
      </c>
    </row>
    <row r="697" ht="14.25" customHeight="1">
      <c r="A697">
        <f>ALGLIB_SSA_XAUUSD!AA697</f>
        <v/>
      </c>
      <c r="B697">
        <f>IF($A697="","",INDEX(ALGLIB_SSA_XAUUSD!$B$2:$B$2401,MATCH($A697,ALGLIB_SSA_XAUUSD!$A$2:$A$2401,1)))</f>
        <v/>
      </c>
      <c r="C697">
        <f>IF($A697="","",INDEX(ALGLIB_SSA_XAUUSD!$C$2:$C$2401,MATCH($A697,ALGLIB_SSA_XAUUSD!$A$2:$A$2401,1)))</f>
        <v/>
      </c>
      <c r="D697" s="14">
        <f>IF($A697="","",INT((ROW()-2)/12)+1)</f>
        <v/>
      </c>
      <c r="E697" s="14">
        <f>IF(AND(E698&lt;&gt;"",D698=D686+1),E686+(E698-E686)*11/12,"")</f>
        <v/>
      </c>
      <c r="F697" s="14">
        <f>IF(AND(F698&lt;&gt;"",D698=D686+1),F686+(F698-F686)*11/12,"")</f>
        <v/>
      </c>
      <c r="G697" s="14">
        <f>IF(AND(G698&lt;&gt;"",D698=D686+1),G686+(G698-G686)*11/12,"")</f>
        <v/>
      </c>
      <c r="H697" s="14">
        <f>IF(AND(H698&lt;&gt;"",D698=D686+1),H686+(H698-H686)*11/12,"")</f>
        <v/>
      </c>
      <c r="I697" s="14">
        <f>IF(AND(L698&lt;&gt;"",D698=D686+1),I686+(I698-I686)*11/12,"")</f>
        <v/>
      </c>
      <c r="J697">
        <f>_xlfn.XLOOKUP($A697,ALGLIB_SSA_XAUUSD!$AA$2:$AA$2401,ALGLIB_SSA_XAUUSD!$P$2:$P$2401,"",0)</f>
        <v/>
      </c>
      <c r="K697">
        <f>_xlfn.XLOOKUP($A697,ALGLIB_SSA_XAUUSD!$AA$2:$AA$2401,ALGLIB_SSA_XAUUSD!$Q$2:$Q$2401,"",0)</f>
        <v/>
      </c>
      <c r="L697">
        <f>_xlfn.XLOOKUP($A697,ALGLIB_SSA_XAUUSD!$AA$2:$AA$2401,ALGLIB_SSA_XAUUSD!$R$2:$R$2401,"",0)</f>
        <v/>
      </c>
      <c r="M697">
        <f>_xlfn.XLOOKUP($A697,ALGLIB_SSA_XAUUSD!$AA$2:$AA$2401,ALGLIB_SSA_XAUUSD!$S$2:$S$2401,"",0)</f>
        <v/>
      </c>
      <c r="N697">
        <f>_xlfn.XLOOKUP($A697,ALGLIB_SSA_XAUUSD!$AA$2:$AA$2401,ALGLIB_SSA_XAUUSD!$T$2:$T$2401,"",0)</f>
        <v/>
      </c>
      <c r="O697">
        <f>_xlfn.XLOOKUP($A697,ALGLIB_SSA_XAUUSD!$AA$2:$AA$2401,ALGLIB_SSA_XAUUSD!$U$2:$U$2401,"",0)</f>
        <v/>
      </c>
      <c r="P697">
        <f>_xlfn.XLOOKUP($A697,ALGLIB_SSA_XAUUSD!$AA$2:$AA$2401,ALGLIB_SSA_XAUUSD!$V$2:$V$2401,"",0)</f>
        <v/>
      </c>
      <c r="S697">
        <f>A697</f>
        <v/>
      </c>
      <c r="T697">
        <f>J697</f>
        <v/>
      </c>
      <c r="U697">
        <f>K697</f>
        <v/>
      </c>
      <c r="V697" s="14">
        <f>IF($A697="","",MOD(ROW()-2,12)+1)</f>
        <v/>
      </c>
      <c r="W697">
        <f>L697</f>
        <v/>
      </c>
      <c r="X697" s="14">
        <f>IF(F697="","",F697)</f>
        <v/>
      </c>
      <c r="Y697" s="14">
        <f>IF(G697="","",G697)</f>
        <v/>
      </c>
      <c r="Z697">
        <f>M697</f>
        <v/>
      </c>
      <c r="AA697">
        <f>N697</f>
        <v/>
      </c>
      <c r="AB697" s="14">
        <f>IF(H697="","",H697)</f>
        <v/>
      </c>
      <c r="AC697">
        <f>O697</f>
        <v/>
      </c>
      <c r="AD697" s="14">
        <f>IF(I697="","",I697)</f>
        <v/>
      </c>
      <c r="AE697">
        <f>P697</f>
        <v/>
      </c>
      <c r="AH697">
        <f>IF(S697&lt;&gt;"",S697,AH696+900)</f>
        <v/>
      </c>
      <c r="AI697">
        <f>IF(T697&lt;&gt;"",T697,AI696)</f>
        <v/>
      </c>
      <c r="AJ697">
        <f>IF(U697&lt;&gt;"",U697,AJ696)</f>
        <v/>
      </c>
      <c r="AK697">
        <f>IF(W697&lt;&gt;"",W697,"")</f>
        <v/>
      </c>
      <c r="AL697" s="14">
        <f>IF(X697&lt;&gt;"",X697,"")</f>
        <v/>
      </c>
      <c r="AM697" s="14">
        <f>IF(Y697&lt;&gt;"",Y697,"")</f>
        <v/>
      </c>
      <c r="AN697" s="14">
        <f>IF(OR(AL697="",AM697=""),"",AL697-AM697)</f>
        <v/>
      </c>
      <c r="AO697">
        <f>IF(AN697="","",IF(AN697&gt;0,"Bullish","Bearish"))</f>
        <v/>
      </c>
      <c r="AP697">
        <f>IF(AO697="",AP696,AO697)</f>
        <v/>
      </c>
      <c r="AQ697" s="14">
        <f>IF(AB697&lt;&gt;"",AB697,"")</f>
        <v/>
      </c>
      <c r="AR697" s="14">
        <f>IF(AD697&lt;&gt;"",AD697,"")</f>
        <v/>
      </c>
      <c r="AS697">
        <f>IF(AS696+1=13,1,AS696+1)</f>
        <v/>
      </c>
      <c r="AT697">
        <f>IFERROR(IF(SLOPE($AQ$674:$AQ$685,$AS$674:$AS$685)&gt;0,MIN(3,ABS(SLOPE($AQ$674:$AQ$685,$AS$674:$AS$685))),IF(SLOPE($AQ$674:$AQ$685,$AS$674:$AS$685)&lt;-0.5,-0.5,0)),0)</f>
        <v/>
      </c>
      <c r="AU697">
        <f>IFERROR(IF(SLOPE($AR$674:$AR$685,$AS$674:$AS$685)&lt;0,MAX(-3,-ABS(SLOPE($AR$674:$AR$685,$AS$674:$AS$685))),IF(SLOPE($AR$674:$AR$685,$AS$674:$AS$685)&gt;0.5,0.5,0)),0)</f>
        <v/>
      </c>
      <c r="AV697">
        <f>($AQ$686+(AT697*(AS697-1)))</f>
        <v/>
      </c>
      <c r="AW697">
        <f>($AR$686+(AU697*(AS697-1)))</f>
        <v/>
      </c>
      <c r="AX697">
        <f>IF(AT697&gt;0,AV697+AT697,AV697)</f>
        <v/>
      </c>
      <c r="AY697">
        <f>IF(AU697&lt;0,AW697+AU697,AW697)</f>
        <v/>
      </c>
      <c r="BA697" s="14">
        <f>IFERROR(AX697-AQ697,"")</f>
        <v/>
      </c>
      <c r="BB697" s="14">
        <f>IFERROR(AY697-AR697,"")</f>
        <v/>
      </c>
      <c r="BD697">
        <f>AH697</f>
        <v/>
      </c>
      <c r="BE697">
        <f>AI697</f>
        <v/>
      </c>
      <c r="BF697">
        <f>AJ697</f>
        <v/>
      </c>
      <c r="BG697" s="14">
        <f>L697</f>
        <v/>
      </c>
      <c r="BH697" s="14">
        <f>IF(X697="","",X697)</f>
        <v/>
      </c>
      <c r="BI697" s="14">
        <f>IF(Y697="","",Y697)</f>
        <v/>
      </c>
      <c r="BJ697">
        <f>Z697</f>
        <v/>
      </c>
      <c r="BK697">
        <f>AA697</f>
        <v/>
      </c>
      <c r="BL697">
        <f>IFERROR(AX697,"")</f>
        <v/>
      </c>
      <c r="BM697">
        <f>IFERROR(AY697,"")</f>
        <v/>
      </c>
    </row>
    <row r="698" ht="14.25" customHeight="1">
      <c r="A698">
        <f>ALGLIB_SSA_XAUUSD!AA698</f>
        <v/>
      </c>
      <c r="B698">
        <f>IF($A698="","",INDEX(ALGLIB_SSA_XAUUSD!$B$2:$B$2401,MATCH($A698,ALGLIB_SSA_XAUUSD!$A$2:$A$2401,1)))</f>
        <v/>
      </c>
      <c r="C698">
        <f>IF($A698="","",INDEX(ALGLIB_SSA_XAUUSD!$C$2:$C$2401,MATCH($A698,ALGLIB_SSA_XAUUSD!$A$2:$A$2401,1)))</f>
        <v/>
      </c>
      <c r="D698" s="14">
        <f>IF($A698="","",INT((ROW()-2)/12)+1)</f>
        <v/>
      </c>
      <c r="E698" s="14">
        <f>IF($A698="","",INDEX(ALGLIB_SSA_XAUUSD!$D$2:$D$2401,MATCH($A698,ALGLIB_SSA_XAUUSD!$A$2:$A$2401,1)))</f>
        <v/>
      </c>
      <c r="F698" s="14">
        <f>IF($A698="","",INDEX(ALGLIB_SSA_XAUUSD!$E$2:$E$2401,MATCH($A698,ALGLIB_SSA_XAUUSD!$A$2:$A$2401,1)))</f>
        <v/>
      </c>
      <c r="G698" s="14">
        <f>IF($A698="","",INDEX(ALGLIB_SSA_XAUUSD!$F$2:$F$2401,MATCH($A698,ALGLIB_SSA_XAUUSD!$A$2:$A$2401,1)))</f>
        <v/>
      </c>
      <c r="H698" s="14">
        <f>IF($A698="","",INDEX(ALGLIB_SSA_XAUUSD!$G$2:$G$2401,MATCH($A698,ALGLIB_SSA_XAUUSD!$A$2:$A$2401,1)))</f>
        <v/>
      </c>
      <c r="I698" s="14">
        <f>IF($A698="","",INDEX(ALGLIB_SSA_XAUUSD!$H$2:$H$2401,MATCH($A698,ALGLIB_SSA_XAUUSD!$A$2:$A$2401,1)))</f>
        <v/>
      </c>
      <c r="J698">
        <f>_xlfn.XLOOKUP($A698,ALGLIB_SSA_XAUUSD!$AA$2:$AA$2401,ALGLIB_SSA_XAUUSD!$P$2:$P$2401,"",0)</f>
        <v/>
      </c>
      <c r="K698">
        <f>_xlfn.XLOOKUP($A698,ALGLIB_SSA_XAUUSD!$AA$2:$AA$2401,ALGLIB_SSA_XAUUSD!$Q$2:$Q$2401,"",0)</f>
        <v/>
      </c>
      <c r="L698">
        <f>_xlfn.XLOOKUP($A698,ALGLIB_SSA_XAUUSD!$AA$2:$AA$2401,ALGLIB_SSA_XAUUSD!$R$2:$R$2401,"",0)</f>
        <v/>
      </c>
      <c r="M698">
        <f>_xlfn.XLOOKUP($A698,ALGLIB_SSA_XAUUSD!$AA$2:$AA$2401,ALGLIB_SSA_XAUUSD!$S$2:$S$2401,"",0)</f>
        <v/>
      </c>
      <c r="N698">
        <f>_xlfn.XLOOKUP($A698,ALGLIB_SSA_XAUUSD!$AA$2:$AA$2401,ALGLIB_SSA_XAUUSD!$T$2:$T$2401,"",0)</f>
        <v/>
      </c>
      <c r="O698">
        <f>_xlfn.XLOOKUP($A698,ALGLIB_SSA_XAUUSD!$AA$2:$AA$2401,ALGLIB_SSA_XAUUSD!$U$2:$U$2401,"",0)</f>
        <v/>
      </c>
      <c r="P698">
        <f>_xlfn.XLOOKUP($A698,ALGLIB_SSA_XAUUSD!$AA$2:$AA$2401,ALGLIB_SSA_XAUUSD!$V$2:$V$2401,"",0)</f>
        <v/>
      </c>
      <c r="S698">
        <f>A698</f>
        <v/>
      </c>
      <c r="T698">
        <f>J698</f>
        <v/>
      </c>
      <c r="U698">
        <f>K698</f>
        <v/>
      </c>
      <c r="V698" s="14">
        <f>IF($A698="","",MOD(ROW()-2,12)+1)</f>
        <v/>
      </c>
      <c r="W698">
        <f>L698</f>
        <v/>
      </c>
      <c r="X698" s="14">
        <f>IF(F698="","",F698)</f>
        <v/>
      </c>
      <c r="Y698" s="14">
        <f>IF(G698="","",G698)</f>
        <v/>
      </c>
      <c r="Z698">
        <f>M698</f>
        <v/>
      </c>
      <c r="AA698">
        <f>N698</f>
        <v/>
      </c>
      <c r="AB698" s="14">
        <f>IF(H698="","",H698)</f>
        <v/>
      </c>
      <c r="AC698">
        <f>O698</f>
        <v/>
      </c>
      <c r="AD698" s="14">
        <f>IF(I698="","",I698)</f>
        <v/>
      </c>
      <c r="AE698">
        <f>P698</f>
        <v/>
      </c>
      <c r="AH698">
        <f>IF(S698&lt;&gt;"",S698,AH697+900)</f>
        <v/>
      </c>
      <c r="AI698">
        <f>IF(T698&lt;&gt;"",T698,AI697)</f>
        <v/>
      </c>
      <c r="AJ698">
        <f>IF(U698&lt;&gt;"",U698,AJ697)</f>
        <v/>
      </c>
      <c r="AK698">
        <f>IF(W698&lt;&gt;"",W698,"")</f>
        <v/>
      </c>
      <c r="AL698" s="14">
        <f>IF(X698&lt;&gt;"",X698,"")</f>
        <v/>
      </c>
      <c r="AM698" s="14">
        <f>IF(Y698&lt;&gt;"",Y698,"")</f>
        <v/>
      </c>
      <c r="AN698" s="14">
        <f>IF(OR(AL698="",AM698=""),"",AL698-AM698)</f>
        <v/>
      </c>
      <c r="AO698">
        <f>IF(AN698="","",IF(AN698&gt;0,"Bullish","Bearish"))</f>
        <v/>
      </c>
      <c r="AP698">
        <f>IF(AO698="",AP697,AO698)</f>
        <v/>
      </c>
      <c r="AQ698" s="14">
        <f>IF(AB698&lt;&gt;"",AB698,"")</f>
        <v/>
      </c>
      <c r="AR698" s="14">
        <f>IF(AD698&lt;&gt;"",AD698,"")</f>
        <v/>
      </c>
      <c r="AS698">
        <f>IF(AS697+1=13,1,AS697+1)</f>
        <v/>
      </c>
      <c r="AT698">
        <f>IFERROR(IF(SLOPE($AQ$686:$AQ$697,$AS$686:$AS$697)&gt;0,MIN(3,ABS(SLOPE($AQ$686:$AQ$697,$AS$686:$AS$697))),IF(SLOPE($AQ$686:$AQ$697,$AS$686:$AS$697)&lt;-0.5,-0.5,0)),0)</f>
        <v/>
      </c>
      <c r="AU698">
        <f>IFERROR(IF(SLOPE($AR$686:$AR$697,$AS$686:$AS$697)&lt;0,MAX(-3,-ABS(SLOPE($AR$686:$AR$697,$AS$686:$AS$697))),IF(SLOPE($AR$686:$AR$697,$AS$686:$AS$697)&gt;0.5,0.5,0)),0)</f>
        <v/>
      </c>
      <c r="AV698">
        <f>($AQ$698+(AT698*(AS698-1)))</f>
        <v/>
      </c>
      <c r="AW698">
        <f>($AR$698+(AU698*(AS698-1)))</f>
        <v/>
      </c>
      <c r="AX698">
        <f>IF(AT698&gt;0,AV698+AT698,AV698)</f>
        <v/>
      </c>
      <c r="AY698">
        <f>IF(AU698&lt;0,AW698+AU698,AW698)</f>
        <v/>
      </c>
      <c r="BA698" s="14">
        <f>IFERROR(AX698-AQ698,"")</f>
        <v/>
      </c>
      <c r="BB698" s="14">
        <f>IFERROR(AY698-AR698,"")</f>
        <v/>
      </c>
      <c r="BD698">
        <f>AH698</f>
        <v/>
      </c>
      <c r="BE698">
        <f>AI698</f>
        <v/>
      </c>
      <c r="BF698">
        <f>AJ698</f>
        <v/>
      </c>
      <c r="BG698" s="14">
        <f>L698</f>
        <v/>
      </c>
      <c r="BH698" s="14">
        <f>IF(X698="","",X698)</f>
        <v/>
      </c>
      <c r="BI698" s="14">
        <f>IF(Y698="","",Y698)</f>
        <v/>
      </c>
      <c r="BJ698">
        <f>Z698</f>
        <v/>
      </c>
      <c r="BK698">
        <f>AA698</f>
        <v/>
      </c>
      <c r="BL698">
        <f>IFERROR(AX698,"")</f>
        <v/>
      </c>
      <c r="BM698">
        <f>IFERROR(AY698,"")</f>
        <v/>
      </c>
    </row>
    <row r="699" ht="14.25" customHeight="1">
      <c r="A699">
        <f>ALGLIB_SSA_XAUUSD!AA699</f>
        <v/>
      </c>
      <c r="B699">
        <f>IF($A699="","",INDEX(ALGLIB_SSA_XAUUSD!$B$2:$B$2401,MATCH($A699,ALGLIB_SSA_XAUUSD!$A$2:$A$2401,1)))</f>
        <v/>
      </c>
      <c r="C699">
        <f>IF($A699="","",INDEX(ALGLIB_SSA_XAUUSD!$C$2:$C$2401,MATCH($A699,ALGLIB_SSA_XAUUSD!$A$2:$A$2401,1)))</f>
        <v/>
      </c>
      <c r="D699" s="14">
        <f>IF($A699="","",INT((ROW()-2)/12)+1)</f>
        <v/>
      </c>
      <c r="E699" s="14">
        <f>IF(AND(E710&lt;&gt;"",D710=D698+1),E698+(E710-E698)*1/12,"")</f>
        <v/>
      </c>
      <c r="F699" s="14">
        <f>IF(AND(F710&lt;&gt;"",D710=D698+1),F698+(F710-F698)*1/12,"")</f>
        <v/>
      </c>
      <c r="G699" s="14">
        <f>IF(AND(G710&lt;&gt;"",D710=D698+1),G698+(G710-G698)*1/12,"")</f>
        <v/>
      </c>
      <c r="H699" s="14">
        <f>IF(AND(H710&lt;&gt;"",D710=D698+1),H698+(H710-H698)*1/12,"")</f>
        <v/>
      </c>
      <c r="I699" s="14">
        <f>IF(AND(L710&lt;&gt;"",D710=D698+1),I698+(I710-I698)*1/12,"")</f>
        <v/>
      </c>
      <c r="J699">
        <f>_xlfn.XLOOKUP($A699,ALGLIB_SSA_XAUUSD!$AA$2:$AA$2401,ALGLIB_SSA_XAUUSD!$P$2:$P$2401,"",0)</f>
        <v/>
      </c>
      <c r="K699">
        <f>_xlfn.XLOOKUP($A699,ALGLIB_SSA_XAUUSD!$AA$2:$AA$2401,ALGLIB_SSA_XAUUSD!$Q$2:$Q$2401,"",0)</f>
        <v/>
      </c>
      <c r="L699">
        <f>_xlfn.XLOOKUP($A699,ALGLIB_SSA_XAUUSD!$AA$2:$AA$2401,ALGLIB_SSA_XAUUSD!$R$2:$R$2401,"",0)</f>
        <v/>
      </c>
      <c r="M699">
        <f>_xlfn.XLOOKUP($A699,ALGLIB_SSA_XAUUSD!$AA$2:$AA$2401,ALGLIB_SSA_XAUUSD!$S$2:$S$2401,"",0)</f>
        <v/>
      </c>
      <c r="N699">
        <f>_xlfn.XLOOKUP($A699,ALGLIB_SSA_XAUUSD!$AA$2:$AA$2401,ALGLIB_SSA_XAUUSD!$T$2:$T$2401,"",0)</f>
        <v/>
      </c>
      <c r="O699">
        <f>_xlfn.XLOOKUP($A699,ALGLIB_SSA_XAUUSD!$AA$2:$AA$2401,ALGLIB_SSA_XAUUSD!$U$2:$U$2401,"",0)</f>
        <v/>
      </c>
      <c r="P699">
        <f>_xlfn.XLOOKUP($A699,ALGLIB_SSA_XAUUSD!$AA$2:$AA$2401,ALGLIB_SSA_XAUUSD!$V$2:$V$2401,"",0)</f>
        <v/>
      </c>
      <c r="S699">
        <f>A699</f>
        <v/>
      </c>
      <c r="T699">
        <f>J699</f>
        <v/>
      </c>
      <c r="U699">
        <f>K699</f>
        <v/>
      </c>
      <c r="V699" s="14">
        <f>IF($A699="","",MOD(ROW()-2,12)+1)</f>
        <v/>
      </c>
      <c r="W699">
        <f>L699</f>
        <v/>
      </c>
      <c r="X699" s="14">
        <f>IF(F699="","",F699)</f>
        <v/>
      </c>
      <c r="Y699" s="14">
        <f>IF(G699="","",G699)</f>
        <v/>
      </c>
      <c r="Z699">
        <f>M699</f>
        <v/>
      </c>
      <c r="AA699">
        <f>N699</f>
        <v/>
      </c>
      <c r="AB699" s="14">
        <f>IF(H699="","",H699)</f>
        <v/>
      </c>
      <c r="AC699">
        <f>O699</f>
        <v/>
      </c>
      <c r="AD699" s="14">
        <f>IF(I699="","",I699)</f>
        <v/>
      </c>
      <c r="AE699">
        <f>P699</f>
        <v/>
      </c>
      <c r="AH699">
        <f>IF(S699&lt;&gt;"",S699,AH698+900)</f>
        <v/>
      </c>
      <c r="AI699">
        <f>IF(T699&lt;&gt;"",T699,AI698)</f>
        <v/>
      </c>
      <c r="AJ699">
        <f>IF(U699&lt;&gt;"",U699,AJ698)</f>
        <v/>
      </c>
      <c r="AK699">
        <f>IF(W699&lt;&gt;"",W699,"")</f>
        <v/>
      </c>
      <c r="AL699" s="14">
        <f>IF(X699&lt;&gt;"",X699,"")</f>
        <v/>
      </c>
      <c r="AM699" s="14">
        <f>IF(Y699&lt;&gt;"",Y699,"")</f>
        <v/>
      </c>
      <c r="AN699" s="14">
        <f>IF(OR(AL699="",AM699=""),"",AL699-AM699)</f>
        <v/>
      </c>
      <c r="AO699">
        <f>IF(AN699="","",IF(AN699&gt;0,"Bullish","Bearish"))</f>
        <v/>
      </c>
      <c r="AP699">
        <f>IF(AO699="",AP698,AO699)</f>
        <v/>
      </c>
      <c r="AQ699" s="14">
        <f>IF(AB699&lt;&gt;"",AB699,"")</f>
        <v/>
      </c>
      <c r="AR699" s="14">
        <f>IF(AD699&lt;&gt;"",AD699,"")</f>
        <v/>
      </c>
      <c r="AS699">
        <f>IF(AS698+1=13,1,AS698+1)</f>
        <v/>
      </c>
      <c r="AT699">
        <f>IFERROR(IF(SLOPE($AQ$686:$AQ$697,$AS$686:$AS$697)&gt;0,MIN(3,ABS(SLOPE($AQ$686:$AQ$697,$AS$686:$AS$697))),IF(SLOPE($AQ$686:$AQ$697,$AS$686:$AS$697)&lt;-0.5,-0.5,0)),0)</f>
        <v/>
      </c>
      <c r="AU699">
        <f>IFERROR(IF(SLOPE($AR$686:$AR$697,$AS$686:$AS$697)&lt;0,MAX(-3,-ABS(SLOPE($AR$686:$AR$697,$AS$686:$AS$697))),IF(SLOPE($AR$686:$AR$697,$AS$686:$AS$697)&gt;0.5,0.5,0)),0)</f>
        <v/>
      </c>
      <c r="AV699">
        <f>($AQ$698+(AT699*(AS699-1)))</f>
        <v/>
      </c>
      <c r="AW699">
        <f>($AR$698+(AU699*(AS699-1)))</f>
        <v/>
      </c>
      <c r="AX699">
        <f>IF(AT699&gt;0,AV699+AT699,AV699)</f>
        <v/>
      </c>
      <c r="AY699">
        <f>IF(AU699&lt;0,AW699+AU699,AW699)</f>
        <v/>
      </c>
      <c r="BA699" s="14">
        <f>IFERROR(AX699-AQ699,"")</f>
        <v/>
      </c>
      <c r="BB699" s="14">
        <f>IFERROR(AY699-AR699,"")</f>
        <v/>
      </c>
      <c r="BD699">
        <f>AH699</f>
        <v/>
      </c>
      <c r="BE699">
        <f>AI699</f>
        <v/>
      </c>
      <c r="BF699">
        <f>AJ699</f>
        <v/>
      </c>
      <c r="BG699" s="14">
        <f>L699</f>
        <v/>
      </c>
      <c r="BH699" s="14">
        <f>IF(X699="","",X699)</f>
        <v/>
      </c>
      <c r="BI699" s="14">
        <f>IF(Y699="","",Y699)</f>
        <v/>
      </c>
      <c r="BJ699">
        <f>Z699</f>
        <v/>
      </c>
      <c r="BK699">
        <f>AA699</f>
        <v/>
      </c>
      <c r="BL699">
        <f>IFERROR(AX699,"")</f>
        <v/>
      </c>
      <c r="BM699">
        <f>IFERROR(AY699,"")</f>
        <v/>
      </c>
    </row>
    <row r="700" ht="14.25" customHeight="1">
      <c r="A700">
        <f>ALGLIB_SSA_XAUUSD!AA700</f>
        <v/>
      </c>
      <c r="B700">
        <f>IF($A700="","",INDEX(ALGLIB_SSA_XAUUSD!$B$2:$B$2401,MATCH($A700,ALGLIB_SSA_XAUUSD!$A$2:$A$2401,1)))</f>
        <v/>
      </c>
      <c r="C700">
        <f>IF($A700="","",INDEX(ALGLIB_SSA_XAUUSD!$C$2:$C$2401,MATCH($A700,ALGLIB_SSA_XAUUSD!$A$2:$A$2401,1)))</f>
        <v/>
      </c>
      <c r="D700" s="14">
        <f>IF($A700="","",INT((ROW()-2)/12)+1)</f>
        <v/>
      </c>
      <c r="E700" s="14">
        <f>IF(AND(E710&lt;&gt;"",D710=D698+1),E698+(E710-E698)*2/12,"")</f>
        <v/>
      </c>
      <c r="F700" s="14">
        <f>IF(AND(F710&lt;&gt;"",D710=D698+1),F698+(F710-F698)*2/12,"")</f>
        <v/>
      </c>
      <c r="G700" s="14">
        <f>IF(AND(G710&lt;&gt;"",D710=D698+1),G698+(G710-G698)*2/12,"")</f>
        <v/>
      </c>
      <c r="H700" s="14">
        <f>IF(AND(H710&lt;&gt;"",D710=D698+1),H698+(H710-H698)*2/12,"")</f>
        <v/>
      </c>
      <c r="I700" s="14">
        <f>IF(AND(L710&lt;&gt;"",D710=D698+1),I698+(I710-I698)*2/12,"")</f>
        <v/>
      </c>
      <c r="J700">
        <f>_xlfn.XLOOKUP($A700,ALGLIB_SSA_XAUUSD!$AA$2:$AA$2401,ALGLIB_SSA_XAUUSD!$P$2:$P$2401,"",0)</f>
        <v/>
      </c>
      <c r="K700">
        <f>_xlfn.XLOOKUP($A700,ALGLIB_SSA_XAUUSD!$AA$2:$AA$2401,ALGLIB_SSA_XAUUSD!$Q$2:$Q$2401,"",0)</f>
        <v/>
      </c>
      <c r="L700">
        <f>_xlfn.XLOOKUP($A700,ALGLIB_SSA_XAUUSD!$AA$2:$AA$2401,ALGLIB_SSA_XAUUSD!$R$2:$R$2401,"",0)</f>
        <v/>
      </c>
      <c r="M700">
        <f>_xlfn.XLOOKUP($A700,ALGLIB_SSA_XAUUSD!$AA$2:$AA$2401,ALGLIB_SSA_XAUUSD!$S$2:$S$2401,"",0)</f>
        <v/>
      </c>
      <c r="N700">
        <f>_xlfn.XLOOKUP($A700,ALGLIB_SSA_XAUUSD!$AA$2:$AA$2401,ALGLIB_SSA_XAUUSD!$T$2:$T$2401,"",0)</f>
        <v/>
      </c>
      <c r="O700">
        <f>_xlfn.XLOOKUP($A700,ALGLIB_SSA_XAUUSD!$AA$2:$AA$2401,ALGLIB_SSA_XAUUSD!$U$2:$U$2401,"",0)</f>
        <v/>
      </c>
      <c r="P700">
        <f>_xlfn.XLOOKUP($A700,ALGLIB_SSA_XAUUSD!$AA$2:$AA$2401,ALGLIB_SSA_XAUUSD!$V$2:$V$2401,"",0)</f>
        <v/>
      </c>
      <c r="S700">
        <f>A700</f>
        <v/>
      </c>
      <c r="T700">
        <f>J700</f>
        <v/>
      </c>
      <c r="U700">
        <f>K700</f>
        <v/>
      </c>
      <c r="V700" s="14">
        <f>IF($A700="","",MOD(ROW()-2,12)+1)</f>
        <v/>
      </c>
      <c r="W700">
        <f>L700</f>
        <v/>
      </c>
      <c r="X700" s="14">
        <f>IF(F700="","",F700)</f>
        <v/>
      </c>
      <c r="Y700" s="14">
        <f>IF(G700="","",G700)</f>
        <v/>
      </c>
      <c r="Z700">
        <f>M700</f>
        <v/>
      </c>
      <c r="AA700">
        <f>N700</f>
        <v/>
      </c>
      <c r="AB700" s="14">
        <f>IF(H700="","",H700)</f>
        <v/>
      </c>
      <c r="AC700">
        <f>O700</f>
        <v/>
      </c>
      <c r="AD700" s="14">
        <f>IF(I700="","",I700)</f>
        <v/>
      </c>
      <c r="AE700">
        <f>P700</f>
        <v/>
      </c>
      <c r="AH700">
        <f>IF(S700&lt;&gt;"",S700,AH699+900)</f>
        <v/>
      </c>
      <c r="AI700">
        <f>IF(T700&lt;&gt;"",T700,AI699)</f>
        <v/>
      </c>
      <c r="AJ700">
        <f>IF(U700&lt;&gt;"",U700,AJ699)</f>
        <v/>
      </c>
      <c r="AK700">
        <f>IF(W700&lt;&gt;"",W700,"")</f>
        <v/>
      </c>
      <c r="AL700" s="14">
        <f>IF(X700&lt;&gt;"",X700,"")</f>
        <v/>
      </c>
      <c r="AM700" s="14">
        <f>IF(Y700&lt;&gt;"",Y700,"")</f>
        <v/>
      </c>
      <c r="AN700" s="14">
        <f>IF(OR(AL700="",AM700=""),"",AL700-AM700)</f>
        <v/>
      </c>
      <c r="AO700">
        <f>IF(AN700="","",IF(AN700&gt;0,"Bullish","Bearish"))</f>
        <v/>
      </c>
      <c r="AP700">
        <f>IF(AO700="",AP699,AO700)</f>
        <v/>
      </c>
      <c r="AQ700" s="14">
        <f>IF(AB700&lt;&gt;"",AB700,"")</f>
        <v/>
      </c>
      <c r="AR700" s="14">
        <f>IF(AD700&lt;&gt;"",AD700,"")</f>
        <v/>
      </c>
      <c r="AS700">
        <f>IF(AS699+1=13,1,AS699+1)</f>
        <v/>
      </c>
      <c r="AT700">
        <f>IFERROR(IF(SLOPE($AQ$686:$AQ$697,$AS$686:$AS$697)&gt;0,MIN(3,ABS(SLOPE($AQ$686:$AQ$697,$AS$686:$AS$697))),IF(SLOPE($AQ$686:$AQ$697,$AS$686:$AS$697)&lt;-0.5,-0.5,0)),0)</f>
        <v/>
      </c>
      <c r="AU700">
        <f>IFERROR(IF(SLOPE($AR$686:$AR$697,$AS$686:$AS$697)&lt;0,MAX(-3,-ABS(SLOPE($AR$686:$AR$697,$AS$686:$AS$697))),IF(SLOPE($AR$686:$AR$697,$AS$686:$AS$697)&gt;0.5,0.5,0)),0)</f>
        <v/>
      </c>
      <c r="AV700">
        <f>($AQ$698+(AT700*(AS700-1)))</f>
        <v/>
      </c>
      <c r="AW700">
        <f>($AR$698+(AU700*(AS700-1)))</f>
        <v/>
      </c>
      <c r="AX700">
        <f>IF(AT700&gt;0,AV700+AT700,AV700)</f>
        <v/>
      </c>
      <c r="AY700">
        <f>IF(AU700&lt;0,AW700+AU700,AW700)</f>
        <v/>
      </c>
      <c r="BA700" s="14">
        <f>IFERROR(AX700-AQ700,"")</f>
        <v/>
      </c>
      <c r="BB700" s="14">
        <f>IFERROR(AY700-AR700,"")</f>
        <v/>
      </c>
      <c r="BD700">
        <f>AH700</f>
        <v/>
      </c>
      <c r="BE700">
        <f>AI700</f>
        <v/>
      </c>
      <c r="BF700">
        <f>AJ700</f>
        <v/>
      </c>
      <c r="BG700" s="14">
        <f>L700</f>
        <v/>
      </c>
      <c r="BH700" s="14">
        <f>IF(X700="","",X700)</f>
        <v/>
      </c>
      <c r="BI700" s="14">
        <f>IF(Y700="","",Y700)</f>
        <v/>
      </c>
      <c r="BJ700">
        <f>Z700</f>
        <v/>
      </c>
      <c r="BK700">
        <f>AA700</f>
        <v/>
      </c>
      <c r="BL700">
        <f>IFERROR(AX700,"")</f>
        <v/>
      </c>
      <c r="BM700">
        <f>IFERROR(AY700,"")</f>
        <v/>
      </c>
    </row>
    <row r="701" ht="14.25" customHeight="1">
      <c r="A701">
        <f>ALGLIB_SSA_XAUUSD!AA701</f>
        <v/>
      </c>
      <c r="B701">
        <f>IF($A701="","",INDEX(ALGLIB_SSA_XAUUSD!$B$2:$B$2401,MATCH($A701,ALGLIB_SSA_XAUUSD!$A$2:$A$2401,1)))</f>
        <v/>
      </c>
      <c r="C701">
        <f>IF($A701="","",INDEX(ALGLIB_SSA_XAUUSD!$C$2:$C$2401,MATCH($A701,ALGLIB_SSA_XAUUSD!$A$2:$A$2401,1)))</f>
        <v/>
      </c>
      <c r="D701" s="14">
        <f>IF($A701="","",INT((ROW()-2)/12)+1)</f>
        <v/>
      </c>
      <c r="E701" s="14">
        <f>IF(AND(E710&lt;&gt;"",D710=D698+1),E698+(E710-E698)*3/12,"")</f>
        <v/>
      </c>
      <c r="F701" s="14">
        <f>IF(AND(F710&lt;&gt;"",D710=D698+1),F698+(F710-F698)*3/12,"")</f>
        <v/>
      </c>
      <c r="G701" s="14">
        <f>IF(AND(G710&lt;&gt;"",D710=D698+1),G698+(G710-G698)*3/12,"")</f>
        <v/>
      </c>
      <c r="H701" s="14">
        <f>IF(AND(H710&lt;&gt;"",D710=D698+1),H698+(H710-H698)*3/12,"")</f>
        <v/>
      </c>
      <c r="I701" s="14">
        <f>IF(AND(L710&lt;&gt;"",D710=D698+1),I698+(I710-I698)*3/12,"")</f>
        <v/>
      </c>
      <c r="J701">
        <f>_xlfn.XLOOKUP($A701,ALGLIB_SSA_XAUUSD!$AA$2:$AA$2401,ALGLIB_SSA_XAUUSD!$P$2:$P$2401,"",0)</f>
        <v/>
      </c>
      <c r="K701">
        <f>_xlfn.XLOOKUP($A701,ALGLIB_SSA_XAUUSD!$AA$2:$AA$2401,ALGLIB_SSA_XAUUSD!$Q$2:$Q$2401,"",0)</f>
        <v/>
      </c>
      <c r="L701">
        <f>_xlfn.XLOOKUP($A701,ALGLIB_SSA_XAUUSD!$AA$2:$AA$2401,ALGLIB_SSA_XAUUSD!$R$2:$R$2401,"",0)</f>
        <v/>
      </c>
      <c r="M701">
        <f>_xlfn.XLOOKUP($A701,ALGLIB_SSA_XAUUSD!$AA$2:$AA$2401,ALGLIB_SSA_XAUUSD!$S$2:$S$2401,"",0)</f>
        <v/>
      </c>
      <c r="N701">
        <f>_xlfn.XLOOKUP($A701,ALGLIB_SSA_XAUUSD!$AA$2:$AA$2401,ALGLIB_SSA_XAUUSD!$T$2:$T$2401,"",0)</f>
        <v/>
      </c>
      <c r="O701">
        <f>_xlfn.XLOOKUP($A701,ALGLIB_SSA_XAUUSD!$AA$2:$AA$2401,ALGLIB_SSA_XAUUSD!$U$2:$U$2401,"",0)</f>
        <v/>
      </c>
      <c r="P701">
        <f>_xlfn.XLOOKUP($A701,ALGLIB_SSA_XAUUSD!$AA$2:$AA$2401,ALGLIB_SSA_XAUUSD!$V$2:$V$2401,"",0)</f>
        <v/>
      </c>
      <c r="S701">
        <f>A701</f>
        <v/>
      </c>
      <c r="T701">
        <f>J701</f>
        <v/>
      </c>
      <c r="U701">
        <f>K701</f>
        <v/>
      </c>
      <c r="V701" s="14">
        <f>IF($A701="","",MOD(ROW()-2,12)+1)</f>
        <v/>
      </c>
      <c r="W701">
        <f>L701</f>
        <v/>
      </c>
      <c r="X701" s="14">
        <f>IF(F701="","",F701)</f>
        <v/>
      </c>
      <c r="Y701" s="14">
        <f>IF(G701="","",G701)</f>
        <v/>
      </c>
      <c r="Z701">
        <f>M701</f>
        <v/>
      </c>
      <c r="AA701">
        <f>N701</f>
        <v/>
      </c>
      <c r="AB701" s="14">
        <f>IF(H701="","",H701)</f>
        <v/>
      </c>
      <c r="AC701">
        <f>O701</f>
        <v/>
      </c>
      <c r="AD701" s="14">
        <f>IF(I701="","",I701)</f>
        <v/>
      </c>
      <c r="AE701">
        <f>P701</f>
        <v/>
      </c>
      <c r="AH701">
        <f>IF(S701&lt;&gt;"",S701,AH700+900)</f>
        <v/>
      </c>
      <c r="AI701">
        <f>IF(T701&lt;&gt;"",T701,AI700)</f>
        <v/>
      </c>
      <c r="AJ701">
        <f>IF(U701&lt;&gt;"",U701,AJ700)</f>
        <v/>
      </c>
      <c r="AK701">
        <f>IF(W701&lt;&gt;"",W701,"")</f>
        <v/>
      </c>
      <c r="AL701" s="14">
        <f>IF(X701&lt;&gt;"",X701,"")</f>
        <v/>
      </c>
      <c r="AM701" s="14">
        <f>IF(Y701&lt;&gt;"",Y701,"")</f>
        <v/>
      </c>
      <c r="AN701" s="14">
        <f>IF(OR(AL701="",AM701=""),"",AL701-AM701)</f>
        <v/>
      </c>
      <c r="AO701">
        <f>IF(AN701="","",IF(AN701&gt;0,"Bullish","Bearish"))</f>
        <v/>
      </c>
      <c r="AP701">
        <f>IF(AO701="",AP700,AO701)</f>
        <v/>
      </c>
      <c r="AQ701" s="14">
        <f>IF(AB701&lt;&gt;"",AB701,"")</f>
        <v/>
      </c>
      <c r="AR701" s="14">
        <f>IF(AD701&lt;&gt;"",AD701,"")</f>
        <v/>
      </c>
      <c r="AS701">
        <f>IF(AS700+1=13,1,AS700+1)</f>
        <v/>
      </c>
      <c r="AT701">
        <f>IFERROR(IF(SLOPE($AQ$686:$AQ$697,$AS$686:$AS$697)&gt;0,MIN(3,ABS(SLOPE($AQ$686:$AQ$697,$AS$686:$AS$697))),IF(SLOPE($AQ$686:$AQ$697,$AS$686:$AS$697)&lt;-0.5,-0.5,0)),0)</f>
        <v/>
      </c>
      <c r="AU701">
        <f>IFERROR(IF(SLOPE($AR$686:$AR$697,$AS$686:$AS$697)&lt;0,MAX(-3,-ABS(SLOPE($AR$686:$AR$697,$AS$686:$AS$697))),IF(SLOPE($AR$686:$AR$697,$AS$686:$AS$697)&gt;0.5,0.5,0)),0)</f>
        <v/>
      </c>
      <c r="AV701">
        <f>($AQ$698+(AT701*(AS701-1)))</f>
        <v/>
      </c>
      <c r="AW701">
        <f>($AR$698+(AU701*(AS701-1)))</f>
        <v/>
      </c>
      <c r="AX701">
        <f>IF(AT701&gt;0,AV701+AT701,AV701)</f>
        <v/>
      </c>
      <c r="AY701">
        <f>IF(AU701&lt;0,AW701+AU701,AW701)</f>
        <v/>
      </c>
      <c r="BA701" s="14">
        <f>IFERROR(AX701-AQ701,"")</f>
        <v/>
      </c>
      <c r="BB701" s="14">
        <f>IFERROR(AY701-AR701,"")</f>
        <v/>
      </c>
      <c r="BD701">
        <f>AH701</f>
        <v/>
      </c>
      <c r="BE701">
        <f>AI701</f>
        <v/>
      </c>
      <c r="BF701">
        <f>AJ701</f>
        <v/>
      </c>
      <c r="BG701" s="14">
        <f>L701</f>
        <v/>
      </c>
      <c r="BH701" s="14">
        <f>IF(X701="","",X701)</f>
        <v/>
      </c>
      <c r="BI701" s="14">
        <f>IF(Y701="","",Y701)</f>
        <v/>
      </c>
      <c r="BJ701">
        <f>Z701</f>
        <v/>
      </c>
      <c r="BK701">
        <f>AA701</f>
        <v/>
      </c>
      <c r="BL701">
        <f>IFERROR(AX701,"")</f>
        <v/>
      </c>
      <c r="BM701">
        <f>IFERROR(AY701,"")</f>
        <v/>
      </c>
    </row>
    <row r="702" ht="14.25" customHeight="1">
      <c r="A702">
        <f>ALGLIB_SSA_XAUUSD!AA702</f>
        <v/>
      </c>
      <c r="B702">
        <f>IF($A702="","",INDEX(ALGLIB_SSA_XAUUSD!$B$2:$B$2401,MATCH($A702,ALGLIB_SSA_XAUUSD!$A$2:$A$2401,1)))</f>
        <v/>
      </c>
      <c r="C702">
        <f>IF($A702="","",INDEX(ALGLIB_SSA_XAUUSD!$C$2:$C$2401,MATCH($A702,ALGLIB_SSA_XAUUSD!$A$2:$A$2401,1)))</f>
        <v/>
      </c>
      <c r="D702" s="14">
        <f>IF($A702="","",INT((ROW()-2)/12)+1)</f>
        <v/>
      </c>
      <c r="E702" s="14">
        <f>IF(AND(E710&lt;&gt;"",D710=D698+1),E698+(E710-E698)*4/12,"")</f>
        <v/>
      </c>
      <c r="F702" s="14">
        <f>IF(AND(F710&lt;&gt;"",D710=D698+1),F698+(F710-F698)*4/12,"")</f>
        <v/>
      </c>
      <c r="G702" s="14">
        <f>IF(AND(G710&lt;&gt;"",D710=D698+1),G698+(G710-G698)*4/12,"")</f>
        <v/>
      </c>
      <c r="H702" s="14">
        <f>IF(AND(H710&lt;&gt;"",D710=D698+1),H698+(H710-H698)*4/12,"")</f>
        <v/>
      </c>
      <c r="I702" s="14">
        <f>IF(AND(L710&lt;&gt;"",D710=D698+1),I698+(I710-I698)*4/12,"")</f>
        <v/>
      </c>
      <c r="J702">
        <f>_xlfn.XLOOKUP($A702,ALGLIB_SSA_XAUUSD!$AA$2:$AA$2401,ALGLIB_SSA_XAUUSD!$P$2:$P$2401,"",0)</f>
        <v/>
      </c>
      <c r="K702">
        <f>_xlfn.XLOOKUP($A702,ALGLIB_SSA_XAUUSD!$AA$2:$AA$2401,ALGLIB_SSA_XAUUSD!$Q$2:$Q$2401,"",0)</f>
        <v/>
      </c>
      <c r="L702">
        <f>_xlfn.XLOOKUP($A702,ALGLIB_SSA_XAUUSD!$AA$2:$AA$2401,ALGLIB_SSA_XAUUSD!$R$2:$R$2401,"",0)</f>
        <v/>
      </c>
      <c r="M702">
        <f>_xlfn.XLOOKUP($A702,ALGLIB_SSA_XAUUSD!$AA$2:$AA$2401,ALGLIB_SSA_XAUUSD!$S$2:$S$2401,"",0)</f>
        <v/>
      </c>
      <c r="N702">
        <f>_xlfn.XLOOKUP($A702,ALGLIB_SSA_XAUUSD!$AA$2:$AA$2401,ALGLIB_SSA_XAUUSD!$T$2:$T$2401,"",0)</f>
        <v/>
      </c>
      <c r="O702">
        <f>_xlfn.XLOOKUP($A702,ALGLIB_SSA_XAUUSD!$AA$2:$AA$2401,ALGLIB_SSA_XAUUSD!$U$2:$U$2401,"",0)</f>
        <v/>
      </c>
      <c r="P702">
        <f>_xlfn.XLOOKUP($A702,ALGLIB_SSA_XAUUSD!$AA$2:$AA$2401,ALGLIB_SSA_XAUUSD!$V$2:$V$2401,"",0)</f>
        <v/>
      </c>
      <c r="S702">
        <f>A702</f>
        <v/>
      </c>
      <c r="T702">
        <f>J702</f>
        <v/>
      </c>
      <c r="U702">
        <f>K702</f>
        <v/>
      </c>
      <c r="V702" s="14">
        <f>IF($A702="","",MOD(ROW()-2,12)+1)</f>
        <v/>
      </c>
      <c r="W702">
        <f>L702</f>
        <v/>
      </c>
      <c r="X702" s="14">
        <f>IF(F702="","",F702)</f>
        <v/>
      </c>
      <c r="Y702" s="14">
        <f>IF(G702="","",G702)</f>
        <v/>
      </c>
      <c r="Z702">
        <f>M702</f>
        <v/>
      </c>
      <c r="AA702">
        <f>N702</f>
        <v/>
      </c>
      <c r="AB702" s="14">
        <f>IF(H702="","",H702)</f>
        <v/>
      </c>
      <c r="AC702">
        <f>O702</f>
        <v/>
      </c>
      <c r="AD702" s="14">
        <f>IF(I702="","",I702)</f>
        <v/>
      </c>
      <c r="AE702">
        <f>P702</f>
        <v/>
      </c>
      <c r="AH702">
        <f>IF(S702&lt;&gt;"",S702,AH701+900)</f>
        <v/>
      </c>
      <c r="AI702">
        <f>IF(T702&lt;&gt;"",T702,AI701)</f>
        <v/>
      </c>
      <c r="AJ702">
        <f>IF(U702&lt;&gt;"",U702,AJ701)</f>
        <v/>
      </c>
      <c r="AK702">
        <f>IF(W702&lt;&gt;"",W702,"")</f>
        <v/>
      </c>
      <c r="AL702" s="14">
        <f>IF(X702&lt;&gt;"",X702,"")</f>
        <v/>
      </c>
      <c r="AM702" s="14">
        <f>IF(Y702&lt;&gt;"",Y702,"")</f>
        <v/>
      </c>
      <c r="AN702" s="14">
        <f>IF(OR(AL702="",AM702=""),"",AL702-AM702)</f>
        <v/>
      </c>
      <c r="AO702">
        <f>IF(AN702="","",IF(AN702&gt;0,"Bullish","Bearish"))</f>
        <v/>
      </c>
      <c r="AP702">
        <f>IF(AO702="",AP701,AO702)</f>
        <v/>
      </c>
      <c r="AQ702" s="14">
        <f>IF(AB702&lt;&gt;"",AB702,"")</f>
        <v/>
      </c>
      <c r="AR702" s="14">
        <f>IF(AD702&lt;&gt;"",AD702,"")</f>
        <v/>
      </c>
      <c r="AS702">
        <f>IF(AS701+1=13,1,AS701+1)</f>
        <v/>
      </c>
      <c r="AT702">
        <f>IFERROR(IF(SLOPE($AQ$686:$AQ$697,$AS$686:$AS$697)&gt;0,MIN(3,ABS(SLOPE($AQ$686:$AQ$697,$AS$686:$AS$697))),IF(SLOPE($AQ$686:$AQ$697,$AS$686:$AS$697)&lt;-0.5,-0.5,0)),0)</f>
        <v/>
      </c>
      <c r="AU702">
        <f>IFERROR(IF(SLOPE($AR$686:$AR$697,$AS$686:$AS$697)&lt;0,MAX(-3,-ABS(SLOPE($AR$686:$AR$697,$AS$686:$AS$697))),IF(SLOPE($AR$686:$AR$697,$AS$686:$AS$697)&gt;0.5,0.5,0)),0)</f>
        <v/>
      </c>
      <c r="AV702">
        <f>($AQ$698+(AT702*(AS702-1)))</f>
        <v/>
      </c>
      <c r="AW702">
        <f>($AR$698+(AU702*(AS702-1)))</f>
        <v/>
      </c>
      <c r="AX702">
        <f>IF(AT702&gt;0,AV702+AT702,AV702)</f>
        <v/>
      </c>
      <c r="AY702">
        <f>IF(AU702&lt;0,AW702+AU702,AW702)</f>
        <v/>
      </c>
      <c r="BA702" s="14">
        <f>IFERROR(AX702-AQ702,"")</f>
        <v/>
      </c>
      <c r="BB702" s="14">
        <f>IFERROR(AY702-AR702,"")</f>
        <v/>
      </c>
      <c r="BD702">
        <f>AH702</f>
        <v/>
      </c>
      <c r="BE702">
        <f>AI702</f>
        <v/>
      </c>
      <c r="BF702">
        <f>AJ702</f>
        <v/>
      </c>
      <c r="BG702" s="14">
        <f>L702</f>
        <v/>
      </c>
      <c r="BH702" s="14">
        <f>IF(X702="","",X702)</f>
        <v/>
      </c>
      <c r="BI702" s="14">
        <f>IF(Y702="","",Y702)</f>
        <v/>
      </c>
      <c r="BJ702">
        <f>Z702</f>
        <v/>
      </c>
      <c r="BK702">
        <f>AA702</f>
        <v/>
      </c>
      <c r="BL702">
        <f>IFERROR(AX702,"")</f>
        <v/>
      </c>
      <c r="BM702">
        <f>IFERROR(AY702,"")</f>
        <v/>
      </c>
    </row>
    <row r="703" ht="14.25" customHeight="1">
      <c r="A703">
        <f>ALGLIB_SSA_XAUUSD!AA703</f>
        <v/>
      </c>
      <c r="B703">
        <f>IF($A703="","",INDEX(ALGLIB_SSA_XAUUSD!$B$2:$B$2401,MATCH($A703,ALGLIB_SSA_XAUUSD!$A$2:$A$2401,1)))</f>
        <v/>
      </c>
      <c r="C703">
        <f>IF($A703="","",INDEX(ALGLIB_SSA_XAUUSD!$C$2:$C$2401,MATCH($A703,ALGLIB_SSA_XAUUSD!$A$2:$A$2401,1)))</f>
        <v/>
      </c>
      <c r="D703" s="14">
        <f>IF($A703="","",INT((ROW()-2)/12)+1)</f>
        <v/>
      </c>
      <c r="E703" s="14">
        <f>IF(AND(E710&lt;&gt;"",D710=D698+1),E698+(E710-E698)*5/12,"")</f>
        <v/>
      </c>
      <c r="F703" s="14">
        <f>IF(AND(F710&lt;&gt;"",D710=D698+1),F698+(F710-F698)*5/12,"")</f>
        <v/>
      </c>
      <c r="G703" s="14">
        <f>IF(AND(G710&lt;&gt;"",D710=D698+1),G698+(G710-G698)*5/12,"")</f>
        <v/>
      </c>
      <c r="H703" s="14">
        <f>IF(AND(H710&lt;&gt;"",D710=D698+1),H698+(H710-H698)*5/12,"")</f>
        <v/>
      </c>
      <c r="I703" s="14">
        <f>IF(AND(L710&lt;&gt;"",D710=D698+1),I698+(I710-I698)*5/12,"")</f>
        <v/>
      </c>
      <c r="J703">
        <f>_xlfn.XLOOKUP($A703,ALGLIB_SSA_XAUUSD!$AA$2:$AA$2401,ALGLIB_SSA_XAUUSD!$P$2:$P$2401,"",0)</f>
        <v/>
      </c>
      <c r="K703">
        <f>_xlfn.XLOOKUP($A703,ALGLIB_SSA_XAUUSD!$AA$2:$AA$2401,ALGLIB_SSA_XAUUSD!$Q$2:$Q$2401,"",0)</f>
        <v/>
      </c>
      <c r="L703">
        <f>_xlfn.XLOOKUP($A703,ALGLIB_SSA_XAUUSD!$AA$2:$AA$2401,ALGLIB_SSA_XAUUSD!$R$2:$R$2401,"",0)</f>
        <v/>
      </c>
      <c r="M703">
        <f>_xlfn.XLOOKUP($A703,ALGLIB_SSA_XAUUSD!$AA$2:$AA$2401,ALGLIB_SSA_XAUUSD!$S$2:$S$2401,"",0)</f>
        <v/>
      </c>
      <c r="N703">
        <f>_xlfn.XLOOKUP($A703,ALGLIB_SSA_XAUUSD!$AA$2:$AA$2401,ALGLIB_SSA_XAUUSD!$T$2:$T$2401,"",0)</f>
        <v/>
      </c>
      <c r="O703">
        <f>_xlfn.XLOOKUP($A703,ALGLIB_SSA_XAUUSD!$AA$2:$AA$2401,ALGLIB_SSA_XAUUSD!$U$2:$U$2401,"",0)</f>
        <v/>
      </c>
      <c r="P703">
        <f>_xlfn.XLOOKUP($A703,ALGLIB_SSA_XAUUSD!$AA$2:$AA$2401,ALGLIB_SSA_XAUUSD!$V$2:$V$2401,"",0)</f>
        <v/>
      </c>
      <c r="S703">
        <f>A703</f>
        <v/>
      </c>
      <c r="T703">
        <f>J703</f>
        <v/>
      </c>
      <c r="U703">
        <f>K703</f>
        <v/>
      </c>
      <c r="V703" s="14">
        <f>IF($A703="","",MOD(ROW()-2,12)+1)</f>
        <v/>
      </c>
      <c r="W703">
        <f>L703</f>
        <v/>
      </c>
      <c r="X703" s="14">
        <f>IF(F703="","",F703)</f>
        <v/>
      </c>
      <c r="Y703" s="14">
        <f>IF(G703="","",G703)</f>
        <v/>
      </c>
      <c r="Z703">
        <f>M703</f>
        <v/>
      </c>
      <c r="AA703">
        <f>N703</f>
        <v/>
      </c>
      <c r="AB703" s="14">
        <f>IF(H703="","",H703)</f>
        <v/>
      </c>
      <c r="AC703">
        <f>O703</f>
        <v/>
      </c>
      <c r="AD703" s="14">
        <f>IF(I703="","",I703)</f>
        <v/>
      </c>
      <c r="AE703">
        <f>P703</f>
        <v/>
      </c>
      <c r="AH703">
        <f>IF(S703&lt;&gt;"",S703,AH702+900)</f>
        <v/>
      </c>
      <c r="AI703">
        <f>IF(T703&lt;&gt;"",T703,AI702)</f>
        <v/>
      </c>
      <c r="AJ703">
        <f>IF(U703&lt;&gt;"",U703,AJ702)</f>
        <v/>
      </c>
      <c r="AK703">
        <f>IF(W703&lt;&gt;"",W703,"")</f>
        <v/>
      </c>
      <c r="AL703" s="14">
        <f>IF(X703&lt;&gt;"",X703,"")</f>
        <v/>
      </c>
      <c r="AM703" s="14">
        <f>IF(Y703&lt;&gt;"",Y703,"")</f>
        <v/>
      </c>
      <c r="AN703" s="14">
        <f>IF(OR(AL703="",AM703=""),"",AL703-AM703)</f>
        <v/>
      </c>
      <c r="AO703">
        <f>IF(AN703="","",IF(AN703&gt;0,"Bullish","Bearish"))</f>
        <v/>
      </c>
      <c r="AP703">
        <f>IF(AO703="",AP702,AO703)</f>
        <v/>
      </c>
      <c r="AQ703" s="14">
        <f>IF(AB703&lt;&gt;"",AB703,"")</f>
        <v/>
      </c>
      <c r="AR703" s="14">
        <f>IF(AD703&lt;&gt;"",AD703,"")</f>
        <v/>
      </c>
      <c r="AS703">
        <f>IF(AS702+1=13,1,AS702+1)</f>
        <v/>
      </c>
      <c r="AT703">
        <f>IFERROR(IF(SLOPE($AQ$686:$AQ$697,$AS$686:$AS$697)&gt;0,MIN(3,ABS(SLOPE($AQ$686:$AQ$697,$AS$686:$AS$697))),IF(SLOPE($AQ$686:$AQ$697,$AS$686:$AS$697)&lt;-0.5,-0.5,0)),0)</f>
        <v/>
      </c>
      <c r="AU703">
        <f>IFERROR(IF(SLOPE($AR$686:$AR$697,$AS$686:$AS$697)&lt;0,MAX(-3,-ABS(SLOPE($AR$686:$AR$697,$AS$686:$AS$697))),IF(SLOPE($AR$686:$AR$697,$AS$686:$AS$697)&gt;0.5,0.5,0)),0)</f>
        <v/>
      </c>
      <c r="AV703">
        <f>($AQ$698+(AT703*(AS703-1)))</f>
        <v/>
      </c>
      <c r="AW703">
        <f>($AR$698+(AU703*(AS703-1)))</f>
        <v/>
      </c>
      <c r="AX703">
        <f>IF(AT703&gt;0,AV703+AT703,AV703)</f>
        <v/>
      </c>
      <c r="AY703">
        <f>IF(AU703&lt;0,AW703+AU703,AW703)</f>
        <v/>
      </c>
      <c r="BA703" s="14">
        <f>IFERROR(AX703-AQ703,"")</f>
        <v/>
      </c>
      <c r="BB703" s="14">
        <f>IFERROR(AY703-AR703,"")</f>
        <v/>
      </c>
      <c r="BD703">
        <f>AH703</f>
        <v/>
      </c>
      <c r="BE703">
        <f>AI703</f>
        <v/>
      </c>
      <c r="BF703">
        <f>AJ703</f>
        <v/>
      </c>
      <c r="BG703" s="14">
        <f>L703</f>
        <v/>
      </c>
      <c r="BH703" s="14">
        <f>IF(X703="","",X703)</f>
        <v/>
      </c>
      <c r="BI703" s="14">
        <f>IF(Y703="","",Y703)</f>
        <v/>
      </c>
      <c r="BJ703">
        <f>Z703</f>
        <v/>
      </c>
      <c r="BK703">
        <f>AA703</f>
        <v/>
      </c>
      <c r="BL703">
        <f>IFERROR(AX703,"")</f>
        <v/>
      </c>
      <c r="BM703">
        <f>IFERROR(AY703,"")</f>
        <v/>
      </c>
    </row>
    <row r="704" ht="14.25" customHeight="1">
      <c r="A704">
        <f>ALGLIB_SSA_XAUUSD!AA704</f>
        <v/>
      </c>
      <c r="B704">
        <f>IF($A704="","",INDEX(ALGLIB_SSA_XAUUSD!$B$2:$B$2401,MATCH($A704,ALGLIB_SSA_XAUUSD!$A$2:$A$2401,1)))</f>
        <v/>
      </c>
      <c r="C704">
        <f>IF($A704="","",INDEX(ALGLIB_SSA_XAUUSD!$C$2:$C$2401,MATCH($A704,ALGLIB_SSA_XAUUSD!$A$2:$A$2401,1)))</f>
        <v/>
      </c>
      <c r="D704" s="14">
        <f>IF($A704="","",INT((ROW()-2)/12)+1)</f>
        <v/>
      </c>
      <c r="E704" s="14">
        <f>IF(AND(E710&lt;&gt;"",D710=D698+1),E698+(E710-E698)*6/12,"")</f>
        <v/>
      </c>
      <c r="F704" s="14">
        <f>IF(AND(F710&lt;&gt;"",D710=D698+1),F698+(F710-F698)*6/12,"")</f>
        <v/>
      </c>
      <c r="G704" s="14">
        <f>IF(AND(G710&lt;&gt;"",D710=D698+1),G698+(G710-G698)*6/12,"")</f>
        <v/>
      </c>
      <c r="H704" s="14">
        <f>IF(AND(H710&lt;&gt;"",D710=D698+1),H698+(H710-H698)*6/12,"")</f>
        <v/>
      </c>
      <c r="I704" s="14">
        <f>IF(AND(L710&lt;&gt;"",D710=D698+1),I698+(I710-I698)*6/12,"")</f>
        <v/>
      </c>
      <c r="J704">
        <f>_xlfn.XLOOKUP($A704,ALGLIB_SSA_XAUUSD!$AA$2:$AA$2401,ALGLIB_SSA_XAUUSD!$P$2:$P$2401,"",0)</f>
        <v/>
      </c>
      <c r="K704">
        <f>_xlfn.XLOOKUP($A704,ALGLIB_SSA_XAUUSD!$AA$2:$AA$2401,ALGLIB_SSA_XAUUSD!$Q$2:$Q$2401,"",0)</f>
        <v/>
      </c>
      <c r="L704">
        <f>_xlfn.XLOOKUP($A704,ALGLIB_SSA_XAUUSD!$AA$2:$AA$2401,ALGLIB_SSA_XAUUSD!$R$2:$R$2401,"",0)</f>
        <v/>
      </c>
      <c r="M704">
        <f>_xlfn.XLOOKUP($A704,ALGLIB_SSA_XAUUSD!$AA$2:$AA$2401,ALGLIB_SSA_XAUUSD!$S$2:$S$2401,"",0)</f>
        <v/>
      </c>
      <c r="N704">
        <f>_xlfn.XLOOKUP($A704,ALGLIB_SSA_XAUUSD!$AA$2:$AA$2401,ALGLIB_SSA_XAUUSD!$T$2:$T$2401,"",0)</f>
        <v/>
      </c>
      <c r="O704">
        <f>_xlfn.XLOOKUP($A704,ALGLIB_SSA_XAUUSD!$AA$2:$AA$2401,ALGLIB_SSA_XAUUSD!$U$2:$U$2401,"",0)</f>
        <v/>
      </c>
      <c r="P704">
        <f>_xlfn.XLOOKUP($A704,ALGLIB_SSA_XAUUSD!$AA$2:$AA$2401,ALGLIB_SSA_XAUUSD!$V$2:$V$2401,"",0)</f>
        <v/>
      </c>
      <c r="S704">
        <f>A704</f>
        <v/>
      </c>
      <c r="T704">
        <f>J704</f>
        <v/>
      </c>
      <c r="U704">
        <f>K704</f>
        <v/>
      </c>
      <c r="V704" s="14">
        <f>IF($A704="","",MOD(ROW()-2,12)+1)</f>
        <v/>
      </c>
      <c r="W704">
        <f>L704</f>
        <v/>
      </c>
      <c r="X704" s="14">
        <f>IF(F704="","",F704)</f>
        <v/>
      </c>
      <c r="Y704" s="14">
        <f>IF(G704="","",G704)</f>
        <v/>
      </c>
      <c r="Z704">
        <f>M704</f>
        <v/>
      </c>
      <c r="AA704">
        <f>N704</f>
        <v/>
      </c>
      <c r="AB704" s="14">
        <f>IF(H704="","",H704)</f>
        <v/>
      </c>
      <c r="AC704">
        <f>O704</f>
        <v/>
      </c>
      <c r="AD704" s="14">
        <f>IF(I704="","",I704)</f>
        <v/>
      </c>
      <c r="AE704">
        <f>P704</f>
        <v/>
      </c>
      <c r="AH704">
        <f>IF(S704&lt;&gt;"",S704,AH703+900)</f>
        <v/>
      </c>
      <c r="AI704">
        <f>IF(T704&lt;&gt;"",T704,AI703)</f>
        <v/>
      </c>
      <c r="AJ704">
        <f>IF(U704&lt;&gt;"",U704,AJ703)</f>
        <v/>
      </c>
      <c r="AK704">
        <f>IF(W704&lt;&gt;"",W704,"")</f>
        <v/>
      </c>
      <c r="AL704" s="14">
        <f>IF(X704&lt;&gt;"",X704,"")</f>
        <v/>
      </c>
      <c r="AM704" s="14">
        <f>IF(Y704&lt;&gt;"",Y704,"")</f>
        <v/>
      </c>
      <c r="AN704" s="14">
        <f>IF(OR(AL704="",AM704=""),"",AL704-AM704)</f>
        <v/>
      </c>
      <c r="AO704">
        <f>IF(AN704="","",IF(AN704&gt;0,"Bullish","Bearish"))</f>
        <v/>
      </c>
      <c r="AP704">
        <f>IF(AO704="",AP703,AO704)</f>
        <v/>
      </c>
      <c r="AQ704" s="14">
        <f>IF(AB704&lt;&gt;"",AB704,"")</f>
        <v/>
      </c>
      <c r="AR704" s="14">
        <f>IF(AD704&lt;&gt;"",AD704,"")</f>
        <v/>
      </c>
      <c r="AS704">
        <f>IF(AS703+1=13,1,AS703+1)</f>
        <v/>
      </c>
      <c r="AT704">
        <f>IFERROR(IF(SLOPE($AQ$686:$AQ$697,$AS$686:$AS$697)&gt;0,MIN(3,ABS(SLOPE($AQ$686:$AQ$697,$AS$686:$AS$697))),IF(SLOPE($AQ$686:$AQ$697,$AS$686:$AS$697)&lt;-0.5,-0.5,0)),0)</f>
        <v/>
      </c>
      <c r="AU704">
        <f>IFERROR(IF(SLOPE($AR$686:$AR$697,$AS$686:$AS$697)&lt;0,MAX(-3,-ABS(SLOPE($AR$686:$AR$697,$AS$686:$AS$697))),IF(SLOPE($AR$686:$AR$697,$AS$686:$AS$697)&gt;0.5,0.5,0)),0)</f>
        <v/>
      </c>
      <c r="AV704">
        <f>($AQ$698+(AT704*(AS704-1)))</f>
        <v/>
      </c>
      <c r="AW704">
        <f>($AR$698+(AU704*(AS704-1)))</f>
        <v/>
      </c>
      <c r="AX704">
        <f>IF(AT704&gt;0,AV704+AT704,AV704)</f>
        <v/>
      </c>
      <c r="AY704">
        <f>IF(AU704&lt;0,AW704+AU704,AW704)</f>
        <v/>
      </c>
      <c r="BA704" s="14">
        <f>IFERROR(AX704-AQ704,"")</f>
        <v/>
      </c>
      <c r="BB704" s="14">
        <f>IFERROR(AY704-AR704,"")</f>
        <v/>
      </c>
      <c r="BD704">
        <f>AH704</f>
        <v/>
      </c>
      <c r="BE704">
        <f>AI704</f>
        <v/>
      </c>
      <c r="BF704">
        <f>AJ704</f>
        <v/>
      </c>
      <c r="BG704" s="14">
        <f>L704</f>
        <v/>
      </c>
      <c r="BH704" s="14">
        <f>IF(X704="","",X704)</f>
        <v/>
      </c>
      <c r="BI704" s="14">
        <f>IF(Y704="","",Y704)</f>
        <v/>
      </c>
      <c r="BJ704">
        <f>Z704</f>
        <v/>
      </c>
      <c r="BK704">
        <f>AA704</f>
        <v/>
      </c>
      <c r="BL704">
        <f>IFERROR(AX704,"")</f>
        <v/>
      </c>
      <c r="BM704">
        <f>IFERROR(AY704,"")</f>
        <v/>
      </c>
    </row>
    <row r="705" ht="14.25" customHeight="1">
      <c r="A705">
        <f>ALGLIB_SSA_XAUUSD!AA705</f>
        <v/>
      </c>
      <c r="B705">
        <f>IF($A705="","",INDEX(ALGLIB_SSA_XAUUSD!$B$2:$B$2401,MATCH($A705,ALGLIB_SSA_XAUUSD!$A$2:$A$2401,1)))</f>
        <v/>
      </c>
      <c r="C705">
        <f>IF($A705="","",INDEX(ALGLIB_SSA_XAUUSD!$C$2:$C$2401,MATCH($A705,ALGLIB_SSA_XAUUSD!$A$2:$A$2401,1)))</f>
        <v/>
      </c>
      <c r="D705" s="14">
        <f>IF($A705="","",INT((ROW()-2)/12)+1)</f>
        <v/>
      </c>
      <c r="E705" s="14">
        <f>IF(AND(E710&lt;&gt;"",D710=D698+1),E698+(E710-E698)*7/12,"")</f>
        <v/>
      </c>
      <c r="F705" s="14">
        <f>IF(AND(F710&lt;&gt;"",D710=D698+1),F698+(F710-F698)*7/12,"")</f>
        <v/>
      </c>
      <c r="G705" s="14">
        <f>IF(AND(G710&lt;&gt;"",D710=D698+1),G698+(G710-G698)*7/12,"")</f>
        <v/>
      </c>
      <c r="H705" s="14">
        <f>IF(AND(H710&lt;&gt;"",D710=D698+1),H698+(H710-H698)*7/12,"")</f>
        <v/>
      </c>
      <c r="I705" s="14">
        <f>IF(AND(L710&lt;&gt;"",D710=D698+1),I698+(I710-I698)*7/12,"")</f>
        <v/>
      </c>
      <c r="J705">
        <f>_xlfn.XLOOKUP($A705,ALGLIB_SSA_XAUUSD!$AA$2:$AA$2401,ALGLIB_SSA_XAUUSD!$P$2:$P$2401,"",0)</f>
        <v/>
      </c>
      <c r="K705">
        <f>_xlfn.XLOOKUP($A705,ALGLIB_SSA_XAUUSD!$AA$2:$AA$2401,ALGLIB_SSA_XAUUSD!$Q$2:$Q$2401,"",0)</f>
        <v/>
      </c>
      <c r="L705">
        <f>_xlfn.XLOOKUP($A705,ALGLIB_SSA_XAUUSD!$AA$2:$AA$2401,ALGLIB_SSA_XAUUSD!$R$2:$R$2401,"",0)</f>
        <v/>
      </c>
      <c r="M705">
        <f>_xlfn.XLOOKUP($A705,ALGLIB_SSA_XAUUSD!$AA$2:$AA$2401,ALGLIB_SSA_XAUUSD!$S$2:$S$2401,"",0)</f>
        <v/>
      </c>
      <c r="N705">
        <f>_xlfn.XLOOKUP($A705,ALGLIB_SSA_XAUUSD!$AA$2:$AA$2401,ALGLIB_SSA_XAUUSD!$T$2:$T$2401,"",0)</f>
        <v/>
      </c>
      <c r="O705">
        <f>_xlfn.XLOOKUP($A705,ALGLIB_SSA_XAUUSD!$AA$2:$AA$2401,ALGLIB_SSA_XAUUSD!$U$2:$U$2401,"",0)</f>
        <v/>
      </c>
      <c r="P705">
        <f>_xlfn.XLOOKUP($A705,ALGLIB_SSA_XAUUSD!$AA$2:$AA$2401,ALGLIB_SSA_XAUUSD!$V$2:$V$2401,"",0)</f>
        <v/>
      </c>
      <c r="S705">
        <f>A705</f>
        <v/>
      </c>
      <c r="T705">
        <f>J705</f>
        <v/>
      </c>
      <c r="U705">
        <f>K705</f>
        <v/>
      </c>
      <c r="V705" s="14">
        <f>IF($A705="","",MOD(ROW()-2,12)+1)</f>
        <v/>
      </c>
      <c r="W705">
        <f>L705</f>
        <v/>
      </c>
      <c r="X705" s="14">
        <f>IF(F705="","",F705)</f>
        <v/>
      </c>
      <c r="Y705" s="14">
        <f>IF(G705="","",G705)</f>
        <v/>
      </c>
      <c r="Z705">
        <f>M705</f>
        <v/>
      </c>
      <c r="AA705">
        <f>N705</f>
        <v/>
      </c>
      <c r="AB705" s="14">
        <f>IF(H705="","",H705)</f>
        <v/>
      </c>
      <c r="AC705">
        <f>O705</f>
        <v/>
      </c>
      <c r="AD705" s="14">
        <f>IF(I705="","",I705)</f>
        <v/>
      </c>
      <c r="AE705">
        <f>P705</f>
        <v/>
      </c>
      <c r="AH705">
        <f>IF(S705&lt;&gt;"",S705,AH704+900)</f>
        <v/>
      </c>
      <c r="AI705">
        <f>IF(T705&lt;&gt;"",T705,AI704)</f>
        <v/>
      </c>
      <c r="AJ705">
        <f>IF(U705&lt;&gt;"",U705,AJ704)</f>
        <v/>
      </c>
      <c r="AK705">
        <f>IF(W705&lt;&gt;"",W705,"")</f>
        <v/>
      </c>
      <c r="AL705" s="14">
        <f>IF(X705&lt;&gt;"",X705,"")</f>
        <v/>
      </c>
      <c r="AM705" s="14">
        <f>IF(Y705&lt;&gt;"",Y705,"")</f>
        <v/>
      </c>
      <c r="AN705" s="14">
        <f>IF(OR(AL705="",AM705=""),"",AL705-AM705)</f>
        <v/>
      </c>
      <c r="AO705">
        <f>IF(AN705="","",IF(AN705&gt;0,"Bullish","Bearish"))</f>
        <v/>
      </c>
      <c r="AP705">
        <f>IF(AO705="",AP704,AO705)</f>
        <v/>
      </c>
      <c r="AQ705" s="14">
        <f>IF(AB705&lt;&gt;"",AB705,"")</f>
        <v/>
      </c>
      <c r="AR705" s="14">
        <f>IF(AD705&lt;&gt;"",AD705,"")</f>
        <v/>
      </c>
      <c r="AS705">
        <f>IF(AS704+1=13,1,AS704+1)</f>
        <v/>
      </c>
      <c r="AT705">
        <f>IFERROR(IF(SLOPE($AQ$686:$AQ$697,$AS$686:$AS$697)&gt;0,MIN(3,ABS(SLOPE($AQ$686:$AQ$697,$AS$686:$AS$697))),IF(SLOPE($AQ$686:$AQ$697,$AS$686:$AS$697)&lt;-0.5,-0.5,0)),0)</f>
        <v/>
      </c>
      <c r="AU705">
        <f>IFERROR(IF(SLOPE($AR$686:$AR$697,$AS$686:$AS$697)&lt;0,MAX(-3,-ABS(SLOPE($AR$686:$AR$697,$AS$686:$AS$697))),IF(SLOPE($AR$686:$AR$697,$AS$686:$AS$697)&gt;0.5,0.5,0)),0)</f>
        <v/>
      </c>
      <c r="AV705">
        <f>($AQ$698+(AT705*(AS705-1)))</f>
        <v/>
      </c>
      <c r="AW705">
        <f>($AR$698+(AU705*(AS705-1)))</f>
        <v/>
      </c>
      <c r="AX705">
        <f>IF(AT705&gt;0,AV705+AT705,AV705)</f>
        <v/>
      </c>
      <c r="AY705">
        <f>IF(AU705&lt;0,AW705+AU705,AW705)</f>
        <v/>
      </c>
      <c r="BA705" s="14">
        <f>IFERROR(AX705-AQ705,"")</f>
        <v/>
      </c>
      <c r="BB705" s="14">
        <f>IFERROR(AY705-AR705,"")</f>
        <v/>
      </c>
      <c r="BD705">
        <f>AH705</f>
        <v/>
      </c>
      <c r="BE705">
        <f>AI705</f>
        <v/>
      </c>
      <c r="BF705">
        <f>AJ705</f>
        <v/>
      </c>
      <c r="BG705" s="14">
        <f>L705</f>
        <v/>
      </c>
      <c r="BH705" s="14">
        <f>IF(X705="","",X705)</f>
        <v/>
      </c>
      <c r="BI705" s="14">
        <f>IF(Y705="","",Y705)</f>
        <v/>
      </c>
      <c r="BJ705">
        <f>Z705</f>
        <v/>
      </c>
      <c r="BK705">
        <f>AA705</f>
        <v/>
      </c>
      <c r="BL705">
        <f>IFERROR(AX705,"")</f>
        <v/>
      </c>
      <c r="BM705">
        <f>IFERROR(AY705,"")</f>
        <v/>
      </c>
    </row>
    <row r="706" ht="14.25" customHeight="1">
      <c r="A706">
        <f>ALGLIB_SSA_XAUUSD!AA706</f>
        <v/>
      </c>
      <c r="B706">
        <f>IF($A706="","",INDEX(ALGLIB_SSA_XAUUSD!$B$2:$B$2401,MATCH($A706,ALGLIB_SSA_XAUUSD!$A$2:$A$2401,1)))</f>
        <v/>
      </c>
      <c r="C706">
        <f>IF($A706="","",INDEX(ALGLIB_SSA_XAUUSD!$C$2:$C$2401,MATCH($A706,ALGLIB_SSA_XAUUSD!$A$2:$A$2401,1)))</f>
        <v/>
      </c>
      <c r="D706" s="14">
        <f>IF($A706="","",INT((ROW()-2)/12)+1)</f>
        <v/>
      </c>
      <c r="E706" s="14">
        <f>IF(AND(E710&lt;&gt;"",D710=D698+1),E698+(E710-E698)*8/12,"")</f>
        <v/>
      </c>
      <c r="F706" s="14">
        <f>IF(AND(F710&lt;&gt;"",D710=D698+1),F698+(F710-F698)*8/12,"")</f>
        <v/>
      </c>
      <c r="G706" s="14">
        <f>IF(AND(G710&lt;&gt;"",D710=D698+1),G698+(G710-G698)*8/12,"")</f>
        <v/>
      </c>
      <c r="H706" s="14">
        <f>IF(AND(H710&lt;&gt;"",D710=D698+1),H698+(H710-H698)*8/12,"")</f>
        <v/>
      </c>
      <c r="I706" s="14">
        <f>IF(AND(L710&lt;&gt;"",D710=D698+1),I698+(I710-I698)*8/12,"")</f>
        <v/>
      </c>
      <c r="J706">
        <f>_xlfn.XLOOKUP($A706,ALGLIB_SSA_XAUUSD!$AA$2:$AA$2401,ALGLIB_SSA_XAUUSD!$P$2:$P$2401,"",0)</f>
        <v/>
      </c>
      <c r="K706">
        <f>_xlfn.XLOOKUP($A706,ALGLIB_SSA_XAUUSD!$AA$2:$AA$2401,ALGLIB_SSA_XAUUSD!$Q$2:$Q$2401,"",0)</f>
        <v/>
      </c>
      <c r="L706">
        <f>_xlfn.XLOOKUP($A706,ALGLIB_SSA_XAUUSD!$AA$2:$AA$2401,ALGLIB_SSA_XAUUSD!$R$2:$R$2401,"",0)</f>
        <v/>
      </c>
      <c r="M706">
        <f>_xlfn.XLOOKUP($A706,ALGLIB_SSA_XAUUSD!$AA$2:$AA$2401,ALGLIB_SSA_XAUUSD!$S$2:$S$2401,"",0)</f>
        <v/>
      </c>
      <c r="N706">
        <f>_xlfn.XLOOKUP($A706,ALGLIB_SSA_XAUUSD!$AA$2:$AA$2401,ALGLIB_SSA_XAUUSD!$T$2:$T$2401,"",0)</f>
        <v/>
      </c>
      <c r="O706">
        <f>_xlfn.XLOOKUP($A706,ALGLIB_SSA_XAUUSD!$AA$2:$AA$2401,ALGLIB_SSA_XAUUSD!$U$2:$U$2401,"",0)</f>
        <v/>
      </c>
      <c r="P706">
        <f>_xlfn.XLOOKUP($A706,ALGLIB_SSA_XAUUSD!$AA$2:$AA$2401,ALGLIB_SSA_XAUUSD!$V$2:$V$2401,"",0)</f>
        <v/>
      </c>
      <c r="S706">
        <f>A706</f>
        <v/>
      </c>
      <c r="T706">
        <f>J706</f>
        <v/>
      </c>
      <c r="U706">
        <f>K706</f>
        <v/>
      </c>
      <c r="V706" s="14">
        <f>IF($A706="","",MOD(ROW()-2,12)+1)</f>
        <v/>
      </c>
      <c r="W706">
        <f>L706</f>
        <v/>
      </c>
      <c r="X706" s="14">
        <f>IF(F706="","",F706)</f>
        <v/>
      </c>
      <c r="Y706" s="14">
        <f>IF(G706="","",G706)</f>
        <v/>
      </c>
      <c r="Z706">
        <f>M706</f>
        <v/>
      </c>
      <c r="AA706">
        <f>N706</f>
        <v/>
      </c>
      <c r="AB706" s="14">
        <f>IF(H706="","",H706)</f>
        <v/>
      </c>
      <c r="AC706">
        <f>O706</f>
        <v/>
      </c>
      <c r="AD706" s="14">
        <f>IF(I706="","",I706)</f>
        <v/>
      </c>
      <c r="AE706">
        <f>P706</f>
        <v/>
      </c>
      <c r="AH706">
        <f>IF(S706&lt;&gt;"",S706,AH705+900)</f>
        <v/>
      </c>
      <c r="AI706">
        <f>IF(T706&lt;&gt;"",T706,AI705)</f>
        <v/>
      </c>
      <c r="AJ706">
        <f>IF(U706&lt;&gt;"",U706,AJ705)</f>
        <v/>
      </c>
      <c r="AK706">
        <f>IF(W706&lt;&gt;"",W706,"")</f>
        <v/>
      </c>
      <c r="AL706" s="14">
        <f>IF(X706&lt;&gt;"",X706,"")</f>
        <v/>
      </c>
      <c r="AM706" s="14">
        <f>IF(Y706&lt;&gt;"",Y706,"")</f>
        <v/>
      </c>
      <c r="AN706" s="14">
        <f>IF(OR(AL706="",AM706=""),"",AL706-AM706)</f>
        <v/>
      </c>
      <c r="AO706">
        <f>IF(AN706="","",IF(AN706&gt;0,"Bullish","Bearish"))</f>
        <v/>
      </c>
      <c r="AP706">
        <f>IF(AO706="",AP705,AO706)</f>
        <v/>
      </c>
      <c r="AQ706" s="14">
        <f>IF(AB706&lt;&gt;"",AB706,"")</f>
        <v/>
      </c>
      <c r="AR706" s="14">
        <f>IF(AD706&lt;&gt;"",AD706,"")</f>
        <v/>
      </c>
      <c r="AS706">
        <f>IF(AS705+1=13,1,AS705+1)</f>
        <v/>
      </c>
      <c r="AT706">
        <f>IFERROR(IF(SLOPE($AQ$686:$AQ$697,$AS$686:$AS$697)&gt;0,MIN(3,ABS(SLOPE($AQ$686:$AQ$697,$AS$686:$AS$697))),IF(SLOPE($AQ$686:$AQ$697,$AS$686:$AS$697)&lt;-0.5,-0.5,0)),0)</f>
        <v/>
      </c>
      <c r="AU706">
        <f>IFERROR(IF(SLOPE($AR$686:$AR$697,$AS$686:$AS$697)&lt;0,MAX(-3,-ABS(SLOPE($AR$686:$AR$697,$AS$686:$AS$697))),IF(SLOPE($AR$686:$AR$697,$AS$686:$AS$697)&gt;0.5,0.5,0)),0)</f>
        <v/>
      </c>
      <c r="AV706">
        <f>($AQ$698+(AT706*(AS706-1)))</f>
        <v/>
      </c>
      <c r="AW706">
        <f>($AR$698+(AU706*(AS706-1)))</f>
        <v/>
      </c>
      <c r="AX706">
        <f>IF(AT706&gt;0,AV706+AT706,AV706)</f>
        <v/>
      </c>
      <c r="AY706">
        <f>IF(AU706&lt;0,AW706+AU706,AW706)</f>
        <v/>
      </c>
      <c r="BA706" s="14">
        <f>IFERROR(AX706-AQ706,"")</f>
        <v/>
      </c>
      <c r="BB706" s="14">
        <f>IFERROR(AY706-AR706,"")</f>
        <v/>
      </c>
      <c r="BD706">
        <f>AH706</f>
        <v/>
      </c>
      <c r="BE706">
        <f>AI706</f>
        <v/>
      </c>
      <c r="BF706">
        <f>AJ706</f>
        <v/>
      </c>
      <c r="BG706" s="14">
        <f>L706</f>
        <v/>
      </c>
      <c r="BH706" s="14">
        <f>IF(X706="","",X706)</f>
        <v/>
      </c>
      <c r="BI706" s="14">
        <f>IF(Y706="","",Y706)</f>
        <v/>
      </c>
      <c r="BJ706">
        <f>Z706</f>
        <v/>
      </c>
      <c r="BK706">
        <f>AA706</f>
        <v/>
      </c>
      <c r="BL706">
        <f>IFERROR(AX706,"")</f>
        <v/>
      </c>
      <c r="BM706">
        <f>IFERROR(AY706,"")</f>
        <v/>
      </c>
    </row>
    <row r="707" ht="14.25" customHeight="1">
      <c r="A707">
        <f>ALGLIB_SSA_XAUUSD!AA707</f>
        <v/>
      </c>
      <c r="B707">
        <f>IF($A707="","",INDEX(ALGLIB_SSA_XAUUSD!$B$2:$B$2401,MATCH($A707,ALGLIB_SSA_XAUUSD!$A$2:$A$2401,1)))</f>
        <v/>
      </c>
      <c r="C707">
        <f>IF($A707="","",INDEX(ALGLIB_SSA_XAUUSD!$C$2:$C$2401,MATCH($A707,ALGLIB_SSA_XAUUSD!$A$2:$A$2401,1)))</f>
        <v/>
      </c>
      <c r="D707" s="14">
        <f>IF($A707="","",INT((ROW()-2)/12)+1)</f>
        <v/>
      </c>
      <c r="E707" s="14">
        <f>IF(AND(E710&lt;&gt;"",D710=D698+1),E698+(E710-E698)*9/12,"")</f>
        <v/>
      </c>
      <c r="F707" s="14">
        <f>IF(AND(F710&lt;&gt;"",D710=D698+1),F698+(F710-F698)*9/12,"")</f>
        <v/>
      </c>
      <c r="G707" s="14">
        <f>IF(AND(G710&lt;&gt;"",D710=D698+1),G698+(G710-G698)*9/12,"")</f>
        <v/>
      </c>
      <c r="H707" s="14">
        <f>IF(AND(H710&lt;&gt;"",D710=D698+1),H698+(H710-H698)*9/12,"")</f>
        <v/>
      </c>
      <c r="I707" s="14">
        <f>IF(AND(L710&lt;&gt;"",D710=D698+1),I698+(I710-I698)*9/12,"")</f>
        <v/>
      </c>
      <c r="J707">
        <f>_xlfn.XLOOKUP($A707,ALGLIB_SSA_XAUUSD!$AA$2:$AA$2401,ALGLIB_SSA_XAUUSD!$P$2:$P$2401,"",0)</f>
        <v/>
      </c>
      <c r="K707">
        <f>_xlfn.XLOOKUP($A707,ALGLIB_SSA_XAUUSD!$AA$2:$AA$2401,ALGLIB_SSA_XAUUSD!$Q$2:$Q$2401,"",0)</f>
        <v/>
      </c>
      <c r="L707">
        <f>_xlfn.XLOOKUP($A707,ALGLIB_SSA_XAUUSD!$AA$2:$AA$2401,ALGLIB_SSA_XAUUSD!$R$2:$R$2401,"",0)</f>
        <v/>
      </c>
      <c r="M707">
        <f>_xlfn.XLOOKUP($A707,ALGLIB_SSA_XAUUSD!$AA$2:$AA$2401,ALGLIB_SSA_XAUUSD!$S$2:$S$2401,"",0)</f>
        <v/>
      </c>
      <c r="N707">
        <f>_xlfn.XLOOKUP($A707,ALGLIB_SSA_XAUUSD!$AA$2:$AA$2401,ALGLIB_SSA_XAUUSD!$T$2:$T$2401,"",0)</f>
        <v/>
      </c>
      <c r="O707">
        <f>_xlfn.XLOOKUP($A707,ALGLIB_SSA_XAUUSD!$AA$2:$AA$2401,ALGLIB_SSA_XAUUSD!$U$2:$U$2401,"",0)</f>
        <v/>
      </c>
      <c r="P707">
        <f>_xlfn.XLOOKUP($A707,ALGLIB_SSA_XAUUSD!$AA$2:$AA$2401,ALGLIB_SSA_XAUUSD!$V$2:$V$2401,"",0)</f>
        <v/>
      </c>
      <c r="S707">
        <f>A707</f>
        <v/>
      </c>
      <c r="T707">
        <f>J707</f>
        <v/>
      </c>
      <c r="U707">
        <f>K707</f>
        <v/>
      </c>
      <c r="V707" s="14">
        <f>IF($A707="","",MOD(ROW()-2,12)+1)</f>
        <v/>
      </c>
      <c r="W707">
        <f>L707</f>
        <v/>
      </c>
      <c r="X707" s="14">
        <f>IF(F707="","",F707)</f>
        <v/>
      </c>
      <c r="Y707" s="14">
        <f>IF(G707="","",G707)</f>
        <v/>
      </c>
      <c r="Z707">
        <f>M707</f>
        <v/>
      </c>
      <c r="AA707">
        <f>N707</f>
        <v/>
      </c>
      <c r="AB707" s="14">
        <f>IF(H707="","",H707)</f>
        <v/>
      </c>
      <c r="AC707">
        <f>O707</f>
        <v/>
      </c>
      <c r="AD707" s="14">
        <f>IF(I707="","",I707)</f>
        <v/>
      </c>
      <c r="AE707">
        <f>P707</f>
        <v/>
      </c>
      <c r="AH707">
        <f>IF(S707&lt;&gt;"",S707,AH706+900)</f>
        <v/>
      </c>
      <c r="AI707">
        <f>IF(T707&lt;&gt;"",T707,AI706)</f>
        <v/>
      </c>
      <c r="AJ707">
        <f>IF(U707&lt;&gt;"",U707,AJ706)</f>
        <v/>
      </c>
      <c r="AK707">
        <f>IF(W707&lt;&gt;"",W707,"")</f>
        <v/>
      </c>
      <c r="AL707" s="14">
        <f>IF(X707&lt;&gt;"",X707,"")</f>
        <v/>
      </c>
      <c r="AM707" s="14">
        <f>IF(Y707&lt;&gt;"",Y707,"")</f>
        <v/>
      </c>
      <c r="AN707" s="14">
        <f>IF(OR(AL707="",AM707=""),"",AL707-AM707)</f>
        <v/>
      </c>
      <c r="AO707">
        <f>IF(AN707="","",IF(AN707&gt;0,"Bullish","Bearish"))</f>
        <v/>
      </c>
      <c r="AP707">
        <f>IF(AO707="",AP706,AO707)</f>
        <v/>
      </c>
      <c r="AQ707" s="14">
        <f>IF(AB707&lt;&gt;"",AB707,"")</f>
        <v/>
      </c>
      <c r="AR707" s="14">
        <f>IF(AD707&lt;&gt;"",AD707,"")</f>
        <v/>
      </c>
      <c r="AS707">
        <f>IF(AS706+1=13,1,AS706+1)</f>
        <v/>
      </c>
      <c r="AT707">
        <f>IFERROR(IF(SLOPE($AQ$686:$AQ$697,$AS$686:$AS$697)&gt;0,MIN(3,ABS(SLOPE($AQ$686:$AQ$697,$AS$686:$AS$697))),IF(SLOPE($AQ$686:$AQ$697,$AS$686:$AS$697)&lt;-0.5,-0.5,0)),0)</f>
        <v/>
      </c>
      <c r="AU707">
        <f>IFERROR(IF(SLOPE($AR$686:$AR$697,$AS$686:$AS$697)&lt;0,MAX(-3,-ABS(SLOPE($AR$686:$AR$697,$AS$686:$AS$697))),IF(SLOPE($AR$686:$AR$697,$AS$686:$AS$697)&gt;0.5,0.5,0)),0)</f>
        <v/>
      </c>
      <c r="AV707">
        <f>($AQ$698+(AT707*(AS707-1)))</f>
        <v/>
      </c>
      <c r="AW707">
        <f>($AR$698+(AU707*(AS707-1)))</f>
        <v/>
      </c>
      <c r="AX707">
        <f>IF(AT707&gt;0,AV707+AT707,AV707)</f>
        <v/>
      </c>
      <c r="AY707">
        <f>IF(AU707&lt;0,AW707+AU707,AW707)</f>
        <v/>
      </c>
      <c r="BA707" s="14">
        <f>IFERROR(AX707-AQ707,"")</f>
        <v/>
      </c>
      <c r="BB707" s="14">
        <f>IFERROR(AY707-AR707,"")</f>
        <v/>
      </c>
      <c r="BD707">
        <f>AH707</f>
        <v/>
      </c>
      <c r="BE707">
        <f>AI707</f>
        <v/>
      </c>
      <c r="BF707">
        <f>AJ707</f>
        <v/>
      </c>
      <c r="BG707" s="14">
        <f>L707</f>
        <v/>
      </c>
      <c r="BH707" s="14">
        <f>IF(X707="","",X707)</f>
        <v/>
      </c>
      <c r="BI707" s="14">
        <f>IF(Y707="","",Y707)</f>
        <v/>
      </c>
      <c r="BJ707">
        <f>Z707</f>
        <v/>
      </c>
      <c r="BK707">
        <f>AA707</f>
        <v/>
      </c>
      <c r="BL707">
        <f>IFERROR(AX707,"")</f>
        <v/>
      </c>
      <c r="BM707">
        <f>IFERROR(AY707,"")</f>
        <v/>
      </c>
    </row>
    <row r="708" ht="14.25" customHeight="1">
      <c r="A708">
        <f>ALGLIB_SSA_XAUUSD!AA708</f>
        <v/>
      </c>
      <c r="B708">
        <f>IF($A708="","",INDEX(ALGLIB_SSA_XAUUSD!$B$2:$B$2401,MATCH($A708,ALGLIB_SSA_XAUUSD!$A$2:$A$2401,1)))</f>
        <v/>
      </c>
      <c r="C708">
        <f>IF($A708="","",INDEX(ALGLIB_SSA_XAUUSD!$C$2:$C$2401,MATCH($A708,ALGLIB_SSA_XAUUSD!$A$2:$A$2401,1)))</f>
        <v/>
      </c>
      <c r="D708" s="14">
        <f>IF($A708="","",INT((ROW()-2)/12)+1)</f>
        <v/>
      </c>
      <c r="E708" s="14">
        <f>IF(AND(E710&lt;&gt;"",D710=D698+1),E698+(E710-E698)*10/12,"")</f>
        <v/>
      </c>
      <c r="F708" s="14">
        <f>IF(AND(F710&lt;&gt;"",D710=D698+1),F698+(F710-F698)*10/12,"")</f>
        <v/>
      </c>
      <c r="G708" s="14">
        <f>IF(AND(G710&lt;&gt;"",D710=D698+1),G698+(G710-G698)*10/12,"")</f>
        <v/>
      </c>
      <c r="H708" s="14">
        <f>IF(AND(H710&lt;&gt;"",D710=D698+1),H698+(H710-H698)*10/12,"")</f>
        <v/>
      </c>
      <c r="I708" s="14">
        <f>IF(AND(L710&lt;&gt;"",D710=D698+1),I698+(I710-I698)*10/12,"")</f>
        <v/>
      </c>
      <c r="J708">
        <f>_xlfn.XLOOKUP($A708,ALGLIB_SSA_XAUUSD!$AA$2:$AA$2401,ALGLIB_SSA_XAUUSD!$P$2:$P$2401,"",0)</f>
        <v/>
      </c>
      <c r="K708">
        <f>_xlfn.XLOOKUP($A708,ALGLIB_SSA_XAUUSD!$AA$2:$AA$2401,ALGLIB_SSA_XAUUSD!$Q$2:$Q$2401,"",0)</f>
        <v/>
      </c>
      <c r="L708">
        <f>_xlfn.XLOOKUP($A708,ALGLIB_SSA_XAUUSD!$AA$2:$AA$2401,ALGLIB_SSA_XAUUSD!$R$2:$R$2401,"",0)</f>
        <v/>
      </c>
      <c r="M708">
        <f>_xlfn.XLOOKUP($A708,ALGLIB_SSA_XAUUSD!$AA$2:$AA$2401,ALGLIB_SSA_XAUUSD!$S$2:$S$2401,"",0)</f>
        <v/>
      </c>
      <c r="N708">
        <f>_xlfn.XLOOKUP($A708,ALGLIB_SSA_XAUUSD!$AA$2:$AA$2401,ALGLIB_SSA_XAUUSD!$T$2:$T$2401,"",0)</f>
        <v/>
      </c>
      <c r="O708">
        <f>_xlfn.XLOOKUP($A708,ALGLIB_SSA_XAUUSD!$AA$2:$AA$2401,ALGLIB_SSA_XAUUSD!$U$2:$U$2401,"",0)</f>
        <v/>
      </c>
      <c r="P708">
        <f>_xlfn.XLOOKUP($A708,ALGLIB_SSA_XAUUSD!$AA$2:$AA$2401,ALGLIB_SSA_XAUUSD!$V$2:$V$2401,"",0)</f>
        <v/>
      </c>
      <c r="S708">
        <f>A708</f>
        <v/>
      </c>
      <c r="T708">
        <f>J708</f>
        <v/>
      </c>
      <c r="U708">
        <f>K708</f>
        <v/>
      </c>
      <c r="V708" s="14">
        <f>IF($A708="","",MOD(ROW()-2,12)+1)</f>
        <v/>
      </c>
      <c r="W708">
        <f>L708</f>
        <v/>
      </c>
      <c r="X708" s="14">
        <f>IF(F708="","",F708)</f>
        <v/>
      </c>
      <c r="Y708" s="14">
        <f>IF(G708="","",G708)</f>
        <v/>
      </c>
      <c r="Z708">
        <f>M708</f>
        <v/>
      </c>
      <c r="AA708">
        <f>N708</f>
        <v/>
      </c>
      <c r="AB708" s="14">
        <f>IF(H708="","",H708)</f>
        <v/>
      </c>
      <c r="AC708">
        <f>O708</f>
        <v/>
      </c>
      <c r="AD708" s="14">
        <f>IF(I708="","",I708)</f>
        <v/>
      </c>
      <c r="AE708">
        <f>P708</f>
        <v/>
      </c>
      <c r="AH708">
        <f>IF(S708&lt;&gt;"",S708,AH707+900)</f>
        <v/>
      </c>
      <c r="AI708">
        <f>IF(T708&lt;&gt;"",T708,AI707)</f>
        <v/>
      </c>
      <c r="AJ708">
        <f>IF(U708&lt;&gt;"",U708,AJ707)</f>
        <v/>
      </c>
      <c r="AK708">
        <f>IF(W708&lt;&gt;"",W708,"")</f>
        <v/>
      </c>
      <c r="AL708" s="14">
        <f>IF(X708&lt;&gt;"",X708,"")</f>
        <v/>
      </c>
      <c r="AM708" s="14">
        <f>IF(Y708&lt;&gt;"",Y708,"")</f>
        <v/>
      </c>
      <c r="AN708" s="14">
        <f>IF(OR(AL708="",AM708=""),"",AL708-AM708)</f>
        <v/>
      </c>
      <c r="AO708">
        <f>IF(AN708="","",IF(AN708&gt;0,"Bullish","Bearish"))</f>
        <v/>
      </c>
      <c r="AP708">
        <f>IF(AO708="",AP707,AO708)</f>
        <v/>
      </c>
      <c r="AQ708" s="14">
        <f>IF(AB708&lt;&gt;"",AB708,"")</f>
        <v/>
      </c>
      <c r="AR708" s="14">
        <f>IF(AD708&lt;&gt;"",AD708,"")</f>
        <v/>
      </c>
      <c r="AS708">
        <f>IF(AS707+1=13,1,AS707+1)</f>
        <v/>
      </c>
      <c r="AT708">
        <f>IFERROR(IF(SLOPE($AQ$686:$AQ$697,$AS$686:$AS$697)&gt;0,MIN(3,ABS(SLOPE($AQ$686:$AQ$697,$AS$686:$AS$697))),IF(SLOPE($AQ$686:$AQ$697,$AS$686:$AS$697)&lt;-0.5,-0.5,0)),0)</f>
        <v/>
      </c>
      <c r="AU708">
        <f>IFERROR(IF(SLOPE($AR$686:$AR$697,$AS$686:$AS$697)&lt;0,MAX(-3,-ABS(SLOPE($AR$686:$AR$697,$AS$686:$AS$697))),IF(SLOPE($AR$686:$AR$697,$AS$686:$AS$697)&gt;0.5,0.5,0)),0)</f>
        <v/>
      </c>
      <c r="AV708">
        <f>($AQ$698+(AT708*(AS708-1)))</f>
        <v/>
      </c>
      <c r="AW708">
        <f>($AR$698+(AU708*(AS708-1)))</f>
        <v/>
      </c>
      <c r="AX708">
        <f>IF(AT708&gt;0,AV708+AT708,AV708)</f>
        <v/>
      </c>
      <c r="AY708">
        <f>IF(AU708&lt;0,AW708+AU708,AW708)</f>
        <v/>
      </c>
      <c r="BA708" s="14">
        <f>IFERROR(AX708-AQ708,"")</f>
        <v/>
      </c>
      <c r="BB708" s="14">
        <f>IFERROR(AY708-AR708,"")</f>
        <v/>
      </c>
      <c r="BD708">
        <f>AH708</f>
        <v/>
      </c>
      <c r="BE708">
        <f>AI708</f>
        <v/>
      </c>
      <c r="BF708">
        <f>AJ708</f>
        <v/>
      </c>
      <c r="BG708" s="14">
        <f>L708</f>
        <v/>
      </c>
      <c r="BH708" s="14">
        <f>IF(X708="","",X708)</f>
        <v/>
      </c>
      <c r="BI708" s="14">
        <f>IF(Y708="","",Y708)</f>
        <v/>
      </c>
      <c r="BJ708">
        <f>Z708</f>
        <v/>
      </c>
      <c r="BK708">
        <f>AA708</f>
        <v/>
      </c>
      <c r="BL708">
        <f>IFERROR(AX708,"")</f>
        <v/>
      </c>
      <c r="BM708">
        <f>IFERROR(AY708,"")</f>
        <v/>
      </c>
    </row>
    <row r="709" ht="14.25" customHeight="1">
      <c r="A709">
        <f>ALGLIB_SSA_XAUUSD!AA709</f>
        <v/>
      </c>
      <c r="B709">
        <f>IF($A709="","",INDEX(ALGLIB_SSA_XAUUSD!$B$2:$B$2401,MATCH($A709,ALGLIB_SSA_XAUUSD!$A$2:$A$2401,1)))</f>
        <v/>
      </c>
      <c r="C709">
        <f>IF($A709="","",INDEX(ALGLIB_SSA_XAUUSD!$C$2:$C$2401,MATCH($A709,ALGLIB_SSA_XAUUSD!$A$2:$A$2401,1)))</f>
        <v/>
      </c>
      <c r="D709" s="14">
        <f>IF($A709="","",INT((ROW()-2)/12)+1)</f>
        <v/>
      </c>
      <c r="E709" s="14">
        <f>IF(AND(E710&lt;&gt;"",D710=D698+1),E698+(E710-E698)*11/12,"")</f>
        <v/>
      </c>
      <c r="F709" s="14">
        <f>IF(AND(F710&lt;&gt;"",D710=D698+1),F698+(F710-F698)*11/12,"")</f>
        <v/>
      </c>
      <c r="G709" s="14">
        <f>IF(AND(G710&lt;&gt;"",D710=D698+1),G698+(G710-G698)*11/12,"")</f>
        <v/>
      </c>
      <c r="H709" s="14">
        <f>IF(AND(H710&lt;&gt;"",D710=D698+1),H698+(H710-H698)*11/12,"")</f>
        <v/>
      </c>
      <c r="I709" s="14">
        <f>IF(AND(L710&lt;&gt;"",D710=D698+1),I698+(I710-I698)*11/12,"")</f>
        <v/>
      </c>
      <c r="J709">
        <f>_xlfn.XLOOKUP($A709,ALGLIB_SSA_XAUUSD!$AA$2:$AA$2401,ALGLIB_SSA_XAUUSD!$P$2:$P$2401,"",0)</f>
        <v/>
      </c>
      <c r="K709">
        <f>_xlfn.XLOOKUP($A709,ALGLIB_SSA_XAUUSD!$AA$2:$AA$2401,ALGLIB_SSA_XAUUSD!$Q$2:$Q$2401,"",0)</f>
        <v/>
      </c>
      <c r="L709">
        <f>_xlfn.XLOOKUP($A709,ALGLIB_SSA_XAUUSD!$AA$2:$AA$2401,ALGLIB_SSA_XAUUSD!$R$2:$R$2401,"",0)</f>
        <v/>
      </c>
      <c r="M709">
        <f>_xlfn.XLOOKUP($A709,ALGLIB_SSA_XAUUSD!$AA$2:$AA$2401,ALGLIB_SSA_XAUUSD!$S$2:$S$2401,"",0)</f>
        <v/>
      </c>
      <c r="N709">
        <f>_xlfn.XLOOKUP($A709,ALGLIB_SSA_XAUUSD!$AA$2:$AA$2401,ALGLIB_SSA_XAUUSD!$T$2:$T$2401,"",0)</f>
        <v/>
      </c>
      <c r="O709">
        <f>_xlfn.XLOOKUP($A709,ALGLIB_SSA_XAUUSD!$AA$2:$AA$2401,ALGLIB_SSA_XAUUSD!$U$2:$U$2401,"",0)</f>
        <v/>
      </c>
      <c r="P709">
        <f>_xlfn.XLOOKUP($A709,ALGLIB_SSA_XAUUSD!$AA$2:$AA$2401,ALGLIB_SSA_XAUUSD!$V$2:$V$2401,"",0)</f>
        <v/>
      </c>
      <c r="S709">
        <f>A709</f>
        <v/>
      </c>
      <c r="T709">
        <f>J709</f>
        <v/>
      </c>
      <c r="U709">
        <f>K709</f>
        <v/>
      </c>
      <c r="V709" s="14">
        <f>IF($A709="","",MOD(ROW()-2,12)+1)</f>
        <v/>
      </c>
      <c r="W709">
        <f>L709</f>
        <v/>
      </c>
      <c r="X709" s="14">
        <f>IF(F709="","",F709)</f>
        <v/>
      </c>
      <c r="Y709" s="14">
        <f>IF(G709="","",G709)</f>
        <v/>
      </c>
      <c r="Z709">
        <f>M709</f>
        <v/>
      </c>
      <c r="AA709">
        <f>N709</f>
        <v/>
      </c>
      <c r="AB709" s="14">
        <f>IF(H709="","",H709)</f>
        <v/>
      </c>
      <c r="AC709">
        <f>O709</f>
        <v/>
      </c>
      <c r="AD709" s="14">
        <f>IF(I709="","",I709)</f>
        <v/>
      </c>
      <c r="AE709">
        <f>P709</f>
        <v/>
      </c>
      <c r="AH709">
        <f>IF(S709&lt;&gt;"",S709,AH708+900)</f>
        <v/>
      </c>
      <c r="AI709">
        <f>IF(T709&lt;&gt;"",T709,AI708)</f>
        <v/>
      </c>
      <c r="AJ709">
        <f>IF(U709&lt;&gt;"",U709,AJ708)</f>
        <v/>
      </c>
      <c r="AK709">
        <f>IF(W709&lt;&gt;"",W709,"")</f>
        <v/>
      </c>
      <c r="AL709" s="14">
        <f>IF(X709&lt;&gt;"",X709,"")</f>
        <v/>
      </c>
      <c r="AM709" s="14">
        <f>IF(Y709&lt;&gt;"",Y709,"")</f>
        <v/>
      </c>
      <c r="AN709" s="14">
        <f>IF(OR(AL709="",AM709=""),"",AL709-AM709)</f>
        <v/>
      </c>
      <c r="AO709">
        <f>IF(AN709="","",IF(AN709&gt;0,"Bullish","Bearish"))</f>
        <v/>
      </c>
      <c r="AP709">
        <f>IF(AO709="",AP708,AO709)</f>
        <v/>
      </c>
      <c r="AQ709" s="14">
        <f>IF(AB709&lt;&gt;"",AB709,"")</f>
        <v/>
      </c>
      <c r="AR709" s="14">
        <f>IF(AD709&lt;&gt;"",AD709,"")</f>
        <v/>
      </c>
      <c r="AS709">
        <f>IF(AS708+1=13,1,AS708+1)</f>
        <v/>
      </c>
      <c r="AT709">
        <f>IFERROR(IF(SLOPE($AQ$686:$AQ$697,$AS$686:$AS$697)&gt;0,MIN(3,ABS(SLOPE($AQ$686:$AQ$697,$AS$686:$AS$697))),IF(SLOPE($AQ$686:$AQ$697,$AS$686:$AS$697)&lt;-0.5,-0.5,0)),0)</f>
        <v/>
      </c>
      <c r="AU709">
        <f>IFERROR(IF(SLOPE($AR$686:$AR$697,$AS$686:$AS$697)&lt;0,MAX(-3,-ABS(SLOPE($AR$686:$AR$697,$AS$686:$AS$697))),IF(SLOPE($AR$686:$AR$697,$AS$686:$AS$697)&gt;0.5,0.5,0)),0)</f>
        <v/>
      </c>
      <c r="AV709">
        <f>($AQ$698+(AT709*(AS709-1)))</f>
        <v/>
      </c>
      <c r="AW709">
        <f>($AR$698+(AU709*(AS709-1)))</f>
        <v/>
      </c>
      <c r="AX709">
        <f>IF(AT709&gt;0,AV709+AT709,AV709)</f>
        <v/>
      </c>
      <c r="AY709">
        <f>IF(AU709&lt;0,AW709+AU709,AW709)</f>
        <v/>
      </c>
      <c r="BA709" s="14">
        <f>IFERROR(AX709-AQ709,"")</f>
        <v/>
      </c>
      <c r="BB709" s="14">
        <f>IFERROR(AY709-AR709,"")</f>
        <v/>
      </c>
      <c r="BD709">
        <f>AH709</f>
        <v/>
      </c>
      <c r="BE709">
        <f>AI709</f>
        <v/>
      </c>
      <c r="BF709">
        <f>AJ709</f>
        <v/>
      </c>
      <c r="BG709" s="14">
        <f>L709</f>
        <v/>
      </c>
      <c r="BH709" s="14">
        <f>IF(X709="","",X709)</f>
        <v/>
      </c>
      <c r="BI709" s="14">
        <f>IF(Y709="","",Y709)</f>
        <v/>
      </c>
      <c r="BJ709">
        <f>Z709</f>
        <v/>
      </c>
      <c r="BK709">
        <f>AA709</f>
        <v/>
      </c>
      <c r="BL709">
        <f>IFERROR(AX709,"")</f>
        <v/>
      </c>
      <c r="BM709">
        <f>IFERROR(AY709,"")</f>
        <v/>
      </c>
    </row>
    <row r="710" ht="14.25" customHeight="1">
      <c r="A710">
        <f>ALGLIB_SSA_XAUUSD!AA710</f>
        <v/>
      </c>
      <c r="B710">
        <f>IF($A710="","",INDEX(ALGLIB_SSA_XAUUSD!$B$2:$B$2401,MATCH($A710,ALGLIB_SSA_XAUUSD!$A$2:$A$2401,1)))</f>
        <v/>
      </c>
      <c r="C710">
        <f>IF($A710="","",INDEX(ALGLIB_SSA_XAUUSD!$C$2:$C$2401,MATCH($A710,ALGLIB_SSA_XAUUSD!$A$2:$A$2401,1)))</f>
        <v/>
      </c>
      <c r="D710" s="14">
        <f>IF($A710="","",INT((ROW()-2)/12)+1)</f>
        <v/>
      </c>
      <c r="E710" s="14">
        <f>IF($A710="","",INDEX(ALGLIB_SSA_XAUUSD!$D$2:$D$2401,MATCH($A710,ALGLIB_SSA_XAUUSD!$A$2:$A$2401,1)))</f>
        <v/>
      </c>
      <c r="F710" s="14">
        <f>IF($A710="","",INDEX(ALGLIB_SSA_XAUUSD!$E$2:$E$2401,MATCH($A710,ALGLIB_SSA_XAUUSD!$A$2:$A$2401,1)))</f>
        <v/>
      </c>
      <c r="G710" s="14">
        <f>IF($A710="","",INDEX(ALGLIB_SSA_XAUUSD!$F$2:$F$2401,MATCH($A710,ALGLIB_SSA_XAUUSD!$A$2:$A$2401,1)))</f>
        <v/>
      </c>
      <c r="H710" s="14">
        <f>IF($A710="","",INDEX(ALGLIB_SSA_XAUUSD!$G$2:$G$2401,MATCH($A710,ALGLIB_SSA_XAUUSD!$A$2:$A$2401,1)))</f>
        <v/>
      </c>
      <c r="I710" s="14">
        <f>IF($A710="","",INDEX(ALGLIB_SSA_XAUUSD!$H$2:$H$2401,MATCH($A710,ALGLIB_SSA_XAUUSD!$A$2:$A$2401,1)))</f>
        <v/>
      </c>
      <c r="J710">
        <f>_xlfn.XLOOKUP($A710,ALGLIB_SSA_XAUUSD!$AA$2:$AA$2401,ALGLIB_SSA_XAUUSD!$P$2:$P$2401,"",0)</f>
        <v/>
      </c>
      <c r="K710">
        <f>_xlfn.XLOOKUP($A710,ALGLIB_SSA_XAUUSD!$AA$2:$AA$2401,ALGLIB_SSA_XAUUSD!$Q$2:$Q$2401,"",0)</f>
        <v/>
      </c>
      <c r="L710">
        <f>_xlfn.XLOOKUP($A710,ALGLIB_SSA_XAUUSD!$AA$2:$AA$2401,ALGLIB_SSA_XAUUSD!$R$2:$R$2401,"",0)</f>
        <v/>
      </c>
      <c r="M710">
        <f>_xlfn.XLOOKUP($A710,ALGLIB_SSA_XAUUSD!$AA$2:$AA$2401,ALGLIB_SSA_XAUUSD!$S$2:$S$2401,"",0)</f>
        <v/>
      </c>
      <c r="N710">
        <f>_xlfn.XLOOKUP($A710,ALGLIB_SSA_XAUUSD!$AA$2:$AA$2401,ALGLIB_SSA_XAUUSD!$T$2:$T$2401,"",0)</f>
        <v/>
      </c>
      <c r="O710">
        <f>_xlfn.XLOOKUP($A710,ALGLIB_SSA_XAUUSD!$AA$2:$AA$2401,ALGLIB_SSA_XAUUSD!$U$2:$U$2401,"",0)</f>
        <v/>
      </c>
      <c r="P710">
        <f>_xlfn.XLOOKUP($A710,ALGLIB_SSA_XAUUSD!$AA$2:$AA$2401,ALGLIB_SSA_XAUUSD!$V$2:$V$2401,"",0)</f>
        <v/>
      </c>
      <c r="S710">
        <f>A710</f>
        <v/>
      </c>
      <c r="T710">
        <f>J710</f>
        <v/>
      </c>
      <c r="U710">
        <f>K710</f>
        <v/>
      </c>
      <c r="V710" s="14">
        <f>IF($A710="","",MOD(ROW()-2,12)+1)</f>
        <v/>
      </c>
      <c r="W710">
        <f>L710</f>
        <v/>
      </c>
      <c r="X710" s="14">
        <f>IF(F710="","",F710)</f>
        <v/>
      </c>
      <c r="Y710" s="14">
        <f>IF(G710="","",G710)</f>
        <v/>
      </c>
      <c r="Z710">
        <f>M710</f>
        <v/>
      </c>
      <c r="AA710">
        <f>N710</f>
        <v/>
      </c>
      <c r="AB710" s="14">
        <f>IF(H710="","",H710)</f>
        <v/>
      </c>
      <c r="AC710">
        <f>O710</f>
        <v/>
      </c>
      <c r="AD710" s="14">
        <f>IF(I710="","",I710)</f>
        <v/>
      </c>
      <c r="AE710">
        <f>P710</f>
        <v/>
      </c>
      <c r="AH710">
        <f>IF(S710&lt;&gt;"",S710,AH709+900)</f>
        <v/>
      </c>
      <c r="AI710">
        <f>IF(T710&lt;&gt;"",T710,AI709)</f>
        <v/>
      </c>
      <c r="AJ710">
        <f>IF(U710&lt;&gt;"",U710,AJ709)</f>
        <v/>
      </c>
      <c r="AK710">
        <f>IF(W710&lt;&gt;"",W710,"")</f>
        <v/>
      </c>
      <c r="AL710" s="14">
        <f>IF(X710&lt;&gt;"",X710,"")</f>
        <v/>
      </c>
      <c r="AM710" s="14">
        <f>IF(Y710&lt;&gt;"",Y710,"")</f>
        <v/>
      </c>
      <c r="AN710" s="14">
        <f>IF(OR(AL710="",AM710=""),"",AL710-AM710)</f>
        <v/>
      </c>
      <c r="AO710">
        <f>IF(AN710="","",IF(AN710&gt;0,"Bullish","Bearish"))</f>
        <v/>
      </c>
      <c r="AP710">
        <f>IF(AO710="",AP709,AO710)</f>
        <v/>
      </c>
      <c r="AQ710" s="14">
        <f>IF(AB710&lt;&gt;"",AB710,"")</f>
        <v/>
      </c>
      <c r="AR710" s="14">
        <f>IF(AD710&lt;&gt;"",AD710,"")</f>
        <v/>
      </c>
      <c r="AS710">
        <f>IF(AS709+1=13,1,AS709+1)</f>
        <v/>
      </c>
      <c r="AT710">
        <f>IFERROR(IF(SLOPE($AQ$698:$AQ$709,$AS$698:$AS$709)&gt;0,MIN(3,ABS(SLOPE($AQ$698:$AQ$709,$AS$698:$AS$709))),IF(SLOPE($AQ$698:$AQ$709,$AS$698:$AS$709)&lt;-0.5,-0.5,0)),0)</f>
        <v/>
      </c>
      <c r="AU710">
        <f>IFERROR(IF(SLOPE($AR$698:$AR$709,$AS$698:$AS$709)&lt;0,MAX(-3,-ABS(SLOPE($AR$698:$AR$709,$AS$698:$AS$709))),IF(SLOPE($AR$698:$AR$709,$AS$698:$AS$709)&gt;0.5,0.5,0)),0)</f>
        <v/>
      </c>
      <c r="AV710">
        <f>($AQ$710+(AT710*(AS710-1)))</f>
        <v/>
      </c>
      <c r="AW710">
        <f>($AR$710+(AU710*(AS710-1)))</f>
        <v/>
      </c>
      <c r="AX710">
        <f>IF(AT710&gt;0,AV710+AT710,AV710)</f>
        <v/>
      </c>
      <c r="AY710">
        <f>IF(AU710&lt;0,AW710+AU710,AW710)</f>
        <v/>
      </c>
      <c r="BA710" s="14">
        <f>IFERROR(AX710-AQ710,"")</f>
        <v/>
      </c>
      <c r="BB710" s="14">
        <f>IFERROR(AY710-AR710,"")</f>
        <v/>
      </c>
      <c r="BD710">
        <f>AH710</f>
        <v/>
      </c>
      <c r="BE710">
        <f>AI710</f>
        <v/>
      </c>
      <c r="BF710">
        <f>AJ710</f>
        <v/>
      </c>
      <c r="BG710" s="14">
        <f>L710</f>
        <v/>
      </c>
      <c r="BH710" s="14">
        <f>IF(X710="","",X710)</f>
        <v/>
      </c>
      <c r="BI710" s="14">
        <f>IF(Y710="","",Y710)</f>
        <v/>
      </c>
      <c r="BJ710">
        <f>Z710</f>
        <v/>
      </c>
      <c r="BK710">
        <f>AA710</f>
        <v/>
      </c>
      <c r="BL710">
        <f>IFERROR(AX710,"")</f>
        <v/>
      </c>
      <c r="BM710">
        <f>IFERROR(AY710,"")</f>
        <v/>
      </c>
    </row>
    <row r="711" ht="14.25" customHeight="1">
      <c r="A711">
        <f>ALGLIB_SSA_XAUUSD!AA711</f>
        <v/>
      </c>
      <c r="B711">
        <f>IF($A711="","",INDEX(ALGLIB_SSA_XAUUSD!$B$2:$B$2401,MATCH($A711,ALGLIB_SSA_XAUUSD!$A$2:$A$2401,1)))</f>
        <v/>
      </c>
      <c r="C711">
        <f>IF($A711="","",INDEX(ALGLIB_SSA_XAUUSD!$C$2:$C$2401,MATCH($A711,ALGLIB_SSA_XAUUSD!$A$2:$A$2401,1)))</f>
        <v/>
      </c>
      <c r="D711" s="14">
        <f>IF($A711="","",INT((ROW()-2)/12)+1)</f>
        <v/>
      </c>
      <c r="E711" s="14">
        <f>IF(AND(E722&lt;&gt;"",D722=D710+1),E710+(E722-E710)*1/12,"")</f>
        <v/>
      </c>
      <c r="F711" s="14">
        <f>IF(AND(F722&lt;&gt;"",D722=D710+1),F710+(F722-F710)*1/12,"")</f>
        <v/>
      </c>
      <c r="G711" s="14">
        <f>IF(AND(G722&lt;&gt;"",D722=D710+1),G710+(G722-G710)*1/12,"")</f>
        <v/>
      </c>
      <c r="H711" s="14">
        <f>IF(AND(H722&lt;&gt;"",D722=D710+1),H710+(H722-H710)*1/12,"")</f>
        <v/>
      </c>
      <c r="I711" s="14">
        <f>IF(AND(L722&lt;&gt;"",D722=D710+1),I710+(I722-I710)*1/12,"")</f>
        <v/>
      </c>
      <c r="J711">
        <f>_xlfn.XLOOKUP($A711,ALGLIB_SSA_XAUUSD!$AA$2:$AA$2401,ALGLIB_SSA_XAUUSD!$P$2:$P$2401,"",0)</f>
        <v/>
      </c>
      <c r="K711">
        <f>_xlfn.XLOOKUP($A711,ALGLIB_SSA_XAUUSD!$AA$2:$AA$2401,ALGLIB_SSA_XAUUSD!$Q$2:$Q$2401,"",0)</f>
        <v/>
      </c>
      <c r="L711">
        <f>_xlfn.XLOOKUP($A711,ALGLIB_SSA_XAUUSD!$AA$2:$AA$2401,ALGLIB_SSA_XAUUSD!$R$2:$R$2401,"",0)</f>
        <v/>
      </c>
      <c r="M711">
        <f>_xlfn.XLOOKUP($A711,ALGLIB_SSA_XAUUSD!$AA$2:$AA$2401,ALGLIB_SSA_XAUUSD!$S$2:$S$2401,"",0)</f>
        <v/>
      </c>
      <c r="N711">
        <f>_xlfn.XLOOKUP($A711,ALGLIB_SSA_XAUUSD!$AA$2:$AA$2401,ALGLIB_SSA_XAUUSD!$T$2:$T$2401,"",0)</f>
        <v/>
      </c>
      <c r="O711">
        <f>_xlfn.XLOOKUP($A711,ALGLIB_SSA_XAUUSD!$AA$2:$AA$2401,ALGLIB_SSA_XAUUSD!$U$2:$U$2401,"",0)</f>
        <v/>
      </c>
      <c r="P711">
        <f>_xlfn.XLOOKUP($A711,ALGLIB_SSA_XAUUSD!$AA$2:$AA$2401,ALGLIB_SSA_XAUUSD!$V$2:$V$2401,"",0)</f>
        <v/>
      </c>
      <c r="S711">
        <f>A711</f>
        <v/>
      </c>
      <c r="T711">
        <f>J711</f>
        <v/>
      </c>
      <c r="U711">
        <f>K711</f>
        <v/>
      </c>
      <c r="V711" s="14">
        <f>IF($A711="","",MOD(ROW()-2,12)+1)</f>
        <v/>
      </c>
      <c r="W711">
        <f>L711</f>
        <v/>
      </c>
      <c r="X711" s="14">
        <f>IF(F711="","",F711)</f>
        <v/>
      </c>
      <c r="Y711" s="14">
        <f>IF(G711="","",G711)</f>
        <v/>
      </c>
      <c r="Z711">
        <f>M711</f>
        <v/>
      </c>
      <c r="AA711">
        <f>N711</f>
        <v/>
      </c>
      <c r="AB711" s="14">
        <f>IF(H711="","",H711)</f>
        <v/>
      </c>
      <c r="AC711">
        <f>O711</f>
        <v/>
      </c>
      <c r="AD711" s="14">
        <f>IF(I711="","",I711)</f>
        <v/>
      </c>
      <c r="AE711">
        <f>P711</f>
        <v/>
      </c>
      <c r="AH711">
        <f>IF(S711&lt;&gt;"",S711,AH710+900)</f>
        <v/>
      </c>
      <c r="AI711">
        <f>IF(T711&lt;&gt;"",T711,AI710)</f>
        <v/>
      </c>
      <c r="AJ711">
        <f>IF(U711&lt;&gt;"",U711,AJ710)</f>
        <v/>
      </c>
      <c r="AK711">
        <f>IF(W711&lt;&gt;"",W711,"")</f>
        <v/>
      </c>
      <c r="AL711" s="14">
        <f>IF(X711&lt;&gt;"",X711,"")</f>
        <v/>
      </c>
      <c r="AM711" s="14">
        <f>IF(Y711&lt;&gt;"",Y711,"")</f>
        <v/>
      </c>
      <c r="AN711" s="14">
        <f>IF(OR(AL711="",AM711=""),"",AL711-AM711)</f>
        <v/>
      </c>
      <c r="AO711">
        <f>IF(AN711="","",IF(AN711&gt;0,"Bullish","Bearish"))</f>
        <v/>
      </c>
      <c r="AP711">
        <f>IF(AO711="",AP710,AO711)</f>
        <v/>
      </c>
      <c r="AQ711" s="14">
        <f>IF(AB711&lt;&gt;"",AB711,"")</f>
        <v/>
      </c>
      <c r="AR711" s="14">
        <f>IF(AD711&lt;&gt;"",AD711,"")</f>
        <v/>
      </c>
      <c r="AS711">
        <f>IF(AS710+1=13,1,AS710+1)</f>
        <v/>
      </c>
      <c r="AT711">
        <f>IFERROR(IF(SLOPE($AQ$698:$AQ$709,$AS$698:$AS$709)&gt;0,MIN(3,ABS(SLOPE($AQ$698:$AQ$709,$AS$698:$AS$709))),IF(SLOPE($AQ$698:$AQ$709,$AS$698:$AS$709)&lt;-0.5,-0.5,0)),0)</f>
        <v/>
      </c>
      <c r="AU711">
        <f>IFERROR(IF(SLOPE($AR$698:$AR$709,$AS$698:$AS$709)&lt;0,MAX(-3,-ABS(SLOPE($AR$698:$AR$709,$AS$698:$AS$709))),IF(SLOPE($AR$698:$AR$709,$AS$698:$AS$709)&gt;0.5,0.5,0)),0)</f>
        <v/>
      </c>
      <c r="AV711">
        <f>($AQ$710+(AT711*(AS711-1)))</f>
        <v/>
      </c>
      <c r="AW711">
        <f>($AR$710+(AU711*(AS711-1)))</f>
        <v/>
      </c>
      <c r="AX711">
        <f>IF(AT711&gt;0,AV711+AT711,AV711)</f>
        <v/>
      </c>
      <c r="AY711">
        <f>IF(AU711&lt;0,AW711+AU711,AW711)</f>
        <v/>
      </c>
      <c r="BA711" s="14">
        <f>IFERROR(AX711-AQ711,"")</f>
        <v/>
      </c>
      <c r="BB711" s="14">
        <f>IFERROR(AY711-AR711,"")</f>
        <v/>
      </c>
      <c r="BD711">
        <f>AH711</f>
        <v/>
      </c>
      <c r="BE711">
        <f>AI711</f>
        <v/>
      </c>
      <c r="BF711">
        <f>AJ711</f>
        <v/>
      </c>
      <c r="BG711" s="14">
        <f>L711</f>
        <v/>
      </c>
      <c r="BH711" s="14">
        <f>IF(X711="","",X711)</f>
        <v/>
      </c>
      <c r="BI711" s="14">
        <f>IF(Y711="","",Y711)</f>
        <v/>
      </c>
      <c r="BJ711">
        <f>Z711</f>
        <v/>
      </c>
      <c r="BK711">
        <f>AA711</f>
        <v/>
      </c>
      <c r="BL711">
        <f>IFERROR(AX711,"")</f>
        <v/>
      </c>
      <c r="BM711">
        <f>IFERROR(AY711,"")</f>
        <v/>
      </c>
    </row>
    <row r="712" ht="14.25" customHeight="1">
      <c r="A712">
        <f>ALGLIB_SSA_XAUUSD!AA712</f>
        <v/>
      </c>
      <c r="B712">
        <f>IF($A712="","",INDEX(ALGLIB_SSA_XAUUSD!$B$2:$B$2401,MATCH($A712,ALGLIB_SSA_XAUUSD!$A$2:$A$2401,1)))</f>
        <v/>
      </c>
      <c r="C712">
        <f>IF($A712="","",INDEX(ALGLIB_SSA_XAUUSD!$C$2:$C$2401,MATCH($A712,ALGLIB_SSA_XAUUSD!$A$2:$A$2401,1)))</f>
        <v/>
      </c>
      <c r="D712" s="14">
        <f>IF($A712="","",INT((ROW()-2)/12)+1)</f>
        <v/>
      </c>
      <c r="E712" s="14">
        <f>IF(AND(E722&lt;&gt;"",D722=D710+1),E710+(E722-E710)*2/12,"")</f>
        <v/>
      </c>
      <c r="F712" s="14">
        <f>IF(AND(F722&lt;&gt;"",D722=D710+1),F710+(F722-F710)*2/12,"")</f>
        <v/>
      </c>
      <c r="G712" s="14">
        <f>IF(AND(G722&lt;&gt;"",D722=D710+1),G710+(G722-G710)*2/12,"")</f>
        <v/>
      </c>
      <c r="H712" s="14">
        <f>IF(AND(H722&lt;&gt;"",D722=D710+1),H710+(H722-H710)*2/12,"")</f>
        <v/>
      </c>
      <c r="I712" s="14">
        <f>IF(AND(L722&lt;&gt;"",D722=D710+1),I710+(I722-I710)*2/12,"")</f>
        <v/>
      </c>
      <c r="J712">
        <f>_xlfn.XLOOKUP($A712,ALGLIB_SSA_XAUUSD!$AA$2:$AA$2401,ALGLIB_SSA_XAUUSD!$P$2:$P$2401,"",0)</f>
        <v/>
      </c>
      <c r="K712">
        <f>_xlfn.XLOOKUP($A712,ALGLIB_SSA_XAUUSD!$AA$2:$AA$2401,ALGLIB_SSA_XAUUSD!$Q$2:$Q$2401,"",0)</f>
        <v/>
      </c>
      <c r="L712">
        <f>_xlfn.XLOOKUP($A712,ALGLIB_SSA_XAUUSD!$AA$2:$AA$2401,ALGLIB_SSA_XAUUSD!$R$2:$R$2401,"",0)</f>
        <v/>
      </c>
      <c r="M712">
        <f>_xlfn.XLOOKUP($A712,ALGLIB_SSA_XAUUSD!$AA$2:$AA$2401,ALGLIB_SSA_XAUUSD!$S$2:$S$2401,"",0)</f>
        <v/>
      </c>
      <c r="N712">
        <f>_xlfn.XLOOKUP($A712,ALGLIB_SSA_XAUUSD!$AA$2:$AA$2401,ALGLIB_SSA_XAUUSD!$T$2:$T$2401,"",0)</f>
        <v/>
      </c>
      <c r="O712">
        <f>_xlfn.XLOOKUP($A712,ALGLIB_SSA_XAUUSD!$AA$2:$AA$2401,ALGLIB_SSA_XAUUSD!$U$2:$U$2401,"",0)</f>
        <v/>
      </c>
      <c r="P712">
        <f>_xlfn.XLOOKUP($A712,ALGLIB_SSA_XAUUSD!$AA$2:$AA$2401,ALGLIB_SSA_XAUUSD!$V$2:$V$2401,"",0)</f>
        <v/>
      </c>
      <c r="S712">
        <f>A712</f>
        <v/>
      </c>
      <c r="T712">
        <f>J712</f>
        <v/>
      </c>
      <c r="U712">
        <f>K712</f>
        <v/>
      </c>
      <c r="V712" s="14">
        <f>IF($A712="","",MOD(ROW()-2,12)+1)</f>
        <v/>
      </c>
      <c r="W712">
        <f>L712</f>
        <v/>
      </c>
      <c r="X712" s="14">
        <f>IF(F712="","",F712)</f>
        <v/>
      </c>
      <c r="Y712" s="14">
        <f>IF(G712="","",G712)</f>
        <v/>
      </c>
      <c r="Z712">
        <f>M712</f>
        <v/>
      </c>
      <c r="AA712">
        <f>N712</f>
        <v/>
      </c>
      <c r="AB712" s="14">
        <f>IF(H712="","",H712)</f>
        <v/>
      </c>
      <c r="AC712">
        <f>O712</f>
        <v/>
      </c>
      <c r="AD712" s="14">
        <f>IF(I712="","",I712)</f>
        <v/>
      </c>
      <c r="AE712">
        <f>P712</f>
        <v/>
      </c>
      <c r="AH712">
        <f>IF(S712&lt;&gt;"",S712,AH711+900)</f>
        <v/>
      </c>
      <c r="AI712">
        <f>IF(T712&lt;&gt;"",T712,AI711)</f>
        <v/>
      </c>
      <c r="AJ712">
        <f>IF(U712&lt;&gt;"",U712,AJ711)</f>
        <v/>
      </c>
      <c r="AK712">
        <f>IF(W712&lt;&gt;"",W712,"")</f>
        <v/>
      </c>
      <c r="AL712" s="14">
        <f>IF(X712&lt;&gt;"",X712,"")</f>
        <v/>
      </c>
      <c r="AM712" s="14">
        <f>IF(Y712&lt;&gt;"",Y712,"")</f>
        <v/>
      </c>
      <c r="AN712" s="14">
        <f>IF(OR(AL712="",AM712=""),"",AL712-AM712)</f>
        <v/>
      </c>
      <c r="AO712">
        <f>IF(AN712="","",IF(AN712&gt;0,"Bullish","Bearish"))</f>
        <v/>
      </c>
      <c r="AP712">
        <f>IF(AO712="",AP711,AO712)</f>
        <v/>
      </c>
      <c r="AQ712" s="14">
        <f>IF(AB712&lt;&gt;"",AB712,"")</f>
        <v/>
      </c>
      <c r="AR712" s="14">
        <f>IF(AD712&lt;&gt;"",AD712,"")</f>
        <v/>
      </c>
      <c r="AS712">
        <f>IF(AS711+1=13,1,AS711+1)</f>
        <v/>
      </c>
      <c r="AT712">
        <f>IFERROR(IF(SLOPE($AQ$698:$AQ$709,$AS$698:$AS$709)&gt;0,MIN(3,ABS(SLOPE($AQ$698:$AQ$709,$AS$698:$AS$709))),IF(SLOPE($AQ$698:$AQ$709,$AS$698:$AS$709)&lt;-0.5,-0.5,0)),0)</f>
        <v/>
      </c>
      <c r="AU712">
        <f>IFERROR(IF(SLOPE($AR$698:$AR$709,$AS$698:$AS$709)&lt;0,MAX(-3,-ABS(SLOPE($AR$698:$AR$709,$AS$698:$AS$709))),IF(SLOPE($AR$698:$AR$709,$AS$698:$AS$709)&gt;0.5,0.5,0)),0)</f>
        <v/>
      </c>
      <c r="AV712">
        <f>($AQ$710+(AT712*(AS712-1)))</f>
        <v/>
      </c>
      <c r="AW712">
        <f>($AR$710+(AU712*(AS712-1)))</f>
        <v/>
      </c>
      <c r="AX712">
        <f>IF(AT712&gt;0,AV712+AT712,AV712)</f>
        <v/>
      </c>
      <c r="AY712">
        <f>IF(AU712&lt;0,AW712+AU712,AW712)</f>
        <v/>
      </c>
      <c r="BA712" s="14">
        <f>IFERROR(AX712-AQ712,"")</f>
        <v/>
      </c>
      <c r="BB712" s="14">
        <f>IFERROR(AY712-AR712,"")</f>
        <v/>
      </c>
      <c r="BD712">
        <f>AH712</f>
        <v/>
      </c>
      <c r="BE712">
        <f>AI712</f>
        <v/>
      </c>
      <c r="BF712">
        <f>AJ712</f>
        <v/>
      </c>
      <c r="BG712" s="14">
        <f>L712</f>
        <v/>
      </c>
      <c r="BH712" s="14">
        <f>IF(X712="","",X712)</f>
        <v/>
      </c>
      <c r="BI712" s="14">
        <f>IF(Y712="","",Y712)</f>
        <v/>
      </c>
      <c r="BJ712">
        <f>Z712</f>
        <v/>
      </c>
      <c r="BK712">
        <f>AA712</f>
        <v/>
      </c>
      <c r="BL712">
        <f>IFERROR(AX712,"")</f>
        <v/>
      </c>
      <c r="BM712">
        <f>IFERROR(AY712,"")</f>
        <v/>
      </c>
    </row>
    <row r="713" ht="14.25" customHeight="1">
      <c r="A713">
        <f>ALGLIB_SSA_XAUUSD!AA713</f>
        <v/>
      </c>
      <c r="B713">
        <f>IF($A713="","",INDEX(ALGLIB_SSA_XAUUSD!$B$2:$B$2401,MATCH($A713,ALGLIB_SSA_XAUUSD!$A$2:$A$2401,1)))</f>
        <v/>
      </c>
      <c r="C713">
        <f>IF($A713="","",INDEX(ALGLIB_SSA_XAUUSD!$C$2:$C$2401,MATCH($A713,ALGLIB_SSA_XAUUSD!$A$2:$A$2401,1)))</f>
        <v/>
      </c>
      <c r="D713" s="14">
        <f>IF($A713="","",INT((ROW()-2)/12)+1)</f>
        <v/>
      </c>
      <c r="E713" s="14">
        <f>IF(AND(E722&lt;&gt;"",D722=D710+1),E710+(E722-E710)*3/12,"")</f>
        <v/>
      </c>
      <c r="F713" s="14">
        <f>IF(AND(F722&lt;&gt;"",D722=D710+1),F710+(F722-F710)*3/12,"")</f>
        <v/>
      </c>
      <c r="G713" s="14">
        <f>IF(AND(G722&lt;&gt;"",D722=D710+1),G710+(G722-G710)*3/12,"")</f>
        <v/>
      </c>
      <c r="H713" s="14">
        <f>IF(AND(H722&lt;&gt;"",D722=D710+1),H710+(H722-H710)*3/12,"")</f>
        <v/>
      </c>
      <c r="I713" s="14">
        <f>IF(AND(L722&lt;&gt;"",D722=D710+1),I710+(I722-I710)*3/12,"")</f>
        <v/>
      </c>
      <c r="J713">
        <f>_xlfn.XLOOKUP($A713,ALGLIB_SSA_XAUUSD!$AA$2:$AA$2401,ALGLIB_SSA_XAUUSD!$P$2:$P$2401,"",0)</f>
        <v/>
      </c>
      <c r="K713">
        <f>_xlfn.XLOOKUP($A713,ALGLIB_SSA_XAUUSD!$AA$2:$AA$2401,ALGLIB_SSA_XAUUSD!$Q$2:$Q$2401,"",0)</f>
        <v/>
      </c>
      <c r="L713">
        <f>_xlfn.XLOOKUP($A713,ALGLIB_SSA_XAUUSD!$AA$2:$AA$2401,ALGLIB_SSA_XAUUSD!$R$2:$R$2401,"",0)</f>
        <v/>
      </c>
      <c r="M713">
        <f>_xlfn.XLOOKUP($A713,ALGLIB_SSA_XAUUSD!$AA$2:$AA$2401,ALGLIB_SSA_XAUUSD!$S$2:$S$2401,"",0)</f>
        <v/>
      </c>
      <c r="N713">
        <f>_xlfn.XLOOKUP($A713,ALGLIB_SSA_XAUUSD!$AA$2:$AA$2401,ALGLIB_SSA_XAUUSD!$T$2:$T$2401,"",0)</f>
        <v/>
      </c>
      <c r="O713">
        <f>_xlfn.XLOOKUP($A713,ALGLIB_SSA_XAUUSD!$AA$2:$AA$2401,ALGLIB_SSA_XAUUSD!$U$2:$U$2401,"",0)</f>
        <v/>
      </c>
      <c r="P713">
        <f>_xlfn.XLOOKUP($A713,ALGLIB_SSA_XAUUSD!$AA$2:$AA$2401,ALGLIB_SSA_XAUUSD!$V$2:$V$2401,"",0)</f>
        <v/>
      </c>
      <c r="S713">
        <f>A713</f>
        <v/>
      </c>
      <c r="T713">
        <f>J713</f>
        <v/>
      </c>
      <c r="U713">
        <f>K713</f>
        <v/>
      </c>
      <c r="V713" s="14">
        <f>IF($A713="","",MOD(ROW()-2,12)+1)</f>
        <v/>
      </c>
      <c r="W713">
        <f>L713</f>
        <v/>
      </c>
      <c r="X713" s="14">
        <f>IF(F713="","",F713)</f>
        <v/>
      </c>
      <c r="Y713" s="14">
        <f>IF(G713="","",G713)</f>
        <v/>
      </c>
      <c r="Z713">
        <f>M713</f>
        <v/>
      </c>
      <c r="AA713">
        <f>N713</f>
        <v/>
      </c>
      <c r="AB713" s="14">
        <f>IF(H713="","",H713)</f>
        <v/>
      </c>
      <c r="AC713">
        <f>O713</f>
        <v/>
      </c>
      <c r="AD713" s="14">
        <f>IF(I713="","",I713)</f>
        <v/>
      </c>
      <c r="AE713">
        <f>P713</f>
        <v/>
      </c>
      <c r="AH713">
        <f>IF(S713&lt;&gt;"",S713,AH712+900)</f>
        <v/>
      </c>
      <c r="AI713">
        <f>IF(T713&lt;&gt;"",T713,AI712)</f>
        <v/>
      </c>
      <c r="AJ713">
        <f>IF(U713&lt;&gt;"",U713,AJ712)</f>
        <v/>
      </c>
      <c r="AK713">
        <f>IF(W713&lt;&gt;"",W713,"")</f>
        <v/>
      </c>
      <c r="AL713" s="14">
        <f>IF(X713&lt;&gt;"",X713,"")</f>
        <v/>
      </c>
      <c r="AM713" s="14">
        <f>IF(Y713&lt;&gt;"",Y713,"")</f>
        <v/>
      </c>
      <c r="AN713" s="14">
        <f>IF(OR(AL713="",AM713=""),"",AL713-AM713)</f>
        <v/>
      </c>
      <c r="AO713">
        <f>IF(AN713="","",IF(AN713&gt;0,"Bullish","Bearish"))</f>
        <v/>
      </c>
      <c r="AP713">
        <f>IF(AO713="",AP712,AO713)</f>
        <v/>
      </c>
      <c r="AQ713" s="14">
        <f>IF(AB713&lt;&gt;"",AB713,"")</f>
        <v/>
      </c>
      <c r="AR713" s="14">
        <f>IF(AD713&lt;&gt;"",AD713,"")</f>
        <v/>
      </c>
      <c r="AS713">
        <f>IF(AS712+1=13,1,AS712+1)</f>
        <v/>
      </c>
      <c r="AT713">
        <f>IFERROR(IF(SLOPE($AQ$698:$AQ$709,$AS$698:$AS$709)&gt;0,MIN(3,ABS(SLOPE($AQ$698:$AQ$709,$AS$698:$AS$709))),IF(SLOPE($AQ$698:$AQ$709,$AS$698:$AS$709)&lt;-0.5,-0.5,0)),0)</f>
        <v/>
      </c>
      <c r="AU713">
        <f>IFERROR(IF(SLOPE($AR$698:$AR$709,$AS$698:$AS$709)&lt;0,MAX(-3,-ABS(SLOPE($AR$698:$AR$709,$AS$698:$AS$709))),IF(SLOPE($AR$698:$AR$709,$AS$698:$AS$709)&gt;0.5,0.5,0)),0)</f>
        <v/>
      </c>
      <c r="AV713">
        <f>($AQ$710+(AT713*(AS713-1)))</f>
        <v/>
      </c>
      <c r="AW713">
        <f>($AR$710+(AU713*(AS713-1)))</f>
        <v/>
      </c>
      <c r="AX713">
        <f>IF(AT713&gt;0,AV713+AT713,AV713)</f>
        <v/>
      </c>
      <c r="AY713">
        <f>IF(AU713&lt;0,AW713+AU713,AW713)</f>
        <v/>
      </c>
      <c r="BA713" s="14">
        <f>IFERROR(AX713-AQ713,"")</f>
        <v/>
      </c>
      <c r="BB713" s="14">
        <f>IFERROR(AY713-AR713,"")</f>
        <v/>
      </c>
      <c r="BD713">
        <f>AH713</f>
        <v/>
      </c>
      <c r="BE713">
        <f>AI713</f>
        <v/>
      </c>
      <c r="BF713">
        <f>AJ713</f>
        <v/>
      </c>
      <c r="BG713" s="14">
        <f>L713</f>
        <v/>
      </c>
      <c r="BH713" s="14">
        <f>IF(X713="","",X713)</f>
        <v/>
      </c>
      <c r="BI713" s="14">
        <f>IF(Y713="","",Y713)</f>
        <v/>
      </c>
      <c r="BJ713">
        <f>Z713</f>
        <v/>
      </c>
      <c r="BK713">
        <f>AA713</f>
        <v/>
      </c>
      <c r="BL713">
        <f>IFERROR(AX713,"")</f>
        <v/>
      </c>
      <c r="BM713">
        <f>IFERROR(AY713,"")</f>
        <v/>
      </c>
    </row>
    <row r="714" ht="14.25" customHeight="1">
      <c r="A714">
        <f>ALGLIB_SSA_XAUUSD!AA714</f>
        <v/>
      </c>
      <c r="B714">
        <f>IF($A714="","",INDEX(ALGLIB_SSA_XAUUSD!$B$2:$B$2401,MATCH($A714,ALGLIB_SSA_XAUUSD!$A$2:$A$2401,1)))</f>
        <v/>
      </c>
      <c r="C714">
        <f>IF($A714="","",INDEX(ALGLIB_SSA_XAUUSD!$C$2:$C$2401,MATCH($A714,ALGLIB_SSA_XAUUSD!$A$2:$A$2401,1)))</f>
        <v/>
      </c>
      <c r="D714" s="14">
        <f>IF($A714="","",INT((ROW()-2)/12)+1)</f>
        <v/>
      </c>
      <c r="E714" s="14">
        <f>IF(AND(E722&lt;&gt;"",D722=D710+1),E710+(E722-E710)*4/12,"")</f>
        <v/>
      </c>
      <c r="F714" s="14">
        <f>IF(AND(F722&lt;&gt;"",D722=D710+1),F710+(F722-F710)*4/12,"")</f>
        <v/>
      </c>
      <c r="G714" s="14">
        <f>IF(AND(G722&lt;&gt;"",D722=D710+1),G710+(G722-G710)*4/12,"")</f>
        <v/>
      </c>
      <c r="H714" s="14">
        <f>IF(AND(H722&lt;&gt;"",D722=D710+1),H710+(H722-H710)*4/12,"")</f>
        <v/>
      </c>
      <c r="I714" s="14">
        <f>IF(AND(L722&lt;&gt;"",D722=D710+1),I710+(I722-I710)*4/12,"")</f>
        <v/>
      </c>
      <c r="J714">
        <f>_xlfn.XLOOKUP($A714,ALGLIB_SSA_XAUUSD!$AA$2:$AA$2401,ALGLIB_SSA_XAUUSD!$P$2:$P$2401,"",0)</f>
        <v/>
      </c>
      <c r="K714">
        <f>_xlfn.XLOOKUP($A714,ALGLIB_SSA_XAUUSD!$AA$2:$AA$2401,ALGLIB_SSA_XAUUSD!$Q$2:$Q$2401,"",0)</f>
        <v/>
      </c>
      <c r="L714">
        <f>_xlfn.XLOOKUP($A714,ALGLIB_SSA_XAUUSD!$AA$2:$AA$2401,ALGLIB_SSA_XAUUSD!$R$2:$R$2401,"",0)</f>
        <v/>
      </c>
      <c r="M714">
        <f>_xlfn.XLOOKUP($A714,ALGLIB_SSA_XAUUSD!$AA$2:$AA$2401,ALGLIB_SSA_XAUUSD!$S$2:$S$2401,"",0)</f>
        <v/>
      </c>
      <c r="N714">
        <f>_xlfn.XLOOKUP($A714,ALGLIB_SSA_XAUUSD!$AA$2:$AA$2401,ALGLIB_SSA_XAUUSD!$T$2:$T$2401,"",0)</f>
        <v/>
      </c>
      <c r="O714">
        <f>_xlfn.XLOOKUP($A714,ALGLIB_SSA_XAUUSD!$AA$2:$AA$2401,ALGLIB_SSA_XAUUSD!$U$2:$U$2401,"",0)</f>
        <v/>
      </c>
      <c r="P714">
        <f>_xlfn.XLOOKUP($A714,ALGLIB_SSA_XAUUSD!$AA$2:$AA$2401,ALGLIB_SSA_XAUUSD!$V$2:$V$2401,"",0)</f>
        <v/>
      </c>
      <c r="S714">
        <f>A714</f>
        <v/>
      </c>
      <c r="T714">
        <f>J714</f>
        <v/>
      </c>
      <c r="U714">
        <f>K714</f>
        <v/>
      </c>
      <c r="V714" s="14">
        <f>IF($A714="","",MOD(ROW()-2,12)+1)</f>
        <v/>
      </c>
      <c r="W714">
        <f>L714</f>
        <v/>
      </c>
      <c r="X714" s="14">
        <f>IF(F714="","",F714)</f>
        <v/>
      </c>
      <c r="Y714" s="14">
        <f>IF(G714="","",G714)</f>
        <v/>
      </c>
      <c r="Z714">
        <f>M714</f>
        <v/>
      </c>
      <c r="AA714">
        <f>N714</f>
        <v/>
      </c>
      <c r="AB714" s="14">
        <f>IF(H714="","",H714)</f>
        <v/>
      </c>
      <c r="AC714">
        <f>O714</f>
        <v/>
      </c>
      <c r="AD714" s="14">
        <f>IF(I714="","",I714)</f>
        <v/>
      </c>
      <c r="AE714">
        <f>P714</f>
        <v/>
      </c>
      <c r="AH714">
        <f>IF(S714&lt;&gt;"",S714,AH713+900)</f>
        <v/>
      </c>
      <c r="AI714">
        <f>IF(T714&lt;&gt;"",T714,AI713)</f>
        <v/>
      </c>
      <c r="AJ714">
        <f>IF(U714&lt;&gt;"",U714,AJ713)</f>
        <v/>
      </c>
      <c r="AK714">
        <f>IF(W714&lt;&gt;"",W714,"")</f>
        <v/>
      </c>
      <c r="AL714" s="14">
        <f>IF(X714&lt;&gt;"",X714,"")</f>
        <v/>
      </c>
      <c r="AM714" s="14">
        <f>IF(Y714&lt;&gt;"",Y714,"")</f>
        <v/>
      </c>
      <c r="AN714" s="14">
        <f>IF(OR(AL714="",AM714=""),"",AL714-AM714)</f>
        <v/>
      </c>
      <c r="AO714">
        <f>IF(AN714="","",IF(AN714&gt;0,"Bullish","Bearish"))</f>
        <v/>
      </c>
      <c r="AP714">
        <f>IF(AO714="",AP713,AO714)</f>
        <v/>
      </c>
      <c r="AQ714" s="14">
        <f>IF(AB714&lt;&gt;"",AB714,"")</f>
        <v/>
      </c>
      <c r="AR714" s="14">
        <f>IF(AD714&lt;&gt;"",AD714,"")</f>
        <v/>
      </c>
      <c r="AS714">
        <f>IF(AS713+1=13,1,AS713+1)</f>
        <v/>
      </c>
      <c r="AT714">
        <f>IFERROR(IF(SLOPE($AQ$698:$AQ$709,$AS$698:$AS$709)&gt;0,MIN(3,ABS(SLOPE($AQ$698:$AQ$709,$AS$698:$AS$709))),IF(SLOPE($AQ$698:$AQ$709,$AS$698:$AS$709)&lt;-0.5,-0.5,0)),0)</f>
        <v/>
      </c>
      <c r="AU714">
        <f>IFERROR(IF(SLOPE($AR$698:$AR$709,$AS$698:$AS$709)&lt;0,MAX(-3,-ABS(SLOPE($AR$698:$AR$709,$AS$698:$AS$709))),IF(SLOPE($AR$698:$AR$709,$AS$698:$AS$709)&gt;0.5,0.5,0)),0)</f>
        <v/>
      </c>
      <c r="AV714">
        <f>($AQ$710+(AT714*(AS714-1)))</f>
        <v/>
      </c>
      <c r="AW714">
        <f>($AR$710+(AU714*(AS714-1)))</f>
        <v/>
      </c>
      <c r="AX714">
        <f>IF(AT714&gt;0,AV714+AT714,AV714)</f>
        <v/>
      </c>
      <c r="AY714">
        <f>IF(AU714&lt;0,AW714+AU714,AW714)</f>
        <v/>
      </c>
      <c r="BA714" s="14">
        <f>IFERROR(AX714-AQ714,"")</f>
        <v/>
      </c>
      <c r="BB714" s="14">
        <f>IFERROR(AY714-AR714,"")</f>
        <v/>
      </c>
      <c r="BD714">
        <f>AH714</f>
        <v/>
      </c>
      <c r="BE714">
        <f>AI714</f>
        <v/>
      </c>
      <c r="BF714">
        <f>AJ714</f>
        <v/>
      </c>
      <c r="BG714" s="14">
        <f>L714</f>
        <v/>
      </c>
      <c r="BH714" s="14">
        <f>IF(X714="","",X714)</f>
        <v/>
      </c>
      <c r="BI714" s="14">
        <f>IF(Y714="","",Y714)</f>
        <v/>
      </c>
      <c r="BJ714">
        <f>Z714</f>
        <v/>
      </c>
      <c r="BK714">
        <f>AA714</f>
        <v/>
      </c>
      <c r="BL714">
        <f>IFERROR(AX714,"")</f>
        <v/>
      </c>
      <c r="BM714">
        <f>IFERROR(AY714,"")</f>
        <v/>
      </c>
    </row>
    <row r="715" ht="14.25" customHeight="1">
      <c r="A715">
        <f>ALGLIB_SSA_XAUUSD!AA715</f>
        <v/>
      </c>
      <c r="B715">
        <f>IF($A715="","",INDEX(ALGLIB_SSA_XAUUSD!$B$2:$B$2401,MATCH($A715,ALGLIB_SSA_XAUUSD!$A$2:$A$2401,1)))</f>
        <v/>
      </c>
      <c r="C715">
        <f>IF($A715="","",INDEX(ALGLIB_SSA_XAUUSD!$C$2:$C$2401,MATCH($A715,ALGLIB_SSA_XAUUSD!$A$2:$A$2401,1)))</f>
        <v/>
      </c>
      <c r="D715" s="14">
        <f>IF($A715="","",INT((ROW()-2)/12)+1)</f>
        <v/>
      </c>
      <c r="E715" s="14">
        <f>IF(AND(E722&lt;&gt;"",D722=D710+1),E710+(E722-E710)*5/12,"")</f>
        <v/>
      </c>
      <c r="F715" s="14">
        <f>IF(AND(F722&lt;&gt;"",D722=D710+1),F710+(F722-F710)*5/12,"")</f>
        <v/>
      </c>
      <c r="G715" s="14">
        <f>IF(AND(G722&lt;&gt;"",D722=D710+1),G710+(G722-G710)*5/12,"")</f>
        <v/>
      </c>
      <c r="H715" s="14">
        <f>IF(AND(H722&lt;&gt;"",D722=D710+1),H710+(H722-H710)*5/12,"")</f>
        <v/>
      </c>
      <c r="I715" s="14">
        <f>IF(AND(L722&lt;&gt;"",D722=D710+1),I710+(I722-I710)*5/12,"")</f>
        <v/>
      </c>
      <c r="J715">
        <f>_xlfn.XLOOKUP($A715,ALGLIB_SSA_XAUUSD!$AA$2:$AA$2401,ALGLIB_SSA_XAUUSD!$P$2:$P$2401,"",0)</f>
        <v/>
      </c>
      <c r="K715">
        <f>_xlfn.XLOOKUP($A715,ALGLIB_SSA_XAUUSD!$AA$2:$AA$2401,ALGLIB_SSA_XAUUSD!$Q$2:$Q$2401,"",0)</f>
        <v/>
      </c>
      <c r="L715">
        <f>_xlfn.XLOOKUP($A715,ALGLIB_SSA_XAUUSD!$AA$2:$AA$2401,ALGLIB_SSA_XAUUSD!$R$2:$R$2401,"",0)</f>
        <v/>
      </c>
      <c r="M715">
        <f>_xlfn.XLOOKUP($A715,ALGLIB_SSA_XAUUSD!$AA$2:$AA$2401,ALGLIB_SSA_XAUUSD!$S$2:$S$2401,"",0)</f>
        <v/>
      </c>
      <c r="N715">
        <f>_xlfn.XLOOKUP($A715,ALGLIB_SSA_XAUUSD!$AA$2:$AA$2401,ALGLIB_SSA_XAUUSD!$T$2:$T$2401,"",0)</f>
        <v/>
      </c>
      <c r="O715">
        <f>_xlfn.XLOOKUP($A715,ALGLIB_SSA_XAUUSD!$AA$2:$AA$2401,ALGLIB_SSA_XAUUSD!$U$2:$U$2401,"",0)</f>
        <v/>
      </c>
      <c r="P715">
        <f>_xlfn.XLOOKUP($A715,ALGLIB_SSA_XAUUSD!$AA$2:$AA$2401,ALGLIB_SSA_XAUUSD!$V$2:$V$2401,"",0)</f>
        <v/>
      </c>
      <c r="S715">
        <f>A715</f>
        <v/>
      </c>
      <c r="T715">
        <f>J715</f>
        <v/>
      </c>
      <c r="U715">
        <f>K715</f>
        <v/>
      </c>
      <c r="V715" s="14">
        <f>IF($A715="","",MOD(ROW()-2,12)+1)</f>
        <v/>
      </c>
      <c r="W715">
        <f>L715</f>
        <v/>
      </c>
      <c r="X715" s="14">
        <f>IF(F715="","",F715)</f>
        <v/>
      </c>
      <c r="Y715" s="14">
        <f>IF(G715="","",G715)</f>
        <v/>
      </c>
      <c r="Z715">
        <f>M715</f>
        <v/>
      </c>
      <c r="AA715">
        <f>N715</f>
        <v/>
      </c>
      <c r="AB715" s="14">
        <f>IF(H715="","",H715)</f>
        <v/>
      </c>
      <c r="AC715">
        <f>O715</f>
        <v/>
      </c>
      <c r="AD715" s="14">
        <f>IF(I715="","",I715)</f>
        <v/>
      </c>
      <c r="AE715">
        <f>P715</f>
        <v/>
      </c>
      <c r="AH715">
        <f>IF(S715&lt;&gt;"",S715,AH714+900)</f>
        <v/>
      </c>
      <c r="AI715">
        <f>IF(T715&lt;&gt;"",T715,AI714)</f>
        <v/>
      </c>
      <c r="AJ715">
        <f>IF(U715&lt;&gt;"",U715,AJ714)</f>
        <v/>
      </c>
      <c r="AK715">
        <f>IF(W715&lt;&gt;"",W715,"")</f>
        <v/>
      </c>
      <c r="AL715" s="14">
        <f>IF(X715&lt;&gt;"",X715,"")</f>
        <v/>
      </c>
      <c r="AM715" s="14">
        <f>IF(Y715&lt;&gt;"",Y715,"")</f>
        <v/>
      </c>
      <c r="AN715" s="14">
        <f>IF(OR(AL715="",AM715=""),"",AL715-AM715)</f>
        <v/>
      </c>
      <c r="AO715">
        <f>IF(AN715="","",IF(AN715&gt;0,"Bullish","Bearish"))</f>
        <v/>
      </c>
      <c r="AP715">
        <f>IF(AO715="",AP714,AO715)</f>
        <v/>
      </c>
      <c r="AQ715" s="14">
        <f>IF(AB715&lt;&gt;"",AB715,"")</f>
        <v/>
      </c>
      <c r="AR715" s="14">
        <f>IF(AD715&lt;&gt;"",AD715,"")</f>
        <v/>
      </c>
      <c r="AS715">
        <f>IF(AS714+1=13,1,AS714+1)</f>
        <v/>
      </c>
      <c r="AT715">
        <f>IFERROR(IF(SLOPE($AQ$698:$AQ$709,$AS$698:$AS$709)&gt;0,MIN(3,ABS(SLOPE($AQ$698:$AQ$709,$AS$698:$AS$709))),IF(SLOPE($AQ$698:$AQ$709,$AS$698:$AS$709)&lt;-0.5,-0.5,0)),0)</f>
        <v/>
      </c>
      <c r="AU715">
        <f>IFERROR(IF(SLOPE($AR$698:$AR$709,$AS$698:$AS$709)&lt;0,MAX(-3,-ABS(SLOPE($AR$698:$AR$709,$AS$698:$AS$709))),IF(SLOPE($AR$698:$AR$709,$AS$698:$AS$709)&gt;0.5,0.5,0)),0)</f>
        <v/>
      </c>
      <c r="AV715">
        <f>($AQ$710+(AT715*(AS715-1)))</f>
        <v/>
      </c>
      <c r="AW715">
        <f>($AR$710+(AU715*(AS715-1)))</f>
        <v/>
      </c>
      <c r="AX715">
        <f>IF(AT715&gt;0,AV715+AT715,AV715)</f>
        <v/>
      </c>
      <c r="AY715">
        <f>IF(AU715&lt;0,AW715+AU715,AW715)</f>
        <v/>
      </c>
      <c r="BA715" s="14">
        <f>IFERROR(AX715-AQ715,"")</f>
        <v/>
      </c>
      <c r="BB715" s="14">
        <f>IFERROR(AY715-AR715,"")</f>
        <v/>
      </c>
      <c r="BD715">
        <f>AH715</f>
        <v/>
      </c>
      <c r="BE715">
        <f>AI715</f>
        <v/>
      </c>
      <c r="BF715">
        <f>AJ715</f>
        <v/>
      </c>
      <c r="BG715" s="14">
        <f>L715</f>
        <v/>
      </c>
      <c r="BH715" s="14">
        <f>IF(X715="","",X715)</f>
        <v/>
      </c>
      <c r="BI715" s="14">
        <f>IF(Y715="","",Y715)</f>
        <v/>
      </c>
      <c r="BJ715">
        <f>Z715</f>
        <v/>
      </c>
      <c r="BK715">
        <f>AA715</f>
        <v/>
      </c>
      <c r="BL715">
        <f>IFERROR(AX715,"")</f>
        <v/>
      </c>
      <c r="BM715">
        <f>IFERROR(AY715,"")</f>
        <v/>
      </c>
    </row>
    <row r="716" ht="14.25" customHeight="1">
      <c r="A716">
        <f>ALGLIB_SSA_XAUUSD!AA716</f>
        <v/>
      </c>
      <c r="B716">
        <f>IF($A716="","",INDEX(ALGLIB_SSA_XAUUSD!$B$2:$B$2401,MATCH($A716,ALGLIB_SSA_XAUUSD!$A$2:$A$2401,1)))</f>
        <v/>
      </c>
      <c r="C716">
        <f>IF($A716="","",INDEX(ALGLIB_SSA_XAUUSD!$C$2:$C$2401,MATCH($A716,ALGLIB_SSA_XAUUSD!$A$2:$A$2401,1)))</f>
        <v/>
      </c>
      <c r="D716" s="14">
        <f>IF($A716="","",INT((ROW()-2)/12)+1)</f>
        <v/>
      </c>
      <c r="E716" s="14">
        <f>IF(AND(E722&lt;&gt;"",D722=D710+1),E710+(E722-E710)*6/12,"")</f>
        <v/>
      </c>
      <c r="F716" s="14">
        <f>IF(AND(F722&lt;&gt;"",D722=D710+1),F710+(F722-F710)*6/12,"")</f>
        <v/>
      </c>
      <c r="G716" s="14">
        <f>IF(AND(G722&lt;&gt;"",D722=D710+1),G710+(G722-G710)*6/12,"")</f>
        <v/>
      </c>
      <c r="H716" s="14">
        <f>IF(AND(H722&lt;&gt;"",D722=D710+1),H710+(H722-H710)*6/12,"")</f>
        <v/>
      </c>
      <c r="I716" s="14">
        <f>IF(AND(L722&lt;&gt;"",D722=D710+1),I710+(I722-I710)*6/12,"")</f>
        <v/>
      </c>
      <c r="J716">
        <f>_xlfn.XLOOKUP($A716,ALGLIB_SSA_XAUUSD!$AA$2:$AA$2401,ALGLIB_SSA_XAUUSD!$P$2:$P$2401,"",0)</f>
        <v/>
      </c>
      <c r="K716">
        <f>_xlfn.XLOOKUP($A716,ALGLIB_SSA_XAUUSD!$AA$2:$AA$2401,ALGLIB_SSA_XAUUSD!$Q$2:$Q$2401,"",0)</f>
        <v/>
      </c>
      <c r="L716">
        <f>_xlfn.XLOOKUP($A716,ALGLIB_SSA_XAUUSD!$AA$2:$AA$2401,ALGLIB_SSA_XAUUSD!$R$2:$R$2401,"",0)</f>
        <v/>
      </c>
      <c r="M716">
        <f>_xlfn.XLOOKUP($A716,ALGLIB_SSA_XAUUSD!$AA$2:$AA$2401,ALGLIB_SSA_XAUUSD!$S$2:$S$2401,"",0)</f>
        <v/>
      </c>
      <c r="N716">
        <f>_xlfn.XLOOKUP($A716,ALGLIB_SSA_XAUUSD!$AA$2:$AA$2401,ALGLIB_SSA_XAUUSD!$T$2:$T$2401,"",0)</f>
        <v/>
      </c>
      <c r="O716">
        <f>_xlfn.XLOOKUP($A716,ALGLIB_SSA_XAUUSD!$AA$2:$AA$2401,ALGLIB_SSA_XAUUSD!$U$2:$U$2401,"",0)</f>
        <v/>
      </c>
      <c r="P716">
        <f>_xlfn.XLOOKUP($A716,ALGLIB_SSA_XAUUSD!$AA$2:$AA$2401,ALGLIB_SSA_XAUUSD!$V$2:$V$2401,"",0)</f>
        <v/>
      </c>
      <c r="S716">
        <f>A716</f>
        <v/>
      </c>
      <c r="T716">
        <f>J716</f>
        <v/>
      </c>
      <c r="U716">
        <f>K716</f>
        <v/>
      </c>
      <c r="V716" s="14">
        <f>IF($A716="","",MOD(ROW()-2,12)+1)</f>
        <v/>
      </c>
      <c r="W716">
        <f>L716</f>
        <v/>
      </c>
      <c r="X716" s="14">
        <f>IF(F716="","",F716)</f>
        <v/>
      </c>
      <c r="Y716" s="14">
        <f>IF(G716="","",G716)</f>
        <v/>
      </c>
      <c r="Z716">
        <f>M716</f>
        <v/>
      </c>
      <c r="AA716">
        <f>N716</f>
        <v/>
      </c>
      <c r="AB716" s="14">
        <f>IF(H716="","",H716)</f>
        <v/>
      </c>
      <c r="AC716">
        <f>O716</f>
        <v/>
      </c>
      <c r="AD716" s="14">
        <f>IF(I716="","",I716)</f>
        <v/>
      </c>
      <c r="AE716">
        <f>P716</f>
        <v/>
      </c>
      <c r="AH716">
        <f>IF(S716&lt;&gt;"",S716,AH715+900)</f>
        <v/>
      </c>
      <c r="AI716">
        <f>IF(T716&lt;&gt;"",T716,AI715)</f>
        <v/>
      </c>
      <c r="AJ716">
        <f>IF(U716&lt;&gt;"",U716,AJ715)</f>
        <v/>
      </c>
      <c r="AK716">
        <f>IF(W716&lt;&gt;"",W716,"")</f>
        <v/>
      </c>
      <c r="AL716" s="14">
        <f>IF(X716&lt;&gt;"",X716,"")</f>
        <v/>
      </c>
      <c r="AM716" s="14">
        <f>IF(Y716&lt;&gt;"",Y716,"")</f>
        <v/>
      </c>
      <c r="AN716" s="14">
        <f>IF(OR(AL716="",AM716=""),"",AL716-AM716)</f>
        <v/>
      </c>
      <c r="AO716">
        <f>IF(AN716="","",IF(AN716&gt;0,"Bullish","Bearish"))</f>
        <v/>
      </c>
      <c r="AP716">
        <f>IF(AO716="",AP715,AO716)</f>
        <v/>
      </c>
      <c r="AQ716" s="14">
        <f>IF(AB716&lt;&gt;"",AB716,"")</f>
        <v/>
      </c>
      <c r="AR716" s="14">
        <f>IF(AD716&lt;&gt;"",AD716,"")</f>
        <v/>
      </c>
      <c r="AS716">
        <f>IF(AS715+1=13,1,AS715+1)</f>
        <v/>
      </c>
      <c r="AT716">
        <f>IFERROR(IF(SLOPE($AQ$698:$AQ$709,$AS$698:$AS$709)&gt;0,MIN(3,ABS(SLOPE($AQ$698:$AQ$709,$AS$698:$AS$709))),IF(SLOPE($AQ$698:$AQ$709,$AS$698:$AS$709)&lt;-0.5,-0.5,0)),0)</f>
        <v/>
      </c>
      <c r="AU716">
        <f>IFERROR(IF(SLOPE($AR$698:$AR$709,$AS$698:$AS$709)&lt;0,MAX(-3,-ABS(SLOPE($AR$698:$AR$709,$AS$698:$AS$709))),IF(SLOPE($AR$698:$AR$709,$AS$698:$AS$709)&gt;0.5,0.5,0)),0)</f>
        <v/>
      </c>
      <c r="AV716">
        <f>($AQ$710+(AT716*(AS716-1)))</f>
        <v/>
      </c>
      <c r="AW716">
        <f>($AR$710+(AU716*(AS716-1)))</f>
        <v/>
      </c>
      <c r="AX716">
        <f>IF(AT716&gt;0,AV716+AT716,AV716)</f>
        <v/>
      </c>
      <c r="AY716">
        <f>IF(AU716&lt;0,AW716+AU716,AW716)</f>
        <v/>
      </c>
      <c r="BA716" s="14">
        <f>IFERROR(AX716-AQ716,"")</f>
        <v/>
      </c>
      <c r="BB716" s="14">
        <f>IFERROR(AY716-AR716,"")</f>
        <v/>
      </c>
      <c r="BD716">
        <f>AH716</f>
        <v/>
      </c>
      <c r="BE716">
        <f>AI716</f>
        <v/>
      </c>
      <c r="BF716">
        <f>AJ716</f>
        <v/>
      </c>
      <c r="BG716" s="14">
        <f>L716</f>
        <v/>
      </c>
      <c r="BH716" s="14">
        <f>IF(X716="","",X716)</f>
        <v/>
      </c>
      <c r="BI716" s="14">
        <f>IF(Y716="","",Y716)</f>
        <v/>
      </c>
      <c r="BJ716">
        <f>Z716</f>
        <v/>
      </c>
      <c r="BK716">
        <f>AA716</f>
        <v/>
      </c>
      <c r="BL716">
        <f>IFERROR(AX716,"")</f>
        <v/>
      </c>
      <c r="BM716">
        <f>IFERROR(AY716,"")</f>
        <v/>
      </c>
    </row>
    <row r="717" ht="14.25" customHeight="1">
      <c r="A717">
        <f>ALGLIB_SSA_XAUUSD!AA717</f>
        <v/>
      </c>
      <c r="B717">
        <f>IF($A717="","",INDEX(ALGLIB_SSA_XAUUSD!$B$2:$B$2401,MATCH($A717,ALGLIB_SSA_XAUUSD!$A$2:$A$2401,1)))</f>
        <v/>
      </c>
      <c r="C717">
        <f>IF($A717="","",INDEX(ALGLIB_SSA_XAUUSD!$C$2:$C$2401,MATCH($A717,ALGLIB_SSA_XAUUSD!$A$2:$A$2401,1)))</f>
        <v/>
      </c>
      <c r="D717" s="14">
        <f>IF($A717="","",INT((ROW()-2)/12)+1)</f>
        <v/>
      </c>
      <c r="E717" s="14">
        <f>IF(AND(E722&lt;&gt;"",D722=D710+1),E710+(E722-E710)*7/12,"")</f>
        <v/>
      </c>
      <c r="F717" s="14">
        <f>IF(AND(F722&lt;&gt;"",D722=D710+1),F710+(F722-F710)*7/12,"")</f>
        <v/>
      </c>
      <c r="G717" s="14">
        <f>IF(AND(G722&lt;&gt;"",D722=D710+1),G710+(G722-G710)*7/12,"")</f>
        <v/>
      </c>
      <c r="H717" s="14">
        <f>IF(AND(H722&lt;&gt;"",D722=D710+1),H710+(H722-H710)*7/12,"")</f>
        <v/>
      </c>
      <c r="I717" s="14">
        <f>IF(AND(L722&lt;&gt;"",D722=D710+1),I710+(I722-I710)*7/12,"")</f>
        <v/>
      </c>
      <c r="J717">
        <f>_xlfn.XLOOKUP($A717,ALGLIB_SSA_XAUUSD!$AA$2:$AA$2401,ALGLIB_SSA_XAUUSD!$P$2:$P$2401,"",0)</f>
        <v/>
      </c>
      <c r="K717">
        <f>_xlfn.XLOOKUP($A717,ALGLIB_SSA_XAUUSD!$AA$2:$AA$2401,ALGLIB_SSA_XAUUSD!$Q$2:$Q$2401,"",0)</f>
        <v/>
      </c>
      <c r="L717">
        <f>_xlfn.XLOOKUP($A717,ALGLIB_SSA_XAUUSD!$AA$2:$AA$2401,ALGLIB_SSA_XAUUSD!$R$2:$R$2401,"",0)</f>
        <v/>
      </c>
      <c r="M717">
        <f>_xlfn.XLOOKUP($A717,ALGLIB_SSA_XAUUSD!$AA$2:$AA$2401,ALGLIB_SSA_XAUUSD!$S$2:$S$2401,"",0)</f>
        <v/>
      </c>
      <c r="N717">
        <f>_xlfn.XLOOKUP($A717,ALGLIB_SSA_XAUUSD!$AA$2:$AA$2401,ALGLIB_SSA_XAUUSD!$T$2:$T$2401,"",0)</f>
        <v/>
      </c>
      <c r="O717">
        <f>_xlfn.XLOOKUP($A717,ALGLIB_SSA_XAUUSD!$AA$2:$AA$2401,ALGLIB_SSA_XAUUSD!$U$2:$U$2401,"",0)</f>
        <v/>
      </c>
      <c r="P717">
        <f>_xlfn.XLOOKUP($A717,ALGLIB_SSA_XAUUSD!$AA$2:$AA$2401,ALGLIB_SSA_XAUUSD!$V$2:$V$2401,"",0)</f>
        <v/>
      </c>
      <c r="S717">
        <f>A717</f>
        <v/>
      </c>
      <c r="T717">
        <f>J717</f>
        <v/>
      </c>
      <c r="U717">
        <f>K717</f>
        <v/>
      </c>
      <c r="V717" s="14">
        <f>IF($A717="","",MOD(ROW()-2,12)+1)</f>
        <v/>
      </c>
      <c r="W717">
        <f>L717</f>
        <v/>
      </c>
      <c r="X717" s="14">
        <f>IF(F717="","",F717)</f>
        <v/>
      </c>
      <c r="Y717" s="14">
        <f>IF(G717="","",G717)</f>
        <v/>
      </c>
      <c r="Z717">
        <f>M717</f>
        <v/>
      </c>
      <c r="AA717">
        <f>N717</f>
        <v/>
      </c>
      <c r="AB717" s="14">
        <f>IF(H717="","",H717)</f>
        <v/>
      </c>
      <c r="AC717">
        <f>O717</f>
        <v/>
      </c>
      <c r="AD717" s="14">
        <f>IF(I717="","",I717)</f>
        <v/>
      </c>
      <c r="AE717">
        <f>P717</f>
        <v/>
      </c>
      <c r="AH717">
        <f>IF(S717&lt;&gt;"",S717,AH716+900)</f>
        <v/>
      </c>
      <c r="AI717">
        <f>IF(T717&lt;&gt;"",T717,AI716)</f>
        <v/>
      </c>
      <c r="AJ717">
        <f>IF(U717&lt;&gt;"",U717,AJ716)</f>
        <v/>
      </c>
      <c r="AK717">
        <f>IF(W717&lt;&gt;"",W717,"")</f>
        <v/>
      </c>
      <c r="AL717" s="14">
        <f>IF(X717&lt;&gt;"",X717,"")</f>
        <v/>
      </c>
      <c r="AM717" s="14">
        <f>IF(Y717&lt;&gt;"",Y717,"")</f>
        <v/>
      </c>
      <c r="AN717" s="14">
        <f>IF(OR(AL717="",AM717=""),"",AL717-AM717)</f>
        <v/>
      </c>
      <c r="AO717">
        <f>IF(AN717="","",IF(AN717&gt;0,"Bullish","Bearish"))</f>
        <v/>
      </c>
      <c r="AP717">
        <f>IF(AO717="",AP716,AO717)</f>
        <v/>
      </c>
      <c r="AQ717" s="14">
        <f>IF(AB717&lt;&gt;"",AB717,"")</f>
        <v/>
      </c>
      <c r="AR717" s="14">
        <f>IF(AD717&lt;&gt;"",AD717,"")</f>
        <v/>
      </c>
      <c r="AS717">
        <f>IF(AS716+1=13,1,AS716+1)</f>
        <v/>
      </c>
      <c r="AT717">
        <f>IFERROR(IF(SLOPE($AQ$698:$AQ$709,$AS$698:$AS$709)&gt;0,MIN(3,ABS(SLOPE($AQ$698:$AQ$709,$AS$698:$AS$709))),IF(SLOPE($AQ$698:$AQ$709,$AS$698:$AS$709)&lt;-0.5,-0.5,0)),0)</f>
        <v/>
      </c>
      <c r="AU717">
        <f>IFERROR(IF(SLOPE($AR$698:$AR$709,$AS$698:$AS$709)&lt;0,MAX(-3,-ABS(SLOPE($AR$698:$AR$709,$AS$698:$AS$709))),IF(SLOPE($AR$698:$AR$709,$AS$698:$AS$709)&gt;0.5,0.5,0)),0)</f>
        <v/>
      </c>
      <c r="AV717">
        <f>($AQ$710+(AT717*(AS717-1)))</f>
        <v/>
      </c>
      <c r="AW717">
        <f>($AR$710+(AU717*(AS717-1)))</f>
        <v/>
      </c>
      <c r="AX717">
        <f>IF(AT717&gt;0,AV717+AT717,AV717)</f>
        <v/>
      </c>
      <c r="AY717">
        <f>IF(AU717&lt;0,AW717+AU717,AW717)</f>
        <v/>
      </c>
      <c r="BA717" s="14">
        <f>IFERROR(AX717-AQ717,"")</f>
        <v/>
      </c>
      <c r="BB717" s="14">
        <f>IFERROR(AY717-AR717,"")</f>
        <v/>
      </c>
      <c r="BD717">
        <f>AH717</f>
        <v/>
      </c>
      <c r="BE717">
        <f>AI717</f>
        <v/>
      </c>
      <c r="BF717">
        <f>AJ717</f>
        <v/>
      </c>
      <c r="BG717" s="14">
        <f>L717</f>
        <v/>
      </c>
      <c r="BH717" s="14">
        <f>IF(X717="","",X717)</f>
        <v/>
      </c>
      <c r="BI717" s="14">
        <f>IF(Y717="","",Y717)</f>
        <v/>
      </c>
      <c r="BJ717">
        <f>Z717</f>
        <v/>
      </c>
      <c r="BK717">
        <f>AA717</f>
        <v/>
      </c>
      <c r="BL717">
        <f>IFERROR(AX717,"")</f>
        <v/>
      </c>
      <c r="BM717">
        <f>IFERROR(AY717,"")</f>
        <v/>
      </c>
    </row>
    <row r="718" ht="14.25" customHeight="1">
      <c r="A718">
        <f>ALGLIB_SSA_XAUUSD!AA718</f>
        <v/>
      </c>
      <c r="B718">
        <f>IF($A718="","",INDEX(ALGLIB_SSA_XAUUSD!$B$2:$B$2401,MATCH($A718,ALGLIB_SSA_XAUUSD!$A$2:$A$2401,1)))</f>
        <v/>
      </c>
      <c r="C718">
        <f>IF($A718="","",INDEX(ALGLIB_SSA_XAUUSD!$C$2:$C$2401,MATCH($A718,ALGLIB_SSA_XAUUSD!$A$2:$A$2401,1)))</f>
        <v/>
      </c>
      <c r="D718" s="14">
        <f>IF($A718="","",INT((ROW()-2)/12)+1)</f>
        <v/>
      </c>
      <c r="E718" s="14">
        <f>IF(AND(E722&lt;&gt;"",D722=D710+1),E710+(E722-E710)*8/12,"")</f>
        <v/>
      </c>
      <c r="F718" s="14">
        <f>IF(AND(F722&lt;&gt;"",D722=D710+1),F710+(F722-F710)*8/12,"")</f>
        <v/>
      </c>
      <c r="G718" s="14">
        <f>IF(AND(G722&lt;&gt;"",D722=D710+1),G710+(G722-G710)*8/12,"")</f>
        <v/>
      </c>
      <c r="H718" s="14">
        <f>IF(AND(H722&lt;&gt;"",D722=D710+1),H710+(H722-H710)*8/12,"")</f>
        <v/>
      </c>
      <c r="I718" s="14">
        <f>IF(AND(L722&lt;&gt;"",D722=D710+1),I710+(I722-I710)*8/12,"")</f>
        <v/>
      </c>
      <c r="J718">
        <f>_xlfn.XLOOKUP($A718,ALGLIB_SSA_XAUUSD!$AA$2:$AA$2401,ALGLIB_SSA_XAUUSD!$P$2:$P$2401,"",0)</f>
        <v/>
      </c>
      <c r="K718">
        <f>_xlfn.XLOOKUP($A718,ALGLIB_SSA_XAUUSD!$AA$2:$AA$2401,ALGLIB_SSA_XAUUSD!$Q$2:$Q$2401,"",0)</f>
        <v/>
      </c>
      <c r="L718">
        <f>_xlfn.XLOOKUP($A718,ALGLIB_SSA_XAUUSD!$AA$2:$AA$2401,ALGLIB_SSA_XAUUSD!$R$2:$R$2401,"",0)</f>
        <v/>
      </c>
      <c r="M718">
        <f>_xlfn.XLOOKUP($A718,ALGLIB_SSA_XAUUSD!$AA$2:$AA$2401,ALGLIB_SSA_XAUUSD!$S$2:$S$2401,"",0)</f>
        <v/>
      </c>
      <c r="N718">
        <f>_xlfn.XLOOKUP($A718,ALGLIB_SSA_XAUUSD!$AA$2:$AA$2401,ALGLIB_SSA_XAUUSD!$T$2:$T$2401,"",0)</f>
        <v/>
      </c>
      <c r="O718">
        <f>_xlfn.XLOOKUP($A718,ALGLIB_SSA_XAUUSD!$AA$2:$AA$2401,ALGLIB_SSA_XAUUSD!$U$2:$U$2401,"",0)</f>
        <v/>
      </c>
      <c r="P718">
        <f>_xlfn.XLOOKUP($A718,ALGLIB_SSA_XAUUSD!$AA$2:$AA$2401,ALGLIB_SSA_XAUUSD!$V$2:$V$2401,"",0)</f>
        <v/>
      </c>
      <c r="S718">
        <f>A718</f>
        <v/>
      </c>
      <c r="T718">
        <f>J718</f>
        <v/>
      </c>
      <c r="U718">
        <f>K718</f>
        <v/>
      </c>
      <c r="V718" s="14">
        <f>IF($A718="","",MOD(ROW()-2,12)+1)</f>
        <v/>
      </c>
      <c r="W718">
        <f>L718</f>
        <v/>
      </c>
      <c r="X718" s="14">
        <f>IF(F718="","",F718)</f>
        <v/>
      </c>
      <c r="Y718" s="14">
        <f>IF(G718="","",G718)</f>
        <v/>
      </c>
      <c r="Z718">
        <f>M718</f>
        <v/>
      </c>
      <c r="AA718">
        <f>N718</f>
        <v/>
      </c>
      <c r="AB718" s="14">
        <f>IF(H718="","",H718)</f>
        <v/>
      </c>
      <c r="AC718">
        <f>O718</f>
        <v/>
      </c>
      <c r="AD718" s="14">
        <f>IF(I718="","",I718)</f>
        <v/>
      </c>
      <c r="AE718">
        <f>P718</f>
        <v/>
      </c>
      <c r="AH718">
        <f>IF(S718&lt;&gt;"",S718,AH717+900)</f>
        <v/>
      </c>
      <c r="AI718">
        <f>IF(T718&lt;&gt;"",T718,AI717)</f>
        <v/>
      </c>
      <c r="AJ718">
        <f>IF(U718&lt;&gt;"",U718,AJ717)</f>
        <v/>
      </c>
      <c r="AK718">
        <f>IF(W718&lt;&gt;"",W718,"")</f>
        <v/>
      </c>
      <c r="AL718" s="14">
        <f>IF(X718&lt;&gt;"",X718,"")</f>
        <v/>
      </c>
      <c r="AM718" s="14">
        <f>IF(Y718&lt;&gt;"",Y718,"")</f>
        <v/>
      </c>
      <c r="AN718" s="14">
        <f>IF(OR(AL718="",AM718=""),"",AL718-AM718)</f>
        <v/>
      </c>
      <c r="AO718">
        <f>IF(AN718="","",IF(AN718&gt;0,"Bullish","Bearish"))</f>
        <v/>
      </c>
      <c r="AP718">
        <f>IF(AO718="",AP717,AO718)</f>
        <v/>
      </c>
      <c r="AQ718" s="14">
        <f>IF(AB718&lt;&gt;"",AB718,"")</f>
        <v/>
      </c>
      <c r="AR718" s="14">
        <f>IF(AD718&lt;&gt;"",AD718,"")</f>
        <v/>
      </c>
      <c r="AS718">
        <f>IF(AS717+1=13,1,AS717+1)</f>
        <v/>
      </c>
      <c r="AT718">
        <f>IFERROR(IF(SLOPE($AQ$698:$AQ$709,$AS$698:$AS$709)&gt;0,MIN(3,ABS(SLOPE($AQ$698:$AQ$709,$AS$698:$AS$709))),IF(SLOPE($AQ$698:$AQ$709,$AS$698:$AS$709)&lt;-0.5,-0.5,0)),0)</f>
        <v/>
      </c>
      <c r="AU718">
        <f>IFERROR(IF(SLOPE($AR$698:$AR$709,$AS$698:$AS$709)&lt;0,MAX(-3,-ABS(SLOPE($AR$698:$AR$709,$AS$698:$AS$709))),IF(SLOPE($AR$698:$AR$709,$AS$698:$AS$709)&gt;0.5,0.5,0)),0)</f>
        <v/>
      </c>
      <c r="AV718">
        <f>($AQ$710+(AT718*(AS718-1)))</f>
        <v/>
      </c>
      <c r="AW718">
        <f>($AR$710+(AU718*(AS718-1)))</f>
        <v/>
      </c>
      <c r="AX718">
        <f>IF(AT718&gt;0,AV718+AT718,AV718)</f>
        <v/>
      </c>
      <c r="AY718">
        <f>IF(AU718&lt;0,AW718+AU718,AW718)</f>
        <v/>
      </c>
      <c r="BA718" s="14">
        <f>IFERROR(AX718-AQ718,"")</f>
        <v/>
      </c>
      <c r="BB718" s="14">
        <f>IFERROR(AY718-AR718,"")</f>
        <v/>
      </c>
      <c r="BD718">
        <f>AH718</f>
        <v/>
      </c>
      <c r="BE718">
        <f>AI718</f>
        <v/>
      </c>
      <c r="BF718">
        <f>AJ718</f>
        <v/>
      </c>
      <c r="BG718" s="14">
        <f>L718</f>
        <v/>
      </c>
      <c r="BH718" s="14">
        <f>IF(X718="","",X718)</f>
        <v/>
      </c>
      <c r="BI718" s="14">
        <f>IF(Y718="","",Y718)</f>
        <v/>
      </c>
      <c r="BJ718">
        <f>Z718</f>
        <v/>
      </c>
      <c r="BK718">
        <f>AA718</f>
        <v/>
      </c>
      <c r="BL718">
        <f>IFERROR(AX718,"")</f>
        <v/>
      </c>
      <c r="BM718">
        <f>IFERROR(AY718,"")</f>
        <v/>
      </c>
    </row>
    <row r="719" ht="14.25" customHeight="1">
      <c r="A719">
        <f>ALGLIB_SSA_XAUUSD!AA719</f>
        <v/>
      </c>
      <c r="B719">
        <f>IF($A719="","",INDEX(ALGLIB_SSA_XAUUSD!$B$2:$B$2401,MATCH($A719,ALGLIB_SSA_XAUUSD!$A$2:$A$2401,1)))</f>
        <v/>
      </c>
      <c r="C719">
        <f>IF($A719="","",INDEX(ALGLIB_SSA_XAUUSD!$C$2:$C$2401,MATCH($A719,ALGLIB_SSA_XAUUSD!$A$2:$A$2401,1)))</f>
        <v/>
      </c>
      <c r="D719" s="14">
        <f>IF($A719="","",INT((ROW()-2)/12)+1)</f>
        <v/>
      </c>
      <c r="E719" s="14">
        <f>IF(AND(E722&lt;&gt;"",D722=D710+1),E710+(E722-E710)*9/12,"")</f>
        <v/>
      </c>
      <c r="F719" s="14">
        <f>IF(AND(F722&lt;&gt;"",D722=D710+1),F710+(F722-F710)*9/12,"")</f>
        <v/>
      </c>
      <c r="G719" s="14">
        <f>IF(AND(G722&lt;&gt;"",D722=D710+1),G710+(G722-G710)*9/12,"")</f>
        <v/>
      </c>
      <c r="H719" s="14">
        <f>IF(AND(H722&lt;&gt;"",D722=D710+1),H710+(H722-H710)*9/12,"")</f>
        <v/>
      </c>
      <c r="I719" s="14">
        <f>IF(AND(L722&lt;&gt;"",D722=D710+1),I710+(I722-I710)*9/12,"")</f>
        <v/>
      </c>
      <c r="J719">
        <f>_xlfn.XLOOKUP($A719,ALGLIB_SSA_XAUUSD!$AA$2:$AA$2401,ALGLIB_SSA_XAUUSD!$P$2:$P$2401,"",0)</f>
        <v/>
      </c>
      <c r="K719">
        <f>_xlfn.XLOOKUP($A719,ALGLIB_SSA_XAUUSD!$AA$2:$AA$2401,ALGLIB_SSA_XAUUSD!$Q$2:$Q$2401,"",0)</f>
        <v/>
      </c>
      <c r="L719">
        <f>_xlfn.XLOOKUP($A719,ALGLIB_SSA_XAUUSD!$AA$2:$AA$2401,ALGLIB_SSA_XAUUSD!$R$2:$R$2401,"",0)</f>
        <v/>
      </c>
      <c r="M719">
        <f>_xlfn.XLOOKUP($A719,ALGLIB_SSA_XAUUSD!$AA$2:$AA$2401,ALGLIB_SSA_XAUUSD!$S$2:$S$2401,"",0)</f>
        <v/>
      </c>
      <c r="N719">
        <f>_xlfn.XLOOKUP($A719,ALGLIB_SSA_XAUUSD!$AA$2:$AA$2401,ALGLIB_SSA_XAUUSD!$T$2:$T$2401,"",0)</f>
        <v/>
      </c>
      <c r="O719">
        <f>_xlfn.XLOOKUP($A719,ALGLIB_SSA_XAUUSD!$AA$2:$AA$2401,ALGLIB_SSA_XAUUSD!$U$2:$U$2401,"",0)</f>
        <v/>
      </c>
      <c r="P719">
        <f>_xlfn.XLOOKUP($A719,ALGLIB_SSA_XAUUSD!$AA$2:$AA$2401,ALGLIB_SSA_XAUUSD!$V$2:$V$2401,"",0)</f>
        <v/>
      </c>
      <c r="S719">
        <f>A719</f>
        <v/>
      </c>
      <c r="T719">
        <f>J719</f>
        <v/>
      </c>
      <c r="U719">
        <f>K719</f>
        <v/>
      </c>
      <c r="V719" s="14">
        <f>IF($A719="","",MOD(ROW()-2,12)+1)</f>
        <v/>
      </c>
      <c r="W719">
        <f>L719</f>
        <v/>
      </c>
      <c r="X719" s="14">
        <f>IF(F719="","",F719)</f>
        <v/>
      </c>
      <c r="Y719" s="14">
        <f>IF(G719="","",G719)</f>
        <v/>
      </c>
      <c r="Z719">
        <f>M719</f>
        <v/>
      </c>
      <c r="AA719">
        <f>N719</f>
        <v/>
      </c>
      <c r="AB719" s="14">
        <f>IF(H719="","",H719)</f>
        <v/>
      </c>
      <c r="AC719">
        <f>O719</f>
        <v/>
      </c>
      <c r="AD719" s="14">
        <f>IF(I719="","",I719)</f>
        <v/>
      </c>
      <c r="AE719">
        <f>P719</f>
        <v/>
      </c>
      <c r="AH719">
        <f>IF(S719&lt;&gt;"",S719,AH718+900)</f>
        <v/>
      </c>
      <c r="AI719">
        <f>IF(T719&lt;&gt;"",T719,AI718)</f>
        <v/>
      </c>
      <c r="AJ719">
        <f>IF(U719&lt;&gt;"",U719,AJ718)</f>
        <v/>
      </c>
      <c r="AK719">
        <f>IF(W719&lt;&gt;"",W719,"")</f>
        <v/>
      </c>
      <c r="AL719" s="14">
        <f>IF(X719&lt;&gt;"",X719,"")</f>
        <v/>
      </c>
      <c r="AM719" s="14">
        <f>IF(Y719&lt;&gt;"",Y719,"")</f>
        <v/>
      </c>
      <c r="AN719" s="14">
        <f>IF(OR(AL719="",AM719=""),"",AL719-AM719)</f>
        <v/>
      </c>
      <c r="AO719">
        <f>IF(AN719="","",IF(AN719&gt;0,"Bullish","Bearish"))</f>
        <v/>
      </c>
      <c r="AP719">
        <f>IF(AO719="",AP718,AO719)</f>
        <v/>
      </c>
      <c r="AQ719" s="14">
        <f>IF(AB719&lt;&gt;"",AB719,"")</f>
        <v/>
      </c>
      <c r="AR719" s="14">
        <f>IF(AD719&lt;&gt;"",AD719,"")</f>
        <v/>
      </c>
      <c r="AS719">
        <f>IF(AS718+1=13,1,AS718+1)</f>
        <v/>
      </c>
      <c r="AT719">
        <f>IFERROR(IF(SLOPE($AQ$698:$AQ$709,$AS$698:$AS$709)&gt;0,MIN(3,ABS(SLOPE($AQ$698:$AQ$709,$AS$698:$AS$709))),IF(SLOPE($AQ$698:$AQ$709,$AS$698:$AS$709)&lt;-0.5,-0.5,0)),0)</f>
        <v/>
      </c>
      <c r="AU719">
        <f>IFERROR(IF(SLOPE($AR$698:$AR$709,$AS$698:$AS$709)&lt;0,MAX(-3,-ABS(SLOPE($AR$698:$AR$709,$AS$698:$AS$709))),IF(SLOPE($AR$698:$AR$709,$AS$698:$AS$709)&gt;0.5,0.5,0)),0)</f>
        <v/>
      </c>
      <c r="AV719">
        <f>($AQ$710+(AT719*(AS719-1)))</f>
        <v/>
      </c>
      <c r="AW719">
        <f>($AR$710+(AU719*(AS719-1)))</f>
        <v/>
      </c>
      <c r="AX719">
        <f>IF(AT719&gt;0,AV719+AT719,AV719)</f>
        <v/>
      </c>
      <c r="AY719">
        <f>IF(AU719&lt;0,AW719+AU719,AW719)</f>
        <v/>
      </c>
      <c r="BA719" s="14">
        <f>IFERROR(AX719-AQ719,"")</f>
        <v/>
      </c>
      <c r="BB719" s="14">
        <f>IFERROR(AY719-AR719,"")</f>
        <v/>
      </c>
      <c r="BD719">
        <f>AH719</f>
        <v/>
      </c>
      <c r="BE719">
        <f>AI719</f>
        <v/>
      </c>
      <c r="BF719">
        <f>AJ719</f>
        <v/>
      </c>
      <c r="BG719" s="14">
        <f>L719</f>
        <v/>
      </c>
      <c r="BH719" s="14">
        <f>IF(X719="","",X719)</f>
        <v/>
      </c>
      <c r="BI719" s="14">
        <f>IF(Y719="","",Y719)</f>
        <v/>
      </c>
      <c r="BJ719">
        <f>Z719</f>
        <v/>
      </c>
      <c r="BK719">
        <f>AA719</f>
        <v/>
      </c>
      <c r="BL719">
        <f>IFERROR(AX719,"")</f>
        <v/>
      </c>
      <c r="BM719">
        <f>IFERROR(AY719,"")</f>
        <v/>
      </c>
    </row>
    <row r="720" ht="14.25" customHeight="1">
      <c r="A720">
        <f>ALGLIB_SSA_XAUUSD!AA720</f>
        <v/>
      </c>
      <c r="B720">
        <f>IF($A720="","",INDEX(ALGLIB_SSA_XAUUSD!$B$2:$B$2401,MATCH($A720,ALGLIB_SSA_XAUUSD!$A$2:$A$2401,1)))</f>
        <v/>
      </c>
      <c r="C720">
        <f>IF($A720="","",INDEX(ALGLIB_SSA_XAUUSD!$C$2:$C$2401,MATCH($A720,ALGLIB_SSA_XAUUSD!$A$2:$A$2401,1)))</f>
        <v/>
      </c>
      <c r="D720" s="14">
        <f>IF($A720="","",INT((ROW()-2)/12)+1)</f>
        <v/>
      </c>
      <c r="E720" s="14">
        <f>IF(AND(E722&lt;&gt;"",D722=D710+1),E710+(E722-E710)*10/12,"")</f>
        <v/>
      </c>
      <c r="F720" s="14">
        <f>IF(AND(F722&lt;&gt;"",D722=D710+1),F710+(F722-F710)*10/12,"")</f>
        <v/>
      </c>
      <c r="G720" s="14">
        <f>IF(AND(G722&lt;&gt;"",D722=D710+1),G710+(G722-G710)*10/12,"")</f>
        <v/>
      </c>
      <c r="H720" s="14">
        <f>IF(AND(H722&lt;&gt;"",D722=D710+1),H710+(H722-H710)*10/12,"")</f>
        <v/>
      </c>
      <c r="I720" s="14">
        <f>IF(AND(L722&lt;&gt;"",D722=D710+1),I710+(I722-I710)*10/12,"")</f>
        <v/>
      </c>
      <c r="J720">
        <f>_xlfn.XLOOKUP($A720,ALGLIB_SSA_XAUUSD!$AA$2:$AA$2401,ALGLIB_SSA_XAUUSD!$P$2:$P$2401,"",0)</f>
        <v/>
      </c>
      <c r="K720">
        <f>_xlfn.XLOOKUP($A720,ALGLIB_SSA_XAUUSD!$AA$2:$AA$2401,ALGLIB_SSA_XAUUSD!$Q$2:$Q$2401,"",0)</f>
        <v/>
      </c>
      <c r="L720">
        <f>_xlfn.XLOOKUP($A720,ALGLIB_SSA_XAUUSD!$AA$2:$AA$2401,ALGLIB_SSA_XAUUSD!$R$2:$R$2401,"",0)</f>
        <v/>
      </c>
      <c r="M720">
        <f>_xlfn.XLOOKUP($A720,ALGLIB_SSA_XAUUSD!$AA$2:$AA$2401,ALGLIB_SSA_XAUUSD!$S$2:$S$2401,"",0)</f>
        <v/>
      </c>
      <c r="N720">
        <f>_xlfn.XLOOKUP($A720,ALGLIB_SSA_XAUUSD!$AA$2:$AA$2401,ALGLIB_SSA_XAUUSD!$T$2:$T$2401,"",0)</f>
        <v/>
      </c>
      <c r="O720">
        <f>_xlfn.XLOOKUP($A720,ALGLIB_SSA_XAUUSD!$AA$2:$AA$2401,ALGLIB_SSA_XAUUSD!$U$2:$U$2401,"",0)</f>
        <v/>
      </c>
      <c r="P720">
        <f>_xlfn.XLOOKUP($A720,ALGLIB_SSA_XAUUSD!$AA$2:$AA$2401,ALGLIB_SSA_XAUUSD!$V$2:$V$2401,"",0)</f>
        <v/>
      </c>
      <c r="S720">
        <f>A720</f>
        <v/>
      </c>
      <c r="T720">
        <f>J720</f>
        <v/>
      </c>
      <c r="U720">
        <f>K720</f>
        <v/>
      </c>
      <c r="V720" s="14">
        <f>IF($A720="","",MOD(ROW()-2,12)+1)</f>
        <v/>
      </c>
      <c r="W720">
        <f>L720</f>
        <v/>
      </c>
      <c r="X720" s="14">
        <f>IF(F720="","",F720)</f>
        <v/>
      </c>
      <c r="Y720" s="14">
        <f>IF(G720="","",G720)</f>
        <v/>
      </c>
      <c r="Z720">
        <f>M720</f>
        <v/>
      </c>
      <c r="AA720">
        <f>N720</f>
        <v/>
      </c>
      <c r="AB720" s="14">
        <f>IF(H720="","",H720)</f>
        <v/>
      </c>
      <c r="AC720">
        <f>O720</f>
        <v/>
      </c>
      <c r="AD720" s="14">
        <f>IF(I720="","",I720)</f>
        <v/>
      </c>
      <c r="AE720">
        <f>P720</f>
        <v/>
      </c>
      <c r="AH720">
        <f>IF(S720&lt;&gt;"",S720,AH719+900)</f>
        <v/>
      </c>
      <c r="AI720">
        <f>IF(T720&lt;&gt;"",T720,AI719)</f>
        <v/>
      </c>
      <c r="AJ720">
        <f>IF(U720&lt;&gt;"",U720,AJ719)</f>
        <v/>
      </c>
      <c r="AK720">
        <f>IF(W720&lt;&gt;"",W720,"")</f>
        <v/>
      </c>
      <c r="AL720" s="14">
        <f>IF(X720&lt;&gt;"",X720,"")</f>
        <v/>
      </c>
      <c r="AM720" s="14">
        <f>IF(Y720&lt;&gt;"",Y720,"")</f>
        <v/>
      </c>
      <c r="AN720" s="14">
        <f>IF(OR(AL720="",AM720=""),"",AL720-AM720)</f>
        <v/>
      </c>
      <c r="AO720">
        <f>IF(AN720="","",IF(AN720&gt;0,"Bullish","Bearish"))</f>
        <v/>
      </c>
      <c r="AP720">
        <f>IF(AO720="",AP719,AO720)</f>
        <v/>
      </c>
      <c r="AQ720" s="14">
        <f>IF(AB720&lt;&gt;"",AB720,"")</f>
        <v/>
      </c>
      <c r="AR720" s="14">
        <f>IF(AD720&lt;&gt;"",AD720,"")</f>
        <v/>
      </c>
      <c r="AS720">
        <f>IF(AS719+1=13,1,AS719+1)</f>
        <v/>
      </c>
      <c r="AT720">
        <f>IFERROR(IF(SLOPE($AQ$698:$AQ$709,$AS$698:$AS$709)&gt;0,MIN(3,ABS(SLOPE($AQ$698:$AQ$709,$AS$698:$AS$709))),IF(SLOPE($AQ$698:$AQ$709,$AS$698:$AS$709)&lt;-0.5,-0.5,0)),0)</f>
        <v/>
      </c>
      <c r="AU720">
        <f>IFERROR(IF(SLOPE($AR$698:$AR$709,$AS$698:$AS$709)&lt;0,MAX(-3,-ABS(SLOPE($AR$698:$AR$709,$AS$698:$AS$709))),IF(SLOPE($AR$698:$AR$709,$AS$698:$AS$709)&gt;0.5,0.5,0)),0)</f>
        <v/>
      </c>
      <c r="AV720">
        <f>($AQ$710+(AT720*(AS720-1)))</f>
        <v/>
      </c>
      <c r="AW720">
        <f>($AR$710+(AU720*(AS720-1)))</f>
        <v/>
      </c>
      <c r="AX720">
        <f>IF(AT720&gt;0,AV720+AT720,AV720)</f>
        <v/>
      </c>
      <c r="AY720">
        <f>IF(AU720&lt;0,AW720+AU720,AW720)</f>
        <v/>
      </c>
      <c r="BA720" s="14">
        <f>IFERROR(AX720-AQ720,"")</f>
        <v/>
      </c>
      <c r="BB720" s="14">
        <f>IFERROR(AY720-AR720,"")</f>
        <v/>
      </c>
      <c r="BD720">
        <f>AH720</f>
        <v/>
      </c>
      <c r="BE720">
        <f>AI720</f>
        <v/>
      </c>
      <c r="BF720">
        <f>AJ720</f>
        <v/>
      </c>
      <c r="BG720" s="14">
        <f>L720</f>
        <v/>
      </c>
      <c r="BH720" s="14">
        <f>IF(X720="","",X720)</f>
        <v/>
      </c>
      <c r="BI720" s="14">
        <f>IF(Y720="","",Y720)</f>
        <v/>
      </c>
      <c r="BJ720">
        <f>Z720</f>
        <v/>
      </c>
      <c r="BK720">
        <f>AA720</f>
        <v/>
      </c>
      <c r="BL720">
        <f>IFERROR(AX720,"")</f>
        <v/>
      </c>
      <c r="BM720">
        <f>IFERROR(AY720,"")</f>
        <v/>
      </c>
    </row>
    <row r="721" ht="14.25" customHeight="1">
      <c r="A721">
        <f>ALGLIB_SSA_XAUUSD!AA721</f>
        <v/>
      </c>
      <c r="B721">
        <f>IF($A721="","",INDEX(ALGLIB_SSA_XAUUSD!$B$2:$B$2401,MATCH($A721,ALGLIB_SSA_XAUUSD!$A$2:$A$2401,1)))</f>
        <v/>
      </c>
      <c r="C721">
        <f>IF($A721="","",INDEX(ALGLIB_SSA_XAUUSD!$C$2:$C$2401,MATCH($A721,ALGLIB_SSA_XAUUSD!$A$2:$A$2401,1)))</f>
        <v/>
      </c>
      <c r="D721" s="14">
        <f>IF($A721="","",INT((ROW()-2)/12)+1)</f>
        <v/>
      </c>
      <c r="E721" s="14">
        <f>IF(AND(E722&lt;&gt;"",D722=D710+1),E710+(E722-E710)*11/12,"")</f>
        <v/>
      </c>
      <c r="F721" s="14">
        <f>IF(AND(F722&lt;&gt;"",D722=D710+1),F710+(F722-F710)*11/12,"")</f>
        <v/>
      </c>
      <c r="G721" s="14">
        <f>IF(AND(G722&lt;&gt;"",D722=D710+1),G710+(G722-G710)*11/12,"")</f>
        <v/>
      </c>
      <c r="H721" s="14">
        <f>IF(AND(H722&lt;&gt;"",D722=D710+1),H710+(H722-H710)*11/12,"")</f>
        <v/>
      </c>
      <c r="I721" s="14">
        <f>IF(AND(L722&lt;&gt;"",D722=D710+1),I710+(I722-I710)*11/12,"")</f>
        <v/>
      </c>
      <c r="J721">
        <f>_xlfn.XLOOKUP($A721,ALGLIB_SSA_XAUUSD!$AA$2:$AA$2401,ALGLIB_SSA_XAUUSD!$P$2:$P$2401,"",0)</f>
        <v/>
      </c>
      <c r="K721">
        <f>_xlfn.XLOOKUP($A721,ALGLIB_SSA_XAUUSD!$AA$2:$AA$2401,ALGLIB_SSA_XAUUSD!$Q$2:$Q$2401,"",0)</f>
        <v/>
      </c>
      <c r="L721">
        <f>_xlfn.XLOOKUP($A721,ALGLIB_SSA_XAUUSD!$AA$2:$AA$2401,ALGLIB_SSA_XAUUSD!$R$2:$R$2401,"",0)</f>
        <v/>
      </c>
      <c r="M721">
        <f>_xlfn.XLOOKUP($A721,ALGLIB_SSA_XAUUSD!$AA$2:$AA$2401,ALGLIB_SSA_XAUUSD!$S$2:$S$2401,"",0)</f>
        <v/>
      </c>
      <c r="N721">
        <f>_xlfn.XLOOKUP($A721,ALGLIB_SSA_XAUUSD!$AA$2:$AA$2401,ALGLIB_SSA_XAUUSD!$T$2:$T$2401,"",0)</f>
        <v/>
      </c>
      <c r="O721">
        <f>_xlfn.XLOOKUP($A721,ALGLIB_SSA_XAUUSD!$AA$2:$AA$2401,ALGLIB_SSA_XAUUSD!$U$2:$U$2401,"",0)</f>
        <v/>
      </c>
      <c r="P721">
        <f>_xlfn.XLOOKUP($A721,ALGLIB_SSA_XAUUSD!$AA$2:$AA$2401,ALGLIB_SSA_XAUUSD!$V$2:$V$2401,"",0)</f>
        <v/>
      </c>
      <c r="S721">
        <f>A721</f>
        <v/>
      </c>
      <c r="T721">
        <f>J721</f>
        <v/>
      </c>
      <c r="U721">
        <f>K721</f>
        <v/>
      </c>
      <c r="V721" s="14">
        <f>IF($A721="","",MOD(ROW()-2,12)+1)</f>
        <v/>
      </c>
      <c r="W721">
        <f>L721</f>
        <v/>
      </c>
      <c r="X721" s="14">
        <f>IF(F721="","",F721)</f>
        <v/>
      </c>
      <c r="Y721" s="14">
        <f>IF(G721="","",G721)</f>
        <v/>
      </c>
      <c r="Z721">
        <f>M721</f>
        <v/>
      </c>
      <c r="AA721">
        <f>N721</f>
        <v/>
      </c>
      <c r="AB721" s="14">
        <f>IF(H721="","",H721)</f>
        <v/>
      </c>
      <c r="AC721">
        <f>O721</f>
        <v/>
      </c>
      <c r="AD721" s="14">
        <f>IF(I721="","",I721)</f>
        <v/>
      </c>
      <c r="AE721">
        <f>P721</f>
        <v/>
      </c>
      <c r="AH721">
        <f>IF(S721&lt;&gt;"",S721,AH720+900)</f>
        <v/>
      </c>
      <c r="AI721">
        <f>IF(T721&lt;&gt;"",T721,AI720)</f>
        <v/>
      </c>
      <c r="AJ721">
        <f>IF(U721&lt;&gt;"",U721,AJ720)</f>
        <v/>
      </c>
      <c r="AK721">
        <f>IF(W721&lt;&gt;"",W721,"")</f>
        <v/>
      </c>
      <c r="AL721" s="14">
        <f>IF(X721&lt;&gt;"",X721,"")</f>
        <v/>
      </c>
      <c r="AM721" s="14">
        <f>IF(Y721&lt;&gt;"",Y721,"")</f>
        <v/>
      </c>
      <c r="AN721" s="14">
        <f>IF(OR(AL721="",AM721=""),"",AL721-AM721)</f>
        <v/>
      </c>
      <c r="AO721">
        <f>IF(AN721="","",IF(AN721&gt;0,"Bullish","Bearish"))</f>
        <v/>
      </c>
      <c r="AP721">
        <f>IF(AO721="",AP720,AO721)</f>
        <v/>
      </c>
      <c r="AQ721" s="14">
        <f>IF(AB721&lt;&gt;"",AB721,"")</f>
        <v/>
      </c>
      <c r="AR721" s="14">
        <f>IF(AD721&lt;&gt;"",AD721,"")</f>
        <v/>
      </c>
      <c r="AS721">
        <f>IF(AS720+1=13,1,AS720+1)</f>
        <v/>
      </c>
      <c r="AT721">
        <f>IFERROR(IF(SLOPE($AQ$698:$AQ$709,$AS$698:$AS$709)&gt;0,MIN(3,ABS(SLOPE($AQ$698:$AQ$709,$AS$698:$AS$709))),IF(SLOPE($AQ$698:$AQ$709,$AS$698:$AS$709)&lt;-0.5,-0.5,0)),0)</f>
        <v/>
      </c>
      <c r="AU721">
        <f>IFERROR(IF(SLOPE($AR$698:$AR$709,$AS$698:$AS$709)&lt;0,MAX(-3,-ABS(SLOPE($AR$698:$AR$709,$AS$698:$AS$709))),IF(SLOPE($AR$698:$AR$709,$AS$698:$AS$709)&gt;0.5,0.5,0)),0)</f>
        <v/>
      </c>
      <c r="AV721">
        <f>($AQ$710+(AT721*(AS721-1)))</f>
        <v/>
      </c>
      <c r="AW721">
        <f>($AR$710+(AU721*(AS721-1)))</f>
        <v/>
      </c>
      <c r="AX721">
        <f>IF(AT721&gt;0,AV721+AT721,AV721)</f>
        <v/>
      </c>
      <c r="AY721">
        <f>IF(AU721&lt;0,AW721+AU721,AW721)</f>
        <v/>
      </c>
      <c r="BA721" s="14">
        <f>IFERROR(AX721-AQ721,"")</f>
        <v/>
      </c>
      <c r="BB721" s="14">
        <f>IFERROR(AY721-AR721,"")</f>
        <v/>
      </c>
      <c r="BD721">
        <f>AH721</f>
        <v/>
      </c>
      <c r="BE721">
        <f>AI721</f>
        <v/>
      </c>
      <c r="BF721">
        <f>AJ721</f>
        <v/>
      </c>
      <c r="BG721" s="14">
        <f>L721</f>
        <v/>
      </c>
      <c r="BH721" s="14">
        <f>IF(X721="","",X721)</f>
        <v/>
      </c>
      <c r="BI721" s="14">
        <f>IF(Y721="","",Y721)</f>
        <v/>
      </c>
      <c r="BJ721">
        <f>Z721</f>
        <v/>
      </c>
      <c r="BK721">
        <f>AA721</f>
        <v/>
      </c>
      <c r="BL721">
        <f>IFERROR(AX721,"")</f>
        <v/>
      </c>
      <c r="BM721">
        <f>IFERROR(AY721,"")</f>
        <v/>
      </c>
    </row>
    <row r="722" ht="14.25" customHeight="1">
      <c r="A722">
        <f>ALGLIB_SSA_XAUUSD!AA722</f>
        <v/>
      </c>
      <c r="B722">
        <f>IF($A722="","",INDEX(ALGLIB_SSA_XAUUSD!$B$2:$B$2401,MATCH($A722,ALGLIB_SSA_XAUUSD!$A$2:$A$2401,1)))</f>
        <v/>
      </c>
      <c r="C722">
        <f>IF($A722="","",INDEX(ALGLIB_SSA_XAUUSD!$C$2:$C$2401,MATCH($A722,ALGLIB_SSA_XAUUSD!$A$2:$A$2401,1)))</f>
        <v/>
      </c>
      <c r="D722" s="14">
        <f>IF($A722="","",INT((ROW()-2)/12)+1)</f>
        <v/>
      </c>
      <c r="E722" s="14">
        <f>IF($A722="","",INDEX(ALGLIB_SSA_XAUUSD!$D$2:$D$2401,MATCH($A722,ALGLIB_SSA_XAUUSD!$A$2:$A$2401,1)))</f>
        <v/>
      </c>
      <c r="F722" s="14">
        <f>IF($A722="","",INDEX(ALGLIB_SSA_XAUUSD!$E$2:$E$2401,MATCH($A722,ALGLIB_SSA_XAUUSD!$A$2:$A$2401,1)))</f>
        <v/>
      </c>
      <c r="G722" s="14">
        <f>IF($A722="","",INDEX(ALGLIB_SSA_XAUUSD!$F$2:$F$2401,MATCH($A722,ALGLIB_SSA_XAUUSD!$A$2:$A$2401,1)))</f>
        <v/>
      </c>
      <c r="H722" s="14">
        <f>IF($A722="","",INDEX(ALGLIB_SSA_XAUUSD!$G$2:$G$2401,MATCH($A722,ALGLIB_SSA_XAUUSD!$A$2:$A$2401,1)))</f>
        <v/>
      </c>
      <c r="I722" s="14">
        <f>IF($A722="","",INDEX(ALGLIB_SSA_XAUUSD!$H$2:$H$2401,MATCH($A722,ALGLIB_SSA_XAUUSD!$A$2:$A$2401,1)))</f>
        <v/>
      </c>
      <c r="J722">
        <f>_xlfn.XLOOKUP($A722,ALGLIB_SSA_XAUUSD!$AA$2:$AA$2401,ALGLIB_SSA_XAUUSD!$P$2:$P$2401,"",0)</f>
        <v/>
      </c>
      <c r="K722">
        <f>_xlfn.XLOOKUP($A722,ALGLIB_SSA_XAUUSD!$AA$2:$AA$2401,ALGLIB_SSA_XAUUSD!$Q$2:$Q$2401,"",0)</f>
        <v/>
      </c>
      <c r="L722">
        <f>_xlfn.XLOOKUP($A722,ALGLIB_SSA_XAUUSD!$AA$2:$AA$2401,ALGLIB_SSA_XAUUSD!$R$2:$R$2401,"",0)</f>
        <v/>
      </c>
      <c r="M722">
        <f>_xlfn.XLOOKUP($A722,ALGLIB_SSA_XAUUSD!$AA$2:$AA$2401,ALGLIB_SSA_XAUUSD!$S$2:$S$2401,"",0)</f>
        <v/>
      </c>
      <c r="N722">
        <f>_xlfn.XLOOKUP($A722,ALGLIB_SSA_XAUUSD!$AA$2:$AA$2401,ALGLIB_SSA_XAUUSD!$T$2:$T$2401,"",0)</f>
        <v/>
      </c>
      <c r="O722">
        <f>_xlfn.XLOOKUP($A722,ALGLIB_SSA_XAUUSD!$AA$2:$AA$2401,ALGLIB_SSA_XAUUSD!$U$2:$U$2401,"",0)</f>
        <v/>
      </c>
      <c r="P722">
        <f>_xlfn.XLOOKUP($A722,ALGLIB_SSA_XAUUSD!$AA$2:$AA$2401,ALGLIB_SSA_XAUUSD!$V$2:$V$2401,"",0)</f>
        <v/>
      </c>
      <c r="S722">
        <f>A722</f>
        <v/>
      </c>
      <c r="T722">
        <f>J722</f>
        <v/>
      </c>
      <c r="U722">
        <f>K722</f>
        <v/>
      </c>
      <c r="V722" s="14">
        <f>IF($A722="","",MOD(ROW()-2,12)+1)</f>
        <v/>
      </c>
      <c r="W722">
        <f>L722</f>
        <v/>
      </c>
      <c r="X722" s="14">
        <f>IF(F722="","",F722)</f>
        <v/>
      </c>
      <c r="Y722" s="14">
        <f>IF(G722="","",G722)</f>
        <v/>
      </c>
      <c r="Z722">
        <f>M722</f>
        <v/>
      </c>
      <c r="AA722">
        <f>N722</f>
        <v/>
      </c>
      <c r="AB722" s="14">
        <f>IF(H722="","",H722)</f>
        <v/>
      </c>
      <c r="AC722">
        <f>O722</f>
        <v/>
      </c>
      <c r="AD722" s="14">
        <f>IF(I722="","",I722)</f>
        <v/>
      </c>
      <c r="AE722">
        <f>P722</f>
        <v/>
      </c>
      <c r="AH722">
        <f>IF(S722&lt;&gt;"",S722,AH721+900)</f>
        <v/>
      </c>
      <c r="AI722">
        <f>IF(T722&lt;&gt;"",T722,AI721)</f>
        <v/>
      </c>
      <c r="AJ722">
        <f>IF(U722&lt;&gt;"",U722,AJ721)</f>
        <v/>
      </c>
      <c r="AK722">
        <f>IF(W722&lt;&gt;"",W722,"")</f>
        <v/>
      </c>
      <c r="AL722" s="14">
        <f>IF(X722&lt;&gt;"",X722,"")</f>
        <v/>
      </c>
      <c r="AM722" s="14">
        <f>IF(Y722&lt;&gt;"",Y722,"")</f>
        <v/>
      </c>
      <c r="AN722" s="14">
        <f>IF(OR(AL722="",AM722=""),"",AL722-AM722)</f>
        <v/>
      </c>
      <c r="AO722">
        <f>IF(AN722="","",IF(AN722&gt;0,"Bullish","Bearish"))</f>
        <v/>
      </c>
      <c r="AP722">
        <f>IF(AO722="",AP721,AO722)</f>
        <v/>
      </c>
      <c r="AQ722" s="14">
        <f>IF(AB722&lt;&gt;"",AB722,"")</f>
        <v/>
      </c>
      <c r="AR722" s="14">
        <f>IF(AD722&lt;&gt;"",AD722,"")</f>
        <v/>
      </c>
      <c r="AS722">
        <f>IF(AS721+1=13,1,AS721+1)</f>
        <v/>
      </c>
      <c r="AT722">
        <f>IFERROR(IF(SLOPE($AQ$710:$AQ$721,$AS$710:$AS$721)&gt;0,MIN(3,ABS(SLOPE($AQ$710:$AQ$721,$AS$710:$AS$721))),IF(SLOPE($AQ$710:$AQ$721,$AS$710:$AS$721)&lt;-0.5,-0.5,0)),0)</f>
        <v/>
      </c>
      <c r="AU722">
        <f>IFERROR(IF(SLOPE($AR$710:$AR$721,$AS$710:$AS$721)&lt;0,MAX(-3,-ABS(SLOPE($AR$710:$AR$721,$AS$710:$AS$721))),IF(SLOPE($AR$710:$AR$721,$AS$710:$AS$721)&gt;0.5,0.5,0)),0)</f>
        <v/>
      </c>
      <c r="AV722">
        <f>($AQ$722+(AT722*(AS722-1)))</f>
        <v/>
      </c>
      <c r="AW722">
        <f>($AR$722+(AU722*(AS722-1)))</f>
        <v/>
      </c>
      <c r="AX722">
        <f>IF(AT722&gt;0,AV722+AT722,AV722)</f>
        <v/>
      </c>
      <c r="AY722">
        <f>IF(AU722&lt;0,AW722+AU722,AW722)</f>
        <v/>
      </c>
      <c r="BA722" s="14">
        <f>IFERROR(AX722-AQ722,"")</f>
        <v/>
      </c>
      <c r="BB722" s="14">
        <f>IFERROR(AY722-AR722,"")</f>
        <v/>
      </c>
      <c r="BD722">
        <f>AH722</f>
        <v/>
      </c>
      <c r="BE722">
        <f>AI722</f>
        <v/>
      </c>
      <c r="BF722">
        <f>AJ722</f>
        <v/>
      </c>
      <c r="BG722" s="14">
        <f>L722</f>
        <v/>
      </c>
      <c r="BH722" s="14">
        <f>IF(X722="","",X722)</f>
        <v/>
      </c>
      <c r="BI722" s="14">
        <f>IF(Y722="","",Y722)</f>
        <v/>
      </c>
      <c r="BJ722">
        <f>Z722</f>
        <v/>
      </c>
      <c r="BK722">
        <f>AA722</f>
        <v/>
      </c>
      <c r="BL722">
        <f>IFERROR(AX722,"")</f>
        <v/>
      </c>
      <c r="BM722">
        <f>IFERROR(AY722,"")</f>
        <v/>
      </c>
    </row>
    <row r="723" ht="14.25" customHeight="1">
      <c r="A723">
        <f>ALGLIB_SSA_XAUUSD!AA723</f>
        <v/>
      </c>
      <c r="B723">
        <f>IF($A723="","",INDEX(ALGLIB_SSA_XAUUSD!$B$2:$B$2401,MATCH($A723,ALGLIB_SSA_XAUUSD!$A$2:$A$2401,1)))</f>
        <v/>
      </c>
      <c r="C723">
        <f>IF($A723="","",INDEX(ALGLIB_SSA_XAUUSD!$C$2:$C$2401,MATCH($A723,ALGLIB_SSA_XAUUSD!$A$2:$A$2401,1)))</f>
        <v/>
      </c>
      <c r="D723" s="14">
        <f>IF($A723="","",INT((ROW()-2)/12)+1)</f>
        <v/>
      </c>
      <c r="E723" s="14">
        <f>IF(AND(E734&lt;&gt;"",D734=D722+1),E722+(E734-E722)*1/12,"")</f>
        <v/>
      </c>
      <c r="F723" s="14">
        <f>IF(AND(F734&lt;&gt;"",D734=D722+1),F722+(F734-F722)*1/12,"")</f>
        <v/>
      </c>
      <c r="G723" s="14">
        <f>IF(AND(G734&lt;&gt;"",D734=D722+1),G722+(G734-G722)*1/12,"")</f>
        <v/>
      </c>
      <c r="H723" s="14">
        <f>IF(AND(H734&lt;&gt;"",D734=D722+1),H722+(H734-H722)*1/12,"")</f>
        <v/>
      </c>
      <c r="I723" s="14">
        <f>IF(AND(L734&lt;&gt;"",D734=D722+1),I722+(I734-I722)*1/12,"")</f>
        <v/>
      </c>
      <c r="J723">
        <f>_xlfn.XLOOKUP($A723,ALGLIB_SSA_XAUUSD!$AA$2:$AA$2401,ALGLIB_SSA_XAUUSD!$P$2:$P$2401,"",0)</f>
        <v/>
      </c>
      <c r="K723">
        <f>_xlfn.XLOOKUP($A723,ALGLIB_SSA_XAUUSD!$AA$2:$AA$2401,ALGLIB_SSA_XAUUSD!$Q$2:$Q$2401,"",0)</f>
        <v/>
      </c>
      <c r="L723">
        <f>_xlfn.XLOOKUP($A723,ALGLIB_SSA_XAUUSD!$AA$2:$AA$2401,ALGLIB_SSA_XAUUSD!$R$2:$R$2401,"",0)</f>
        <v/>
      </c>
      <c r="M723">
        <f>_xlfn.XLOOKUP($A723,ALGLIB_SSA_XAUUSD!$AA$2:$AA$2401,ALGLIB_SSA_XAUUSD!$S$2:$S$2401,"",0)</f>
        <v/>
      </c>
      <c r="N723">
        <f>_xlfn.XLOOKUP($A723,ALGLIB_SSA_XAUUSD!$AA$2:$AA$2401,ALGLIB_SSA_XAUUSD!$T$2:$T$2401,"",0)</f>
        <v/>
      </c>
      <c r="O723">
        <f>_xlfn.XLOOKUP($A723,ALGLIB_SSA_XAUUSD!$AA$2:$AA$2401,ALGLIB_SSA_XAUUSD!$U$2:$U$2401,"",0)</f>
        <v/>
      </c>
      <c r="P723">
        <f>_xlfn.XLOOKUP($A723,ALGLIB_SSA_XAUUSD!$AA$2:$AA$2401,ALGLIB_SSA_XAUUSD!$V$2:$V$2401,"",0)</f>
        <v/>
      </c>
      <c r="S723">
        <f>A723</f>
        <v/>
      </c>
      <c r="T723">
        <f>J723</f>
        <v/>
      </c>
      <c r="U723">
        <f>K723</f>
        <v/>
      </c>
      <c r="V723" s="14">
        <f>IF($A723="","",MOD(ROW()-2,12)+1)</f>
        <v/>
      </c>
      <c r="W723">
        <f>L723</f>
        <v/>
      </c>
      <c r="X723" s="14">
        <f>IF(F723="","",F723)</f>
        <v/>
      </c>
      <c r="Y723" s="14">
        <f>IF(G723="","",G723)</f>
        <v/>
      </c>
      <c r="Z723">
        <f>M723</f>
        <v/>
      </c>
      <c r="AA723">
        <f>N723</f>
        <v/>
      </c>
      <c r="AB723" s="14">
        <f>IF(H723="","",H723)</f>
        <v/>
      </c>
      <c r="AC723">
        <f>O723</f>
        <v/>
      </c>
      <c r="AD723" s="14">
        <f>IF(I723="","",I723)</f>
        <v/>
      </c>
      <c r="AE723">
        <f>P723</f>
        <v/>
      </c>
      <c r="AH723">
        <f>IF(S723&lt;&gt;"",S723,AH722+900)</f>
        <v/>
      </c>
      <c r="AI723">
        <f>IF(T723&lt;&gt;"",T723,AI722)</f>
        <v/>
      </c>
      <c r="AJ723">
        <f>IF(U723&lt;&gt;"",U723,AJ722)</f>
        <v/>
      </c>
      <c r="AK723">
        <f>IF(W723&lt;&gt;"",W723,"")</f>
        <v/>
      </c>
      <c r="AL723" s="14">
        <f>IF(X723&lt;&gt;"",X723,"")</f>
        <v/>
      </c>
      <c r="AM723" s="14">
        <f>IF(Y723&lt;&gt;"",Y723,"")</f>
        <v/>
      </c>
      <c r="AN723" s="14">
        <f>IF(OR(AL723="",AM723=""),"",AL723-AM723)</f>
        <v/>
      </c>
      <c r="AO723">
        <f>IF(AN723="","",IF(AN723&gt;0,"Bullish","Bearish"))</f>
        <v/>
      </c>
      <c r="AP723">
        <f>IF(AO723="",AP722,AO723)</f>
        <v/>
      </c>
      <c r="AQ723" s="14">
        <f>IF(AB723&lt;&gt;"",AB723,"")</f>
        <v/>
      </c>
      <c r="AR723" s="14">
        <f>IF(AD723&lt;&gt;"",AD723,"")</f>
        <v/>
      </c>
      <c r="AS723">
        <f>IF(AS722+1=13,1,AS722+1)</f>
        <v/>
      </c>
      <c r="AT723">
        <f>IFERROR(IF(SLOPE($AQ$710:$AQ$721,$AS$710:$AS$721)&gt;0,MIN(3,ABS(SLOPE($AQ$710:$AQ$721,$AS$710:$AS$721))),IF(SLOPE($AQ$710:$AQ$721,$AS$710:$AS$721)&lt;-0.5,-0.5,0)),0)</f>
        <v/>
      </c>
      <c r="AU723">
        <f>IFERROR(IF(SLOPE($AR$710:$AR$721,$AS$710:$AS$721)&lt;0,MAX(-3,-ABS(SLOPE($AR$710:$AR$721,$AS$710:$AS$721))),IF(SLOPE($AR$710:$AR$721,$AS$710:$AS$721)&gt;0.5,0.5,0)),0)</f>
        <v/>
      </c>
      <c r="AV723">
        <f>($AQ$722+(AT723*(AS723-1)))</f>
        <v/>
      </c>
      <c r="AW723">
        <f>($AR$722+(AU723*(AS723-1)))</f>
        <v/>
      </c>
      <c r="AX723">
        <f>IF(AT723&gt;0,AV723+AT723,AV723)</f>
        <v/>
      </c>
      <c r="AY723">
        <f>IF(AU723&lt;0,AW723+AU723,AW723)</f>
        <v/>
      </c>
      <c r="BA723" s="14">
        <f>IFERROR(AX723-AQ723,"")</f>
        <v/>
      </c>
      <c r="BB723" s="14">
        <f>IFERROR(AY723-AR723,"")</f>
        <v/>
      </c>
      <c r="BD723">
        <f>AH723</f>
        <v/>
      </c>
      <c r="BE723">
        <f>AI723</f>
        <v/>
      </c>
      <c r="BF723">
        <f>AJ723</f>
        <v/>
      </c>
      <c r="BG723" s="14">
        <f>L723</f>
        <v/>
      </c>
      <c r="BH723" s="14">
        <f>IF(X723="","",X723)</f>
        <v/>
      </c>
      <c r="BI723" s="14">
        <f>IF(Y723="","",Y723)</f>
        <v/>
      </c>
      <c r="BJ723">
        <f>Z723</f>
        <v/>
      </c>
      <c r="BK723">
        <f>AA723</f>
        <v/>
      </c>
      <c r="BL723">
        <f>IFERROR(AX723,"")</f>
        <v/>
      </c>
      <c r="BM723">
        <f>IFERROR(AY723,"")</f>
        <v/>
      </c>
    </row>
    <row r="724" ht="14.25" customHeight="1">
      <c r="A724">
        <f>ALGLIB_SSA_XAUUSD!AA724</f>
        <v/>
      </c>
      <c r="B724">
        <f>IF($A724="","",INDEX(ALGLIB_SSA_XAUUSD!$B$2:$B$2401,MATCH($A724,ALGLIB_SSA_XAUUSD!$A$2:$A$2401,1)))</f>
        <v/>
      </c>
      <c r="C724">
        <f>IF($A724="","",INDEX(ALGLIB_SSA_XAUUSD!$C$2:$C$2401,MATCH($A724,ALGLIB_SSA_XAUUSD!$A$2:$A$2401,1)))</f>
        <v/>
      </c>
      <c r="D724" s="14">
        <f>IF($A724="","",INT((ROW()-2)/12)+1)</f>
        <v/>
      </c>
      <c r="E724" s="14">
        <f>IF(AND(E734&lt;&gt;"",D734=D722+1),E722+(E734-E722)*2/12,"")</f>
        <v/>
      </c>
      <c r="F724" s="14">
        <f>IF(AND(F734&lt;&gt;"",D734=D722+1),F722+(F734-F722)*2/12,"")</f>
        <v/>
      </c>
      <c r="G724" s="14">
        <f>IF(AND(G734&lt;&gt;"",D734=D722+1),G722+(G734-G722)*2/12,"")</f>
        <v/>
      </c>
      <c r="H724" s="14">
        <f>IF(AND(H734&lt;&gt;"",D734=D722+1),H722+(H734-H722)*2/12,"")</f>
        <v/>
      </c>
      <c r="I724" s="14">
        <f>IF(AND(L734&lt;&gt;"",D734=D722+1),I722+(I734-I722)*2/12,"")</f>
        <v/>
      </c>
      <c r="J724">
        <f>_xlfn.XLOOKUP($A724,ALGLIB_SSA_XAUUSD!$AA$2:$AA$2401,ALGLIB_SSA_XAUUSD!$P$2:$P$2401,"",0)</f>
        <v/>
      </c>
      <c r="K724">
        <f>_xlfn.XLOOKUP($A724,ALGLIB_SSA_XAUUSD!$AA$2:$AA$2401,ALGLIB_SSA_XAUUSD!$Q$2:$Q$2401,"",0)</f>
        <v/>
      </c>
      <c r="L724">
        <f>_xlfn.XLOOKUP($A724,ALGLIB_SSA_XAUUSD!$AA$2:$AA$2401,ALGLIB_SSA_XAUUSD!$R$2:$R$2401,"",0)</f>
        <v/>
      </c>
      <c r="M724">
        <f>_xlfn.XLOOKUP($A724,ALGLIB_SSA_XAUUSD!$AA$2:$AA$2401,ALGLIB_SSA_XAUUSD!$S$2:$S$2401,"",0)</f>
        <v/>
      </c>
      <c r="N724">
        <f>_xlfn.XLOOKUP($A724,ALGLIB_SSA_XAUUSD!$AA$2:$AA$2401,ALGLIB_SSA_XAUUSD!$T$2:$T$2401,"",0)</f>
        <v/>
      </c>
      <c r="O724">
        <f>_xlfn.XLOOKUP($A724,ALGLIB_SSA_XAUUSD!$AA$2:$AA$2401,ALGLIB_SSA_XAUUSD!$U$2:$U$2401,"",0)</f>
        <v/>
      </c>
      <c r="P724">
        <f>_xlfn.XLOOKUP($A724,ALGLIB_SSA_XAUUSD!$AA$2:$AA$2401,ALGLIB_SSA_XAUUSD!$V$2:$V$2401,"",0)</f>
        <v/>
      </c>
      <c r="S724">
        <f>A724</f>
        <v/>
      </c>
      <c r="T724">
        <f>J724</f>
        <v/>
      </c>
      <c r="U724">
        <f>K724</f>
        <v/>
      </c>
      <c r="V724" s="14">
        <f>IF($A724="","",MOD(ROW()-2,12)+1)</f>
        <v/>
      </c>
      <c r="W724">
        <f>L724</f>
        <v/>
      </c>
      <c r="X724" s="14">
        <f>IF(F724="","",F724)</f>
        <v/>
      </c>
      <c r="Y724" s="14">
        <f>IF(G724="","",G724)</f>
        <v/>
      </c>
      <c r="Z724">
        <f>M724</f>
        <v/>
      </c>
      <c r="AA724">
        <f>N724</f>
        <v/>
      </c>
      <c r="AB724" s="14">
        <f>IF(H724="","",H724)</f>
        <v/>
      </c>
      <c r="AC724">
        <f>O724</f>
        <v/>
      </c>
      <c r="AD724" s="14">
        <f>IF(I724="","",I724)</f>
        <v/>
      </c>
      <c r="AE724">
        <f>P724</f>
        <v/>
      </c>
      <c r="AH724">
        <f>IF(S724&lt;&gt;"",S724,AH723+900)</f>
        <v/>
      </c>
      <c r="AI724">
        <f>IF(T724&lt;&gt;"",T724,AI723)</f>
        <v/>
      </c>
      <c r="AJ724">
        <f>IF(U724&lt;&gt;"",U724,AJ723)</f>
        <v/>
      </c>
      <c r="AK724">
        <f>IF(W724&lt;&gt;"",W724,"")</f>
        <v/>
      </c>
      <c r="AL724" s="14">
        <f>IF(X724&lt;&gt;"",X724,"")</f>
        <v/>
      </c>
      <c r="AM724" s="14">
        <f>IF(Y724&lt;&gt;"",Y724,"")</f>
        <v/>
      </c>
      <c r="AN724" s="14">
        <f>IF(OR(AL724="",AM724=""),"",AL724-AM724)</f>
        <v/>
      </c>
      <c r="AO724">
        <f>IF(AN724="","",IF(AN724&gt;0,"Bullish","Bearish"))</f>
        <v/>
      </c>
      <c r="AP724">
        <f>IF(AO724="",AP723,AO724)</f>
        <v/>
      </c>
      <c r="AQ724" s="14">
        <f>IF(AB724&lt;&gt;"",AB724,"")</f>
        <v/>
      </c>
      <c r="AR724" s="14">
        <f>IF(AD724&lt;&gt;"",AD724,"")</f>
        <v/>
      </c>
      <c r="AS724">
        <f>IF(AS723+1=13,1,AS723+1)</f>
        <v/>
      </c>
      <c r="AT724">
        <f>IFERROR(IF(SLOPE($AQ$710:$AQ$721,$AS$710:$AS$721)&gt;0,MIN(3,ABS(SLOPE($AQ$710:$AQ$721,$AS$710:$AS$721))),IF(SLOPE($AQ$710:$AQ$721,$AS$710:$AS$721)&lt;-0.5,-0.5,0)),0)</f>
        <v/>
      </c>
      <c r="AU724">
        <f>IFERROR(IF(SLOPE($AR$710:$AR$721,$AS$710:$AS$721)&lt;0,MAX(-3,-ABS(SLOPE($AR$710:$AR$721,$AS$710:$AS$721))),IF(SLOPE($AR$710:$AR$721,$AS$710:$AS$721)&gt;0.5,0.5,0)),0)</f>
        <v/>
      </c>
      <c r="AV724">
        <f>($AQ$722+(AT724*(AS724-1)))</f>
        <v/>
      </c>
      <c r="AW724">
        <f>($AR$722+(AU724*(AS724-1)))</f>
        <v/>
      </c>
      <c r="AX724">
        <f>IF(AT724&gt;0,AV724+AT724,AV724)</f>
        <v/>
      </c>
      <c r="AY724">
        <f>IF(AU724&lt;0,AW724+AU724,AW724)</f>
        <v/>
      </c>
      <c r="BA724" s="14">
        <f>IFERROR(AX724-AQ724,"")</f>
        <v/>
      </c>
      <c r="BB724" s="14">
        <f>IFERROR(AY724-AR724,"")</f>
        <v/>
      </c>
      <c r="BD724">
        <f>AH724</f>
        <v/>
      </c>
      <c r="BE724">
        <f>AI724</f>
        <v/>
      </c>
      <c r="BF724">
        <f>AJ724</f>
        <v/>
      </c>
      <c r="BG724" s="14">
        <f>L724</f>
        <v/>
      </c>
      <c r="BH724" s="14">
        <f>IF(X724="","",X724)</f>
        <v/>
      </c>
      <c r="BI724" s="14">
        <f>IF(Y724="","",Y724)</f>
        <v/>
      </c>
      <c r="BJ724">
        <f>Z724</f>
        <v/>
      </c>
      <c r="BK724">
        <f>AA724</f>
        <v/>
      </c>
      <c r="BL724">
        <f>IFERROR(AX724,"")</f>
        <v/>
      </c>
      <c r="BM724">
        <f>IFERROR(AY724,"")</f>
        <v/>
      </c>
    </row>
    <row r="725" ht="14.25" customHeight="1">
      <c r="A725">
        <f>ALGLIB_SSA_XAUUSD!AA725</f>
        <v/>
      </c>
      <c r="B725">
        <f>IF($A725="","",INDEX(ALGLIB_SSA_XAUUSD!$B$2:$B$2401,MATCH($A725,ALGLIB_SSA_XAUUSD!$A$2:$A$2401,1)))</f>
        <v/>
      </c>
      <c r="C725">
        <f>IF($A725="","",INDEX(ALGLIB_SSA_XAUUSD!$C$2:$C$2401,MATCH($A725,ALGLIB_SSA_XAUUSD!$A$2:$A$2401,1)))</f>
        <v/>
      </c>
      <c r="D725" s="14">
        <f>IF($A725="","",INT((ROW()-2)/12)+1)</f>
        <v/>
      </c>
      <c r="E725" s="14">
        <f>IF(AND(E734&lt;&gt;"",D734=D722+1),E722+(E734-E722)*3/12,"")</f>
        <v/>
      </c>
      <c r="F725" s="14">
        <f>IF(AND(F734&lt;&gt;"",D734=D722+1),F722+(F734-F722)*3/12,"")</f>
        <v/>
      </c>
      <c r="G725" s="14">
        <f>IF(AND(G734&lt;&gt;"",D734=D722+1),G722+(G734-G722)*3/12,"")</f>
        <v/>
      </c>
      <c r="H725" s="14">
        <f>IF(AND(H734&lt;&gt;"",D734=D722+1),H722+(H734-H722)*3/12,"")</f>
        <v/>
      </c>
      <c r="I725" s="14">
        <f>IF(AND(L734&lt;&gt;"",D734=D722+1),I722+(I734-I722)*3/12,"")</f>
        <v/>
      </c>
      <c r="J725">
        <f>_xlfn.XLOOKUP($A725,ALGLIB_SSA_XAUUSD!$AA$2:$AA$2401,ALGLIB_SSA_XAUUSD!$P$2:$P$2401,"",0)</f>
        <v/>
      </c>
      <c r="K725">
        <f>_xlfn.XLOOKUP($A725,ALGLIB_SSA_XAUUSD!$AA$2:$AA$2401,ALGLIB_SSA_XAUUSD!$Q$2:$Q$2401,"",0)</f>
        <v/>
      </c>
      <c r="L725">
        <f>_xlfn.XLOOKUP($A725,ALGLIB_SSA_XAUUSD!$AA$2:$AA$2401,ALGLIB_SSA_XAUUSD!$R$2:$R$2401,"",0)</f>
        <v/>
      </c>
      <c r="M725">
        <f>_xlfn.XLOOKUP($A725,ALGLIB_SSA_XAUUSD!$AA$2:$AA$2401,ALGLIB_SSA_XAUUSD!$S$2:$S$2401,"",0)</f>
        <v/>
      </c>
      <c r="N725">
        <f>_xlfn.XLOOKUP($A725,ALGLIB_SSA_XAUUSD!$AA$2:$AA$2401,ALGLIB_SSA_XAUUSD!$T$2:$T$2401,"",0)</f>
        <v/>
      </c>
      <c r="O725">
        <f>_xlfn.XLOOKUP($A725,ALGLIB_SSA_XAUUSD!$AA$2:$AA$2401,ALGLIB_SSA_XAUUSD!$U$2:$U$2401,"",0)</f>
        <v/>
      </c>
      <c r="P725">
        <f>_xlfn.XLOOKUP($A725,ALGLIB_SSA_XAUUSD!$AA$2:$AA$2401,ALGLIB_SSA_XAUUSD!$V$2:$V$2401,"",0)</f>
        <v/>
      </c>
      <c r="S725">
        <f>A725</f>
        <v/>
      </c>
      <c r="T725">
        <f>J725</f>
        <v/>
      </c>
      <c r="U725">
        <f>K725</f>
        <v/>
      </c>
      <c r="V725" s="14">
        <f>IF($A725="","",MOD(ROW()-2,12)+1)</f>
        <v/>
      </c>
      <c r="W725">
        <f>L725</f>
        <v/>
      </c>
      <c r="X725" s="14">
        <f>IF(F725="","",F725)</f>
        <v/>
      </c>
      <c r="Y725" s="14">
        <f>IF(G725="","",G725)</f>
        <v/>
      </c>
      <c r="Z725">
        <f>M725</f>
        <v/>
      </c>
      <c r="AA725">
        <f>N725</f>
        <v/>
      </c>
      <c r="AB725" s="14">
        <f>IF(H725="","",H725)</f>
        <v/>
      </c>
      <c r="AC725">
        <f>O725</f>
        <v/>
      </c>
      <c r="AD725" s="14">
        <f>IF(I725="","",I725)</f>
        <v/>
      </c>
      <c r="AE725">
        <f>P725</f>
        <v/>
      </c>
      <c r="AH725">
        <f>IF(S725&lt;&gt;"",S725,AH724+900)</f>
        <v/>
      </c>
      <c r="AI725">
        <f>IF(T725&lt;&gt;"",T725,AI724)</f>
        <v/>
      </c>
      <c r="AJ725">
        <f>IF(U725&lt;&gt;"",U725,AJ724)</f>
        <v/>
      </c>
      <c r="AK725">
        <f>IF(W725&lt;&gt;"",W725,"")</f>
        <v/>
      </c>
      <c r="AL725" s="14">
        <f>IF(X725&lt;&gt;"",X725,"")</f>
        <v/>
      </c>
      <c r="AM725" s="14">
        <f>IF(Y725&lt;&gt;"",Y725,"")</f>
        <v/>
      </c>
      <c r="AN725" s="14">
        <f>IF(OR(AL725="",AM725=""),"",AL725-AM725)</f>
        <v/>
      </c>
      <c r="AO725">
        <f>IF(AN725="","",IF(AN725&gt;0,"Bullish","Bearish"))</f>
        <v/>
      </c>
      <c r="AP725">
        <f>IF(AO725="",AP724,AO725)</f>
        <v/>
      </c>
      <c r="AQ725" s="14">
        <f>IF(AB725&lt;&gt;"",AB725,"")</f>
        <v/>
      </c>
      <c r="AR725" s="14">
        <f>IF(AD725&lt;&gt;"",AD725,"")</f>
        <v/>
      </c>
      <c r="AS725">
        <f>IF(AS724+1=13,1,AS724+1)</f>
        <v/>
      </c>
      <c r="AT725">
        <f>IFERROR(IF(SLOPE($AQ$710:$AQ$721,$AS$710:$AS$721)&gt;0,MIN(3,ABS(SLOPE($AQ$710:$AQ$721,$AS$710:$AS$721))),IF(SLOPE($AQ$710:$AQ$721,$AS$710:$AS$721)&lt;-0.5,-0.5,0)),0)</f>
        <v/>
      </c>
      <c r="AU725">
        <f>IFERROR(IF(SLOPE($AR$710:$AR$721,$AS$710:$AS$721)&lt;0,MAX(-3,-ABS(SLOPE($AR$710:$AR$721,$AS$710:$AS$721))),IF(SLOPE($AR$710:$AR$721,$AS$710:$AS$721)&gt;0.5,0.5,0)),0)</f>
        <v/>
      </c>
      <c r="AV725">
        <f>($AQ$722+(AT725*(AS725-1)))</f>
        <v/>
      </c>
      <c r="AW725">
        <f>($AR$722+(AU725*(AS725-1)))</f>
        <v/>
      </c>
      <c r="AX725">
        <f>IF(AT725&gt;0,AV725+AT725,AV725)</f>
        <v/>
      </c>
      <c r="AY725">
        <f>IF(AU725&lt;0,AW725+AU725,AW725)</f>
        <v/>
      </c>
      <c r="BA725" s="14">
        <f>IFERROR(AX725-AQ725,"")</f>
        <v/>
      </c>
      <c r="BB725" s="14">
        <f>IFERROR(AY725-AR725,"")</f>
        <v/>
      </c>
      <c r="BD725">
        <f>AH725</f>
        <v/>
      </c>
      <c r="BE725">
        <f>AI725</f>
        <v/>
      </c>
      <c r="BF725">
        <f>AJ725</f>
        <v/>
      </c>
      <c r="BG725" s="14">
        <f>L725</f>
        <v/>
      </c>
      <c r="BH725" s="14">
        <f>IF(X725="","",X725)</f>
        <v/>
      </c>
      <c r="BI725" s="14">
        <f>IF(Y725="","",Y725)</f>
        <v/>
      </c>
      <c r="BJ725">
        <f>Z725</f>
        <v/>
      </c>
      <c r="BK725">
        <f>AA725</f>
        <v/>
      </c>
      <c r="BL725">
        <f>IFERROR(AX725,"")</f>
        <v/>
      </c>
      <c r="BM725">
        <f>IFERROR(AY725,"")</f>
        <v/>
      </c>
    </row>
    <row r="726" ht="14.25" customHeight="1">
      <c r="A726">
        <f>ALGLIB_SSA_XAUUSD!AA726</f>
        <v/>
      </c>
      <c r="B726">
        <f>IF($A726="","",INDEX(ALGLIB_SSA_XAUUSD!$B$2:$B$2401,MATCH($A726,ALGLIB_SSA_XAUUSD!$A$2:$A$2401,1)))</f>
        <v/>
      </c>
      <c r="C726">
        <f>IF($A726="","",INDEX(ALGLIB_SSA_XAUUSD!$C$2:$C$2401,MATCH($A726,ALGLIB_SSA_XAUUSD!$A$2:$A$2401,1)))</f>
        <v/>
      </c>
      <c r="D726" s="14">
        <f>IF($A726="","",INT((ROW()-2)/12)+1)</f>
        <v/>
      </c>
      <c r="E726" s="14">
        <f>IF(AND(E734&lt;&gt;"",D734=D722+1),E722+(E734-E722)*4/12,"")</f>
        <v/>
      </c>
      <c r="F726" s="14">
        <f>IF(AND(F734&lt;&gt;"",D734=D722+1),F722+(F734-F722)*4/12,"")</f>
        <v/>
      </c>
      <c r="G726" s="14">
        <f>IF(AND(G734&lt;&gt;"",D734=D722+1),G722+(G734-G722)*4/12,"")</f>
        <v/>
      </c>
      <c r="H726" s="14">
        <f>IF(AND(H734&lt;&gt;"",D734=D722+1),H722+(H734-H722)*4/12,"")</f>
        <v/>
      </c>
      <c r="I726" s="14">
        <f>IF(AND(L734&lt;&gt;"",D734=D722+1),I722+(I734-I722)*4/12,"")</f>
        <v/>
      </c>
      <c r="J726">
        <f>_xlfn.XLOOKUP($A726,ALGLIB_SSA_XAUUSD!$AA$2:$AA$2401,ALGLIB_SSA_XAUUSD!$P$2:$P$2401,"",0)</f>
        <v/>
      </c>
      <c r="K726">
        <f>_xlfn.XLOOKUP($A726,ALGLIB_SSA_XAUUSD!$AA$2:$AA$2401,ALGLIB_SSA_XAUUSD!$Q$2:$Q$2401,"",0)</f>
        <v/>
      </c>
      <c r="L726">
        <f>_xlfn.XLOOKUP($A726,ALGLIB_SSA_XAUUSD!$AA$2:$AA$2401,ALGLIB_SSA_XAUUSD!$R$2:$R$2401,"",0)</f>
        <v/>
      </c>
      <c r="M726">
        <f>_xlfn.XLOOKUP($A726,ALGLIB_SSA_XAUUSD!$AA$2:$AA$2401,ALGLIB_SSA_XAUUSD!$S$2:$S$2401,"",0)</f>
        <v/>
      </c>
      <c r="N726">
        <f>_xlfn.XLOOKUP($A726,ALGLIB_SSA_XAUUSD!$AA$2:$AA$2401,ALGLIB_SSA_XAUUSD!$T$2:$T$2401,"",0)</f>
        <v/>
      </c>
      <c r="O726">
        <f>_xlfn.XLOOKUP($A726,ALGLIB_SSA_XAUUSD!$AA$2:$AA$2401,ALGLIB_SSA_XAUUSD!$U$2:$U$2401,"",0)</f>
        <v/>
      </c>
      <c r="P726">
        <f>_xlfn.XLOOKUP($A726,ALGLIB_SSA_XAUUSD!$AA$2:$AA$2401,ALGLIB_SSA_XAUUSD!$V$2:$V$2401,"",0)</f>
        <v/>
      </c>
      <c r="S726">
        <f>A726</f>
        <v/>
      </c>
      <c r="T726">
        <f>J726</f>
        <v/>
      </c>
      <c r="U726">
        <f>K726</f>
        <v/>
      </c>
      <c r="V726" s="14">
        <f>IF($A726="","",MOD(ROW()-2,12)+1)</f>
        <v/>
      </c>
      <c r="W726">
        <f>L726</f>
        <v/>
      </c>
      <c r="X726" s="14">
        <f>IF(F726="","",F726)</f>
        <v/>
      </c>
      <c r="Y726" s="14">
        <f>IF(G726="","",G726)</f>
        <v/>
      </c>
      <c r="Z726">
        <f>M726</f>
        <v/>
      </c>
      <c r="AA726">
        <f>N726</f>
        <v/>
      </c>
      <c r="AB726" s="14">
        <f>IF(H726="","",H726)</f>
        <v/>
      </c>
      <c r="AC726">
        <f>O726</f>
        <v/>
      </c>
      <c r="AD726" s="14">
        <f>IF(I726="","",I726)</f>
        <v/>
      </c>
      <c r="AE726">
        <f>P726</f>
        <v/>
      </c>
      <c r="AH726">
        <f>IF(S726&lt;&gt;"",S726,AH725+900)</f>
        <v/>
      </c>
      <c r="AI726">
        <f>IF(T726&lt;&gt;"",T726,AI725)</f>
        <v/>
      </c>
      <c r="AJ726">
        <f>IF(U726&lt;&gt;"",U726,AJ725)</f>
        <v/>
      </c>
      <c r="AK726">
        <f>IF(W726&lt;&gt;"",W726,"")</f>
        <v/>
      </c>
      <c r="AL726" s="14">
        <f>IF(X726&lt;&gt;"",X726,"")</f>
        <v/>
      </c>
      <c r="AM726" s="14">
        <f>IF(Y726&lt;&gt;"",Y726,"")</f>
        <v/>
      </c>
      <c r="AN726" s="14">
        <f>IF(OR(AL726="",AM726=""),"",AL726-AM726)</f>
        <v/>
      </c>
      <c r="AO726">
        <f>IF(AN726="","",IF(AN726&gt;0,"Bullish","Bearish"))</f>
        <v/>
      </c>
      <c r="AP726">
        <f>IF(AO726="",AP725,AO726)</f>
        <v/>
      </c>
      <c r="AQ726" s="14">
        <f>IF(AB726&lt;&gt;"",AB726,"")</f>
        <v/>
      </c>
      <c r="AR726" s="14">
        <f>IF(AD726&lt;&gt;"",AD726,"")</f>
        <v/>
      </c>
      <c r="AS726">
        <f>IF(AS725+1=13,1,AS725+1)</f>
        <v/>
      </c>
      <c r="AT726">
        <f>IFERROR(IF(SLOPE($AQ$710:$AQ$721,$AS$710:$AS$721)&gt;0,MIN(3,ABS(SLOPE($AQ$710:$AQ$721,$AS$710:$AS$721))),IF(SLOPE($AQ$710:$AQ$721,$AS$710:$AS$721)&lt;-0.5,-0.5,0)),0)</f>
        <v/>
      </c>
      <c r="AU726">
        <f>IFERROR(IF(SLOPE($AR$710:$AR$721,$AS$710:$AS$721)&lt;0,MAX(-3,-ABS(SLOPE($AR$710:$AR$721,$AS$710:$AS$721))),IF(SLOPE($AR$710:$AR$721,$AS$710:$AS$721)&gt;0.5,0.5,0)),0)</f>
        <v/>
      </c>
      <c r="AV726">
        <f>($AQ$722+(AT726*(AS726-1)))</f>
        <v/>
      </c>
      <c r="AW726">
        <f>($AR$722+(AU726*(AS726-1)))</f>
        <v/>
      </c>
      <c r="AX726">
        <f>IF(AT726&gt;0,AV726+AT726,AV726)</f>
        <v/>
      </c>
      <c r="AY726">
        <f>IF(AU726&lt;0,AW726+AU726,AW726)</f>
        <v/>
      </c>
      <c r="BA726" s="14">
        <f>IFERROR(AX726-AQ726,"")</f>
        <v/>
      </c>
      <c r="BB726" s="14">
        <f>IFERROR(AY726-AR726,"")</f>
        <v/>
      </c>
      <c r="BD726">
        <f>AH726</f>
        <v/>
      </c>
      <c r="BE726">
        <f>AI726</f>
        <v/>
      </c>
      <c r="BF726">
        <f>AJ726</f>
        <v/>
      </c>
      <c r="BG726" s="14">
        <f>L726</f>
        <v/>
      </c>
      <c r="BH726" s="14">
        <f>IF(X726="","",X726)</f>
        <v/>
      </c>
      <c r="BI726" s="14">
        <f>IF(Y726="","",Y726)</f>
        <v/>
      </c>
      <c r="BJ726">
        <f>Z726</f>
        <v/>
      </c>
      <c r="BK726">
        <f>AA726</f>
        <v/>
      </c>
      <c r="BL726">
        <f>IFERROR(AX726,"")</f>
        <v/>
      </c>
      <c r="BM726">
        <f>IFERROR(AY726,"")</f>
        <v/>
      </c>
    </row>
    <row r="727" ht="14.25" customHeight="1">
      <c r="A727">
        <f>ALGLIB_SSA_XAUUSD!AA727</f>
        <v/>
      </c>
      <c r="B727">
        <f>IF($A727="","",INDEX(ALGLIB_SSA_XAUUSD!$B$2:$B$2401,MATCH($A727,ALGLIB_SSA_XAUUSD!$A$2:$A$2401,1)))</f>
        <v/>
      </c>
      <c r="C727">
        <f>IF($A727="","",INDEX(ALGLIB_SSA_XAUUSD!$C$2:$C$2401,MATCH($A727,ALGLIB_SSA_XAUUSD!$A$2:$A$2401,1)))</f>
        <v/>
      </c>
      <c r="D727" s="14">
        <f>IF($A727="","",INT((ROW()-2)/12)+1)</f>
        <v/>
      </c>
      <c r="E727" s="14">
        <f>IF(AND(E734&lt;&gt;"",D734=D722+1),E722+(E734-E722)*5/12,"")</f>
        <v/>
      </c>
      <c r="F727" s="14">
        <f>IF(AND(F734&lt;&gt;"",D734=D722+1),F722+(F734-F722)*5/12,"")</f>
        <v/>
      </c>
      <c r="G727" s="14">
        <f>IF(AND(G734&lt;&gt;"",D734=D722+1),G722+(G734-G722)*5/12,"")</f>
        <v/>
      </c>
      <c r="H727" s="14">
        <f>IF(AND(H734&lt;&gt;"",D734=D722+1),H722+(H734-H722)*5/12,"")</f>
        <v/>
      </c>
      <c r="I727" s="14">
        <f>IF(AND(L734&lt;&gt;"",D734=D722+1),I722+(I734-I722)*5/12,"")</f>
        <v/>
      </c>
      <c r="J727">
        <f>_xlfn.XLOOKUP($A727,ALGLIB_SSA_XAUUSD!$AA$2:$AA$2401,ALGLIB_SSA_XAUUSD!$P$2:$P$2401,"",0)</f>
        <v/>
      </c>
      <c r="K727">
        <f>_xlfn.XLOOKUP($A727,ALGLIB_SSA_XAUUSD!$AA$2:$AA$2401,ALGLIB_SSA_XAUUSD!$Q$2:$Q$2401,"",0)</f>
        <v/>
      </c>
      <c r="L727">
        <f>_xlfn.XLOOKUP($A727,ALGLIB_SSA_XAUUSD!$AA$2:$AA$2401,ALGLIB_SSA_XAUUSD!$R$2:$R$2401,"",0)</f>
        <v/>
      </c>
      <c r="M727">
        <f>_xlfn.XLOOKUP($A727,ALGLIB_SSA_XAUUSD!$AA$2:$AA$2401,ALGLIB_SSA_XAUUSD!$S$2:$S$2401,"",0)</f>
        <v/>
      </c>
      <c r="N727">
        <f>_xlfn.XLOOKUP($A727,ALGLIB_SSA_XAUUSD!$AA$2:$AA$2401,ALGLIB_SSA_XAUUSD!$T$2:$T$2401,"",0)</f>
        <v/>
      </c>
      <c r="O727">
        <f>_xlfn.XLOOKUP($A727,ALGLIB_SSA_XAUUSD!$AA$2:$AA$2401,ALGLIB_SSA_XAUUSD!$U$2:$U$2401,"",0)</f>
        <v/>
      </c>
      <c r="P727">
        <f>_xlfn.XLOOKUP($A727,ALGLIB_SSA_XAUUSD!$AA$2:$AA$2401,ALGLIB_SSA_XAUUSD!$V$2:$V$2401,"",0)</f>
        <v/>
      </c>
      <c r="S727">
        <f>A727</f>
        <v/>
      </c>
      <c r="T727">
        <f>J727</f>
        <v/>
      </c>
      <c r="U727">
        <f>K727</f>
        <v/>
      </c>
      <c r="V727" s="14">
        <f>IF($A727="","",MOD(ROW()-2,12)+1)</f>
        <v/>
      </c>
      <c r="W727">
        <f>L727</f>
        <v/>
      </c>
      <c r="X727" s="14">
        <f>IF(F727="","",F727)</f>
        <v/>
      </c>
      <c r="Y727" s="14">
        <f>IF(G727="","",G727)</f>
        <v/>
      </c>
      <c r="Z727">
        <f>M727</f>
        <v/>
      </c>
      <c r="AA727">
        <f>N727</f>
        <v/>
      </c>
      <c r="AB727" s="14">
        <f>IF(H727="","",H727)</f>
        <v/>
      </c>
      <c r="AC727">
        <f>O727</f>
        <v/>
      </c>
      <c r="AD727" s="14">
        <f>IF(I727="","",I727)</f>
        <v/>
      </c>
      <c r="AE727">
        <f>P727</f>
        <v/>
      </c>
      <c r="AH727">
        <f>IF(S727&lt;&gt;"",S727,AH726+900)</f>
        <v/>
      </c>
      <c r="AI727">
        <f>IF(T727&lt;&gt;"",T727,AI726)</f>
        <v/>
      </c>
      <c r="AJ727">
        <f>IF(U727&lt;&gt;"",U727,AJ726)</f>
        <v/>
      </c>
      <c r="AK727">
        <f>IF(W727&lt;&gt;"",W727,"")</f>
        <v/>
      </c>
      <c r="AL727" s="14">
        <f>IF(X727&lt;&gt;"",X727,"")</f>
        <v/>
      </c>
      <c r="AM727" s="14">
        <f>IF(Y727&lt;&gt;"",Y727,"")</f>
        <v/>
      </c>
      <c r="AN727" s="14">
        <f>IF(OR(AL727="",AM727=""),"",AL727-AM727)</f>
        <v/>
      </c>
      <c r="AO727">
        <f>IF(AN727="","",IF(AN727&gt;0,"Bullish","Bearish"))</f>
        <v/>
      </c>
      <c r="AP727">
        <f>IF(AO727="",AP726,AO727)</f>
        <v/>
      </c>
      <c r="AQ727" s="14">
        <f>IF(AB727&lt;&gt;"",AB727,"")</f>
        <v/>
      </c>
      <c r="AR727" s="14">
        <f>IF(AD727&lt;&gt;"",AD727,"")</f>
        <v/>
      </c>
      <c r="AS727">
        <f>IF(AS726+1=13,1,AS726+1)</f>
        <v/>
      </c>
      <c r="AT727">
        <f>IFERROR(IF(SLOPE($AQ$710:$AQ$721,$AS$710:$AS$721)&gt;0,MIN(3,ABS(SLOPE($AQ$710:$AQ$721,$AS$710:$AS$721))),IF(SLOPE($AQ$710:$AQ$721,$AS$710:$AS$721)&lt;-0.5,-0.5,0)),0)</f>
        <v/>
      </c>
      <c r="AU727">
        <f>IFERROR(IF(SLOPE($AR$710:$AR$721,$AS$710:$AS$721)&lt;0,MAX(-3,-ABS(SLOPE($AR$710:$AR$721,$AS$710:$AS$721))),IF(SLOPE($AR$710:$AR$721,$AS$710:$AS$721)&gt;0.5,0.5,0)),0)</f>
        <v/>
      </c>
      <c r="AV727">
        <f>($AQ$722+(AT727*(AS727-1)))</f>
        <v/>
      </c>
      <c r="AW727">
        <f>($AR$722+(AU727*(AS727-1)))</f>
        <v/>
      </c>
      <c r="AX727">
        <f>IF(AT727&gt;0,AV727+AT727,AV727)</f>
        <v/>
      </c>
      <c r="AY727">
        <f>IF(AU727&lt;0,AW727+AU727,AW727)</f>
        <v/>
      </c>
      <c r="BA727" s="14">
        <f>IFERROR(AX727-AQ727,"")</f>
        <v/>
      </c>
      <c r="BB727" s="14">
        <f>IFERROR(AY727-AR727,"")</f>
        <v/>
      </c>
      <c r="BD727">
        <f>AH727</f>
        <v/>
      </c>
      <c r="BE727">
        <f>AI727</f>
        <v/>
      </c>
      <c r="BF727">
        <f>AJ727</f>
        <v/>
      </c>
      <c r="BG727" s="14">
        <f>L727</f>
        <v/>
      </c>
      <c r="BH727" s="14">
        <f>IF(X727="","",X727)</f>
        <v/>
      </c>
      <c r="BI727" s="14">
        <f>IF(Y727="","",Y727)</f>
        <v/>
      </c>
      <c r="BJ727">
        <f>Z727</f>
        <v/>
      </c>
      <c r="BK727">
        <f>AA727</f>
        <v/>
      </c>
      <c r="BL727">
        <f>IFERROR(AX727,"")</f>
        <v/>
      </c>
      <c r="BM727">
        <f>IFERROR(AY727,"")</f>
        <v/>
      </c>
    </row>
    <row r="728" ht="14.25" customHeight="1">
      <c r="A728">
        <f>ALGLIB_SSA_XAUUSD!AA728</f>
        <v/>
      </c>
      <c r="B728">
        <f>IF($A728="","",INDEX(ALGLIB_SSA_XAUUSD!$B$2:$B$2401,MATCH($A728,ALGLIB_SSA_XAUUSD!$A$2:$A$2401,1)))</f>
        <v/>
      </c>
      <c r="C728">
        <f>IF($A728="","",INDEX(ALGLIB_SSA_XAUUSD!$C$2:$C$2401,MATCH($A728,ALGLIB_SSA_XAUUSD!$A$2:$A$2401,1)))</f>
        <v/>
      </c>
      <c r="D728" s="14">
        <f>IF($A728="","",INT((ROW()-2)/12)+1)</f>
        <v/>
      </c>
      <c r="E728" s="14">
        <f>IF(AND(E734&lt;&gt;"",D734=D722+1),E722+(E734-E722)*6/12,"")</f>
        <v/>
      </c>
      <c r="F728" s="14">
        <f>IF(AND(F734&lt;&gt;"",D734=D722+1),F722+(F734-F722)*6/12,"")</f>
        <v/>
      </c>
      <c r="G728" s="14">
        <f>IF(AND(G734&lt;&gt;"",D734=D722+1),G722+(G734-G722)*6/12,"")</f>
        <v/>
      </c>
      <c r="H728" s="14">
        <f>IF(AND(H734&lt;&gt;"",D734=D722+1),H722+(H734-H722)*6/12,"")</f>
        <v/>
      </c>
      <c r="I728" s="14">
        <f>IF(AND(L734&lt;&gt;"",D734=D722+1),I722+(I734-I722)*6/12,"")</f>
        <v/>
      </c>
      <c r="J728">
        <f>_xlfn.XLOOKUP($A728,ALGLIB_SSA_XAUUSD!$AA$2:$AA$2401,ALGLIB_SSA_XAUUSD!$P$2:$P$2401,"",0)</f>
        <v/>
      </c>
      <c r="K728">
        <f>_xlfn.XLOOKUP($A728,ALGLIB_SSA_XAUUSD!$AA$2:$AA$2401,ALGLIB_SSA_XAUUSD!$Q$2:$Q$2401,"",0)</f>
        <v/>
      </c>
      <c r="L728">
        <f>_xlfn.XLOOKUP($A728,ALGLIB_SSA_XAUUSD!$AA$2:$AA$2401,ALGLIB_SSA_XAUUSD!$R$2:$R$2401,"",0)</f>
        <v/>
      </c>
      <c r="M728">
        <f>_xlfn.XLOOKUP($A728,ALGLIB_SSA_XAUUSD!$AA$2:$AA$2401,ALGLIB_SSA_XAUUSD!$S$2:$S$2401,"",0)</f>
        <v/>
      </c>
      <c r="N728">
        <f>_xlfn.XLOOKUP($A728,ALGLIB_SSA_XAUUSD!$AA$2:$AA$2401,ALGLIB_SSA_XAUUSD!$T$2:$T$2401,"",0)</f>
        <v/>
      </c>
      <c r="O728">
        <f>_xlfn.XLOOKUP($A728,ALGLIB_SSA_XAUUSD!$AA$2:$AA$2401,ALGLIB_SSA_XAUUSD!$U$2:$U$2401,"",0)</f>
        <v/>
      </c>
      <c r="P728">
        <f>_xlfn.XLOOKUP($A728,ALGLIB_SSA_XAUUSD!$AA$2:$AA$2401,ALGLIB_SSA_XAUUSD!$V$2:$V$2401,"",0)</f>
        <v/>
      </c>
      <c r="S728">
        <f>A728</f>
        <v/>
      </c>
      <c r="T728">
        <f>J728</f>
        <v/>
      </c>
      <c r="U728">
        <f>K728</f>
        <v/>
      </c>
      <c r="V728" s="14">
        <f>IF($A728="","",MOD(ROW()-2,12)+1)</f>
        <v/>
      </c>
      <c r="W728">
        <f>L728</f>
        <v/>
      </c>
      <c r="X728" s="14">
        <f>IF(F728="","",F728)</f>
        <v/>
      </c>
      <c r="Y728" s="14">
        <f>IF(G728="","",G728)</f>
        <v/>
      </c>
      <c r="Z728">
        <f>M728</f>
        <v/>
      </c>
      <c r="AA728">
        <f>N728</f>
        <v/>
      </c>
      <c r="AB728" s="14">
        <f>IF(H728="","",H728)</f>
        <v/>
      </c>
      <c r="AC728">
        <f>O728</f>
        <v/>
      </c>
      <c r="AD728" s="14">
        <f>IF(I728="","",I728)</f>
        <v/>
      </c>
      <c r="AE728">
        <f>P728</f>
        <v/>
      </c>
      <c r="AH728">
        <f>IF(S728&lt;&gt;"",S728,AH727+900)</f>
        <v/>
      </c>
      <c r="AI728">
        <f>IF(T728&lt;&gt;"",T728,AI727)</f>
        <v/>
      </c>
      <c r="AJ728">
        <f>IF(U728&lt;&gt;"",U728,AJ727)</f>
        <v/>
      </c>
      <c r="AK728">
        <f>IF(W728&lt;&gt;"",W728,"")</f>
        <v/>
      </c>
      <c r="AL728" s="14">
        <f>IF(X728&lt;&gt;"",X728,"")</f>
        <v/>
      </c>
      <c r="AM728" s="14">
        <f>IF(Y728&lt;&gt;"",Y728,"")</f>
        <v/>
      </c>
      <c r="AN728" s="14">
        <f>IF(OR(AL728="",AM728=""),"",AL728-AM728)</f>
        <v/>
      </c>
      <c r="AO728">
        <f>IF(AN728="","",IF(AN728&gt;0,"Bullish","Bearish"))</f>
        <v/>
      </c>
      <c r="AP728">
        <f>IF(AO728="",AP727,AO728)</f>
        <v/>
      </c>
      <c r="AQ728" s="14">
        <f>IF(AB728&lt;&gt;"",AB728,"")</f>
        <v/>
      </c>
      <c r="AR728" s="14">
        <f>IF(AD728&lt;&gt;"",AD728,"")</f>
        <v/>
      </c>
      <c r="AS728">
        <f>IF(AS727+1=13,1,AS727+1)</f>
        <v/>
      </c>
      <c r="AT728">
        <f>IFERROR(IF(SLOPE($AQ$710:$AQ$721,$AS$710:$AS$721)&gt;0,MIN(3,ABS(SLOPE($AQ$710:$AQ$721,$AS$710:$AS$721))),IF(SLOPE($AQ$710:$AQ$721,$AS$710:$AS$721)&lt;-0.5,-0.5,0)),0)</f>
        <v/>
      </c>
      <c r="AU728">
        <f>IFERROR(IF(SLOPE($AR$710:$AR$721,$AS$710:$AS$721)&lt;0,MAX(-3,-ABS(SLOPE($AR$710:$AR$721,$AS$710:$AS$721))),IF(SLOPE($AR$710:$AR$721,$AS$710:$AS$721)&gt;0.5,0.5,0)),0)</f>
        <v/>
      </c>
      <c r="AV728">
        <f>($AQ$722+(AT728*(AS728-1)))</f>
        <v/>
      </c>
      <c r="AW728">
        <f>($AR$722+(AU728*(AS728-1)))</f>
        <v/>
      </c>
      <c r="AX728">
        <f>IF(AT728&gt;0,AV728+AT728,AV728)</f>
        <v/>
      </c>
      <c r="AY728">
        <f>IF(AU728&lt;0,AW728+AU728,AW728)</f>
        <v/>
      </c>
      <c r="BA728" s="14">
        <f>IFERROR(AX728-AQ728,"")</f>
        <v/>
      </c>
      <c r="BB728" s="14">
        <f>IFERROR(AY728-AR728,"")</f>
        <v/>
      </c>
      <c r="BD728">
        <f>AH728</f>
        <v/>
      </c>
      <c r="BE728">
        <f>AI728</f>
        <v/>
      </c>
      <c r="BF728">
        <f>AJ728</f>
        <v/>
      </c>
      <c r="BG728" s="14">
        <f>L728</f>
        <v/>
      </c>
      <c r="BH728" s="14">
        <f>IF(X728="","",X728)</f>
        <v/>
      </c>
      <c r="BI728" s="14">
        <f>IF(Y728="","",Y728)</f>
        <v/>
      </c>
      <c r="BJ728">
        <f>Z728</f>
        <v/>
      </c>
      <c r="BK728">
        <f>AA728</f>
        <v/>
      </c>
      <c r="BL728">
        <f>IFERROR(AX728,"")</f>
        <v/>
      </c>
      <c r="BM728">
        <f>IFERROR(AY728,"")</f>
        <v/>
      </c>
    </row>
    <row r="729" ht="14.25" customHeight="1">
      <c r="A729">
        <f>ALGLIB_SSA_XAUUSD!AA729</f>
        <v/>
      </c>
      <c r="B729">
        <f>IF($A729="","",INDEX(ALGLIB_SSA_XAUUSD!$B$2:$B$2401,MATCH($A729,ALGLIB_SSA_XAUUSD!$A$2:$A$2401,1)))</f>
        <v/>
      </c>
      <c r="C729">
        <f>IF($A729="","",INDEX(ALGLIB_SSA_XAUUSD!$C$2:$C$2401,MATCH($A729,ALGLIB_SSA_XAUUSD!$A$2:$A$2401,1)))</f>
        <v/>
      </c>
      <c r="D729" s="14">
        <f>IF($A729="","",INT((ROW()-2)/12)+1)</f>
        <v/>
      </c>
      <c r="E729" s="14">
        <f>IF(AND(E734&lt;&gt;"",D734=D722+1),E722+(E734-E722)*7/12,"")</f>
        <v/>
      </c>
      <c r="F729" s="14">
        <f>IF(AND(F734&lt;&gt;"",D734=D722+1),F722+(F734-F722)*7/12,"")</f>
        <v/>
      </c>
      <c r="G729" s="14">
        <f>IF(AND(G734&lt;&gt;"",D734=D722+1),G722+(G734-G722)*7/12,"")</f>
        <v/>
      </c>
      <c r="H729" s="14">
        <f>IF(AND(H734&lt;&gt;"",D734=D722+1),H722+(H734-H722)*7/12,"")</f>
        <v/>
      </c>
      <c r="I729" s="14">
        <f>IF(AND(L734&lt;&gt;"",D734=D722+1),I722+(I734-I722)*7/12,"")</f>
        <v/>
      </c>
      <c r="J729">
        <f>_xlfn.XLOOKUP($A729,ALGLIB_SSA_XAUUSD!$AA$2:$AA$2401,ALGLIB_SSA_XAUUSD!$P$2:$P$2401,"",0)</f>
        <v/>
      </c>
      <c r="K729">
        <f>_xlfn.XLOOKUP($A729,ALGLIB_SSA_XAUUSD!$AA$2:$AA$2401,ALGLIB_SSA_XAUUSD!$Q$2:$Q$2401,"",0)</f>
        <v/>
      </c>
      <c r="L729">
        <f>_xlfn.XLOOKUP($A729,ALGLIB_SSA_XAUUSD!$AA$2:$AA$2401,ALGLIB_SSA_XAUUSD!$R$2:$R$2401,"",0)</f>
        <v/>
      </c>
      <c r="M729">
        <f>_xlfn.XLOOKUP($A729,ALGLIB_SSA_XAUUSD!$AA$2:$AA$2401,ALGLIB_SSA_XAUUSD!$S$2:$S$2401,"",0)</f>
        <v/>
      </c>
      <c r="N729">
        <f>_xlfn.XLOOKUP($A729,ALGLIB_SSA_XAUUSD!$AA$2:$AA$2401,ALGLIB_SSA_XAUUSD!$T$2:$T$2401,"",0)</f>
        <v/>
      </c>
      <c r="O729">
        <f>_xlfn.XLOOKUP($A729,ALGLIB_SSA_XAUUSD!$AA$2:$AA$2401,ALGLIB_SSA_XAUUSD!$U$2:$U$2401,"",0)</f>
        <v/>
      </c>
      <c r="P729">
        <f>_xlfn.XLOOKUP($A729,ALGLIB_SSA_XAUUSD!$AA$2:$AA$2401,ALGLIB_SSA_XAUUSD!$V$2:$V$2401,"",0)</f>
        <v/>
      </c>
      <c r="S729">
        <f>A729</f>
        <v/>
      </c>
      <c r="T729">
        <f>J729</f>
        <v/>
      </c>
      <c r="U729">
        <f>K729</f>
        <v/>
      </c>
      <c r="V729" s="14">
        <f>IF($A729="","",MOD(ROW()-2,12)+1)</f>
        <v/>
      </c>
      <c r="W729">
        <f>L729</f>
        <v/>
      </c>
      <c r="X729" s="14">
        <f>IF(F729="","",F729)</f>
        <v/>
      </c>
      <c r="Y729" s="14">
        <f>IF(G729="","",G729)</f>
        <v/>
      </c>
      <c r="Z729">
        <f>M729</f>
        <v/>
      </c>
      <c r="AA729">
        <f>N729</f>
        <v/>
      </c>
      <c r="AB729" s="14">
        <f>IF(H729="","",H729)</f>
        <v/>
      </c>
      <c r="AC729">
        <f>O729</f>
        <v/>
      </c>
      <c r="AD729" s="14">
        <f>IF(I729="","",I729)</f>
        <v/>
      </c>
      <c r="AE729">
        <f>P729</f>
        <v/>
      </c>
      <c r="AH729">
        <f>IF(S729&lt;&gt;"",S729,AH728+900)</f>
        <v/>
      </c>
      <c r="AI729">
        <f>IF(T729&lt;&gt;"",T729,AI728)</f>
        <v/>
      </c>
      <c r="AJ729">
        <f>IF(U729&lt;&gt;"",U729,AJ728)</f>
        <v/>
      </c>
      <c r="AK729">
        <f>IF(W729&lt;&gt;"",W729,"")</f>
        <v/>
      </c>
      <c r="AL729" s="14">
        <f>IF(X729&lt;&gt;"",X729,"")</f>
        <v/>
      </c>
      <c r="AM729" s="14">
        <f>IF(Y729&lt;&gt;"",Y729,"")</f>
        <v/>
      </c>
      <c r="AN729" s="14">
        <f>IF(OR(AL729="",AM729=""),"",AL729-AM729)</f>
        <v/>
      </c>
      <c r="AO729">
        <f>IF(AN729="","",IF(AN729&gt;0,"Bullish","Bearish"))</f>
        <v/>
      </c>
      <c r="AP729">
        <f>IF(AO729="",AP728,AO729)</f>
        <v/>
      </c>
      <c r="AQ729" s="14">
        <f>IF(AB729&lt;&gt;"",AB729,"")</f>
        <v/>
      </c>
      <c r="AR729" s="14">
        <f>IF(AD729&lt;&gt;"",AD729,"")</f>
        <v/>
      </c>
      <c r="AS729">
        <f>IF(AS728+1=13,1,AS728+1)</f>
        <v/>
      </c>
      <c r="AT729">
        <f>IFERROR(IF(SLOPE($AQ$710:$AQ$721,$AS$710:$AS$721)&gt;0,MIN(3,ABS(SLOPE($AQ$710:$AQ$721,$AS$710:$AS$721))),IF(SLOPE($AQ$710:$AQ$721,$AS$710:$AS$721)&lt;-0.5,-0.5,0)),0)</f>
        <v/>
      </c>
      <c r="AU729">
        <f>IFERROR(IF(SLOPE($AR$710:$AR$721,$AS$710:$AS$721)&lt;0,MAX(-3,-ABS(SLOPE($AR$710:$AR$721,$AS$710:$AS$721))),IF(SLOPE($AR$710:$AR$721,$AS$710:$AS$721)&gt;0.5,0.5,0)),0)</f>
        <v/>
      </c>
      <c r="AV729">
        <f>($AQ$722+(AT729*(AS729-1)))</f>
        <v/>
      </c>
      <c r="AW729">
        <f>($AR$722+(AU729*(AS729-1)))</f>
        <v/>
      </c>
      <c r="AX729">
        <f>IF(AT729&gt;0,AV729+AT729,AV729)</f>
        <v/>
      </c>
      <c r="AY729">
        <f>IF(AU729&lt;0,AW729+AU729,AW729)</f>
        <v/>
      </c>
      <c r="BA729" s="14">
        <f>IFERROR(AX729-AQ729,"")</f>
        <v/>
      </c>
      <c r="BB729" s="14">
        <f>IFERROR(AY729-AR729,"")</f>
        <v/>
      </c>
      <c r="BD729">
        <f>AH729</f>
        <v/>
      </c>
      <c r="BE729">
        <f>AI729</f>
        <v/>
      </c>
      <c r="BF729">
        <f>AJ729</f>
        <v/>
      </c>
      <c r="BG729" s="14">
        <f>L729</f>
        <v/>
      </c>
      <c r="BH729" s="14">
        <f>IF(X729="","",X729)</f>
        <v/>
      </c>
      <c r="BI729" s="14">
        <f>IF(Y729="","",Y729)</f>
        <v/>
      </c>
      <c r="BJ729">
        <f>Z729</f>
        <v/>
      </c>
      <c r="BK729">
        <f>AA729</f>
        <v/>
      </c>
      <c r="BL729">
        <f>IFERROR(AX729,"")</f>
        <v/>
      </c>
      <c r="BM729">
        <f>IFERROR(AY729,"")</f>
        <v/>
      </c>
    </row>
    <row r="730" ht="14.25" customHeight="1">
      <c r="A730">
        <f>ALGLIB_SSA_XAUUSD!AA730</f>
        <v/>
      </c>
      <c r="B730">
        <f>IF($A730="","",INDEX(ALGLIB_SSA_XAUUSD!$B$2:$B$2401,MATCH($A730,ALGLIB_SSA_XAUUSD!$A$2:$A$2401,1)))</f>
        <v/>
      </c>
      <c r="C730">
        <f>IF($A730="","",INDEX(ALGLIB_SSA_XAUUSD!$C$2:$C$2401,MATCH($A730,ALGLIB_SSA_XAUUSD!$A$2:$A$2401,1)))</f>
        <v/>
      </c>
      <c r="D730" s="14">
        <f>IF($A730="","",INT((ROW()-2)/12)+1)</f>
        <v/>
      </c>
      <c r="E730" s="14">
        <f>IF(AND(E734&lt;&gt;"",D734=D722+1),E722+(E734-E722)*8/12,"")</f>
        <v/>
      </c>
      <c r="F730" s="14">
        <f>IF(AND(F734&lt;&gt;"",D734=D722+1),F722+(F734-F722)*8/12,"")</f>
        <v/>
      </c>
      <c r="G730" s="14">
        <f>IF(AND(G734&lt;&gt;"",D734=D722+1),G722+(G734-G722)*8/12,"")</f>
        <v/>
      </c>
      <c r="H730" s="14">
        <f>IF(AND(H734&lt;&gt;"",D734=D722+1),H722+(H734-H722)*8/12,"")</f>
        <v/>
      </c>
      <c r="I730" s="14">
        <f>IF(AND(L734&lt;&gt;"",D734=D722+1),I722+(I734-I722)*8/12,"")</f>
        <v/>
      </c>
      <c r="J730">
        <f>_xlfn.XLOOKUP($A730,ALGLIB_SSA_XAUUSD!$AA$2:$AA$2401,ALGLIB_SSA_XAUUSD!$P$2:$P$2401,"",0)</f>
        <v/>
      </c>
      <c r="K730">
        <f>_xlfn.XLOOKUP($A730,ALGLIB_SSA_XAUUSD!$AA$2:$AA$2401,ALGLIB_SSA_XAUUSD!$Q$2:$Q$2401,"",0)</f>
        <v/>
      </c>
      <c r="L730">
        <f>_xlfn.XLOOKUP($A730,ALGLIB_SSA_XAUUSD!$AA$2:$AA$2401,ALGLIB_SSA_XAUUSD!$R$2:$R$2401,"",0)</f>
        <v/>
      </c>
      <c r="M730">
        <f>_xlfn.XLOOKUP($A730,ALGLIB_SSA_XAUUSD!$AA$2:$AA$2401,ALGLIB_SSA_XAUUSD!$S$2:$S$2401,"",0)</f>
        <v/>
      </c>
      <c r="N730">
        <f>_xlfn.XLOOKUP($A730,ALGLIB_SSA_XAUUSD!$AA$2:$AA$2401,ALGLIB_SSA_XAUUSD!$T$2:$T$2401,"",0)</f>
        <v/>
      </c>
      <c r="O730">
        <f>_xlfn.XLOOKUP($A730,ALGLIB_SSA_XAUUSD!$AA$2:$AA$2401,ALGLIB_SSA_XAUUSD!$U$2:$U$2401,"",0)</f>
        <v/>
      </c>
      <c r="P730">
        <f>_xlfn.XLOOKUP($A730,ALGLIB_SSA_XAUUSD!$AA$2:$AA$2401,ALGLIB_SSA_XAUUSD!$V$2:$V$2401,"",0)</f>
        <v/>
      </c>
      <c r="S730">
        <f>A730</f>
        <v/>
      </c>
      <c r="T730">
        <f>J730</f>
        <v/>
      </c>
      <c r="U730">
        <f>K730</f>
        <v/>
      </c>
      <c r="V730" s="14">
        <f>IF($A730="","",MOD(ROW()-2,12)+1)</f>
        <v/>
      </c>
      <c r="W730">
        <f>L730</f>
        <v/>
      </c>
      <c r="X730" s="14">
        <f>IF(F730="","",F730)</f>
        <v/>
      </c>
      <c r="Y730" s="14">
        <f>IF(G730="","",G730)</f>
        <v/>
      </c>
      <c r="Z730">
        <f>M730</f>
        <v/>
      </c>
      <c r="AA730">
        <f>N730</f>
        <v/>
      </c>
      <c r="AB730" s="14">
        <f>IF(H730="","",H730)</f>
        <v/>
      </c>
      <c r="AC730">
        <f>O730</f>
        <v/>
      </c>
      <c r="AD730" s="14">
        <f>IF(I730="","",I730)</f>
        <v/>
      </c>
      <c r="AE730">
        <f>P730</f>
        <v/>
      </c>
      <c r="AH730">
        <f>IF(S730&lt;&gt;"",S730,AH729+900)</f>
        <v/>
      </c>
      <c r="AI730">
        <f>IF(T730&lt;&gt;"",T730,AI729)</f>
        <v/>
      </c>
      <c r="AJ730">
        <f>IF(U730&lt;&gt;"",U730,AJ729)</f>
        <v/>
      </c>
      <c r="AK730">
        <f>IF(W730&lt;&gt;"",W730,"")</f>
        <v/>
      </c>
      <c r="AL730" s="14">
        <f>IF(X730&lt;&gt;"",X730,"")</f>
        <v/>
      </c>
      <c r="AM730" s="14">
        <f>IF(Y730&lt;&gt;"",Y730,"")</f>
        <v/>
      </c>
      <c r="AN730" s="14">
        <f>IF(OR(AL730="",AM730=""),"",AL730-AM730)</f>
        <v/>
      </c>
      <c r="AO730">
        <f>IF(AN730="","",IF(AN730&gt;0,"Bullish","Bearish"))</f>
        <v/>
      </c>
      <c r="AP730">
        <f>IF(AO730="",AP729,AO730)</f>
        <v/>
      </c>
      <c r="AQ730" s="14">
        <f>IF(AB730&lt;&gt;"",AB730,"")</f>
        <v/>
      </c>
      <c r="AR730" s="14">
        <f>IF(AD730&lt;&gt;"",AD730,"")</f>
        <v/>
      </c>
      <c r="AS730">
        <f>IF(AS729+1=13,1,AS729+1)</f>
        <v/>
      </c>
      <c r="AT730">
        <f>IFERROR(IF(SLOPE($AQ$710:$AQ$721,$AS$710:$AS$721)&gt;0,MIN(3,ABS(SLOPE($AQ$710:$AQ$721,$AS$710:$AS$721))),IF(SLOPE($AQ$710:$AQ$721,$AS$710:$AS$721)&lt;-0.5,-0.5,0)),0)</f>
        <v/>
      </c>
      <c r="AU730">
        <f>IFERROR(IF(SLOPE($AR$710:$AR$721,$AS$710:$AS$721)&lt;0,MAX(-3,-ABS(SLOPE($AR$710:$AR$721,$AS$710:$AS$721))),IF(SLOPE($AR$710:$AR$721,$AS$710:$AS$721)&gt;0.5,0.5,0)),0)</f>
        <v/>
      </c>
      <c r="AV730">
        <f>($AQ$722+(AT730*(AS730-1)))</f>
        <v/>
      </c>
      <c r="AW730">
        <f>($AR$722+(AU730*(AS730-1)))</f>
        <v/>
      </c>
      <c r="AX730">
        <f>IF(AT730&gt;0,AV730+AT730,AV730)</f>
        <v/>
      </c>
      <c r="AY730">
        <f>IF(AU730&lt;0,AW730+AU730,AW730)</f>
        <v/>
      </c>
      <c r="BA730" s="14">
        <f>IFERROR(AX730-AQ730,"")</f>
        <v/>
      </c>
      <c r="BB730" s="14">
        <f>IFERROR(AY730-AR730,"")</f>
        <v/>
      </c>
      <c r="BD730">
        <f>AH730</f>
        <v/>
      </c>
      <c r="BE730">
        <f>AI730</f>
        <v/>
      </c>
      <c r="BF730">
        <f>AJ730</f>
        <v/>
      </c>
      <c r="BG730" s="14">
        <f>L730</f>
        <v/>
      </c>
      <c r="BH730" s="14">
        <f>IF(X730="","",X730)</f>
        <v/>
      </c>
      <c r="BI730" s="14">
        <f>IF(Y730="","",Y730)</f>
        <v/>
      </c>
      <c r="BJ730">
        <f>Z730</f>
        <v/>
      </c>
      <c r="BK730">
        <f>AA730</f>
        <v/>
      </c>
      <c r="BL730">
        <f>IFERROR(AX730,"")</f>
        <v/>
      </c>
      <c r="BM730">
        <f>IFERROR(AY730,"")</f>
        <v/>
      </c>
    </row>
    <row r="731" ht="14.25" customHeight="1">
      <c r="A731">
        <f>ALGLIB_SSA_XAUUSD!AA731</f>
        <v/>
      </c>
      <c r="B731">
        <f>IF($A731="","",INDEX(ALGLIB_SSA_XAUUSD!$B$2:$B$2401,MATCH($A731,ALGLIB_SSA_XAUUSD!$A$2:$A$2401,1)))</f>
        <v/>
      </c>
      <c r="C731">
        <f>IF($A731="","",INDEX(ALGLIB_SSA_XAUUSD!$C$2:$C$2401,MATCH($A731,ALGLIB_SSA_XAUUSD!$A$2:$A$2401,1)))</f>
        <v/>
      </c>
      <c r="D731" s="14">
        <f>IF($A731="","",INT((ROW()-2)/12)+1)</f>
        <v/>
      </c>
      <c r="E731" s="14">
        <f>IF(AND(E734&lt;&gt;"",D734=D722+1),E722+(E734-E722)*9/12,"")</f>
        <v/>
      </c>
      <c r="F731" s="14">
        <f>IF(AND(F734&lt;&gt;"",D734=D722+1),F722+(F734-F722)*9/12,"")</f>
        <v/>
      </c>
      <c r="G731" s="14">
        <f>IF(AND(G734&lt;&gt;"",D734=D722+1),G722+(G734-G722)*9/12,"")</f>
        <v/>
      </c>
      <c r="H731" s="14">
        <f>IF(AND(H734&lt;&gt;"",D734=D722+1),H722+(H734-H722)*9/12,"")</f>
        <v/>
      </c>
      <c r="I731" s="14">
        <f>IF(AND(L734&lt;&gt;"",D734=D722+1),I722+(I734-I722)*9/12,"")</f>
        <v/>
      </c>
      <c r="J731">
        <f>_xlfn.XLOOKUP($A731,ALGLIB_SSA_XAUUSD!$AA$2:$AA$2401,ALGLIB_SSA_XAUUSD!$P$2:$P$2401,"",0)</f>
        <v/>
      </c>
      <c r="K731">
        <f>_xlfn.XLOOKUP($A731,ALGLIB_SSA_XAUUSD!$AA$2:$AA$2401,ALGLIB_SSA_XAUUSD!$Q$2:$Q$2401,"",0)</f>
        <v/>
      </c>
      <c r="L731">
        <f>_xlfn.XLOOKUP($A731,ALGLIB_SSA_XAUUSD!$AA$2:$AA$2401,ALGLIB_SSA_XAUUSD!$R$2:$R$2401,"",0)</f>
        <v/>
      </c>
      <c r="M731">
        <f>_xlfn.XLOOKUP($A731,ALGLIB_SSA_XAUUSD!$AA$2:$AA$2401,ALGLIB_SSA_XAUUSD!$S$2:$S$2401,"",0)</f>
        <v/>
      </c>
      <c r="N731">
        <f>_xlfn.XLOOKUP($A731,ALGLIB_SSA_XAUUSD!$AA$2:$AA$2401,ALGLIB_SSA_XAUUSD!$T$2:$T$2401,"",0)</f>
        <v/>
      </c>
      <c r="O731">
        <f>_xlfn.XLOOKUP($A731,ALGLIB_SSA_XAUUSD!$AA$2:$AA$2401,ALGLIB_SSA_XAUUSD!$U$2:$U$2401,"",0)</f>
        <v/>
      </c>
      <c r="P731">
        <f>_xlfn.XLOOKUP($A731,ALGLIB_SSA_XAUUSD!$AA$2:$AA$2401,ALGLIB_SSA_XAUUSD!$V$2:$V$2401,"",0)</f>
        <v/>
      </c>
      <c r="S731">
        <f>A731</f>
        <v/>
      </c>
      <c r="T731">
        <f>J731</f>
        <v/>
      </c>
      <c r="U731">
        <f>K731</f>
        <v/>
      </c>
      <c r="V731" s="14">
        <f>IF($A731="","",MOD(ROW()-2,12)+1)</f>
        <v/>
      </c>
      <c r="W731">
        <f>L731</f>
        <v/>
      </c>
      <c r="X731" s="14">
        <f>IF(F731="","",F731)</f>
        <v/>
      </c>
      <c r="Y731" s="14">
        <f>IF(G731="","",G731)</f>
        <v/>
      </c>
      <c r="Z731">
        <f>M731</f>
        <v/>
      </c>
      <c r="AA731">
        <f>N731</f>
        <v/>
      </c>
      <c r="AB731" s="14">
        <f>IF(H731="","",H731)</f>
        <v/>
      </c>
      <c r="AC731">
        <f>O731</f>
        <v/>
      </c>
      <c r="AD731" s="14">
        <f>IF(I731="","",I731)</f>
        <v/>
      </c>
      <c r="AE731">
        <f>P731</f>
        <v/>
      </c>
      <c r="AH731">
        <f>IF(S731&lt;&gt;"",S731,AH730+900)</f>
        <v/>
      </c>
      <c r="AI731">
        <f>IF(T731&lt;&gt;"",T731,AI730)</f>
        <v/>
      </c>
      <c r="AJ731">
        <f>IF(U731&lt;&gt;"",U731,AJ730)</f>
        <v/>
      </c>
      <c r="AK731">
        <f>IF(W731&lt;&gt;"",W731,"")</f>
        <v/>
      </c>
      <c r="AL731" s="14">
        <f>IF(X731&lt;&gt;"",X731,"")</f>
        <v/>
      </c>
      <c r="AM731" s="14">
        <f>IF(Y731&lt;&gt;"",Y731,"")</f>
        <v/>
      </c>
      <c r="AN731" s="14">
        <f>IF(OR(AL731="",AM731=""),"",AL731-AM731)</f>
        <v/>
      </c>
      <c r="AO731">
        <f>IF(AN731="","",IF(AN731&gt;0,"Bullish","Bearish"))</f>
        <v/>
      </c>
      <c r="AP731">
        <f>IF(AO731="",AP730,AO731)</f>
        <v/>
      </c>
      <c r="AQ731" s="14">
        <f>IF(AB731&lt;&gt;"",AB731,"")</f>
        <v/>
      </c>
      <c r="AR731" s="14">
        <f>IF(AD731&lt;&gt;"",AD731,"")</f>
        <v/>
      </c>
      <c r="AS731">
        <f>IF(AS730+1=13,1,AS730+1)</f>
        <v/>
      </c>
      <c r="AT731">
        <f>IFERROR(IF(SLOPE($AQ$710:$AQ$721,$AS$710:$AS$721)&gt;0,MIN(3,ABS(SLOPE($AQ$710:$AQ$721,$AS$710:$AS$721))),IF(SLOPE($AQ$710:$AQ$721,$AS$710:$AS$721)&lt;-0.5,-0.5,0)),0)</f>
        <v/>
      </c>
      <c r="AU731">
        <f>IFERROR(IF(SLOPE($AR$710:$AR$721,$AS$710:$AS$721)&lt;0,MAX(-3,-ABS(SLOPE($AR$710:$AR$721,$AS$710:$AS$721))),IF(SLOPE($AR$710:$AR$721,$AS$710:$AS$721)&gt;0.5,0.5,0)),0)</f>
        <v/>
      </c>
      <c r="AV731">
        <f>($AQ$722+(AT731*(AS731-1)))</f>
        <v/>
      </c>
      <c r="AW731">
        <f>($AR$722+(AU731*(AS731-1)))</f>
        <v/>
      </c>
      <c r="AX731">
        <f>IF(AT731&gt;0,AV731+AT731,AV731)</f>
        <v/>
      </c>
      <c r="AY731">
        <f>IF(AU731&lt;0,AW731+AU731,AW731)</f>
        <v/>
      </c>
      <c r="BA731" s="14">
        <f>IFERROR(AX731-AQ731,"")</f>
        <v/>
      </c>
      <c r="BB731" s="14">
        <f>IFERROR(AY731-AR731,"")</f>
        <v/>
      </c>
      <c r="BD731">
        <f>AH731</f>
        <v/>
      </c>
      <c r="BE731">
        <f>AI731</f>
        <v/>
      </c>
      <c r="BF731">
        <f>AJ731</f>
        <v/>
      </c>
      <c r="BG731" s="14">
        <f>L731</f>
        <v/>
      </c>
      <c r="BH731" s="14">
        <f>IF(X731="","",X731)</f>
        <v/>
      </c>
      <c r="BI731" s="14">
        <f>IF(Y731="","",Y731)</f>
        <v/>
      </c>
      <c r="BJ731">
        <f>Z731</f>
        <v/>
      </c>
      <c r="BK731">
        <f>AA731</f>
        <v/>
      </c>
      <c r="BL731">
        <f>IFERROR(AX731,"")</f>
        <v/>
      </c>
      <c r="BM731">
        <f>IFERROR(AY731,"")</f>
        <v/>
      </c>
    </row>
    <row r="732" ht="14.25" customHeight="1">
      <c r="A732">
        <f>ALGLIB_SSA_XAUUSD!AA732</f>
        <v/>
      </c>
      <c r="B732">
        <f>IF($A732="","",INDEX(ALGLIB_SSA_XAUUSD!$B$2:$B$2401,MATCH($A732,ALGLIB_SSA_XAUUSD!$A$2:$A$2401,1)))</f>
        <v/>
      </c>
      <c r="C732">
        <f>IF($A732="","",INDEX(ALGLIB_SSA_XAUUSD!$C$2:$C$2401,MATCH($A732,ALGLIB_SSA_XAUUSD!$A$2:$A$2401,1)))</f>
        <v/>
      </c>
      <c r="D732" s="14">
        <f>IF($A732="","",INT((ROW()-2)/12)+1)</f>
        <v/>
      </c>
      <c r="E732" s="14">
        <f>IF(AND(E734&lt;&gt;"",D734=D722+1),E722+(E734-E722)*10/12,"")</f>
        <v/>
      </c>
      <c r="F732" s="14">
        <f>IF(AND(F734&lt;&gt;"",D734=D722+1),F722+(F734-F722)*10/12,"")</f>
        <v/>
      </c>
      <c r="G732" s="14">
        <f>IF(AND(G734&lt;&gt;"",D734=D722+1),G722+(G734-G722)*10/12,"")</f>
        <v/>
      </c>
      <c r="H732" s="14">
        <f>IF(AND(H734&lt;&gt;"",D734=D722+1),H722+(H734-H722)*10/12,"")</f>
        <v/>
      </c>
      <c r="I732" s="14">
        <f>IF(AND(L734&lt;&gt;"",D734=D722+1),I722+(I734-I722)*10/12,"")</f>
        <v/>
      </c>
      <c r="J732">
        <f>_xlfn.XLOOKUP($A732,ALGLIB_SSA_XAUUSD!$AA$2:$AA$2401,ALGLIB_SSA_XAUUSD!$P$2:$P$2401,"",0)</f>
        <v/>
      </c>
      <c r="K732">
        <f>_xlfn.XLOOKUP($A732,ALGLIB_SSA_XAUUSD!$AA$2:$AA$2401,ALGLIB_SSA_XAUUSD!$Q$2:$Q$2401,"",0)</f>
        <v/>
      </c>
      <c r="L732">
        <f>_xlfn.XLOOKUP($A732,ALGLIB_SSA_XAUUSD!$AA$2:$AA$2401,ALGLIB_SSA_XAUUSD!$R$2:$R$2401,"",0)</f>
        <v/>
      </c>
      <c r="M732">
        <f>_xlfn.XLOOKUP($A732,ALGLIB_SSA_XAUUSD!$AA$2:$AA$2401,ALGLIB_SSA_XAUUSD!$S$2:$S$2401,"",0)</f>
        <v/>
      </c>
      <c r="N732">
        <f>_xlfn.XLOOKUP($A732,ALGLIB_SSA_XAUUSD!$AA$2:$AA$2401,ALGLIB_SSA_XAUUSD!$T$2:$T$2401,"",0)</f>
        <v/>
      </c>
      <c r="O732">
        <f>_xlfn.XLOOKUP($A732,ALGLIB_SSA_XAUUSD!$AA$2:$AA$2401,ALGLIB_SSA_XAUUSD!$U$2:$U$2401,"",0)</f>
        <v/>
      </c>
      <c r="P732">
        <f>_xlfn.XLOOKUP($A732,ALGLIB_SSA_XAUUSD!$AA$2:$AA$2401,ALGLIB_SSA_XAUUSD!$V$2:$V$2401,"",0)</f>
        <v/>
      </c>
      <c r="S732">
        <f>A732</f>
        <v/>
      </c>
      <c r="T732">
        <f>J732</f>
        <v/>
      </c>
      <c r="U732">
        <f>K732</f>
        <v/>
      </c>
      <c r="V732" s="14">
        <f>IF($A732="","",MOD(ROW()-2,12)+1)</f>
        <v/>
      </c>
      <c r="W732">
        <f>L732</f>
        <v/>
      </c>
      <c r="X732" s="14">
        <f>IF(F732="","",F732)</f>
        <v/>
      </c>
      <c r="Y732" s="14">
        <f>IF(G732="","",G732)</f>
        <v/>
      </c>
      <c r="Z732">
        <f>M732</f>
        <v/>
      </c>
      <c r="AA732">
        <f>N732</f>
        <v/>
      </c>
      <c r="AB732" s="14">
        <f>IF(H732="","",H732)</f>
        <v/>
      </c>
      <c r="AC732">
        <f>O732</f>
        <v/>
      </c>
      <c r="AD732" s="14">
        <f>IF(I732="","",I732)</f>
        <v/>
      </c>
      <c r="AE732">
        <f>P732</f>
        <v/>
      </c>
      <c r="AH732">
        <f>IF(S732&lt;&gt;"",S732,AH731+900)</f>
        <v/>
      </c>
      <c r="AI732">
        <f>IF(T732&lt;&gt;"",T732,AI731)</f>
        <v/>
      </c>
      <c r="AJ732">
        <f>IF(U732&lt;&gt;"",U732,AJ731)</f>
        <v/>
      </c>
      <c r="AK732">
        <f>IF(W732&lt;&gt;"",W732,"")</f>
        <v/>
      </c>
      <c r="AL732" s="14">
        <f>IF(X732&lt;&gt;"",X732,"")</f>
        <v/>
      </c>
      <c r="AM732" s="14">
        <f>IF(Y732&lt;&gt;"",Y732,"")</f>
        <v/>
      </c>
      <c r="AN732" s="14">
        <f>IF(OR(AL732="",AM732=""),"",AL732-AM732)</f>
        <v/>
      </c>
      <c r="AO732">
        <f>IF(AN732="","",IF(AN732&gt;0,"Bullish","Bearish"))</f>
        <v/>
      </c>
      <c r="AP732">
        <f>IF(AO732="",AP731,AO732)</f>
        <v/>
      </c>
      <c r="AQ732" s="14">
        <f>IF(AB732&lt;&gt;"",AB732,"")</f>
        <v/>
      </c>
      <c r="AR732" s="14">
        <f>IF(AD732&lt;&gt;"",AD732,"")</f>
        <v/>
      </c>
      <c r="AS732">
        <f>IF(AS731+1=13,1,AS731+1)</f>
        <v/>
      </c>
      <c r="AT732">
        <f>IFERROR(IF(SLOPE($AQ$710:$AQ$721,$AS$710:$AS$721)&gt;0,MIN(3,ABS(SLOPE($AQ$710:$AQ$721,$AS$710:$AS$721))),IF(SLOPE($AQ$710:$AQ$721,$AS$710:$AS$721)&lt;-0.5,-0.5,0)),0)</f>
        <v/>
      </c>
      <c r="AU732">
        <f>IFERROR(IF(SLOPE($AR$710:$AR$721,$AS$710:$AS$721)&lt;0,MAX(-3,-ABS(SLOPE($AR$710:$AR$721,$AS$710:$AS$721))),IF(SLOPE($AR$710:$AR$721,$AS$710:$AS$721)&gt;0.5,0.5,0)),0)</f>
        <v/>
      </c>
      <c r="AV732">
        <f>($AQ$722+(AT732*(AS732-1)))</f>
        <v/>
      </c>
      <c r="AW732">
        <f>($AR$722+(AU732*(AS732-1)))</f>
        <v/>
      </c>
      <c r="AX732">
        <f>IF(AT732&gt;0,AV732+AT732,AV732)</f>
        <v/>
      </c>
      <c r="AY732">
        <f>IF(AU732&lt;0,AW732+AU732,AW732)</f>
        <v/>
      </c>
      <c r="BA732" s="14">
        <f>IFERROR(AX732-AQ732,"")</f>
        <v/>
      </c>
      <c r="BB732" s="14">
        <f>IFERROR(AY732-AR732,"")</f>
        <v/>
      </c>
      <c r="BD732">
        <f>AH732</f>
        <v/>
      </c>
      <c r="BE732">
        <f>AI732</f>
        <v/>
      </c>
      <c r="BF732">
        <f>AJ732</f>
        <v/>
      </c>
      <c r="BG732" s="14">
        <f>L732</f>
        <v/>
      </c>
      <c r="BH732" s="14">
        <f>IF(X732="","",X732)</f>
        <v/>
      </c>
      <c r="BI732" s="14">
        <f>IF(Y732="","",Y732)</f>
        <v/>
      </c>
      <c r="BJ732">
        <f>Z732</f>
        <v/>
      </c>
      <c r="BK732">
        <f>AA732</f>
        <v/>
      </c>
      <c r="BL732">
        <f>IFERROR(AX732,"")</f>
        <v/>
      </c>
      <c r="BM732">
        <f>IFERROR(AY732,"")</f>
        <v/>
      </c>
    </row>
    <row r="733" ht="14.25" customHeight="1">
      <c r="A733">
        <f>ALGLIB_SSA_XAUUSD!AA733</f>
        <v/>
      </c>
      <c r="B733">
        <f>IF($A733="","",INDEX(ALGLIB_SSA_XAUUSD!$B$2:$B$2401,MATCH($A733,ALGLIB_SSA_XAUUSD!$A$2:$A$2401,1)))</f>
        <v/>
      </c>
      <c r="C733">
        <f>IF($A733="","",INDEX(ALGLIB_SSA_XAUUSD!$C$2:$C$2401,MATCH($A733,ALGLIB_SSA_XAUUSD!$A$2:$A$2401,1)))</f>
        <v/>
      </c>
      <c r="D733" s="14">
        <f>IF($A733="","",INT((ROW()-2)/12)+1)</f>
        <v/>
      </c>
      <c r="E733" s="14">
        <f>IF(AND(E734&lt;&gt;"",D734=D722+1),E722+(E734-E722)*11/12,"")</f>
        <v/>
      </c>
      <c r="F733" s="14">
        <f>IF(AND(F734&lt;&gt;"",D734=D722+1),F722+(F734-F722)*11/12,"")</f>
        <v/>
      </c>
      <c r="G733" s="14">
        <f>IF(AND(G734&lt;&gt;"",D734=D722+1),G722+(G734-G722)*11/12,"")</f>
        <v/>
      </c>
      <c r="H733" s="14">
        <f>IF(AND(H734&lt;&gt;"",D734=D722+1),H722+(H734-H722)*11/12,"")</f>
        <v/>
      </c>
      <c r="I733" s="14">
        <f>IF(AND(L734&lt;&gt;"",D734=D722+1),I722+(I734-I722)*11/12,"")</f>
        <v/>
      </c>
      <c r="J733">
        <f>_xlfn.XLOOKUP($A733,ALGLIB_SSA_XAUUSD!$AA$2:$AA$2401,ALGLIB_SSA_XAUUSD!$P$2:$P$2401,"",0)</f>
        <v/>
      </c>
      <c r="K733">
        <f>_xlfn.XLOOKUP($A733,ALGLIB_SSA_XAUUSD!$AA$2:$AA$2401,ALGLIB_SSA_XAUUSD!$Q$2:$Q$2401,"",0)</f>
        <v/>
      </c>
      <c r="L733">
        <f>_xlfn.XLOOKUP($A733,ALGLIB_SSA_XAUUSD!$AA$2:$AA$2401,ALGLIB_SSA_XAUUSD!$R$2:$R$2401,"",0)</f>
        <v/>
      </c>
      <c r="M733">
        <f>_xlfn.XLOOKUP($A733,ALGLIB_SSA_XAUUSD!$AA$2:$AA$2401,ALGLIB_SSA_XAUUSD!$S$2:$S$2401,"",0)</f>
        <v/>
      </c>
      <c r="N733">
        <f>_xlfn.XLOOKUP($A733,ALGLIB_SSA_XAUUSD!$AA$2:$AA$2401,ALGLIB_SSA_XAUUSD!$T$2:$T$2401,"",0)</f>
        <v/>
      </c>
      <c r="O733">
        <f>_xlfn.XLOOKUP($A733,ALGLIB_SSA_XAUUSD!$AA$2:$AA$2401,ALGLIB_SSA_XAUUSD!$U$2:$U$2401,"",0)</f>
        <v/>
      </c>
      <c r="P733">
        <f>_xlfn.XLOOKUP($A733,ALGLIB_SSA_XAUUSD!$AA$2:$AA$2401,ALGLIB_SSA_XAUUSD!$V$2:$V$2401,"",0)</f>
        <v/>
      </c>
      <c r="S733">
        <f>A733</f>
        <v/>
      </c>
      <c r="T733">
        <f>J733</f>
        <v/>
      </c>
      <c r="U733">
        <f>K733</f>
        <v/>
      </c>
      <c r="V733" s="14">
        <f>IF($A733="","",MOD(ROW()-2,12)+1)</f>
        <v/>
      </c>
      <c r="W733">
        <f>L733</f>
        <v/>
      </c>
      <c r="X733" s="14">
        <f>IF(F733="","",F733)</f>
        <v/>
      </c>
      <c r="Y733" s="14">
        <f>IF(G733="","",G733)</f>
        <v/>
      </c>
      <c r="Z733">
        <f>M733</f>
        <v/>
      </c>
      <c r="AA733">
        <f>N733</f>
        <v/>
      </c>
      <c r="AB733" s="14">
        <f>IF(H733="","",H733)</f>
        <v/>
      </c>
      <c r="AC733">
        <f>O733</f>
        <v/>
      </c>
      <c r="AD733" s="14">
        <f>IF(I733="","",I733)</f>
        <v/>
      </c>
      <c r="AE733">
        <f>P733</f>
        <v/>
      </c>
      <c r="AH733">
        <f>IF(S733&lt;&gt;"",S733,AH732+900)</f>
        <v/>
      </c>
      <c r="AI733">
        <f>IF(T733&lt;&gt;"",T733,AI732)</f>
        <v/>
      </c>
      <c r="AJ733">
        <f>IF(U733&lt;&gt;"",U733,AJ732)</f>
        <v/>
      </c>
      <c r="AK733">
        <f>IF(W733&lt;&gt;"",W733,"")</f>
        <v/>
      </c>
      <c r="AL733" s="14">
        <f>IF(X733&lt;&gt;"",X733,"")</f>
        <v/>
      </c>
      <c r="AM733" s="14">
        <f>IF(Y733&lt;&gt;"",Y733,"")</f>
        <v/>
      </c>
      <c r="AN733" s="14">
        <f>IF(OR(AL733="",AM733=""),"",AL733-AM733)</f>
        <v/>
      </c>
      <c r="AO733">
        <f>IF(AN733="","",IF(AN733&gt;0,"Bullish","Bearish"))</f>
        <v/>
      </c>
      <c r="AP733">
        <f>IF(AO733="",AP732,AO733)</f>
        <v/>
      </c>
      <c r="AQ733" s="14">
        <f>IF(AB733&lt;&gt;"",AB733,"")</f>
        <v/>
      </c>
      <c r="AR733" s="14">
        <f>IF(AD733&lt;&gt;"",AD733,"")</f>
        <v/>
      </c>
      <c r="AS733">
        <f>IF(AS732+1=13,1,AS732+1)</f>
        <v/>
      </c>
      <c r="AT733">
        <f>IFERROR(IF(SLOPE($AQ$710:$AQ$721,$AS$710:$AS$721)&gt;0,MIN(3,ABS(SLOPE($AQ$710:$AQ$721,$AS$710:$AS$721))),IF(SLOPE($AQ$710:$AQ$721,$AS$710:$AS$721)&lt;-0.5,-0.5,0)),0)</f>
        <v/>
      </c>
      <c r="AU733">
        <f>IFERROR(IF(SLOPE($AR$710:$AR$721,$AS$710:$AS$721)&lt;0,MAX(-3,-ABS(SLOPE($AR$710:$AR$721,$AS$710:$AS$721))),IF(SLOPE($AR$710:$AR$721,$AS$710:$AS$721)&gt;0.5,0.5,0)),0)</f>
        <v/>
      </c>
      <c r="AV733">
        <f>($AQ$722+(AT733*(AS733-1)))</f>
        <v/>
      </c>
      <c r="AW733">
        <f>($AR$722+(AU733*(AS733-1)))</f>
        <v/>
      </c>
      <c r="AX733">
        <f>IF(AT733&gt;0,AV733+AT733,AV733)</f>
        <v/>
      </c>
      <c r="AY733">
        <f>IF(AU733&lt;0,AW733+AU733,AW733)</f>
        <v/>
      </c>
      <c r="BA733" s="14">
        <f>IFERROR(AX733-AQ733,"")</f>
        <v/>
      </c>
      <c r="BB733" s="14">
        <f>IFERROR(AY733-AR733,"")</f>
        <v/>
      </c>
      <c r="BD733">
        <f>AH733</f>
        <v/>
      </c>
      <c r="BE733">
        <f>AI733</f>
        <v/>
      </c>
      <c r="BF733">
        <f>AJ733</f>
        <v/>
      </c>
      <c r="BG733" s="14">
        <f>L733</f>
        <v/>
      </c>
      <c r="BH733" s="14">
        <f>IF(X733="","",X733)</f>
        <v/>
      </c>
      <c r="BI733" s="14">
        <f>IF(Y733="","",Y733)</f>
        <v/>
      </c>
      <c r="BJ733">
        <f>Z733</f>
        <v/>
      </c>
      <c r="BK733">
        <f>AA733</f>
        <v/>
      </c>
      <c r="BL733">
        <f>IFERROR(AX733,"")</f>
        <v/>
      </c>
      <c r="BM733">
        <f>IFERROR(AY733,"")</f>
        <v/>
      </c>
    </row>
    <row r="734" ht="14.25" customHeight="1">
      <c r="A734">
        <f>ALGLIB_SSA_XAUUSD!AA734</f>
        <v/>
      </c>
      <c r="B734">
        <f>IF($A734="","",INDEX(ALGLIB_SSA_XAUUSD!$B$2:$B$2401,MATCH($A734,ALGLIB_SSA_XAUUSD!$A$2:$A$2401,1)))</f>
        <v/>
      </c>
      <c r="C734">
        <f>IF($A734="","",INDEX(ALGLIB_SSA_XAUUSD!$C$2:$C$2401,MATCH($A734,ALGLIB_SSA_XAUUSD!$A$2:$A$2401,1)))</f>
        <v/>
      </c>
      <c r="D734" s="14">
        <f>IF($A734="","",INT((ROW()-2)/12)+1)</f>
        <v/>
      </c>
      <c r="E734" s="14">
        <f>IF($A734="","",INDEX(ALGLIB_SSA_XAUUSD!$D$2:$D$2401,MATCH($A734,ALGLIB_SSA_XAUUSD!$A$2:$A$2401,1)))</f>
        <v/>
      </c>
      <c r="F734" s="14">
        <f>IF($A734="","",INDEX(ALGLIB_SSA_XAUUSD!$E$2:$E$2401,MATCH($A734,ALGLIB_SSA_XAUUSD!$A$2:$A$2401,1)))</f>
        <v/>
      </c>
      <c r="G734" s="14">
        <f>IF($A734="","",INDEX(ALGLIB_SSA_XAUUSD!$F$2:$F$2401,MATCH($A734,ALGLIB_SSA_XAUUSD!$A$2:$A$2401,1)))</f>
        <v/>
      </c>
      <c r="H734" s="14">
        <f>IF($A734="","",INDEX(ALGLIB_SSA_XAUUSD!$G$2:$G$2401,MATCH($A734,ALGLIB_SSA_XAUUSD!$A$2:$A$2401,1)))</f>
        <v/>
      </c>
      <c r="I734" s="14">
        <f>IF($A734="","",INDEX(ALGLIB_SSA_XAUUSD!$H$2:$H$2401,MATCH($A734,ALGLIB_SSA_XAUUSD!$A$2:$A$2401,1)))</f>
        <v/>
      </c>
      <c r="J734">
        <f>_xlfn.XLOOKUP($A734,ALGLIB_SSA_XAUUSD!$AA$2:$AA$2401,ALGLIB_SSA_XAUUSD!$P$2:$P$2401,"",0)</f>
        <v/>
      </c>
      <c r="K734">
        <f>_xlfn.XLOOKUP($A734,ALGLIB_SSA_XAUUSD!$AA$2:$AA$2401,ALGLIB_SSA_XAUUSD!$Q$2:$Q$2401,"",0)</f>
        <v/>
      </c>
      <c r="L734">
        <f>_xlfn.XLOOKUP($A734,ALGLIB_SSA_XAUUSD!$AA$2:$AA$2401,ALGLIB_SSA_XAUUSD!$R$2:$R$2401,"",0)</f>
        <v/>
      </c>
      <c r="M734">
        <f>_xlfn.XLOOKUP($A734,ALGLIB_SSA_XAUUSD!$AA$2:$AA$2401,ALGLIB_SSA_XAUUSD!$S$2:$S$2401,"",0)</f>
        <v/>
      </c>
      <c r="N734">
        <f>_xlfn.XLOOKUP($A734,ALGLIB_SSA_XAUUSD!$AA$2:$AA$2401,ALGLIB_SSA_XAUUSD!$T$2:$T$2401,"",0)</f>
        <v/>
      </c>
      <c r="O734">
        <f>_xlfn.XLOOKUP($A734,ALGLIB_SSA_XAUUSD!$AA$2:$AA$2401,ALGLIB_SSA_XAUUSD!$U$2:$U$2401,"",0)</f>
        <v/>
      </c>
      <c r="P734">
        <f>_xlfn.XLOOKUP($A734,ALGLIB_SSA_XAUUSD!$AA$2:$AA$2401,ALGLIB_SSA_XAUUSD!$V$2:$V$2401,"",0)</f>
        <v/>
      </c>
      <c r="S734">
        <f>A734</f>
        <v/>
      </c>
      <c r="T734">
        <f>J734</f>
        <v/>
      </c>
      <c r="U734">
        <f>K734</f>
        <v/>
      </c>
      <c r="V734" s="14">
        <f>IF($A734="","",MOD(ROW()-2,12)+1)</f>
        <v/>
      </c>
      <c r="W734">
        <f>L734</f>
        <v/>
      </c>
      <c r="X734" s="14">
        <f>IF(F734="","",F734)</f>
        <v/>
      </c>
      <c r="Y734" s="14">
        <f>IF(G734="","",G734)</f>
        <v/>
      </c>
      <c r="Z734">
        <f>M734</f>
        <v/>
      </c>
      <c r="AA734">
        <f>N734</f>
        <v/>
      </c>
      <c r="AB734" s="14">
        <f>IF(H734="","",H734)</f>
        <v/>
      </c>
      <c r="AC734">
        <f>O734</f>
        <v/>
      </c>
      <c r="AD734" s="14">
        <f>IF(I734="","",I734)</f>
        <v/>
      </c>
      <c r="AE734">
        <f>P734</f>
        <v/>
      </c>
      <c r="AH734">
        <f>IF(S734&lt;&gt;"",S734,AH733+900)</f>
        <v/>
      </c>
      <c r="AI734">
        <f>IF(T734&lt;&gt;"",T734,AI733)</f>
        <v/>
      </c>
      <c r="AJ734">
        <f>IF(U734&lt;&gt;"",U734,AJ733)</f>
        <v/>
      </c>
      <c r="AK734">
        <f>IF(W734&lt;&gt;"",W734,"")</f>
        <v/>
      </c>
      <c r="AL734" s="14">
        <f>IF(X734&lt;&gt;"",X734,"")</f>
        <v/>
      </c>
      <c r="AM734" s="14">
        <f>IF(Y734&lt;&gt;"",Y734,"")</f>
        <v/>
      </c>
      <c r="AN734" s="14">
        <f>IF(OR(AL734="",AM734=""),"",AL734-AM734)</f>
        <v/>
      </c>
      <c r="AO734">
        <f>IF(AN734="","",IF(AN734&gt;0,"Bullish","Bearish"))</f>
        <v/>
      </c>
      <c r="AP734">
        <f>IF(AO734="",AP733,AO734)</f>
        <v/>
      </c>
      <c r="AQ734" s="14">
        <f>IF(AB734&lt;&gt;"",AB734,"")</f>
        <v/>
      </c>
      <c r="AR734" s="14">
        <f>IF(AD734&lt;&gt;"",AD734,"")</f>
        <v/>
      </c>
      <c r="AS734">
        <f>IF(AS733+1=13,1,AS733+1)</f>
        <v/>
      </c>
      <c r="AT734">
        <f>IFERROR(IF(SLOPE($AQ$722:$AQ$733,$AS$722:$AS$733)&gt;0,MIN(3,ABS(SLOPE($AQ$722:$AQ$733,$AS$722:$AS$733))),IF(SLOPE($AQ$722:$AQ$733,$AS$722:$AS$733)&lt;-0.5,-0.5,0)),0)</f>
        <v/>
      </c>
      <c r="AU734">
        <f>IFERROR(IF(SLOPE($AR$722:$AR$733,$AS$722:$AS$733)&lt;0,MAX(-3,-ABS(SLOPE($AR$722:$AR$733,$AS$722:$AS$733))),IF(SLOPE($AR$722:$AR$733,$AS$722:$AS$733)&gt;0.5,0.5,0)),0)</f>
        <v/>
      </c>
      <c r="AV734">
        <f>($AQ$734+(AT734*(AS734-1)))</f>
        <v/>
      </c>
      <c r="AW734">
        <f>($AR$734+(AU734*(AS734-1)))</f>
        <v/>
      </c>
      <c r="AX734">
        <f>IF(AT734&gt;0,AV734+AT734,AV734)</f>
        <v/>
      </c>
      <c r="AY734">
        <f>IF(AU734&lt;0,AW734+AU734,AW734)</f>
        <v/>
      </c>
      <c r="BA734" s="14">
        <f>IFERROR(AX734-AQ734,"")</f>
        <v/>
      </c>
      <c r="BB734" s="14">
        <f>IFERROR(AY734-AR734,"")</f>
        <v/>
      </c>
      <c r="BD734">
        <f>AH734</f>
        <v/>
      </c>
      <c r="BE734">
        <f>AI734</f>
        <v/>
      </c>
      <c r="BF734">
        <f>AJ734</f>
        <v/>
      </c>
      <c r="BG734" s="14">
        <f>L734</f>
        <v/>
      </c>
      <c r="BH734" s="14">
        <f>IF(X734="","",X734)</f>
        <v/>
      </c>
      <c r="BI734" s="14">
        <f>IF(Y734="","",Y734)</f>
        <v/>
      </c>
      <c r="BJ734">
        <f>Z734</f>
        <v/>
      </c>
      <c r="BK734">
        <f>AA734</f>
        <v/>
      </c>
      <c r="BL734">
        <f>IFERROR(AX734,"")</f>
        <v/>
      </c>
      <c r="BM734">
        <f>IFERROR(AY734,"")</f>
        <v/>
      </c>
    </row>
    <row r="735" ht="14.25" customHeight="1">
      <c r="A735">
        <f>ALGLIB_SSA_XAUUSD!AA735</f>
        <v/>
      </c>
      <c r="B735">
        <f>IF($A735="","",INDEX(ALGLIB_SSA_XAUUSD!$B$2:$B$2401,MATCH($A735,ALGLIB_SSA_XAUUSD!$A$2:$A$2401,1)))</f>
        <v/>
      </c>
      <c r="C735">
        <f>IF($A735="","",INDEX(ALGLIB_SSA_XAUUSD!$C$2:$C$2401,MATCH($A735,ALGLIB_SSA_XAUUSD!$A$2:$A$2401,1)))</f>
        <v/>
      </c>
      <c r="D735" s="14">
        <f>IF($A735="","",INT((ROW()-2)/12)+1)</f>
        <v/>
      </c>
      <c r="E735" s="14">
        <f>IF(AND(E746&lt;&gt;"",D746=D734+1),E734+(E746-E734)*1/12,"")</f>
        <v/>
      </c>
      <c r="F735" s="14">
        <f>IF(AND(F746&lt;&gt;"",D746=D734+1),F734+(F746-F734)*1/12,"")</f>
        <v/>
      </c>
      <c r="G735" s="14">
        <f>IF(AND(G746&lt;&gt;"",D746=D734+1),G734+(G746-G734)*1/12,"")</f>
        <v/>
      </c>
      <c r="H735" s="14">
        <f>IF(AND(H746&lt;&gt;"",D746=D734+1),H734+(H746-H734)*1/12,"")</f>
        <v/>
      </c>
      <c r="I735" s="14">
        <f>IF(AND(L746&lt;&gt;"",D746=D734+1),I734+(I746-I734)*1/12,"")</f>
        <v/>
      </c>
      <c r="J735">
        <f>_xlfn.XLOOKUP($A735,ALGLIB_SSA_XAUUSD!$AA$2:$AA$2401,ALGLIB_SSA_XAUUSD!$P$2:$P$2401,"",0)</f>
        <v/>
      </c>
      <c r="K735">
        <f>_xlfn.XLOOKUP($A735,ALGLIB_SSA_XAUUSD!$AA$2:$AA$2401,ALGLIB_SSA_XAUUSD!$Q$2:$Q$2401,"",0)</f>
        <v/>
      </c>
      <c r="L735">
        <f>_xlfn.XLOOKUP($A735,ALGLIB_SSA_XAUUSD!$AA$2:$AA$2401,ALGLIB_SSA_XAUUSD!$R$2:$R$2401,"",0)</f>
        <v/>
      </c>
      <c r="M735">
        <f>_xlfn.XLOOKUP($A735,ALGLIB_SSA_XAUUSD!$AA$2:$AA$2401,ALGLIB_SSA_XAUUSD!$S$2:$S$2401,"",0)</f>
        <v/>
      </c>
      <c r="N735">
        <f>_xlfn.XLOOKUP($A735,ALGLIB_SSA_XAUUSD!$AA$2:$AA$2401,ALGLIB_SSA_XAUUSD!$T$2:$T$2401,"",0)</f>
        <v/>
      </c>
      <c r="O735">
        <f>_xlfn.XLOOKUP($A735,ALGLIB_SSA_XAUUSD!$AA$2:$AA$2401,ALGLIB_SSA_XAUUSD!$U$2:$U$2401,"",0)</f>
        <v/>
      </c>
      <c r="P735">
        <f>_xlfn.XLOOKUP($A735,ALGLIB_SSA_XAUUSD!$AA$2:$AA$2401,ALGLIB_SSA_XAUUSD!$V$2:$V$2401,"",0)</f>
        <v/>
      </c>
      <c r="S735">
        <f>A735</f>
        <v/>
      </c>
      <c r="T735">
        <f>J735</f>
        <v/>
      </c>
      <c r="U735">
        <f>K735</f>
        <v/>
      </c>
      <c r="V735" s="14">
        <f>IF($A735="","",MOD(ROW()-2,12)+1)</f>
        <v/>
      </c>
      <c r="W735">
        <f>L735</f>
        <v/>
      </c>
      <c r="X735" s="14">
        <f>IF(F735="","",F735)</f>
        <v/>
      </c>
      <c r="Y735" s="14">
        <f>IF(G735="","",G735)</f>
        <v/>
      </c>
      <c r="Z735">
        <f>M735</f>
        <v/>
      </c>
      <c r="AA735">
        <f>N735</f>
        <v/>
      </c>
      <c r="AB735" s="14">
        <f>IF(H735="","",H735)</f>
        <v/>
      </c>
      <c r="AC735">
        <f>O735</f>
        <v/>
      </c>
      <c r="AD735" s="14">
        <f>IF(I735="","",I735)</f>
        <v/>
      </c>
      <c r="AE735">
        <f>P735</f>
        <v/>
      </c>
      <c r="AH735">
        <f>IF(S735&lt;&gt;"",S735,AH734+900)</f>
        <v/>
      </c>
      <c r="AI735">
        <f>IF(T735&lt;&gt;"",T735,AI734)</f>
        <v/>
      </c>
      <c r="AJ735">
        <f>IF(U735&lt;&gt;"",U735,AJ734)</f>
        <v/>
      </c>
      <c r="AK735">
        <f>IF(W735&lt;&gt;"",W735,"")</f>
        <v/>
      </c>
      <c r="AL735" s="14">
        <f>IF(X735&lt;&gt;"",X735,"")</f>
        <v/>
      </c>
      <c r="AM735" s="14">
        <f>IF(Y735&lt;&gt;"",Y735,"")</f>
        <v/>
      </c>
      <c r="AN735" s="14">
        <f>IF(OR(AL735="",AM735=""),"",AL735-AM735)</f>
        <v/>
      </c>
      <c r="AO735">
        <f>IF(AN735="","",IF(AN735&gt;0,"Bullish","Bearish"))</f>
        <v/>
      </c>
      <c r="AP735">
        <f>IF(AO735="",AP734,AO735)</f>
        <v/>
      </c>
      <c r="AQ735" s="14">
        <f>IF(AB735&lt;&gt;"",AB735,"")</f>
        <v/>
      </c>
      <c r="AR735" s="14">
        <f>IF(AD735&lt;&gt;"",AD735,"")</f>
        <v/>
      </c>
      <c r="AS735">
        <f>IF(AS734+1=13,1,AS734+1)</f>
        <v/>
      </c>
      <c r="AT735">
        <f>IFERROR(IF(SLOPE($AQ$722:$AQ$733,$AS$722:$AS$733)&gt;0,MIN(3,ABS(SLOPE($AQ$722:$AQ$733,$AS$722:$AS$733))),IF(SLOPE($AQ$722:$AQ$733,$AS$722:$AS$733)&lt;-0.5,-0.5,0)),0)</f>
        <v/>
      </c>
      <c r="AU735">
        <f>IFERROR(IF(SLOPE($AR$722:$AR$733,$AS$722:$AS$733)&lt;0,MAX(-3,-ABS(SLOPE($AR$722:$AR$733,$AS$722:$AS$733))),IF(SLOPE($AR$722:$AR$733,$AS$722:$AS$733)&gt;0.5,0.5,0)),0)</f>
        <v/>
      </c>
      <c r="AV735">
        <f>($AQ$734+(AT735*(AS735-1)))</f>
        <v/>
      </c>
      <c r="AW735">
        <f>($AR$734+(AU735*(AS735-1)))</f>
        <v/>
      </c>
      <c r="AX735">
        <f>IF(AT735&gt;0,AV735+AT735,AV735)</f>
        <v/>
      </c>
      <c r="AY735">
        <f>IF(AU735&lt;0,AW735+AU735,AW735)</f>
        <v/>
      </c>
      <c r="BA735" s="14">
        <f>IFERROR(AX735-AQ735,"")</f>
        <v/>
      </c>
      <c r="BB735" s="14">
        <f>IFERROR(AY735-AR735,"")</f>
        <v/>
      </c>
      <c r="BD735">
        <f>AH735</f>
        <v/>
      </c>
      <c r="BE735">
        <f>AI735</f>
        <v/>
      </c>
      <c r="BF735">
        <f>AJ735</f>
        <v/>
      </c>
      <c r="BG735" s="14">
        <f>L735</f>
        <v/>
      </c>
      <c r="BH735" s="14">
        <f>IF(X735="","",X735)</f>
        <v/>
      </c>
      <c r="BI735" s="14">
        <f>IF(Y735="","",Y735)</f>
        <v/>
      </c>
      <c r="BJ735">
        <f>Z735</f>
        <v/>
      </c>
      <c r="BK735">
        <f>AA735</f>
        <v/>
      </c>
      <c r="BL735">
        <f>IFERROR(AX735,"")</f>
        <v/>
      </c>
      <c r="BM735">
        <f>IFERROR(AY735,"")</f>
        <v/>
      </c>
    </row>
    <row r="736" ht="14.25" customHeight="1">
      <c r="A736">
        <f>ALGLIB_SSA_XAUUSD!AA736</f>
        <v/>
      </c>
      <c r="B736">
        <f>IF($A736="","",INDEX(ALGLIB_SSA_XAUUSD!$B$2:$B$2401,MATCH($A736,ALGLIB_SSA_XAUUSD!$A$2:$A$2401,1)))</f>
        <v/>
      </c>
      <c r="C736">
        <f>IF($A736="","",INDEX(ALGLIB_SSA_XAUUSD!$C$2:$C$2401,MATCH($A736,ALGLIB_SSA_XAUUSD!$A$2:$A$2401,1)))</f>
        <v/>
      </c>
      <c r="D736" s="14">
        <f>IF($A736="","",INT((ROW()-2)/12)+1)</f>
        <v/>
      </c>
      <c r="E736" s="14">
        <f>IF(AND(E746&lt;&gt;"",D746=D734+1),E734+(E746-E734)*2/12,"")</f>
        <v/>
      </c>
      <c r="F736" s="14">
        <f>IF(AND(F746&lt;&gt;"",D746=D734+1),F734+(F746-F734)*2/12,"")</f>
        <v/>
      </c>
      <c r="G736" s="14">
        <f>IF(AND(G746&lt;&gt;"",D746=D734+1),G734+(G746-G734)*2/12,"")</f>
        <v/>
      </c>
      <c r="H736" s="14">
        <f>IF(AND(H746&lt;&gt;"",D746=D734+1),H734+(H746-H734)*2/12,"")</f>
        <v/>
      </c>
      <c r="I736" s="14">
        <f>IF(AND(L746&lt;&gt;"",D746=D734+1),I734+(I746-I734)*2/12,"")</f>
        <v/>
      </c>
      <c r="J736">
        <f>_xlfn.XLOOKUP($A736,ALGLIB_SSA_XAUUSD!$AA$2:$AA$2401,ALGLIB_SSA_XAUUSD!$P$2:$P$2401,"",0)</f>
        <v/>
      </c>
      <c r="K736">
        <f>_xlfn.XLOOKUP($A736,ALGLIB_SSA_XAUUSD!$AA$2:$AA$2401,ALGLIB_SSA_XAUUSD!$Q$2:$Q$2401,"",0)</f>
        <v/>
      </c>
      <c r="L736">
        <f>_xlfn.XLOOKUP($A736,ALGLIB_SSA_XAUUSD!$AA$2:$AA$2401,ALGLIB_SSA_XAUUSD!$R$2:$R$2401,"",0)</f>
        <v/>
      </c>
      <c r="M736">
        <f>_xlfn.XLOOKUP($A736,ALGLIB_SSA_XAUUSD!$AA$2:$AA$2401,ALGLIB_SSA_XAUUSD!$S$2:$S$2401,"",0)</f>
        <v/>
      </c>
      <c r="N736">
        <f>_xlfn.XLOOKUP($A736,ALGLIB_SSA_XAUUSD!$AA$2:$AA$2401,ALGLIB_SSA_XAUUSD!$T$2:$T$2401,"",0)</f>
        <v/>
      </c>
      <c r="O736">
        <f>_xlfn.XLOOKUP($A736,ALGLIB_SSA_XAUUSD!$AA$2:$AA$2401,ALGLIB_SSA_XAUUSD!$U$2:$U$2401,"",0)</f>
        <v/>
      </c>
      <c r="P736">
        <f>_xlfn.XLOOKUP($A736,ALGLIB_SSA_XAUUSD!$AA$2:$AA$2401,ALGLIB_SSA_XAUUSD!$V$2:$V$2401,"",0)</f>
        <v/>
      </c>
      <c r="S736">
        <f>A736</f>
        <v/>
      </c>
      <c r="T736">
        <f>J736</f>
        <v/>
      </c>
      <c r="U736">
        <f>K736</f>
        <v/>
      </c>
      <c r="V736" s="14">
        <f>IF($A736="","",MOD(ROW()-2,12)+1)</f>
        <v/>
      </c>
      <c r="W736">
        <f>L736</f>
        <v/>
      </c>
      <c r="X736" s="14">
        <f>IF(F736="","",F736)</f>
        <v/>
      </c>
      <c r="Y736" s="14">
        <f>IF(G736="","",G736)</f>
        <v/>
      </c>
      <c r="Z736">
        <f>M736</f>
        <v/>
      </c>
      <c r="AA736">
        <f>N736</f>
        <v/>
      </c>
      <c r="AB736" s="14">
        <f>IF(H736="","",H736)</f>
        <v/>
      </c>
      <c r="AC736">
        <f>O736</f>
        <v/>
      </c>
      <c r="AD736" s="14">
        <f>IF(I736="","",I736)</f>
        <v/>
      </c>
      <c r="AE736">
        <f>P736</f>
        <v/>
      </c>
      <c r="AH736">
        <f>IF(S736&lt;&gt;"",S736,AH735+900)</f>
        <v/>
      </c>
      <c r="AI736">
        <f>IF(T736&lt;&gt;"",T736,AI735)</f>
        <v/>
      </c>
      <c r="AJ736">
        <f>IF(U736&lt;&gt;"",U736,AJ735)</f>
        <v/>
      </c>
      <c r="AK736">
        <f>IF(W736&lt;&gt;"",W736,"")</f>
        <v/>
      </c>
      <c r="AL736" s="14">
        <f>IF(X736&lt;&gt;"",X736,"")</f>
        <v/>
      </c>
      <c r="AM736" s="14">
        <f>IF(Y736&lt;&gt;"",Y736,"")</f>
        <v/>
      </c>
      <c r="AN736" s="14">
        <f>IF(OR(AL736="",AM736=""),"",AL736-AM736)</f>
        <v/>
      </c>
      <c r="AO736">
        <f>IF(AN736="","",IF(AN736&gt;0,"Bullish","Bearish"))</f>
        <v/>
      </c>
      <c r="AP736">
        <f>IF(AO736="",AP735,AO736)</f>
        <v/>
      </c>
      <c r="AQ736" s="14">
        <f>IF(AB736&lt;&gt;"",AB736,"")</f>
        <v/>
      </c>
      <c r="AR736" s="14">
        <f>IF(AD736&lt;&gt;"",AD736,"")</f>
        <v/>
      </c>
      <c r="AS736">
        <f>IF(AS735+1=13,1,AS735+1)</f>
        <v/>
      </c>
      <c r="AT736">
        <f>IFERROR(IF(SLOPE($AQ$722:$AQ$733,$AS$722:$AS$733)&gt;0,MIN(3,ABS(SLOPE($AQ$722:$AQ$733,$AS$722:$AS$733))),IF(SLOPE($AQ$722:$AQ$733,$AS$722:$AS$733)&lt;-0.5,-0.5,0)),0)</f>
        <v/>
      </c>
      <c r="AU736">
        <f>IFERROR(IF(SLOPE($AR$722:$AR$733,$AS$722:$AS$733)&lt;0,MAX(-3,-ABS(SLOPE($AR$722:$AR$733,$AS$722:$AS$733))),IF(SLOPE($AR$722:$AR$733,$AS$722:$AS$733)&gt;0.5,0.5,0)),0)</f>
        <v/>
      </c>
      <c r="AV736">
        <f>($AQ$734+(AT736*(AS736-1)))</f>
        <v/>
      </c>
      <c r="AW736">
        <f>($AR$734+(AU736*(AS736-1)))</f>
        <v/>
      </c>
      <c r="AX736">
        <f>IF(AT736&gt;0,AV736+AT736,AV736)</f>
        <v/>
      </c>
      <c r="AY736">
        <f>IF(AU736&lt;0,AW736+AU736,AW736)</f>
        <v/>
      </c>
      <c r="BA736" s="14">
        <f>IFERROR(AX736-AQ736,"")</f>
        <v/>
      </c>
      <c r="BB736" s="14">
        <f>IFERROR(AY736-AR736,"")</f>
        <v/>
      </c>
      <c r="BD736">
        <f>AH736</f>
        <v/>
      </c>
      <c r="BE736">
        <f>AI736</f>
        <v/>
      </c>
      <c r="BF736">
        <f>AJ736</f>
        <v/>
      </c>
      <c r="BG736" s="14">
        <f>L736</f>
        <v/>
      </c>
      <c r="BH736" s="14">
        <f>IF(X736="","",X736)</f>
        <v/>
      </c>
      <c r="BI736" s="14">
        <f>IF(Y736="","",Y736)</f>
        <v/>
      </c>
      <c r="BJ736">
        <f>Z736</f>
        <v/>
      </c>
      <c r="BK736">
        <f>AA736</f>
        <v/>
      </c>
      <c r="BL736">
        <f>IFERROR(AX736,"")</f>
        <v/>
      </c>
      <c r="BM736">
        <f>IFERROR(AY736,"")</f>
        <v/>
      </c>
    </row>
    <row r="737" ht="14.25" customHeight="1">
      <c r="A737">
        <f>ALGLIB_SSA_XAUUSD!AA737</f>
        <v/>
      </c>
      <c r="B737">
        <f>IF($A737="","",INDEX(ALGLIB_SSA_XAUUSD!$B$2:$B$2401,MATCH($A737,ALGLIB_SSA_XAUUSD!$A$2:$A$2401,1)))</f>
        <v/>
      </c>
      <c r="C737">
        <f>IF($A737="","",INDEX(ALGLIB_SSA_XAUUSD!$C$2:$C$2401,MATCH($A737,ALGLIB_SSA_XAUUSD!$A$2:$A$2401,1)))</f>
        <v/>
      </c>
      <c r="D737" s="14">
        <f>IF($A737="","",INT((ROW()-2)/12)+1)</f>
        <v/>
      </c>
      <c r="E737" s="14">
        <f>IF(AND(E746&lt;&gt;"",D746=D734+1),E734+(E746-E734)*3/12,"")</f>
        <v/>
      </c>
      <c r="F737" s="14">
        <f>IF(AND(F746&lt;&gt;"",D746=D734+1),F734+(F746-F734)*3/12,"")</f>
        <v/>
      </c>
      <c r="G737" s="14">
        <f>IF(AND(G746&lt;&gt;"",D746=D734+1),G734+(G746-G734)*3/12,"")</f>
        <v/>
      </c>
      <c r="H737" s="14">
        <f>IF(AND(H746&lt;&gt;"",D746=D734+1),H734+(H746-H734)*3/12,"")</f>
        <v/>
      </c>
      <c r="I737" s="14">
        <f>IF(AND(L746&lt;&gt;"",D746=D734+1),I734+(I746-I734)*3/12,"")</f>
        <v/>
      </c>
      <c r="J737">
        <f>_xlfn.XLOOKUP($A737,ALGLIB_SSA_XAUUSD!$AA$2:$AA$2401,ALGLIB_SSA_XAUUSD!$P$2:$P$2401,"",0)</f>
        <v/>
      </c>
      <c r="K737">
        <f>_xlfn.XLOOKUP($A737,ALGLIB_SSA_XAUUSD!$AA$2:$AA$2401,ALGLIB_SSA_XAUUSD!$Q$2:$Q$2401,"",0)</f>
        <v/>
      </c>
      <c r="L737">
        <f>_xlfn.XLOOKUP($A737,ALGLIB_SSA_XAUUSD!$AA$2:$AA$2401,ALGLIB_SSA_XAUUSD!$R$2:$R$2401,"",0)</f>
        <v/>
      </c>
      <c r="M737">
        <f>_xlfn.XLOOKUP($A737,ALGLIB_SSA_XAUUSD!$AA$2:$AA$2401,ALGLIB_SSA_XAUUSD!$S$2:$S$2401,"",0)</f>
        <v/>
      </c>
      <c r="N737">
        <f>_xlfn.XLOOKUP($A737,ALGLIB_SSA_XAUUSD!$AA$2:$AA$2401,ALGLIB_SSA_XAUUSD!$T$2:$T$2401,"",0)</f>
        <v/>
      </c>
      <c r="O737">
        <f>_xlfn.XLOOKUP($A737,ALGLIB_SSA_XAUUSD!$AA$2:$AA$2401,ALGLIB_SSA_XAUUSD!$U$2:$U$2401,"",0)</f>
        <v/>
      </c>
      <c r="P737">
        <f>_xlfn.XLOOKUP($A737,ALGLIB_SSA_XAUUSD!$AA$2:$AA$2401,ALGLIB_SSA_XAUUSD!$V$2:$V$2401,"",0)</f>
        <v/>
      </c>
      <c r="S737">
        <f>A737</f>
        <v/>
      </c>
      <c r="T737">
        <f>J737</f>
        <v/>
      </c>
      <c r="U737">
        <f>K737</f>
        <v/>
      </c>
      <c r="V737" s="14">
        <f>IF($A737="","",MOD(ROW()-2,12)+1)</f>
        <v/>
      </c>
      <c r="W737">
        <f>L737</f>
        <v/>
      </c>
      <c r="X737" s="14">
        <f>IF(F737="","",F737)</f>
        <v/>
      </c>
      <c r="Y737" s="14">
        <f>IF(G737="","",G737)</f>
        <v/>
      </c>
      <c r="Z737">
        <f>M737</f>
        <v/>
      </c>
      <c r="AA737">
        <f>N737</f>
        <v/>
      </c>
      <c r="AB737" s="14">
        <f>IF(H737="","",H737)</f>
        <v/>
      </c>
      <c r="AC737">
        <f>O737</f>
        <v/>
      </c>
      <c r="AD737" s="14">
        <f>IF(I737="","",I737)</f>
        <v/>
      </c>
      <c r="AE737">
        <f>P737</f>
        <v/>
      </c>
      <c r="AH737">
        <f>IF(S737&lt;&gt;"",S737,AH736+900)</f>
        <v/>
      </c>
      <c r="AI737">
        <f>IF(T737&lt;&gt;"",T737,AI736)</f>
        <v/>
      </c>
      <c r="AJ737">
        <f>IF(U737&lt;&gt;"",U737,AJ736)</f>
        <v/>
      </c>
      <c r="AK737">
        <f>IF(W737&lt;&gt;"",W737,"")</f>
        <v/>
      </c>
      <c r="AL737" s="14">
        <f>IF(X737&lt;&gt;"",X737,"")</f>
        <v/>
      </c>
      <c r="AM737" s="14">
        <f>IF(Y737&lt;&gt;"",Y737,"")</f>
        <v/>
      </c>
      <c r="AN737" s="14">
        <f>IF(OR(AL737="",AM737=""),"",AL737-AM737)</f>
        <v/>
      </c>
      <c r="AO737">
        <f>IF(AN737="","",IF(AN737&gt;0,"Bullish","Bearish"))</f>
        <v/>
      </c>
      <c r="AP737">
        <f>IF(AO737="",AP736,AO737)</f>
        <v/>
      </c>
      <c r="AQ737" s="14">
        <f>IF(AB737&lt;&gt;"",AB737,"")</f>
        <v/>
      </c>
      <c r="AR737" s="14">
        <f>IF(AD737&lt;&gt;"",AD737,"")</f>
        <v/>
      </c>
      <c r="AS737">
        <f>IF(AS736+1=13,1,AS736+1)</f>
        <v/>
      </c>
      <c r="AT737">
        <f>IFERROR(IF(SLOPE($AQ$722:$AQ$733,$AS$722:$AS$733)&gt;0,MIN(3,ABS(SLOPE($AQ$722:$AQ$733,$AS$722:$AS$733))),IF(SLOPE($AQ$722:$AQ$733,$AS$722:$AS$733)&lt;-0.5,-0.5,0)),0)</f>
        <v/>
      </c>
      <c r="AU737">
        <f>IFERROR(IF(SLOPE($AR$722:$AR$733,$AS$722:$AS$733)&lt;0,MAX(-3,-ABS(SLOPE($AR$722:$AR$733,$AS$722:$AS$733))),IF(SLOPE($AR$722:$AR$733,$AS$722:$AS$733)&gt;0.5,0.5,0)),0)</f>
        <v/>
      </c>
      <c r="AV737">
        <f>($AQ$734+(AT737*(AS737-1)))</f>
        <v/>
      </c>
      <c r="AW737">
        <f>($AR$734+(AU737*(AS737-1)))</f>
        <v/>
      </c>
      <c r="AX737">
        <f>IF(AT737&gt;0,AV737+AT737,AV737)</f>
        <v/>
      </c>
      <c r="AY737">
        <f>IF(AU737&lt;0,AW737+AU737,AW737)</f>
        <v/>
      </c>
      <c r="BA737" s="14">
        <f>IFERROR(AX737-AQ737,"")</f>
        <v/>
      </c>
      <c r="BB737" s="14">
        <f>IFERROR(AY737-AR737,"")</f>
        <v/>
      </c>
      <c r="BD737">
        <f>AH737</f>
        <v/>
      </c>
      <c r="BE737">
        <f>AI737</f>
        <v/>
      </c>
      <c r="BF737">
        <f>AJ737</f>
        <v/>
      </c>
      <c r="BG737" s="14">
        <f>L737</f>
        <v/>
      </c>
      <c r="BH737" s="14">
        <f>IF(X737="","",X737)</f>
        <v/>
      </c>
      <c r="BI737" s="14">
        <f>IF(Y737="","",Y737)</f>
        <v/>
      </c>
      <c r="BJ737">
        <f>Z737</f>
        <v/>
      </c>
      <c r="BK737">
        <f>AA737</f>
        <v/>
      </c>
      <c r="BL737">
        <f>IFERROR(AX737,"")</f>
        <v/>
      </c>
      <c r="BM737">
        <f>IFERROR(AY737,"")</f>
        <v/>
      </c>
    </row>
    <row r="738" ht="14.25" customHeight="1">
      <c r="A738">
        <f>ALGLIB_SSA_XAUUSD!AA738</f>
        <v/>
      </c>
      <c r="B738">
        <f>IF($A738="","",INDEX(ALGLIB_SSA_XAUUSD!$B$2:$B$2401,MATCH($A738,ALGLIB_SSA_XAUUSD!$A$2:$A$2401,1)))</f>
        <v/>
      </c>
      <c r="C738">
        <f>IF($A738="","",INDEX(ALGLIB_SSA_XAUUSD!$C$2:$C$2401,MATCH($A738,ALGLIB_SSA_XAUUSD!$A$2:$A$2401,1)))</f>
        <v/>
      </c>
      <c r="D738" s="14">
        <f>IF($A738="","",INT((ROW()-2)/12)+1)</f>
        <v/>
      </c>
      <c r="E738" s="14">
        <f>IF(AND(E746&lt;&gt;"",D746=D734+1),E734+(E746-E734)*4/12,"")</f>
        <v/>
      </c>
      <c r="F738" s="14">
        <f>IF(AND(F746&lt;&gt;"",D746=D734+1),F734+(F746-F734)*4/12,"")</f>
        <v/>
      </c>
      <c r="G738" s="14">
        <f>IF(AND(G746&lt;&gt;"",D746=D734+1),G734+(G746-G734)*4/12,"")</f>
        <v/>
      </c>
      <c r="H738" s="14">
        <f>IF(AND(H746&lt;&gt;"",D746=D734+1),H734+(H746-H734)*4/12,"")</f>
        <v/>
      </c>
      <c r="I738" s="14">
        <f>IF(AND(L746&lt;&gt;"",D746=D734+1),I734+(I746-I734)*4/12,"")</f>
        <v/>
      </c>
      <c r="J738">
        <f>_xlfn.XLOOKUP($A738,ALGLIB_SSA_XAUUSD!$AA$2:$AA$2401,ALGLIB_SSA_XAUUSD!$P$2:$P$2401,"",0)</f>
        <v/>
      </c>
      <c r="K738">
        <f>_xlfn.XLOOKUP($A738,ALGLIB_SSA_XAUUSD!$AA$2:$AA$2401,ALGLIB_SSA_XAUUSD!$Q$2:$Q$2401,"",0)</f>
        <v/>
      </c>
      <c r="L738">
        <f>_xlfn.XLOOKUP($A738,ALGLIB_SSA_XAUUSD!$AA$2:$AA$2401,ALGLIB_SSA_XAUUSD!$R$2:$R$2401,"",0)</f>
        <v/>
      </c>
      <c r="M738">
        <f>_xlfn.XLOOKUP($A738,ALGLIB_SSA_XAUUSD!$AA$2:$AA$2401,ALGLIB_SSA_XAUUSD!$S$2:$S$2401,"",0)</f>
        <v/>
      </c>
      <c r="N738">
        <f>_xlfn.XLOOKUP($A738,ALGLIB_SSA_XAUUSD!$AA$2:$AA$2401,ALGLIB_SSA_XAUUSD!$T$2:$T$2401,"",0)</f>
        <v/>
      </c>
      <c r="O738">
        <f>_xlfn.XLOOKUP($A738,ALGLIB_SSA_XAUUSD!$AA$2:$AA$2401,ALGLIB_SSA_XAUUSD!$U$2:$U$2401,"",0)</f>
        <v/>
      </c>
      <c r="P738">
        <f>_xlfn.XLOOKUP($A738,ALGLIB_SSA_XAUUSD!$AA$2:$AA$2401,ALGLIB_SSA_XAUUSD!$V$2:$V$2401,"",0)</f>
        <v/>
      </c>
      <c r="S738">
        <f>A738</f>
        <v/>
      </c>
      <c r="T738">
        <f>J738</f>
        <v/>
      </c>
      <c r="U738">
        <f>K738</f>
        <v/>
      </c>
      <c r="V738" s="14">
        <f>IF($A738="","",MOD(ROW()-2,12)+1)</f>
        <v/>
      </c>
      <c r="W738">
        <f>L738</f>
        <v/>
      </c>
      <c r="X738" s="14">
        <f>IF(F738="","",F738)</f>
        <v/>
      </c>
      <c r="Y738" s="14">
        <f>IF(G738="","",G738)</f>
        <v/>
      </c>
      <c r="Z738">
        <f>M738</f>
        <v/>
      </c>
      <c r="AA738">
        <f>N738</f>
        <v/>
      </c>
      <c r="AB738" s="14">
        <f>IF(H738="","",H738)</f>
        <v/>
      </c>
      <c r="AC738">
        <f>O738</f>
        <v/>
      </c>
      <c r="AD738" s="14">
        <f>IF(I738="","",I738)</f>
        <v/>
      </c>
      <c r="AE738">
        <f>P738</f>
        <v/>
      </c>
      <c r="AH738">
        <f>IF(S738&lt;&gt;"",S738,AH737+900)</f>
        <v/>
      </c>
      <c r="AI738">
        <f>IF(T738&lt;&gt;"",T738,AI737)</f>
        <v/>
      </c>
      <c r="AJ738">
        <f>IF(U738&lt;&gt;"",U738,AJ737)</f>
        <v/>
      </c>
      <c r="AK738">
        <f>IF(W738&lt;&gt;"",W738,"")</f>
        <v/>
      </c>
      <c r="AL738" s="14">
        <f>IF(X738&lt;&gt;"",X738,"")</f>
        <v/>
      </c>
      <c r="AM738" s="14">
        <f>IF(Y738&lt;&gt;"",Y738,"")</f>
        <v/>
      </c>
      <c r="AN738" s="14">
        <f>IF(OR(AL738="",AM738=""),"",AL738-AM738)</f>
        <v/>
      </c>
      <c r="AO738">
        <f>IF(AN738="","",IF(AN738&gt;0,"Bullish","Bearish"))</f>
        <v/>
      </c>
      <c r="AP738">
        <f>IF(AO738="",AP737,AO738)</f>
        <v/>
      </c>
      <c r="AQ738" s="14">
        <f>IF(AB738&lt;&gt;"",AB738,"")</f>
        <v/>
      </c>
      <c r="AR738" s="14">
        <f>IF(AD738&lt;&gt;"",AD738,"")</f>
        <v/>
      </c>
      <c r="AS738">
        <f>IF(AS737+1=13,1,AS737+1)</f>
        <v/>
      </c>
      <c r="AT738">
        <f>IFERROR(IF(SLOPE($AQ$722:$AQ$733,$AS$722:$AS$733)&gt;0,MIN(3,ABS(SLOPE($AQ$722:$AQ$733,$AS$722:$AS$733))),IF(SLOPE($AQ$722:$AQ$733,$AS$722:$AS$733)&lt;-0.5,-0.5,0)),0)</f>
        <v/>
      </c>
      <c r="AU738">
        <f>IFERROR(IF(SLOPE($AR$722:$AR$733,$AS$722:$AS$733)&lt;0,MAX(-3,-ABS(SLOPE($AR$722:$AR$733,$AS$722:$AS$733))),IF(SLOPE($AR$722:$AR$733,$AS$722:$AS$733)&gt;0.5,0.5,0)),0)</f>
        <v/>
      </c>
      <c r="AV738">
        <f>($AQ$734+(AT738*(AS738-1)))</f>
        <v/>
      </c>
      <c r="AW738">
        <f>($AR$734+(AU738*(AS738-1)))</f>
        <v/>
      </c>
      <c r="AX738">
        <f>IF(AT738&gt;0,AV738+AT738,AV738)</f>
        <v/>
      </c>
      <c r="AY738">
        <f>IF(AU738&lt;0,AW738+AU738,AW738)</f>
        <v/>
      </c>
      <c r="BA738" s="14">
        <f>IFERROR(AX738-AQ738,"")</f>
        <v/>
      </c>
      <c r="BB738" s="14">
        <f>IFERROR(AY738-AR738,"")</f>
        <v/>
      </c>
      <c r="BD738">
        <f>AH738</f>
        <v/>
      </c>
      <c r="BE738">
        <f>AI738</f>
        <v/>
      </c>
      <c r="BF738">
        <f>AJ738</f>
        <v/>
      </c>
      <c r="BG738" s="14">
        <f>L738</f>
        <v/>
      </c>
      <c r="BH738" s="14">
        <f>IF(X738="","",X738)</f>
        <v/>
      </c>
      <c r="BI738" s="14">
        <f>IF(Y738="","",Y738)</f>
        <v/>
      </c>
      <c r="BJ738">
        <f>Z738</f>
        <v/>
      </c>
      <c r="BK738">
        <f>AA738</f>
        <v/>
      </c>
      <c r="BL738">
        <f>IFERROR(AX738,"")</f>
        <v/>
      </c>
      <c r="BM738">
        <f>IFERROR(AY738,"")</f>
        <v/>
      </c>
    </row>
    <row r="739" ht="14.25" customHeight="1">
      <c r="A739">
        <f>ALGLIB_SSA_XAUUSD!AA739</f>
        <v/>
      </c>
      <c r="B739">
        <f>IF($A739="","",INDEX(ALGLIB_SSA_XAUUSD!$B$2:$B$2401,MATCH($A739,ALGLIB_SSA_XAUUSD!$A$2:$A$2401,1)))</f>
        <v/>
      </c>
      <c r="C739">
        <f>IF($A739="","",INDEX(ALGLIB_SSA_XAUUSD!$C$2:$C$2401,MATCH($A739,ALGLIB_SSA_XAUUSD!$A$2:$A$2401,1)))</f>
        <v/>
      </c>
      <c r="D739" s="14">
        <f>IF($A739="","",INT((ROW()-2)/12)+1)</f>
        <v/>
      </c>
      <c r="E739" s="14">
        <f>IF(AND(E746&lt;&gt;"",D746=D734+1),E734+(E746-E734)*5/12,"")</f>
        <v/>
      </c>
      <c r="F739" s="14">
        <f>IF(AND(F746&lt;&gt;"",D746=D734+1),F734+(F746-F734)*5/12,"")</f>
        <v/>
      </c>
      <c r="G739" s="14">
        <f>IF(AND(G746&lt;&gt;"",D746=D734+1),G734+(G746-G734)*5/12,"")</f>
        <v/>
      </c>
      <c r="H739" s="14">
        <f>IF(AND(H746&lt;&gt;"",D746=D734+1),H734+(H746-H734)*5/12,"")</f>
        <v/>
      </c>
      <c r="I739" s="14">
        <f>IF(AND(L746&lt;&gt;"",D746=D734+1),I734+(I746-I734)*5/12,"")</f>
        <v/>
      </c>
      <c r="J739">
        <f>_xlfn.XLOOKUP($A739,ALGLIB_SSA_XAUUSD!$AA$2:$AA$2401,ALGLIB_SSA_XAUUSD!$P$2:$P$2401,"",0)</f>
        <v/>
      </c>
      <c r="K739">
        <f>_xlfn.XLOOKUP($A739,ALGLIB_SSA_XAUUSD!$AA$2:$AA$2401,ALGLIB_SSA_XAUUSD!$Q$2:$Q$2401,"",0)</f>
        <v/>
      </c>
      <c r="L739">
        <f>_xlfn.XLOOKUP($A739,ALGLIB_SSA_XAUUSD!$AA$2:$AA$2401,ALGLIB_SSA_XAUUSD!$R$2:$R$2401,"",0)</f>
        <v/>
      </c>
      <c r="M739">
        <f>_xlfn.XLOOKUP($A739,ALGLIB_SSA_XAUUSD!$AA$2:$AA$2401,ALGLIB_SSA_XAUUSD!$S$2:$S$2401,"",0)</f>
        <v/>
      </c>
      <c r="N739">
        <f>_xlfn.XLOOKUP($A739,ALGLIB_SSA_XAUUSD!$AA$2:$AA$2401,ALGLIB_SSA_XAUUSD!$T$2:$T$2401,"",0)</f>
        <v/>
      </c>
      <c r="O739">
        <f>_xlfn.XLOOKUP($A739,ALGLIB_SSA_XAUUSD!$AA$2:$AA$2401,ALGLIB_SSA_XAUUSD!$U$2:$U$2401,"",0)</f>
        <v/>
      </c>
      <c r="P739">
        <f>_xlfn.XLOOKUP($A739,ALGLIB_SSA_XAUUSD!$AA$2:$AA$2401,ALGLIB_SSA_XAUUSD!$V$2:$V$2401,"",0)</f>
        <v/>
      </c>
      <c r="S739">
        <f>A739</f>
        <v/>
      </c>
      <c r="T739">
        <f>J739</f>
        <v/>
      </c>
      <c r="U739">
        <f>K739</f>
        <v/>
      </c>
      <c r="V739" s="14">
        <f>IF($A739="","",MOD(ROW()-2,12)+1)</f>
        <v/>
      </c>
      <c r="W739">
        <f>L739</f>
        <v/>
      </c>
      <c r="X739" s="14">
        <f>IF(F739="","",F739)</f>
        <v/>
      </c>
      <c r="Y739" s="14">
        <f>IF(G739="","",G739)</f>
        <v/>
      </c>
      <c r="Z739">
        <f>M739</f>
        <v/>
      </c>
      <c r="AA739">
        <f>N739</f>
        <v/>
      </c>
      <c r="AB739" s="14">
        <f>IF(H739="","",H739)</f>
        <v/>
      </c>
      <c r="AC739">
        <f>O739</f>
        <v/>
      </c>
      <c r="AD739" s="14">
        <f>IF(I739="","",I739)</f>
        <v/>
      </c>
      <c r="AE739">
        <f>P739</f>
        <v/>
      </c>
      <c r="AH739">
        <f>IF(S739&lt;&gt;"",S739,AH738+900)</f>
        <v/>
      </c>
      <c r="AI739">
        <f>IF(T739&lt;&gt;"",T739,AI738)</f>
        <v/>
      </c>
      <c r="AJ739">
        <f>IF(U739&lt;&gt;"",U739,AJ738)</f>
        <v/>
      </c>
      <c r="AK739">
        <f>IF(W739&lt;&gt;"",W739,"")</f>
        <v/>
      </c>
      <c r="AL739" s="14">
        <f>IF(X739&lt;&gt;"",X739,"")</f>
        <v/>
      </c>
      <c r="AM739" s="14">
        <f>IF(Y739&lt;&gt;"",Y739,"")</f>
        <v/>
      </c>
      <c r="AN739" s="14">
        <f>IF(OR(AL739="",AM739=""),"",AL739-AM739)</f>
        <v/>
      </c>
      <c r="AO739">
        <f>IF(AN739="","",IF(AN739&gt;0,"Bullish","Bearish"))</f>
        <v/>
      </c>
      <c r="AP739">
        <f>IF(AO739="",AP738,AO739)</f>
        <v/>
      </c>
      <c r="AQ739" s="14">
        <f>IF(AB739&lt;&gt;"",AB739,"")</f>
        <v/>
      </c>
      <c r="AR739" s="14">
        <f>IF(AD739&lt;&gt;"",AD739,"")</f>
        <v/>
      </c>
      <c r="AS739">
        <f>IF(AS738+1=13,1,AS738+1)</f>
        <v/>
      </c>
      <c r="AT739">
        <f>IFERROR(IF(SLOPE($AQ$722:$AQ$733,$AS$722:$AS$733)&gt;0,MIN(3,ABS(SLOPE($AQ$722:$AQ$733,$AS$722:$AS$733))),IF(SLOPE($AQ$722:$AQ$733,$AS$722:$AS$733)&lt;-0.5,-0.5,0)),0)</f>
        <v/>
      </c>
      <c r="AU739">
        <f>IFERROR(IF(SLOPE($AR$722:$AR$733,$AS$722:$AS$733)&lt;0,MAX(-3,-ABS(SLOPE($AR$722:$AR$733,$AS$722:$AS$733))),IF(SLOPE($AR$722:$AR$733,$AS$722:$AS$733)&gt;0.5,0.5,0)),0)</f>
        <v/>
      </c>
      <c r="AV739">
        <f>($AQ$734+(AT739*(AS739-1)))</f>
        <v/>
      </c>
      <c r="AW739">
        <f>($AR$734+(AU739*(AS739-1)))</f>
        <v/>
      </c>
      <c r="AX739">
        <f>IF(AT739&gt;0,AV739+AT739,AV739)</f>
        <v/>
      </c>
      <c r="AY739">
        <f>IF(AU739&lt;0,AW739+AU739,AW739)</f>
        <v/>
      </c>
      <c r="BA739" s="14">
        <f>IFERROR(AX739-AQ739,"")</f>
        <v/>
      </c>
      <c r="BB739" s="14">
        <f>IFERROR(AY739-AR739,"")</f>
        <v/>
      </c>
      <c r="BD739">
        <f>AH739</f>
        <v/>
      </c>
      <c r="BE739">
        <f>AI739</f>
        <v/>
      </c>
      <c r="BF739">
        <f>AJ739</f>
        <v/>
      </c>
      <c r="BG739" s="14">
        <f>L739</f>
        <v/>
      </c>
      <c r="BH739" s="14">
        <f>IF(X739="","",X739)</f>
        <v/>
      </c>
      <c r="BI739" s="14">
        <f>IF(Y739="","",Y739)</f>
        <v/>
      </c>
      <c r="BJ739">
        <f>Z739</f>
        <v/>
      </c>
      <c r="BK739">
        <f>AA739</f>
        <v/>
      </c>
      <c r="BL739">
        <f>IFERROR(AX739,"")</f>
        <v/>
      </c>
      <c r="BM739">
        <f>IFERROR(AY739,"")</f>
        <v/>
      </c>
    </row>
    <row r="740" ht="14.25" customHeight="1">
      <c r="A740">
        <f>ALGLIB_SSA_XAUUSD!AA740</f>
        <v/>
      </c>
      <c r="B740">
        <f>IF($A740="","",INDEX(ALGLIB_SSA_XAUUSD!$B$2:$B$2401,MATCH($A740,ALGLIB_SSA_XAUUSD!$A$2:$A$2401,1)))</f>
        <v/>
      </c>
      <c r="C740">
        <f>IF($A740="","",INDEX(ALGLIB_SSA_XAUUSD!$C$2:$C$2401,MATCH($A740,ALGLIB_SSA_XAUUSD!$A$2:$A$2401,1)))</f>
        <v/>
      </c>
      <c r="D740" s="14">
        <f>IF($A740="","",INT((ROW()-2)/12)+1)</f>
        <v/>
      </c>
      <c r="E740" s="14">
        <f>IF(AND(E746&lt;&gt;"",D746=D734+1),E734+(E746-E734)*6/12,"")</f>
        <v/>
      </c>
      <c r="F740" s="14">
        <f>IF(AND(F746&lt;&gt;"",D746=D734+1),F734+(F746-F734)*6/12,"")</f>
        <v/>
      </c>
      <c r="G740" s="14">
        <f>IF(AND(G746&lt;&gt;"",D746=D734+1),G734+(G746-G734)*6/12,"")</f>
        <v/>
      </c>
      <c r="H740" s="14">
        <f>IF(AND(H746&lt;&gt;"",D746=D734+1),H734+(H746-H734)*6/12,"")</f>
        <v/>
      </c>
      <c r="I740" s="14">
        <f>IF(AND(L746&lt;&gt;"",D746=D734+1),I734+(I746-I734)*6/12,"")</f>
        <v/>
      </c>
      <c r="J740">
        <f>_xlfn.XLOOKUP($A740,ALGLIB_SSA_XAUUSD!$AA$2:$AA$2401,ALGLIB_SSA_XAUUSD!$P$2:$P$2401,"",0)</f>
        <v/>
      </c>
      <c r="K740">
        <f>_xlfn.XLOOKUP($A740,ALGLIB_SSA_XAUUSD!$AA$2:$AA$2401,ALGLIB_SSA_XAUUSD!$Q$2:$Q$2401,"",0)</f>
        <v/>
      </c>
      <c r="L740">
        <f>_xlfn.XLOOKUP($A740,ALGLIB_SSA_XAUUSD!$AA$2:$AA$2401,ALGLIB_SSA_XAUUSD!$R$2:$R$2401,"",0)</f>
        <v/>
      </c>
      <c r="M740">
        <f>_xlfn.XLOOKUP($A740,ALGLIB_SSA_XAUUSD!$AA$2:$AA$2401,ALGLIB_SSA_XAUUSD!$S$2:$S$2401,"",0)</f>
        <v/>
      </c>
      <c r="N740">
        <f>_xlfn.XLOOKUP($A740,ALGLIB_SSA_XAUUSD!$AA$2:$AA$2401,ALGLIB_SSA_XAUUSD!$T$2:$T$2401,"",0)</f>
        <v/>
      </c>
      <c r="O740">
        <f>_xlfn.XLOOKUP($A740,ALGLIB_SSA_XAUUSD!$AA$2:$AA$2401,ALGLIB_SSA_XAUUSD!$U$2:$U$2401,"",0)</f>
        <v/>
      </c>
      <c r="P740">
        <f>_xlfn.XLOOKUP($A740,ALGLIB_SSA_XAUUSD!$AA$2:$AA$2401,ALGLIB_SSA_XAUUSD!$V$2:$V$2401,"",0)</f>
        <v/>
      </c>
      <c r="S740">
        <f>A740</f>
        <v/>
      </c>
      <c r="T740">
        <f>J740</f>
        <v/>
      </c>
      <c r="U740">
        <f>K740</f>
        <v/>
      </c>
      <c r="V740" s="14">
        <f>IF($A740="","",MOD(ROW()-2,12)+1)</f>
        <v/>
      </c>
      <c r="W740">
        <f>L740</f>
        <v/>
      </c>
      <c r="X740" s="14">
        <f>IF(F740="","",F740)</f>
        <v/>
      </c>
      <c r="Y740" s="14">
        <f>IF(G740="","",G740)</f>
        <v/>
      </c>
      <c r="Z740">
        <f>M740</f>
        <v/>
      </c>
      <c r="AA740">
        <f>N740</f>
        <v/>
      </c>
      <c r="AB740" s="14">
        <f>IF(H740="","",H740)</f>
        <v/>
      </c>
      <c r="AC740">
        <f>O740</f>
        <v/>
      </c>
      <c r="AD740" s="14">
        <f>IF(I740="","",I740)</f>
        <v/>
      </c>
      <c r="AE740">
        <f>P740</f>
        <v/>
      </c>
      <c r="AH740">
        <f>IF(S740&lt;&gt;"",S740,AH739+900)</f>
        <v/>
      </c>
      <c r="AI740">
        <f>IF(T740&lt;&gt;"",T740,AI739)</f>
        <v/>
      </c>
      <c r="AJ740">
        <f>IF(U740&lt;&gt;"",U740,AJ739)</f>
        <v/>
      </c>
      <c r="AK740">
        <f>IF(W740&lt;&gt;"",W740,"")</f>
        <v/>
      </c>
      <c r="AL740" s="14">
        <f>IF(X740&lt;&gt;"",X740,"")</f>
        <v/>
      </c>
      <c r="AM740" s="14">
        <f>IF(Y740&lt;&gt;"",Y740,"")</f>
        <v/>
      </c>
      <c r="AN740" s="14">
        <f>IF(OR(AL740="",AM740=""),"",AL740-AM740)</f>
        <v/>
      </c>
      <c r="AO740">
        <f>IF(AN740="","",IF(AN740&gt;0,"Bullish","Bearish"))</f>
        <v/>
      </c>
      <c r="AP740">
        <f>IF(AO740="",AP739,AO740)</f>
        <v/>
      </c>
      <c r="AQ740" s="14">
        <f>IF(AB740&lt;&gt;"",AB740,"")</f>
        <v/>
      </c>
      <c r="AR740" s="14">
        <f>IF(AD740&lt;&gt;"",AD740,"")</f>
        <v/>
      </c>
      <c r="AS740">
        <f>IF(AS739+1=13,1,AS739+1)</f>
        <v/>
      </c>
      <c r="AT740">
        <f>IFERROR(IF(SLOPE($AQ$722:$AQ$733,$AS$722:$AS$733)&gt;0,MIN(3,ABS(SLOPE($AQ$722:$AQ$733,$AS$722:$AS$733))),IF(SLOPE($AQ$722:$AQ$733,$AS$722:$AS$733)&lt;-0.5,-0.5,0)),0)</f>
        <v/>
      </c>
      <c r="AU740">
        <f>IFERROR(IF(SLOPE($AR$722:$AR$733,$AS$722:$AS$733)&lt;0,MAX(-3,-ABS(SLOPE($AR$722:$AR$733,$AS$722:$AS$733))),IF(SLOPE($AR$722:$AR$733,$AS$722:$AS$733)&gt;0.5,0.5,0)),0)</f>
        <v/>
      </c>
      <c r="AV740">
        <f>($AQ$734+(AT740*(AS740-1)))</f>
        <v/>
      </c>
      <c r="AW740">
        <f>($AR$734+(AU740*(AS740-1)))</f>
        <v/>
      </c>
      <c r="AX740">
        <f>IF(AT740&gt;0,AV740+AT740,AV740)</f>
        <v/>
      </c>
      <c r="AY740">
        <f>IF(AU740&lt;0,AW740+AU740,AW740)</f>
        <v/>
      </c>
      <c r="BA740" s="14">
        <f>IFERROR(AX740-AQ740,"")</f>
        <v/>
      </c>
      <c r="BB740" s="14">
        <f>IFERROR(AY740-AR740,"")</f>
        <v/>
      </c>
      <c r="BD740">
        <f>AH740</f>
        <v/>
      </c>
      <c r="BE740">
        <f>AI740</f>
        <v/>
      </c>
      <c r="BF740">
        <f>AJ740</f>
        <v/>
      </c>
      <c r="BG740" s="14">
        <f>L740</f>
        <v/>
      </c>
      <c r="BH740" s="14">
        <f>IF(X740="","",X740)</f>
        <v/>
      </c>
      <c r="BI740" s="14">
        <f>IF(Y740="","",Y740)</f>
        <v/>
      </c>
      <c r="BJ740">
        <f>Z740</f>
        <v/>
      </c>
      <c r="BK740">
        <f>AA740</f>
        <v/>
      </c>
      <c r="BL740">
        <f>IFERROR(AX740,"")</f>
        <v/>
      </c>
      <c r="BM740">
        <f>IFERROR(AY740,"")</f>
        <v/>
      </c>
    </row>
    <row r="741" ht="14.25" customHeight="1">
      <c r="A741">
        <f>ALGLIB_SSA_XAUUSD!AA741</f>
        <v/>
      </c>
      <c r="B741">
        <f>IF($A741="","",INDEX(ALGLIB_SSA_XAUUSD!$B$2:$B$2401,MATCH($A741,ALGLIB_SSA_XAUUSD!$A$2:$A$2401,1)))</f>
        <v/>
      </c>
      <c r="C741">
        <f>IF($A741="","",INDEX(ALGLIB_SSA_XAUUSD!$C$2:$C$2401,MATCH($A741,ALGLIB_SSA_XAUUSD!$A$2:$A$2401,1)))</f>
        <v/>
      </c>
      <c r="D741" s="14">
        <f>IF($A741="","",INT((ROW()-2)/12)+1)</f>
        <v/>
      </c>
      <c r="E741" s="14">
        <f>IF(AND(E746&lt;&gt;"",D746=D734+1),E734+(E746-E734)*7/12,"")</f>
        <v/>
      </c>
      <c r="F741" s="14">
        <f>IF(AND(F746&lt;&gt;"",D746=D734+1),F734+(F746-F734)*7/12,"")</f>
        <v/>
      </c>
      <c r="G741" s="14">
        <f>IF(AND(G746&lt;&gt;"",D746=D734+1),G734+(G746-G734)*7/12,"")</f>
        <v/>
      </c>
      <c r="H741" s="14">
        <f>IF(AND(H746&lt;&gt;"",D746=D734+1),H734+(H746-H734)*7/12,"")</f>
        <v/>
      </c>
      <c r="I741" s="14">
        <f>IF(AND(L746&lt;&gt;"",D746=D734+1),I734+(I746-I734)*7/12,"")</f>
        <v/>
      </c>
      <c r="J741">
        <f>_xlfn.XLOOKUP($A741,ALGLIB_SSA_XAUUSD!$AA$2:$AA$2401,ALGLIB_SSA_XAUUSD!$P$2:$P$2401,"",0)</f>
        <v/>
      </c>
      <c r="K741">
        <f>_xlfn.XLOOKUP($A741,ALGLIB_SSA_XAUUSD!$AA$2:$AA$2401,ALGLIB_SSA_XAUUSD!$Q$2:$Q$2401,"",0)</f>
        <v/>
      </c>
      <c r="L741">
        <f>_xlfn.XLOOKUP($A741,ALGLIB_SSA_XAUUSD!$AA$2:$AA$2401,ALGLIB_SSA_XAUUSD!$R$2:$R$2401,"",0)</f>
        <v/>
      </c>
      <c r="M741">
        <f>_xlfn.XLOOKUP($A741,ALGLIB_SSA_XAUUSD!$AA$2:$AA$2401,ALGLIB_SSA_XAUUSD!$S$2:$S$2401,"",0)</f>
        <v/>
      </c>
      <c r="N741">
        <f>_xlfn.XLOOKUP($A741,ALGLIB_SSA_XAUUSD!$AA$2:$AA$2401,ALGLIB_SSA_XAUUSD!$T$2:$T$2401,"",0)</f>
        <v/>
      </c>
      <c r="O741">
        <f>_xlfn.XLOOKUP($A741,ALGLIB_SSA_XAUUSD!$AA$2:$AA$2401,ALGLIB_SSA_XAUUSD!$U$2:$U$2401,"",0)</f>
        <v/>
      </c>
      <c r="P741">
        <f>_xlfn.XLOOKUP($A741,ALGLIB_SSA_XAUUSD!$AA$2:$AA$2401,ALGLIB_SSA_XAUUSD!$V$2:$V$2401,"",0)</f>
        <v/>
      </c>
      <c r="S741">
        <f>A741</f>
        <v/>
      </c>
      <c r="T741">
        <f>J741</f>
        <v/>
      </c>
      <c r="U741">
        <f>K741</f>
        <v/>
      </c>
      <c r="V741" s="14">
        <f>IF($A741="","",MOD(ROW()-2,12)+1)</f>
        <v/>
      </c>
      <c r="W741">
        <f>L741</f>
        <v/>
      </c>
      <c r="X741" s="14">
        <f>IF(F741="","",F741)</f>
        <v/>
      </c>
      <c r="Y741" s="14">
        <f>IF(G741="","",G741)</f>
        <v/>
      </c>
      <c r="Z741">
        <f>M741</f>
        <v/>
      </c>
      <c r="AA741">
        <f>N741</f>
        <v/>
      </c>
      <c r="AB741" s="14">
        <f>IF(H741="","",H741)</f>
        <v/>
      </c>
      <c r="AC741">
        <f>O741</f>
        <v/>
      </c>
      <c r="AD741" s="14">
        <f>IF(I741="","",I741)</f>
        <v/>
      </c>
      <c r="AE741">
        <f>P741</f>
        <v/>
      </c>
      <c r="AH741">
        <f>IF(S741&lt;&gt;"",S741,AH740+900)</f>
        <v/>
      </c>
      <c r="AI741">
        <f>IF(T741&lt;&gt;"",T741,AI740)</f>
        <v/>
      </c>
      <c r="AJ741">
        <f>IF(U741&lt;&gt;"",U741,AJ740)</f>
        <v/>
      </c>
      <c r="AK741">
        <f>IF(W741&lt;&gt;"",W741,"")</f>
        <v/>
      </c>
      <c r="AL741" s="14">
        <f>IF(X741&lt;&gt;"",X741,"")</f>
        <v/>
      </c>
      <c r="AM741" s="14">
        <f>IF(Y741&lt;&gt;"",Y741,"")</f>
        <v/>
      </c>
      <c r="AN741" s="14">
        <f>IF(OR(AL741="",AM741=""),"",AL741-AM741)</f>
        <v/>
      </c>
      <c r="AO741">
        <f>IF(AN741="","",IF(AN741&gt;0,"Bullish","Bearish"))</f>
        <v/>
      </c>
      <c r="AP741">
        <f>IF(AO741="",AP740,AO741)</f>
        <v/>
      </c>
      <c r="AQ741" s="14">
        <f>IF(AB741&lt;&gt;"",AB741,"")</f>
        <v/>
      </c>
      <c r="AR741" s="14">
        <f>IF(AD741&lt;&gt;"",AD741,"")</f>
        <v/>
      </c>
      <c r="AS741">
        <f>IF(AS740+1=13,1,AS740+1)</f>
        <v/>
      </c>
      <c r="AT741">
        <f>IFERROR(IF(SLOPE($AQ$722:$AQ$733,$AS$722:$AS$733)&gt;0,MIN(3,ABS(SLOPE($AQ$722:$AQ$733,$AS$722:$AS$733))),IF(SLOPE($AQ$722:$AQ$733,$AS$722:$AS$733)&lt;-0.5,-0.5,0)),0)</f>
        <v/>
      </c>
      <c r="AU741">
        <f>IFERROR(IF(SLOPE($AR$722:$AR$733,$AS$722:$AS$733)&lt;0,MAX(-3,-ABS(SLOPE($AR$722:$AR$733,$AS$722:$AS$733))),IF(SLOPE($AR$722:$AR$733,$AS$722:$AS$733)&gt;0.5,0.5,0)),0)</f>
        <v/>
      </c>
      <c r="AV741">
        <f>($AQ$734+(AT741*(AS741-1)))</f>
        <v/>
      </c>
      <c r="AW741">
        <f>($AR$734+(AU741*(AS741-1)))</f>
        <v/>
      </c>
      <c r="AX741">
        <f>IF(AT741&gt;0,AV741+AT741,AV741)</f>
        <v/>
      </c>
      <c r="AY741">
        <f>IF(AU741&lt;0,AW741+AU741,AW741)</f>
        <v/>
      </c>
      <c r="BA741" s="14">
        <f>IFERROR(AX741-AQ741,"")</f>
        <v/>
      </c>
      <c r="BB741" s="14">
        <f>IFERROR(AY741-AR741,"")</f>
        <v/>
      </c>
      <c r="BD741">
        <f>AH741</f>
        <v/>
      </c>
      <c r="BE741">
        <f>AI741</f>
        <v/>
      </c>
      <c r="BF741">
        <f>AJ741</f>
        <v/>
      </c>
      <c r="BG741" s="14">
        <f>L741</f>
        <v/>
      </c>
      <c r="BH741" s="14">
        <f>IF(X741="","",X741)</f>
        <v/>
      </c>
      <c r="BI741" s="14">
        <f>IF(Y741="","",Y741)</f>
        <v/>
      </c>
      <c r="BJ741">
        <f>Z741</f>
        <v/>
      </c>
      <c r="BK741">
        <f>AA741</f>
        <v/>
      </c>
      <c r="BL741">
        <f>IFERROR(AX741,"")</f>
        <v/>
      </c>
      <c r="BM741">
        <f>IFERROR(AY741,"")</f>
        <v/>
      </c>
    </row>
    <row r="742" ht="14.25" customHeight="1">
      <c r="A742">
        <f>ALGLIB_SSA_XAUUSD!AA742</f>
        <v/>
      </c>
      <c r="B742">
        <f>IF($A742="","",INDEX(ALGLIB_SSA_XAUUSD!$B$2:$B$2401,MATCH($A742,ALGLIB_SSA_XAUUSD!$A$2:$A$2401,1)))</f>
        <v/>
      </c>
      <c r="C742">
        <f>IF($A742="","",INDEX(ALGLIB_SSA_XAUUSD!$C$2:$C$2401,MATCH($A742,ALGLIB_SSA_XAUUSD!$A$2:$A$2401,1)))</f>
        <v/>
      </c>
      <c r="D742" s="14">
        <f>IF($A742="","",INT((ROW()-2)/12)+1)</f>
        <v/>
      </c>
      <c r="E742" s="14">
        <f>IF(AND(E746&lt;&gt;"",D746=D734+1),E734+(E746-E734)*8/12,"")</f>
        <v/>
      </c>
      <c r="F742" s="14">
        <f>IF(AND(F746&lt;&gt;"",D746=D734+1),F734+(F746-F734)*8/12,"")</f>
        <v/>
      </c>
      <c r="G742" s="14">
        <f>IF(AND(G746&lt;&gt;"",D746=D734+1),G734+(G746-G734)*8/12,"")</f>
        <v/>
      </c>
      <c r="H742" s="14">
        <f>IF(AND(H746&lt;&gt;"",D746=D734+1),H734+(H746-H734)*8/12,"")</f>
        <v/>
      </c>
      <c r="I742" s="14">
        <f>IF(AND(L746&lt;&gt;"",D746=D734+1),I734+(I746-I734)*8/12,"")</f>
        <v/>
      </c>
      <c r="J742">
        <f>_xlfn.XLOOKUP($A742,ALGLIB_SSA_XAUUSD!$AA$2:$AA$2401,ALGLIB_SSA_XAUUSD!$P$2:$P$2401,"",0)</f>
        <v/>
      </c>
      <c r="K742">
        <f>_xlfn.XLOOKUP($A742,ALGLIB_SSA_XAUUSD!$AA$2:$AA$2401,ALGLIB_SSA_XAUUSD!$Q$2:$Q$2401,"",0)</f>
        <v/>
      </c>
      <c r="L742">
        <f>_xlfn.XLOOKUP($A742,ALGLIB_SSA_XAUUSD!$AA$2:$AA$2401,ALGLIB_SSA_XAUUSD!$R$2:$R$2401,"",0)</f>
        <v/>
      </c>
      <c r="M742">
        <f>_xlfn.XLOOKUP($A742,ALGLIB_SSA_XAUUSD!$AA$2:$AA$2401,ALGLIB_SSA_XAUUSD!$S$2:$S$2401,"",0)</f>
        <v/>
      </c>
      <c r="N742">
        <f>_xlfn.XLOOKUP($A742,ALGLIB_SSA_XAUUSD!$AA$2:$AA$2401,ALGLIB_SSA_XAUUSD!$T$2:$T$2401,"",0)</f>
        <v/>
      </c>
      <c r="O742">
        <f>_xlfn.XLOOKUP($A742,ALGLIB_SSA_XAUUSD!$AA$2:$AA$2401,ALGLIB_SSA_XAUUSD!$U$2:$U$2401,"",0)</f>
        <v/>
      </c>
      <c r="P742">
        <f>_xlfn.XLOOKUP($A742,ALGLIB_SSA_XAUUSD!$AA$2:$AA$2401,ALGLIB_SSA_XAUUSD!$V$2:$V$2401,"",0)</f>
        <v/>
      </c>
      <c r="S742">
        <f>A742</f>
        <v/>
      </c>
      <c r="T742">
        <f>J742</f>
        <v/>
      </c>
      <c r="U742">
        <f>K742</f>
        <v/>
      </c>
      <c r="V742" s="14">
        <f>IF($A742="","",MOD(ROW()-2,12)+1)</f>
        <v/>
      </c>
      <c r="W742">
        <f>L742</f>
        <v/>
      </c>
      <c r="X742" s="14">
        <f>IF(F742="","",F742)</f>
        <v/>
      </c>
      <c r="Y742" s="14">
        <f>IF(G742="","",G742)</f>
        <v/>
      </c>
      <c r="Z742">
        <f>M742</f>
        <v/>
      </c>
      <c r="AA742">
        <f>N742</f>
        <v/>
      </c>
      <c r="AB742" s="14">
        <f>IF(H742="","",H742)</f>
        <v/>
      </c>
      <c r="AC742">
        <f>O742</f>
        <v/>
      </c>
      <c r="AD742" s="14">
        <f>IF(I742="","",I742)</f>
        <v/>
      </c>
      <c r="AE742">
        <f>P742</f>
        <v/>
      </c>
      <c r="AH742">
        <f>IF(S742&lt;&gt;"",S742,AH741+900)</f>
        <v/>
      </c>
      <c r="AI742">
        <f>IF(T742&lt;&gt;"",T742,AI741)</f>
        <v/>
      </c>
      <c r="AJ742">
        <f>IF(U742&lt;&gt;"",U742,AJ741)</f>
        <v/>
      </c>
      <c r="AK742">
        <f>IF(W742&lt;&gt;"",W742,"")</f>
        <v/>
      </c>
      <c r="AL742" s="14">
        <f>IF(X742&lt;&gt;"",X742,"")</f>
        <v/>
      </c>
      <c r="AM742" s="14">
        <f>IF(Y742&lt;&gt;"",Y742,"")</f>
        <v/>
      </c>
      <c r="AN742" s="14">
        <f>IF(OR(AL742="",AM742=""),"",AL742-AM742)</f>
        <v/>
      </c>
      <c r="AO742">
        <f>IF(AN742="","",IF(AN742&gt;0,"Bullish","Bearish"))</f>
        <v/>
      </c>
      <c r="AP742">
        <f>IF(AO742="",AP741,AO742)</f>
        <v/>
      </c>
      <c r="AQ742" s="14">
        <f>IF(AB742&lt;&gt;"",AB742,"")</f>
        <v/>
      </c>
      <c r="AR742" s="14">
        <f>IF(AD742&lt;&gt;"",AD742,"")</f>
        <v/>
      </c>
      <c r="AS742">
        <f>IF(AS741+1=13,1,AS741+1)</f>
        <v/>
      </c>
      <c r="AT742">
        <f>IFERROR(IF(SLOPE($AQ$722:$AQ$733,$AS$722:$AS$733)&gt;0,MIN(3,ABS(SLOPE($AQ$722:$AQ$733,$AS$722:$AS$733))),IF(SLOPE($AQ$722:$AQ$733,$AS$722:$AS$733)&lt;-0.5,-0.5,0)),0)</f>
        <v/>
      </c>
      <c r="AU742">
        <f>IFERROR(IF(SLOPE($AR$722:$AR$733,$AS$722:$AS$733)&lt;0,MAX(-3,-ABS(SLOPE($AR$722:$AR$733,$AS$722:$AS$733))),IF(SLOPE($AR$722:$AR$733,$AS$722:$AS$733)&gt;0.5,0.5,0)),0)</f>
        <v/>
      </c>
      <c r="AV742">
        <f>($AQ$734+(AT742*(AS742-1)))</f>
        <v/>
      </c>
      <c r="AW742">
        <f>($AR$734+(AU742*(AS742-1)))</f>
        <v/>
      </c>
      <c r="AX742">
        <f>IF(AT742&gt;0,AV742+AT742,AV742)</f>
        <v/>
      </c>
      <c r="AY742">
        <f>IF(AU742&lt;0,AW742+AU742,AW742)</f>
        <v/>
      </c>
      <c r="BA742" s="14">
        <f>IFERROR(AX742-AQ742,"")</f>
        <v/>
      </c>
      <c r="BB742" s="14">
        <f>IFERROR(AY742-AR742,"")</f>
        <v/>
      </c>
      <c r="BD742">
        <f>AH742</f>
        <v/>
      </c>
      <c r="BE742">
        <f>AI742</f>
        <v/>
      </c>
      <c r="BF742">
        <f>AJ742</f>
        <v/>
      </c>
      <c r="BG742" s="14">
        <f>L742</f>
        <v/>
      </c>
      <c r="BH742" s="14">
        <f>IF(X742="","",X742)</f>
        <v/>
      </c>
      <c r="BI742" s="14">
        <f>IF(Y742="","",Y742)</f>
        <v/>
      </c>
      <c r="BJ742">
        <f>Z742</f>
        <v/>
      </c>
      <c r="BK742">
        <f>AA742</f>
        <v/>
      </c>
      <c r="BL742">
        <f>IFERROR(AX742,"")</f>
        <v/>
      </c>
      <c r="BM742">
        <f>IFERROR(AY742,"")</f>
        <v/>
      </c>
    </row>
    <row r="743" ht="14.25" customHeight="1">
      <c r="A743">
        <f>ALGLIB_SSA_XAUUSD!AA743</f>
        <v/>
      </c>
      <c r="B743">
        <f>IF($A743="","",INDEX(ALGLIB_SSA_XAUUSD!$B$2:$B$2401,MATCH($A743,ALGLIB_SSA_XAUUSD!$A$2:$A$2401,1)))</f>
        <v/>
      </c>
      <c r="C743">
        <f>IF($A743="","",INDEX(ALGLIB_SSA_XAUUSD!$C$2:$C$2401,MATCH($A743,ALGLIB_SSA_XAUUSD!$A$2:$A$2401,1)))</f>
        <v/>
      </c>
      <c r="D743" s="14">
        <f>IF($A743="","",INT((ROW()-2)/12)+1)</f>
        <v/>
      </c>
      <c r="E743" s="14">
        <f>IF(AND(E746&lt;&gt;"",D746=D734+1),E734+(E746-E734)*9/12,"")</f>
        <v/>
      </c>
      <c r="F743" s="14">
        <f>IF(AND(F746&lt;&gt;"",D746=D734+1),F734+(F746-F734)*9/12,"")</f>
        <v/>
      </c>
      <c r="G743" s="14">
        <f>IF(AND(G746&lt;&gt;"",D746=D734+1),G734+(G746-G734)*9/12,"")</f>
        <v/>
      </c>
      <c r="H743" s="14">
        <f>IF(AND(H746&lt;&gt;"",D746=D734+1),H734+(H746-H734)*9/12,"")</f>
        <v/>
      </c>
      <c r="I743" s="14">
        <f>IF(AND(L746&lt;&gt;"",D746=D734+1),I734+(I746-I734)*9/12,"")</f>
        <v/>
      </c>
      <c r="J743">
        <f>_xlfn.XLOOKUP($A743,ALGLIB_SSA_XAUUSD!$AA$2:$AA$2401,ALGLIB_SSA_XAUUSD!$P$2:$P$2401,"",0)</f>
        <v/>
      </c>
      <c r="K743">
        <f>_xlfn.XLOOKUP($A743,ALGLIB_SSA_XAUUSD!$AA$2:$AA$2401,ALGLIB_SSA_XAUUSD!$Q$2:$Q$2401,"",0)</f>
        <v/>
      </c>
      <c r="L743">
        <f>_xlfn.XLOOKUP($A743,ALGLIB_SSA_XAUUSD!$AA$2:$AA$2401,ALGLIB_SSA_XAUUSD!$R$2:$R$2401,"",0)</f>
        <v/>
      </c>
      <c r="M743">
        <f>_xlfn.XLOOKUP($A743,ALGLIB_SSA_XAUUSD!$AA$2:$AA$2401,ALGLIB_SSA_XAUUSD!$S$2:$S$2401,"",0)</f>
        <v/>
      </c>
      <c r="N743">
        <f>_xlfn.XLOOKUP($A743,ALGLIB_SSA_XAUUSD!$AA$2:$AA$2401,ALGLIB_SSA_XAUUSD!$T$2:$T$2401,"",0)</f>
        <v/>
      </c>
      <c r="O743">
        <f>_xlfn.XLOOKUP($A743,ALGLIB_SSA_XAUUSD!$AA$2:$AA$2401,ALGLIB_SSA_XAUUSD!$U$2:$U$2401,"",0)</f>
        <v/>
      </c>
      <c r="P743">
        <f>_xlfn.XLOOKUP($A743,ALGLIB_SSA_XAUUSD!$AA$2:$AA$2401,ALGLIB_SSA_XAUUSD!$V$2:$V$2401,"",0)</f>
        <v/>
      </c>
      <c r="S743">
        <f>A743</f>
        <v/>
      </c>
      <c r="T743">
        <f>J743</f>
        <v/>
      </c>
      <c r="U743">
        <f>K743</f>
        <v/>
      </c>
      <c r="V743" s="14">
        <f>IF($A743="","",MOD(ROW()-2,12)+1)</f>
        <v/>
      </c>
      <c r="W743">
        <f>L743</f>
        <v/>
      </c>
      <c r="X743" s="14">
        <f>IF(F743="","",F743)</f>
        <v/>
      </c>
      <c r="Y743" s="14">
        <f>IF(G743="","",G743)</f>
        <v/>
      </c>
      <c r="Z743">
        <f>M743</f>
        <v/>
      </c>
      <c r="AA743">
        <f>N743</f>
        <v/>
      </c>
      <c r="AB743" s="14">
        <f>IF(H743="","",H743)</f>
        <v/>
      </c>
      <c r="AC743">
        <f>O743</f>
        <v/>
      </c>
      <c r="AD743" s="14">
        <f>IF(I743="","",I743)</f>
        <v/>
      </c>
      <c r="AE743">
        <f>P743</f>
        <v/>
      </c>
      <c r="AH743">
        <f>IF(S743&lt;&gt;"",S743,AH742+900)</f>
        <v/>
      </c>
      <c r="AI743">
        <f>IF(T743&lt;&gt;"",T743,AI742)</f>
        <v/>
      </c>
      <c r="AJ743">
        <f>IF(U743&lt;&gt;"",U743,AJ742)</f>
        <v/>
      </c>
      <c r="AK743">
        <f>IF(W743&lt;&gt;"",W743,"")</f>
        <v/>
      </c>
      <c r="AL743" s="14">
        <f>IF(X743&lt;&gt;"",X743,"")</f>
        <v/>
      </c>
      <c r="AM743" s="14">
        <f>IF(Y743&lt;&gt;"",Y743,"")</f>
        <v/>
      </c>
      <c r="AN743" s="14">
        <f>IF(OR(AL743="",AM743=""),"",AL743-AM743)</f>
        <v/>
      </c>
      <c r="AO743">
        <f>IF(AN743="","",IF(AN743&gt;0,"Bullish","Bearish"))</f>
        <v/>
      </c>
      <c r="AP743">
        <f>IF(AO743="",AP742,AO743)</f>
        <v/>
      </c>
      <c r="AQ743" s="14">
        <f>IF(AB743&lt;&gt;"",AB743,"")</f>
        <v/>
      </c>
      <c r="AR743" s="14">
        <f>IF(AD743&lt;&gt;"",AD743,"")</f>
        <v/>
      </c>
      <c r="AS743">
        <f>IF(AS742+1=13,1,AS742+1)</f>
        <v/>
      </c>
      <c r="AT743">
        <f>IFERROR(IF(SLOPE($AQ$722:$AQ$733,$AS$722:$AS$733)&gt;0,MIN(3,ABS(SLOPE($AQ$722:$AQ$733,$AS$722:$AS$733))),IF(SLOPE($AQ$722:$AQ$733,$AS$722:$AS$733)&lt;-0.5,-0.5,0)),0)</f>
        <v/>
      </c>
      <c r="AU743">
        <f>IFERROR(IF(SLOPE($AR$722:$AR$733,$AS$722:$AS$733)&lt;0,MAX(-3,-ABS(SLOPE($AR$722:$AR$733,$AS$722:$AS$733))),IF(SLOPE($AR$722:$AR$733,$AS$722:$AS$733)&gt;0.5,0.5,0)),0)</f>
        <v/>
      </c>
      <c r="AV743">
        <f>($AQ$734+(AT743*(AS743-1)))</f>
        <v/>
      </c>
      <c r="AW743">
        <f>($AR$734+(AU743*(AS743-1)))</f>
        <v/>
      </c>
      <c r="AX743">
        <f>IF(AT743&gt;0,AV743+AT743,AV743)</f>
        <v/>
      </c>
      <c r="AY743">
        <f>IF(AU743&lt;0,AW743+AU743,AW743)</f>
        <v/>
      </c>
      <c r="BA743" s="14">
        <f>IFERROR(AX743-AQ743,"")</f>
        <v/>
      </c>
      <c r="BB743" s="14">
        <f>IFERROR(AY743-AR743,"")</f>
        <v/>
      </c>
      <c r="BD743">
        <f>AH743</f>
        <v/>
      </c>
      <c r="BE743">
        <f>AI743</f>
        <v/>
      </c>
      <c r="BF743">
        <f>AJ743</f>
        <v/>
      </c>
      <c r="BG743" s="14">
        <f>L743</f>
        <v/>
      </c>
      <c r="BH743" s="14">
        <f>IF(X743="","",X743)</f>
        <v/>
      </c>
      <c r="BI743" s="14">
        <f>IF(Y743="","",Y743)</f>
        <v/>
      </c>
      <c r="BJ743">
        <f>Z743</f>
        <v/>
      </c>
      <c r="BK743">
        <f>AA743</f>
        <v/>
      </c>
      <c r="BL743">
        <f>IFERROR(AX743,"")</f>
        <v/>
      </c>
      <c r="BM743">
        <f>IFERROR(AY743,"")</f>
        <v/>
      </c>
    </row>
    <row r="744" ht="14.25" customHeight="1">
      <c r="A744">
        <f>ALGLIB_SSA_XAUUSD!AA744</f>
        <v/>
      </c>
      <c r="B744">
        <f>IF($A744="","",INDEX(ALGLIB_SSA_XAUUSD!$B$2:$B$2401,MATCH($A744,ALGLIB_SSA_XAUUSD!$A$2:$A$2401,1)))</f>
        <v/>
      </c>
      <c r="C744">
        <f>IF($A744="","",INDEX(ALGLIB_SSA_XAUUSD!$C$2:$C$2401,MATCH($A744,ALGLIB_SSA_XAUUSD!$A$2:$A$2401,1)))</f>
        <v/>
      </c>
      <c r="D744" s="14">
        <f>IF($A744="","",INT((ROW()-2)/12)+1)</f>
        <v/>
      </c>
      <c r="E744" s="14">
        <f>IF(AND(E746&lt;&gt;"",D746=D734+1),E734+(E746-E734)*10/12,"")</f>
        <v/>
      </c>
      <c r="F744" s="14">
        <f>IF(AND(F746&lt;&gt;"",D746=D734+1),F734+(F746-F734)*10/12,"")</f>
        <v/>
      </c>
      <c r="G744" s="14">
        <f>IF(AND(G746&lt;&gt;"",D746=D734+1),G734+(G746-G734)*10/12,"")</f>
        <v/>
      </c>
      <c r="H744" s="14">
        <f>IF(AND(H746&lt;&gt;"",D746=D734+1),H734+(H746-H734)*10/12,"")</f>
        <v/>
      </c>
      <c r="I744" s="14">
        <f>IF(AND(L746&lt;&gt;"",D746=D734+1),I734+(I746-I734)*10/12,"")</f>
        <v/>
      </c>
      <c r="J744">
        <f>_xlfn.XLOOKUP($A744,ALGLIB_SSA_XAUUSD!$AA$2:$AA$2401,ALGLIB_SSA_XAUUSD!$P$2:$P$2401,"",0)</f>
        <v/>
      </c>
      <c r="K744">
        <f>_xlfn.XLOOKUP($A744,ALGLIB_SSA_XAUUSD!$AA$2:$AA$2401,ALGLIB_SSA_XAUUSD!$Q$2:$Q$2401,"",0)</f>
        <v/>
      </c>
      <c r="L744">
        <f>_xlfn.XLOOKUP($A744,ALGLIB_SSA_XAUUSD!$AA$2:$AA$2401,ALGLIB_SSA_XAUUSD!$R$2:$R$2401,"",0)</f>
        <v/>
      </c>
      <c r="M744">
        <f>_xlfn.XLOOKUP($A744,ALGLIB_SSA_XAUUSD!$AA$2:$AA$2401,ALGLIB_SSA_XAUUSD!$S$2:$S$2401,"",0)</f>
        <v/>
      </c>
      <c r="N744">
        <f>_xlfn.XLOOKUP($A744,ALGLIB_SSA_XAUUSD!$AA$2:$AA$2401,ALGLIB_SSA_XAUUSD!$T$2:$T$2401,"",0)</f>
        <v/>
      </c>
      <c r="O744">
        <f>_xlfn.XLOOKUP($A744,ALGLIB_SSA_XAUUSD!$AA$2:$AA$2401,ALGLIB_SSA_XAUUSD!$U$2:$U$2401,"",0)</f>
        <v/>
      </c>
      <c r="P744">
        <f>_xlfn.XLOOKUP($A744,ALGLIB_SSA_XAUUSD!$AA$2:$AA$2401,ALGLIB_SSA_XAUUSD!$V$2:$V$2401,"",0)</f>
        <v/>
      </c>
      <c r="S744">
        <f>A744</f>
        <v/>
      </c>
      <c r="T744">
        <f>J744</f>
        <v/>
      </c>
      <c r="U744">
        <f>K744</f>
        <v/>
      </c>
      <c r="V744" s="14">
        <f>IF($A744="","",MOD(ROW()-2,12)+1)</f>
        <v/>
      </c>
      <c r="W744">
        <f>L744</f>
        <v/>
      </c>
      <c r="X744" s="14">
        <f>IF(F744="","",F744)</f>
        <v/>
      </c>
      <c r="Y744" s="14">
        <f>IF(G744="","",G744)</f>
        <v/>
      </c>
      <c r="Z744">
        <f>M744</f>
        <v/>
      </c>
      <c r="AA744">
        <f>N744</f>
        <v/>
      </c>
      <c r="AB744" s="14">
        <f>IF(H744="","",H744)</f>
        <v/>
      </c>
      <c r="AC744">
        <f>O744</f>
        <v/>
      </c>
      <c r="AD744" s="14">
        <f>IF(I744="","",I744)</f>
        <v/>
      </c>
      <c r="AE744">
        <f>P744</f>
        <v/>
      </c>
      <c r="AH744">
        <f>IF(S744&lt;&gt;"",S744,AH743+900)</f>
        <v/>
      </c>
      <c r="AI744">
        <f>IF(T744&lt;&gt;"",T744,AI743)</f>
        <v/>
      </c>
      <c r="AJ744">
        <f>IF(U744&lt;&gt;"",U744,AJ743)</f>
        <v/>
      </c>
      <c r="AK744">
        <f>IF(W744&lt;&gt;"",W744,"")</f>
        <v/>
      </c>
      <c r="AL744" s="14">
        <f>IF(X744&lt;&gt;"",X744,"")</f>
        <v/>
      </c>
      <c r="AM744" s="14">
        <f>IF(Y744&lt;&gt;"",Y744,"")</f>
        <v/>
      </c>
      <c r="AN744" s="14">
        <f>IF(OR(AL744="",AM744=""),"",AL744-AM744)</f>
        <v/>
      </c>
      <c r="AO744">
        <f>IF(AN744="","",IF(AN744&gt;0,"Bullish","Bearish"))</f>
        <v/>
      </c>
      <c r="AP744">
        <f>IF(AO744="",AP743,AO744)</f>
        <v/>
      </c>
      <c r="AQ744" s="14">
        <f>IF(AB744&lt;&gt;"",AB744,"")</f>
        <v/>
      </c>
      <c r="AR744" s="14">
        <f>IF(AD744&lt;&gt;"",AD744,"")</f>
        <v/>
      </c>
      <c r="AS744">
        <f>IF(AS743+1=13,1,AS743+1)</f>
        <v/>
      </c>
      <c r="AT744">
        <f>IFERROR(IF(SLOPE($AQ$722:$AQ$733,$AS$722:$AS$733)&gt;0,MIN(3,ABS(SLOPE($AQ$722:$AQ$733,$AS$722:$AS$733))),IF(SLOPE($AQ$722:$AQ$733,$AS$722:$AS$733)&lt;-0.5,-0.5,0)),0)</f>
        <v/>
      </c>
      <c r="AU744">
        <f>IFERROR(IF(SLOPE($AR$722:$AR$733,$AS$722:$AS$733)&lt;0,MAX(-3,-ABS(SLOPE($AR$722:$AR$733,$AS$722:$AS$733))),IF(SLOPE($AR$722:$AR$733,$AS$722:$AS$733)&gt;0.5,0.5,0)),0)</f>
        <v/>
      </c>
      <c r="AV744">
        <f>($AQ$734+(AT744*(AS744-1)))</f>
        <v/>
      </c>
      <c r="AW744">
        <f>($AR$734+(AU744*(AS744-1)))</f>
        <v/>
      </c>
      <c r="AX744">
        <f>IF(AT744&gt;0,AV744+AT744,AV744)</f>
        <v/>
      </c>
      <c r="AY744">
        <f>IF(AU744&lt;0,AW744+AU744,AW744)</f>
        <v/>
      </c>
      <c r="BA744" s="14">
        <f>IFERROR(AX744-AQ744,"")</f>
        <v/>
      </c>
      <c r="BB744" s="14">
        <f>IFERROR(AY744-AR744,"")</f>
        <v/>
      </c>
      <c r="BD744">
        <f>AH744</f>
        <v/>
      </c>
      <c r="BE744">
        <f>AI744</f>
        <v/>
      </c>
      <c r="BF744">
        <f>AJ744</f>
        <v/>
      </c>
      <c r="BG744" s="14">
        <f>L744</f>
        <v/>
      </c>
      <c r="BH744" s="14">
        <f>IF(X744="","",X744)</f>
        <v/>
      </c>
      <c r="BI744" s="14">
        <f>IF(Y744="","",Y744)</f>
        <v/>
      </c>
      <c r="BJ744">
        <f>Z744</f>
        <v/>
      </c>
      <c r="BK744">
        <f>AA744</f>
        <v/>
      </c>
      <c r="BL744">
        <f>IFERROR(AX744,"")</f>
        <v/>
      </c>
      <c r="BM744">
        <f>IFERROR(AY744,"")</f>
        <v/>
      </c>
    </row>
    <row r="745" ht="14.25" customHeight="1">
      <c r="A745">
        <f>ALGLIB_SSA_XAUUSD!AA745</f>
        <v/>
      </c>
      <c r="B745">
        <f>IF($A745="","",INDEX(ALGLIB_SSA_XAUUSD!$B$2:$B$2401,MATCH($A745,ALGLIB_SSA_XAUUSD!$A$2:$A$2401,1)))</f>
        <v/>
      </c>
      <c r="C745">
        <f>IF($A745="","",INDEX(ALGLIB_SSA_XAUUSD!$C$2:$C$2401,MATCH($A745,ALGLIB_SSA_XAUUSD!$A$2:$A$2401,1)))</f>
        <v/>
      </c>
      <c r="D745" s="14">
        <f>IF($A745="","",INT((ROW()-2)/12)+1)</f>
        <v/>
      </c>
      <c r="E745" s="14">
        <f>IF(AND(E746&lt;&gt;"",D746=D734+1),E734+(E746-E734)*11/12,"")</f>
        <v/>
      </c>
      <c r="F745" s="14">
        <f>IF(AND(F746&lt;&gt;"",D746=D734+1),F734+(F746-F734)*11/12,"")</f>
        <v/>
      </c>
      <c r="G745" s="14">
        <f>IF(AND(G746&lt;&gt;"",D746=D734+1),G734+(G746-G734)*11/12,"")</f>
        <v/>
      </c>
      <c r="H745" s="14">
        <f>IF(AND(H746&lt;&gt;"",D746=D734+1),H734+(H746-H734)*11/12,"")</f>
        <v/>
      </c>
      <c r="I745" s="14">
        <f>IF(AND(L746&lt;&gt;"",D746=D734+1),I734+(I746-I734)*11/12,"")</f>
        <v/>
      </c>
      <c r="J745">
        <f>_xlfn.XLOOKUP($A745,ALGLIB_SSA_XAUUSD!$AA$2:$AA$2401,ALGLIB_SSA_XAUUSD!$P$2:$P$2401,"",0)</f>
        <v/>
      </c>
      <c r="K745">
        <f>_xlfn.XLOOKUP($A745,ALGLIB_SSA_XAUUSD!$AA$2:$AA$2401,ALGLIB_SSA_XAUUSD!$Q$2:$Q$2401,"",0)</f>
        <v/>
      </c>
      <c r="L745">
        <f>_xlfn.XLOOKUP($A745,ALGLIB_SSA_XAUUSD!$AA$2:$AA$2401,ALGLIB_SSA_XAUUSD!$R$2:$R$2401,"",0)</f>
        <v/>
      </c>
      <c r="M745">
        <f>_xlfn.XLOOKUP($A745,ALGLIB_SSA_XAUUSD!$AA$2:$AA$2401,ALGLIB_SSA_XAUUSD!$S$2:$S$2401,"",0)</f>
        <v/>
      </c>
      <c r="N745">
        <f>_xlfn.XLOOKUP($A745,ALGLIB_SSA_XAUUSD!$AA$2:$AA$2401,ALGLIB_SSA_XAUUSD!$T$2:$T$2401,"",0)</f>
        <v/>
      </c>
      <c r="O745">
        <f>_xlfn.XLOOKUP($A745,ALGLIB_SSA_XAUUSD!$AA$2:$AA$2401,ALGLIB_SSA_XAUUSD!$U$2:$U$2401,"",0)</f>
        <v/>
      </c>
      <c r="P745">
        <f>_xlfn.XLOOKUP($A745,ALGLIB_SSA_XAUUSD!$AA$2:$AA$2401,ALGLIB_SSA_XAUUSD!$V$2:$V$2401,"",0)</f>
        <v/>
      </c>
      <c r="S745">
        <f>A745</f>
        <v/>
      </c>
      <c r="T745">
        <f>J745</f>
        <v/>
      </c>
      <c r="U745">
        <f>K745</f>
        <v/>
      </c>
      <c r="V745" s="14">
        <f>IF($A745="","",MOD(ROW()-2,12)+1)</f>
        <v/>
      </c>
      <c r="W745">
        <f>L745</f>
        <v/>
      </c>
      <c r="X745" s="14">
        <f>IF(F745="","",F745)</f>
        <v/>
      </c>
      <c r="Y745" s="14">
        <f>IF(G745="","",G745)</f>
        <v/>
      </c>
      <c r="Z745">
        <f>M745</f>
        <v/>
      </c>
      <c r="AA745">
        <f>N745</f>
        <v/>
      </c>
      <c r="AB745" s="14">
        <f>IF(H745="","",H745)</f>
        <v/>
      </c>
      <c r="AC745">
        <f>O745</f>
        <v/>
      </c>
      <c r="AD745" s="14">
        <f>IF(I745="","",I745)</f>
        <v/>
      </c>
      <c r="AE745">
        <f>P745</f>
        <v/>
      </c>
      <c r="AH745">
        <f>IF(S745&lt;&gt;"",S745,AH744+900)</f>
        <v/>
      </c>
      <c r="AI745">
        <f>IF(T745&lt;&gt;"",T745,AI744)</f>
        <v/>
      </c>
      <c r="AJ745">
        <f>IF(U745&lt;&gt;"",U745,AJ744)</f>
        <v/>
      </c>
      <c r="AK745">
        <f>IF(W745&lt;&gt;"",W745,"")</f>
        <v/>
      </c>
      <c r="AL745" s="14">
        <f>IF(X745&lt;&gt;"",X745,"")</f>
        <v/>
      </c>
      <c r="AM745" s="14">
        <f>IF(Y745&lt;&gt;"",Y745,"")</f>
        <v/>
      </c>
      <c r="AN745" s="14">
        <f>IF(OR(AL745="",AM745=""),"",AL745-AM745)</f>
        <v/>
      </c>
      <c r="AO745">
        <f>IF(AN745="","",IF(AN745&gt;0,"Bullish","Bearish"))</f>
        <v/>
      </c>
      <c r="AP745">
        <f>IF(AO745="",AP744,AO745)</f>
        <v/>
      </c>
      <c r="AQ745" s="14">
        <f>IF(AB745&lt;&gt;"",AB745,"")</f>
        <v/>
      </c>
      <c r="AR745" s="14">
        <f>IF(AD745&lt;&gt;"",AD745,"")</f>
        <v/>
      </c>
      <c r="AS745">
        <f>IF(AS744+1=13,1,AS744+1)</f>
        <v/>
      </c>
      <c r="AT745">
        <f>IFERROR(IF(SLOPE($AQ$722:$AQ$733,$AS$722:$AS$733)&gt;0,MIN(3,ABS(SLOPE($AQ$722:$AQ$733,$AS$722:$AS$733))),IF(SLOPE($AQ$722:$AQ$733,$AS$722:$AS$733)&lt;-0.5,-0.5,0)),0)</f>
        <v/>
      </c>
      <c r="AU745">
        <f>IFERROR(IF(SLOPE($AR$722:$AR$733,$AS$722:$AS$733)&lt;0,MAX(-3,-ABS(SLOPE($AR$722:$AR$733,$AS$722:$AS$733))),IF(SLOPE($AR$722:$AR$733,$AS$722:$AS$733)&gt;0.5,0.5,0)),0)</f>
        <v/>
      </c>
      <c r="AV745">
        <f>($AQ$734+(AT745*(AS745-1)))</f>
        <v/>
      </c>
      <c r="AW745">
        <f>($AR$734+(AU745*(AS745-1)))</f>
        <v/>
      </c>
      <c r="AX745">
        <f>IF(AT745&gt;0,AV745+AT745,AV745)</f>
        <v/>
      </c>
      <c r="AY745">
        <f>IF(AU745&lt;0,AW745+AU745,AW745)</f>
        <v/>
      </c>
      <c r="BA745" s="14">
        <f>IFERROR(AX745-AQ745,"")</f>
        <v/>
      </c>
      <c r="BB745" s="14">
        <f>IFERROR(AY745-AR745,"")</f>
        <v/>
      </c>
      <c r="BD745">
        <f>AH745</f>
        <v/>
      </c>
      <c r="BE745">
        <f>AI745</f>
        <v/>
      </c>
      <c r="BF745">
        <f>AJ745</f>
        <v/>
      </c>
      <c r="BG745" s="14">
        <f>L745</f>
        <v/>
      </c>
      <c r="BH745" s="14">
        <f>IF(X745="","",X745)</f>
        <v/>
      </c>
      <c r="BI745" s="14">
        <f>IF(Y745="","",Y745)</f>
        <v/>
      </c>
      <c r="BJ745">
        <f>Z745</f>
        <v/>
      </c>
      <c r="BK745">
        <f>AA745</f>
        <v/>
      </c>
      <c r="BL745">
        <f>IFERROR(AX745,"")</f>
        <v/>
      </c>
      <c r="BM745">
        <f>IFERROR(AY745,"")</f>
        <v/>
      </c>
    </row>
    <row r="746" ht="14.25" customHeight="1">
      <c r="A746">
        <f>ALGLIB_SSA_XAUUSD!AA746</f>
        <v/>
      </c>
      <c r="B746">
        <f>IF($A746="","",INDEX(ALGLIB_SSA_XAUUSD!$B$2:$B$2401,MATCH($A746,ALGLIB_SSA_XAUUSD!$A$2:$A$2401,1)))</f>
        <v/>
      </c>
      <c r="C746">
        <f>IF($A746="","",INDEX(ALGLIB_SSA_XAUUSD!$C$2:$C$2401,MATCH($A746,ALGLIB_SSA_XAUUSD!$A$2:$A$2401,1)))</f>
        <v/>
      </c>
      <c r="D746" s="14">
        <f>IF($A746="","",INT((ROW()-2)/12)+1)</f>
        <v/>
      </c>
      <c r="E746" s="14">
        <f>IF($A746="","",INDEX(ALGLIB_SSA_XAUUSD!$D$2:$D$2401,MATCH($A746,ALGLIB_SSA_XAUUSD!$A$2:$A$2401,1)))</f>
        <v/>
      </c>
      <c r="F746" s="14">
        <f>IF($A746="","",INDEX(ALGLIB_SSA_XAUUSD!$E$2:$E$2401,MATCH($A746,ALGLIB_SSA_XAUUSD!$A$2:$A$2401,1)))</f>
        <v/>
      </c>
      <c r="G746" s="14">
        <f>IF($A746="","",INDEX(ALGLIB_SSA_XAUUSD!$F$2:$F$2401,MATCH($A746,ALGLIB_SSA_XAUUSD!$A$2:$A$2401,1)))</f>
        <v/>
      </c>
      <c r="H746" s="14">
        <f>IF($A746="","",INDEX(ALGLIB_SSA_XAUUSD!$G$2:$G$2401,MATCH($A746,ALGLIB_SSA_XAUUSD!$A$2:$A$2401,1)))</f>
        <v/>
      </c>
      <c r="I746" s="14">
        <f>IF($A746="","",INDEX(ALGLIB_SSA_XAUUSD!$H$2:$H$2401,MATCH($A746,ALGLIB_SSA_XAUUSD!$A$2:$A$2401,1)))</f>
        <v/>
      </c>
      <c r="J746">
        <f>_xlfn.XLOOKUP($A746,ALGLIB_SSA_XAUUSD!$AA$2:$AA$2401,ALGLIB_SSA_XAUUSD!$P$2:$P$2401,"",0)</f>
        <v/>
      </c>
      <c r="K746">
        <f>_xlfn.XLOOKUP($A746,ALGLIB_SSA_XAUUSD!$AA$2:$AA$2401,ALGLIB_SSA_XAUUSD!$Q$2:$Q$2401,"",0)</f>
        <v/>
      </c>
      <c r="L746">
        <f>_xlfn.XLOOKUP($A746,ALGLIB_SSA_XAUUSD!$AA$2:$AA$2401,ALGLIB_SSA_XAUUSD!$R$2:$R$2401,"",0)</f>
        <v/>
      </c>
      <c r="M746">
        <f>_xlfn.XLOOKUP($A746,ALGLIB_SSA_XAUUSD!$AA$2:$AA$2401,ALGLIB_SSA_XAUUSD!$S$2:$S$2401,"",0)</f>
        <v/>
      </c>
      <c r="N746">
        <f>_xlfn.XLOOKUP($A746,ALGLIB_SSA_XAUUSD!$AA$2:$AA$2401,ALGLIB_SSA_XAUUSD!$T$2:$T$2401,"",0)</f>
        <v/>
      </c>
      <c r="O746">
        <f>_xlfn.XLOOKUP($A746,ALGLIB_SSA_XAUUSD!$AA$2:$AA$2401,ALGLIB_SSA_XAUUSD!$U$2:$U$2401,"",0)</f>
        <v/>
      </c>
      <c r="P746">
        <f>_xlfn.XLOOKUP($A746,ALGLIB_SSA_XAUUSD!$AA$2:$AA$2401,ALGLIB_SSA_XAUUSD!$V$2:$V$2401,"",0)</f>
        <v/>
      </c>
      <c r="S746">
        <f>A746</f>
        <v/>
      </c>
      <c r="T746">
        <f>J746</f>
        <v/>
      </c>
      <c r="U746">
        <f>K746</f>
        <v/>
      </c>
      <c r="V746" s="14">
        <f>IF($A746="","",MOD(ROW()-2,12)+1)</f>
        <v/>
      </c>
      <c r="W746">
        <f>L746</f>
        <v/>
      </c>
      <c r="X746" s="14">
        <f>IF(F746="","",F746)</f>
        <v/>
      </c>
      <c r="Y746" s="14">
        <f>IF(G746="","",G746)</f>
        <v/>
      </c>
      <c r="Z746">
        <f>M746</f>
        <v/>
      </c>
      <c r="AA746">
        <f>N746</f>
        <v/>
      </c>
      <c r="AB746" s="14">
        <f>IF(H746="","",H746)</f>
        <v/>
      </c>
      <c r="AC746">
        <f>O746</f>
        <v/>
      </c>
      <c r="AD746" s="14">
        <f>IF(I746="","",I746)</f>
        <v/>
      </c>
      <c r="AE746">
        <f>P746</f>
        <v/>
      </c>
      <c r="AH746">
        <f>IF(S746&lt;&gt;"",S746,AH745+900)</f>
        <v/>
      </c>
      <c r="AI746">
        <f>IF(T746&lt;&gt;"",T746,AI745)</f>
        <v/>
      </c>
      <c r="AJ746">
        <f>IF(U746&lt;&gt;"",U746,AJ745)</f>
        <v/>
      </c>
      <c r="AK746">
        <f>IF(W746&lt;&gt;"",W746,"")</f>
        <v/>
      </c>
      <c r="AL746" s="14">
        <f>IF(X746&lt;&gt;"",X746,"")</f>
        <v/>
      </c>
      <c r="AM746" s="14">
        <f>IF(Y746&lt;&gt;"",Y746,"")</f>
        <v/>
      </c>
      <c r="AN746" s="14">
        <f>IF(OR(AL746="",AM746=""),"",AL746-AM746)</f>
        <v/>
      </c>
      <c r="AO746">
        <f>IF(AN746="","",IF(AN746&gt;0,"Bullish","Bearish"))</f>
        <v/>
      </c>
      <c r="AP746">
        <f>IF(AO746="",AP745,AO746)</f>
        <v/>
      </c>
      <c r="AQ746" s="14">
        <f>IF(AB746&lt;&gt;"",AB746,"")</f>
        <v/>
      </c>
      <c r="AR746" s="14">
        <f>IF(AD746&lt;&gt;"",AD746,"")</f>
        <v/>
      </c>
      <c r="AS746">
        <f>IF(AS745+1=13,1,AS745+1)</f>
        <v/>
      </c>
      <c r="AT746">
        <f>IFERROR(IF(SLOPE($AQ$734:$AQ$745,$AS$734:$AS$745)&gt;0,MIN(3,ABS(SLOPE($AQ$734:$AQ$745,$AS$734:$AS$745))),IF(SLOPE($AQ$734:$AQ$745,$AS$734:$AS$745)&lt;-0.5,-0.5,0)),0)</f>
        <v/>
      </c>
      <c r="AU746">
        <f>IFERROR(IF(SLOPE($AR$734:$AR$745,$AS$734:$AS$745)&lt;0,MAX(-3,-ABS(SLOPE($AR$734:$AR$745,$AS$734:$AS$745))),IF(SLOPE($AR$734:$AR$745,$AS$734:$AS$745)&gt;0.5,0.5,0)),0)</f>
        <v/>
      </c>
      <c r="AV746">
        <f>($AQ$746+(AT746*(AS746-1)))</f>
        <v/>
      </c>
      <c r="AW746">
        <f>($AR$746+(AU746*(AS746-1)))</f>
        <v/>
      </c>
      <c r="AX746">
        <f>IF(AT746&gt;0,AV746+AT746,AV746)</f>
        <v/>
      </c>
      <c r="AY746">
        <f>IF(AU746&lt;0,AW746+AU746,AW746)</f>
        <v/>
      </c>
      <c r="BA746" s="14">
        <f>IFERROR(AX746-AQ746,"")</f>
        <v/>
      </c>
      <c r="BB746" s="14">
        <f>IFERROR(AY746-AR746,"")</f>
        <v/>
      </c>
      <c r="BD746">
        <f>AH746</f>
        <v/>
      </c>
      <c r="BE746">
        <f>AI746</f>
        <v/>
      </c>
      <c r="BF746">
        <f>AJ746</f>
        <v/>
      </c>
      <c r="BG746" s="14">
        <f>L746</f>
        <v/>
      </c>
      <c r="BH746" s="14">
        <f>IF(X746="","",X746)</f>
        <v/>
      </c>
      <c r="BI746" s="14">
        <f>IF(Y746="","",Y746)</f>
        <v/>
      </c>
      <c r="BJ746">
        <f>Z746</f>
        <v/>
      </c>
      <c r="BK746">
        <f>AA746</f>
        <v/>
      </c>
      <c r="BL746">
        <f>IFERROR(AX746,"")</f>
        <v/>
      </c>
      <c r="BM746">
        <f>IFERROR(AY746,"")</f>
        <v/>
      </c>
    </row>
    <row r="747" ht="14.25" customHeight="1">
      <c r="A747">
        <f>ALGLIB_SSA_XAUUSD!AA747</f>
        <v/>
      </c>
      <c r="B747">
        <f>IF($A747="","",INDEX(ALGLIB_SSA_XAUUSD!$B$2:$B$2401,MATCH($A747,ALGLIB_SSA_XAUUSD!$A$2:$A$2401,1)))</f>
        <v/>
      </c>
      <c r="C747">
        <f>IF($A747="","",INDEX(ALGLIB_SSA_XAUUSD!$C$2:$C$2401,MATCH($A747,ALGLIB_SSA_XAUUSD!$A$2:$A$2401,1)))</f>
        <v/>
      </c>
      <c r="D747" s="14">
        <f>IF($A747="","",INT((ROW()-2)/12)+1)</f>
        <v/>
      </c>
      <c r="E747" s="14">
        <f>IF(AND(E758&lt;&gt;"",D758=D746+1),E746+(E758-E746)*1/12,"")</f>
        <v/>
      </c>
      <c r="F747" s="14">
        <f>IF(AND(F758&lt;&gt;"",D758=D746+1),F746+(F758-F746)*1/12,"")</f>
        <v/>
      </c>
      <c r="G747" s="14">
        <f>IF(AND(G758&lt;&gt;"",D758=D746+1),G746+(G758-G746)*1/12,"")</f>
        <v/>
      </c>
      <c r="H747" s="14">
        <f>IF(AND(H758&lt;&gt;"",D758=D746+1),H746+(H758-H746)*1/12,"")</f>
        <v/>
      </c>
      <c r="I747" s="14">
        <f>IF(AND(L758&lt;&gt;"",D758=D746+1),I746+(I758-I746)*1/12,"")</f>
        <v/>
      </c>
      <c r="J747">
        <f>_xlfn.XLOOKUP($A747,ALGLIB_SSA_XAUUSD!$AA$2:$AA$2401,ALGLIB_SSA_XAUUSD!$P$2:$P$2401,"",0)</f>
        <v/>
      </c>
      <c r="K747">
        <f>_xlfn.XLOOKUP($A747,ALGLIB_SSA_XAUUSD!$AA$2:$AA$2401,ALGLIB_SSA_XAUUSD!$Q$2:$Q$2401,"",0)</f>
        <v/>
      </c>
      <c r="L747">
        <f>_xlfn.XLOOKUP($A747,ALGLIB_SSA_XAUUSD!$AA$2:$AA$2401,ALGLIB_SSA_XAUUSD!$R$2:$R$2401,"",0)</f>
        <v/>
      </c>
      <c r="M747">
        <f>_xlfn.XLOOKUP($A747,ALGLIB_SSA_XAUUSD!$AA$2:$AA$2401,ALGLIB_SSA_XAUUSD!$S$2:$S$2401,"",0)</f>
        <v/>
      </c>
      <c r="N747">
        <f>_xlfn.XLOOKUP($A747,ALGLIB_SSA_XAUUSD!$AA$2:$AA$2401,ALGLIB_SSA_XAUUSD!$T$2:$T$2401,"",0)</f>
        <v/>
      </c>
      <c r="O747">
        <f>_xlfn.XLOOKUP($A747,ALGLIB_SSA_XAUUSD!$AA$2:$AA$2401,ALGLIB_SSA_XAUUSD!$U$2:$U$2401,"",0)</f>
        <v/>
      </c>
      <c r="P747">
        <f>_xlfn.XLOOKUP($A747,ALGLIB_SSA_XAUUSD!$AA$2:$AA$2401,ALGLIB_SSA_XAUUSD!$V$2:$V$2401,"",0)</f>
        <v/>
      </c>
      <c r="S747">
        <f>A747</f>
        <v/>
      </c>
      <c r="T747">
        <f>J747</f>
        <v/>
      </c>
      <c r="U747">
        <f>K747</f>
        <v/>
      </c>
      <c r="V747" s="14">
        <f>IF($A747="","",MOD(ROW()-2,12)+1)</f>
        <v/>
      </c>
      <c r="W747">
        <f>L747</f>
        <v/>
      </c>
      <c r="X747" s="14">
        <f>IF(F747="","",F747)</f>
        <v/>
      </c>
      <c r="Y747" s="14">
        <f>IF(G747="","",G747)</f>
        <v/>
      </c>
      <c r="Z747">
        <f>M747</f>
        <v/>
      </c>
      <c r="AA747">
        <f>N747</f>
        <v/>
      </c>
      <c r="AB747" s="14">
        <f>IF(H747="","",H747)</f>
        <v/>
      </c>
      <c r="AC747">
        <f>O747</f>
        <v/>
      </c>
      <c r="AD747" s="14">
        <f>IF(I747="","",I747)</f>
        <v/>
      </c>
      <c r="AE747">
        <f>P747</f>
        <v/>
      </c>
      <c r="AH747">
        <f>IF(S747&lt;&gt;"",S747,AH746+900)</f>
        <v/>
      </c>
      <c r="AI747">
        <f>IF(T747&lt;&gt;"",T747,AI746)</f>
        <v/>
      </c>
      <c r="AJ747">
        <f>IF(U747&lt;&gt;"",U747,AJ746)</f>
        <v/>
      </c>
      <c r="AK747">
        <f>IF(W747&lt;&gt;"",W747,"")</f>
        <v/>
      </c>
      <c r="AL747" s="14">
        <f>IF(X747&lt;&gt;"",X747,"")</f>
        <v/>
      </c>
      <c r="AM747" s="14">
        <f>IF(Y747&lt;&gt;"",Y747,"")</f>
        <v/>
      </c>
      <c r="AN747" s="14">
        <f>IF(OR(AL747="",AM747=""),"",AL747-AM747)</f>
        <v/>
      </c>
      <c r="AO747">
        <f>IF(AN747="","",IF(AN747&gt;0,"Bullish","Bearish"))</f>
        <v/>
      </c>
      <c r="AP747">
        <f>IF(AO747="",AP746,AO747)</f>
        <v/>
      </c>
      <c r="AQ747" s="14">
        <f>IF(AB747&lt;&gt;"",AB747,"")</f>
        <v/>
      </c>
      <c r="AR747" s="14">
        <f>IF(AD747&lt;&gt;"",AD747,"")</f>
        <v/>
      </c>
      <c r="AS747">
        <f>IF(AS746+1=13,1,AS746+1)</f>
        <v/>
      </c>
      <c r="AT747">
        <f>IFERROR(IF(SLOPE($AQ$734:$AQ$745,$AS$734:$AS$745)&gt;0,MIN(3,ABS(SLOPE($AQ$734:$AQ$745,$AS$734:$AS$745))),IF(SLOPE($AQ$734:$AQ$745,$AS$734:$AS$745)&lt;-0.5,-0.5,0)),0)</f>
        <v/>
      </c>
      <c r="AU747">
        <f>IFERROR(IF(SLOPE($AR$734:$AR$745,$AS$734:$AS$745)&lt;0,MAX(-3,-ABS(SLOPE($AR$734:$AR$745,$AS$734:$AS$745))),IF(SLOPE($AR$734:$AR$745,$AS$734:$AS$745)&gt;0.5,0.5,0)),0)</f>
        <v/>
      </c>
      <c r="AV747">
        <f>($AQ$746+(AT747*(AS747-1)))</f>
        <v/>
      </c>
      <c r="AW747">
        <f>($AR$746+(AU747*(AS747-1)))</f>
        <v/>
      </c>
      <c r="AX747">
        <f>IF(AT747&gt;0,AV747+AT747,AV747)</f>
        <v/>
      </c>
      <c r="AY747">
        <f>IF(AU747&lt;0,AW747+AU747,AW747)</f>
        <v/>
      </c>
      <c r="BA747" s="14">
        <f>IFERROR(AX747-AQ747,"")</f>
        <v/>
      </c>
      <c r="BB747" s="14">
        <f>IFERROR(AY747-AR747,"")</f>
        <v/>
      </c>
      <c r="BD747">
        <f>AH747</f>
        <v/>
      </c>
      <c r="BE747">
        <f>AI747</f>
        <v/>
      </c>
      <c r="BF747">
        <f>AJ747</f>
        <v/>
      </c>
      <c r="BG747" s="14">
        <f>L747</f>
        <v/>
      </c>
      <c r="BH747" s="14">
        <f>IF(X747="","",X747)</f>
        <v/>
      </c>
      <c r="BI747" s="14">
        <f>IF(Y747="","",Y747)</f>
        <v/>
      </c>
      <c r="BJ747">
        <f>Z747</f>
        <v/>
      </c>
      <c r="BK747">
        <f>AA747</f>
        <v/>
      </c>
      <c r="BL747">
        <f>IFERROR(AX747,"")</f>
        <v/>
      </c>
      <c r="BM747">
        <f>IFERROR(AY747,"")</f>
        <v/>
      </c>
    </row>
    <row r="748" ht="14.25" customHeight="1">
      <c r="A748">
        <f>ALGLIB_SSA_XAUUSD!AA748</f>
        <v/>
      </c>
      <c r="B748">
        <f>IF($A748="","",INDEX(ALGLIB_SSA_XAUUSD!$B$2:$B$2401,MATCH($A748,ALGLIB_SSA_XAUUSD!$A$2:$A$2401,1)))</f>
        <v/>
      </c>
      <c r="C748">
        <f>IF($A748="","",INDEX(ALGLIB_SSA_XAUUSD!$C$2:$C$2401,MATCH($A748,ALGLIB_SSA_XAUUSD!$A$2:$A$2401,1)))</f>
        <v/>
      </c>
      <c r="D748" s="14">
        <f>IF($A748="","",INT((ROW()-2)/12)+1)</f>
        <v/>
      </c>
      <c r="E748" s="14">
        <f>IF(AND(E758&lt;&gt;"",D758=D746+1),E746+(E758-E746)*2/12,"")</f>
        <v/>
      </c>
      <c r="F748" s="14">
        <f>IF(AND(F758&lt;&gt;"",D758=D746+1),F746+(F758-F746)*2/12,"")</f>
        <v/>
      </c>
      <c r="G748" s="14">
        <f>IF(AND(G758&lt;&gt;"",D758=D746+1),G746+(G758-G746)*2/12,"")</f>
        <v/>
      </c>
      <c r="H748" s="14">
        <f>IF(AND(H758&lt;&gt;"",D758=D746+1),H746+(H758-H746)*2/12,"")</f>
        <v/>
      </c>
      <c r="I748" s="14">
        <f>IF(AND(L758&lt;&gt;"",D758=D746+1),I746+(I758-I746)*2/12,"")</f>
        <v/>
      </c>
      <c r="J748">
        <f>_xlfn.XLOOKUP($A748,ALGLIB_SSA_XAUUSD!$AA$2:$AA$2401,ALGLIB_SSA_XAUUSD!$P$2:$P$2401,"",0)</f>
        <v/>
      </c>
      <c r="K748">
        <f>_xlfn.XLOOKUP($A748,ALGLIB_SSA_XAUUSD!$AA$2:$AA$2401,ALGLIB_SSA_XAUUSD!$Q$2:$Q$2401,"",0)</f>
        <v/>
      </c>
      <c r="L748">
        <f>_xlfn.XLOOKUP($A748,ALGLIB_SSA_XAUUSD!$AA$2:$AA$2401,ALGLIB_SSA_XAUUSD!$R$2:$R$2401,"",0)</f>
        <v/>
      </c>
      <c r="M748">
        <f>_xlfn.XLOOKUP($A748,ALGLIB_SSA_XAUUSD!$AA$2:$AA$2401,ALGLIB_SSA_XAUUSD!$S$2:$S$2401,"",0)</f>
        <v/>
      </c>
      <c r="N748">
        <f>_xlfn.XLOOKUP($A748,ALGLIB_SSA_XAUUSD!$AA$2:$AA$2401,ALGLIB_SSA_XAUUSD!$T$2:$T$2401,"",0)</f>
        <v/>
      </c>
      <c r="O748">
        <f>_xlfn.XLOOKUP($A748,ALGLIB_SSA_XAUUSD!$AA$2:$AA$2401,ALGLIB_SSA_XAUUSD!$U$2:$U$2401,"",0)</f>
        <v/>
      </c>
      <c r="P748">
        <f>_xlfn.XLOOKUP($A748,ALGLIB_SSA_XAUUSD!$AA$2:$AA$2401,ALGLIB_SSA_XAUUSD!$V$2:$V$2401,"",0)</f>
        <v/>
      </c>
      <c r="S748">
        <f>A748</f>
        <v/>
      </c>
      <c r="T748">
        <f>J748</f>
        <v/>
      </c>
      <c r="U748">
        <f>K748</f>
        <v/>
      </c>
      <c r="V748" s="14">
        <f>IF($A748="","",MOD(ROW()-2,12)+1)</f>
        <v/>
      </c>
      <c r="W748">
        <f>L748</f>
        <v/>
      </c>
      <c r="X748" s="14">
        <f>IF(F748="","",F748)</f>
        <v/>
      </c>
      <c r="Y748" s="14">
        <f>IF(G748="","",G748)</f>
        <v/>
      </c>
      <c r="Z748">
        <f>M748</f>
        <v/>
      </c>
      <c r="AA748">
        <f>N748</f>
        <v/>
      </c>
      <c r="AB748" s="14">
        <f>IF(H748="","",H748)</f>
        <v/>
      </c>
      <c r="AC748">
        <f>O748</f>
        <v/>
      </c>
      <c r="AD748" s="14">
        <f>IF(I748="","",I748)</f>
        <v/>
      </c>
      <c r="AE748">
        <f>P748</f>
        <v/>
      </c>
      <c r="AH748">
        <f>IF(S748&lt;&gt;"",S748,AH747+900)</f>
        <v/>
      </c>
      <c r="AI748">
        <f>IF(T748&lt;&gt;"",T748,AI747)</f>
        <v/>
      </c>
      <c r="AJ748">
        <f>IF(U748&lt;&gt;"",U748,AJ747)</f>
        <v/>
      </c>
      <c r="AK748">
        <f>IF(W748&lt;&gt;"",W748,"")</f>
        <v/>
      </c>
      <c r="AL748" s="14">
        <f>IF(X748&lt;&gt;"",X748,"")</f>
        <v/>
      </c>
      <c r="AM748" s="14">
        <f>IF(Y748&lt;&gt;"",Y748,"")</f>
        <v/>
      </c>
      <c r="AN748" s="14">
        <f>IF(OR(AL748="",AM748=""),"",AL748-AM748)</f>
        <v/>
      </c>
      <c r="AO748">
        <f>IF(AN748="","",IF(AN748&gt;0,"Bullish","Bearish"))</f>
        <v/>
      </c>
      <c r="AP748">
        <f>IF(AO748="",AP747,AO748)</f>
        <v/>
      </c>
      <c r="AQ748" s="14">
        <f>IF(AB748&lt;&gt;"",AB748,"")</f>
        <v/>
      </c>
      <c r="AR748" s="14">
        <f>IF(AD748&lt;&gt;"",AD748,"")</f>
        <v/>
      </c>
      <c r="AS748">
        <f>IF(AS747+1=13,1,AS747+1)</f>
        <v/>
      </c>
      <c r="AT748">
        <f>IFERROR(IF(SLOPE($AQ$734:$AQ$745,$AS$734:$AS$745)&gt;0,MIN(3,ABS(SLOPE($AQ$734:$AQ$745,$AS$734:$AS$745))),IF(SLOPE($AQ$734:$AQ$745,$AS$734:$AS$745)&lt;-0.5,-0.5,0)),0)</f>
        <v/>
      </c>
      <c r="AU748">
        <f>IFERROR(IF(SLOPE($AR$734:$AR$745,$AS$734:$AS$745)&lt;0,MAX(-3,-ABS(SLOPE($AR$734:$AR$745,$AS$734:$AS$745))),IF(SLOPE($AR$734:$AR$745,$AS$734:$AS$745)&gt;0.5,0.5,0)),0)</f>
        <v/>
      </c>
      <c r="AV748">
        <f>($AQ$746+(AT748*(AS748-1)))</f>
        <v/>
      </c>
      <c r="AW748">
        <f>($AR$746+(AU748*(AS748-1)))</f>
        <v/>
      </c>
      <c r="AX748">
        <f>IF(AT748&gt;0,AV748+AT748,AV748)</f>
        <v/>
      </c>
      <c r="AY748">
        <f>IF(AU748&lt;0,AW748+AU748,AW748)</f>
        <v/>
      </c>
      <c r="BA748" s="14">
        <f>IFERROR(AX748-AQ748,"")</f>
        <v/>
      </c>
      <c r="BB748" s="14">
        <f>IFERROR(AY748-AR748,"")</f>
        <v/>
      </c>
      <c r="BD748">
        <f>AH748</f>
        <v/>
      </c>
      <c r="BE748">
        <f>AI748</f>
        <v/>
      </c>
      <c r="BF748">
        <f>AJ748</f>
        <v/>
      </c>
      <c r="BG748" s="14">
        <f>L748</f>
        <v/>
      </c>
      <c r="BH748" s="14">
        <f>IF(X748="","",X748)</f>
        <v/>
      </c>
      <c r="BI748" s="14">
        <f>IF(Y748="","",Y748)</f>
        <v/>
      </c>
      <c r="BJ748">
        <f>Z748</f>
        <v/>
      </c>
      <c r="BK748">
        <f>AA748</f>
        <v/>
      </c>
      <c r="BL748">
        <f>IFERROR(AX748,"")</f>
        <v/>
      </c>
      <c r="BM748">
        <f>IFERROR(AY748,"")</f>
        <v/>
      </c>
    </row>
    <row r="749" ht="14.25" customHeight="1">
      <c r="A749">
        <f>ALGLIB_SSA_XAUUSD!AA749</f>
        <v/>
      </c>
      <c r="B749">
        <f>IF($A749="","",INDEX(ALGLIB_SSA_XAUUSD!$B$2:$B$2401,MATCH($A749,ALGLIB_SSA_XAUUSD!$A$2:$A$2401,1)))</f>
        <v/>
      </c>
      <c r="C749">
        <f>IF($A749="","",INDEX(ALGLIB_SSA_XAUUSD!$C$2:$C$2401,MATCH($A749,ALGLIB_SSA_XAUUSD!$A$2:$A$2401,1)))</f>
        <v/>
      </c>
      <c r="D749" s="14">
        <f>IF($A749="","",INT((ROW()-2)/12)+1)</f>
        <v/>
      </c>
      <c r="E749" s="14">
        <f>IF(AND(E758&lt;&gt;"",D758=D746+1),E746+(E758-E746)*3/12,"")</f>
        <v/>
      </c>
      <c r="F749" s="14">
        <f>IF(AND(F758&lt;&gt;"",D758=D746+1),F746+(F758-F746)*3/12,"")</f>
        <v/>
      </c>
      <c r="G749" s="14">
        <f>IF(AND(G758&lt;&gt;"",D758=D746+1),G746+(G758-G746)*3/12,"")</f>
        <v/>
      </c>
      <c r="H749" s="14">
        <f>IF(AND(H758&lt;&gt;"",D758=D746+1),H746+(H758-H746)*3/12,"")</f>
        <v/>
      </c>
      <c r="I749" s="14">
        <f>IF(AND(L758&lt;&gt;"",D758=D746+1),I746+(I758-I746)*3/12,"")</f>
        <v/>
      </c>
      <c r="J749">
        <f>_xlfn.XLOOKUP($A749,ALGLIB_SSA_XAUUSD!$AA$2:$AA$2401,ALGLIB_SSA_XAUUSD!$P$2:$P$2401,"",0)</f>
        <v/>
      </c>
      <c r="K749">
        <f>_xlfn.XLOOKUP($A749,ALGLIB_SSA_XAUUSD!$AA$2:$AA$2401,ALGLIB_SSA_XAUUSD!$Q$2:$Q$2401,"",0)</f>
        <v/>
      </c>
      <c r="L749">
        <f>_xlfn.XLOOKUP($A749,ALGLIB_SSA_XAUUSD!$AA$2:$AA$2401,ALGLIB_SSA_XAUUSD!$R$2:$R$2401,"",0)</f>
        <v/>
      </c>
      <c r="M749">
        <f>_xlfn.XLOOKUP($A749,ALGLIB_SSA_XAUUSD!$AA$2:$AA$2401,ALGLIB_SSA_XAUUSD!$S$2:$S$2401,"",0)</f>
        <v/>
      </c>
      <c r="N749">
        <f>_xlfn.XLOOKUP($A749,ALGLIB_SSA_XAUUSD!$AA$2:$AA$2401,ALGLIB_SSA_XAUUSD!$T$2:$T$2401,"",0)</f>
        <v/>
      </c>
      <c r="O749">
        <f>_xlfn.XLOOKUP($A749,ALGLIB_SSA_XAUUSD!$AA$2:$AA$2401,ALGLIB_SSA_XAUUSD!$U$2:$U$2401,"",0)</f>
        <v/>
      </c>
      <c r="P749">
        <f>_xlfn.XLOOKUP($A749,ALGLIB_SSA_XAUUSD!$AA$2:$AA$2401,ALGLIB_SSA_XAUUSD!$V$2:$V$2401,"",0)</f>
        <v/>
      </c>
      <c r="S749">
        <f>A749</f>
        <v/>
      </c>
      <c r="T749">
        <f>J749</f>
        <v/>
      </c>
      <c r="U749">
        <f>K749</f>
        <v/>
      </c>
      <c r="V749" s="14">
        <f>IF($A749="","",MOD(ROW()-2,12)+1)</f>
        <v/>
      </c>
      <c r="W749">
        <f>L749</f>
        <v/>
      </c>
      <c r="X749" s="14">
        <f>IF(F749="","",F749)</f>
        <v/>
      </c>
      <c r="Y749" s="14">
        <f>IF(G749="","",G749)</f>
        <v/>
      </c>
      <c r="Z749">
        <f>M749</f>
        <v/>
      </c>
      <c r="AA749">
        <f>N749</f>
        <v/>
      </c>
      <c r="AB749" s="14">
        <f>IF(H749="","",H749)</f>
        <v/>
      </c>
      <c r="AC749">
        <f>O749</f>
        <v/>
      </c>
      <c r="AD749" s="14">
        <f>IF(I749="","",I749)</f>
        <v/>
      </c>
      <c r="AE749">
        <f>P749</f>
        <v/>
      </c>
      <c r="AH749">
        <f>IF(S749&lt;&gt;"",S749,AH748+900)</f>
        <v/>
      </c>
      <c r="AI749">
        <f>IF(T749&lt;&gt;"",T749,AI748)</f>
        <v/>
      </c>
      <c r="AJ749">
        <f>IF(U749&lt;&gt;"",U749,AJ748)</f>
        <v/>
      </c>
      <c r="AK749">
        <f>IF(W749&lt;&gt;"",W749,"")</f>
        <v/>
      </c>
      <c r="AL749" s="14">
        <f>IF(X749&lt;&gt;"",X749,"")</f>
        <v/>
      </c>
      <c r="AM749" s="14">
        <f>IF(Y749&lt;&gt;"",Y749,"")</f>
        <v/>
      </c>
      <c r="AN749" s="14">
        <f>IF(OR(AL749="",AM749=""),"",AL749-AM749)</f>
        <v/>
      </c>
      <c r="AO749">
        <f>IF(AN749="","",IF(AN749&gt;0,"Bullish","Bearish"))</f>
        <v/>
      </c>
      <c r="AP749">
        <f>IF(AO749="",AP748,AO749)</f>
        <v/>
      </c>
      <c r="AQ749" s="14">
        <f>IF(AB749&lt;&gt;"",AB749,"")</f>
        <v/>
      </c>
      <c r="AR749" s="14">
        <f>IF(AD749&lt;&gt;"",AD749,"")</f>
        <v/>
      </c>
      <c r="AS749">
        <f>IF(AS748+1=13,1,AS748+1)</f>
        <v/>
      </c>
      <c r="AT749">
        <f>IFERROR(IF(SLOPE($AQ$734:$AQ$745,$AS$734:$AS$745)&gt;0,MIN(3,ABS(SLOPE($AQ$734:$AQ$745,$AS$734:$AS$745))),IF(SLOPE($AQ$734:$AQ$745,$AS$734:$AS$745)&lt;-0.5,-0.5,0)),0)</f>
        <v/>
      </c>
      <c r="AU749">
        <f>IFERROR(IF(SLOPE($AR$734:$AR$745,$AS$734:$AS$745)&lt;0,MAX(-3,-ABS(SLOPE($AR$734:$AR$745,$AS$734:$AS$745))),IF(SLOPE($AR$734:$AR$745,$AS$734:$AS$745)&gt;0.5,0.5,0)),0)</f>
        <v/>
      </c>
      <c r="AV749">
        <f>($AQ$746+(AT749*(AS749-1)))</f>
        <v/>
      </c>
      <c r="AW749">
        <f>($AR$746+(AU749*(AS749-1)))</f>
        <v/>
      </c>
      <c r="AX749">
        <f>IF(AT749&gt;0,AV749+AT749,AV749)</f>
        <v/>
      </c>
      <c r="AY749">
        <f>IF(AU749&lt;0,AW749+AU749,AW749)</f>
        <v/>
      </c>
      <c r="BA749" s="14">
        <f>IFERROR(AX749-AQ749,"")</f>
        <v/>
      </c>
      <c r="BB749" s="14">
        <f>IFERROR(AY749-AR749,"")</f>
        <v/>
      </c>
      <c r="BD749">
        <f>AH749</f>
        <v/>
      </c>
      <c r="BE749">
        <f>AI749</f>
        <v/>
      </c>
      <c r="BF749">
        <f>AJ749</f>
        <v/>
      </c>
      <c r="BG749" s="14">
        <f>L749</f>
        <v/>
      </c>
      <c r="BH749" s="14">
        <f>IF(X749="","",X749)</f>
        <v/>
      </c>
      <c r="BI749" s="14">
        <f>IF(Y749="","",Y749)</f>
        <v/>
      </c>
      <c r="BJ749">
        <f>Z749</f>
        <v/>
      </c>
      <c r="BK749">
        <f>AA749</f>
        <v/>
      </c>
      <c r="BL749">
        <f>IFERROR(AX749,"")</f>
        <v/>
      </c>
      <c r="BM749">
        <f>IFERROR(AY749,"")</f>
        <v/>
      </c>
    </row>
    <row r="750" ht="14.25" customHeight="1">
      <c r="A750">
        <f>ALGLIB_SSA_XAUUSD!AA750</f>
        <v/>
      </c>
      <c r="B750">
        <f>IF($A750="","",INDEX(ALGLIB_SSA_XAUUSD!$B$2:$B$2401,MATCH($A750,ALGLIB_SSA_XAUUSD!$A$2:$A$2401,1)))</f>
        <v/>
      </c>
      <c r="C750">
        <f>IF($A750="","",INDEX(ALGLIB_SSA_XAUUSD!$C$2:$C$2401,MATCH($A750,ALGLIB_SSA_XAUUSD!$A$2:$A$2401,1)))</f>
        <v/>
      </c>
      <c r="D750" s="14">
        <f>IF($A750="","",INT((ROW()-2)/12)+1)</f>
        <v/>
      </c>
      <c r="E750" s="14">
        <f>IF(AND(E758&lt;&gt;"",D758=D746+1),E746+(E758-E746)*4/12,"")</f>
        <v/>
      </c>
      <c r="F750" s="14">
        <f>IF(AND(F758&lt;&gt;"",D758=D746+1),F746+(F758-F746)*4/12,"")</f>
        <v/>
      </c>
      <c r="G750" s="14">
        <f>IF(AND(G758&lt;&gt;"",D758=D746+1),G746+(G758-G746)*4/12,"")</f>
        <v/>
      </c>
      <c r="H750" s="14">
        <f>IF(AND(H758&lt;&gt;"",D758=D746+1),H746+(H758-H746)*4/12,"")</f>
        <v/>
      </c>
      <c r="I750" s="14">
        <f>IF(AND(L758&lt;&gt;"",D758=D746+1),I746+(I758-I746)*4/12,"")</f>
        <v/>
      </c>
      <c r="J750">
        <f>_xlfn.XLOOKUP($A750,ALGLIB_SSA_XAUUSD!$AA$2:$AA$2401,ALGLIB_SSA_XAUUSD!$P$2:$P$2401,"",0)</f>
        <v/>
      </c>
      <c r="K750">
        <f>_xlfn.XLOOKUP($A750,ALGLIB_SSA_XAUUSD!$AA$2:$AA$2401,ALGLIB_SSA_XAUUSD!$Q$2:$Q$2401,"",0)</f>
        <v/>
      </c>
      <c r="L750">
        <f>_xlfn.XLOOKUP($A750,ALGLIB_SSA_XAUUSD!$AA$2:$AA$2401,ALGLIB_SSA_XAUUSD!$R$2:$R$2401,"",0)</f>
        <v/>
      </c>
      <c r="M750">
        <f>_xlfn.XLOOKUP($A750,ALGLIB_SSA_XAUUSD!$AA$2:$AA$2401,ALGLIB_SSA_XAUUSD!$S$2:$S$2401,"",0)</f>
        <v/>
      </c>
      <c r="N750">
        <f>_xlfn.XLOOKUP($A750,ALGLIB_SSA_XAUUSD!$AA$2:$AA$2401,ALGLIB_SSA_XAUUSD!$T$2:$T$2401,"",0)</f>
        <v/>
      </c>
      <c r="O750">
        <f>_xlfn.XLOOKUP($A750,ALGLIB_SSA_XAUUSD!$AA$2:$AA$2401,ALGLIB_SSA_XAUUSD!$U$2:$U$2401,"",0)</f>
        <v/>
      </c>
      <c r="P750">
        <f>_xlfn.XLOOKUP($A750,ALGLIB_SSA_XAUUSD!$AA$2:$AA$2401,ALGLIB_SSA_XAUUSD!$V$2:$V$2401,"",0)</f>
        <v/>
      </c>
      <c r="S750">
        <f>A750</f>
        <v/>
      </c>
      <c r="T750">
        <f>J750</f>
        <v/>
      </c>
      <c r="U750">
        <f>K750</f>
        <v/>
      </c>
      <c r="V750" s="14">
        <f>IF($A750="","",MOD(ROW()-2,12)+1)</f>
        <v/>
      </c>
      <c r="W750">
        <f>L750</f>
        <v/>
      </c>
      <c r="X750" s="14">
        <f>IF(F750="","",F750)</f>
        <v/>
      </c>
      <c r="Y750" s="14">
        <f>IF(G750="","",G750)</f>
        <v/>
      </c>
      <c r="Z750">
        <f>M750</f>
        <v/>
      </c>
      <c r="AA750">
        <f>N750</f>
        <v/>
      </c>
      <c r="AB750" s="14">
        <f>IF(H750="","",H750)</f>
        <v/>
      </c>
      <c r="AC750">
        <f>O750</f>
        <v/>
      </c>
      <c r="AD750" s="14">
        <f>IF(I750="","",I750)</f>
        <v/>
      </c>
      <c r="AE750">
        <f>P750</f>
        <v/>
      </c>
      <c r="AH750">
        <f>IF(S750&lt;&gt;"",S750,AH749+900)</f>
        <v/>
      </c>
      <c r="AI750">
        <f>IF(T750&lt;&gt;"",T750,AI749)</f>
        <v/>
      </c>
      <c r="AJ750">
        <f>IF(U750&lt;&gt;"",U750,AJ749)</f>
        <v/>
      </c>
      <c r="AK750">
        <f>IF(W750&lt;&gt;"",W750,"")</f>
        <v/>
      </c>
      <c r="AL750" s="14">
        <f>IF(X750&lt;&gt;"",X750,"")</f>
        <v/>
      </c>
      <c r="AM750" s="14">
        <f>IF(Y750&lt;&gt;"",Y750,"")</f>
        <v/>
      </c>
      <c r="AN750" s="14">
        <f>IF(OR(AL750="",AM750=""),"",AL750-AM750)</f>
        <v/>
      </c>
      <c r="AO750">
        <f>IF(AN750="","",IF(AN750&gt;0,"Bullish","Bearish"))</f>
        <v/>
      </c>
      <c r="AP750">
        <f>IF(AO750="",AP749,AO750)</f>
        <v/>
      </c>
      <c r="AQ750" s="14">
        <f>IF(AB750&lt;&gt;"",AB750,"")</f>
        <v/>
      </c>
      <c r="AR750" s="14">
        <f>IF(AD750&lt;&gt;"",AD750,"")</f>
        <v/>
      </c>
      <c r="AS750">
        <f>IF(AS749+1=13,1,AS749+1)</f>
        <v/>
      </c>
      <c r="AT750">
        <f>IFERROR(IF(SLOPE($AQ$734:$AQ$745,$AS$734:$AS$745)&gt;0,MIN(3,ABS(SLOPE($AQ$734:$AQ$745,$AS$734:$AS$745))),IF(SLOPE($AQ$734:$AQ$745,$AS$734:$AS$745)&lt;-0.5,-0.5,0)),0)</f>
        <v/>
      </c>
      <c r="AU750">
        <f>IFERROR(IF(SLOPE($AR$734:$AR$745,$AS$734:$AS$745)&lt;0,MAX(-3,-ABS(SLOPE($AR$734:$AR$745,$AS$734:$AS$745))),IF(SLOPE($AR$734:$AR$745,$AS$734:$AS$745)&gt;0.5,0.5,0)),0)</f>
        <v/>
      </c>
      <c r="AV750">
        <f>($AQ$746+(AT750*(AS750-1)))</f>
        <v/>
      </c>
      <c r="AW750">
        <f>($AR$746+(AU750*(AS750-1)))</f>
        <v/>
      </c>
      <c r="AX750">
        <f>IF(AT750&gt;0,AV750+AT750,AV750)</f>
        <v/>
      </c>
      <c r="AY750">
        <f>IF(AU750&lt;0,AW750+AU750,AW750)</f>
        <v/>
      </c>
      <c r="BA750" s="14">
        <f>IFERROR(AX750-AQ750,"")</f>
        <v/>
      </c>
      <c r="BB750" s="14">
        <f>IFERROR(AY750-AR750,"")</f>
        <v/>
      </c>
      <c r="BD750">
        <f>AH750</f>
        <v/>
      </c>
      <c r="BE750">
        <f>AI750</f>
        <v/>
      </c>
      <c r="BF750">
        <f>AJ750</f>
        <v/>
      </c>
      <c r="BG750" s="14">
        <f>L750</f>
        <v/>
      </c>
      <c r="BH750" s="14">
        <f>IF(X750="","",X750)</f>
        <v/>
      </c>
      <c r="BI750" s="14">
        <f>IF(Y750="","",Y750)</f>
        <v/>
      </c>
      <c r="BJ750">
        <f>Z750</f>
        <v/>
      </c>
      <c r="BK750">
        <f>AA750</f>
        <v/>
      </c>
      <c r="BL750">
        <f>IFERROR(AX750,"")</f>
        <v/>
      </c>
      <c r="BM750">
        <f>IFERROR(AY750,"")</f>
        <v/>
      </c>
    </row>
    <row r="751" ht="14.25" customHeight="1">
      <c r="A751">
        <f>ALGLIB_SSA_XAUUSD!AA751</f>
        <v/>
      </c>
      <c r="B751">
        <f>IF($A751="","",INDEX(ALGLIB_SSA_XAUUSD!$B$2:$B$2401,MATCH($A751,ALGLIB_SSA_XAUUSD!$A$2:$A$2401,1)))</f>
        <v/>
      </c>
      <c r="C751">
        <f>IF($A751="","",INDEX(ALGLIB_SSA_XAUUSD!$C$2:$C$2401,MATCH($A751,ALGLIB_SSA_XAUUSD!$A$2:$A$2401,1)))</f>
        <v/>
      </c>
      <c r="D751" s="14">
        <f>IF($A751="","",INT((ROW()-2)/12)+1)</f>
        <v/>
      </c>
      <c r="E751" s="14">
        <f>IF(AND(E758&lt;&gt;"",D758=D746+1),E746+(E758-E746)*5/12,"")</f>
        <v/>
      </c>
      <c r="F751" s="14">
        <f>IF(AND(F758&lt;&gt;"",D758=D746+1),F746+(F758-F746)*5/12,"")</f>
        <v/>
      </c>
      <c r="G751" s="14">
        <f>IF(AND(G758&lt;&gt;"",D758=D746+1),G746+(G758-G746)*5/12,"")</f>
        <v/>
      </c>
      <c r="H751" s="14">
        <f>IF(AND(H758&lt;&gt;"",D758=D746+1),H746+(H758-H746)*5/12,"")</f>
        <v/>
      </c>
      <c r="I751" s="14">
        <f>IF(AND(L758&lt;&gt;"",D758=D746+1),I746+(I758-I746)*5/12,"")</f>
        <v/>
      </c>
      <c r="J751">
        <f>_xlfn.XLOOKUP($A751,ALGLIB_SSA_XAUUSD!$AA$2:$AA$2401,ALGLIB_SSA_XAUUSD!$P$2:$P$2401,"",0)</f>
        <v/>
      </c>
      <c r="K751">
        <f>_xlfn.XLOOKUP($A751,ALGLIB_SSA_XAUUSD!$AA$2:$AA$2401,ALGLIB_SSA_XAUUSD!$Q$2:$Q$2401,"",0)</f>
        <v/>
      </c>
      <c r="L751">
        <f>_xlfn.XLOOKUP($A751,ALGLIB_SSA_XAUUSD!$AA$2:$AA$2401,ALGLIB_SSA_XAUUSD!$R$2:$R$2401,"",0)</f>
        <v/>
      </c>
      <c r="M751">
        <f>_xlfn.XLOOKUP($A751,ALGLIB_SSA_XAUUSD!$AA$2:$AA$2401,ALGLIB_SSA_XAUUSD!$S$2:$S$2401,"",0)</f>
        <v/>
      </c>
      <c r="N751">
        <f>_xlfn.XLOOKUP($A751,ALGLIB_SSA_XAUUSD!$AA$2:$AA$2401,ALGLIB_SSA_XAUUSD!$T$2:$T$2401,"",0)</f>
        <v/>
      </c>
      <c r="O751">
        <f>_xlfn.XLOOKUP($A751,ALGLIB_SSA_XAUUSD!$AA$2:$AA$2401,ALGLIB_SSA_XAUUSD!$U$2:$U$2401,"",0)</f>
        <v/>
      </c>
      <c r="P751">
        <f>_xlfn.XLOOKUP($A751,ALGLIB_SSA_XAUUSD!$AA$2:$AA$2401,ALGLIB_SSA_XAUUSD!$V$2:$V$2401,"",0)</f>
        <v/>
      </c>
      <c r="S751">
        <f>A751</f>
        <v/>
      </c>
      <c r="T751">
        <f>J751</f>
        <v/>
      </c>
      <c r="U751">
        <f>K751</f>
        <v/>
      </c>
      <c r="V751" s="14">
        <f>IF($A751="","",MOD(ROW()-2,12)+1)</f>
        <v/>
      </c>
      <c r="W751">
        <f>L751</f>
        <v/>
      </c>
      <c r="X751" s="14">
        <f>IF(F751="","",F751)</f>
        <v/>
      </c>
      <c r="Y751" s="14">
        <f>IF(G751="","",G751)</f>
        <v/>
      </c>
      <c r="Z751">
        <f>M751</f>
        <v/>
      </c>
      <c r="AA751">
        <f>N751</f>
        <v/>
      </c>
      <c r="AB751" s="14">
        <f>IF(H751="","",H751)</f>
        <v/>
      </c>
      <c r="AC751">
        <f>O751</f>
        <v/>
      </c>
      <c r="AD751" s="14">
        <f>IF(I751="","",I751)</f>
        <v/>
      </c>
      <c r="AE751">
        <f>P751</f>
        <v/>
      </c>
      <c r="AH751">
        <f>IF(S751&lt;&gt;"",S751,AH750+900)</f>
        <v/>
      </c>
      <c r="AI751">
        <f>IF(T751&lt;&gt;"",T751,AI750)</f>
        <v/>
      </c>
      <c r="AJ751">
        <f>IF(U751&lt;&gt;"",U751,AJ750)</f>
        <v/>
      </c>
      <c r="AK751">
        <f>IF(W751&lt;&gt;"",W751,"")</f>
        <v/>
      </c>
      <c r="AL751" s="14">
        <f>IF(X751&lt;&gt;"",X751,"")</f>
        <v/>
      </c>
      <c r="AM751" s="14">
        <f>IF(Y751&lt;&gt;"",Y751,"")</f>
        <v/>
      </c>
      <c r="AN751" s="14">
        <f>IF(OR(AL751="",AM751=""),"",AL751-AM751)</f>
        <v/>
      </c>
      <c r="AO751">
        <f>IF(AN751="","",IF(AN751&gt;0,"Bullish","Bearish"))</f>
        <v/>
      </c>
      <c r="AP751">
        <f>IF(AO751="",AP750,AO751)</f>
        <v/>
      </c>
      <c r="AQ751" s="14">
        <f>IF(AB751&lt;&gt;"",AB751,"")</f>
        <v/>
      </c>
      <c r="AR751" s="14">
        <f>IF(AD751&lt;&gt;"",AD751,"")</f>
        <v/>
      </c>
      <c r="AS751">
        <f>IF(AS750+1=13,1,AS750+1)</f>
        <v/>
      </c>
      <c r="AT751">
        <f>IFERROR(IF(SLOPE($AQ$734:$AQ$745,$AS$734:$AS$745)&gt;0,MIN(3,ABS(SLOPE($AQ$734:$AQ$745,$AS$734:$AS$745))),IF(SLOPE($AQ$734:$AQ$745,$AS$734:$AS$745)&lt;-0.5,-0.5,0)),0)</f>
        <v/>
      </c>
      <c r="AU751">
        <f>IFERROR(IF(SLOPE($AR$734:$AR$745,$AS$734:$AS$745)&lt;0,MAX(-3,-ABS(SLOPE($AR$734:$AR$745,$AS$734:$AS$745))),IF(SLOPE($AR$734:$AR$745,$AS$734:$AS$745)&gt;0.5,0.5,0)),0)</f>
        <v/>
      </c>
      <c r="AV751">
        <f>($AQ$746+(AT751*(AS751-1)))</f>
        <v/>
      </c>
      <c r="AW751">
        <f>($AR$746+(AU751*(AS751-1)))</f>
        <v/>
      </c>
      <c r="AX751">
        <f>IF(AT751&gt;0,AV751+AT751,AV751)</f>
        <v/>
      </c>
      <c r="AY751">
        <f>IF(AU751&lt;0,AW751+AU751,AW751)</f>
        <v/>
      </c>
      <c r="BA751" s="14">
        <f>IFERROR(AX751-AQ751,"")</f>
        <v/>
      </c>
      <c r="BB751" s="14">
        <f>IFERROR(AY751-AR751,"")</f>
        <v/>
      </c>
      <c r="BD751">
        <f>AH751</f>
        <v/>
      </c>
      <c r="BE751">
        <f>AI751</f>
        <v/>
      </c>
      <c r="BF751">
        <f>AJ751</f>
        <v/>
      </c>
      <c r="BG751" s="14">
        <f>L751</f>
        <v/>
      </c>
      <c r="BH751" s="14">
        <f>IF(X751="","",X751)</f>
        <v/>
      </c>
      <c r="BI751" s="14">
        <f>IF(Y751="","",Y751)</f>
        <v/>
      </c>
      <c r="BJ751">
        <f>Z751</f>
        <v/>
      </c>
      <c r="BK751">
        <f>AA751</f>
        <v/>
      </c>
      <c r="BL751">
        <f>IFERROR(AX751,"")</f>
        <v/>
      </c>
      <c r="BM751">
        <f>IFERROR(AY751,"")</f>
        <v/>
      </c>
    </row>
    <row r="752" ht="14.25" customHeight="1">
      <c r="A752">
        <f>ALGLIB_SSA_XAUUSD!AA752</f>
        <v/>
      </c>
      <c r="B752">
        <f>IF($A752="","",INDEX(ALGLIB_SSA_XAUUSD!$B$2:$B$2401,MATCH($A752,ALGLIB_SSA_XAUUSD!$A$2:$A$2401,1)))</f>
        <v/>
      </c>
      <c r="C752">
        <f>IF($A752="","",INDEX(ALGLIB_SSA_XAUUSD!$C$2:$C$2401,MATCH($A752,ALGLIB_SSA_XAUUSD!$A$2:$A$2401,1)))</f>
        <v/>
      </c>
      <c r="D752" s="14">
        <f>IF($A752="","",INT((ROW()-2)/12)+1)</f>
        <v/>
      </c>
      <c r="E752" s="14">
        <f>IF(AND(E758&lt;&gt;"",D758=D746+1),E746+(E758-E746)*6/12,"")</f>
        <v/>
      </c>
      <c r="F752" s="14">
        <f>IF(AND(F758&lt;&gt;"",D758=D746+1),F746+(F758-F746)*6/12,"")</f>
        <v/>
      </c>
      <c r="G752" s="14">
        <f>IF(AND(G758&lt;&gt;"",D758=D746+1),G746+(G758-G746)*6/12,"")</f>
        <v/>
      </c>
      <c r="H752" s="14">
        <f>IF(AND(H758&lt;&gt;"",D758=D746+1),H746+(H758-H746)*6/12,"")</f>
        <v/>
      </c>
      <c r="I752" s="14">
        <f>IF(AND(L758&lt;&gt;"",D758=D746+1),I746+(I758-I746)*6/12,"")</f>
        <v/>
      </c>
      <c r="J752">
        <f>_xlfn.XLOOKUP($A752,ALGLIB_SSA_XAUUSD!$AA$2:$AA$2401,ALGLIB_SSA_XAUUSD!$P$2:$P$2401,"",0)</f>
        <v/>
      </c>
      <c r="K752">
        <f>_xlfn.XLOOKUP($A752,ALGLIB_SSA_XAUUSD!$AA$2:$AA$2401,ALGLIB_SSA_XAUUSD!$Q$2:$Q$2401,"",0)</f>
        <v/>
      </c>
      <c r="L752">
        <f>_xlfn.XLOOKUP($A752,ALGLIB_SSA_XAUUSD!$AA$2:$AA$2401,ALGLIB_SSA_XAUUSD!$R$2:$R$2401,"",0)</f>
        <v/>
      </c>
      <c r="M752">
        <f>_xlfn.XLOOKUP($A752,ALGLIB_SSA_XAUUSD!$AA$2:$AA$2401,ALGLIB_SSA_XAUUSD!$S$2:$S$2401,"",0)</f>
        <v/>
      </c>
      <c r="N752">
        <f>_xlfn.XLOOKUP($A752,ALGLIB_SSA_XAUUSD!$AA$2:$AA$2401,ALGLIB_SSA_XAUUSD!$T$2:$T$2401,"",0)</f>
        <v/>
      </c>
      <c r="O752">
        <f>_xlfn.XLOOKUP($A752,ALGLIB_SSA_XAUUSD!$AA$2:$AA$2401,ALGLIB_SSA_XAUUSD!$U$2:$U$2401,"",0)</f>
        <v/>
      </c>
      <c r="P752">
        <f>_xlfn.XLOOKUP($A752,ALGLIB_SSA_XAUUSD!$AA$2:$AA$2401,ALGLIB_SSA_XAUUSD!$V$2:$V$2401,"",0)</f>
        <v/>
      </c>
      <c r="S752">
        <f>A752</f>
        <v/>
      </c>
      <c r="T752">
        <f>J752</f>
        <v/>
      </c>
      <c r="U752">
        <f>K752</f>
        <v/>
      </c>
      <c r="V752" s="14">
        <f>IF($A752="","",MOD(ROW()-2,12)+1)</f>
        <v/>
      </c>
      <c r="W752">
        <f>L752</f>
        <v/>
      </c>
      <c r="X752" s="14">
        <f>IF(F752="","",F752)</f>
        <v/>
      </c>
      <c r="Y752" s="14">
        <f>IF(G752="","",G752)</f>
        <v/>
      </c>
      <c r="Z752">
        <f>M752</f>
        <v/>
      </c>
      <c r="AA752">
        <f>N752</f>
        <v/>
      </c>
      <c r="AB752" s="14">
        <f>IF(H752="","",H752)</f>
        <v/>
      </c>
      <c r="AC752">
        <f>O752</f>
        <v/>
      </c>
      <c r="AD752" s="14">
        <f>IF(I752="","",I752)</f>
        <v/>
      </c>
      <c r="AE752">
        <f>P752</f>
        <v/>
      </c>
      <c r="AH752">
        <f>IF(S752&lt;&gt;"",S752,AH751+900)</f>
        <v/>
      </c>
      <c r="AI752">
        <f>IF(T752&lt;&gt;"",T752,AI751)</f>
        <v/>
      </c>
      <c r="AJ752">
        <f>IF(U752&lt;&gt;"",U752,AJ751)</f>
        <v/>
      </c>
      <c r="AK752">
        <f>IF(W752&lt;&gt;"",W752,"")</f>
        <v/>
      </c>
      <c r="AL752" s="14">
        <f>IF(X752&lt;&gt;"",X752,"")</f>
        <v/>
      </c>
      <c r="AM752" s="14">
        <f>IF(Y752&lt;&gt;"",Y752,"")</f>
        <v/>
      </c>
      <c r="AN752" s="14">
        <f>IF(OR(AL752="",AM752=""),"",AL752-AM752)</f>
        <v/>
      </c>
      <c r="AO752">
        <f>IF(AN752="","",IF(AN752&gt;0,"Bullish","Bearish"))</f>
        <v/>
      </c>
      <c r="AP752">
        <f>IF(AO752="",AP751,AO752)</f>
        <v/>
      </c>
      <c r="AQ752" s="14">
        <f>IF(AB752&lt;&gt;"",AB752,"")</f>
        <v/>
      </c>
      <c r="AR752" s="14">
        <f>IF(AD752&lt;&gt;"",AD752,"")</f>
        <v/>
      </c>
      <c r="AS752">
        <f>IF(AS751+1=13,1,AS751+1)</f>
        <v/>
      </c>
      <c r="AT752">
        <f>IFERROR(IF(SLOPE($AQ$734:$AQ$745,$AS$734:$AS$745)&gt;0,MIN(3,ABS(SLOPE($AQ$734:$AQ$745,$AS$734:$AS$745))),IF(SLOPE($AQ$734:$AQ$745,$AS$734:$AS$745)&lt;-0.5,-0.5,0)),0)</f>
        <v/>
      </c>
      <c r="AU752">
        <f>IFERROR(IF(SLOPE($AR$734:$AR$745,$AS$734:$AS$745)&lt;0,MAX(-3,-ABS(SLOPE($AR$734:$AR$745,$AS$734:$AS$745))),IF(SLOPE($AR$734:$AR$745,$AS$734:$AS$745)&gt;0.5,0.5,0)),0)</f>
        <v/>
      </c>
      <c r="AV752">
        <f>($AQ$746+(AT752*(AS752-1)))</f>
        <v/>
      </c>
      <c r="AW752">
        <f>($AR$746+(AU752*(AS752-1)))</f>
        <v/>
      </c>
      <c r="AX752">
        <f>IF(AT752&gt;0,AV752+AT752,AV752)</f>
        <v/>
      </c>
      <c r="AY752">
        <f>IF(AU752&lt;0,AW752+AU752,AW752)</f>
        <v/>
      </c>
      <c r="BA752" s="14">
        <f>IFERROR(AX752-AQ752,"")</f>
        <v/>
      </c>
      <c r="BB752" s="14">
        <f>IFERROR(AY752-AR752,"")</f>
        <v/>
      </c>
      <c r="BD752">
        <f>AH752</f>
        <v/>
      </c>
      <c r="BE752">
        <f>AI752</f>
        <v/>
      </c>
      <c r="BF752">
        <f>AJ752</f>
        <v/>
      </c>
      <c r="BG752" s="14">
        <f>L752</f>
        <v/>
      </c>
      <c r="BH752" s="14">
        <f>IF(X752="","",X752)</f>
        <v/>
      </c>
      <c r="BI752" s="14">
        <f>IF(Y752="","",Y752)</f>
        <v/>
      </c>
      <c r="BJ752">
        <f>Z752</f>
        <v/>
      </c>
      <c r="BK752">
        <f>AA752</f>
        <v/>
      </c>
      <c r="BL752">
        <f>IFERROR(AX752,"")</f>
        <v/>
      </c>
      <c r="BM752">
        <f>IFERROR(AY752,"")</f>
        <v/>
      </c>
    </row>
    <row r="753" ht="14.25" customHeight="1">
      <c r="A753">
        <f>ALGLIB_SSA_XAUUSD!AA753</f>
        <v/>
      </c>
      <c r="B753">
        <f>IF($A753="","",INDEX(ALGLIB_SSA_XAUUSD!$B$2:$B$2401,MATCH($A753,ALGLIB_SSA_XAUUSD!$A$2:$A$2401,1)))</f>
        <v/>
      </c>
      <c r="C753">
        <f>IF($A753="","",INDEX(ALGLIB_SSA_XAUUSD!$C$2:$C$2401,MATCH($A753,ALGLIB_SSA_XAUUSD!$A$2:$A$2401,1)))</f>
        <v/>
      </c>
      <c r="D753" s="14">
        <f>IF($A753="","",INT((ROW()-2)/12)+1)</f>
        <v/>
      </c>
      <c r="E753" s="14">
        <f>IF(AND(E758&lt;&gt;"",D758=D746+1),E746+(E758-E746)*7/12,"")</f>
        <v/>
      </c>
      <c r="F753" s="14">
        <f>IF(AND(F758&lt;&gt;"",D758=D746+1),F746+(F758-F746)*7/12,"")</f>
        <v/>
      </c>
      <c r="G753" s="14">
        <f>IF(AND(G758&lt;&gt;"",D758=D746+1),G746+(G758-G746)*7/12,"")</f>
        <v/>
      </c>
      <c r="H753" s="14">
        <f>IF(AND(H758&lt;&gt;"",D758=D746+1),H746+(H758-H746)*7/12,"")</f>
        <v/>
      </c>
      <c r="I753" s="14">
        <f>IF(AND(L758&lt;&gt;"",D758=D746+1),I746+(I758-I746)*7/12,"")</f>
        <v/>
      </c>
      <c r="J753">
        <f>_xlfn.XLOOKUP($A753,ALGLIB_SSA_XAUUSD!$AA$2:$AA$2401,ALGLIB_SSA_XAUUSD!$P$2:$P$2401,"",0)</f>
        <v/>
      </c>
      <c r="K753">
        <f>_xlfn.XLOOKUP($A753,ALGLIB_SSA_XAUUSD!$AA$2:$AA$2401,ALGLIB_SSA_XAUUSD!$Q$2:$Q$2401,"",0)</f>
        <v/>
      </c>
      <c r="L753">
        <f>_xlfn.XLOOKUP($A753,ALGLIB_SSA_XAUUSD!$AA$2:$AA$2401,ALGLIB_SSA_XAUUSD!$R$2:$R$2401,"",0)</f>
        <v/>
      </c>
      <c r="M753">
        <f>_xlfn.XLOOKUP($A753,ALGLIB_SSA_XAUUSD!$AA$2:$AA$2401,ALGLIB_SSA_XAUUSD!$S$2:$S$2401,"",0)</f>
        <v/>
      </c>
      <c r="N753">
        <f>_xlfn.XLOOKUP($A753,ALGLIB_SSA_XAUUSD!$AA$2:$AA$2401,ALGLIB_SSA_XAUUSD!$T$2:$T$2401,"",0)</f>
        <v/>
      </c>
      <c r="O753">
        <f>_xlfn.XLOOKUP($A753,ALGLIB_SSA_XAUUSD!$AA$2:$AA$2401,ALGLIB_SSA_XAUUSD!$U$2:$U$2401,"",0)</f>
        <v/>
      </c>
      <c r="P753">
        <f>_xlfn.XLOOKUP($A753,ALGLIB_SSA_XAUUSD!$AA$2:$AA$2401,ALGLIB_SSA_XAUUSD!$V$2:$V$2401,"",0)</f>
        <v/>
      </c>
      <c r="S753">
        <f>A753</f>
        <v/>
      </c>
      <c r="T753">
        <f>J753</f>
        <v/>
      </c>
      <c r="U753">
        <f>K753</f>
        <v/>
      </c>
      <c r="V753" s="14">
        <f>IF($A753="","",MOD(ROW()-2,12)+1)</f>
        <v/>
      </c>
      <c r="W753">
        <f>L753</f>
        <v/>
      </c>
      <c r="X753" s="14">
        <f>IF(F753="","",F753)</f>
        <v/>
      </c>
      <c r="Y753" s="14">
        <f>IF(G753="","",G753)</f>
        <v/>
      </c>
      <c r="Z753">
        <f>M753</f>
        <v/>
      </c>
      <c r="AA753">
        <f>N753</f>
        <v/>
      </c>
      <c r="AB753" s="14">
        <f>IF(H753="","",H753)</f>
        <v/>
      </c>
      <c r="AC753">
        <f>O753</f>
        <v/>
      </c>
      <c r="AD753" s="14">
        <f>IF(I753="","",I753)</f>
        <v/>
      </c>
      <c r="AE753">
        <f>P753</f>
        <v/>
      </c>
      <c r="AH753">
        <f>IF(S753&lt;&gt;"",S753,AH752+900)</f>
        <v/>
      </c>
      <c r="AI753">
        <f>IF(T753&lt;&gt;"",T753,AI752)</f>
        <v/>
      </c>
      <c r="AJ753">
        <f>IF(U753&lt;&gt;"",U753,AJ752)</f>
        <v/>
      </c>
      <c r="AK753">
        <f>IF(W753&lt;&gt;"",W753,"")</f>
        <v/>
      </c>
      <c r="AL753" s="14">
        <f>IF(X753&lt;&gt;"",X753,"")</f>
        <v/>
      </c>
      <c r="AM753" s="14">
        <f>IF(Y753&lt;&gt;"",Y753,"")</f>
        <v/>
      </c>
      <c r="AN753" s="14">
        <f>IF(OR(AL753="",AM753=""),"",AL753-AM753)</f>
        <v/>
      </c>
      <c r="AO753">
        <f>IF(AN753="","",IF(AN753&gt;0,"Bullish","Bearish"))</f>
        <v/>
      </c>
      <c r="AP753">
        <f>IF(AO753="",AP752,AO753)</f>
        <v/>
      </c>
      <c r="AQ753" s="14">
        <f>IF(AB753&lt;&gt;"",AB753,"")</f>
        <v/>
      </c>
      <c r="AR753" s="14">
        <f>IF(AD753&lt;&gt;"",AD753,"")</f>
        <v/>
      </c>
      <c r="AS753">
        <f>IF(AS752+1=13,1,AS752+1)</f>
        <v/>
      </c>
      <c r="AT753">
        <f>IFERROR(IF(SLOPE($AQ$734:$AQ$745,$AS$734:$AS$745)&gt;0,MIN(3,ABS(SLOPE($AQ$734:$AQ$745,$AS$734:$AS$745))),IF(SLOPE($AQ$734:$AQ$745,$AS$734:$AS$745)&lt;-0.5,-0.5,0)),0)</f>
        <v/>
      </c>
      <c r="AU753">
        <f>IFERROR(IF(SLOPE($AR$734:$AR$745,$AS$734:$AS$745)&lt;0,MAX(-3,-ABS(SLOPE($AR$734:$AR$745,$AS$734:$AS$745))),IF(SLOPE($AR$734:$AR$745,$AS$734:$AS$745)&gt;0.5,0.5,0)),0)</f>
        <v/>
      </c>
      <c r="AV753">
        <f>($AQ$746+(AT753*(AS753-1)))</f>
        <v/>
      </c>
      <c r="AW753">
        <f>($AR$746+(AU753*(AS753-1)))</f>
        <v/>
      </c>
      <c r="AX753">
        <f>IF(AT753&gt;0,AV753+AT753,AV753)</f>
        <v/>
      </c>
      <c r="AY753">
        <f>IF(AU753&lt;0,AW753+AU753,AW753)</f>
        <v/>
      </c>
      <c r="BA753" s="14">
        <f>IFERROR(AX753-AQ753,"")</f>
        <v/>
      </c>
      <c r="BB753" s="14">
        <f>IFERROR(AY753-AR753,"")</f>
        <v/>
      </c>
      <c r="BD753">
        <f>AH753</f>
        <v/>
      </c>
      <c r="BE753">
        <f>AI753</f>
        <v/>
      </c>
      <c r="BF753">
        <f>AJ753</f>
        <v/>
      </c>
      <c r="BG753" s="14">
        <f>L753</f>
        <v/>
      </c>
      <c r="BH753" s="14">
        <f>IF(X753="","",X753)</f>
        <v/>
      </c>
      <c r="BI753" s="14">
        <f>IF(Y753="","",Y753)</f>
        <v/>
      </c>
      <c r="BJ753">
        <f>Z753</f>
        <v/>
      </c>
      <c r="BK753">
        <f>AA753</f>
        <v/>
      </c>
      <c r="BL753">
        <f>IFERROR(AX753,"")</f>
        <v/>
      </c>
      <c r="BM753">
        <f>IFERROR(AY753,"")</f>
        <v/>
      </c>
    </row>
    <row r="754" ht="14.25" customHeight="1">
      <c r="A754">
        <f>ALGLIB_SSA_XAUUSD!AA754</f>
        <v/>
      </c>
      <c r="B754">
        <f>IF($A754="","",INDEX(ALGLIB_SSA_XAUUSD!$B$2:$B$2401,MATCH($A754,ALGLIB_SSA_XAUUSD!$A$2:$A$2401,1)))</f>
        <v/>
      </c>
      <c r="C754">
        <f>IF($A754="","",INDEX(ALGLIB_SSA_XAUUSD!$C$2:$C$2401,MATCH($A754,ALGLIB_SSA_XAUUSD!$A$2:$A$2401,1)))</f>
        <v/>
      </c>
      <c r="D754" s="14">
        <f>IF($A754="","",INT((ROW()-2)/12)+1)</f>
        <v/>
      </c>
      <c r="E754" s="14">
        <f>IF(AND(E758&lt;&gt;"",D758=D746+1),E746+(E758-E746)*8/12,"")</f>
        <v/>
      </c>
      <c r="F754" s="14">
        <f>IF(AND(F758&lt;&gt;"",D758=D746+1),F746+(F758-F746)*8/12,"")</f>
        <v/>
      </c>
      <c r="G754" s="14">
        <f>IF(AND(G758&lt;&gt;"",D758=D746+1),G746+(G758-G746)*8/12,"")</f>
        <v/>
      </c>
      <c r="H754" s="14">
        <f>IF(AND(H758&lt;&gt;"",D758=D746+1),H746+(H758-H746)*8/12,"")</f>
        <v/>
      </c>
      <c r="I754" s="14">
        <f>IF(AND(L758&lt;&gt;"",D758=D746+1),I746+(I758-I746)*8/12,"")</f>
        <v/>
      </c>
      <c r="J754">
        <f>_xlfn.XLOOKUP($A754,ALGLIB_SSA_XAUUSD!$AA$2:$AA$2401,ALGLIB_SSA_XAUUSD!$P$2:$P$2401,"",0)</f>
        <v/>
      </c>
      <c r="K754">
        <f>_xlfn.XLOOKUP($A754,ALGLIB_SSA_XAUUSD!$AA$2:$AA$2401,ALGLIB_SSA_XAUUSD!$Q$2:$Q$2401,"",0)</f>
        <v/>
      </c>
      <c r="L754">
        <f>_xlfn.XLOOKUP($A754,ALGLIB_SSA_XAUUSD!$AA$2:$AA$2401,ALGLIB_SSA_XAUUSD!$R$2:$R$2401,"",0)</f>
        <v/>
      </c>
      <c r="M754">
        <f>_xlfn.XLOOKUP($A754,ALGLIB_SSA_XAUUSD!$AA$2:$AA$2401,ALGLIB_SSA_XAUUSD!$S$2:$S$2401,"",0)</f>
        <v/>
      </c>
      <c r="N754">
        <f>_xlfn.XLOOKUP($A754,ALGLIB_SSA_XAUUSD!$AA$2:$AA$2401,ALGLIB_SSA_XAUUSD!$T$2:$T$2401,"",0)</f>
        <v/>
      </c>
      <c r="O754">
        <f>_xlfn.XLOOKUP($A754,ALGLIB_SSA_XAUUSD!$AA$2:$AA$2401,ALGLIB_SSA_XAUUSD!$U$2:$U$2401,"",0)</f>
        <v/>
      </c>
      <c r="P754">
        <f>_xlfn.XLOOKUP($A754,ALGLIB_SSA_XAUUSD!$AA$2:$AA$2401,ALGLIB_SSA_XAUUSD!$V$2:$V$2401,"",0)</f>
        <v/>
      </c>
      <c r="S754">
        <f>A754</f>
        <v/>
      </c>
      <c r="T754">
        <f>J754</f>
        <v/>
      </c>
      <c r="U754">
        <f>K754</f>
        <v/>
      </c>
      <c r="V754" s="14">
        <f>IF($A754="","",MOD(ROW()-2,12)+1)</f>
        <v/>
      </c>
      <c r="W754">
        <f>L754</f>
        <v/>
      </c>
      <c r="X754" s="14">
        <f>IF(F754="","",F754)</f>
        <v/>
      </c>
      <c r="Y754" s="14">
        <f>IF(G754="","",G754)</f>
        <v/>
      </c>
      <c r="Z754">
        <f>M754</f>
        <v/>
      </c>
      <c r="AA754">
        <f>N754</f>
        <v/>
      </c>
      <c r="AB754" s="14">
        <f>IF(H754="","",H754)</f>
        <v/>
      </c>
      <c r="AC754">
        <f>O754</f>
        <v/>
      </c>
      <c r="AD754" s="14">
        <f>IF(I754="","",I754)</f>
        <v/>
      </c>
      <c r="AE754">
        <f>P754</f>
        <v/>
      </c>
      <c r="AH754">
        <f>IF(S754&lt;&gt;"",S754,AH753+900)</f>
        <v/>
      </c>
      <c r="AI754">
        <f>IF(T754&lt;&gt;"",T754,AI753)</f>
        <v/>
      </c>
      <c r="AJ754">
        <f>IF(U754&lt;&gt;"",U754,AJ753)</f>
        <v/>
      </c>
      <c r="AK754">
        <f>IF(W754&lt;&gt;"",W754,"")</f>
        <v/>
      </c>
      <c r="AL754" s="14">
        <f>IF(X754&lt;&gt;"",X754,"")</f>
        <v/>
      </c>
      <c r="AM754" s="14">
        <f>IF(Y754&lt;&gt;"",Y754,"")</f>
        <v/>
      </c>
      <c r="AN754" s="14">
        <f>IF(OR(AL754="",AM754=""),"",AL754-AM754)</f>
        <v/>
      </c>
      <c r="AO754">
        <f>IF(AN754="","",IF(AN754&gt;0,"Bullish","Bearish"))</f>
        <v/>
      </c>
      <c r="AP754">
        <f>IF(AO754="",AP753,AO754)</f>
        <v/>
      </c>
      <c r="AQ754" s="14">
        <f>IF(AB754&lt;&gt;"",AB754,"")</f>
        <v/>
      </c>
      <c r="AR754" s="14">
        <f>IF(AD754&lt;&gt;"",AD754,"")</f>
        <v/>
      </c>
      <c r="AS754">
        <f>IF(AS753+1=13,1,AS753+1)</f>
        <v/>
      </c>
      <c r="AT754">
        <f>IFERROR(IF(SLOPE($AQ$734:$AQ$745,$AS$734:$AS$745)&gt;0,MIN(3,ABS(SLOPE($AQ$734:$AQ$745,$AS$734:$AS$745))),IF(SLOPE($AQ$734:$AQ$745,$AS$734:$AS$745)&lt;-0.5,-0.5,0)),0)</f>
        <v/>
      </c>
      <c r="AU754">
        <f>IFERROR(IF(SLOPE($AR$734:$AR$745,$AS$734:$AS$745)&lt;0,MAX(-3,-ABS(SLOPE($AR$734:$AR$745,$AS$734:$AS$745))),IF(SLOPE($AR$734:$AR$745,$AS$734:$AS$745)&gt;0.5,0.5,0)),0)</f>
        <v/>
      </c>
      <c r="AV754">
        <f>($AQ$746+(AT754*(AS754-1)))</f>
        <v/>
      </c>
      <c r="AW754">
        <f>($AR$746+(AU754*(AS754-1)))</f>
        <v/>
      </c>
      <c r="AX754">
        <f>IF(AT754&gt;0,AV754+AT754,AV754)</f>
        <v/>
      </c>
      <c r="AY754">
        <f>IF(AU754&lt;0,AW754+AU754,AW754)</f>
        <v/>
      </c>
      <c r="BA754" s="14">
        <f>IFERROR(AX754-AQ754,"")</f>
        <v/>
      </c>
      <c r="BB754" s="14">
        <f>IFERROR(AY754-AR754,"")</f>
        <v/>
      </c>
      <c r="BD754">
        <f>AH754</f>
        <v/>
      </c>
      <c r="BE754">
        <f>AI754</f>
        <v/>
      </c>
      <c r="BF754">
        <f>AJ754</f>
        <v/>
      </c>
      <c r="BG754" s="14">
        <f>L754</f>
        <v/>
      </c>
      <c r="BH754" s="14">
        <f>IF(X754="","",X754)</f>
        <v/>
      </c>
      <c r="BI754" s="14">
        <f>IF(Y754="","",Y754)</f>
        <v/>
      </c>
      <c r="BJ754">
        <f>Z754</f>
        <v/>
      </c>
      <c r="BK754">
        <f>AA754</f>
        <v/>
      </c>
      <c r="BL754">
        <f>IFERROR(AX754,"")</f>
        <v/>
      </c>
      <c r="BM754">
        <f>IFERROR(AY754,"")</f>
        <v/>
      </c>
    </row>
    <row r="755" ht="14.25" customHeight="1">
      <c r="A755">
        <f>ALGLIB_SSA_XAUUSD!AA755</f>
        <v/>
      </c>
      <c r="B755">
        <f>IF($A755="","",INDEX(ALGLIB_SSA_XAUUSD!$B$2:$B$2401,MATCH($A755,ALGLIB_SSA_XAUUSD!$A$2:$A$2401,1)))</f>
        <v/>
      </c>
      <c r="C755">
        <f>IF($A755="","",INDEX(ALGLIB_SSA_XAUUSD!$C$2:$C$2401,MATCH($A755,ALGLIB_SSA_XAUUSD!$A$2:$A$2401,1)))</f>
        <v/>
      </c>
      <c r="D755" s="14">
        <f>IF($A755="","",INT((ROW()-2)/12)+1)</f>
        <v/>
      </c>
      <c r="E755" s="14">
        <f>IF(AND(E758&lt;&gt;"",D758=D746+1),E746+(E758-E746)*9/12,"")</f>
        <v/>
      </c>
      <c r="F755" s="14">
        <f>IF(AND(F758&lt;&gt;"",D758=D746+1),F746+(F758-F746)*9/12,"")</f>
        <v/>
      </c>
      <c r="G755" s="14">
        <f>IF(AND(G758&lt;&gt;"",D758=D746+1),G746+(G758-G746)*9/12,"")</f>
        <v/>
      </c>
      <c r="H755" s="14">
        <f>IF(AND(H758&lt;&gt;"",D758=D746+1),H746+(H758-H746)*9/12,"")</f>
        <v/>
      </c>
      <c r="I755" s="14">
        <f>IF(AND(L758&lt;&gt;"",D758=D746+1),I746+(I758-I746)*9/12,"")</f>
        <v/>
      </c>
      <c r="J755">
        <f>_xlfn.XLOOKUP($A755,ALGLIB_SSA_XAUUSD!$AA$2:$AA$2401,ALGLIB_SSA_XAUUSD!$P$2:$P$2401,"",0)</f>
        <v/>
      </c>
      <c r="K755">
        <f>_xlfn.XLOOKUP($A755,ALGLIB_SSA_XAUUSD!$AA$2:$AA$2401,ALGLIB_SSA_XAUUSD!$Q$2:$Q$2401,"",0)</f>
        <v/>
      </c>
      <c r="L755">
        <f>_xlfn.XLOOKUP($A755,ALGLIB_SSA_XAUUSD!$AA$2:$AA$2401,ALGLIB_SSA_XAUUSD!$R$2:$R$2401,"",0)</f>
        <v/>
      </c>
      <c r="M755">
        <f>_xlfn.XLOOKUP($A755,ALGLIB_SSA_XAUUSD!$AA$2:$AA$2401,ALGLIB_SSA_XAUUSD!$S$2:$S$2401,"",0)</f>
        <v/>
      </c>
      <c r="N755">
        <f>_xlfn.XLOOKUP($A755,ALGLIB_SSA_XAUUSD!$AA$2:$AA$2401,ALGLIB_SSA_XAUUSD!$T$2:$T$2401,"",0)</f>
        <v/>
      </c>
      <c r="O755">
        <f>_xlfn.XLOOKUP($A755,ALGLIB_SSA_XAUUSD!$AA$2:$AA$2401,ALGLIB_SSA_XAUUSD!$U$2:$U$2401,"",0)</f>
        <v/>
      </c>
      <c r="P755">
        <f>_xlfn.XLOOKUP($A755,ALGLIB_SSA_XAUUSD!$AA$2:$AA$2401,ALGLIB_SSA_XAUUSD!$V$2:$V$2401,"",0)</f>
        <v/>
      </c>
      <c r="S755">
        <f>A755</f>
        <v/>
      </c>
      <c r="T755">
        <f>J755</f>
        <v/>
      </c>
      <c r="U755">
        <f>K755</f>
        <v/>
      </c>
      <c r="V755" s="14">
        <f>IF($A755="","",MOD(ROW()-2,12)+1)</f>
        <v/>
      </c>
      <c r="W755">
        <f>L755</f>
        <v/>
      </c>
      <c r="X755" s="14">
        <f>IF(F755="","",F755)</f>
        <v/>
      </c>
      <c r="Y755" s="14">
        <f>IF(G755="","",G755)</f>
        <v/>
      </c>
      <c r="Z755">
        <f>M755</f>
        <v/>
      </c>
      <c r="AA755">
        <f>N755</f>
        <v/>
      </c>
      <c r="AB755" s="14">
        <f>IF(H755="","",H755)</f>
        <v/>
      </c>
      <c r="AC755">
        <f>O755</f>
        <v/>
      </c>
      <c r="AD755" s="14">
        <f>IF(I755="","",I755)</f>
        <v/>
      </c>
      <c r="AE755">
        <f>P755</f>
        <v/>
      </c>
      <c r="AH755">
        <f>IF(S755&lt;&gt;"",S755,AH754+900)</f>
        <v/>
      </c>
      <c r="AI755">
        <f>IF(T755&lt;&gt;"",T755,AI754)</f>
        <v/>
      </c>
      <c r="AJ755">
        <f>IF(U755&lt;&gt;"",U755,AJ754)</f>
        <v/>
      </c>
      <c r="AK755">
        <f>IF(W755&lt;&gt;"",W755,"")</f>
        <v/>
      </c>
      <c r="AL755" s="14">
        <f>IF(X755&lt;&gt;"",X755,"")</f>
        <v/>
      </c>
      <c r="AM755" s="14">
        <f>IF(Y755&lt;&gt;"",Y755,"")</f>
        <v/>
      </c>
      <c r="AN755" s="14">
        <f>IF(OR(AL755="",AM755=""),"",AL755-AM755)</f>
        <v/>
      </c>
      <c r="AO755">
        <f>IF(AN755="","",IF(AN755&gt;0,"Bullish","Bearish"))</f>
        <v/>
      </c>
      <c r="AP755">
        <f>IF(AO755="",AP754,AO755)</f>
        <v/>
      </c>
      <c r="AQ755" s="14">
        <f>IF(AB755&lt;&gt;"",AB755,"")</f>
        <v/>
      </c>
      <c r="AR755" s="14">
        <f>IF(AD755&lt;&gt;"",AD755,"")</f>
        <v/>
      </c>
      <c r="AS755">
        <f>IF(AS754+1=13,1,AS754+1)</f>
        <v/>
      </c>
      <c r="AT755">
        <f>IFERROR(IF(SLOPE($AQ$734:$AQ$745,$AS$734:$AS$745)&gt;0,MIN(3,ABS(SLOPE($AQ$734:$AQ$745,$AS$734:$AS$745))),IF(SLOPE($AQ$734:$AQ$745,$AS$734:$AS$745)&lt;-0.5,-0.5,0)),0)</f>
        <v/>
      </c>
      <c r="AU755">
        <f>IFERROR(IF(SLOPE($AR$734:$AR$745,$AS$734:$AS$745)&lt;0,MAX(-3,-ABS(SLOPE($AR$734:$AR$745,$AS$734:$AS$745))),IF(SLOPE($AR$734:$AR$745,$AS$734:$AS$745)&gt;0.5,0.5,0)),0)</f>
        <v/>
      </c>
      <c r="AV755">
        <f>($AQ$746+(AT755*(AS755-1)))</f>
        <v/>
      </c>
      <c r="AW755">
        <f>($AR$746+(AU755*(AS755-1)))</f>
        <v/>
      </c>
      <c r="AX755">
        <f>IF(AT755&gt;0,AV755+AT755,AV755)</f>
        <v/>
      </c>
      <c r="AY755">
        <f>IF(AU755&lt;0,AW755+AU755,AW755)</f>
        <v/>
      </c>
      <c r="BA755" s="14">
        <f>IFERROR(AX755-AQ755,"")</f>
        <v/>
      </c>
      <c r="BB755" s="14">
        <f>IFERROR(AY755-AR755,"")</f>
        <v/>
      </c>
      <c r="BD755">
        <f>AH755</f>
        <v/>
      </c>
      <c r="BE755">
        <f>AI755</f>
        <v/>
      </c>
      <c r="BF755">
        <f>AJ755</f>
        <v/>
      </c>
      <c r="BG755" s="14">
        <f>L755</f>
        <v/>
      </c>
      <c r="BH755" s="14">
        <f>IF(X755="","",X755)</f>
        <v/>
      </c>
      <c r="BI755" s="14">
        <f>IF(Y755="","",Y755)</f>
        <v/>
      </c>
      <c r="BJ755">
        <f>Z755</f>
        <v/>
      </c>
      <c r="BK755">
        <f>AA755</f>
        <v/>
      </c>
      <c r="BL755">
        <f>IFERROR(AX755,"")</f>
        <v/>
      </c>
      <c r="BM755">
        <f>IFERROR(AY755,"")</f>
        <v/>
      </c>
    </row>
    <row r="756" ht="14.25" customHeight="1">
      <c r="A756">
        <f>ALGLIB_SSA_XAUUSD!AA756</f>
        <v/>
      </c>
      <c r="B756">
        <f>IF($A756="","",INDEX(ALGLIB_SSA_XAUUSD!$B$2:$B$2401,MATCH($A756,ALGLIB_SSA_XAUUSD!$A$2:$A$2401,1)))</f>
        <v/>
      </c>
      <c r="C756">
        <f>IF($A756="","",INDEX(ALGLIB_SSA_XAUUSD!$C$2:$C$2401,MATCH($A756,ALGLIB_SSA_XAUUSD!$A$2:$A$2401,1)))</f>
        <v/>
      </c>
      <c r="D756" s="14">
        <f>IF($A756="","",INT((ROW()-2)/12)+1)</f>
        <v/>
      </c>
      <c r="E756" s="14">
        <f>IF(AND(E758&lt;&gt;"",D758=D746+1),E746+(E758-E746)*10/12,"")</f>
        <v/>
      </c>
      <c r="F756" s="14">
        <f>IF(AND(F758&lt;&gt;"",D758=D746+1),F746+(F758-F746)*10/12,"")</f>
        <v/>
      </c>
      <c r="G756" s="14">
        <f>IF(AND(G758&lt;&gt;"",D758=D746+1),G746+(G758-G746)*10/12,"")</f>
        <v/>
      </c>
      <c r="H756" s="14">
        <f>IF(AND(H758&lt;&gt;"",D758=D746+1),H746+(H758-H746)*10/12,"")</f>
        <v/>
      </c>
      <c r="I756" s="14">
        <f>IF(AND(L758&lt;&gt;"",D758=D746+1),I746+(I758-I746)*10/12,"")</f>
        <v/>
      </c>
      <c r="J756">
        <f>_xlfn.XLOOKUP($A756,ALGLIB_SSA_XAUUSD!$AA$2:$AA$2401,ALGLIB_SSA_XAUUSD!$P$2:$P$2401,"",0)</f>
        <v/>
      </c>
      <c r="K756">
        <f>_xlfn.XLOOKUP($A756,ALGLIB_SSA_XAUUSD!$AA$2:$AA$2401,ALGLIB_SSA_XAUUSD!$Q$2:$Q$2401,"",0)</f>
        <v/>
      </c>
      <c r="L756">
        <f>_xlfn.XLOOKUP($A756,ALGLIB_SSA_XAUUSD!$AA$2:$AA$2401,ALGLIB_SSA_XAUUSD!$R$2:$R$2401,"",0)</f>
        <v/>
      </c>
      <c r="M756">
        <f>_xlfn.XLOOKUP($A756,ALGLIB_SSA_XAUUSD!$AA$2:$AA$2401,ALGLIB_SSA_XAUUSD!$S$2:$S$2401,"",0)</f>
        <v/>
      </c>
      <c r="N756">
        <f>_xlfn.XLOOKUP($A756,ALGLIB_SSA_XAUUSD!$AA$2:$AA$2401,ALGLIB_SSA_XAUUSD!$T$2:$T$2401,"",0)</f>
        <v/>
      </c>
      <c r="O756">
        <f>_xlfn.XLOOKUP($A756,ALGLIB_SSA_XAUUSD!$AA$2:$AA$2401,ALGLIB_SSA_XAUUSD!$U$2:$U$2401,"",0)</f>
        <v/>
      </c>
      <c r="P756">
        <f>_xlfn.XLOOKUP($A756,ALGLIB_SSA_XAUUSD!$AA$2:$AA$2401,ALGLIB_SSA_XAUUSD!$V$2:$V$2401,"",0)</f>
        <v/>
      </c>
      <c r="S756">
        <f>A756</f>
        <v/>
      </c>
      <c r="T756">
        <f>J756</f>
        <v/>
      </c>
      <c r="U756">
        <f>K756</f>
        <v/>
      </c>
      <c r="V756" s="14">
        <f>IF($A756="","",MOD(ROW()-2,12)+1)</f>
        <v/>
      </c>
      <c r="W756">
        <f>L756</f>
        <v/>
      </c>
      <c r="X756" s="14">
        <f>IF(F756="","",F756)</f>
        <v/>
      </c>
      <c r="Y756" s="14">
        <f>IF(G756="","",G756)</f>
        <v/>
      </c>
      <c r="Z756">
        <f>M756</f>
        <v/>
      </c>
      <c r="AA756">
        <f>N756</f>
        <v/>
      </c>
      <c r="AB756" s="14">
        <f>IF(H756="","",H756)</f>
        <v/>
      </c>
      <c r="AC756">
        <f>O756</f>
        <v/>
      </c>
      <c r="AD756" s="14">
        <f>IF(I756="","",I756)</f>
        <v/>
      </c>
      <c r="AE756">
        <f>P756</f>
        <v/>
      </c>
      <c r="AH756">
        <f>IF(S756&lt;&gt;"",S756,AH755+900)</f>
        <v/>
      </c>
      <c r="AI756">
        <f>IF(T756&lt;&gt;"",T756,AI755)</f>
        <v/>
      </c>
      <c r="AJ756">
        <f>IF(U756&lt;&gt;"",U756,AJ755)</f>
        <v/>
      </c>
      <c r="AK756">
        <f>IF(W756&lt;&gt;"",W756,"")</f>
        <v/>
      </c>
      <c r="AL756" s="14">
        <f>IF(X756&lt;&gt;"",X756,"")</f>
        <v/>
      </c>
      <c r="AM756" s="14">
        <f>IF(Y756&lt;&gt;"",Y756,"")</f>
        <v/>
      </c>
      <c r="AN756" s="14">
        <f>IF(OR(AL756="",AM756=""),"",AL756-AM756)</f>
        <v/>
      </c>
      <c r="AO756">
        <f>IF(AN756="","",IF(AN756&gt;0,"Bullish","Bearish"))</f>
        <v/>
      </c>
      <c r="AP756">
        <f>IF(AO756="",AP755,AO756)</f>
        <v/>
      </c>
      <c r="AQ756" s="14">
        <f>IF(AB756&lt;&gt;"",AB756,"")</f>
        <v/>
      </c>
      <c r="AR756" s="14">
        <f>IF(AD756&lt;&gt;"",AD756,"")</f>
        <v/>
      </c>
      <c r="AS756">
        <f>IF(AS755+1=13,1,AS755+1)</f>
        <v/>
      </c>
      <c r="AT756">
        <f>IFERROR(IF(SLOPE($AQ$734:$AQ$745,$AS$734:$AS$745)&gt;0,MIN(3,ABS(SLOPE($AQ$734:$AQ$745,$AS$734:$AS$745))),IF(SLOPE($AQ$734:$AQ$745,$AS$734:$AS$745)&lt;-0.5,-0.5,0)),0)</f>
        <v/>
      </c>
      <c r="AU756">
        <f>IFERROR(IF(SLOPE($AR$734:$AR$745,$AS$734:$AS$745)&lt;0,MAX(-3,-ABS(SLOPE($AR$734:$AR$745,$AS$734:$AS$745))),IF(SLOPE($AR$734:$AR$745,$AS$734:$AS$745)&gt;0.5,0.5,0)),0)</f>
        <v/>
      </c>
      <c r="AV756">
        <f>($AQ$746+(AT756*(AS756-1)))</f>
        <v/>
      </c>
      <c r="AW756">
        <f>($AR$746+(AU756*(AS756-1)))</f>
        <v/>
      </c>
      <c r="AX756">
        <f>IF(AT756&gt;0,AV756+AT756,AV756)</f>
        <v/>
      </c>
      <c r="AY756">
        <f>IF(AU756&lt;0,AW756+AU756,AW756)</f>
        <v/>
      </c>
      <c r="BA756" s="14">
        <f>IFERROR(AX756-AQ756,"")</f>
        <v/>
      </c>
      <c r="BB756" s="14">
        <f>IFERROR(AY756-AR756,"")</f>
        <v/>
      </c>
      <c r="BD756">
        <f>AH756</f>
        <v/>
      </c>
      <c r="BE756">
        <f>AI756</f>
        <v/>
      </c>
      <c r="BF756">
        <f>AJ756</f>
        <v/>
      </c>
      <c r="BG756" s="14">
        <f>L756</f>
        <v/>
      </c>
      <c r="BH756" s="14">
        <f>IF(X756="","",X756)</f>
        <v/>
      </c>
      <c r="BI756" s="14">
        <f>IF(Y756="","",Y756)</f>
        <v/>
      </c>
      <c r="BJ756">
        <f>Z756</f>
        <v/>
      </c>
      <c r="BK756">
        <f>AA756</f>
        <v/>
      </c>
      <c r="BL756">
        <f>IFERROR(AX756,"")</f>
        <v/>
      </c>
      <c r="BM756">
        <f>IFERROR(AY756,"")</f>
        <v/>
      </c>
    </row>
    <row r="757" ht="14.25" customHeight="1">
      <c r="A757">
        <f>ALGLIB_SSA_XAUUSD!AA757</f>
        <v/>
      </c>
      <c r="B757">
        <f>IF($A757="","",INDEX(ALGLIB_SSA_XAUUSD!$B$2:$B$2401,MATCH($A757,ALGLIB_SSA_XAUUSD!$A$2:$A$2401,1)))</f>
        <v/>
      </c>
      <c r="C757">
        <f>IF($A757="","",INDEX(ALGLIB_SSA_XAUUSD!$C$2:$C$2401,MATCH($A757,ALGLIB_SSA_XAUUSD!$A$2:$A$2401,1)))</f>
        <v/>
      </c>
      <c r="D757" s="14">
        <f>IF($A757="","",INT((ROW()-2)/12)+1)</f>
        <v/>
      </c>
      <c r="E757" s="14">
        <f>IF(AND(E758&lt;&gt;"",D758=D746+1),E746+(E758-E746)*11/12,"")</f>
        <v/>
      </c>
      <c r="F757" s="14">
        <f>IF(AND(F758&lt;&gt;"",D758=D746+1),F746+(F758-F746)*11/12,"")</f>
        <v/>
      </c>
      <c r="G757" s="14">
        <f>IF(AND(G758&lt;&gt;"",D758=D746+1),G746+(G758-G746)*11/12,"")</f>
        <v/>
      </c>
      <c r="H757" s="14">
        <f>IF(AND(H758&lt;&gt;"",D758=D746+1),H746+(H758-H746)*11/12,"")</f>
        <v/>
      </c>
      <c r="I757" s="14">
        <f>IF(AND(L758&lt;&gt;"",D758=D746+1),I746+(I758-I746)*11/12,"")</f>
        <v/>
      </c>
      <c r="J757">
        <f>_xlfn.XLOOKUP($A757,ALGLIB_SSA_XAUUSD!$AA$2:$AA$2401,ALGLIB_SSA_XAUUSD!$P$2:$P$2401,"",0)</f>
        <v/>
      </c>
      <c r="K757">
        <f>_xlfn.XLOOKUP($A757,ALGLIB_SSA_XAUUSD!$AA$2:$AA$2401,ALGLIB_SSA_XAUUSD!$Q$2:$Q$2401,"",0)</f>
        <v/>
      </c>
      <c r="L757">
        <f>_xlfn.XLOOKUP($A757,ALGLIB_SSA_XAUUSD!$AA$2:$AA$2401,ALGLIB_SSA_XAUUSD!$R$2:$R$2401,"",0)</f>
        <v/>
      </c>
      <c r="M757">
        <f>_xlfn.XLOOKUP($A757,ALGLIB_SSA_XAUUSD!$AA$2:$AA$2401,ALGLIB_SSA_XAUUSD!$S$2:$S$2401,"",0)</f>
        <v/>
      </c>
      <c r="N757">
        <f>_xlfn.XLOOKUP($A757,ALGLIB_SSA_XAUUSD!$AA$2:$AA$2401,ALGLIB_SSA_XAUUSD!$T$2:$T$2401,"",0)</f>
        <v/>
      </c>
      <c r="O757">
        <f>_xlfn.XLOOKUP($A757,ALGLIB_SSA_XAUUSD!$AA$2:$AA$2401,ALGLIB_SSA_XAUUSD!$U$2:$U$2401,"",0)</f>
        <v/>
      </c>
      <c r="P757">
        <f>_xlfn.XLOOKUP($A757,ALGLIB_SSA_XAUUSD!$AA$2:$AA$2401,ALGLIB_SSA_XAUUSD!$V$2:$V$2401,"",0)</f>
        <v/>
      </c>
      <c r="S757">
        <f>A757</f>
        <v/>
      </c>
      <c r="T757">
        <f>J757</f>
        <v/>
      </c>
      <c r="U757">
        <f>K757</f>
        <v/>
      </c>
      <c r="V757" s="14">
        <f>IF($A757="","",MOD(ROW()-2,12)+1)</f>
        <v/>
      </c>
      <c r="W757">
        <f>L757</f>
        <v/>
      </c>
      <c r="X757" s="14">
        <f>IF(F757="","",F757)</f>
        <v/>
      </c>
      <c r="Y757" s="14">
        <f>IF(G757="","",G757)</f>
        <v/>
      </c>
      <c r="Z757">
        <f>M757</f>
        <v/>
      </c>
      <c r="AA757">
        <f>N757</f>
        <v/>
      </c>
      <c r="AB757" s="14">
        <f>IF(H757="","",H757)</f>
        <v/>
      </c>
      <c r="AC757">
        <f>O757</f>
        <v/>
      </c>
      <c r="AD757" s="14">
        <f>IF(I757="","",I757)</f>
        <v/>
      </c>
      <c r="AE757">
        <f>P757</f>
        <v/>
      </c>
      <c r="AH757">
        <f>IF(S757&lt;&gt;"",S757,AH756+900)</f>
        <v/>
      </c>
      <c r="AI757">
        <f>IF(T757&lt;&gt;"",T757,AI756)</f>
        <v/>
      </c>
      <c r="AJ757">
        <f>IF(U757&lt;&gt;"",U757,AJ756)</f>
        <v/>
      </c>
      <c r="AK757">
        <f>IF(W757&lt;&gt;"",W757,"")</f>
        <v/>
      </c>
      <c r="AL757" s="14">
        <f>IF(X757&lt;&gt;"",X757,"")</f>
        <v/>
      </c>
      <c r="AM757" s="14">
        <f>IF(Y757&lt;&gt;"",Y757,"")</f>
        <v/>
      </c>
      <c r="AN757" s="14">
        <f>IF(OR(AL757="",AM757=""),"",AL757-AM757)</f>
        <v/>
      </c>
      <c r="AO757">
        <f>IF(AN757="","",IF(AN757&gt;0,"Bullish","Bearish"))</f>
        <v/>
      </c>
      <c r="AP757">
        <f>IF(AO757="",AP756,AO757)</f>
        <v/>
      </c>
      <c r="AQ757" s="14">
        <f>IF(AB757&lt;&gt;"",AB757,"")</f>
        <v/>
      </c>
      <c r="AR757" s="14">
        <f>IF(AD757&lt;&gt;"",AD757,"")</f>
        <v/>
      </c>
      <c r="AS757">
        <f>IF(AS756+1=13,1,AS756+1)</f>
        <v/>
      </c>
      <c r="AT757">
        <f>IFERROR(IF(SLOPE($AQ$734:$AQ$745,$AS$734:$AS$745)&gt;0,MIN(3,ABS(SLOPE($AQ$734:$AQ$745,$AS$734:$AS$745))),IF(SLOPE($AQ$734:$AQ$745,$AS$734:$AS$745)&lt;-0.5,-0.5,0)),0)</f>
        <v/>
      </c>
      <c r="AU757">
        <f>IFERROR(IF(SLOPE($AR$734:$AR$745,$AS$734:$AS$745)&lt;0,MAX(-3,-ABS(SLOPE($AR$734:$AR$745,$AS$734:$AS$745))),IF(SLOPE($AR$734:$AR$745,$AS$734:$AS$745)&gt;0.5,0.5,0)),0)</f>
        <v/>
      </c>
      <c r="AV757">
        <f>($AQ$746+(AT757*(AS757-1)))</f>
        <v/>
      </c>
      <c r="AW757">
        <f>($AR$746+(AU757*(AS757-1)))</f>
        <v/>
      </c>
      <c r="AX757">
        <f>IF(AT757&gt;0,AV757+AT757,AV757)</f>
        <v/>
      </c>
      <c r="AY757">
        <f>IF(AU757&lt;0,AW757+AU757,AW757)</f>
        <v/>
      </c>
      <c r="BA757" s="14">
        <f>IFERROR(AX757-AQ757,"")</f>
        <v/>
      </c>
      <c r="BB757" s="14">
        <f>IFERROR(AY757-AR757,"")</f>
        <v/>
      </c>
      <c r="BD757">
        <f>AH757</f>
        <v/>
      </c>
      <c r="BE757">
        <f>AI757</f>
        <v/>
      </c>
      <c r="BF757">
        <f>AJ757</f>
        <v/>
      </c>
      <c r="BG757" s="14">
        <f>L757</f>
        <v/>
      </c>
      <c r="BH757" s="14">
        <f>IF(X757="","",X757)</f>
        <v/>
      </c>
      <c r="BI757" s="14">
        <f>IF(Y757="","",Y757)</f>
        <v/>
      </c>
      <c r="BJ757">
        <f>Z757</f>
        <v/>
      </c>
      <c r="BK757">
        <f>AA757</f>
        <v/>
      </c>
      <c r="BL757">
        <f>IFERROR(AX757,"")</f>
        <v/>
      </c>
      <c r="BM757">
        <f>IFERROR(AY757,"")</f>
        <v/>
      </c>
    </row>
    <row r="758" ht="14.25" customHeight="1">
      <c r="A758">
        <f>ALGLIB_SSA_XAUUSD!AA758</f>
        <v/>
      </c>
      <c r="B758">
        <f>IF($A758="","",INDEX(ALGLIB_SSA_XAUUSD!$B$2:$B$2401,MATCH($A758,ALGLIB_SSA_XAUUSD!$A$2:$A$2401,1)))</f>
        <v/>
      </c>
      <c r="C758">
        <f>IF($A758="","",INDEX(ALGLIB_SSA_XAUUSD!$C$2:$C$2401,MATCH($A758,ALGLIB_SSA_XAUUSD!$A$2:$A$2401,1)))</f>
        <v/>
      </c>
      <c r="D758" s="14">
        <f>IF($A758="","",INT((ROW()-2)/12)+1)</f>
        <v/>
      </c>
      <c r="E758" s="14">
        <f>IF($A758="","",INDEX(ALGLIB_SSA_XAUUSD!$D$2:$D$2401,MATCH($A758,ALGLIB_SSA_XAUUSD!$A$2:$A$2401,1)))</f>
        <v/>
      </c>
      <c r="F758" s="14">
        <f>IF($A758="","",INDEX(ALGLIB_SSA_XAUUSD!$E$2:$E$2401,MATCH($A758,ALGLIB_SSA_XAUUSD!$A$2:$A$2401,1)))</f>
        <v/>
      </c>
      <c r="G758" s="14">
        <f>IF($A758="","",INDEX(ALGLIB_SSA_XAUUSD!$F$2:$F$2401,MATCH($A758,ALGLIB_SSA_XAUUSD!$A$2:$A$2401,1)))</f>
        <v/>
      </c>
      <c r="H758" s="14">
        <f>IF($A758="","",INDEX(ALGLIB_SSA_XAUUSD!$G$2:$G$2401,MATCH($A758,ALGLIB_SSA_XAUUSD!$A$2:$A$2401,1)))</f>
        <v/>
      </c>
      <c r="I758" s="14">
        <f>IF($A758="","",INDEX(ALGLIB_SSA_XAUUSD!$H$2:$H$2401,MATCH($A758,ALGLIB_SSA_XAUUSD!$A$2:$A$2401,1)))</f>
        <v/>
      </c>
      <c r="J758">
        <f>_xlfn.XLOOKUP($A758,ALGLIB_SSA_XAUUSD!$AA$2:$AA$2401,ALGLIB_SSA_XAUUSD!$P$2:$P$2401,"",0)</f>
        <v/>
      </c>
      <c r="K758">
        <f>_xlfn.XLOOKUP($A758,ALGLIB_SSA_XAUUSD!$AA$2:$AA$2401,ALGLIB_SSA_XAUUSD!$Q$2:$Q$2401,"",0)</f>
        <v/>
      </c>
      <c r="L758">
        <f>_xlfn.XLOOKUP($A758,ALGLIB_SSA_XAUUSD!$AA$2:$AA$2401,ALGLIB_SSA_XAUUSD!$R$2:$R$2401,"",0)</f>
        <v/>
      </c>
      <c r="M758">
        <f>_xlfn.XLOOKUP($A758,ALGLIB_SSA_XAUUSD!$AA$2:$AA$2401,ALGLIB_SSA_XAUUSD!$S$2:$S$2401,"",0)</f>
        <v/>
      </c>
      <c r="N758">
        <f>_xlfn.XLOOKUP($A758,ALGLIB_SSA_XAUUSD!$AA$2:$AA$2401,ALGLIB_SSA_XAUUSD!$T$2:$T$2401,"",0)</f>
        <v/>
      </c>
      <c r="O758">
        <f>_xlfn.XLOOKUP($A758,ALGLIB_SSA_XAUUSD!$AA$2:$AA$2401,ALGLIB_SSA_XAUUSD!$U$2:$U$2401,"",0)</f>
        <v/>
      </c>
      <c r="P758">
        <f>_xlfn.XLOOKUP($A758,ALGLIB_SSA_XAUUSD!$AA$2:$AA$2401,ALGLIB_SSA_XAUUSD!$V$2:$V$2401,"",0)</f>
        <v/>
      </c>
      <c r="S758">
        <f>A758</f>
        <v/>
      </c>
      <c r="T758">
        <f>J758</f>
        <v/>
      </c>
      <c r="U758">
        <f>K758</f>
        <v/>
      </c>
      <c r="V758" s="14">
        <f>IF($A758="","",MOD(ROW()-2,12)+1)</f>
        <v/>
      </c>
      <c r="W758">
        <f>L758</f>
        <v/>
      </c>
      <c r="X758" s="14">
        <f>IF(F758="","",F758)</f>
        <v/>
      </c>
      <c r="Y758" s="14">
        <f>IF(G758="","",G758)</f>
        <v/>
      </c>
      <c r="Z758">
        <f>M758</f>
        <v/>
      </c>
      <c r="AA758">
        <f>N758</f>
        <v/>
      </c>
      <c r="AB758" s="14">
        <f>IF(H758="","",H758)</f>
        <v/>
      </c>
      <c r="AC758">
        <f>O758</f>
        <v/>
      </c>
      <c r="AD758" s="14">
        <f>IF(I758="","",I758)</f>
        <v/>
      </c>
      <c r="AE758">
        <f>P758</f>
        <v/>
      </c>
      <c r="AH758">
        <f>IF(S758&lt;&gt;"",S758,AH757+900)</f>
        <v/>
      </c>
      <c r="AI758">
        <f>IF(T758&lt;&gt;"",T758,AI757)</f>
        <v/>
      </c>
      <c r="AJ758">
        <f>IF(U758&lt;&gt;"",U758,AJ757)</f>
        <v/>
      </c>
      <c r="AK758">
        <f>IF(W758&lt;&gt;"",W758,"")</f>
        <v/>
      </c>
      <c r="AL758" s="14">
        <f>IF(X758&lt;&gt;"",X758,"")</f>
        <v/>
      </c>
      <c r="AM758" s="14">
        <f>IF(Y758&lt;&gt;"",Y758,"")</f>
        <v/>
      </c>
      <c r="AN758" s="14">
        <f>IF(OR(AL758="",AM758=""),"",AL758-AM758)</f>
        <v/>
      </c>
      <c r="AO758">
        <f>IF(AN758="","",IF(AN758&gt;0,"Bullish","Bearish"))</f>
        <v/>
      </c>
      <c r="AP758">
        <f>IF(AO758="",AP757,AO758)</f>
        <v/>
      </c>
      <c r="AQ758" s="14">
        <f>IF(AB758&lt;&gt;"",AB758,"")</f>
        <v/>
      </c>
      <c r="AR758" s="14">
        <f>IF(AD758&lt;&gt;"",AD758,"")</f>
        <v/>
      </c>
      <c r="AS758">
        <f>IF(AS757+1=13,1,AS757+1)</f>
        <v/>
      </c>
      <c r="AT758">
        <f>IFERROR(IF(SLOPE($AQ$746:$AQ$757,$AS$746:$AS$757)&gt;0,MIN(3,ABS(SLOPE($AQ$746:$AQ$757,$AS$746:$AS$757))),IF(SLOPE($AQ$746:$AQ$757,$AS$746:$AS$757)&lt;-0.5,-0.5,0)),0)</f>
        <v/>
      </c>
      <c r="AU758">
        <f>IFERROR(IF(SLOPE($AR$746:$AR$757,$AS$746:$AS$757)&lt;0,MAX(-3,-ABS(SLOPE($AR$746:$AR$757,$AS$746:$AS$757))),IF(SLOPE($AR$746:$AR$757,$AS$746:$AS$757)&gt;0.5,0.5,0)),0)</f>
        <v/>
      </c>
      <c r="AV758">
        <f>($AQ$758+(AT758*(AS758-1)))</f>
        <v/>
      </c>
      <c r="AW758">
        <f>($AR$758+(AU758*(AS758-1)))</f>
        <v/>
      </c>
      <c r="AX758">
        <f>IF(AT758&gt;0,AV758+AT758,AV758)</f>
        <v/>
      </c>
      <c r="AY758">
        <f>IF(AU758&lt;0,AW758+AU758,AW758)</f>
        <v/>
      </c>
      <c r="BA758" s="14">
        <f>IFERROR(AX758-AQ758,"")</f>
        <v/>
      </c>
      <c r="BB758" s="14">
        <f>IFERROR(AY758-AR758,"")</f>
        <v/>
      </c>
      <c r="BD758">
        <f>AH758</f>
        <v/>
      </c>
      <c r="BE758">
        <f>AI758</f>
        <v/>
      </c>
      <c r="BF758">
        <f>AJ758</f>
        <v/>
      </c>
      <c r="BG758" s="14">
        <f>L758</f>
        <v/>
      </c>
      <c r="BH758" s="14">
        <f>IF(X758="","",X758)</f>
        <v/>
      </c>
      <c r="BI758" s="14">
        <f>IF(Y758="","",Y758)</f>
        <v/>
      </c>
      <c r="BJ758">
        <f>Z758</f>
        <v/>
      </c>
      <c r="BK758">
        <f>AA758</f>
        <v/>
      </c>
      <c r="BL758">
        <f>IFERROR(AX758,"")</f>
        <v/>
      </c>
      <c r="BM758">
        <f>IFERROR(AY758,"")</f>
        <v/>
      </c>
    </row>
    <row r="759" ht="14.25" customHeight="1">
      <c r="A759">
        <f>ALGLIB_SSA_XAUUSD!AA759</f>
        <v/>
      </c>
      <c r="B759">
        <f>IF($A759="","",INDEX(ALGLIB_SSA_XAUUSD!$B$2:$B$2401,MATCH($A759,ALGLIB_SSA_XAUUSD!$A$2:$A$2401,1)))</f>
        <v/>
      </c>
      <c r="C759">
        <f>IF($A759="","",INDEX(ALGLIB_SSA_XAUUSD!$C$2:$C$2401,MATCH($A759,ALGLIB_SSA_XAUUSD!$A$2:$A$2401,1)))</f>
        <v/>
      </c>
      <c r="D759" s="14">
        <f>IF($A759="","",INT((ROW()-2)/12)+1)</f>
        <v/>
      </c>
      <c r="E759" s="14">
        <f>IF(AND(E770&lt;&gt;"",D770=D758+1),E758+(E770-E758)*1/12,"")</f>
        <v/>
      </c>
      <c r="F759" s="14">
        <f>IF(AND(F770&lt;&gt;"",D770=D758+1),F758+(F770-F758)*1/12,"")</f>
        <v/>
      </c>
      <c r="G759" s="14">
        <f>IF(AND(G770&lt;&gt;"",D770=D758+1),G758+(G770-G758)*1/12,"")</f>
        <v/>
      </c>
      <c r="H759" s="14">
        <f>IF(AND(H770&lt;&gt;"",D770=D758+1),H758+(H770-H758)*1/12,"")</f>
        <v/>
      </c>
      <c r="I759" s="14">
        <f>IF(AND(L770&lt;&gt;"",D770=D758+1),I758+(I770-I758)*1/12,"")</f>
        <v/>
      </c>
      <c r="J759">
        <f>_xlfn.XLOOKUP($A759,ALGLIB_SSA_XAUUSD!$AA$2:$AA$2401,ALGLIB_SSA_XAUUSD!$P$2:$P$2401,"",0)</f>
        <v/>
      </c>
      <c r="K759">
        <f>_xlfn.XLOOKUP($A759,ALGLIB_SSA_XAUUSD!$AA$2:$AA$2401,ALGLIB_SSA_XAUUSD!$Q$2:$Q$2401,"",0)</f>
        <v/>
      </c>
      <c r="L759">
        <f>_xlfn.XLOOKUP($A759,ALGLIB_SSA_XAUUSD!$AA$2:$AA$2401,ALGLIB_SSA_XAUUSD!$R$2:$R$2401,"",0)</f>
        <v/>
      </c>
      <c r="M759">
        <f>_xlfn.XLOOKUP($A759,ALGLIB_SSA_XAUUSD!$AA$2:$AA$2401,ALGLIB_SSA_XAUUSD!$S$2:$S$2401,"",0)</f>
        <v/>
      </c>
      <c r="N759">
        <f>_xlfn.XLOOKUP($A759,ALGLIB_SSA_XAUUSD!$AA$2:$AA$2401,ALGLIB_SSA_XAUUSD!$T$2:$T$2401,"",0)</f>
        <v/>
      </c>
      <c r="O759">
        <f>_xlfn.XLOOKUP($A759,ALGLIB_SSA_XAUUSD!$AA$2:$AA$2401,ALGLIB_SSA_XAUUSD!$U$2:$U$2401,"",0)</f>
        <v/>
      </c>
      <c r="P759">
        <f>_xlfn.XLOOKUP($A759,ALGLIB_SSA_XAUUSD!$AA$2:$AA$2401,ALGLIB_SSA_XAUUSD!$V$2:$V$2401,"",0)</f>
        <v/>
      </c>
      <c r="S759">
        <f>A759</f>
        <v/>
      </c>
      <c r="T759">
        <f>J759</f>
        <v/>
      </c>
      <c r="U759">
        <f>K759</f>
        <v/>
      </c>
      <c r="V759" s="14">
        <f>IF($A759="","",MOD(ROW()-2,12)+1)</f>
        <v/>
      </c>
      <c r="W759">
        <f>L759</f>
        <v/>
      </c>
      <c r="X759" s="14">
        <f>IF(F759="","",F759)</f>
        <v/>
      </c>
      <c r="Y759" s="14">
        <f>IF(G759="","",G759)</f>
        <v/>
      </c>
      <c r="Z759">
        <f>M759</f>
        <v/>
      </c>
      <c r="AA759">
        <f>N759</f>
        <v/>
      </c>
      <c r="AB759" s="14">
        <f>IF(H759="","",H759)</f>
        <v/>
      </c>
      <c r="AC759">
        <f>O759</f>
        <v/>
      </c>
      <c r="AD759" s="14">
        <f>IF(I759="","",I759)</f>
        <v/>
      </c>
      <c r="AE759">
        <f>P759</f>
        <v/>
      </c>
      <c r="AH759">
        <f>IF(S759&lt;&gt;"",S759,AH758+900)</f>
        <v/>
      </c>
      <c r="AI759">
        <f>IF(T759&lt;&gt;"",T759,AI758)</f>
        <v/>
      </c>
      <c r="AJ759">
        <f>IF(U759&lt;&gt;"",U759,AJ758)</f>
        <v/>
      </c>
      <c r="AK759">
        <f>IF(W759&lt;&gt;"",W759,"")</f>
        <v/>
      </c>
      <c r="AL759" s="14">
        <f>IF(X759&lt;&gt;"",X759,"")</f>
        <v/>
      </c>
      <c r="AM759" s="14">
        <f>IF(Y759&lt;&gt;"",Y759,"")</f>
        <v/>
      </c>
      <c r="AN759" s="14">
        <f>IF(OR(AL759="",AM759=""),"",AL759-AM759)</f>
        <v/>
      </c>
      <c r="AO759">
        <f>IF(AN759="","",IF(AN759&gt;0,"Bullish","Bearish"))</f>
        <v/>
      </c>
      <c r="AP759">
        <f>IF(AO759="",AP758,AO759)</f>
        <v/>
      </c>
      <c r="AQ759" s="14">
        <f>IF(AB759&lt;&gt;"",AB759,"")</f>
        <v/>
      </c>
      <c r="AR759" s="14">
        <f>IF(AD759&lt;&gt;"",AD759,"")</f>
        <v/>
      </c>
      <c r="AS759">
        <f>IF(AS758+1=13,1,AS758+1)</f>
        <v/>
      </c>
      <c r="AT759">
        <f>IFERROR(IF(SLOPE($AQ$746:$AQ$757,$AS$746:$AS$757)&gt;0,MIN(3,ABS(SLOPE($AQ$746:$AQ$757,$AS$746:$AS$757))),IF(SLOPE($AQ$746:$AQ$757,$AS$746:$AS$757)&lt;-0.5,-0.5,0)),0)</f>
        <v/>
      </c>
      <c r="AU759">
        <f>IFERROR(IF(SLOPE($AR$746:$AR$757,$AS$746:$AS$757)&lt;0,MAX(-3,-ABS(SLOPE($AR$746:$AR$757,$AS$746:$AS$757))),IF(SLOPE($AR$746:$AR$757,$AS$746:$AS$757)&gt;0.5,0.5,0)),0)</f>
        <v/>
      </c>
      <c r="AV759">
        <f>($AQ$758+(AT759*(AS759-1)))</f>
        <v/>
      </c>
      <c r="AW759">
        <f>($AR$758+(AU759*(AS759-1)))</f>
        <v/>
      </c>
      <c r="AX759">
        <f>IF(AT759&gt;0,AV759+AT759,AV759)</f>
        <v/>
      </c>
      <c r="AY759">
        <f>IF(AU759&lt;0,AW759+AU759,AW759)</f>
        <v/>
      </c>
      <c r="BA759" s="14">
        <f>IFERROR(AX759-AQ759,"")</f>
        <v/>
      </c>
      <c r="BB759" s="14">
        <f>IFERROR(AY759-AR759,"")</f>
        <v/>
      </c>
      <c r="BD759">
        <f>AH759</f>
        <v/>
      </c>
      <c r="BE759">
        <f>AI759</f>
        <v/>
      </c>
      <c r="BF759">
        <f>AJ759</f>
        <v/>
      </c>
      <c r="BG759" s="14">
        <f>L759</f>
        <v/>
      </c>
      <c r="BH759" s="14">
        <f>IF(X759="","",X759)</f>
        <v/>
      </c>
      <c r="BI759" s="14">
        <f>IF(Y759="","",Y759)</f>
        <v/>
      </c>
      <c r="BJ759">
        <f>Z759</f>
        <v/>
      </c>
      <c r="BK759">
        <f>AA759</f>
        <v/>
      </c>
      <c r="BL759">
        <f>IFERROR(AX759,"")</f>
        <v/>
      </c>
      <c r="BM759">
        <f>IFERROR(AY759,"")</f>
        <v/>
      </c>
    </row>
    <row r="760" ht="14.25" customHeight="1">
      <c r="A760">
        <f>ALGLIB_SSA_XAUUSD!AA760</f>
        <v/>
      </c>
      <c r="B760">
        <f>IF($A760="","",INDEX(ALGLIB_SSA_XAUUSD!$B$2:$B$2401,MATCH($A760,ALGLIB_SSA_XAUUSD!$A$2:$A$2401,1)))</f>
        <v/>
      </c>
      <c r="C760">
        <f>IF($A760="","",INDEX(ALGLIB_SSA_XAUUSD!$C$2:$C$2401,MATCH($A760,ALGLIB_SSA_XAUUSD!$A$2:$A$2401,1)))</f>
        <v/>
      </c>
      <c r="D760" s="14">
        <f>IF($A760="","",INT((ROW()-2)/12)+1)</f>
        <v/>
      </c>
      <c r="E760" s="14">
        <f>IF(AND(E770&lt;&gt;"",D770=D758+1),E758+(E770-E758)*2/12,"")</f>
        <v/>
      </c>
      <c r="F760" s="14">
        <f>IF(AND(F770&lt;&gt;"",D770=D758+1),F758+(F770-F758)*2/12,"")</f>
        <v/>
      </c>
      <c r="G760" s="14">
        <f>IF(AND(G770&lt;&gt;"",D770=D758+1),G758+(G770-G758)*2/12,"")</f>
        <v/>
      </c>
      <c r="H760" s="14">
        <f>IF(AND(H770&lt;&gt;"",D770=D758+1),H758+(H770-H758)*2/12,"")</f>
        <v/>
      </c>
      <c r="I760" s="14">
        <f>IF(AND(L770&lt;&gt;"",D770=D758+1),I758+(I770-I758)*2/12,"")</f>
        <v/>
      </c>
      <c r="J760">
        <f>_xlfn.XLOOKUP($A760,ALGLIB_SSA_XAUUSD!$AA$2:$AA$2401,ALGLIB_SSA_XAUUSD!$P$2:$P$2401,"",0)</f>
        <v/>
      </c>
      <c r="K760">
        <f>_xlfn.XLOOKUP($A760,ALGLIB_SSA_XAUUSD!$AA$2:$AA$2401,ALGLIB_SSA_XAUUSD!$Q$2:$Q$2401,"",0)</f>
        <v/>
      </c>
      <c r="L760">
        <f>_xlfn.XLOOKUP($A760,ALGLIB_SSA_XAUUSD!$AA$2:$AA$2401,ALGLIB_SSA_XAUUSD!$R$2:$R$2401,"",0)</f>
        <v/>
      </c>
      <c r="M760">
        <f>_xlfn.XLOOKUP($A760,ALGLIB_SSA_XAUUSD!$AA$2:$AA$2401,ALGLIB_SSA_XAUUSD!$S$2:$S$2401,"",0)</f>
        <v/>
      </c>
      <c r="N760">
        <f>_xlfn.XLOOKUP($A760,ALGLIB_SSA_XAUUSD!$AA$2:$AA$2401,ALGLIB_SSA_XAUUSD!$T$2:$T$2401,"",0)</f>
        <v/>
      </c>
      <c r="O760">
        <f>_xlfn.XLOOKUP($A760,ALGLIB_SSA_XAUUSD!$AA$2:$AA$2401,ALGLIB_SSA_XAUUSD!$U$2:$U$2401,"",0)</f>
        <v/>
      </c>
      <c r="P760">
        <f>_xlfn.XLOOKUP($A760,ALGLIB_SSA_XAUUSD!$AA$2:$AA$2401,ALGLIB_SSA_XAUUSD!$V$2:$V$2401,"",0)</f>
        <v/>
      </c>
      <c r="S760">
        <f>A760</f>
        <v/>
      </c>
      <c r="T760">
        <f>J760</f>
        <v/>
      </c>
      <c r="U760">
        <f>K760</f>
        <v/>
      </c>
      <c r="V760" s="14">
        <f>IF($A760="","",MOD(ROW()-2,12)+1)</f>
        <v/>
      </c>
      <c r="W760">
        <f>L760</f>
        <v/>
      </c>
      <c r="X760" s="14">
        <f>IF(F760="","",F760)</f>
        <v/>
      </c>
      <c r="Y760" s="14">
        <f>IF(G760="","",G760)</f>
        <v/>
      </c>
      <c r="Z760">
        <f>M760</f>
        <v/>
      </c>
      <c r="AA760">
        <f>N760</f>
        <v/>
      </c>
      <c r="AB760" s="14">
        <f>IF(H760="","",H760)</f>
        <v/>
      </c>
      <c r="AC760">
        <f>O760</f>
        <v/>
      </c>
      <c r="AD760" s="14">
        <f>IF(I760="","",I760)</f>
        <v/>
      </c>
      <c r="AE760">
        <f>P760</f>
        <v/>
      </c>
      <c r="AH760">
        <f>IF(S760&lt;&gt;"",S760,AH759+900)</f>
        <v/>
      </c>
      <c r="AI760">
        <f>IF(T760&lt;&gt;"",T760,AI759)</f>
        <v/>
      </c>
      <c r="AJ760">
        <f>IF(U760&lt;&gt;"",U760,AJ759)</f>
        <v/>
      </c>
      <c r="AK760">
        <f>IF(W760&lt;&gt;"",W760,"")</f>
        <v/>
      </c>
      <c r="AL760" s="14">
        <f>IF(X760&lt;&gt;"",X760,"")</f>
        <v/>
      </c>
      <c r="AM760" s="14">
        <f>IF(Y760&lt;&gt;"",Y760,"")</f>
        <v/>
      </c>
      <c r="AN760" s="14">
        <f>IF(OR(AL760="",AM760=""),"",AL760-AM760)</f>
        <v/>
      </c>
      <c r="AO760">
        <f>IF(AN760="","",IF(AN760&gt;0,"Bullish","Bearish"))</f>
        <v/>
      </c>
      <c r="AP760">
        <f>IF(AO760="",AP759,AO760)</f>
        <v/>
      </c>
      <c r="AQ760" s="14">
        <f>IF(AB760&lt;&gt;"",AB760,"")</f>
        <v/>
      </c>
      <c r="AR760" s="14">
        <f>IF(AD760&lt;&gt;"",AD760,"")</f>
        <v/>
      </c>
      <c r="AS760">
        <f>IF(AS759+1=13,1,AS759+1)</f>
        <v/>
      </c>
      <c r="AT760">
        <f>IFERROR(IF(SLOPE($AQ$746:$AQ$757,$AS$746:$AS$757)&gt;0,MIN(3,ABS(SLOPE($AQ$746:$AQ$757,$AS$746:$AS$757))),IF(SLOPE($AQ$746:$AQ$757,$AS$746:$AS$757)&lt;-0.5,-0.5,0)),0)</f>
        <v/>
      </c>
      <c r="AU760">
        <f>IFERROR(IF(SLOPE($AR$746:$AR$757,$AS$746:$AS$757)&lt;0,MAX(-3,-ABS(SLOPE($AR$746:$AR$757,$AS$746:$AS$757))),IF(SLOPE($AR$746:$AR$757,$AS$746:$AS$757)&gt;0.5,0.5,0)),0)</f>
        <v/>
      </c>
      <c r="AV760">
        <f>($AQ$758+(AT760*(AS760-1)))</f>
        <v/>
      </c>
      <c r="AW760">
        <f>($AR$758+(AU760*(AS760-1)))</f>
        <v/>
      </c>
      <c r="AX760">
        <f>IF(AT760&gt;0,AV760+AT760,AV760)</f>
        <v/>
      </c>
      <c r="AY760">
        <f>IF(AU760&lt;0,AW760+AU760,AW760)</f>
        <v/>
      </c>
      <c r="BA760" s="14">
        <f>IFERROR(AX760-AQ760,"")</f>
        <v/>
      </c>
      <c r="BB760" s="14">
        <f>IFERROR(AY760-AR760,"")</f>
        <v/>
      </c>
      <c r="BD760">
        <f>AH760</f>
        <v/>
      </c>
      <c r="BE760">
        <f>AI760</f>
        <v/>
      </c>
      <c r="BF760">
        <f>AJ760</f>
        <v/>
      </c>
      <c r="BG760" s="14">
        <f>L760</f>
        <v/>
      </c>
      <c r="BH760" s="14">
        <f>IF(X760="","",X760)</f>
        <v/>
      </c>
      <c r="BI760" s="14">
        <f>IF(Y760="","",Y760)</f>
        <v/>
      </c>
      <c r="BJ760">
        <f>Z760</f>
        <v/>
      </c>
      <c r="BK760">
        <f>AA760</f>
        <v/>
      </c>
      <c r="BL760">
        <f>IFERROR(AX760,"")</f>
        <v/>
      </c>
      <c r="BM760">
        <f>IFERROR(AY760,"")</f>
        <v/>
      </c>
    </row>
    <row r="761" ht="14.25" customHeight="1">
      <c r="A761">
        <f>ALGLIB_SSA_XAUUSD!AA761</f>
        <v/>
      </c>
      <c r="B761">
        <f>IF($A761="","",INDEX(ALGLIB_SSA_XAUUSD!$B$2:$B$2401,MATCH($A761,ALGLIB_SSA_XAUUSD!$A$2:$A$2401,1)))</f>
        <v/>
      </c>
      <c r="C761">
        <f>IF($A761="","",INDEX(ALGLIB_SSA_XAUUSD!$C$2:$C$2401,MATCH($A761,ALGLIB_SSA_XAUUSD!$A$2:$A$2401,1)))</f>
        <v/>
      </c>
      <c r="D761" s="14">
        <f>IF($A761="","",INT((ROW()-2)/12)+1)</f>
        <v/>
      </c>
      <c r="E761" s="14">
        <f>IF(AND(E770&lt;&gt;"",D770=D758+1),E758+(E770-E758)*3/12,"")</f>
        <v/>
      </c>
      <c r="F761" s="14">
        <f>IF(AND(F770&lt;&gt;"",D770=D758+1),F758+(F770-F758)*3/12,"")</f>
        <v/>
      </c>
      <c r="G761" s="14">
        <f>IF(AND(G770&lt;&gt;"",D770=D758+1),G758+(G770-G758)*3/12,"")</f>
        <v/>
      </c>
      <c r="H761" s="14">
        <f>IF(AND(H770&lt;&gt;"",D770=D758+1),H758+(H770-H758)*3/12,"")</f>
        <v/>
      </c>
      <c r="I761" s="14">
        <f>IF(AND(L770&lt;&gt;"",D770=D758+1),I758+(I770-I758)*3/12,"")</f>
        <v/>
      </c>
      <c r="J761">
        <f>_xlfn.XLOOKUP($A761,ALGLIB_SSA_XAUUSD!$AA$2:$AA$2401,ALGLIB_SSA_XAUUSD!$P$2:$P$2401,"",0)</f>
        <v/>
      </c>
      <c r="K761">
        <f>_xlfn.XLOOKUP($A761,ALGLIB_SSA_XAUUSD!$AA$2:$AA$2401,ALGLIB_SSA_XAUUSD!$Q$2:$Q$2401,"",0)</f>
        <v/>
      </c>
      <c r="L761">
        <f>_xlfn.XLOOKUP($A761,ALGLIB_SSA_XAUUSD!$AA$2:$AA$2401,ALGLIB_SSA_XAUUSD!$R$2:$R$2401,"",0)</f>
        <v/>
      </c>
      <c r="M761">
        <f>_xlfn.XLOOKUP($A761,ALGLIB_SSA_XAUUSD!$AA$2:$AA$2401,ALGLIB_SSA_XAUUSD!$S$2:$S$2401,"",0)</f>
        <v/>
      </c>
      <c r="N761">
        <f>_xlfn.XLOOKUP($A761,ALGLIB_SSA_XAUUSD!$AA$2:$AA$2401,ALGLIB_SSA_XAUUSD!$T$2:$T$2401,"",0)</f>
        <v/>
      </c>
      <c r="O761">
        <f>_xlfn.XLOOKUP($A761,ALGLIB_SSA_XAUUSD!$AA$2:$AA$2401,ALGLIB_SSA_XAUUSD!$U$2:$U$2401,"",0)</f>
        <v/>
      </c>
      <c r="P761">
        <f>_xlfn.XLOOKUP($A761,ALGLIB_SSA_XAUUSD!$AA$2:$AA$2401,ALGLIB_SSA_XAUUSD!$V$2:$V$2401,"",0)</f>
        <v/>
      </c>
      <c r="S761">
        <f>A761</f>
        <v/>
      </c>
      <c r="T761">
        <f>J761</f>
        <v/>
      </c>
      <c r="U761">
        <f>K761</f>
        <v/>
      </c>
      <c r="V761" s="14">
        <f>IF($A761="","",MOD(ROW()-2,12)+1)</f>
        <v/>
      </c>
      <c r="W761">
        <f>L761</f>
        <v/>
      </c>
      <c r="X761" s="14">
        <f>IF(F761="","",F761)</f>
        <v/>
      </c>
      <c r="Y761" s="14">
        <f>IF(G761="","",G761)</f>
        <v/>
      </c>
      <c r="Z761">
        <f>M761</f>
        <v/>
      </c>
      <c r="AA761">
        <f>N761</f>
        <v/>
      </c>
      <c r="AB761" s="14">
        <f>IF(H761="","",H761)</f>
        <v/>
      </c>
      <c r="AC761">
        <f>O761</f>
        <v/>
      </c>
      <c r="AD761" s="14">
        <f>IF(I761="","",I761)</f>
        <v/>
      </c>
      <c r="AE761">
        <f>P761</f>
        <v/>
      </c>
      <c r="AH761">
        <f>IF(S761&lt;&gt;"",S761,AH760+900)</f>
        <v/>
      </c>
      <c r="AI761">
        <f>IF(T761&lt;&gt;"",T761,AI760)</f>
        <v/>
      </c>
      <c r="AJ761">
        <f>IF(U761&lt;&gt;"",U761,AJ760)</f>
        <v/>
      </c>
      <c r="AK761">
        <f>IF(W761&lt;&gt;"",W761,"")</f>
        <v/>
      </c>
      <c r="AL761" s="14">
        <f>IF(X761&lt;&gt;"",X761,"")</f>
        <v/>
      </c>
      <c r="AM761" s="14">
        <f>IF(Y761&lt;&gt;"",Y761,"")</f>
        <v/>
      </c>
      <c r="AN761" s="14">
        <f>IF(OR(AL761="",AM761=""),"",AL761-AM761)</f>
        <v/>
      </c>
      <c r="AO761">
        <f>IF(AN761="","",IF(AN761&gt;0,"Bullish","Bearish"))</f>
        <v/>
      </c>
      <c r="AP761">
        <f>IF(AO761="",AP760,AO761)</f>
        <v/>
      </c>
      <c r="AQ761" s="14">
        <f>IF(AB761&lt;&gt;"",AB761,"")</f>
        <v/>
      </c>
      <c r="AR761" s="14">
        <f>IF(AD761&lt;&gt;"",AD761,"")</f>
        <v/>
      </c>
      <c r="AS761">
        <f>IF(AS760+1=13,1,AS760+1)</f>
        <v/>
      </c>
      <c r="AT761">
        <f>IFERROR(IF(SLOPE($AQ$746:$AQ$757,$AS$746:$AS$757)&gt;0,MIN(3,ABS(SLOPE($AQ$746:$AQ$757,$AS$746:$AS$757))),IF(SLOPE($AQ$746:$AQ$757,$AS$746:$AS$757)&lt;-0.5,-0.5,0)),0)</f>
        <v/>
      </c>
      <c r="AU761">
        <f>IFERROR(IF(SLOPE($AR$746:$AR$757,$AS$746:$AS$757)&lt;0,MAX(-3,-ABS(SLOPE($AR$746:$AR$757,$AS$746:$AS$757))),IF(SLOPE($AR$746:$AR$757,$AS$746:$AS$757)&gt;0.5,0.5,0)),0)</f>
        <v/>
      </c>
      <c r="AV761">
        <f>($AQ$758+(AT761*(AS761-1)))</f>
        <v/>
      </c>
      <c r="AW761">
        <f>($AR$758+(AU761*(AS761-1)))</f>
        <v/>
      </c>
      <c r="AX761">
        <f>IF(AT761&gt;0,AV761+AT761,AV761)</f>
        <v/>
      </c>
      <c r="AY761">
        <f>IF(AU761&lt;0,AW761+AU761,AW761)</f>
        <v/>
      </c>
      <c r="BA761" s="14">
        <f>IFERROR(AX761-AQ761,"")</f>
        <v/>
      </c>
      <c r="BB761" s="14">
        <f>IFERROR(AY761-AR761,"")</f>
        <v/>
      </c>
      <c r="BD761">
        <f>AH761</f>
        <v/>
      </c>
      <c r="BE761">
        <f>AI761</f>
        <v/>
      </c>
      <c r="BF761">
        <f>AJ761</f>
        <v/>
      </c>
      <c r="BG761" s="14">
        <f>L761</f>
        <v/>
      </c>
      <c r="BH761" s="14">
        <f>IF(X761="","",X761)</f>
        <v/>
      </c>
      <c r="BI761" s="14">
        <f>IF(Y761="","",Y761)</f>
        <v/>
      </c>
      <c r="BJ761">
        <f>Z761</f>
        <v/>
      </c>
      <c r="BK761">
        <f>AA761</f>
        <v/>
      </c>
      <c r="BL761">
        <f>IFERROR(AX761,"")</f>
        <v/>
      </c>
      <c r="BM761">
        <f>IFERROR(AY761,"")</f>
        <v/>
      </c>
    </row>
    <row r="762" ht="14.25" customHeight="1">
      <c r="A762">
        <f>ALGLIB_SSA_XAUUSD!AA762</f>
        <v/>
      </c>
      <c r="B762">
        <f>IF($A762="","",INDEX(ALGLIB_SSA_XAUUSD!$B$2:$B$2401,MATCH($A762,ALGLIB_SSA_XAUUSD!$A$2:$A$2401,1)))</f>
        <v/>
      </c>
      <c r="C762">
        <f>IF($A762="","",INDEX(ALGLIB_SSA_XAUUSD!$C$2:$C$2401,MATCH($A762,ALGLIB_SSA_XAUUSD!$A$2:$A$2401,1)))</f>
        <v/>
      </c>
      <c r="D762" s="14">
        <f>IF($A762="","",INT((ROW()-2)/12)+1)</f>
        <v/>
      </c>
      <c r="E762" s="14">
        <f>IF(AND(E770&lt;&gt;"",D770=D758+1),E758+(E770-E758)*4/12,"")</f>
        <v/>
      </c>
      <c r="F762" s="14">
        <f>IF(AND(F770&lt;&gt;"",D770=D758+1),F758+(F770-F758)*4/12,"")</f>
        <v/>
      </c>
      <c r="G762" s="14">
        <f>IF(AND(G770&lt;&gt;"",D770=D758+1),G758+(G770-G758)*4/12,"")</f>
        <v/>
      </c>
      <c r="H762" s="14">
        <f>IF(AND(H770&lt;&gt;"",D770=D758+1),H758+(H770-H758)*4/12,"")</f>
        <v/>
      </c>
      <c r="I762" s="14">
        <f>IF(AND(L770&lt;&gt;"",D770=D758+1),I758+(I770-I758)*4/12,"")</f>
        <v/>
      </c>
      <c r="J762">
        <f>_xlfn.XLOOKUP($A762,ALGLIB_SSA_XAUUSD!$AA$2:$AA$2401,ALGLIB_SSA_XAUUSD!$P$2:$P$2401,"",0)</f>
        <v/>
      </c>
      <c r="K762">
        <f>_xlfn.XLOOKUP($A762,ALGLIB_SSA_XAUUSD!$AA$2:$AA$2401,ALGLIB_SSA_XAUUSD!$Q$2:$Q$2401,"",0)</f>
        <v/>
      </c>
      <c r="L762">
        <f>_xlfn.XLOOKUP($A762,ALGLIB_SSA_XAUUSD!$AA$2:$AA$2401,ALGLIB_SSA_XAUUSD!$R$2:$R$2401,"",0)</f>
        <v/>
      </c>
      <c r="M762">
        <f>_xlfn.XLOOKUP($A762,ALGLIB_SSA_XAUUSD!$AA$2:$AA$2401,ALGLIB_SSA_XAUUSD!$S$2:$S$2401,"",0)</f>
        <v/>
      </c>
      <c r="N762">
        <f>_xlfn.XLOOKUP($A762,ALGLIB_SSA_XAUUSD!$AA$2:$AA$2401,ALGLIB_SSA_XAUUSD!$T$2:$T$2401,"",0)</f>
        <v/>
      </c>
      <c r="O762">
        <f>_xlfn.XLOOKUP($A762,ALGLIB_SSA_XAUUSD!$AA$2:$AA$2401,ALGLIB_SSA_XAUUSD!$U$2:$U$2401,"",0)</f>
        <v/>
      </c>
      <c r="P762">
        <f>_xlfn.XLOOKUP($A762,ALGLIB_SSA_XAUUSD!$AA$2:$AA$2401,ALGLIB_SSA_XAUUSD!$V$2:$V$2401,"",0)</f>
        <v/>
      </c>
      <c r="S762">
        <f>A762</f>
        <v/>
      </c>
      <c r="T762">
        <f>J762</f>
        <v/>
      </c>
      <c r="U762">
        <f>K762</f>
        <v/>
      </c>
      <c r="V762" s="14">
        <f>IF($A762="","",MOD(ROW()-2,12)+1)</f>
        <v/>
      </c>
      <c r="W762">
        <f>L762</f>
        <v/>
      </c>
      <c r="X762" s="14">
        <f>IF(F762="","",F762)</f>
        <v/>
      </c>
      <c r="Y762" s="14">
        <f>IF(G762="","",G762)</f>
        <v/>
      </c>
      <c r="Z762">
        <f>M762</f>
        <v/>
      </c>
      <c r="AA762">
        <f>N762</f>
        <v/>
      </c>
      <c r="AB762" s="14">
        <f>IF(H762="","",H762)</f>
        <v/>
      </c>
      <c r="AC762">
        <f>O762</f>
        <v/>
      </c>
      <c r="AD762" s="14">
        <f>IF(I762="","",I762)</f>
        <v/>
      </c>
      <c r="AE762">
        <f>P762</f>
        <v/>
      </c>
      <c r="AH762">
        <f>IF(S762&lt;&gt;"",S762,AH761+900)</f>
        <v/>
      </c>
      <c r="AI762">
        <f>IF(T762&lt;&gt;"",T762,AI761)</f>
        <v/>
      </c>
      <c r="AJ762">
        <f>IF(U762&lt;&gt;"",U762,AJ761)</f>
        <v/>
      </c>
      <c r="AK762">
        <f>IF(W762&lt;&gt;"",W762,"")</f>
        <v/>
      </c>
      <c r="AL762" s="14">
        <f>IF(X762&lt;&gt;"",X762,"")</f>
        <v/>
      </c>
      <c r="AM762" s="14">
        <f>IF(Y762&lt;&gt;"",Y762,"")</f>
        <v/>
      </c>
      <c r="AN762" s="14">
        <f>IF(OR(AL762="",AM762=""),"",AL762-AM762)</f>
        <v/>
      </c>
      <c r="AO762">
        <f>IF(AN762="","",IF(AN762&gt;0,"Bullish","Bearish"))</f>
        <v/>
      </c>
      <c r="AP762">
        <f>IF(AO762="",AP761,AO762)</f>
        <v/>
      </c>
      <c r="AQ762" s="14">
        <f>IF(AB762&lt;&gt;"",AB762,"")</f>
        <v/>
      </c>
      <c r="AR762" s="14">
        <f>IF(AD762&lt;&gt;"",AD762,"")</f>
        <v/>
      </c>
      <c r="AS762">
        <f>IF(AS761+1=13,1,AS761+1)</f>
        <v/>
      </c>
      <c r="AT762">
        <f>IFERROR(IF(SLOPE($AQ$746:$AQ$757,$AS$746:$AS$757)&gt;0,MIN(3,ABS(SLOPE($AQ$746:$AQ$757,$AS$746:$AS$757))),IF(SLOPE($AQ$746:$AQ$757,$AS$746:$AS$757)&lt;-0.5,-0.5,0)),0)</f>
        <v/>
      </c>
      <c r="AU762">
        <f>IFERROR(IF(SLOPE($AR$746:$AR$757,$AS$746:$AS$757)&lt;0,MAX(-3,-ABS(SLOPE($AR$746:$AR$757,$AS$746:$AS$757))),IF(SLOPE($AR$746:$AR$757,$AS$746:$AS$757)&gt;0.5,0.5,0)),0)</f>
        <v/>
      </c>
      <c r="AV762">
        <f>($AQ$758+(AT762*(AS762-1)))</f>
        <v/>
      </c>
      <c r="AW762">
        <f>($AR$758+(AU762*(AS762-1)))</f>
        <v/>
      </c>
      <c r="AX762">
        <f>IF(AT762&gt;0,AV762+AT762,AV762)</f>
        <v/>
      </c>
      <c r="AY762">
        <f>IF(AU762&lt;0,AW762+AU762,AW762)</f>
        <v/>
      </c>
      <c r="BA762" s="14">
        <f>IFERROR(AX762-AQ762,"")</f>
        <v/>
      </c>
      <c r="BB762" s="14">
        <f>IFERROR(AY762-AR762,"")</f>
        <v/>
      </c>
      <c r="BD762">
        <f>AH762</f>
        <v/>
      </c>
      <c r="BE762">
        <f>AI762</f>
        <v/>
      </c>
      <c r="BF762">
        <f>AJ762</f>
        <v/>
      </c>
      <c r="BG762" s="14">
        <f>L762</f>
        <v/>
      </c>
      <c r="BH762" s="14">
        <f>IF(X762="","",X762)</f>
        <v/>
      </c>
      <c r="BI762" s="14">
        <f>IF(Y762="","",Y762)</f>
        <v/>
      </c>
      <c r="BJ762">
        <f>Z762</f>
        <v/>
      </c>
      <c r="BK762">
        <f>AA762</f>
        <v/>
      </c>
      <c r="BL762">
        <f>IFERROR(AX762,"")</f>
        <v/>
      </c>
      <c r="BM762">
        <f>IFERROR(AY762,"")</f>
        <v/>
      </c>
    </row>
    <row r="763" ht="14.25" customHeight="1">
      <c r="A763">
        <f>ALGLIB_SSA_XAUUSD!AA763</f>
        <v/>
      </c>
      <c r="B763">
        <f>IF($A763="","",INDEX(ALGLIB_SSA_XAUUSD!$B$2:$B$2401,MATCH($A763,ALGLIB_SSA_XAUUSD!$A$2:$A$2401,1)))</f>
        <v/>
      </c>
      <c r="C763">
        <f>IF($A763="","",INDEX(ALGLIB_SSA_XAUUSD!$C$2:$C$2401,MATCH($A763,ALGLIB_SSA_XAUUSD!$A$2:$A$2401,1)))</f>
        <v/>
      </c>
      <c r="D763" s="14">
        <f>IF($A763="","",INT((ROW()-2)/12)+1)</f>
        <v/>
      </c>
      <c r="E763" s="14">
        <f>IF(AND(E770&lt;&gt;"",D770=D758+1),E758+(E770-E758)*5/12,"")</f>
        <v/>
      </c>
      <c r="F763" s="14">
        <f>IF(AND(F770&lt;&gt;"",D770=D758+1),F758+(F770-F758)*5/12,"")</f>
        <v/>
      </c>
      <c r="G763" s="14">
        <f>IF(AND(G770&lt;&gt;"",D770=D758+1),G758+(G770-G758)*5/12,"")</f>
        <v/>
      </c>
      <c r="H763" s="14">
        <f>IF(AND(H770&lt;&gt;"",D770=D758+1),H758+(H770-H758)*5/12,"")</f>
        <v/>
      </c>
      <c r="I763" s="14">
        <f>IF(AND(L770&lt;&gt;"",D770=D758+1),I758+(I770-I758)*5/12,"")</f>
        <v/>
      </c>
      <c r="J763">
        <f>_xlfn.XLOOKUP($A763,ALGLIB_SSA_XAUUSD!$AA$2:$AA$2401,ALGLIB_SSA_XAUUSD!$P$2:$P$2401,"",0)</f>
        <v/>
      </c>
      <c r="K763">
        <f>_xlfn.XLOOKUP($A763,ALGLIB_SSA_XAUUSD!$AA$2:$AA$2401,ALGLIB_SSA_XAUUSD!$Q$2:$Q$2401,"",0)</f>
        <v/>
      </c>
      <c r="L763">
        <f>_xlfn.XLOOKUP($A763,ALGLIB_SSA_XAUUSD!$AA$2:$AA$2401,ALGLIB_SSA_XAUUSD!$R$2:$R$2401,"",0)</f>
        <v/>
      </c>
      <c r="M763">
        <f>_xlfn.XLOOKUP($A763,ALGLIB_SSA_XAUUSD!$AA$2:$AA$2401,ALGLIB_SSA_XAUUSD!$S$2:$S$2401,"",0)</f>
        <v/>
      </c>
      <c r="N763">
        <f>_xlfn.XLOOKUP($A763,ALGLIB_SSA_XAUUSD!$AA$2:$AA$2401,ALGLIB_SSA_XAUUSD!$T$2:$T$2401,"",0)</f>
        <v/>
      </c>
      <c r="O763">
        <f>_xlfn.XLOOKUP($A763,ALGLIB_SSA_XAUUSD!$AA$2:$AA$2401,ALGLIB_SSA_XAUUSD!$U$2:$U$2401,"",0)</f>
        <v/>
      </c>
      <c r="P763">
        <f>_xlfn.XLOOKUP($A763,ALGLIB_SSA_XAUUSD!$AA$2:$AA$2401,ALGLIB_SSA_XAUUSD!$V$2:$V$2401,"",0)</f>
        <v/>
      </c>
      <c r="S763">
        <f>A763</f>
        <v/>
      </c>
      <c r="T763">
        <f>J763</f>
        <v/>
      </c>
      <c r="U763">
        <f>K763</f>
        <v/>
      </c>
      <c r="V763" s="14">
        <f>IF($A763="","",MOD(ROW()-2,12)+1)</f>
        <v/>
      </c>
      <c r="W763">
        <f>L763</f>
        <v/>
      </c>
      <c r="X763" s="14">
        <f>IF(F763="","",F763)</f>
        <v/>
      </c>
      <c r="Y763" s="14">
        <f>IF(G763="","",G763)</f>
        <v/>
      </c>
      <c r="Z763">
        <f>M763</f>
        <v/>
      </c>
      <c r="AA763">
        <f>N763</f>
        <v/>
      </c>
      <c r="AB763" s="14">
        <f>IF(H763="","",H763)</f>
        <v/>
      </c>
      <c r="AC763">
        <f>O763</f>
        <v/>
      </c>
      <c r="AD763" s="14">
        <f>IF(I763="","",I763)</f>
        <v/>
      </c>
      <c r="AE763">
        <f>P763</f>
        <v/>
      </c>
      <c r="AH763">
        <f>IF(S763&lt;&gt;"",S763,AH762+900)</f>
        <v/>
      </c>
      <c r="AI763">
        <f>IF(T763&lt;&gt;"",T763,AI762)</f>
        <v/>
      </c>
      <c r="AJ763">
        <f>IF(U763&lt;&gt;"",U763,AJ762)</f>
        <v/>
      </c>
      <c r="AK763">
        <f>IF(W763&lt;&gt;"",W763,"")</f>
        <v/>
      </c>
      <c r="AL763" s="14">
        <f>IF(X763&lt;&gt;"",X763,"")</f>
        <v/>
      </c>
      <c r="AM763" s="14">
        <f>IF(Y763&lt;&gt;"",Y763,"")</f>
        <v/>
      </c>
      <c r="AN763" s="14">
        <f>IF(OR(AL763="",AM763=""),"",AL763-AM763)</f>
        <v/>
      </c>
      <c r="AO763">
        <f>IF(AN763="","",IF(AN763&gt;0,"Bullish","Bearish"))</f>
        <v/>
      </c>
      <c r="AP763">
        <f>IF(AO763="",AP762,AO763)</f>
        <v/>
      </c>
      <c r="AQ763" s="14">
        <f>IF(AB763&lt;&gt;"",AB763,"")</f>
        <v/>
      </c>
      <c r="AR763" s="14">
        <f>IF(AD763&lt;&gt;"",AD763,"")</f>
        <v/>
      </c>
      <c r="AS763">
        <f>IF(AS762+1=13,1,AS762+1)</f>
        <v/>
      </c>
      <c r="AT763">
        <f>IFERROR(IF(SLOPE($AQ$746:$AQ$757,$AS$746:$AS$757)&gt;0,MIN(3,ABS(SLOPE($AQ$746:$AQ$757,$AS$746:$AS$757))),IF(SLOPE($AQ$746:$AQ$757,$AS$746:$AS$757)&lt;-0.5,-0.5,0)),0)</f>
        <v/>
      </c>
      <c r="AU763">
        <f>IFERROR(IF(SLOPE($AR$746:$AR$757,$AS$746:$AS$757)&lt;0,MAX(-3,-ABS(SLOPE($AR$746:$AR$757,$AS$746:$AS$757))),IF(SLOPE($AR$746:$AR$757,$AS$746:$AS$757)&gt;0.5,0.5,0)),0)</f>
        <v/>
      </c>
      <c r="AV763">
        <f>($AQ$758+(AT763*(AS763-1)))</f>
        <v/>
      </c>
      <c r="AW763">
        <f>($AR$758+(AU763*(AS763-1)))</f>
        <v/>
      </c>
      <c r="AX763">
        <f>IF(AT763&gt;0,AV763+AT763,AV763)</f>
        <v/>
      </c>
      <c r="AY763">
        <f>IF(AU763&lt;0,AW763+AU763,AW763)</f>
        <v/>
      </c>
      <c r="BA763" s="14">
        <f>IFERROR(AX763-AQ763,"")</f>
        <v/>
      </c>
      <c r="BB763" s="14">
        <f>IFERROR(AY763-AR763,"")</f>
        <v/>
      </c>
      <c r="BD763">
        <f>AH763</f>
        <v/>
      </c>
      <c r="BE763">
        <f>AI763</f>
        <v/>
      </c>
      <c r="BF763">
        <f>AJ763</f>
        <v/>
      </c>
      <c r="BG763" s="14">
        <f>L763</f>
        <v/>
      </c>
      <c r="BH763" s="14">
        <f>IF(X763="","",X763)</f>
        <v/>
      </c>
      <c r="BI763" s="14">
        <f>IF(Y763="","",Y763)</f>
        <v/>
      </c>
      <c r="BJ763">
        <f>Z763</f>
        <v/>
      </c>
      <c r="BK763">
        <f>AA763</f>
        <v/>
      </c>
      <c r="BL763">
        <f>IFERROR(AX763,"")</f>
        <v/>
      </c>
      <c r="BM763">
        <f>IFERROR(AY763,"")</f>
        <v/>
      </c>
    </row>
    <row r="764" ht="14.25" customHeight="1">
      <c r="A764">
        <f>ALGLIB_SSA_XAUUSD!AA764</f>
        <v/>
      </c>
      <c r="B764">
        <f>IF($A764="","",INDEX(ALGLIB_SSA_XAUUSD!$B$2:$B$2401,MATCH($A764,ALGLIB_SSA_XAUUSD!$A$2:$A$2401,1)))</f>
        <v/>
      </c>
      <c r="C764">
        <f>IF($A764="","",INDEX(ALGLIB_SSA_XAUUSD!$C$2:$C$2401,MATCH($A764,ALGLIB_SSA_XAUUSD!$A$2:$A$2401,1)))</f>
        <v/>
      </c>
      <c r="D764" s="14">
        <f>IF($A764="","",INT((ROW()-2)/12)+1)</f>
        <v/>
      </c>
      <c r="E764" s="14">
        <f>IF(AND(E770&lt;&gt;"",D770=D758+1),E758+(E770-E758)*6/12,"")</f>
        <v/>
      </c>
      <c r="F764" s="14">
        <f>IF(AND(F770&lt;&gt;"",D770=D758+1),F758+(F770-F758)*6/12,"")</f>
        <v/>
      </c>
      <c r="G764" s="14">
        <f>IF(AND(G770&lt;&gt;"",D770=D758+1),G758+(G770-G758)*6/12,"")</f>
        <v/>
      </c>
      <c r="H764" s="14">
        <f>IF(AND(H770&lt;&gt;"",D770=D758+1),H758+(H770-H758)*6/12,"")</f>
        <v/>
      </c>
      <c r="I764" s="14">
        <f>IF(AND(L770&lt;&gt;"",D770=D758+1),I758+(I770-I758)*6/12,"")</f>
        <v/>
      </c>
      <c r="J764">
        <f>_xlfn.XLOOKUP($A764,ALGLIB_SSA_XAUUSD!$AA$2:$AA$2401,ALGLIB_SSA_XAUUSD!$P$2:$P$2401,"",0)</f>
        <v/>
      </c>
      <c r="K764">
        <f>_xlfn.XLOOKUP($A764,ALGLIB_SSA_XAUUSD!$AA$2:$AA$2401,ALGLIB_SSA_XAUUSD!$Q$2:$Q$2401,"",0)</f>
        <v/>
      </c>
      <c r="L764">
        <f>_xlfn.XLOOKUP($A764,ALGLIB_SSA_XAUUSD!$AA$2:$AA$2401,ALGLIB_SSA_XAUUSD!$R$2:$R$2401,"",0)</f>
        <v/>
      </c>
      <c r="M764">
        <f>_xlfn.XLOOKUP($A764,ALGLIB_SSA_XAUUSD!$AA$2:$AA$2401,ALGLIB_SSA_XAUUSD!$S$2:$S$2401,"",0)</f>
        <v/>
      </c>
      <c r="N764">
        <f>_xlfn.XLOOKUP($A764,ALGLIB_SSA_XAUUSD!$AA$2:$AA$2401,ALGLIB_SSA_XAUUSD!$T$2:$T$2401,"",0)</f>
        <v/>
      </c>
      <c r="O764">
        <f>_xlfn.XLOOKUP($A764,ALGLIB_SSA_XAUUSD!$AA$2:$AA$2401,ALGLIB_SSA_XAUUSD!$U$2:$U$2401,"",0)</f>
        <v/>
      </c>
      <c r="P764">
        <f>_xlfn.XLOOKUP($A764,ALGLIB_SSA_XAUUSD!$AA$2:$AA$2401,ALGLIB_SSA_XAUUSD!$V$2:$V$2401,"",0)</f>
        <v/>
      </c>
      <c r="S764">
        <f>A764</f>
        <v/>
      </c>
      <c r="T764">
        <f>J764</f>
        <v/>
      </c>
      <c r="U764">
        <f>K764</f>
        <v/>
      </c>
      <c r="V764" s="14">
        <f>IF($A764="","",MOD(ROW()-2,12)+1)</f>
        <v/>
      </c>
      <c r="W764">
        <f>L764</f>
        <v/>
      </c>
      <c r="X764" s="14">
        <f>IF(F764="","",F764)</f>
        <v/>
      </c>
      <c r="Y764" s="14">
        <f>IF(G764="","",G764)</f>
        <v/>
      </c>
      <c r="Z764">
        <f>M764</f>
        <v/>
      </c>
      <c r="AA764">
        <f>N764</f>
        <v/>
      </c>
      <c r="AB764" s="14">
        <f>IF(H764="","",H764)</f>
        <v/>
      </c>
      <c r="AC764">
        <f>O764</f>
        <v/>
      </c>
      <c r="AD764" s="14">
        <f>IF(I764="","",I764)</f>
        <v/>
      </c>
      <c r="AE764">
        <f>P764</f>
        <v/>
      </c>
      <c r="AH764">
        <f>IF(S764&lt;&gt;"",S764,AH763+900)</f>
        <v/>
      </c>
      <c r="AI764">
        <f>IF(T764&lt;&gt;"",T764,AI763)</f>
        <v/>
      </c>
      <c r="AJ764">
        <f>IF(U764&lt;&gt;"",U764,AJ763)</f>
        <v/>
      </c>
      <c r="AK764">
        <f>IF(W764&lt;&gt;"",W764,"")</f>
        <v/>
      </c>
      <c r="AL764" s="14">
        <f>IF(X764&lt;&gt;"",X764,"")</f>
        <v/>
      </c>
      <c r="AM764" s="14">
        <f>IF(Y764&lt;&gt;"",Y764,"")</f>
        <v/>
      </c>
      <c r="AN764" s="14">
        <f>IF(OR(AL764="",AM764=""),"",AL764-AM764)</f>
        <v/>
      </c>
      <c r="AO764">
        <f>IF(AN764="","",IF(AN764&gt;0,"Bullish","Bearish"))</f>
        <v/>
      </c>
      <c r="AP764">
        <f>IF(AO764="",AP763,AO764)</f>
        <v/>
      </c>
      <c r="AQ764" s="14">
        <f>IF(AB764&lt;&gt;"",AB764,"")</f>
        <v/>
      </c>
      <c r="AR764" s="14">
        <f>IF(AD764&lt;&gt;"",AD764,"")</f>
        <v/>
      </c>
      <c r="AS764">
        <f>IF(AS763+1=13,1,AS763+1)</f>
        <v/>
      </c>
      <c r="AT764">
        <f>IFERROR(IF(SLOPE($AQ$746:$AQ$757,$AS$746:$AS$757)&gt;0,MIN(3,ABS(SLOPE($AQ$746:$AQ$757,$AS$746:$AS$757))),IF(SLOPE($AQ$746:$AQ$757,$AS$746:$AS$757)&lt;-0.5,-0.5,0)),0)</f>
        <v/>
      </c>
      <c r="AU764">
        <f>IFERROR(IF(SLOPE($AR$746:$AR$757,$AS$746:$AS$757)&lt;0,MAX(-3,-ABS(SLOPE($AR$746:$AR$757,$AS$746:$AS$757))),IF(SLOPE($AR$746:$AR$757,$AS$746:$AS$757)&gt;0.5,0.5,0)),0)</f>
        <v/>
      </c>
      <c r="AV764">
        <f>($AQ$758+(AT764*(AS764-1)))</f>
        <v/>
      </c>
      <c r="AW764">
        <f>($AR$758+(AU764*(AS764-1)))</f>
        <v/>
      </c>
      <c r="AX764">
        <f>IF(AT764&gt;0,AV764+AT764,AV764)</f>
        <v/>
      </c>
      <c r="AY764">
        <f>IF(AU764&lt;0,AW764+AU764,AW764)</f>
        <v/>
      </c>
      <c r="BA764" s="14">
        <f>IFERROR(AX764-AQ764,"")</f>
        <v/>
      </c>
      <c r="BB764" s="14">
        <f>IFERROR(AY764-AR764,"")</f>
        <v/>
      </c>
      <c r="BD764">
        <f>AH764</f>
        <v/>
      </c>
      <c r="BE764">
        <f>AI764</f>
        <v/>
      </c>
      <c r="BF764">
        <f>AJ764</f>
        <v/>
      </c>
      <c r="BG764" s="14">
        <f>L764</f>
        <v/>
      </c>
      <c r="BH764" s="14">
        <f>IF(X764="","",X764)</f>
        <v/>
      </c>
      <c r="BI764" s="14">
        <f>IF(Y764="","",Y764)</f>
        <v/>
      </c>
      <c r="BJ764">
        <f>Z764</f>
        <v/>
      </c>
      <c r="BK764">
        <f>AA764</f>
        <v/>
      </c>
      <c r="BL764">
        <f>IFERROR(AX764,"")</f>
        <v/>
      </c>
      <c r="BM764">
        <f>IFERROR(AY764,"")</f>
        <v/>
      </c>
    </row>
    <row r="765" ht="14.25" customHeight="1">
      <c r="A765">
        <f>ALGLIB_SSA_XAUUSD!AA765</f>
        <v/>
      </c>
      <c r="B765">
        <f>IF($A765="","",INDEX(ALGLIB_SSA_XAUUSD!$B$2:$B$2401,MATCH($A765,ALGLIB_SSA_XAUUSD!$A$2:$A$2401,1)))</f>
        <v/>
      </c>
      <c r="C765">
        <f>IF($A765="","",INDEX(ALGLIB_SSA_XAUUSD!$C$2:$C$2401,MATCH($A765,ALGLIB_SSA_XAUUSD!$A$2:$A$2401,1)))</f>
        <v/>
      </c>
      <c r="D765" s="14">
        <f>IF($A765="","",INT((ROW()-2)/12)+1)</f>
        <v/>
      </c>
      <c r="E765" s="14">
        <f>IF(AND(E770&lt;&gt;"",D770=D758+1),E758+(E770-E758)*7/12,"")</f>
        <v/>
      </c>
      <c r="F765" s="14">
        <f>IF(AND(F770&lt;&gt;"",D770=D758+1),F758+(F770-F758)*7/12,"")</f>
        <v/>
      </c>
      <c r="G765" s="14">
        <f>IF(AND(G770&lt;&gt;"",D770=D758+1),G758+(G770-G758)*7/12,"")</f>
        <v/>
      </c>
      <c r="H765" s="14">
        <f>IF(AND(H770&lt;&gt;"",D770=D758+1),H758+(H770-H758)*7/12,"")</f>
        <v/>
      </c>
      <c r="I765" s="14">
        <f>IF(AND(L770&lt;&gt;"",D770=D758+1),I758+(I770-I758)*7/12,"")</f>
        <v/>
      </c>
      <c r="J765">
        <f>_xlfn.XLOOKUP($A765,ALGLIB_SSA_XAUUSD!$AA$2:$AA$2401,ALGLIB_SSA_XAUUSD!$P$2:$P$2401,"",0)</f>
        <v/>
      </c>
      <c r="K765">
        <f>_xlfn.XLOOKUP($A765,ALGLIB_SSA_XAUUSD!$AA$2:$AA$2401,ALGLIB_SSA_XAUUSD!$Q$2:$Q$2401,"",0)</f>
        <v/>
      </c>
      <c r="L765">
        <f>_xlfn.XLOOKUP($A765,ALGLIB_SSA_XAUUSD!$AA$2:$AA$2401,ALGLIB_SSA_XAUUSD!$R$2:$R$2401,"",0)</f>
        <v/>
      </c>
      <c r="M765">
        <f>_xlfn.XLOOKUP($A765,ALGLIB_SSA_XAUUSD!$AA$2:$AA$2401,ALGLIB_SSA_XAUUSD!$S$2:$S$2401,"",0)</f>
        <v/>
      </c>
      <c r="N765">
        <f>_xlfn.XLOOKUP($A765,ALGLIB_SSA_XAUUSD!$AA$2:$AA$2401,ALGLIB_SSA_XAUUSD!$T$2:$T$2401,"",0)</f>
        <v/>
      </c>
      <c r="O765">
        <f>_xlfn.XLOOKUP($A765,ALGLIB_SSA_XAUUSD!$AA$2:$AA$2401,ALGLIB_SSA_XAUUSD!$U$2:$U$2401,"",0)</f>
        <v/>
      </c>
      <c r="P765">
        <f>_xlfn.XLOOKUP($A765,ALGLIB_SSA_XAUUSD!$AA$2:$AA$2401,ALGLIB_SSA_XAUUSD!$V$2:$V$2401,"",0)</f>
        <v/>
      </c>
      <c r="S765">
        <f>A765</f>
        <v/>
      </c>
      <c r="T765">
        <f>J765</f>
        <v/>
      </c>
      <c r="U765">
        <f>K765</f>
        <v/>
      </c>
      <c r="V765" s="14">
        <f>IF($A765="","",MOD(ROW()-2,12)+1)</f>
        <v/>
      </c>
      <c r="W765">
        <f>L765</f>
        <v/>
      </c>
      <c r="X765" s="14">
        <f>IF(F765="","",F765)</f>
        <v/>
      </c>
      <c r="Y765" s="14">
        <f>IF(G765="","",G765)</f>
        <v/>
      </c>
      <c r="Z765">
        <f>M765</f>
        <v/>
      </c>
      <c r="AA765">
        <f>N765</f>
        <v/>
      </c>
      <c r="AB765" s="14">
        <f>IF(H765="","",H765)</f>
        <v/>
      </c>
      <c r="AC765">
        <f>O765</f>
        <v/>
      </c>
      <c r="AD765" s="14">
        <f>IF(I765="","",I765)</f>
        <v/>
      </c>
      <c r="AE765">
        <f>P765</f>
        <v/>
      </c>
      <c r="AH765">
        <f>IF(S765&lt;&gt;"",S765,AH764+900)</f>
        <v/>
      </c>
      <c r="AI765">
        <f>IF(T765&lt;&gt;"",T765,AI764)</f>
        <v/>
      </c>
      <c r="AJ765">
        <f>IF(U765&lt;&gt;"",U765,AJ764)</f>
        <v/>
      </c>
      <c r="AK765">
        <f>IF(W765&lt;&gt;"",W765,"")</f>
        <v/>
      </c>
      <c r="AL765" s="14">
        <f>IF(X765&lt;&gt;"",X765,"")</f>
        <v/>
      </c>
      <c r="AM765" s="14">
        <f>IF(Y765&lt;&gt;"",Y765,"")</f>
        <v/>
      </c>
      <c r="AN765" s="14">
        <f>IF(OR(AL765="",AM765=""),"",AL765-AM765)</f>
        <v/>
      </c>
      <c r="AO765">
        <f>IF(AN765="","",IF(AN765&gt;0,"Bullish","Bearish"))</f>
        <v/>
      </c>
      <c r="AP765">
        <f>IF(AO765="",AP764,AO765)</f>
        <v/>
      </c>
      <c r="AQ765" s="14">
        <f>IF(AB765&lt;&gt;"",AB765,"")</f>
        <v/>
      </c>
      <c r="AR765" s="14">
        <f>IF(AD765&lt;&gt;"",AD765,"")</f>
        <v/>
      </c>
      <c r="AS765">
        <f>IF(AS764+1=13,1,AS764+1)</f>
        <v/>
      </c>
      <c r="AT765">
        <f>IFERROR(IF(SLOPE($AQ$746:$AQ$757,$AS$746:$AS$757)&gt;0,MIN(3,ABS(SLOPE($AQ$746:$AQ$757,$AS$746:$AS$757))),IF(SLOPE($AQ$746:$AQ$757,$AS$746:$AS$757)&lt;-0.5,-0.5,0)),0)</f>
        <v/>
      </c>
      <c r="AU765">
        <f>IFERROR(IF(SLOPE($AR$746:$AR$757,$AS$746:$AS$757)&lt;0,MAX(-3,-ABS(SLOPE($AR$746:$AR$757,$AS$746:$AS$757))),IF(SLOPE($AR$746:$AR$757,$AS$746:$AS$757)&gt;0.5,0.5,0)),0)</f>
        <v/>
      </c>
      <c r="AV765">
        <f>($AQ$758+(AT765*(AS765-1)))</f>
        <v/>
      </c>
      <c r="AW765">
        <f>($AR$758+(AU765*(AS765-1)))</f>
        <v/>
      </c>
      <c r="AX765">
        <f>IF(AT765&gt;0,AV765+AT765,AV765)</f>
        <v/>
      </c>
      <c r="AY765">
        <f>IF(AU765&lt;0,AW765+AU765,AW765)</f>
        <v/>
      </c>
      <c r="BA765" s="14">
        <f>IFERROR(AX765-AQ765,"")</f>
        <v/>
      </c>
      <c r="BB765" s="14">
        <f>IFERROR(AY765-AR765,"")</f>
        <v/>
      </c>
      <c r="BD765">
        <f>AH765</f>
        <v/>
      </c>
      <c r="BE765">
        <f>AI765</f>
        <v/>
      </c>
      <c r="BF765">
        <f>AJ765</f>
        <v/>
      </c>
      <c r="BG765" s="14">
        <f>L765</f>
        <v/>
      </c>
      <c r="BH765" s="14">
        <f>IF(X765="","",X765)</f>
        <v/>
      </c>
      <c r="BI765" s="14">
        <f>IF(Y765="","",Y765)</f>
        <v/>
      </c>
      <c r="BJ765">
        <f>Z765</f>
        <v/>
      </c>
      <c r="BK765">
        <f>AA765</f>
        <v/>
      </c>
      <c r="BL765">
        <f>IFERROR(AX765,"")</f>
        <v/>
      </c>
      <c r="BM765">
        <f>IFERROR(AY765,"")</f>
        <v/>
      </c>
    </row>
    <row r="766" ht="14.25" customHeight="1">
      <c r="A766">
        <f>ALGLIB_SSA_XAUUSD!AA766</f>
        <v/>
      </c>
      <c r="B766">
        <f>IF($A766="","",INDEX(ALGLIB_SSA_XAUUSD!$B$2:$B$2401,MATCH($A766,ALGLIB_SSA_XAUUSD!$A$2:$A$2401,1)))</f>
        <v/>
      </c>
      <c r="C766">
        <f>IF($A766="","",INDEX(ALGLIB_SSA_XAUUSD!$C$2:$C$2401,MATCH($A766,ALGLIB_SSA_XAUUSD!$A$2:$A$2401,1)))</f>
        <v/>
      </c>
      <c r="D766" s="14">
        <f>IF($A766="","",INT((ROW()-2)/12)+1)</f>
        <v/>
      </c>
      <c r="E766" s="14">
        <f>IF(AND(E770&lt;&gt;"",D770=D758+1),E758+(E770-E758)*8/12,"")</f>
        <v/>
      </c>
      <c r="F766" s="14">
        <f>IF(AND(F770&lt;&gt;"",D770=D758+1),F758+(F770-F758)*8/12,"")</f>
        <v/>
      </c>
      <c r="G766" s="14">
        <f>IF(AND(G770&lt;&gt;"",D770=D758+1),G758+(G770-G758)*8/12,"")</f>
        <v/>
      </c>
      <c r="H766" s="14">
        <f>IF(AND(H770&lt;&gt;"",D770=D758+1),H758+(H770-H758)*8/12,"")</f>
        <v/>
      </c>
      <c r="I766" s="14">
        <f>IF(AND(L770&lt;&gt;"",D770=D758+1),I758+(I770-I758)*8/12,"")</f>
        <v/>
      </c>
      <c r="J766">
        <f>_xlfn.XLOOKUP($A766,ALGLIB_SSA_XAUUSD!$AA$2:$AA$2401,ALGLIB_SSA_XAUUSD!$P$2:$P$2401,"",0)</f>
        <v/>
      </c>
      <c r="K766">
        <f>_xlfn.XLOOKUP($A766,ALGLIB_SSA_XAUUSD!$AA$2:$AA$2401,ALGLIB_SSA_XAUUSD!$Q$2:$Q$2401,"",0)</f>
        <v/>
      </c>
      <c r="L766">
        <f>_xlfn.XLOOKUP($A766,ALGLIB_SSA_XAUUSD!$AA$2:$AA$2401,ALGLIB_SSA_XAUUSD!$R$2:$R$2401,"",0)</f>
        <v/>
      </c>
      <c r="M766">
        <f>_xlfn.XLOOKUP($A766,ALGLIB_SSA_XAUUSD!$AA$2:$AA$2401,ALGLIB_SSA_XAUUSD!$S$2:$S$2401,"",0)</f>
        <v/>
      </c>
      <c r="N766">
        <f>_xlfn.XLOOKUP($A766,ALGLIB_SSA_XAUUSD!$AA$2:$AA$2401,ALGLIB_SSA_XAUUSD!$T$2:$T$2401,"",0)</f>
        <v/>
      </c>
      <c r="O766">
        <f>_xlfn.XLOOKUP($A766,ALGLIB_SSA_XAUUSD!$AA$2:$AA$2401,ALGLIB_SSA_XAUUSD!$U$2:$U$2401,"",0)</f>
        <v/>
      </c>
      <c r="P766">
        <f>_xlfn.XLOOKUP($A766,ALGLIB_SSA_XAUUSD!$AA$2:$AA$2401,ALGLIB_SSA_XAUUSD!$V$2:$V$2401,"",0)</f>
        <v/>
      </c>
      <c r="S766">
        <f>A766</f>
        <v/>
      </c>
      <c r="T766">
        <f>J766</f>
        <v/>
      </c>
      <c r="U766">
        <f>K766</f>
        <v/>
      </c>
      <c r="V766" s="14">
        <f>IF($A766="","",MOD(ROW()-2,12)+1)</f>
        <v/>
      </c>
      <c r="W766">
        <f>L766</f>
        <v/>
      </c>
      <c r="X766" s="14">
        <f>IF(F766="","",F766)</f>
        <v/>
      </c>
      <c r="Y766" s="14">
        <f>IF(G766="","",G766)</f>
        <v/>
      </c>
      <c r="Z766">
        <f>M766</f>
        <v/>
      </c>
      <c r="AA766">
        <f>N766</f>
        <v/>
      </c>
      <c r="AB766" s="14">
        <f>IF(H766="","",H766)</f>
        <v/>
      </c>
      <c r="AC766">
        <f>O766</f>
        <v/>
      </c>
      <c r="AD766" s="14">
        <f>IF(I766="","",I766)</f>
        <v/>
      </c>
      <c r="AE766">
        <f>P766</f>
        <v/>
      </c>
      <c r="AH766">
        <f>IF(S766&lt;&gt;"",S766,AH765+900)</f>
        <v/>
      </c>
      <c r="AI766">
        <f>IF(T766&lt;&gt;"",T766,AI765)</f>
        <v/>
      </c>
      <c r="AJ766">
        <f>IF(U766&lt;&gt;"",U766,AJ765)</f>
        <v/>
      </c>
      <c r="AK766">
        <f>IF(W766&lt;&gt;"",W766,"")</f>
        <v/>
      </c>
      <c r="AL766" s="14">
        <f>IF(X766&lt;&gt;"",X766,"")</f>
        <v/>
      </c>
      <c r="AM766" s="14">
        <f>IF(Y766&lt;&gt;"",Y766,"")</f>
        <v/>
      </c>
      <c r="AN766" s="14">
        <f>IF(OR(AL766="",AM766=""),"",AL766-AM766)</f>
        <v/>
      </c>
      <c r="AO766">
        <f>IF(AN766="","",IF(AN766&gt;0,"Bullish","Bearish"))</f>
        <v/>
      </c>
      <c r="AP766">
        <f>IF(AO766="",AP765,AO766)</f>
        <v/>
      </c>
      <c r="AQ766" s="14">
        <f>IF(AB766&lt;&gt;"",AB766,"")</f>
        <v/>
      </c>
      <c r="AR766" s="14">
        <f>IF(AD766&lt;&gt;"",AD766,"")</f>
        <v/>
      </c>
      <c r="AS766">
        <f>IF(AS765+1=13,1,AS765+1)</f>
        <v/>
      </c>
      <c r="AT766">
        <f>IFERROR(IF(SLOPE($AQ$746:$AQ$757,$AS$746:$AS$757)&gt;0,MIN(3,ABS(SLOPE($AQ$746:$AQ$757,$AS$746:$AS$757))),IF(SLOPE($AQ$746:$AQ$757,$AS$746:$AS$757)&lt;-0.5,-0.5,0)),0)</f>
        <v/>
      </c>
      <c r="AU766">
        <f>IFERROR(IF(SLOPE($AR$746:$AR$757,$AS$746:$AS$757)&lt;0,MAX(-3,-ABS(SLOPE($AR$746:$AR$757,$AS$746:$AS$757))),IF(SLOPE($AR$746:$AR$757,$AS$746:$AS$757)&gt;0.5,0.5,0)),0)</f>
        <v/>
      </c>
      <c r="AV766">
        <f>($AQ$758+(AT766*(AS766-1)))</f>
        <v/>
      </c>
      <c r="AW766">
        <f>($AR$758+(AU766*(AS766-1)))</f>
        <v/>
      </c>
      <c r="AX766">
        <f>IF(AT766&gt;0,AV766+AT766,AV766)</f>
        <v/>
      </c>
      <c r="AY766">
        <f>IF(AU766&lt;0,AW766+AU766,AW766)</f>
        <v/>
      </c>
      <c r="BA766" s="14">
        <f>IFERROR(AX766-AQ766,"")</f>
        <v/>
      </c>
      <c r="BB766" s="14">
        <f>IFERROR(AY766-AR766,"")</f>
        <v/>
      </c>
      <c r="BD766">
        <f>AH766</f>
        <v/>
      </c>
      <c r="BE766">
        <f>AI766</f>
        <v/>
      </c>
      <c r="BF766">
        <f>AJ766</f>
        <v/>
      </c>
      <c r="BG766" s="14">
        <f>L766</f>
        <v/>
      </c>
      <c r="BH766" s="14">
        <f>IF(X766="","",X766)</f>
        <v/>
      </c>
      <c r="BI766" s="14">
        <f>IF(Y766="","",Y766)</f>
        <v/>
      </c>
      <c r="BJ766">
        <f>Z766</f>
        <v/>
      </c>
      <c r="BK766">
        <f>AA766</f>
        <v/>
      </c>
      <c r="BL766">
        <f>IFERROR(AX766,"")</f>
        <v/>
      </c>
      <c r="BM766">
        <f>IFERROR(AY766,"")</f>
        <v/>
      </c>
    </row>
    <row r="767" ht="14.25" customHeight="1">
      <c r="A767">
        <f>ALGLIB_SSA_XAUUSD!AA767</f>
        <v/>
      </c>
      <c r="B767">
        <f>IF($A767="","",INDEX(ALGLIB_SSA_XAUUSD!$B$2:$B$2401,MATCH($A767,ALGLIB_SSA_XAUUSD!$A$2:$A$2401,1)))</f>
        <v/>
      </c>
      <c r="C767">
        <f>IF($A767="","",INDEX(ALGLIB_SSA_XAUUSD!$C$2:$C$2401,MATCH($A767,ALGLIB_SSA_XAUUSD!$A$2:$A$2401,1)))</f>
        <v/>
      </c>
      <c r="D767" s="14">
        <f>IF($A767="","",INT((ROW()-2)/12)+1)</f>
        <v/>
      </c>
      <c r="E767" s="14">
        <f>IF(AND(E770&lt;&gt;"",D770=D758+1),E758+(E770-E758)*9/12,"")</f>
        <v/>
      </c>
      <c r="F767" s="14">
        <f>IF(AND(F770&lt;&gt;"",D770=D758+1),F758+(F770-F758)*9/12,"")</f>
        <v/>
      </c>
      <c r="G767" s="14">
        <f>IF(AND(G770&lt;&gt;"",D770=D758+1),G758+(G770-G758)*9/12,"")</f>
        <v/>
      </c>
      <c r="H767" s="14">
        <f>IF(AND(H770&lt;&gt;"",D770=D758+1),H758+(H770-H758)*9/12,"")</f>
        <v/>
      </c>
      <c r="I767" s="14">
        <f>IF(AND(L770&lt;&gt;"",D770=D758+1),I758+(I770-I758)*9/12,"")</f>
        <v/>
      </c>
      <c r="J767">
        <f>_xlfn.XLOOKUP($A767,ALGLIB_SSA_XAUUSD!$AA$2:$AA$2401,ALGLIB_SSA_XAUUSD!$P$2:$P$2401,"",0)</f>
        <v/>
      </c>
      <c r="K767">
        <f>_xlfn.XLOOKUP($A767,ALGLIB_SSA_XAUUSD!$AA$2:$AA$2401,ALGLIB_SSA_XAUUSD!$Q$2:$Q$2401,"",0)</f>
        <v/>
      </c>
      <c r="L767">
        <f>_xlfn.XLOOKUP($A767,ALGLIB_SSA_XAUUSD!$AA$2:$AA$2401,ALGLIB_SSA_XAUUSD!$R$2:$R$2401,"",0)</f>
        <v/>
      </c>
      <c r="M767">
        <f>_xlfn.XLOOKUP($A767,ALGLIB_SSA_XAUUSD!$AA$2:$AA$2401,ALGLIB_SSA_XAUUSD!$S$2:$S$2401,"",0)</f>
        <v/>
      </c>
      <c r="N767">
        <f>_xlfn.XLOOKUP($A767,ALGLIB_SSA_XAUUSD!$AA$2:$AA$2401,ALGLIB_SSA_XAUUSD!$T$2:$T$2401,"",0)</f>
        <v/>
      </c>
      <c r="O767">
        <f>_xlfn.XLOOKUP($A767,ALGLIB_SSA_XAUUSD!$AA$2:$AA$2401,ALGLIB_SSA_XAUUSD!$U$2:$U$2401,"",0)</f>
        <v/>
      </c>
      <c r="P767">
        <f>_xlfn.XLOOKUP($A767,ALGLIB_SSA_XAUUSD!$AA$2:$AA$2401,ALGLIB_SSA_XAUUSD!$V$2:$V$2401,"",0)</f>
        <v/>
      </c>
      <c r="S767">
        <f>A767</f>
        <v/>
      </c>
      <c r="T767">
        <f>J767</f>
        <v/>
      </c>
      <c r="U767">
        <f>K767</f>
        <v/>
      </c>
      <c r="V767" s="14">
        <f>IF($A767="","",MOD(ROW()-2,12)+1)</f>
        <v/>
      </c>
      <c r="W767">
        <f>L767</f>
        <v/>
      </c>
      <c r="X767" s="14">
        <f>IF(F767="","",F767)</f>
        <v/>
      </c>
      <c r="Y767" s="14">
        <f>IF(G767="","",G767)</f>
        <v/>
      </c>
      <c r="Z767">
        <f>M767</f>
        <v/>
      </c>
      <c r="AA767">
        <f>N767</f>
        <v/>
      </c>
      <c r="AB767" s="14">
        <f>IF(H767="","",H767)</f>
        <v/>
      </c>
      <c r="AC767">
        <f>O767</f>
        <v/>
      </c>
      <c r="AD767" s="14">
        <f>IF(I767="","",I767)</f>
        <v/>
      </c>
      <c r="AE767">
        <f>P767</f>
        <v/>
      </c>
      <c r="AH767">
        <f>IF(S767&lt;&gt;"",S767,AH766+900)</f>
        <v/>
      </c>
      <c r="AI767">
        <f>IF(T767&lt;&gt;"",T767,AI766)</f>
        <v/>
      </c>
      <c r="AJ767">
        <f>IF(U767&lt;&gt;"",U767,AJ766)</f>
        <v/>
      </c>
      <c r="AK767">
        <f>IF(W767&lt;&gt;"",W767,"")</f>
        <v/>
      </c>
      <c r="AL767" s="14">
        <f>IF(X767&lt;&gt;"",X767,"")</f>
        <v/>
      </c>
      <c r="AM767" s="14">
        <f>IF(Y767&lt;&gt;"",Y767,"")</f>
        <v/>
      </c>
      <c r="AN767" s="14">
        <f>IF(OR(AL767="",AM767=""),"",AL767-AM767)</f>
        <v/>
      </c>
      <c r="AO767">
        <f>IF(AN767="","",IF(AN767&gt;0,"Bullish","Bearish"))</f>
        <v/>
      </c>
      <c r="AP767">
        <f>IF(AO767="",AP766,AO767)</f>
        <v/>
      </c>
      <c r="AQ767" s="14">
        <f>IF(AB767&lt;&gt;"",AB767,"")</f>
        <v/>
      </c>
      <c r="AR767" s="14">
        <f>IF(AD767&lt;&gt;"",AD767,"")</f>
        <v/>
      </c>
      <c r="AS767">
        <f>IF(AS766+1=13,1,AS766+1)</f>
        <v/>
      </c>
      <c r="AT767">
        <f>IFERROR(IF(SLOPE($AQ$746:$AQ$757,$AS$746:$AS$757)&gt;0,MIN(3,ABS(SLOPE($AQ$746:$AQ$757,$AS$746:$AS$757))),IF(SLOPE($AQ$746:$AQ$757,$AS$746:$AS$757)&lt;-0.5,-0.5,0)),0)</f>
        <v/>
      </c>
      <c r="AU767">
        <f>IFERROR(IF(SLOPE($AR$746:$AR$757,$AS$746:$AS$757)&lt;0,MAX(-3,-ABS(SLOPE($AR$746:$AR$757,$AS$746:$AS$757))),IF(SLOPE($AR$746:$AR$757,$AS$746:$AS$757)&gt;0.5,0.5,0)),0)</f>
        <v/>
      </c>
      <c r="AV767">
        <f>($AQ$758+(AT767*(AS767-1)))</f>
        <v/>
      </c>
      <c r="AW767">
        <f>($AR$758+(AU767*(AS767-1)))</f>
        <v/>
      </c>
      <c r="AX767">
        <f>IF(AT767&gt;0,AV767+AT767,AV767)</f>
        <v/>
      </c>
      <c r="AY767">
        <f>IF(AU767&lt;0,AW767+AU767,AW767)</f>
        <v/>
      </c>
      <c r="BA767" s="14">
        <f>IFERROR(AX767-AQ767,"")</f>
        <v/>
      </c>
      <c r="BB767" s="14">
        <f>IFERROR(AY767-AR767,"")</f>
        <v/>
      </c>
      <c r="BD767">
        <f>AH767</f>
        <v/>
      </c>
      <c r="BE767">
        <f>AI767</f>
        <v/>
      </c>
      <c r="BF767">
        <f>AJ767</f>
        <v/>
      </c>
      <c r="BG767" s="14">
        <f>L767</f>
        <v/>
      </c>
      <c r="BH767" s="14">
        <f>IF(X767="","",X767)</f>
        <v/>
      </c>
      <c r="BI767" s="14">
        <f>IF(Y767="","",Y767)</f>
        <v/>
      </c>
      <c r="BJ767">
        <f>Z767</f>
        <v/>
      </c>
      <c r="BK767">
        <f>AA767</f>
        <v/>
      </c>
      <c r="BL767">
        <f>IFERROR(AX767,"")</f>
        <v/>
      </c>
      <c r="BM767">
        <f>IFERROR(AY767,"")</f>
        <v/>
      </c>
    </row>
    <row r="768" ht="14.25" customHeight="1">
      <c r="A768">
        <f>ALGLIB_SSA_XAUUSD!AA768</f>
        <v/>
      </c>
      <c r="B768">
        <f>IF($A768="","",INDEX(ALGLIB_SSA_XAUUSD!$B$2:$B$2401,MATCH($A768,ALGLIB_SSA_XAUUSD!$A$2:$A$2401,1)))</f>
        <v/>
      </c>
      <c r="C768">
        <f>IF($A768="","",INDEX(ALGLIB_SSA_XAUUSD!$C$2:$C$2401,MATCH($A768,ALGLIB_SSA_XAUUSD!$A$2:$A$2401,1)))</f>
        <v/>
      </c>
      <c r="D768" s="14">
        <f>IF($A768="","",INT((ROW()-2)/12)+1)</f>
        <v/>
      </c>
      <c r="E768" s="14">
        <f>IF(AND(E770&lt;&gt;"",D770=D758+1),E758+(E770-E758)*10/12,"")</f>
        <v/>
      </c>
      <c r="F768" s="14">
        <f>IF(AND(F770&lt;&gt;"",D770=D758+1),F758+(F770-F758)*10/12,"")</f>
        <v/>
      </c>
      <c r="G768" s="14">
        <f>IF(AND(G770&lt;&gt;"",D770=D758+1),G758+(G770-G758)*10/12,"")</f>
        <v/>
      </c>
      <c r="H768" s="14">
        <f>IF(AND(H770&lt;&gt;"",D770=D758+1),H758+(H770-H758)*10/12,"")</f>
        <v/>
      </c>
      <c r="I768" s="14">
        <f>IF(AND(L770&lt;&gt;"",D770=D758+1),I758+(I770-I758)*10/12,"")</f>
        <v/>
      </c>
      <c r="J768">
        <f>_xlfn.XLOOKUP($A768,ALGLIB_SSA_XAUUSD!$AA$2:$AA$2401,ALGLIB_SSA_XAUUSD!$P$2:$P$2401,"",0)</f>
        <v/>
      </c>
      <c r="K768">
        <f>_xlfn.XLOOKUP($A768,ALGLIB_SSA_XAUUSD!$AA$2:$AA$2401,ALGLIB_SSA_XAUUSD!$Q$2:$Q$2401,"",0)</f>
        <v/>
      </c>
      <c r="L768">
        <f>_xlfn.XLOOKUP($A768,ALGLIB_SSA_XAUUSD!$AA$2:$AA$2401,ALGLIB_SSA_XAUUSD!$R$2:$R$2401,"",0)</f>
        <v/>
      </c>
      <c r="M768">
        <f>_xlfn.XLOOKUP($A768,ALGLIB_SSA_XAUUSD!$AA$2:$AA$2401,ALGLIB_SSA_XAUUSD!$S$2:$S$2401,"",0)</f>
        <v/>
      </c>
      <c r="N768">
        <f>_xlfn.XLOOKUP($A768,ALGLIB_SSA_XAUUSD!$AA$2:$AA$2401,ALGLIB_SSA_XAUUSD!$T$2:$T$2401,"",0)</f>
        <v/>
      </c>
      <c r="O768">
        <f>_xlfn.XLOOKUP($A768,ALGLIB_SSA_XAUUSD!$AA$2:$AA$2401,ALGLIB_SSA_XAUUSD!$U$2:$U$2401,"",0)</f>
        <v/>
      </c>
      <c r="P768">
        <f>_xlfn.XLOOKUP($A768,ALGLIB_SSA_XAUUSD!$AA$2:$AA$2401,ALGLIB_SSA_XAUUSD!$V$2:$V$2401,"",0)</f>
        <v/>
      </c>
      <c r="S768">
        <f>A768</f>
        <v/>
      </c>
      <c r="T768">
        <f>J768</f>
        <v/>
      </c>
      <c r="U768">
        <f>K768</f>
        <v/>
      </c>
      <c r="V768" s="14">
        <f>IF($A768="","",MOD(ROW()-2,12)+1)</f>
        <v/>
      </c>
      <c r="W768">
        <f>L768</f>
        <v/>
      </c>
      <c r="X768" s="14">
        <f>IF(F768="","",F768)</f>
        <v/>
      </c>
      <c r="Y768" s="14">
        <f>IF(G768="","",G768)</f>
        <v/>
      </c>
      <c r="Z768">
        <f>M768</f>
        <v/>
      </c>
      <c r="AA768">
        <f>N768</f>
        <v/>
      </c>
      <c r="AB768" s="14">
        <f>IF(H768="","",H768)</f>
        <v/>
      </c>
      <c r="AC768">
        <f>O768</f>
        <v/>
      </c>
      <c r="AD768" s="14">
        <f>IF(I768="","",I768)</f>
        <v/>
      </c>
      <c r="AE768">
        <f>P768</f>
        <v/>
      </c>
      <c r="AH768">
        <f>IF(S768&lt;&gt;"",S768,AH767+900)</f>
        <v/>
      </c>
      <c r="AI768">
        <f>IF(T768&lt;&gt;"",T768,AI767)</f>
        <v/>
      </c>
      <c r="AJ768">
        <f>IF(U768&lt;&gt;"",U768,AJ767)</f>
        <v/>
      </c>
      <c r="AK768">
        <f>IF(W768&lt;&gt;"",W768,"")</f>
        <v/>
      </c>
      <c r="AL768" s="14">
        <f>IF(X768&lt;&gt;"",X768,"")</f>
        <v/>
      </c>
      <c r="AM768" s="14">
        <f>IF(Y768&lt;&gt;"",Y768,"")</f>
        <v/>
      </c>
      <c r="AN768" s="14">
        <f>IF(OR(AL768="",AM768=""),"",AL768-AM768)</f>
        <v/>
      </c>
      <c r="AO768">
        <f>IF(AN768="","",IF(AN768&gt;0,"Bullish","Bearish"))</f>
        <v/>
      </c>
      <c r="AP768">
        <f>IF(AO768="",AP767,AO768)</f>
        <v/>
      </c>
      <c r="AQ768" s="14">
        <f>IF(AB768&lt;&gt;"",AB768,"")</f>
        <v/>
      </c>
      <c r="AR768" s="14">
        <f>IF(AD768&lt;&gt;"",AD768,"")</f>
        <v/>
      </c>
      <c r="AS768">
        <f>IF(AS767+1=13,1,AS767+1)</f>
        <v/>
      </c>
      <c r="AT768">
        <f>IFERROR(IF(SLOPE($AQ$746:$AQ$757,$AS$746:$AS$757)&gt;0,MIN(3,ABS(SLOPE($AQ$746:$AQ$757,$AS$746:$AS$757))),IF(SLOPE($AQ$746:$AQ$757,$AS$746:$AS$757)&lt;-0.5,-0.5,0)),0)</f>
        <v/>
      </c>
      <c r="AU768">
        <f>IFERROR(IF(SLOPE($AR$746:$AR$757,$AS$746:$AS$757)&lt;0,MAX(-3,-ABS(SLOPE($AR$746:$AR$757,$AS$746:$AS$757))),IF(SLOPE($AR$746:$AR$757,$AS$746:$AS$757)&gt;0.5,0.5,0)),0)</f>
        <v/>
      </c>
      <c r="AV768">
        <f>($AQ$758+(AT768*(AS768-1)))</f>
        <v/>
      </c>
      <c r="AW768">
        <f>($AR$758+(AU768*(AS768-1)))</f>
        <v/>
      </c>
      <c r="AX768">
        <f>IF(AT768&gt;0,AV768+AT768,AV768)</f>
        <v/>
      </c>
      <c r="AY768">
        <f>IF(AU768&lt;0,AW768+AU768,AW768)</f>
        <v/>
      </c>
      <c r="BA768" s="14">
        <f>IFERROR(AX768-AQ768,"")</f>
        <v/>
      </c>
      <c r="BB768" s="14">
        <f>IFERROR(AY768-AR768,"")</f>
        <v/>
      </c>
      <c r="BD768">
        <f>AH768</f>
        <v/>
      </c>
      <c r="BE768">
        <f>AI768</f>
        <v/>
      </c>
      <c r="BF768">
        <f>AJ768</f>
        <v/>
      </c>
      <c r="BG768" s="14">
        <f>L768</f>
        <v/>
      </c>
      <c r="BH768" s="14">
        <f>IF(X768="","",X768)</f>
        <v/>
      </c>
      <c r="BI768" s="14">
        <f>IF(Y768="","",Y768)</f>
        <v/>
      </c>
      <c r="BJ768">
        <f>Z768</f>
        <v/>
      </c>
      <c r="BK768">
        <f>AA768</f>
        <v/>
      </c>
      <c r="BL768">
        <f>IFERROR(AX768,"")</f>
        <v/>
      </c>
      <c r="BM768">
        <f>IFERROR(AY768,"")</f>
        <v/>
      </c>
    </row>
    <row r="769" ht="14.25" customHeight="1">
      <c r="A769">
        <f>ALGLIB_SSA_XAUUSD!AA769</f>
        <v/>
      </c>
      <c r="B769">
        <f>IF($A769="","",INDEX(ALGLIB_SSA_XAUUSD!$B$2:$B$2401,MATCH($A769,ALGLIB_SSA_XAUUSD!$A$2:$A$2401,1)))</f>
        <v/>
      </c>
      <c r="C769">
        <f>IF($A769="","",INDEX(ALGLIB_SSA_XAUUSD!$C$2:$C$2401,MATCH($A769,ALGLIB_SSA_XAUUSD!$A$2:$A$2401,1)))</f>
        <v/>
      </c>
      <c r="D769" s="14">
        <f>IF($A769="","",INT((ROW()-2)/12)+1)</f>
        <v/>
      </c>
      <c r="E769" s="14">
        <f>IF(AND(E770&lt;&gt;"",D770=D758+1),E758+(E770-E758)*11/12,"")</f>
        <v/>
      </c>
      <c r="F769" s="14">
        <f>IF(AND(F770&lt;&gt;"",D770=D758+1),F758+(F770-F758)*11/12,"")</f>
        <v/>
      </c>
      <c r="G769" s="14">
        <f>IF(AND(G770&lt;&gt;"",D770=D758+1),G758+(G770-G758)*11/12,"")</f>
        <v/>
      </c>
      <c r="H769" s="14">
        <f>IF(AND(H770&lt;&gt;"",D770=D758+1),H758+(H770-H758)*11/12,"")</f>
        <v/>
      </c>
      <c r="I769" s="14">
        <f>IF(AND(L770&lt;&gt;"",D770=D758+1),I758+(I770-I758)*11/12,"")</f>
        <v/>
      </c>
      <c r="J769">
        <f>_xlfn.XLOOKUP($A769,ALGLIB_SSA_XAUUSD!$AA$2:$AA$2401,ALGLIB_SSA_XAUUSD!$P$2:$P$2401,"",0)</f>
        <v/>
      </c>
      <c r="K769">
        <f>_xlfn.XLOOKUP($A769,ALGLIB_SSA_XAUUSD!$AA$2:$AA$2401,ALGLIB_SSA_XAUUSD!$Q$2:$Q$2401,"",0)</f>
        <v/>
      </c>
      <c r="L769">
        <f>_xlfn.XLOOKUP($A769,ALGLIB_SSA_XAUUSD!$AA$2:$AA$2401,ALGLIB_SSA_XAUUSD!$R$2:$R$2401,"",0)</f>
        <v/>
      </c>
      <c r="M769">
        <f>_xlfn.XLOOKUP($A769,ALGLIB_SSA_XAUUSD!$AA$2:$AA$2401,ALGLIB_SSA_XAUUSD!$S$2:$S$2401,"",0)</f>
        <v/>
      </c>
      <c r="N769">
        <f>_xlfn.XLOOKUP($A769,ALGLIB_SSA_XAUUSD!$AA$2:$AA$2401,ALGLIB_SSA_XAUUSD!$T$2:$T$2401,"",0)</f>
        <v/>
      </c>
      <c r="O769">
        <f>_xlfn.XLOOKUP($A769,ALGLIB_SSA_XAUUSD!$AA$2:$AA$2401,ALGLIB_SSA_XAUUSD!$U$2:$U$2401,"",0)</f>
        <v/>
      </c>
      <c r="P769">
        <f>_xlfn.XLOOKUP($A769,ALGLIB_SSA_XAUUSD!$AA$2:$AA$2401,ALGLIB_SSA_XAUUSD!$V$2:$V$2401,"",0)</f>
        <v/>
      </c>
      <c r="S769">
        <f>A769</f>
        <v/>
      </c>
      <c r="T769">
        <f>J769</f>
        <v/>
      </c>
      <c r="U769">
        <f>K769</f>
        <v/>
      </c>
      <c r="V769" s="14">
        <f>IF($A769="","",MOD(ROW()-2,12)+1)</f>
        <v/>
      </c>
      <c r="W769">
        <f>L769</f>
        <v/>
      </c>
      <c r="X769" s="14">
        <f>IF(F769="","",F769)</f>
        <v/>
      </c>
      <c r="Y769" s="14">
        <f>IF(G769="","",G769)</f>
        <v/>
      </c>
      <c r="Z769">
        <f>M769</f>
        <v/>
      </c>
      <c r="AA769">
        <f>N769</f>
        <v/>
      </c>
      <c r="AB769" s="14">
        <f>IF(H769="","",H769)</f>
        <v/>
      </c>
      <c r="AC769">
        <f>O769</f>
        <v/>
      </c>
      <c r="AD769" s="14">
        <f>IF(I769="","",I769)</f>
        <v/>
      </c>
      <c r="AE769">
        <f>P769</f>
        <v/>
      </c>
      <c r="AH769">
        <f>IF(S769&lt;&gt;"",S769,AH768+900)</f>
        <v/>
      </c>
      <c r="AI769">
        <f>IF(T769&lt;&gt;"",T769,AI768)</f>
        <v/>
      </c>
      <c r="AJ769">
        <f>IF(U769&lt;&gt;"",U769,AJ768)</f>
        <v/>
      </c>
      <c r="AK769">
        <f>IF(W769&lt;&gt;"",W769,"")</f>
        <v/>
      </c>
      <c r="AL769" s="14">
        <f>IF(X769&lt;&gt;"",X769,"")</f>
        <v/>
      </c>
      <c r="AM769" s="14">
        <f>IF(Y769&lt;&gt;"",Y769,"")</f>
        <v/>
      </c>
      <c r="AN769" s="14">
        <f>IF(OR(AL769="",AM769=""),"",AL769-AM769)</f>
        <v/>
      </c>
      <c r="AO769">
        <f>IF(AN769="","",IF(AN769&gt;0,"Bullish","Bearish"))</f>
        <v/>
      </c>
      <c r="AP769">
        <f>IF(AO769="",AP768,AO769)</f>
        <v/>
      </c>
      <c r="AQ769" s="14">
        <f>IF(AB769&lt;&gt;"",AB769,"")</f>
        <v/>
      </c>
      <c r="AR769" s="14">
        <f>IF(AD769&lt;&gt;"",AD769,"")</f>
        <v/>
      </c>
      <c r="AS769">
        <f>IF(AS768+1=13,1,AS768+1)</f>
        <v/>
      </c>
      <c r="AT769">
        <f>IFERROR(IF(SLOPE($AQ$746:$AQ$757,$AS$746:$AS$757)&gt;0,MIN(3,ABS(SLOPE($AQ$746:$AQ$757,$AS$746:$AS$757))),IF(SLOPE($AQ$746:$AQ$757,$AS$746:$AS$757)&lt;-0.5,-0.5,0)),0)</f>
        <v/>
      </c>
      <c r="AU769">
        <f>IFERROR(IF(SLOPE($AR$746:$AR$757,$AS$746:$AS$757)&lt;0,MAX(-3,-ABS(SLOPE($AR$746:$AR$757,$AS$746:$AS$757))),IF(SLOPE($AR$746:$AR$757,$AS$746:$AS$757)&gt;0.5,0.5,0)),0)</f>
        <v/>
      </c>
      <c r="AV769">
        <f>($AQ$758+(AT769*(AS769-1)))</f>
        <v/>
      </c>
      <c r="AW769">
        <f>($AR$758+(AU769*(AS769-1)))</f>
        <v/>
      </c>
      <c r="AX769">
        <f>IF(AT769&gt;0,AV769+AT769,AV769)</f>
        <v/>
      </c>
      <c r="AY769">
        <f>IF(AU769&lt;0,AW769+AU769,AW769)</f>
        <v/>
      </c>
      <c r="BA769" s="14">
        <f>IFERROR(AX769-AQ769,"")</f>
        <v/>
      </c>
      <c r="BB769" s="14">
        <f>IFERROR(AY769-AR769,"")</f>
        <v/>
      </c>
      <c r="BD769">
        <f>AH769</f>
        <v/>
      </c>
      <c r="BE769">
        <f>AI769</f>
        <v/>
      </c>
      <c r="BF769">
        <f>AJ769</f>
        <v/>
      </c>
      <c r="BG769" s="14">
        <f>L769</f>
        <v/>
      </c>
      <c r="BH769" s="14">
        <f>IF(X769="","",X769)</f>
        <v/>
      </c>
      <c r="BI769" s="14">
        <f>IF(Y769="","",Y769)</f>
        <v/>
      </c>
      <c r="BJ769">
        <f>Z769</f>
        <v/>
      </c>
      <c r="BK769">
        <f>AA769</f>
        <v/>
      </c>
      <c r="BL769">
        <f>IFERROR(AX769,"")</f>
        <v/>
      </c>
      <c r="BM769">
        <f>IFERROR(AY769,"")</f>
        <v/>
      </c>
    </row>
    <row r="770" ht="14.25" customHeight="1">
      <c r="A770">
        <f>ALGLIB_SSA_XAUUSD!AA770</f>
        <v/>
      </c>
      <c r="B770">
        <f>IF($A770="","",INDEX(ALGLIB_SSA_XAUUSD!$B$2:$B$2401,MATCH($A770,ALGLIB_SSA_XAUUSD!$A$2:$A$2401,1)))</f>
        <v/>
      </c>
      <c r="C770">
        <f>IF($A770="","",INDEX(ALGLIB_SSA_XAUUSD!$C$2:$C$2401,MATCH($A770,ALGLIB_SSA_XAUUSD!$A$2:$A$2401,1)))</f>
        <v/>
      </c>
      <c r="D770" s="14">
        <f>IF($A770="","",INT((ROW()-2)/12)+1)</f>
        <v/>
      </c>
      <c r="E770" s="14">
        <f>IF($A770="","",INDEX(ALGLIB_SSA_XAUUSD!$D$2:$D$2401,MATCH($A770,ALGLIB_SSA_XAUUSD!$A$2:$A$2401,1)))</f>
        <v/>
      </c>
      <c r="F770" s="14">
        <f>IF($A770="","",INDEX(ALGLIB_SSA_XAUUSD!$E$2:$E$2401,MATCH($A770,ALGLIB_SSA_XAUUSD!$A$2:$A$2401,1)))</f>
        <v/>
      </c>
      <c r="G770" s="14">
        <f>IF($A770="","",INDEX(ALGLIB_SSA_XAUUSD!$F$2:$F$2401,MATCH($A770,ALGLIB_SSA_XAUUSD!$A$2:$A$2401,1)))</f>
        <v/>
      </c>
      <c r="H770" s="14">
        <f>IF($A770="","",INDEX(ALGLIB_SSA_XAUUSD!$G$2:$G$2401,MATCH($A770,ALGLIB_SSA_XAUUSD!$A$2:$A$2401,1)))</f>
        <v/>
      </c>
      <c r="I770" s="14">
        <f>IF($A770="","",INDEX(ALGLIB_SSA_XAUUSD!$H$2:$H$2401,MATCH($A770,ALGLIB_SSA_XAUUSD!$A$2:$A$2401,1)))</f>
        <v/>
      </c>
      <c r="J770">
        <f>_xlfn.XLOOKUP($A770,ALGLIB_SSA_XAUUSD!$AA$2:$AA$2401,ALGLIB_SSA_XAUUSD!$P$2:$P$2401,"",0)</f>
        <v/>
      </c>
      <c r="K770">
        <f>_xlfn.XLOOKUP($A770,ALGLIB_SSA_XAUUSD!$AA$2:$AA$2401,ALGLIB_SSA_XAUUSD!$Q$2:$Q$2401,"",0)</f>
        <v/>
      </c>
      <c r="L770">
        <f>_xlfn.XLOOKUP($A770,ALGLIB_SSA_XAUUSD!$AA$2:$AA$2401,ALGLIB_SSA_XAUUSD!$R$2:$R$2401,"",0)</f>
        <v/>
      </c>
      <c r="M770">
        <f>_xlfn.XLOOKUP($A770,ALGLIB_SSA_XAUUSD!$AA$2:$AA$2401,ALGLIB_SSA_XAUUSD!$S$2:$S$2401,"",0)</f>
        <v/>
      </c>
      <c r="N770">
        <f>_xlfn.XLOOKUP($A770,ALGLIB_SSA_XAUUSD!$AA$2:$AA$2401,ALGLIB_SSA_XAUUSD!$T$2:$T$2401,"",0)</f>
        <v/>
      </c>
      <c r="O770">
        <f>_xlfn.XLOOKUP($A770,ALGLIB_SSA_XAUUSD!$AA$2:$AA$2401,ALGLIB_SSA_XAUUSD!$U$2:$U$2401,"",0)</f>
        <v/>
      </c>
      <c r="P770">
        <f>_xlfn.XLOOKUP($A770,ALGLIB_SSA_XAUUSD!$AA$2:$AA$2401,ALGLIB_SSA_XAUUSD!$V$2:$V$2401,"",0)</f>
        <v/>
      </c>
      <c r="S770">
        <f>A770</f>
        <v/>
      </c>
      <c r="T770">
        <f>J770</f>
        <v/>
      </c>
      <c r="U770">
        <f>K770</f>
        <v/>
      </c>
      <c r="V770" s="14">
        <f>IF($A770="","",MOD(ROW()-2,12)+1)</f>
        <v/>
      </c>
      <c r="W770">
        <f>L770</f>
        <v/>
      </c>
      <c r="X770" s="14">
        <f>IF(F770="","",F770)</f>
        <v/>
      </c>
      <c r="Y770" s="14">
        <f>IF(G770="","",G770)</f>
        <v/>
      </c>
      <c r="Z770">
        <f>M770</f>
        <v/>
      </c>
      <c r="AA770">
        <f>N770</f>
        <v/>
      </c>
      <c r="AB770" s="14">
        <f>IF(H770="","",H770)</f>
        <v/>
      </c>
      <c r="AC770">
        <f>O770</f>
        <v/>
      </c>
      <c r="AD770" s="14">
        <f>IF(I770="","",I770)</f>
        <v/>
      </c>
      <c r="AE770">
        <f>P770</f>
        <v/>
      </c>
      <c r="AH770">
        <f>IF(S770&lt;&gt;"",S770,AH769+900)</f>
        <v/>
      </c>
      <c r="AI770">
        <f>IF(T770&lt;&gt;"",T770,AI769)</f>
        <v/>
      </c>
      <c r="AJ770">
        <f>IF(U770&lt;&gt;"",U770,AJ769)</f>
        <v/>
      </c>
      <c r="AK770">
        <f>IF(W770&lt;&gt;"",W770,"")</f>
        <v/>
      </c>
      <c r="AL770" s="14">
        <f>IF(X770&lt;&gt;"",X770,"")</f>
        <v/>
      </c>
      <c r="AM770" s="14">
        <f>IF(Y770&lt;&gt;"",Y770,"")</f>
        <v/>
      </c>
      <c r="AN770" s="14">
        <f>IF(OR(AL770="",AM770=""),"",AL770-AM770)</f>
        <v/>
      </c>
      <c r="AO770">
        <f>IF(AN770="","",IF(AN770&gt;0,"Bullish","Bearish"))</f>
        <v/>
      </c>
      <c r="AP770">
        <f>IF(AO770="",AP769,AO770)</f>
        <v/>
      </c>
      <c r="AQ770" s="14">
        <f>IF(AB770&lt;&gt;"",AB770,"")</f>
        <v/>
      </c>
      <c r="AR770" s="14">
        <f>IF(AD770&lt;&gt;"",AD770,"")</f>
        <v/>
      </c>
      <c r="AS770">
        <f>IF(AS769+1=13,1,AS769+1)</f>
        <v/>
      </c>
      <c r="AT770">
        <f>IFERROR(IF(SLOPE($AQ$758:$AQ$769,$AS$758:$AS$769)&gt;0,MIN(3,ABS(SLOPE($AQ$758:$AQ$769,$AS$758:$AS$769))),IF(SLOPE($AQ$758:$AQ$769,$AS$758:$AS$769)&lt;-0.5,-0.5,0)),0)</f>
        <v/>
      </c>
      <c r="AU770">
        <f>IFERROR(IF(SLOPE($AR$758:$AR$769,$AS$758:$AS$769)&lt;0,MAX(-3,-ABS(SLOPE($AR$758:$AR$769,$AS$758:$AS$769))),IF(SLOPE($AR$758:$AR$769,$AS$758:$AS$769)&gt;0.5,0.5,0)),0)</f>
        <v/>
      </c>
      <c r="AV770">
        <f>($AQ$770+(AT770*(AS770-1)))</f>
        <v/>
      </c>
      <c r="AW770">
        <f>($AR$770+(AU770*(AS770-1)))</f>
        <v/>
      </c>
      <c r="AX770">
        <f>IF(AT770&gt;0,AV770+AT770,AV770)</f>
        <v/>
      </c>
      <c r="AY770">
        <f>IF(AU770&lt;0,AW770+AU770,AW770)</f>
        <v/>
      </c>
      <c r="BA770" s="14">
        <f>IFERROR(AX770-AQ770,"")</f>
        <v/>
      </c>
      <c r="BB770" s="14">
        <f>IFERROR(AY770-AR770,"")</f>
        <v/>
      </c>
      <c r="BD770">
        <f>AH770</f>
        <v/>
      </c>
      <c r="BE770">
        <f>AI770</f>
        <v/>
      </c>
      <c r="BF770">
        <f>AJ770</f>
        <v/>
      </c>
      <c r="BG770" s="14">
        <f>L770</f>
        <v/>
      </c>
      <c r="BH770" s="14">
        <f>IF(X770="","",X770)</f>
        <v/>
      </c>
      <c r="BI770" s="14">
        <f>IF(Y770="","",Y770)</f>
        <v/>
      </c>
      <c r="BJ770">
        <f>Z770</f>
        <v/>
      </c>
      <c r="BK770">
        <f>AA770</f>
        <v/>
      </c>
      <c r="BL770">
        <f>IFERROR(AX770,"")</f>
        <v/>
      </c>
      <c r="BM770">
        <f>IFERROR(AY770,"")</f>
        <v/>
      </c>
    </row>
    <row r="771" ht="14.25" customHeight="1">
      <c r="A771">
        <f>ALGLIB_SSA_XAUUSD!AA771</f>
        <v/>
      </c>
      <c r="B771">
        <f>IF($A771="","",INDEX(ALGLIB_SSA_XAUUSD!$B$2:$B$2401,MATCH($A771,ALGLIB_SSA_XAUUSD!$A$2:$A$2401,1)))</f>
        <v/>
      </c>
      <c r="C771">
        <f>IF($A771="","",INDEX(ALGLIB_SSA_XAUUSD!$C$2:$C$2401,MATCH($A771,ALGLIB_SSA_XAUUSD!$A$2:$A$2401,1)))</f>
        <v/>
      </c>
      <c r="D771" s="14">
        <f>IF($A771="","",INT((ROW()-2)/12)+1)</f>
        <v/>
      </c>
      <c r="E771" s="14">
        <f>IF(AND(E782&lt;&gt;"",D782=D770+1),E770+(E782-E770)*1/12,"")</f>
        <v/>
      </c>
      <c r="F771" s="14">
        <f>IF(AND(F782&lt;&gt;"",D782=D770+1),F770+(F782-F770)*1/12,"")</f>
        <v/>
      </c>
      <c r="G771" s="14">
        <f>IF(AND(G782&lt;&gt;"",D782=D770+1),G770+(G782-G770)*1/12,"")</f>
        <v/>
      </c>
      <c r="H771" s="14">
        <f>IF(AND(H782&lt;&gt;"",D782=D770+1),H770+(H782-H770)*1/12,"")</f>
        <v/>
      </c>
      <c r="I771" s="14">
        <f>IF(AND(L782&lt;&gt;"",D782=D770+1),I770+(I782-I770)*1/12,"")</f>
        <v/>
      </c>
      <c r="J771">
        <f>_xlfn.XLOOKUP($A771,ALGLIB_SSA_XAUUSD!$AA$2:$AA$2401,ALGLIB_SSA_XAUUSD!$P$2:$P$2401,"",0)</f>
        <v/>
      </c>
      <c r="K771">
        <f>_xlfn.XLOOKUP($A771,ALGLIB_SSA_XAUUSD!$AA$2:$AA$2401,ALGLIB_SSA_XAUUSD!$Q$2:$Q$2401,"",0)</f>
        <v/>
      </c>
      <c r="L771">
        <f>_xlfn.XLOOKUP($A771,ALGLIB_SSA_XAUUSD!$AA$2:$AA$2401,ALGLIB_SSA_XAUUSD!$R$2:$R$2401,"",0)</f>
        <v/>
      </c>
      <c r="M771">
        <f>_xlfn.XLOOKUP($A771,ALGLIB_SSA_XAUUSD!$AA$2:$AA$2401,ALGLIB_SSA_XAUUSD!$S$2:$S$2401,"",0)</f>
        <v/>
      </c>
      <c r="N771">
        <f>_xlfn.XLOOKUP($A771,ALGLIB_SSA_XAUUSD!$AA$2:$AA$2401,ALGLIB_SSA_XAUUSD!$T$2:$T$2401,"",0)</f>
        <v/>
      </c>
      <c r="O771">
        <f>_xlfn.XLOOKUP($A771,ALGLIB_SSA_XAUUSD!$AA$2:$AA$2401,ALGLIB_SSA_XAUUSD!$U$2:$U$2401,"",0)</f>
        <v/>
      </c>
      <c r="P771">
        <f>_xlfn.XLOOKUP($A771,ALGLIB_SSA_XAUUSD!$AA$2:$AA$2401,ALGLIB_SSA_XAUUSD!$V$2:$V$2401,"",0)</f>
        <v/>
      </c>
      <c r="S771">
        <f>A771</f>
        <v/>
      </c>
      <c r="T771">
        <f>J771</f>
        <v/>
      </c>
      <c r="U771">
        <f>K771</f>
        <v/>
      </c>
      <c r="V771" s="14">
        <f>IF($A771="","",MOD(ROW()-2,12)+1)</f>
        <v/>
      </c>
      <c r="W771">
        <f>L771</f>
        <v/>
      </c>
      <c r="X771" s="14">
        <f>IF(F771="","",F771)</f>
        <v/>
      </c>
      <c r="Y771" s="14">
        <f>IF(G771="","",G771)</f>
        <v/>
      </c>
      <c r="Z771">
        <f>M771</f>
        <v/>
      </c>
      <c r="AA771">
        <f>N771</f>
        <v/>
      </c>
      <c r="AB771" s="14">
        <f>IF(H771="","",H771)</f>
        <v/>
      </c>
      <c r="AC771">
        <f>O771</f>
        <v/>
      </c>
      <c r="AD771" s="14">
        <f>IF(I771="","",I771)</f>
        <v/>
      </c>
      <c r="AE771">
        <f>P771</f>
        <v/>
      </c>
      <c r="AH771">
        <f>IF(S771&lt;&gt;"",S771,AH770+900)</f>
        <v/>
      </c>
      <c r="AI771">
        <f>IF(T771&lt;&gt;"",T771,AI770)</f>
        <v/>
      </c>
      <c r="AJ771">
        <f>IF(U771&lt;&gt;"",U771,AJ770)</f>
        <v/>
      </c>
      <c r="AK771">
        <f>IF(W771&lt;&gt;"",W771,"")</f>
        <v/>
      </c>
      <c r="AL771" s="14">
        <f>IF(X771&lt;&gt;"",X771,"")</f>
        <v/>
      </c>
      <c r="AM771" s="14">
        <f>IF(Y771&lt;&gt;"",Y771,"")</f>
        <v/>
      </c>
      <c r="AN771" s="14">
        <f>IF(OR(AL771="",AM771=""),"",AL771-AM771)</f>
        <v/>
      </c>
      <c r="AO771">
        <f>IF(AN771="","",IF(AN771&gt;0,"Bullish","Bearish"))</f>
        <v/>
      </c>
      <c r="AP771">
        <f>IF(AO771="",AP770,AO771)</f>
        <v/>
      </c>
      <c r="AQ771" s="14">
        <f>IF(AB771&lt;&gt;"",AB771,"")</f>
        <v/>
      </c>
      <c r="AR771" s="14">
        <f>IF(AD771&lt;&gt;"",AD771,"")</f>
        <v/>
      </c>
      <c r="AS771">
        <f>IF(AS770+1=13,1,AS770+1)</f>
        <v/>
      </c>
      <c r="AT771">
        <f>IFERROR(IF(SLOPE($AQ$758:$AQ$769,$AS$758:$AS$769)&gt;0,MIN(3,ABS(SLOPE($AQ$758:$AQ$769,$AS$758:$AS$769))),IF(SLOPE($AQ$758:$AQ$769,$AS$758:$AS$769)&lt;-0.5,-0.5,0)),0)</f>
        <v/>
      </c>
      <c r="AU771">
        <f>IFERROR(IF(SLOPE($AR$758:$AR$769,$AS$758:$AS$769)&lt;0,MAX(-3,-ABS(SLOPE($AR$758:$AR$769,$AS$758:$AS$769))),IF(SLOPE($AR$758:$AR$769,$AS$758:$AS$769)&gt;0.5,0.5,0)),0)</f>
        <v/>
      </c>
      <c r="AV771">
        <f>($AQ$770+(AT771*(AS771-1)))</f>
        <v/>
      </c>
      <c r="AW771">
        <f>($AR$770+(AU771*(AS771-1)))</f>
        <v/>
      </c>
      <c r="AX771">
        <f>IF(AT771&gt;0,AV771+AT771,AV771)</f>
        <v/>
      </c>
      <c r="AY771">
        <f>IF(AU771&lt;0,AW771+AU771,AW771)</f>
        <v/>
      </c>
      <c r="BA771" s="14">
        <f>IFERROR(AX771-AQ771,"")</f>
        <v/>
      </c>
      <c r="BB771" s="14">
        <f>IFERROR(AY771-AR771,"")</f>
        <v/>
      </c>
      <c r="BD771">
        <f>AH771</f>
        <v/>
      </c>
      <c r="BE771">
        <f>AI771</f>
        <v/>
      </c>
      <c r="BF771">
        <f>AJ771</f>
        <v/>
      </c>
      <c r="BG771" s="14">
        <f>L771</f>
        <v/>
      </c>
      <c r="BH771" s="14">
        <f>IF(X771="","",X771)</f>
        <v/>
      </c>
      <c r="BI771" s="14">
        <f>IF(Y771="","",Y771)</f>
        <v/>
      </c>
      <c r="BJ771">
        <f>Z771</f>
        <v/>
      </c>
      <c r="BK771">
        <f>AA771</f>
        <v/>
      </c>
      <c r="BL771">
        <f>IFERROR(AX771,"")</f>
        <v/>
      </c>
      <c r="BM771">
        <f>IFERROR(AY771,"")</f>
        <v/>
      </c>
    </row>
    <row r="772" ht="14.25" customHeight="1">
      <c r="A772">
        <f>ALGLIB_SSA_XAUUSD!AA772</f>
        <v/>
      </c>
      <c r="B772">
        <f>IF($A772="","",INDEX(ALGLIB_SSA_XAUUSD!$B$2:$B$2401,MATCH($A772,ALGLIB_SSA_XAUUSD!$A$2:$A$2401,1)))</f>
        <v/>
      </c>
      <c r="C772">
        <f>IF($A772="","",INDEX(ALGLIB_SSA_XAUUSD!$C$2:$C$2401,MATCH($A772,ALGLIB_SSA_XAUUSD!$A$2:$A$2401,1)))</f>
        <v/>
      </c>
      <c r="D772" s="14">
        <f>IF($A772="","",INT((ROW()-2)/12)+1)</f>
        <v/>
      </c>
      <c r="E772" s="14">
        <f>IF(AND(E782&lt;&gt;"",D782=D770+1),E770+(E782-E770)*2/12,"")</f>
        <v/>
      </c>
      <c r="F772" s="14">
        <f>IF(AND(F782&lt;&gt;"",D782=D770+1),F770+(F782-F770)*2/12,"")</f>
        <v/>
      </c>
      <c r="G772" s="14">
        <f>IF(AND(G782&lt;&gt;"",D782=D770+1),G770+(G782-G770)*2/12,"")</f>
        <v/>
      </c>
      <c r="H772" s="14">
        <f>IF(AND(H782&lt;&gt;"",D782=D770+1),H770+(H782-H770)*2/12,"")</f>
        <v/>
      </c>
      <c r="I772" s="14">
        <f>IF(AND(L782&lt;&gt;"",D782=D770+1),I770+(I782-I770)*2/12,"")</f>
        <v/>
      </c>
      <c r="J772">
        <f>_xlfn.XLOOKUP($A772,ALGLIB_SSA_XAUUSD!$AA$2:$AA$2401,ALGLIB_SSA_XAUUSD!$P$2:$P$2401,"",0)</f>
        <v/>
      </c>
      <c r="K772">
        <f>_xlfn.XLOOKUP($A772,ALGLIB_SSA_XAUUSD!$AA$2:$AA$2401,ALGLIB_SSA_XAUUSD!$Q$2:$Q$2401,"",0)</f>
        <v/>
      </c>
      <c r="L772">
        <f>_xlfn.XLOOKUP($A772,ALGLIB_SSA_XAUUSD!$AA$2:$AA$2401,ALGLIB_SSA_XAUUSD!$R$2:$R$2401,"",0)</f>
        <v/>
      </c>
      <c r="M772">
        <f>_xlfn.XLOOKUP($A772,ALGLIB_SSA_XAUUSD!$AA$2:$AA$2401,ALGLIB_SSA_XAUUSD!$S$2:$S$2401,"",0)</f>
        <v/>
      </c>
      <c r="N772">
        <f>_xlfn.XLOOKUP($A772,ALGLIB_SSA_XAUUSD!$AA$2:$AA$2401,ALGLIB_SSA_XAUUSD!$T$2:$T$2401,"",0)</f>
        <v/>
      </c>
      <c r="O772">
        <f>_xlfn.XLOOKUP($A772,ALGLIB_SSA_XAUUSD!$AA$2:$AA$2401,ALGLIB_SSA_XAUUSD!$U$2:$U$2401,"",0)</f>
        <v/>
      </c>
      <c r="P772">
        <f>_xlfn.XLOOKUP($A772,ALGLIB_SSA_XAUUSD!$AA$2:$AA$2401,ALGLIB_SSA_XAUUSD!$V$2:$V$2401,"",0)</f>
        <v/>
      </c>
      <c r="S772">
        <f>A772</f>
        <v/>
      </c>
      <c r="T772">
        <f>J772</f>
        <v/>
      </c>
      <c r="U772">
        <f>K772</f>
        <v/>
      </c>
      <c r="V772" s="14">
        <f>IF($A772="","",MOD(ROW()-2,12)+1)</f>
        <v/>
      </c>
      <c r="W772">
        <f>L772</f>
        <v/>
      </c>
      <c r="X772" s="14">
        <f>IF(F772="","",F772)</f>
        <v/>
      </c>
      <c r="Y772" s="14">
        <f>IF(G772="","",G772)</f>
        <v/>
      </c>
      <c r="Z772">
        <f>M772</f>
        <v/>
      </c>
      <c r="AA772">
        <f>N772</f>
        <v/>
      </c>
      <c r="AB772" s="14">
        <f>IF(H772="","",H772)</f>
        <v/>
      </c>
      <c r="AC772">
        <f>O772</f>
        <v/>
      </c>
      <c r="AD772" s="14">
        <f>IF(I772="","",I772)</f>
        <v/>
      </c>
      <c r="AE772">
        <f>P772</f>
        <v/>
      </c>
      <c r="AH772">
        <f>IF(S772&lt;&gt;"",S772,AH771+900)</f>
        <v/>
      </c>
      <c r="AI772">
        <f>IF(T772&lt;&gt;"",T772,AI771)</f>
        <v/>
      </c>
      <c r="AJ772">
        <f>IF(U772&lt;&gt;"",U772,AJ771)</f>
        <v/>
      </c>
      <c r="AK772">
        <f>IF(W772&lt;&gt;"",W772,"")</f>
        <v/>
      </c>
      <c r="AL772" s="14">
        <f>IF(X772&lt;&gt;"",X772,"")</f>
        <v/>
      </c>
      <c r="AM772" s="14">
        <f>IF(Y772&lt;&gt;"",Y772,"")</f>
        <v/>
      </c>
      <c r="AN772" s="14">
        <f>IF(OR(AL772="",AM772=""),"",AL772-AM772)</f>
        <v/>
      </c>
      <c r="AO772">
        <f>IF(AN772="","",IF(AN772&gt;0,"Bullish","Bearish"))</f>
        <v/>
      </c>
      <c r="AP772">
        <f>IF(AO772="",AP771,AO772)</f>
        <v/>
      </c>
      <c r="AQ772" s="14">
        <f>IF(AB772&lt;&gt;"",AB772,"")</f>
        <v/>
      </c>
      <c r="AR772" s="14">
        <f>IF(AD772&lt;&gt;"",AD772,"")</f>
        <v/>
      </c>
      <c r="AS772">
        <f>IF(AS771+1=13,1,AS771+1)</f>
        <v/>
      </c>
      <c r="AT772">
        <f>IFERROR(IF(SLOPE($AQ$758:$AQ$769,$AS$758:$AS$769)&gt;0,MIN(3,ABS(SLOPE($AQ$758:$AQ$769,$AS$758:$AS$769))),IF(SLOPE($AQ$758:$AQ$769,$AS$758:$AS$769)&lt;-0.5,-0.5,0)),0)</f>
        <v/>
      </c>
      <c r="AU772">
        <f>IFERROR(IF(SLOPE($AR$758:$AR$769,$AS$758:$AS$769)&lt;0,MAX(-3,-ABS(SLOPE($AR$758:$AR$769,$AS$758:$AS$769))),IF(SLOPE($AR$758:$AR$769,$AS$758:$AS$769)&gt;0.5,0.5,0)),0)</f>
        <v/>
      </c>
      <c r="AV772">
        <f>($AQ$770+(AT772*(AS772-1)))</f>
        <v/>
      </c>
      <c r="AW772">
        <f>($AR$770+(AU772*(AS772-1)))</f>
        <v/>
      </c>
      <c r="AX772">
        <f>IF(AT772&gt;0,AV772+AT772,AV772)</f>
        <v/>
      </c>
      <c r="AY772">
        <f>IF(AU772&lt;0,AW772+AU772,AW772)</f>
        <v/>
      </c>
      <c r="BA772" s="14">
        <f>IFERROR(AX772-AQ772,"")</f>
        <v/>
      </c>
      <c r="BB772" s="14">
        <f>IFERROR(AY772-AR772,"")</f>
        <v/>
      </c>
      <c r="BD772">
        <f>AH772</f>
        <v/>
      </c>
      <c r="BE772">
        <f>AI772</f>
        <v/>
      </c>
      <c r="BF772">
        <f>AJ772</f>
        <v/>
      </c>
      <c r="BG772" s="14">
        <f>L772</f>
        <v/>
      </c>
      <c r="BH772" s="14">
        <f>IF(X772="","",X772)</f>
        <v/>
      </c>
      <c r="BI772" s="14">
        <f>IF(Y772="","",Y772)</f>
        <v/>
      </c>
      <c r="BJ772">
        <f>Z772</f>
        <v/>
      </c>
      <c r="BK772">
        <f>AA772</f>
        <v/>
      </c>
      <c r="BL772">
        <f>IFERROR(AX772,"")</f>
        <v/>
      </c>
      <c r="BM772">
        <f>IFERROR(AY772,"")</f>
        <v/>
      </c>
    </row>
    <row r="773" ht="14.25" customHeight="1">
      <c r="A773">
        <f>ALGLIB_SSA_XAUUSD!AA773</f>
        <v/>
      </c>
      <c r="B773">
        <f>IF($A773="","",INDEX(ALGLIB_SSA_XAUUSD!$B$2:$B$2401,MATCH($A773,ALGLIB_SSA_XAUUSD!$A$2:$A$2401,1)))</f>
        <v/>
      </c>
      <c r="C773">
        <f>IF($A773="","",INDEX(ALGLIB_SSA_XAUUSD!$C$2:$C$2401,MATCH($A773,ALGLIB_SSA_XAUUSD!$A$2:$A$2401,1)))</f>
        <v/>
      </c>
      <c r="D773" s="14">
        <f>IF($A773="","",INT((ROW()-2)/12)+1)</f>
        <v/>
      </c>
      <c r="E773" s="14">
        <f>IF(AND(E782&lt;&gt;"",D782=D770+1),E770+(E782-E770)*3/12,"")</f>
        <v/>
      </c>
      <c r="F773" s="14">
        <f>IF(AND(F782&lt;&gt;"",D782=D770+1),F770+(F782-F770)*3/12,"")</f>
        <v/>
      </c>
      <c r="G773" s="14">
        <f>IF(AND(G782&lt;&gt;"",D782=D770+1),G770+(G782-G770)*3/12,"")</f>
        <v/>
      </c>
      <c r="H773" s="14">
        <f>IF(AND(H782&lt;&gt;"",D782=D770+1),H770+(H782-H770)*3/12,"")</f>
        <v/>
      </c>
      <c r="I773" s="14">
        <f>IF(AND(L782&lt;&gt;"",D782=D770+1),I770+(I782-I770)*3/12,"")</f>
        <v/>
      </c>
      <c r="J773">
        <f>_xlfn.XLOOKUP($A773,ALGLIB_SSA_XAUUSD!$AA$2:$AA$2401,ALGLIB_SSA_XAUUSD!$P$2:$P$2401,"",0)</f>
        <v/>
      </c>
      <c r="K773">
        <f>_xlfn.XLOOKUP($A773,ALGLIB_SSA_XAUUSD!$AA$2:$AA$2401,ALGLIB_SSA_XAUUSD!$Q$2:$Q$2401,"",0)</f>
        <v/>
      </c>
      <c r="L773">
        <f>_xlfn.XLOOKUP($A773,ALGLIB_SSA_XAUUSD!$AA$2:$AA$2401,ALGLIB_SSA_XAUUSD!$R$2:$R$2401,"",0)</f>
        <v/>
      </c>
      <c r="M773">
        <f>_xlfn.XLOOKUP($A773,ALGLIB_SSA_XAUUSD!$AA$2:$AA$2401,ALGLIB_SSA_XAUUSD!$S$2:$S$2401,"",0)</f>
        <v/>
      </c>
      <c r="N773">
        <f>_xlfn.XLOOKUP($A773,ALGLIB_SSA_XAUUSD!$AA$2:$AA$2401,ALGLIB_SSA_XAUUSD!$T$2:$T$2401,"",0)</f>
        <v/>
      </c>
      <c r="O773">
        <f>_xlfn.XLOOKUP($A773,ALGLIB_SSA_XAUUSD!$AA$2:$AA$2401,ALGLIB_SSA_XAUUSD!$U$2:$U$2401,"",0)</f>
        <v/>
      </c>
      <c r="P773">
        <f>_xlfn.XLOOKUP($A773,ALGLIB_SSA_XAUUSD!$AA$2:$AA$2401,ALGLIB_SSA_XAUUSD!$V$2:$V$2401,"",0)</f>
        <v/>
      </c>
      <c r="S773">
        <f>A773</f>
        <v/>
      </c>
      <c r="T773">
        <f>J773</f>
        <v/>
      </c>
      <c r="U773">
        <f>K773</f>
        <v/>
      </c>
      <c r="V773" s="14">
        <f>IF($A773="","",MOD(ROW()-2,12)+1)</f>
        <v/>
      </c>
      <c r="W773">
        <f>L773</f>
        <v/>
      </c>
      <c r="X773" s="14">
        <f>IF(F773="","",F773)</f>
        <v/>
      </c>
      <c r="Y773" s="14">
        <f>IF(G773="","",G773)</f>
        <v/>
      </c>
      <c r="Z773">
        <f>M773</f>
        <v/>
      </c>
      <c r="AA773">
        <f>N773</f>
        <v/>
      </c>
      <c r="AB773" s="14">
        <f>IF(H773="","",H773)</f>
        <v/>
      </c>
      <c r="AC773">
        <f>O773</f>
        <v/>
      </c>
      <c r="AD773" s="14">
        <f>IF(I773="","",I773)</f>
        <v/>
      </c>
      <c r="AE773">
        <f>P773</f>
        <v/>
      </c>
      <c r="AH773">
        <f>IF(S773&lt;&gt;"",S773,AH772+900)</f>
        <v/>
      </c>
      <c r="AI773">
        <f>IF(T773&lt;&gt;"",T773,AI772)</f>
        <v/>
      </c>
      <c r="AJ773">
        <f>IF(U773&lt;&gt;"",U773,AJ772)</f>
        <v/>
      </c>
      <c r="AK773">
        <f>IF(W773&lt;&gt;"",W773,"")</f>
        <v/>
      </c>
      <c r="AL773" s="14">
        <f>IF(X773&lt;&gt;"",X773,"")</f>
        <v/>
      </c>
      <c r="AM773" s="14">
        <f>IF(Y773&lt;&gt;"",Y773,"")</f>
        <v/>
      </c>
      <c r="AN773" s="14">
        <f>IF(OR(AL773="",AM773=""),"",AL773-AM773)</f>
        <v/>
      </c>
      <c r="AO773">
        <f>IF(AN773="","",IF(AN773&gt;0,"Bullish","Bearish"))</f>
        <v/>
      </c>
      <c r="AP773">
        <f>IF(AO773="",AP772,AO773)</f>
        <v/>
      </c>
      <c r="AQ773" s="14">
        <f>IF(AB773&lt;&gt;"",AB773,"")</f>
        <v/>
      </c>
      <c r="AR773" s="14">
        <f>IF(AD773&lt;&gt;"",AD773,"")</f>
        <v/>
      </c>
      <c r="AS773">
        <f>IF(AS772+1=13,1,AS772+1)</f>
        <v/>
      </c>
      <c r="AT773">
        <f>IFERROR(IF(SLOPE($AQ$758:$AQ$769,$AS$758:$AS$769)&gt;0,MIN(3,ABS(SLOPE($AQ$758:$AQ$769,$AS$758:$AS$769))),IF(SLOPE($AQ$758:$AQ$769,$AS$758:$AS$769)&lt;-0.5,-0.5,0)),0)</f>
        <v/>
      </c>
      <c r="AU773">
        <f>IFERROR(IF(SLOPE($AR$758:$AR$769,$AS$758:$AS$769)&lt;0,MAX(-3,-ABS(SLOPE($AR$758:$AR$769,$AS$758:$AS$769))),IF(SLOPE($AR$758:$AR$769,$AS$758:$AS$769)&gt;0.5,0.5,0)),0)</f>
        <v/>
      </c>
      <c r="AV773">
        <f>($AQ$770+(AT773*(AS773-1)))</f>
        <v/>
      </c>
      <c r="AW773">
        <f>($AR$770+(AU773*(AS773-1)))</f>
        <v/>
      </c>
      <c r="AX773">
        <f>IF(AT773&gt;0,AV773+AT773,AV773)</f>
        <v/>
      </c>
      <c r="AY773">
        <f>IF(AU773&lt;0,AW773+AU773,AW773)</f>
        <v/>
      </c>
      <c r="BA773" s="14">
        <f>IFERROR(AX773-AQ773,"")</f>
        <v/>
      </c>
      <c r="BB773" s="14">
        <f>IFERROR(AY773-AR773,"")</f>
        <v/>
      </c>
      <c r="BD773">
        <f>AH773</f>
        <v/>
      </c>
      <c r="BE773">
        <f>AI773</f>
        <v/>
      </c>
      <c r="BF773">
        <f>AJ773</f>
        <v/>
      </c>
      <c r="BG773" s="14">
        <f>L773</f>
        <v/>
      </c>
      <c r="BH773" s="14">
        <f>IF(X773="","",X773)</f>
        <v/>
      </c>
      <c r="BI773" s="14">
        <f>IF(Y773="","",Y773)</f>
        <v/>
      </c>
      <c r="BJ773">
        <f>Z773</f>
        <v/>
      </c>
      <c r="BK773">
        <f>AA773</f>
        <v/>
      </c>
      <c r="BL773">
        <f>IFERROR(AX773,"")</f>
        <v/>
      </c>
      <c r="BM773">
        <f>IFERROR(AY773,"")</f>
        <v/>
      </c>
    </row>
    <row r="774" ht="14.25" customHeight="1">
      <c r="A774">
        <f>ALGLIB_SSA_XAUUSD!AA774</f>
        <v/>
      </c>
      <c r="B774">
        <f>IF($A774="","",INDEX(ALGLIB_SSA_XAUUSD!$B$2:$B$2401,MATCH($A774,ALGLIB_SSA_XAUUSD!$A$2:$A$2401,1)))</f>
        <v/>
      </c>
      <c r="C774">
        <f>IF($A774="","",INDEX(ALGLIB_SSA_XAUUSD!$C$2:$C$2401,MATCH($A774,ALGLIB_SSA_XAUUSD!$A$2:$A$2401,1)))</f>
        <v/>
      </c>
      <c r="D774" s="14">
        <f>IF($A774="","",INT((ROW()-2)/12)+1)</f>
        <v/>
      </c>
      <c r="E774" s="14">
        <f>IF(AND(E782&lt;&gt;"",D782=D770+1),E770+(E782-E770)*4/12,"")</f>
        <v/>
      </c>
      <c r="F774" s="14">
        <f>IF(AND(F782&lt;&gt;"",D782=D770+1),F770+(F782-F770)*4/12,"")</f>
        <v/>
      </c>
      <c r="G774" s="14">
        <f>IF(AND(G782&lt;&gt;"",D782=D770+1),G770+(G782-G770)*4/12,"")</f>
        <v/>
      </c>
      <c r="H774" s="14">
        <f>IF(AND(H782&lt;&gt;"",D782=D770+1),H770+(H782-H770)*4/12,"")</f>
        <v/>
      </c>
      <c r="I774" s="14">
        <f>IF(AND(L782&lt;&gt;"",D782=D770+1),I770+(I782-I770)*4/12,"")</f>
        <v/>
      </c>
      <c r="J774">
        <f>_xlfn.XLOOKUP($A774,ALGLIB_SSA_XAUUSD!$AA$2:$AA$2401,ALGLIB_SSA_XAUUSD!$P$2:$P$2401,"",0)</f>
        <v/>
      </c>
      <c r="K774">
        <f>_xlfn.XLOOKUP($A774,ALGLIB_SSA_XAUUSD!$AA$2:$AA$2401,ALGLIB_SSA_XAUUSD!$Q$2:$Q$2401,"",0)</f>
        <v/>
      </c>
      <c r="L774">
        <f>_xlfn.XLOOKUP($A774,ALGLIB_SSA_XAUUSD!$AA$2:$AA$2401,ALGLIB_SSA_XAUUSD!$R$2:$R$2401,"",0)</f>
        <v/>
      </c>
      <c r="M774">
        <f>_xlfn.XLOOKUP($A774,ALGLIB_SSA_XAUUSD!$AA$2:$AA$2401,ALGLIB_SSA_XAUUSD!$S$2:$S$2401,"",0)</f>
        <v/>
      </c>
      <c r="N774">
        <f>_xlfn.XLOOKUP($A774,ALGLIB_SSA_XAUUSD!$AA$2:$AA$2401,ALGLIB_SSA_XAUUSD!$T$2:$T$2401,"",0)</f>
        <v/>
      </c>
      <c r="O774">
        <f>_xlfn.XLOOKUP($A774,ALGLIB_SSA_XAUUSD!$AA$2:$AA$2401,ALGLIB_SSA_XAUUSD!$U$2:$U$2401,"",0)</f>
        <v/>
      </c>
      <c r="P774">
        <f>_xlfn.XLOOKUP($A774,ALGLIB_SSA_XAUUSD!$AA$2:$AA$2401,ALGLIB_SSA_XAUUSD!$V$2:$V$2401,"",0)</f>
        <v/>
      </c>
      <c r="S774">
        <f>A774</f>
        <v/>
      </c>
      <c r="T774">
        <f>J774</f>
        <v/>
      </c>
      <c r="U774">
        <f>K774</f>
        <v/>
      </c>
      <c r="V774" s="14">
        <f>IF($A774="","",MOD(ROW()-2,12)+1)</f>
        <v/>
      </c>
      <c r="W774">
        <f>L774</f>
        <v/>
      </c>
      <c r="X774" s="14">
        <f>IF(F774="","",F774)</f>
        <v/>
      </c>
      <c r="Y774" s="14">
        <f>IF(G774="","",G774)</f>
        <v/>
      </c>
      <c r="Z774">
        <f>M774</f>
        <v/>
      </c>
      <c r="AA774">
        <f>N774</f>
        <v/>
      </c>
      <c r="AB774" s="14">
        <f>IF(H774="","",H774)</f>
        <v/>
      </c>
      <c r="AC774">
        <f>O774</f>
        <v/>
      </c>
      <c r="AD774" s="14">
        <f>IF(I774="","",I774)</f>
        <v/>
      </c>
      <c r="AE774">
        <f>P774</f>
        <v/>
      </c>
      <c r="AH774">
        <f>IF(S774&lt;&gt;"",S774,AH773+900)</f>
        <v/>
      </c>
      <c r="AI774">
        <f>IF(T774&lt;&gt;"",T774,AI773)</f>
        <v/>
      </c>
      <c r="AJ774">
        <f>IF(U774&lt;&gt;"",U774,AJ773)</f>
        <v/>
      </c>
      <c r="AK774">
        <f>IF(W774&lt;&gt;"",W774,"")</f>
        <v/>
      </c>
      <c r="AL774" s="14">
        <f>IF(X774&lt;&gt;"",X774,"")</f>
        <v/>
      </c>
      <c r="AM774" s="14">
        <f>IF(Y774&lt;&gt;"",Y774,"")</f>
        <v/>
      </c>
      <c r="AN774" s="14">
        <f>IF(OR(AL774="",AM774=""),"",AL774-AM774)</f>
        <v/>
      </c>
      <c r="AO774">
        <f>IF(AN774="","",IF(AN774&gt;0,"Bullish","Bearish"))</f>
        <v/>
      </c>
      <c r="AP774">
        <f>IF(AO774="",AP773,AO774)</f>
        <v/>
      </c>
      <c r="AQ774" s="14">
        <f>IF(AB774&lt;&gt;"",AB774,"")</f>
        <v/>
      </c>
      <c r="AR774" s="14">
        <f>IF(AD774&lt;&gt;"",AD774,"")</f>
        <v/>
      </c>
      <c r="AS774">
        <f>IF(AS773+1=13,1,AS773+1)</f>
        <v/>
      </c>
      <c r="AT774">
        <f>IFERROR(IF(SLOPE($AQ$758:$AQ$769,$AS$758:$AS$769)&gt;0,MIN(3,ABS(SLOPE($AQ$758:$AQ$769,$AS$758:$AS$769))),IF(SLOPE($AQ$758:$AQ$769,$AS$758:$AS$769)&lt;-0.5,-0.5,0)),0)</f>
        <v/>
      </c>
      <c r="AU774">
        <f>IFERROR(IF(SLOPE($AR$758:$AR$769,$AS$758:$AS$769)&lt;0,MAX(-3,-ABS(SLOPE($AR$758:$AR$769,$AS$758:$AS$769))),IF(SLOPE($AR$758:$AR$769,$AS$758:$AS$769)&gt;0.5,0.5,0)),0)</f>
        <v/>
      </c>
      <c r="AV774">
        <f>($AQ$770+(AT774*(AS774-1)))</f>
        <v/>
      </c>
      <c r="AW774">
        <f>($AR$770+(AU774*(AS774-1)))</f>
        <v/>
      </c>
      <c r="AX774">
        <f>IF(AT774&gt;0,AV774+AT774,AV774)</f>
        <v/>
      </c>
      <c r="AY774">
        <f>IF(AU774&lt;0,AW774+AU774,AW774)</f>
        <v/>
      </c>
      <c r="BA774" s="14">
        <f>IFERROR(AX774-AQ774,"")</f>
        <v/>
      </c>
      <c r="BB774" s="14">
        <f>IFERROR(AY774-AR774,"")</f>
        <v/>
      </c>
      <c r="BD774">
        <f>AH774</f>
        <v/>
      </c>
      <c r="BE774">
        <f>AI774</f>
        <v/>
      </c>
      <c r="BF774">
        <f>AJ774</f>
        <v/>
      </c>
      <c r="BG774" s="14">
        <f>L774</f>
        <v/>
      </c>
      <c r="BH774" s="14">
        <f>IF(X774="","",X774)</f>
        <v/>
      </c>
      <c r="BI774" s="14">
        <f>IF(Y774="","",Y774)</f>
        <v/>
      </c>
      <c r="BJ774">
        <f>Z774</f>
        <v/>
      </c>
      <c r="BK774">
        <f>AA774</f>
        <v/>
      </c>
      <c r="BL774">
        <f>IFERROR(AX774,"")</f>
        <v/>
      </c>
      <c r="BM774">
        <f>IFERROR(AY774,"")</f>
        <v/>
      </c>
    </row>
    <row r="775" ht="14.25" customHeight="1">
      <c r="A775">
        <f>ALGLIB_SSA_XAUUSD!AA775</f>
        <v/>
      </c>
      <c r="B775">
        <f>IF($A775="","",INDEX(ALGLIB_SSA_XAUUSD!$B$2:$B$2401,MATCH($A775,ALGLIB_SSA_XAUUSD!$A$2:$A$2401,1)))</f>
        <v/>
      </c>
      <c r="C775">
        <f>IF($A775="","",INDEX(ALGLIB_SSA_XAUUSD!$C$2:$C$2401,MATCH($A775,ALGLIB_SSA_XAUUSD!$A$2:$A$2401,1)))</f>
        <v/>
      </c>
      <c r="D775" s="14">
        <f>IF($A775="","",INT((ROW()-2)/12)+1)</f>
        <v/>
      </c>
      <c r="E775" s="14">
        <f>IF(AND(E782&lt;&gt;"",D782=D770+1),E770+(E782-E770)*5/12,"")</f>
        <v/>
      </c>
      <c r="F775" s="14">
        <f>IF(AND(F782&lt;&gt;"",D782=D770+1),F770+(F782-F770)*5/12,"")</f>
        <v/>
      </c>
      <c r="G775" s="14">
        <f>IF(AND(G782&lt;&gt;"",D782=D770+1),G770+(G782-G770)*5/12,"")</f>
        <v/>
      </c>
      <c r="H775" s="14">
        <f>IF(AND(H782&lt;&gt;"",D782=D770+1),H770+(H782-H770)*5/12,"")</f>
        <v/>
      </c>
      <c r="I775" s="14">
        <f>IF(AND(L782&lt;&gt;"",D782=D770+1),I770+(I782-I770)*5/12,"")</f>
        <v/>
      </c>
      <c r="J775">
        <f>_xlfn.XLOOKUP($A775,ALGLIB_SSA_XAUUSD!$AA$2:$AA$2401,ALGLIB_SSA_XAUUSD!$P$2:$P$2401,"",0)</f>
        <v/>
      </c>
      <c r="K775">
        <f>_xlfn.XLOOKUP($A775,ALGLIB_SSA_XAUUSD!$AA$2:$AA$2401,ALGLIB_SSA_XAUUSD!$Q$2:$Q$2401,"",0)</f>
        <v/>
      </c>
      <c r="L775">
        <f>_xlfn.XLOOKUP($A775,ALGLIB_SSA_XAUUSD!$AA$2:$AA$2401,ALGLIB_SSA_XAUUSD!$R$2:$R$2401,"",0)</f>
        <v/>
      </c>
      <c r="M775">
        <f>_xlfn.XLOOKUP($A775,ALGLIB_SSA_XAUUSD!$AA$2:$AA$2401,ALGLIB_SSA_XAUUSD!$S$2:$S$2401,"",0)</f>
        <v/>
      </c>
      <c r="N775">
        <f>_xlfn.XLOOKUP($A775,ALGLIB_SSA_XAUUSD!$AA$2:$AA$2401,ALGLIB_SSA_XAUUSD!$T$2:$T$2401,"",0)</f>
        <v/>
      </c>
      <c r="O775">
        <f>_xlfn.XLOOKUP($A775,ALGLIB_SSA_XAUUSD!$AA$2:$AA$2401,ALGLIB_SSA_XAUUSD!$U$2:$U$2401,"",0)</f>
        <v/>
      </c>
      <c r="P775">
        <f>_xlfn.XLOOKUP($A775,ALGLIB_SSA_XAUUSD!$AA$2:$AA$2401,ALGLIB_SSA_XAUUSD!$V$2:$V$2401,"",0)</f>
        <v/>
      </c>
      <c r="S775">
        <f>A775</f>
        <v/>
      </c>
      <c r="T775">
        <f>J775</f>
        <v/>
      </c>
      <c r="U775">
        <f>K775</f>
        <v/>
      </c>
      <c r="V775" s="14">
        <f>IF($A775="","",MOD(ROW()-2,12)+1)</f>
        <v/>
      </c>
      <c r="W775">
        <f>L775</f>
        <v/>
      </c>
      <c r="X775" s="14">
        <f>IF(F775="","",F775)</f>
        <v/>
      </c>
      <c r="Y775" s="14">
        <f>IF(G775="","",G775)</f>
        <v/>
      </c>
      <c r="Z775">
        <f>M775</f>
        <v/>
      </c>
      <c r="AA775">
        <f>N775</f>
        <v/>
      </c>
      <c r="AB775" s="14">
        <f>IF(H775="","",H775)</f>
        <v/>
      </c>
      <c r="AC775">
        <f>O775</f>
        <v/>
      </c>
      <c r="AD775" s="14">
        <f>IF(I775="","",I775)</f>
        <v/>
      </c>
      <c r="AE775">
        <f>P775</f>
        <v/>
      </c>
      <c r="AH775">
        <f>IF(S775&lt;&gt;"",S775,AH774+900)</f>
        <v/>
      </c>
      <c r="AI775">
        <f>IF(T775&lt;&gt;"",T775,AI774)</f>
        <v/>
      </c>
      <c r="AJ775">
        <f>IF(U775&lt;&gt;"",U775,AJ774)</f>
        <v/>
      </c>
      <c r="AK775">
        <f>IF(W775&lt;&gt;"",W775,"")</f>
        <v/>
      </c>
      <c r="AL775" s="14">
        <f>IF(X775&lt;&gt;"",X775,"")</f>
        <v/>
      </c>
      <c r="AM775" s="14">
        <f>IF(Y775&lt;&gt;"",Y775,"")</f>
        <v/>
      </c>
      <c r="AN775" s="14">
        <f>IF(OR(AL775="",AM775=""),"",AL775-AM775)</f>
        <v/>
      </c>
      <c r="AO775">
        <f>IF(AN775="","",IF(AN775&gt;0,"Bullish","Bearish"))</f>
        <v/>
      </c>
      <c r="AP775">
        <f>IF(AO775="",AP774,AO775)</f>
        <v/>
      </c>
      <c r="AQ775" s="14">
        <f>IF(AB775&lt;&gt;"",AB775,"")</f>
        <v/>
      </c>
      <c r="AR775" s="14">
        <f>IF(AD775&lt;&gt;"",AD775,"")</f>
        <v/>
      </c>
      <c r="AS775">
        <f>IF(AS774+1=13,1,AS774+1)</f>
        <v/>
      </c>
      <c r="AT775">
        <f>IFERROR(IF(SLOPE($AQ$758:$AQ$769,$AS$758:$AS$769)&gt;0,MIN(3,ABS(SLOPE($AQ$758:$AQ$769,$AS$758:$AS$769))),IF(SLOPE($AQ$758:$AQ$769,$AS$758:$AS$769)&lt;-0.5,-0.5,0)),0)</f>
        <v/>
      </c>
      <c r="AU775">
        <f>IFERROR(IF(SLOPE($AR$758:$AR$769,$AS$758:$AS$769)&lt;0,MAX(-3,-ABS(SLOPE($AR$758:$AR$769,$AS$758:$AS$769))),IF(SLOPE($AR$758:$AR$769,$AS$758:$AS$769)&gt;0.5,0.5,0)),0)</f>
        <v/>
      </c>
      <c r="AV775">
        <f>($AQ$770+(AT775*(AS775-1)))</f>
        <v/>
      </c>
      <c r="AW775">
        <f>($AR$770+(AU775*(AS775-1)))</f>
        <v/>
      </c>
      <c r="AX775">
        <f>IF(AT775&gt;0,AV775+AT775,AV775)</f>
        <v/>
      </c>
      <c r="AY775">
        <f>IF(AU775&lt;0,AW775+AU775,AW775)</f>
        <v/>
      </c>
      <c r="BA775" s="14">
        <f>IFERROR(AX775-AQ775,"")</f>
        <v/>
      </c>
      <c r="BB775" s="14">
        <f>IFERROR(AY775-AR775,"")</f>
        <v/>
      </c>
      <c r="BD775">
        <f>AH775</f>
        <v/>
      </c>
      <c r="BE775">
        <f>AI775</f>
        <v/>
      </c>
      <c r="BF775">
        <f>AJ775</f>
        <v/>
      </c>
      <c r="BG775" s="14">
        <f>L775</f>
        <v/>
      </c>
      <c r="BH775" s="14">
        <f>IF(X775="","",X775)</f>
        <v/>
      </c>
      <c r="BI775" s="14">
        <f>IF(Y775="","",Y775)</f>
        <v/>
      </c>
      <c r="BJ775">
        <f>Z775</f>
        <v/>
      </c>
      <c r="BK775">
        <f>AA775</f>
        <v/>
      </c>
      <c r="BL775">
        <f>IFERROR(AX775,"")</f>
        <v/>
      </c>
      <c r="BM775">
        <f>IFERROR(AY775,"")</f>
        <v/>
      </c>
    </row>
    <row r="776" ht="14.25" customHeight="1">
      <c r="A776">
        <f>ALGLIB_SSA_XAUUSD!AA776</f>
        <v/>
      </c>
      <c r="B776">
        <f>IF($A776="","",INDEX(ALGLIB_SSA_XAUUSD!$B$2:$B$2401,MATCH($A776,ALGLIB_SSA_XAUUSD!$A$2:$A$2401,1)))</f>
        <v/>
      </c>
      <c r="C776">
        <f>IF($A776="","",INDEX(ALGLIB_SSA_XAUUSD!$C$2:$C$2401,MATCH($A776,ALGLIB_SSA_XAUUSD!$A$2:$A$2401,1)))</f>
        <v/>
      </c>
      <c r="D776" s="14">
        <f>IF($A776="","",INT((ROW()-2)/12)+1)</f>
        <v/>
      </c>
      <c r="E776" s="14">
        <f>IF(AND(E782&lt;&gt;"",D782=D770+1),E770+(E782-E770)*6/12,"")</f>
        <v/>
      </c>
      <c r="F776" s="14">
        <f>IF(AND(F782&lt;&gt;"",D782=D770+1),F770+(F782-F770)*6/12,"")</f>
        <v/>
      </c>
      <c r="G776" s="14">
        <f>IF(AND(G782&lt;&gt;"",D782=D770+1),G770+(G782-G770)*6/12,"")</f>
        <v/>
      </c>
      <c r="H776" s="14">
        <f>IF(AND(H782&lt;&gt;"",D782=D770+1),H770+(H782-H770)*6/12,"")</f>
        <v/>
      </c>
      <c r="I776" s="14">
        <f>IF(AND(L782&lt;&gt;"",D782=D770+1),I770+(I782-I770)*6/12,"")</f>
        <v/>
      </c>
      <c r="J776">
        <f>_xlfn.XLOOKUP($A776,ALGLIB_SSA_XAUUSD!$AA$2:$AA$2401,ALGLIB_SSA_XAUUSD!$P$2:$P$2401,"",0)</f>
        <v/>
      </c>
      <c r="K776">
        <f>_xlfn.XLOOKUP($A776,ALGLIB_SSA_XAUUSD!$AA$2:$AA$2401,ALGLIB_SSA_XAUUSD!$Q$2:$Q$2401,"",0)</f>
        <v/>
      </c>
      <c r="L776">
        <f>_xlfn.XLOOKUP($A776,ALGLIB_SSA_XAUUSD!$AA$2:$AA$2401,ALGLIB_SSA_XAUUSD!$R$2:$R$2401,"",0)</f>
        <v/>
      </c>
      <c r="M776">
        <f>_xlfn.XLOOKUP($A776,ALGLIB_SSA_XAUUSD!$AA$2:$AA$2401,ALGLIB_SSA_XAUUSD!$S$2:$S$2401,"",0)</f>
        <v/>
      </c>
      <c r="N776">
        <f>_xlfn.XLOOKUP($A776,ALGLIB_SSA_XAUUSD!$AA$2:$AA$2401,ALGLIB_SSA_XAUUSD!$T$2:$T$2401,"",0)</f>
        <v/>
      </c>
      <c r="O776">
        <f>_xlfn.XLOOKUP($A776,ALGLIB_SSA_XAUUSD!$AA$2:$AA$2401,ALGLIB_SSA_XAUUSD!$U$2:$U$2401,"",0)</f>
        <v/>
      </c>
      <c r="P776">
        <f>_xlfn.XLOOKUP($A776,ALGLIB_SSA_XAUUSD!$AA$2:$AA$2401,ALGLIB_SSA_XAUUSD!$V$2:$V$2401,"",0)</f>
        <v/>
      </c>
      <c r="S776">
        <f>A776</f>
        <v/>
      </c>
      <c r="T776">
        <f>J776</f>
        <v/>
      </c>
      <c r="U776">
        <f>K776</f>
        <v/>
      </c>
      <c r="V776" s="14">
        <f>IF($A776="","",MOD(ROW()-2,12)+1)</f>
        <v/>
      </c>
      <c r="W776">
        <f>L776</f>
        <v/>
      </c>
      <c r="X776" s="14">
        <f>IF(F776="","",F776)</f>
        <v/>
      </c>
      <c r="Y776" s="14">
        <f>IF(G776="","",G776)</f>
        <v/>
      </c>
      <c r="Z776">
        <f>M776</f>
        <v/>
      </c>
      <c r="AA776">
        <f>N776</f>
        <v/>
      </c>
      <c r="AB776" s="14">
        <f>IF(H776="","",H776)</f>
        <v/>
      </c>
      <c r="AC776">
        <f>O776</f>
        <v/>
      </c>
      <c r="AD776" s="14">
        <f>IF(I776="","",I776)</f>
        <v/>
      </c>
      <c r="AE776">
        <f>P776</f>
        <v/>
      </c>
      <c r="AH776">
        <f>IF(S776&lt;&gt;"",S776,AH775+900)</f>
        <v/>
      </c>
      <c r="AI776">
        <f>IF(T776&lt;&gt;"",T776,AI775)</f>
        <v/>
      </c>
      <c r="AJ776">
        <f>IF(U776&lt;&gt;"",U776,AJ775)</f>
        <v/>
      </c>
      <c r="AK776">
        <f>IF(W776&lt;&gt;"",W776,"")</f>
        <v/>
      </c>
      <c r="AL776" s="14">
        <f>IF(X776&lt;&gt;"",X776,"")</f>
        <v/>
      </c>
      <c r="AM776" s="14">
        <f>IF(Y776&lt;&gt;"",Y776,"")</f>
        <v/>
      </c>
      <c r="AN776" s="14">
        <f>IF(OR(AL776="",AM776=""),"",AL776-AM776)</f>
        <v/>
      </c>
      <c r="AO776">
        <f>IF(AN776="","",IF(AN776&gt;0,"Bullish","Bearish"))</f>
        <v/>
      </c>
      <c r="AP776">
        <f>IF(AO776="",AP775,AO776)</f>
        <v/>
      </c>
      <c r="AQ776" s="14">
        <f>IF(AB776&lt;&gt;"",AB776,"")</f>
        <v/>
      </c>
      <c r="AR776" s="14">
        <f>IF(AD776&lt;&gt;"",AD776,"")</f>
        <v/>
      </c>
      <c r="AS776">
        <f>IF(AS775+1=13,1,AS775+1)</f>
        <v/>
      </c>
      <c r="AT776">
        <f>IFERROR(IF(SLOPE($AQ$758:$AQ$769,$AS$758:$AS$769)&gt;0,MIN(3,ABS(SLOPE($AQ$758:$AQ$769,$AS$758:$AS$769))),IF(SLOPE($AQ$758:$AQ$769,$AS$758:$AS$769)&lt;-0.5,-0.5,0)),0)</f>
        <v/>
      </c>
      <c r="AU776">
        <f>IFERROR(IF(SLOPE($AR$758:$AR$769,$AS$758:$AS$769)&lt;0,MAX(-3,-ABS(SLOPE($AR$758:$AR$769,$AS$758:$AS$769))),IF(SLOPE($AR$758:$AR$769,$AS$758:$AS$769)&gt;0.5,0.5,0)),0)</f>
        <v/>
      </c>
      <c r="AV776">
        <f>($AQ$770+(AT776*(AS776-1)))</f>
        <v/>
      </c>
      <c r="AW776">
        <f>($AR$770+(AU776*(AS776-1)))</f>
        <v/>
      </c>
      <c r="AX776">
        <f>IF(AT776&gt;0,AV776+AT776,AV776)</f>
        <v/>
      </c>
      <c r="AY776">
        <f>IF(AU776&lt;0,AW776+AU776,AW776)</f>
        <v/>
      </c>
      <c r="BA776" s="14">
        <f>IFERROR(AX776-AQ776,"")</f>
        <v/>
      </c>
      <c r="BB776" s="14">
        <f>IFERROR(AY776-AR776,"")</f>
        <v/>
      </c>
      <c r="BD776">
        <f>AH776</f>
        <v/>
      </c>
      <c r="BE776">
        <f>AI776</f>
        <v/>
      </c>
      <c r="BF776">
        <f>AJ776</f>
        <v/>
      </c>
      <c r="BG776" s="14">
        <f>L776</f>
        <v/>
      </c>
      <c r="BH776" s="14">
        <f>IF(X776="","",X776)</f>
        <v/>
      </c>
      <c r="BI776" s="14">
        <f>IF(Y776="","",Y776)</f>
        <v/>
      </c>
      <c r="BJ776">
        <f>Z776</f>
        <v/>
      </c>
      <c r="BK776">
        <f>AA776</f>
        <v/>
      </c>
      <c r="BL776">
        <f>IFERROR(AX776,"")</f>
        <v/>
      </c>
      <c r="BM776">
        <f>IFERROR(AY776,"")</f>
        <v/>
      </c>
    </row>
    <row r="777" ht="14.25" customHeight="1">
      <c r="A777">
        <f>ALGLIB_SSA_XAUUSD!AA777</f>
        <v/>
      </c>
      <c r="B777">
        <f>IF($A777="","",INDEX(ALGLIB_SSA_XAUUSD!$B$2:$B$2401,MATCH($A777,ALGLIB_SSA_XAUUSD!$A$2:$A$2401,1)))</f>
        <v/>
      </c>
      <c r="C777">
        <f>IF($A777="","",INDEX(ALGLIB_SSA_XAUUSD!$C$2:$C$2401,MATCH($A777,ALGLIB_SSA_XAUUSD!$A$2:$A$2401,1)))</f>
        <v/>
      </c>
      <c r="D777" s="14">
        <f>IF($A777="","",INT((ROW()-2)/12)+1)</f>
        <v/>
      </c>
      <c r="E777" s="14">
        <f>IF(AND(E782&lt;&gt;"",D782=D770+1),E770+(E782-E770)*7/12,"")</f>
        <v/>
      </c>
      <c r="F777" s="14">
        <f>IF(AND(F782&lt;&gt;"",D782=D770+1),F770+(F782-F770)*7/12,"")</f>
        <v/>
      </c>
      <c r="G777" s="14">
        <f>IF(AND(G782&lt;&gt;"",D782=D770+1),G770+(G782-G770)*7/12,"")</f>
        <v/>
      </c>
      <c r="H777" s="14">
        <f>IF(AND(H782&lt;&gt;"",D782=D770+1),H770+(H782-H770)*7/12,"")</f>
        <v/>
      </c>
      <c r="I777" s="14">
        <f>IF(AND(L782&lt;&gt;"",D782=D770+1),I770+(I782-I770)*7/12,"")</f>
        <v/>
      </c>
      <c r="J777">
        <f>_xlfn.XLOOKUP($A777,ALGLIB_SSA_XAUUSD!$AA$2:$AA$2401,ALGLIB_SSA_XAUUSD!$P$2:$P$2401,"",0)</f>
        <v/>
      </c>
      <c r="K777">
        <f>_xlfn.XLOOKUP($A777,ALGLIB_SSA_XAUUSD!$AA$2:$AA$2401,ALGLIB_SSA_XAUUSD!$Q$2:$Q$2401,"",0)</f>
        <v/>
      </c>
      <c r="L777">
        <f>_xlfn.XLOOKUP($A777,ALGLIB_SSA_XAUUSD!$AA$2:$AA$2401,ALGLIB_SSA_XAUUSD!$R$2:$R$2401,"",0)</f>
        <v/>
      </c>
      <c r="M777">
        <f>_xlfn.XLOOKUP($A777,ALGLIB_SSA_XAUUSD!$AA$2:$AA$2401,ALGLIB_SSA_XAUUSD!$S$2:$S$2401,"",0)</f>
        <v/>
      </c>
      <c r="N777">
        <f>_xlfn.XLOOKUP($A777,ALGLIB_SSA_XAUUSD!$AA$2:$AA$2401,ALGLIB_SSA_XAUUSD!$T$2:$T$2401,"",0)</f>
        <v/>
      </c>
      <c r="O777">
        <f>_xlfn.XLOOKUP($A777,ALGLIB_SSA_XAUUSD!$AA$2:$AA$2401,ALGLIB_SSA_XAUUSD!$U$2:$U$2401,"",0)</f>
        <v/>
      </c>
      <c r="P777">
        <f>_xlfn.XLOOKUP($A777,ALGLIB_SSA_XAUUSD!$AA$2:$AA$2401,ALGLIB_SSA_XAUUSD!$V$2:$V$2401,"",0)</f>
        <v/>
      </c>
      <c r="S777">
        <f>A777</f>
        <v/>
      </c>
      <c r="T777">
        <f>J777</f>
        <v/>
      </c>
      <c r="U777">
        <f>K777</f>
        <v/>
      </c>
      <c r="V777" s="14">
        <f>IF($A777="","",MOD(ROW()-2,12)+1)</f>
        <v/>
      </c>
      <c r="W777">
        <f>L777</f>
        <v/>
      </c>
      <c r="X777" s="14">
        <f>IF(F777="","",F777)</f>
        <v/>
      </c>
      <c r="Y777" s="14">
        <f>IF(G777="","",G777)</f>
        <v/>
      </c>
      <c r="Z777">
        <f>M777</f>
        <v/>
      </c>
      <c r="AA777">
        <f>N777</f>
        <v/>
      </c>
      <c r="AB777" s="14">
        <f>IF(H777="","",H777)</f>
        <v/>
      </c>
      <c r="AC777">
        <f>O777</f>
        <v/>
      </c>
      <c r="AD777" s="14">
        <f>IF(I777="","",I777)</f>
        <v/>
      </c>
      <c r="AE777">
        <f>P777</f>
        <v/>
      </c>
      <c r="AH777">
        <f>IF(S777&lt;&gt;"",S777,AH776+900)</f>
        <v/>
      </c>
      <c r="AI777">
        <f>IF(T777&lt;&gt;"",T777,AI776)</f>
        <v/>
      </c>
      <c r="AJ777">
        <f>IF(U777&lt;&gt;"",U777,AJ776)</f>
        <v/>
      </c>
      <c r="AK777">
        <f>IF(W777&lt;&gt;"",W777,"")</f>
        <v/>
      </c>
      <c r="AL777" s="14">
        <f>IF(X777&lt;&gt;"",X777,"")</f>
        <v/>
      </c>
      <c r="AM777" s="14">
        <f>IF(Y777&lt;&gt;"",Y777,"")</f>
        <v/>
      </c>
      <c r="AN777" s="14">
        <f>IF(OR(AL777="",AM777=""),"",AL777-AM777)</f>
        <v/>
      </c>
      <c r="AO777">
        <f>IF(AN777="","",IF(AN777&gt;0,"Bullish","Bearish"))</f>
        <v/>
      </c>
      <c r="AP777">
        <f>IF(AO777="",AP776,AO777)</f>
        <v/>
      </c>
      <c r="AQ777" s="14">
        <f>IF(AB777&lt;&gt;"",AB777,"")</f>
        <v/>
      </c>
      <c r="AR777" s="14">
        <f>IF(AD777&lt;&gt;"",AD777,"")</f>
        <v/>
      </c>
      <c r="AS777">
        <f>IF(AS776+1=13,1,AS776+1)</f>
        <v/>
      </c>
      <c r="AT777">
        <f>IFERROR(IF(SLOPE($AQ$758:$AQ$769,$AS$758:$AS$769)&gt;0,MIN(3,ABS(SLOPE($AQ$758:$AQ$769,$AS$758:$AS$769))),IF(SLOPE($AQ$758:$AQ$769,$AS$758:$AS$769)&lt;-0.5,-0.5,0)),0)</f>
        <v/>
      </c>
      <c r="AU777">
        <f>IFERROR(IF(SLOPE($AR$758:$AR$769,$AS$758:$AS$769)&lt;0,MAX(-3,-ABS(SLOPE($AR$758:$AR$769,$AS$758:$AS$769))),IF(SLOPE($AR$758:$AR$769,$AS$758:$AS$769)&gt;0.5,0.5,0)),0)</f>
        <v/>
      </c>
      <c r="AV777">
        <f>($AQ$770+(AT777*(AS777-1)))</f>
        <v/>
      </c>
      <c r="AW777">
        <f>($AR$770+(AU777*(AS777-1)))</f>
        <v/>
      </c>
      <c r="AX777">
        <f>IF(AT777&gt;0,AV777+AT777,AV777)</f>
        <v/>
      </c>
      <c r="AY777">
        <f>IF(AU777&lt;0,AW777+AU777,AW777)</f>
        <v/>
      </c>
      <c r="BA777" s="14">
        <f>IFERROR(AX777-AQ777,"")</f>
        <v/>
      </c>
      <c r="BB777" s="14">
        <f>IFERROR(AY777-AR777,"")</f>
        <v/>
      </c>
      <c r="BD777">
        <f>AH777</f>
        <v/>
      </c>
      <c r="BE777">
        <f>AI777</f>
        <v/>
      </c>
      <c r="BF777">
        <f>AJ777</f>
        <v/>
      </c>
      <c r="BG777" s="14">
        <f>L777</f>
        <v/>
      </c>
      <c r="BH777" s="14">
        <f>IF(X777="","",X777)</f>
        <v/>
      </c>
      <c r="BI777" s="14">
        <f>IF(Y777="","",Y777)</f>
        <v/>
      </c>
      <c r="BJ777">
        <f>Z777</f>
        <v/>
      </c>
      <c r="BK777">
        <f>AA777</f>
        <v/>
      </c>
      <c r="BL777">
        <f>IFERROR(AX777,"")</f>
        <v/>
      </c>
      <c r="BM777">
        <f>IFERROR(AY777,"")</f>
        <v/>
      </c>
    </row>
    <row r="778" ht="14.25" customHeight="1">
      <c r="A778">
        <f>ALGLIB_SSA_XAUUSD!AA778</f>
        <v/>
      </c>
      <c r="B778">
        <f>IF($A778="","",INDEX(ALGLIB_SSA_XAUUSD!$B$2:$B$2401,MATCH($A778,ALGLIB_SSA_XAUUSD!$A$2:$A$2401,1)))</f>
        <v/>
      </c>
      <c r="C778">
        <f>IF($A778="","",INDEX(ALGLIB_SSA_XAUUSD!$C$2:$C$2401,MATCH($A778,ALGLIB_SSA_XAUUSD!$A$2:$A$2401,1)))</f>
        <v/>
      </c>
      <c r="D778" s="14">
        <f>IF($A778="","",INT((ROW()-2)/12)+1)</f>
        <v/>
      </c>
      <c r="E778" s="14">
        <f>IF(AND(E782&lt;&gt;"",D782=D770+1),E770+(E782-E770)*8/12,"")</f>
        <v/>
      </c>
      <c r="F778" s="14">
        <f>IF(AND(F782&lt;&gt;"",D782=D770+1),F770+(F782-F770)*8/12,"")</f>
        <v/>
      </c>
      <c r="G778" s="14">
        <f>IF(AND(G782&lt;&gt;"",D782=D770+1),G770+(G782-G770)*8/12,"")</f>
        <v/>
      </c>
      <c r="H778" s="14">
        <f>IF(AND(H782&lt;&gt;"",D782=D770+1),H770+(H782-H770)*8/12,"")</f>
        <v/>
      </c>
      <c r="I778" s="14">
        <f>IF(AND(L782&lt;&gt;"",D782=D770+1),I770+(I782-I770)*8/12,"")</f>
        <v/>
      </c>
      <c r="J778">
        <f>_xlfn.XLOOKUP($A778,ALGLIB_SSA_XAUUSD!$AA$2:$AA$2401,ALGLIB_SSA_XAUUSD!$P$2:$P$2401,"",0)</f>
        <v/>
      </c>
      <c r="K778">
        <f>_xlfn.XLOOKUP($A778,ALGLIB_SSA_XAUUSD!$AA$2:$AA$2401,ALGLIB_SSA_XAUUSD!$Q$2:$Q$2401,"",0)</f>
        <v/>
      </c>
      <c r="L778">
        <f>_xlfn.XLOOKUP($A778,ALGLIB_SSA_XAUUSD!$AA$2:$AA$2401,ALGLIB_SSA_XAUUSD!$R$2:$R$2401,"",0)</f>
        <v/>
      </c>
      <c r="M778">
        <f>_xlfn.XLOOKUP($A778,ALGLIB_SSA_XAUUSD!$AA$2:$AA$2401,ALGLIB_SSA_XAUUSD!$S$2:$S$2401,"",0)</f>
        <v/>
      </c>
      <c r="N778">
        <f>_xlfn.XLOOKUP($A778,ALGLIB_SSA_XAUUSD!$AA$2:$AA$2401,ALGLIB_SSA_XAUUSD!$T$2:$T$2401,"",0)</f>
        <v/>
      </c>
      <c r="O778">
        <f>_xlfn.XLOOKUP($A778,ALGLIB_SSA_XAUUSD!$AA$2:$AA$2401,ALGLIB_SSA_XAUUSD!$U$2:$U$2401,"",0)</f>
        <v/>
      </c>
      <c r="P778">
        <f>_xlfn.XLOOKUP($A778,ALGLIB_SSA_XAUUSD!$AA$2:$AA$2401,ALGLIB_SSA_XAUUSD!$V$2:$V$2401,"",0)</f>
        <v/>
      </c>
      <c r="S778">
        <f>A778</f>
        <v/>
      </c>
      <c r="T778">
        <f>J778</f>
        <v/>
      </c>
      <c r="U778">
        <f>K778</f>
        <v/>
      </c>
      <c r="V778" s="14">
        <f>IF($A778="","",MOD(ROW()-2,12)+1)</f>
        <v/>
      </c>
      <c r="W778">
        <f>L778</f>
        <v/>
      </c>
      <c r="X778" s="14">
        <f>IF(F778="","",F778)</f>
        <v/>
      </c>
      <c r="Y778" s="14">
        <f>IF(G778="","",G778)</f>
        <v/>
      </c>
      <c r="Z778">
        <f>M778</f>
        <v/>
      </c>
      <c r="AA778">
        <f>N778</f>
        <v/>
      </c>
      <c r="AB778" s="14">
        <f>IF(H778="","",H778)</f>
        <v/>
      </c>
      <c r="AC778">
        <f>O778</f>
        <v/>
      </c>
      <c r="AD778" s="14">
        <f>IF(I778="","",I778)</f>
        <v/>
      </c>
      <c r="AE778">
        <f>P778</f>
        <v/>
      </c>
      <c r="AH778">
        <f>IF(S778&lt;&gt;"",S778,AH777+900)</f>
        <v/>
      </c>
      <c r="AI778">
        <f>IF(T778&lt;&gt;"",T778,AI777)</f>
        <v/>
      </c>
      <c r="AJ778">
        <f>IF(U778&lt;&gt;"",U778,AJ777)</f>
        <v/>
      </c>
      <c r="AK778">
        <f>IF(W778&lt;&gt;"",W778,"")</f>
        <v/>
      </c>
      <c r="AL778" s="14">
        <f>IF(X778&lt;&gt;"",X778,"")</f>
        <v/>
      </c>
      <c r="AM778" s="14">
        <f>IF(Y778&lt;&gt;"",Y778,"")</f>
        <v/>
      </c>
      <c r="AN778" s="14">
        <f>IF(OR(AL778="",AM778=""),"",AL778-AM778)</f>
        <v/>
      </c>
      <c r="AO778">
        <f>IF(AN778="","",IF(AN778&gt;0,"Bullish","Bearish"))</f>
        <v/>
      </c>
      <c r="AP778">
        <f>IF(AO778="",AP777,AO778)</f>
        <v/>
      </c>
      <c r="AQ778" s="14">
        <f>IF(AB778&lt;&gt;"",AB778,"")</f>
        <v/>
      </c>
      <c r="AR778" s="14">
        <f>IF(AD778&lt;&gt;"",AD778,"")</f>
        <v/>
      </c>
      <c r="AS778">
        <f>IF(AS777+1=13,1,AS777+1)</f>
        <v/>
      </c>
      <c r="AT778">
        <f>IFERROR(IF(SLOPE($AQ$758:$AQ$769,$AS$758:$AS$769)&gt;0,MIN(3,ABS(SLOPE($AQ$758:$AQ$769,$AS$758:$AS$769))),IF(SLOPE($AQ$758:$AQ$769,$AS$758:$AS$769)&lt;-0.5,-0.5,0)),0)</f>
        <v/>
      </c>
      <c r="AU778">
        <f>IFERROR(IF(SLOPE($AR$758:$AR$769,$AS$758:$AS$769)&lt;0,MAX(-3,-ABS(SLOPE($AR$758:$AR$769,$AS$758:$AS$769))),IF(SLOPE($AR$758:$AR$769,$AS$758:$AS$769)&gt;0.5,0.5,0)),0)</f>
        <v/>
      </c>
      <c r="AV778">
        <f>($AQ$770+(AT778*(AS778-1)))</f>
        <v/>
      </c>
      <c r="AW778">
        <f>($AR$770+(AU778*(AS778-1)))</f>
        <v/>
      </c>
      <c r="AX778">
        <f>IF(AT778&gt;0,AV778+AT778,AV778)</f>
        <v/>
      </c>
      <c r="AY778">
        <f>IF(AU778&lt;0,AW778+AU778,AW778)</f>
        <v/>
      </c>
      <c r="BA778" s="14">
        <f>IFERROR(AX778-AQ778,"")</f>
        <v/>
      </c>
      <c r="BB778" s="14">
        <f>IFERROR(AY778-AR778,"")</f>
        <v/>
      </c>
      <c r="BD778">
        <f>AH778</f>
        <v/>
      </c>
      <c r="BE778">
        <f>AI778</f>
        <v/>
      </c>
      <c r="BF778">
        <f>AJ778</f>
        <v/>
      </c>
      <c r="BG778" s="14">
        <f>L778</f>
        <v/>
      </c>
      <c r="BH778" s="14">
        <f>IF(X778="","",X778)</f>
        <v/>
      </c>
      <c r="BI778" s="14">
        <f>IF(Y778="","",Y778)</f>
        <v/>
      </c>
      <c r="BJ778">
        <f>Z778</f>
        <v/>
      </c>
      <c r="BK778">
        <f>AA778</f>
        <v/>
      </c>
      <c r="BL778">
        <f>IFERROR(AX778,"")</f>
        <v/>
      </c>
      <c r="BM778">
        <f>IFERROR(AY778,"")</f>
        <v/>
      </c>
    </row>
    <row r="779" ht="14.25" customHeight="1">
      <c r="A779">
        <f>ALGLIB_SSA_XAUUSD!AA779</f>
        <v/>
      </c>
      <c r="B779">
        <f>IF($A779="","",INDEX(ALGLIB_SSA_XAUUSD!$B$2:$B$2401,MATCH($A779,ALGLIB_SSA_XAUUSD!$A$2:$A$2401,1)))</f>
        <v/>
      </c>
      <c r="C779">
        <f>IF($A779="","",INDEX(ALGLIB_SSA_XAUUSD!$C$2:$C$2401,MATCH($A779,ALGLIB_SSA_XAUUSD!$A$2:$A$2401,1)))</f>
        <v/>
      </c>
      <c r="D779" s="14">
        <f>IF($A779="","",INT((ROW()-2)/12)+1)</f>
        <v/>
      </c>
      <c r="E779" s="14">
        <f>IF(AND(E782&lt;&gt;"",D782=D770+1),E770+(E782-E770)*9/12,"")</f>
        <v/>
      </c>
      <c r="F779" s="14">
        <f>IF(AND(F782&lt;&gt;"",D782=D770+1),F770+(F782-F770)*9/12,"")</f>
        <v/>
      </c>
      <c r="G779" s="14">
        <f>IF(AND(G782&lt;&gt;"",D782=D770+1),G770+(G782-G770)*9/12,"")</f>
        <v/>
      </c>
      <c r="H779" s="14">
        <f>IF(AND(H782&lt;&gt;"",D782=D770+1),H770+(H782-H770)*9/12,"")</f>
        <v/>
      </c>
      <c r="I779" s="14">
        <f>IF(AND(L782&lt;&gt;"",D782=D770+1),I770+(I782-I770)*9/12,"")</f>
        <v/>
      </c>
      <c r="J779">
        <f>_xlfn.XLOOKUP($A779,ALGLIB_SSA_XAUUSD!$AA$2:$AA$2401,ALGLIB_SSA_XAUUSD!$P$2:$P$2401,"",0)</f>
        <v/>
      </c>
      <c r="K779">
        <f>_xlfn.XLOOKUP($A779,ALGLIB_SSA_XAUUSD!$AA$2:$AA$2401,ALGLIB_SSA_XAUUSD!$Q$2:$Q$2401,"",0)</f>
        <v/>
      </c>
      <c r="L779">
        <f>_xlfn.XLOOKUP($A779,ALGLIB_SSA_XAUUSD!$AA$2:$AA$2401,ALGLIB_SSA_XAUUSD!$R$2:$R$2401,"",0)</f>
        <v/>
      </c>
      <c r="M779">
        <f>_xlfn.XLOOKUP($A779,ALGLIB_SSA_XAUUSD!$AA$2:$AA$2401,ALGLIB_SSA_XAUUSD!$S$2:$S$2401,"",0)</f>
        <v/>
      </c>
      <c r="N779">
        <f>_xlfn.XLOOKUP($A779,ALGLIB_SSA_XAUUSD!$AA$2:$AA$2401,ALGLIB_SSA_XAUUSD!$T$2:$T$2401,"",0)</f>
        <v/>
      </c>
      <c r="O779">
        <f>_xlfn.XLOOKUP($A779,ALGLIB_SSA_XAUUSD!$AA$2:$AA$2401,ALGLIB_SSA_XAUUSD!$U$2:$U$2401,"",0)</f>
        <v/>
      </c>
      <c r="P779">
        <f>_xlfn.XLOOKUP($A779,ALGLIB_SSA_XAUUSD!$AA$2:$AA$2401,ALGLIB_SSA_XAUUSD!$V$2:$V$2401,"",0)</f>
        <v/>
      </c>
      <c r="S779">
        <f>A779</f>
        <v/>
      </c>
      <c r="T779">
        <f>J779</f>
        <v/>
      </c>
      <c r="U779">
        <f>K779</f>
        <v/>
      </c>
      <c r="V779" s="14">
        <f>IF($A779="","",MOD(ROW()-2,12)+1)</f>
        <v/>
      </c>
      <c r="W779">
        <f>L779</f>
        <v/>
      </c>
      <c r="X779" s="14">
        <f>IF(F779="","",F779)</f>
        <v/>
      </c>
      <c r="Y779" s="14">
        <f>IF(G779="","",G779)</f>
        <v/>
      </c>
      <c r="Z779">
        <f>M779</f>
        <v/>
      </c>
      <c r="AA779">
        <f>N779</f>
        <v/>
      </c>
      <c r="AB779" s="14">
        <f>IF(H779="","",H779)</f>
        <v/>
      </c>
      <c r="AC779">
        <f>O779</f>
        <v/>
      </c>
      <c r="AD779" s="14">
        <f>IF(I779="","",I779)</f>
        <v/>
      </c>
      <c r="AE779">
        <f>P779</f>
        <v/>
      </c>
      <c r="AH779">
        <f>IF(S779&lt;&gt;"",S779,AH778+900)</f>
        <v/>
      </c>
      <c r="AI779">
        <f>IF(T779&lt;&gt;"",T779,AI778)</f>
        <v/>
      </c>
      <c r="AJ779">
        <f>IF(U779&lt;&gt;"",U779,AJ778)</f>
        <v/>
      </c>
      <c r="AK779">
        <f>IF(W779&lt;&gt;"",W779,"")</f>
        <v/>
      </c>
      <c r="AL779" s="14">
        <f>IF(X779&lt;&gt;"",X779,"")</f>
        <v/>
      </c>
      <c r="AM779" s="14">
        <f>IF(Y779&lt;&gt;"",Y779,"")</f>
        <v/>
      </c>
      <c r="AN779" s="14">
        <f>IF(OR(AL779="",AM779=""),"",AL779-AM779)</f>
        <v/>
      </c>
      <c r="AO779">
        <f>IF(AN779="","",IF(AN779&gt;0,"Bullish","Bearish"))</f>
        <v/>
      </c>
      <c r="AP779">
        <f>IF(AO779="",AP778,AO779)</f>
        <v/>
      </c>
      <c r="AQ779" s="14">
        <f>IF(AB779&lt;&gt;"",AB779,"")</f>
        <v/>
      </c>
      <c r="AR779" s="14">
        <f>IF(AD779&lt;&gt;"",AD779,"")</f>
        <v/>
      </c>
      <c r="AS779">
        <f>IF(AS778+1=13,1,AS778+1)</f>
        <v/>
      </c>
      <c r="AT779">
        <f>IFERROR(IF(SLOPE($AQ$758:$AQ$769,$AS$758:$AS$769)&gt;0,MIN(3,ABS(SLOPE($AQ$758:$AQ$769,$AS$758:$AS$769))),IF(SLOPE($AQ$758:$AQ$769,$AS$758:$AS$769)&lt;-0.5,-0.5,0)),0)</f>
        <v/>
      </c>
      <c r="AU779">
        <f>IFERROR(IF(SLOPE($AR$758:$AR$769,$AS$758:$AS$769)&lt;0,MAX(-3,-ABS(SLOPE($AR$758:$AR$769,$AS$758:$AS$769))),IF(SLOPE($AR$758:$AR$769,$AS$758:$AS$769)&gt;0.5,0.5,0)),0)</f>
        <v/>
      </c>
      <c r="AV779">
        <f>($AQ$770+(AT779*(AS779-1)))</f>
        <v/>
      </c>
      <c r="AW779">
        <f>($AR$770+(AU779*(AS779-1)))</f>
        <v/>
      </c>
      <c r="AX779">
        <f>IF(AT779&gt;0,AV779+AT779,AV779)</f>
        <v/>
      </c>
      <c r="AY779">
        <f>IF(AU779&lt;0,AW779+AU779,AW779)</f>
        <v/>
      </c>
      <c r="BA779" s="14">
        <f>IFERROR(AX779-AQ779,"")</f>
        <v/>
      </c>
      <c r="BB779" s="14">
        <f>IFERROR(AY779-AR779,"")</f>
        <v/>
      </c>
      <c r="BD779">
        <f>AH779</f>
        <v/>
      </c>
      <c r="BE779">
        <f>AI779</f>
        <v/>
      </c>
      <c r="BF779">
        <f>AJ779</f>
        <v/>
      </c>
      <c r="BG779" s="14">
        <f>L779</f>
        <v/>
      </c>
      <c r="BH779" s="14">
        <f>IF(X779="","",X779)</f>
        <v/>
      </c>
      <c r="BI779" s="14">
        <f>IF(Y779="","",Y779)</f>
        <v/>
      </c>
      <c r="BJ779">
        <f>Z779</f>
        <v/>
      </c>
      <c r="BK779">
        <f>AA779</f>
        <v/>
      </c>
      <c r="BL779">
        <f>IFERROR(AX779,"")</f>
        <v/>
      </c>
      <c r="BM779">
        <f>IFERROR(AY779,"")</f>
        <v/>
      </c>
    </row>
    <row r="780" ht="14.25" customHeight="1">
      <c r="A780">
        <f>ALGLIB_SSA_XAUUSD!AA780</f>
        <v/>
      </c>
      <c r="B780">
        <f>IF($A780="","",INDEX(ALGLIB_SSA_XAUUSD!$B$2:$B$2401,MATCH($A780,ALGLIB_SSA_XAUUSD!$A$2:$A$2401,1)))</f>
        <v/>
      </c>
      <c r="C780">
        <f>IF($A780="","",INDEX(ALGLIB_SSA_XAUUSD!$C$2:$C$2401,MATCH($A780,ALGLIB_SSA_XAUUSD!$A$2:$A$2401,1)))</f>
        <v/>
      </c>
      <c r="D780" s="14">
        <f>IF($A780="","",INT((ROW()-2)/12)+1)</f>
        <v/>
      </c>
      <c r="E780" s="14">
        <f>IF(AND(E782&lt;&gt;"",D782=D770+1),E770+(E782-E770)*10/12,"")</f>
        <v/>
      </c>
      <c r="F780" s="14">
        <f>IF(AND(F782&lt;&gt;"",D782=D770+1),F770+(F782-F770)*10/12,"")</f>
        <v/>
      </c>
      <c r="G780" s="14">
        <f>IF(AND(G782&lt;&gt;"",D782=D770+1),G770+(G782-G770)*10/12,"")</f>
        <v/>
      </c>
      <c r="H780" s="14">
        <f>IF(AND(H782&lt;&gt;"",D782=D770+1),H770+(H782-H770)*10/12,"")</f>
        <v/>
      </c>
      <c r="I780" s="14">
        <f>IF(AND(L782&lt;&gt;"",D782=D770+1),I770+(I782-I770)*10/12,"")</f>
        <v/>
      </c>
      <c r="J780">
        <f>_xlfn.XLOOKUP($A780,ALGLIB_SSA_XAUUSD!$AA$2:$AA$2401,ALGLIB_SSA_XAUUSD!$P$2:$P$2401,"",0)</f>
        <v/>
      </c>
      <c r="K780">
        <f>_xlfn.XLOOKUP($A780,ALGLIB_SSA_XAUUSD!$AA$2:$AA$2401,ALGLIB_SSA_XAUUSD!$Q$2:$Q$2401,"",0)</f>
        <v/>
      </c>
      <c r="L780">
        <f>_xlfn.XLOOKUP($A780,ALGLIB_SSA_XAUUSD!$AA$2:$AA$2401,ALGLIB_SSA_XAUUSD!$R$2:$R$2401,"",0)</f>
        <v/>
      </c>
      <c r="M780">
        <f>_xlfn.XLOOKUP($A780,ALGLIB_SSA_XAUUSD!$AA$2:$AA$2401,ALGLIB_SSA_XAUUSD!$S$2:$S$2401,"",0)</f>
        <v/>
      </c>
      <c r="N780">
        <f>_xlfn.XLOOKUP($A780,ALGLIB_SSA_XAUUSD!$AA$2:$AA$2401,ALGLIB_SSA_XAUUSD!$T$2:$T$2401,"",0)</f>
        <v/>
      </c>
      <c r="O780">
        <f>_xlfn.XLOOKUP($A780,ALGLIB_SSA_XAUUSD!$AA$2:$AA$2401,ALGLIB_SSA_XAUUSD!$U$2:$U$2401,"",0)</f>
        <v/>
      </c>
      <c r="P780">
        <f>_xlfn.XLOOKUP($A780,ALGLIB_SSA_XAUUSD!$AA$2:$AA$2401,ALGLIB_SSA_XAUUSD!$V$2:$V$2401,"",0)</f>
        <v/>
      </c>
      <c r="S780">
        <f>A780</f>
        <v/>
      </c>
      <c r="T780">
        <f>J780</f>
        <v/>
      </c>
      <c r="U780">
        <f>K780</f>
        <v/>
      </c>
      <c r="V780" s="14">
        <f>IF($A780="","",MOD(ROW()-2,12)+1)</f>
        <v/>
      </c>
      <c r="W780">
        <f>L780</f>
        <v/>
      </c>
      <c r="X780" s="14">
        <f>IF(F780="","",F780)</f>
        <v/>
      </c>
      <c r="Y780" s="14">
        <f>IF(G780="","",G780)</f>
        <v/>
      </c>
      <c r="Z780">
        <f>M780</f>
        <v/>
      </c>
      <c r="AA780">
        <f>N780</f>
        <v/>
      </c>
      <c r="AB780" s="14">
        <f>IF(H780="","",H780)</f>
        <v/>
      </c>
      <c r="AC780">
        <f>O780</f>
        <v/>
      </c>
      <c r="AD780" s="14">
        <f>IF(I780="","",I780)</f>
        <v/>
      </c>
      <c r="AE780">
        <f>P780</f>
        <v/>
      </c>
      <c r="AH780">
        <f>IF(S780&lt;&gt;"",S780,AH779+900)</f>
        <v/>
      </c>
      <c r="AI780">
        <f>IF(T780&lt;&gt;"",T780,AI779)</f>
        <v/>
      </c>
      <c r="AJ780">
        <f>IF(U780&lt;&gt;"",U780,AJ779)</f>
        <v/>
      </c>
      <c r="AK780">
        <f>IF(W780&lt;&gt;"",W780,"")</f>
        <v/>
      </c>
      <c r="AL780" s="14">
        <f>IF(X780&lt;&gt;"",X780,"")</f>
        <v/>
      </c>
      <c r="AM780" s="14">
        <f>IF(Y780&lt;&gt;"",Y780,"")</f>
        <v/>
      </c>
      <c r="AN780" s="14">
        <f>IF(OR(AL780="",AM780=""),"",AL780-AM780)</f>
        <v/>
      </c>
      <c r="AO780">
        <f>IF(AN780="","",IF(AN780&gt;0,"Bullish","Bearish"))</f>
        <v/>
      </c>
      <c r="AP780">
        <f>IF(AO780="",AP779,AO780)</f>
        <v/>
      </c>
      <c r="AQ780" s="14">
        <f>IF(AB780&lt;&gt;"",AB780,"")</f>
        <v/>
      </c>
      <c r="AR780" s="14">
        <f>IF(AD780&lt;&gt;"",AD780,"")</f>
        <v/>
      </c>
      <c r="AS780">
        <f>IF(AS779+1=13,1,AS779+1)</f>
        <v/>
      </c>
      <c r="AT780">
        <f>IFERROR(IF(SLOPE($AQ$758:$AQ$769,$AS$758:$AS$769)&gt;0,MIN(3,ABS(SLOPE($AQ$758:$AQ$769,$AS$758:$AS$769))),IF(SLOPE($AQ$758:$AQ$769,$AS$758:$AS$769)&lt;-0.5,-0.5,0)),0)</f>
        <v/>
      </c>
      <c r="AU780">
        <f>IFERROR(IF(SLOPE($AR$758:$AR$769,$AS$758:$AS$769)&lt;0,MAX(-3,-ABS(SLOPE($AR$758:$AR$769,$AS$758:$AS$769))),IF(SLOPE($AR$758:$AR$769,$AS$758:$AS$769)&gt;0.5,0.5,0)),0)</f>
        <v/>
      </c>
      <c r="AV780">
        <f>($AQ$770+(AT780*(AS780-1)))</f>
        <v/>
      </c>
      <c r="AW780">
        <f>($AR$770+(AU780*(AS780-1)))</f>
        <v/>
      </c>
      <c r="AX780">
        <f>IF(AT780&gt;0,AV780+AT780,AV780)</f>
        <v/>
      </c>
      <c r="AY780">
        <f>IF(AU780&lt;0,AW780+AU780,AW780)</f>
        <v/>
      </c>
      <c r="BA780" s="14">
        <f>IFERROR(AX780-AQ780,"")</f>
        <v/>
      </c>
      <c r="BB780" s="14">
        <f>IFERROR(AY780-AR780,"")</f>
        <v/>
      </c>
      <c r="BD780">
        <f>AH780</f>
        <v/>
      </c>
      <c r="BE780">
        <f>AI780</f>
        <v/>
      </c>
      <c r="BF780">
        <f>AJ780</f>
        <v/>
      </c>
      <c r="BG780" s="14">
        <f>L780</f>
        <v/>
      </c>
      <c r="BH780" s="14">
        <f>IF(X780="","",X780)</f>
        <v/>
      </c>
      <c r="BI780" s="14">
        <f>IF(Y780="","",Y780)</f>
        <v/>
      </c>
      <c r="BJ780">
        <f>Z780</f>
        <v/>
      </c>
      <c r="BK780">
        <f>AA780</f>
        <v/>
      </c>
      <c r="BL780">
        <f>IFERROR(AX780,"")</f>
        <v/>
      </c>
      <c r="BM780">
        <f>IFERROR(AY780,"")</f>
        <v/>
      </c>
    </row>
    <row r="781" ht="14.25" customHeight="1">
      <c r="A781">
        <f>ALGLIB_SSA_XAUUSD!AA781</f>
        <v/>
      </c>
      <c r="B781">
        <f>IF($A781="","",INDEX(ALGLIB_SSA_XAUUSD!$B$2:$B$2401,MATCH($A781,ALGLIB_SSA_XAUUSD!$A$2:$A$2401,1)))</f>
        <v/>
      </c>
      <c r="C781">
        <f>IF($A781="","",INDEX(ALGLIB_SSA_XAUUSD!$C$2:$C$2401,MATCH($A781,ALGLIB_SSA_XAUUSD!$A$2:$A$2401,1)))</f>
        <v/>
      </c>
      <c r="D781" s="14">
        <f>IF($A781="","",INT((ROW()-2)/12)+1)</f>
        <v/>
      </c>
      <c r="E781" s="14">
        <f>IF(AND(E782&lt;&gt;"",D782=D770+1),E770+(E782-E770)*11/12,"")</f>
        <v/>
      </c>
      <c r="F781" s="14">
        <f>IF(AND(F782&lt;&gt;"",D782=D770+1),F770+(F782-F770)*11/12,"")</f>
        <v/>
      </c>
      <c r="G781" s="14">
        <f>IF(AND(G782&lt;&gt;"",D782=D770+1),G770+(G782-G770)*11/12,"")</f>
        <v/>
      </c>
      <c r="H781" s="14">
        <f>IF(AND(H782&lt;&gt;"",D782=D770+1),H770+(H782-H770)*11/12,"")</f>
        <v/>
      </c>
      <c r="I781" s="14">
        <f>IF(AND(L782&lt;&gt;"",D782=D770+1),I770+(I782-I770)*11/12,"")</f>
        <v/>
      </c>
      <c r="J781">
        <f>_xlfn.XLOOKUP($A781,ALGLIB_SSA_XAUUSD!$AA$2:$AA$2401,ALGLIB_SSA_XAUUSD!$P$2:$P$2401,"",0)</f>
        <v/>
      </c>
      <c r="K781">
        <f>_xlfn.XLOOKUP($A781,ALGLIB_SSA_XAUUSD!$AA$2:$AA$2401,ALGLIB_SSA_XAUUSD!$Q$2:$Q$2401,"",0)</f>
        <v/>
      </c>
      <c r="L781">
        <f>_xlfn.XLOOKUP($A781,ALGLIB_SSA_XAUUSD!$AA$2:$AA$2401,ALGLIB_SSA_XAUUSD!$R$2:$R$2401,"",0)</f>
        <v/>
      </c>
      <c r="M781">
        <f>_xlfn.XLOOKUP($A781,ALGLIB_SSA_XAUUSD!$AA$2:$AA$2401,ALGLIB_SSA_XAUUSD!$S$2:$S$2401,"",0)</f>
        <v/>
      </c>
      <c r="N781">
        <f>_xlfn.XLOOKUP($A781,ALGLIB_SSA_XAUUSD!$AA$2:$AA$2401,ALGLIB_SSA_XAUUSD!$T$2:$T$2401,"",0)</f>
        <v/>
      </c>
      <c r="O781">
        <f>_xlfn.XLOOKUP($A781,ALGLIB_SSA_XAUUSD!$AA$2:$AA$2401,ALGLIB_SSA_XAUUSD!$U$2:$U$2401,"",0)</f>
        <v/>
      </c>
      <c r="P781">
        <f>_xlfn.XLOOKUP($A781,ALGLIB_SSA_XAUUSD!$AA$2:$AA$2401,ALGLIB_SSA_XAUUSD!$V$2:$V$2401,"",0)</f>
        <v/>
      </c>
      <c r="S781">
        <f>A781</f>
        <v/>
      </c>
      <c r="T781">
        <f>J781</f>
        <v/>
      </c>
      <c r="U781">
        <f>K781</f>
        <v/>
      </c>
      <c r="V781" s="14">
        <f>IF($A781="","",MOD(ROW()-2,12)+1)</f>
        <v/>
      </c>
      <c r="W781">
        <f>L781</f>
        <v/>
      </c>
      <c r="X781" s="14">
        <f>IF(F781="","",F781)</f>
        <v/>
      </c>
      <c r="Y781" s="14">
        <f>IF(G781="","",G781)</f>
        <v/>
      </c>
      <c r="Z781">
        <f>M781</f>
        <v/>
      </c>
      <c r="AA781">
        <f>N781</f>
        <v/>
      </c>
      <c r="AB781" s="14">
        <f>IF(H781="","",H781)</f>
        <v/>
      </c>
      <c r="AC781">
        <f>O781</f>
        <v/>
      </c>
      <c r="AD781" s="14">
        <f>IF(I781="","",I781)</f>
        <v/>
      </c>
      <c r="AE781">
        <f>P781</f>
        <v/>
      </c>
      <c r="AH781">
        <f>IF(S781&lt;&gt;"",S781,AH780+900)</f>
        <v/>
      </c>
      <c r="AI781">
        <f>IF(T781&lt;&gt;"",T781,AI780)</f>
        <v/>
      </c>
      <c r="AJ781">
        <f>IF(U781&lt;&gt;"",U781,AJ780)</f>
        <v/>
      </c>
      <c r="AK781">
        <f>IF(W781&lt;&gt;"",W781,"")</f>
        <v/>
      </c>
      <c r="AL781" s="14">
        <f>IF(X781&lt;&gt;"",X781,"")</f>
        <v/>
      </c>
      <c r="AM781" s="14">
        <f>IF(Y781&lt;&gt;"",Y781,"")</f>
        <v/>
      </c>
      <c r="AN781" s="14">
        <f>IF(OR(AL781="",AM781=""),"",AL781-AM781)</f>
        <v/>
      </c>
      <c r="AO781">
        <f>IF(AN781="","",IF(AN781&gt;0,"Bullish","Bearish"))</f>
        <v/>
      </c>
      <c r="AP781">
        <f>IF(AO781="",AP780,AO781)</f>
        <v/>
      </c>
      <c r="AQ781" s="14">
        <f>IF(AB781&lt;&gt;"",AB781,"")</f>
        <v/>
      </c>
      <c r="AR781" s="14">
        <f>IF(AD781&lt;&gt;"",AD781,"")</f>
        <v/>
      </c>
      <c r="AS781">
        <f>IF(AS780+1=13,1,AS780+1)</f>
        <v/>
      </c>
      <c r="AT781">
        <f>IFERROR(IF(SLOPE($AQ$758:$AQ$769,$AS$758:$AS$769)&gt;0,MIN(3,ABS(SLOPE($AQ$758:$AQ$769,$AS$758:$AS$769))),IF(SLOPE($AQ$758:$AQ$769,$AS$758:$AS$769)&lt;-0.5,-0.5,0)),0)</f>
        <v/>
      </c>
      <c r="AU781">
        <f>IFERROR(IF(SLOPE($AR$758:$AR$769,$AS$758:$AS$769)&lt;0,MAX(-3,-ABS(SLOPE($AR$758:$AR$769,$AS$758:$AS$769))),IF(SLOPE($AR$758:$AR$769,$AS$758:$AS$769)&gt;0.5,0.5,0)),0)</f>
        <v/>
      </c>
      <c r="AV781">
        <f>($AQ$770+(AT781*(AS781-1)))</f>
        <v/>
      </c>
      <c r="AW781">
        <f>($AR$770+(AU781*(AS781-1)))</f>
        <v/>
      </c>
      <c r="AX781">
        <f>IF(AT781&gt;0,AV781+AT781,AV781)</f>
        <v/>
      </c>
      <c r="AY781">
        <f>IF(AU781&lt;0,AW781+AU781,AW781)</f>
        <v/>
      </c>
      <c r="BA781" s="14">
        <f>IFERROR(AX781-AQ781,"")</f>
        <v/>
      </c>
      <c r="BB781" s="14">
        <f>IFERROR(AY781-AR781,"")</f>
        <v/>
      </c>
      <c r="BD781">
        <f>AH781</f>
        <v/>
      </c>
      <c r="BE781">
        <f>AI781</f>
        <v/>
      </c>
      <c r="BF781">
        <f>AJ781</f>
        <v/>
      </c>
      <c r="BG781" s="14">
        <f>L781</f>
        <v/>
      </c>
      <c r="BH781" s="14">
        <f>IF(X781="","",X781)</f>
        <v/>
      </c>
      <c r="BI781" s="14">
        <f>IF(Y781="","",Y781)</f>
        <v/>
      </c>
      <c r="BJ781">
        <f>Z781</f>
        <v/>
      </c>
      <c r="BK781">
        <f>AA781</f>
        <v/>
      </c>
      <c r="BL781">
        <f>IFERROR(AX781,"")</f>
        <v/>
      </c>
      <c r="BM781">
        <f>IFERROR(AY781,"")</f>
        <v/>
      </c>
    </row>
    <row r="782" ht="14.25" customHeight="1">
      <c r="A782">
        <f>ALGLIB_SSA_XAUUSD!AA782</f>
        <v/>
      </c>
      <c r="B782">
        <f>IF($A782="","",INDEX(ALGLIB_SSA_XAUUSD!$B$2:$B$2401,MATCH($A782,ALGLIB_SSA_XAUUSD!$A$2:$A$2401,1)))</f>
        <v/>
      </c>
      <c r="C782">
        <f>IF($A782="","",INDEX(ALGLIB_SSA_XAUUSD!$C$2:$C$2401,MATCH($A782,ALGLIB_SSA_XAUUSD!$A$2:$A$2401,1)))</f>
        <v/>
      </c>
      <c r="D782" s="14">
        <f>IF($A782="","",INT((ROW()-2)/12)+1)</f>
        <v/>
      </c>
      <c r="E782" s="14">
        <f>IF($A782="","",INDEX(ALGLIB_SSA_XAUUSD!$D$2:$D$2401,MATCH($A782,ALGLIB_SSA_XAUUSD!$A$2:$A$2401,1)))</f>
        <v/>
      </c>
      <c r="F782" s="14">
        <f>IF($A782="","",INDEX(ALGLIB_SSA_XAUUSD!$E$2:$E$2401,MATCH($A782,ALGLIB_SSA_XAUUSD!$A$2:$A$2401,1)))</f>
        <v/>
      </c>
      <c r="G782" s="14">
        <f>IF($A782="","",INDEX(ALGLIB_SSA_XAUUSD!$F$2:$F$2401,MATCH($A782,ALGLIB_SSA_XAUUSD!$A$2:$A$2401,1)))</f>
        <v/>
      </c>
      <c r="H782" s="14">
        <f>IF($A782="","",INDEX(ALGLIB_SSA_XAUUSD!$G$2:$G$2401,MATCH($A782,ALGLIB_SSA_XAUUSD!$A$2:$A$2401,1)))</f>
        <v/>
      </c>
      <c r="I782" s="14">
        <f>IF($A782="","",INDEX(ALGLIB_SSA_XAUUSD!$H$2:$H$2401,MATCH($A782,ALGLIB_SSA_XAUUSD!$A$2:$A$2401,1)))</f>
        <v/>
      </c>
      <c r="J782">
        <f>_xlfn.XLOOKUP($A782,ALGLIB_SSA_XAUUSD!$AA$2:$AA$2401,ALGLIB_SSA_XAUUSD!$P$2:$P$2401,"",0)</f>
        <v/>
      </c>
      <c r="K782">
        <f>_xlfn.XLOOKUP($A782,ALGLIB_SSA_XAUUSD!$AA$2:$AA$2401,ALGLIB_SSA_XAUUSD!$Q$2:$Q$2401,"",0)</f>
        <v/>
      </c>
      <c r="L782">
        <f>_xlfn.XLOOKUP($A782,ALGLIB_SSA_XAUUSD!$AA$2:$AA$2401,ALGLIB_SSA_XAUUSD!$R$2:$R$2401,"",0)</f>
        <v/>
      </c>
      <c r="M782">
        <f>_xlfn.XLOOKUP($A782,ALGLIB_SSA_XAUUSD!$AA$2:$AA$2401,ALGLIB_SSA_XAUUSD!$S$2:$S$2401,"",0)</f>
        <v/>
      </c>
      <c r="N782">
        <f>_xlfn.XLOOKUP($A782,ALGLIB_SSA_XAUUSD!$AA$2:$AA$2401,ALGLIB_SSA_XAUUSD!$T$2:$T$2401,"",0)</f>
        <v/>
      </c>
      <c r="O782">
        <f>_xlfn.XLOOKUP($A782,ALGLIB_SSA_XAUUSD!$AA$2:$AA$2401,ALGLIB_SSA_XAUUSD!$U$2:$U$2401,"",0)</f>
        <v/>
      </c>
      <c r="P782">
        <f>_xlfn.XLOOKUP($A782,ALGLIB_SSA_XAUUSD!$AA$2:$AA$2401,ALGLIB_SSA_XAUUSD!$V$2:$V$2401,"",0)</f>
        <v/>
      </c>
      <c r="S782">
        <f>A782</f>
        <v/>
      </c>
      <c r="T782">
        <f>J782</f>
        <v/>
      </c>
      <c r="U782">
        <f>K782</f>
        <v/>
      </c>
      <c r="V782" s="14">
        <f>IF($A782="","",MOD(ROW()-2,12)+1)</f>
        <v/>
      </c>
      <c r="W782">
        <f>L782</f>
        <v/>
      </c>
      <c r="X782" s="14">
        <f>IF(F782="","",F782)</f>
        <v/>
      </c>
      <c r="Y782" s="14">
        <f>IF(G782="","",G782)</f>
        <v/>
      </c>
      <c r="Z782">
        <f>M782</f>
        <v/>
      </c>
      <c r="AA782">
        <f>N782</f>
        <v/>
      </c>
      <c r="AB782" s="14">
        <f>IF(H782="","",H782)</f>
        <v/>
      </c>
      <c r="AC782">
        <f>O782</f>
        <v/>
      </c>
      <c r="AD782" s="14">
        <f>IF(I782="","",I782)</f>
        <v/>
      </c>
      <c r="AE782">
        <f>P782</f>
        <v/>
      </c>
      <c r="AH782">
        <f>IF(S782&lt;&gt;"",S782,AH781+900)</f>
        <v/>
      </c>
      <c r="AI782">
        <f>IF(T782&lt;&gt;"",T782,AI781)</f>
        <v/>
      </c>
      <c r="AJ782">
        <f>IF(U782&lt;&gt;"",U782,AJ781)</f>
        <v/>
      </c>
      <c r="AK782">
        <f>IF(W782&lt;&gt;"",W782,"")</f>
        <v/>
      </c>
      <c r="AL782" s="14">
        <f>IF(X782&lt;&gt;"",X782,"")</f>
        <v/>
      </c>
      <c r="AM782" s="14">
        <f>IF(Y782&lt;&gt;"",Y782,"")</f>
        <v/>
      </c>
      <c r="AN782" s="14">
        <f>IF(OR(AL782="",AM782=""),"",AL782-AM782)</f>
        <v/>
      </c>
      <c r="AO782">
        <f>IF(AN782="","",IF(AN782&gt;0,"Bullish","Bearish"))</f>
        <v/>
      </c>
      <c r="AP782">
        <f>IF(AO782="",AP781,AO782)</f>
        <v/>
      </c>
      <c r="AQ782" s="14">
        <f>IF(AB782&lt;&gt;"",AB782,"")</f>
        <v/>
      </c>
      <c r="AR782" s="14">
        <f>IF(AD782&lt;&gt;"",AD782,"")</f>
        <v/>
      </c>
      <c r="AS782">
        <f>IF(AS781+1=13,1,AS781+1)</f>
        <v/>
      </c>
      <c r="AT782">
        <f>IFERROR(IF(SLOPE($AQ$770:$AQ$781,$AS$770:$AS$781)&gt;0,MIN(3,ABS(SLOPE($AQ$770:$AQ$781,$AS$770:$AS$781))),IF(SLOPE($AQ$770:$AQ$781,$AS$770:$AS$781)&lt;-0.5,-0.5,0)),0)</f>
        <v/>
      </c>
      <c r="AU782">
        <f>IFERROR(IF(SLOPE($AR$770:$AR$781,$AS$770:$AS$781)&lt;0,MAX(-3,-ABS(SLOPE($AR$770:$AR$781,$AS$770:$AS$781))),IF(SLOPE($AR$770:$AR$781,$AS$770:$AS$781)&gt;0.5,0.5,0)),0)</f>
        <v/>
      </c>
      <c r="AV782">
        <f>($AQ$782+(AT782*(AS782-1)))</f>
        <v/>
      </c>
      <c r="AW782">
        <f>($AR$782+(AU782*(AS782-1)))</f>
        <v/>
      </c>
      <c r="AX782">
        <f>IF(AT782&gt;0,AV782+AT782,AV782)</f>
        <v/>
      </c>
      <c r="AY782">
        <f>IF(AU782&lt;0,AW782+AU782,AW782)</f>
        <v/>
      </c>
      <c r="BA782" s="14">
        <f>IFERROR(AX782-AQ782,"")</f>
        <v/>
      </c>
      <c r="BB782" s="14">
        <f>IFERROR(AY782-AR782,"")</f>
        <v/>
      </c>
      <c r="BD782">
        <f>AH782</f>
        <v/>
      </c>
      <c r="BE782">
        <f>AI782</f>
        <v/>
      </c>
      <c r="BF782">
        <f>AJ782</f>
        <v/>
      </c>
      <c r="BG782" s="14">
        <f>L782</f>
        <v/>
      </c>
      <c r="BH782" s="14">
        <f>IF(X782="","",X782)</f>
        <v/>
      </c>
      <c r="BI782" s="14">
        <f>IF(Y782="","",Y782)</f>
        <v/>
      </c>
      <c r="BJ782">
        <f>Z782</f>
        <v/>
      </c>
      <c r="BK782">
        <f>AA782</f>
        <v/>
      </c>
      <c r="BL782">
        <f>IFERROR(AX782,"")</f>
        <v/>
      </c>
      <c r="BM782">
        <f>IFERROR(AY782,"")</f>
        <v/>
      </c>
    </row>
    <row r="783" ht="14.25" customHeight="1">
      <c r="A783">
        <f>ALGLIB_SSA_XAUUSD!AA783</f>
        <v/>
      </c>
      <c r="B783">
        <f>IF($A783="","",INDEX(ALGLIB_SSA_XAUUSD!$B$2:$B$2401,MATCH($A783,ALGLIB_SSA_XAUUSD!$A$2:$A$2401,1)))</f>
        <v/>
      </c>
      <c r="C783">
        <f>IF($A783="","",INDEX(ALGLIB_SSA_XAUUSD!$C$2:$C$2401,MATCH($A783,ALGLIB_SSA_XAUUSD!$A$2:$A$2401,1)))</f>
        <v/>
      </c>
      <c r="D783" s="14">
        <f>IF($A783="","",INT((ROW()-2)/12)+1)</f>
        <v/>
      </c>
      <c r="E783" s="14">
        <f>IF(AND(E794&lt;&gt;"",D794=D782+1),E782+(E794-E782)*1/12,"")</f>
        <v/>
      </c>
      <c r="F783" s="14">
        <f>IF(AND(F794&lt;&gt;"",D794=D782+1),F782+(F794-F782)*1/12,"")</f>
        <v/>
      </c>
      <c r="G783" s="14">
        <f>IF(AND(G794&lt;&gt;"",D794=D782+1),G782+(G794-G782)*1/12,"")</f>
        <v/>
      </c>
      <c r="H783" s="14">
        <f>IF(AND(H794&lt;&gt;"",D794=D782+1),H782+(H794-H782)*1/12,"")</f>
        <v/>
      </c>
      <c r="I783" s="14">
        <f>IF(AND(L794&lt;&gt;"",D794=D782+1),I782+(I794-I782)*1/12,"")</f>
        <v/>
      </c>
      <c r="J783">
        <f>_xlfn.XLOOKUP($A783,ALGLIB_SSA_XAUUSD!$AA$2:$AA$2401,ALGLIB_SSA_XAUUSD!$P$2:$P$2401,"",0)</f>
        <v/>
      </c>
      <c r="K783">
        <f>_xlfn.XLOOKUP($A783,ALGLIB_SSA_XAUUSD!$AA$2:$AA$2401,ALGLIB_SSA_XAUUSD!$Q$2:$Q$2401,"",0)</f>
        <v/>
      </c>
      <c r="L783">
        <f>_xlfn.XLOOKUP($A783,ALGLIB_SSA_XAUUSD!$AA$2:$AA$2401,ALGLIB_SSA_XAUUSD!$R$2:$R$2401,"",0)</f>
        <v/>
      </c>
      <c r="M783">
        <f>_xlfn.XLOOKUP($A783,ALGLIB_SSA_XAUUSD!$AA$2:$AA$2401,ALGLIB_SSA_XAUUSD!$S$2:$S$2401,"",0)</f>
        <v/>
      </c>
      <c r="N783">
        <f>_xlfn.XLOOKUP($A783,ALGLIB_SSA_XAUUSD!$AA$2:$AA$2401,ALGLIB_SSA_XAUUSD!$T$2:$T$2401,"",0)</f>
        <v/>
      </c>
      <c r="O783">
        <f>_xlfn.XLOOKUP($A783,ALGLIB_SSA_XAUUSD!$AA$2:$AA$2401,ALGLIB_SSA_XAUUSD!$U$2:$U$2401,"",0)</f>
        <v/>
      </c>
      <c r="P783">
        <f>_xlfn.XLOOKUP($A783,ALGLIB_SSA_XAUUSD!$AA$2:$AA$2401,ALGLIB_SSA_XAUUSD!$V$2:$V$2401,"",0)</f>
        <v/>
      </c>
      <c r="S783">
        <f>A783</f>
        <v/>
      </c>
      <c r="T783">
        <f>J783</f>
        <v/>
      </c>
      <c r="U783">
        <f>K783</f>
        <v/>
      </c>
      <c r="V783" s="14">
        <f>IF($A783="","",MOD(ROW()-2,12)+1)</f>
        <v/>
      </c>
      <c r="W783">
        <f>L783</f>
        <v/>
      </c>
      <c r="X783" s="14">
        <f>IF(F783="","",F783)</f>
        <v/>
      </c>
      <c r="Y783" s="14">
        <f>IF(G783="","",G783)</f>
        <v/>
      </c>
      <c r="Z783">
        <f>M783</f>
        <v/>
      </c>
      <c r="AA783">
        <f>N783</f>
        <v/>
      </c>
      <c r="AB783" s="14">
        <f>IF(H783="","",H783)</f>
        <v/>
      </c>
      <c r="AC783">
        <f>O783</f>
        <v/>
      </c>
      <c r="AD783" s="14">
        <f>IF(I783="","",I783)</f>
        <v/>
      </c>
      <c r="AE783">
        <f>P783</f>
        <v/>
      </c>
      <c r="AH783">
        <f>IF(S783&lt;&gt;"",S783,AH782+900)</f>
        <v/>
      </c>
      <c r="AI783">
        <f>IF(T783&lt;&gt;"",T783,AI782)</f>
        <v/>
      </c>
      <c r="AJ783">
        <f>IF(U783&lt;&gt;"",U783,AJ782)</f>
        <v/>
      </c>
      <c r="AK783">
        <f>IF(W783&lt;&gt;"",W783,"")</f>
        <v/>
      </c>
      <c r="AL783" s="14">
        <f>IF(X783&lt;&gt;"",X783,"")</f>
        <v/>
      </c>
      <c r="AM783" s="14">
        <f>IF(Y783&lt;&gt;"",Y783,"")</f>
        <v/>
      </c>
      <c r="AN783" s="14">
        <f>IF(OR(AL783="",AM783=""),"",AL783-AM783)</f>
        <v/>
      </c>
      <c r="AO783">
        <f>IF(AN783="","",IF(AN783&gt;0,"Bullish","Bearish"))</f>
        <v/>
      </c>
      <c r="AP783">
        <f>IF(AO783="",AP782,AO783)</f>
        <v/>
      </c>
      <c r="AQ783" s="14">
        <f>IF(AB783&lt;&gt;"",AB783,"")</f>
        <v/>
      </c>
      <c r="AR783" s="14">
        <f>IF(AD783&lt;&gt;"",AD783,"")</f>
        <v/>
      </c>
      <c r="AS783">
        <f>IF(AS782+1=13,1,AS782+1)</f>
        <v/>
      </c>
      <c r="AT783">
        <f>IFERROR(IF(SLOPE($AQ$770:$AQ$781,$AS$770:$AS$781)&gt;0,MIN(3,ABS(SLOPE($AQ$770:$AQ$781,$AS$770:$AS$781))),IF(SLOPE($AQ$770:$AQ$781,$AS$770:$AS$781)&lt;-0.5,-0.5,0)),0)</f>
        <v/>
      </c>
      <c r="AU783">
        <f>IFERROR(IF(SLOPE($AR$770:$AR$781,$AS$770:$AS$781)&lt;0,MAX(-3,-ABS(SLOPE($AR$770:$AR$781,$AS$770:$AS$781))),IF(SLOPE($AR$770:$AR$781,$AS$770:$AS$781)&gt;0.5,0.5,0)),0)</f>
        <v/>
      </c>
      <c r="AV783">
        <f>($AQ$782+(AT783*(AS783-1)))</f>
        <v/>
      </c>
      <c r="AW783">
        <f>($AR$782+(AU783*(AS783-1)))</f>
        <v/>
      </c>
      <c r="AX783">
        <f>IF(AT783&gt;0,AV783+AT783,AV783)</f>
        <v/>
      </c>
      <c r="AY783">
        <f>IF(AU783&lt;0,AW783+AU783,AW783)</f>
        <v/>
      </c>
      <c r="BA783" s="14">
        <f>IFERROR(AX783-AQ783,"")</f>
        <v/>
      </c>
      <c r="BB783" s="14">
        <f>IFERROR(AY783-AR783,"")</f>
        <v/>
      </c>
      <c r="BD783">
        <f>AH783</f>
        <v/>
      </c>
      <c r="BE783">
        <f>AI783</f>
        <v/>
      </c>
      <c r="BF783">
        <f>AJ783</f>
        <v/>
      </c>
      <c r="BG783" s="14">
        <f>L783</f>
        <v/>
      </c>
      <c r="BH783" s="14">
        <f>IF(X783="","",X783)</f>
        <v/>
      </c>
      <c r="BI783" s="14">
        <f>IF(Y783="","",Y783)</f>
        <v/>
      </c>
      <c r="BJ783">
        <f>Z783</f>
        <v/>
      </c>
      <c r="BK783">
        <f>AA783</f>
        <v/>
      </c>
      <c r="BL783">
        <f>IFERROR(AX783,"")</f>
        <v/>
      </c>
      <c r="BM783">
        <f>IFERROR(AY783,"")</f>
        <v/>
      </c>
    </row>
    <row r="784" ht="14.25" customHeight="1">
      <c r="A784">
        <f>ALGLIB_SSA_XAUUSD!AA784</f>
        <v/>
      </c>
      <c r="B784">
        <f>IF($A784="","",INDEX(ALGLIB_SSA_XAUUSD!$B$2:$B$2401,MATCH($A784,ALGLIB_SSA_XAUUSD!$A$2:$A$2401,1)))</f>
        <v/>
      </c>
      <c r="C784">
        <f>IF($A784="","",INDEX(ALGLIB_SSA_XAUUSD!$C$2:$C$2401,MATCH($A784,ALGLIB_SSA_XAUUSD!$A$2:$A$2401,1)))</f>
        <v/>
      </c>
      <c r="D784" s="14">
        <f>IF($A784="","",INT((ROW()-2)/12)+1)</f>
        <v/>
      </c>
      <c r="E784" s="14">
        <f>IF(AND(E794&lt;&gt;"",D794=D782+1),E782+(E794-E782)*2/12,"")</f>
        <v/>
      </c>
      <c r="F784" s="14">
        <f>IF(AND(F794&lt;&gt;"",D794=D782+1),F782+(F794-F782)*2/12,"")</f>
        <v/>
      </c>
      <c r="G784" s="14">
        <f>IF(AND(G794&lt;&gt;"",D794=D782+1),G782+(G794-G782)*2/12,"")</f>
        <v/>
      </c>
      <c r="H784" s="14">
        <f>IF(AND(H794&lt;&gt;"",D794=D782+1),H782+(H794-H782)*2/12,"")</f>
        <v/>
      </c>
      <c r="I784" s="14">
        <f>IF(AND(L794&lt;&gt;"",D794=D782+1),I782+(I794-I782)*2/12,"")</f>
        <v/>
      </c>
      <c r="J784">
        <f>_xlfn.XLOOKUP($A784,ALGLIB_SSA_XAUUSD!$AA$2:$AA$2401,ALGLIB_SSA_XAUUSD!$P$2:$P$2401,"",0)</f>
        <v/>
      </c>
      <c r="K784">
        <f>_xlfn.XLOOKUP($A784,ALGLIB_SSA_XAUUSD!$AA$2:$AA$2401,ALGLIB_SSA_XAUUSD!$Q$2:$Q$2401,"",0)</f>
        <v/>
      </c>
      <c r="L784">
        <f>_xlfn.XLOOKUP($A784,ALGLIB_SSA_XAUUSD!$AA$2:$AA$2401,ALGLIB_SSA_XAUUSD!$R$2:$R$2401,"",0)</f>
        <v/>
      </c>
      <c r="M784">
        <f>_xlfn.XLOOKUP($A784,ALGLIB_SSA_XAUUSD!$AA$2:$AA$2401,ALGLIB_SSA_XAUUSD!$S$2:$S$2401,"",0)</f>
        <v/>
      </c>
      <c r="N784">
        <f>_xlfn.XLOOKUP($A784,ALGLIB_SSA_XAUUSD!$AA$2:$AA$2401,ALGLIB_SSA_XAUUSD!$T$2:$T$2401,"",0)</f>
        <v/>
      </c>
      <c r="O784">
        <f>_xlfn.XLOOKUP($A784,ALGLIB_SSA_XAUUSD!$AA$2:$AA$2401,ALGLIB_SSA_XAUUSD!$U$2:$U$2401,"",0)</f>
        <v/>
      </c>
      <c r="P784">
        <f>_xlfn.XLOOKUP($A784,ALGLIB_SSA_XAUUSD!$AA$2:$AA$2401,ALGLIB_SSA_XAUUSD!$V$2:$V$2401,"",0)</f>
        <v/>
      </c>
      <c r="S784">
        <f>A784</f>
        <v/>
      </c>
      <c r="T784">
        <f>J784</f>
        <v/>
      </c>
      <c r="U784">
        <f>K784</f>
        <v/>
      </c>
      <c r="V784" s="14">
        <f>IF($A784="","",MOD(ROW()-2,12)+1)</f>
        <v/>
      </c>
      <c r="W784">
        <f>L784</f>
        <v/>
      </c>
      <c r="X784" s="14">
        <f>IF(F784="","",F784)</f>
        <v/>
      </c>
      <c r="Y784" s="14">
        <f>IF(G784="","",G784)</f>
        <v/>
      </c>
      <c r="Z784">
        <f>M784</f>
        <v/>
      </c>
      <c r="AA784">
        <f>N784</f>
        <v/>
      </c>
      <c r="AB784" s="14">
        <f>IF(H784="","",H784)</f>
        <v/>
      </c>
      <c r="AC784">
        <f>O784</f>
        <v/>
      </c>
      <c r="AD784" s="14">
        <f>IF(I784="","",I784)</f>
        <v/>
      </c>
      <c r="AE784">
        <f>P784</f>
        <v/>
      </c>
      <c r="AH784">
        <f>IF(S784&lt;&gt;"",S784,AH783+900)</f>
        <v/>
      </c>
      <c r="AI784">
        <f>IF(T784&lt;&gt;"",T784,AI783)</f>
        <v/>
      </c>
      <c r="AJ784">
        <f>IF(U784&lt;&gt;"",U784,AJ783)</f>
        <v/>
      </c>
      <c r="AK784">
        <f>IF(W784&lt;&gt;"",W784,"")</f>
        <v/>
      </c>
      <c r="AL784" s="14">
        <f>IF(X784&lt;&gt;"",X784,"")</f>
        <v/>
      </c>
      <c r="AM784" s="14">
        <f>IF(Y784&lt;&gt;"",Y784,"")</f>
        <v/>
      </c>
      <c r="AN784" s="14">
        <f>IF(OR(AL784="",AM784=""),"",AL784-AM784)</f>
        <v/>
      </c>
      <c r="AO784">
        <f>IF(AN784="","",IF(AN784&gt;0,"Bullish","Bearish"))</f>
        <v/>
      </c>
      <c r="AP784">
        <f>IF(AO784="",AP783,AO784)</f>
        <v/>
      </c>
      <c r="AQ784" s="14">
        <f>IF(AB784&lt;&gt;"",AB784,"")</f>
        <v/>
      </c>
      <c r="AR784" s="14">
        <f>IF(AD784&lt;&gt;"",AD784,"")</f>
        <v/>
      </c>
      <c r="AS784">
        <f>IF(AS783+1=13,1,AS783+1)</f>
        <v/>
      </c>
      <c r="AT784">
        <f>IFERROR(IF(SLOPE($AQ$770:$AQ$781,$AS$770:$AS$781)&gt;0,MIN(3,ABS(SLOPE($AQ$770:$AQ$781,$AS$770:$AS$781))),IF(SLOPE($AQ$770:$AQ$781,$AS$770:$AS$781)&lt;-0.5,-0.5,0)),0)</f>
        <v/>
      </c>
      <c r="AU784">
        <f>IFERROR(IF(SLOPE($AR$770:$AR$781,$AS$770:$AS$781)&lt;0,MAX(-3,-ABS(SLOPE($AR$770:$AR$781,$AS$770:$AS$781))),IF(SLOPE($AR$770:$AR$781,$AS$770:$AS$781)&gt;0.5,0.5,0)),0)</f>
        <v/>
      </c>
      <c r="AV784">
        <f>($AQ$782+(AT784*(AS784-1)))</f>
        <v/>
      </c>
      <c r="AW784">
        <f>($AR$782+(AU784*(AS784-1)))</f>
        <v/>
      </c>
      <c r="AX784">
        <f>IF(AT784&gt;0,AV784+AT784,AV784)</f>
        <v/>
      </c>
      <c r="AY784">
        <f>IF(AU784&lt;0,AW784+AU784,AW784)</f>
        <v/>
      </c>
      <c r="BA784" s="14">
        <f>IFERROR(AX784-AQ784,"")</f>
        <v/>
      </c>
      <c r="BB784" s="14">
        <f>IFERROR(AY784-AR784,"")</f>
        <v/>
      </c>
      <c r="BD784">
        <f>AH784</f>
        <v/>
      </c>
      <c r="BE784">
        <f>AI784</f>
        <v/>
      </c>
      <c r="BF784">
        <f>AJ784</f>
        <v/>
      </c>
      <c r="BG784" s="14">
        <f>L784</f>
        <v/>
      </c>
      <c r="BH784" s="14">
        <f>IF(X784="","",X784)</f>
        <v/>
      </c>
      <c r="BI784" s="14">
        <f>IF(Y784="","",Y784)</f>
        <v/>
      </c>
      <c r="BJ784">
        <f>Z784</f>
        <v/>
      </c>
      <c r="BK784">
        <f>AA784</f>
        <v/>
      </c>
      <c r="BL784">
        <f>IFERROR(AX784,"")</f>
        <v/>
      </c>
      <c r="BM784">
        <f>IFERROR(AY784,"")</f>
        <v/>
      </c>
    </row>
    <row r="785" ht="14.25" customHeight="1">
      <c r="A785">
        <f>ALGLIB_SSA_XAUUSD!AA785</f>
        <v/>
      </c>
      <c r="B785">
        <f>IF($A785="","",INDEX(ALGLIB_SSA_XAUUSD!$B$2:$B$2401,MATCH($A785,ALGLIB_SSA_XAUUSD!$A$2:$A$2401,1)))</f>
        <v/>
      </c>
      <c r="C785">
        <f>IF($A785="","",INDEX(ALGLIB_SSA_XAUUSD!$C$2:$C$2401,MATCH($A785,ALGLIB_SSA_XAUUSD!$A$2:$A$2401,1)))</f>
        <v/>
      </c>
      <c r="D785" s="14">
        <f>IF($A785="","",INT((ROW()-2)/12)+1)</f>
        <v/>
      </c>
      <c r="E785" s="14">
        <f>IF(AND(E794&lt;&gt;"",D794=D782+1),E782+(E794-E782)*3/12,"")</f>
        <v/>
      </c>
      <c r="F785" s="14">
        <f>IF(AND(F794&lt;&gt;"",D794=D782+1),F782+(F794-F782)*3/12,"")</f>
        <v/>
      </c>
      <c r="G785" s="14">
        <f>IF(AND(G794&lt;&gt;"",D794=D782+1),G782+(G794-G782)*3/12,"")</f>
        <v/>
      </c>
      <c r="H785" s="14">
        <f>IF(AND(H794&lt;&gt;"",D794=D782+1),H782+(H794-H782)*3/12,"")</f>
        <v/>
      </c>
      <c r="I785" s="14">
        <f>IF(AND(L794&lt;&gt;"",D794=D782+1),I782+(I794-I782)*3/12,"")</f>
        <v/>
      </c>
      <c r="J785">
        <f>_xlfn.XLOOKUP($A785,ALGLIB_SSA_XAUUSD!$AA$2:$AA$2401,ALGLIB_SSA_XAUUSD!$P$2:$P$2401,"",0)</f>
        <v/>
      </c>
      <c r="K785">
        <f>_xlfn.XLOOKUP($A785,ALGLIB_SSA_XAUUSD!$AA$2:$AA$2401,ALGLIB_SSA_XAUUSD!$Q$2:$Q$2401,"",0)</f>
        <v/>
      </c>
      <c r="L785">
        <f>_xlfn.XLOOKUP($A785,ALGLIB_SSA_XAUUSD!$AA$2:$AA$2401,ALGLIB_SSA_XAUUSD!$R$2:$R$2401,"",0)</f>
        <v/>
      </c>
      <c r="M785">
        <f>_xlfn.XLOOKUP($A785,ALGLIB_SSA_XAUUSD!$AA$2:$AA$2401,ALGLIB_SSA_XAUUSD!$S$2:$S$2401,"",0)</f>
        <v/>
      </c>
      <c r="N785">
        <f>_xlfn.XLOOKUP($A785,ALGLIB_SSA_XAUUSD!$AA$2:$AA$2401,ALGLIB_SSA_XAUUSD!$T$2:$T$2401,"",0)</f>
        <v/>
      </c>
      <c r="O785">
        <f>_xlfn.XLOOKUP($A785,ALGLIB_SSA_XAUUSD!$AA$2:$AA$2401,ALGLIB_SSA_XAUUSD!$U$2:$U$2401,"",0)</f>
        <v/>
      </c>
      <c r="P785">
        <f>_xlfn.XLOOKUP($A785,ALGLIB_SSA_XAUUSD!$AA$2:$AA$2401,ALGLIB_SSA_XAUUSD!$V$2:$V$2401,"",0)</f>
        <v/>
      </c>
      <c r="S785">
        <f>A785</f>
        <v/>
      </c>
      <c r="T785">
        <f>J785</f>
        <v/>
      </c>
      <c r="U785">
        <f>K785</f>
        <v/>
      </c>
      <c r="V785" s="14">
        <f>IF($A785="","",MOD(ROW()-2,12)+1)</f>
        <v/>
      </c>
      <c r="W785">
        <f>L785</f>
        <v/>
      </c>
      <c r="X785" s="14">
        <f>IF(F785="","",F785)</f>
        <v/>
      </c>
      <c r="Y785" s="14">
        <f>IF(G785="","",G785)</f>
        <v/>
      </c>
      <c r="Z785">
        <f>M785</f>
        <v/>
      </c>
      <c r="AA785">
        <f>N785</f>
        <v/>
      </c>
      <c r="AB785" s="14">
        <f>IF(H785="","",H785)</f>
        <v/>
      </c>
      <c r="AC785">
        <f>O785</f>
        <v/>
      </c>
      <c r="AD785" s="14">
        <f>IF(I785="","",I785)</f>
        <v/>
      </c>
      <c r="AE785">
        <f>P785</f>
        <v/>
      </c>
      <c r="AH785">
        <f>IF(S785&lt;&gt;"",S785,AH784+900)</f>
        <v/>
      </c>
      <c r="AI785">
        <f>IF(T785&lt;&gt;"",T785,AI784)</f>
        <v/>
      </c>
      <c r="AJ785">
        <f>IF(U785&lt;&gt;"",U785,AJ784)</f>
        <v/>
      </c>
      <c r="AK785">
        <f>IF(W785&lt;&gt;"",W785,"")</f>
        <v/>
      </c>
      <c r="AL785" s="14">
        <f>IF(X785&lt;&gt;"",X785,"")</f>
        <v/>
      </c>
      <c r="AM785" s="14">
        <f>IF(Y785&lt;&gt;"",Y785,"")</f>
        <v/>
      </c>
      <c r="AN785" s="14">
        <f>IF(OR(AL785="",AM785=""),"",AL785-AM785)</f>
        <v/>
      </c>
      <c r="AO785">
        <f>IF(AN785="","",IF(AN785&gt;0,"Bullish","Bearish"))</f>
        <v/>
      </c>
      <c r="AP785">
        <f>IF(AO785="",AP784,AO785)</f>
        <v/>
      </c>
      <c r="AQ785" s="14">
        <f>IF(AB785&lt;&gt;"",AB785,"")</f>
        <v/>
      </c>
      <c r="AR785" s="14">
        <f>IF(AD785&lt;&gt;"",AD785,"")</f>
        <v/>
      </c>
      <c r="AS785">
        <f>IF(AS784+1=13,1,AS784+1)</f>
        <v/>
      </c>
      <c r="AT785">
        <f>IFERROR(IF(SLOPE($AQ$770:$AQ$781,$AS$770:$AS$781)&gt;0,MIN(3,ABS(SLOPE($AQ$770:$AQ$781,$AS$770:$AS$781))),IF(SLOPE($AQ$770:$AQ$781,$AS$770:$AS$781)&lt;-0.5,-0.5,0)),0)</f>
        <v/>
      </c>
      <c r="AU785">
        <f>IFERROR(IF(SLOPE($AR$770:$AR$781,$AS$770:$AS$781)&lt;0,MAX(-3,-ABS(SLOPE($AR$770:$AR$781,$AS$770:$AS$781))),IF(SLOPE($AR$770:$AR$781,$AS$770:$AS$781)&gt;0.5,0.5,0)),0)</f>
        <v/>
      </c>
      <c r="AV785">
        <f>($AQ$782+(AT785*(AS785-1)))</f>
        <v/>
      </c>
      <c r="AW785">
        <f>($AR$782+(AU785*(AS785-1)))</f>
        <v/>
      </c>
      <c r="AX785">
        <f>IF(AT785&gt;0,AV785+AT785,AV785)</f>
        <v/>
      </c>
      <c r="AY785">
        <f>IF(AU785&lt;0,AW785+AU785,AW785)</f>
        <v/>
      </c>
      <c r="BA785" s="14">
        <f>IFERROR(AX785-AQ785,"")</f>
        <v/>
      </c>
      <c r="BB785" s="14">
        <f>IFERROR(AY785-AR785,"")</f>
        <v/>
      </c>
      <c r="BD785">
        <f>AH785</f>
        <v/>
      </c>
      <c r="BE785">
        <f>AI785</f>
        <v/>
      </c>
      <c r="BF785">
        <f>AJ785</f>
        <v/>
      </c>
      <c r="BG785" s="14">
        <f>L785</f>
        <v/>
      </c>
      <c r="BH785" s="14">
        <f>IF(X785="","",X785)</f>
        <v/>
      </c>
      <c r="BI785" s="14">
        <f>IF(Y785="","",Y785)</f>
        <v/>
      </c>
      <c r="BJ785">
        <f>Z785</f>
        <v/>
      </c>
      <c r="BK785">
        <f>AA785</f>
        <v/>
      </c>
      <c r="BL785">
        <f>IFERROR(AX785,"")</f>
        <v/>
      </c>
      <c r="BM785">
        <f>IFERROR(AY785,"")</f>
        <v/>
      </c>
    </row>
    <row r="786" ht="14.25" customHeight="1">
      <c r="A786">
        <f>ALGLIB_SSA_XAUUSD!AA786</f>
        <v/>
      </c>
      <c r="B786">
        <f>IF($A786="","",INDEX(ALGLIB_SSA_XAUUSD!$B$2:$B$2401,MATCH($A786,ALGLIB_SSA_XAUUSD!$A$2:$A$2401,1)))</f>
        <v/>
      </c>
      <c r="C786">
        <f>IF($A786="","",INDEX(ALGLIB_SSA_XAUUSD!$C$2:$C$2401,MATCH($A786,ALGLIB_SSA_XAUUSD!$A$2:$A$2401,1)))</f>
        <v/>
      </c>
      <c r="D786" s="14">
        <f>IF($A786="","",INT((ROW()-2)/12)+1)</f>
        <v/>
      </c>
      <c r="E786" s="14">
        <f>IF(AND(E794&lt;&gt;"",D794=D782+1),E782+(E794-E782)*4/12,"")</f>
        <v/>
      </c>
      <c r="F786" s="14">
        <f>IF(AND(F794&lt;&gt;"",D794=D782+1),F782+(F794-F782)*4/12,"")</f>
        <v/>
      </c>
      <c r="G786" s="14">
        <f>IF(AND(G794&lt;&gt;"",D794=D782+1),G782+(G794-G782)*4/12,"")</f>
        <v/>
      </c>
      <c r="H786" s="14">
        <f>IF(AND(H794&lt;&gt;"",D794=D782+1),H782+(H794-H782)*4/12,"")</f>
        <v/>
      </c>
      <c r="I786" s="14">
        <f>IF(AND(L794&lt;&gt;"",D794=D782+1),I782+(I794-I782)*4/12,"")</f>
        <v/>
      </c>
      <c r="J786">
        <f>_xlfn.XLOOKUP($A786,ALGLIB_SSA_XAUUSD!$AA$2:$AA$2401,ALGLIB_SSA_XAUUSD!$P$2:$P$2401,"",0)</f>
        <v/>
      </c>
      <c r="K786">
        <f>_xlfn.XLOOKUP($A786,ALGLIB_SSA_XAUUSD!$AA$2:$AA$2401,ALGLIB_SSA_XAUUSD!$Q$2:$Q$2401,"",0)</f>
        <v/>
      </c>
      <c r="L786">
        <f>_xlfn.XLOOKUP($A786,ALGLIB_SSA_XAUUSD!$AA$2:$AA$2401,ALGLIB_SSA_XAUUSD!$R$2:$R$2401,"",0)</f>
        <v/>
      </c>
      <c r="M786">
        <f>_xlfn.XLOOKUP($A786,ALGLIB_SSA_XAUUSD!$AA$2:$AA$2401,ALGLIB_SSA_XAUUSD!$S$2:$S$2401,"",0)</f>
        <v/>
      </c>
      <c r="N786">
        <f>_xlfn.XLOOKUP($A786,ALGLIB_SSA_XAUUSD!$AA$2:$AA$2401,ALGLIB_SSA_XAUUSD!$T$2:$T$2401,"",0)</f>
        <v/>
      </c>
      <c r="O786">
        <f>_xlfn.XLOOKUP($A786,ALGLIB_SSA_XAUUSD!$AA$2:$AA$2401,ALGLIB_SSA_XAUUSD!$U$2:$U$2401,"",0)</f>
        <v/>
      </c>
      <c r="P786">
        <f>_xlfn.XLOOKUP($A786,ALGLIB_SSA_XAUUSD!$AA$2:$AA$2401,ALGLIB_SSA_XAUUSD!$V$2:$V$2401,"",0)</f>
        <v/>
      </c>
      <c r="S786">
        <f>A786</f>
        <v/>
      </c>
      <c r="T786">
        <f>J786</f>
        <v/>
      </c>
      <c r="U786">
        <f>K786</f>
        <v/>
      </c>
      <c r="V786" s="14">
        <f>IF($A786="","",MOD(ROW()-2,12)+1)</f>
        <v/>
      </c>
      <c r="W786">
        <f>L786</f>
        <v/>
      </c>
      <c r="X786" s="14">
        <f>IF(F786="","",F786)</f>
        <v/>
      </c>
      <c r="Y786" s="14">
        <f>IF(G786="","",G786)</f>
        <v/>
      </c>
      <c r="Z786">
        <f>M786</f>
        <v/>
      </c>
      <c r="AA786">
        <f>N786</f>
        <v/>
      </c>
      <c r="AB786" s="14">
        <f>IF(H786="","",H786)</f>
        <v/>
      </c>
      <c r="AC786">
        <f>O786</f>
        <v/>
      </c>
      <c r="AD786" s="14">
        <f>IF(I786="","",I786)</f>
        <v/>
      </c>
      <c r="AE786">
        <f>P786</f>
        <v/>
      </c>
      <c r="AH786">
        <f>IF(S786&lt;&gt;"",S786,AH785+900)</f>
        <v/>
      </c>
      <c r="AI786">
        <f>IF(T786&lt;&gt;"",T786,AI785)</f>
        <v/>
      </c>
      <c r="AJ786">
        <f>IF(U786&lt;&gt;"",U786,AJ785)</f>
        <v/>
      </c>
      <c r="AK786">
        <f>IF(W786&lt;&gt;"",W786,"")</f>
        <v/>
      </c>
      <c r="AL786" s="14">
        <f>IF(X786&lt;&gt;"",X786,"")</f>
        <v/>
      </c>
      <c r="AM786" s="14">
        <f>IF(Y786&lt;&gt;"",Y786,"")</f>
        <v/>
      </c>
      <c r="AN786" s="14">
        <f>IF(OR(AL786="",AM786=""),"",AL786-AM786)</f>
        <v/>
      </c>
      <c r="AO786">
        <f>IF(AN786="","",IF(AN786&gt;0,"Bullish","Bearish"))</f>
        <v/>
      </c>
      <c r="AP786">
        <f>IF(AO786="",AP785,AO786)</f>
        <v/>
      </c>
      <c r="AQ786" s="14">
        <f>IF(AB786&lt;&gt;"",AB786,"")</f>
        <v/>
      </c>
      <c r="AR786" s="14">
        <f>IF(AD786&lt;&gt;"",AD786,"")</f>
        <v/>
      </c>
      <c r="AS786">
        <f>IF(AS785+1=13,1,AS785+1)</f>
        <v/>
      </c>
      <c r="AT786">
        <f>IFERROR(IF(SLOPE($AQ$770:$AQ$781,$AS$770:$AS$781)&gt;0,MIN(3,ABS(SLOPE($AQ$770:$AQ$781,$AS$770:$AS$781))),IF(SLOPE($AQ$770:$AQ$781,$AS$770:$AS$781)&lt;-0.5,-0.5,0)),0)</f>
        <v/>
      </c>
      <c r="AU786">
        <f>IFERROR(IF(SLOPE($AR$770:$AR$781,$AS$770:$AS$781)&lt;0,MAX(-3,-ABS(SLOPE($AR$770:$AR$781,$AS$770:$AS$781))),IF(SLOPE($AR$770:$AR$781,$AS$770:$AS$781)&gt;0.5,0.5,0)),0)</f>
        <v/>
      </c>
      <c r="AV786">
        <f>($AQ$782+(AT786*(AS786-1)))</f>
        <v/>
      </c>
      <c r="AW786">
        <f>($AR$782+(AU786*(AS786-1)))</f>
        <v/>
      </c>
      <c r="AX786">
        <f>IF(AT786&gt;0,AV786+AT786,AV786)</f>
        <v/>
      </c>
      <c r="AY786">
        <f>IF(AU786&lt;0,AW786+AU786,AW786)</f>
        <v/>
      </c>
      <c r="BA786" s="14">
        <f>IFERROR(AX786-AQ786,"")</f>
        <v/>
      </c>
      <c r="BB786" s="14">
        <f>IFERROR(AY786-AR786,"")</f>
        <v/>
      </c>
      <c r="BD786">
        <f>AH786</f>
        <v/>
      </c>
      <c r="BE786">
        <f>AI786</f>
        <v/>
      </c>
      <c r="BF786">
        <f>AJ786</f>
        <v/>
      </c>
      <c r="BG786" s="14">
        <f>L786</f>
        <v/>
      </c>
      <c r="BH786" s="14">
        <f>IF(X786="","",X786)</f>
        <v/>
      </c>
      <c r="BI786" s="14">
        <f>IF(Y786="","",Y786)</f>
        <v/>
      </c>
      <c r="BJ786">
        <f>Z786</f>
        <v/>
      </c>
      <c r="BK786">
        <f>AA786</f>
        <v/>
      </c>
      <c r="BL786">
        <f>IFERROR(AX786,"")</f>
        <v/>
      </c>
      <c r="BM786">
        <f>IFERROR(AY786,"")</f>
        <v/>
      </c>
    </row>
    <row r="787" ht="14.25" customHeight="1">
      <c r="A787">
        <f>ALGLIB_SSA_XAUUSD!AA787</f>
        <v/>
      </c>
      <c r="B787">
        <f>IF($A787="","",INDEX(ALGLIB_SSA_XAUUSD!$B$2:$B$2401,MATCH($A787,ALGLIB_SSA_XAUUSD!$A$2:$A$2401,1)))</f>
        <v/>
      </c>
      <c r="C787">
        <f>IF($A787="","",INDEX(ALGLIB_SSA_XAUUSD!$C$2:$C$2401,MATCH($A787,ALGLIB_SSA_XAUUSD!$A$2:$A$2401,1)))</f>
        <v/>
      </c>
      <c r="D787" s="14">
        <f>IF($A787="","",INT((ROW()-2)/12)+1)</f>
        <v/>
      </c>
      <c r="E787" s="14">
        <f>IF(AND(E794&lt;&gt;"",D794=D782+1),E782+(E794-E782)*5/12,"")</f>
        <v/>
      </c>
      <c r="F787" s="14">
        <f>IF(AND(F794&lt;&gt;"",D794=D782+1),F782+(F794-F782)*5/12,"")</f>
        <v/>
      </c>
      <c r="G787" s="14">
        <f>IF(AND(G794&lt;&gt;"",D794=D782+1),G782+(G794-G782)*5/12,"")</f>
        <v/>
      </c>
      <c r="H787" s="14">
        <f>IF(AND(H794&lt;&gt;"",D794=D782+1),H782+(H794-H782)*5/12,"")</f>
        <v/>
      </c>
      <c r="I787" s="14">
        <f>IF(AND(L794&lt;&gt;"",D794=D782+1),I782+(I794-I782)*5/12,"")</f>
        <v/>
      </c>
      <c r="J787">
        <f>_xlfn.XLOOKUP($A787,ALGLIB_SSA_XAUUSD!$AA$2:$AA$2401,ALGLIB_SSA_XAUUSD!$P$2:$P$2401,"",0)</f>
        <v/>
      </c>
      <c r="K787">
        <f>_xlfn.XLOOKUP($A787,ALGLIB_SSA_XAUUSD!$AA$2:$AA$2401,ALGLIB_SSA_XAUUSD!$Q$2:$Q$2401,"",0)</f>
        <v/>
      </c>
      <c r="L787">
        <f>_xlfn.XLOOKUP($A787,ALGLIB_SSA_XAUUSD!$AA$2:$AA$2401,ALGLIB_SSA_XAUUSD!$R$2:$R$2401,"",0)</f>
        <v/>
      </c>
      <c r="M787">
        <f>_xlfn.XLOOKUP($A787,ALGLIB_SSA_XAUUSD!$AA$2:$AA$2401,ALGLIB_SSA_XAUUSD!$S$2:$S$2401,"",0)</f>
        <v/>
      </c>
      <c r="N787">
        <f>_xlfn.XLOOKUP($A787,ALGLIB_SSA_XAUUSD!$AA$2:$AA$2401,ALGLIB_SSA_XAUUSD!$T$2:$T$2401,"",0)</f>
        <v/>
      </c>
      <c r="O787">
        <f>_xlfn.XLOOKUP($A787,ALGLIB_SSA_XAUUSD!$AA$2:$AA$2401,ALGLIB_SSA_XAUUSD!$U$2:$U$2401,"",0)</f>
        <v/>
      </c>
      <c r="P787">
        <f>_xlfn.XLOOKUP($A787,ALGLIB_SSA_XAUUSD!$AA$2:$AA$2401,ALGLIB_SSA_XAUUSD!$V$2:$V$2401,"",0)</f>
        <v/>
      </c>
      <c r="S787">
        <f>A787</f>
        <v/>
      </c>
      <c r="T787">
        <f>J787</f>
        <v/>
      </c>
      <c r="U787">
        <f>K787</f>
        <v/>
      </c>
      <c r="V787" s="14">
        <f>IF($A787="","",MOD(ROW()-2,12)+1)</f>
        <v/>
      </c>
      <c r="W787">
        <f>L787</f>
        <v/>
      </c>
      <c r="X787" s="14">
        <f>IF(F787="","",F787)</f>
        <v/>
      </c>
      <c r="Y787" s="14">
        <f>IF(G787="","",G787)</f>
        <v/>
      </c>
      <c r="Z787">
        <f>M787</f>
        <v/>
      </c>
      <c r="AA787">
        <f>N787</f>
        <v/>
      </c>
      <c r="AB787" s="14">
        <f>IF(H787="","",H787)</f>
        <v/>
      </c>
      <c r="AC787">
        <f>O787</f>
        <v/>
      </c>
      <c r="AD787" s="14">
        <f>IF(I787="","",I787)</f>
        <v/>
      </c>
      <c r="AE787">
        <f>P787</f>
        <v/>
      </c>
      <c r="AH787">
        <f>IF(S787&lt;&gt;"",S787,AH786+900)</f>
        <v/>
      </c>
      <c r="AI787">
        <f>IF(T787&lt;&gt;"",T787,AI786)</f>
        <v/>
      </c>
      <c r="AJ787">
        <f>IF(U787&lt;&gt;"",U787,AJ786)</f>
        <v/>
      </c>
      <c r="AK787">
        <f>IF(W787&lt;&gt;"",W787,"")</f>
        <v/>
      </c>
      <c r="AL787" s="14">
        <f>IF(X787&lt;&gt;"",X787,"")</f>
        <v/>
      </c>
      <c r="AM787" s="14">
        <f>IF(Y787&lt;&gt;"",Y787,"")</f>
        <v/>
      </c>
      <c r="AN787" s="14">
        <f>IF(OR(AL787="",AM787=""),"",AL787-AM787)</f>
        <v/>
      </c>
      <c r="AO787">
        <f>IF(AN787="","",IF(AN787&gt;0,"Bullish","Bearish"))</f>
        <v/>
      </c>
      <c r="AP787">
        <f>IF(AO787="",AP786,AO787)</f>
        <v/>
      </c>
      <c r="AQ787" s="14">
        <f>IF(AB787&lt;&gt;"",AB787,"")</f>
        <v/>
      </c>
      <c r="AR787" s="14">
        <f>IF(AD787&lt;&gt;"",AD787,"")</f>
        <v/>
      </c>
      <c r="AS787">
        <f>IF(AS786+1=13,1,AS786+1)</f>
        <v/>
      </c>
      <c r="AT787">
        <f>IFERROR(IF(SLOPE($AQ$770:$AQ$781,$AS$770:$AS$781)&gt;0,MIN(3,ABS(SLOPE($AQ$770:$AQ$781,$AS$770:$AS$781))),IF(SLOPE($AQ$770:$AQ$781,$AS$770:$AS$781)&lt;-0.5,-0.5,0)),0)</f>
        <v/>
      </c>
      <c r="AU787">
        <f>IFERROR(IF(SLOPE($AR$770:$AR$781,$AS$770:$AS$781)&lt;0,MAX(-3,-ABS(SLOPE($AR$770:$AR$781,$AS$770:$AS$781))),IF(SLOPE($AR$770:$AR$781,$AS$770:$AS$781)&gt;0.5,0.5,0)),0)</f>
        <v/>
      </c>
      <c r="AV787">
        <f>($AQ$782+(AT787*(AS787-1)))</f>
        <v/>
      </c>
      <c r="AW787">
        <f>($AR$782+(AU787*(AS787-1)))</f>
        <v/>
      </c>
      <c r="AX787">
        <f>IF(AT787&gt;0,AV787+AT787,AV787)</f>
        <v/>
      </c>
      <c r="AY787">
        <f>IF(AU787&lt;0,AW787+AU787,AW787)</f>
        <v/>
      </c>
      <c r="BA787" s="14">
        <f>IFERROR(AX787-AQ787,"")</f>
        <v/>
      </c>
      <c r="BB787" s="14">
        <f>IFERROR(AY787-AR787,"")</f>
        <v/>
      </c>
      <c r="BD787">
        <f>AH787</f>
        <v/>
      </c>
      <c r="BE787">
        <f>AI787</f>
        <v/>
      </c>
      <c r="BF787">
        <f>AJ787</f>
        <v/>
      </c>
      <c r="BG787" s="14">
        <f>L787</f>
        <v/>
      </c>
      <c r="BH787" s="14">
        <f>IF(X787="","",X787)</f>
        <v/>
      </c>
      <c r="BI787" s="14">
        <f>IF(Y787="","",Y787)</f>
        <v/>
      </c>
      <c r="BJ787">
        <f>Z787</f>
        <v/>
      </c>
      <c r="BK787">
        <f>AA787</f>
        <v/>
      </c>
      <c r="BL787">
        <f>IFERROR(AX787,"")</f>
        <v/>
      </c>
      <c r="BM787">
        <f>IFERROR(AY787,"")</f>
        <v/>
      </c>
    </row>
    <row r="788" ht="14.25" customHeight="1">
      <c r="A788">
        <f>ALGLIB_SSA_XAUUSD!AA788</f>
        <v/>
      </c>
      <c r="B788">
        <f>IF($A788="","",INDEX(ALGLIB_SSA_XAUUSD!$B$2:$B$2401,MATCH($A788,ALGLIB_SSA_XAUUSD!$A$2:$A$2401,1)))</f>
        <v/>
      </c>
      <c r="C788">
        <f>IF($A788="","",INDEX(ALGLIB_SSA_XAUUSD!$C$2:$C$2401,MATCH($A788,ALGLIB_SSA_XAUUSD!$A$2:$A$2401,1)))</f>
        <v/>
      </c>
      <c r="D788" s="14">
        <f>IF($A788="","",INT((ROW()-2)/12)+1)</f>
        <v/>
      </c>
      <c r="E788" s="14">
        <f>IF(AND(E794&lt;&gt;"",D794=D782+1),E782+(E794-E782)*6/12,"")</f>
        <v/>
      </c>
      <c r="F788" s="14">
        <f>IF(AND(F794&lt;&gt;"",D794=D782+1),F782+(F794-F782)*6/12,"")</f>
        <v/>
      </c>
      <c r="G788" s="14">
        <f>IF(AND(G794&lt;&gt;"",D794=D782+1),G782+(G794-G782)*6/12,"")</f>
        <v/>
      </c>
      <c r="H788" s="14">
        <f>IF(AND(H794&lt;&gt;"",D794=D782+1),H782+(H794-H782)*6/12,"")</f>
        <v/>
      </c>
      <c r="I788" s="14">
        <f>IF(AND(L794&lt;&gt;"",D794=D782+1),I782+(I794-I782)*6/12,"")</f>
        <v/>
      </c>
      <c r="J788">
        <f>_xlfn.XLOOKUP($A788,ALGLIB_SSA_XAUUSD!$AA$2:$AA$2401,ALGLIB_SSA_XAUUSD!$P$2:$P$2401,"",0)</f>
        <v/>
      </c>
      <c r="K788">
        <f>_xlfn.XLOOKUP($A788,ALGLIB_SSA_XAUUSD!$AA$2:$AA$2401,ALGLIB_SSA_XAUUSD!$Q$2:$Q$2401,"",0)</f>
        <v/>
      </c>
      <c r="L788">
        <f>_xlfn.XLOOKUP($A788,ALGLIB_SSA_XAUUSD!$AA$2:$AA$2401,ALGLIB_SSA_XAUUSD!$R$2:$R$2401,"",0)</f>
        <v/>
      </c>
      <c r="M788">
        <f>_xlfn.XLOOKUP($A788,ALGLIB_SSA_XAUUSD!$AA$2:$AA$2401,ALGLIB_SSA_XAUUSD!$S$2:$S$2401,"",0)</f>
        <v/>
      </c>
      <c r="N788">
        <f>_xlfn.XLOOKUP($A788,ALGLIB_SSA_XAUUSD!$AA$2:$AA$2401,ALGLIB_SSA_XAUUSD!$T$2:$T$2401,"",0)</f>
        <v/>
      </c>
      <c r="O788">
        <f>_xlfn.XLOOKUP($A788,ALGLIB_SSA_XAUUSD!$AA$2:$AA$2401,ALGLIB_SSA_XAUUSD!$U$2:$U$2401,"",0)</f>
        <v/>
      </c>
      <c r="P788">
        <f>_xlfn.XLOOKUP($A788,ALGLIB_SSA_XAUUSD!$AA$2:$AA$2401,ALGLIB_SSA_XAUUSD!$V$2:$V$2401,"",0)</f>
        <v/>
      </c>
      <c r="S788">
        <f>A788</f>
        <v/>
      </c>
      <c r="T788">
        <f>J788</f>
        <v/>
      </c>
      <c r="U788">
        <f>K788</f>
        <v/>
      </c>
      <c r="V788" s="14">
        <f>IF($A788="","",MOD(ROW()-2,12)+1)</f>
        <v/>
      </c>
      <c r="W788">
        <f>L788</f>
        <v/>
      </c>
      <c r="X788" s="14">
        <f>IF(F788="","",F788)</f>
        <v/>
      </c>
      <c r="Y788" s="14">
        <f>IF(G788="","",G788)</f>
        <v/>
      </c>
      <c r="Z788">
        <f>M788</f>
        <v/>
      </c>
      <c r="AA788">
        <f>N788</f>
        <v/>
      </c>
      <c r="AB788" s="14">
        <f>IF(H788="","",H788)</f>
        <v/>
      </c>
      <c r="AC788">
        <f>O788</f>
        <v/>
      </c>
      <c r="AD788" s="14">
        <f>IF(I788="","",I788)</f>
        <v/>
      </c>
      <c r="AE788">
        <f>P788</f>
        <v/>
      </c>
      <c r="AH788">
        <f>IF(S788&lt;&gt;"",S788,AH787+900)</f>
        <v/>
      </c>
      <c r="AI788">
        <f>IF(T788&lt;&gt;"",T788,AI787)</f>
        <v/>
      </c>
      <c r="AJ788">
        <f>IF(U788&lt;&gt;"",U788,AJ787)</f>
        <v/>
      </c>
      <c r="AK788">
        <f>IF(W788&lt;&gt;"",W788,"")</f>
        <v/>
      </c>
      <c r="AL788" s="14">
        <f>IF(X788&lt;&gt;"",X788,"")</f>
        <v/>
      </c>
      <c r="AM788" s="14">
        <f>IF(Y788&lt;&gt;"",Y788,"")</f>
        <v/>
      </c>
      <c r="AN788" s="14">
        <f>IF(OR(AL788="",AM788=""),"",AL788-AM788)</f>
        <v/>
      </c>
      <c r="AO788">
        <f>IF(AN788="","",IF(AN788&gt;0,"Bullish","Bearish"))</f>
        <v/>
      </c>
      <c r="AP788">
        <f>IF(AO788="",AP787,AO788)</f>
        <v/>
      </c>
      <c r="AQ788" s="14">
        <f>IF(AB788&lt;&gt;"",AB788,"")</f>
        <v/>
      </c>
      <c r="AR788" s="14">
        <f>IF(AD788&lt;&gt;"",AD788,"")</f>
        <v/>
      </c>
      <c r="AS788">
        <f>IF(AS787+1=13,1,AS787+1)</f>
        <v/>
      </c>
      <c r="AT788">
        <f>IFERROR(IF(SLOPE($AQ$770:$AQ$781,$AS$770:$AS$781)&gt;0,MIN(3,ABS(SLOPE($AQ$770:$AQ$781,$AS$770:$AS$781))),IF(SLOPE($AQ$770:$AQ$781,$AS$770:$AS$781)&lt;-0.5,-0.5,0)),0)</f>
        <v/>
      </c>
      <c r="AU788">
        <f>IFERROR(IF(SLOPE($AR$770:$AR$781,$AS$770:$AS$781)&lt;0,MAX(-3,-ABS(SLOPE($AR$770:$AR$781,$AS$770:$AS$781))),IF(SLOPE($AR$770:$AR$781,$AS$770:$AS$781)&gt;0.5,0.5,0)),0)</f>
        <v/>
      </c>
      <c r="AV788">
        <f>($AQ$782+(AT788*(AS788-1)))</f>
        <v/>
      </c>
      <c r="AW788">
        <f>($AR$782+(AU788*(AS788-1)))</f>
        <v/>
      </c>
      <c r="AX788">
        <f>IF(AT788&gt;0,AV788+AT788,AV788)</f>
        <v/>
      </c>
      <c r="AY788">
        <f>IF(AU788&lt;0,AW788+AU788,AW788)</f>
        <v/>
      </c>
      <c r="BA788" s="14">
        <f>IFERROR(AX788-AQ788,"")</f>
        <v/>
      </c>
      <c r="BB788" s="14">
        <f>IFERROR(AY788-AR788,"")</f>
        <v/>
      </c>
      <c r="BD788">
        <f>AH788</f>
        <v/>
      </c>
      <c r="BE788">
        <f>AI788</f>
        <v/>
      </c>
      <c r="BF788">
        <f>AJ788</f>
        <v/>
      </c>
      <c r="BG788" s="14">
        <f>L788</f>
        <v/>
      </c>
      <c r="BH788" s="14">
        <f>IF(X788="","",X788)</f>
        <v/>
      </c>
      <c r="BI788" s="14">
        <f>IF(Y788="","",Y788)</f>
        <v/>
      </c>
      <c r="BJ788">
        <f>Z788</f>
        <v/>
      </c>
      <c r="BK788">
        <f>AA788</f>
        <v/>
      </c>
      <c r="BL788">
        <f>IFERROR(AX788,"")</f>
        <v/>
      </c>
      <c r="BM788">
        <f>IFERROR(AY788,"")</f>
        <v/>
      </c>
    </row>
    <row r="789" ht="14.25" customHeight="1">
      <c r="A789">
        <f>ALGLIB_SSA_XAUUSD!AA789</f>
        <v/>
      </c>
      <c r="B789">
        <f>IF($A789="","",INDEX(ALGLIB_SSA_XAUUSD!$B$2:$B$2401,MATCH($A789,ALGLIB_SSA_XAUUSD!$A$2:$A$2401,1)))</f>
        <v/>
      </c>
      <c r="C789">
        <f>IF($A789="","",INDEX(ALGLIB_SSA_XAUUSD!$C$2:$C$2401,MATCH($A789,ALGLIB_SSA_XAUUSD!$A$2:$A$2401,1)))</f>
        <v/>
      </c>
      <c r="D789" s="14">
        <f>IF($A789="","",INT((ROW()-2)/12)+1)</f>
        <v/>
      </c>
      <c r="E789" s="14">
        <f>IF(AND(E794&lt;&gt;"",D794=D782+1),E782+(E794-E782)*7/12,"")</f>
        <v/>
      </c>
      <c r="F789" s="14">
        <f>IF(AND(F794&lt;&gt;"",D794=D782+1),F782+(F794-F782)*7/12,"")</f>
        <v/>
      </c>
      <c r="G789" s="14">
        <f>IF(AND(G794&lt;&gt;"",D794=D782+1),G782+(G794-G782)*7/12,"")</f>
        <v/>
      </c>
      <c r="H789" s="14">
        <f>IF(AND(H794&lt;&gt;"",D794=D782+1),H782+(H794-H782)*7/12,"")</f>
        <v/>
      </c>
      <c r="I789" s="14">
        <f>IF(AND(L794&lt;&gt;"",D794=D782+1),I782+(I794-I782)*7/12,"")</f>
        <v/>
      </c>
      <c r="J789">
        <f>_xlfn.XLOOKUP($A789,ALGLIB_SSA_XAUUSD!$AA$2:$AA$2401,ALGLIB_SSA_XAUUSD!$P$2:$P$2401,"",0)</f>
        <v/>
      </c>
      <c r="K789">
        <f>_xlfn.XLOOKUP($A789,ALGLIB_SSA_XAUUSD!$AA$2:$AA$2401,ALGLIB_SSA_XAUUSD!$Q$2:$Q$2401,"",0)</f>
        <v/>
      </c>
      <c r="L789">
        <f>_xlfn.XLOOKUP($A789,ALGLIB_SSA_XAUUSD!$AA$2:$AA$2401,ALGLIB_SSA_XAUUSD!$R$2:$R$2401,"",0)</f>
        <v/>
      </c>
      <c r="M789">
        <f>_xlfn.XLOOKUP($A789,ALGLIB_SSA_XAUUSD!$AA$2:$AA$2401,ALGLIB_SSA_XAUUSD!$S$2:$S$2401,"",0)</f>
        <v/>
      </c>
      <c r="N789">
        <f>_xlfn.XLOOKUP($A789,ALGLIB_SSA_XAUUSD!$AA$2:$AA$2401,ALGLIB_SSA_XAUUSD!$T$2:$T$2401,"",0)</f>
        <v/>
      </c>
      <c r="O789">
        <f>_xlfn.XLOOKUP($A789,ALGLIB_SSA_XAUUSD!$AA$2:$AA$2401,ALGLIB_SSA_XAUUSD!$U$2:$U$2401,"",0)</f>
        <v/>
      </c>
      <c r="P789">
        <f>_xlfn.XLOOKUP($A789,ALGLIB_SSA_XAUUSD!$AA$2:$AA$2401,ALGLIB_SSA_XAUUSD!$V$2:$V$2401,"",0)</f>
        <v/>
      </c>
      <c r="S789">
        <f>A789</f>
        <v/>
      </c>
      <c r="T789">
        <f>J789</f>
        <v/>
      </c>
      <c r="U789">
        <f>K789</f>
        <v/>
      </c>
      <c r="V789" s="14">
        <f>IF($A789="","",MOD(ROW()-2,12)+1)</f>
        <v/>
      </c>
      <c r="W789">
        <f>L789</f>
        <v/>
      </c>
      <c r="X789" s="14">
        <f>IF(F789="","",F789)</f>
        <v/>
      </c>
      <c r="Y789" s="14">
        <f>IF(G789="","",G789)</f>
        <v/>
      </c>
      <c r="Z789">
        <f>M789</f>
        <v/>
      </c>
      <c r="AA789">
        <f>N789</f>
        <v/>
      </c>
      <c r="AB789" s="14">
        <f>IF(H789="","",H789)</f>
        <v/>
      </c>
      <c r="AC789">
        <f>O789</f>
        <v/>
      </c>
      <c r="AD789" s="14">
        <f>IF(I789="","",I789)</f>
        <v/>
      </c>
      <c r="AE789">
        <f>P789</f>
        <v/>
      </c>
      <c r="AH789">
        <f>IF(S789&lt;&gt;"",S789,AH788+900)</f>
        <v/>
      </c>
      <c r="AI789">
        <f>IF(T789&lt;&gt;"",T789,AI788)</f>
        <v/>
      </c>
      <c r="AJ789">
        <f>IF(U789&lt;&gt;"",U789,AJ788)</f>
        <v/>
      </c>
      <c r="AK789">
        <f>IF(W789&lt;&gt;"",W789,"")</f>
        <v/>
      </c>
      <c r="AL789" s="14">
        <f>IF(X789&lt;&gt;"",X789,"")</f>
        <v/>
      </c>
      <c r="AM789" s="14">
        <f>IF(Y789&lt;&gt;"",Y789,"")</f>
        <v/>
      </c>
      <c r="AN789" s="14">
        <f>IF(OR(AL789="",AM789=""),"",AL789-AM789)</f>
        <v/>
      </c>
      <c r="AO789">
        <f>IF(AN789="","",IF(AN789&gt;0,"Bullish","Bearish"))</f>
        <v/>
      </c>
      <c r="AP789">
        <f>IF(AO789="",AP788,AO789)</f>
        <v/>
      </c>
      <c r="AQ789" s="14">
        <f>IF(AB789&lt;&gt;"",AB789,"")</f>
        <v/>
      </c>
      <c r="AR789" s="14">
        <f>IF(AD789&lt;&gt;"",AD789,"")</f>
        <v/>
      </c>
      <c r="AS789">
        <f>IF(AS788+1=13,1,AS788+1)</f>
        <v/>
      </c>
      <c r="AT789">
        <f>IFERROR(IF(SLOPE($AQ$770:$AQ$781,$AS$770:$AS$781)&gt;0,MIN(3,ABS(SLOPE($AQ$770:$AQ$781,$AS$770:$AS$781))),IF(SLOPE($AQ$770:$AQ$781,$AS$770:$AS$781)&lt;-0.5,-0.5,0)),0)</f>
        <v/>
      </c>
      <c r="AU789">
        <f>IFERROR(IF(SLOPE($AR$770:$AR$781,$AS$770:$AS$781)&lt;0,MAX(-3,-ABS(SLOPE($AR$770:$AR$781,$AS$770:$AS$781))),IF(SLOPE($AR$770:$AR$781,$AS$770:$AS$781)&gt;0.5,0.5,0)),0)</f>
        <v/>
      </c>
      <c r="AV789">
        <f>($AQ$782+(AT789*(AS789-1)))</f>
        <v/>
      </c>
      <c r="AW789">
        <f>($AR$782+(AU789*(AS789-1)))</f>
        <v/>
      </c>
      <c r="AX789">
        <f>IF(AT789&gt;0,AV789+AT789,AV789)</f>
        <v/>
      </c>
      <c r="AY789">
        <f>IF(AU789&lt;0,AW789+AU789,AW789)</f>
        <v/>
      </c>
      <c r="BA789" s="14">
        <f>IFERROR(AX789-AQ789,"")</f>
        <v/>
      </c>
      <c r="BB789" s="14">
        <f>IFERROR(AY789-AR789,"")</f>
        <v/>
      </c>
      <c r="BD789">
        <f>AH789</f>
        <v/>
      </c>
      <c r="BE789">
        <f>AI789</f>
        <v/>
      </c>
      <c r="BF789">
        <f>AJ789</f>
        <v/>
      </c>
      <c r="BG789" s="14">
        <f>L789</f>
        <v/>
      </c>
      <c r="BH789" s="14">
        <f>IF(X789="","",X789)</f>
        <v/>
      </c>
      <c r="BI789" s="14">
        <f>IF(Y789="","",Y789)</f>
        <v/>
      </c>
      <c r="BJ789">
        <f>Z789</f>
        <v/>
      </c>
      <c r="BK789">
        <f>AA789</f>
        <v/>
      </c>
      <c r="BL789">
        <f>IFERROR(AX789,"")</f>
        <v/>
      </c>
      <c r="BM789">
        <f>IFERROR(AY789,"")</f>
        <v/>
      </c>
    </row>
    <row r="790" ht="14.25" customHeight="1">
      <c r="A790">
        <f>ALGLIB_SSA_XAUUSD!AA790</f>
        <v/>
      </c>
      <c r="B790">
        <f>IF($A790="","",INDEX(ALGLIB_SSA_XAUUSD!$B$2:$B$2401,MATCH($A790,ALGLIB_SSA_XAUUSD!$A$2:$A$2401,1)))</f>
        <v/>
      </c>
      <c r="C790">
        <f>IF($A790="","",INDEX(ALGLIB_SSA_XAUUSD!$C$2:$C$2401,MATCH($A790,ALGLIB_SSA_XAUUSD!$A$2:$A$2401,1)))</f>
        <v/>
      </c>
      <c r="D790" s="14">
        <f>IF($A790="","",INT((ROW()-2)/12)+1)</f>
        <v/>
      </c>
      <c r="E790" s="14">
        <f>IF(AND(E794&lt;&gt;"",D794=D782+1),E782+(E794-E782)*8/12,"")</f>
        <v/>
      </c>
      <c r="F790" s="14">
        <f>IF(AND(F794&lt;&gt;"",D794=D782+1),F782+(F794-F782)*8/12,"")</f>
        <v/>
      </c>
      <c r="G790" s="14">
        <f>IF(AND(G794&lt;&gt;"",D794=D782+1),G782+(G794-G782)*8/12,"")</f>
        <v/>
      </c>
      <c r="H790" s="14">
        <f>IF(AND(H794&lt;&gt;"",D794=D782+1),H782+(H794-H782)*8/12,"")</f>
        <v/>
      </c>
      <c r="I790" s="14">
        <f>IF(AND(L794&lt;&gt;"",D794=D782+1),I782+(I794-I782)*8/12,"")</f>
        <v/>
      </c>
      <c r="J790">
        <f>_xlfn.XLOOKUP($A790,ALGLIB_SSA_XAUUSD!$AA$2:$AA$2401,ALGLIB_SSA_XAUUSD!$P$2:$P$2401,"",0)</f>
        <v/>
      </c>
      <c r="K790">
        <f>_xlfn.XLOOKUP($A790,ALGLIB_SSA_XAUUSD!$AA$2:$AA$2401,ALGLIB_SSA_XAUUSD!$Q$2:$Q$2401,"",0)</f>
        <v/>
      </c>
      <c r="L790">
        <f>_xlfn.XLOOKUP($A790,ALGLIB_SSA_XAUUSD!$AA$2:$AA$2401,ALGLIB_SSA_XAUUSD!$R$2:$R$2401,"",0)</f>
        <v/>
      </c>
      <c r="M790">
        <f>_xlfn.XLOOKUP($A790,ALGLIB_SSA_XAUUSD!$AA$2:$AA$2401,ALGLIB_SSA_XAUUSD!$S$2:$S$2401,"",0)</f>
        <v/>
      </c>
      <c r="N790">
        <f>_xlfn.XLOOKUP($A790,ALGLIB_SSA_XAUUSD!$AA$2:$AA$2401,ALGLIB_SSA_XAUUSD!$T$2:$T$2401,"",0)</f>
        <v/>
      </c>
      <c r="O790">
        <f>_xlfn.XLOOKUP($A790,ALGLIB_SSA_XAUUSD!$AA$2:$AA$2401,ALGLIB_SSA_XAUUSD!$U$2:$U$2401,"",0)</f>
        <v/>
      </c>
      <c r="P790">
        <f>_xlfn.XLOOKUP($A790,ALGLIB_SSA_XAUUSD!$AA$2:$AA$2401,ALGLIB_SSA_XAUUSD!$V$2:$V$2401,"",0)</f>
        <v/>
      </c>
      <c r="S790">
        <f>A790</f>
        <v/>
      </c>
      <c r="T790">
        <f>J790</f>
        <v/>
      </c>
      <c r="U790">
        <f>K790</f>
        <v/>
      </c>
      <c r="V790" s="14">
        <f>IF($A790="","",MOD(ROW()-2,12)+1)</f>
        <v/>
      </c>
      <c r="W790">
        <f>L790</f>
        <v/>
      </c>
      <c r="X790" s="14">
        <f>IF(F790="","",F790)</f>
        <v/>
      </c>
      <c r="Y790" s="14">
        <f>IF(G790="","",G790)</f>
        <v/>
      </c>
      <c r="Z790">
        <f>M790</f>
        <v/>
      </c>
      <c r="AA790">
        <f>N790</f>
        <v/>
      </c>
      <c r="AB790" s="14">
        <f>IF(H790="","",H790)</f>
        <v/>
      </c>
      <c r="AC790">
        <f>O790</f>
        <v/>
      </c>
      <c r="AD790" s="14">
        <f>IF(I790="","",I790)</f>
        <v/>
      </c>
      <c r="AE790">
        <f>P790</f>
        <v/>
      </c>
      <c r="AH790">
        <f>IF(S790&lt;&gt;"",S790,AH789+900)</f>
        <v/>
      </c>
      <c r="AI790">
        <f>IF(T790&lt;&gt;"",T790,AI789)</f>
        <v/>
      </c>
      <c r="AJ790">
        <f>IF(U790&lt;&gt;"",U790,AJ789)</f>
        <v/>
      </c>
      <c r="AK790">
        <f>IF(W790&lt;&gt;"",W790,"")</f>
        <v/>
      </c>
      <c r="AL790" s="14">
        <f>IF(X790&lt;&gt;"",X790,"")</f>
        <v/>
      </c>
      <c r="AM790" s="14">
        <f>IF(Y790&lt;&gt;"",Y790,"")</f>
        <v/>
      </c>
      <c r="AN790" s="14">
        <f>IF(OR(AL790="",AM790=""),"",AL790-AM790)</f>
        <v/>
      </c>
      <c r="AO790">
        <f>IF(AN790="","",IF(AN790&gt;0,"Bullish","Bearish"))</f>
        <v/>
      </c>
      <c r="AP790">
        <f>IF(AO790="",AP789,AO790)</f>
        <v/>
      </c>
      <c r="AQ790" s="14">
        <f>IF(AB790&lt;&gt;"",AB790,"")</f>
        <v/>
      </c>
      <c r="AR790" s="14">
        <f>IF(AD790&lt;&gt;"",AD790,"")</f>
        <v/>
      </c>
      <c r="AS790">
        <f>IF(AS789+1=13,1,AS789+1)</f>
        <v/>
      </c>
      <c r="AT790">
        <f>IFERROR(IF(SLOPE($AQ$770:$AQ$781,$AS$770:$AS$781)&gt;0,MIN(3,ABS(SLOPE($AQ$770:$AQ$781,$AS$770:$AS$781))),IF(SLOPE($AQ$770:$AQ$781,$AS$770:$AS$781)&lt;-0.5,-0.5,0)),0)</f>
        <v/>
      </c>
      <c r="AU790">
        <f>IFERROR(IF(SLOPE($AR$770:$AR$781,$AS$770:$AS$781)&lt;0,MAX(-3,-ABS(SLOPE($AR$770:$AR$781,$AS$770:$AS$781))),IF(SLOPE($AR$770:$AR$781,$AS$770:$AS$781)&gt;0.5,0.5,0)),0)</f>
        <v/>
      </c>
      <c r="AV790">
        <f>($AQ$782+(AT790*(AS790-1)))</f>
        <v/>
      </c>
      <c r="AW790">
        <f>($AR$782+(AU790*(AS790-1)))</f>
        <v/>
      </c>
      <c r="AX790">
        <f>IF(AT790&gt;0,AV790+AT790,AV790)</f>
        <v/>
      </c>
      <c r="AY790">
        <f>IF(AU790&lt;0,AW790+AU790,AW790)</f>
        <v/>
      </c>
      <c r="BA790" s="14">
        <f>IFERROR(AX790-AQ790,"")</f>
        <v/>
      </c>
      <c r="BB790" s="14">
        <f>IFERROR(AY790-AR790,"")</f>
        <v/>
      </c>
      <c r="BD790">
        <f>AH790</f>
        <v/>
      </c>
      <c r="BE790">
        <f>AI790</f>
        <v/>
      </c>
      <c r="BF790">
        <f>AJ790</f>
        <v/>
      </c>
      <c r="BG790" s="14">
        <f>L790</f>
        <v/>
      </c>
      <c r="BH790" s="14">
        <f>IF(X790="","",X790)</f>
        <v/>
      </c>
      <c r="BI790" s="14">
        <f>IF(Y790="","",Y790)</f>
        <v/>
      </c>
      <c r="BJ790">
        <f>Z790</f>
        <v/>
      </c>
      <c r="BK790">
        <f>AA790</f>
        <v/>
      </c>
      <c r="BL790">
        <f>IFERROR(AX790,"")</f>
        <v/>
      </c>
      <c r="BM790">
        <f>IFERROR(AY790,"")</f>
        <v/>
      </c>
    </row>
    <row r="791" ht="14.25" customHeight="1">
      <c r="A791">
        <f>ALGLIB_SSA_XAUUSD!AA791</f>
        <v/>
      </c>
      <c r="B791">
        <f>IF($A791="","",INDEX(ALGLIB_SSA_XAUUSD!$B$2:$B$2401,MATCH($A791,ALGLIB_SSA_XAUUSD!$A$2:$A$2401,1)))</f>
        <v/>
      </c>
      <c r="C791">
        <f>IF($A791="","",INDEX(ALGLIB_SSA_XAUUSD!$C$2:$C$2401,MATCH($A791,ALGLIB_SSA_XAUUSD!$A$2:$A$2401,1)))</f>
        <v/>
      </c>
      <c r="D791" s="14">
        <f>IF($A791="","",INT((ROW()-2)/12)+1)</f>
        <v/>
      </c>
      <c r="E791" s="14">
        <f>IF(AND(E794&lt;&gt;"",D794=D782+1),E782+(E794-E782)*9/12,"")</f>
        <v/>
      </c>
      <c r="F791" s="14">
        <f>IF(AND(F794&lt;&gt;"",D794=D782+1),F782+(F794-F782)*9/12,"")</f>
        <v/>
      </c>
      <c r="G791" s="14">
        <f>IF(AND(G794&lt;&gt;"",D794=D782+1),G782+(G794-G782)*9/12,"")</f>
        <v/>
      </c>
      <c r="H791" s="14">
        <f>IF(AND(H794&lt;&gt;"",D794=D782+1),H782+(H794-H782)*9/12,"")</f>
        <v/>
      </c>
      <c r="I791" s="14">
        <f>IF(AND(L794&lt;&gt;"",D794=D782+1),I782+(I794-I782)*9/12,"")</f>
        <v/>
      </c>
      <c r="J791">
        <f>_xlfn.XLOOKUP($A791,ALGLIB_SSA_XAUUSD!$AA$2:$AA$2401,ALGLIB_SSA_XAUUSD!$P$2:$P$2401,"",0)</f>
        <v/>
      </c>
      <c r="K791">
        <f>_xlfn.XLOOKUP($A791,ALGLIB_SSA_XAUUSD!$AA$2:$AA$2401,ALGLIB_SSA_XAUUSD!$Q$2:$Q$2401,"",0)</f>
        <v/>
      </c>
      <c r="L791">
        <f>_xlfn.XLOOKUP($A791,ALGLIB_SSA_XAUUSD!$AA$2:$AA$2401,ALGLIB_SSA_XAUUSD!$R$2:$R$2401,"",0)</f>
        <v/>
      </c>
      <c r="M791">
        <f>_xlfn.XLOOKUP($A791,ALGLIB_SSA_XAUUSD!$AA$2:$AA$2401,ALGLIB_SSA_XAUUSD!$S$2:$S$2401,"",0)</f>
        <v/>
      </c>
      <c r="N791">
        <f>_xlfn.XLOOKUP($A791,ALGLIB_SSA_XAUUSD!$AA$2:$AA$2401,ALGLIB_SSA_XAUUSD!$T$2:$T$2401,"",0)</f>
        <v/>
      </c>
      <c r="O791">
        <f>_xlfn.XLOOKUP($A791,ALGLIB_SSA_XAUUSD!$AA$2:$AA$2401,ALGLIB_SSA_XAUUSD!$U$2:$U$2401,"",0)</f>
        <v/>
      </c>
      <c r="P791">
        <f>_xlfn.XLOOKUP($A791,ALGLIB_SSA_XAUUSD!$AA$2:$AA$2401,ALGLIB_SSA_XAUUSD!$V$2:$V$2401,"",0)</f>
        <v/>
      </c>
      <c r="S791">
        <f>A791</f>
        <v/>
      </c>
      <c r="T791">
        <f>J791</f>
        <v/>
      </c>
      <c r="U791">
        <f>K791</f>
        <v/>
      </c>
      <c r="V791" s="14">
        <f>IF($A791="","",MOD(ROW()-2,12)+1)</f>
        <v/>
      </c>
      <c r="W791">
        <f>L791</f>
        <v/>
      </c>
      <c r="X791" s="14">
        <f>IF(F791="","",F791)</f>
        <v/>
      </c>
      <c r="Y791" s="14">
        <f>IF(G791="","",G791)</f>
        <v/>
      </c>
      <c r="Z791">
        <f>M791</f>
        <v/>
      </c>
      <c r="AA791">
        <f>N791</f>
        <v/>
      </c>
      <c r="AB791" s="14">
        <f>IF(H791="","",H791)</f>
        <v/>
      </c>
      <c r="AC791">
        <f>O791</f>
        <v/>
      </c>
      <c r="AD791" s="14">
        <f>IF(I791="","",I791)</f>
        <v/>
      </c>
      <c r="AE791">
        <f>P791</f>
        <v/>
      </c>
      <c r="AH791">
        <f>IF(S791&lt;&gt;"",S791,AH790+900)</f>
        <v/>
      </c>
      <c r="AI791">
        <f>IF(T791&lt;&gt;"",T791,AI790)</f>
        <v/>
      </c>
      <c r="AJ791">
        <f>IF(U791&lt;&gt;"",U791,AJ790)</f>
        <v/>
      </c>
      <c r="AK791">
        <f>IF(W791&lt;&gt;"",W791,"")</f>
        <v/>
      </c>
      <c r="AL791" s="14">
        <f>IF(X791&lt;&gt;"",X791,"")</f>
        <v/>
      </c>
      <c r="AM791" s="14">
        <f>IF(Y791&lt;&gt;"",Y791,"")</f>
        <v/>
      </c>
      <c r="AN791" s="14">
        <f>IF(OR(AL791="",AM791=""),"",AL791-AM791)</f>
        <v/>
      </c>
      <c r="AO791">
        <f>IF(AN791="","",IF(AN791&gt;0,"Bullish","Bearish"))</f>
        <v/>
      </c>
      <c r="AP791">
        <f>IF(AO791="",AP790,AO791)</f>
        <v/>
      </c>
      <c r="AQ791" s="14">
        <f>IF(AB791&lt;&gt;"",AB791,"")</f>
        <v/>
      </c>
      <c r="AR791" s="14">
        <f>IF(AD791&lt;&gt;"",AD791,"")</f>
        <v/>
      </c>
      <c r="AS791">
        <f>IF(AS790+1=13,1,AS790+1)</f>
        <v/>
      </c>
      <c r="AT791">
        <f>IFERROR(IF(SLOPE($AQ$770:$AQ$781,$AS$770:$AS$781)&gt;0,MIN(3,ABS(SLOPE($AQ$770:$AQ$781,$AS$770:$AS$781))),IF(SLOPE($AQ$770:$AQ$781,$AS$770:$AS$781)&lt;-0.5,-0.5,0)),0)</f>
        <v/>
      </c>
      <c r="AU791">
        <f>IFERROR(IF(SLOPE($AR$770:$AR$781,$AS$770:$AS$781)&lt;0,MAX(-3,-ABS(SLOPE($AR$770:$AR$781,$AS$770:$AS$781))),IF(SLOPE($AR$770:$AR$781,$AS$770:$AS$781)&gt;0.5,0.5,0)),0)</f>
        <v/>
      </c>
      <c r="AV791">
        <f>($AQ$782+(AT791*(AS791-1)))</f>
        <v/>
      </c>
      <c r="AW791">
        <f>($AR$782+(AU791*(AS791-1)))</f>
        <v/>
      </c>
      <c r="AX791">
        <f>IF(AT791&gt;0,AV791+AT791,AV791)</f>
        <v/>
      </c>
      <c r="AY791">
        <f>IF(AU791&lt;0,AW791+AU791,AW791)</f>
        <v/>
      </c>
      <c r="BA791" s="14">
        <f>IFERROR(AX791-AQ791,"")</f>
        <v/>
      </c>
      <c r="BB791" s="14">
        <f>IFERROR(AY791-AR791,"")</f>
        <v/>
      </c>
      <c r="BD791">
        <f>AH791</f>
        <v/>
      </c>
      <c r="BE791">
        <f>AI791</f>
        <v/>
      </c>
      <c r="BF791">
        <f>AJ791</f>
        <v/>
      </c>
      <c r="BG791" s="14">
        <f>L791</f>
        <v/>
      </c>
      <c r="BH791" s="14">
        <f>IF(X791="","",X791)</f>
        <v/>
      </c>
      <c r="BI791" s="14">
        <f>IF(Y791="","",Y791)</f>
        <v/>
      </c>
      <c r="BJ791">
        <f>Z791</f>
        <v/>
      </c>
      <c r="BK791">
        <f>AA791</f>
        <v/>
      </c>
      <c r="BL791">
        <f>IFERROR(AX791,"")</f>
        <v/>
      </c>
      <c r="BM791">
        <f>IFERROR(AY791,"")</f>
        <v/>
      </c>
    </row>
    <row r="792" ht="14.25" customHeight="1">
      <c r="A792">
        <f>ALGLIB_SSA_XAUUSD!AA792</f>
        <v/>
      </c>
      <c r="B792">
        <f>IF($A792="","",INDEX(ALGLIB_SSA_XAUUSD!$B$2:$B$2401,MATCH($A792,ALGLIB_SSA_XAUUSD!$A$2:$A$2401,1)))</f>
        <v/>
      </c>
      <c r="C792">
        <f>IF($A792="","",INDEX(ALGLIB_SSA_XAUUSD!$C$2:$C$2401,MATCH($A792,ALGLIB_SSA_XAUUSD!$A$2:$A$2401,1)))</f>
        <v/>
      </c>
      <c r="D792" s="14">
        <f>IF($A792="","",INT((ROW()-2)/12)+1)</f>
        <v/>
      </c>
      <c r="E792" s="14">
        <f>IF(AND(E794&lt;&gt;"",D794=D782+1),E782+(E794-E782)*10/12,"")</f>
        <v/>
      </c>
      <c r="F792" s="14">
        <f>IF(AND(F794&lt;&gt;"",D794=D782+1),F782+(F794-F782)*10/12,"")</f>
        <v/>
      </c>
      <c r="G792" s="14">
        <f>IF(AND(G794&lt;&gt;"",D794=D782+1),G782+(G794-G782)*10/12,"")</f>
        <v/>
      </c>
      <c r="H792" s="14">
        <f>IF(AND(H794&lt;&gt;"",D794=D782+1),H782+(H794-H782)*10/12,"")</f>
        <v/>
      </c>
      <c r="I792" s="14">
        <f>IF(AND(L794&lt;&gt;"",D794=D782+1),I782+(I794-I782)*10/12,"")</f>
        <v/>
      </c>
      <c r="J792">
        <f>_xlfn.XLOOKUP($A792,ALGLIB_SSA_XAUUSD!$AA$2:$AA$2401,ALGLIB_SSA_XAUUSD!$P$2:$P$2401,"",0)</f>
        <v/>
      </c>
      <c r="K792">
        <f>_xlfn.XLOOKUP($A792,ALGLIB_SSA_XAUUSD!$AA$2:$AA$2401,ALGLIB_SSA_XAUUSD!$Q$2:$Q$2401,"",0)</f>
        <v/>
      </c>
      <c r="L792">
        <f>_xlfn.XLOOKUP($A792,ALGLIB_SSA_XAUUSD!$AA$2:$AA$2401,ALGLIB_SSA_XAUUSD!$R$2:$R$2401,"",0)</f>
        <v/>
      </c>
      <c r="M792">
        <f>_xlfn.XLOOKUP($A792,ALGLIB_SSA_XAUUSD!$AA$2:$AA$2401,ALGLIB_SSA_XAUUSD!$S$2:$S$2401,"",0)</f>
        <v/>
      </c>
      <c r="N792">
        <f>_xlfn.XLOOKUP($A792,ALGLIB_SSA_XAUUSD!$AA$2:$AA$2401,ALGLIB_SSA_XAUUSD!$T$2:$T$2401,"",0)</f>
        <v/>
      </c>
      <c r="O792">
        <f>_xlfn.XLOOKUP($A792,ALGLIB_SSA_XAUUSD!$AA$2:$AA$2401,ALGLIB_SSA_XAUUSD!$U$2:$U$2401,"",0)</f>
        <v/>
      </c>
      <c r="P792">
        <f>_xlfn.XLOOKUP($A792,ALGLIB_SSA_XAUUSD!$AA$2:$AA$2401,ALGLIB_SSA_XAUUSD!$V$2:$V$2401,"",0)</f>
        <v/>
      </c>
      <c r="S792">
        <f>A792</f>
        <v/>
      </c>
      <c r="T792">
        <f>J792</f>
        <v/>
      </c>
      <c r="U792">
        <f>K792</f>
        <v/>
      </c>
      <c r="V792" s="14">
        <f>IF($A792="","",MOD(ROW()-2,12)+1)</f>
        <v/>
      </c>
      <c r="W792">
        <f>L792</f>
        <v/>
      </c>
      <c r="X792" s="14">
        <f>IF(F792="","",F792)</f>
        <v/>
      </c>
      <c r="Y792" s="14">
        <f>IF(G792="","",G792)</f>
        <v/>
      </c>
      <c r="Z792">
        <f>M792</f>
        <v/>
      </c>
      <c r="AA792">
        <f>N792</f>
        <v/>
      </c>
      <c r="AB792" s="14">
        <f>IF(H792="","",H792)</f>
        <v/>
      </c>
      <c r="AC792">
        <f>O792</f>
        <v/>
      </c>
      <c r="AD792" s="14">
        <f>IF(I792="","",I792)</f>
        <v/>
      </c>
      <c r="AE792">
        <f>P792</f>
        <v/>
      </c>
      <c r="AH792">
        <f>IF(S792&lt;&gt;"",S792,AH791+900)</f>
        <v/>
      </c>
      <c r="AI792">
        <f>IF(T792&lt;&gt;"",T792,AI791)</f>
        <v/>
      </c>
      <c r="AJ792">
        <f>IF(U792&lt;&gt;"",U792,AJ791)</f>
        <v/>
      </c>
      <c r="AK792">
        <f>IF(W792&lt;&gt;"",W792,"")</f>
        <v/>
      </c>
      <c r="AL792" s="14">
        <f>IF(X792&lt;&gt;"",X792,"")</f>
        <v/>
      </c>
      <c r="AM792" s="14">
        <f>IF(Y792&lt;&gt;"",Y792,"")</f>
        <v/>
      </c>
      <c r="AN792" s="14">
        <f>IF(OR(AL792="",AM792=""),"",AL792-AM792)</f>
        <v/>
      </c>
      <c r="AO792">
        <f>IF(AN792="","",IF(AN792&gt;0,"Bullish","Bearish"))</f>
        <v/>
      </c>
      <c r="AP792">
        <f>IF(AO792="",AP791,AO792)</f>
        <v/>
      </c>
      <c r="AQ792" s="14">
        <f>IF(AB792&lt;&gt;"",AB792,"")</f>
        <v/>
      </c>
      <c r="AR792" s="14">
        <f>IF(AD792&lt;&gt;"",AD792,"")</f>
        <v/>
      </c>
      <c r="AS792">
        <f>IF(AS791+1=13,1,AS791+1)</f>
        <v/>
      </c>
      <c r="AT792">
        <f>IFERROR(IF(SLOPE($AQ$770:$AQ$781,$AS$770:$AS$781)&gt;0,MIN(3,ABS(SLOPE($AQ$770:$AQ$781,$AS$770:$AS$781))),IF(SLOPE($AQ$770:$AQ$781,$AS$770:$AS$781)&lt;-0.5,-0.5,0)),0)</f>
        <v/>
      </c>
      <c r="AU792">
        <f>IFERROR(IF(SLOPE($AR$770:$AR$781,$AS$770:$AS$781)&lt;0,MAX(-3,-ABS(SLOPE($AR$770:$AR$781,$AS$770:$AS$781))),IF(SLOPE($AR$770:$AR$781,$AS$770:$AS$781)&gt;0.5,0.5,0)),0)</f>
        <v/>
      </c>
      <c r="AV792">
        <f>($AQ$782+(AT792*(AS792-1)))</f>
        <v/>
      </c>
      <c r="AW792">
        <f>($AR$782+(AU792*(AS792-1)))</f>
        <v/>
      </c>
      <c r="AX792">
        <f>IF(AT792&gt;0,AV792+AT792,AV792)</f>
        <v/>
      </c>
      <c r="AY792">
        <f>IF(AU792&lt;0,AW792+AU792,AW792)</f>
        <v/>
      </c>
      <c r="BA792" s="14">
        <f>IFERROR(AX792-AQ792,"")</f>
        <v/>
      </c>
      <c r="BB792" s="14">
        <f>IFERROR(AY792-AR792,"")</f>
        <v/>
      </c>
      <c r="BD792">
        <f>AH792</f>
        <v/>
      </c>
      <c r="BE792">
        <f>AI792</f>
        <v/>
      </c>
      <c r="BF792">
        <f>AJ792</f>
        <v/>
      </c>
      <c r="BG792" s="14">
        <f>L792</f>
        <v/>
      </c>
      <c r="BH792" s="14">
        <f>IF(X792="","",X792)</f>
        <v/>
      </c>
      <c r="BI792" s="14">
        <f>IF(Y792="","",Y792)</f>
        <v/>
      </c>
      <c r="BJ792">
        <f>Z792</f>
        <v/>
      </c>
      <c r="BK792">
        <f>AA792</f>
        <v/>
      </c>
      <c r="BL792">
        <f>IFERROR(AX792,"")</f>
        <v/>
      </c>
      <c r="BM792">
        <f>IFERROR(AY792,"")</f>
        <v/>
      </c>
    </row>
    <row r="793" ht="14.25" customHeight="1">
      <c r="A793">
        <f>ALGLIB_SSA_XAUUSD!AA793</f>
        <v/>
      </c>
      <c r="B793">
        <f>IF($A793="","",INDEX(ALGLIB_SSA_XAUUSD!$B$2:$B$2401,MATCH($A793,ALGLIB_SSA_XAUUSD!$A$2:$A$2401,1)))</f>
        <v/>
      </c>
      <c r="C793">
        <f>IF($A793="","",INDEX(ALGLIB_SSA_XAUUSD!$C$2:$C$2401,MATCH($A793,ALGLIB_SSA_XAUUSD!$A$2:$A$2401,1)))</f>
        <v/>
      </c>
      <c r="D793" s="14">
        <f>IF($A793="","",INT((ROW()-2)/12)+1)</f>
        <v/>
      </c>
      <c r="E793" s="14">
        <f>IF(AND(E794&lt;&gt;"",D794=D782+1),E782+(E794-E782)*11/12,"")</f>
        <v/>
      </c>
      <c r="F793" s="14">
        <f>IF(AND(F794&lt;&gt;"",D794=D782+1),F782+(F794-F782)*11/12,"")</f>
        <v/>
      </c>
      <c r="G793" s="14">
        <f>IF(AND(G794&lt;&gt;"",D794=D782+1),G782+(G794-G782)*11/12,"")</f>
        <v/>
      </c>
      <c r="H793" s="14">
        <f>IF(AND(H794&lt;&gt;"",D794=D782+1),H782+(H794-H782)*11/12,"")</f>
        <v/>
      </c>
      <c r="I793" s="14">
        <f>IF(AND(L794&lt;&gt;"",D794=D782+1),I782+(I794-I782)*11/12,"")</f>
        <v/>
      </c>
      <c r="J793">
        <f>_xlfn.XLOOKUP($A793,ALGLIB_SSA_XAUUSD!$AA$2:$AA$2401,ALGLIB_SSA_XAUUSD!$P$2:$P$2401,"",0)</f>
        <v/>
      </c>
      <c r="K793">
        <f>_xlfn.XLOOKUP($A793,ALGLIB_SSA_XAUUSD!$AA$2:$AA$2401,ALGLIB_SSA_XAUUSD!$Q$2:$Q$2401,"",0)</f>
        <v/>
      </c>
      <c r="L793">
        <f>_xlfn.XLOOKUP($A793,ALGLIB_SSA_XAUUSD!$AA$2:$AA$2401,ALGLIB_SSA_XAUUSD!$R$2:$R$2401,"",0)</f>
        <v/>
      </c>
      <c r="M793">
        <f>_xlfn.XLOOKUP($A793,ALGLIB_SSA_XAUUSD!$AA$2:$AA$2401,ALGLIB_SSA_XAUUSD!$S$2:$S$2401,"",0)</f>
        <v/>
      </c>
      <c r="N793">
        <f>_xlfn.XLOOKUP($A793,ALGLIB_SSA_XAUUSD!$AA$2:$AA$2401,ALGLIB_SSA_XAUUSD!$T$2:$T$2401,"",0)</f>
        <v/>
      </c>
      <c r="O793">
        <f>_xlfn.XLOOKUP($A793,ALGLIB_SSA_XAUUSD!$AA$2:$AA$2401,ALGLIB_SSA_XAUUSD!$U$2:$U$2401,"",0)</f>
        <v/>
      </c>
      <c r="P793">
        <f>_xlfn.XLOOKUP($A793,ALGLIB_SSA_XAUUSD!$AA$2:$AA$2401,ALGLIB_SSA_XAUUSD!$V$2:$V$2401,"",0)</f>
        <v/>
      </c>
      <c r="S793">
        <f>A793</f>
        <v/>
      </c>
      <c r="T793">
        <f>J793</f>
        <v/>
      </c>
      <c r="U793">
        <f>K793</f>
        <v/>
      </c>
      <c r="V793" s="14">
        <f>IF($A793="","",MOD(ROW()-2,12)+1)</f>
        <v/>
      </c>
      <c r="W793">
        <f>L793</f>
        <v/>
      </c>
      <c r="X793" s="14">
        <f>IF(F793="","",F793)</f>
        <v/>
      </c>
      <c r="Y793" s="14">
        <f>IF(G793="","",G793)</f>
        <v/>
      </c>
      <c r="Z793">
        <f>M793</f>
        <v/>
      </c>
      <c r="AA793">
        <f>N793</f>
        <v/>
      </c>
      <c r="AB793" s="14">
        <f>IF(H793="","",H793)</f>
        <v/>
      </c>
      <c r="AC793">
        <f>O793</f>
        <v/>
      </c>
      <c r="AD793" s="14">
        <f>IF(I793="","",I793)</f>
        <v/>
      </c>
      <c r="AE793">
        <f>P793</f>
        <v/>
      </c>
      <c r="AH793">
        <f>IF(S793&lt;&gt;"",S793,AH792+900)</f>
        <v/>
      </c>
      <c r="AI793">
        <f>IF(T793&lt;&gt;"",T793,AI792)</f>
        <v/>
      </c>
      <c r="AJ793">
        <f>IF(U793&lt;&gt;"",U793,AJ792)</f>
        <v/>
      </c>
      <c r="AK793">
        <f>IF(W793&lt;&gt;"",W793,"")</f>
        <v/>
      </c>
      <c r="AL793" s="14">
        <f>IF(X793&lt;&gt;"",X793,"")</f>
        <v/>
      </c>
      <c r="AM793" s="14">
        <f>IF(Y793&lt;&gt;"",Y793,"")</f>
        <v/>
      </c>
      <c r="AN793" s="14">
        <f>IF(OR(AL793="",AM793=""),"",AL793-AM793)</f>
        <v/>
      </c>
      <c r="AO793">
        <f>IF(AN793="","",IF(AN793&gt;0,"Bullish","Bearish"))</f>
        <v/>
      </c>
      <c r="AP793">
        <f>IF(AO793="",AP792,AO793)</f>
        <v/>
      </c>
      <c r="AQ793" s="14">
        <f>IF(AB793&lt;&gt;"",AB793,"")</f>
        <v/>
      </c>
      <c r="AR793" s="14">
        <f>IF(AD793&lt;&gt;"",AD793,"")</f>
        <v/>
      </c>
      <c r="AS793">
        <f>IF(AS792+1=13,1,AS792+1)</f>
        <v/>
      </c>
      <c r="AT793">
        <f>IFERROR(IF(SLOPE($AQ$770:$AQ$781,$AS$770:$AS$781)&gt;0,MIN(3,ABS(SLOPE($AQ$770:$AQ$781,$AS$770:$AS$781))),IF(SLOPE($AQ$770:$AQ$781,$AS$770:$AS$781)&lt;-0.5,-0.5,0)),0)</f>
        <v/>
      </c>
      <c r="AU793">
        <f>IFERROR(IF(SLOPE($AR$770:$AR$781,$AS$770:$AS$781)&lt;0,MAX(-3,-ABS(SLOPE($AR$770:$AR$781,$AS$770:$AS$781))),IF(SLOPE($AR$770:$AR$781,$AS$770:$AS$781)&gt;0.5,0.5,0)),0)</f>
        <v/>
      </c>
      <c r="AV793">
        <f>($AQ$782+(AT793*(AS793-1)))</f>
        <v/>
      </c>
      <c r="AW793">
        <f>($AR$782+(AU793*(AS793-1)))</f>
        <v/>
      </c>
      <c r="AX793">
        <f>IF(AT793&gt;0,AV793+AT793,AV793)</f>
        <v/>
      </c>
      <c r="AY793">
        <f>IF(AU793&lt;0,AW793+AU793,AW793)</f>
        <v/>
      </c>
      <c r="BA793" s="14">
        <f>IFERROR(AX793-AQ793,"")</f>
        <v/>
      </c>
      <c r="BB793" s="14">
        <f>IFERROR(AY793-AR793,"")</f>
        <v/>
      </c>
      <c r="BD793">
        <f>AH793</f>
        <v/>
      </c>
      <c r="BE793">
        <f>AI793</f>
        <v/>
      </c>
      <c r="BF793">
        <f>AJ793</f>
        <v/>
      </c>
      <c r="BG793" s="14">
        <f>L793</f>
        <v/>
      </c>
      <c r="BH793" s="14">
        <f>IF(X793="","",X793)</f>
        <v/>
      </c>
      <c r="BI793" s="14">
        <f>IF(Y793="","",Y793)</f>
        <v/>
      </c>
      <c r="BJ793">
        <f>Z793</f>
        <v/>
      </c>
      <c r="BK793">
        <f>AA793</f>
        <v/>
      </c>
      <c r="BL793">
        <f>IFERROR(AX793,"")</f>
        <v/>
      </c>
      <c r="BM793">
        <f>IFERROR(AY793,"")</f>
        <v/>
      </c>
    </row>
    <row r="794" ht="14.25" customHeight="1">
      <c r="A794">
        <f>ALGLIB_SSA_XAUUSD!AA794</f>
        <v/>
      </c>
      <c r="B794">
        <f>IF($A794="","",INDEX(ALGLIB_SSA_XAUUSD!$B$2:$B$2401,MATCH($A794,ALGLIB_SSA_XAUUSD!$A$2:$A$2401,1)))</f>
        <v/>
      </c>
      <c r="C794">
        <f>IF($A794="","",INDEX(ALGLIB_SSA_XAUUSD!$C$2:$C$2401,MATCH($A794,ALGLIB_SSA_XAUUSD!$A$2:$A$2401,1)))</f>
        <v/>
      </c>
      <c r="D794" s="14">
        <f>IF($A794="","",INT((ROW()-2)/12)+1)</f>
        <v/>
      </c>
      <c r="E794" s="14">
        <f>IF($A794="","",INDEX(ALGLIB_SSA_XAUUSD!$D$2:$D$2401,MATCH($A794,ALGLIB_SSA_XAUUSD!$A$2:$A$2401,1)))</f>
        <v/>
      </c>
      <c r="F794" s="14">
        <f>IF($A794="","",INDEX(ALGLIB_SSA_XAUUSD!$E$2:$E$2401,MATCH($A794,ALGLIB_SSA_XAUUSD!$A$2:$A$2401,1)))</f>
        <v/>
      </c>
      <c r="G794" s="14">
        <f>IF($A794="","",INDEX(ALGLIB_SSA_XAUUSD!$F$2:$F$2401,MATCH($A794,ALGLIB_SSA_XAUUSD!$A$2:$A$2401,1)))</f>
        <v/>
      </c>
      <c r="H794" s="14">
        <f>IF($A794="","",INDEX(ALGLIB_SSA_XAUUSD!$G$2:$G$2401,MATCH($A794,ALGLIB_SSA_XAUUSD!$A$2:$A$2401,1)))</f>
        <v/>
      </c>
      <c r="I794" s="14">
        <f>IF($A794="","",INDEX(ALGLIB_SSA_XAUUSD!$H$2:$H$2401,MATCH($A794,ALGLIB_SSA_XAUUSD!$A$2:$A$2401,1)))</f>
        <v/>
      </c>
      <c r="J794">
        <f>_xlfn.XLOOKUP($A794,ALGLIB_SSA_XAUUSD!$AA$2:$AA$2401,ALGLIB_SSA_XAUUSD!$P$2:$P$2401,"",0)</f>
        <v/>
      </c>
      <c r="K794">
        <f>_xlfn.XLOOKUP($A794,ALGLIB_SSA_XAUUSD!$AA$2:$AA$2401,ALGLIB_SSA_XAUUSD!$Q$2:$Q$2401,"",0)</f>
        <v/>
      </c>
      <c r="L794">
        <f>_xlfn.XLOOKUP($A794,ALGLIB_SSA_XAUUSD!$AA$2:$AA$2401,ALGLIB_SSA_XAUUSD!$R$2:$R$2401,"",0)</f>
        <v/>
      </c>
      <c r="M794">
        <f>_xlfn.XLOOKUP($A794,ALGLIB_SSA_XAUUSD!$AA$2:$AA$2401,ALGLIB_SSA_XAUUSD!$S$2:$S$2401,"",0)</f>
        <v/>
      </c>
      <c r="N794">
        <f>_xlfn.XLOOKUP($A794,ALGLIB_SSA_XAUUSD!$AA$2:$AA$2401,ALGLIB_SSA_XAUUSD!$T$2:$T$2401,"",0)</f>
        <v/>
      </c>
      <c r="O794">
        <f>_xlfn.XLOOKUP($A794,ALGLIB_SSA_XAUUSD!$AA$2:$AA$2401,ALGLIB_SSA_XAUUSD!$U$2:$U$2401,"",0)</f>
        <v/>
      </c>
      <c r="P794">
        <f>_xlfn.XLOOKUP($A794,ALGLIB_SSA_XAUUSD!$AA$2:$AA$2401,ALGLIB_SSA_XAUUSD!$V$2:$V$2401,"",0)</f>
        <v/>
      </c>
      <c r="S794">
        <f>A794</f>
        <v/>
      </c>
      <c r="T794">
        <f>J794</f>
        <v/>
      </c>
      <c r="U794">
        <f>K794</f>
        <v/>
      </c>
      <c r="V794" s="14">
        <f>IF($A794="","",MOD(ROW()-2,12)+1)</f>
        <v/>
      </c>
      <c r="W794">
        <f>L794</f>
        <v/>
      </c>
      <c r="X794" s="14">
        <f>IF(F794="","",F794)</f>
        <v/>
      </c>
      <c r="Y794" s="14">
        <f>IF(G794="","",G794)</f>
        <v/>
      </c>
      <c r="Z794">
        <f>M794</f>
        <v/>
      </c>
      <c r="AA794">
        <f>N794</f>
        <v/>
      </c>
      <c r="AB794" s="14">
        <f>IF(H794="","",H794)</f>
        <v/>
      </c>
      <c r="AC794">
        <f>O794</f>
        <v/>
      </c>
      <c r="AD794" s="14">
        <f>IF(I794="","",I794)</f>
        <v/>
      </c>
      <c r="AE794">
        <f>P794</f>
        <v/>
      </c>
      <c r="AH794">
        <f>IF(S794&lt;&gt;"",S794,AH793+900)</f>
        <v/>
      </c>
      <c r="AI794">
        <f>IF(T794&lt;&gt;"",T794,AI793)</f>
        <v/>
      </c>
      <c r="AJ794">
        <f>IF(U794&lt;&gt;"",U794,AJ793)</f>
        <v/>
      </c>
      <c r="AK794">
        <f>IF(W794&lt;&gt;"",W794,"")</f>
        <v/>
      </c>
      <c r="AL794" s="14">
        <f>IF(X794&lt;&gt;"",X794,"")</f>
        <v/>
      </c>
      <c r="AM794" s="14">
        <f>IF(Y794&lt;&gt;"",Y794,"")</f>
        <v/>
      </c>
      <c r="AN794" s="14">
        <f>IF(OR(AL794="",AM794=""),"",AL794-AM794)</f>
        <v/>
      </c>
      <c r="AO794">
        <f>IF(AN794="","",IF(AN794&gt;0,"Bullish","Bearish"))</f>
        <v/>
      </c>
      <c r="AP794">
        <f>IF(AO794="",AP793,AO794)</f>
        <v/>
      </c>
      <c r="AQ794" s="14">
        <f>IF(AB794&lt;&gt;"",AB794,"")</f>
        <v/>
      </c>
      <c r="AR794" s="14">
        <f>IF(AD794&lt;&gt;"",AD794,"")</f>
        <v/>
      </c>
      <c r="AS794">
        <f>IF(AS793+1=13,1,AS793+1)</f>
        <v/>
      </c>
      <c r="AT794">
        <f>IFERROR(IF(SLOPE($AQ$782:$AQ$793,$AS$782:$AS$793)&gt;0,MIN(3,ABS(SLOPE($AQ$782:$AQ$793,$AS$782:$AS$793))),IF(SLOPE($AQ$782:$AQ$793,$AS$782:$AS$793)&lt;-0.5,-0.5,0)),0)</f>
        <v/>
      </c>
      <c r="AU794">
        <f>IFERROR(IF(SLOPE($AR$782:$AR$793,$AS$782:$AS$793)&lt;0,MAX(-3,-ABS(SLOPE($AR$782:$AR$793,$AS$782:$AS$793))),IF(SLOPE($AR$782:$AR$793,$AS$782:$AS$793)&gt;0.5,0.5,0)),0)</f>
        <v/>
      </c>
      <c r="AV794">
        <f>($AQ$794+(AT794*(AS794-1)))</f>
        <v/>
      </c>
      <c r="AW794">
        <f>($AR$794+(AU794*(AS794-1)))</f>
        <v/>
      </c>
      <c r="AX794">
        <f>IF(AT794&gt;0,AV794+AT794,AV794)</f>
        <v/>
      </c>
      <c r="AY794">
        <f>IF(AU794&lt;0,AW794+AU794,AW794)</f>
        <v/>
      </c>
      <c r="BA794" s="14">
        <f>IFERROR(AX794-AQ794,"")</f>
        <v/>
      </c>
      <c r="BB794" s="14">
        <f>IFERROR(AY794-AR794,"")</f>
        <v/>
      </c>
      <c r="BD794">
        <f>AH794</f>
        <v/>
      </c>
      <c r="BE794">
        <f>AI794</f>
        <v/>
      </c>
      <c r="BF794">
        <f>AJ794</f>
        <v/>
      </c>
      <c r="BG794" s="14">
        <f>L794</f>
        <v/>
      </c>
      <c r="BH794" s="14">
        <f>IF(X794="","",X794)</f>
        <v/>
      </c>
      <c r="BI794" s="14">
        <f>IF(Y794="","",Y794)</f>
        <v/>
      </c>
      <c r="BJ794">
        <f>Z794</f>
        <v/>
      </c>
      <c r="BK794">
        <f>AA794</f>
        <v/>
      </c>
      <c r="BL794">
        <f>IFERROR(AX794,"")</f>
        <v/>
      </c>
      <c r="BM794">
        <f>IFERROR(AY794,"")</f>
        <v/>
      </c>
    </row>
    <row r="795" ht="14.25" customHeight="1">
      <c r="A795">
        <f>ALGLIB_SSA_XAUUSD!AA795</f>
        <v/>
      </c>
      <c r="B795">
        <f>IF($A795="","",INDEX(ALGLIB_SSA_XAUUSD!$B$2:$B$2401,MATCH($A795,ALGLIB_SSA_XAUUSD!$A$2:$A$2401,1)))</f>
        <v/>
      </c>
      <c r="C795">
        <f>IF($A795="","",INDEX(ALGLIB_SSA_XAUUSD!$C$2:$C$2401,MATCH($A795,ALGLIB_SSA_XAUUSD!$A$2:$A$2401,1)))</f>
        <v/>
      </c>
      <c r="D795" s="14">
        <f>IF($A795="","",INT((ROW()-2)/12)+1)</f>
        <v/>
      </c>
      <c r="E795" s="14">
        <f>IF(AND(E806&lt;&gt;"",D806=D794+1),E794+(E806-E794)*1/12,"")</f>
        <v/>
      </c>
      <c r="F795" s="14">
        <f>IF(AND(F806&lt;&gt;"",D806=D794+1),F794+(F806-F794)*1/12,"")</f>
        <v/>
      </c>
      <c r="G795" s="14">
        <f>IF(AND(G806&lt;&gt;"",D806=D794+1),G794+(G806-G794)*1/12,"")</f>
        <v/>
      </c>
      <c r="H795" s="14">
        <f>IF(AND(H806&lt;&gt;"",D806=D794+1),H794+(H806-H794)*1/12,"")</f>
        <v/>
      </c>
      <c r="I795" s="14">
        <f>IF(AND(L806&lt;&gt;"",D806=D794+1),I794+(I806-I794)*1/12,"")</f>
        <v/>
      </c>
      <c r="J795">
        <f>_xlfn.XLOOKUP($A795,ALGLIB_SSA_XAUUSD!$AA$2:$AA$2401,ALGLIB_SSA_XAUUSD!$P$2:$P$2401,"",0)</f>
        <v/>
      </c>
      <c r="K795">
        <f>_xlfn.XLOOKUP($A795,ALGLIB_SSA_XAUUSD!$AA$2:$AA$2401,ALGLIB_SSA_XAUUSD!$Q$2:$Q$2401,"",0)</f>
        <v/>
      </c>
      <c r="L795">
        <f>_xlfn.XLOOKUP($A795,ALGLIB_SSA_XAUUSD!$AA$2:$AA$2401,ALGLIB_SSA_XAUUSD!$R$2:$R$2401,"",0)</f>
        <v/>
      </c>
      <c r="M795">
        <f>_xlfn.XLOOKUP($A795,ALGLIB_SSA_XAUUSD!$AA$2:$AA$2401,ALGLIB_SSA_XAUUSD!$S$2:$S$2401,"",0)</f>
        <v/>
      </c>
      <c r="N795">
        <f>_xlfn.XLOOKUP($A795,ALGLIB_SSA_XAUUSD!$AA$2:$AA$2401,ALGLIB_SSA_XAUUSD!$T$2:$T$2401,"",0)</f>
        <v/>
      </c>
      <c r="O795">
        <f>_xlfn.XLOOKUP($A795,ALGLIB_SSA_XAUUSD!$AA$2:$AA$2401,ALGLIB_SSA_XAUUSD!$U$2:$U$2401,"",0)</f>
        <v/>
      </c>
      <c r="P795">
        <f>_xlfn.XLOOKUP($A795,ALGLIB_SSA_XAUUSD!$AA$2:$AA$2401,ALGLIB_SSA_XAUUSD!$V$2:$V$2401,"",0)</f>
        <v/>
      </c>
      <c r="S795">
        <f>A795</f>
        <v/>
      </c>
      <c r="T795">
        <f>J795</f>
        <v/>
      </c>
      <c r="U795">
        <f>K795</f>
        <v/>
      </c>
      <c r="V795" s="14">
        <f>IF($A795="","",MOD(ROW()-2,12)+1)</f>
        <v/>
      </c>
      <c r="W795">
        <f>L795</f>
        <v/>
      </c>
      <c r="X795" s="14">
        <f>IF(F795="","",F795)</f>
        <v/>
      </c>
      <c r="Y795" s="14">
        <f>IF(G795="","",G795)</f>
        <v/>
      </c>
      <c r="Z795">
        <f>M795</f>
        <v/>
      </c>
      <c r="AA795">
        <f>N795</f>
        <v/>
      </c>
      <c r="AB795" s="14">
        <f>IF(H795="","",H795)</f>
        <v/>
      </c>
      <c r="AC795">
        <f>O795</f>
        <v/>
      </c>
      <c r="AD795" s="14">
        <f>IF(I795="","",I795)</f>
        <v/>
      </c>
      <c r="AE795">
        <f>P795</f>
        <v/>
      </c>
      <c r="AH795">
        <f>IF(S795&lt;&gt;"",S795,AH794+900)</f>
        <v/>
      </c>
      <c r="AI795">
        <f>IF(T795&lt;&gt;"",T795,AI794)</f>
        <v/>
      </c>
      <c r="AJ795">
        <f>IF(U795&lt;&gt;"",U795,AJ794)</f>
        <v/>
      </c>
      <c r="AK795">
        <f>IF(W795&lt;&gt;"",W795,"")</f>
        <v/>
      </c>
      <c r="AL795" s="14">
        <f>IF(X795&lt;&gt;"",X795,"")</f>
        <v/>
      </c>
      <c r="AM795" s="14">
        <f>IF(Y795&lt;&gt;"",Y795,"")</f>
        <v/>
      </c>
      <c r="AN795" s="14">
        <f>IF(OR(AL795="",AM795=""),"",AL795-AM795)</f>
        <v/>
      </c>
      <c r="AO795">
        <f>IF(AN795="","",IF(AN795&gt;0,"Bullish","Bearish"))</f>
        <v/>
      </c>
      <c r="AP795">
        <f>IF(AO795="",AP794,AO795)</f>
        <v/>
      </c>
      <c r="AQ795" s="14">
        <f>IF(AB795&lt;&gt;"",AB795,"")</f>
        <v/>
      </c>
      <c r="AR795" s="14">
        <f>IF(AD795&lt;&gt;"",AD795,"")</f>
        <v/>
      </c>
      <c r="AS795">
        <f>IF(AS794+1=13,1,AS794+1)</f>
        <v/>
      </c>
      <c r="AT795">
        <f>IFERROR(IF(SLOPE($AQ$782:$AQ$793,$AS$782:$AS$793)&gt;0,MIN(3,ABS(SLOPE($AQ$782:$AQ$793,$AS$782:$AS$793))),IF(SLOPE($AQ$782:$AQ$793,$AS$782:$AS$793)&lt;-0.5,-0.5,0)),0)</f>
        <v/>
      </c>
      <c r="AU795">
        <f>IFERROR(IF(SLOPE($AR$782:$AR$793,$AS$782:$AS$793)&lt;0,MAX(-3,-ABS(SLOPE($AR$782:$AR$793,$AS$782:$AS$793))),IF(SLOPE($AR$782:$AR$793,$AS$782:$AS$793)&gt;0.5,0.5,0)),0)</f>
        <v/>
      </c>
      <c r="AV795">
        <f>($AQ$794+(AT795*(AS795-1)))</f>
        <v/>
      </c>
      <c r="AW795">
        <f>($AR$794+(AU795*(AS795-1)))</f>
        <v/>
      </c>
      <c r="AX795">
        <f>IF(AT795&gt;0,AV795+AT795,AV795)</f>
        <v/>
      </c>
      <c r="AY795">
        <f>IF(AU795&lt;0,AW795+AU795,AW795)</f>
        <v/>
      </c>
      <c r="BA795" s="14">
        <f>IFERROR(AX795-AQ795,"")</f>
        <v/>
      </c>
      <c r="BB795" s="14">
        <f>IFERROR(AY795-AR795,"")</f>
        <v/>
      </c>
      <c r="BD795">
        <f>AH795</f>
        <v/>
      </c>
      <c r="BE795">
        <f>AI795</f>
        <v/>
      </c>
      <c r="BF795">
        <f>AJ795</f>
        <v/>
      </c>
      <c r="BG795" s="14">
        <f>L795</f>
        <v/>
      </c>
      <c r="BH795" s="14">
        <f>IF(X795="","",X795)</f>
        <v/>
      </c>
      <c r="BI795" s="14">
        <f>IF(Y795="","",Y795)</f>
        <v/>
      </c>
      <c r="BJ795">
        <f>Z795</f>
        <v/>
      </c>
      <c r="BK795">
        <f>AA795</f>
        <v/>
      </c>
      <c r="BL795">
        <f>IFERROR(AX795,"")</f>
        <v/>
      </c>
      <c r="BM795">
        <f>IFERROR(AY795,"")</f>
        <v/>
      </c>
    </row>
    <row r="796" ht="14.25" customHeight="1">
      <c r="A796">
        <f>ALGLIB_SSA_XAUUSD!AA796</f>
        <v/>
      </c>
      <c r="B796">
        <f>IF($A796="","",INDEX(ALGLIB_SSA_XAUUSD!$B$2:$B$2401,MATCH($A796,ALGLIB_SSA_XAUUSD!$A$2:$A$2401,1)))</f>
        <v/>
      </c>
      <c r="C796">
        <f>IF($A796="","",INDEX(ALGLIB_SSA_XAUUSD!$C$2:$C$2401,MATCH($A796,ALGLIB_SSA_XAUUSD!$A$2:$A$2401,1)))</f>
        <v/>
      </c>
      <c r="D796" s="14">
        <f>IF($A796="","",INT((ROW()-2)/12)+1)</f>
        <v/>
      </c>
      <c r="E796" s="14">
        <f>IF(AND(E806&lt;&gt;"",D806=D794+1),E794+(E806-E794)*2/12,"")</f>
        <v/>
      </c>
      <c r="F796" s="14">
        <f>IF(AND(F806&lt;&gt;"",D806=D794+1),F794+(F806-F794)*2/12,"")</f>
        <v/>
      </c>
      <c r="G796" s="14">
        <f>IF(AND(G806&lt;&gt;"",D806=D794+1),G794+(G806-G794)*2/12,"")</f>
        <v/>
      </c>
      <c r="H796" s="14">
        <f>IF(AND(H806&lt;&gt;"",D806=D794+1),H794+(H806-H794)*2/12,"")</f>
        <v/>
      </c>
      <c r="I796" s="14">
        <f>IF(AND(L806&lt;&gt;"",D806=D794+1),I794+(I806-I794)*2/12,"")</f>
        <v/>
      </c>
      <c r="J796">
        <f>_xlfn.XLOOKUP($A796,ALGLIB_SSA_XAUUSD!$AA$2:$AA$2401,ALGLIB_SSA_XAUUSD!$P$2:$P$2401,"",0)</f>
        <v/>
      </c>
      <c r="K796">
        <f>_xlfn.XLOOKUP($A796,ALGLIB_SSA_XAUUSD!$AA$2:$AA$2401,ALGLIB_SSA_XAUUSD!$Q$2:$Q$2401,"",0)</f>
        <v/>
      </c>
      <c r="L796">
        <f>_xlfn.XLOOKUP($A796,ALGLIB_SSA_XAUUSD!$AA$2:$AA$2401,ALGLIB_SSA_XAUUSD!$R$2:$R$2401,"",0)</f>
        <v/>
      </c>
      <c r="M796">
        <f>_xlfn.XLOOKUP($A796,ALGLIB_SSA_XAUUSD!$AA$2:$AA$2401,ALGLIB_SSA_XAUUSD!$S$2:$S$2401,"",0)</f>
        <v/>
      </c>
      <c r="N796">
        <f>_xlfn.XLOOKUP($A796,ALGLIB_SSA_XAUUSD!$AA$2:$AA$2401,ALGLIB_SSA_XAUUSD!$T$2:$T$2401,"",0)</f>
        <v/>
      </c>
      <c r="O796">
        <f>_xlfn.XLOOKUP($A796,ALGLIB_SSA_XAUUSD!$AA$2:$AA$2401,ALGLIB_SSA_XAUUSD!$U$2:$U$2401,"",0)</f>
        <v/>
      </c>
      <c r="P796">
        <f>_xlfn.XLOOKUP($A796,ALGLIB_SSA_XAUUSD!$AA$2:$AA$2401,ALGLIB_SSA_XAUUSD!$V$2:$V$2401,"",0)</f>
        <v/>
      </c>
      <c r="S796">
        <f>A796</f>
        <v/>
      </c>
      <c r="T796">
        <f>J796</f>
        <v/>
      </c>
      <c r="U796">
        <f>K796</f>
        <v/>
      </c>
      <c r="V796" s="14">
        <f>IF($A796="","",MOD(ROW()-2,12)+1)</f>
        <v/>
      </c>
      <c r="W796">
        <f>L796</f>
        <v/>
      </c>
      <c r="X796" s="14">
        <f>IF(F796="","",F796)</f>
        <v/>
      </c>
      <c r="Y796" s="14">
        <f>IF(G796="","",G796)</f>
        <v/>
      </c>
      <c r="Z796">
        <f>M796</f>
        <v/>
      </c>
      <c r="AA796">
        <f>N796</f>
        <v/>
      </c>
      <c r="AB796" s="14">
        <f>IF(H796="","",H796)</f>
        <v/>
      </c>
      <c r="AC796">
        <f>O796</f>
        <v/>
      </c>
      <c r="AD796" s="14">
        <f>IF(I796="","",I796)</f>
        <v/>
      </c>
      <c r="AE796">
        <f>P796</f>
        <v/>
      </c>
      <c r="AH796">
        <f>IF(S796&lt;&gt;"",S796,AH795+900)</f>
        <v/>
      </c>
      <c r="AI796">
        <f>IF(T796&lt;&gt;"",T796,AI795)</f>
        <v/>
      </c>
      <c r="AJ796">
        <f>IF(U796&lt;&gt;"",U796,AJ795)</f>
        <v/>
      </c>
      <c r="AK796">
        <f>IF(W796&lt;&gt;"",W796,"")</f>
        <v/>
      </c>
      <c r="AL796" s="14">
        <f>IF(X796&lt;&gt;"",X796,"")</f>
        <v/>
      </c>
      <c r="AM796" s="14">
        <f>IF(Y796&lt;&gt;"",Y796,"")</f>
        <v/>
      </c>
      <c r="AN796" s="14">
        <f>IF(OR(AL796="",AM796=""),"",AL796-AM796)</f>
        <v/>
      </c>
      <c r="AO796">
        <f>IF(AN796="","",IF(AN796&gt;0,"Bullish","Bearish"))</f>
        <v/>
      </c>
      <c r="AP796">
        <f>IF(AO796="",AP795,AO796)</f>
        <v/>
      </c>
      <c r="AQ796" s="14">
        <f>IF(AB796&lt;&gt;"",AB796,"")</f>
        <v/>
      </c>
      <c r="AR796" s="14">
        <f>IF(AD796&lt;&gt;"",AD796,"")</f>
        <v/>
      </c>
      <c r="AS796">
        <f>IF(AS795+1=13,1,AS795+1)</f>
        <v/>
      </c>
      <c r="AT796">
        <f>IFERROR(IF(SLOPE($AQ$782:$AQ$793,$AS$782:$AS$793)&gt;0,MIN(3,ABS(SLOPE($AQ$782:$AQ$793,$AS$782:$AS$793))),IF(SLOPE($AQ$782:$AQ$793,$AS$782:$AS$793)&lt;-0.5,-0.5,0)),0)</f>
        <v/>
      </c>
      <c r="AU796">
        <f>IFERROR(IF(SLOPE($AR$782:$AR$793,$AS$782:$AS$793)&lt;0,MAX(-3,-ABS(SLOPE($AR$782:$AR$793,$AS$782:$AS$793))),IF(SLOPE($AR$782:$AR$793,$AS$782:$AS$793)&gt;0.5,0.5,0)),0)</f>
        <v/>
      </c>
      <c r="AV796">
        <f>($AQ$794+(AT796*(AS796-1)))</f>
        <v/>
      </c>
      <c r="AW796">
        <f>($AR$794+(AU796*(AS796-1)))</f>
        <v/>
      </c>
      <c r="AX796">
        <f>IF(AT796&gt;0,AV796+AT796,AV796)</f>
        <v/>
      </c>
      <c r="AY796">
        <f>IF(AU796&lt;0,AW796+AU796,AW796)</f>
        <v/>
      </c>
      <c r="BA796" s="14">
        <f>IFERROR(AX796-AQ796,"")</f>
        <v/>
      </c>
      <c r="BB796" s="14">
        <f>IFERROR(AY796-AR796,"")</f>
        <v/>
      </c>
      <c r="BD796">
        <f>AH796</f>
        <v/>
      </c>
      <c r="BE796">
        <f>AI796</f>
        <v/>
      </c>
      <c r="BF796">
        <f>AJ796</f>
        <v/>
      </c>
      <c r="BG796" s="14">
        <f>L796</f>
        <v/>
      </c>
      <c r="BH796" s="14">
        <f>IF(X796="","",X796)</f>
        <v/>
      </c>
      <c r="BI796" s="14">
        <f>IF(Y796="","",Y796)</f>
        <v/>
      </c>
      <c r="BJ796">
        <f>Z796</f>
        <v/>
      </c>
      <c r="BK796">
        <f>AA796</f>
        <v/>
      </c>
      <c r="BL796">
        <f>IFERROR(AX796,"")</f>
        <v/>
      </c>
      <c r="BM796">
        <f>IFERROR(AY796,"")</f>
        <v/>
      </c>
    </row>
    <row r="797" ht="14.25" customHeight="1">
      <c r="A797">
        <f>ALGLIB_SSA_XAUUSD!AA797</f>
        <v/>
      </c>
      <c r="B797">
        <f>IF($A797="","",INDEX(ALGLIB_SSA_XAUUSD!$B$2:$B$2401,MATCH($A797,ALGLIB_SSA_XAUUSD!$A$2:$A$2401,1)))</f>
        <v/>
      </c>
      <c r="C797">
        <f>IF($A797="","",INDEX(ALGLIB_SSA_XAUUSD!$C$2:$C$2401,MATCH($A797,ALGLIB_SSA_XAUUSD!$A$2:$A$2401,1)))</f>
        <v/>
      </c>
      <c r="D797" s="14">
        <f>IF($A797="","",INT((ROW()-2)/12)+1)</f>
        <v/>
      </c>
      <c r="E797" s="14">
        <f>IF(AND(E806&lt;&gt;"",D806=D794+1),E794+(E806-E794)*3/12,"")</f>
        <v/>
      </c>
      <c r="F797" s="14">
        <f>IF(AND(F806&lt;&gt;"",D806=D794+1),F794+(F806-F794)*3/12,"")</f>
        <v/>
      </c>
      <c r="G797" s="14">
        <f>IF(AND(G806&lt;&gt;"",D806=D794+1),G794+(G806-G794)*3/12,"")</f>
        <v/>
      </c>
      <c r="H797" s="14">
        <f>IF(AND(H806&lt;&gt;"",D806=D794+1),H794+(H806-H794)*3/12,"")</f>
        <v/>
      </c>
      <c r="I797" s="14">
        <f>IF(AND(L806&lt;&gt;"",D806=D794+1),I794+(I806-I794)*3/12,"")</f>
        <v/>
      </c>
      <c r="J797">
        <f>_xlfn.XLOOKUP($A797,ALGLIB_SSA_XAUUSD!$AA$2:$AA$2401,ALGLIB_SSA_XAUUSD!$P$2:$P$2401,"",0)</f>
        <v/>
      </c>
      <c r="K797">
        <f>_xlfn.XLOOKUP($A797,ALGLIB_SSA_XAUUSD!$AA$2:$AA$2401,ALGLIB_SSA_XAUUSD!$Q$2:$Q$2401,"",0)</f>
        <v/>
      </c>
      <c r="L797">
        <f>_xlfn.XLOOKUP($A797,ALGLIB_SSA_XAUUSD!$AA$2:$AA$2401,ALGLIB_SSA_XAUUSD!$R$2:$R$2401,"",0)</f>
        <v/>
      </c>
      <c r="M797">
        <f>_xlfn.XLOOKUP($A797,ALGLIB_SSA_XAUUSD!$AA$2:$AA$2401,ALGLIB_SSA_XAUUSD!$S$2:$S$2401,"",0)</f>
        <v/>
      </c>
      <c r="N797">
        <f>_xlfn.XLOOKUP($A797,ALGLIB_SSA_XAUUSD!$AA$2:$AA$2401,ALGLIB_SSA_XAUUSD!$T$2:$T$2401,"",0)</f>
        <v/>
      </c>
      <c r="O797">
        <f>_xlfn.XLOOKUP($A797,ALGLIB_SSA_XAUUSD!$AA$2:$AA$2401,ALGLIB_SSA_XAUUSD!$U$2:$U$2401,"",0)</f>
        <v/>
      </c>
      <c r="P797">
        <f>_xlfn.XLOOKUP($A797,ALGLIB_SSA_XAUUSD!$AA$2:$AA$2401,ALGLIB_SSA_XAUUSD!$V$2:$V$2401,"",0)</f>
        <v/>
      </c>
      <c r="S797">
        <f>A797</f>
        <v/>
      </c>
      <c r="T797">
        <f>J797</f>
        <v/>
      </c>
      <c r="U797">
        <f>K797</f>
        <v/>
      </c>
      <c r="V797" s="14">
        <f>IF($A797="","",MOD(ROW()-2,12)+1)</f>
        <v/>
      </c>
      <c r="W797">
        <f>L797</f>
        <v/>
      </c>
      <c r="X797" s="14">
        <f>IF(F797="","",F797)</f>
        <v/>
      </c>
      <c r="Y797" s="14">
        <f>IF(G797="","",G797)</f>
        <v/>
      </c>
      <c r="Z797">
        <f>M797</f>
        <v/>
      </c>
      <c r="AA797">
        <f>N797</f>
        <v/>
      </c>
      <c r="AB797" s="14">
        <f>IF(H797="","",H797)</f>
        <v/>
      </c>
      <c r="AC797">
        <f>O797</f>
        <v/>
      </c>
      <c r="AD797" s="14">
        <f>IF(I797="","",I797)</f>
        <v/>
      </c>
      <c r="AE797">
        <f>P797</f>
        <v/>
      </c>
      <c r="AH797">
        <f>IF(S797&lt;&gt;"",S797,AH796+900)</f>
        <v/>
      </c>
      <c r="AI797">
        <f>IF(T797&lt;&gt;"",T797,AI796)</f>
        <v/>
      </c>
      <c r="AJ797">
        <f>IF(U797&lt;&gt;"",U797,AJ796)</f>
        <v/>
      </c>
      <c r="AK797">
        <f>IF(W797&lt;&gt;"",W797,"")</f>
        <v/>
      </c>
      <c r="AL797" s="14">
        <f>IF(X797&lt;&gt;"",X797,"")</f>
        <v/>
      </c>
      <c r="AM797" s="14">
        <f>IF(Y797&lt;&gt;"",Y797,"")</f>
        <v/>
      </c>
      <c r="AN797" s="14">
        <f>IF(OR(AL797="",AM797=""),"",AL797-AM797)</f>
        <v/>
      </c>
      <c r="AO797">
        <f>IF(AN797="","",IF(AN797&gt;0,"Bullish","Bearish"))</f>
        <v/>
      </c>
      <c r="AP797">
        <f>IF(AO797="",AP796,AO797)</f>
        <v/>
      </c>
      <c r="AQ797" s="14">
        <f>IF(AB797&lt;&gt;"",AB797,"")</f>
        <v/>
      </c>
      <c r="AR797" s="14">
        <f>IF(AD797&lt;&gt;"",AD797,"")</f>
        <v/>
      </c>
      <c r="AS797">
        <f>IF(AS796+1=13,1,AS796+1)</f>
        <v/>
      </c>
      <c r="AT797">
        <f>IFERROR(IF(SLOPE($AQ$782:$AQ$793,$AS$782:$AS$793)&gt;0,MIN(3,ABS(SLOPE($AQ$782:$AQ$793,$AS$782:$AS$793))),IF(SLOPE($AQ$782:$AQ$793,$AS$782:$AS$793)&lt;-0.5,-0.5,0)),0)</f>
        <v/>
      </c>
      <c r="AU797">
        <f>IFERROR(IF(SLOPE($AR$782:$AR$793,$AS$782:$AS$793)&lt;0,MAX(-3,-ABS(SLOPE($AR$782:$AR$793,$AS$782:$AS$793))),IF(SLOPE($AR$782:$AR$793,$AS$782:$AS$793)&gt;0.5,0.5,0)),0)</f>
        <v/>
      </c>
      <c r="AV797">
        <f>($AQ$794+(AT797*(AS797-1)))</f>
        <v/>
      </c>
      <c r="AW797">
        <f>($AR$794+(AU797*(AS797-1)))</f>
        <v/>
      </c>
      <c r="AX797">
        <f>IF(AT797&gt;0,AV797+AT797,AV797)</f>
        <v/>
      </c>
      <c r="AY797">
        <f>IF(AU797&lt;0,AW797+AU797,AW797)</f>
        <v/>
      </c>
      <c r="BA797" s="14">
        <f>IFERROR(AX797-AQ797,"")</f>
        <v/>
      </c>
      <c r="BB797" s="14">
        <f>IFERROR(AY797-AR797,"")</f>
        <v/>
      </c>
      <c r="BD797">
        <f>AH797</f>
        <v/>
      </c>
      <c r="BE797">
        <f>AI797</f>
        <v/>
      </c>
      <c r="BF797">
        <f>AJ797</f>
        <v/>
      </c>
      <c r="BG797" s="14">
        <f>L797</f>
        <v/>
      </c>
      <c r="BH797" s="14">
        <f>IF(X797="","",X797)</f>
        <v/>
      </c>
      <c r="BI797" s="14">
        <f>IF(Y797="","",Y797)</f>
        <v/>
      </c>
      <c r="BJ797">
        <f>Z797</f>
        <v/>
      </c>
      <c r="BK797">
        <f>AA797</f>
        <v/>
      </c>
      <c r="BL797">
        <f>IFERROR(AX797,"")</f>
        <v/>
      </c>
      <c r="BM797">
        <f>IFERROR(AY797,"")</f>
        <v/>
      </c>
    </row>
    <row r="798" ht="14.25" customHeight="1">
      <c r="A798">
        <f>ALGLIB_SSA_XAUUSD!AA798</f>
        <v/>
      </c>
      <c r="B798">
        <f>IF($A798="","",INDEX(ALGLIB_SSA_XAUUSD!$B$2:$B$2401,MATCH($A798,ALGLIB_SSA_XAUUSD!$A$2:$A$2401,1)))</f>
        <v/>
      </c>
      <c r="C798">
        <f>IF($A798="","",INDEX(ALGLIB_SSA_XAUUSD!$C$2:$C$2401,MATCH($A798,ALGLIB_SSA_XAUUSD!$A$2:$A$2401,1)))</f>
        <v/>
      </c>
      <c r="D798" s="14">
        <f>IF($A798="","",INT((ROW()-2)/12)+1)</f>
        <v/>
      </c>
      <c r="E798" s="14">
        <f>IF(AND(E806&lt;&gt;"",D806=D794+1),E794+(E806-E794)*4/12,"")</f>
        <v/>
      </c>
      <c r="F798" s="14">
        <f>IF(AND(F806&lt;&gt;"",D806=D794+1),F794+(F806-F794)*4/12,"")</f>
        <v/>
      </c>
      <c r="G798" s="14">
        <f>IF(AND(G806&lt;&gt;"",D806=D794+1),G794+(G806-G794)*4/12,"")</f>
        <v/>
      </c>
      <c r="H798" s="14">
        <f>IF(AND(H806&lt;&gt;"",D806=D794+1),H794+(H806-H794)*4/12,"")</f>
        <v/>
      </c>
      <c r="I798" s="14">
        <f>IF(AND(L806&lt;&gt;"",D806=D794+1),I794+(I806-I794)*4/12,"")</f>
        <v/>
      </c>
      <c r="J798">
        <f>_xlfn.XLOOKUP($A798,ALGLIB_SSA_XAUUSD!$AA$2:$AA$2401,ALGLIB_SSA_XAUUSD!$P$2:$P$2401,"",0)</f>
        <v/>
      </c>
      <c r="K798">
        <f>_xlfn.XLOOKUP($A798,ALGLIB_SSA_XAUUSD!$AA$2:$AA$2401,ALGLIB_SSA_XAUUSD!$Q$2:$Q$2401,"",0)</f>
        <v/>
      </c>
      <c r="L798">
        <f>_xlfn.XLOOKUP($A798,ALGLIB_SSA_XAUUSD!$AA$2:$AA$2401,ALGLIB_SSA_XAUUSD!$R$2:$R$2401,"",0)</f>
        <v/>
      </c>
      <c r="M798">
        <f>_xlfn.XLOOKUP($A798,ALGLIB_SSA_XAUUSD!$AA$2:$AA$2401,ALGLIB_SSA_XAUUSD!$S$2:$S$2401,"",0)</f>
        <v/>
      </c>
      <c r="N798">
        <f>_xlfn.XLOOKUP($A798,ALGLIB_SSA_XAUUSD!$AA$2:$AA$2401,ALGLIB_SSA_XAUUSD!$T$2:$T$2401,"",0)</f>
        <v/>
      </c>
      <c r="O798">
        <f>_xlfn.XLOOKUP($A798,ALGLIB_SSA_XAUUSD!$AA$2:$AA$2401,ALGLIB_SSA_XAUUSD!$U$2:$U$2401,"",0)</f>
        <v/>
      </c>
      <c r="P798">
        <f>_xlfn.XLOOKUP($A798,ALGLIB_SSA_XAUUSD!$AA$2:$AA$2401,ALGLIB_SSA_XAUUSD!$V$2:$V$2401,"",0)</f>
        <v/>
      </c>
      <c r="S798">
        <f>A798</f>
        <v/>
      </c>
      <c r="T798">
        <f>J798</f>
        <v/>
      </c>
      <c r="U798">
        <f>K798</f>
        <v/>
      </c>
      <c r="V798" s="14">
        <f>IF($A798="","",MOD(ROW()-2,12)+1)</f>
        <v/>
      </c>
      <c r="W798">
        <f>L798</f>
        <v/>
      </c>
      <c r="X798" s="14">
        <f>IF(F798="","",F798)</f>
        <v/>
      </c>
      <c r="Y798" s="14">
        <f>IF(G798="","",G798)</f>
        <v/>
      </c>
      <c r="Z798">
        <f>M798</f>
        <v/>
      </c>
      <c r="AA798">
        <f>N798</f>
        <v/>
      </c>
      <c r="AB798" s="14">
        <f>IF(H798="","",H798)</f>
        <v/>
      </c>
      <c r="AC798">
        <f>O798</f>
        <v/>
      </c>
      <c r="AD798" s="14">
        <f>IF(I798="","",I798)</f>
        <v/>
      </c>
      <c r="AE798">
        <f>P798</f>
        <v/>
      </c>
      <c r="AH798">
        <f>IF(S798&lt;&gt;"",S798,AH797+900)</f>
        <v/>
      </c>
      <c r="AI798">
        <f>IF(T798&lt;&gt;"",T798,AI797)</f>
        <v/>
      </c>
      <c r="AJ798">
        <f>IF(U798&lt;&gt;"",U798,AJ797)</f>
        <v/>
      </c>
      <c r="AK798">
        <f>IF(W798&lt;&gt;"",W798,"")</f>
        <v/>
      </c>
      <c r="AL798" s="14">
        <f>IF(X798&lt;&gt;"",X798,"")</f>
        <v/>
      </c>
      <c r="AM798" s="14">
        <f>IF(Y798&lt;&gt;"",Y798,"")</f>
        <v/>
      </c>
      <c r="AN798" s="14">
        <f>IF(OR(AL798="",AM798=""),"",AL798-AM798)</f>
        <v/>
      </c>
      <c r="AO798">
        <f>IF(AN798="","",IF(AN798&gt;0,"Bullish","Bearish"))</f>
        <v/>
      </c>
      <c r="AP798">
        <f>IF(AO798="",AP797,AO798)</f>
        <v/>
      </c>
      <c r="AQ798" s="14">
        <f>IF(AB798&lt;&gt;"",AB798,"")</f>
        <v/>
      </c>
      <c r="AR798" s="14">
        <f>IF(AD798&lt;&gt;"",AD798,"")</f>
        <v/>
      </c>
      <c r="AS798">
        <f>IF(AS797+1=13,1,AS797+1)</f>
        <v/>
      </c>
      <c r="AT798">
        <f>IFERROR(IF(SLOPE($AQ$782:$AQ$793,$AS$782:$AS$793)&gt;0,MIN(3,ABS(SLOPE($AQ$782:$AQ$793,$AS$782:$AS$793))),IF(SLOPE($AQ$782:$AQ$793,$AS$782:$AS$793)&lt;-0.5,-0.5,0)),0)</f>
        <v/>
      </c>
      <c r="AU798">
        <f>IFERROR(IF(SLOPE($AR$782:$AR$793,$AS$782:$AS$793)&lt;0,MAX(-3,-ABS(SLOPE($AR$782:$AR$793,$AS$782:$AS$793))),IF(SLOPE($AR$782:$AR$793,$AS$782:$AS$793)&gt;0.5,0.5,0)),0)</f>
        <v/>
      </c>
      <c r="AV798">
        <f>($AQ$794+(AT798*(AS798-1)))</f>
        <v/>
      </c>
      <c r="AW798">
        <f>($AR$794+(AU798*(AS798-1)))</f>
        <v/>
      </c>
      <c r="AX798">
        <f>IF(AT798&gt;0,AV798+AT798,AV798)</f>
        <v/>
      </c>
      <c r="AY798">
        <f>IF(AU798&lt;0,AW798+AU798,AW798)</f>
        <v/>
      </c>
      <c r="BA798" s="14">
        <f>IFERROR(AX798-AQ798,"")</f>
        <v/>
      </c>
      <c r="BB798" s="14">
        <f>IFERROR(AY798-AR798,"")</f>
        <v/>
      </c>
      <c r="BD798">
        <f>AH798</f>
        <v/>
      </c>
      <c r="BE798">
        <f>AI798</f>
        <v/>
      </c>
      <c r="BF798">
        <f>AJ798</f>
        <v/>
      </c>
      <c r="BG798" s="14">
        <f>L798</f>
        <v/>
      </c>
      <c r="BH798" s="14">
        <f>IF(X798="","",X798)</f>
        <v/>
      </c>
      <c r="BI798" s="14">
        <f>IF(Y798="","",Y798)</f>
        <v/>
      </c>
      <c r="BJ798">
        <f>Z798</f>
        <v/>
      </c>
      <c r="BK798">
        <f>AA798</f>
        <v/>
      </c>
      <c r="BL798">
        <f>IFERROR(AX798,"")</f>
        <v/>
      </c>
      <c r="BM798">
        <f>IFERROR(AY798,"")</f>
        <v/>
      </c>
    </row>
    <row r="799" ht="14.25" customHeight="1">
      <c r="A799">
        <f>ALGLIB_SSA_XAUUSD!AA799</f>
        <v/>
      </c>
      <c r="B799">
        <f>IF($A799="","",INDEX(ALGLIB_SSA_XAUUSD!$B$2:$B$2401,MATCH($A799,ALGLIB_SSA_XAUUSD!$A$2:$A$2401,1)))</f>
        <v/>
      </c>
      <c r="C799">
        <f>IF($A799="","",INDEX(ALGLIB_SSA_XAUUSD!$C$2:$C$2401,MATCH($A799,ALGLIB_SSA_XAUUSD!$A$2:$A$2401,1)))</f>
        <v/>
      </c>
      <c r="D799" s="14">
        <f>IF($A799="","",INT((ROW()-2)/12)+1)</f>
        <v/>
      </c>
      <c r="E799" s="14">
        <f>IF(AND(E806&lt;&gt;"",D806=D794+1),E794+(E806-E794)*5/12,"")</f>
        <v/>
      </c>
      <c r="F799" s="14">
        <f>IF(AND(F806&lt;&gt;"",D806=D794+1),F794+(F806-F794)*5/12,"")</f>
        <v/>
      </c>
      <c r="G799" s="14">
        <f>IF(AND(G806&lt;&gt;"",D806=D794+1),G794+(G806-G794)*5/12,"")</f>
        <v/>
      </c>
      <c r="H799" s="14">
        <f>IF(AND(H806&lt;&gt;"",D806=D794+1),H794+(H806-H794)*5/12,"")</f>
        <v/>
      </c>
      <c r="I799" s="14">
        <f>IF(AND(L806&lt;&gt;"",D806=D794+1),I794+(I806-I794)*5/12,"")</f>
        <v/>
      </c>
      <c r="J799">
        <f>_xlfn.XLOOKUP($A799,ALGLIB_SSA_XAUUSD!$AA$2:$AA$2401,ALGLIB_SSA_XAUUSD!$P$2:$P$2401,"",0)</f>
        <v/>
      </c>
      <c r="K799">
        <f>_xlfn.XLOOKUP($A799,ALGLIB_SSA_XAUUSD!$AA$2:$AA$2401,ALGLIB_SSA_XAUUSD!$Q$2:$Q$2401,"",0)</f>
        <v/>
      </c>
      <c r="L799">
        <f>_xlfn.XLOOKUP($A799,ALGLIB_SSA_XAUUSD!$AA$2:$AA$2401,ALGLIB_SSA_XAUUSD!$R$2:$R$2401,"",0)</f>
        <v/>
      </c>
      <c r="M799">
        <f>_xlfn.XLOOKUP($A799,ALGLIB_SSA_XAUUSD!$AA$2:$AA$2401,ALGLIB_SSA_XAUUSD!$S$2:$S$2401,"",0)</f>
        <v/>
      </c>
      <c r="N799">
        <f>_xlfn.XLOOKUP($A799,ALGLIB_SSA_XAUUSD!$AA$2:$AA$2401,ALGLIB_SSA_XAUUSD!$T$2:$T$2401,"",0)</f>
        <v/>
      </c>
      <c r="O799">
        <f>_xlfn.XLOOKUP($A799,ALGLIB_SSA_XAUUSD!$AA$2:$AA$2401,ALGLIB_SSA_XAUUSD!$U$2:$U$2401,"",0)</f>
        <v/>
      </c>
      <c r="P799">
        <f>_xlfn.XLOOKUP($A799,ALGLIB_SSA_XAUUSD!$AA$2:$AA$2401,ALGLIB_SSA_XAUUSD!$V$2:$V$2401,"",0)</f>
        <v/>
      </c>
      <c r="S799">
        <f>A799</f>
        <v/>
      </c>
      <c r="T799">
        <f>J799</f>
        <v/>
      </c>
      <c r="U799">
        <f>K799</f>
        <v/>
      </c>
      <c r="V799" s="14">
        <f>IF($A799="","",MOD(ROW()-2,12)+1)</f>
        <v/>
      </c>
      <c r="W799">
        <f>L799</f>
        <v/>
      </c>
      <c r="X799" s="14">
        <f>IF(F799="","",F799)</f>
        <v/>
      </c>
      <c r="Y799" s="14">
        <f>IF(G799="","",G799)</f>
        <v/>
      </c>
      <c r="Z799">
        <f>M799</f>
        <v/>
      </c>
      <c r="AA799">
        <f>N799</f>
        <v/>
      </c>
      <c r="AB799" s="14">
        <f>IF(H799="","",H799)</f>
        <v/>
      </c>
      <c r="AC799">
        <f>O799</f>
        <v/>
      </c>
      <c r="AD799" s="14">
        <f>IF(I799="","",I799)</f>
        <v/>
      </c>
      <c r="AE799">
        <f>P799</f>
        <v/>
      </c>
      <c r="AH799">
        <f>IF(S799&lt;&gt;"",S799,AH798+900)</f>
        <v/>
      </c>
      <c r="AI799">
        <f>IF(T799&lt;&gt;"",T799,AI798)</f>
        <v/>
      </c>
      <c r="AJ799">
        <f>IF(U799&lt;&gt;"",U799,AJ798)</f>
        <v/>
      </c>
      <c r="AK799">
        <f>IF(W799&lt;&gt;"",W799,"")</f>
        <v/>
      </c>
      <c r="AL799" s="14">
        <f>IF(X799&lt;&gt;"",X799,"")</f>
        <v/>
      </c>
      <c r="AM799" s="14">
        <f>IF(Y799&lt;&gt;"",Y799,"")</f>
        <v/>
      </c>
      <c r="AN799" s="14">
        <f>IF(OR(AL799="",AM799=""),"",AL799-AM799)</f>
        <v/>
      </c>
      <c r="AO799">
        <f>IF(AN799="","",IF(AN799&gt;0,"Bullish","Bearish"))</f>
        <v/>
      </c>
      <c r="AP799">
        <f>IF(AO799="",AP798,AO799)</f>
        <v/>
      </c>
      <c r="AQ799" s="14">
        <f>IF(AB799&lt;&gt;"",AB799,"")</f>
        <v/>
      </c>
      <c r="AR799" s="14">
        <f>IF(AD799&lt;&gt;"",AD799,"")</f>
        <v/>
      </c>
      <c r="AS799">
        <f>IF(AS798+1=13,1,AS798+1)</f>
        <v/>
      </c>
      <c r="AT799">
        <f>IFERROR(IF(SLOPE($AQ$782:$AQ$793,$AS$782:$AS$793)&gt;0,MIN(3,ABS(SLOPE($AQ$782:$AQ$793,$AS$782:$AS$793))),IF(SLOPE($AQ$782:$AQ$793,$AS$782:$AS$793)&lt;-0.5,-0.5,0)),0)</f>
        <v/>
      </c>
      <c r="AU799">
        <f>IFERROR(IF(SLOPE($AR$782:$AR$793,$AS$782:$AS$793)&lt;0,MAX(-3,-ABS(SLOPE($AR$782:$AR$793,$AS$782:$AS$793))),IF(SLOPE($AR$782:$AR$793,$AS$782:$AS$793)&gt;0.5,0.5,0)),0)</f>
        <v/>
      </c>
      <c r="AV799">
        <f>($AQ$794+(AT799*(AS799-1)))</f>
        <v/>
      </c>
      <c r="AW799">
        <f>($AR$794+(AU799*(AS799-1)))</f>
        <v/>
      </c>
      <c r="AX799">
        <f>IF(AT799&gt;0,AV799+AT799,AV799)</f>
        <v/>
      </c>
      <c r="AY799">
        <f>IF(AU799&lt;0,AW799+AU799,AW799)</f>
        <v/>
      </c>
      <c r="BA799" s="14">
        <f>IFERROR(AX799-AQ799,"")</f>
        <v/>
      </c>
      <c r="BB799" s="14">
        <f>IFERROR(AY799-AR799,"")</f>
        <v/>
      </c>
      <c r="BD799">
        <f>AH799</f>
        <v/>
      </c>
      <c r="BE799">
        <f>AI799</f>
        <v/>
      </c>
      <c r="BF799">
        <f>AJ799</f>
        <v/>
      </c>
      <c r="BG799" s="14">
        <f>L799</f>
        <v/>
      </c>
      <c r="BH799" s="14">
        <f>IF(X799="","",X799)</f>
        <v/>
      </c>
      <c r="BI799" s="14">
        <f>IF(Y799="","",Y799)</f>
        <v/>
      </c>
      <c r="BJ799">
        <f>Z799</f>
        <v/>
      </c>
      <c r="BK799">
        <f>AA799</f>
        <v/>
      </c>
      <c r="BL799">
        <f>IFERROR(AX799,"")</f>
        <v/>
      </c>
      <c r="BM799">
        <f>IFERROR(AY799,"")</f>
        <v/>
      </c>
    </row>
    <row r="800" ht="14.25" customHeight="1">
      <c r="A800">
        <f>ALGLIB_SSA_XAUUSD!AA800</f>
        <v/>
      </c>
      <c r="B800">
        <f>IF($A800="","",INDEX(ALGLIB_SSA_XAUUSD!$B$2:$B$2401,MATCH($A800,ALGLIB_SSA_XAUUSD!$A$2:$A$2401,1)))</f>
        <v/>
      </c>
      <c r="C800">
        <f>IF($A800="","",INDEX(ALGLIB_SSA_XAUUSD!$C$2:$C$2401,MATCH($A800,ALGLIB_SSA_XAUUSD!$A$2:$A$2401,1)))</f>
        <v/>
      </c>
      <c r="D800" s="14">
        <f>IF($A800="","",INT((ROW()-2)/12)+1)</f>
        <v/>
      </c>
      <c r="E800" s="14">
        <f>IF(AND(E806&lt;&gt;"",D806=D794+1),E794+(E806-E794)*6/12,"")</f>
        <v/>
      </c>
      <c r="F800" s="14">
        <f>IF(AND(F806&lt;&gt;"",D806=D794+1),F794+(F806-F794)*6/12,"")</f>
        <v/>
      </c>
      <c r="G800" s="14">
        <f>IF(AND(G806&lt;&gt;"",D806=D794+1),G794+(G806-G794)*6/12,"")</f>
        <v/>
      </c>
      <c r="H800" s="14">
        <f>IF(AND(H806&lt;&gt;"",D806=D794+1),H794+(H806-H794)*6/12,"")</f>
        <v/>
      </c>
      <c r="I800" s="14">
        <f>IF(AND(L806&lt;&gt;"",D806=D794+1),I794+(I806-I794)*6/12,"")</f>
        <v/>
      </c>
      <c r="J800">
        <f>_xlfn.XLOOKUP($A800,ALGLIB_SSA_XAUUSD!$AA$2:$AA$2401,ALGLIB_SSA_XAUUSD!$P$2:$P$2401,"",0)</f>
        <v/>
      </c>
      <c r="K800">
        <f>_xlfn.XLOOKUP($A800,ALGLIB_SSA_XAUUSD!$AA$2:$AA$2401,ALGLIB_SSA_XAUUSD!$Q$2:$Q$2401,"",0)</f>
        <v/>
      </c>
      <c r="L800">
        <f>_xlfn.XLOOKUP($A800,ALGLIB_SSA_XAUUSD!$AA$2:$AA$2401,ALGLIB_SSA_XAUUSD!$R$2:$R$2401,"",0)</f>
        <v/>
      </c>
      <c r="M800">
        <f>_xlfn.XLOOKUP($A800,ALGLIB_SSA_XAUUSD!$AA$2:$AA$2401,ALGLIB_SSA_XAUUSD!$S$2:$S$2401,"",0)</f>
        <v/>
      </c>
      <c r="N800">
        <f>_xlfn.XLOOKUP($A800,ALGLIB_SSA_XAUUSD!$AA$2:$AA$2401,ALGLIB_SSA_XAUUSD!$T$2:$T$2401,"",0)</f>
        <v/>
      </c>
      <c r="O800">
        <f>_xlfn.XLOOKUP($A800,ALGLIB_SSA_XAUUSD!$AA$2:$AA$2401,ALGLIB_SSA_XAUUSD!$U$2:$U$2401,"",0)</f>
        <v/>
      </c>
      <c r="P800">
        <f>_xlfn.XLOOKUP($A800,ALGLIB_SSA_XAUUSD!$AA$2:$AA$2401,ALGLIB_SSA_XAUUSD!$V$2:$V$2401,"",0)</f>
        <v/>
      </c>
      <c r="S800">
        <f>A800</f>
        <v/>
      </c>
      <c r="T800">
        <f>J800</f>
        <v/>
      </c>
      <c r="U800">
        <f>K800</f>
        <v/>
      </c>
      <c r="V800" s="14">
        <f>IF($A800="","",MOD(ROW()-2,12)+1)</f>
        <v/>
      </c>
      <c r="W800">
        <f>L800</f>
        <v/>
      </c>
      <c r="X800" s="14">
        <f>IF(F800="","",F800)</f>
        <v/>
      </c>
      <c r="Y800" s="14">
        <f>IF(G800="","",G800)</f>
        <v/>
      </c>
      <c r="Z800">
        <f>M800</f>
        <v/>
      </c>
      <c r="AA800">
        <f>N800</f>
        <v/>
      </c>
      <c r="AB800" s="14">
        <f>IF(H800="","",H800)</f>
        <v/>
      </c>
      <c r="AC800">
        <f>O800</f>
        <v/>
      </c>
      <c r="AD800" s="14">
        <f>IF(I800="","",I800)</f>
        <v/>
      </c>
      <c r="AE800">
        <f>P800</f>
        <v/>
      </c>
      <c r="AH800">
        <f>IF(S800&lt;&gt;"",S800,AH799+900)</f>
        <v/>
      </c>
      <c r="AI800">
        <f>IF(T800&lt;&gt;"",T800,AI799)</f>
        <v/>
      </c>
      <c r="AJ800">
        <f>IF(U800&lt;&gt;"",U800,AJ799)</f>
        <v/>
      </c>
      <c r="AK800">
        <f>IF(W800&lt;&gt;"",W800,"")</f>
        <v/>
      </c>
      <c r="AL800" s="14">
        <f>IF(X800&lt;&gt;"",X800,"")</f>
        <v/>
      </c>
      <c r="AM800" s="14">
        <f>IF(Y800&lt;&gt;"",Y800,"")</f>
        <v/>
      </c>
      <c r="AN800" s="14">
        <f>IF(OR(AL800="",AM800=""),"",AL800-AM800)</f>
        <v/>
      </c>
      <c r="AO800">
        <f>IF(AN800="","",IF(AN800&gt;0,"Bullish","Bearish"))</f>
        <v/>
      </c>
      <c r="AP800">
        <f>IF(AO800="",AP799,AO800)</f>
        <v/>
      </c>
      <c r="AQ800" s="14">
        <f>IF(AB800&lt;&gt;"",AB800,"")</f>
        <v/>
      </c>
      <c r="AR800" s="14">
        <f>IF(AD800&lt;&gt;"",AD800,"")</f>
        <v/>
      </c>
      <c r="AS800">
        <f>IF(AS799+1=13,1,AS799+1)</f>
        <v/>
      </c>
      <c r="AT800">
        <f>IFERROR(IF(SLOPE($AQ$782:$AQ$793,$AS$782:$AS$793)&gt;0,MIN(3,ABS(SLOPE($AQ$782:$AQ$793,$AS$782:$AS$793))),IF(SLOPE($AQ$782:$AQ$793,$AS$782:$AS$793)&lt;-0.5,-0.5,0)),0)</f>
        <v/>
      </c>
      <c r="AU800">
        <f>IFERROR(IF(SLOPE($AR$782:$AR$793,$AS$782:$AS$793)&lt;0,MAX(-3,-ABS(SLOPE($AR$782:$AR$793,$AS$782:$AS$793))),IF(SLOPE($AR$782:$AR$793,$AS$782:$AS$793)&gt;0.5,0.5,0)),0)</f>
        <v/>
      </c>
      <c r="AV800">
        <f>($AQ$794+(AT800*(AS800-1)))</f>
        <v/>
      </c>
      <c r="AW800">
        <f>($AR$794+(AU800*(AS800-1)))</f>
        <v/>
      </c>
      <c r="AX800">
        <f>IF(AT800&gt;0,AV800+AT800,AV800)</f>
        <v/>
      </c>
      <c r="AY800">
        <f>IF(AU800&lt;0,AW800+AU800,AW800)</f>
        <v/>
      </c>
      <c r="BA800" s="14">
        <f>IFERROR(AX800-AQ800,"")</f>
        <v/>
      </c>
      <c r="BB800" s="14">
        <f>IFERROR(AY800-AR800,"")</f>
        <v/>
      </c>
      <c r="BD800">
        <f>AH800</f>
        <v/>
      </c>
      <c r="BE800">
        <f>AI800</f>
        <v/>
      </c>
      <c r="BF800">
        <f>AJ800</f>
        <v/>
      </c>
      <c r="BG800" s="14">
        <f>L800</f>
        <v/>
      </c>
      <c r="BH800" s="14">
        <f>IF(X800="","",X800)</f>
        <v/>
      </c>
      <c r="BI800" s="14">
        <f>IF(Y800="","",Y800)</f>
        <v/>
      </c>
      <c r="BJ800">
        <f>Z800</f>
        <v/>
      </c>
      <c r="BK800">
        <f>AA800</f>
        <v/>
      </c>
      <c r="BL800">
        <f>IFERROR(AX800,"")</f>
        <v/>
      </c>
      <c r="BM800">
        <f>IFERROR(AY800,"")</f>
        <v/>
      </c>
    </row>
    <row r="801" ht="14.25" customHeight="1">
      <c r="A801">
        <f>ALGLIB_SSA_XAUUSD!AA801</f>
        <v/>
      </c>
      <c r="B801">
        <f>IF($A801="","",INDEX(ALGLIB_SSA_XAUUSD!$B$2:$B$2401,MATCH($A801,ALGLIB_SSA_XAUUSD!$A$2:$A$2401,1)))</f>
        <v/>
      </c>
      <c r="C801">
        <f>IF($A801="","",INDEX(ALGLIB_SSA_XAUUSD!$C$2:$C$2401,MATCH($A801,ALGLIB_SSA_XAUUSD!$A$2:$A$2401,1)))</f>
        <v/>
      </c>
      <c r="D801" s="14">
        <f>IF($A801="","",INT((ROW()-2)/12)+1)</f>
        <v/>
      </c>
      <c r="E801" s="14">
        <f>IF(AND(E806&lt;&gt;"",D806=D794+1),E794+(E806-E794)*7/12,"")</f>
        <v/>
      </c>
      <c r="F801" s="14">
        <f>IF(AND(F806&lt;&gt;"",D806=D794+1),F794+(F806-F794)*7/12,"")</f>
        <v/>
      </c>
      <c r="G801" s="14">
        <f>IF(AND(G806&lt;&gt;"",D806=D794+1),G794+(G806-G794)*7/12,"")</f>
        <v/>
      </c>
      <c r="H801" s="14">
        <f>IF(AND(H806&lt;&gt;"",D806=D794+1),H794+(H806-H794)*7/12,"")</f>
        <v/>
      </c>
      <c r="I801" s="14">
        <f>IF(AND(L806&lt;&gt;"",D806=D794+1),I794+(I806-I794)*7/12,"")</f>
        <v/>
      </c>
      <c r="J801">
        <f>_xlfn.XLOOKUP($A801,ALGLIB_SSA_XAUUSD!$AA$2:$AA$2401,ALGLIB_SSA_XAUUSD!$P$2:$P$2401,"",0)</f>
        <v/>
      </c>
      <c r="K801">
        <f>_xlfn.XLOOKUP($A801,ALGLIB_SSA_XAUUSD!$AA$2:$AA$2401,ALGLIB_SSA_XAUUSD!$Q$2:$Q$2401,"",0)</f>
        <v/>
      </c>
      <c r="L801">
        <f>_xlfn.XLOOKUP($A801,ALGLIB_SSA_XAUUSD!$AA$2:$AA$2401,ALGLIB_SSA_XAUUSD!$R$2:$R$2401,"",0)</f>
        <v/>
      </c>
      <c r="M801">
        <f>_xlfn.XLOOKUP($A801,ALGLIB_SSA_XAUUSD!$AA$2:$AA$2401,ALGLIB_SSA_XAUUSD!$S$2:$S$2401,"",0)</f>
        <v/>
      </c>
      <c r="N801">
        <f>_xlfn.XLOOKUP($A801,ALGLIB_SSA_XAUUSD!$AA$2:$AA$2401,ALGLIB_SSA_XAUUSD!$T$2:$T$2401,"",0)</f>
        <v/>
      </c>
      <c r="O801">
        <f>_xlfn.XLOOKUP($A801,ALGLIB_SSA_XAUUSD!$AA$2:$AA$2401,ALGLIB_SSA_XAUUSD!$U$2:$U$2401,"",0)</f>
        <v/>
      </c>
      <c r="P801">
        <f>_xlfn.XLOOKUP($A801,ALGLIB_SSA_XAUUSD!$AA$2:$AA$2401,ALGLIB_SSA_XAUUSD!$V$2:$V$2401,"",0)</f>
        <v/>
      </c>
      <c r="S801">
        <f>A801</f>
        <v/>
      </c>
      <c r="T801">
        <f>J801</f>
        <v/>
      </c>
      <c r="U801">
        <f>K801</f>
        <v/>
      </c>
      <c r="V801" s="14">
        <f>IF($A801="","",MOD(ROW()-2,12)+1)</f>
        <v/>
      </c>
      <c r="W801">
        <f>L801</f>
        <v/>
      </c>
      <c r="X801" s="14">
        <f>IF(F801="","",F801)</f>
        <v/>
      </c>
      <c r="Y801" s="14">
        <f>IF(G801="","",G801)</f>
        <v/>
      </c>
      <c r="Z801">
        <f>M801</f>
        <v/>
      </c>
      <c r="AA801">
        <f>N801</f>
        <v/>
      </c>
      <c r="AB801" s="14">
        <f>IF(H801="","",H801)</f>
        <v/>
      </c>
      <c r="AC801">
        <f>O801</f>
        <v/>
      </c>
      <c r="AD801" s="14">
        <f>IF(I801="","",I801)</f>
        <v/>
      </c>
      <c r="AE801">
        <f>P801</f>
        <v/>
      </c>
      <c r="AH801">
        <f>IF(S801&lt;&gt;"",S801,AH800+900)</f>
        <v/>
      </c>
      <c r="AI801">
        <f>IF(T801&lt;&gt;"",T801,AI800)</f>
        <v/>
      </c>
      <c r="AJ801">
        <f>IF(U801&lt;&gt;"",U801,AJ800)</f>
        <v/>
      </c>
      <c r="AK801">
        <f>IF(W801&lt;&gt;"",W801,"")</f>
        <v/>
      </c>
      <c r="AL801" s="14">
        <f>IF(X801&lt;&gt;"",X801,"")</f>
        <v/>
      </c>
      <c r="AM801" s="14">
        <f>IF(Y801&lt;&gt;"",Y801,"")</f>
        <v/>
      </c>
      <c r="AN801" s="14">
        <f>IF(OR(AL801="",AM801=""),"",AL801-AM801)</f>
        <v/>
      </c>
      <c r="AO801">
        <f>IF(AN801="","",IF(AN801&gt;0,"Bullish","Bearish"))</f>
        <v/>
      </c>
      <c r="AP801">
        <f>IF(AO801="",AP800,AO801)</f>
        <v/>
      </c>
      <c r="AQ801" s="14">
        <f>IF(AB801&lt;&gt;"",AB801,"")</f>
        <v/>
      </c>
      <c r="AR801" s="14">
        <f>IF(AD801&lt;&gt;"",AD801,"")</f>
        <v/>
      </c>
      <c r="AS801">
        <f>IF(AS800+1=13,1,AS800+1)</f>
        <v/>
      </c>
      <c r="AT801">
        <f>IFERROR(IF(SLOPE($AQ$782:$AQ$793,$AS$782:$AS$793)&gt;0,MIN(3,ABS(SLOPE($AQ$782:$AQ$793,$AS$782:$AS$793))),IF(SLOPE($AQ$782:$AQ$793,$AS$782:$AS$793)&lt;-0.5,-0.5,0)),0)</f>
        <v/>
      </c>
      <c r="AU801">
        <f>IFERROR(IF(SLOPE($AR$782:$AR$793,$AS$782:$AS$793)&lt;0,MAX(-3,-ABS(SLOPE($AR$782:$AR$793,$AS$782:$AS$793))),IF(SLOPE($AR$782:$AR$793,$AS$782:$AS$793)&gt;0.5,0.5,0)),0)</f>
        <v/>
      </c>
      <c r="AV801">
        <f>($AQ$794+(AT801*(AS801-1)))</f>
        <v/>
      </c>
      <c r="AW801">
        <f>($AR$794+(AU801*(AS801-1)))</f>
        <v/>
      </c>
      <c r="AX801">
        <f>IF(AT801&gt;0,AV801+AT801,AV801)</f>
        <v/>
      </c>
      <c r="AY801">
        <f>IF(AU801&lt;0,AW801+AU801,AW801)</f>
        <v/>
      </c>
      <c r="BA801" s="14">
        <f>IFERROR(AX801-AQ801,"")</f>
        <v/>
      </c>
      <c r="BB801" s="14">
        <f>IFERROR(AY801-AR801,"")</f>
        <v/>
      </c>
      <c r="BD801">
        <f>AH801</f>
        <v/>
      </c>
      <c r="BE801">
        <f>AI801</f>
        <v/>
      </c>
      <c r="BF801">
        <f>AJ801</f>
        <v/>
      </c>
      <c r="BG801" s="14">
        <f>L801</f>
        <v/>
      </c>
      <c r="BH801" s="14">
        <f>IF(X801="","",X801)</f>
        <v/>
      </c>
      <c r="BI801" s="14">
        <f>IF(Y801="","",Y801)</f>
        <v/>
      </c>
      <c r="BJ801">
        <f>Z801</f>
        <v/>
      </c>
      <c r="BK801">
        <f>AA801</f>
        <v/>
      </c>
      <c r="BL801">
        <f>IFERROR(AX801,"")</f>
        <v/>
      </c>
      <c r="BM801">
        <f>IFERROR(AY801,"")</f>
        <v/>
      </c>
    </row>
    <row r="802" ht="14.25" customHeight="1">
      <c r="A802">
        <f>ALGLIB_SSA_XAUUSD!AA802</f>
        <v/>
      </c>
      <c r="B802">
        <f>IF($A802="","",INDEX(ALGLIB_SSA_XAUUSD!$B$2:$B$2401,MATCH($A802,ALGLIB_SSA_XAUUSD!$A$2:$A$2401,1)))</f>
        <v/>
      </c>
      <c r="C802">
        <f>IF($A802="","",INDEX(ALGLIB_SSA_XAUUSD!$C$2:$C$2401,MATCH($A802,ALGLIB_SSA_XAUUSD!$A$2:$A$2401,1)))</f>
        <v/>
      </c>
      <c r="D802" s="14">
        <f>IF($A802="","",INT((ROW()-2)/12)+1)</f>
        <v/>
      </c>
      <c r="E802" s="14">
        <f>IF(AND(E806&lt;&gt;"",D806=D794+1),E794+(E806-E794)*8/12,"")</f>
        <v/>
      </c>
      <c r="F802" s="14">
        <f>IF(AND(F806&lt;&gt;"",D806=D794+1),F794+(F806-F794)*8/12,"")</f>
        <v/>
      </c>
      <c r="G802" s="14">
        <f>IF(AND(G806&lt;&gt;"",D806=D794+1),G794+(G806-G794)*8/12,"")</f>
        <v/>
      </c>
      <c r="H802" s="14">
        <f>IF(AND(H806&lt;&gt;"",D806=D794+1),H794+(H806-H794)*8/12,"")</f>
        <v/>
      </c>
      <c r="I802" s="14">
        <f>IF(AND(L806&lt;&gt;"",D806=D794+1),I794+(I806-I794)*8/12,"")</f>
        <v/>
      </c>
      <c r="J802">
        <f>_xlfn.XLOOKUP($A802,ALGLIB_SSA_XAUUSD!$AA$2:$AA$2401,ALGLIB_SSA_XAUUSD!$P$2:$P$2401,"",0)</f>
        <v/>
      </c>
      <c r="K802">
        <f>_xlfn.XLOOKUP($A802,ALGLIB_SSA_XAUUSD!$AA$2:$AA$2401,ALGLIB_SSA_XAUUSD!$Q$2:$Q$2401,"",0)</f>
        <v/>
      </c>
      <c r="L802">
        <f>_xlfn.XLOOKUP($A802,ALGLIB_SSA_XAUUSD!$AA$2:$AA$2401,ALGLIB_SSA_XAUUSD!$R$2:$R$2401,"",0)</f>
        <v/>
      </c>
      <c r="M802">
        <f>_xlfn.XLOOKUP($A802,ALGLIB_SSA_XAUUSD!$AA$2:$AA$2401,ALGLIB_SSA_XAUUSD!$S$2:$S$2401,"",0)</f>
        <v/>
      </c>
      <c r="N802">
        <f>_xlfn.XLOOKUP($A802,ALGLIB_SSA_XAUUSD!$AA$2:$AA$2401,ALGLIB_SSA_XAUUSD!$T$2:$T$2401,"",0)</f>
        <v/>
      </c>
      <c r="O802">
        <f>_xlfn.XLOOKUP($A802,ALGLIB_SSA_XAUUSD!$AA$2:$AA$2401,ALGLIB_SSA_XAUUSD!$U$2:$U$2401,"",0)</f>
        <v/>
      </c>
      <c r="P802">
        <f>_xlfn.XLOOKUP($A802,ALGLIB_SSA_XAUUSD!$AA$2:$AA$2401,ALGLIB_SSA_XAUUSD!$V$2:$V$2401,"",0)</f>
        <v/>
      </c>
      <c r="S802">
        <f>A802</f>
        <v/>
      </c>
      <c r="T802">
        <f>J802</f>
        <v/>
      </c>
      <c r="U802">
        <f>K802</f>
        <v/>
      </c>
      <c r="V802" s="14">
        <f>IF($A802="","",MOD(ROW()-2,12)+1)</f>
        <v/>
      </c>
      <c r="W802">
        <f>L802</f>
        <v/>
      </c>
      <c r="X802" s="14">
        <f>IF(F802="","",F802)</f>
        <v/>
      </c>
      <c r="Y802" s="14">
        <f>IF(G802="","",G802)</f>
        <v/>
      </c>
      <c r="Z802">
        <f>M802</f>
        <v/>
      </c>
      <c r="AA802">
        <f>N802</f>
        <v/>
      </c>
      <c r="AB802" s="14">
        <f>IF(H802="","",H802)</f>
        <v/>
      </c>
      <c r="AC802">
        <f>O802</f>
        <v/>
      </c>
      <c r="AD802" s="14">
        <f>IF(I802="","",I802)</f>
        <v/>
      </c>
      <c r="AE802">
        <f>P802</f>
        <v/>
      </c>
      <c r="AH802">
        <f>IF(S802&lt;&gt;"",S802,AH801+900)</f>
        <v/>
      </c>
      <c r="AI802">
        <f>IF(T802&lt;&gt;"",T802,AI801)</f>
        <v/>
      </c>
      <c r="AJ802">
        <f>IF(U802&lt;&gt;"",U802,AJ801)</f>
        <v/>
      </c>
      <c r="AK802">
        <f>IF(W802&lt;&gt;"",W802,"")</f>
        <v/>
      </c>
      <c r="AL802" s="14">
        <f>IF(X802&lt;&gt;"",X802,"")</f>
        <v/>
      </c>
      <c r="AM802" s="14">
        <f>IF(Y802&lt;&gt;"",Y802,"")</f>
        <v/>
      </c>
      <c r="AN802" s="14">
        <f>IF(OR(AL802="",AM802=""),"",AL802-AM802)</f>
        <v/>
      </c>
      <c r="AO802">
        <f>IF(AN802="","",IF(AN802&gt;0,"Bullish","Bearish"))</f>
        <v/>
      </c>
      <c r="AP802">
        <f>IF(AO802="",AP801,AO802)</f>
        <v/>
      </c>
      <c r="AQ802" s="14">
        <f>IF(AB802&lt;&gt;"",AB802,"")</f>
        <v/>
      </c>
      <c r="AR802" s="14">
        <f>IF(AD802&lt;&gt;"",AD802,"")</f>
        <v/>
      </c>
      <c r="AS802">
        <f>IF(AS801+1=13,1,AS801+1)</f>
        <v/>
      </c>
      <c r="AT802">
        <f>IFERROR(IF(SLOPE($AQ$782:$AQ$793,$AS$782:$AS$793)&gt;0,MIN(3,ABS(SLOPE($AQ$782:$AQ$793,$AS$782:$AS$793))),IF(SLOPE($AQ$782:$AQ$793,$AS$782:$AS$793)&lt;-0.5,-0.5,0)),0)</f>
        <v/>
      </c>
      <c r="AU802">
        <f>IFERROR(IF(SLOPE($AR$782:$AR$793,$AS$782:$AS$793)&lt;0,MAX(-3,-ABS(SLOPE($AR$782:$AR$793,$AS$782:$AS$793))),IF(SLOPE($AR$782:$AR$793,$AS$782:$AS$793)&gt;0.5,0.5,0)),0)</f>
        <v/>
      </c>
      <c r="AV802">
        <f>($AQ$794+(AT802*(AS802-1)))</f>
        <v/>
      </c>
      <c r="AW802">
        <f>($AR$794+(AU802*(AS802-1)))</f>
        <v/>
      </c>
      <c r="AX802">
        <f>IF(AT802&gt;0,AV802+AT802,AV802)</f>
        <v/>
      </c>
      <c r="AY802">
        <f>IF(AU802&lt;0,AW802+AU802,AW802)</f>
        <v/>
      </c>
      <c r="BA802" s="14">
        <f>IFERROR(AX802-AQ802,"")</f>
        <v/>
      </c>
      <c r="BB802" s="14">
        <f>IFERROR(AY802-AR802,"")</f>
        <v/>
      </c>
      <c r="BD802">
        <f>AH802</f>
        <v/>
      </c>
      <c r="BE802">
        <f>AI802</f>
        <v/>
      </c>
      <c r="BF802">
        <f>AJ802</f>
        <v/>
      </c>
      <c r="BG802" s="14">
        <f>L802</f>
        <v/>
      </c>
      <c r="BH802" s="14">
        <f>IF(X802="","",X802)</f>
        <v/>
      </c>
      <c r="BI802" s="14">
        <f>IF(Y802="","",Y802)</f>
        <v/>
      </c>
      <c r="BJ802">
        <f>Z802</f>
        <v/>
      </c>
      <c r="BK802">
        <f>AA802</f>
        <v/>
      </c>
      <c r="BL802">
        <f>IFERROR(AX802,"")</f>
        <v/>
      </c>
      <c r="BM802">
        <f>IFERROR(AY802,"")</f>
        <v/>
      </c>
    </row>
    <row r="803" ht="14.25" customHeight="1">
      <c r="A803">
        <f>ALGLIB_SSA_XAUUSD!AA803</f>
        <v/>
      </c>
      <c r="B803">
        <f>IF($A803="","",INDEX(ALGLIB_SSA_XAUUSD!$B$2:$B$2401,MATCH($A803,ALGLIB_SSA_XAUUSD!$A$2:$A$2401,1)))</f>
        <v/>
      </c>
      <c r="C803">
        <f>IF($A803="","",INDEX(ALGLIB_SSA_XAUUSD!$C$2:$C$2401,MATCH($A803,ALGLIB_SSA_XAUUSD!$A$2:$A$2401,1)))</f>
        <v/>
      </c>
      <c r="D803" s="14">
        <f>IF($A803="","",INT((ROW()-2)/12)+1)</f>
        <v/>
      </c>
      <c r="E803" s="14">
        <f>IF(AND(E806&lt;&gt;"",D806=D794+1),E794+(E806-E794)*9/12,"")</f>
        <v/>
      </c>
      <c r="F803" s="14">
        <f>IF(AND(F806&lt;&gt;"",D806=D794+1),F794+(F806-F794)*9/12,"")</f>
        <v/>
      </c>
      <c r="G803" s="14">
        <f>IF(AND(G806&lt;&gt;"",D806=D794+1),G794+(G806-G794)*9/12,"")</f>
        <v/>
      </c>
      <c r="H803" s="14">
        <f>IF(AND(H806&lt;&gt;"",D806=D794+1),H794+(H806-H794)*9/12,"")</f>
        <v/>
      </c>
      <c r="I803" s="14">
        <f>IF(AND(L806&lt;&gt;"",D806=D794+1),I794+(I806-I794)*9/12,"")</f>
        <v/>
      </c>
      <c r="J803">
        <f>_xlfn.XLOOKUP($A803,ALGLIB_SSA_XAUUSD!$AA$2:$AA$2401,ALGLIB_SSA_XAUUSD!$P$2:$P$2401,"",0)</f>
        <v/>
      </c>
      <c r="K803">
        <f>_xlfn.XLOOKUP($A803,ALGLIB_SSA_XAUUSD!$AA$2:$AA$2401,ALGLIB_SSA_XAUUSD!$Q$2:$Q$2401,"",0)</f>
        <v/>
      </c>
      <c r="L803">
        <f>_xlfn.XLOOKUP($A803,ALGLIB_SSA_XAUUSD!$AA$2:$AA$2401,ALGLIB_SSA_XAUUSD!$R$2:$R$2401,"",0)</f>
        <v/>
      </c>
      <c r="M803">
        <f>_xlfn.XLOOKUP($A803,ALGLIB_SSA_XAUUSD!$AA$2:$AA$2401,ALGLIB_SSA_XAUUSD!$S$2:$S$2401,"",0)</f>
        <v/>
      </c>
      <c r="N803">
        <f>_xlfn.XLOOKUP($A803,ALGLIB_SSA_XAUUSD!$AA$2:$AA$2401,ALGLIB_SSA_XAUUSD!$T$2:$T$2401,"",0)</f>
        <v/>
      </c>
      <c r="O803">
        <f>_xlfn.XLOOKUP($A803,ALGLIB_SSA_XAUUSD!$AA$2:$AA$2401,ALGLIB_SSA_XAUUSD!$U$2:$U$2401,"",0)</f>
        <v/>
      </c>
      <c r="P803">
        <f>_xlfn.XLOOKUP($A803,ALGLIB_SSA_XAUUSD!$AA$2:$AA$2401,ALGLIB_SSA_XAUUSD!$V$2:$V$2401,"",0)</f>
        <v/>
      </c>
      <c r="S803">
        <f>A803</f>
        <v/>
      </c>
      <c r="T803">
        <f>J803</f>
        <v/>
      </c>
      <c r="U803">
        <f>K803</f>
        <v/>
      </c>
      <c r="V803" s="14">
        <f>IF($A803="","",MOD(ROW()-2,12)+1)</f>
        <v/>
      </c>
      <c r="W803">
        <f>L803</f>
        <v/>
      </c>
      <c r="X803" s="14">
        <f>IF(F803="","",F803)</f>
        <v/>
      </c>
      <c r="Y803" s="14">
        <f>IF(G803="","",G803)</f>
        <v/>
      </c>
      <c r="Z803">
        <f>M803</f>
        <v/>
      </c>
      <c r="AA803">
        <f>N803</f>
        <v/>
      </c>
      <c r="AB803" s="14">
        <f>IF(H803="","",H803)</f>
        <v/>
      </c>
      <c r="AC803">
        <f>O803</f>
        <v/>
      </c>
      <c r="AD803" s="14">
        <f>IF(I803="","",I803)</f>
        <v/>
      </c>
      <c r="AE803">
        <f>P803</f>
        <v/>
      </c>
      <c r="AH803">
        <f>IF(S803&lt;&gt;"",S803,AH802+900)</f>
        <v/>
      </c>
      <c r="AI803">
        <f>IF(T803&lt;&gt;"",T803,AI802)</f>
        <v/>
      </c>
      <c r="AJ803">
        <f>IF(U803&lt;&gt;"",U803,AJ802)</f>
        <v/>
      </c>
      <c r="AK803">
        <f>IF(W803&lt;&gt;"",W803,"")</f>
        <v/>
      </c>
      <c r="AL803" s="14">
        <f>IF(X803&lt;&gt;"",X803,"")</f>
        <v/>
      </c>
      <c r="AM803" s="14">
        <f>IF(Y803&lt;&gt;"",Y803,"")</f>
        <v/>
      </c>
      <c r="AN803" s="14">
        <f>IF(OR(AL803="",AM803=""),"",AL803-AM803)</f>
        <v/>
      </c>
      <c r="AO803">
        <f>IF(AN803="","",IF(AN803&gt;0,"Bullish","Bearish"))</f>
        <v/>
      </c>
      <c r="AP803">
        <f>IF(AO803="",AP802,AO803)</f>
        <v/>
      </c>
      <c r="AQ803" s="14">
        <f>IF(AB803&lt;&gt;"",AB803,"")</f>
        <v/>
      </c>
      <c r="AR803" s="14">
        <f>IF(AD803&lt;&gt;"",AD803,"")</f>
        <v/>
      </c>
      <c r="AS803">
        <f>IF(AS802+1=13,1,AS802+1)</f>
        <v/>
      </c>
      <c r="AT803">
        <f>IFERROR(IF(SLOPE($AQ$782:$AQ$793,$AS$782:$AS$793)&gt;0,MIN(3,ABS(SLOPE($AQ$782:$AQ$793,$AS$782:$AS$793))),IF(SLOPE($AQ$782:$AQ$793,$AS$782:$AS$793)&lt;-0.5,-0.5,0)),0)</f>
        <v/>
      </c>
      <c r="AU803">
        <f>IFERROR(IF(SLOPE($AR$782:$AR$793,$AS$782:$AS$793)&lt;0,MAX(-3,-ABS(SLOPE($AR$782:$AR$793,$AS$782:$AS$793))),IF(SLOPE($AR$782:$AR$793,$AS$782:$AS$793)&gt;0.5,0.5,0)),0)</f>
        <v/>
      </c>
      <c r="AV803">
        <f>($AQ$794+(AT803*(AS803-1)))</f>
        <v/>
      </c>
      <c r="AW803">
        <f>($AR$794+(AU803*(AS803-1)))</f>
        <v/>
      </c>
      <c r="AX803">
        <f>IF(AT803&gt;0,AV803+AT803,AV803)</f>
        <v/>
      </c>
      <c r="AY803">
        <f>IF(AU803&lt;0,AW803+AU803,AW803)</f>
        <v/>
      </c>
      <c r="BA803" s="14">
        <f>IFERROR(AX803-AQ803,"")</f>
        <v/>
      </c>
      <c r="BB803" s="14">
        <f>IFERROR(AY803-AR803,"")</f>
        <v/>
      </c>
      <c r="BD803">
        <f>AH803</f>
        <v/>
      </c>
      <c r="BE803">
        <f>AI803</f>
        <v/>
      </c>
      <c r="BF803">
        <f>AJ803</f>
        <v/>
      </c>
      <c r="BG803" s="14">
        <f>L803</f>
        <v/>
      </c>
      <c r="BH803" s="14">
        <f>IF(X803="","",X803)</f>
        <v/>
      </c>
      <c r="BI803" s="14">
        <f>IF(Y803="","",Y803)</f>
        <v/>
      </c>
      <c r="BJ803">
        <f>Z803</f>
        <v/>
      </c>
      <c r="BK803">
        <f>AA803</f>
        <v/>
      </c>
      <c r="BL803">
        <f>IFERROR(AX803,"")</f>
        <v/>
      </c>
      <c r="BM803">
        <f>IFERROR(AY803,"")</f>
        <v/>
      </c>
    </row>
    <row r="804" ht="14.25" customHeight="1">
      <c r="A804">
        <f>ALGLIB_SSA_XAUUSD!AA804</f>
        <v/>
      </c>
      <c r="B804">
        <f>IF($A804="","",INDEX(ALGLIB_SSA_XAUUSD!$B$2:$B$2401,MATCH($A804,ALGLIB_SSA_XAUUSD!$A$2:$A$2401,1)))</f>
        <v/>
      </c>
      <c r="C804">
        <f>IF($A804="","",INDEX(ALGLIB_SSA_XAUUSD!$C$2:$C$2401,MATCH($A804,ALGLIB_SSA_XAUUSD!$A$2:$A$2401,1)))</f>
        <v/>
      </c>
      <c r="D804" s="14">
        <f>IF($A804="","",INT((ROW()-2)/12)+1)</f>
        <v/>
      </c>
      <c r="E804" s="14">
        <f>IF(AND(E806&lt;&gt;"",D806=D794+1),E794+(E806-E794)*10/12,"")</f>
        <v/>
      </c>
      <c r="F804" s="14">
        <f>IF(AND(F806&lt;&gt;"",D806=D794+1),F794+(F806-F794)*10/12,"")</f>
        <v/>
      </c>
      <c r="G804" s="14">
        <f>IF(AND(G806&lt;&gt;"",D806=D794+1),G794+(G806-G794)*10/12,"")</f>
        <v/>
      </c>
      <c r="H804" s="14">
        <f>IF(AND(H806&lt;&gt;"",D806=D794+1),H794+(H806-H794)*10/12,"")</f>
        <v/>
      </c>
      <c r="I804" s="14">
        <f>IF(AND(L806&lt;&gt;"",D806=D794+1),I794+(I806-I794)*10/12,"")</f>
        <v/>
      </c>
      <c r="J804">
        <f>_xlfn.XLOOKUP($A804,ALGLIB_SSA_XAUUSD!$AA$2:$AA$2401,ALGLIB_SSA_XAUUSD!$P$2:$P$2401,"",0)</f>
        <v/>
      </c>
      <c r="K804">
        <f>_xlfn.XLOOKUP($A804,ALGLIB_SSA_XAUUSD!$AA$2:$AA$2401,ALGLIB_SSA_XAUUSD!$Q$2:$Q$2401,"",0)</f>
        <v/>
      </c>
      <c r="L804">
        <f>_xlfn.XLOOKUP($A804,ALGLIB_SSA_XAUUSD!$AA$2:$AA$2401,ALGLIB_SSA_XAUUSD!$R$2:$R$2401,"",0)</f>
        <v/>
      </c>
      <c r="M804">
        <f>_xlfn.XLOOKUP($A804,ALGLIB_SSA_XAUUSD!$AA$2:$AA$2401,ALGLIB_SSA_XAUUSD!$S$2:$S$2401,"",0)</f>
        <v/>
      </c>
      <c r="N804">
        <f>_xlfn.XLOOKUP($A804,ALGLIB_SSA_XAUUSD!$AA$2:$AA$2401,ALGLIB_SSA_XAUUSD!$T$2:$T$2401,"",0)</f>
        <v/>
      </c>
      <c r="O804">
        <f>_xlfn.XLOOKUP($A804,ALGLIB_SSA_XAUUSD!$AA$2:$AA$2401,ALGLIB_SSA_XAUUSD!$U$2:$U$2401,"",0)</f>
        <v/>
      </c>
      <c r="P804">
        <f>_xlfn.XLOOKUP($A804,ALGLIB_SSA_XAUUSD!$AA$2:$AA$2401,ALGLIB_SSA_XAUUSD!$V$2:$V$2401,"",0)</f>
        <v/>
      </c>
      <c r="S804">
        <f>A804</f>
        <v/>
      </c>
      <c r="T804">
        <f>J804</f>
        <v/>
      </c>
      <c r="U804">
        <f>K804</f>
        <v/>
      </c>
      <c r="V804" s="14">
        <f>IF($A804="","",MOD(ROW()-2,12)+1)</f>
        <v/>
      </c>
      <c r="W804">
        <f>L804</f>
        <v/>
      </c>
      <c r="X804" s="14">
        <f>IF(F804="","",F804)</f>
        <v/>
      </c>
      <c r="Y804" s="14">
        <f>IF(G804="","",G804)</f>
        <v/>
      </c>
      <c r="Z804">
        <f>M804</f>
        <v/>
      </c>
      <c r="AA804">
        <f>N804</f>
        <v/>
      </c>
      <c r="AB804" s="14">
        <f>IF(H804="","",H804)</f>
        <v/>
      </c>
      <c r="AC804">
        <f>O804</f>
        <v/>
      </c>
      <c r="AD804" s="14">
        <f>IF(I804="","",I804)</f>
        <v/>
      </c>
      <c r="AE804">
        <f>P804</f>
        <v/>
      </c>
      <c r="AH804">
        <f>IF(S804&lt;&gt;"",S804,AH803+900)</f>
        <v/>
      </c>
      <c r="AI804">
        <f>IF(T804&lt;&gt;"",T804,AI803)</f>
        <v/>
      </c>
      <c r="AJ804">
        <f>IF(U804&lt;&gt;"",U804,AJ803)</f>
        <v/>
      </c>
      <c r="AK804">
        <f>IF(W804&lt;&gt;"",W804,"")</f>
        <v/>
      </c>
      <c r="AL804" s="14">
        <f>IF(X804&lt;&gt;"",X804,"")</f>
        <v/>
      </c>
      <c r="AM804" s="14">
        <f>IF(Y804&lt;&gt;"",Y804,"")</f>
        <v/>
      </c>
      <c r="AN804" s="14">
        <f>IF(OR(AL804="",AM804=""),"",AL804-AM804)</f>
        <v/>
      </c>
      <c r="AO804">
        <f>IF(AN804="","",IF(AN804&gt;0,"Bullish","Bearish"))</f>
        <v/>
      </c>
      <c r="AP804">
        <f>IF(AO804="",AP803,AO804)</f>
        <v/>
      </c>
      <c r="AQ804" s="14">
        <f>IF(AB804&lt;&gt;"",AB804,"")</f>
        <v/>
      </c>
      <c r="AR804" s="14">
        <f>IF(AD804&lt;&gt;"",AD804,"")</f>
        <v/>
      </c>
      <c r="AS804">
        <f>IF(AS803+1=13,1,AS803+1)</f>
        <v/>
      </c>
      <c r="AT804">
        <f>IFERROR(IF(SLOPE($AQ$782:$AQ$793,$AS$782:$AS$793)&gt;0,MIN(3,ABS(SLOPE($AQ$782:$AQ$793,$AS$782:$AS$793))),IF(SLOPE($AQ$782:$AQ$793,$AS$782:$AS$793)&lt;-0.5,-0.5,0)),0)</f>
        <v/>
      </c>
      <c r="AU804">
        <f>IFERROR(IF(SLOPE($AR$782:$AR$793,$AS$782:$AS$793)&lt;0,MAX(-3,-ABS(SLOPE($AR$782:$AR$793,$AS$782:$AS$793))),IF(SLOPE($AR$782:$AR$793,$AS$782:$AS$793)&gt;0.5,0.5,0)),0)</f>
        <v/>
      </c>
      <c r="AV804">
        <f>($AQ$794+(AT804*(AS804-1)))</f>
        <v/>
      </c>
      <c r="AW804">
        <f>($AR$794+(AU804*(AS804-1)))</f>
        <v/>
      </c>
      <c r="AX804">
        <f>IF(AT804&gt;0,AV804+AT804,AV804)</f>
        <v/>
      </c>
      <c r="AY804">
        <f>IF(AU804&lt;0,AW804+AU804,AW804)</f>
        <v/>
      </c>
      <c r="BA804" s="14">
        <f>IFERROR(AX804-AQ804,"")</f>
        <v/>
      </c>
      <c r="BB804" s="14">
        <f>IFERROR(AY804-AR804,"")</f>
        <v/>
      </c>
      <c r="BD804">
        <f>AH804</f>
        <v/>
      </c>
      <c r="BE804">
        <f>AI804</f>
        <v/>
      </c>
      <c r="BF804">
        <f>AJ804</f>
        <v/>
      </c>
      <c r="BG804" s="14">
        <f>L804</f>
        <v/>
      </c>
      <c r="BH804" s="14">
        <f>IF(X804="","",X804)</f>
        <v/>
      </c>
      <c r="BI804" s="14">
        <f>IF(Y804="","",Y804)</f>
        <v/>
      </c>
      <c r="BJ804">
        <f>Z804</f>
        <v/>
      </c>
      <c r="BK804">
        <f>AA804</f>
        <v/>
      </c>
      <c r="BL804">
        <f>IFERROR(AX804,"")</f>
        <v/>
      </c>
      <c r="BM804">
        <f>IFERROR(AY804,"")</f>
        <v/>
      </c>
    </row>
    <row r="805" ht="14.25" customHeight="1">
      <c r="A805">
        <f>ALGLIB_SSA_XAUUSD!AA805</f>
        <v/>
      </c>
      <c r="B805">
        <f>IF($A805="","",INDEX(ALGLIB_SSA_XAUUSD!$B$2:$B$2401,MATCH($A805,ALGLIB_SSA_XAUUSD!$A$2:$A$2401,1)))</f>
        <v/>
      </c>
      <c r="C805">
        <f>IF($A805="","",INDEX(ALGLIB_SSA_XAUUSD!$C$2:$C$2401,MATCH($A805,ALGLIB_SSA_XAUUSD!$A$2:$A$2401,1)))</f>
        <v/>
      </c>
      <c r="D805" s="14">
        <f>IF($A805="","",INT((ROW()-2)/12)+1)</f>
        <v/>
      </c>
      <c r="E805" s="14">
        <f>IF(AND(E806&lt;&gt;"",D806=D794+1),E794+(E806-E794)*11/12,"")</f>
        <v/>
      </c>
      <c r="F805" s="14">
        <f>IF(AND(F806&lt;&gt;"",D806=D794+1),F794+(F806-F794)*11/12,"")</f>
        <v/>
      </c>
      <c r="G805" s="14">
        <f>IF(AND(G806&lt;&gt;"",D806=D794+1),G794+(G806-G794)*11/12,"")</f>
        <v/>
      </c>
      <c r="H805" s="14">
        <f>IF(AND(H806&lt;&gt;"",D806=D794+1),H794+(H806-H794)*11/12,"")</f>
        <v/>
      </c>
      <c r="I805" s="14">
        <f>IF(AND(L806&lt;&gt;"",D806=D794+1),I794+(I806-I794)*11/12,"")</f>
        <v/>
      </c>
      <c r="J805">
        <f>_xlfn.XLOOKUP($A805,ALGLIB_SSA_XAUUSD!$AA$2:$AA$2401,ALGLIB_SSA_XAUUSD!$P$2:$P$2401,"",0)</f>
        <v/>
      </c>
      <c r="K805">
        <f>_xlfn.XLOOKUP($A805,ALGLIB_SSA_XAUUSD!$AA$2:$AA$2401,ALGLIB_SSA_XAUUSD!$Q$2:$Q$2401,"",0)</f>
        <v/>
      </c>
      <c r="L805">
        <f>_xlfn.XLOOKUP($A805,ALGLIB_SSA_XAUUSD!$AA$2:$AA$2401,ALGLIB_SSA_XAUUSD!$R$2:$R$2401,"",0)</f>
        <v/>
      </c>
      <c r="M805">
        <f>_xlfn.XLOOKUP($A805,ALGLIB_SSA_XAUUSD!$AA$2:$AA$2401,ALGLIB_SSA_XAUUSD!$S$2:$S$2401,"",0)</f>
        <v/>
      </c>
      <c r="N805">
        <f>_xlfn.XLOOKUP($A805,ALGLIB_SSA_XAUUSD!$AA$2:$AA$2401,ALGLIB_SSA_XAUUSD!$T$2:$T$2401,"",0)</f>
        <v/>
      </c>
      <c r="O805">
        <f>_xlfn.XLOOKUP($A805,ALGLIB_SSA_XAUUSD!$AA$2:$AA$2401,ALGLIB_SSA_XAUUSD!$U$2:$U$2401,"",0)</f>
        <v/>
      </c>
      <c r="P805">
        <f>_xlfn.XLOOKUP($A805,ALGLIB_SSA_XAUUSD!$AA$2:$AA$2401,ALGLIB_SSA_XAUUSD!$V$2:$V$2401,"",0)</f>
        <v/>
      </c>
      <c r="S805">
        <f>A805</f>
        <v/>
      </c>
      <c r="T805">
        <f>J805</f>
        <v/>
      </c>
      <c r="U805">
        <f>K805</f>
        <v/>
      </c>
      <c r="V805" s="14">
        <f>IF($A805="","",MOD(ROW()-2,12)+1)</f>
        <v/>
      </c>
      <c r="W805">
        <f>L805</f>
        <v/>
      </c>
      <c r="X805" s="14">
        <f>IF(F805="","",F805)</f>
        <v/>
      </c>
      <c r="Y805" s="14">
        <f>IF(G805="","",G805)</f>
        <v/>
      </c>
      <c r="Z805">
        <f>M805</f>
        <v/>
      </c>
      <c r="AA805">
        <f>N805</f>
        <v/>
      </c>
      <c r="AB805" s="14">
        <f>IF(H805="","",H805)</f>
        <v/>
      </c>
      <c r="AC805">
        <f>O805</f>
        <v/>
      </c>
      <c r="AD805" s="14">
        <f>IF(I805="","",I805)</f>
        <v/>
      </c>
      <c r="AE805">
        <f>P805</f>
        <v/>
      </c>
      <c r="AH805">
        <f>IF(S805&lt;&gt;"",S805,AH804+900)</f>
        <v/>
      </c>
      <c r="AI805">
        <f>IF(T805&lt;&gt;"",T805,AI804)</f>
        <v/>
      </c>
      <c r="AJ805">
        <f>IF(U805&lt;&gt;"",U805,AJ804)</f>
        <v/>
      </c>
      <c r="AK805">
        <f>IF(W805&lt;&gt;"",W805,"")</f>
        <v/>
      </c>
      <c r="AL805" s="14">
        <f>IF(X805&lt;&gt;"",X805,"")</f>
        <v/>
      </c>
      <c r="AM805" s="14">
        <f>IF(Y805&lt;&gt;"",Y805,"")</f>
        <v/>
      </c>
      <c r="AN805" s="14">
        <f>IF(OR(AL805="",AM805=""),"",AL805-AM805)</f>
        <v/>
      </c>
      <c r="AO805">
        <f>IF(AN805="","",IF(AN805&gt;0,"Bullish","Bearish"))</f>
        <v/>
      </c>
      <c r="AP805">
        <f>IF(AO805="",AP804,AO805)</f>
        <v/>
      </c>
      <c r="AQ805" s="14">
        <f>IF(AB805&lt;&gt;"",AB805,"")</f>
        <v/>
      </c>
      <c r="AR805" s="14">
        <f>IF(AD805&lt;&gt;"",AD805,"")</f>
        <v/>
      </c>
      <c r="AS805">
        <f>IF(AS804+1=13,1,AS804+1)</f>
        <v/>
      </c>
      <c r="AT805">
        <f>IFERROR(IF(SLOPE($AQ$782:$AQ$793,$AS$782:$AS$793)&gt;0,MIN(3,ABS(SLOPE($AQ$782:$AQ$793,$AS$782:$AS$793))),IF(SLOPE($AQ$782:$AQ$793,$AS$782:$AS$793)&lt;-0.5,-0.5,0)),0)</f>
        <v/>
      </c>
      <c r="AU805">
        <f>IFERROR(IF(SLOPE($AR$782:$AR$793,$AS$782:$AS$793)&lt;0,MAX(-3,-ABS(SLOPE($AR$782:$AR$793,$AS$782:$AS$793))),IF(SLOPE($AR$782:$AR$793,$AS$782:$AS$793)&gt;0.5,0.5,0)),0)</f>
        <v/>
      </c>
      <c r="AV805">
        <f>($AQ$794+(AT805*(AS805-1)))</f>
        <v/>
      </c>
      <c r="AW805">
        <f>($AR$794+(AU805*(AS805-1)))</f>
        <v/>
      </c>
      <c r="AX805">
        <f>IF(AT805&gt;0,AV805+AT805,AV805)</f>
        <v/>
      </c>
      <c r="AY805">
        <f>IF(AU805&lt;0,AW805+AU805,AW805)</f>
        <v/>
      </c>
      <c r="BA805" s="14">
        <f>IFERROR(AX805-AQ805,"")</f>
        <v/>
      </c>
      <c r="BB805" s="14">
        <f>IFERROR(AY805-AR805,"")</f>
        <v/>
      </c>
      <c r="BD805">
        <f>AH805</f>
        <v/>
      </c>
      <c r="BE805">
        <f>AI805</f>
        <v/>
      </c>
      <c r="BF805">
        <f>AJ805</f>
        <v/>
      </c>
      <c r="BG805" s="14">
        <f>L805</f>
        <v/>
      </c>
      <c r="BH805" s="14">
        <f>IF(X805="","",X805)</f>
        <v/>
      </c>
      <c r="BI805" s="14">
        <f>IF(Y805="","",Y805)</f>
        <v/>
      </c>
      <c r="BJ805">
        <f>Z805</f>
        <v/>
      </c>
      <c r="BK805">
        <f>AA805</f>
        <v/>
      </c>
      <c r="BL805">
        <f>IFERROR(AX805,"")</f>
        <v/>
      </c>
      <c r="BM805">
        <f>IFERROR(AY805,"")</f>
        <v/>
      </c>
    </row>
    <row r="806" ht="14.25" customHeight="1">
      <c r="A806">
        <f>ALGLIB_SSA_XAUUSD!AA806</f>
        <v/>
      </c>
      <c r="B806">
        <f>IF($A806="","",INDEX(ALGLIB_SSA_XAUUSD!$B$2:$B$2401,MATCH($A806,ALGLIB_SSA_XAUUSD!$A$2:$A$2401,1)))</f>
        <v/>
      </c>
      <c r="C806">
        <f>IF($A806="","",INDEX(ALGLIB_SSA_XAUUSD!$C$2:$C$2401,MATCH($A806,ALGLIB_SSA_XAUUSD!$A$2:$A$2401,1)))</f>
        <v/>
      </c>
      <c r="D806" s="14">
        <f>IF($A806="","",INT((ROW()-2)/12)+1)</f>
        <v/>
      </c>
      <c r="E806" s="14">
        <f>IF($A806="","",INDEX(ALGLIB_SSA_XAUUSD!$D$2:$D$2401,MATCH($A806,ALGLIB_SSA_XAUUSD!$A$2:$A$2401,1)))</f>
        <v/>
      </c>
      <c r="F806" s="14">
        <f>IF($A806="","",INDEX(ALGLIB_SSA_XAUUSD!$E$2:$E$2401,MATCH($A806,ALGLIB_SSA_XAUUSD!$A$2:$A$2401,1)))</f>
        <v/>
      </c>
      <c r="G806" s="14">
        <f>IF($A806="","",INDEX(ALGLIB_SSA_XAUUSD!$F$2:$F$2401,MATCH($A806,ALGLIB_SSA_XAUUSD!$A$2:$A$2401,1)))</f>
        <v/>
      </c>
      <c r="H806" s="14">
        <f>IF($A806="","",INDEX(ALGLIB_SSA_XAUUSD!$G$2:$G$2401,MATCH($A806,ALGLIB_SSA_XAUUSD!$A$2:$A$2401,1)))</f>
        <v/>
      </c>
      <c r="I806" s="14">
        <f>IF($A806="","",INDEX(ALGLIB_SSA_XAUUSD!$H$2:$H$2401,MATCH($A806,ALGLIB_SSA_XAUUSD!$A$2:$A$2401,1)))</f>
        <v/>
      </c>
      <c r="J806">
        <f>_xlfn.XLOOKUP($A806,ALGLIB_SSA_XAUUSD!$AA$2:$AA$2401,ALGLIB_SSA_XAUUSD!$P$2:$P$2401,"",0)</f>
        <v/>
      </c>
      <c r="K806">
        <f>_xlfn.XLOOKUP($A806,ALGLIB_SSA_XAUUSD!$AA$2:$AA$2401,ALGLIB_SSA_XAUUSD!$Q$2:$Q$2401,"",0)</f>
        <v/>
      </c>
      <c r="L806">
        <f>_xlfn.XLOOKUP($A806,ALGLIB_SSA_XAUUSD!$AA$2:$AA$2401,ALGLIB_SSA_XAUUSD!$R$2:$R$2401,"",0)</f>
        <v/>
      </c>
      <c r="M806">
        <f>_xlfn.XLOOKUP($A806,ALGLIB_SSA_XAUUSD!$AA$2:$AA$2401,ALGLIB_SSA_XAUUSD!$S$2:$S$2401,"",0)</f>
        <v/>
      </c>
      <c r="N806">
        <f>_xlfn.XLOOKUP($A806,ALGLIB_SSA_XAUUSD!$AA$2:$AA$2401,ALGLIB_SSA_XAUUSD!$T$2:$T$2401,"",0)</f>
        <v/>
      </c>
      <c r="O806">
        <f>_xlfn.XLOOKUP($A806,ALGLIB_SSA_XAUUSD!$AA$2:$AA$2401,ALGLIB_SSA_XAUUSD!$U$2:$U$2401,"",0)</f>
        <v/>
      </c>
      <c r="P806">
        <f>_xlfn.XLOOKUP($A806,ALGLIB_SSA_XAUUSD!$AA$2:$AA$2401,ALGLIB_SSA_XAUUSD!$V$2:$V$2401,"",0)</f>
        <v/>
      </c>
      <c r="S806">
        <f>A806</f>
        <v/>
      </c>
      <c r="T806">
        <f>J806</f>
        <v/>
      </c>
      <c r="U806">
        <f>K806</f>
        <v/>
      </c>
      <c r="V806" s="14">
        <f>IF($A806="","",MOD(ROW()-2,12)+1)</f>
        <v/>
      </c>
      <c r="W806">
        <f>L806</f>
        <v/>
      </c>
      <c r="X806" s="14">
        <f>IF(F806="","",F806)</f>
        <v/>
      </c>
      <c r="Y806" s="14">
        <f>IF(G806="","",G806)</f>
        <v/>
      </c>
      <c r="Z806">
        <f>M806</f>
        <v/>
      </c>
      <c r="AA806">
        <f>N806</f>
        <v/>
      </c>
      <c r="AB806" s="14">
        <f>IF(H806="","",H806)</f>
        <v/>
      </c>
      <c r="AC806">
        <f>O806</f>
        <v/>
      </c>
      <c r="AD806" s="14">
        <f>IF(I806="","",I806)</f>
        <v/>
      </c>
      <c r="AE806">
        <f>P806</f>
        <v/>
      </c>
      <c r="AH806">
        <f>IF(S806&lt;&gt;"",S806,AH805+900)</f>
        <v/>
      </c>
      <c r="AI806">
        <f>IF(T806&lt;&gt;"",T806,AI805)</f>
        <v/>
      </c>
      <c r="AJ806">
        <f>IF(U806&lt;&gt;"",U806,AJ805)</f>
        <v/>
      </c>
      <c r="AK806">
        <f>IF(W806&lt;&gt;"",W806,"")</f>
        <v/>
      </c>
      <c r="AL806" s="14">
        <f>IF(X806&lt;&gt;"",X806,"")</f>
        <v/>
      </c>
      <c r="AM806" s="14">
        <f>IF(Y806&lt;&gt;"",Y806,"")</f>
        <v/>
      </c>
      <c r="AN806" s="14">
        <f>IF(OR(AL806="",AM806=""),"",AL806-AM806)</f>
        <v/>
      </c>
      <c r="AO806">
        <f>IF(AN806="","",IF(AN806&gt;0,"Bullish","Bearish"))</f>
        <v/>
      </c>
      <c r="AP806">
        <f>IF(AO806="",AP805,AO806)</f>
        <v/>
      </c>
      <c r="AQ806" s="14">
        <f>IF(AB806&lt;&gt;"",AB806,"")</f>
        <v/>
      </c>
      <c r="AR806" s="14">
        <f>IF(AD806&lt;&gt;"",AD806,"")</f>
        <v/>
      </c>
      <c r="AS806">
        <f>IF(AS805+1=13,1,AS805+1)</f>
        <v/>
      </c>
      <c r="AT806">
        <f>IFERROR(IF(SLOPE($AQ$794:$AQ$805,$AS$794:$AS$805)&gt;0,MIN(3,ABS(SLOPE($AQ$794:$AQ$805,$AS$794:$AS$805))),IF(SLOPE($AQ$794:$AQ$805,$AS$794:$AS$805)&lt;-0.5,-0.5,0)),0)</f>
        <v/>
      </c>
      <c r="AU806">
        <f>IFERROR(IF(SLOPE($AR$794:$AR$805,$AS$794:$AS$805)&lt;0,MAX(-3,-ABS(SLOPE($AR$794:$AR$805,$AS$794:$AS$805))),IF(SLOPE($AR$794:$AR$805,$AS$794:$AS$805)&gt;0.5,0.5,0)),0)</f>
        <v/>
      </c>
      <c r="AV806">
        <f>($AQ$806+(AT806*(AS806-1)))</f>
        <v/>
      </c>
      <c r="AW806">
        <f>($AR$806+(AU806*(AS806-1)))</f>
        <v/>
      </c>
      <c r="AX806">
        <f>IF(AT806&gt;0,AV806+AT806,AV806)</f>
        <v/>
      </c>
      <c r="AY806">
        <f>IF(AU806&lt;0,AW806+AU806,AW806)</f>
        <v/>
      </c>
      <c r="BA806" s="14">
        <f>IFERROR(AX806-AQ806,"")</f>
        <v/>
      </c>
      <c r="BB806" s="14">
        <f>IFERROR(AY806-AR806,"")</f>
        <v/>
      </c>
      <c r="BD806">
        <f>AH806</f>
        <v/>
      </c>
      <c r="BE806">
        <f>AI806</f>
        <v/>
      </c>
      <c r="BF806">
        <f>AJ806</f>
        <v/>
      </c>
      <c r="BG806" s="14">
        <f>L806</f>
        <v/>
      </c>
      <c r="BH806" s="14">
        <f>IF(X806="","",X806)</f>
        <v/>
      </c>
      <c r="BI806" s="14">
        <f>IF(Y806="","",Y806)</f>
        <v/>
      </c>
      <c r="BJ806">
        <f>Z806</f>
        <v/>
      </c>
      <c r="BK806">
        <f>AA806</f>
        <v/>
      </c>
      <c r="BL806">
        <f>IFERROR(AX806,"")</f>
        <v/>
      </c>
      <c r="BM806">
        <f>IFERROR(AY806,"")</f>
        <v/>
      </c>
    </row>
    <row r="807" ht="14.25" customHeight="1">
      <c r="A807">
        <f>ALGLIB_SSA_XAUUSD!AA807</f>
        <v/>
      </c>
      <c r="B807">
        <f>IF($A807="","",INDEX(ALGLIB_SSA_XAUUSD!$B$2:$B$2401,MATCH($A807,ALGLIB_SSA_XAUUSD!$A$2:$A$2401,1)))</f>
        <v/>
      </c>
      <c r="C807">
        <f>IF($A807="","",INDEX(ALGLIB_SSA_XAUUSD!$C$2:$C$2401,MATCH($A807,ALGLIB_SSA_XAUUSD!$A$2:$A$2401,1)))</f>
        <v/>
      </c>
      <c r="D807" s="14">
        <f>IF($A807="","",INT((ROW()-2)/12)+1)</f>
        <v/>
      </c>
      <c r="E807" s="14">
        <f>IF(AND(E818&lt;&gt;"",D818=D806+1),E806+(E818-E806)*1/12,"")</f>
        <v/>
      </c>
      <c r="F807" s="14">
        <f>IF(AND(F818&lt;&gt;"",D818=D806+1),F806+(F818-F806)*1/12,"")</f>
        <v/>
      </c>
      <c r="G807" s="14">
        <f>IF(AND(G818&lt;&gt;"",D818=D806+1),G806+(G818-G806)*1/12,"")</f>
        <v/>
      </c>
      <c r="H807" s="14">
        <f>IF(AND(H818&lt;&gt;"",D818=D806+1),H806+(H818-H806)*1/12,"")</f>
        <v/>
      </c>
      <c r="I807" s="14">
        <f>IF(AND(L818&lt;&gt;"",D818=D806+1),I806+(I818-I806)*1/12,"")</f>
        <v/>
      </c>
      <c r="J807">
        <f>_xlfn.XLOOKUP($A807,ALGLIB_SSA_XAUUSD!$AA$2:$AA$2401,ALGLIB_SSA_XAUUSD!$P$2:$P$2401,"",0)</f>
        <v/>
      </c>
      <c r="K807">
        <f>_xlfn.XLOOKUP($A807,ALGLIB_SSA_XAUUSD!$AA$2:$AA$2401,ALGLIB_SSA_XAUUSD!$Q$2:$Q$2401,"",0)</f>
        <v/>
      </c>
      <c r="L807">
        <f>_xlfn.XLOOKUP($A807,ALGLIB_SSA_XAUUSD!$AA$2:$AA$2401,ALGLIB_SSA_XAUUSD!$R$2:$R$2401,"",0)</f>
        <v/>
      </c>
      <c r="M807">
        <f>_xlfn.XLOOKUP($A807,ALGLIB_SSA_XAUUSD!$AA$2:$AA$2401,ALGLIB_SSA_XAUUSD!$S$2:$S$2401,"",0)</f>
        <v/>
      </c>
      <c r="N807">
        <f>_xlfn.XLOOKUP($A807,ALGLIB_SSA_XAUUSD!$AA$2:$AA$2401,ALGLIB_SSA_XAUUSD!$T$2:$T$2401,"",0)</f>
        <v/>
      </c>
      <c r="O807">
        <f>_xlfn.XLOOKUP($A807,ALGLIB_SSA_XAUUSD!$AA$2:$AA$2401,ALGLIB_SSA_XAUUSD!$U$2:$U$2401,"",0)</f>
        <v/>
      </c>
      <c r="P807">
        <f>_xlfn.XLOOKUP($A807,ALGLIB_SSA_XAUUSD!$AA$2:$AA$2401,ALGLIB_SSA_XAUUSD!$V$2:$V$2401,"",0)</f>
        <v/>
      </c>
      <c r="S807">
        <f>A807</f>
        <v/>
      </c>
      <c r="T807">
        <f>J807</f>
        <v/>
      </c>
      <c r="U807">
        <f>K807</f>
        <v/>
      </c>
      <c r="V807" s="14">
        <f>IF($A807="","",MOD(ROW()-2,12)+1)</f>
        <v/>
      </c>
      <c r="W807">
        <f>L807</f>
        <v/>
      </c>
      <c r="X807" s="14">
        <f>IF(F807="","",F807)</f>
        <v/>
      </c>
      <c r="Y807" s="14">
        <f>IF(G807="","",G807)</f>
        <v/>
      </c>
      <c r="Z807">
        <f>M807</f>
        <v/>
      </c>
      <c r="AA807">
        <f>N807</f>
        <v/>
      </c>
      <c r="AB807" s="14">
        <f>IF(H807="","",H807)</f>
        <v/>
      </c>
      <c r="AC807">
        <f>O807</f>
        <v/>
      </c>
      <c r="AD807" s="14">
        <f>IF(I807="","",I807)</f>
        <v/>
      </c>
      <c r="AE807">
        <f>P807</f>
        <v/>
      </c>
      <c r="AH807">
        <f>IF(S807&lt;&gt;"",S807,AH806+900)</f>
        <v/>
      </c>
      <c r="AI807">
        <f>IF(T807&lt;&gt;"",T807,AI806)</f>
        <v/>
      </c>
      <c r="AJ807">
        <f>IF(U807&lt;&gt;"",U807,AJ806)</f>
        <v/>
      </c>
      <c r="AK807">
        <f>IF(W807&lt;&gt;"",W807,"")</f>
        <v/>
      </c>
      <c r="AL807" s="14">
        <f>IF(X807&lt;&gt;"",X807,"")</f>
        <v/>
      </c>
      <c r="AM807" s="14">
        <f>IF(Y807&lt;&gt;"",Y807,"")</f>
        <v/>
      </c>
      <c r="AN807" s="14">
        <f>IF(OR(AL807="",AM807=""),"",AL807-AM807)</f>
        <v/>
      </c>
      <c r="AO807">
        <f>IF(AN807="","",IF(AN807&gt;0,"Bullish","Bearish"))</f>
        <v/>
      </c>
      <c r="AP807">
        <f>IF(AO807="",AP806,AO807)</f>
        <v/>
      </c>
      <c r="AQ807" s="14">
        <f>IF(AB807&lt;&gt;"",AB807,"")</f>
        <v/>
      </c>
      <c r="AR807" s="14">
        <f>IF(AD807&lt;&gt;"",AD807,"")</f>
        <v/>
      </c>
      <c r="AS807">
        <f>IF(AS806+1=13,1,AS806+1)</f>
        <v/>
      </c>
      <c r="AT807">
        <f>IFERROR(IF(SLOPE($AQ$794:$AQ$805,$AS$794:$AS$805)&gt;0,MIN(3,ABS(SLOPE($AQ$794:$AQ$805,$AS$794:$AS$805))),IF(SLOPE($AQ$794:$AQ$805,$AS$794:$AS$805)&lt;-0.5,-0.5,0)),0)</f>
        <v/>
      </c>
      <c r="AU807">
        <f>IFERROR(IF(SLOPE($AR$794:$AR$805,$AS$794:$AS$805)&lt;0,MAX(-3,-ABS(SLOPE($AR$794:$AR$805,$AS$794:$AS$805))),IF(SLOPE($AR$794:$AR$805,$AS$794:$AS$805)&gt;0.5,0.5,0)),0)</f>
        <v/>
      </c>
      <c r="AV807">
        <f>($AQ$806+(AT807*(AS807-1)))</f>
        <v/>
      </c>
      <c r="AW807">
        <f>($AR$806+(AU807*(AS807-1)))</f>
        <v/>
      </c>
      <c r="AX807">
        <f>IF(AT807&gt;0,AV807+AT807,AV807)</f>
        <v/>
      </c>
      <c r="AY807">
        <f>IF(AU807&lt;0,AW807+AU807,AW807)</f>
        <v/>
      </c>
      <c r="BA807" s="14">
        <f>IFERROR(AX807-AQ807,"")</f>
        <v/>
      </c>
      <c r="BB807" s="14">
        <f>IFERROR(AY807-AR807,"")</f>
        <v/>
      </c>
      <c r="BD807">
        <f>AH807</f>
        <v/>
      </c>
      <c r="BE807">
        <f>AI807</f>
        <v/>
      </c>
      <c r="BF807">
        <f>AJ807</f>
        <v/>
      </c>
      <c r="BG807" s="14">
        <f>L807</f>
        <v/>
      </c>
      <c r="BH807" s="14">
        <f>IF(X807="","",X807)</f>
        <v/>
      </c>
      <c r="BI807" s="14">
        <f>IF(Y807="","",Y807)</f>
        <v/>
      </c>
      <c r="BJ807">
        <f>Z807</f>
        <v/>
      </c>
      <c r="BK807">
        <f>AA807</f>
        <v/>
      </c>
      <c r="BL807">
        <f>IFERROR(AX807,"")</f>
        <v/>
      </c>
      <c r="BM807">
        <f>IFERROR(AY807,"")</f>
        <v/>
      </c>
    </row>
    <row r="808" ht="14.25" customHeight="1">
      <c r="A808">
        <f>ALGLIB_SSA_XAUUSD!AA808</f>
        <v/>
      </c>
      <c r="B808">
        <f>IF($A808="","",INDEX(ALGLIB_SSA_XAUUSD!$B$2:$B$2401,MATCH($A808,ALGLIB_SSA_XAUUSD!$A$2:$A$2401,1)))</f>
        <v/>
      </c>
      <c r="C808">
        <f>IF($A808="","",INDEX(ALGLIB_SSA_XAUUSD!$C$2:$C$2401,MATCH($A808,ALGLIB_SSA_XAUUSD!$A$2:$A$2401,1)))</f>
        <v/>
      </c>
      <c r="D808" s="14">
        <f>IF($A808="","",INT((ROW()-2)/12)+1)</f>
        <v/>
      </c>
      <c r="E808" s="14">
        <f>IF(AND(E818&lt;&gt;"",D818=D806+1),E806+(E818-E806)*2/12,"")</f>
        <v/>
      </c>
      <c r="F808" s="14">
        <f>IF(AND(F818&lt;&gt;"",D818=D806+1),F806+(F818-F806)*2/12,"")</f>
        <v/>
      </c>
      <c r="G808" s="14">
        <f>IF(AND(G818&lt;&gt;"",D818=D806+1),G806+(G818-G806)*2/12,"")</f>
        <v/>
      </c>
      <c r="H808" s="14">
        <f>IF(AND(H818&lt;&gt;"",D818=D806+1),H806+(H818-H806)*2/12,"")</f>
        <v/>
      </c>
      <c r="I808" s="14">
        <f>IF(AND(L818&lt;&gt;"",D818=D806+1),I806+(I818-I806)*2/12,"")</f>
        <v/>
      </c>
      <c r="J808">
        <f>_xlfn.XLOOKUP($A808,ALGLIB_SSA_XAUUSD!$AA$2:$AA$2401,ALGLIB_SSA_XAUUSD!$P$2:$P$2401,"",0)</f>
        <v/>
      </c>
      <c r="K808">
        <f>_xlfn.XLOOKUP($A808,ALGLIB_SSA_XAUUSD!$AA$2:$AA$2401,ALGLIB_SSA_XAUUSD!$Q$2:$Q$2401,"",0)</f>
        <v/>
      </c>
      <c r="L808">
        <f>_xlfn.XLOOKUP($A808,ALGLIB_SSA_XAUUSD!$AA$2:$AA$2401,ALGLIB_SSA_XAUUSD!$R$2:$R$2401,"",0)</f>
        <v/>
      </c>
      <c r="M808">
        <f>_xlfn.XLOOKUP($A808,ALGLIB_SSA_XAUUSD!$AA$2:$AA$2401,ALGLIB_SSA_XAUUSD!$S$2:$S$2401,"",0)</f>
        <v/>
      </c>
      <c r="N808">
        <f>_xlfn.XLOOKUP($A808,ALGLIB_SSA_XAUUSD!$AA$2:$AA$2401,ALGLIB_SSA_XAUUSD!$T$2:$T$2401,"",0)</f>
        <v/>
      </c>
      <c r="O808">
        <f>_xlfn.XLOOKUP($A808,ALGLIB_SSA_XAUUSD!$AA$2:$AA$2401,ALGLIB_SSA_XAUUSD!$U$2:$U$2401,"",0)</f>
        <v/>
      </c>
      <c r="P808">
        <f>_xlfn.XLOOKUP($A808,ALGLIB_SSA_XAUUSD!$AA$2:$AA$2401,ALGLIB_SSA_XAUUSD!$V$2:$V$2401,"",0)</f>
        <v/>
      </c>
      <c r="S808">
        <f>A808</f>
        <v/>
      </c>
      <c r="T808">
        <f>J808</f>
        <v/>
      </c>
      <c r="U808">
        <f>K808</f>
        <v/>
      </c>
      <c r="V808" s="14">
        <f>IF($A808="","",MOD(ROW()-2,12)+1)</f>
        <v/>
      </c>
      <c r="W808">
        <f>L808</f>
        <v/>
      </c>
      <c r="X808" s="14">
        <f>IF(F808="","",F808)</f>
        <v/>
      </c>
      <c r="Y808" s="14">
        <f>IF(G808="","",G808)</f>
        <v/>
      </c>
      <c r="Z808">
        <f>M808</f>
        <v/>
      </c>
      <c r="AA808">
        <f>N808</f>
        <v/>
      </c>
      <c r="AB808" s="14">
        <f>IF(H808="","",H808)</f>
        <v/>
      </c>
      <c r="AC808">
        <f>O808</f>
        <v/>
      </c>
      <c r="AD808" s="14">
        <f>IF(I808="","",I808)</f>
        <v/>
      </c>
      <c r="AE808">
        <f>P808</f>
        <v/>
      </c>
      <c r="AH808">
        <f>IF(S808&lt;&gt;"",S808,AH807+900)</f>
        <v/>
      </c>
      <c r="AI808">
        <f>IF(T808&lt;&gt;"",T808,AI807)</f>
        <v/>
      </c>
      <c r="AJ808">
        <f>IF(U808&lt;&gt;"",U808,AJ807)</f>
        <v/>
      </c>
      <c r="AK808">
        <f>IF(W808&lt;&gt;"",W808,"")</f>
        <v/>
      </c>
      <c r="AL808" s="14">
        <f>IF(X808&lt;&gt;"",X808,"")</f>
        <v/>
      </c>
      <c r="AM808" s="14">
        <f>IF(Y808&lt;&gt;"",Y808,"")</f>
        <v/>
      </c>
      <c r="AN808" s="14">
        <f>IF(OR(AL808="",AM808=""),"",AL808-AM808)</f>
        <v/>
      </c>
      <c r="AO808">
        <f>IF(AN808="","",IF(AN808&gt;0,"Bullish","Bearish"))</f>
        <v/>
      </c>
      <c r="AP808">
        <f>IF(AO808="",AP807,AO808)</f>
        <v/>
      </c>
      <c r="AQ808" s="14">
        <f>IF(AB808&lt;&gt;"",AB808,"")</f>
        <v/>
      </c>
      <c r="AR808" s="14">
        <f>IF(AD808&lt;&gt;"",AD808,"")</f>
        <v/>
      </c>
      <c r="AS808">
        <f>IF(AS807+1=13,1,AS807+1)</f>
        <v/>
      </c>
      <c r="AT808">
        <f>IFERROR(IF(SLOPE($AQ$794:$AQ$805,$AS$794:$AS$805)&gt;0,MIN(3,ABS(SLOPE($AQ$794:$AQ$805,$AS$794:$AS$805))),IF(SLOPE($AQ$794:$AQ$805,$AS$794:$AS$805)&lt;-0.5,-0.5,0)),0)</f>
        <v/>
      </c>
      <c r="AU808">
        <f>IFERROR(IF(SLOPE($AR$794:$AR$805,$AS$794:$AS$805)&lt;0,MAX(-3,-ABS(SLOPE($AR$794:$AR$805,$AS$794:$AS$805))),IF(SLOPE($AR$794:$AR$805,$AS$794:$AS$805)&gt;0.5,0.5,0)),0)</f>
        <v/>
      </c>
      <c r="AV808">
        <f>($AQ$806+(AT808*(AS808-1)))</f>
        <v/>
      </c>
      <c r="AW808">
        <f>($AR$806+(AU808*(AS808-1)))</f>
        <v/>
      </c>
      <c r="AX808">
        <f>IF(AT808&gt;0,AV808+AT808,AV808)</f>
        <v/>
      </c>
      <c r="AY808">
        <f>IF(AU808&lt;0,AW808+AU808,AW808)</f>
        <v/>
      </c>
      <c r="BA808" s="14">
        <f>IFERROR(AX808-AQ808,"")</f>
        <v/>
      </c>
      <c r="BB808" s="14">
        <f>IFERROR(AY808-AR808,"")</f>
        <v/>
      </c>
      <c r="BD808">
        <f>AH808</f>
        <v/>
      </c>
      <c r="BE808">
        <f>AI808</f>
        <v/>
      </c>
      <c r="BF808">
        <f>AJ808</f>
        <v/>
      </c>
      <c r="BG808" s="14">
        <f>L808</f>
        <v/>
      </c>
      <c r="BH808" s="14">
        <f>IF(X808="","",X808)</f>
        <v/>
      </c>
      <c r="BI808" s="14">
        <f>IF(Y808="","",Y808)</f>
        <v/>
      </c>
      <c r="BJ808">
        <f>Z808</f>
        <v/>
      </c>
      <c r="BK808">
        <f>AA808</f>
        <v/>
      </c>
      <c r="BL808">
        <f>IFERROR(AX808,"")</f>
        <v/>
      </c>
      <c r="BM808">
        <f>IFERROR(AY808,"")</f>
        <v/>
      </c>
    </row>
    <row r="809" ht="14.25" customHeight="1">
      <c r="A809">
        <f>ALGLIB_SSA_XAUUSD!AA809</f>
        <v/>
      </c>
      <c r="B809">
        <f>IF($A809="","",INDEX(ALGLIB_SSA_XAUUSD!$B$2:$B$2401,MATCH($A809,ALGLIB_SSA_XAUUSD!$A$2:$A$2401,1)))</f>
        <v/>
      </c>
      <c r="C809">
        <f>IF($A809="","",INDEX(ALGLIB_SSA_XAUUSD!$C$2:$C$2401,MATCH($A809,ALGLIB_SSA_XAUUSD!$A$2:$A$2401,1)))</f>
        <v/>
      </c>
      <c r="D809" s="14">
        <f>IF($A809="","",INT((ROW()-2)/12)+1)</f>
        <v/>
      </c>
      <c r="E809" s="14">
        <f>IF(AND(E818&lt;&gt;"",D818=D806+1),E806+(E818-E806)*3/12,"")</f>
        <v/>
      </c>
      <c r="F809" s="14">
        <f>IF(AND(F818&lt;&gt;"",D818=D806+1),F806+(F818-F806)*3/12,"")</f>
        <v/>
      </c>
      <c r="G809" s="14">
        <f>IF(AND(G818&lt;&gt;"",D818=D806+1),G806+(G818-G806)*3/12,"")</f>
        <v/>
      </c>
      <c r="H809" s="14">
        <f>IF(AND(H818&lt;&gt;"",D818=D806+1),H806+(H818-H806)*3/12,"")</f>
        <v/>
      </c>
      <c r="I809" s="14">
        <f>IF(AND(L818&lt;&gt;"",D818=D806+1),I806+(I818-I806)*3/12,"")</f>
        <v/>
      </c>
      <c r="J809">
        <f>_xlfn.XLOOKUP($A809,ALGLIB_SSA_XAUUSD!$AA$2:$AA$2401,ALGLIB_SSA_XAUUSD!$P$2:$P$2401,"",0)</f>
        <v/>
      </c>
      <c r="K809">
        <f>_xlfn.XLOOKUP($A809,ALGLIB_SSA_XAUUSD!$AA$2:$AA$2401,ALGLIB_SSA_XAUUSD!$Q$2:$Q$2401,"",0)</f>
        <v/>
      </c>
      <c r="L809">
        <f>_xlfn.XLOOKUP($A809,ALGLIB_SSA_XAUUSD!$AA$2:$AA$2401,ALGLIB_SSA_XAUUSD!$R$2:$R$2401,"",0)</f>
        <v/>
      </c>
      <c r="M809">
        <f>_xlfn.XLOOKUP($A809,ALGLIB_SSA_XAUUSD!$AA$2:$AA$2401,ALGLIB_SSA_XAUUSD!$S$2:$S$2401,"",0)</f>
        <v/>
      </c>
      <c r="N809">
        <f>_xlfn.XLOOKUP($A809,ALGLIB_SSA_XAUUSD!$AA$2:$AA$2401,ALGLIB_SSA_XAUUSD!$T$2:$T$2401,"",0)</f>
        <v/>
      </c>
      <c r="O809">
        <f>_xlfn.XLOOKUP($A809,ALGLIB_SSA_XAUUSD!$AA$2:$AA$2401,ALGLIB_SSA_XAUUSD!$U$2:$U$2401,"",0)</f>
        <v/>
      </c>
      <c r="P809">
        <f>_xlfn.XLOOKUP($A809,ALGLIB_SSA_XAUUSD!$AA$2:$AA$2401,ALGLIB_SSA_XAUUSD!$V$2:$V$2401,"",0)</f>
        <v/>
      </c>
      <c r="S809">
        <f>A809</f>
        <v/>
      </c>
      <c r="T809">
        <f>J809</f>
        <v/>
      </c>
      <c r="U809">
        <f>K809</f>
        <v/>
      </c>
      <c r="V809" s="14">
        <f>IF($A809="","",MOD(ROW()-2,12)+1)</f>
        <v/>
      </c>
      <c r="W809">
        <f>L809</f>
        <v/>
      </c>
      <c r="X809" s="14">
        <f>IF(F809="","",F809)</f>
        <v/>
      </c>
      <c r="Y809" s="14">
        <f>IF(G809="","",G809)</f>
        <v/>
      </c>
      <c r="Z809">
        <f>M809</f>
        <v/>
      </c>
      <c r="AA809">
        <f>N809</f>
        <v/>
      </c>
      <c r="AB809" s="14">
        <f>IF(H809="","",H809)</f>
        <v/>
      </c>
      <c r="AC809">
        <f>O809</f>
        <v/>
      </c>
      <c r="AD809" s="14">
        <f>IF(I809="","",I809)</f>
        <v/>
      </c>
      <c r="AE809">
        <f>P809</f>
        <v/>
      </c>
      <c r="AH809">
        <f>IF(S809&lt;&gt;"",S809,AH808+900)</f>
        <v/>
      </c>
      <c r="AI809">
        <f>IF(T809&lt;&gt;"",T809,AI808)</f>
        <v/>
      </c>
      <c r="AJ809">
        <f>IF(U809&lt;&gt;"",U809,AJ808)</f>
        <v/>
      </c>
      <c r="AK809">
        <f>IF(W809&lt;&gt;"",W809,"")</f>
        <v/>
      </c>
      <c r="AL809" s="14">
        <f>IF(X809&lt;&gt;"",X809,"")</f>
        <v/>
      </c>
      <c r="AM809" s="14">
        <f>IF(Y809&lt;&gt;"",Y809,"")</f>
        <v/>
      </c>
      <c r="AN809" s="14">
        <f>IF(OR(AL809="",AM809=""),"",AL809-AM809)</f>
        <v/>
      </c>
      <c r="AO809">
        <f>IF(AN809="","",IF(AN809&gt;0,"Bullish","Bearish"))</f>
        <v/>
      </c>
      <c r="AP809">
        <f>IF(AO809="",AP808,AO809)</f>
        <v/>
      </c>
      <c r="AQ809" s="14">
        <f>IF(AB809&lt;&gt;"",AB809,"")</f>
        <v/>
      </c>
      <c r="AR809" s="14">
        <f>IF(AD809&lt;&gt;"",AD809,"")</f>
        <v/>
      </c>
      <c r="AS809">
        <f>IF(AS808+1=13,1,AS808+1)</f>
        <v/>
      </c>
      <c r="AT809">
        <f>IFERROR(IF(SLOPE($AQ$794:$AQ$805,$AS$794:$AS$805)&gt;0,MIN(3,ABS(SLOPE($AQ$794:$AQ$805,$AS$794:$AS$805))),IF(SLOPE($AQ$794:$AQ$805,$AS$794:$AS$805)&lt;-0.5,-0.5,0)),0)</f>
        <v/>
      </c>
      <c r="AU809">
        <f>IFERROR(IF(SLOPE($AR$794:$AR$805,$AS$794:$AS$805)&lt;0,MAX(-3,-ABS(SLOPE($AR$794:$AR$805,$AS$794:$AS$805))),IF(SLOPE($AR$794:$AR$805,$AS$794:$AS$805)&gt;0.5,0.5,0)),0)</f>
        <v/>
      </c>
      <c r="AV809">
        <f>($AQ$806+(AT809*(AS809-1)))</f>
        <v/>
      </c>
      <c r="AW809">
        <f>($AR$806+(AU809*(AS809-1)))</f>
        <v/>
      </c>
      <c r="AX809">
        <f>IF(AT809&gt;0,AV809+AT809,AV809)</f>
        <v/>
      </c>
      <c r="AY809">
        <f>IF(AU809&lt;0,AW809+AU809,AW809)</f>
        <v/>
      </c>
      <c r="BA809" s="14">
        <f>IFERROR(AX809-AQ809,"")</f>
        <v/>
      </c>
      <c r="BB809" s="14">
        <f>IFERROR(AY809-AR809,"")</f>
        <v/>
      </c>
      <c r="BD809">
        <f>AH809</f>
        <v/>
      </c>
      <c r="BE809">
        <f>AI809</f>
        <v/>
      </c>
      <c r="BF809">
        <f>AJ809</f>
        <v/>
      </c>
      <c r="BG809" s="14">
        <f>L809</f>
        <v/>
      </c>
      <c r="BH809" s="14">
        <f>IF(X809="","",X809)</f>
        <v/>
      </c>
      <c r="BI809" s="14">
        <f>IF(Y809="","",Y809)</f>
        <v/>
      </c>
      <c r="BJ809">
        <f>Z809</f>
        <v/>
      </c>
      <c r="BK809">
        <f>AA809</f>
        <v/>
      </c>
      <c r="BL809">
        <f>IFERROR(AX809,"")</f>
        <v/>
      </c>
      <c r="BM809">
        <f>IFERROR(AY809,"")</f>
        <v/>
      </c>
    </row>
    <row r="810" ht="14.25" customHeight="1">
      <c r="A810">
        <f>ALGLIB_SSA_XAUUSD!AA810</f>
        <v/>
      </c>
      <c r="B810">
        <f>IF($A810="","",INDEX(ALGLIB_SSA_XAUUSD!$B$2:$B$2401,MATCH($A810,ALGLIB_SSA_XAUUSD!$A$2:$A$2401,1)))</f>
        <v/>
      </c>
      <c r="C810">
        <f>IF($A810="","",INDEX(ALGLIB_SSA_XAUUSD!$C$2:$C$2401,MATCH($A810,ALGLIB_SSA_XAUUSD!$A$2:$A$2401,1)))</f>
        <v/>
      </c>
      <c r="D810" s="14">
        <f>IF($A810="","",INT((ROW()-2)/12)+1)</f>
        <v/>
      </c>
      <c r="E810" s="14">
        <f>IF(AND(E818&lt;&gt;"",D818=D806+1),E806+(E818-E806)*4/12,"")</f>
        <v/>
      </c>
      <c r="F810" s="14">
        <f>IF(AND(F818&lt;&gt;"",D818=D806+1),F806+(F818-F806)*4/12,"")</f>
        <v/>
      </c>
      <c r="G810" s="14">
        <f>IF(AND(G818&lt;&gt;"",D818=D806+1),G806+(G818-G806)*4/12,"")</f>
        <v/>
      </c>
      <c r="H810" s="14">
        <f>IF(AND(H818&lt;&gt;"",D818=D806+1),H806+(H818-H806)*4/12,"")</f>
        <v/>
      </c>
      <c r="I810" s="14">
        <f>IF(AND(L818&lt;&gt;"",D818=D806+1),I806+(I818-I806)*4/12,"")</f>
        <v/>
      </c>
      <c r="J810">
        <f>_xlfn.XLOOKUP($A810,ALGLIB_SSA_XAUUSD!$AA$2:$AA$2401,ALGLIB_SSA_XAUUSD!$P$2:$P$2401,"",0)</f>
        <v/>
      </c>
      <c r="K810">
        <f>_xlfn.XLOOKUP($A810,ALGLIB_SSA_XAUUSD!$AA$2:$AA$2401,ALGLIB_SSA_XAUUSD!$Q$2:$Q$2401,"",0)</f>
        <v/>
      </c>
      <c r="L810">
        <f>_xlfn.XLOOKUP($A810,ALGLIB_SSA_XAUUSD!$AA$2:$AA$2401,ALGLIB_SSA_XAUUSD!$R$2:$R$2401,"",0)</f>
        <v/>
      </c>
      <c r="M810">
        <f>_xlfn.XLOOKUP($A810,ALGLIB_SSA_XAUUSD!$AA$2:$AA$2401,ALGLIB_SSA_XAUUSD!$S$2:$S$2401,"",0)</f>
        <v/>
      </c>
      <c r="N810">
        <f>_xlfn.XLOOKUP($A810,ALGLIB_SSA_XAUUSD!$AA$2:$AA$2401,ALGLIB_SSA_XAUUSD!$T$2:$T$2401,"",0)</f>
        <v/>
      </c>
      <c r="O810">
        <f>_xlfn.XLOOKUP($A810,ALGLIB_SSA_XAUUSD!$AA$2:$AA$2401,ALGLIB_SSA_XAUUSD!$U$2:$U$2401,"",0)</f>
        <v/>
      </c>
      <c r="P810">
        <f>_xlfn.XLOOKUP($A810,ALGLIB_SSA_XAUUSD!$AA$2:$AA$2401,ALGLIB_SSA_XAUUSD!$V$2:$V$2401,"",0)</f>
        <v/>
      </c>
      <c r="S810">
        <f>A810</f>
        <v/>
      </c>
      <c r="T810">
        <f>J810</f>
        <v/>
      </c>
      <c r="U810">
        <f>K810</f>
        <v/>
      </c>
      <c r="V810" s="14">
        <f>IF($A810="","",MOD(ROW()-2,12)+1)</f>
        <v/>
      </c>
      <c r="W810">
        <f>L810</f>
        <v/>
      </c>
      <c r="X810" s="14">
        <f>IF(F810="","",F810)</f>
        <v/>
      </c>
      <c r="Y810" s="14">
        <f>IF(G810="","",G810)</f>
        <v/>
      </c>
      <c r="Z810">
        <f>M810</f>
        <v/>
      </c>
      <c r="AA810">
        <f>N810</f>
        <v/>
      </c>
      <c r="AB810" s="14">
        <f>IF(H810="","",H810)</f>
        <v/>
      </c>
      <c r="AC810">
        <f>O810</f>
        <v/>
      </c>
      <c r="AD810" s="14">
        <f>IF(I810="","",I810)</f>
        <v/>
      </c>
      <c r="AE810">
        <f>P810</f>
        <v/>
      </c>
      <c r="AH810">
        <f>IF(S810&lt;&gt;"",S810,AH809+900)</f>
        <v/>
      </c>
      <c r="AI810">
        <f>IF(T810&lt;&gt;"",T810,AI809)</f>
        <v/>
      </c>
      <c r="AJ810">
        <f>IF(U810&lt;&gt;"",U810,AJ809)</f>
        <v/>
      </c>
      <c r="AK810">
        <f>IF(W810&lt;&gt;"",W810,"")</f>
        <v/>
      </c>
      <c r="AL810" s="14">
        <f>IF(X810&lt;&gt;"",X810,"")</f>
        <v/>
      </c>
      <c r="AM810" s="14">
        <f>IF(Y810&lt;&gt;"",Y810,"")</f>
        <v/>
      </c>
      <c r="AN810" s="14">
        <f>IF(OR(AL810="",AM810=""),"",AL810-AM810)</f>
        <v/>
      </c>
      <c r="AO810">
        <f>IF(AN810="","",IF(AN810&gt;0,"Bullish","Bearish"))</f>
        <v/>
      </c>
      <c r="AP810">
        <f>IF(AO810="",AP809,AO810)</f>
        <v/>
      </c>
      <c r="AQ810" s="14">
        <f>IF(AB810&lt;&gt;"",AB810,"")</f>
        <v/>
      </c>
      <c r="AR810" s="14">
        <f>IF(AD810&lt;&gt;"",AD810,"")</f>
        <v/>
      </c>
      <c r="AS810">
        <f>IF(AS809+1=13,1,AS809+1)</f>
        <v/>
      </c>
      <c r="AT810">
        <f>IFERROR(IF(SLOPE($AQ$794:$AQ$805,$AS$794:$AS$805)&gt;0,MIN(3,ABS(SLOPE($AQ$794:$AQ$805,$AS$794:$AS$805))),IF(SLOPE($AQ$794:$AQ$805,$AS$794:$AS$805)&lt;-0.5,-0.5,0)),0)</f>
        <v/>
      </c>
      <c r="AU810">
        <f>IFERROR(IF(SLOPE($AR$794:$AR$805,$AS$794:$AS$805)&lt;0,MAX(-3,-ABS(SLOPE($AR$794:$AR$805,$AS$794:$AS$805))),IF(SLOPE($AR$794:$AR$805,$AS$794:$AS$805)&gt;0.5,0.5,0)),0)</f>
        <v/>
      </c>
      <c r="AV810">
        <f>($AQ$806+(AT810*(AS810-1)))</f>
        <v/>
      </c>
      <c r="AW810">
        <f>($AR$806+(AU810*(AS810-1)))</f>
        <v/>
      </c>
      <c r="AX810">
        <f>IF(AT810&gt;0,AV810+AT810,AV810)</f>
        <v/>
      </c>
      <c r="AY810">
        <f>IF(AU810&lt;0,AW810+AU810,AW810)</f>
        <v/>
      </c>
      <c r="BA810" s="14">
        <f>IFERROR(AX810-AQ810,"")</f>
        <v/>
      </c>
      <c r="BB810" s="14">
        <f>IFERROR(AY810-AR810,"")</f>
        <v/>
      </c>
      <c r="BD810">
        <f>AH810</f>
        <v/>
      </c>
      <c r="BE810">
        <f>AI810</f>
        <v/>
      </c>
      <c r="BF810">
        <f>AJ810</f>
        <v/>
      </c>
      <c r="BG810" s="14">
        <f>L810</f>
        <v/>
      </c>
      <c r="BH810" s="14">
        <f>IF(X810="","",X810)</f>
        <v/>
      </c>
      <c r="BI810" s="14">
        <f>IF(Y810="","",Y810)</f>
        <v/>
      </c>
      <c r="BJ810">
        <f>Z810</f>
        <v/>
      </c>
      <c r="BK810">
        <f>AA810</f>
        <v/>
      </c>
      <c r="BL810">
        <f>IFERROR(AX810,"")</f>
        <v/>
      </c>
      <c r="BM810">
        <f>IFERROR(AY810,"")</f>
        <v/>
      </c>
    </row>
    <row r="811" ht="14.25" customHeight="1">
      <c r="A811">
        <f>ALGLIB_SSA_XAUUSD!AA811</f>
        <v/>
      </c>
      <c r="B811">
        <f>IF($A811="","",INDEX(ALGLIB_SSA_XAUUSD!$B$2:$B$2401,MATCH($A811,ALGLIB_SSA_XAUUSD!$A$2:$A$2401,1)))</f>
        <v/>
      </c>
      <c r="C811">
        <f>IF($A811="","",INDEX(ALGLIB_SSA_XAUUSD!$C$2:$C$2401,MATCH($A811,ALGLIB_SSA_XAUUSD!$A$2:$A$2401,1)))</f>
        <v/>
      </c>
      <c r="D811" s="14">
        <f>IF($A811="","",INT((ROW()-2)/12)+1)</f>
        <v/>
      </c>
      <c r="E811" s="14">
        <f>IF(AND(E818&lt;&gt;"",D818=D806+1),E806+(E818-E806)*5/12,"")</f>
        <v/>
      </c>
      <c r="F811" s="14">
        <f>IF(AND(F818&lt;&gt;"",D818=D806+1),F806+(F818-F806)*5/12,"")</f>
        <v/>
      </c>
      <c r="G811" s="14">
        <f>IF(AND(G818&lt;&gt;"",D818=D806+1),G806+(G818-G806)*5/12,"")</f>
        <v/>
      </c>
      <c r="H811" s="14">
        <f>IF(AND(H818&lt;&gt;"",D818=D806+1),H806+(H818-H806)*5/12,"")</f>
        <v/>
      </c>
      <c r="I811" s="14">
        <f>IF(AND(L818&lt;&gt;"",D818=D806+1),I806+(I818-I806)*5/12,"")</f>
        <v/>
      </c>
      <c r="J811">
        <f>_xlfn.XLOOKUP($A811,ALGLIB_SSA_XAUUSD!$AA$2:$AA$2401,ALGLIB_SSA_XAUUSD!$P$2:$P$2401,"",0)</f>
        <v/>
      </c>
      <c r="K811">
        <f>_xlfn.XLOOKUP($A811,ALGLIB_SSA_XAUUSD!$AA$2:$AA$2401,ALGLIB_SSA_XAUUSD!$Q$2:$Q$2401,"",0)</f>
        <v/>
      </c>
      <c r="L811">
        <f>_xlfn.XLOOKUP($A811,ALGLIB_SSA_XAUUSD!$AA$2:$AA$2401,ALGLIB_SSA_XAUUSD!$R$2:$R$2401,"",0)</f>
        <v/>
      </c>
      <c r="M811">
        <f>_xlfn.XLOOKUP($A811,ALGLIB_SSA_XAUUSD!$AA$2:$AA$2401,ALGLIB_SSA_XAUUSD!$S$2:$S$2401,"",0)</f>
        <v/>
      </c>
      <c r="N811">
        <f>_xlfn.XLOOKUP($A811,ALGLIB_SSA_XAUUSD!$AA$2:$AA$2401,ALGLIB_SSA_XAUUSD!$T$2:$T$2401,"",0)</f>
        <v/>
      </c>
      <c r="O811">
        <f>_xlfn.XLOOKUP($A811,ALGLIB_SSA_XAUUSD!$AA$2:$AA$2401,ALGLIB_SSA_XAUUSD!$U$2:$U$2401,"",0)</f>
        <v/>
      </c>
      <c r="P811">
        <f>_xlfn.XLOOKUP($A811,ALGLIB_SSA_XAUUSD!$AA$2:$AA$2401,ALGLIB_SSA_XAUUSD!$V$2:$V$2401,"",0)</f>
        <v/>
      </c>
      <c r="S811">
        <f>A811</f>
        <v/>
      </c>
      <c r="T811">
        <f>J811</f>
        <v/>
      </c>
      <c r="U811">
        <f>K811</f>
        <v/>
      </c>
      <c r="V811" s="14">
        <f>IF($A811="","",MOD(ROW()-2,12)+1)</f>
        <v/>
      </c>
      <c r="W811">
        <f>L811</f>
        <v/>
      </c>
      <c r="X811" s="14">
        <f>IF(F811="","",F811)</f>
        <v/>
      </c>
      <c r="Y811" s="14">
        <f>IF(G811="","",G811)</f>
        <v/>
      </c>
      <c r="Z811">
        <f>M811</f>
        <v/>
      </c>
      <c r="AA811">
        <f>N811</f>
        <v/>
      </c>
      <c r="AB811" s="14">
        <f>IF(H811="","",H811)</f>
        <v/>
      </c>
      <c r="AC811">
        <f>O811</f>
        <v/>
      </c>
      <c r="AD811" s="14">
        <f>IF(I811="","",I811)</f>
        <v/>
      </c>
      <c r="AE811">
        <f>P811</f>
        <v/>
      </c>
      <c r="AH811">
        <f>IF(S811&lt;&gt;"",S811,AH810+900)</f>
        <v/>
      </c>
      <c r="AI811">
        <f>IF(T811&lt;&gt;"",T811,AI810)</f>
        <v/>
      </c>
      <c r="AJ811">
        <f>IF(U811&lt;&gt;"",U811,AJ810)</f>
        <v/>
      </c>
      <c r="AK811">
        <f>IF(W811&lt;&gt;"",W811,"")</f>
        <v/>
      </c>
      <c r="AL811" s="14">
        <f>IF(X811&lt;&gt;"",X811,"")</f>
        <v/>
      </c>
      <c r="AM811" s="14">
        <f>IF(Y811&lt;&gt;"",Y811,"")</f>
        <v/>
      </c>
      <c r="AN811" s="14">
        <f>IF(OR(AL811="",AM811=""),"",AL811-AM811)</f>
        <v/>
      </c>
      <c r="AO811">
        <f>IF(AN811="","",IF(AN811&gt;0,"Bullish","Bearish"))</f>
        <v/>
      </c>
      <c r="AP811">
        <f>IF(AO811="",AP810,AO811)</f>
        <v/>
      </c>
      <c r="AQ811" s="14">
        <f>IF(AB811&lt;&gt;"",AB811,"")</f>
        <v/>
      </c>
      <c r="AR811" s="14">
        <f>IF(AD811&lt;&gt;"",AD811,"")</f>
        <v/>
      </c>
      <c r="AS811">
        <f>IF(AS810+1=13,1,AS810+1)</f>
        <v/>
      </c>
      <c r="AT811">
        <f>IFERROR(IF(SLOPE($AQ$794:$AQ$805,$AS$794:$AS$805)&gt;0,MIN(3,ABS(SLOPE($AQ$794:$AQ$805,$AS$794:$AS$805))),IF(SLOPE($AQ$794:$AQ$805,$AS$794:$AS$805)&lt;-0.5,-0.5,0)),0)</f>
        <v/>
      </c>
      <c r="AU811">
        <f>IFERROR(IF(SLOPE($AR$794:$AR$805,$AS$794:$AS$805)&lt;0,MAX(-3,-ABS(SLOPE($AR$794:$AR$805,$AS$794:$AS$805))),IF(SLOPE($AR$794:$AR$805,$AS$794:$AS$805)&gt;0.5,0.5,0)),0)</f>
        <v/>
      </c>
      <c r="AV811">
        <f>($AQ$806+(AT811*(AS811-1)))</f>
        <v/>
      </c>
      <c r="AW811">
        <f>($AR$806+(AU811*(AS811-1)))</f>
        <v/>
      </c>
      <c r="AX811">
        <f>IF(AT811&gt;0,AV811+AT811,AV811)</f>
        <v/>
      </c>
      <c r="AY811">
        <f>IF(AU811&lt;0,AW811+AU811,AW811)</f>
        <v/>
      </c>
      <c r="BA811" s="14">
        <f>IFERROR(AX811-AQ811,"")</f>
        <v/>
      </c>
      <c r="BB811" s="14">
        <f>IFERROR(AY811-AR811,"")</f>
        <v/>
      </c>
      <c r="BD811">
        <f>AH811</f>
        <v/>
      </c>
      <c r="BE811">
        <f>AI811</f>
        <v/>
      </c>
      <c r="BF811">
        <f>AJ811</f>
        <v/>
      </c>
      <c r="BG811" s="14">
        <f>L811</f>
        <v/>
      </c>
      <c r="BH811" s="14">
        <f>IF(X811="","",X811)</f>
        <v/>
      </c>
      <c r="BI811" s="14">
        <f>IF(Y811="","",Y811)</f>
        <v/>
      </c>
      <c r="BJ811">
        <f>Z811</f>
        <v/>
      </c>
      <c r="BK811">
        <f>AA811</f>
        <v/>
      </c>
      <c r="BL811">
        <f>IFERROR(AX811,"")</f>
        <v/>
      </c>
      <c r="BM811">
        <f>IFERROR(AY811,"")</f>
        <v/>
      </c>
    </row>
    <row r="812" ht="14.25" customHeight="1">
      <c r="A812">
        <f>ALGLIB_SSA_XAUUSD!AA812</f>
        <v/>
      </c>
      <c r="B812">
        <f>IF($A812="","",INDEX(ALGLIB_SSA_XAUUSD!$B$2:$B$2401,MATCH($A812,ALGLIB_SSA_XAUUSD!$A$2:$A$2401,1)))</f>
        <v/>
      </c>
      <c r="C812">
        <f>IF($A812="","",INDEX(ALGLIB_SSA_XAUUSD!$C$2:$C$2401,MATCH($A812,ALGLIB_SSA_XAUUSD!$A$2:$A$2401,1)))</f>
        <v/>
      </c>
      <c r="D812" s="14">
        <f>IF($A812="","",INT((ROW()-2)/12)+1)</f>
        <v/>
      </c>
      <c r="E812" s="14">
        <f>IF(AND(E818&lt;&gt;"",D818=D806+1),E806+(E818-E806)*6/12,"")</f>
        <v/>
      </c>
      <c r="F812" s="14">
        <f>IF(AND(F818&lt;&gt;"",D818=D806+1),F806+(F818-F806)*6/12,"")</f>
        <v/>
      </c>
      <c r="G812" s="14">
        <f>IF(AND(G818&lt;&gt;"",D818=D806+1),G806+(G818-G806)*6/12,"")</f>
        <v/>
      </c>
      <c r="H812" s="14">
        <f>IF(AND(H818&lt;&gt;"",D818=D806+1),H806+(H818-H806)*6/12,"")</f>
        <v/>
      </c>
      <c r="I812" s="14">
        <f>IF(AND(L818&lt;&gt;"",D818=D806+1),I806+(I818-I806)*6/12,"")</f>
        <v/>
      </c>
      <c r="J812">
        <f>_xlfn.XLOOKUP($A812,ALGLIB_SSA_XAUUSD!$AA$2:$AA$2401,ALGLIB_SSA_XAUUSD!$P$2:$P$2401,"",0)</f>
        <v/>
      </c>
      <c r="K812">
        <f>_xlfn.XLOOKUP($A812,ALGLIB_SSA_XAUUSD!$AA$2:$AA$2401,ALGLIB_SSA_XAUUSD!$Q$2:$Q$2401,"",0)</f>
        <v/>
      </c>
      <c r="L812">
        <f>_xlfn.XLOOKUP($A812,ALGLIB_SSA_XAUUSD!$AA$2:$AA$2401,ALGLIB_SSA_XAUUSD!$R$2:$R$2401,"",0)</f>
        <v/>
      </c>
      <c r="M812">
        <f>_xlfn.XLOOKUP($A812,ALGLIB_SSA_XAUUSD!$AA$2:$AA$2401,ALGLIB_SSA_XAUUSD!$S$2:$S$2401,"",0)</f>
        <v/>
      </c>
      <c r="N812">
        <f>_xlfn.XLOOKUP($A812,ALGLIB_SSA_XAUUSD!$AA$2:$AA$2401,ALGLIB_SSA_XAUUSD!$T$2:$T$2401,"",0)</f>
        <v/>
      </c>
      <c r="O812">
        <f>_xlfn.XLOOKUP($A812,ALGLIB_SSA_XAUUSD!$AA$2:$AA$2401,ALGLIB_SSA_XAUUSD!$U$2:$U$2401,"",0)</f>
        <v/>
      </c>
      <c r="P812">
        <f>_xlfn.XLOOKUP($A812,ALGLIB_SSA_XAUUSD!$AA$2:$AA$2401,ALGLIB_SSA_XAUUSD!$V$2:$V$2401,"",0)</f>
        <v/>
      </c>
      <c r="S812">
        <f>A812</f>
        <v/>
      </c>
      <c r="T812">
        <f>J812</f>
        <v/>
      </c>
      <c r="U812">
        <f>K812</f>
        <v/>
      </c>
      <c r="V812" s="14">
        <f>IF($A812="","",MOD(ROW()-2,12)+1)</f>
        <v/>
      </c>
      <c r="W812">
        <f>L812</f>
        <v/>
      </c>
      <c r="X812" s="14">
        <f>IF(F812="","",F812)</f>
        <v/>
      </c>
      <c r="Y812" s="14">
        <f>IF(G812="","",G812)</f>
        <v/>
      </c>
      <c r="Z812">
        <f>M812</f>
        <v/>
      </c>
      <c r="AA812">
        <f>N812</f>
        <v/>
      </c>
      <c r="AB812" s="14">
        <f>IF(H812="","",H812)</f>
        <v/>
      </c>
      <c r="AC812">
        <f>O812</f>
        <v/>
      </c>
      <c r="AD812" s="14">
        <f>IF(I812="","",I812)</f>
        <v/>
      </c>
      <c r="AE812">
        <f>P812</f>
        <v/>
      </c>
      <c r="AH812">
        <f>IF(S812&lt;&gt;"",S812,AH811+900)</f>
        <v/>
      </c>
      <c r="AI812">
        <f>IF(T812&lt;&gt;"",T812,AI811)</f>
        <v/>
      </c>
      <c r="AJ812">
        <f>IF(U812&lt;&gt;"",U812,AJ811)</f>
        <v/>
      </c>
      <c r="AK812">
        <f>IF(W812&lt;&gt;"",W812,"")</f>
        <v/>
      </c>
      <c r="AL812" s="14">
        <f>IF(X812&lt;&gt;"",X812,"")</f>
        <v/>
      </c>
      <c r="AM812" s="14">
        <f>IF(Y812&lt;&gt;"",Y812,"")</f>
        <v/>
      </c>
      <c r="AN812" s="14">
        <f>IF(OR(AL812="",AM812=""),"",AL812-AM812)</f>
        <v/>
      </c>
      <c r="AO812">
        <f>IF(AN812="","",IF(AN812&gt;0,"Bullish","Bearish"))</f>
        <v/>
      </c>
      <c r="AP812">
        <f>IF(AO812="",AP811,AO812)</f>
        <v/>
      </c>
      <c r="AQ812" s="14">
        <f>IF(AB812&lt;&gt;"",AB812,"")</f>
        <v/>
      </c>
      <c r="AR812" s="14">
        <f>IF(AD812&lt;&gt;"",AD812,"")</f>
        <v/>
      </c>
      <c r="AS812">
        <f>IF(AS811+1=13,1,AS811+1)</f>
        <v/>
      </c>
      <c r="AT812">
        <f>IFERROR(IF(SLOPE($AQ$794:$AQ$805,$AS$794:$AS$805)&gt;0,MIN(3,ABS(SLOPE($AQ$794:$AQ$805,$AS$794:$AS$805))),IF(SLOPE($AQ$794:$AQ$805,$AS$794:$AS$805)&lt;-0.5,-0.5,0)),0)</f>
        <v/>
      </c>
      <c r="AU812">
        <f>IFERROR(IF(SLOPE($AR$794:$AR$805,$AS$794:$AS$805)&lt;0,MAX(-3,-ABS(SLOPE($AR$794:$AR$805,$AS$794:$AS$805))),IF(SLOPE($AR$794:$AR$805,$AS$794:$AS$805)&gt;0.5,0.5,0)),0)</f>
        <v/>
      </c>
      <c r="AV812">
        <f>($AQ$806+(AT812*(AS812-1)))</f>
        <v/>
      </c>
      <c r="AW812">
        <f>($AR$806+(AU812*(AS812-1)))</f>
        <v/>
      </c>
      <c r="AX812">
        <f>IF(AT812&gt;0,AV812+AT812,AV812)</f>
        <v/>
      </c>
      <c r="AY812">
        <f>IF(AU812&lt;0,AW812+AU812,AW812)</f>
        <v/>
      </c>
      <c r="BA812" s="14">
        <f>IFERROR(AX812-AQ812,"")</f>
        <v/>
      </c>
      <c r="BB812" s="14">
        <f>IFERROR(AY812-AR812,"")</f>
        <v/>
      </c>
      <c r="BD812">
        <f>AH812</f>
        <v/>
      </c>
      <c r="BE812">
        <f>AI812</f>
        <v/>
      </c>
      <c r="BF812">
        <f>AJ812</f>
        <v/>
      </c>
      <c r="BG812" s="14">
        <f>L812</f>
        <v/>
      </c>
      <c r="BH812" s="14">
        <f>IF(X812="","",X812)</f>
        <v/>
      </c>
      <c r="BI812" s="14">
        <f>IF(Y812="","",Y812)</f>
        <v/>
      </c>
      <c r="BJ812">
        <f>Z812</f>
        <v/>
      </c>
      <c r="BK812">
        <f>AA812</f>
        <v/>
      </c>
      <c r="BL812">
        <f>IFERROR(AX812,"")</f>
        <v/>
      </c>
      <c r="BM812">
        <f>IFERROR(AY812,"")</f>
        <v/>
      </c>
    </row>
    <row r="813" ht="14.25" customHeight="1">
      <c r="A813">
        <f>ALGLIB_SSA_XAUUSD!AA813</f>
        <v/>
      </c>
      <c r="B813">
        <f>IF($A813="","",INDEX(ALGLIB_SSA_XAUUSD!$B$2:$B$2401,MATCH($A813,ALGLIB_SSA_XAUUSD!$A$2:$A$2401,1)))</f>
        <v/>
      </c>
      <c r="C813">
        <f>IF($A813="","",INDEX(ALGLIB_SSA_XAUUSD!$C$2:$C$2401,MATCH($A813,ALGLIB_SSA_XAUUSD!$A$2:$A$2401,1)))</f>
        <v/>
      </c>
      <c r="D813" s="14">
        <f>IF($A813="","",INT((ROW()-2)/12)+1)</f>
        <v/>
      </c>
      <c r="E813" s="14">
        <f>IF(AND(E818&lt;&gt;"",D818=D806+1),E806+(E818-E806)*7/12,"")</f>
        <v/>
      </c>
      <c r="F813" s="14">
        <f>IF(AND(F818&lt;&gt;"",D818=D806+1),F806+(F818-F806)*7/12,"")</f>
        <v/>
      </c>
      <c r="G813" s="14">
        <f>IF(AND(G818&lt;&gt;"",D818=D806+1),G806+(G818-G806)*7/12,"")</f>
        <v/>
      </c>
      <c r="H813" s="14">
        <f>IF(AND(H818&lt;&gt;"",D818=D806+1),H806+(H818-H806)*7/12,"")</f>
        <v/>
      </c>
      <c r="I813" s="14">
        <f>IF(AND(L818&lt;&gt;"",D818=D806+1),I806+(I818-I806)*7/12,"")</f>
        <v/>
      </c>
      <c r="J813">
        <f>_xlfn.XLOOKUP($A813,ALGLIB_SSA_XAUUSD!$AA$2:$AA$2401,ALGLIB_SSA_XAUUSD!$P$2:$P$2401,"",0)</f>
        <v/>
      </c>
      <c r="K813">
        <f>_xlfn.XLOOKUP($A813,ALGLIB_SSA_XAUUSD!$AA$2:$AA$2401,ALGLIB_SSA_XAUUSD!$Q$2:$Q$2401,"",0)</f>
        <v/>
      </c>
      <c r="L813">
        <f>_xlfn.XLOOKUP($A813,ALGLIB_SSA_XAUUSD!$AA$2:$AA$2401,ALGLIB_SSA_XAUUSD!$R$2:$R$2401,"",0)</f>
        <v/>
      </c>
      <c r="M813">
        <f>_xlfn.XLOOKUP($A813,ALGLIB_SSA_XAUUSD!$AA$2:$AA$2401,ALGLIB_SSA_XAUUSD!$S$2:$S$2401,"",0)</f>
        <v/>
      </c>
      <c r="N813">
        <f>_xlfn.XLOOKUP($A813,ALGLIB_SSA_XAUUSD!$AA$2:$AA$2401,ALGLIB_SSA_XAUUSD!$T$2:$T$2401,"",0)</f>
        <v/>
      </c>
      <c r="O813">
        <f>_xlfn.XLOOKUP($A813,ALGLIB_SSA_XAUUSD!$AA$2:$AA$2401,ALGLIB_SSA_XAUUSD!$U$2:$U$2401,"",0)</f>
        <v/>
      </c>
      <c r="P813">
        <f>_xlfn.XLOOKUP($A813,ALGLIB_SSA_XAUUSD!$AA$2:$AA$2401,ALGLIB_SSA_XAUUSD!$V$2:$V$2401,"",0)</f>
        <v/>
      </c>
      <c r="S813">
        <f>A813</f>
        <v/>
      </c>
      <c r="T813">
        <f>J813</f>
        <v/>
      </c>
      <c r="U813">
        <f>K813</f>
        <v/>
      </c>
      <c r="V813" s="14">
        <f>IF($A813="","",MOD(ROW()-2,12)+1)</f>
        <v/>
      </c>
      <c r="W813">
        <f>L813</f>
        <v/>
      </c>
      <c r="X813" s="14">
        <f>IF(F813="","",F813)</f>
        <v/>
      </c>
      <c r="Y813" s="14">
        <f>IF(G813="","",G813)</f>
        <v/>
      </c>
      <c r="Z813">
        <f>M813</f>
        <v/>
      </c>
      <c r="AA813">
        <f>N813</f>
        <v/>
      </c>
      <c r="AB813" s="14">
        <f>IF(H813="","",H813)</f>
        <v/>
      </c>
      <c r="AC813">
        <f>O813</f>
        <v/>
      </c>
      <c r="AD813" s="14">
        <f>IF(I813="","",I813)</f>
        <v/>
      </c>
      <c r="AE813">
        <f>P813</f>
        <v/>
      </c>
      <c r="AH813">
        <f>IF(S813&lt;&gt;"",S813,AH812+900)</f>
        <v/>
      </c>
      <c r="AI813">
        <f>IF(T813&lt;&gt;"",T813,AI812)</f>
        <v/>
      </c>
      <c r="AJ813">
        <f>IF(U813&lt;&gt;"",U813,AJ812)</f>
        <v/>
      </c>
      <c r="AK813">
        <f>IF(W813&lt;&gt;"",W813,"")</f>
        <v/>
      </c>
      <c r="AL813" s="14">
        <f>IF(X813&lt;&gt;"",X813,"")</f>
        <v/>
      </c>
      <c r="AM813" s="14">
        <f>IF(Y813&lt;&gt;"",Y813,"")</f>
        <v/>
      </c>
      <c r="AN813" s="14">
        <f>IF(OR(AL813="",AM813=""),"",AL813-AM813)</f>
        <v/>
      </c>
      <c r="AO813">
        <f>IF(AN813="","",IF(AN813&gt;0,"Bullish","Bearish"))</f>
        <v/>
      </c>
      <c r="AP813">
        <f>IF(AO813="",AP812,AO813)</f>
        <v/>
      </c>
      <c r="AQ813" s="14">
        <f>IF(AB813&lt;&gt;"",AB813,"")</f>
        <v/>
      </c>
      <c r="AR813" s="14">
        <f>IF(AD813&lt;&gt;"",AD813,"")</f>
        <v/>
      </c>
      <c r="AS813">
        <f>IF(AS812+1=13,1,AS812+1)</f>
        <v/>
      </c>
      <c r="AT813">
        <f>IFERROR(IF(SLOPE($AQ$794:$AQ$805,$AS$794:$AS$805)&gt;0,MIN(3,ABS(SLOPE($AQ$794:$AQ$805,$AS$794:$AS$805))),IF(SLOPE($AQ$794:$AQ$805,$AS$794:$AS$805)&lt;-0.5,-0.5,0)),0)</f>
        <v/>
      </c>
      <c r="AU813">
        <f>IFERROR(IF(SLOPE($AR$794:$AR$805,$AS$794:$AS$805)&lt;0,MAX(-3,-ABS(SLOPE($AR$794:$AR$805,$AS$794:$AS$805))),IF(SLOPE($AR$794:$AR$805,$AS$794:$AS$805)&gt;0.5,0.5,0)),0)</f>
        <v/>
      </c>
      <c r="AV813">
        <f>($AQ$806+(AT813*(AS813-1)))</f>
        <v/>
      </c>
      <c r="AW813">
        <f>($AR$806+(AU813*(AS813-1)))</f>
        <v/>
      </c>
      <c r="AX813">
        <f>IF(AT813&gt;0,AV813+AT813,AV813)</f>
        <v/>
      </c>
      <c r="AY813">
        <f>IF(AU813&lt;0,AW813+AU813,AW813)</f>
        <v/>
      </c>
      <c r="BA813" s="14">
        <f>IFERROR(AX813-AQ813,"")</f>
        <v/>
      </c>
      <c r="BB813" s="14">
        <f>IFERROR(AY813-AR813,"")</f>
        <v/>
      </c>
      <c r="BD813">
        <f>AH813</f>
        <v/>
      </c>
      <c r="BE813">
        <f>AI813</f>
        <v/>
      </c>
      <c r="BF813">
        <f>AJ813</f>
        <v/>
      </c>
      <c r="BG813" s="14">
        <f>L813</f>
        <v/>
      </c>
      <c r="BH813" s="14">
        <f>IF(X813="","",X813)</f>
        <v/>
      </c>
      <c r="BI813" s="14">
        <f>IF(Y813="","",Y813)</f>
        <v/>
      </c>
      <c r="BJ813">
        <f>Z813</f>
        <v/>
      </c>
      <c r="BK813">
        <f>AA813</f>
        <v/>
      </c>
      <c r="BL813">
        <f>IFERROR(AX813,"")</f>
        <v/>
      </c>
      <c r="BM813">
        <f>IFERROR(AY813,"")</f>
        <v/>
      </c>
    </row>
    <row r="814" ht="14.25" customHeight="1">
      <c r="A814">
        <f>ALGLIB_SSA_XAUUSD!AA814</f>
        <v/>
      </c>
      <c r="B814">
        <f>IF($A814="","",INDEX(ALGLIB_SSA_XAUUSD!$B$2:$B$2401,MATCH($A814,ALGLIB_SSA_XAUUSD!$A$2:$A$2401,1)))</f>
        <v/>
      </c>
      <c r="C814">
        <f>IF($A814="","",INDEX(ALGLIB_SSA_XAUUSD!$C$2:$C$2401,MATCH($A814,ALGLIB_SSA_XAUUSD!$A$2:$A$2401,1)))</f>
        <v/>
      </c>
      <c r="D814" s="14">
        <f>IF($A814="","",INT((ROW()-2)/12)+1)</f>
        <v/>
      </c>
      <c r="E814" s="14">
        <f>IF(AND(E818&lt;&gt;"",D818=D806+1),E806+(E818-E806)*8/12,"")</f>
        <v/>
      </c>
      <c r="F814" s="14">
        <f>IF(AND(F818&lt;&gt;"",D818=D806+1),F806+(F818-F806)*8/12,"")</f>
        <v/>
      </c>
      <c r="G814" s="14">
        <f>IF(AND(G818&lt;&gt;"",D818=D806+1),G806+(G818-G806)*8/12,"")</f>
        <v/>
      </c>
      <c r="H814" s="14">
        <f>IF(AND(H818&lt;&gt;"",D818=D806+1),H806+(H818-H806)*8/12,"")</f>
        <v/>
      </c>
      <c r="I814" s="14">
        <f>IF(AND(L818&lt;&gt;"",D818=D806+1),I806+(I818-I806)*8/12,"")</f>
        <v/>
      </c>
      <c r="J814">
        <f>_xlfn.XLOOKUP($A814,ALGLIB_SSA_XAUUSD!$AA$2:$AA$2401,ALGLIB_SSA_XAUUSD!$P$2:$P$2401,"",0)</f>
        <v/>
      </c>
      <c r="K814">
        <f>_xlfn.XLOOKUP($A814,ALGLIB_SSA_XAUUSD!$AA$2:$AA$2401,ALGLIB_SSA_XAUUSD!$Q$2:$Q$2401,"",0)</f>
        <v/>
      </c>
      <c r="L814">
        <f>_xlfn.XLOOKUP($A814,ALGLIB_SSA_XAUUSD!$AA$2:$AA$2401,ALGLIB_SSA_XAUUSD!$R$2:$R$2401,"",0)</f>
        <v/>
      </c>
      <c r="M814">
        <f>_xlfn.XLOOKUP($A814,ALGLIB_SSA_XAUUSD!$AA$2:$AA$2401,ALGLIB_SSA_XAUUSD!$S$2:$S$2401,"",0)</f>
        <v/>
      </c>
      <c r="N814">
        <f>_xlfn.XLOOKUP($A814,ALGLIB_SSA_XAUUSD!$AA$2:$AA$2401,ALGLIB_SSA_XAUUSD!$T$2:$T$2401,"",0)</f>
        <v/>
      </c>
      <c r="O814">
        <f>_xlfn.XLOOKUP($A814,ALGLIB_SSA_XAUUSD!$AA$2:$AA$2401,ALGLIB_SSA_XAUUSD!$U$2:$U$2401,"",0)</f>
        <v/>
      </c>
      <c r="P814">
        <f>_xlfn.XLOOKUP($A814,ALGLIB_SSA_XAUUSD!$AA$2:$AA$2401,ALGLIB_SSA_XAUUSD!$V$2:$V$2401,"",0)</f>
        <v/>
      </c>
      <c r="S814">
        <f>A814</f>
        <v/>
      </c>
      <c r="T814">
        <f>J814</f>
        <v/>
      </c>
      <c r="U814">
        <f>K814</f>
        <v/>
      </c>
      <c r="V814" s="14">
        <f>IF($A814="","",MOD(ROW()-2,12)+1)</f>
        <v/>
      </c>
      <c r="W814">
        <f>L814</f>
        <v/>
      </c>
      <c r="X814" s="14">
        <f>IF(F814="","",F814)</f>
        <v/>
      </c>
      <c r="Y814" s="14">
        <f>IF(G814="","",G814)</f>
        <v/>
      </c>
      <c r="Z814">
        <f>M814</f>
        <v/>
      </c>
      <c r="AA814">
        <f>N814</f>
        <v/>
      </c>
      <c r="AB814" s="14">
        <f>IF(H814="","",H814)</f>
        <v/>
      </c>
      <c r="AC814">
        <f>O814</f>
        <v/>
      </c>
      <c r="AD814" s="14">
        <f>IF(I814="","",I814)</f>
        <v/>
      </c>
      <c r="AE814">
        <f>P814</f>
        <v/>
      </c>
      <c r="AH814">
        <f>IF(S814&lt;&gt;"",S814,AH813+900)</f>
        <v/>
      </c>
      <c r="AI814">
        <f>IF(T814&lt;&gt;"",T814,AI813)</f>
        <v/>
      </c>
      <c r="AJ814">
        <f>IF(U814&lt;&gt;"",U814,AJ813)</f>
        <v/>
      </c>
      <c r="AK814">
        <f>IF(W814&lt;&gt;"",W814,"")</f>
        <v/>
      </c>
      <c r="AL814" s="14">
        <f>IF(X814&lt;&gt;"",X814,"")</f>
        <v/>
      </c>
      <c r="AM814" s="14">
        <f>IF(Y814&lt;&gt;"",Y814,"")</f>
        <v/>
      </c>
      <c r="AN814" s="14">
        <f>IF(OR(AL814="",AM814=""),"",AL814-AM814)</f>
        <v/>
      </c>
      <c r="AO814">
        <f>IF(AN814="","",IF(AN814&gt;0,"Bullish","Bearish"))</f>
        <v/>
      </c>
      <c r="AP814">
        <f>IF(AO814="",AP813,AO814)</f>
        <v/>
      </c>
      <c r="AQ814" s="14">
        <f>IF(AB814&lt;&gt;"",AB814,"")</f>
        <v/>
      </c>
      <c r="AR814" s="14">
        <f>IF(AD814&lt;&gt;"",AD814,"")</f>
        <v/>
      </c>
      <c r="AS814">
        <f>IF(AS813+1=13,1,AS813+1)</f>
        <v/>
      </c>
      <c r="AT814">
        <f>IFERROR(IF(SLOPE($AQ$794:$AQ$805,$AS$794:$AS$805)&gt;0,MIN(3,ABS(SLOPE($AQ$794:$AQ$805,$AS$794:$AS$805))),IF(SLOPE($AQ$794:$AQ$805,$AS$794:$AS$805)&lt;-0.5,-0.5,0)),0)</f>
        <v/>
      </c>
      <c r="AU814">
        <f>IFERROR(IF(SLOPE($AR$794:$AR$805,$AS$794:$AS$805)&lt;0,MAX(-3,-ABS(SLOPE($AR$794:$AR$805,$AS$794:$AS$805))),IF(SLOPE($AR$794:$AR$805,$AS$794:$AS$805)&gt;0.5,0.5,0)),0)</f>
        <v/>
      </c>
      <c r="AV814">
        <f>($AQ$806+(AT814*(AS814-1)))</f>
        <v/>
      </c>
      <c r="AW814">
        <f>($AR$806+(AU814*(AS814-1)))</f>
        <v/>
      </c>
      <c r="AX814">
        <f>IF(AT814&gt;0,AV814+AT814,AV814)</f>
        <v/>
      </c>
      <c r="AY814">
        <f>IF(AU814&lt;0,AW814+AU814,AW814)</f>
        <v/>
      </c>
      <c r="BA814" s="14">
        <f>IFERROR(AX814-AQ814,"")</f>
        <v/>
      </c>
      <c r="BB814" s="14">
        <f>IFERROR(AY814-AR814,"")</f>
        <v/>
      </c>
      <c r="BD814">
        <f>AH814</f>
        <v/>
      </c>
      <c r="BE814">
        <f>AI814</f>
        <v/>
      </c>
      <c r="BF814">
        <f>AJ814</f>
        <v/>
      </c>
      <c r="BG814" s="14">
        <f>L814</f>
        <v/>
      </c>
      <c r="BH814" s="14">
        <f>IF(X814="","",X814)</f>
        <v/>
      </c>
      <c r="BI814" s="14">
        <f>IF(Y814="","",Y814)</f>
        <v/>
      </c>
      <c r="BJ814">
        <f>Z814</f>
        <v/>
      </c>
      <c r="BK814">
        <f>AA814</f>
        <v/>
      </c>
      <c r="BL814">
        <f>IFERROR(AX814,"")</f>
        <v/>
      </c>
      <c r="BM814">
        <f>IFERROR(AY814,"")</f>
        <v/>
      </c>
    </row>
    <row r="815" ht="14.25" customHeight="1">
      <c r="A815">
        <f>ALGLIB_SSA_XAUUSD!AA815</f>
        <v/>
      </c>
      <c r="B815">
        <f>IF($A815="","",INDEX(ALGLIB_SSA_XAUUSD!$B$2:$B$2401,MATCH($A815,ALGLIB_SSA_XAUUSD!$A$2:$A$2401,1)))</f>
        <v/>
      </c>
      <c r="C815">
        <f>IF($A815="","",INDEX(ALGLIB_SSA_XAUUSD!$C$2:$C$2401,MATCH($A815,ALGLIB_SSA_XAUUSD!$A$2:$A$2401,1)))</f>
        <v/>
      </c>
      <c r="D815" s="14">
        <f>IF($A815="","",INT((ROW()-2)/12)+1)</f>
        <v/>
      </c>
      <c r="E815" s="14">
        <f>IF(AND(E818&lt;&gt;"",D818=D806+1),E806+(E818-E806)*9/12,"")</f>
        <v/>
      </c>
      <c r="F815" s="14">
        <f>IF(AND(F818&lt;&gt;"",D818=D806+1),F806+(F818-F806)*9/12,"")</f>
        <v/>
      </c>
      <c r="G815" s="14">
        <f>IF(AND(G818&lt;&gt;"",D818=D806+1),G806+(G818-G806)*9/12,"")</f>
        <v/>
      </c>
      <c r="H815" s="14">
        <f>IF(AND(H818&lt;&gt;"",D818=D806+1),H806+(H818-H806)*9/12,"")</f>
        <v/>
      </c>
      <c r="I815" s="14">
        <f>IF(AND(L818&lt;&gt;"",D818=D806+1),I806+(I818-I806)*9/12,"")</f>
        <v/>
      </c>
      <c r="J815">
        <f>_xlfn.XLOOKUP($A815,ALGLIB_SSA_XAUUSD!$AA$2:$AA$2401,ALGLIB_SSA_XAUUSD!$P$2:$P$2401,"",0)</f>
        <v/>
      </c>
      <c r="K815">
        <f>_xlfn.XLOOKUP($A815,ALGLIB_SSA_XAUUSD!$AA$2:$AA$2401,ALGLIB_SSA_XAUUSD!$Q$2:$Q$2401,"",0)</f>
        <v/>
      </c>
      <c r="L815">
        <f>_xlfn.XLOOKUP($A815,ALGLIB_SSA_XAUUSD!$AA$2:$AA$2401,ALGLIB_SSA_XAUUSD!$R$2:$R$2401,"",0)</f>
        <v/>
      </c>
      <c r="M815">
        <f>_xlfn.XLOOKUP($A815,ALGLIB_SSA_XAUUSD!$AA$2:$AA$2401,ALGLIB_SSA_XAUUSD!$S$2:$S$2401,"",0)</f>
        <v/>
      </c>
      <c r="N815">
        <f>_xlfn.XLOOKUP($A815,ALGLIB_SSA_XAUUSD!$AA$2:$AA$2401,ALGLIB_SSA_XAUUSD!$T$2:$T$2401,"",0)</f>
        <v/>
      </c>
      <c r="O815">
        <f>_xlfn.XLOOKUP($A815,ALGLIB_SSA_XAUUSD!$AA$2:$AA$2401,ALGLIB_SSA_XAUUSD!$U$2:$U$2401,"",0)</f>
        <v/>
      </c>
      <c r="P815">
        <f>_xlfn.XLOOKUP($A815,ALGLIB_SSA_XAUUSD!$AA$2:$AA$2401,ALGLIB_SSA_XAUUSD!$V$2:$V$2401,"",0)</f>
        <v/>
      </c>
      <c r="S815">
        <f>A815</f>
        <v/>
      </c>
      <c r="T815">
        <f>J815</f>
        <v/>
      </c>
      <c r="U815">
        <f>K815</f>
        <v/>
      </c>
      <c r="V815" s="14">
        <f>IF($A815="","",MOD(ROW()-2,12)+1)</f>
        <v/>
      </c>
      <c r="W815">
        <f>L815</f>
        <v/>
      </c>
      <c r="X815" s="14">
        <f>IF(F815="","",F815)</f>
        <v/>
      </c>
      <c r="Y815" s="14">
        <f>IF(G815="","",G815)</f>
        <v/>
      </c>
      <c r="Z815">
        <f>M815</f>
        <v/>
      </c>
      <c r="AA815">
        <f>N815</f>
        <v/>
      </c>
      <c r="AB815" s="14">
        <f>IF(H815="","",H815)</f>
        <v/>
      </c>
      <c r="AC815">
        <f>O815</f>
        <v/>
      </c>
      <c r="AD815" s="14">
        <f>IF(I815="","",I815)</f>
        <v/>
      </c>
      <c r="AE815">
        <f>P815</f>
        <v/>
      </c>
      <c r="AH815">
        <f>IF(S815&lt;&gt;"",S815,AH814+900)</f>
        <v/>
      </c>
      <c r="AI815">
        <f>IF(T815&lt;&gt;"",T815,AI814)</f>
        <v/>
      </c>
      <c r="AJ815">
        <f>IF(U815&lt;&gt;"",U815,AJ814)</f>
        <v/>
      </c>
      <c r="AK815">
        <f>IF(W815&lt;&gt;"",W815,"")</f>
        <v/>
      </c>
      <c r="AL815" s="14">
        <f>IF(X815&lt;&gt;"",X815,"")</f>
        <v/>
      </c>
      <c r="AM815" s="14">
        <f>IF(Y815&lt;&gt;"",Y815,"")</f>
        <v/>
      </c>
      <c r="AN815" s="14">
        <f>IF(OR(AL815="",AM815=""),"",AL815-AM815)</f>
        <v/>
      </c>
      <c r="AO815">
        <f>IF(AN815="","",IF(AN815&gt;0,"Bullish","Bearish"))</f>
        <v/>
      </c>
      <c r="AP815">
        <f>IF(AO815="",AP814,AO815)</f>
        <v/>
      </c>
      <c r="AQ815" s="14">
        <f>IF(AB815&lt;&gt;"",AB815,"")</f>
        <v/>
      </c>
      <c r="AR815" s="14">
        <f>IF(AD815&lt;&gt;"",AD815,"")</f>
        <v/>
      </c>
      <c r="AS815">
        <f>IF(AS814+1=13,1,AS814+1)</f>
        <v/>
      </c>
      <c r="AT815">
        <f>IFERROR(IF(SLOPE($AQ$794:$AQ$805,$AS$794:$AS$805)&gt;0,MIN(3,ABS(SLOPE($AQ$794:$AQ$805,$AS$794:$AS$805))),IF(SLOPE($AQ$794:$AQ$805,$AS$794:$AS$805)&lt;-0.5,-0.5,0)),0)</f>
        <v/>
      </c>
      <c r="AU815">
        <f>IFERROR(IF(SLOPE($AR$794:$AR$805,$AS$794:$AS$805)&lt;0,MAX(-3,-ABS(SLOPE($AR$794:$AR$805,$AS$794:$AS$805))),IF(SLOPE($AR$794:$AR$805,$AS$794:$AS$805)&gt;0.5,0.5,0)),0)</f>
        <v/>
      </c>
      <c r="AV815">
        <f>($AQ$806+(AT815*(AS815-1)))</f>
        <v/>
      </c>
      <c r="AW815">
        <f>($AR$806+(AU815*(AS815-1)))</f>
        <v/>
      </c>
      <c r="AX815">
        <f>IF(AT815&gt;0,AV815+AT815,AV815)</f>
        <v/>
      </c>
      <c r="AY815">
        <f>IF(AU815&lt;0,AW815+AU815,AW815)</f>
        <v/>
      </c>
      <c r="BA815" s="14">
        <f>IFERROR(AX815-AQ815,"")</f>
        <v/>
      </c>
      <c r="BB815" s="14">
        <f>IFERROR(AY815-AR815,"")</f>
        <v/>
      </c>
      <c r="BD815">
        <f>AH815</f>
        <v/>
      </c>
      <c r="BE815">
        <f>AI815</f>
        <v/>
      </c>
      <c r="BF815">
        <f>AJ815</f>
        <v/>
      </c>
      <c r="BG815" s="14">
        <f>L815</f>
        <v/>
      </c>
      <c r="BH815" s="14">
        <f>IF(X815="","",X815)</f>
        <v/>
      </c>
      <c r="BI815" s="14">
        <f>IF(Y815="","",Y815)</f>
        <v/>
      </c>
      <c r="BJ815">
        <f>Z815</f>
        <v/>
      </c>
      <c r="BK815">
        <f>AA815</f>
        <v/>
      </c>
      <c r="BL815">
        <f>IFERROR(AX815,"")</f>
        <v/>
      </c>
      <c r="BM815">
        <f>IFERROR(AY815,"")</f>
        <v/>
      </c>
    </row>
    <row r="816" ht="14.25" customHeight="1">
      <c r="A816">
        <f>ALGLIB_SSA_XAUUSD!AA816</f>
        <v/>
      </c>
      <c r="B816">
        <f>IF($A816="","",INDEX(ALGLIB_SSA_XAUUSD!$B$2:$B$2401,MATCH($A816,ALGLIB_SSA_XAUUSD!$A$2:$A$2401,1)))</f>
        <v/>
      </c>
      <c r="C816">
        <f>IF($A816="","",INDEX(ALGLIB_SSA_XAUUSD!$C$2:$C$2401,MATCH($A816,ALGLIB_SSA_XAUUSD!$A$2:$A$2401,1)))</f>
        <v/>
      </c>
      <c r="D816" s="14">
        <f>IF($A816="","",INT((ROW()-2)/12)+1)</f>
        <v/>
      </c>
      <c r="E816" s="14">
        <f>IF(AND(E818&lt;&gt;"",D818=D806+1),E806+(E818-E806)*10/12,"")</f>
        <v/>
      </c>
      <c r="F816" s="14">
        <f>IF(AND(F818&lt;&gt;"",D818=D806+1),F806+(F818-F806)*10/12,"")</f>
        <v/>
      </c>
      <c r="G816" s="14">
        <f>IF(AND(G818&lt;&gt;"",D818=D806+1),G806+(G818-G806)*10/12,"")</f>
        <v/>
      </c>
      <c r="H816" s="14">
        <f>IF(AND(H818&lt;&gt;"",D818=D806+1),H806+(H818-H806)*10/12,"")</f>
        <v/>
      </c>
      <c r="I816" s="14">
        <f>IF(AND(L818&lt;&gt;"",D818=D806+1),I806+(I818-I806)*10/12,"")</f>
        <v/>
      </c>
      <c r="J816">
        <f>_xlfn.XLOOKUP($A816,ALGLIB_SSA_XAUUSD!$AA$2:$AA$2401,ALGLIB_SSA_XAUUSD!$P$2:$P$2401,"",0)</f>
        <v/>
      </c>
      <c r="K816">
        <f>_xlfn.XLOOKUP($A816,ALGLIB_SSA_XAUUSD!$AA$2:$AA$2401,ALGLIB_SSA_XAUUSD!$Q$2:$Q$2401,"",0)</f>
        <v/>
      </c>
      <c r="L816">
        <f>_xlfn.XLOOKUP($A816,ALGLIB_SSA_XAUUSD!$AA$2:$AA$2401,ALGLIB_SSA_XAUUSD!$R$2:$R$2401,"",0)</f>
        <v/>
      </c>
      <c r="M816">
        <f>_xlfn.XLOOKUP($A816,ALGLIB_SSA_XAUUSD!$AA$2:$AA$2401,ALGLIB_SSA_XAUUSD!$S$2:$S$2401,"",0)</f>
        <v/>
      </c>
      <c r="N816">
        <f>_xlfn.XLOOKUP($A816,ALGLIB_SSA_XAUUSD!$AA$2:$AA$2401,ALGLIB_SSA_XAUUSD!$T$2:$T$2401,"",0)</f>
        <v/>
      </c>
      <c r="O816">
        <f>_xlfn.XLOOKUP($A816,ALGLIB_SSA_XAUUSD!$AA$2:$AA$2401,ALGLIB_SSA_XAUUSD!$U$2:$U$2401,"",0)</f>
        <v/>
      </c>
      <c r="P816">
        <f>_xlfn.XLOOKUP($A816,ALGLIB_SSA_XAUUSD!$AA$2:$AA$2401,ALGLIB_SSA_XAUUSD!$V$2:$V$2401,"",0)</f>
        <v/>
      </c>
      <c r="S816">
        <f>A816</f>
        <v/>
      </c>
      <c r="T816">
        <f>J816</f>
        <v/>
      </c>
      <c r="U816">
        <f>K816</f>
        <v/>
      </c>
      <c r="V816" s="14">
        <f>IF($A816="","",MOD(ROW()-2,12)+1)</f>
        <v/>
      </c>
      <c r="W816">
        <f>L816</f>
        <v/>
      </c>
      <c r="X816" s="14">
        <f>IF(F816="","",F816)</f>
        <v/>
      </c>
      <c r="Y816" s="14">
        <f>IF(G816="","",G816)</f>
        <v/>
      </c>
      <c r="Z816">
        <f>M816</f>
        <v/>
      </c>
      <c r="AA816">
        <f>N816</f>
        <v/>
      </c>
      <c r="AB816" s="14">
        <f>IF(H816="","",H816)</f>
        <v/>
      </c>
      <c r="AC816">
        <f>O816</f>
        <v/>
      </c>
      <c r="AD816" s="14">
        <f>IF(I816="","",I816)</f>
        <v/>
      </c>
      <c r="AE816">
        <f>P816</f>
        <v/>
      </c>
      <c r="AH816">
        <f>IF(S816&lt;&gt;"",S816,AH815+900)</f>
        <v/>
      </c>
      <c r="AI816">
        <f>IF(T816&lt;&gt;"",T816,AI815)</f>
        <v/>
      </c>
      <c r="AJ816">
        <f>IF(U816&lt;&gt;"",U816,AJ815)</f>
        <v/>
      </c>
      <c r="AK816">
        <f>IF(W816&lt;&gt;"",W816,"")</f>
        <v/>
      </c>
      <c r="AL816" s="14">
        <f>IF(X816&lt;&gt;"",X816,"")</f>
        <v/>
      </c>
      <c r="AM816" s="14">
        <f>IF(Y816&lt;&gt;"",Y816,"")</f>
        <v/>
      </c>
      <c r="AN816" s="14">
        <f>IF(OR(AL816="",AM816=""),"",AL816-AM816)</f>
        <v/>
      </c>
      <c r="AO816">
        <f>IF(AN816="","",IF(AN816&gt;0,"Bullish","Bearish"))</f>
        <v/>
      </c>
      <c r="AP816">
        <f>IF(AO816="",AP815,AO816)</f>
        <v/>
      </c>
      <c r="AQ816" s="14">
        <f>IF(AB816&lt;&gt;"",AB816,"")</f>
        <v/>
      </c>
      <c r="AR816" s="14">
        <f>IF(AD816&lt;&gt;"",AD816,"")</f>
        <v/>
      </c>
      <c r="AS816">
        <f>IF(AS815+1=13,1,AS815+1)</f>
        <v/>
      </c>
      <c r="AT816">
        <f>IFERROR(IF(SLOPE($AQ$794:$AQ$805,$AS$794:$AS$805)&gt;0,MIN(3,ABS(SLOPE($AQ$794:$AQ$805,$AS$794:$AS$805))),IF(SLOPE($AQ$794:$AQ$805,$AS$794:$AS$805)&lt;-0.5,-0.5,0)),0)</f>
        <v/>
      </c>
      <c r="AU816">
        <f>IFERROR(IF(SLOPE($AR$794:$AR$805,$AS$794:$AS$805)&lt;0,MAX(-3,-ABS(SLOPE($AR$794:$AR$805,$AS$794:$AS$805))),IF(SLOPE($AR$794:$AR$805,$AS$794:$AS$805)&gt;0.5,0.5,0)),0)</f>
        <v/>
      </c>
      <c r="AV816">
        <f>($AQ$806+(AT816*(AS816-1)))</f>
        <v/>
      </c>
      <c r="AW816">
        <f>($AR$806+(AU816*(AS816-1)))</f>
        <v/>
      </c>
      <c r="AX816">
        <f>IF(AT816&gt;0,AV816+AT816,AV816)</f>
        <v/>
      </c>
      <c r="AY816">
        <f>IF(AU816&lt;0,AW816+AU816,AW816)</f>
        <v/>
      </c>
      <c r="BA816" s="14">
        <f>IFERROR(AX816-AQ816,"")</f>
        <v/>
      </c>
      <c r="BB816" s="14">
        <f>IFERROR(AY816-AR816,"")</f>
        <v/>
      </c>
      <c r="BD816">
        <f>AH816</f>
        <v/>
      </c>
      <c r="BE816">
        <f>AI816</f>
        <v/>
      </c>
      <c r="BF816">
        <f>AJ816</f>
        <v/>
      </c>
      <c r="BG816" s="14">
        <f>L816</f>
        <v/>
      </c>
      <c r="BH816" s="14">
        <f>IF(X816="","",X816)</f>
        <v/>
      </c>
      <c r="BI816" s="14">
        <f>IF(Y816="","",Y816)</f>
        <v/>
      </c>
      <c r="BJ816">
        <f>Z816</f>
        <v/>
      </c>
      <c r="BK816">
        <f>AA816</f>
        <v/>
      </c>
      <c r="BL816">
        <f>IFERROR(AX816,"")</f>
        <v/>
      </c>
      <c r="BM816">
        <f>IFERROR(AY816,"")</f>
        <v/>
      </c>
    </row>
    <row r="817" ht="14.25" customHeight="1">
      <c r="A817">
        <f>ALGLIB_SSA_XAUUSD!AA817</f>
        <v/>
      </c>
      <c r="B817">
        <f>IF($A817="","",INDEX(ALGLIB_SSA_XAUUSD!$B$2:$B$2401,MATCH($A817,ALGLIB_SSA_XAUUSD!$A$2:$A$2401,1)))</f>
        <v/>
      </c>
      <c r="C817">
        <f>IF($A817="","",INDEX(ALGLIB_SSA_XAUUSD!$C$2:$C$2401,MATCH($A817,ALGLIB_SSA_XAUUSD!$A$2:$A$2401,1)))</f>
        <v/>
      </c>
      <c r="D817" s="14">
        <f>IF($A817="","",INT((ROW()-2)/12)+1)</f>
        <v/>
      </c>
      <c r="E817" s="14">
        <f>IF(AND(E818&lt;&gt;"",D818=D806+1),E806+(E818-E806)*11/12,"")</f>
        <v/>
      </c>
      <c r="F817" s="14">
        <f>IF(AND(F818&lt;&gt;"",D818=D806+1),F806+(F818-F806)*11/12,"")</f>
        <v/>
      </c>
      <c r="G817" s="14">
        <f>IF(AND(G818&lt;&gt;"",D818=D806+1),G806+(G818-G806)*11/12,"")</f>
        <v/>
      </c>
      <c r="H817" s="14">
        <f>IF(AND(H818&lt;&gt;"",D818=D806+1),H806+(H818-H806)*11/12,"")</f>
        <v/>
      </c>
      <c r="I817" s="14">
        <f>IF(AND(L818&lt;&gt;"",D818=D806+1),I806+(I818-I806)*11/12,"")</f>
        <v/>
      </c>
      <c r="J817">
        <f>_xlfn.XLOOKUP($A817,ALGLIB_SSA_XAUUSD!$AA$2:$AA$2401,ALGLIB_SSA_XAUUSD!$P$2:$P$2401,"",0)</f>
        <v/>
      </c>
      <c r="K817">
        <f>_xlfn.XLOOKUP($A817,ALGLIB_SSA_XAUUSD!$AA$2:$AA$2401,ALGLIB_SSA_XAUUSD!$Q$2:$Q$2401,"",0)</f>
        <v/>
      </c>
      <c r="L817">
        <f>_xlfn.XLOOKUP($A817,ALGLIB_SSA_XAUUSD!$AA$2:$AA$2401,ALGLIB_SSA_XAUUSD!$R$2:$R$2401,"",0)</f>
        <v/>
      </c>
      <c r="M817">
        <f>_xlfn.XLOOKUP($A817,ALGLIB_SSA_XAUUSD!$AA$2:$AA$2401,ALGLIB_SSA_XAUUSD!$S$2:$S$2401,"",0)</f>
        <v/>
      </c>
      <c r="N817">
        <f>_xlfn.XLOOKUP($A817,ALGLIB_SSA_XAUUSD!$AA$2:$AA$2401,ALGLIB_SSA_XAUUSD!$T$2:$T$2401,"",0)</f>
        <v/>
      </c>
      <c r="O817">
        <f>_xlfn.XLOOKUP($A817,ALGLIB_SSA_XAUUSD!$AA$2:$AA$2401,ALGLIB_SSA_XAUUSD!$U$2:$U$2401,"",0)</f>
        <v/>
      </c>
      <c r="P817">
        <f>_xlfn.XLOOKUP($A817,ALGLIB_SSA_XAUUSD!$AA$2:$AA$2401,ALGLIB_SSA_XAUUSD!$V$2:$V$2401,"",0)</f>
        <v/>
      </c>
      <c r="S817">
        <f>A817</f>
        <v/>
      </c>
      <c r="T817">
        <f>J817</f>
        <v/>
      </c>
      <c r="U817">
        <f>K817</f>
        <v/>
      </c>
      <c r="V817" s="14">
        <f>IF($A817="","",MOD(ROW()-2,12)+1)</f>
        <v/>
      </c>
      <c r="W817">
        <f>L817</f>
        <v/>
      </c>
      <c r="X817" s="14">
        <f>IF(F817="","",F817)</f>
        <v/>
      </c>
      <c r="Y817" s="14">
        <f>IF(G817="","",G817)</f>
        <v/>
      </c>
      <c r="Z817">
        <f>M817</f>
        <v/>
      </c>
      <c r="AA817">
        <f>N817</f>
        <v/>
      </c>
      <c r="AB817" s="14">
        <f>IF(H817="","",H817)</f>
        <v/>
      </c>
      <c r="AC817">
        <f>O817</f>
        <v/>
      </c>
      <c r="AD817" s="14">
        <f>IF(I817="","",I817)</f>
        <v/>
      </c>
      <c r="AE817">
        <f>P817</f>
        <v/>
      </c>
      <c r="AH817">
        <f>IF(S817&lt;&gt;"",S817,AH816+900)</f>
        <v/>
      </c>
      <c r="AI817">
        <f>IF(T817&lt;&gt;"",T817,AI816)</f>
        <v/>
      </c>
      <c r="AJ817">
        <f>IF(U817&lt;&gt;"",U817,AJ816)</f>
        <v/>
      </c>
      <c r="AK817">
        <f>IF(W817&lt;&gt;"",W817,"")</f>
        <v/>
      </c>
      <c r="AL817" s="14">
        <f>IF(X817&lt;&gt;"",X817,"")</f>
        <v/>
      </c>
      <c r="AM817" s="14">
        <f>IF(Y817&lt;&gt;"",Y817,"")</f>
        <v/>
      </c>
      <c r="AN817" s="14">
        <f>IF(OR(AL817="",AM817=""),"",AL817-AM817)</f>
        <v/>
      </c>
      <c r="AO817">
        <f>IF(AN817="","",IF(AN817&gt;0,"Bullish","Bearish"))</f>
        <v/>
      </c>
      <c r="AP817">
        <f>IF(AO817="",AP816,AO817)</f>
        <v/>
      </c>
      <c r="AQ817" s="14">
        <f>IF(AB817&lt;&gt;"",AB817,"")</f>
        <v/>
      </c>
      <c r="AR817" s="14">
        <f>IF(AD817&lt;&gt;"",AD817,"")</f>
        <v/>
      </c>
      <c r="AS817">
        <f>IF(AS816+1=13,1,AS816+1)</f>
        <v/>
      </c>
      <c r="AT817">
        <f>IFERROR(IF(SLOPE($AQ$794:$AQ$805,$AS$794:$AS$805)&gt;0,MIN(3,ABS(SLOPE($AQ$794:$AQ$805,$AS$794:$AS$805))),IF(SLOPE($AQ$794:$AQ$805,$AS$794:$AS$805)&lt;-0.5,-0.5,0)),0)</f>
        <v/>
      </c>
      <c r="AU817">
        <f>IFERROR(IF(SLOPE($AR$794:$AR$805,$AS$794:$AS$805)&lt;0,MAX(-3,-ABS(SLOPE($AR$794:$AR$805,$AS$794:$AS$805))),IF(SLOPE($AR$794:$AR$805,$AS$794:$AS$805)&gt;0.5,0.5,0)),0)</f>
        <v/>
      </c>
      <c r="AV817">
        <f>($AQ$806+(AT817*(AS817-1)))</f>
        <v/>
      </c>
      <c r="AW817">
        <f>($AR$806+(AU817*(AS817-1)))</f>
        <v/>
      </c>
      <c r="AX817">
        <f>IF(AT817&gt;0,AV817+AT817,AV817)</f>
        <v/>
      </c>
      <c r="AY817">
        <f>IF(AU817&lt;0,AW817+AU817,AW817)</f>
        <v/>
      </c>
      <c r="BA817" s="14">
        <f>IFERROR(AX817-AQ817,"")</f>
        <v/>
      </c>
      <c r="BB817" s="14">
        <f>IFERROR(AY817-AR817,"")</f>
        <v/>
      </c>
      <c r="BD817">
        <f>AH817</f>
        <v/>
      </c>
      <c r="BE817">
        <f>AI817</f>
        <v/>
      </c>
      <c r="BF817">
        <f>AJ817</f>
        <v/>
      </c>
      <c r="BG817" s="14">
        <f>L817</f>
        <v/>
      </c>
      <c r="BH817" s="14">
        <f>IF(X817="","",X817)</f>
        <v/>
      </c>
      <c r="BI817" s="14">
        <f>IF(Y817="","",Y817)</f>
        <v/>
      </c>
      <c r="BJ817">
        <f>Z817</f>
        <v/>
      </c>
      <c r="BK817">
        <f>AA817</f>
        <v/>
      </c>
      <c r="BL817">
        <f>IFERROR(AX817,"")</f>
        <v/>
      </c>
      <c r="BM817">
        <f>IFERROR(AY817,"")</f>
        <v/>
      </c>
    </row>
    <row r="818" ht="14.25" customHeight="1">
      <c r="A818">
        <f>ALGLIB_SSA_XAUUSD!AA818</f>
        <v/>
      </c>
      <c r="B818">
        <f>IF($A818="","",INDEX(ALGLIB_SSA_XAUUSD!$B$2:$B$2401,MATCH($A818,ALGLIB_SSA_XAUUSD!$A$2:$A$2401,1)))</f>
        <v/>
      </c>
      <c r="C818">
        <f>IF($A818="","",INDEX(ALGLIB_SSA_XAUUSD!$C$2:$C$2401,MATCH($A818,ALGLIB_SSA_XAUUSD!$A$2:$A$2401,1)))</f>
        <v/>
      </c>
      <c r="D818" s="14">
        <f>IF($A818="","",INT((ROW()-2)/12)+1)</f>
        <v/>
      </c>
      <c r="E818" s="14">
        <f>IF($A818="","",INDEX(ALGLIB_SSA_XAUUSD!$D$2:$D$2401,MATCH($A818,ALGLIB_SSA_XAUUSD!$A$2:$A$2401,1)))</f>
        <v/>
      </c>
      <c r="F818" s="14">
        <f>IF($A818="","",INDEX(ALGLIB_SSA_XAUUSD!$E$2:$E$2401,MATCH($A818,ALGLIB_SSA_XAUUSD!$A$2:$A$2401,1)))</f>
        <v/>
      </c>
      <c r="G818" s="14">
        <f>IF($A818="","",INDEX(ALGLIB_SSA_XAUUSD!$F$2:$F$2401,MATCH($A818,ALGLIB_SSA_XAUUSD!$A$2:$A$2401,1)))</f>
        <v/>
      </c>
      <c r="H818" s="14">
        <f>IF($A818="","",INDEX(ALGLIB_SSA_XAUUSD!$G$2:$G$2401,MATCH($A818,ALGLIB_SSA_XAUUSD!$A$2:$A$2401,1)))</f>
        <v/>
      </c>
      <c r="I818" s="14">
        <f>IF($A818="","",INDEX(ALGLIB_SSA_XAUUSD!$H$2:$H$2401,MATCH($A818,ALGLIB_SSA_XAUUSD!$A$2:$A$2401,1)))</f>
        <v/>
      </c>
      <c r="J818">
        <f>_xlfn.XLOOKUP($A818,ALGLIB_SSA_XAUUSD!$AA$2:$AA$2401,ALGLIB_SSA_XAUUSD!$P$2:$P$2401,"",0)</f>
        <v/>
      </c>
      <c r="K818">
        <f>_xlfn.XLOOKUP($A818,ALGLIB_SSA_XAUUSD!$AA$2:$AA$2401,ALGLIB_SSA_XAUUSD!$Q$2:$Q$2401,"",0)</f>
        <v/>
      </c>
      <c r="L818">
        <f>_xlfn.XLOOKUP($A818,ALGLIB_SSA_XAUUSD!$AA$2:$AA$2401,ALGLIB_SSA_XAUUSD!$R$2:$R$2401,"",0)</f>
        <v/>
      </c>
      <c r="M818">
        <f>_xlfn.XLOOKUP($A818,ALGLIB_SSA_XAUUSD!$AA$2:$AA$2401,ALGLIB_SSA_XAUUSD!$S$2:$S$2401,"",0)</f>
        <v/>
      </c>
      <c r="N818">
        <f>_xlfn.XLOOKUP($A818,ALGLIB_SSA_XAUUSD!$AA$2:$AA$2401,ALGLIB_SSA_XAUUSD!$T$2:$T$2401,"",0)</f>
        <v/>
      </c>
      <c r="O818">
        <f>_xlfn.XLOOKUP($A818,ALGLIB_SSA_XAUUSD!$AA$2:$AA$2401,ALGLIB_SSA_XAUUSD!$U$2:$U$2401,"",0)</f>
        <v/>
      </c>
      <c r="P818">
        <f>_xlfn.XLOOKUP($A818,ALGLIB_SSA_XAUUSD!$AA$2:$AA$2401,ALGLIB_SSA_XAUUSD!$V$2:$V$2401,"",0)</f>
        <v/>
      </c>
      <c r="S818">
        <f>A818</f>
        <v/>
      </c>
      <c r="T818">
        <f>J818</f>
        <v/>
      </c>
      <c r="U818">
        <f>K818</f>
        <v/>
      </c>
      <c r="V818" s="14">
        <f>IF($A818="","",MOD(ROW()-2,12)+1)</f>
        <v/>
      </c>
      <c r="W818">
        <f>L818</f>
        <v/>
      </c>
      <c r="X818" s="14">
        <f>IF(F818="","",F818)</f>
        <v/>
      </c>
      <c r="Y818" s="14">
        <f>IF(G818="","",G818)</f>
        <v/>
      </c>
      <c r="Z818">
        <f>M818</f>
        <v/>
      </c>
      <c r="AA818">
        <f>N818</f>
        <v/>
      </c>
      <c r="AB818" s="14">
        <f>IF(H818="","",H818)</f>
        <v/>
      </c>
      <c r="AC818">
        <f>O818</f>
        <v/>
      </c>
      <c r="AD818" s="14">
        <f>IF(I818="","",I818)</f>
        <v/>
      </c>
      <c r="AE818">
        <f>P818</f>
        <v/>
      </c>
      <c r="AH818">
        <f>IF(S818&lt;&gt;"",S818,AH817+900)</f>
        <v/>
      </c>
      <c r="AI818">
        <f>IF(T818&lt;&gt;"",T818,AI817)</f>
        <v/>
      </c>
      <c r="AJ818">
        <f>IF(U818&lt;&gt;"",U818,AJ817)</f>
        <v/>
      </c>
      <c r="AK818">
        <f>IF(W818&lt;&gt;"",W818,"")</f>
        <v/>
      </c>
      <c r="AL818" s="14">
        <f>IF(X818&lt;&gt;"",X818,"")</f>
        <v/>
      </c>
      <c r="AM818" s="14">
        <f>IF(Y818&lt;&gt;"",Y818,"")</f>
        <v/>
      </c>
      <c r="AN818" s="14">
        <f>IF(OR(AL818="",AM818=""),"",AL818-AM818)</f>
        <v/>
      </c>
      <c r="AO818">
        <f>IF(AN818="","",IF(AN818&gt;0,"Bullish","Bearish"))</f>
        <v/>
      </c>
      <c r="AP818">
        <f>IF(AO818="",AP817,AO818)</f>
        <v/>
      </c>
      <c r="AQ818" s="14">
        <f>IF(AB818&lt;&gt;"",AB818,"")</f>
        <v/>
      </c>
      <c r="AR818" s="14">
        <f>IF(AD818&lt;&gt;"",AD818,"")</f>
        <v/>
      </c>
      <c r="AS818">
        <f>IF(AS817+1=13,1,AS817+1)</f>
        <v/>
      </c>
      <c r="AT818">
        <f>IFERROR(IF(SLOPE($AQ$806:$AQ$817,$AS$806:$AS$817)&gt;0,MIN(3,ABS(SLOPE($AQ$806:$AQ$817,$AS$806:$AS$817))),IF(SLOPE($AQ$806:$AQ$817,$AS$806:$AS$817)&lt;-0.5,-0.5,0)),0)</f>
        <v/>
      </c>
      <c r="AU818">
        <f>IFERROR(IF(SLOPE($AR$806:$AR$817,$AS$806:$AS$817)&lt;0,MAX(-3,-ABS(SLOPE($AR$806:$AR$817,$AS$806:$AS$817))),IF(SLOPE($AR$806:$AR$817,$AS$806:$AS$817)&gt;0.5,0.5,0)),0)</f>
        <v/>
      </c>
      <c r="AV818">
        <f>($AQ$818+(AT818*(AS818-1)))</f>
        <v/>
      </c>
      <c r="AW818">
        <f>($AR$818+(AU818*(AS818-1)))</f>
        <v/>
      </c>
      <c r="AX818">
        <f>IF(AT818&gt;0,AV818+AT818,AV818)</f>
        <v/>
      </c>
      <c r="AY818">
        <f>IF(AU818&lt;0,AW818+AU818,AW818)</f>
        <v/>
      </c>
      <c r="BA818" s="14">
        <f>IFERROR(AX818-AQ818,"")</f>
        <v/>
      </c>
      <c r="BB818" s="14">
        <f>IFERROR(AY818-AR818,"")</f>
        <v/>
      </c>
      <c r="BD818">
        <f>AH818</f>
        <v/>
      </c>
      <c r="BE818">
        <f>AI818</f>
        <v/>
      </c>
      <c r="BF818">
        <f>AJ818</f>
        <v/>
      </c>
      <c r="BG818" s="14">
        <f>L818</f>
        <v/>
      </c>
      <c r="BH818" s="14">
        <f>IF(X818="","",X818)</f>
        <v/>
      </c>
      <c r="BI818" s="14">
        <f>IF(Y818="","",Y818)</f>
        <v/>
      </c>
      <c r="BJ818">
        <f>Z818</f>
        <v/>
      </c>
      <c r="BK818">
        <f>AA818</f>
        <v/>
      </c>
      <c r="BL818">
        <f>IFERROR(AX818,"")</f>
        <v/>
      </c>
      <c r="BM818">
        <f>IFERROR(AY818,"")</f>
        <v/>
      </c>
    </row>
    <row r="819" ht="14.25" customHeight="1">
      <c r="A819">
        <f>ALGLIB_SSA_XAUUSD!AA819</f>
        <v/>
      </c>
      <c r="B819">
        <f>IF($A819="","",INDEX(ALGLIB_SSA_XAUUSD!$B$2:$B$2401,MATCH($A819,ALGLIB_SSA_XAUUSD!$A$2:$A$2401,1)))</f>
        <v/>
      </c>
      <c r="C819">
        <f>IF($A819="","",INDEX(ALGLIB_SSA_XAUUSD!$C$2:$C$2401,MATCH($A819,ALGLIB_SSA_XAUUSD!$A$2:$A$2401,1)))</f>
        <v/>
      </c>
      <c r="D819" s="14">
        <f>IF($A819="","",INT((ROW()-2)/12)+1)</f>
        <v/>
      </c>
      <c r="E819" s="14">
        <f>IF(AND(E830&lt;&gt;"",D830=D818+1),E818+(E830-E818)*1/12,"")</f>
        <v/>
      </c>
      <c r="F819" s="14">
        <f>IF(AND(F830&lt;&gt;"",D830=D818+1),F818+(F830-F818)*1/12,"")</f>
        <v/>
      </c>
      <c r="G819" s="14">
        <f>IF(AND(G830&lt;&gt;"",D830=D818+1),G818+(G830-G818)*1/12,"")</f>
        <v/>
      </c>
      <c r="H819" s="14">
        <f>IF(AND(H830&lt;&gt;"",D830=D818+1),H818+(H830-H818)*1/12,"")</f>
        <v/>
      </c>
      <c r="I819" s="14">
        <f>IF(AND(L830&lt;&gt;"",D830=D818+1),I818+(I830-I818)*1/12,"")</f>
        <v/>
      </c>
      <c r="J819">
        <f>_xlfn.XLOOKUP($A819,ALGLIB_SSA_XAUUSD!$AA$2:$AA$2401,ALGLIB_SSA_XAUUSD!$P$2:$P$2401,"",0)</f>
        <v/>
      </c>
      <c r="K819">
        <f>_xlfn.XLOOKUP($A819,ALGLIB_SSA_XAUUSD!$AA$2:$AA$2401,ALGLIB_SSA_XAUUSD!$Q$2:$Q$2401,"",0)</f>
        <v/>
      </c>
      <c r="L819">
        <f>_xlfn.XLOOKUP($A819,ALGLIB_SSA_XAUUSD!$AA$2:$AA$2401,ALGLIB_SSA_XAUUSD!$R$2:$R$2401,"",0)</f>
        <v/>
      </c>
      <c r="M819">
        <f>_xlfn.XLOOKUP($A819,ALGLIB_SSA_XAUUSD!$AA$2:$AA$2401,ALGLIB_SSA_XAUUSD!$S$2:$S$2401,"",0)</f>
        <v/>
      </c>
      <c r="N819">
        <f>_xlfn.XLOOKUP($A819,ALGLIB_SSA_XAUUSD!$AA$2:$AA$2401,ALGLIB_SSA_XAUUSD!$T$2:$T$2401,"",0)</f>
        <v/>
      </c>
      <c r="O819">
        <f>_xlfn.XLOOKUP($A819,ALGLIB_SSA_XAUUSD!$AA$2:$AA$2401,ALGLIB_SSA_XAUUSD!$U$2:$U$2401,"",0)</f>
        <v/>
      </c>
      <c r="P819">
        <f>_xlfn.XLOOKUP($A819,ALGLIB_SSA_XAUUSD!$AA$2:$AA$2401,ALGLIB_SSA_XAUUSD!$V$2:$V$2401,"",0)</f>
        <v/>
      </c>
      <c r="S819">
        <f>A819</f>
        <v/>
      </c>
      <c r="T819">
        <f>J819</f>
        <v/>
      </c>
      <c r="U819">
        <f>K819</f>
        <v/>
      </c>
      <c r="V819" s="14">
        <f>IF($A819="","",MOD(ROW()-2,12)+1)</f>
        <v/>
      </c>
      <c r="W819">
        <f>L819</f>
        <v/>
      </c>
      <c r="X819" s="14">
        <f>IF(F819="","",F819)</f>
        <v/>
      </c>
      <c r="Y819" s="14">
        <f>IF(G819="","",G819)</f>
        <v/>
      </c>
      <c r="Z819">
        <f>M819</f>
        <v/>
      </c>
      <c r="AA819">
        <f>N819</f>
        <v/>
      </c>
      <c r="AB819" s="14">
        <f>IF(H819="","",H819)</f>
        <v/>
      </c>
      <c r="AC819">
        <f>O819</f>
        <v/>
      </c>
      <c r="AD819" s="14">
        <f>IF(I819="","",I819)</f>
        <v/>
      </c>
      <c r="AE819">
        <f>P819</f>
        <v/>
      </c>
      <c r="AH819">
        <f>IF(S819&lt;&gt;"",S819,AH818+900)</f>
        <v/>
      </c>
      <c r="AI819">
        <f>IF(T819&lt;&gt;"",T819,AI818)</f>
        <v/>
      </c>
      <c r="AJ819">
        <f>IF(U819&lt;&gt;"",U819,AJ818)</f>
        <v/>
      </c>
      <c r="AK819">
        <f>IF(W819&lt;&gt;"",W819,"")</f>
        <v/>
      </c>
      <c r="AL819" s="14">
        <f>IF(X819&lt;&gt;"",X819,"")</f>
        <v/>
      </c>
      <c r="AM819" s="14">
        <f>IF(Y819&lt;&gt;"",Y819,"")</f>
        <v/>
      </c>
      <c r="AN819" s="14">
        <f>IF(OR(AL819="",AM819=""),"",AL819-AM819)</f>
        <v/>
      </c>
      <c r="AO819">
        <f>IF(AN819="","",IF(AN819&gt;0,"Bullish","Bearish"))</f>
        <v/>
      </c>
      <c r="AP819">
        <f>IF(AO819="",AP818,AO819)</f>
        <v/>
      </c>
      <c r="AQ819" s="14">
        <f>IF(AB819&lt;&gt;"",AB819,"")</f>
        <v/>
      </c>
      <c r="AR819" s="14">
        <f>IF(AD819&lt;&gt;"",AD819,"")</f>
        <v/>
      </c>
      <c r="AS819">
        <f>IF(AS818+1=13,1,AS818+1)</f>
        <v/>
      </c>
      <c r="AT819">
        <f>IFERROR(IF(SLOPE($AQ$806:$AQ$817,$AS$806:$AS$817)&gt;0,MIN(3,ABS(SLOPE($AQ$806:$AQ$817,$AS$806:$AS$817))),IF(SLOPE($AQ$806:$AQ$817,$AS$806:$AS$817)&lt;-0.5,-0.5,0)),0)</f>
        <v/>
      </c>
      <c r="AU819">
        <f>IFERROR(IF(SLOPE($AR$806:$AR$817,$AS$806:$AS$817)&lt;0,MAX(-3,-ABS(SLOPE($AR$806:$AR$817,$AS$806:$AS$817))),IF(SLOPE($AR$806:$AR$817,$AS$806:$AS$817)&gt;0.5,0.5,0)),0)</f>
        <v/>
      </c>
      <c r="AV819">
        <f>($AQ$818+(AT819*(AS819-1)))</f>
        <v/>
      </c>
      <c r="AW819">
        <f>($AR$818+(AU819*(AS819-1)))</f>
        <v/>
      </c>
      <c r="AX819">
        <f>IF(AT819&gt;0,AV819+AT819,AV819)</f>
        <v/>
      </c>
      <c r="AY819">
        <f>IF(AU819&lt;0,AW819+AU819,AW819)</f>
        <v/>
      </c>
      <c r="BA819" s="14">
        <f>IFERROR(AX819-AQ819,"")</f>
        <v/>
      </c>
      <c r="BB819" s="14">
        <f>IFERROR(AY819-AR819,"")</f>
        <v/>
      </c>
      <c r="BD819">
        <f>AH819</f>
        <v/>
      </c>
      <c r="BE819">
        <f>AI819</f>
        <v/>
      </c>
      <c r="BF819">
        <f>AJ819</f>
        <v/>
      </c>
      <c r="BG819" s="14">
        <f>L819</f>
        <v/>
      </c>
      <c r="BH819" s="14">
        <f>IF(X819="","",X819)</f>
        <v/>
      </c>
      <c r="BI819" s="14">
        <f>IF(Y819="","",Y819)</f>
        <v/>
      </c>
      <c r="BJ819">
        <f>Z819</f>
        <v/>
      </c>
      <c r="BK819">
        <f>AA819</f>
        <v/>
      </c>
      <c r="BL819">
        <f>IFERROR(AX819,"")</f>
        <v/>
      </c>
      <c r="BM819">
        <f>IFERROR(AY819,"")</f>
        <v/>
      </c>
    </row>
    <row r="820" ht="14.25" customHeight="1">
      <c r="A820">
        <f>ALGLIB_SSA_XAUUSD!AA820</f>
        <v/>
      </c>
      <c r="B820">
        <f>IF($A820="","",INDEX(ALGLIB_SSA_XAUUSD!$B$2:$B$2401,MATCH($A820,ALGLIB_SSA_XAUUSD!$A$2:$A$2401,1)))</f>
        <v/>
      </c>
      <c r="C820">
        <f>IF($A820="","",INDEX(ALGLIB_SSA_XAUUSD!$C$2:$C$2401,MATCH($A820,ALGLIB_SSA_XAUUSD!$A$2:$A$2401,1)))</f>
        <v/>
      </c>
      <c r="D820" s="14">
        <f>IF($A820="","",INT((ROW()-2)/12)+1)</f>
        <v/>
      </c>
      <c r="E820" s="14">
        <f>IF(AND(E830&lt;&gt;"",D830=D818+1),E818+(E830-E818)*2/12,"")</f>
        <v/>
      </c>
      <c r="F820" s="14">
        <f>IF(AND(F830&lt;&gt;"",D830=D818+1),F818+(F830-F818)*2/12,"")</f>
        <v/>
      </c>
      <c r="G820" s="14">
        <f>IF(AND(G830&lt;&gt;"",D830=D818+1),G818+(G830-G818)*2/12,"")</f>
        <v/>
      </c>
      <c r="H820" s="14">
        <f>IF(AND(H830&lt;&gt;"",D830=D818+1),H818+(H830-H818)*2/12,"")</f>
        <v/>
      </c>
      <c r="I820" s="14">
        <f>IF(AND(L830&lt;&gt;"",D830=D818+1),I818+(I830-I818)*2/12,"")</f>
        <v/>
      </c>
      <c r="J820">
        <f>_xlfn.XLOOKUP($A820,ALGLIB_SSA_XAUUSD!$AA$2:$AA$2401,ALGLIB_SSA_XAUUSD!$P$2:$P$2401,"",0)</f>
        <v/>
      </c>
      <c r="K820">
        <f>_xlfn.XLOOKUP($A820,ALGLIB_SSA_XAUUSD!$AA$2:$AA$2401,ALGLIB_SSA_XAUUSD!$Q$2:$Q$2401,"",0)</f>
        <v/>
      </c>
      <c r="L820">
        <f>_xlfn.XLOOKUP($A820,ALGLIB_SSA_XAUUSD!$AA$2:$AA$2401,ALGLIB_SSA_XAUUSD!$R$2:$R$2401,"",0)</f>
        <v/>
      </c>
      <c r="M820">
        <f>_xlfn.XLOOKUP($A820,ALGLIB_SSA_XAUUSD!$AA$2:$AA$2401,ALGLIB_SSA_XAUUSD!$S$2:$S$2401,"",0)</f>
        <v/>
      </c>
      <c r="N820">
        <f>_xlfn.XLOOKUP($A820,ALGLIB_SSA_XAUUSD!$AA$2:$AA$2401,ALGLIB_SSA_XAUUSD!$T$2:$T$2401,"",0)</f>
        <v/>
      </c>
      <c r="O820">
        <f>_xlfn.XLOOKUP($A820,ALGLIB_SSA_XAUUSD!$AA$2:$AA$2401,ALGLIB_SSA_XAUUSD!$U$2:$U$2401,"",0)</f>
        <v/>
      </c>
      <c r="P820">
        <f>_xlfn.XLOOKUP($A820,ALGLIB_SSA_XAUUSD!$AA$2:$AA$2401,ALGLIB_SSA_XAUUSD!$V$2:$V$2401,"",0)</f>
        <v/>
      </c>
      <c r="S820">
        <f>A820</f>
        <v/>
      </c>
      <c r="T820">
        <f>J820</f>
        <v/>
      </c>
      <c r="U820">
        <f>K820</f>
        <v/>
      </c>
      <c r="V820" s="14">
        <f>IF($A820="","",MOD(ROW()-2,12)+1)</f>
        <v/>
      </c>
      <c r="W820">
        <f>L820</f>
        <v/>
      </c>
      <c r="X820" s="14">
        <f>IF(F820="","",F820)</f>
        <v/>
      </c>
      <c r="Y820" s="14">
        <f>IF(G820="","",G820)</f>
        <v/>
      </c>
      <c r="Z820">
        <f>M820</f>
        <v/>
      </c>
      <c r="AA820">
        <f>N820</f>
        <v/>
      </c>
      <c r="AB820" s="14">
        <f>IF(H820="","",H820)</f>
        <v/>
      </c>
      <c r="AC820">
        <f>O820</f>
        <v/>
      </c>
      <c r="AD820" s="14">
        <f>IF(I820="","",I820)</f>
        <v/>
      </c>
      <c r="AE820">
        <f>P820</f>
        <v/>
      </c>
      <c r="AH820">
        <f>IF(S820&lt;&gt;"",S820,AH819+900)</f>
        <v/>
      </c>
      <c r="AI820">
        <f>IF(T820&lt;&gt;"",T820,AI819)</f>
        <v/>
      </c>
      <c r="AJ820">
        <f>IF(U820&lt;&gt;"",U820,AJ819)</f>
        <v/>
      </c>
      <c r="AK820">
        <f>IF(W820&lt;&gt;"",W820,"")</f>
        <v/>
      </c>
      <c r="AL820" s="14">
        <f>IF(X820&lt;&gt;"",X820,"")</f>
        <v/>
      </c>
      <c r="AM820" s="14">
        <f>IF(Y820&lt;&gt;"",Y820,"")</f>
        <v/>
      </c>
      <c r="AN820" s="14">
        <f>IF(OR(AL820="",AM820=""),"",AL820-AM820)</f>
        <v/>
      </c>
      <c r="AO820">
        <f>IF(AN820="","",IF(AN820&gt;0,"Bullish","Bearish"))</f>
        <v/>
      </c>
      <c r="AP820">
        <f>IF(AO820="",AP819,AO820)</f>
        <v/>
      </c>
      <c r="AQ820" s="14">
        <f>IF(AB820&lt;&gt;"",AB820,"")</f>
        <v/>
      </c>
      <c r="AR820" s="14">
        <f>IF(AD820&lt;&gt;"",AD820,"")</f>
        <v/>
      </c>
      <c r="AS820">
        <f>IF(AS819+1=13,1,AS819+1)</f>
        <v/>
      </c>
      <c r="AT820">
        <f>IFERROR(IF(SLOPE($AQ$806:$AQ$817,$AS$806:$AS$817)&gt;0,MIN(3,ABS(SLOPE($AQ$806:$AQ$817,$AS$806:$AS$817))),IF(SLOPE($AQ$806:$AQ$817,$AS$806:$AS$817)&lt;-0.5,-0.5,0)),0)</f>
        <v/>
      </c>
      <c r="AU820">
        <f>IFERROR(IF(SLOPE($AR$806:$AR$817,$AS$806:$AS$817)&lt;0,MAX(-3,-ABS(SLOPE($AR$806:$AR$817,$AS$806:$AS$817))),IF(SLOPE($AR$806:$AR$817,$AS$806:$AS$817)&gt;0.5,0.5,0)),0)</f>
        <v/>
      </c>
      <c r="AV820">
        <f>($AQ$818+(AT820*(AS820-1)))</f>
        <v/>
      </c>
      <c r="AW820">
        <f>($AR$818+(AU820*(AS820-1)))</f>
        <v/>
      </c>
      <c r="AX820">
        <f>IF(AT820&gt;0,AV820+AT820,AV820)</f>
        <v/>
      </c>
      <c r="AY820">
        <f>IF(AU820&lt;0,AW820+AU820,AW820)</f>
        <v/>
      </c>
      <c r="BA820" s="14">
        <f>IFERROR(AX820-AQ820,"")</f>
        <v/>
      </c>
      <c r="BB820" s="14">
        <f>IFERROR(AY820-AR820,"")</f>
        <v/>
      </c>
      <c r="BD820">
        <f>AH820</f>
        <v/>
      </c>
      <c r="BE820">
        <f>AI820</f>
        <v/>
      </c>
      <c r="BF820">
        <f>AJ820</f>
        <v/>
      </c>
      <c r="BG820" s="14">
        <f>L820</f>
        <v/>
      </c>
      <c r="BH820" s="14">
        <f>IF(X820="","",X820)</f>
        <v/>
      </c>
      <c r="BI820" s="14">
        <f>IF(Y820="","",Y820)</f>
        <v/>
      </c>
      <c r="BJ820">
        <f>Z820</f>
        <v/>
      </c>
      <c r="BK820">
        <f>AA820</f>
        <v/>
      </c>
      <c r="BL820">
        <f>IFERROR(AX820,"")</f>
        <v/>
      </c>
      <c r="BM820">
        <f>IFERROR(AY820,"")</f>
        <v/>
      </c>
    </row>
    <row r="821" ht="14.25" customHeight="1">
      <c r="A821">
        <f>ALGLIB_SSA_XAUUSD!AA821</f>
        <v/>
      </c>
      <c r="B821">
        <f>IF($A821="","",INDEX(ALGLIB_SSA_XAUUSD!$B$2:$B$2401,MATCH($A821,ALGLIB_SSA_XAUUSD!$A$2:$A$2401,1)))</f>
        <v/>
      </c>
      <c r="C821">
        <f>IF($A821="","",INDEX(ALGLIB_SSA_XAUUSD!$C$2:$C$2401,MATCH($A821,ALGLIB_SSA_XAUUSD!$A$2:$A$2401,1)))</f>
        <v/>
      </c>
      <c r="D821" s="14">
        <f>IF($A821="","",INT((ROW()-2)/12)+1)</f>
        <v/>
      </c>
      <c r="E821" s="14">
        <f>IF(AND(E830&lt;&gt;"",D830=D818+1),E818+(E830-E818)*3/12,"")</f>
        <v/>
      </c>
      <c r="F821" s="14">
        <f>IF(AND(F830&lt;&gt;"",D830=D818+1),F818+(F830-F818)*3/12,"")</f>
        <v/>
      </c>
      <c r="G821" s="14">
        <f>IF(AND(G830&lt;&gt;"",D830=D818+1),G818+(G830-G818)*3/12,"")</f>
        <v/>
      </c>
      <c r="H821" s="14">
        <f>IF(AND(H830&lt;&gt;"",D830=D818+1),H818+(H830-H818)*3/12,"")</f>
        <v/>
      </c>
      <c r="I821" s="14">
        <f>IF(AND(L830&lt;&gt;"",D830=D818+1),I818+(I830-I818)*3/12,"")</f>
        <v/>
      </c>
      <c r="J821">
        <f>_xlfn.XLOOKUP($A821,ALGLIB_SSA_XAUUSD!$AA$2:$AA$2401,ALGLIB_SSA_XAUUSD!$P$2:$P$2401,"",0)</f>
        <v/>
      </c>
      <c r="K821">
        <f>_xlfn.XLOOKUP($A821,ALGLIB_SSA_XAUUSD!$AA$2:$AA$2401,ALGLIB_SSA_XAUUSD!$Q$2:$Q$2401,"",0)</f>
        <v/>
      </c>
      <c r="L821">
        <f>_xlfn.XLOOKUP($A821,ALGLIB_SSA_XAUUSD!$AA$2:$AA$2401,ALGLIB_SSA_XAUUSD!$R$2:$R$2401,"",0)</f>
        <v/>
      </c>
      <c r="M821">
        <f>_xlfn.XLOOKUP($A821,ALGLIB_SSA_XAUUSD!$AA$2:$AA$2401,ALGLIB_SSA_XAUUSD!$S$2:$S$2401,"",0)</f>
        <v/>
      </c>
      <c r="N821">
        <f>_xlfn.XLOOKUP($A821,ALGLIB_SSA_XAUUSD!$AA$2:$AA$2401,ALGLIB_SSA_XAUUSD!$T$2:$T$2401,"",0)</f>
        <v/>
      </c>
      <c r="O821">
        <f>_xlfn.XLOOKUP($A821,ALGLIB_SSA_XAUUSD!$AA$2:$AA$2401,ALGLIB_SSA_XAUUSD!$U$2:$U$2401,"",0)</f>
        <v/>
      </c>
      <c r="P821">
        <f>_xlfn.XLOOKUP($A821,ALGLIB_SSA_XAUUSD!$AA$2:$AA$2401,ALGLIB_SSA_XAUUSD!$V$2:$V$2401,"",0)</f>
        <v/>
      </c>
      <c r="S821">
        <f>A821</f>
        <v/>
      </c>
      <c r="T821">
        <f>J821</f>
        <v/>
      </c>
      <c r="U821">
        <f>K821</f>
        <v/>
      </c>
      <c r="V821" s="14">
        <f>IF($A821="","",MOD(ROW()-2,12)+1)</f>
        <v/>
      </c>
      <c r="W821">
        <f>L821</f>
        <v/>
      </c>
      <c r="X821" s="14">
        <f>IF(F821="","",F821)</f>
        <v/>
      </c>
      <c r="Y821" s="14">
        <f>IF(G821="","",G821)</f>
        <v/>
      </c>
      <c r="Z821">
        <f>M821</f>
        <v/>
      </c>
      <c r="AA821">
        <f>N821</f>
        <v/>
      </c>
      <c r="AB821" s="14">
        <f>IF(H821="","",H821)</f>
        <v/>
      </c>
      <c r="AC821">
        <f>O821</f>
        <v/>
      </c>
      <c r="AD821" s="14">
        <f>IF(I821="","",I821)</f>
        <v/>
      </c>
      <c r="AE821">
        <f>P821</f>
        <v/>
      </c>
      <c r="AH821">
        <f>IF(S821&lt;&gt;"",S821,AH820+900)</f>
        <v/>
      </c>
      <c r="AI821">
        <f>IF(T821&lt;&gt;"",T821,AI820)</f>
        <v/>
      </c>
      <c r="AJ821">
        <f>IF(U821&lt;&gt;"",U821,AJ820)</f>
        <v/>
      </c>
      <c r="AK821">
        <f>IF(W821&lt;&gt;"",W821,"")</f>
        <v/>
      </c>
      <c r="AL821" s="14">
        <f>IF(X821&lt;&gt;"",X821,"")</f>
        <v/>
      </c>
      <c r="AM821" s="14">
        <f>IF(Y821&lt;&gt;"",Y821,"")</f>
        <v/>
      </c>
      <c r="AN821" s="14">
        <f>IF(OR(AL821="",AM821=""),"",AL821-AM821)</f>
        <v/>
      </c>
      <c r="AO821">
        <f>IF(AN821="","",IF(AN821&gt;0,"Bullish","Bearish"))</f>
        <v/>
      </c>
      <c r="AP821">
        <f>IF(AO821="",AP820,AO821)</f>
        <v/>
      </c>
      <c r="AQ821" s="14">
        <f>IF(AB821&lt;&gt;"",AB821,"")</f>
        <v/>
      </c>
      <c r="AR821" s="14">
        <f>IF(AD821&lt;&gt;"",AD821,"")</f>
        <v/>
      </c>
      <c r="AS821">
        <f>IF(AS820+1=13,1,AS820+1)</f>
        <v/>
      </c>
      <c r="AT821">
        <f>IFERROR(IF(SLOPE($AQ$806:$AQ$817,$AS$806:$AS$817)&gt;0,MIN(3,ABS(SLOPE($AQ$806:$AQ$817,$AS$806:$AS$817))),IF(SLOPE($AQ$806:$AQ$817,$AS$806:$AS$817)&lt;-0.5,-0.5,0)),0)</f>
        <v/>
      </c>
      <c r="AU821">
        <f>IFERROR(IF(SLOPE($AR$806:$AR$817,$AS$806:$AS$817)&lt;0,MAX(-3,-ABS(SLOPE($AR$806:$AR$817,$AS$806:$AS$817))),IF(SLOPE($AR$806:$AR$817,$AS$806:$AS$817)&gt;0.5,0.5,0)),0)</f>
        <v/>
      </c>
      <c r="AV821">
        <f>($AQ$818+(AT821*(AS821-1)))</f>
        <v/>
      </c>
      <c r="AW821">
        <f>($AR$818+(AU821*(AS821-1)))</f>
        <v/>
      </c>
      <c r="AX821">
        <f>IF(AT821&gt;0,AV821+AT821,AV821)</f>
        <v/>
      </c>
      <c r="AY821">
        <f>IF(AU821&lt;0,AW821+AU821,AW821)</f>
        <v/>
      </c>
      <c r="BA821" s="14">
        <f>IFERROR(AX821-AQ821,"")</f>
        <v/>
      </c>
      <c r="BB821" s="14">
        <f>IFERROR(AY821-AR821,"")</f>
        <v/>
      </c>
      <c r="BD821">
        <f>AH821</f>
        <v/>
      </c>
      <c r="BE821">
        <f>AI821</f>
        <v/>
      </c>
      <c r="BF821">
        <f>AJ821</f>
        <v/>
      </c>
      <c r="BG821" s="14">
        <f>L821</f>
        <v/>
      </c>
      <c r="BH821" s="14">
        <f>IF(X821="","",X821)</f>
        <v/>
      </c>
      <c r="BI821" s="14">
        <f>IF(Y821="","",Y821)</f>
        <v/>
      </c>
      <c r="BJ821">
        <f>Z821</f>
        <v/>
      </c>
      <c r="BK821">
        <f>AA821</f>
        <v/>
      </c>
      <c r="BL821">
        <f>IFERROR(AX821,"")</f>
        <v/>
      </c>
      <c r="BM821">
        <f>IFERROR(AY821,"")</f>
        <v/>
      </c>
    </row>
    <row r="822" ht="14.25" customHeight="1">
      <c r="A822">
        <f>ALGLIB_SSA_XAUUSD!AA822</f>
        <v/>
      </c>
      <c r="B822">
        <f>IF($A822="","",INDEX(ALGLIB_SSA_XAUUSD!$B$2:$B$2401,MATCH($A822,ALGLIB_SSA_XAUUSD!$A$2:$A$2401,1)))</f>
        <v/>
      </c>
      <c r="C822">
        <f>IF($A822="","",INDEX(ALGLIB_SSA_XAUUSD!$C$2:$C$2401,MATCH($A822,ALGLIB_SSA_XAUUSD!$A$2:$A$2401,1)))</f>
        <v/>
      </c>
      <c r="D822" s="14">
        <f>IF($A822="","",INT((ROW()-2)/12)+1)</f>
        <v/>
      </c>
      <c r="E822" s="14">
        <f>IF(AND(E830&lt;&gt;"",D830=D818+1),E818+(E830-E818)*4/12,"")</f>
        <v/>
      </c>
      <c r="F822" s="14">
        <f>IF(AND(F830&lt;&gt;"",D830=D818+1),F818+(F830-F818)*4/12,"")</f>
        <v/>
      </c>
      <c r="G822" s="14">
        <f>IF(AND(G830&lt;&gt;"",D830=D818+1),G818+(G830-G818)*4/12,"")</f>
        <v/>
      </c>
      <c r="H822" s="14">
        <f>IF(AND(H830&lt;&gt;"",D830=D818+1),H818+(H830-H818)*4/12,"")</f>
        <v/>
      </c>
      <c r="I822" s="14">
        <f>IF(AND(L830&lt;&gt;"",D830=D818+1),I818+(I830-I818)*4/12,"")</f>
        <v/>
      </c>
      <c r="J822">
        <f>_xlfn.XLOOKUP($A822,ALGLIB_SSA_XAUUSD!$AA$2:$AA$2401,ALGLIB_SSA_XAUUSD!$P$2:$P$2401,"",0)</f>
        <v/>
      </c>
      <c r="K822">
        <f>_xlfn.XLOOKUP($A822,ALGLIB_SSA_XAUUSD!$AA$2:$AA$2401,ALGLIB_SSA_XAUUSD!$Q$2:$Q$2401,"",0)</f>
        <v/>
      </c>
      <c r="L822">
        <f>_xlfn.XLOOKUP($A822,ALGLIB_SSA_XAUUSD!$AA$2:$AA$2401,ALGLIB_SSA_XAUUSD!$R$2:$R$2401,"",0)</f>
        <v/>
      </c>
      <c r="M822">
        <f>_xlfn.XLOOKUP($A822,ALGLIB_SSA_XAUUSD!$AA$2:$AA$2401,ALGLIB_SSA_XAUUSD!$S$2:$S$2401,"",0)</f>
        <v/>
      </c>
      <c r="N822">
        <f>_xlfn.XLOOKUP($A822,ALGLIB_SSA_XAUUSD!$AA$2:$AA$2401,ALGLIB_SSA_XAUUSD!$T$2:$T$2401,"",0)</f>
        <v/>
      </c>
      <c r="O822">
        <f>_xlfn.XLOOKUP($A822,ALGLIB_SSA_XAUUSD!$AA$2:$AA$2401,ALGLIB_SSA_XAUUSD!$U$2:$U$2401,"",0)</f>
        <v/>
      </c>
      <c r="P822">
        <f>_xlfn.XLOOKUP($A822,ALGLIB_SSA_XAUUSD!$AA$2:$AA$2401,ALGLIB_SSA_XAUUSD!$V$2:$V$2401,"",0)</f>
        <v/>
      </c>
      <c r="S822">
        <f>A822</f>
        <v/>
      </c>
      <c r="T822">
        <f>J822</f>
        <v/>
      </c>
      <c r="U822">
        <f>K822</f>
        <v/>
      </c>
      <c r="V822" s="14">
        <f>IF($A822="","",MOD(ROW()-2,12)+1)</f>
        <v/>
      </c>
      <c r="W822">
        <f>L822</f>
        <v/>
      </c>
      <c r="X822" s="14">
        <f>IF(F822="","",F822)</f>
        <v/>
      </c>
      <c r="Y822" s="14">
        <f>IF(G822="","",G822)</f>
        <v/>
      </c>
      <c r="Z822">
        <f>M822</f>
        <v/>
      </c>
      <c r="AA822">
        <f>N822</f>
        <v/>
      </c>
      <c r="AB822" s="14">
        <f>IF(H822="","",H822)</f>
        <v/>
      </c>
      <c r="AC822">
        <f>O822</f>
        <v/>
      </c>
      <c r="AD822" s="14">
        <f>IF(I822="","",I822)</f>
        <v/>
      </c>
      <c r="AE822">
        <f>P822</f>
        <v/>
      </c>
      <c r="AH822">
        <f>IF(S822&lt;&gt;"",S822,AH821+900)</f>
        <v/>
      </c>
      <c r="AI822">
        <f>IF(T822&lt;&gt;"",T822,AI821)</f>
        <v/>
      </c>
      <c r="AJ822">
        <f>IF(U822&lt;&gt;"",U822,AJ821)</f>
        <v/>
      </c>
      <c r="AK822">
        <f>IF(W822&lt;&gt;"",W822,"")</f>
        <v/>
      </c>
      <c r="AL822" s="14">
        <f>IF(X822&lt;&gt;"",X822,"")</f>
        <v/>
      </c>
      <c r="AM822" s="14">
        <f>IF(Y822&lt;&gt;"",Y822,"")</f>
        <v/>
      </c>
      <c r="AN822" s="14">
        <f>IF(OR(AL822="",AM822=""),"",AL822-AM822)</f>
        <v/>
      </c>
      <c r="AO822">
        <f>IF(AN822="","",IF(AN822&gt;0,"Bullish","Bearish"))</f>
        <v/>
      </c>
      <c r="AP822">
        <f>IF(AO822="",AP821,AO822)</f>
        <v/>
      </c>
      <c r="AQ822" s="14">
        <f>IF(AB822&lt;&gt;"",AB822,"")</f>
        <v/>
      </c>
      <c r="AR822" s="14">
        <f>IF(AD822&lt;&gt;"",AD822,"")</f>
        <v/>
      </c>
      <c r="AS822">
        <f>IF(AS821+1=13,1,AS821+1)</f>
        <v/>
      </c>
      <c r="AT822">
        <f>IFERROR(IF(SLOPE($AQ$806:$AQ$817,$AS$806:$AS$817)&gt;0,MIN(3,ABS(SLOPE($AQ$806:$AQ$817,$AS$806:$AS$817))),IF(SLOPE($AQ$806:$AQ$817,$AS$806:$AS$817)&lt;-0.5,-0.5,0)),0)</f>
        <v/>
      </c>
      <c r="AU822">
        <f>IFERROR(IF(SLOPE($AR$806:$AR$817,$AS$806:$AS$817)&lt;0,MAX(-3,-ABS(SLOPE($AR$806:$AR$817,$AS$806:$AS$817))),IF(SLOPE($AR$806:$AR$817,$AS$806:$AS$817)&gt;0.5,0.5,0)),0)</f>
        <v/>
      </c>
      <c r="AV822">
        <f>($AQ$818+(AT822*(AS822-1)))</f>
        <v/>
      </c>
      <c r="AW822">
        <f>($AR$818+(AU822*(AS822-1)))</f>
        <v/>
      </c>
      <c r="AX822">
        <f>IF(AT822&gt;0,AV822+AT822,AV822)</f>
        <v/>
      </c>
      <c r="AY822">
        <f>IF(AU822&lt;0,AW822+AU822,AW822)</f>
        <v/>
      </c>
      <c r="BA822" s="14">
        <f>IFERROR(AX822-AQ822,"")</f>
        <v/>
      </c>
      <c r="BB822" s="14">
        <f>IFERROR(AY822-AR822,"")</f>
        <v/>
      </c>
      <c r="BD822">
        <f>AH822</f>
        <v/>
      </c>
      <c r="BE822">
        <f>AI822</f>
        <v/>
      </c>
      <c r="BF822">
        <f>AJ822</f>
        <v/>
      </c>
      <c r="BG822" s="14">
        <f>L822</f>
        <v/>
      </c>
      <c r="BH822" s="14">
        <f>IF(X822="","",X822)</f>
        <v/>
      </c>
      <c r="BI822" s="14">
        <f>IF(Y822="","",Y822)</f>
        <v/>
      </c>
      <c r="BJ822">
        <f>Z822</f>
        <v/>
      </c>
      <c r="BK822">
        <f>AA822</f>
        <v/>
      </c>
      <c r="BL822">
        <f>IFERROR(AX822,"")</f>
        <v/>
      </c>
      <c r="BM822">
        <f>IFERROR(AY822,"")</f>
        <v/>
      </c>
    </row>
    <row r="823" ht="14.25" customHeight="1">
      <c r="A823">
        <f>ALGLIB_SSA_XAUUSD!AA823</f>
        <v/>
      </c>
      <c r="B823">
        <f>IF($A823="","",INDEX(ALGLIB_SSA_XAUUSD!$B$2:$B$2401,MATCH($A823,ALGLIB_SSA_XAUUSD!$A$2:$A$2401,1)))</f>
        <v/>
      </c>
      <c r="C823">
        <f>IF($A823="","",INDEX(ALGLIB_SSA_XAUUSD!$C$2:$C$2401,MATCH($A823,ALGLIB_SSA_XAUUSD!$A$2:$A$2401,1)))</f>
        <v/>
      </c>
      <c r="D823" s="14">
        <f>IF($A823="","",INT((ROW()-2)/12)+1)</f>
        <v/>
      </c>
      <c r="E823" s="14">
        <f>IF(AND(E830&lt;&gt;"",D830=D818+1),E818+(E830-E818)*5/12,"")</f>
        <v/>
      </c>
      <c r="F823" s="14">
        <f>IF(AND(F830&lt;&gt;"",D830=D818+1),F818+(F830-F818)*5/12,"")</f>
        <v/>
      </c>
      <c r="G823" s="14">
        <f>IF(AND(G830&lt;&gt;"",D830=D818+1),G818+(G830-G818)*5/12,"")</f>
        <v/>
      </c>
      <c r="H823" s="14">
        <f>IF(AND(H830&lt;&gt;"",D830=D818+1),H818+(H830-H818)*5/12,"")</f>
        <v/>
      </c>
      <c r="I823" s="14">
        <f>IF(AND(L830&lt;&gt;"",D830=D818+1),I818+(I830-I818)*5/12,"")</f>
        <v/>
      </c>
      <c r="J823">
        <f>_xlfn.XLOOKUP($A823,ALGLIB_SSA_XAUUSD!$AA$2:$AA$2401,ALGLIB_SSA_XAUUSD!$P$2:$P$2401,"",0)</f>
        <v/>
      </c>
      <c r="K823">
        <f>_xlfn.XLOOKUP($A823,ALGLIB_SSA_XAUUSD!$AA$2:$AA$2401,ALGLIB_SSA_XAUUSD!$Q$2:$Q$2401,"",0)</f>
        <v/>
      </c>
      <c r="L823">
        <f>_xlfn.XLOOKUP($A823,ALGLIB_SSA_XAUUSD!$AA$2:$AA$2401,ALGLIB_SSA_XAUUSD!$R$2:$R$2401,"",0)</f>
        <v/>
      </c>
      <c r="M823">
        <f>_xlfn.XLOOKUP($A823,ALGLIB_SSA_XAUUSD!$AA$2:$AA$2401,ALGLIB_SSA_XAUUSD!$S$2:$S$2401,"",0)</f>
        <v/>
      </c>
      <c r="N823">
        <f>_xlfn.XLOOKUP($A823,ALGLIB_SSA_XAUUSD!$AA$2:$AA$2401,ALGLIB_SSA_XAUUSD!$T$2:$T$2401,"",0)</f>
        <v/>
      </c>
      <c r="O823">
        <f>_xlfn.XLOOKUP($A823,ALGLIB_SSA_XAUUSD!$AA$2:$AA$2401,ALGLIB_SSA_XAUUSD!$U$2:$U$2401,"",0)</f>
        <v/>
      </c>
      <c r="P823">
        <f>_xlfn.XLOOKUP($A823,ALGLIB_SSA_XAUUSD!$AA$2:$AA$2401,ALGLIB_SSA_XAUUSD!$V$2:$V$2401,"",0)</f>
        <v/>
      </c>
      <c r="S823">
        <f>A823</f>
        <v/>
      </c>
      <c r="T823">
        <f>J823</f>
        <v/>
      </c>
      <c r="U823">
        <f>K823</f>
        <v/>
      </c>
      <c r="V823" s="14">
        <f>IF($A823="","",MOD(ROW()-2,12)+1)</f>
        <v/>
      </c>
      <c r="W823">
        <f>L823</f>
        <v/>
      </c>
      <c r="X823" s="14">
        <f>IF(F823="","",F823)</f>
        <v/>
      </c>
      <c r="Y823" s="14">
        <f>IF(G823="","",G823)</f>
        <v/>
      </c>
      <c r="Z823">
        <f>M823</f>
        <v/>
      </c>
      <c r="AA823">
        <f>N823</f>
        <v/>
      </c>
      <c r="AB823" s="14">
        <f>IF(H823="","",H823)</f>
        <v/>
      </c>
      <c r="AC823">
        <f>O823</f>
        <v/>
      </c>
      <c r="AD823" s="14">
        <f>IF(I823="","",I823)</f>
        <v/>
      </c>
      <c r="AE823">
        <f>P823</f>
        <v/>
      </c>
      <c r="AH823">
        <f>IF(S823&lt;&gt;"",S823,AH822+900)</f>
        <v/>
      </c>
      <c r="AI823">
        <f>IF(T823&lt;&gt;"",T823,AI822)</f>
        <v/>
      </c>
      <c r="AJ823">
        <f>IF(U823&lt;&gt;"",U823,AJ822)</f>
        <v/>
      </c>
      <c r="AK823">
        <f>IF(W823&lt;&gt;"",W823,"")</f>
        <v/>
      </c>
      <c r="AL823" s="14">
        <f>IF(X823&lt;&gt;"",X823,"")</f>
        <v/>
      </c>
      <c r="AM823" s="14">
        <f>IF(Y823&lt;&gt;"",Y823,"")</f>
        <v/>
      </c>
      <c r="AN823" s="14">
        <f>IF(OR(AL823="",AM823=""),"",AL823-AM823)</f>
        <v/>
      </c>
      <c r="AO823">
        <f>IF(AN823="","",IF(AN823&gt;0,"Bullish","Bearish"))</f>
        <v/>
      </c>
      <c r="AP823">
        <f>IF(AO823="",AP822,AO823)</f>
        <v/>
      </c>
      <c r="AQ823" s="14">
        <f>IF(AB823&lt;&gt;"",AB823,"")</f>
        <v/>
      </c>
      <c r="AR823" s="14">
        <f>IF(AD823&lt;&gt;"",AD823,"")</f>
        <v/>
      </c>
      <c r="AS823">
        <f>IF(AS822+1=13,1,AS822+1)</f>
        <v/>
      </c>
      <c r="AT823">
        <f>IFERROR(IF(SLOPE($AQ$806:$AQ$817,$AS$806:$AS$817)&gt;0,MIN(3,ABS(SLOPE($AQ$806:$AQ$817,$AS$806:$AS$817))),IF(SLOPE($AQ$806:$AQ$817,$AS$806:$AS$817)&lt;-0.5,-0.5,0)),0)</f>
        <v/>
      </c>
      <c r="AU823">
        <f>IFERROR(IF(SLOPE($AR$806:$AR$817,$AS$806:$AS$817)&lt;0,MAX(-3,-ABS(SLOPE($AR$806:$AR$817,$AS$806:$AS$817))),IF(SLOPE($AR$806:$AR$817,$AS$806:$AS$817)&gt;0.5,0.5,0)),0)</f>
        <v/>
      </c>
      <c r="AV823">
        <f>($AQ$818+(AT823*(AS823-1)))</f>
        <v/>
      </c>
      <c r="AW823">
        <f>($AR$818+(AU823*(AS823-1)))</f>
        <v/>
      </c>
      <c r="AX823">
        <f>IF(AT823&gt;0,AV823+AT823,AV823)</f>
        <v/>
      </c>
      <c r="AY823">
        <f>IF(AU823&lt;0,AW823+AU823,AW823)</f>
        <v/>
      </c>
      <c r="BA823" s="14">
        <f>IFERROR(AX823-AQ823,"")</f>
        <v/>
      </c>
      <c r="BB823" s="14">
        <f>IFERROR(AY823-AR823,"")</f>
        <v/>
      </c>
      <c r="BD823">
        <f>AH823</f>
        <v/>
      </c>
      <c r="BE823">
        <f>AI823</f>
        <v/>
      </c>
      <c r="BF823">
        <f>AJ823</f>
        <v/>
      </c>
      <c r="BG823" s="14">
        <f>L823</f>
        <v/>
      </c>
      <c r="BH823" s="14">
        <f>IF(X823="","",X823)</f>
        <v/>
      </c>
      <c r="BI823" s="14">
        <f>IF(Y823="","",Y823)</f>
        <v/>
      </c>
      <c r="BJ823">
        <f>Z823</f>
        <v/>
      </c>
      <c r="BK823">
        <f>AA823</f>
        <v/>
      </c>
      <c r="BL823">
        <f>IFERROR(AX823,"")</f>
        <v/>
      </c>
      <c r="BM823">
        <f>IFERROR(AY823,"")</f>
        <v/>
      </c>
    </row>
    <row r="824" ht="14.25" customHeight="1">
      <c r="A824">
        <f>ALGLIB_SSA_XAUUSD!AA824</f>
        <v/>
      </c>
      <c r="B824">
        <f>IF($A824="","",INDEX(ALGLIB_SSA_XAUUSD!$B$2:$B$2401,MATCH($A824,ALGLIB_SSA_XAUUSD!$A$2:$A$2401,1)))</f>
        <v/>
      </c>
      <c r="C824">
        <f>IF($A824="","",INDEX(ALGLIB_SSA_XAUUSD!$C$2:$C$2401,MATCH($A824,ALGLIB_SSA_XAUUSD!$A$2:$A$2401,1)))</f>
        <v/>
      </c>
      <c r="D824" s="14">
        <f>IF($A824="","",INT((ROW()-2)/12)+1)</f>
        <v/>
      </c>
      <c r="E824" s="14">
        <f>IF(AND(E830&lt;&gt;"",D830=D818+1),E818+(E830-E818)*6/12,"")</f>
        <v/>
      </c>
      <c r="F824" s="14">
        <f>IF(AND(F830&lt;&gt;"",D830=D818+1),F818+(F830-F818)*6/12,"")</f>
        <v/>
      </c>
      <c r="G824" s="14">
        <f>IF(AND(G830&lt;&gt;"",D830=D818+1),G818+(G830-G818)*6/12,"")</f>
        <v/>
      </c>
      <c r="H824" s="14">
        <f>IF(AND(H830&lt;&gt;"",D830=D818+1),H818+(H830-H818)*6/12,"")</f>
        <v/>
      </c>
      <c r="I824" s="14">
        <f>IF(AND(L830&lt;&gt;"",D830=D818+1),I818+(I830-I818)*6/12,"")</f>
        <v/>
      </c>
      <c r="J824">
        <f>_xlfn.XLOOKUP($A824,ALGLIB_SSA_XAUUSD!$AA$2:$AA$2401,ALGLIB_SSA_XAUUSD!$P$2:$P$2401,"",0)</f>
        <v/>
      </c>
      <c r="K824">
        <f>_xlfn.XLOOKUP($A824,ALGLIB_SSA_XAUUSD!$AA$2:$AA$2401,ALGLIB_SSA_XAUUSD!$Q$2:$Q$2401,"",0)</f>
        <v/>
      </c>
      <c r="L824">
        <f>_xlfn.XLOOKUP($A824,ALGLIB_SSA_XAUUSD!$AA$2:$AA$2401,ALGLIB_SSA_XAUUSD!$R$2:$R$2401,"",0)</f>
        <v/>
      </c>
      <c r="M824">
        <f>_xlfn.XLOOKUP($A824,ALGLIB_SSA_XAUUSD!$AA$2:$AA$2401,ALGLIB_SSA_XAUUSD!$S$2:$S$2401,"",0)</f>
        <v/>
      </c>
      <c r="N824">
        <f>_xlfn.XLOOKUP($A824,ALGLIB_SSA_XAUUSD!$AA$2:$AA$2401,ALGLIB_SSA_XAUUSD!$T$2:$T$2401,"",0)</f>
        <v/>
      </c>
      <c r="O824">
        <f>_xlfn.XLOOKUP($A824,ALGLIB_SSA_XAUUSD!$AA$2:$AA$2401,ALGLIB_SSA_XAUUSD!$U$2:$U$2401,"",0)</f>
        <v/>
      </c>
      <c r="P824">
        <f>_xlfn.XLOOKUP($A824,ALGLIB_SSA_XAUUSD!$AA$2:$AA$2401,ALGLIB_SSA_XAUUSD!$V$2:$V$2401,"",0)</f>
        <v/>
      </c>
      <c r="S824">
        <f>A824</f>
        <v/>
      </c>
      <c r="T824">
        <f>J824</f>
        <v/>
      </c>
      <c r="U824">
        <f>K824</f>
        <v/>
      </c>
      <c r="V824" s="14">
        <f>IF($A824="","",MOD(ROW()-2,12)+1)</f>
        <v/>
      </c>
      <c r="W824">
        <f>L824</f>
        <v/>
      </c>
      <c r="X824" s="14">
        <f>IF(F824="","",F824)</f>
        <v/>
      </c>
      <c r="Y824" s="14">
        <f>IF(G824="","",G824)</f>
        <v/>
      </c>
      <c r="Z824">
        <f>M824</f>
        <v/>
      </c>
      <c r="AA824">
        <f>N824</f>
        <v/>
      </c>
      <c r="AB824" s="14">
        <f>IF(H824="","",H824)</f>
        <v/>
      </c>
      <c r="AC824">
        <f>O824</f>
        <v/>
      </c>
      <c r="AD824" s="14">
        <f>IF(I824="","",I824)</f>
        <v/>
      </c>
      <c r="AE824">
        <f>P824</f>
        <v/>
      </c>
      <c r="AH824">
        <f>IF(S824&lt;&gt;"",S824,AH823+900)</f>
        <v/>
      </c>
      <c r="AI824">
        <f>IF(T824&lt;&gt;"",T824,AI823)</f>
        <v/>
      </c>
      <c r="AJ824">
        <f>IF(U824&lt;&gt;"",U824,AJ823)</f>
        <v/>
      </c>
      <c r="AK824">
        <f>IF(W824&lt;&gt;"",W824,"")</f>
        <v/>
      </c>
      <c r="AL824" s="14">
        <f>IF(X824&lt;&gt;"",X824,"")</f>
        <v/>
      </c>
      <c r="AM824" s="14">
        <f>IF(Y824&lt;&gt;"",Y824,"")</f>
        <v/>
      </c>
      <c r="AN824" s="14">
        <f>IF(OR(AL824="",AM824=""),"",AL824-AM824)</f>
        <v/>
      </c>
      <c r="AO824">
        <f>IF(AN824="","",IF(AN824&gt;0,"Bullish","Bearish"))</f>
        <v/>
      </c>
      <c r="AP824">
        <f>IF(AO824="",AP823,AO824)</f>
        <v/>
      </c>
      <c r="AQ824" s="14">
        <f>IF(AB824&lt;&gt;"",AB824,"")</f>
        <v/>
      </c>
      <c r="AR824" s="14">
        <f>IF(AD824&lt;&gt;"",AD824,"")</f>
        <v/>
      </c>
      <c r="AS824">
        <f>IF(AS823+1=13,1,AS823+1)</f>
        <v/>
      </c>
      <c r="AT824">
        <f>IFERROR(IF(SLOPE($AQ$806:$AQ$817,$AS$806:$AS$817)&gt;0,MIN(3,ABS(SLOPE($AQ$806:$AQ$817,$AS$806:$AS$817))),IF(SLOPE($AQ$806:$AQ$817,$AS$806:$AS$817)&lt;-0.5,-0.5,0)),0)</f>
        <v/>
      </c>
      <c r="AU824">
        <f>IFERROR(IF(SLOPE($AR$806:$AR$817,$AS$806:$AS$817)&lt;0,MAX(-3,-ABS(SLOPE($AR$806:$AR$817,$AS$806:$AS$817))),IF(SLOPE($AR$806:$AR$817,$AS$806:$AS$817)&gt;0.5,0.5,0)),0)</f>
        <v/>
      </c>
      <c r="AV824">
        <f>($AQ$818+(AT824*(AS824-1)))</f>
        <v/>
      </c>
      <c r="AW824">
        <f>($AR$818+(AU824*(AS824-1)))</f>
        <v/>
      </c>
      <c r="AX824">
        <f>IF(AT824&gt;0,AV824+AT824,AV824)</f>
        <v/>
      </c>
      <c r="AY824">
        <f>IF(AU824&lt;0,AW824+AU824,AW824)</f>
        <v/>
      </c>
      <c r="BA824" s="14">
        <f>IFERROR(AX824-AQ824,"")</f>
        <v/>
      </c>
      <c r="BB824" s="14">
        <f>IFERROR(AY824-AR824,"")</f>
        <v/>
      </c>
      <c r="BD824">
        <f>AH824</f>
        <v/>
      </c>
      <c r="BE824">
        <f>AI824</f>
        <v/>
      </c>
      <c r="BF824">
        <f>AJ824</f>
        <v/>
      </c>
      <c r="BG824" s="14">
        <f>L824</f>
        <v/>
      </c>
      <c r="BH824" s="14">
        <f>IF(X824="","",X824)</f>
        <v/>
      </c>
      <c r="BI824" s="14">
        <f>IF(Y824="","",Y824)</f>
        <v/>
      </c>
      <c r="BJ824">
        <f>Z824</f>
        <v/>
      </c>
      <c r="BK824">
        <f>AA824</f>
        <v/>
      </c>
      <c r="BL824">
        <f>IFERROR(AX824,"")</f>
        <v/>
      </c>
      <c r="BM824">
        <f>IFERROR(AY824,"")</f>
        <v/>
      </c>
    </row>
    <row r="825" ht="14.25" customHeight="1">
      <c r="A825">
        <f>ALGLIB_SSA_XAUUSD!AA825</f>
        <v/>
      </c>
      <c r="B825">
        <f>IF($A825="","",INDEX(ALGLIB_SSA_XAUUSD!$B$2:$B$2401,MATCH($A825,ALGLIB_SSA_XAUUSD!$A$2:$A$2401,1)))</f>
        <v/>
      </c>
      <c r="C825">
        <f>IF($A825="","",INDEX(ALGLIB_SSA_XAUUSD!$C$2:$C$2401,MATCH($A825,ALGLIB_SSA_XAUUSD!$A$2:$A$2401,1)))</f>
        <v/>
      </c>
      <c r="D825" s="14">
        <f>IF($A825="","",INT((ROW()-2)/12)+1)</f>
        <v/>
      </c>
      <c r="E825" s="14">
        <f>IF(AND(E830&lt;&gt;"",D830=D818+1),E818+(E830-E818)*7/12,"")</f>
        <v/>
      </c>
      <c r="F825" s="14">
        <f>IF(AND(F830&lt;&gt;"",D830=D818+1),F818+(F830-F818)*7/12,"")</f>
        <v/>
      </c>
      <c r="G825" s="14">
        <f>IF(AND(G830&lt;&gt;"",D830=D818+1),G818+(G830-G818)*7/12,"")</f>
        <v/>
      </c>
      <c r="H825" s="14">
        <f>IF(AND(H830&lt;&gt;"",D830=D818+1),H818+(H830-H818)*7/12,"")</f>
        <v/>
      </c>
      <c r="I825" s="14">
        <f>IF(AND(L830&lt;&gt;"",D830=D818+1),I818+(I830-I818)*7/12,"")</f>
        <v/>
      </c>
      <c r="J825">
        <f>_xlfn.XLOOKUP($A825,ALGLIB_SSA_XAUUSD!$AA$2:$AA$2401,ALGLIB_SSA_XAUUSD!$P$2:$P$2401,"",0)</f>
        <v/>
      </c>
      <c r="K825">
        <f>_xlfn.XLOOKUP($A825,ALGLIB_SSA_XAUUSD!$AA$2:$AA$2401,ALGLIB_SSA_XAUUSD!$Q$2:$Q$2401,"",0)</f>
        <v/>
      </c>
      <c r="L825">
        <f>_xlfn.XLOOKUP($A825,ALGLIB_SSA_XAUUSD!$AA$2:$AA$2401,ALGLIB_SSA_XAUUSD!$R$2:$R$2401,"",0)</f>
        <v/>
      </c>
      <c r="M825">
        <f>_xlfn.XLOOKUP($A825,ALGLIB_SSA_XAUUSD!$AA$2:$AA$2401,ALGLIB_SSA_XAUUSD!$S$2:$S$2401,"",0)</f>
        <v/>
      </c>
      <c r="N825">
        <f>_xlfn.XLOOKUP($A825,ALGLIB_SSA_XAUUSD!$AA$2:$AA$2401,ALGLIB_SSA_XAUUSD!$T$2:$T$2401,"",0)</f>
        <v/>
      </c>
      <c r="O825">
        <f>_xlfn.XLOOKUP($A825,ALGLIB_SSA_XAUUSD!$AA$2:$AA$2401,ALGLIB_SSA_XAUUSD!$U$2:$U$2401,"",0)</f>
        <v/>
      </c>
      <c r="P825">
        <f>_xlfn.XLOOKUP($A825,ALGLIB_SSA_XAUUSD!$AA$2:$AA$2401,ALGLIB_SSA_XAUUSD!$V$2:$V$2401,"",0)</f>
        <v/>
      </c>
      <c r="S825">
        <f>A825</f>
        <v/>
      </c>
      <c r="T825">
        <f>J825</f>
        <v/>
      </c>
      <c r="U825">
        <f>K825</f>
        <v/>
      </c>
      <c r="V825" s="14">
        <f>IF($A825="","",MOD(ROW()-2,12)+1)</f>
        <v/>
      </c>
      <c r="W825">
        <f>L825</f>
        <v/>
      </c>
      <c r="X825" s="14">
        <f>IF(F825="","",F825)</f>
        <v/>
      </c>
      <c r="Y825" s="14">
        <f>IF(G825="","",G825)</f>
        <v/>
      </c>
      <c r="Z825">
        <f>M825</f>
        <v/>
      </c>
      <c r="AA825">
        <f>N825</f>
        <v/>
      </c>
      <c r="AB825" s="14">
        <f>IF(H825="","",H825)</f>
        <v/>
      </c>
      <c r="AC825">
        <f>O825</f>
        <v/>
      </c>
      <c r="AD825" s="14">
        <f>IF(I825="","",I825)</f>
        <v/>
      </c>
      <c r="AE825">
        <f>P825</f>
        <v/>
      </c>
      <c r="AH825">
        <f>IF(S825&lt;&gt;"",S825,AH824+900)</f>
        <v/>
      </c>
      <c r="AI825">
        <f>IF(T825&lt;&gt;"",T825,AI824)</f>
        <v/>
      </c>
      <c r="AJ825">
        <f>IF(U825&lt;&gt;"",U825,AJ824)</f>
        <v/>
      </c>
      <c r="AK825">
        <f>IF(W825&lt;&gt;"",W825,"")</f>
        <v/>
      </c>
      <c r="AL825" s="14">
        <f>IF(X825&lt;&gt;"",X825,"")</f>
        <v/>
      </c>
      <c r="AM825" s="14">
        <f>IF(Y825&lt;&gt;"",Y825,"")</f>
        <v/>
      </c>
      <c r="AN825" s="14">
        <f>IF(OR(AL825="",AM825=""),"",AL825-AM825)</f>
        <v/>
      </c>
      <c r="AO825">
        <f>IF(AN825="","",IF(AN825&gt;0,"Bullish","Bearish"))</f>
        <v/>
      </c>
      <c r="AP825">
        <f>IF(AO825="",AP824,AO825)</f>
        <v/>
      </c>
      <c r="AQ825" s="14">
        <f>IF(AB825&lt;&gt;"",AB825,"")</f>
        <v/>
      </c>
      <c r="AR825" s="14">
        <f>IF(AD825&lt;&gt;"",AD825,"")</f>
        <v/>
      </c>
      <c r="AS825">
        <f>IF(AS824+1=13,1,AS824+1)</f>
        <v/>
      </c>
      <c r="AT825">
        <f>IFERROR(IF(SLOPE($AQ$806:$AQ$817,$AS$806:$AS$817)&gt;0,MIN(3,ABS(SLOPE($AQ$806:$AQ$817,$AS$806:$AS$817))),IF(SLOPE($AQ$806:$AQ$817,$AS$806:$AS$817)&lt;-0.5,-0.5,0)),0)</f>
        <v/>
      </c>
      <c r="AU825">
        <f>IFERROR(IF(SLOPE($AR$806:$AR$817,$AS$806:$AS$817)&lt;0,MAX(-3,-ABS(SLOPE($AR$806:$AR$817,$AS$806:$AS$817))),IF(SLOPE($AR$806:$AR$817,$AS$806:$AS$817)&gt;0.5,0.5,0)),0)</f>
        <v/>
      </c>
      <c r="AV825">
        <f>($AQ$818+(AT825*(AS825-1)))</f>
        <v/>
      </c>
      <c r="AW825">
        <f>($AR$818+(AU825*(AS825-1)))</f>
        <v/>
      </c>
      <c r="AX825">
        <f>IF(AT825&gt;0,AV825+AT825,AV825)</f>
        <v/>
      </c>
      <c r="AY825">
        <f>IF(AU825&lt;0,AW825+AU825,AW825)</f>
        <v/>
      </c>
      <c r="BA825" s="14">
        <f>IFERROR(AX825-AQ825,"")</f>
        <v/>
      </c>
      <c r="BB825" s="14">
        <f>IFERROR(AY825-AR825,"")</f>
        <v/>
      </c>
      <c r="BD825">
        <f>AH825</f>
        <v/>
      </c>
      <c r="BE825">
        <f>AI825</f>
        <v/>
      </c>
      <c r="BF825">
        <f>AJ825</f>
        <v/>
      </c>
      <c r="BG825" s="14">
        <f>L825</f>
        <v/>
      </c>
      <c r="BH825" s="14">
        <f>IF(X825="","",X825)</f>
        <v/>
      </c>
      <c r="BI825" s="14">
        <f>IF(Y825="","",Y825)</f>
        <v/>
      </c>
      <c r="BJ825">
        <f>Z825</f>
        <v/>
      </c>
      <c r="BK825">
        <f>AA825</f>
        <v/>
      </c>
      <c r="BL825">
        <f>IFERROR(AX825,"")</f>
        <v/>
      </c>
      <c r="BM825">
        <f>IFERROR(AY825,"")</f>
        <v/>
      </c>
    </row>
    <row r="826" ht="14.25" customHeight="1">
      <c r="A826">
        <f>ALGLIB_SSA_XAUUSD!AA826</f>
        <v/>
      </c>
      <c r="B826">
        <f>IF($A826="","",INDEX(ALGLIB_SSA_XAUUSD!$B$2:$B$2401,MATCH($A826,ALGLIB_SSA_XAUUSD!$A$2:$A$2401,1)))</f>
        <v/>
      </c>
      <c r="C826">
        <f>IF($A826="","",INDEX(ALGLIB_SSA_XAUUSD!$C$2:$C$2401,MATCH($A826,ALGLIB_SSA_XAUUSD!$A$2:$A$2401,1)))</f>
        <v/>
      </c>
      <c r="D826" s="14">
        <f>IF($A826="","",INT((ROW()-2)/12)+1)</f>
        <v/>
      </c>
      <c r="E826" s="14">
        <f>IF(AND(E830&lt;&gt;"",D830=D818+1),E818+(E830-E818)*8/12,"")</f>
        <v/>
      </c>
      <c r="F826" s="14">
        <f>IF(AND(F830&lt;&gt;"",D830=D818+1),F818+(F830-F818)*8/12,"")</f>
        <v/>
      </c>
      <c r="G826" s="14">
        <f>IF(AND(G830&lt;&gt;"",D830=D818+1),G818+(G830-G818)*8/12,"")</f>
        <v/>
      </c>
      <c r="H826" s="14">
        <f>IF(AND(H830&lt;&gt;"",D830=D818+1),H818+(H830-H818)*8/12,"")</f>
        <v/>
      </c>
      <c r="I826" s="14">
        <f>IF(AND(L830&lt;&gt;"",D830=D818+1),I818+(I830-I818)*8/12,"")</f>
        <v/>
      </c>
      <c r="J826">
        <f>_xlfn.XLOOKUP($A826,ALGLIB_SSA_XAUUSD!$AA$2:$AA$2401,ALGLIB_SSA_XAUUSD!$P$2:$P$2401,"",0)</f>
        <v/>
      </c>
      <c r="K826">
        <f>_xlfn.XLOOKUP($A826,ALGLIB_SSA_XAUUSD!$AA$2:$AA$2401,ALGLIB_SSA_XAUUSD!$Q$2:$Q$2401,"",0)</f>
        <v/>
      </c>
      <c r="L826">
        <f>_xlfn.XLOOKUP($A826,ALGLIB_SSA_XAUUSD!$AA$2:$AA$2401,ALGLIB_SSA_XAUUSD!$R$2:$R$2401,"",0)</f>
        <v/>
      </c>
      <c r="M826">
        <f>_xlfn.XLOOKUP($A826,ALGLIB_SSA_XAUUSD!$AA$2:$AA$2401,ALGLIB_SSA_XAUUSD!$S$2:$S$2401,"",0)</f>
        <v/>
      </c>
      <c r="N826">
        <f>_xlfn.XLOOKUP($A826,ALGLIB_SSA_XAUUSD!$AA$2:$AA$2401,ALGLIB_SSA_XAUUSD!$T$2:$T$2401,"",0)</f>
        <v/>
      </c>
      <c r="O826">
        <f>_xlfn.XLOOKUP($A826,ALGLIB_SSA_XAUUSD!$AA$2:$AA$2401,ALGLIB_SSA_XAUUSD!$U$2:$U$2401,"",0)</f>
        <v/>
      </c>
      <c r="P826">
        <f>_xlfn.XLOOKUP($A826,ALGLIB_SSA_XAUUSD!$AA$2:$AA$2401,ALGLIB_SSA_XAUUSD!$V$2:$V$2401,"",0)</f>
        <v/>
      </c>
      <c r="S826">
        <f>A826</f>
        <v/>
      </c>
      <c r="T826">
        <f>J826</f>
        <v/>
      </c>
      <c r="U826">
        <f>K826</f>
        <v/>
      </c>
      <c r="V826" s="14">
        <f>IF($A826="","",MOD(ROW()-2,12)+1)</f>
        <v/>
      </c>
      <c r="W826">
        <f>L826</f>
        <v/>
      </c>
      <c r="X826" s="14">
        <f>IF(F826="","",F826)</f>
        <v/>
      </c>
      <c r="Y826" s="14">
        <f>IF(G826="","",G826)</f>
        <v/>
      </c>
      <c r="Z826">
        <f>M826</f>
        <v/>
      </c>
      <c r="AA826">
        <f>N826</f>
        <v/>
      </c>
      <c r="AB826" s="14">
        <f>IF(H826="","",H826)</f>
        <v/>
      </c>
      <c r="AC826">
        <f>O826</f>
        <v/>
      </c>
      <c r="AD826" s="14">
        <f>IF(I826="","",I826)</f>
        <v/>
      </c>
      <c r="AE826">
        <f>P826</f>
        <v/>
      </c>
      <c r="AH826">
        <f>IF(S826&lt;&gt;"",S826,AH825+900)</f>
        <v/>
      </c>
      <c r="AI826">
        <f>IF(T826&lt;&gt;"",T826,AI825)</f>
        <v/>
      </c>
      <c r="AJ826">
        <f>IF(U826&lt;&gt;"",U826,AJ825)</f>
        <v/>
      </c>
      <c r="AK826">
        <f>IF(W826&lt;&gt;"",W826,"")</f>
        <v/>
      </c>
      <c r="AL826" s="14">
        <f>IF(X826&lt;&gt;"",X826,"")</f>
        <v/>
      </c>
      <c r="AM826" s="14">
        <f>IF(Y826&lt;&gt;"",Y826,"")</f>
        <v/>
      </c>
      <c r="AN826" s="14">
        <f>IF(OR(AL826="",AM826=""),"",AL826-AM826)</f>
        <v/>
      </c>
      <c r="AO826">
        <f>IF(AN826="","",IF(AN826&gt;0,"Bullish","Bearish"))</f>
        <v/>
      </c>
      <c r="AP826">
        <f>IF(AO826="",AP825,AO826)</f>
        <v/>
      </c>
      <c r="AQ826" s="14">
        <f>IF(AB826&lt;&gt;"",AB826,"")</f>
        <v/>
      </c>
      <c r="AR826" s="14">
        <f>IF(AD826&lt;&gt;"",AD826,"")</f>
        <v/>
      </c>
      <c r="AS826">
        <f>IF(AS825+1=13,1,AS825+1)</f>
        <v/>
      </c>
      <c r="AT826">
        <f>IFERROR(IF(SLOPE($AQ$806:$AQ$817,$AS$806:$AS$817)&gt;0,MIN(3,ABS(SLOPE($AQ$806:$AQ$817,$AS$806:$AS$817))),IF(SLOPE($AQ$806:$AQ$817,$AS$806:$AS$817)&lt;-0.5,-0.5,0)),0)</f>
        <v/>
      </c>
      <c r="AU826">
        <f>IFERROR(IF(SLOPE($AR$806:$AR$817,$AS$806:$AS$817)&lt;0,MAX(-3,-ABS(SLOPE($AR$806:$AR$817,$AS$806:$AS$817))),IF(SLOPE($AR$806:$AR$817,$AS$806:$AS$817)&gt;0.5,0.5,0)),0)</f>
        <v/>
      </c>
      <c r="AV826">
        <f>($AQ$818+(AT826*(AS826-1)))</f>
        <v/>
      </c>
      <c r="AW826">
        <f>($AR$818+(AU826*(AS826-1)))</f>
        <v/>
      </c>
      <c r="AX826">
        <f>IF(AT826&gt;0,AV826+AT826,AV826)</f>
        <v/>
      </c>
      <c r="AY826">
        <f>IF(AU826&lt;0,AW826+AU826,AW826)</f>
        <v/>
      </c>
      <c r="BA826" s="14">
        <f>IFERROR(AX826-AQ826,"")</f>
        <v/>
      </c>
      <c r="BB826" s="14">
        <f>IFERROR(AY826-AR826,"")</f>
        <v/>
      </c>
      <c r="BD826">
        <f>AH826</f>
        <v/>
      </c>
      <c r="BE826">
        <f>AI826</f>
        <v/>
      </c>
      <c r="BF826">
        <f>AJ826</f>
        <v/>
      </c>
      <c r="BG826" s="14">
        <f>L826</f>
        <v/>
      </c>
      <c r="BH826" s="14">
        <f>IF(X826="","",X826)</f>
        <v/>
      </c>
      <c r="BI826" s="14">
        <f>IF(Y826="","",Y826)</f>
        <v/>
      </c>
      <c r="BJ826">
        <f>Z826</f>
        <v/>
      </c>
      <c r="BK826">
        <f>AA826</f>
        <v/>
      </c>
      <c r="BL826">
        <f>IFERROR(AX826,"")</f>
        <v/>
      </c>
      <c r="BM826">
        <f>IFERROR(AY826,"")</f>
        <v/>
      </c>
    </row>
    <row r="827" ht="14.25" customHeight="1">
      <c r="A827">
        <f>ALGLIB_SSA_XAUUSD!AA827</f>
        <v/>
      </c>
      <c r="B827">
        <f>IF($A827="","",INDEX(ALGLIB_SSA_XAUUSD!$B$2:$B$2401,MATCH($A827,ALGLIB_SSA_XAUUSD!$A$2:$A$2401,1)))</f>
        <v/>
      </c>
      <c r="C827">
        <f>IF($A827="","",INDEX(ALGLIB_SSA_XAUUSD!$C$2:$C$2401,MATCH($A827,ALGLIB_SSA_XAUUSD!$A$2:$A$2401,1)))</f>
        <v/>
      </c>
      <c r="D827" s="14">
        <f>IF($A827="","",INT((ROW()-2)/12)+1)</f>
        <v/>
      </c>
      <c r="E827" s="14">
        <f>IF(AND(E830&lt;&gt;"",D830=D818+1),E818+(E830-E818)*9/12,"")</f>
        <v/>
      </c>
      <c r="F827" s="14">
        <f>IF(AND(F830&lt;&gt;"",D830=D818+1),F818+(F830-F818)*9/12,"")</f>
        <v/>
      </c>
      <c r="G827" s="14">
        <f>IF(AND(G830&lt;&gt;"",D830=D818+1),G818+(G830-G818)*9/12,"")</f>
        <v/>
      </c>
      <c r="H827" s="14">
        <f>IF(AND(H830&lt;&gt;"",D830=D818+1),H818+(H830-H818)*9/12,"")</f>
        <v/>
      </c>
      <c r="I827" s="14">
        <f>IF(AND(L830&lt;&gt;"",D830=D818+1),I818+(I830-I818)*9/12,"")</f>
        <v/>
      </c>
      <c r="J827">
        <f>_xlfn.XLOOKUP($A827,ALGLIB_SSA_XAUUSD!$AA$2:$AA$2401,ALGLIB_SSA_XAUUSD!$P$2:$P$2401,"",0)</f>
        <v/>
      </c>
      <c r="K827">
        <f>_xlfn.XLOOKUP($A827,ALGLIB_SSA_XAUUSD!$AA$2:$AA$2401,ALGLIB_SSA_XAUUSD!$Q$2:$Q$2401,"",0)</f>
        <v/>
      </c>
      <c r="L827">
        <f>_xlfn.XLOOKUP($A827,ALGLIB_SSA_XAUUSD!$AA$2:$AA$2401,ALGLIB_SSA_XAUUSD!$R$2:$R$2401,"",0)</f>
        <v/>
      </c>
      <c r="M827">
        <f>_xlfn.XLOOKUP($A827,ALGLIB_SSA_XAUUSD!$AA$2:$AA$2401,ALGLIB_SSA_XAUUSD!$S$2:$S$2401,"",0)</f>
        <v/>
      </c>
      <c r="N827">
        <f>_xlfn.XLOOKUP($A827,ALGLIB_SSA_XAUUSD!$AA$2:$AA$2401,ALGLIB_SSA_XAUUSD!$T$2:$T$2401,"",0)</f>
        <v/>
      </c>
      <c r="O827">
        <f>_xlfn.XLOOKUP($A827,ALGLIB_SSA_XAUUSD!$AA$2:$AA$2401,ALGLIB_SSA_XAUUSD!$U$2:$U$2401,"",0)</f>
        <v/>
      </c>
      <c r="P827">
        <f>_xlfn.XLOOKUP($A827,ALGLIB_SSA_XAUUSD!$AA$2:$AA$2401,ALGLIB_SSA_XAUUSD!$V$2:$V$2401,"",0)</f>
        <v/>
      </c>
      <c r="S827">
        <f>A827</f>
        <v/>
      </c>
      <c r="T827">
        <f>J827</f>
        <v/>
      </c>
      <c r="U827">
        <f>K827</f>
        <v/>
      </c>
      <c r="V827" s="14">
        <f>IF($A827="","",MOD(ROW()-2,12)+1)</f>
        <v/>
      </c>
      <c r="W827">
        <f>L827</f>
        <v/>
      </c>
      <c r="X827" s="14">
        <f>IF(F827="","",F827)</f>
        <v/>
      </c>
      <c r="Y827" s="14">
        <f>IF(G827="","",G827)</f>
        <v/>
      </c>
      <c r="Z827">
        <f>M827</f>
        <v/>
      </c>
      <c r="AA827">
        <f>N827</f>
        <v/>
      </c>
      <c r="AB827" s="14">
        <f>IF(H827="","",H827)</f>
        <v/>
      </c>
      <c r="AC827">
        <f>O827</f>
        <v/>
      </c>
      <c r="AD827" s="14">
        <f>IF(I827="","",I827)</f>
        <v/>
      </c>
      <c r="AE827">
        <f>P827</f>
        <v/>
      </c>
      <c r="AH827">
        <f>IF(S827&lt;&gt;"",S827,AH826+900)</f>
        <v/>
      </c>
      <c r="AI827">
        <f>IF(T827&lt;&gt;"",T827,AI826)</f>
        <v/>
      </c>
      <c r="AJ827">
        <f>IF(U827&lt;&gt;"",U827,AJ826)</f>
        <v/>
      </c>
      <c r="AK827">
        <f>IF(W827&lt;&gt;"",W827,"")</f>
        <v/>
      </c>
      <c r="AL827" s="14">
        <f>IF(X827&lt;&gt;"",X827,"")</f>
        <v/>
      </c>
      <c r="AM827" s="14">
        <f>IF(Y827&lt;&gt;"",Y827,"")</f>
        <v/>
      </c>
      <c r="AN827" s="14">
        <f>IF(OR(AL827="",AM827=""),"",AL827-AM827)</f>
        <v/>
      </c>
      <c r="AO827">
        <f>IF(AN827="","",IF(AN827&gt;0,"Bullish","Bearish"))</f>
        <v/>
      </c>
      <c r="AP827">
        <f>IF(AO827="",AP826,AO827)</f>
        <v/>
      </c>
      <c r="AQ827" s="14">
        <f>IF(AB827&lt;&gt;"",AB827,"")</f>
        <v/>
      </c>
      <c r="AR827" s="14">
        <f>IF(AD827&lt;&gt;"",AD827,"")</f>
        <v/>
      </c>
      <c r="AS827">
        <f>IF(AS826+1=13,1,AS826+1)</f>
        <v/>
      </c>
      <c r="AT827">
        <f>IFERROR(IF(SLOPE($AQ$806:$AQ$817,$AS$806:$AS$817)&gt;0,MIN(3,ABS(SLOPE($AQ$806:$AQ$817,$AS$806:$AS$817))),IF(SLOPE($AQ$806:$AQ$817,$AS$806:$AS$817)&lt;-0.5,-0.5,0)),0)</f>
        <v/>
      </c>
      <c r="AU827">
        <f>IFERROR(IF(SLOPE($AR$806:$AR$817,$AS$806:$AS$817)&lt;0,MAX(-3,-ABS(SLOPE($AR$806:$AR$817,$AS$806:$AS$817))),IF(SLOPE($AR$806:$AR$817,$AS$806:$AS$817)&gt;0.5,0.5,0)),0)</f>
        <v/>
      </c>
      <c r="AV827">
        <f>($AQ$818+(AT827*(AS827-1)))</f>
        <v/>
      </c>
      <c r="AW827">
        <f>($AR$818+(AU827*(AS827-1)))</f>
        <v/>
      </c>
      <c r="AX827">
        <f>IF(AT827&gt;0,AV827+AT827,AV827)</f>
        <v/>
      </c>
      <c r="AY827">
        <f>IF(AU827&lt;0,AW827+AU827,AW827)</f>
        <v/>
      </c>
      <c r="BA827" s="14">
        <f>IFERROR(AX827-AQ827,"")</f>
        <v/>
      </c>
      <c r="BB827" s="14">
        <f>IFERROR(AY827-AR827,"")</f>
        <v/>
      </c>
      <c r="BD827">
        <f>AH827</f>
        <v/>
      </c>
      <c r="BE827">
        <f>AI827</f>
        <v/>
      </c>
      <c r="BF827">
        <f>AJ827</f>
        <v/>
      </c>
      <c r="BG827" s="14">
        <f>L827</f>
        <v/>
      </c>
      <c r="BH827" s="14">
        <f>IF(X827="","",X827)</f>
        <v/>
      </c>
      <c r="BI827" s="14">
        <f>IF(Y827="","",Y827)</f>
        <v/>
      </c>
      <c r="BJ827">
        <f>Z827</f>
        <v/>
      </c>
      <c r="BK827">
        <f>AA827</f>
        <v/>
      </c>
      <c r="BL827">
        <f>IFERROR(AX827,"")</f>
        <v/>
      </c>
      <c r="BM827">
        <f>IFERROR(AY827,"")</f>
        <v/>
      </c>
    </row>
    <row r="828" ht="14.25" customHeight="1">
      <c r="A828">
        <f>ALGLIB_SSA_XAUUSD!AA828</f>
        <v/>
      </c>
      <c r="B828">
        <f>IF($A828="","",INDEX(ALGLIB_SSA_XAUUSD!$B$2:$B$2401,MATCH($A828,ALGLIB_SSA_XAUUSD!$A$2:$A$2401,1)))</f>
        <v/>
      </c>
      <c r="C828">
        <f>IF($A828="","",INDEX(ALGLIB_SSA_XAUUSD!$C$2:$C$2401,MATCH($A828,ALGLIB_SSA_XAUUSD!$A$2:$A$2401,1)))</f>
        <v/>
      </c>
      <c r="D828" s="14">
        <f>IF($A828="","",INT((ROW()-2)/12)+1)</f>
        <v/>
      </c>
      <c r="E828" s="14">
        <f>IF(AND(E830&lt;&gt;"",D830=D818+1),E818+(E830-E818)*10/12,"")</f>
        <v/>
      </c>
      <c r="F828" s="14">
        <f>IF(AND(F830&lt;&gt;"",D830=D818+1),F818+(F830-F818)*10/12,"")</f>
        <v/>
      </c>
      <c r="G828" s="14">
        <f>IF(AND(G830&lt;&gt;"",D830=D818+1),G818+(G830-G818)*10/12,"")</f>
        <v/>
      </c>
      <c r="H828" s="14">
        <f>IF(AND(H830&lt;&gt;"",D830=D818+1),H818+(H830-H818)*10/12,"")</f>
        <v/>
      </c>
      <c r="I828" s="14">
        <f>IF(AND(L830&lt;&gt;"",D830=D818+1),I818+(I830-I818)*10/12,"")</f>
        <v/>
      </c>
      <c r="J828">
        <f>_xlfn.XLOOKUP($A828,ALGLIB_SSA_XAUUSD!$AA$2:$AA$2401,ALGLIB_SSA_XAUUSD!$P$2:$P$2401,"",0)</f>
        <v/>
      </c>
      <c r="K828">
        <f>_xlfn.XLOOKUP($A828,ALGLIB_SSA_XAUUSD!$AA$2:$AA$2401,ALGLIB_SSA_XAUUSD!$Q$2:$Q$2401,"",0)</f>
        <v/>
      </c>
      <c r="L828">
        <f>_xlfn.XLOOKUP($A828,ALGLIB_SSA_XAUUSD!$AA$2:$AA$2401,ALGLIB_SSA_XAUUSD!$R$2:$R$2401,"",0)</f>
        <v/>
      </c>
      <c r="M828">
        <f>_xlfn.XLOOKUP($A828,ALGLIB_SSA_XAUUSD!$AA$2:$AA$2401,ALGLIB_SSA_XAUUSD!$S$2:$S$2401,"",0)</f>
        <v/>
      </c>
      <c r="N828">
        <f>_xlfn.XLOOKUP($A828,ALGLIB_SSA_XAUUSD!$AA$2:$AA$2401,ALGLIB_SSA_XAUUSD!$T$2:$T$2401,"",0)</f>
        <v/>
      </c>
      <c r="O828">
        <f>_xlfn.XLOOKUP($A828,ALGLIB_SSA_XAUUSD!$AA$2:$AA$2401,ALGLIB_SSA_XAUUSD!$U$2:$U$2401,"",0)</f>
        <v/>
      </c>
      <c r="P828">
        <f>_xlfn.XLOOKUP($A828,ALGLIB_SSA_XAUUSD!$AA$2:$AA$2401,ALGLIB_SSA_XAUUSD!$V$2:$V$2401,"",0)</f>
        <v/>
      </c>
      <c r="S828">
        <f>A828</f>
        <v/>
      </c>
      <c r="T828">
        <f>J828</f>
        <v/>
      </c>
      <c r="U828">
        <f>K828</f>
        <v/>
      </c>
      <c r="V828" s="14">
        <f>IF($A828="","",MOD(ROW()-2,12)+1)</f>
        <v/>
      </c>
      <c r="W828">
        <f>L828</f>
        <v/>
      </c>
      <c r="X828" s="14">
        <f>IF(F828="","",F828)</f>
        <v/>
      </c>
      <c r="Y828" s="14">
        <f>IF(G828="","",G828)</f>
        <v/>
      </c>
      <c r="Z828">
        <f>M828</f>
        <v/>
      </c>
      <c r="AA828">
        <f>N828</f>
        <v/>
      </c>
      <c r="AB828" s="14">
        <f>IF(H828="","",H828)</f>
        <v/>
      </c>
      <c r="AC828">
        <f>O828</f>
        <v/>
      </c>
      <c r="AD828" s="14">
        <f>IF(I828="","",I828)</f>
        <v/>
      </c>
      <c r="AE828">
        <f>P828</f>
        <v/>
      </c>
      <c r="AH828">
        <f>IF(S828&lt;&gt;"",S828,AH827+900)</f>
        <v/>
      </c>
      <c r="AI828">
        <f>IF(T828&lt;&gt;"",T828,AI827)</f>
        <v/>
      </c>
      <c r="AJ828">
        <f>IF(U828&lt;&gt;"",U828,AJ827)</f>
        <v/>
      </c>
      <c r="AK828">
        <f>IF(W828&lt;&gt;"",W828,"")</f>
        <v/>
      </c>
      <c r="AL828" s="14">
        <f>IF(X828&lt;&gt;"",X828,"")</f>
        <v/>
      </c>
      <c r="AM828" s="14">
        <f>IF(Y828&lt;&gt;"",Y828,"")</f>
        <v/>
      </c>
      <c r="AN828" s="14">
        <f>IF(OR(AL828="",AM828=""),"",AL828-AM828)</f>
        <v/>
      </c>
      <c r="AO828">
        <f>IF(AN828="","",IF(AN828&gt;0,"Bullish","Bearish"))</f>
        <v/>
      </c>
      <c r="AP828">
        <f>IF(AO828="",AP827,AO828)</f>
        <v/>
      </c>
      <c r="AQ828" s="14">
        <f>IF(AB828&lt;&gt;"",AB828,"")</f>
        <v/>
      </c>
      <c r="AR828" s="14">
        <f>IF(AD828&lt;&gt;"",AD828,"")</f>
        <v/>
      </c>
      <c r="AS828">
        <f>IF(AS827+1=13,1,AS827+1)</f>
        <v/>
      </c>
      <c r="AT828">
        <f>IFERROR(IF(SLOPE($AQ$806:$AQ$817,$AS$806:$AS$817)&gt;0,MIN(3,ABS(SLOPE($AQ$806:$AQ$817,$AS$806:$AS$817))),IF(SLOPE($AQ$806:$AQ$817,$AS$806:$AS$817)&lt;-0.5,-0.5,0)),0)</f>
        <v/>
      </c>
      <c r="AU828">
        <f>IFERROR(IF(SLOPE($AR$806:$AR$817,$AS$806:$AS$817)&lt;0,MAX(-3,-ABS(SLOPE($AR$806:$AR$817,$AS$806:$AS$817))),IF(SLOPE($AR$806:$AR$817,$AS$806:$AS$817)&gt;0.5,0.5,0)),0)</f>
        <v/>
      </c>
      <c r="AV828">
        <f>($AQ$818+(AT828*(AS828-1)))</f>
        <v/>
      </c>
      <c r="AW828">
        <f>($AR$818+(AU828*(AS828-1)))</f>
        <v/>
      </c>
      <c r="AX828">
        <f>IF(AT828&gt;0,AV828+AT828,AV828)</f>
        <v/>
      </c>
      <c r="AY828">
        <f>IF(AU828&lt;0,AW828+AU828,AW828)</f>
        <v/>
      </c>
      <c r="BA828" s="14">
        <f>IFERROR(AX828-AQ828,"")</f>
        <v/>
      </c>
      <c r="BB828" s="14">
        <f>IFERROR(AY828-AR828,"")</f>
        <v/>
      </c>
      <c r="BD828">
        <f>AH828</f>
        <v/>
      </c>
      <c r="BE828">
        <f>AI828</f>
        <v/>
      </c>
      <c r="BF828">
        <f>AJ828</f>
        <v/>
      </c>
      <c r="BG828" s="14">
        <f>L828</f>
        <v/>
      </c>
      <c r="BH828" s="14">
        <f>IF(X828="","",X828)</f>
        <v/>
      </c>
      <c r="BI828" s="14">
        <f>IF(Y828="","",Y828)</f>
        <v/>
      </c>
      <c r="BJ828">
        <f>Z828</f>
        <v/>
      </c>
      <c r="BK828">
        <f>AA828</f>
        <v/>
      </c>
      <c r="BL828">
        <f>IFERROR(AX828,"")</f>
        <v/>
      </c>
      <c r="BM828">
        <f>IFERROR(AY828,"")</f>
        <v/>
      </c>
    </row>
    <row r="829" ht="14.25" customHeight="1">
      <c r="A829">
        <f>ALGLIB_SSA_XAUUSD!AA829</f>
        <v/>
      </c>
      <c r="B829">
        <f>IF($A829="","",INDEX(ALGLIB_SSA_XAUUSD!$B$2:$B$2401,MATCH($A829,ALGLIB_SSA_XAUUSD!$A$2:$A$2401,1)))</f>
        <v/>
      </c>
      <c r="C829">
        <f>IF($A829="","",INDEX(ALGLIB_SSA_XAUUSD!$C$2:$C$2401,MATCH($A829,ALGLIB_SSA_XAUUSD!$A$2:$A$2401,1)))</f>
        <v/>
      </c>
      <c r="D829" s="14">
        <f>IF($A829="","",INT((ROW()-2)/12)+1)</f>
        <v/>
      </c>
      <c r="E829" s="14">
        <f>IF(AND(E830&lt;&gt;"",D830=D818+1),E818+(E830-E818)*11/12,"")</f>
        <v/>
      </c>
      <c r="F829" s="14">
        <f>IF(AND(F830&lt;&gt;"",D830=D818+1),F818+(F830-F818)*11/12,"")</f>
        <v/>
      </c>
      <c r="G829" s="14">
        <f>IF(AND(G830&lt;&gt;"",D830=D818+1),G818+(G830-G818)*11/12,"")</f>
        <v/>
      </c>
      <c r="H829" s="14">
        <f>IF(AND(H830&lt;&gt;"",D830=D818+1),H818+(H830-H818)*11/12,"")</f>
        <v/>
      </c>
      <c r="I829" s="14">
        <f>IF(AND(L830&lt;&gt;"",D830=D818+1),I818+(I830-I818)*11/12,"")</f>
        <v/>
      </c>
      <c r="J829">
        <f>_xlfn.XLOOKUP($A829,ALGLIB_SSA_XAUUSD!$AA$2:$AA$2401,ALGLIB_SSA_XAUUSD!$P$2:$P$2401,"",0)</f>
        <v/>
      </c>
      <c r="K829">
        <f>_xlfn.XLOOKUP($A829,ALGLIB_SSA_XAUUSD!$AA$2:$AA$2401,ALGLIB_SSA_XAUUSD!$Q$2:$Q$2401,"",0)</f>
        <v/>
      </c>
      <c r="L829">
        <f>_xlfn.XLOOKUP($A829,ALGLIB_SSA_XAUUSD!$AA$2:$AA$2401,ALGLIB_SSA_XAUUSD!$R$2:$R$2401,"",0)</f>
        <v/>
      </c>
      <c r="M829">
        <f>_xlfn.XLOOKUP($A829,ALGLIB_SSA_XAUUSD!$AA$2:$AA$2401,ALGLIB_SSA_XAUUSD!$S$2:$S$2401,"",0)</f>
        <v/>
      </c>
      <c r="N829">
        <f>_xlfn.XLOOKUP($A829,ALGLIB_SSA_XAUUSD!$AA$2:$AA$2401,ALGLIB_SSA_XAUUSD!$T$2:$T$2401,"",0)</f>
        <v/>
      </c>
      <c r="O829">
        <f>_xlfn.XLOOKUP($A829,ALGLIB_SSA_XAUUSD!$AA$2:$AA$2401,ALGLIB_SSA_XAUUSD!$U$2:$U$2401,"",0)</f>
        <v/>
      </c>
      <c r="P829">
        <f>_xlfn.XLOOKUP($A829,ALGLIB_SSA_XAUUSD!$AA$2:$AA$2401,ALGLIB_SSA_XAUUSD!$V$2:$V$2401,"",0)</f>
        <v/>
      </c>
      <c r="S829">
        <f>A829</f>
        <v/>
      </c>
      <c r="T829">
        <f>J829</f>
        <v/>
      </c>
      <c r="U829">
        <f>K829</f>
        <v/>
      </c>
      <c r="V829" s="14">
        <f>IF($A829="","",MOD(ROW()-2,12)+1)</f>
        <v/>
      </c>
      <c r="W829">
        <f>L829</f>
        <v/>
      </c>
      <c r="X829" s="14">
        <f>IF(F829="","",F829)</f>
        <v/>
      </c>
      <c r="Y829" s="14">
        <f>IF(G829="","",G829)</f>
        <v/>
      </c>
      <c r="Z829">
        <f>M829</f>
        <v/>
      </c>
      <c r="AA829">
        <f>N829</f>
        <v/>
      </c>
      <c r="AB829" s="14">
        <f>IF(H829="","",H829)</f>
        <v/>
      </c>
      <c r="AC829">
        <f>O829</f>
        <v/>
      </c>
      <c r="AD829" s="14">
        <f>IF(I829="","",I829)</f>
        <v/>
      </c>
      <c r="AE829">
        <f>P829</f>
        <v/>
      </c>
      <c r="AH829">
        <f>IF(S829&lt;&gt;"",S829,AH828+900)</f>
        <v/>
      </c>
      <c r="AI829">
        <f>IF(T829&lt;&gt;"",T829,AI828)</f>
        <v/>
      </c>
      <c r="AJ829">
        <f>IF(U829&lt;&gt;"",U829,AJ828)</f>
        <v/>
      </c>
      <c r="AK829">
        <f>IF(W829&lt;&gt;"",W829,"")</f>
        <v/>
      </c>
      <c r="AL829" s="14">
        <f>IF(X829&lt;&gt;"",X829,"")</f>
        <v/>
      </c>
      <c r="AM829" s="14">
        <f>IF(Y829&lt;&gt;"",Y829,"")</f>
        <v/>
      </c>
      <c r="AN829" s="14">
        <f>IF(OR(AL829="",AM829=""),"",AL829-AM829)</f>
        <v/>
      </c>
      <c r="AO829">
        <f>IF(AN829="","",IF(AN829&gt;0,"Bullish","Bearish"))</f>
        <v/>
      </c>
      <c r="AP829">
        <f>IF(AO829="",AP828,AO829)</f>
        <v/>
      </c>
      <c r="AQ829" s="14">
        <f>IF(AB829&lt;&gt;"",AB829,"")</f>
        <v/>
      </c>
      <c r="AR829" s="14">
        <f>IF(AD829&lt;&gt;"",AD829,"")</f>
        <v/>
      </c>
      <c r="AS829">
        <f>IF(AS828+1=13,1,AS828+1)</f>
        <v/>
      </c>
      <c r="AT829">
        <f>IFERROR(IF(SLOPE($AQ$806:$AQ$817,$AS$806:$AS$817)&gt;0,MIN(3,ABS(SLOPE($AQ$806:$AQ$817,$AS$806:$AS$817))),IF(SLOPE($AQ$806:$AQ$817,$AS$806:$AS$817)&lt;-0.5,-0.5,0)),0)</f>
        <v/>
      </c>
      <c r="AU829">
        <f>IFERROR(IF(SLOPE($AR$806:$AR$817,$AS$806:$AS$817)&lt;0,MAX(-3,-ABS(SLOPE($AR$806:$AR$817,$AS$806:$AS$817))),IF(SLOPE($AR$806:$AR$817,$AS$806:$AS$817)&gt;0.5,0.5,0)),0)</f>
        <v/>
      </c>
      <c r="AV829">
        <f>($AQ$818+(AT829*(AS829-1)))</f>
        <v/>
      </c>
      <c r="AW829">
        <f>($AR$818+(AU829*(AS829-1)))</f>
        <v/>
      </c>
      <c r="AX829">
        <f>IF(AT829&gt;0,AV829+AT829,AV829)</f>
        <v/>
      </c>
      <c r="AY829">
        <f>IF(AU829&lt;0,AW829+AU829,AW829)</f>
        <v/>
      </c>
      <c r="BA829" s="14">
        <f>IFERROR(AX829-AQ829,"")</f>
        <v/>
      </c>
      <c r="BB829" s="14">
        <f>IFERROR(AY829-AR829,"")</f>
        <v/>
      </c>
      <c r="BD829">
        <f>AH829</f>
        <v/>
      </c>
      <c r="BE829">
        <f>AI829</f>
        <v/>
      </c>
      <c r="BF829">
        <f>AJ829</f>
        <v/>
      </c>
      <c r="BG829" s="14">
        <f>L829</f>
        <v/>
      </c>
      <c r="BH829" s="14">
        <f>IF(X829="","",X829)</f>
        <v/>
      </c>
      <c r="BI829" s="14">
        <f>IF(Y829="","",Y829)</f>
        <v/>
      </c>
      <c r="BJ829">
        <f>Z829</f>
        <v/>
      </c>
      <c r="BK829">
        <f>AA829</f>
        <v/>
      </c>
      <c r="BL829">
        <f>IFERROR(AX829,"")</f>
        <v/>
      </c>
      <c r="BM829">
        <f>IFERROR(AY829,"")</f>
        <v/>
      </c>
    </row>
    <row r="830" ht="14.25" customHeight="1">
      <c r="A830">
        <f>ALGLIB_SSA_XAUUSD!AA830</f>
        <v/>
      </c>
      <c r="B830">
        <f>IF($A830="","",INDEX(ALGLIB_SSA_XAUUSD!$B$2:$B$2401,MATCH($A830,ALGLIB_SSA_XAUUSD!$A$2:$A$2401,1)))</f>
        <v/>
      </c>
      <c r="C830">
        <f>IF($A830="","",INDEX(ALGLIB_SSA_XAUUSD!$C$2:$C$2401,MATCH($A830,ALGLIB_SSA_XAUUSD!$A$2:$A$2401,1)))</f>
        <v/>
      </c>
      <c r="D830" s="14">
        <f>IF($A830="","",INT((ROW()-2)/12)+1)</f>
        <v/>
      </c>
      <c r="E830" s="14">
        <f>IF($A830="","",INDEX(ALGLIB_SSA_XAUUSD!$D$2:$D$2401,MATCH($A830,ALGLIB_SSA_XAUUSD!$A$2:$A$2401,1)))</f>
        <v/>
      </c>
      <c r="F830" s="14">
        <f>IF($A830="","",INDEX(ALGLIB_SSA_XAUUSD!$E$2:$E$2401,MATCH($A830,ALGLIB_SSA_XAUUSD!$A$2:$A$2401,1)))</f>
        <v/>
      </c>
      <c r="G830" s="14">
        <f>IF($A830="","",INDEX(ALGLIB_SSA_XAUUSD!$F$2:$F$2401,MATCH($A830,ALGLIB_SSA_XAUUSD!$A$2:$A$2401,1)))</f>
        <v/>
      </c>
      <c r="H830" s="14">
        <f>IF($A830="","",INDEX(ALGLIB_SSA_XAUUSD!$G$2:$G$2401,MATCH($A830,ALGLIB_SSA_XAUUSD!$A$2:$A$2401,1)))</f>
        <v/>
      </c>
      <c r="I830" s="14">
        <f>IF($A830="","",INDEX(ALGLIB_SSA_XAUUSD!$H$2:$H$2401,MATCH($A830,ALGLIB_SSA_XAUUSD!$A$2:$A$2401,1)))</f>
        <v/>
      </c>
      <c r="J830">
        <f>_xlfn.XLOOKUP($A830,ALGLIB_SSA_XAUUSD!$AA$2:$AA$2401,ALGLIB_SSA_XAUUSD!$P$2:$P$2401,"",0)</f>
        <v/>
      </c>
      <c r="K830">
        <f>_xlfn.XLOOKUP($A830,ALGLIB_SSA_XAUUSD!$AA$2:$AA$2401,ALGLIB_SSA_XAUUSD!$Q$2:$Q$2401,"",0)</f>
        <v/>
      </c>
      <c r="L830">
        <f>_xlfn.XLOOKUP($A830,ALGLIB_SSA_XAUUSD!$AA$2:$AA$2401,ALGLIB_SSA_XAUUSD!$R$2:$R$2401,"",0)</f>
        <v/>
      </c>
      <c r="M830">
        <f>_xlfn.XLOOKUP($A830,ALGLIB_SSA_XAUUSD!$AA$2:$AA$2401,ALGLIB_SSA_XAUUSD!$S$2:$S$2401,"",0)</f>
        <v/>
      </c>
      <c r="N830">
        <f>_xlfn.XLOOKUP($A830,ALGLIB_SSA_XAUUSD!$AA$2:$AA$2401,ALGLIB_SSA_XAUUSD!$T$2:$T$2401,"",0)</f>
        <v/>
      </c>
      <c r="O830">
        <f>_xlfn.XLOOKUP($A830,ALGLIB_SSA_XAUUSD!$AA$2:$AA$2401,ALGLIB_SSA_XAUUSD!$U$2:$U$2401,"",0)</f>
        <v/>
      </c>
      <c r="P830">
        <f>_xlfn.XLOOKUP($A830,ALGLIB_SSA_XAUUSD!$AA$2:$AA$2401,ALGLIB_SSA_XAUUSD!$V$2:$V$2401,"",0)</f>
        <v/>
      </c>
      <c r="S830">
        <f>A830</f>
        <v/>
      </c>
      <c r="T830">
        <f>J830</f>
        <v/>
      </c>
      <c r="U830">
        <f>K830</f>
        <v/>
      </c>
      <c r="V830" s="14">
        <f>IF($A830="","",MOD(ROW()-2,12)+1)</f>
        <v/>
      </c>
      <c r="W830">
        <f>L830</f>
        <v/>
      </c>
      <c r="X830" s="14">
        <f>IF(F830="","",F830)</f>
        <v/>
      </c>
      <c r="Y830" s="14">
        <f>IF(G830="","",G830)</f>
        <v/>
      </c>
      <c r="Z830">
        <f>M830</f>
        <v/>
      </c>
      <c r="AA830">
        <f>N830</f>
        <v/>
      </c>
      <c r="AB830" s="14">
        <f>IF(H830="","",H830)</f>
        <v/>
      </c>
      <c r="AC830">
        <f>O830</f>
        <v/>
      </c>
      <c r="AD830" s="14">
        <f>IF(I830="","",I830)</f>
        <v/>
      </c>
      <c r="AE830">
        <f>P830</f>
        <v/>
      </c>
      <c r="AH830">
        <f>IF(S830&lt;&gt;"",S830,AH829+900)</f>
        <v/>
      </c>
      <c r="AI830">
        <f>IF(T830&lt;&gt;"",T830,AI829)</f>
        <v/>
      </c>
      <c r="AJ830">
        <f>IF(U830&lt;&gt;"",U830,AJ829)</f>
        <v/>
      </c>
      <c r="AK830">
        <f>IF(W830&lt;&gt;"",W830,"")</f>
        <v/>
      </c>
      <c r="AL830" s="14">
        <f>IF(X830&lt;&gt;"",X830,"")</f>
        <v/>
      </c>
      <c r="AM830" s="14">
        <f>IF(Y830&lt;&gt;"",Y830,"")</f>
        <v/>
      </c>
      <c r="AN830" s="14">
        <f>IF(OR(AL830="",AM830=""),"",AL830-AM830)</f>
        <v/>
      </c>
      <c r="AO830">
        <f>IF(AN830="","",IF(AN830&gt;0,"Bullish","Bearish"))</f>
        <v/>
      </c>
      <c r="AP830">
        <f>IF(AO830="",AP829,AO830)</f>
        <v/>
      </c>
      <c r="AQ830" s="14">
        <f>IF(AB830&lt;&gt;"",AB830,"")</f>
        <v/>
      </c>
      <c r="AR830" s="14">
        <f>IF(AD830&lt;&gt;"",AD830,"")</f>
        <v/>
      </c>
      <c r="AS830">
        <f>IF(AS829+1=13,1,AS829+1)</f>
        <v/>
      </c>
      <c r="AT830">
        <f>IFERROR(IF(SLOPE($AQ$818:$AQ$829,$AS$818:$AS$829)&gt;0,MIN(3,ABS(SLOPE($AQ$818:$AQ$829,$AS$818:$AS$829))),IF(SLOPE($AQ$818:$AQ$829,$AS$818:$AS$829)&lt;-0.5,-0.5,0)),0)</f>
        <v/>
      </c>
      <c r="AU830">
        <f>IFERROR(IF(SLOPE($AR$818:$AR$829,$AS$818:$AS$829)&lt;0,MAX(-3,-ABS(SLOPE($AR$818:$AR$829,$AS$818:$AS$829))),IF(SLOPE($AR$818:$AR$829,$AS$818:$AS$829)&gt;0.5,0.5,0)),0)</f>
        <v/>
      </c>
      <c r="AV830">
        <f>($AQ$830+(AT830*(AS830-1)))</f>
        <v/>
      </c>
      <c r="AW830">
        <f>($AR$830+(AU830*(AS830-1)))</f>
        <v/>
      </c>
      <c r="AX830">
        <f>IF(AT830&gt;0,AV830+AT830,AV830)</f>
        <v/>
      </c>
      <c r="AY830">
        <f>IF(AU830&lt;0,AW830+AU830,AW830)</f>
        <v/>
      </c>
      <c r="BA830" s="14">
        <f>IFERROR(AX830-AQ830,"")</f>
        <v/>
      </c>
      <c r="BB830" s="14">
        <f>IFERROR(AY830-AR830,"")</f>
        <v/>
      </c>
      <c r="BD830">
        <f>AH830</f>
        <v/>
      </c>
      <c r="BE830">
        <f>AI830</f>
        <v/>
      </c>
      <c r="BF830">
        <f>AJ830</f>
        <v/>
      </c>
      <c r="BG830" s="14">
        <f>L830</f>
        <v/>
      </c>
      <c r="BH830" s="14">
        <f>IF(X830="","",X830)</f>
        <v/>
      </c>
      <c r="BI830" s="14">
        <f>IF(Y830="","",Y830)</f>
        <v/>
      </c>
      <c r="BJ830">
        <f>Z830</f>
        <v/>
      </c>
      <c r="BK830">
        <f>AA830</f>
        <v/>
      </c>
      <c r="BL830">
        <f>IFERROR(AX830,"")</f>
        <v/>
      </c>
      <c r="BM830">
        <f>IFERROR(AY830,"")</f>
        <v/>
      </c>
    </row>
    <row r="831" ht="14.25" customHeight="1">
      <c r="A831">
        <f>ALGLIB_SSA_XAUUSD!AA831</f>
        <v/>
      </c>
      <c r="B831">
        <f>IF($A831="","",INDEX(ALGLIB_SSA_XAUUSD!$B$2:$B$2401,MATCH($A831,ALGLIB_SSA_XAUUSD!$A$2:$A$2401,1)))</f>
        <v/>
      </c>
      <c r="C831">
        <f>IF($A831="","",INDEX(ALGLIB_SSA_XAUUSD!$C$2:$C$2401,MATCH($A831,ALGLIB_SSA_XAUUSD!$A$2:$A$2401,1)))</f>
        <v/>
      </c>
      <c r="D831" s="14">
        <f>IF($A831="","",INT((ROW()-2)/12)+1)</f>
        <v/>
      </c>
      <c r="E831" s="14">
        <f>IF(AND(E842&lt;&gt;"",D842=D830+1),E830+(E842-E830)*1/12,"")</f>
        <v/>
      </c>
      <c r="F831" s="14">
        <f>IF(AND(F842&lt;&gt;"",D842=D830+1),F830+(F842-F830)*1/12,"")</f>
        <v/>
      </c>
      <c r="G831" s="14">
        <f>IF(AND(G842&lt;&gt;"",D842=D830+1),G830+(G842-G830)*1/12,"")</f>
        <v/>
      </c>
      <c r="H831" s="14">
        <f>IF(AND(H842&lt;&gt;"",D842=D830+1),H830+(H842-H830)*1/12,"")</f>
        <v/>
      </c>
      <c r="I831" s="14">
        <f>IF(AND(L842&lt;&gt;"",D842=D830+1),I830+(I842-I830)*1/12,"")</f>
        <v/>
      </c>
      <c r="J831">
        <f>_xlfn.XLOOKUP($A831,ALGLIB_SSA_XAUUSD!$AA$2:$AA$2401,ALGLIB_SSA_XAUUSD!$P$2:$P$2401,"",0)</f>
        <v/>
      </c>
      <c r="K831">
        <f>_xlfn.XLOOKUP($A831,ALGLIB_SSA_XAUUSD!$AA$2:$AA$2401,ALGLIB_SSA_XAUUSD!$Q$2:$Q$2401,"",0)</f>
        <v/>
      </c>
      <c r="L831">
        <f>_xlfn.XLOOKUP($A831,ALGLIB_SSA_XAUUSD!$AA$2:$AA$2401,ALGLIB_SSA_XAUUSD!$R$2:$R$2401,"",0)</f>
        <v/>
      </c>
      <c r="M831">
        <f>_xlfn.XLOOKUP($A831,ALGLIB_SSA_XAUUSD!$AA$2:$AA$2401,ALGLIB_SSA_XAUUSD!$S$2:$S$2401,"",0)</f>
        <v/>
      </c>
      <c r="N831">
        <f>_xlfn.XLOOKUP($A831,ALGLIB_SSA_XAUUSD!$AA$2:$AA$2401,ALGLIB_SSA_XAUUSD!$T$2:$T$2401,"",0)</f>
        <v/>
      </c>
      <c r="O831">
        <f>_xlfn.XLOOKUP($A831,ALGLIB_SSA_XAUUSD!$AA$2:$AA$2401,ALGLIB_SSA_XAUUSD!$U$2:$U$2401,"",0)</f>
        <v/>
      </c>
      <c r="P831">
        <f>_xlfn.XLOOKUP($A831,ALGLIB_SSA_XAUUSD!$AA$2:$AA$2401,ALGLIB_SSA_XAUUSD!$V$2:$V$2401,"",0)</f>
        <v/>
      </c>
      <c r="S831">
        <f>A831</f>
        <v/>
      </c>
      <c r="T831">
        <f>J831</f>
        <v/>
      </c>
      <c r="U831">
        <f>K831</f>
        <v/>
      </c>
      <c r="V831" s="14">
        <f>IF($A831="","",MOD(ROW()-2,12)+1)</f>
        <v/>
      </c>
      <c r="W831">
        <f>L831</f>
        <v/>
      </c>
      <c r="X831" s="14">
        <f>IF(F831="","",F831)</f>
        <v/>
      </c>
      <c r="Y831" s="14">
        <f>IF(G831="","",G831)</f>
        <v/>
      </c>
      <c r="Z831">
        <f>M831</f>
        <v/>
      </c>
      <c r="AA831">
        <f>N831</f>
        <v/>
      </c>
      <c r="AB831" s="14">
        <f>IF(H831="","",H831)</f>
        <v/>
      </c>
      <c r="AC831">
        <f>O831</f>
        <v/>
      </c>
      <c r="AD831" s="14">
        <f>IF(I831="","",I831)</f>
        <v/>
      </c>
      <c r="AE831">
        <f>P831</f>
        <v/>
      </c>
      <c r="AH831">
        <f>IF(S831&lt;&gt;"",S831,AH830+900)</f>
        <v/>
      </c>
      <c r="AI831">
        <f>IF(T831&lt;&gt;"",T831,AI830)</f>
        <v/>
      </c>
      <c r="AJ831">
        <f>IF(U831&lt;&gt;"",U831,AJ830)</f>
        <v/>
      </c>
      <c r="AK831">
        <f>IF(W831&lt;&gt;"",W831,"")</f>
        <v/>
      </c>
      <c r="AL831" s="14">
        <f>IF(X831&lt;&gt;"",X831,"")</f>
        <v/>
      </c>
      <c r="AM831" s="14">
        <f>IF(Y831&lt;&gt;"",Y831,"")</f>
        <v/>
      </c>
      <c r="AN831" s="14">
        <f>IF(OR(AL831="",AM831=""),"",AL831-AM831)</f>
        <v/>
      </c>
      <c r="AO831">
        <f>IF(AN831="","",IF(AN831&gt;0,"Bullish","Bearish"))</f>
        <v/>
      </c>
      <c r="AP831">
        <f>IF(AO831="",AP830,AO831)</f>
        <v/>
      </c>
      <c r="AQ831" s="14">
        <f>IF(AB831&lt;&gt;"",AB831,"")</f>
        <v/>
      </c>
      <c r="AR831" s="14">
        <f>IF(AD831&lt;&gt;"",AD831,"")</f>
        <v/>
      </c>
      <c r="AS831">
        <f>IF(AS830+1=13,1,AS830+1)</f>
        <v/>
      </c>
      <c r="AT831">
        <f>IFERROR(IF(SLOPE($AQ$818:$AQ$829,$AS$818:$AS$829)&gt;0,MIN(3,ABS(SLOPE($AQ$818:$AQ$829,$AS$818:$AS$829))),IF(SLOPE($AQ$818:$AQ$829,$AS$818:$AS$829)&lt;-0.5,-0.5,0)),0)</f>
        <v/>
      </c>
      <c r="AU831">
        <f>IFERROR(IF(SLOPE($AR$818:$AR$829,$AS$818:$AS$829)&lt;0,MAX(-3,-ABS(SLOPE($AR$818:$AR$829,$AS$818:$AS$829))),IF(SLOPE($AR$818:$AR$829,$AS$818:$AS$829)&gt;0.5,0.5,0)),0)</f>
        <v/>
      </c>
      <c r="AV831">
        <f>($AQ$830+(AT831*(AS831-1)))</f>
        <v/>
      </c>
      <c r="AW831">
        <f>($AR$830+(AU831*(AS831-1)))</f>
        <v/>
      </c>
      <c r="AX831">
        <f>IF(AT831&gt;0,AV831+AT831,AV831)</f>
        <v/>
      </c>
      <c r="AY831">
        <f>IF(AU831&lt;0,AW831+AU831,AW831)</f>
        <v/>
      </c>
      <c r="BA831" s="14">
        <f>IFERROR(AX831-AQ831,"")</f>
        <v/>
      </c>
      <c r="BB831" s="14">
        <f>IFERROR(AY831-AR831,"")</f>
        <v/>
      </c>
      <c r="BD831">
        <f>AH831</f>
        <v/>
      </c>
      <c r="BE831">
        <f>AI831</f>
        <v/>
      </c>
      <c r="BF831">
        <f>AJ831</f>
        <v/>
      </c>
      <c r="BG831" s="14">
        <f>L831</f>
        <v/>
      </c>
      <c r="BH831" s="14">
        <f>IF(X831="","",X831)</f>
        <v/>
      </c>
      <c r="BI831" s="14">
        <f>IF(Y831="","",Y831)</f>
        <v/>
      </c>
      <c r="BJ831">
        <f>Z831</f>
        <v/>
      </c>
      <c r="BK831">
        <f>AA831</f>
        <v/>
      </c>
      <c r="BL831">
        <f>IFERROR(AX831,"")</f>
        <v/>
      </c>
      <c r="BM831">
        <f>IFERROR(AY831,"")</f>
        <v/>
      </c>
    </row>
    <row r="832" ht="14.25" customHeight="1">
      <c r="A832">
        <f>ALGLIB_SSA_XAUUSD!AA832</f>
        <v/>
      </c>
      <c r="B832">
        <f>IF($A832="","",INDEX(ALGLIB_SSA_XAUUSD!$B$2:$B$2401,MATCH($A832,ALGLIB_SSA_XAUUSD!$A$2:$A$2401,1)))</f>
        <v/>
      </c>
      <c r="C832">
        <f>IF($A832="","",INDEX(ALGLIB_SSA_XAUUSD!$C$2:$C$2401,MATCH($A832,ALGLIB_SSA_XAUUSD!$A$2:$A$2401,1)))</f>
        <v/>
      </c>
      <c r="D832" s="14">
        <f>IF($A832="","",INT((ROW()-2)/12)+1)</f>
        <v/>
      </c>
      <c r="E832" s="14">
        <f>IF(AND(E842&lt;&gt;"",D842=D830+1),E830+(E842-E830)*2/12,"")</f>
        <v/>
      </c>
      <c r="F832" s="14">
        <f>IF(AND(F842&lt;&gt;"",D842=D830+1),F830+(F842-F830)*2/12,"")</f>
        <v/>
      </c>
      <c r="G832" s="14">
        <f>IF(AND(G842&lt;&gt;"",D842=D830+1),G830+(G842-G830)*2/12,"")</f>
        <v/>
      </c>
      <c r="H832" s="14">
        <f>IF(AND(H842&lt;&gt;"",D842=D830+1),H830+(H842-H830)*2/12,"")</f>
        <v/>
      </c>
      <c r="I832" s="14">
        <f>IF(AND(L842&lt;&gt;"",D842=D830+1),I830+(I842-I830)*2/12,"")</f>
        <v/>
      </c>
      <c r="J832">
        <f>_xlfn.XLOOKUP($A832,ALGLIB_SSA_XAUUSD!$AA$2:$AA$2401,ALGLIB_SSA_XAUUSD!$P$2:$P$2401,"",0)</f>
        <v/>
      </c>
      <c r="K832">
        <f>_xlfn.XLOOKUP($A832,ALGLIB_SSA_XAUUSD!$AA$2:$AA$2401,ALGLIB_SSA_XAUUSD!$Q$2:$Q$2401,"",0)</f>
        <v/>
      </c>
      <c r="L832">
        <f>_xlfn.XLOOKUP($A832,ALGLIB_SSA_XAUUSD!$AA$2:$AA$2401,ALGLIB_SSA_XAUUSD!$R$2:$R$2401,"",0)</f>
        <v/>
      </c>
      <c r="M832">
        <f>_xlfn.XLOOKUP($A832,ALGLIB_SSA_XAUUSD!$AA$2:$AA$2401,ALGLIB_SSA_XAUUSD!$S$2:$S$2401,"",0)</f>
        <v/>
      </c>
      <c r="N832">
        <f>_xlfn.XLOOKUP($A832,ALGLIB_SSA_XAUUSD!$AA$2:$AA$2401,ALGLIB_SSA_XAUUSD!$T$2:$T$2401,"",0)</f>
        <v/>
      </c>
      <c r="O832">
        <f>_xlfn.XLOOKUP($A832,ALGLIB_SSA_XAUUSD!$AA$2:$AA$2401,ALGLIB_SSA_XAUUSD!$U$2:$U$2401,"",0)</f>
        <v/>
      </c>
      <c r="P832">
        <f>_xlfn.XLOOKUP($A832,ALGLIB_SSA_XAUUSD!$AA$2:$AA$2401,ALGLIB_SSA_XAUUSD!$V$2:$V$2401,"",0)</f>
        <v/>
      </c>
      <c r="S832">
        <f>A832</f>
        <v/>
      </c>
      <c r="T832">
        <f>J832</f>
        <v/>
      </c>
      <c r="U832">
        <f>K832</f>
        <v/>
      </c>
      <c r="V832" s="14">
        <f>IF($A832="","",MOD(ROW()-2,12)+1)</f>
        <v/>
      </c>
      <c r="W832">
        <f>L832</f>
        <v/>
      </c>
      <c r="X832" s="14">
        <f>IF(F832="","",F832)</f>
        <v/>
      </c>
      <c r="Y832" s="14">
        <f>IF(G832="","",G832)</f>
        <v/>
      </c>
      <c r="Z832">
        <f>M832</f>
        <v/>
      </c>
      <c r="AA832">
        <f>N832</f>
        <v/>
      </c>
      <c r="AB832" s="14">
        <f>IF(H832="","",H832)</f>
        <v/>
      </c>
      <c r="AC832">
        <f>O832</f>
        <v/>
      </c>
      <c r="AD832" s="14">
        <f>IF(I832="","",I832)</f>
        <v/>
      </c>
      <c r="AE832">
        <f>P832</f>
        <v/>
      </c>
      <c r="AH832">
        <f>IF(S832&lt;&gt;"",S832,AH831+900)</f>
        <v/>
      </c>
      <c r="AI832">
        <f>IF(T832&lt;&gt;"",T832,AI831)</f>
        <v/>
      </c>
      <c r="AJ832">
        <f>IF(U832&lt;&gt;"",U832,AJ831)</f>
        <v/>
      </c>
      <c r="AK832">
        <f>IF(W832&lt;&gt;"",W832,"")</f>
        <v/>
      </c>
      <c r="AL832" s="14">
        <f>IF(X832&lt;&gt;"",X832,"")</f>
        <v/>
      </c>
      <c r="AM832" s="14">
        <f>IF(Y832&lt;&gt;"",Y832,"")</f>
        <v/>
      </c>
      <c r="AN832" s="14">
        <f>IF(OR(AL832="",AM832=""),"",AL832-AM832)</f>
        <v/>
      </c>
      <c r="AO832">
        <f>IF(AN832="","",IF(AN832&gt;0,"Bullish","Bearish"))</f>
        <v/>
      </c>
      <c r="AP832">
        <f>IF(AO832="",AP831,AO832)</f>
        <v/>
      </c>
      <c r="AQ832" s="14">
        <f>IF(AB832&lt;&gt;"",AB832,"")</f>
        <v/>
      </c>
      <c r="AR832" s="14">
        <f>IF(AD832&lt;&gt;"",AD832,"")</f>
        <v/>
      </c>
      <c r="AS832">
        <f>IF(AS831+1=13,1,AS831+1)</f>
        <v/>
      </c>
      <c r="AT832">
        <f>IFERROR(IF(SLOPE($AQ$818:$AQ$829,$AS$818:$AS$829)&gt;0,MIN(3,ABS(SLOPE($AQ$818:$AQ$829,$AS$818:$AS$829))),IF(SLOPE($AQ$818:$AQ$829,$AS$818:$AS$829)&lt;-0.5,-0.5,0)),0)</f>
        <v/>
      </c>
      <c r="AU832">
        <f>IFERROR(IF(SLOPE($AR$818:$AR$829,$AS$818:$AS$829)&lt;0,MAX(-3,-ABS(SLOPE($AR$818:$AR$829,$AS$818:$AS$829))),IF(SLOPE($AR$818:$AR$829,$AS$818:$AS$829)&gt;0.5,0.5,0)),0)</f>
        <v/>
      </c>
      <c r="AV832">
        <f>($AQ$830+(AT832*(AS832-1)))</f>
        <v/>
      </c>
      <c r="AW832">
        <f>($AR$830+(AU832*(AS832-1)))</f>
        <v/>
      </c>
      <c r="AX832">
        <f>IF(AT832&gt;0,AV832+AT832,AV832)</f>
        <v/>
      </c>
      <c r="AY832">
        <f>IF(AU832&lt;0,AW832+AU832,AW832)</f>
        <v/>
      </c>
      <c r="BA832" s="14">
        <f>IFERROR(AX832-AQ832,"")</f>
        <v/>
      </c>
      <c r="BB832" s="14">
        <f>IFERROR(AY832-AR832,"")</f>
        <v/>
      </c>
      <c r="BD832">
        <f>AH832</f>
        <v/>
      </c>
      <c r="BE832">
        <f>AI832</f>
        <v/>
      </c>
      <c r="BF832">
        <f>AJ832</f>
        <v/>
      </c>
      <c r="BG832" s="14">
        <f>L832</f>
        <v/>
      </c>
      <c r="BH832" s="14">
        <f>IF(X832="","",X832)</f>
        <v/>
      </c>
      <c r="BI832" s="14">
        <f>IF(Y832="","",Y832)</f>
        <v/>
      </c>
      <c r="BJ832">
        <f>Z832</f>
        <v/>
      </c>
      <c r="BK832">
        <f>AA832</f>
        <v/>
      </c>
      <c r="BL832">
        <f>IFERROR(AX832,"")</f>
        <v/>
      </c>
      <c r="BM832">
        <f>IFERROR(AY832,"")</f>
        <v/>
      </c>
    </row>
    <row r="833" ht="14.25" customHeight="1">
      <c r="A833">
        <f>ALGLIB_SSA_XAUUSD!AA833</f>
        <v/>
      </c>
      <c r="B833">
        <f>IF($A833="","",INDEX(ALGLIB_SSA_XAUUSD!$B$2:$B$2401,MATCH($A833,ALGLIB_SSA_XAUUSD!$A$2:$A$2401,1)))</f>
        <v/>
      </c>
      <c r="C833">
        <f>IF($A833="","",INDEX(ALGLIB_SSA_XAUUSD!$C$2:$C$2401,MATCH($A833,ALGLIB_SSA_XAUUSD!$A$2:$A$2401,1)))</f>
        <v/>
      </c>
      <c r="D833" s="14">
        <f>IF($A833="","",INT((ROW()-2)/12)+1)</f>
        <v/>
      </c>
      <c r="E833" s="14">
        <f>IF(AND(E842&lt;&gt;"",D842=D830+1),E830+(E842-E830)*3/12,"")</f>
        <v/>
      </c>
      <c r="F833" s="14">
        <f>IF(AND(F842&lt;&gt;"",D842=D830+1),F830+(F842-F830)*3/12,"")</f>
        <v/>
      </c>
      <c r="G833" s="14">
        <f>IF(AND(G842&lt;&gt;"",D842=D830+1),G830+(G842-G830)*3/12,"")</f>
        <v/>
      </c>
      <c r="H833" s="14">
        <f>IF(AND(H842&lt;&gt;"",D842=D830+1),H830+(H842-H830)*3/12,"")</f>
        <v/>
      </c>
      <c r="I833" s="14">
        <f>IF(AND(L842&lt;&gt;"",D842=D830+1),I830+(I842-I830)*3/12,"")</f>
        <v/>
      </c>
      <c r="J833">
        <f>_xlfn.XLOOKUP($A833,ALGLIB_SSA_XAUUSD!$AA$2:$AA$2401,ALGLIB_SSA_XAUUSD!$P$2:$P$2401,"",0)</f>
        <v/>
      </c>
      <c r="K833">
        <f>_xlfn.XLOOKUP($A833,ALGLIB_SSA_XAUUSD!$AA$2:$AA$2401,ALGLIB_SSA_XAUUSD!$Q$2:$Q$2401,"",0)</f>
        <v/>
      </c>
      <c r="L833">
        <f>_xlfn.XLOOKUP($A833,ALGLIB_SSA_XAUUSD!$AA$2:$AA$2401,ALGLIB_SSA_XAUUSD!$R$2:$R$2401,"",0)</f>
        <v/>
      </c>
      <c r="M833">
        <f>_xlfn.XLOOKUP($A833,ALGLIB_SSA_XAUUSD!$AA$2:$AA$2401,ALGLIB_SSA_XAUUSD!$S$2:$S$2401,"",0)</f>
        <v/>
      </c>
      <c r="N833">
        <f>_xlfn.XLOOKUP($A833,ALGLIB_SSA_XAUUSD!$AA$2:$AA$2401,ALGLIB_SSA_XAUUSD!$T$2:$T$2401,"",0)</f>
        <v/>
      </c>
      <c r="O833">
        <f>_xlfn.XLOOKUP($A833,ALGLIB_SSA_XAUUSD!$AA$2:$AA$2401,ALGLIB_SSA_XAUUSD!$U$2:$U$2401,"",0)</f>
        <v/>
      </c>
      <c r="P833">
        <f>_xlfn.XLOOKUP($A833,ALGLIB_SSA_XAUUSD!$AA$2:$AA$2401,ALGLIB_SSA_XAUUSD!$V$2:$V$2401,"",0)</f>
        <v/>
      </c>
      <c r="S833">
        <f>A833</f>
        <v/>
      </c>
      <c r="T833">
        <f>J833</f>
        <v/>
      </c>
      <c r="U833">
        <f>K833</f>
        <v/>
      </c>
      <c r="V833" s="14">
        <f>IF($A833="","",MOD(ROW()-2,12)+1)</f>
        <v/>
      </c>
      <c r="W833">
        <f>L833</f>
        <v/>
      </c>
      <c r="X833" s="14">
        <f>IF(F833="","",F833)</f>
        <v/>
      </c>
      <c r="Y833" s="14">
        <f>IF(G833="","",G833)</f>
        <v/>
      </c>
      <c r="Z833">
        <f>M833</f>
        <v/>
      </c>
      <c r="AA833">
        <f>N833</f>
        <v/>
      </c>
      <c r="AB833" s="14">
        <f>IF(H833="","",H833)</f>
        <v/>
      </c>
      <c r="AC833">
        <f>O833</f>
        <v/>
      </c>
      <c r="AD833" s="14">
        <f>IF(I833="","",I833)</f>
        <v/>
      </c>
      <c r="AE833">
        <f>P833</f>
        <v/>
      </c>
      <c r="AH833">
        <f>IF(S833&lt;&gt;"",S833,AH832+900)</f>
        <v/>
      </c>
      <c r="AI833">
        <f>IF(T833&lt;&gt;"",T833,AI832)</f>
        <v/>
      </c>
      <c r="AJ833">
        <f>IF(U833&lt;&gt;"",U833,AJ832)</f>
        <v/>
      </c>
      <c r="AK833">
        <f>IF(W833&lt;&gt;"",W833,"")</f>
        <v/>
      </c>
      <c r="AL833" s="14">
        <f>IF(X833&lt;&gt;"",X833,"")</f>
        <v/>
      </c>
      <c r="AM833" s="14">
        <f>IF(Y833&lt;&gt;"",Y833,"")</f>
        <v/>
      </c>
      <c r="AN833" s="14">
        <f>IF(OR(AL833="",AM833=""),"",AL833-AM833)</f>
        <v/>
      </c>
      <c r="AO833">
        <f>IF(AN833="","",IF(AN833&gt;0,"Bullish","Bearish"))</f>
        <v/>
      </c>
      <c r="AP833">
        <f>IF(AO833="",AP832,AO833)</f>
        <v/>
      </c>
      <c r="AQ833" s="14">
        <f>IF(AB833&lt;&gt;"",AB833,"")</f>
        <v/>
      </c>
      <c r="AR833" s="14">
        <f>IF(AD833&lt;&gt;"",AD833,"")</f>
        <v/>
      </c>
      <c r="AS833">
        <f>IF(AS832+1=13,1,AS832+1)</f>
        <v/>
      </c>
      <c r="AT833">
        <f>IFERROR(IF(SLOPE($AQ$818:$AQ$829,$AS$818:$AS$829)&gt;0,MIN(3,ABS(SLOPE($AQ$818:$AQ$829,$AS$818:$AS$829))),IF(SLOPE($AQ$818:$AQ$829,$AS$818:$AS$829)&lt;-0.5,-0.5,0)),0)</f>
        <v/>
      </c>
      <c r="AU833">
        <f>IFERROR(IF(SLOPE($AR$818:$AR$829,$AS$818:$AS$829)&lt;0,MAX(-3,-ABS(SLOPE($AR$818:$AR$829,$AS$818:$AS$829))),IF(SLOPE($AR$818:$AR$829,$AS$818:$AS$829)&gt;0.5,0.5,0)),0)</f>
        <v/>
      </c>
      <c r="AV833">
        <f>($AQ$830+(AT833*(AS833-1)))</f>
        <v/>
      </c>
      <c r="AW833">
        <f>($AR$830+(AU833*(AS833-1)))</f>
        <v/>
      </c>
      <c r="AX833">
        <f>IF(AT833&gt;0,AV833+AT833,AV833)</f>
        <v/>
      </c>
      <c r="AY833">
        <f>IF(AU833&lt;0,AW833+AU833,AW833)</f>
        <v/>
      </c>
      <c r="BA833" s="14">
        <f>IFERROR(AX833-AQ833,"")</f>
        <v/>
      </c>
      <c r="BB833" s="14">
        <f>IFERROR(AY833-AR833,"")</f>
        <v/>
      </c>
      <c r="BD833">
        <f>AH833</f>
        <v/>
      </c>
      <c r="BE833">
        <f>AI833</f>
        <v/>
      </c>
      <c r="BF833">
        <f>AJ833</f>
        <v/>
      </c>
      <c r="BG833" s="14">
        <f>L833</f>
        <v/>
      </c>
      <c r="BH833" s="14">
        <f>IF(X833="","",X833)</f>
        <v/>
      </c>
      <c r="BI833" s="14">
        <f>IF(Y833="","",Y833)</f>
        <v/>
      </c>
      <c r="BJ833">
        <f>Z833</f>
        <v/>
      </c>
      <c r="BK833">
        <f>AA833</f>
        <v/>
      </c>
      <c r="BL833">
        <f>IFERROR(AX833,"")</f>
        <v/>
      </c>
      <c r="BM833">
        <f>IFERROR(AY833,"")</f>
        <v/>
      </c>
    </row>
    <row r="834" ht="14.25" customHeight="1">
      <c r="A834">
        <f>ALGLIB_SSA_XAUUSD!AA834</f>
        <v/>
      </c>
      <c r="B834">
        <f>IF($A834="","",INDEX(ALGLIB_SSA_XAUUSD!$B$2:$B$2401,MATCH($A834,ALGLIB_SSA_XAUUSD!$A$2:$A$2401,1)))</f>
        <v/>
      </c>
      <c r="C834">
        <f>IF($A834="","",INDEX(ALGLIB_SSA_XAUUSD!$C$2:$C$2401,MATCH($A834,ALGLIB_SSA_XAUUSD!$A$2:$A$2401,1)))</f>
        <v/>
      </c>
      <c r="D834" s="14">
        <f>IF($A834="","",INT((ROW()-2)/12)+1)</f>
        <v/>
      </c>
      <c r="E834" s="14">
        <f>IF(AND(E842&lt;&gt;"",D842=D830+1),E830+(E842-E830)*4/12,"")</f>
        <v/>
      </c>
      <c r="F834" s="14">
        <f>IF(AND(F842&lt;&gt;"",D842=D830+1),F830+(F842-F830)*4/12,"")</f>
        <v/>
      </c>
      <c r="G834" s="14">
        <f>IF(AND(G842&lt;&gt;"",D842=D830+1),G830+(G842-G830)*4/12,"")</f>
        <v/>
      </c>
      <c r="H834" s="14">
        <f>IF(AND(H842&lt;&gt;"",D842=D830+1),H830+(H842-H830)*4/12,"")</f>
        <v/>
      </c>
      <c r="I834" s="14">
        <f>IF(AND(L842&lt;&gt;"",D842=D830+1),I830+(I842-I830)*4/12,"")</f>
        <v/>
      </c>
      <c r="J834">
        <f>_xlfn.XLOOKUP($A834,ALGLIB_SSA_XAUUSD!$AA$2:$AA$2401,ALGLIB_SSA_XAUUSD!$P$2:$P$2401,"",0)</f>
        <v/>
      </c>
      <c r="K834">
        <f>_xlfn.XLOOKUP($A834,ALGLIB_SSA_XAUUSD!$AA$2:$AA$2401,ALGLIB_SSA_XAUUSD!$Q$2:$Q$2401,"",0)</f>
        <v/>
      </c>
      <c r="L834">
        <f>_xlfn.XLOOKUP($A834,ALGLIB_SSA_XAUUSD!$AA$2:$AA$2401,ALGLIB_SSA_XAUUSD!$R$2:$R$2401,"",0)</f>
        <v/>
      </c>
      <c r="M834">
        <f>_xlfn.XLOOKUP($A834,ALGLIB_SSA_XAUUSD!$AA$2:$AA$2401,ALGLIB_SSA_XAUUSD!$S$2:$S$2401,"",0)</f>
        <v/>
      </c>
      <c r="N834">
        <f>_xlfn.XLOOKUP($A834,ALGLIB_SSA_XAUUSD!$AA$2:$AA$2401,ALGLIB_SSA_XAUUSD!$T$2:$T$2401,"",0)</f>
        <v/>
      </c>
      <c r="O834">
        <f>_xlfn.XLOOKUP($A834,ALGLIB_SSA_XAUUSD!$AA$2:$AA$2401,ALGLIB_SSA_XAUUSD!$U$2:$U$2401,"",0)</f>
        <v/>
      </c>
      <c r="P834">
        <f>_xlfn.XLOOKUP($A834,ALGLIB_SSA_XAUUSD!$AA$2:$AA$2401,ALGLIB_SSA_XAUUSD!$V$2:$V$2401,"",0)</f>
        <v/>
      </c>
      <c r="S834">
        <f>A834</f>
        <v/>
      </c>
      <c r="T834">
        <f>J834</f>
        <v/>
      </c>
      <c r="U834">
        <f>K834</f>
        <v/>
      </c>
      <c r="V834" s="14">
        <f>IF($A834="","",MOD(ROW()-2,12)+1)</f>
        <v/>
      </c>
      <c r="W834">
        <f>L834</f>
        <v/>
      </c>
      <c r="X834" s="14">
        <f>IF(F834="","",F834)</f>
        <v/>
      </c>
      <c r="Y834" s="14">
        <f>IF(G834="","",G834)</f>
        <v/>
      </c>
      <c r="Z834">
        <f>M834</f>
        <v/>
      </c>
      <c r="AA834">
        <f>N834</f>
        <v/>
      </c>
      <c r="AB834" s="14">
        <f>IF(H834="","",H834)</f>
        <v/>
      </c>
      <c r="AC834">
        <f>O834</f>
        <v/>
      </c>
      <c r="AD834" s="14">
        <f>IF(I834="","",I834)</f>
        <v/>
      </c>
      <c r="AE834">
        <f>P834</f>
        <v/>
      </c>
      <c r="AH834">
        <f>IF(S834&lt;&gt;"",S834,AH833+900)</f>
        <v/>
      </c>
      <c r="AI834">
        <f>IF(T834&lt;&gt;"",T834,AI833)</f>
        <v/>
      </c>
      <c r="AJ834">
        <f>IF(U834&lt;&gt;"",U834,AJ833)</f>
        <v/>
      </c>
      <c r="AK834">
        <f>IF(W834&lt;&gt;"",W834,"")</f>
        <v/>
      </c>
      <c r="AL834" s="14">
        <f>IF(X834&lt;&gt;"",X834,"")</f>
        <v/>
      </c>
      <c r="AM834" s="14">
        <f>IF(Y834&lt;&gt;"",Y834,"")</f>
        <v/>
      </c>
      <c r="AN834" s="14">
        <f>IF(OR(AL834="",AM834=""),"",AL834-AM834)</f>
        <v/>
      </c>
      <c r="AO834">
        <f>IF(AN834="","",IF(AN834&gt;0,"Bullish","Bearish"))</f>
        <v/>
      </c>
      <c r="AP834">
        <f>IF(AO834="",AP833,AO834)</f>
        <v/>
      </c>
      <c r="AQ834" s="14">
        <f>IF(AB834&lt;&gt;"",AB834,"")</f>
        <v/>
      </c>
      <c r="AR834" s="14">
        <f>IF(AD834&lt;&gt;"",AD834,"")</f>
        <v/>
      </c>
      <c r="AS834">
        <f>IF(AS833+1=13,1,AS833+1)</f>
        <v/>
      </c>
      <c r="AT834">
        <f>IFERROR(IF(SLOPE($AQ$818:$AQ$829,$AS$818:$AS$829)&gt;0,MIN(3,ABS(SLOPE($AQ$818:$AQ$829,$AS$818:$AS$829))),IF(SLOPE($AQ$818:$AQ$829,$AS$818:$AS$829)&lt;-0.5,-0.5,0)),0)</f>
        <v/>
      </c>
      <c r="AU834">
        <f>IFERROR(IF(SLOPE($AR$818:$AR$829,$AS$818:$AS$829)&lt;0,MAX(-3,-ABS(SLOPE($AR$818:$AR$829,$AS$818:$AS$829))),IF(SLOPE($AR$818:$AR$829,$AS$818:$AS$829)&gt;0.5,0.5,0)),0)</f>
        <v/>
      </c>
      <c r="AV834">
        <f>($AQ$830+(AT834*(AS834-1)))</f>
        <v/>
      </c>
      <c r="AW834">
        <f>($AR$830+(AU834*(AS834-1)))</f>
        <v/>
      </c>
      <c r="AX834">
        <f>IF(AT834&gt;0,AV834+AT834,AV834)</f>
        <v/>
      </c>
      <c r="AY834">
        <f>IF(AU834&lt;0,AW834+AU834,AW834)</f>
        <v/>
      </c>
      <c r="BA834" s="14">
        <f>IFERROR(AX834-AQ834,"")</f>
        <v/>
      </c>
      <c r="BB834" s="14">
        <f>IFERROR(AY834-AR834,"")</f>
        <v/>
      </c>
      <c r="BD834">
        <f>AH834</f>
        <v/>
      </c>
      <c r="BE834">
        <f>AI834</f>
        <v/>
      </c>
      <c r="BF834">
        <f>AJ834</f>
        <v/>
      </c>
      <c r="BG834" s="14">
        <f>L834</f>
        <v/>
      </c>
      <c r="BH834" s="14">
        <f>IF(X834="","",X834)</f>
        <v/>
      </c>
      <c r="BI834" s="14">
        <f>IF(Y834="","",Y834)</f>
        <v/>
      </c>
      <c r="BJ834">
        <f>Z834</f>
        <v/>
      </c>
      <c r="BK834">
        <f>AA834</f>
        <v/>
      </c>
      <c r="BL834">
        <f>IFERROR(AX834,"")</f>
        <v/>
      </c>
      <c r="BM834">
        <f>IFERROR(AY834,"")</f>
        <v/>
      </c>
    </row>
    <row r="835" ht="14.25" customHeight="1">
      <c r="A835">
        <f>ALGLIB_SSA_XAUUSD!AA835</f>
        <v/>
      </c>
      <c r="B835">
        <f>IF($A835="","",INDEX(ALGLIB_SSA_XAUUSD!$B$2:$B$2401,MATCH($A835,ALGLIB_SSA_XAUUSD!$A$2:$A$2401,1)))</f>
        <v/>
      </c>
      <c r="C835">
        <f>IF($A835="","",INDEX(ALGLIB_SSA_XAUUSD!$C$2:$C$2401,MATCH($A835,ALGLIB_SSA_XAUUSD!$A$2:$A$2401,1)))</f>
        <v/>
      </c>
      <c r="D835" s="14">
        <f>IF($A835="","",INT((ROW()-2)/12)+1)</f>
        <v/>
      </c>
      <c r="E835" s="14">
        <f>IF(AND(E842&lt;&gt;"",D842=D830+1),E830+(E842-E830)*5/12,"")</f>
        <v/>
      </c>
      <c r="F835" s="14">
        <f>IF(AND(F842&lt;&gt;"",D842=D830+1),F830+(F842-F830)*5/12,"")</f>
        <v/>
      </c>
      <c r="G835" s="14">
        <f>IF(AND(G842&lt;&gt;"",D842=D830+1),G830+(G842-G830)*5/12,"")</f>
        <v/>
      </c>
      <c r="H835" s="14">
        <f>IF(AND(H842&lt;&gt;"",D842=D830+1),H830+(H842-H830)*5/12,"")</f>
        <v/>
      </c>
      <c r="I835" s="14">
        <f>IF(AND(L842&lt;&gt;"",D842=D830+1),I830+(I842-I830)*5/12,"")</f>
        <v/>
      </c>
      <c r="J835">
        <f>_xlfn.XLOOKUP($A835,ALGLIB_SSA_XAUUSD!$AA$2:$AA$2401,ALGLIB_SSA_XAUUSD!$P$2:$P$2401,"",0)</f>
        <v/>
      </c>
      <c r="K835">
        <f>_xlfn.XLOOKUP($A835,ALGLIB_SSA_XAUUSD!$AA$2:$AA$2401,ALGLIB_SSA_XAUUSD!$Q$2:$Q$2401,"",0)</f>
        <v/>
      </c>
      <c r="L835">
        <f>_xlfn.XLOOKUP($A835,ALGLIB_SSA_XAUUSD!$AA$2:$AA$2401,ALGLIB_SSA_XAUUSD!$R$2:$R$2401,"",0)</f>
        <v/>
      </c>
      <c r="M835">
        <f>_xlfn.XLOOKUP($A835,ALGLIB_SSA_XAUUSD!$AA$2:$AA$2401,ALGLIB_SSA_XAUUSD!$S$2:$S$2401,"",0)</f>
        <v/>
      </c>
      <c r="N835">
        <f>_xlfn.XLOOKUP($A835,ALGLIB_SSA_XAUUSD!$AA$2:$AA$2401,ALGLIB_SSA_XAUUSD!$T$2:$T$2401,"",0)</f>
        <v/>
      </c>
      <c r="O835">
        <f>_xlfn.XLOOKUP($A835,ALGLIB_SSA_XAUUSD!$AA$2:$AA$2401,ALGLIB_SSA_XAUUSD!$U$2:$U$2401,"",0)</f>
        <v/>
      </c>
      <c r="P835">
        <f>_xlfn.XLOOKUP($A835,ALGLIB_SSA_XAUUSD!$AA$2:$AA$2401,ALGLIB_SSA_XAUUSD!$V$2:$V$2401,"",0)</f>
        <v/>
      </c>
      <c r="S835">
        <f>A835</f>
        <v/>
      </c>
      <c r="T835">
        <f>J835</f>
        <v/>
      </c>
      <c r="U835">
        <f>K835</f>
        <v/>
      </c>
      <c r="V835" s="14">
        <f>IF($A835="","",MOD(ROW()-2,12)+1)</f>
        <v/>
      </c>
      <c r="W835">
        <f>L835</f>
        <v/>
      </c>
      <c r="X835" s="14">
        <f>IF(F835="","",F835)</f>
        <v/>
      </c>
      <c r="Y835" s="14">
        <f>IF(G835="","",G835)</f>
        <v/>
      </c>
      <c r="Z835">
        <f>M835</f>
        <v/>
      </c>
      <c r="AA835">
        <f>N835</f>
        <v/>
      </c>
      <c r="AB835" s="14">
        <f>IF(H835="","",H835)</f>
        <v/>
      </c>
      <c r="AC835">
        <f>O835</f>
        <v/>
      </c>
      <c r="AD835" s="14">
        <f>IF(I835="","",I835)</f>
        <v/>
      </c>
      <c r="AE835">
        <f>P835</f>
        <v/>
      </c>
      <c r="AH835">
        <f>IF(S835&lt;&gt;"",S835,AH834+900)</f>
        <v/>
      </c>
      <c r="AI835">
        <f>IF(T835&lt;&gt;"",T835,AI834)</f>
        <v/>
      </c>
      <c r="AJ835">
        <f>IF(U835&lt;&gt;"",U835,AJ834)</f>
        <v/>
      </c>
      <c r="AK835">
        <f>IF(W835&lt;&gt;"",W835,"")</f>
        <v/>
      </c>
      <c r="AL835" s="14">
        <f>IF(X835&lt;&gt;"",X835,"")</f>
        <v/>
      </c>
      <c r="AM835" s="14">
        <f>IF(Y835&lt;&gt;"",Y835,"")</f>
        <v/>
      </c>
      <c r="AN835" s="14">
        <f>IF(OR(AL835="",AM835=""),"",AL835-AM835)</f>
        <v/>
      </c>
      <c r="AO835">
        <f>IF(AN835="","",IF(AN835&gt;0,"Bullish","Bearish"))</f>
        <v/>
      </c>
      <c r="AP835">
        <f>IF(AO835="",AP834,AO835)</f>
        <v/>
      </c>
      <c r="AQ835" s="14">
        <f>IF(AB835&lt;&gt;"",AB835,"")</f>
        <v/>
      </c>
      <c r="AR835" s="14">
        <f>IF(AD835&lt;&gt;"",AD835,"")</f>
        <v/>
      </c>
      <c r="AS835">
        <f>IF(AS834+1=13,1,AS834+1)</f>
        <v/>
      </c>
      <c r="AT835">
        <f>IFERROR(IF(SLOPE($AQ$818:$AQ$829,$AS$818:$AS$829)&gt;0,MIN(3,ABS(SLOPE($AQ$818:$AQ$829,$AS$818:$AS$829))),IF(SLOPE($AQ$818:$AQ$829,$AS$818:$AS$829)&lt;-0.5,-0.5,0)),0)</f>
        <v/>
      </c>
      <c r="AU835">
        <f>IFERROR(IF(SLOPE($AR$818:$AR$829,$AS$818:$AS$829)&lt;0,MAX(-3,-ABS(SLOPE($AR$818:$AR$829,$AS$818:$AS$829))),IF(SLOPE($AR$818:$AR$829,$AS$818:$AS$829)&gt;0.5,0.5,0)),0)</f>
        <v/>
      </c>
      <c r="AV835">
        <f>($AQ$830+(AT835*(AS835-1)))</f>
        <v/>
      </c>
      <c r="AW835">
        <f>($AR$830+(AU835*(AS835-1)))</f>
        <v/>
      </c>
      <c r="AX835">
        <f>IF(AT835&gt;0,AV835+AT835,AV835)</f>
        <v/>
      </c>
      <c r="AY835">
        <f>IF(AU835&lt;0,AW835+AU835,AW835)</f>
        <v/>
      </c>
      <c r="BA835" s="14">
        <f>IFERROR(AX835-AQ835,"")</f>
        <v/>
      </c>
      <c r="BB835" s="14">
        <f>IFERROR(AY835-AR835,"")</f>
        <v/>
      </c>
      <c r="BD835">
        <f>AH835</f>
        <v/>
      </c>
      <c r="BE835">
        <f>AI835</f>
        <v/>
      </c>
      <c r="BF835">
        <f>AJ835</f>
        <v/>
      </c>
      <c r="BG835" s="14">
        <f>L835</f>
        <v/>
      </c>
      <c r="BH835" s="14">
        <f>IF(X835="","",X835)</f>
        <v/>
      </c>
      <c r="BI835" s="14">
        <f>IF(Y835="","",Y835)</f>
        <v/>
      </c>
      <c r="BJ835">
        <f>Z835</f>
        <v/>
      </c>
      <c r="BK835">
        <f>AA835</f>
        <v/>
      </c>
      <c r="BL835">
        <f>IFERROR(AX835,"")</f>
        <v/>
      </c>
      <c r="BM835">
        <f>IFERROR(AY835,"")</f>
        <v/>
      </c>
    </row>
    <row r="836" ht="14.25" customHeight="1">
      <c r="A836">
        <f>ALGLIB_SSA_XAUUSD!AA836</f>
        <v/>
      </c>
      <c r="B836">
        <f>IF($A836="","",INDEX(ALGLIB_SSA_XAUUSD!$B$2:$B$2401,MATCH($A836,ALGLIB_SSA_XAUUSD!$A$2:$A$2401,1)))</f>
        <v/>
      </c>
      <c r="C836">
        <f>IF($A836="","",INDEX(ALGLIB_SSA_XAUUSD!$C$2:$C$2401,MATCH($A836,ALGLIB_SSA_XAUUSD!$A$2:$A$2401,1)))</f>
        <v/>
      </c>
      <c r="D836" s="14">
        <f>IF($A836="","",INT((ROW()-2)/12)+1)</f>
        <v/>
      </c>
      <c r="E836" s="14">
        <f>IF(AND(E842&lt;&gt;"",D842=D830+1),E830+(E842-E830)*6/12,"")</f>
        <v/>
      </c>
      <c r="F836" s="14">
        <f>IF(AND(F842&lt;&gt;"",D842=D830+1),F830+(F842-F830)*6/12,"")</f>
        <v/>
      </c>
      <c r="G836" s="14">
        <f>IF(AND(G842&lt;&gt;"",D842=D830+1),G830+(G842-G830)*6/12,"")</f>
        <v/>
      </c>
      <c r="H836" s="14">
        <f>IF(AND(H842&lt;&gt;"",D842=D830+1),H830+(H842-H830)*6/12,"")</f>
        <v/>
      </c>
      <c r="I836" s="14">
        <f>IF(AND(L842&lt;&gt;"",D842=D830+1),I830+(I842-I830)*6/12,"")</f>
        <v/>
      </c>
      <c r="J836">
        <f>_xlfn.XLOOKUP($A836,ALGLIB_SSA_XAUUSD!$AA$2:$AA$2401,ALGLIB_SSA_XAUUSD!$P$2:$P$2401,"",0)</f>
        <v/>
      </c>
      <c r="K836">
        <f>_xlfn.XLOOKUP($A836,ALGLIB_SSA_XAUUSD!$AA$2:$AA$2401,ALGLIB_SSA_XAUUSD!$Q$2:$Q$2401,"",0)</f>
        <v/>
      </c>
      <c r="L836">
        <f>_xlfn.XLOOKUP($A836,ALGLIB_SSA_XAUUSD!$AA$2:$AA$2401,ALGLIB_SSA_XAUUSD!$R$2:$R$2401,"",0)</f>
        <v/>
      </c>
      <c r="M836">
        <f>_xlfn.XLOOKUP($A836,ALGLIB_SSA_XAUUSD!$AA$2:$AA$2401,ALGLIB_SSA_XAUUSD!$S$2:$S$2401,"",0)</f>
        <v/>
      </c>
      <c r="N836">
        <f>_xlfn.XLOOKUP($A836,ALGLIB_SSA_XAUUSD!$AA$2:$AA$2401,ALGLIB_SSA_XAUUSD!$T$2:$T$2401,"",0)</f>
        <v/>
      </c>
      <c r="O836">
        <f>_xlfn.XLOOKUP($A836,ALGLIB_SSA_XAUUSD!$AA$2:$AA$2401,ALGLIB_SSA_XAUUSD!$U$2:$U$2401,"",0)</f>
        <v/>
      </c>
      <c r="P836">
        <f>_xlfn.XLOOKUP($A836,ALGLIB_SSA_XAUUSD!$AA$2:$AA$2401,ALGLIB_SSA_XAUUSD!$V$2:$V$2401,"",0)</f>
        <v/>
      </c>
      <c r="S836">
        <f>A836</f>
        <v/>
      </c>
      <c r="T836">
        <f>J836</f>
        <v/>
      </c>
      <c r="U836">
        <f>K836</f>
        <v/>
      </c>
      <c r="V836" s="14">
        <f>IF($A836="","",MOD(ROW()-2,12)+1)</f>
        <v/>
      </c>
      <c r="W836">
        <f>L836</f>
        <v/>
      </c>
      <c r="X836" s="14">
        <f>IF(F836="","",F836)</f>
        <v/>
      </c>
      <c r="Y836" s="14">
        <f>IF(G836="","",G836)</f>
        <v/>
      </c>
      <c r="Z836">
        <f>M836</f>
        <v/>
      </c>
      <c r="AA836">
        <f>N836</f>
        <v/>
      </c>
      <c r="AB836" s="14">
        <f>IF(H836="","",H836)</f>
        <v/>
      </c>
      <c r="AC836">
        <f>O836</f>
        <v/>
      </c>
      <c r="AD836" s="14">
        <f>IF(I836="","",I836)</f>
        <v/>
      </c>
      <c r="AE836">
        <f>P836</f>
        <v/>
      </c>
      <c r="AH836">
        <f>IF(S836&lt;&gt;"",S836,AH835+900)</f>
        <v/>
      </c>
      <c r="AI836">
        <f>IF(T836&lt;&gt;"",T836,AI835)</f>
        <v/>
      </c>
      <c r="AJ836">
        <f>IF(U836&lt;&gt;"",U836,AJ835)</f>
        <v/>
      </c>
      <c r="AK836">
        <f>IF(W836&lt;&gt;"",W836,"")</f>
        <v/>
      </c>
      <c r="AL836" s="14">
        <f>IF(X836&lt;&gt;"",X836,"")</f>
        <v/>
      </c>
      <c r="AM836" s="14">
        <f>IF(Y836&lt;&gt;"",Y836,"")</f>
        <v/>
      </c>
      <c r="AN836" s="14">
        <f>IF(OR(AL836="",AM836=""),"",AL836-AM836)</f>
        <v/>
      </c>
      <c r="AO836">
        <f>IF(AN836="","",IF(AN836&gt;0,"Bullish","Bearish"))</f>
        <v/>
      </c>
      <c r="AP836">
        <f>IF(AO836="",AP835,AO836)</f>
        <v/>
      </c>
      <c r="AQ836" s="14">
        <f>IF(AB836&lt;&gt;"",AB836,"")</f>
        <v/>
      </c>
      <c r="AR836" s="14">
        <f>IF(AD836&lt;&gt;"",AD836,"")</f>
        <v/>
      </c>
      <c r="AS836">
        <f>IF(AS835+1=13,1,AS835+1)</f>
        <v/>
      </c>
      <c r="AT836">
        <f>IFERROR(IF(SLOPE($AQ$818:$AQ$829,$AS$818:$AS$829)&gt;0,MIN(3,ABS(SLOPE($AQ$818:$AQ$829,$AS$818:$AS$829))),IF(SLOPE($AQ$818:$AQ$829,$AS$818:$AS$829)&lt;-0.5,-0.5,0)),0)</f>
        <v/>
      </c>
      <c r="AU836">
        <f>IFERROR(IF(SLOPE($AR$818:$AR$829,$AS$818:$AS$829)&lt;0,MAX(-3,-ABS(SLOPE($AR$818:$AR$829,$AS$818:$AS$829))),IF(SLOPE($AR$818:$AR$829,$AS$818:$AS$829)&gt;0.5,0.5,0)),0)</f>
        <v/>
      </c>
      <c r="AV836">
        <f>($AQ$830+(AT836*(AS836-1)))</f>
        <v/>
      </c>
      <c r="AW836">
        <f>($AR$830+(AU836*(AS836-1)))</f>
        <v/>
      </c>
      <c r="AX836">
        <f>IF(AT836&gt;0,AV836+AT836,AV836)</f>
        <v/>
      </c>
      <c r="AY836">
        <f>IF(AU836&lt;0,AW836+AU836,AW836)</f>
        <v/>
      </c>
      <c r="BA836" s="14">
        <f>IFERROR(AX836-AQ836,"")</f>
        <v/>
      </c>
      <c r="BB836" s="14">
        <f>IFERROR(AY836-AR836,"")</f>
        <v/>
      </c>
      <c r="BD836">
        <f>AH836</f>
        <v/>
      </c>
      <c r="BE836">
        <f>AI836</f>
        <v/>
      </c>
      <c r="BF836">
        <f>AJ836</f>
        <v/>
      </c>
      <c r="BG836" s="14">
        <f>L836</f>
        <v/>
      </c>
      <c r="BH836" s="14">
        <f>IF(X836="","",X836)</f>
        <v/>
      </c>
      <c r="BI836" s="14">
        <f>IF(Y836="","",Y836)</f>
        <v/>
      </c>
      <c r="BJ836">
        <f>Z836</f>
        <v/>
      </c>
      <c r="BK836">
        <f>AA836</f>
        <v/>
      </c>
      <c r="BL836">
        <f>IFERROR(AX836,"")</f>
        <v/>
      </c>
      <c r="BM836">
        <f>IFERROR(AY836,"")</f>
        <v/>
      </c>
    </row>
    <row r="837" ht="14.25" customHeight="1">
      <c r="A837">
        <f>ALGLIB_SSA_XAUUSD!AA837</f>
        <v/>
      </c>
      <c r="B837">
        <f>IF($A837="","",INDEX(ALGLIB_SSA_XAUUSD!$B$2:$B$2401,MATCH($A837,ALGLIB_SSA_XAUUSD!$A$2:$A$2401,1)))</f>
        <v/>
      </c>
      <c r="C837">
        <f>IF($A837="","",INDEX(ALGLIB_SSA_XAUUSD!$C$2:$C$2401,MATCH($A837,ALGLIB_SSA_XAUUSD!$A$2:$A$2401,1)))</f>
        <v/>
      </c>
      <c r="D837" s="14">
        <f>IF($A837="","",INT((ROW()-2)/12)+1)</f>
        <v/>
      </c>
      <c r="E837" s="14">
        <f>IF(AND(E842&lt;&gt;"",D842=D830+1),E830+(E842-E830)*7/12,"")</f>
        <v/>
      </c>
      <c r="F837" s="14">
        <f>IF(AND(F842&lt;&gt;"",D842=D830+1),F830+(F842-F830)*7/12,"")</f>
        <v/>
      </c>
      <c r="G837" s="14">
        <f>IF(AND(G842&lt;&gt;"",D842=D830+1),G830+(G842-G830)*7/12,"")</f>
        <v/>
      </c>
      <c r="H837" s="14">
        <f>IF(AND(H842&lt;&gt;"",D842=D830+1),H830+(H842-H830)*7/12,"")</f>
        <v/>
      </c>
      <c r="I837" s="14">
        <f>IF(AND(L842&lt;&gt;"",D842=D830+1),I830+(I842-I830)*7/12,"")</f>
        <v/>
      </c>
      <c r="J837">
        <f>_xlfn.XLOOKUP($A837,ALGLIB_SSA_XAUUSD!$AA$2:$AA$2401,ALGLIB_SSA_XAUUSD!$P$2:$P$2401,"",0)</f>
        <v/>
      </c>
      <c r="K837">
        <f>_xlfn.XLOOKUP($A837,ALGLIB_SSA_XAUUSD!$AA$2:$AA$2401,ALGLIB_SSA_XAUUSD!$Q$2:$Q$2401,"",0)</f>
        <v/>
      </c>
      <c r="L837">
        <f>_xlfn.XLOOKUP($A837,ALGLIB_SSA_XAUUSD!$AA$2:$AA$2401,ALGLIB_SSA_XAUUSD!$R$2:$R$2401,"",0)</f>
        <v/>
      </c>
      <c r="M837">
        <f>_xlfn.XLOOKUP($A837,ALGLIB_SSA_XAUUSD!$AA$2:$AA$2401,ALGLIB_SSA_XAUUSD!$S$2:$S$2401,"",0)</f>
        <v/>
      </c>
      <c r="N837">
        <f>_xlfn.XLOOKUP($A837,ALGLIB_SSA_XAUUSD!$AA$2:$AA$2401,ALGLIB_SSA_XAUUSD!$T$2:$T$2401,"",0)</f>
        <v/>
      </c>
      <c r="O837">
        <f>_xlfn.XLOOKUP($A837,ALGLIB_SSA_XAUUSD!$AA$2:$AA$2401,ALGLIB_SSA_XAUUSD!$U$2:$U$2401,"",0)</f>
        <v/>
      </c>
      <c r="P837">
        <f>_xlfn.XLOOKUP($A837,ALGLIB_SSA_XAUUSD!$AA$2:$AA$2401,ALGLIB_SSA_XAUUSD!$V$2:$V$2401,"",0)</f>
        <v/>
      </c>
      <c r="S837">
        <f>A837</f>
        <v/>
      </c>
      <c r="T837">
        <f>J837</f>
        <v/>
      </c>
      <c r="U837">
        <f>K837</f>
        <v/>
      </c>
      <c r="V837" s="14">
        <f>IF($A837="","",MOD(ROW()-2,12)+1)</f>
        <v/>
      </c>
      <c r="W837">
        <f>L837</f>
        <v/>
      </c>
      <c r="X837" s="14">
        <f>IF(F837="","",F837)</f>
        <v/>
      </c>
      <c r="Y837" s="14">
        <f>IF(G837="","",G837)</f>
        <v/>
      </c>
      <c r="Z837">
        <f>M837</f>
        <v/>
      </c>
      <c r="AA837">
        <f>N837</f>
        <v/>
      </c>
      <c r="AB837" s="14">
        <f>IF(H837="","",H837)</f>
        <v/>
      </c>
      <c r="AC837">
        <f>O837</f>
        <v/>
      </c>
      <c r="AD837" s="14">
        <f>IF(I837="","",I837)</f>
        <v/>
      </c>
      <c r="AE837">
        <f>P837</f>
        <v/>
      </c>
      <c r="AH837">
        <f>IF(S837&lt;&gt;"",S837,AH836+900)</f>
        <v/>
      </c>
      <c r="AI837">
        <f>IF(T837&lt;&gt;"",T837,AI836)</f>
        <v/>
      </c>
      <c r="AJ837">
        <f>IF(U837&lt;&gt;"",U837,AJ836)</f>
        <v/>
      </c>
      <c r="AK837">
        <f>IF(W837&lt;&gt;"",W837,"")</f>
        <v/>
      </c>
      <c r="AL837" s="14">
        <f>IF(X837&lt;&gt;"",X837,"")</f>
        <v/>
      </c>
      <c r="AM837" s="14">
        <f>IF(Y837&lt;&gt;"",Y837,"")</f>
        <v/>
      </c>
      <c r="AN837" s="14">
        <f>IF(OR(AL837="",AM837=""),"",AL837-AM837)</f>
        <v/>
      </c>
      <c r="AO837">
        <f>IF(AN837="","",IF(AN837&gt;0,"Bullish","Bearish"))</f>
        <v/>
      </c>
      <c r="AP837">
        <f>IF(AO837="",AP836,AO837)</f>
        <v/>
      </c>
      <c r="AQ837" s="14">
        <f>IF(AB837&lt;&gt;"",AB837,"")</f>
        <v/>
      </c>
      <c r="AR837" s="14">
        <f>IF(AD837&lt;&gt;"",AD837,"")</f>
        <v/>
      </c>
      <c r="AS837">
        <f>IF(AS836+1=13,1,AS836+1)</f>
        <v/>
      </c>
      <c r="AT837">
        <f>IFERROR(IF(SLOPE($AQ$818:$AQ$829,$AS$818:$AS$829)&gt;0,MIN(3,ABS(SLOPE($AQ$818:$AQ$829,$AS$818:$AS$829))),IF(SLOPE($AQ$818:$AQ$829,$AS$818:$AS$829)&lt;-0.5,-0.5,0)),0)</f>
        <v/>
      </c>
      <c r="AU837">
        <f>IFERROR(IF(SLOPE($AR$818:$AR$829,$AS$818:$AS$829)&lt;0,MAX(-3,-ABS(SLOPE($AR$818:$AR$829,$AS$818:$AS$829))),IF(SLOPE($AR$818:$AR$829,$AS$818:$AS$829)&gt;0.5,0.5,0)),0)</f>
        <v/>
      </c>
      <c r="AV837">
        <f>($AQ$830+(AT837*(AS837-1)))</f>
        <v/>
      </c>
      <c r="AW837">
        <f>($AR$830+(AU837*(AS837-1)))</f>
        <v/>
      </c>
      <c r="AX837">
        <f>IF(AT837&gt;0,AV837+AT837,AV837)</f>
        <v/>
      </c>
      <c r="AY837">
        <f>IF(AU837&lt;0,AW837+AU837,AW837)</f>
        <v/>
      </c>
      <c r="BA837" s="14">
        <f>IFERROR(AX837-AQ837,"")</f>
        <v/>
      </c>
      <c r="BB837" s="14">
        <f>IFERROR(AY837-AR837,"")</f>
        <v/>
      </c>
      <c r="BD837">
        <f>AH837</f>
        <v/>
      </c>
      <c r="BE837">
        <f>AI837</f>
        <v/>
      </c>
      <c r="BF837">
        <f>AJ837</f>
        <v/>
      </c>
      <c r="BG837" s="14">
        <f>L837</f>
        <v/>
      </c>
      <c r="BH837" s="14">
        <f>IF(X837="","",X837)</f>
        <v/>
      </c>
      <c r="BI837" s="14">
        <f>IF(Y837="","",Y837)</f>
        <v/>
      </c>
      <c r="BJ837">
        <f>Z837</f>
        <v/>
      </c>
      <c r="BK837">
        <f>AA837</f>
        <v/>
      </c>
      <c r="BL837">
        <f>IFERROR(AX837,"")</f>
        <v/>
      </c>
      <c r="BM837">
        <f>IFERROR(AY837,"")</f>
        <v/>
      </c>
    </row>
    <row r="838" ht="14.25" customHeight="1">
      <c r="A838">
        <f>ALGLIB_SSA_XAUUSD!AA838</f>
        <v/>
      </c>
      <c r="B838">
        <f>IF($A838="","",INDEX(ALGLIB_SSA_XAUUSD!$B$2:$B$2401,MATCH($A838,ALGLIB_SSA_XAUUSD!$A$2:$A$2401,1)))</f>
        <v/>
      </c>
      <c r="C838">
        <f>IF($A838="","",INDEX(ALGLIB_SSA_XAUUSD!$C$2:$C$2401,MATCH($A838,ALGLIB_SSA_XAUUSD!$A$2:$A$2401,1)))</f>
        <v/>
      </c>
      <c r="D838" s="14">
        <f>IF($A838="","",INT((ROW()-2)/12)+1)</f>
        <v/>
      </c>
      <c r="E838" s="14">
        <f>IF(AND(E842&lt;&gt;"",D842=D830+1),E830+(E842-E830)*8/12,"")</f>
        <v/>
      </c>
      <c r="F838" s="14">
        <f>IF(AND(F842&lt;&gt;"",D842=D830+1),F830+(F842-F830)*8/12,"")</f>
        <v/>
      </c>
      <c r="G838" s="14">
        <f>IF(AND(G842&lt;&gt;"",D842=D830+1),G830+(G842-G830)*8/12,"")</f>
        <v/>
      </c>
      <c r="H838" s="14">
        <f>IF(AND(H842&lt;&gt;"",D842=D830+1),H830+(H842-H830)*8/12,"")</f>
        <v/>
      </c>
      <c r="I838" s="14">
        <f>IF(AND(L842&lt;&gt;"",D842=D830+1),I830+(I842-I830)*8/12,"")</f>
        <v/>
      </c>
      <c r="J838">
        <f>_xlfn.XLOOKUP($A838,ALGLIB_SSA_XAUUSD!$AA$2:$AA$2401,ALGLIB_SSA_XAUUSD!$P$2:$P$2401,"",0)</f>
        <v/>
      </c>
      <c r="K838">
        <f>_xlfn.XLOOKUP($A838,ALGLIB_SSA_XAUUSD!$AA$2:$AA$2401,ALGLIB_SSA_XAUUSD!$Q$2:$Q$2401,"",0)</f>
        <v/>
      </c>
      <c r="L838">
        <f>_xlfn.XLOOKUP($A838,ALGLIB_SSA_XAUUSD!$AA$2:$AA$2401,ALGLIB_SSA_XAUUSD!$R$2:$R$2401,"",0)</f>
        <v/>
      </c>
      <c r="M838">
        <f>_xlfn.XLOOKUP($A838,ALGLIB_SSA_XAUUSD!$AA$2:$AA$2401,ALGLIB_SSA_XAUUSD!$S$2:$S$2401,"",0)</f>
        <v/>
      </c>
      <c r="N838">
        <f>_xlfn.XLOOKUP($A838,ALGLIB_SSA_XAUUSD!$AA$2:$AA$2401,ALGLIB_SSA_XAUUSD!$T$2:$T$2401,"",0)</f>
        <v/>
      </c>
      <c r="O838">
        <f>_xlfn.XLOOKUP($A838,ALGLIB_SSA_XAUUSD!$AA$2:$AA$2401,ALGLIB_SSA_XAUUSD!$U$2:$U$2401,"",0)</f>
        <v/>
      </c>
      <c r="P838">
        <f>_xlfn.XLOOKUP($A838,ALGLIB_SSA_XAUUSD!$AA$2:$AA$2401,ALGLIB_SSA_XAUUSD!$V$2:$V$2401,"",0)</f>
        <v/>
      </c>
      <c r="S838">
        <f>A838</f>
        <v/>
      </c>
      <c r="T838">
        <f>J838</f>
        <v/>
      </c>
      <c r="U838">
        <f>K838</f>
        <v/>
      </c>
      <c r="V838" s="14">
        <f>IF($A838="","",MOD(ROW()-2,12)+1)</f>
        <v/>
      </c>
      <c r="W838">
        <f>L838</f>
        <v/>
      </c>
      <c r="X838" s="14">
        <f>IF(F838="","",F838)</f>
        <v/>
      </c>
      <c r="Y838" s="14">
        <f>IF(G838="","",G838)</f>
        <v/>
      </c>
      <c r="Z838">
        <f>M838</f>
        <v/>
      </c>
      <c r="AA838">
        <f>N838</f>
        <v/>
      </c>
      <c r="AB838" s="14">
        <f>IF(H838="","",H838)</f>
        <v/>
      </c>
      <c r="AC838">
        <f>O838</f>
        <v/>
      </c>
      <c r="AD838" s="14">
        <f>IF(I838="","",I838)</f>
        <v/>
      </c>
      <c r="AE838">
        <f>P838</f>
        <v/>
      </c>
      <c r="AH838">
        <f>IF(S838&lt;&gt;"",S838,AH837+900)</f>
        <v/>
      </c>
      <c r="AI838">
        <f>IF(T838&lt;&gt;"",T838,AI837)</f>
        <v/>
      </c>
      <c r="AJ838">
        <f>IF(U838&lt;&gt;"",U838,AJ837)</f>
        <v/>
      </c>
      <c r="AK838">
        <f>IF(W838&lt;&gt;"",W838,"")</f>
        <v/>
      </c>
      <c r="AL838" s="14">
        <f>IF(X838&lt;&gt;"",X838,"")</f>
        <v/>
      </c>
      <c r="AM838" s="14">
        <f>IF(Y838&lt;&gt;"",Y838,"")</f>
        <v/>
      </c>
      <c r="AN838" s="14">
        <f>IF(OR(AL838="",AM838=""),"",AL838-AM838)</f>
        <v/>
      </c>
      <c r="AO838">
        <f>IF(AN838="","",IF(AN838&gt;0,"Bullish","Bearish"))</f>
        <v/>
      </c>
      <c r="AP838">
        <f>IF(AO838="",AP837,AO838)</f>
        <v/>
      </c>
      <c r="AQ838" s="14">
        <f>IF(AB838&lt;&gt;"",AB838,"")</f>
        <v/>
      </c>
      <c r="AR838" s="14">
        <f>IF(AD838&lt;&gt;"",AD838,"")</f>
        <v/>
      </c>
      <c r="AS838">
        <f>IF(AS837+1=13,1,AS837+1)</f>
        <v/>
      </c>
      <c r="AT838">
        <f>IFERROR(IF(SLOPE($AQ$818:$AQ$829,$AS$818:$AS$829)&gt;0,MIN(3,ABS(SLOPE($AQ$818:$AQ$829,$AS$818:$AS$829))),IF(SLOPE($AQ$818:$AQ$829,$AS$818:$AS$829)&lt;-0.5,-0.5,0)),0)</f>
        <v/>
      </c>
      <c r="AU838">
        <f>IFERROR(IF(SLOPE($AR$818:$AR$829,$AS$818:$AS$829)&lt;0,MAX(-3,-ABS(SLOPE($AR$818:$AR$829,$AS$818:$AS$829))),IF(SLOPE($AR$818:$AR$829,$AS$818:$AS$829)&gt;0.5,0.5,0)),0)</f>
        <v/>
      </c>
      <c r="AV838">
        <f>($AQ$830+(AT838*(AS838-1)))</f>
        <v/>
      </c>
      <c r="AW838">
        <f>($AR$830+(AU838*(AS838-1)))</f>
        <v/>
      </c>
      <c r="AX838">
        <f>IF(AT838&gt;0,AV838+AT838,AV838)</f>
        <v/>
      </c>
      <c r="AY838">
        <f>IF(AU838&lt;0,AW838+AU838,AW838)</f>
        <v/>
      </c>
      <c r="BA838" s="14">
        <f>IFERROR(AX838-AQ838,"")</f>
        <v/>
      </c>
      <c r="BB838" s="14">
        <f>IFERROR(AY838-AR838,"")</f>
        <v/>
      </c>
      <c r="BD838">
        <f>AH838</f>
        <v/>
      </c>
      <c r="BE838">
        <f>AI838</f>
        <v/>
      </c>
      <c r="BF838">
        <f>AJ838</f>
        <v/>
      </c>
      <c r="BG838" s="14">
        <f>L838</f>
        <v/>
      </c>
      <c r="BH838" s="14">
        <f>IF(X838="","",X838)</f>
        <v/>
      </c>
      <c r="BI838" s="14">
        <f>IF(Y838="","",Y838)</f>
        <v/>
      </c>
      <c r="BJ838">
        <f>Z838</f>
        <v/>
      </c>
      <c r="BK838">
        <f>AA838</f>
        <v/>
      </c>
      <c r="BL838">
        <f>IFERROR(AX838,"")</f>
        <v/>
      </c>
      <c r="BM838">
        <f>IFERROR(AY838,"")</f>
        <v/>
      </c>
    </row>
    <row r="839" ht="14.25" customHeight="1">
      <c r="A839">
        <f>ALGLIB_SSA_XAUUSD!AA839</f>
        <v/>
      </c>
      <c r="B839">
        <f>IF($A839="","",INDEX(ALGLIB_SSA_XAUUSD!$B$2:$B$2401,MATCH($A839,ALGLIB_SSA_XAUUSD!$A$2:$A$2401,1)))</f>
        <v/>
      </c>
      <c r="C839">
        <f>IF($A839="","",INDEX(ALGLIB_SSA_XAUUSD!$C$2:$C$2401,MATCH($A839,ALGLIB_SSA_XAUUSD!$A$2:$A$2401,1)))</f>
        <v/>
      </c>
      <c r="D839" s="14">
        <f>IF($A839="","",INT((ROW()-2)/12)+1)</f>
        <v/>
      </c>
      <c r="E839" s="14">
        <f>IF(AND(E842&lt;&gt;"",D842=D830+1),E830+(E842-E830)*9/12,"")</f>
        <v/>
      </c>
      <c r="F839" s="14">
        <f>IF(AND(F842&lt;&gt;"",D842=D830+1),F830+(F842-F830)*9/12,"")</f>
        <v/>
      </c>
      <c r="G839" s="14">
        <f>IF(AND(G842&lt;&gt;"",D842=D830+1),G830+(G842-G830)*9/12,"")</f>
        <v/>
      </c>
      <c r="H839" s="14">
        <f>IF(AND(H842&lt;&gt;"",D842=D830+1),H830+(H842-H830)*9/12,"")</f>
        <v/>
      </c>
      <c r="I839" s="14">
        <f>IF(AND(L842&lt;&gt;"",D842=D830+1),I830+(I842-I830)*9/12,"")</f>
        <v/>
      </c>
      <c r="J839">
        <f>_xlfn.XLOOKUP($A839,ALGLIB_SSA_XAUUSD!$AA$2:$AA$2401,ALGLIB_SSA_XAUUSD!$P$2:$P$2401,"",0)</f>
        <v/>
      </c>
      <c r="K839">
        <f>_xlfn.XLOOKUP($A839,ALGLIB_SSA_XAUUSD!$AA$2:$AA$2401,ALGLIB_SSA_XAUUSD!$Q$2:$Q$2401,"",0)</f>
        <v/>
      </c>
      <c r="L839">
        <f>_xlfn.XLOOKUP($A839,ALGLIB_SSA_XAUUSD!$AA$2:$AA$2401,ALGLIB_SSA_XAUUSD!$R$2:$R$2401,"",0)</f>
        <v/>
      </c>
      <c r="M839">
        <f>_xlfn.XLOOKUP($A839,ALGLIB_SSA_XAUUSD!$AA$2:$AA$2401,ALGLIB_SSA_XAUUSD!$S$2:$S$2401,"",0)</f>
        <v/>
      </c>
      <c r="N839">
        <f>_xlfn.XLOOKUP($A839,ALGLIB_SSA_XAUUSD!$AA$2:$AA$2401,ALGLIB_SSA_XAUUSD!$T$2:$T$2401,"",0)</f>
        <v/>
      </c>
      <c r="O839">
        <f>_xlfn.XLOOKUP($A839,ALGLIB_SSA_XAUUSD!$AA$2:$AA$2401,ALGLIB_SSA_XAUUSD!$U$2:$U$2401,"",0)</f>
        <v/>
      </c>
      <c r="P839">
        <f>_xlfn.XLOOKUP($A839,ALGLIB_SSA_XAUUSD!$AA$2:$AA$2401,ALGLIB_SSA_XAUUSD!$V$2:$V$2401,"",0)</f>
        <v/>
      </c>
      <c r="S839">
        <f>A839</f>
        <v/>
      </c>
      <c r="T839">
        <f>J839</f>
        <v/>
      </c>
      <c r="U839">
        <f>K839</f>
        <v/>
      </c>
      <c r="V839" s="14">
        <f>IF($A839="","",MOD(ROW()-2,12)+1)</f>
        <v/>
      </c>
      <c r="W839">
        <f>L839</f>
        <v/>
      </c>
      <c r="X839" s="14">
        <f>IF(F839="","",F839)</f>
        <v/>
      </c>
      <c r="Y839" s="14">
        <f>IF(G839="","",G839)</f>
        <v/>
      </c>
      <c r="Z839">
        <f>M839</f>
        <v/>
      </c>
      <c r="AA839">
        <f>N839</f>
        <v/>
      </c>
      <c r="AB839" s="14">
        <f>IF(H839="","",H839)</f>
        <v/>
      </c>
      <c r="AC839">
        <f>O839</f>
        <v/>
      </c>
      <c r="AD839" s="14">
        <f>IF(I839="","",I839)</f>
        <v/>
      </c>
      <c r="AE839">
        <f>P839</f>
        <v/>
      </c>
      <c r="AH839">
        <f>IF(S839&lt;&gt;"",S839,AH838+900)</f>
        <v/>
      </c>
      <c r="AI839">
        <f>IF(T839&lt;&gt;"",T839,AI838)</f>
        <v/>
      </c>
      <c r="AJ839">
        <f>IF(U839&lt;&gt;"",U839,AJ838)</f>
        <v/>
      </c>
      <c r="AK839">
        <f>IF(W839&lt;&gt;"",W839,"")</f>
        <v/>
      </c>
      <c r="AL839" s="14">
        <f>IF(X839&lt;&gt;"",X839,"")</f>
        <v/>
      </c>
      <c r="AM839" s="14">
        <f>IF(Y839&lt;&gt;"",Y839,"")</f>
        <v/>
      </c>
      <c r="AN839" s="14">
        <f>IF(OR(AL839="",AM839=""),"",AL839-AM839)</f>
        <v/>
      </c>
      <c r="AO839">
        <f>IF(AN839="","",IF(AN839&gt;0,"Bullish","Bearish"))</f>
        <v/>
      </c>
      <c r="AP839">
        <f>IF(AO839="",AP838,AO839)</f>
        <v/>
      </c>
      <c r="AQ839" s="14">
        <f>IF(AB839&lt;&gt;"",AB839,"")</f>
        <v/>
      </c>
      <c r="AR839" s="14">
        <f>IF(AD839&lt;&gt;"",AD839,"")</f>
        <v/>
      </c>
      <c r="AS839">
        <f>IF(AS838+1=13,1,AS838+1)</f>
        <v/>
      </c>
      <c r="AT839">
        <f>IFERROR(IF(SLOPE($AQ$818:$AQ$829,$AS$818:$AS$829)&gt;0,MIN(3,ABS(SLOPE($AQ$818:$AQ$829,$AS$818:$AS$829))),IF(SLOPE($AQ$818:$AQ$829,$AS$818:$AS$829)&lt;-0.5,-0.5,0)),0)</f>
        <v/>
      </c>
      <c r="AU839">
        <f>IFERROR(IF(SLOPE($AR$818:$AR$829,$AS$818:$AS$829)&lt;0,MAX(-3,-ABS(SLOPE($AR$818:$AR$829,$AS$818:$AS$829))),IF(SLOPE($AR$818:$AR$829,$AS$818:$AS$829)&gt;0.5,0.5,0)),0)</f>
        <v/>
      </c>
      <c r="AV839">
        <f>($AQ$830+(AT839*(AS839-1)))</f>
        <v/>
      </c>
      <c r="AW839">
        <f>($AR$830+(AU839*(AS839-1)))</f>
        <v/>
      </c>
      <c r="AX839">
        <f>IF(AT839&gt;0,AV839+AT839,AV839)</f>
        <v/>
      </c>
      <c r="AY839">
        <f>IF(AU839&lt;0,AW839+AU839,AW839)</f>
        <v/>
      </c>
      <c r="BA839" s="14">
        <f>IFERROR(AX839-AQ839,"")</f>
        <v/>
      </c>
      <c r="BB839" s="14">
        <f>IFERROR(AY839-AR839,"")</f>
        <v/>
      </c>
      <c r="BD839">
        <f>AH839</f>
        <v/>
      </c>
      <c r="BE839">
        <f>AI839</f>
        <v/>
      </c>
      <c r="BF839">
        <f>AJ839</f>
        <v/>
      </c>
      <c r="BG839" s="14">
        <f>L839</f>
        <v/>
      </c>
      <c r="BH839" s="14">
        <f>IF(X839="","",X839)</f>
        <v/>
      </c>
      <c r="BI839" s="14">
        <f>IF(Y839="","",Y839)</f>
        <v/>
      </c>
      <c r="BJ839">
        <f>Z839</f>
        <v/>
      </c>
      <c r="BK839">
        <f>AA839</f>
        <v/>
      </c>
      <c r="BL839">
        <f>IFERROR(AX839,"")</f>
        <v/>
      </c>
      <c r="BM839">
        <f>IFERROR(AY839,"")</f>
        <v/>
      </c>
    </row>
    <row r="840" ht="14.25" customHeight="1">
      <c r="A840">
        <f>ALGLIB_SSA_XAUUSD!AA840</f>
        <v/>
      </c>
      <c r="B840">
        <f>IF($A840="","",INDEX(ALGLIB_SSA_XAUUSD!$B$2:$B$2401,MATCH($A840,ALGLIB_SSA_XAUUSD!$A$2:$A$2401,1)))</f>
        <v/>
      </c>
      <c r="C840">
        <f>IF($A840="","",INDEX(ALGLIB_SSA_XAUUSD!$C$2:$C$2401,MATCH($A840,ALGLIB_SSA_XAUUSD!$A$2:$A$2401,1)))</f>
        <v/>
      </c>
      <c r="D840" s="14">
        <f>IF($A840="","",INT((ROW()-2)/12)+1)</f>
        <v/>
      </c>
      <c r="E840" s="14">
        <f>IF(AND(E842&lt;&gt;"",D842=D830+1),E830+(E842-E830)*10/12,"")</f>
        <v/>
      </c>
      <c r="F840" s="14">
        <f>IF(AND(F842&lt;&gt;"",D842=D830+1),F830+(F842-F830)*10/12,"")</f>
        <v/>
      </c>
      <c r="G840" s="14">
        <f>IF(AND(G842&lt;&gt;"",D842=D830+1),G830+(G842-G830)*10/12,"")</f>
        <v/>
      </c>
      <c r="H840" s="14">
        <f>IF(AND(H842&lt;&gt;"",D842=D830+1),H830+(H842-H830)*10/12,"")</f>
        <v/>
      </c>
      <c r="I840" s="14">
        <f>IF(AND(L842&lt;&gt;"",D842=D830+1),I830+(I842-I830)*10/12,"")</f>
        <v/>
      </c>
      <c r="J840">
        <f>_xlfn.XLOOKUP($A840,ALGLIB_SSA_XAUUSD!$AA$2:$AA$2401,ALGLIB_SSA_XAUUSD!$P$2:$P$2401,"",0)</f>
        <v/>
      </c>
      <c r="K840">
        <f>_xlfn.XLOOKUP($A840,ALGLIB_SSA_XAUUSD!$AA$2:$AA$2401,ALGLIB_SSA_XAUUSD!$Q$2:$Q$2401,"",0)</f>
        <v/>
      </c>
      <c r="L840">
        <f>_xlfn.XLOOKUP($A840,ALGLIB_SSA_XAUUSD!$AA$2:$AA$2401,ALGLIB_SSA_XAUUSD!$R$2:$R$2401,"",0)</f>
        <v/>
      </c>
      <c r="M840">
        <f>_xlfn.XLOOKUP($A840,ALGLIB_SSA_XAUUSD!$AA$2:$AA$2401,ALGLIB_SSA_XAUUSD!$S$2:$S$2401,"",0)</f>
        <v/>
      </c>
      <c r="N840">
        <f>_xlfn.XLOOKUP($A840,ALGLIB_SSA_XAUUSD!$AA$2:$AA$2401,ALGLIB_SSA_XAUUSD!$T$2:$T$2401,"",0)</f>
        <v/>
      </c>
      <c r="O840">
        <f>_xlfn.XLOOKUP($A840,ALGLIB_SSA_XAUUSD!$AA$2:$AA$2401,ALGLIB_SSA_XAUUSD!$U$2:$U$2401,"",0)</f>
        <v/>
      </c>
      <c r="P840">
        <f>_xlfn.XLOOKUP($A840,ALGLIB_SSA_XAUUSD!$AA$2:$AA$2401,ALGLIB_SSA_XAUUSD!$V$2:$V$2401,"",0)</f>
        <v/>
      </c>
      <c r="S840">
        <f>A840</f>
        <v/>
      </c>
      <c r="T840">
        <f>J840</f>
        <v/>
      </c>
      <c r="U840">
        <f>K840</f>
        <v/>
      </c>
      <c r="V840" s="14">
        <f>IF($A840="","",MOD(ROW()-2,12)+1)</f>
        <v/>
      </c>
      <c r="W840">
        <f>L840</f>
        <v/>
      </c>
      <c r="X840" s="14">
        <f>IF(F840="","",F840)</f>
        <v/>
      </c>
      <c r="Y840" s="14">
        <f>IF(G840="","",G840)</f>
        <v/>
      </c>
      <c r="Z840">
        <f>M840</f>
        <v/>
      </c>
      <c r="AA840">
        <f>N840</f>
        <v/>
      </c>
      <c r="AB840" s="14">
        <f>IF(H840="","",H840)</f>
        <v/>
      </c>
      <c r="AC840">
        <f>O840</f>
        <v/>
      </c>
      <c r="AD840" s="14">
        <f>IF(I840="","",I840)</f>
        <v/>
      </c>
      <c r="AE840">
        <f>P840</f>
        <v/>
      </c>
      <c r="AH840">
        <f>IF(S840&lt;&gt;"",S840,AH839+900)</f>
        <v/>
      </c>
      <c r="AI840">
        <f>IF(T840&lt;&gt;"",T840,AI839)</f>
        <v/>
      </c>
      <c r="AJ840">
        <f>IF(U840&lt;&gt;"",U840,AJ839)</f>
        <v/>
      </c>
      <c r="AK840">
        <f>IF(W840&lt;&gt;"",W840,"")</f>
        <v/>
      </c>
      <c r="AL840" s="14">
        <f>IF(X840&lt;&gt;"",X840,"")</f>
        <v/>
      </c>
      <c r="AM840" s="14">
        <f>IF(Y840&lt;&gt;"",Y840,"")</f>
        <v/>
      </c>
      <c r="AN840" s="14">
        <f>IF(OR(AL840="",AM840=""),"",AL840-AM840)</f>
        <v/>
      </c>
      <c r="AO840">
        <f>IF(AN840="","",IF(AN840&gt;0,"Bullish","Bearish"))</f>
        <v/>
      </c>
      <c r="AP840">
        <f>IF(AO840="",AP839,AO840)</f>
        <v/>
      </c>
      <c r="AQ840" s="14">
        <f>IF(AB840&lt;&gt;"",AB840,"")</f>
        <v/>
      </c>
      <c r="AR840" s="14">
        <f>IF(AD840&lt;&gt;"",AD840,"")</f>
        <v/>
      </c>
      <c r="AS840">
        <f>IF(AS839+1=13,1,AS839+1)</f>
        <v/>
      </c>
      <c r="AT840">
        <f>IFERROR(IF(SLOPE($AQ$818:$AQ$829,$AS$818:$AS$829)&gt;0,MIN(3,ABS(SLOPE($AQ$818:$AQ$829,$AS$818:$AS$829))),IF(SLOPE($AQ$818:$AQ$829,$AS$818:$AS$829)&lt;-0.5,-0.5,0)),0)</f>
        <v/>
      </c>
      <c r="AU840">
        <f>IFERROR(IF(SLOPE($AR$818:$AR$829,$AS$818:$AS$829)&lt;0,MAX(-3,-ABS(SLOPE($AR$818:$AR$829,$AS$818:$AS$829))),IF(SLOPE($AR$818:$AR$829,$AS$818:$AS$829)&gt;0.5,0.5,0)),0)</f>
        <v/>
      </c>
      <c r="AV840">
        <f>($AQ$830+(AT840*(AS840-1)))</f>
        <v/>
      </c>
      <c r="AW840">
        <f>($AR$830+(AU840*(AS840-1)))</f>
        <v/>
      </c>
      <c r="AX840">
        <f>IF(AT840&gt;0,AV840+AT840,AV840)</f>
        <v/>
      </c>
      <c r="AY840">
        <f>IF(AU840&lt;0,AW840+AU840,AW840)</f>
        <v/>
      </c>
      <c r="BA840" s="14">
        <f>IFERROR(AX840-AQ840,"")</f>
        <v/>
      </c>
      <c r="BB840" s="14">
        <f>IFERROR(AY840-AR840,"")</f>
        <v/>
      </c>
      <c r="BD840">
        <f>AH840</f>
        <v/>
      </c>
      <c r="BE840">
        <f>AI840</f>
        <v/>
      </c>
      <c r="BF840">
        <f>AJ840</f>
        <v/>
      </c>
      <c r="BG840" s="14">
        <f>L840</f>
        <v/>
      </c>
      <c r="BH840" s="14">
        <f>IF(X840="","",X840)</f>
        <v/>
      </c>
      <c r="BI840" s="14">
        <f>IF(Y840="","",Y840)</f>
        <v/>
      </c>
      <c r="BJ840">
        <f>Z840</f>
        <v/>
      </c>
      <c r="BK840">
        <f>AA840</f>
        <v/>
      </c>
      <c r="BL840">
        <f>IFERROR(AX840,"")</f>
        <v/>
      </c>
      <c r="BM840">
        <f>IFERROR(AY840,"")</f>
        <v/>
      </c>
    </row>
    <row r="841" ht="14.25" customHeight="1">
      <c r="A841">
        <f>ALGLIB_SSA_XAUUSD!AA841</f>
        <v/>
      </c>
      <c r="B841">
        <f>IF($A841="","",INDEX(ALGLIB_SSA_XAUUSD!$B$2:$B$2401,MATCH($A841,ALGLIB_SSA_XAUUSD!$A$2:$A$2401,1)))</f>
        <v/>
      </c>
      <c r="C841">
        <f>IF($A841="","",INDEX(ALGLIB_SSA_XAUUSD!$C$2:$C$2401,MATCH($A841,ALGLIB_SSA_XAUUSD!$A$2:$A$2401,1)))</f>
        <v/>
      </c>
      <c r="D841" s="14">
        <f>IF($A841="","",INT((ROW()-2)/12)+1)</f>
        <v/>
      </c>
      <c r="E841" s="14">
        <f>IF(AND(E842&lt;&gt;"",D842=D830+1),E830+(E842-E830)*11/12,"")</f>
        <v/>
      </c>
      <c r="F841" s="14">
        <f>IF(AND(F842&lt;&gt;"",D842=D830+1),F830+(F842-F830)*11/12,"")</f>
        <v/>
      </c>
      <c r="G841" s="14">
        <f>IF(AND(G842&lt;&gt;"",D842=D830+1),G830+(G842-G830)*11/12,"")</f>
        <v/>
      </c>
      <c r="H841" s="14">
        <f>IF(AND(H842&lt;&gt;"",D842=D830+1),H830+(H842-H830)*11/12,"")</f>
        <v/>
      </c>
      <c r="I841" s="14">
        <f>IF(AND(L842&lt;&gt;"",D842=D830+1),I830+(I842-I830)*11/12,"")</f>
        <v/>
      </c>
      <c r="J841">
        <f>_xlfn.XLOOKUP($A841,ALGLIB_SSA_XAUUSD!$AA$2:$AA$2401,ALGLIB_SSA_XAUUSD!$P$2:$P$2401,"",0)</f>
        <v/>
      </c>
      <c r="K841">
        <f>_xlfn.XLOOKUP($A841,ALGLIB_SSA_XAUUSD!$AA$2:$AA$2401,ALGLIB_SSA_XAUUSD!$Q$2:$Q$2401,"",0)</f>
        <v/>
      </c>
      <c r="L841">
        <f>_xlfn.XLOOKUP($A841,ALGLIB_SSA_XAUUSD!$AA$2:$AA$2401,ALGLIB_SSA_XAUUSD!$R$2:$R$2401,"",0)</f>
        <v/>
      </c>
      <c r="M841">
        <f>_xlfn.XLOOKUP($A841,ALGLIB_SSA_XAUUSD!$AA$2:$AA$2401,ALGLIB_SSA_XAUUSD!$S$2:$S$2401,"",0)</f>
        <v/>
      </c>
      <c r="N841">
        <f>_xlfn.XLOOKUP($A841,ALGLIB_SSA_XAUUSD!$AA$2:$AA$2401,ALGLIB_SSA_XAUUSD!$T$2:$T$2401,"",0)</f>
        <v/>
      </c>
      <c r="O841">
        <f>_xlfn.XLOOKUP($A841,ALGLIB_SSA_XAUUSD!$AA$2:$AA$2401,ALGLIB_SSA_XAUUSD!$U$2:$U$2401,"",0)</f>
        <v/>
      </c>
      <c r="P841">
        <f>_xlfn.XLOOKUP($A841,ALGLIB_SSA_XAUUSD!$AA$2:$AA$2401,ALGLIB_SSA_XAUUSD!$V$2:$V$2401,"",0)</f>
        <v/>
      </c>
      <c r="S841">
        <f>A841</f>
        <v/>
      </c>
      <c r="T841">
        <f>J841</f>
        <v/>
      </c>
      <c r="U841">
        <f>K841</f>
        <v/>
      </c>
      <c r="V841" s="14">
        <f>IF($A841="","",MOD(ROW()-2,12)+1)</f>
        <v/>
      </c>
      <c r="W841">
        <f>L841</f>
        <v/>
      </c>
      <c r="X841" s="14">
        <f>IF(F841="","",F841)</f>
        <v/>
      </c>
      <c r="Y841" s="14">
        <f>IF(G841="","",G841)</f>
        <v/>
      </c>
      <c r="Z841">
        <f>M841</f>
        <v/>
      </c>
      <c r="AA841">
        <f>N841</f>
        <v/>
      </c>
      <c r="AB841" s="14">
        <f>IF(H841="","",H841)</f>
        <v/>
      </c>
      <c r="AC841">
        <f>O841</f>
        <v/>
      </c>
      <c r="AD841" s="14">
        <f>IF(I841="","",I841)</f>
        <v/>
      </c>
      <c r="AE841">
        <f>P841</f>
        <v/>
      </c>
      <c r="AH841">
        <f>IF(S841&lt;&gt;"",S841,AH840+900)</f>
        <v/>
      </c>
      <c r="AI841">
        <f>IF(T841&lt;&gt;"",T841,AI840)</f>
        <v/>
      </c>
      <c r="AJ841">
        <f>IF(U841&lt;&gt;"",U841,AJ840)</f>
        <v/>
      </c>
      <c r="AK841">
        <f>IF(W841&lt;&gt;"",W841,"")</f>
        <v/>
      </c>
      <c r="AL841" s="14">
        <f>IF(X841&lt;&gt;"",X841,"")</f>
        <v/>
      </c>
      <c r="AM841" s="14">
        <f>IF(Y841&lt;&gt;"",Y841,"")</f>
        <v/>
      </c>
      <c r="AN841" s="14">
        <f>IF(OR(AL841="",AM841=""),"",AL841-AM841)</f>
        <v/>
      </c>
      <c r="AO841">
        <f>IF(AN841="","",IF(AN841&gt;0,"Bullish","Bearish"))</f>
        <v/>
      </c>
      <c r="AP841">
        <f>IF(AO841="",AP840,AO841)</f>
        <v/>
      </c>
      <c r="AQ841" s="14">
        <f>IF(AB841&lt;&gt;"",AB841,"")</f>
        <v/>
      </c>
      <c r="AR841" s="14">
        <f>IF(AD841&lt;&gt;"",AD841,"")</f>
        <v/>
      </c>
      <c r="AS841">
        <f>IF(AS840+1=13,1,AS840+1)</f>
        <v/>
      </c>
      <c r="AT841">
        <f>IFERROR(IF(SLOPE($AQ$818:$AQ$829,$AS$818:$AS$829)&gt;0,MIN(3,ABS(SLOPE($AQ$818:$AQ$829,$AS$818:$AS$829))),IF(SLOPE($AQ$818:$AQ$829,$AS$818:$AS$829)&lt;-0.5,-0.5,0)),0)</f>
        <v/>
      </c>
      <c r="AU841">
        <f>IFERROR(IF(SLOPE($AR$818:$AR$829,$AS$818:$AS$829)&lt;0,MAX(-3,-ABS(SLOPE($AR$818:$AR$829,$AS$818:$AS$829))),IF(SLOPE($AR$818:$AR$829,$AS$818:$AS$829)&gt;0.5,0.5,0)),0)</f>
        <v/>
      </c>
      <c r="AV841">
        <f>($AQ$830+(AT841*(AS841-1)))</f>
        <v/>
      </c>
      <c r="AW841">
        <f>($AR$830+(AU841*(AS841-1)))</f>
        <v/>
      </c>
      <c r="AX841">
        <f>IF(AT841&gt;0,AV841+AT841,AV841)</f>
        <v/>
      </c>
      <c r="AY841">
        <f>IF(AU841&lt;0,AW841+AU841,AW841)</f>
        <v/>
      </c>
      <c r="BA841" s="14">
        <f>IFERROR(AX841-AQ841,"")</f>
        <v/>
      </c>
      <c r="BB841" s="14">
        <f>IFERROR(AY841-AR841,"")</f>
        <v/>
      </c>
      <c r="BD841">
        <f>AH841</f>
        <v/>
      </c>
      <c r="BE841">
        <f>AI841</f>
        <v/>
      </c>
      <c r="BF841">
        <f>AJ841</f>
        <v/>
      </c>
      <c r="BG841" s="14">
        <f>L841</f>
        <v/>
      </c>
      <c r="BH841" s="14">
        <f>IF(X841="","",X841)</f>
        <v/>
      </c>
      <c r="BI841" s="14">
        <f>IF(Y841="","",Y841)</f>
        <v/>
      </c>
      <c r="BJ841">
        <f>Z841</f>
        <v/>
      </c>
      <c r="BK841">
        <f>AA841</f>
        <v/>
      </c>
      <c r="BL841">
        <f>IFERROR(AX841,"")</f>
        <v/>
      </c>
      <c r="BM841">
        <f>IFERROR(AY841,"")</f>
        <v/>
      </c>
    </row>
    <row r="842" ht="14.25" customHeight="1">
      <c r="A842">
        <f>ALGLIB_SSA_XAUUSD!AA842</f>
        <v/>
      </c>
      <c r="B842">
        <f>IF($A842="","",INDEX(ALGLIB_SSA_XAUUSD!$B$2:$B$2401,MATCH($A842,ALGLIB_SSA_XAUUSD!$A$2:$A$2401,1)))</f>
        <v/>
      </c>
      <c r="C842">
        <f>IF($A842="","",INDEX(ALGLIB_SSA_XAUUSD!$C$2:$C$2401,MATCH($A842,ALGLIB_SSA_XAUUSD!$A$2:$A$2401,1)))</f>
        <v/>
      </c>
      <c r="D842" s="14">
        <f>IF($A842="","",INT((ROW()-2)/12)+1)</f>
        <v/>
      </c>
      <c r="E842" s="14">
        <f>IF($A842="","",INDEX(ALGLIB_SSA_XAUUSD!$D$2:$D$2401,MATCH($A842,ALGLIB_SSA_XAUUSD!$A$2:$A$2401,1)))</f>
        <v/>
      </c>
      <c r="F842" s="14">
        <f>IF($A842="","",INDEX(ALGLIB_SSA_XAUUSD!$E$2:$E$2401,MATCH($A842,ALGLIB_SSA_XAUUSD!$A$2:$A$2401,1)))</f>
        <v/>
      </c>
      <c r="G842" s="14">
        <f>IF($A842="","",INDEX(ALGLIB_SSA_XAUUSD!$F$2:$F$2401,MATCH($A842,ALGLIB_SSA_XAUUSD!$A$2:$A$2401,1)))</f>
        <v/>
      </c>
      <c r="H842" s="14">
        <f>IF($A842="","",INDEX(ALGLIB_SSA_XAUUSD!$G$2:$G$2401,MATCH($A842,ALGLIB_SSA_XAUUSD!$A$2:$A$2401,1)))</f>
        <v/>
      </c>
      <c r="I842" s="14">
        <f>IF($A842="","",INDEX(ALGLIB_SSA_XAUUSD!$H$2:$H$2401,MATCH($A842,ALGLIB_SSA_XAUUSD!$A$2:$A$2401,1)))</f>
        <v/>
      </c>
      <c r="J842">
        <f>_xlfn.XLOOKUP($A842,ALGLIB_SSA_XAUUSD!$AA$2:$AA$2401,ALGLIB_SSA_XAUUSD!$P$2:$P$2401,"",0)</f>
        <v/>
      </c>
      <c r="K842">
        <f>_xlfn.XLOOKUP($A842,ALGLIB_SSA_XAUUSD!$AA$2:$AA$2401,ALGLIB_SSA_XAUUSD!$Q$2:$Q$2401,"",0)</f>
        <v/>
      </c>
      <c r="L842">
        <f>_xlfn.XLOOKUP($A842,ALGLIB_SSA_XAUUSD!$AA$2:$AA$2401,ALGLIB_SSA_XAUUSD!$R$2:$R$2401,"",0)</f>
        <v/>
      </c>
      <c r="M842">
        <f>_xlfn.XLOOKUP($A842,ALGLIB_SSA_XAUUSD!$AA$2:$AA$2401,ALGLIB_SSA_XAUUSD!$S$2:$S$2401,"",0)</f>
        <v/>
      </c>
      <c r="N842">
        <f>_xlfn.XLOOKUP($A842,ALGLIB_SSA_XAUUSD!$AA$2:$AA$2401,ALGLIB_SSA_XAUUSD!$T$2:$T$2401,"",0)</f>
        <v/>
      </c>
      <c r="O842">
        <f>_xlfn.XLOOKUP($A842,ALGLIB_SSA_XAUUSD!$AA$2:$AA$2401,ALGLIB_SSA_XAUUSD!$U$2:$U$2401,"",0)</f>
        <v/>
      </c>
      <c r="P842">
        <f>_xlfn.XLOOKUP($A842,ALGLIB_SSA_XAUUSD!$AA$2:$AA$2401,ALGLIB_SSA_XAUUSD!$V$2:$V$2401,"",0)</f>
        <v/>
      </c>
      <c r="S842">
        <f>A842</f>
        <v/>
      </c>
      <c r="T842">
        <f>J842</f>
        <v/>
      </c>
      <c r="U842">
        <f>K842</f>
        <v/>
      </c>
      <c r="V842" s="14">
        <f>IF($A842="","",MOD(ROW()-2,12)+1)</f>
        <v/>
      </c>
      <c r="W842">
        <f>L842</f>
        <v/>
      </c>
      <c r="X842" s="14">
        <f>IF(F842="","",F842)</f>
        <v/>
      </c>
      <c r="Y842" s="14">
        <f>IF(G842="","",G842)</f>
        <v/>
      </c>
      <c r="Z842">
        <f>M842</f>
        <v/>
      </c>
      <c r="AA842">
        <f>N842</f>
        <v/>
      </c>
      <c r="AB842" s="14">
        <f>IF(H842="","",H842)</f>
        <v/>
      </c>
      <c r="AC842">
        <f>O842</f>
        <v/>
      </c>
      <c r="AD842" s="14">
        <f>IF(I842="","",I842)</f>
        <v/>
      </c>
      <c r="AE842">
        <f>P842</f>
        <v/>
      </c>
      <c r="AH842">
        <f>IF(S842&lt;&gt;"",S842,AH841+900)</f>
        <v/>
      </c>
      <c r="AI842">
        <f>IF(T842&lt;&gt;"",T842,AI841)</f>
        <v/>
      </c>
      <c r="AJ842">
        <f>IF(U842&lt;&gt;"",U842,AJ841)</f>
        <v/>
      </c>
      <c r="AK842">
        <f>IF(W842&lt;&gt;"",W842,"")</f>
        <v/>
      </c>
      <c r="AL842" s="14">
        <f>IF(X842&lt;&gt;"",X842,"")</f>
        <v/>
      </c>
      <c r="AM842" s="14">
        <f>IF(Y842&lt;&gt;"",Y842,"")</f>
        <v/>
      </c>
      <c r="AN842" s="14">
        <f>IF(OR(AL842="",AM842=""),"",AL842-AM842)</f>
        <v/>
      </c>
      <c r="AO842">
        <f>IF(AN842="","",IF(AN842&gt;0,"Bullish","Bearish"))</f>
        <v/>
      </c>
      <c r="AP842">
        <f>IF(AO842="",AP841,AO842)</f>
        <v/>
      </c>
      <c r="AQ842" s="14">
        <f>IF(AB842&lt;&gt;"",AB842,"")</f>
        <v/>
      </c>
      <c r="AR842" s="14">
        <f>IF(AD842&lt;&gt;"",AD842,"")</f>
        <v/>
      </c>
      <c r="AS842">
        <f>IF(AS841+1=13,1,AS841+1)</f>
        <v/>
      </c>
      <c r="AT842">
        <f>IFERROR(IF(SLOPE($AQ$830:$AQ$841,$AS$830:$AS$841)&gt;0,MIN(3,ABS(SLOPE($AQ$830:$AQ$841,$AS$830:$AS$841))),IF(SLOPE($AQ$830:$AQ$841,$AS$830:$AS$841)&lt;-0.5,-0.5,0)),0)</f>
        <v/>
      </c>
      <c r="AU842">
        <f>IFERROR(IF(SLOPE($AR$830:$AR$841,$AS$830:$AS$841)&lt;0,MAX(-3,-ABS(SLOPE($AR$830:$AR$841,$AS$830:$AS$841))),IF(SLOPE($AR$830:$AR$841,$AS$830:$AS$841)&gt;0.5,0.5,0)),0)</f>
        <v/>
      </c>
      <c r="AV842">
        <f>($AQ$842+(AT842*(AS842-1)))</f>
        <v/>
      </c>
      <c r="AW842">
        <f>($AR$842+(AU842*(AS842-1)))</f>
        <v/>
      </c>
      <c r="AX842">
        <f>IF(AT842&gt;0,AV842+AT842,AV842)</f>
        <v/>
      </c>
      <c r="AY842">
        <f>IF(AU842&lt;0,AW842+AU842,AW842)</f>
        <v/>
      </c>
      <c r="BA842" s="14">
        <f>IFERROR(AX842-AQ842,"")</f>
        <v/>
      </c>
      <c r="BB842" s="14">
        <f>IFERROR(AY842-AR842,"")</f>
        <v/>
      </c>
      <c r="BD842">
        <f>AH842</f>
        <v/>
      </c>
      <c r="BE842">
        <f>AI842</f>
        <v/>
      </c>
      <c r="BF842">
        <f>AJ842</f>
        <v/>
      </c>
      <c r="BG842" s="14">
        <f>L842</f>
        <v/>
      </c>
      <c r="BH842" s="14">
        <f>IF(X842="","",X842)</f>
        <v/>
      </c>
      <c r="BI842" s="14">
        <f>IF(Y842="","",Y842)</f>
        <v/>
      </c>
      <c r="BJ842">
        <f>Z842</f>
        <v/>
      </c>
      <c r="BK842">
        <f>AA842</f>
        <v/>
      </c>
      <c r="BL842">
        <f>IFERROR(AX842,"")</f>
        <v/>
      </c>
      <c r="BM842">
        <f>IFERROR(AY842,"")</f>
        <v/>
      </c>
    </row>
    <row r="843" ht="14.25" customHeight="1">
      <c r="A843">
        <f>ALGLIB_SSA_XAUUSD!AA843</f>
        <v/>
      </c>
      <c r="B843">
        <f>IF($A843="","",INDEX(ALGLIB_SSA_XAUUSD!$B$2:$B$2401,MATCH($A843,ALGLIB_SSA_XAUUSD!$A$2:$A$2401,1)))</f>
        <v/>
      </c>
      <c r="C843">
        <f>IF($A843="","",INDEX(ALGLIB_SSA_XAUUSD!$C$2:$C$2401,MATCH($A843,ALGLIB_SSA_XAUUSD!$A$2:$A$2401,1)))</f>
        <v/>
      </c>
      <c r="D843" s="14">
        <f>IF($A843="","",INT((ROW()-2)/12)+1)</f>
        <v/>
      </c>
      <c r="E843" s="14">
        <f>IF(AND(E854&lt;&gt;"",D854=D842+1),E842+(E854-E842)*1/12,"")</f>
        <v/>
      </c>
      <c r="F843" s="14">
        <f>IF(AND(F854&lt;&gt;"",D854=D842+1),F842+(F854-F842)*1/12,"")</f>
        <v/>
      </c>
      <c r="G843" s="14">
        <f>IF(AND(G854&lt;&gt;"",D854=D842+1),G842+(G854-G842)*1/12,"")</f>
        <v/>
      </c>
      <c r="H843" s="14">
        <f>IF(AND(H854&lt;&gt;"",D854=D842+1),H842+(H854-H842)*1/12,"")</f>
        <v/>
      </c>
      <c r="I843" s="14">
        <f>IF(AND(L854&lt;&gt;"",D854=D842+1),I842+(I854-I842)*1/12,"")</f>
        <v/>
      </c>
      <c r="J843">
        <f>_xlfn.XLOOKUP($A843,ALGLIB_SSA_XAUUSD!$AA$2:$AA$2401,ALGLIB_SSA_XAUUSD!$P$2:$P$2401,"",0)</f>
        <v/>
      </c>
      <c r="K843">
        <f>_xlfn.XLOOKUP($A843,ALGLIB_SSA_XAUUSD!$AA$2:$AA$2401,ALGLIB_SSA_XAUUSD!$Q$2:$Q$2401,"",0)</f>
        <v/>
      </c>
      <c r="L843">
        <f>_xlfn.XLOOKUP($A843,ALGLIB_SSA_XAUUSD!$AA$2:$AA$2401,ALGLIB_SSA_XAUUSD!$R$2:$R$2401,"",0)</f>
        <v/>
      </c>
      <c r="M843">
        <f>_xlfn.XLOOKUP($A843,ALGLIB_SSA_XAUUSD!$AA$2:$AA$2401,ALGLIB_SSA_XAUUSD!$S$2:$S$2401,"",0)</f>
        <v/>
      </c>
      <c r="N843">
        <f>_xlfn.XLOOKUP($A843,ALGLIB_SSA_XAUUSD!$AA$2:$AA$2401,ALGLIB_SSA_XAUUSD!$T$2:$T$2401,"",0)</f>
        <v/>
      </c>
      <c r="O843">
        <f>_xlfn.XLOOKUP($A843,ALGLIB_SSA_XAUUSD!$AA$2:$AA$2401,ALGLIB_SSA_XAUUSD!$U$2:$U$2401,"",0)</f>
        <v/>
      </c>
      <c r="P843">
        <f>_xlfn.XLOOKUP($A843,ALGLIB_SSA_XAUUSD!$AA$2:$AA$2401,ALGLIB_SSA_XAUUSD!$V$2:$V$2401,"",0)</f>
        <v/>
      </c>
      <c r="S843">
        <f>A843</f>
        <v/>
      </c>
      <c r="T843">
        <f>J843</f>
        <v/>
      </c>
      <c r="U843">
        <f>K843</f>
        <v/>
      </c>
      <c r="V843" s="14">
        <f>IF($A843="","",MOD(ROW()-2,12)+1)</f>
        <v/>
      </c>
      <c r="W843">
        <f>L843</f>
        <v/>
      </c>
      <c r="X843" s="14">
        <f>IF(F843="","",F843)</f>
        <v/>
      </c>
      <c r="Y843" s="14">
        <f>IF(G843="","",G843)</f>
        <v/>
      </c>
      <c r="Z843">
        <f>M843</f>
        <v/>
      </c>
      <c r="AA843">
        <f>N843</f>
        <v/>
      </c>
      <c r="AB843" s="14">
        <f>IF(H843="","",H843)</f>
        <v/>
      </c>
      <c r="AC843">
        <f>O843</f>
        <v/>
      </c>
      <c r="AD843" s="14">
        <f>IF(I843="","",I843)</f>
        <v/>
      </c>
      <c r="AE843">
        <f>P843</f>
        <v/>
      </c>
      <c r="AH843">
        <f>IF(S843&lt;&gt;"",S843,AH842+900)</f>
        <v/>
      </c>
      <c r="AI843">
        <f>IF(T843&lt;&gt;"",T843,AI842)</f>
        <v/>
      </c>
      <c r="AJ843">
        <f>IF(U843&lt;&gt;"",U843,AJ842)</f>
        <v/>
      </c>
      <c r="AK843">
        <f>IF(W843&lt;&gt;"",W843,"")</f>
        <v/>
      </c>
      <c r="AL843" s="14">
        <f>IF(X843&lt;&gt;"",X843,"")</f>
        <v/>
      </c>
      <c r="AM843" s="14">
        <f>IF(Y843&lt;&gt;"",Y843,"")</f>
        <v/>
      </c>
      <c r="AN843" s="14">
        <f>IF(OR(AL843="",AM843=""),"",AL843-AM843)</f>
        <v/>
      </c>
      <c r="AO843">
        <f>IF(AN843="","",IF(AN843&gt;0,"Bullish","Bearish"))</f>
        <v/>
      </c>
      <c r="AP843">
        <f>IF(AO843="",AP842,AO843)</f>
        <v/>
      </c>
      <c r="AQ843" s="14">
        <f>IF(AB843&lt;&gt;"",AB843,"")</f>
        <v/>
      </c>
      <c r="AR843" s="14">
        <f>IF(AD843&lt;&gt;"",AD843,"")</f>
        <v/>
      </c>
      <c r="AS843">
        <f>IF(AS842+1=13,1,AS842+1)</f>
        <v/>
      </c>
      <c r="AT843">
        <f>IFERROR(IF(SLOPE($AQ$830:$AQ$841,$AS$830:$AS$841)&gt;0,MIN(3,ABS(SLOPE($AQ$830:$AQ$841,$AS$830:$AS$841))),IF(SLOPE($AQ$830:$AQ$841,$AS$830:$AS$841)&lt;-0.5,-0.5,0)),0)</f>
        <v/>
      </c>
      <c r="AU843">
        <f>IFERROR(IF(SLOPE($AR$830:$AR$841,$AS$830:$AS$841)&lt;0,MAX(-3,-ABS(SLOPE($AR$830:$AR$841,$AS$830:$AS$841))),IF(SLOPE($AR$830:$AR$841,$AS$830:$AS$841)&gt;0.5,0.5,0)),0)</f>
        <v/>
      </c>
      <c r="AV843">
        <f>($AQ$842+(AT843*(AS843-1)))</f>
        <v/>
      </c>
      <c r="AW843">
        <f>($AR$842+(AU843*(AS843-1)))</f>
        <v/>
      </c>
      <c r="AX843">
        <f>IF(AT843&gt;0,AV843+AT843,AV843)</f>
        <v/>
      </c>
      <c r="AY843">
        <f>IF(AU843&lt;0,AW843+AU843,AW843)</f>
        <v/>
      </c>
      <c r="BA843" s="14">
        <f>IFERROR(AX843-AQ843,"")</f>
        <v/>
      </c>
      <c r="BB843" s="14">
        <f>IFERROR(AY843-AR843,"")</f>
        <v/>
      </c>
      <c r="BD843">
        <f>AH843</f>
        <v/>
      </c>
      <c r="BE843">
        <f>AI843</f>
        <v/>
      </c>
      <c r="BF843">
        <f>AJ843</f>
        <v/>
      </c>
      <c r="BG843" s="14">
        <f>L843</f>
        <v/>
      </c>
      <c r="BH843" s="14">
        <f>IF(X843="","",X843)</f>
        <v/>
      </c>
      <c r="BI843" s="14">
        <f>IF(Y843="","",Y843)</f>
        <v/>
      </c>
      <c r="BJ843">
        <f>Z843</f>
        <v/>
      </c>
      <c r="BK843">
        <f>AA843</f>
        <v/>
      </c>
      <c r="BL843">
        <f>IFERROR(AX843,"")</f>
        <v/>
      </c>
      <c r="BM843">
        <f>IFERROR(AY843,"")</f>
        <v/>
      </c>
    </row>
    <row r="844" ht="14.25" customHeight="1">
      <c r="A844">
        <f>ALGLIB_SSA_XAUUSD!AA844</f>
        <v/>
      </c>
      <c r="B844">
        <f>IF($A844="","",INDEX(ALGLIB_SSA_XAUUSD!$B$2:$B$2401,MATCH($A844,ALGLIB_SSA_XAUUSD!$A$2:$A$2401,1)))</f>
        <v/>
      </c>
      <c r="C844">
        <f>IF($A844="","",INDEX(ALGLIB_SSA_XAUUSD!$C$2:$C$2401,MATCH($A844,ALGLIB_SSA_XAUUSD!$A$2:$A$2401,1)))</f>
        <v/>
      </c>
      <c r="D844" s="14">
        <f>IF($A844="","",INT((ROW()-2)/12)+1)</f>
        <v/>
      </c>
      <c r="E844" s="14">
        <f>IF(AND(E854&lt;&gt;"",D854=D842+1),E842+(E854-E842)*2/12,"")</f>
        <v/>
      </c>
      <c r="F844" s="14">
        <f>IF(AND(F854&lt;&gt;"",D854=D842+1),F842+(F854-F842)*2/12,"")</f>
        <v/>
      </c>
      <c r="G844" s="14">
        <f>IF(AND(G854&lt;&gt;"",D854=D842+1),G842+(G854-G842)*2/12,"")</f>
        <v/>
      </c>
      <c r="H844" s="14">
        <f>IF(AND(H854&lt;&gt;"",D854=D842+1),H842+(H854-H842)*2/12,"")</f>
        <v/>
      </c>
      <c r="I844" s="14">
        <f>IF(AND(L854&lt;&gt;"",D854=D842+1),I842+(I854-I842)*2/12,"")</f>
        <v/>
      </c>
      <c r="J844">
        <f>_xlfn.XLOOKUP($A844,ALGLIB_SSA_XAUUSD!$AA$2:$AA$2401,ALGLIB_SSA_XAUUSD!$P$2:$P$2401,"",0)</f>
        <v/>
      </c>
      <c r="K844">
        <f>_xlfn.XLOOKUP($A844,ALGLIB_SSA_XAUUSD!$AA$2:$AA$2401,ALGLIB_SSA_XAUUSD!$Q$2:$Q$2401,"",0)</f>
        <v/>
      </c>
      <c r="L844">
        <f>_xlfn.XLOOKUP($A844,ALGLIB_SSA_XAUUSD!$AA$2:$AA$2401,ALGLIB_SSA_XAUUSD!$R$2:$R$2401,"",0)</f>
        <v/>
      </c>
      <c r="M844">
        <f>_xlfn.XLOOKUP($A844,ALGLIB_SSA_XAUUSD!$AA$2:$AA$2401,ALGLIB_SSA_XAUUSD!$S$2:$S$2401,"",0)</f>
        <v/>
      </c>
      <c r="N844">
        <f>_xlfn.XLOOKUP($A844,ALGLIB_SSA_XAUUSD!$AA$2:$AA$2401,ALGLIB_SSA_XAUUSD!$T$2:$T$2401,"",0)</f>
        <v/>
      </c>
      <c r="O844">
        <f>_xlfn.XLOOKUP($A844,ALGLIB_SSA_XAUUSD!$AA$2:$AA$2401,ALGLIB_SSA_XAUUSD!$U$2:$U$2401,"",0)</f>
        <v/>
      </c>
      <c r="P844">
        <f>_xlfn.XLOOKUP($A844,ALGLIB_SSA_XAUUSD!$AA$2:$AA$2401,ALGLIB_SSA_XAUUSD!$V$2:$V$2401,"",0)</f>
        <v/>
      </c>
      <c r="S844">
        <f>A844</f>
        <v/>
      </c>
      <c r="T844">
        <f>J844</f>
        <v/>
      </c>
      <c r="U844">
        <f>K844</f>
        <v/>
      </c>
      <c r="V844" s="14">
        <f>IF($A844="","",MOD(ROW()-2,12)+1)</f>
        <v/>
      </c>
      <c r="W844">
        <f>L844</f>
        <v/>
      </c>
      <c r="X844" s="14">
        <f>IF(F844="","",F844)</f>
        <v/>
      </c>
      <c r="Y844" s="14">
        <f>IF(G844="","",G844)</f>
        <v/>
      </c>
      <c r="Z844">
        <f>M844</f>
        <v/>
      </c>
      <c r="AA844">
        <f>N844</f>
        <v/>
      </c>
      <c r="AB844" s="14">
        <f>IF(H844="","",H844)</f>
        <v/>
      </c>
      <c r="AC844">
        <f>O844</f>
        <v/>
      </c>
      <c r="AD844" s="14">
        <f>IF(I844="","",I844)</f>
        <v/>
      </c>
      <c r="AE844">
        <f>P844</f>
        <v/>
      </c>
      <c r="AH844">
        <f>IF(S844&lt;&gt;"",S844,AH843+900)</f>
        <v/>
      </c>
      <c r="AI844">
        <f>IF(T844&lt;&gt;"",T844,AI843)</f>
        <v/>
      </c>
      <c r="AJ844">
        <f>IF(U844&lt;&gt;"",U844,AJ843)</f>
        <v/>
      </c>
      <c r="AK844">
        <f>IF(W844&lt;&gt;"",W844,"")</f>
        <v/>
      </c>
      <c r="AL844" s="14">
        <f>IF(X844&lt;&gt;"",X844,"")</f>
        <v/>
      </c>
      <c r="AM844" s="14">
        <f>IF(Y844&lt;&gt;"",Y844,"")</f>
        <v/>
      </c>
      <c r="AN844" s="14">
        <f>IF(OR(AL844="",AM844=""),"",AL844-AM844)</f>
        <v/>
      </c>
      <c r="AO844">
        <f>IF(AN844="","",IF(AN844&gt;0,"Bullish","Bearish"))</f>
        <v/>
      </c>
      <c r="AP844">
        <f>IF(AO844="",AP843,AO844)</f>
        <v/>
      </c>
      <c r="AQ844" s="14">
        <f>IF(AB844&lt;&gt;"",AB844,"")</f>
        <v/>
      </c>
      <c r="AR844" s="14">
        <f>IF(AD844&lt;&gt;"",AD844,"")</f>
        <v/>
      </c>
      <c r="AS844">
        <f>IF(AS843+1=13,1,AS843+1)</f>
        <v/>
      </c>
      <c r="AT844">
        <f>IFERROR(IF(SLOPE($AQ$830:$AQ$841,$AS$830:$AS$841)&gt;0,MIN(3,ABS(SLOPE($AQ$830:$AQ$841,$AS$830:$AS$841))),IF(SLOPE($AQ$830:$AQ$841,$AS$830:$AS$841)&lt;-0.5,-0.5,0)),0)</f>
        <v/>
      </c>
      <c r="AU844">
        <f>IFERROR(IF(SLOPE($AR$830:$AR$841,$AS$830:$AS$841)&lt;0,MAX(-3,-ABS(SLOPE($AR$830:$AR$841,$AS$830:$AS$841))),IF(SLOPE($AR$830:$AR$841,$AS$830:$AS$841)&gt;0.5,0.5,0)),0)</f>
        <v/>
      </c>
      <c r="AV844">
        <f>($AQ$842+(AT844*(AS844-1)))</f>
        <v/>
      </c>
      <c r="AW844">
        <f>($AR$842+(AU844*(AS844-1)))</f>
        <v/>
      </c>
      <c r="AX844">
        <f>IF(AT844&gt;0,AV844+AT844,AV844)</f>
        <v/>
      </c>
      <c r="AY844">
        <f>IF(AU844&lt;0,AW844+AU844,AW844)</f>
        <v/>
      </c>
      <c r="BA844" s="14">
        <f>IFERROR(AX844-AQ844,"")</f>
        <v/>
      </c>
      <c r="BB844" s="14">
        <f>IFERROR(AY844-AR844,"")</f>
        <v/>
      </c>
      <c r="BD844">
        <f>AH844</f>
        <v/>
      </c>
      <c r="BE844">
        <f>AI844</f>
        <v/>
      </c>
      <c r="BF844">
        <f>AJ844</f>
        <v/>
      </c>
      <c r="BG844" s="14">
        <f>L844</f>
        <v/>
      </c>
      <c r="BH844" s="14">
        <f>IF(X844="","",X844)</f>
        <v/>
      </c>
      <c r="BI844" s="14">
        <f>IF(Y844="","",Y844)</f>
        <v/>
      </c>
      <c r="BJ844">
        <f>Z844</f>
        <v/>
      </c>
      <c r="BK844">
        <f>AA844</f>
        <v/>
      </c>
      <c r="BL844">
        <f>IFERROR(AX844,"")</f>
        <v/>
      </c>
      <c r="BM844">
        <f>IFERROR(AY844,"")</f>
        <v/>
      </c>
    </row>
    <row r="845" ht="14.25" customHeight="1">
      <c r="A845">
        <f>ALGLIB_SSA_XAUUSD!AA845</f>
        <v/>
      </c>
      <c r="B845">
        <f>IF($A845="","",INDEX(ALGLIB_SSA_XAUUSD!$B$2:$B$2401,MATCH($A845,ALGLIB_SSA_XAUUSD!$A$2:$A$2401,1)))</f>
        <v/>
      </c>
      <c r="C845">
        <f>IF($A845="","",INDEX(ALGLIB_SSA_XAUUSD!$C$2:$C$2401,MATCH($A845,ALGLIB_SSA_XAUUSD!$A$2:$A$2401,1)))</f>
        <v/>
      </c>
      <c r="D845" s="14">
        <f>IF($A845="","",INT((ROW()-2)/12)+1)</f>
        <v/>
      </c>
      <c r="E845" s="14">
        <f>IF(AND(E854&lt;&gt;"",D854=D842+1),E842+(E854-E842)*3/12,"")</f>
        <v/>
      </c>
      <c r="F845" s="14">
        <f>IF(AND(F854&lt;&gt;"",D854=D842+1),F842+(F854-F842)*3/12,"")</f>
        <v/>
      </c>
      <c r="G845" s="14">
        <f>IF(AND(G854&lt;&gt;"",D854=D842+1),G842+(G854-G842)*3/12,"")</f>
        <v/>
      </c>
      <c r="H845" s="14">
        <f>IF(AND(H854&lt;&gt;"",D854=D842+1),H842+(H854-H842)*3/12,"")</f>
        <v/>
      </c>
      <c r="I845" s="14">
        <f>IF(AND(L854&lt;&gt;"",D854=D842+1),I842+(I854-I842)*3/12,"")</f>
        <v/>
      </c>
      <c r="J845">
        <f>_xlfn.XLOOKUP($A845,ALGLIB_SSA_XAUUSD!$AA$2:$AA$2401,ALGLIB_SSA_XAUUSD!$P$2:$P$2401,"",0)</f>
        <v/>
      </c>
      <c r="K845">
        <f>_xlfn.XLOOKUP($A845,ALGLIB_SSA_XAUUSD!$AA$2:$AA$2401,ALGLIB_SSA_XAUUSD!$Q$2:$Q$2401,"",0)</f>
        <v/>
      </c>
      <c r="L845">
        <f>_xlfn.XLOOKUP($A845,ALGLIB_SSA_XAUUSD!$AA$2:$AA$2401,ALGLIB_SSA_XAUUSD!$R$2:$R$2401,"",0)</f>
        <v/>
      </c>
      <c r="M845">
        <f>_xlfn.XLOOKUP($A845,ALGLIB_SSA_XAUUSD!$AA$2:$AA$2401,ALGLIB_SSA_XAUUSD!$S$2:$S$2401,"",0)</f>
        <v/>
      </c>
      <c r="N845">
        <f>_xlfn.XLOOKUP($A845,ALGLIB_SSA_XAUUSD!$AA$2:$AA$2401,ALGLIB_SSA_XAUUSD!$T$2:$T$2401,"",0)</f>
        <v/>
      </c>
      <c r="O845">
        <f>_xlfn.XLOOKUP($A845,ALGLIB_SSA_XAUUSD!$AA$2:$AA$2401,ALGLIB_SSA_XAUUSD!$U$2:$U$2401,"",0)</f>
        <v/>
      </c>
      <c r="P845">
        <f>_xlfn.XLOOKUP($A845,ALGLIB_SSA_XAUUSD!$AA$2:$AA$2401,ALGLIB_SSA_XAUUSD!$V$2:$V$2401,"",0)</f>
        <v/>
      </c>
      <c r="S845">
        <f>A845</f>
        <v/>
      </c>
      <c r="T845">
        <f>J845</f>
        <v/>
      </c>
      <c r="U845">
        <f>K845</f>
        <v/>
      </c>
      <c r="V845" s="14">
        <f>IF($A845="","",MOD(ROW()-2,12)+1)</f>
        <v/>
      </c>
      <c r="W845">
        <f>L845</f>
        <v/>
      </c>
      <c r="X845" s="14">
        <f>IF(F845="","",F845)</f>
        <v/>
      </c>
      <c r="Y845" s="14">
        <f>IF(G845="","",G845)</f>
        <v/>
      </c>
      <c r="Z845">
        <f>M845</f>
        <v/>
      </c>
      <c r="AA845">
        <f>N845</f>
        <v/>
      </c>
      <c r="AB845" s="14">
        <f>IF(H845="","",H845)</f>
        <v/>
      </c>
      <c r="AC845">
        <f>O845</f>
        <v/>
      </c>
      <c r="AD845" s="14">
        <f>IF(I845="","",I845)</f>
        <v/>
      </c>
      <c r="AE845">
        <f>P845</f>
        <v/>
      </c>
      <c r="AH845">
        <f>IF(S845&lt;&gt;"",S845,AH844+900)</f>
        <v/>
      </c>
      <c r="AI845">
        <f>IF(T845&lt;&gt;"",T845,AI844)</f>
        <v/>
      </c>
      <c r="AJ845">
        <f>IF(U845&lt;&gt;"",U845,AJ844)</f>
        <v/>
      </c>
      <c r="AK845">
        <f>IF(W845&lt;&gt;"",W845,"")</f>
        <v/>
      </c>
      <c r="AL845" s="14">
        <f>IF(X845&lt;&gt;"",X845,"")</f>
        <v/>
      </c>
      <c r="AM845" s="14">
        <f>IF(Y845&lt;&gt;"",Y845,"")</f>
        <v/>
      </c>
      <c r="AN845" s="14">
        <f>IF(OR(AL845="",AM845=""),"",AL845-AM845)</f>
        <v/>
      </c>
      <c r="AO845">
        <f>IF(AN845="","",IF(AN845&gt;0,"Bullish","Bearish"))</f>
        <v/>
      </c>
      <c r="AP845">
        <f>IF(AO845="",AP844,AO845)</f>
        <v/>
      </c>
      <c r="AQ845" s="14">
        <f>IF(AB845&lt;&gt;"",AB845,"")</f>
        <v/>
      </c>
      <c r="AR845" s="14">
        <f>IF(AD845&lt;&gt;"",AD845,"")</f>
        <v/>
      </c>
      <c r="AS845">
        <f>IF(AS844+1=13,1,AS844+1)</f>
        <v/>
      </c>
      <c r="AT845">
        <f>IFERROR(IF(SLOPE($AQ$830:$AQ$841,$AS$830:$AS$841)&gt;0,MIN(3,ABS(SLOPE($AQ$830:$AQ$841,$AS$830:$AS$841))),IF(SLOPE($AQ$830:$AQ$841,$AS$830:$AS$841)&lt;-0.5,-0.5,0)),0)</f>
        <v/>
      </c>
      <c r="AU845">
        <f>IFERROR(IF(SLOPE($AR$830:$AR$841,$AS$830:$AS$841)&lt;0,MAX(-3,-ABS(SLOPE($AR$830:$AR$841,$AS$830:$AS$841))),IF(SLOPE($AR$830:$AR$841,$AS$830:$AS$841)&gt;0.5,0.5,0)),0)</f>
        <v/>
      </c>
      <c r="AV845">
        <f>($AQ$842+(AT845*(AS845-1)))</f>
        <v/>
      </c>
      <c r="AW845">
        <f>($AR$842+(AU845*(AS845-1)))</f>
        <v/>
      </c>
      <c r="AX845">
        <f>IF(AT845&gt;0,AV845+AT845,AV845)</f>
        <v/>
      </c>
      <c r="AY845">
        <f>IF(AU845&lt;0,AW845+AU845,AW845)</f>
        <v/>
      </c>
      <c r="BA845" s="14">
        <f>IFERROR(AX845-AQ845,"")</f>
        <v/>
      </c>
      <c r="BB845" s="14">
        <f>IFERROR(AY845-AR845,"")</f>
        <v/>
      </c>
      <c r="BD845">
        <f>AH845</f>
        <v/>
      </c>
      <c r="BE845">
        <f>AI845</f>
        <v/>
      </c>
      <c r="BF845">
        <f>AJ845</f>
        <v/>
      </c>
      <c r="BG845" s="14">
        <f>L845</f>
        <v/>
      </c>
      <c r="BH845" s="14">
        <f>IF(X845="","",X845)</f>
        <v/>
      </c>
      <c r="BI845" s="14">
        <f>IF(Y845="","",Y845)</f>
        <v/>
      </c>
      <c r="BJ845">
        <f>Z845</f>
        <v/>
      </c>
      <c r="BK845">
        <f>AA845</f>
        <v/>
      </c>
      <c r="BL845">
        <f>IFERROR(AX845,"")</f>
        <v/>
      </c>
      <c r="BM845">
        <f>IFERROR(AY845,"")</f>
        <v/>
      </c>
    </row>
    <row r="846" ht="14.25" customHeight="1">
      <c r="A846">
        <f>ALGLIB_SSA_XAUUSD!AA846</f>
        <v/>
      </c>
      <c r="B846">
        <f>IF($A846="","",INDEX(ALGLIB_SSA_XAUUSD!$B$2:$B$2401,MATCH($A846,ALGLIB_SSA_XAUUSD!$A$2:$A$2401,1)))</f>
        <v/>
      </c>
      <c r="C846">
        <f>IF($A846="","",INDEX(ALGLIB_SSA_XAUUSD!$C$2:$C$2401,MATCH($A846,ALGLIB_SSA_XAUUSD!$A$2:$A$2401,1)))</f>
        <v/>
      </c>
      <c r="D846" s="14">
        <f>IF($A846="","",INT((ROW()-2)/12)+1)</f>
        <v/>
      </c>
      <c r="E846" s="14">
        <f>IF(AND(E854&lt;&gt;"",D854=D842+1),E842+(E854-E842)*4/12,"")</f>
        <v/>
      </c>
      <c r="F846" s="14">
        <f>IF(AND(F854&lt;&gt;"",D854=D842+1),F842+(F854-F842)*4/12,"")</f>
        <v/>
      </c>
      <c r="G846" s="14">
        <f>IF(AND(G854&lt;&gt;"",D854=D842+1),G842+(G854-G842)*4/12,"")</f>
        <v/>
      </c>
      <c r="H846" s="14">
        <f>IF(AND(H854&lt;&gt;"",D854=D842+1),H842+(H854-H842)*4/12,"")</f>
        <v/>
      </c>
      <c r="I846" s="14">
        <f>IF(AND(L854&lt;&gt;"",D854=D842+1),I842+(I854-I842)*4/12,"")</f>
        <v/>
      </c>
      <c r="J846">
        <f>_xlfn.XLOOKUP($A846,ALGLIB_SSA_XAUUSD!$AA$2:$AA$2401,ALGLIB_SSA_XAUUSD!$P$2:$P$2401,"",0)</f>
        <v/>
      </c>
      <c r="K846">
        <f>_xlfn.XLOOKUP($A846,ALGLIB_SSA_XAUUSD!$AA$2:$AA$2401,ALGLIB_SSA_XAUUSD!$Q$2:$Q$2401,"",0)</f>
        <v/>
      </c>
      <c r="L846">
        <f>_xlfn.XLOOKUP($A846,ALGLIB_SSA_XAUUSD!$AA$2:$AA$2401,ALGLIB_SSA_XAUUSD!$R$2:$R$2401,"",0)</f>
        <v/>
      </c>
      <c r="M846">
        <f>_xlfn.XLOOKUP($A846,ALGLIB_SSA_XAUUSD!$AA$2:$AA$2401,ALGLIB_SSA_XAUUSD!$S$2:$S$2401,"",0)</f>
        <v/>
      </c>
      <c r="N846">
        <f>_xlfn.XLOOKUP($A846,ALGLIB_SSA_XAUUSD!$AA$2:$AA$2401,ALGLIB_SSA_XAUUSD!$T$2:$T$2401,"",0)</f>
        <v/>
      </c>
      <c r="O846">
        <f>_xlfn.XLOOKUP($A846,ALGLIB_SSA_XAUUSD!$AA$2:$AA$2401,ALGLIB_SSA_XAUUSD!$U$2:$U$2401,"",0)</f>
        <v/>
      </c>
      <c r="P846">
        <f>_xlfn.XLOOKUP($A846,ALGLIB_SSA_XAUUSD!$AA$2:$AA$2401,ALGLIB_SSA_XAUUSD!$V$2:$V$2401,"",0)</f>
        <v/>
      </c>
      <c r="S846">
        <f>A846</f>
        <v/>
      </c>
      <c r="T846">
        <f>J846</f>
        <v/>
      </c>
      <c r="U846">
        <f>K846</f>
        <v/>
      </c>
      <c r="V846" s="14">
        <f>IF($A846="","",MOD(ROW()-2,12)+1)</f>
        <v/>
      </c>
      <c r="W846">
        <f>L846</f>
        <v/>
      </c>
      <c r="X846" s="14">
        <f>IF(F846="","",F846)</f>
        <v/>
      </c>
      <c r="Y846" s="14">
        <f>IF(G846="","",G846)</f>
        <v/>
      </c>
      <c r="Z846">
        <f>M846</f>
        <v/>
      </c>
      <c r="AA846">
        <f>N846</f>
        <v/>
      </c>
      <c r="AB846" s="14">
        <f>IF(H846="","",H846)</f>
        <v/>
      </c>
      <c r="AC846">
        <f>O846</f>
        <v/>
      </c>
      <c r="AD846" s="14">
        <f>IF(I846="","",I846)</f>
        <v/>
      </c>
      <c r="AE846">
        <f>P846</f>
        <v/>
      </c>
      <c r="AH846">
        <f>IF(S846&lt;&gt;"",S846,AH845+900)</f>
        <v/>
      </c>
      <c r="AI846">
        <f>IF(T846&lt;&gt;"",T846,AI845)</f>
        <v/>
      </c>
      <c r="AJ846">
        <f>IF(U846&lt;&gt;"",U846,AJ845)</f>
        <v/>
      </c>
      <c r="AK846">
        <f>IF(W846&lt;&gt;"",W846,"")</f>
        <v/>
      </c>
      <c r="AL846" s="14">
        <f>IF(X846&lt;&gt;"",X846,"")</f>
        <v/>
      </c>
      <c r="AM846" s="14">
        <f>IF(Y846&lt;&gt;"",Y846,"")</f>
        <v/>
      </c>
      <c r="AN846" s="14">
        <f>IF(OR(AL846="",AM846=""),"",AL846-AM846)</f>
        <v/>
      </c>
      <c r="AO846">
        <f>IF(AN846="","",IF(AN846&gt;0,"Bullish","Bearish"))</f>
        <v/>
      </c>
      <c r="AP846">
        <f>IF(AO846="",AP845,AO846)</f>
        <v/>
      </c>
      <c r="AQ846" s="14">
        <f>IF(AB846&lt;&gt;"",AB846,"")</f>
        <v/>
      </c>
      <c r="AR846" s="14">
        <f>IF(AD846&lt;&gt;"",AD846,"")</f>
        <v/>
      </c>
      <c r="AS846">
        <f>IF(AS845+1=13,1,AS845+1)</f>
        <v/>
      </c>
      <c r="AT846">
        <f>IFERROR(IF(SLOPE($AQ$830:$AQ$841,$AS$830:$AS$841)&gt;0,MIN(3,ABS(SLOPE($AQ$830:$AQ$841,$AS$830:$AS$841))),IF(SLOPE($AQ$830:$AQ$841,$AS$830:$AS$841)&lt;-0.5,-0.5,0)),0)</f>
        <v/>
      </c>
      <c r="AU846">
        <f>IFERROR(IF(SLOPE($AR$830:$AR$841,$AS$830:$AS$841)&lt;0,MAX(-3,-ABS(SLOPE($AR$830:$AR$841,$AS$830:$AS$841))),IF(SLOPE($AR$830:$AR$841,$AS$830:$AS$841)&gt;0.5,0.5,0)),0)</f>
        <v/>
      </c>
      <c r="AV846">
        <f>($AQ$842+(AT846*(AS846-1)))</f>
        <v/>
      </c>
      <c r="AW846">
        <f>($AR$842+(AU846*(AS846-1)))</f>
        <v/>
      </c>
      <c r="AX846">
        <f>IF(AT846&gt;0,AV846+AT846,AV846)</f>
        <v/>
      </c>
      <c r="AY846">
        <f>IF(AU846&lt;0,AW846+AU846,AW846)</f>
        <v/>
      </c>
      <c r="BA846" s="14">
        <f>IFERROR(AX846-AQ846,"")</f>
        <v/>
      </c>
      <c r="BB846" s="14">
        <f>IFERROR(AY846-AR846,"")</f>
        <v/>
      </c>
      <c r="BD846">
        <f>AH846</f>
        <v/>
      </c>
      <c r="BE846">
        <f>AI846</f>
        <v/>
      </c>
      <c r="BF846">
        <f>AJ846</f>
        <v/>
      </c>
      <c r="BG846" s="14">
        <f>L846</f>
        <v/>
      </c>
      <c r="BH846" s="14">
        <f>IF(X846="","",X846)</f>
        <v/>
      </c>
      <c r="BI846" s="14">
        <f>IF(Y846="","",Y846)</f>
        <v/>
      </c>
      <c r="BJ846">
        <f>Z846</f>
        <v/>
      </c>
      <c r="BK846">
        <f>AA846</f>
        <v/>
      </c>
      <c r="BL846">
        <f>IFERROR(AX846,"")</f>
        <v/>
      </c>
      <c r="BM846">
        <f>IFERROR(AY846,"")</f>
        <v/>
      </c>
    </row>
    <row r="847" ht="14.25" customHeight="1">
      <c r="A847">
        <f>ALGLIB_SSA_XAUUSD!AA847</f>
        <v/>
      </c>
      <c r="B847">
        <f>IF($A847="","",INDEX(ALGLIB_SSA_XAUUSD!$B$2:$B$2401,MATCH($A847,ALGLIB_SSA_XAUUSD!$A$2:$A$2401,1)))</f>
        <v/>
      </c>
      <c r="C847">
        <f>IF($A847="","",INDEX(ALGLIB_SSA_XAUUSD!$C$2:$C$2401,MATCH($A847,ALGLIB_SSA_XAUUSD!$A$2:$A$2401,1)))</f>
        <v/>
      </c>
      <c r="D847" s="14">
        <f>IF($A847="","",INT((ROW()-2)/12)+1)</f>
        <v/>
      </c>
      <c r="E847" s="14">
        <f>IF(AND(E854&lt;&gt;"",D854=D842+1),E842+(E854-E842)*5/12,"")</f>
        <v/>
      </c>
      <c r="F847" s="14">
        <f>IF(AND(F854&lt;&gt;"",D854=D842+1),F842+(F854-F842)*5/12,"")</f>
        <v/>
      </c>
      <c r="G847" s="14">
        <f>IF(AND(G854&lt;&gt;"",D854=D842+1),G842+(G854-G842)*5/12,"")</f>
        <v/>
      </c>
      <c r="H847" s="14">
        <f>IF(AND(H854&lt;&gt;"",D854=D842+1),H842+(H854-H842)*5/12,"")</f>
        <v/>
      </c>
      <c r="I847" s="14">
        <f>IF(AND(L854&lt;&gt;"",D854=D842+1),I842+(I854-I842)*5/12,"")</f>
        <v/>
      </c>
      <c r="J847">
        <f>_xlfn.XLOOKUP($A847,ALGLIB_SSA_XAUUSD!$AA$2:$AA$2401,ALGLIB_SSA_XAUUSD!$P$2:$P$2401,"",0)</f>
        <v/>
      </c>
      <c r="K847">
        <f>_xlfn.XLOOKUP($A847,ALGLIB_SSA_XAUUSD!$AA$2:$AA$2401,ALGLIB_SSA_XAUUSD!$Q$2:$Q$2401,"",0)</f>
        <v/>
      </c>
      <c r="L847">
        <f>_xlfn.XLOOKUP($A847,ALGLIB_SSA_XAUUSD!$AA$2:$AA$2401,ALGLIB_SSA_XAUUSD!$R$2:$R$2401,"",0)</f>
        <v/>
      </c>
      <c r="M847">
        <f>_xlfn.XLOOKUP($A847,ALGLIB_SSA_XAUUSD!$AA$2:$AA$2401,ALGLIB_SSA_XAUUSD!$S$2:$S$2401,"",0)</f>
        <v/>
      </c>
      <c r="N847">
        <f>_xlfn.XLOOKUP($A847,ALGLIB_SSA_XAUUSD!$AA$2:$AA$2401,ALGLIB_SSA_XAUUSD!$T$2:$T$2401,"",0)</f>
        <v/>
      </c>
      <c r="O847">
        <f>_xlfn.XLOOKUP($A847,ALGLIB_SSA_XAUUSD!$AA$2:$AA$2401,ALGLIB_SSA_XAUUSD!$U$2:$U$2401,"",0)</f>
        <v/>
      </c>
      <c r="P847">
        <f>_xlfn.XLOOKUP($A847,ALGLIB_SSA_XAUUSD!$AA$2:$AA$2401,ALGLIB_SSA_XAUUSD!$V$2:$V$2401,"",0)</f>
        <v/>
      </c>
      <c r="S847">
        <f>A847</f>
        <v/>
      </c>
      <c r="T847">
        <f>J847</f>
        <v/>
      </c>
      <c r="U847">
        <f>K847</f>
        <v/>
      </c>
      <c r="V847" s="14">
        <f>IF($A847="","",MOD(ROW()-2,12)+1)</f>
        <v/>
      </c>
      <c r="W847">
        <f>L847</f>
        <v/>
      </c>
      <c r="X847" s="14">
        <f>IF(F847="","",F847)</f>
        <v/>
      </c>
      <c r="Y847" s="14">
        <f>IF(G847="","",G847)</f>
        <v/>
      </c>
      <c r="Z847">
        <f>M847</f>
        <v/>
      </c>
      <c r="AA847">
        <f>N847</f>
        <v/>
      </c>
      <c r="AB847" s="14">
        <f>IF(H847="","",H847)</f>
        <v/>
      </c>
      <c r="AC847">
        <f>O847</f>
        <v/>
      </c>
      <c r="AD847" s="14">
        <f>IF(I847="","",I847)</f>
        <v/>
      </c>
      <c r="AE847">
        <f>P847</f>
        <v/>
      </c>
      <c r="AH847">
        <f>IF(S847&lt;&gt;"",S847,AH846+900)</f>
        <v/>
      </c>
      <c r="AI847">
        <f>IF(T847&lt;&gt;"",T847,AI846)</f>
        <v/>
      </c>
      <c r="AJ847">
        <f>IF(U847&lt;&gt;"",U847,AJ846)</f>
        <v/>
      </c>
      <c r="AK847">
        <f>IF(W847&lt;&gt;"",W847,"")</f>
        <v/>
      </c>
      <c r="AL847" s="14">
        <f>IF(X847&lt;&gt;"",X847,"")</f>
        <v/>
      </c>
      <c r="AM847" s="14">
        <f>IF(Y847&lt;&gt;"",Y847,"")</f>
        <v/>
      </c>
      <c r="AN847" s="14">
        <f>IF(OR(AL847="",AM847=""),"",AL847-AM847)</f>
        <v/>
      </c>
      <c r="AO847">
        <f>IF(AN847="","",IF(AN847&gt;0,"Bullish","Bearish"))</f>
        <v/>
      </c>
      <c r="AP847">
        <f>IF(AO847="",AP846,AO847)</f>
        <v/>
      </c>
      <c r="AQ847" s="14">
        <f>IF(AB847&lt;&gt;"",AB847,"")</f>
        <v/>
      </c>
      <c r="AR847" s="14">
        <f>IF(AD847&lt;&gt;"",AD847,"")</f>
        <v/>
      </c>
      <c r="AS847">
        <f>IF(AS846+1=13,1,AS846+1)</f>
        <v/>
      </c>
      <c r="AT847">
        <f>IFERROR(IF(SLOPE($AQ$830:$AQ$841,$AS$830:$AS$841)&gt;0,MIN(3,ABS(SLOPE($AQ$830:$AQ$841,$AS$830:$AS$841))),IF(SLOPE($AQ$830:$AQ$841,$AS$830:$AS$841)&lt;-0.5,-0.5,0)),0)</f>
        <v/>
      </c>
      <c r="AU847">
        <f>IFERROR(IF(SLOPE($AR$830:$AR$841,$AS$830:$AS$841)&lt;0,MAX(-3,-ABS(SLOPE($AR$830:$AR$841,$AS$830:$AS$841))),IF(SLOPE($AR$830:$AR$841,$AS$830:$AS$841)&gt;0.5,0.5,0)),0)</f>
        <v/>
      </c>
      <c r="AV847">
        <f>($AQ$842+(AT847*(AS847-1)))</f>
        <v/>
      </c>
      <c r="AW847">
        <f>($AR$842+(AU847*(AS847-1)))</f>
        <v/>
      </c>
      <c r="AX847">
        <f>IF(AT847&gt;0,AV847+AT847,AV847)</f>
        <v/>
      </c>
      <c r="AY847">
        <f>IF(AU847&lt;0,AW847+AU847,AW847)</f>
        <v/>
      </c>
      <c r="BA847" s="14">
        <f>IFERROR(AX847-AQ847,"")</f>
        <v/>
      </c>
      <c r="BB847" s="14">
        <f>IFERROR(AY847-AR847,"")</f>
        <v/>
      </c>
      <c r="BD847">
        <f>AH847</f>
        <v/>
      </c>
      <c r="BE847">
        <f>AI847</f>
        <v/>
      </c>
      <c r="BF847">
        <f>AJ847</f>
        <v/>
      </c>
      <c r="BG847" s="14">
        <f>L847</f>
        <v/>
      </c>
      <c r="BH847" s="14">
        <f>IF(X847="","",X847)</f>
        <v/>
      </c>
      <c r="BI847" s="14">
        <f>IF(Y847="","",Y847)</f>
        <v/>
      </c>
      <c r="BJ847">
        <f>Z847</f>
        <v/>
      </c>
      <c r="BK847">
        <f>AA847</f>
        <v/>
      </c>
      <c r="BL847">
        <f>IFERROR(AX847,"")</f>
        <v/>
      </c>
      <c r="BM847">
        <f>IFERROR(AY847,"")</f>
        <v/>
      </c>
    </row>
    <row r="848" ht="14.25" customHeight="1">
      <c r="A848">
        <f>ALGLIB_SSA_XAUUSD!AA848</f>
        <v/>
      </c>
      <c r="B848">
        <f>IF($A848="","",INDEX(ALGLIB_SSA_XAUUSD!$B$2:$B$2401,MATCH($A848,ALGLIB_SSA_XAUUSD!$A$2:$A$2401,1)))</f>
        <v/>
      </c>
      <c r="C848">
        <f>IF($A848="","",INDEX(ALGLIB_SSA_XAUUSD!$C$2:$C$2401,MATCH($A848,ALGLIB_SSA_XAUUSD!$A$2:$A$2401,1)))</f>
        <v/>
      </c>
      <c r="D848" s="14">
        <f>IF($A848="","",INT((ROW()-2)/12)+1)</f>
        <v/>
      </c>
      <c r="E848" s="14">
        <f>IF(AND(E854&lt;&gt;"",D854=D842+1),E842+(E854-E842)*6/12,"")</f>
        <v/>
      </c>
      <c r="F848" s="14">
        <f>IF(AND(F854&lt;&gt;"",D854=D842+1),F842+(F854-F842)*6/12,"")</f>
        <v/>
      </c>
      <c r="G848" s="14">
        <f>IF(AND(G854&lt;&gt;"",D854=D842+1),G842+(G854-G842)*6/12,"")</f>
        <v/>
      </c>
      <c r="H848" s="14">
        <f>IF(AND(H854&lt;&gt;"",D854=D842+1),H842+(H854-H842)*6/12,"")</f>
        <v/>
      </c>
      <c r="I848" s="14">
        <f>IF(AND(L854&lt;&gt;"",D854=D842+1),I842+(I854-I842)*6/12,"")</f>
        <v/>
      </c>
      <c r="J848">
        <f>_xlfn.XLOOKUP($A848,ALGLIB_SSA_XAUUSD!$AA$2:$AA$2401,ALGLIB_SSA_XAUUSD!$P$2:$P$2401,"",0)</f>
        <v/>
      </c>
      <c r="K848">
        <f>_xlfn.XLOOKUP($A848,ALGLIB_SSA_XAUUSD!$AA$2:$AA$2401,ALGLIB_SSA_XAUUSD!$Q$2:$Q$2401,"",0)</f>
        <v/>
      </c>
      <c r="L848">
        <f>_xlfn.XLOOKUP($A848,ALGLIB_SSA_XAUUSD!$AA$2:$AA$2401,ALGLIB_SSA_XAUUSD!$R$2:$R$2401,"",0)</f>
        <v/>
      </c>
      <c r="M848">
        <f>_xlfn.XLOOKUP($A848,ALGLIB_SSA_XAUUSD!$AA$2:$AA$2401,ALGLIB_SSA_XAUUSD!$S$2:$S$2401,"",0)</f>
        <v/>
      </c>
      <c r="N848">
        <f>_xlfn.XLOOKUP($A848,ALGLIB_SSA_XAUUSD!$AA$2:$AA$2401,ALGLIB_SSA_XAUUSD!$T$2:$T$2401,"",0)</f>
        <v/>
      </c>
      <c r="O848">
        <f>_xlfn.XLOOKUP($A848,ALGLIB_SSA_XAUUSD!$AA$2:$AA$2401,ALGLIB_SSA_XAUUSD!$U$2:$U$2401,"",0)</f>
        <v/>
      </c>
      <c r="P848">
        <f>_xlfn.XLOOKUP($A848,ALGLIB_SSA_XAUUSD!$AA$2:$AA$2401,ALGLIB_SSA_XAUUSD!$V$2:$V$2401,"",0)</f>
        <v/>
      </c>
      <c r="S848">
        <f>A848</f>
        <v/>
      </c>
      <c r="T848">
        <f>J848</f>
        <v/>
      </c>
      <c r="U848">
        <f>K848</f>
        <v/>
      </c>
      <c r="V848" s="14">
        <f>IF($A848="","",MOD(ROW()-2,12)+1)</f>
        <v/>
      </c>
      <c r="W848">
        <f>L848</f>
        <v/>
      </c>
      <c r="X848" s="14">
        <f>IF(F848="","",F848)</f>
        <v/>
      </c>
      <c r="Y848" s="14">
        <f>IF(G848="","",G848)</f>
        <v/>
      </c>
      <c r="Z848">
        <f>M848</f>
        <v/>
      </c>
      <c r="AA848">
        <f>N848</f>
        <v/>
      </c>
      <c r="AB848" s="14">
        <f>IF(H848="","",H848)</f>
        <v/>
      </c>
      <c r="AC848">
        <f>O848</f>
        <v/>
      </c>
      <c r="AD848" s="14">
        <f>IF(I848="","",I848)</f>
        <v/>
      </c>
      <c r="AE848">
        <f>P848</f>
        <v/>
      </c>
      <c r="AH848">
        <f>IF(S848&lt;&gt;"",S848,AH847+900)</f>
        <v/>
      </c>
      <c r="AI848">
        <f>IF(T848&lt;&gt;"",T848,AI847)</f>
        <v/>
      </c>
      <c r="AJ848">
        <f>IF(U848&lt;&gt;"",U848,AJ847)</f>
        <v/>
      </c>
      <c r="AK848">
        <f>IF(W848&lt;&gt;"",W848,"")</f>
        <v/>
      </c>
      <c r="AL848" s="14">
        <f>IF(X848&lt;&gt;"",X848,"")</f>
        <v/>
      </c>
      <c r="AM848" s="14">
        <f>IF(Y848&lt;&gt;"",Y848,"")</f>
        <v/>
      </c>
      <c r="AN848" s="14">
        <f>IF(OR(AL848="",AM848=""),"",AL848-AM848)</f>
        <v/>
      </c>
      <c r="AO848">
        <f>IF(AN848="","",IF(AN848&gt;0,"Bullish","Bearish"))</f>
        <v/>
      </c>
      <c r="AP848">
        <f>IF(AO848="",AP847,AO848)</f>
        <v/>
      </c>
      <c r="AQ848" s="14">
        <f>IF(AB848&lt;&gt;"",AB848,"")</f>
        <v/>
      </c>
      <c r="AR848" s="14">
        <f>IF(AD848&lt;&gt;"",AD848,"")</f>
        <v/>
      </c>
      <c r="AS848">
        <f>IF(AS847+1=13,1,AS847+1)</f>
        <v/>
      </c>
      <c r="AT848">
        <f>IFERROR(IF(SLOPE($AQ$830:$AQ$841,$AS$830:$AS$841)&gt;0,MIN(3,ABS(SLOPE($AQ$830:$AQ$841,$AS$830:$AS$841))),IF(SLOPE($AQ$830:$AQ$841,$AS$830:$AS$841)&lt;-0.5,-0.5,0)),0)</f>
        <v/>
      </c>
      <c r="AU848">
        <f>IFERROR(IF(SLOPE($AR$830:$AR$841,$AS$830:$AS$841)&lt;0,MAX(-3,-ABS(SLOPE($AR$830:$AR$841,$AS$830:$AS$841))),IF(SLOPE($AR$830:$AR$841,$AS$830:$AS$841)&gt;0.5,0.5,0)),0)</f>
        <v/>
      </c>
      <c r="AV848">
        <f>($AQ$842+(AT848*(AS848-1)))</f>
        <v/>
      </c>
      <c r="AW848">
        <f>($AR$842+(AU848*(AS848-1)))</f>
        <v/>
      </c>
      <c r="AX848">
        <f>IF(AT848&gt;0,AV848+AT848,AV848)</f>
        <v/>
      </c>
      <c r="AY848">
        <f>IF(AU848&lt;0,AW848+AU848,AW848)</f>
        <v/>
      </c>
      <c r="BA848" s="14">
        <f>IFERROR(AX848-AQ848,"")</f>
        <v/>
      </c>
      <c r="BB848" s="14">
        <f>IFERROR(AY848-AR848,"")</f>
        <v/>
      </c>
      <c r="BD848">
        <f>AH848</f>
        <v/>
      </c>
      <c r="BE848">
        <f>AI848</f>
        <v/>
      </c>
      <c r="BF848">
        <f>AJ848</f>
        <v/>
      </c>
      <c r="BG848" s="14">
        <f>L848</f>
        <v/>
      </c>
      <c r="BH848" s="14">
        <f>IF(X848="","",X848)</f>
        <v/>
      </c>
      <c r="BI848" s="14">
        <f>IF(Y848="","",Y848)</f>
        <v/>
      </c>
      <c r="BJ848">
        <f>Z848</f>
        <v/>
      </c>
      <c r="BK848">
        <f>AA848</f>
        <v/>
      </c>
      <c r="BL848">
        <f>IFERROR(AX848,"")</f>
        <v/>
      </c>
      <c r="BM848">
        <f>IFERROR(AY848,"")</f>
        <v/>
      </c>
    </row>
    <row r="849" ht="14.25" customHeight="1">
      <c r="A849">
        <f>ALGLIB_SSA_XAUUSD!AA849</f>
        <v/>
      </c>
      <c r="B849">
        <f>IF($A849="","",INDEX(ALGLIB_SSA_XAUUSD!$B$2:$B$2401,MATCH($A849,ALGLIB_SSA_XAUUSD!$A$2:$A$2401,1)))</f>
        <v/>
      </c>
      <c r="C849">
        <f>IF($A849="","",INDEX(ALGLIB_SSA_XAUUSD!$C$2:$C$2401,MATCH($A849,ALGLIB_SSA_XAUUSD!$A$2:$A$2401,1)))</f>
        <v/>
      </c>
      <c r="D849" s="14">
        <f>IF($A849="","",INT((ROW()-2)/12)+1)</f>
        <v/>
      </c>
      <c r="E849" s="14">
        <f>IF(AND(E854&lt;&gt;"",D854=D842+1),E842+(E854-E842)*7/12,"")</f>
        <v/>
      </c>
      <c r="F849" s="14">
        <f>IF(AND(F854&lt;&gt;"",D854=D842+1),F842+(F854-F842)*7/12,"")</f>
        <v/>
      </c>
      <c r="G849" s="14">
        <f>IF(AND(G854&lt;&gt;"",D854=D842+1),G842+(G854-G842)*7/12,"")</f>
        <v/>
      </c>
      <c r="H849" s="14">
        <f>IF(AND(H854&lt;&gt;"",D854=D842+1),H842+(H854-H842)*7/12,"")</f>
        <v/>
      </c>
      <c r="I849" s="14">
        <f>IF(AND(L854&lt;&gt;"",D854=D842+1),I842+(I854-I842)*7/12,"")</f>
        <v/>
      </c>
      <c r="J849">
        <f>_xlfn.XLOOKUP($A849,ALGLIB_SSA_XAUUSD!$AA$2:$AA$2401,ALGLIB_SSA_XAUUSD!$P$2:$P$2401,"",0)</f>
        <v/>
      </c>
      <c r="K849">
        <f>_xlfn.XLOOKUP($A849,ALGLIB_SSA_XAUUSD!$AA$2:$AA$2401,ALGLIB_SSA_XAUUSD!$Q$2:$Q$2401,"",0)</f>
        <v/>
      </c>
      <c r="L849">
        <f>_xlfn.XLOOKUP($A849,ALGLIB_SSA_XAUUSD!$AA$2:$AA$2401,ALGLIB_SSA_XAUUSD!$R$2:$R$2401,"",0)</f>
        <v/>
      </c>
      <c r="M849">
        <f>_xlfn.XLOOKUP($A849,ALGLIB_SSA_XAUUSD!$AA$2:$AA$2401,ALGLIB_SSA_XAUUSD!$S$2:$S$2401,"",0)</f>
        <v/>
      </c>
      <c r="N849">
        <f>_xlfn.XLOOKUP($A849,ALGLIB_SSA_XAUUSD!$AA$2:$AA$2401,ALGLIB_SSA_XAUUSD!$T$2:$T$2401,"",0)</f>
        <v/>
      </c>
      <c r="O849">
        <f>_xlfn.XLOOKUP($A849,ALGLIB_SSA_XAUUSD!$AA$2:$AA$2401,ALGLIB_SSA_XAUUSD!$U$2:$U$2401,"",0)</f>
        <v/>
      </c>
      <c r="P849">
        <f>_xlfn.XLOOKUP($A849,ALGLIB_SSA_XAUUSD!$AA$2:$AA$2401,ALGLIB_SSA_XAUUSD!$V$2:$V$2401,"",0)</f>
        <v/>
      </c>
      <c r="S849">
        <f>A849</f>
        <v/>
      </c>
      <c r="T849">
        <f>J849</f>
        <v/>
      </c>
      <c r="U849">
        <f>K849</f>
        <v/>
      </c>
      <c r="V849" s="14">
        <f>IF($A849="","",MOD(ROW()-2,12)+1)</f>
        <v/>
      </c>
      <c r="W849">
        <f>L849</f>
        <v/>
      </c>
      <c r="X849" s="14">
        <f>IF(F849="","",F849)</f>
        <v/>
      </c>
      <c r="Y849" s="14">
        <f>IF(G849="","",G849)</f>
        <v/>
      </c>
      <c r="Z849">
        <f>M849</f>
        <v/>
      </c>
      <c r="AA849">
        <f>N849</f>
        <v/>
      </c>
      <c r="AB849" s="14">
        <f>IF(H849="","",H849)</f>
        <v/>
      </c>
      <c r="AC849">
        <f>O849</f>
        <v/>
      </c>
      <c r="AD849" s="14">
        <f>IF(I849="","",I849)</f>
        <v/>
      </c>
      <c r="AE849">
        <f>P849</f>
        <v/>
      </c>
      <c r="AH849">
        <f>IF(S849&lt;&gt;"",S849,AH848+900)</f>
        <v/>
      </c>
      <c r="AI849">
        <f>IF(T849&lt;&gt;"",T849,AI848)</f>
        <v/>
      </c>
      <c r="AJ849">
        <f>IF(U849&lt;&gt;"",U849,AJ848)</f>
        <v/>
      </c>
      <c r="AK849">
        <f>IF(W849&lt;&gt;"",W849,"")</f>
        <v/>
      </c>
      <c r="AL849" s="14">
        <f>IF(X849&lt;&gt;"",X849,"")</f>
        <v/>
      </c>
      <c r="AM849" s="14">
        <f>IF(Y849&lt;&gt;"",Y849,"")</f>
        <v/>
      </c>
      <c r="AN849" s="14">
        <f>IF(OR(AL849="",AM849=""),"",AL849-AM849)</f>
        <v/>
      </c>
      <c r="AO849">
        <f>IF(AN849="","",IF(AN849&gt;0,"Bullish","Bearish"))</f>
        <v/>
      </c>
      <c r="AP849">
        <f>IF(AO849="",AP848,AO849)</f>
        <v/>
      </c>
      <c r="AQ849" s="14">
        <f>IF(AB849&lt;&gt;"",AB849,"")</f>
        <v/>
      </c>
      <c r="AR849" s="14">
        <f>IF(AD849&lt;&gt;"",AD849,"")</f>
        <v/>
      </c>
      <c r="AS849">
        <f>IF(AS848+1=13,1,AS848+1)</f>
        <v/>
      </c>
      <c r="AT849">
        <f>IFERROR(IF(SLOPE($AQ$830:$AQ$841,$AS$830:$AS$841)&gt;0,MIN(3,ABS(SLOPE($AQ$830:$AQ$841,$AS$830:$AS$841))),IF(SLOPE($AQ$830:$AQ$841,$AS$830:$AS$841)&lt;-0.5,-0.5,0)),0)</f>
        <v/>
      </c>
      <c r="AU849">
        <f>IFERROR(IF(SLOPE($AR$830:$AR$841,$AS$830:$AS$841)&lt;0,MAX(-3,-ABS(SLOPE($AR$830:$AR$841,$AS$830:$AS$841))),IF(SLOPE($AR$830:$AR$841,$AS$830:$AS$841)&gt;0.5,0.5,0)),0)</f>
        <v/>
      </c>
      <c r="AV849">
        <f>($AQ$842+(AT849*(AS849-1)))</f>
        <v/>
      </c>
      <c r="AW849">
        <f>($AR$842+(AU849*(AS849-1)))</f>
        <v/>
      </c>
      <c r="AX849">
        <f>IF(AT849&gt;0,AV849+AT849,AV849)</f>
        <v/>
      </c>
      <c r="AY849">
        <f>IF(AU849&lt;0,AW849+AU849,AW849)</f>
        <v/>
      </c>
      <c r="BA849" s="14">
        <f>IFERROR(AX849-AQ849,"")</f>
        <v/>
      </c>
      <c r="BB849" s="14">
        <f>IFERROR(AY849-AR849,"")</f>
        <v/>
      </c>
      <c r="BD849">
        <f>AH849</f>
        <v/>
      </c>
      <c r="BE849">
        <f>AI849</f>
        <v/>
      </c>
      <c r="BF849">
        <f>AJ849</f>
        <v/>
      </c>
      <c r="BG849" s="14">
        <f>L849</f>
        <v/>
      </c>
      <c r="BH849" s="14">
        <f>IF(X849="","",X849)</f>
        <v/>
      </c>
      <c r="BI849" s="14">
        <f>IF(Y849="","",Y849)</f>
        <v/>
      </c>
      <c r="BJ849">
        <f>Z849</f>
        <v/>
      </c>
      <c r="BK849">
        <f>AA849</f>
        <v/>
      </c>
      <c r="BL849">
        <f>IFERROR(AX849,"")</f>
        <v/>
      </c>
      <c r="BM849">
        <f>IFERROR(AY849,"")</f>
        <v/>
      </c>
    </row>
    <row r="850" ht="14.25" customHeight="1">
      <c r="A850">
        <f>ALGLIB_SSA_XAUUSD!AA850</f>
        <v/>
      </c>
      <c r="B850">
        <f>IF($A850="","",INDEX(ALGLIB_SSA_XAUUSD!$B$2:$B$2401,MATCH($A850,ALGLIB_SSA_XAUUSD!$A$2:$A$2401,1)))</f>
        <v/>
      </c>
      <c r="C850">
        <f>IF($A850="","",INDEX(ALGLIB_SSA_XAUUSD!$C$2:$C$2401,MATCH($A850,ALGLIB_SSA_XAUUSD!$A$2:$A$2401,1)))</f>
        <v/>
      </c>
      <c r="D850" s="14">
        <f>IF($A850="","",INT((ROW()-2)/12)+1)</f>
        <v/>
      </c>
      <c r="E850" s="14">
        <f>IF(AND(E854&lt;&gt;"",D854=D842+1),E842+(E854-E842)*8/12,"")</f>
        <v/>
      </c>
      <c r="F850" s="14">
        <f>IF(AND(F854&lt;&gt;"",D854=D842+1),F842+(F854-F842)*8/12,"")</f>
        <v/>
      </c>
      <c r="G850" s="14">
        <f>IF(AND(G854&lt;&gt;"",D854=D842+1),G842+(G854-G842)*8/12,"")</f>
        <v/>
      </c>
      <c r="H850" s="14">
        <f>IF(AND(H854&lt;&gt;"",D854=D842+1),H842+(H854-H842)*8/12,"")</f>
        <v/>
      </c>
      <c r="I850" s="14">
        <f>IF(AND(L854&lt;&gt;"",D854=D842+1),I842+(I854-I842)*8/12,"")</f>
        <v/>
      </c>
      <c r="J850">
        <f>_xlfn.XLOOKUP($A850,ALGLIB_SSA_XAUUSD!$AA$2:$AA$2401,ALGLIB_SSA_XAUUSD!$P$2:$P$2401,"",0)</f>
        <v/>
      </c>
      <c r="K850">
        <f>_xlfn.XLOOKUP($A850,ALGLIB_SSA_XAUUSD!$AA$2:$AA$2401,ALGLIB_SSA_XAUUSD!$Q$2:$Q$2401,"",0)</f>
        <v/>
      </c>
      <c r="L850">
        <f>_xlfn.XLOOKUP($A850,ALGLIB_SSA_XAUUSD!$AA$2:$AA$2401,ALGLIB_SSA_XAUUSD!$R$2:$R$2401,"",0)</f>
        <v/>
      </c>
      <c r="M850">
        <f>_xlfn.XLOOKUP($A850,ALGLIB_SSA_XAUUSD!$AA$2:$AA$2401,ALGLIB_SSA_XAUUSD!$S$2:$S$2401,"",0)</f>
        <v/>
      </c>
      <c r="N850">
        <f>_xlfn.XLOOKUP($A850,ALGLIB_SSA_XAUUSD!$AA$2:$AA$2401,ALGLIB_SSA_XAUUSD!$T$2:$T$2401,"",0)</f>
        <v/>
      </c>
      <c r="O850">
        <f>_xlfn.XLOOKUP($A850,ALGLIB_SSA_XAUUSD!$AA$2:$AA$2401,ALGLIB_SSA_XAUUSD!$U$2:$U$2401,"",0)</f>
        <v/>
      </c>
      <c r="P850">
        <f>_xlfn.XLOOKUP($A850,ALGLIB_SSA_XAUUSD!$AA$2:$AA$2401,ALGLIB_SSA_XAUUSD!$V$2:$V$2401,"",0)</f>
        <v/>
      </c>
      <c r="S850">
        <f>A850</f>
        <v/>
      </c>
      <c r="T850">
        <f>J850</f>
        <v/>
      </c>
      <c r="U850">
        <f>K850</f>
        <v/>
      </c>
      <c r="V850" s="14">
        <f>IF($A850="","",MOD(ROW()-2,12)+1)</f>
        <v/>
      </c>
      <c r="W850">
        <f>L850</f>
        <v/>
      </c>
      <c r="X850" s="14">
        <f>IF(F850="","",F850)</f>
        <v/>
      </c>
      <c r="Y850" s="14">
        <f>IF(G850="","",G850)</f>
        <v/>
      </c>
      <c r="Z850">
        <f>M850</f>
        <v/>
      </c>
      <c r="AA850">
        <f>N850</f>
        <v/>
      </c>
      <c r="AB850" s="14">
        <f>IF(H850="","",H850)</f>
        <v/>
      </c>
      <c r="AC850">
        <f>O850</f>
        <v/>
      </c>
      <c r="AD850" s="14">
        <f>IF(I850="","",I850)</f>
        <v/>
      </c>
      <c r="AE850">
        <f>P850</f>
        <v/>
      </c>
      <c r="AH850">
        <f>IF(S850&lt;&gt;"",S850,AH849+900)</f>
        <v/>
      </c>
      <c r="AI850">
        <f>IF(T850&lt;&gt;"",T850,AI849)</f>
        <v/>
      </c>
      <c r="AJ850">
        <f>IF(U850&lt;&gt;"",U850,AJ849)</f>
        <v/>
      </c>
      <c r="AK850">
        <f>IF(W850&lt;&gt;"",W850,"")</f>
        <v/>
      </c>
      <c r="AL850" s="14">
        <f>IF(X850&lt;&gt;"",X850,"")</f>
        <v/>
      </c>
      <c r="AM850" s="14">
        <f>IF(Y850&lt;&gt;"",Y850,"")</f>
        <v/>
      </c>
      <c r="AN850" s="14">
        <f>IF(OR(AL850="",AM850=""),"",AL850-AM850)</f>
        <v/>
      </c>
      <c r="AO850">
        <f>IF(AN850="","",IF(AN850&gt;0,"Bullish","Bearish"))</f>
        <v/>
      </c>
      <c r="AP850">
        <f>IF(AO850="",AP849,AO850)</f>
        <v/>
      </c>
      <c r="AQ850" s="14">
        <f>IF(AB850&lt;&gt;"",AB850,"")</f>
        <v/>
      </c>
      <c r="AR850" s="14">
        <f>IF(AD850&lt;&gt;"",AD850,"")</f>
        <v/>
      </c>
      <c r="AS850">
        <f>IF(AS849+1=13,1,AS849+1)</f>
        <v/>
      </c>
      <c r="AT850">
        <f>IFERROR(IF(SLOPE($AQ$830:$AQ$841,$AS$830:$AS$841)&gt;0,MIN(3,ABS(SLOPE($AQ$830:$AQ$841,$AS$830:$AS$841))),IF(SLOPE($AQ$830:$AQ$841,$AS$830:$AS$841)&lt;-0.5,-0.5,0)),0)</f>
        <v/>
      </c>
      <c r="AU850">
        <f>IFERROR(IF(SLOPE($AR$830:$AR$841,$AS$830:$AS$841)&lt;0,MAX(-3,-ABS(SLOPE($AR$830:$AR$841,$AS$830:$AS$841))),IF(SLOPE($AR$830:$AR$841,$AS$830:$AS$841)&gt;0.5,0.5,0)),0)</f>
        <v/>
      </c>
      <c r="AV850">
        <f>($AQ$842+(AT850*(AS850-1)))</f>
        <v/>
      </c>
      <c r="AW850">
        <f>($AR$842+(AU850*(AS850-1)))</f>
        <v/>
      </c>
      <c r="AX850">
        <f>IF(AT850&gt;0,AV850+AT850,AV850)</f>
        <v/>
      </c>
      <c r="AY850">
        <f>IF(AU850&lt;0,AW850+AU850,AW850)</f>
        <v/>
      </c>
      <c r="BA850" s="14">
        <f>IFERROR(AX850-AQ850,"")</f>
        <v/>
      </c>
      <c r="BB850" s="14">
        <f>IFERROR(AY850-AR850,"")</f>
        <v/>
      </c>
      <c r="BD850">
        <f>AH850</f>
        <v/>
      </c>
      <c r="BE850">
        <f>AI850</f>
        <v/>
      </c>
      <c r="BF850">
        <f>AJ850</f>
        <v/>
      </c>
      <c r="BG850" s="14">
        <f>L850</f>
        <v/>
      </c>
      <c r="BH850" s="14">
        <f>IF(X850="","",X850)</f>
        <v/>
      </c>
      <c r="BI850" s="14">
        <f>IF(Y850="","",Y850)</f>
        <v/>
      </c>
      <c r="BJ850">
        <f>Z850</f>
        <v/>
      </c>
      <c r="BK850">
        <f>AA850</f>
        <v/>
      </c>
      <c r="BL850">
        <f>IFERROR(AX850,"")</f>
        <v/>
      </c>
      <c r="BM850">
        <f>IFERROR(AY850,"")</f>
        <v/>
      </c>
    </row>
    <row r="851" ht="14.25" customHeight="1">
      <c r="A851">
        <f>ALGLIB_SSA_XAUUSD!AA851</f>
        <v/>
      </c>
      <c r="B851">
        <f>IF($A851="","",INDEX(ALGLIB_SSA_XAUUSD!$B$2:$B$2401,MATCH($A851,ALGLIB_SSA_XAUUSD!$A$2:$A$2401,1)))</f>
        <v/>
      </c>
      <c r="C851">
        <f>IF($A851="","",INDEX(ALGLIB_SSA_XAUUSD!$C$2:$C$2401,MATCH($A851,ALGLIB_SSA_XAUUSD!$A$2:$A$2401,1)))</f>
        <v/>
      </c>
      <c r="D851" s="14">
        <f>IF($A851="","",INT((ROW()-2)/12)+1)</f>
        <v/>
      </c>
      <c r="E851" s="14">
        <f>IF(AND(E854&lt;&gt;"",D854=D842+1),E842+(E854-E842)*9/12,"")</f>
        <v/>
      </c>
      <c r="F851" s="14">
        <f>IF(AND(F854&lt;&gt;"",D854=D842+1),F842+(F854-F842)*9/12,"")</f>
        <v/>
      </c>
      <c r="G851" s="14">
        <f>IF(AND(G854&lt;&gt;"",D854=D842+1),G842+(G854-G842)*9/12,"")</f>
        <v/>
      </c>
      <c r="H851" s="14">
        <f>IF(AND(H854&lt;&gt;"",D854=D842+1),H842+(H854-H842)*9/12,"")</f>
        <v/>
      </c>
      <c r="I851" s="14">
        <f>IF(AND(L854&lt;&gt;"",D854=D842+1),I842+(I854-I842)*9/12,"")</f>
        <v/>
      </c>
      <c r="J851">
        <f>_xlfn.XLOOKUP($A851,ALGLIB_SSA_XAUUSD!$AA$2:$AA$2401,ALGLIB_SSA_XAUUSD!$P$2:$P$2401,"",0)</f>
        <v/>
      </c>
      <c r="K851">
        <f>_xlfn.XLOOKUP($A851,ALGLIB_SSA_XAUUSD!$AA$2:$AA$2401,ALGLIB_SSA_XAUUSD!$Q$2:$Q$2401,"",0)</f>
        <v/>
      </c>
      <c r="L851">
        <f>_xlfn.XLOOKUP($A851,ALGLIB_SSA_XAUUSD!$AA$2:$AA$2401,ALGLIB_SSA_XAUUSD!$R$2:$R$2401,"",0)</f>
        <v/>
      </c>
      <c r="M851">
        <f>_xlfn.XLOOKUP($A851,ALGLIB_SSA_XAUUSD!$AA$2:$AA$2401,ALGLIB_SSA_XAUUSD!$S$2:$S$2401,"",0)</f>
        <v/>
      </c>
      <c r="N851">
        <f>_xlfn.XLOOKUP($A851,ALGLIB_SSA_XAUUSD!$AA$2:$AA$2401,ALGLIB_SSA_XAUUSD!$T$2:$T$2401,"",0)</f>
        <v/>
      </c>
      <c r="O851">
        <f>_xlfn.XLOOKUP($A851,ALGLIB_SSA_XAUUSD!$AA$2:$AA$2401,ALGLIB_SSA_XAUUSD!$U$2:$U$2401,"",0)</f>
        <v/>
      </c>
      <c r="P851">
        <f>_xlfn.XLOOKUP($A851,ALGLIB_SSA_XAUUSD!$AA$2:$AA$2401,ALGLIB_SSA_XAUUSD!$V$2:$V$2401,"",0)</f>
        <v/>
      </c>
      <c r="S851">
        <f>A851</f>
        <v/>
      </c>
      <c r="T851">
        <f>J851</f>
        <v/>
      </c>
      <c r="U851">
        <f>K851</f>
        <v/>
      </c>
      <c r="V851" s="14">
        <f>IF($A851="","",MOD(ROW()-2,12)+1)</f>
        <v/>
      </c>
      <c r="W851">
        <f>L851</f>
        <v/>
      </c>
      <c r="X851" s="14">
        <f>IF(F851="","",F851)</f>
        <v/>
      </c>
      <c r="Y851" s="14">
        <f>IF(G851="","",G851)</f>
        <v/>
      </c>
      <c r="Z851">
        <f>M851</f>
        <v/>
      </c>
      <c r="AA851">
        <f>N851</f>
        <v/>
      </c>
      <c r="AB851" s="14">
        <f>IF(H851="","",H851)</f>
        <v/>
      </c>
      <c r="AC851">
        <f>O851</f>
        <v/>
      </c>
      <c r="AD851" s="14">
        <f>IF(I851="","",I851)</f>
        <v/>
      </c>
      <c r="AE851">
        <f>P851</f>
        <v/>
      </c>
      <c r="AH851">
        <f>IF(S851&lt;&gt;"",S851,AH850+900)</f>
        <v/>
      </c>
      <c r="AI851">
        <f>IF(T851&lt;&gt;"",T851,AI850)</f>
        <v/>
      </c>
      <c r="AJ851">
        <f>IF(U851&lt;&gt;"",U851,AJ850)</f>
        <v/>
      </c>
      <c r="AK851">
        <f>IF(W851&lt;&gt;"",W851,"")</f>
        <v/>
      </c>
      <c r="AL851" s="14">
        <f>IF(X851&lt;&gt;"",X851,"")</f>
        <v/>
      </c>
      <c r="AM851" s="14">
        <f>IF(Y851&lt;&gt;"",Y851,"")</f>
        <v/>
      </c>
      <c r="AN851" s="14">
        <f>IF(OR(AL851="",AM851=""),"",AL851-AM851)</f>
        <v/>
      </c>
      <c r="AO851">
        <f>IF(AN851="","",IF(AN851&gt;0,"Bullish","Bearish"))</f>
        <v/>
      </c>
      <c r="AP851">
        <f>IF(AO851="",AP850,AO851)</f>
        <v/>
      </c>
      <c r="AQ851" s="14">
        <f>IF(AB851&lt;&gt;"",AB851,"")</f>
        <v/>
      </c>
      <c r="AR851" s="14">
        <f>IF(AD851&lt;&gt;"",AD851,"")</f>
        <v/>
      </c>
      <c r="AS851">
        <f>IF(AS850+1=13,1,AS850+1)</f>
        <v/>
      </c>
      <c r="AT851">
        <f>IFERROR(IF(SLOPE($AQ$830:$AQ$841,$AS$830:$AS$841)&gt;0,MIN(3,ABS(SLOPE($AQ$830:$AQ$841,$AS$830:$AS$841))),IF(SLOPE($AQ$830:$AQ$841,$AS$830:$AS$841)&lt;-0.5,-0.5,0)),0)</f>
        <v/>
      </c>
      <c r="AU851">
        <f>IFERROR(IF(SLOPE($AR$830:$AR$841,$AS$830:$AS$841)&lt;0,MAX(-3,-ABS(SLOPE($AR$830:$AR$841,$AS$830:$AS$841))),IF(SLOPE($AR$830:$AR$841,$AS$830:$AS$841)&gt;0.5,0.5,0)),0)</f>
        <v/>
      </c>
      <c r="AV851">
        <f>($AQ$842+(AT851*(AS851-1)))</f>
        <v/>
      </c>
      <c r="AW851">
        <f>($AR$842+(AU851*(AS851-1)))</f>
        <v/>
      </c>
      <c r="AX851">
        <f>IF(AT851&gt;0,AV851+AT851,AV851)</f>
        <v/>
      </c>
      <c r="AY851">
        <f>IF(AU851&lt;0,AW851+AU851,AW851)</f>
        <v/>
      </c>
      <c r="BA851" s="14">
        <f>IFERROR(AX851-AQ851,"")</f>
        <v/>
      </c>
      <c r="BB851" s="14">
        <f>IFERROR(AY851-AR851,"")</f>
        <v/>
      </c>
      <c r="BD851">
        <f>AH851</f>
        <v/>
      </c>
      <c r="BE851">
        <f>AI851</f>
        <v/>
      </c>
      <c r="BF851">
        <f>AJ851</f>
        <v/>
      </c>
      <c r="BG851" s="14">
        <f>L851</f>
        <v/>
      </c>
      <c r="BH851" s="14">
        <f>IF(X851="","",X851)</f>
        <v/>
      </c>
      <c r="BI851" s="14">
        <f>IF(Y851="","",Y851)</f>
        <v/>
      </c>
      <c r="BJ851">
        <f>Z851</f>
        <v/>
      </c>
      <c r="BK851">
        <f>AA851</f>
        <v/>
      </c>
      <c r="BL851">
        <f>IFERROR(AX851,"")</f>
        <v/>
      </c>
      <c r="BM851">
        <f>IFERROR(AY851,"")</f>
        <v/>
      </c>
    </row>
    <row r="852" ht="14.25" customHeight="1">
      <c r="A852">
        <f>ALGLIB_SSA_XAUUSD!AA852</f>
        <v/>
      </c>
      <c r="B852">
        <f>IF($A852="","",INDEX(ALGLIB_SSA_XAUUSD!$B$2:$B$2401,MATCH($A852,ALGLIB_SSA_XAUUSD!$A$2:$A$2401,1)))</f>
        <v/>
      </c>
      <c r="C852">
        <f>IF($A852="","",INDEX(ALGLIB_SSA_XAUUSD!$C$2:$C$2401,MATCH($A852,ALGLIB_SSA_XAUUSD!$A$2:$A$2401,1)))</f>
        <v/>
      </c>
      <c r="D852" s="14">
        <f>IF($A852="","",INT((ROW()-2)/12)+1)</f>
        <v/>
      </c>
      <c r="E852" s="14">
        <f>IF(AND(E854&lt;&gt;"",D854=D842+1),E842+(E854-E842)*10/12,"")</f>
        <v/>
      </c>
      <c r="F852" s="14">
        <f>IF(AND(F854&lt;&gt;"",D854=D842+1),F842+(F854-F842)*10/12,"")</f>
        <v/>
      </c>
      <c r="G852" s="14">
        <f>IF(AND(G854&lt;&gt;"",D854=D842+1),G842+(G854-G842)*10/12,"")</f>
        <v/>
      </c>
      <c r="H852" s="14">
        <f>IF(AND(H854&lt;&gt;"",D854=D842+1),H842+(H854-H842)*10/12,"")</f>
        <v/>
      </c>
      <c r="I852" s="14">
        <f>IF(AND(L854&lt;&gt;"",D854=D842+1),I842+(I854-I842)*10/12,"")</f>
        <v/>
      </c>
      <c r="J852">
        <f>_xlfn.XLOOKUP($A852,ALGLIB_SSA_XAUUSD!$AA$2:$AA$2401,ALGLIB_SSA_XAUUSD!$P$2:$P$2401,"",0)</f>
        <v/>
      </c>
      <c r="K852">
        <f>_xlfn.XLOOKUP($A852,ALGLIB_SSA_XAUUSD!$AA$2:$AA$2401,ALGLIB_SSA_XAUUSD!$Q$2:$Q$2401,"",0)</f>
        <v/>
      </c>
      <c r="L852">
        <f>_xlfn.XLOOKUP($A852,ALGLIB_SSA_XAUUSD!$AA$2:$AA$2401,ALGLIB_SSA_XAUUSD!$R$2:$R$2401,"",0)</f>
        <v/>
      </c>
      <c r="M852">
        <f>_xlfn.XLOOKUP($A852,ALGLIB_SSA_XAUUSD!$AA$2:$AA$2401,ALGLIB_SSA_XAUUSD!$S$2:$S$2401,"",0)</f>
        <v/>
      </c>
      <c r="N852">
        <f>_xlfn.XLOOKUP($A852,ALGLIB_SSA_XAUUSD!$AA$2:$AA$2401,ALGLIB_SSA_XAUUSD!$T$2:$T$2401,"",0)</f>
        <v/>
      </c>
      <c r="O852">
        <f>_xlfn.XLOOKUP($A852,ALGLIB_SSA_XAUUSD!$AA$2:$AA$2401,ALGLIB_SSA_XAUUSD!$U$2:$U$2401,"",0)</f>
        <v/>
      </c>
      <c r="P852">
        <f>_xlfn.XLOOKUP($A852,ALGLIB_SSA_XAUUSD!$AA$2:$AA$2401,ALGLIB_SSA_XAUUSD!$V$2:$V$2401,"",0)</f>
        <v/>
      </c>
      <c r="S852">
        <f>A852</f>
        <v/>
      </c>
      <c r="T852">
        <f>J852</f>
        <v/>
      </c>
      <c r="U852">
        <f>K852</f>
        <v/>
      </c>
      <c r="V852" s="14">
        <f>IF($A852="","",MOD(ROW()-2,12)+1)</f>
        <v/>
      </c>
      <c r="W852">
        <f>L852</f>
        <v/>
      </c>
      <c r="X852" s="14">
        <f>IF(F852="","",F852)</f>
        <v/>
      </c>
      <c r="Y852" s="14">
        <f>IF(G852="","",G852)</f>
        <v/>
      </c>
      <c r="Z852">
        <f>M852</f>
        <v/>
      </c>
      <c r="AA852">
        <f>N852</f>
        <v/>
      </c>
      <c r="AB852" s="14">
        <f>IF(H852="","",H852)</f>
        <v/>
      </c>
      <c r="AC852">
        <f>O852</f>
        <v/>
      </c>
      <c r="AD852" s="14">
        <f>IF(I852="","",I852)</f>
        <v/>
      </c>
      <c r="AE852">
        <f>P852</f>
        <v/>
      </c>
      <c r="AH852">
        <f>IF(S852&lt;&gt;"",S852,AH851+900)</f>
        <v/>
      </c>
      <c r="AI852">
        <f>IF(T852&lt;&gt;"",T852,AI851)</f>
        <v/>
      </c>
      <c r="AJ852">
        <f>IF(U852&lt;&gt;"",U852,AJ851)</f>
        <v/>
      </c>
      <c r="AK852">
        <f>IF(W852&lt;&gt;"",W852,"")</f>
        <v/>
      </c>
      <c r="AL852" s="14">
        <f>IF(X852&lt;&gt;"",X852,"")</f>
        <v/>
      </c>
      <c r="AM852" s="14">
        <f>IF(Y852&lt;&gt;"",Y852,"")</f>
        <v/>
      </c>
      <c r="AN852" s="14">
        <f>IF(OR(AL852="",AM852=""),"",AL852-AM852)</f>
        <v/>
      </c>
      <c r="AO852">
        <f>IF(AN852="","",IF(AN852&gt;0,"Bullish","Bearish"))</f>
        <v/>
      </c>
      <c r="AP852">
        <f>IF(AO852="",AP851,AO852)</f>
        <v/>
      </c>
      <c r="AQ852" s="14">
        <f>IF(AB852&lt;&gt;"",AB852,"")</f>
        <v/>
      </c>
      <c r="AR852" s="14">
        <f>IF(AD852&lt;&gt;"",AD852,"")</f>
        <v/>
      </c>
      <c r="AS852">
        <f>IF(AS851+1=13,1,AS851+1)</f>
        <v/>
      </c>
      <c r="AT852">
        <f>IFERROR(IF(SLOPE($AQ$830:$AQ$841,$AS$830:$AS$841)&gt;0,MIN(3,ABS(SLOPE($AQ$830:$AQ$841,$AS$830:$AS$841))),IF(SLOPE($AQ$830:$AQ$841,$AS$830:$AS$841)&lt;-0.5,-0.5,0)),0)</f>
        <v/>
      </c>
      <c r="AU852">
        <f>IFERROR(IF(SLOPE($AR$830:$AR$841,$AS$830:$AS$841)&lt;0,MAX(-3,-ABS(SLOPE($AR$830:$AR$841,$AS$830:$AS$841))),IF(SLOPE($AR$830:$AR$841,$AS$830:$AS$841)&gt;0.5,0.5,0)),0)</f>
        <v/>
      </c>
      <c r="AV852">
        <f>($AQ$842+(AT852*(AS852-1)))</f>
        <v/>
      </c>
      <c r="AW852">
        <f>($AR$842+(AU852*(AS852-1)))</f>
        <v/>
      </c>
      <c r="AX852">
        <f>IF(AT852&gt;0,AV852+AT852,AV852)</f>
        <v/>
      </c>
      <c r="AY852">
        <f>IF(AU852&lt;0,AW852+AU852,AW852)</f>
        <v/>
      </c>
      <c r="BA852" s="14">
        <f>IFERROR(AX852-AQ852,"")</f>
        <v/>
      </c>
      <c r="BB852" s="14">
        <f>IFERROR(AY852-AR852,"")</f>
        <v/>
      </c>
      <c r="BD852">
        <f>AH852</f>
        <v/>
      </c>
      <c r="BE852">
        <f>AI852</f>
        <v/>
      </c>
      <c r="BF852">
        <f>AJ852</f>
        <v/>
      </c>
      <c r="BG852" s="14">
        <f>L852</f>
        <v/>
      </c>
      <c r="BH852" s="14">
        <f>IF(X852="","",X852)</f>
        <v/>
      </c>
      <c r="BI852" s="14">
        <f>IF(Y852="","",Y852)</f>
        <v/>
      </c>
      <c r="BJ852">
        <f>Z852</f>
        <v/>
      </c>
      <c r="BK852">
        <f>AA852</f>
        <v/>
      </c>
      <c r="BL852">
        <f>IFERROR(AX852,"")</f>
        <v/>
      </c>
      <c r="BM852">
        <f>IFERROR(AY852,"")</f>
        <v/>
      </c>
    </row>
    <row r="853" ht="14.25" customHeight="1">
      <c r="A853">
        <f>ALGLIB_SSA_XAUUSD!AA853</f>
        <v/>
      </c>
      <c r="B853">
        <f>IF($A853="","",INDEX(ALGLIB_SSA_XAUUSD!$B$2:$B$2401,MATCH($A853,ALGLIB_SSA_XAUUSD!$A$2:$A$2401,1)))</f>
        <v/>
      </c>
      <c r="C853">
        <f>IF($A853="","",INDEX(ALGLIB_SSA_XAUUSD!$C$2:$C$2401,MATCH($A853,ALGLIB_SSA_XAUUSD!$A$2:$A$2401,1)))</f>
        <v/>
      </c>
      <c r="D853" s="14">
        <f>IF($A853="","",INT((ROW()-2)/12)+1)</f>
        <v/>
      </c>
      <c r="E853" s="14">
        <f>IF(AND(E854&lt;&gt;"",D854=D842+1),E842+(E854-E842)*11/12,"")</f>
        <v/>
      </c>
      <c r="F853" s="14">
        <f>IF(AND(F854&lt;&gt;"",D854=D842+1),F842+(F854-F842)*11/12,"")</f>
        <v/>
      </c>
      <c r="G853" s="14">
        <f>IF(AND(G854&lt;&gt;"",D854=D842+1),G842+(G854-G842)*11/12,"")</f>
        <v/>
      </c>
      <c r="H853" s="14">
        <f>IF(AND(H854&lt;&gt;"",D854=D842+1),H842+(H854-H842)*11/12,"")</f>
        <v/>
      </c>
      <c r="I853" s="14">
        <f>IF(AND(L854&lt;&gt;"",D854=D842+1),I842+(I854-I842)*11/12,"")</f>
        <v/>
      </c>
      <c r="J853">
        <f>_xlfn.XLOOKUP($A853,ALGLIB_SSA_XAUUSD!$AA$2:$AA$2401,ALGLIB_SSA_XAUUSD!$P$2:$P$2401,"",0)</f>
        <v/>
      </c>
      <c r="K853">
        <f>_xlfn.XLOOKUP($A853,ALGLIB_SSA_XAUUSD!$AA$2:$AA$2401,ALGLIB_SSA_XAUUSD!$Q$2:$Q$2401,"",0)</f>
        <v/>
      </c>
      <c r="L853">
        <f>_xlfn.XLOOKUP($A853,ALGLIB_SSA_XAUUSD!$AA$2:$AA$2401,ALGLIB_SSA_XAUUSD!$R$2:$R$2401,"",0)</f>
        <v/>
      </c>
      <c r="M853">
        <f>_xlfn.XLOOKUP($A853,ALGLIB_SSA_XAUUSD!$AA$2:$AA$2401,ALGLIB_SSA_XAUUSD!$S$2:$S$2401,"",0)</f>
        <v/>
      </c>
      <c r="N853">
        <f>_xlfn.XLOOKUP($A853,ALGLIB_SSA_XAUUSD!$AA$2:$AA$2401,ALGLIB_SSA_XAUUSD!$T$2:$T$2401,"",0)</f>
        <v/>
      </c>
      <c r="O853">
        <f>_xlfn.XLOOKUP($A853,ALGLIB_SSA_XAUUSD!$AA$2:$AA$2401,ALGLIB_SSA_XAUUSD!$U$2:$U$2401,"",0)</f>
        <v/>
      </c>
      <c r="P853">
        <f>_xlfn.XLOOKUP($A853,ALGLIB_SSA_XAUUSD!$AA$2:$AA$2401,ALGLIB_SSA_XAUUSD!$V$2:$V$2401,"",0)</f>
        <v/>
      </c>
      <c r="S853">
        <f>A853</f>
        <v/>
      </c>
      <c r="T853">
        <f>J853</f>
        <v/>
      </c>
      <c r="U853">
        <f>K853</f>
        <v/>
      </c>
      <c r="V853" s="14">
        <f>IF($A853="","",MOD(ROW()-2,12)+1)</f>
        <v/>
      </c>
      <c r="W853">
        <f>L853</f>
        <v/>
      </c>
      <c r="X853" s="14">
        <f>IF(F853="","",F853)</f>
        <v/>
      </c>
      <c r="Y853" s="14">
        <f>IF(G853="","",G853)</f>
        <v/>
      </c>
      <c r="Z853">
        <f>M853</f>
        <v/>
      </c>
      <c r="AA853">
        <f>N853</f>
        <v/>
      </c>
      <c r="AB853" s="14">
        <f>IF(H853="","",H853)</f>
        <v/>
      </c>
      <c r="AC853">
        <f>O853</f>
        <v/>
      </c>
      <c r="AD853" s="14">
        <f>IF(I853="","",I853)</f>
        <v/>
      </c>
      <c r="AE853">
        <f>P853</f>
        <v/>
      </c>
      <c r="AH853">
        <f>IF(S853&lt;&gt;"",S853,AH852+900)</f>
        <v/>
      </c>
      <c r="AI853">
        <f>IF(T853&lt;&gt;"",T853,AI852)</f>
        <v/>
      </c>
      <c r="AJ853">
        <f>IF(U853&lt;&gt;"",U853,AJ852)</f>
        <v/>
      </c>
      <c r="AK853">
        <f>IF(W853&lt;&gt;"",W853,"")</f>
        <v/>
      </c>
      <c r="AL853" s="14">
        <f>IF(X853&lt;&gt;"",X853,"")</f>
        <v/>
      </c>
      <c r="AM853" s="14">
        <f>IF(Y853&lt;&gt;"",Y853,"")</f>
        <v/>
      </c>
      <c r="AN853" s="14">
        <f>IF(OR(AL853="",AM853=""),"",AL853-AM853)</f>
        <v/>
      </c>
      <c r="AO853">
        <f>IF(AN853="","",IF(AN853&gt;0,"Bullish","Bearish"))</f>
        <v/>
      </c>
      <c r="AP853">
        <f>IF(AO853="",AP852,AO853)</f>
        <v/>
      </c>
      <c r="AQ853" s="14">
        <f>IF(AB853&lt;&gt;"",AB853,"")</f>
        <v/>
      </c>
      <c r="AR853" s="14">
        <f>IF(AD853&lt;&gt;"",AD853,"")</f>
        <v/>
      </c>
      <c r="AS853">
        <f>IF(AS852+1=13,1,AS852+1)</f>
        <v/>
      </c>
      <c r="AT853">
        <f>IFERROR(IF(SLOPE($AQ$830:$AQ$841,$AS$830:$AS$841)&gt;0,MIN(3,ABS(SLOPE($AQ$830:$AQ$841,$AS$830:$AS$841))),IF(SLOPE($AQ$830:$AQ$841,$AS$830:$AS$841)&lt;-0.5,-0.5,0)),0)</f>
        <v/>
      </c>
      <c r="AU853">
        <f>IFERROR(IF(SLOPE($AR$830:$AR$841,$AS$830:$AS$841)&lt;0,MAX(-3,-ABS(SLOPE($AR$830:$AR$841,$AS$830:$AS$841))),IF(SLOPE($AR$830:$AR$841,$AS$830:$AS$841)&gt;0.5,0.5,0)),0)</f>
        <v/>
      </c>
      <c r="AV853">
        <f>($AQ$842+(AT853*(AS853-1)))</f>
        <v/>
      </c>
      <c r="AW853">
        <f>($AR$842+(AU853*(AS853-1)))</f>
        <v/>
      </c>
      <c r="AX853">
        <f>IF(AT853&gt;0,AV853+AT853,AV853)</f>
        <v/>
      </c>
      <c r="AY853">
        <f>IF(AU853&lt;0,AW853+AU853,AW853)</f>
        <v/>
      </c>
      <c r="BA853" s="14">
        <f>IFERROR(AX853-AQ853,"")</f>
        <v/>
      </c>
      <c r="BB853" s="14">
        <f>IFERROR(AY853-AR853,"")</f>
        <v/>
      </c>
      <c r="BD853">
        <f>AH853</f>
        <v/>
      </c>
      <c r="BE853">
        <f>AI853</f>
        <v/>
      </c>
      <c r="BF853">
        <f>AJ853</f>
        <v/>
      </c>
      <c r="BG853" s="14">
        <f>L853</f>
        <v/>
      </c>
      <c r="BH853" s="14">
        <f>IF(X853="","",X853)</f>
        <v/>
      </c>
      <c r="BI853" s="14">
        <f>IF(Y853="","",Y853)</f>
        <v/>
      </c>
      <c r="BJ853">
        <f>Z853</f>
        <v/>
      </c>
      <c r="BK853">
        <f>AA853</f>
        <v/>
      </c>
      <c r="BL853">
        <f>IFERROR(AX853,"")</f>
        <v/>
      </c>
      <c r="BM853">
        <f>IFERROR(AY853,"")</f>
        <v/>
      </c>
    </row>
    <row r="854" ht="14.25" customHeight="1">
      <c r="A854">
        <f>ALGLIB_SSA_XAUUSD!AA854</f>
        <v/>
      </c>
      <c r="B854">
        <f>IF($A854="","",INDEX(ALGLIB_SSA_XAUUSD!$B$2:$B$2401,MATCH($A854,ALGLIB_SSA_XAUUSD!$A$2:$A$2401,1)))</f>
        <v/>
      </c>
      <c r="C854">
        <f>IF($A854="","",INDEX(ALGLIB_SSA_XAUUSD!$C$2:$C$2401,MATCH($A854,ALGLIB_SSA_XAUUSD!$A$2:$A$2401,1)))</f>
        <v/>
      </c>
      <c r="D854" s="14">
        <f>IF($A854="","",INT((ROW()-2)/12)+1)</f>
        <v/>
      </c>
      <c r="E854" s="14">
        <f>IF($A854="","",INDEX(ALGLIB_SSA_XAUUSD!$D$2:$D$2401,MATCH($A854,ALGLIB_SSA_XAUUSD!$A$2:$A$2401,1)))</f>
        <v/>
      </c>
      <c r="F854" s="14">
        <f>IF($A854="","",INDEX(ALGLIB_SSA_XAUUSD!$E$2:$E$2401,MATCH($A854,ALGLIB_SSA_XAUUSD!$A$2:$A$2401,1)))</f>
        <v/>
      </c>
      <c r="G854" s="14">
        <f>IF($A854="","",INDEX(ALGLIB_SSA_XAUUSD!$F$2:$F$2401,MATCH($A854,ALGLIB_SSA_XAUUSD!$A$2:$A$2401,1)))</f>
        <v/>
      </c>
      <c r="H854" s="14">
        <f>IF($A854="","",INDEX(ALGLIB_SSA_XAUUSD!$G$2:$G$2401,MATCH($A854,ALGLIB_SSA_XAUUSD!$A$2:$A$2401,1)))</f>
        <v/>
      </c>
      <c r="I854" s="14">
        <f>IF($A854="","",INDEX(ALGLIB_SSA_XAUUSD!$H$2:$H$2401,MATCH($A854,ALGLIB_SSA_XAUUSD!$A$2:$A$2401,1)))</f>
        <v/>
      </c>
      <c r="J854">
        <f>_xlfn.XLOOKUP($A854,ALGLIB_SSA_XAUUSD!$AA$2:$AA$2401,ALGLIB_SSA_XAUUSD!$P$2:$P$2401,"",0)</f>
        <v/>
      </c>
      <c r="K854">
        <f>_xlfn.XLOOKUP($A854,ALGLIB_SSA_XAUUSD!$AA$2:$AA$2401,ALGLIB_SSA_XAUUSD!$Q$2:$Q$2401,"",0)</f>
        <v/>
      </c>
      <c r="L854">
        <f>_xlfn.XLOOKUP($A854,ALGLIB_SSA_XAUUSD!$AA$2:$AA$2401,ALGLIB_SSA_XAUUSD!$R$2:$R$2401,"",0)</f>
        <v/>
      </c>
      <c r="M854">
        <f>_xlfn.XLOOKUP($A854,ALGLIB_SSA_XAUUSD!$AA$2:$AA$2401,ALGLIB_SSA_XAUUSD!$S$2:$S$2401,"",0)</f>
        <v/>
      </c>
      <c r="N854">
        <f>_xlfn.XLOOKUP($A854,ALGLIB_SSA_XAUUSD!$AA$2:$AA$2401,ALGLIB_SSA_XAUUSD!$T$2:$T$2401,"",0)</f>
        <v/>
      </c>
      <c r="O854">
        <f>_xlfn.XLOOKUP($A854,ALGLIB_SSA_XAUUSD!$AA$2:$AA$2401,ALGLIB_SSA_XAUUSD!$U$2:$U$2401,"",0)</f>
        <v/>
      </c>
      <c r="P854">
        <f>_xlfn.XLOOKUP($A854,ALGLIB_SSA_XAUUSD!$AA$2:$AA$2401,ALGLIB_SSA_XAUUSD!$V$2:$V$2401,"",0)</f>
        <v/>
      </c>
      <c r="S854">
        <f>A854</f>
        <v/>
      </c>
      <c r="T854">
        <f>J854</f>
        <v/>
      </c>
      <c r="U854">
        <f>K854</f>
        <v/>
      </c>
      <c r="V854" s="14">
        <f>IF($A854="","",MOD(ROW()-2,12)+1)</f>
        <v/>
      </c>
      <c r="W854">
        <f>L854</f>
        <v/>
      </c>
      <c r="X854" s="14">
        <f>IF(F854="","",F854)</f>
        <v/>
      </c>
      <c r="Y854" s="14">
        <f>IF(G854="","",G854)</f>
        <v/>
      </c>
      <c r="Z854">
        <f>M854</f>
        <v/>
      </c>
      <c r="AA854">
        <f>N854</f>
        <v/>
      </c>
      <c r="AB854" s="14">
        <f>IF(H854="","",H854)</f>
        <v/>
      </c>
      <c r="AC854">
        <f>O854</f>
        <v/>
      </c>
      <c r="AD854" s="14">
        <f>IF(I854="","",I854)</f>
        <v/>
      </c>
      <c r="AE854">
        <f>P854</f>
        <v/>
      </c>
      <c r="AH854">
        <f>IF(S854&lt;&gt;"",S854,AH853+900)</f>
        <v/>
      </c>
      <c r="AI854">
        <f>IF(T854&lt;&gt;"",T854,AI853)</f>
        <v/>
      </c>
      <c r="AJ854">
        <f>IF(U854&lt;&gt;"",U854,AJ853)</f>
        <v/>
      </c>
      <c r="AK854">
        <f>IF(W854&lt;&gt;"",W854,"")</f>
        <v/>
      </c>
      <c r="AL854" s="14">
        <f>IF(X854&lt;&gt;"",X854,"")</f>
        <v/>
      </c>
      <c r="AM854" s="14">
        <f>IF(Y854&lt;&gt;"",Y854,"")</f>
        <v/>
      </c>
      <c r="AN854" s="14">
        <f>IF(OR(AL854="",AM854=""),"",AL854-AM854)</f>
        <v/>
      </c>
      <c r="AO854">
        <f>IF(AN854="","",IF(AN854&gt;0,"Bullish","Bearish"))</f>
        <v/>
      </c>
      <c r="AP854">
        <f>IF(AO854="",AP853,AO854)</f>
        <v/>
      </c>
      <c r="AQ854" s="14">
        <f>IF(AB854&lt;&gt;"",AB854,"")</f>
        <v/>
      </c>
      <c r="AR854" s="14">
        <f>IF(AD854&lt;&gt;"",AD854,"")</f>
        <v/>
      </c>
      <c r="AS854">
        <f>IF(AS853+1=13,1,AS853+1)</f>
        <v/>
      </c>
      <c r="AT854">
        <f>IFERROR(IF(SLOPE($AQ$842:$AQ$853,$AS$842:$AS$853)&gt;0,MIN(3,ABS(SLOPE($AQ$842:$AQ$853,$AS$842:$AS$853))),IF(SLOPE($AQ$842:$AQ$853,$AS$842:$AS$853)&lt;-0.5,-0.5,0)),0)</f>
        <v/>
      </c>
      <c r="AU854">
        <f>IFERROR(IF(SLOPE($AR$842:$AR$853,$AS$842:$AS$853)&lt;0,MAX(-3,-ABS(SLOPE($AR$842:$AR$853,$AS$842:$AS$853))),IF(SLOPE($AR$842:$AR$853,$AS$842:$AS$853)&gt;0.5,0.5,0)),0)</f>
        <v/>
      </c>
      <c r="AV854">
        <f>($AQ$854+(AT854*(AS854-1)))</f>
        <v/>
      </c>
      <c r="AW854">
        <f>($AR$854+(AU854*(AS854-1)))</f>
        <v/>
      </c>
      <c r="AX854">
        <f>IF(AT854&gt;0,AV854+AT854,AV854)</f>
        <v/>
      </c>
      <c r="AY854">
        <f>IF(AU854&lt;0,AW854+AU854,AW854)</f>
        <v/>
      </c>
      <c r="BA854" s="14">
        <f>IFERROR(AX854-AQ854,"")</f>
        <v/>
      </c>
      <c r="BB854" s="14">
        <f>IFERROR(AY854-AR854,"")</f>
        <v/>
      </c>
      <c r="BD854">
        <f>AH854</f>
        <v/>
      </c>
      <c r="BE854">
        <f>AI854</f>
        <v/>
      </c>
      <c r="BF854">
        <f>AJ854</f>
        <v/>
      </c>
      <c r="BG854" s="14">
        <f>L854</f>
        <v/>
      </c>
      <c r="BH854" s="14">
        <f>IF(X854="","",X854)</f>
        <v/>
      </c>
      <c r="BI854" s="14">
        <f>IF(Y854="","",Y854)</f>
        <v/>
      </c>
      <c r="BJ854">
        <f>Z854</f>
        <v/>
      </c>
      <c r="BK854">
        <f>AA854</f>
        <v/>
      </c>
      <c r="BL854">
        <f>IFERROR(AX854,"")</f>
        <v/>
      </c>
      <c r="BM854">
        <f>IFERROR(AY854,"")</f>
        <v/>
      </c>
    </row>
    <row r="855" ht="14.25" customHeight="1">
      <c r="A855">
        <f>ALGLIB_SSA_XAUUSD!AA855</f>
        <v/>
      </c>
      <c r="B855">
        <f>IF($A855="","",INDEX(ALGLIB_SSA_XAUUSD!$B$2:$B$2401,MATCH($A855,ALGLIB_SSA_XAUUSD!$A$2:$A$2401,1)))</f>
        <v/>
      </c>
      <c r="C855">
        <f>IF($A855="","",INDEX(ALGLIB_SSA_XAUUSD!$C$2:$C$2401,MATCH($A855,ALGLIB_SSA_XAUUSD!$A$2:$A$2401,1)))</f>
        <v/>
      </c>
      <c r="D855" s="14">
        <f>IF($A855="","",INT((ROW()-2)/12)+1)</f>
        <v/>
      </c>
      <c r="E855" s="14">
        <f>IF(AND(E866&lt;&gt;"",D866=D854+1),E854+(E866-E854)*1/12,"")</f>
        <v/>
      </c>
      <c r="F855" s="14">
        <f>IF(AND(F866&lt;&gt;"",D866=D854+1),F854+(F866-F854)*1/12,"")</f>
        <v/>
      </c>
      <c r="G855" s="14">
        <f>IF(AND(G866&lt;&gt;"",D866=D854+1),G854+(G866-G854)*1/12,"")</f>
        <v/>
      </c>
      <c r="H855" s="14">
        <f>IF(AND(H866&lt;&gt;"",D866=D854+1),H854+(H866-H854)*1/12,"")</f>
        <v/>
      </c>
      <c r="I855" s="14">
        <f>IF(AND(L866&lt;&gt;"",D866=D854+1),I854+(I866-I854)*1/12,"")</f>
        <v/>
      </c>
      <c r="J855">
        <f>_xlfn.XLOOKUP($A855,ALGLIB_SSA_XAUUSD!$AA$2:$AA$2401,ALGLIB_SSA_XAUUSD!$P$2:$P$2401,"",0)</f>
        <v/>
      </c>
      <c r="K855">
        <f>_xlfn.XLOOKUP($A855,ALGLIB_SSA_XAUUSD!$AA$2:$AA$2401,ALGLIB_SSA_XAUUSD!$Q$2:$Q$2401,"",0)</f>
        <v/>
      </c>
      <c r="L855">
        <f>_xlfn.XLOOKUP($A855,ALGLIB_SSA_XAUUSD!$AA$2:$AA$2401,ALGLIB_SSA_XAUUSD!$R$2:$R$2401,"",0)</f>
        <v/>
      </c>
      <c r="M855">
        <f>_xlfn.XLOOKUP($A855,ALGLIB_SSA_XAUUSD!$AA$2:$AA$2401,ALGLIB_SSA_XAUUSD!$S$2:$S$2401,"",0)</f>
        <v/>
      </c>
      <c r="N855">
        <f>_xlfn.XLOOKUP($A855,ALGLIB_SSA_XAUUSD!$AA$2:$AA$2401,ALGLIB_SSA_XAUUSD!$T$2:$T$2401,"",0)</f>
        <v/>
      </c>
      <c r="O855">
        <f>_xlfn.XLOOKUP($A855,ALGLIB_SSA_XAUUSD!$AA$2:$AA$2401,ALGLIB_SSA_XAUUSD!$U$2:$U$2401,"",0)</f>
        <v/>
      </c>
      <c r="P855">
        <f>_xlfn.XLOOKUP($A855,ALGLIB_SSA_XAUUSD!$AA$2:$AA$2401,ALGLIB_SSA_XAUUSD!$V$2:$V$2401,"",0)</f>
        <v/>
      </c>
      <c r="S855">
        <f>A855</f>
        <v/>
      </c>
      <c r="T855">
        <f>J855</f>
        <v/>
      </c>
      <c r="U855">
        <f>K855</f>
        <v/>
      </c>
      <c r="V855" s="14">
        <f>IF($A855="","",MOD(ROW()-2,12)+1)</f>
        <v/>
      </c>
      <c r="W855">
        <f>L855</f>
        <v/>
      </c>
      <c r="X855" s="14">
        <f>IF(F855="","",F855)</f>
        <v/>
      </c>
      <c r="Y855" s="14">
        <f>IF(G855="","",G855)</f>
        <v/>
      </c>
      <c r="Z855">
        <f>M855</f>
        <v/>
      </c>
      <c r="AA855">
        <f>N855</f>
        <v/>
      </c>
      <c r="AB855" s="14">
        <f>IF(H855="","",H855)</f>
        <v/>
      </c>
      <c r="AC855">
        <f>O855</f>
        <v/>
      </c>
      <c r="AD855" s="14">
        <f>IF(I855="","",I855)</f>
        <v/>
      </c>
      <c r="AE855">
        <f>P855</f>
        <v/>
      </c>
      <c r="AH855">
        <f>IF(S855&lt;&gt;"",S855,AH854+900)</f>
        <v/>
      </c>
      <c r="AI855">
        <f>IF(T855&lt;&gt;"",T855,AI854)</f>
        <v/>
      </c>
      <c r="AJ855">
        <f>IF(U855&lt;&gt;"",U855,AJ854)</f>
        <v/>
      </c>
      <c r="AK855">
        <f>IF(W855&lt;&gt;"",W855,"")</f>
        <v/>
      </c>
      <c r="AL855" s="14">
        <f>IF(X855&lt;&gt;"",X855,"")</f>
        <v/>
      </c>
      <c r="AM855" s="14">
        <f>IF(Y855&lt;&gt;"",Y855,"")</f>
        <v/>
      </c>
      <c r="AN855" s="14">
        <f>IF(OR(AL855="",AM855=""),"",AL855-AM855)</f>
        <v/>
      </c>
      <c r="AO855">
        <f>IF(AN855="","",IF(AN855&gt;0,"Bullish","Bearish"))</f>
        <v/>
      </c>
      <c r="AP855">
        <f>IF(AO855="",AP854,AO855)</f>
        <v/>
      </c>
      <c r="AQ855" s="14">
        <f>IF(AB855&lt;&gt;"",AB855,"")</f>
        <v/>
      </c>
      <c r="AR855" s="14">
        <f>IF(AD855&lt;&gt;"",AD855,"")</f>
        <v/>
      </c>
      <c r="AS855">
        <f>IF(AS854+1=13,1,AS854+1)</f>
        <v/>
      </c>
      <c r="AT855">
        <f>IFERROR(IF(SLOPE($AQ$842:$AQ$853,$AS$842:$AS$853)&gt;0,MIN(3,ABS(SLOPE($AQ$842:$AQ$853,$AS$842:$AS$853))),IF(SLOPE($AQ$842:$AQ$853,$AS$842:$AS$853)&lt;-0.5,-0.5,0)),0)</f>
        <v/>
      </c>
      <c r="AU855">
        <f>IFERROR(IF(SLOPE($AR$842:$AR$853,$AS$842:$AS$853)&lt;0,MAX(-3,-ABS(SLOPE($AR$842:$AR$853,$AS$842:$AS$853))),IF(SLOPE($AR$842:$AR$853,$AS$842:$AS$853)&gt;0.5,0.5,0)),0)</f>
        <v/>
      </c>
      <c r="AV855">
        <f>($AQ$854+(AT855*(AS855-1)))</f>
        <v/>
      </c>
      <c r="AW855">
        <f>($AR$854+(AU855*(AS855-1)))</f>
        <v/>
      </c>
      <c r="AX855">
        <f>IF(AT855&gt;0,AV855+AT855,AV855)</f>
        <v/>
      </c>
      <c r="AY855">
        <f>IF(AU855&lt;0,AW855+AU855,AW855)</f>
        <v/>
      </c>
      <c r="BA855" s="14">
        <f>IFERROR(AX855-AQ855,"")</f>
        <v/>
      </c>
      <c r="BB855" s="14">
        <f>IFERROR(AY855-AR855,"")</f>
        <v/>
      </c>
      <c r="BD855">
        <f>AH855</f>
        <v/>
      </c>
      <c r="BE855">
        <f>AI855</f>
        <v/>
      </c>
      <c r="BF855">
        <f>AJ855</f>
        <v/>
      </c>
      <c r="BG855" s="14">
        <f>L855</f>
        <v/>
      </c>
      <c r="BH855" s="14">
        <f>IF(X855="","",X855)</f>
        <v/>
      </c>
      <c r="BI855" s="14">
        <f>IF(Y855="","",Y855)</f>
        <v/>
      </c>
      <c r="BJ855">
        <f>Z855</f>
        <v/>
      </c>
      <c r="BK855">
        <f>AA855</f>
        <v/>
      </c>
      <c r="BL855">
        <f>IFERROR(AX855,"")</f>
        <v/>
      </c>
      <c r="BM855">
        <f>IFERROR(AY855,"")</f>
        <v/>
      </c>
    </row>
    <row r="856" ht="14.25" customHeight="1">
      <c r="A856">
        <f>ALGLIB_SSA_XAUUSD!AA856</f>
        <v/>
      </c>
      <c r="B856">
        <f>IF($A856="","",INDEX(ALGLIB_SSA_XAUUSD!$B$2:$B$2401,MATCH($A856,ALGLIB_SSA_XAUUSD!$A$2:$A$2401,1)))</f>
        <v/>
      </c>
      <c r="C856">
        <f>IF($A856="","",INDEX(ALGLIB_SSA_XAUUSD!$C$2:$C$2401,MATCH($A856,ALGLIB_SSA_XAUUSD!$A$2:$A$2401,1)))</f>
        <v/>
      </c>
      <c r="D856" s="14">
        <f>IF($A856="","",INT((ROW()-2)/12)+1)</f>
        <v/>
      </c>
      <c r="E856" s="14">
        <f>IF(AND(E866&lt;&gt;"",D866=D854+1),E854+(E866-E854)*2/12,"")</f>
        <v/>
      </c>
      <c r="F856" s="14">
        <f>IF(AND(F866&lt;&gt;"",D866=D854+1),F854+(F866-F854)*2/12,"")</f>
        <v/>
      </c>
      <c r="G856" s="14">
        <f>IF(AND(G866&lt;&gt;"",D866=D854+1),G854+(G866-G854)*2/12,"")</f>
        <v/>
      </c>
      <c r="H856" s="14">
        <f>IF(AND(H866&lt;&gt;"",D866=D854+1),H854+(H866-H854)*2/12,"")</f>
        <v/>
      </c>
      <c r="I856" s="14">
        <f>IF(AND(L866&lt;&gt;"",D866=D854+1),I854+(I866-I854)*2/12,"")</f>
        <v/>
      </c>
      <c r="J856">
        <f>_xlfn.XLOOKUP($A856,ALGLIB_SSA_XAUUSD!$AA$2:$AA$2401,ALGLIB_SSA_XAUUSD!$P$2:$P$2401,"",0)</f>
        <v/>
      </c>
      <c r="K856">
        <f>_xlfn.XLOOKUP($A856,ALGLIB_SSA_XAUUSD!$AA$2:$AA$2401,ALGLIB_SSA_XAUUSD!$Q$2:$Q$2401,"",0)</f>
        <v/>
      </c>
      <c r="L856">
        <f>_xlfn.XLOOKUP($A856,ALGLIB_SSA_XAUUSD!$AA$2:$AA$2401,ALGLIB_SSA_XAUUSD!$R$2:$R$2401,"",0)</f>
        <v/>
      </c>
      <c r="M856">
        <f>_xlfn.XLOOKUP($A856,ALGLIB_SSA_XAUUSD!$AA$2:$AA$2401,ALGLIB_SSA_XAUUSD!$S$2:$S$2401,"",0)</f>
        <v/>
      </c>
      <c r="N856">
        <f>_xlfn.XLOOKUP($A856,ALGLIB_SSA_XAUUSD!$AA$2:$AA$2401,ALGLIB_SSA_XAUUSD!$T$2:$T$2401,"",0)</f>
        <v/>
      </c>
      <c r="O856">
        <f>_xlfn.XLOOKUP($A856,ALGLIB_SSA_XAUUSD!$AA$2:$AA$2401,ALGLIB_SSA_XAUUSD!$U$2:$U$2401,"",0)</f>
        <v/>
      </c>
      <c r="P856">
        <f>_xlfn.XLOOKUP($A856,ALGLIB_SSA_XAUUSD!$AA$2:$AA$2401,ALGLIB_SSA_XAUUSD!$V$2:$V$2401,"",0)</f>
        <v/>
      </c>
      <c r="S856">
        <f>A856</f>
        <v/>
      </c>
      <c r="T856">
        <f>J856</f>
        <v/>
      </c>
      <c r="U856">
        <f>K856</f>
        <v/>
      </c>
      <c r="V856" s="14">
        <f>IF($A856="","",MOD(ROW()-2,12)+1)</f>
        <v/>
      </c>
      <c r="W856">
        <f>L856</f>
        <v/>
      </c>
      <c r="X856" s="14">
        <f>IF(F856="","",F856)</f>
        <v/>
      </c>
      <c r="Y856" s="14">
        <f>IF(G856="","",G856)</f>
        <v/>
      </c>
      <c r="Z856">
        <f>M856</f>
        <v/>
      </c>
      <c r="AA856">
        <f>N856</f>
        <v/>
      </c>
      <c r="AB856" s="14">
        <f>IF(H856="","",H856)</f>
        <v/>
      </c>
      <c r="AC856">
        <f>O856</f>
        <v/>
      </c>
      <c r="AD856" s="14">
        <f>IF(I856="","",I856)</f>
        <v/>
      </c>
      <c r="AE856">
        <f>P856</f>
        <v/>
      </c>
      <c r="AH856">
        <f>IF(S856&lt;&gt;"",S856,AH855+900)</f>
        <v/>
      </c>
      <c r="AI856">
        <f>IF(T856&lt;&gt;"",T856,AI855)</f>
        <v/>
      </c>
      <c r="AJ856">
        <f>IF(U856&lt;&gt;"",U856,AJ855)</f>
        <v/>
      </c>
      <c r="AK856">
        <f>IF(W856&lt;&gt;"",W856,"")</f>
        <v/>
      </c>
      <c r="AL856" s="14">
        <f>IF(X856&lt;&gt;"",X856,"")</f>
        <v/>
      </c>
      <c r="AM856" s="14">
        <f>IF(Y856&lt;&gt;"",Y856,"")</f>
        <v/>
      </c>
      <c r="AN856" s="14">
        <f>IF(OR(AL856="",AM856=""),"",AL856-AM856)</f>
        <v/>
      </c>
      <c r="AO856">
        <f>IF(AN856="","",IF(AN856&gt;0,"Bullish","Bearish"))</f>
        <v/>
      </c>
      <c r="AP856">
        <f>IF(AO856="",AP855,AO856)</f>
        <v/>
      </c>
      <c r="AQ856" s="14">
        <f>IF(AB856&lt;&gt;"",AB856,"")</f>
        <v/>
      </c>
      <c r="AR856" s="14">
        <f>IF(AD856&lt;&gt;"",AD856,"")</f>
        <v/>
      </c>
      <c r="AS856">
        <f>IF(AS855+1=13,1,AS855+1)</f>
        <v/>
      </c>
      <c r="AT856">
        <f>IFERROR(IF(SLOPE($AQ$842:$AQ$853,$AS$842:$AS$853)&gt;0,MIN(3,ABS(SLOPE($AQ$842:$AQ$853,$AS$842:$AS$853))),IF(SLOPE($AQ$842:$AQ$853,$AS$842:$AS$853)&lt;-0.5,-0.5,0)),0)</f>
        <v/>
      </c>
      <c r="AU856">
        <f>IFERROR(IF(SLOPE($AR$842:$AR$853,$AS$842:$AS$853)&lt;0,MAX(-3,-ABS(SLOPE($AR$842:$AR$853,$AS$842:$AS$853))),IF(SLOPE($AR$842:$AR$853,$AS$842:$AS$853)&gt;0.5,0.5,0)),0)</f>
        <v/>
      </c>
      <c r="AV856">
        <f>($AQ$854+(AT856*(AS856-1)))</f>
        <v/>
      </c>
      <c r="AW856">
        <f>($AR$854+(AU856*(AS856-1)))</f>
        <v/>
      </c>
      <c r="AX856">
        <f>IF(AT856&gt;0,AV856+AT856,AV856)</f>
        <v/>
      </c>
      <c r="AY856">
        <f>IF(AU856&lt;0,AW856+AU856,AW856)</f>
        <v/>
      </c>
      <c r="BA856" s="14">
        <f>IFERROR(AX856-AQ856,"")</f>
        <v/>
      </c>
      <c r="BB856" s="14">
        <f>IFERROR(AY856-AR856,"")</f>
        <v/>
      </c>
      <c r="BD856">
        <f>AH856</f>
        <v/>
      </c>
      <c r="BE856">
        <f>AI856</f>
        <v/>
      </c>
      <c r="BF856">
        <f>AJ856</f>
        <v/>
      </c>
      <c r="BG856" s="14">
        <f>L856</f>
        <v/>
      </c>
      <c r="BH856" s="14">
        <f>IF(X856="","",X856)</f>
        <v/>
      </c>
      <c r="BI856" s="14">
        <f>IF(Y856="","",Y856)</f>
        <v/>
      </c>
      <c r="BJ856">
        <f>Z856</f>
        <v/>
      </c>
      <c r="BK856">
        <f>AA856</f>
        <v/>
      </c>
      <c r="BL856">
        <f>IFERROR(AX856,"")</f>
        <v/>
      </c>
      <c r="BM856">
        <f>IFERROR(AY856,"")</f>
        <v/>
      </c>
    </row>
    <row r="857" ht="14.25" customHeight="1">
      <c r="A857">
        <f>ALGLIB_SSA_XAUUSD!AA857</f>
        <v/>
      </c>
      <c r="B857">
        <f>IF($A857="","",INDEX(ALGLIB_SSA_XAUUSD!$B$2:$B$2401,MATCH($A857,ALGLIB_SSA_XAUUSD!$A$2:$A$2401,1)))</f>
        <v/>
      </c>
      <c r="C857">
        <f>IF($A857="","",INDEX(ALGLIB_SSA_XAUUSD!$C$2:$C$2401,MATCH($A857,ALGLIB_SSA_XAUUSD!$A$2:$A$2401,1)))</f>
        <v/>
      </c>
      <c r="D857" s="14">
        <f>IF($A857="","",INT((ROW()-2)/12)+1)</f>
        <v/>
      </c>
      <c r="E857" s="14">
        <f>IF(AND(E866&lt;&gt;"",D866=D854+1),E854+(E866-E854)*3/12,"")</f>
        <v/>
      </c>
      <c r="F857" s="14">
        <f>IF(AND(F866&lt;&gt;"",D866=D854+1),F854+(F866-F854)*3/12,"")</f>
        <v/>
      </c>
      <c r="G857" s="14">
        <f>IF(AND(G866&lt;&gt;"",D866=D854+1),G854+(G866-G854)*3/12,"")</f>
        <v/>
      </c>
      <c r="H857" s="14">
        <f>IF(AND(H866&lt;&gt;"",D866=D854+1),H854+(H866-H854)*3/12,"")</f>
        <v/>
      </c>
      <c r="I857" s="14">
        <f>IF(AND(L866&lt;&gt;"",D866=D854+1),I854+(I866-I854)*3/12,"")</f>
        <v/>
      </c>
      <c r="J857">
        <f>_xlfn.XLOOKUP($A857,ALGLIB_SSA_XAUUSD!$AA$2:$AA$2401,ALGLIB_SSA_XAUUSD!$P$2:$P$2401,"",0)</f>
        <v/>
      </c>
      <c r="K857">
        <f>_xlfn.XLOOKUP($A857,ALGLIB_SSA_XAUUSD!$AA$2:$AA$2401,ALGLIB_SSA_XAUUSD!$Q$2:$Q$2401,"",0)</f>
        <v/>
      </c>
      <c r="L857">
        <f>_xlfn.XLOOKUP($A857,ALGLIB_SSA_XAUUSD!$AA$2:$AA$2401,ALGLIB_SSA_XAUUSD!$R$2:$R$2401,"",0)</f>
        <v/>
      </c>
      <c r="M857">
        <f>_xlfn.XLOOKUP($A857,ALGLIB_SSA_XAUUSD!$AA$2:$AA$2401,ALGLIB_SSA_XAUUSD!$S$2:$S$2401,"",0)</f>
        <v/>
      </c>
      <c r="N857">
        <f>_xlfn.XLOOKUP($A857,ALGLIB_SSA_XAUUSD!$AA$2:$AA$2401,ALGLIB_SSA_XAUUSD!$T$2:$T$2401,"",0)</f>
        <v/>
      </c>
      <c r="O857">
        <f>_xlfn.XLOOKUP($A857,ALGLIB_SSA_XAUUSD!$AA$2:$AA$2401,ALGLIB_SSA_XAUUSD!$U$2:$U$2401,"",0)</f>
        <v/>
      </c>
      <c r="P857">
        <f>_xlfn.XLOOKUP($A857,ALGLIB_SSA_XAUUSD!$AA$2:$AA$2401,ALGLIB_SSA_XAUUSD!$V$2:$V$2401,"",0)</f>
        <v/>
      </c>
      <c r="S857">
        <f>A857</f>
        <v/>
      </c>
      <c r="T857">
        <f>J857</f>
        <v/>
      </c>
      <c r="U857">
        <f>K857</f>
        <v/>
      </c>
      <c r="V857" s="14">
        <f>IF($A857="","",MOD(ROW()-2,12)+1)</f>
        <v/>
      </c>
      <c r="W857">
        <f>L857</f>
        <v/>
      </c>
      <c r="X857" s="14">
        <f>IF(F857="","",F857)</f>
        <v/>
      </c>
      <c r="Y857" s="14">
        <f>IF(G857="","",G857)</f>
        <v/>
      </c>
      <c r="Z857">
        <f>M857</f>
        <v/>
      </c>
      <c r="AA857">
        <f>N857</f>
        <v/>
      </c>
      <c r="AB857" s="14">
        <f>IF(H857="","",H857)</f>
        <v/>
      </c>
      <c r="AC857">
        <f>O857</f>
        <v/>
      </c>
      <c r="AD857" s="14">
        <f>IF(I857="","",I857)</f>
        <v/>
      </c>
      <c r="AE857">
        <f>P857</f>
        <v/>
      </c>
      <c r="AH857">
        <f>IF(S857&lt;&gt;"",S857,AH856+900)</f>
        <v/>
      </c>
      <c r="AI857">
        <f>IF(T857&lt;&gt;"",T857,AI856)</f>
        <v/>
      </c>
      <c r="AJ857">
        <f>IF(U857&lt;&gt;"",U857,AJ856)</f>
        <v/>
      </c>
      <c r="AK857">
        <f>IF(W857&lt;&gt;"",W857,"")</f>
        <v/>
      </c>
      <c r="AL857" s="14">
        <f>IF(X857&lt;&gt;"",X857,"")</f>
        <v/>
      </c>
      <c r="AM857" s="14">
        <f>IF(Y857&lt;&gt;"",Y857,"")</f>
        <v/>
      </c>
      <c r="AN857" s="14">
        <f>IF(OR(AL857="",AM857=""),"",AL857-AM857)</f>
        <v/>
      </c>
      <c r="AO857">
        <f>IF(AN857="","",IF(AN857&gt;0,"Bullish","Bearish"))</f>
        <v/>
      </c>
      <c r="AP857">
        <f>IF(AO857="",AP856,AO857)</f>
        <v/>
      </c>
      <c r="AQ857" s="14">
        <f>IF(AB857&lt;&gt;"",AB857,"")</f>
        <v/>
      </c>
      <c r="AR857" s="14">
        <f>IF(AD857&lt;&gt;"",AD857,"")</f>
        <v/>
      </c>
      <c r="AS857">
        <f>IF(AS856+1=13,1,AS856+1)</f>
        <v/>
      </c>
      <c r="AT857">
        <f>IFERROR(IF(SLOPE($AQ$842:$AQ$853,$AS$842:$AS$853)&gt;0,MIN(3,ABS(SLOPE($AQ$842:$AQ$853,$AS$842:$AS$853))),IF(SLOPE($AQ$842:$AQ$853,$AS$842:$AS$853)&lt;-0.5,-0.5,0)),0)</f>
        <v/>
      </c>
      <c r="AU857">
        <f>IFERROR(IF(SLOPE($AR$842:$AR$853,$AS$842:$AS$853)&lt;0,MAX(-3,-ABS(SLOPE($AR$842:$AR$853,$AS$842:$AS$853))),IF(SLOPE($AR$842:$AR$853,$AS$842:$AS$853)&gt;0.5,0.5,0)),0)</f>
        <v/>
      </c>
      <c r="AV857">
        <f>($AQ$854+(AT857*(AS857-1)))</f>
        <v/>
      </c>
      <c r="AW857">
        <f>($AR$854+(AU857*(AS857-1)))</f>
        <v/>
      </c>
      <c r="AX857">
        <f>IF(AT857&gt;0,AV857+AT857,AV857)</f>
        <v/>
      </c>
      <c r="AY857">
        <f>IF(AU857&lt;0,AW857+AU857,AW857)</f>
        <v/>
      </c>
      <c r="BA857" s="14">
        <f>IFERROR(AX857-AQ857,"")</f>
        <v/>
      </c>
      <c r="BB857" s="14">
        <f>IFERROR(AY857-AR857,"")</f>
        <v/>
      </c>
      <c r="BD857">
        <f>AH857</f>
        <v/>
      </c>
      <c r="BE857">
        <f>AI857</f>
        <v/>
      </c>
      <c r="BF857">
        <f>AJ857</f>
        <v/>
      </c>
      <c r="BG857" s="14">
        <f>L857</f>
        <v/>
      </c>
      <c r="BH857" s="14">
        <f>IF(X857="","",X857)</f>
        <v/>
      </c>
      <c r="BI857" s="14">
        <f>IF(Y857="","",Y857)</f>
        <v/>
      </c>
      <c r="BJ857">
        <f>Z857</f>
        <v/>
      </c>
      <c r="BK857">
        <f>AA857</f>
        <v/>
      </c>
      <c r="BL857">
        <f>IFERROR(AX857,"")</f>
        <v/>
      </c>
      <c r="BM857">
        <f>IFERROR(AY857,"")</f>
        <v/>
      </c>
    </row>
    <row r="858" ht="14.25" customHeight="1">
      <c r="A858">
        <f>ALGLIB_SSA_XAUUSD!AA858</f>
        <v/>
      </c>
      <c r="B858">
        <f>IF($A858="","",INDEX(ALGLIB_SSA_XAUUSD!$B$2:$B$2401,MATCH($A858,ALGLIB_SSA_XAUUSD!$A$2:$A$2401,1)))</f>
        <v/>
      </c>
      <c r="C858">
        <f>IF($A858="","",INDEX(ALGLIB_SSA_XAUUSD!$C$2:$C$2401,MATCH($A858,ALGLIB_SSA_XAUUSD!$A$2:$A$2401,1)))</f>
        <v/>
      </c>
      <c r="D858" s="14">
        <f>IF($A858="","",INT((ROW()-2)/12)+1)</f>
        <v/>
      </c>
      <c r="E858" s="14">
        <f>IF(AND(E866&lt;&gt;"",D866=D854+1),E854+(E866-E854)*4/12,"")</f>
        <v/>
      </c>
      <c r="F858" s="14">
        <f>IF(AND(F866&lt;&gt;"",D866=D854+1),F854+(F866-F854)*4/12,"")</f>
        <v/>
      </c>
      <c r="G858" s="14">
        <f>IF(AND(G866&lt;&gt;"",D866=D854+1),G854+(G866-G854)*4/12,"")</f>
        <v/>
      </c>
      <c r="H858" s="14">
        <f>IF(AND(H866&lt;&gt;"",D866=D854+1),H854+(H866-H854)*4/12,"")</f>
        <v/>
      </c>
      <c r="I858" s="14">
        <f>IF(AND(L866&lt;&gt;"",D866=D854+1),I854+(I866-I854)*4/12,"")</f>
        <v/>
      </c>
      <c r="J858">
        <f>_xlfn.XLOOKUP($A858,ALGLIB_SSA_XAUUSD!$AA$2:$AA$2401,ALGLIB_SSA_XAUUSD!$P$2:$P$2401,"",0)</f>
        <v/>
      </c>
      <c r="K858">
        <f>_xlfn.XLOOKUP($A858,ALGLIB_SSA_XAUUSD!$AA$2:$AA$2401,ALGLIB_SSA_XAUUSD!$Q$2:$Q$2401,"",0)</f>
        <v/>
      </c>
      <c r="L858">
        <f>_xlfn.XLOOKUP($A858,ALGLIB_SSA_XAUUSD!$AA$2:$AA$2401,ALGLIB_SSA_XAUUSD!$R$2:$R$2401,"",0)</f>
        <v/>
      </c>
      <c r="M858">
        <f>_xlfn.XLOOKUP($A858,ALGLIB_SSA_XAUUSD!$AA$2:$AA$2401,ALGLIB_SSA_XAUUSD!$S$2:$S$2401,"",0)</f>
        <v/>
      </c>
      <c r="N858">
        <f>_xlfn.XLOOKUP($A858,ALGLIB_SSA_XAUUSD!$AA$2:$AA$2401,ALGLIB_SSA_XAUUSD!$T$2:$T$2401,"",0)</f>
        <v/>
      </c>
      <c r="O858">
        <f>_xlfn.XLOOKUP($A858,ALGLIB_SSA_XAUUSD!$AA$2:$AA$2401,ALGLIB_SSA_XAUUSD!$U$2:$U$2401,"",0)</f>
        <v/>
      </c>
      <c r="P858">
        <f>_xlfn.XLOOKUP($A858,ALGLIB_SSA_XAUUSD!$AA$2:$AA$2401,ALGLIB_SSA_XAUUSD!$V$2:$V$2401,"",0)</f>
        <v/>
      </c>
      <c r="S858">
        <f>A858</f>
        <v/>
      </c>
      <c r="T858">
        <f>J858</f>
        <v/>
      </c>
      <c r="U858">
        <f>K858</f>
        <v/>
      </c>
      <c r="V858" s="14">
        <f>IF($A858="","",MOD(ROW()-2,12)+1)</f>
        <v/>
      </c>
      <c r="W858">
        <f>L858</f>
        <v/>
      </c>
      <c r="X858" s="14">
        <f>IF(F858="","",F858)</f>
        <v/>
      </c>
      <c r="Y858" s="14">
        <f>IF(G858="","",G858)</f>
        <v/>
      </c>
      <c r="Z858">
        <f>M858</f>
        <v/>
      </c>
      <c r="AA858">
        <f>N858</f>
        <v/>
      </c>
      <c r="AB858" s="14">
        <f>IF(H858="","",H858)</f>
        <v/>
      </c>
      <c r="AC858">
        <f>O858</f>
        <v/>
      </c>
      <c r="AD858" s="14">
        <f>IF(I858="","",I858)</f>
        <v/>
      </c>
      <c r="AE858">
        <f>P858</f>
        <v/>
      </c>
      <c r="AH858">
        <f>IF(S858&lt;&gt;"",S858,AH857+900)</f>
        <v/>
      </c>
      <c r="AI858">
        <f>IF(T858&lt;&gt;"",T858,AI857)</f>
        <v/>
      </c>
      <c r="AJ858">
        <f>IF(U858&lt;&gt;"",U858,AJ857)</f>
        <v/>
      </c>
      <c r="AK858">
        <f>IF(W858&lt;&gt;"",W858,"")</f>
        <v/>
      </c>
      <c r="AL858" s="14">
        <f>IF(X858&lt;&gt;"",X858,"")</f>
        <v/>
      </c>
      <c r="AM858" s="14">
        <f>IF(Y858&lt;&gt;"",Y858,"")</f>
        <v/>
      </c>
      <c r="AN858" s="14">
        <f>IF(OR(AL858="",AM858=""),"",AL858-AM858)</f>
        <v/>
      </c>
      <c r="AO858">
        <f>IF(AN858="","",IF(AN858&gt;0,"Bullish","Bearish"))</f>
        <v/>
      </c>
      <c r="AP858">
        <f>IF(AO858="",AP857,AO858)</f>
        <v/>
      </c>
      <c r="AQ858" s="14">
        <f>IF(AB858&lt;&gt;"",AB858,"")</f>
        <v/>
      </c>
      <c r="AR858" s="14">
        <f>IF(AD858&lt;&gt;"",AD858,"")</f>
        <v/>
      </c>
      <c r="AS858">
        <f>IF(AS857+1=13,1,AS857+1)</f>
        <v/>
      </c>
      <c r="AT858">
        <f>IFERROR(IF(SLOPE($AQ$842:$AQ$853,$AS$842:$AS$853)&gt;0,MIN(3,ABS(SLOPE($AQ$842:$AQ$853,$AS$842:$AS$853))),IF(SLOPE($AQ$842:$AQ$853,$AS$842:$AS$853)&lt;-0.5,-0.5,0)),0)</f>
        <v/>
      </c>
      <c r="AU858">
        <f>IFERROR(IF(SLOPE($AR$842:$AR$853,$AS$842:$AS$853)&lt;0,MAX(-3,-ABS(SLOPE($AR$842:$AR$853,$AS$842:$AS$853))),IF(SLOPE($AR$842:$AR$853,$AS$842:$AS$853)&gt;0.5,0.5,0)),0)</f>
        <v/>
      </c>
      <c r="AV858">
        <f>($AQ$854+(AT858*(AS858-1)))</f>
        <v/>
      </c>
      <c r="AW858">
        <f>($AR$854+(AU858*(AS858-1)))</f>
        <v/>
      </c>
      <c r="AX858">
        <f>IF(AT858&gt;0,AV858+AT858,AV858)</f>
        <v/>
      </c>
      <c r="AY858">
        <f>IF(AU858&lt;0,AW858+AU858,AW858)</f>
        <v/>
      </c>
      <c r="BA858" s="14">
        <f>IFERROR(AX858-AQ858,"")</f>
        <v/>
      </c>
      <c r="BB858" s="14">
        <f>IFERROR(AY858-AR858,"")</f>
        <v/>
      </c>
      <c r="BD858">
        <f>AH858</f>
        <v/>
      </c>
      <c r="BE858">
        <f>AI858</f>
        <v/>
      </c>
      <c r="BF858">
        <f>AJ858</f>
        <v/>
      </c>
      <c r="BG858" s="14">
        <f>L858</f>
        <v/>
      </c>
      <c r="BH858" s="14">
        <f>IF(X858="","",X858)</f>
        <v/>
      </c>
      <c r="BI858" s="14">
        <f>IF(Y858="","",Y858)</f>
        <v/>
      </c>
      <c r="BJ858">
        <f>Z858</f>
        <v/>
      </c>
      <c r="BK858">
        <f>AA858</f>
        <v/>
      </c>
      <c r="BL858">
        <f>IFERROR(AX858,"")</f>
        <v/>
      </c>
      <c r="BM858">
        <f>IFERROR(AY858,"")</f>
        <v/>
      </c>
    </row>
    <row r="859" ht="14.25" customHeight="1">
      <c r="A859">
        <f>ALGLIB_SSA_XAUUSD!AA859</f>
        <v/>
      </c>
      <c r="B859">
        <f>IF($A859="","",INDEX(ALGLIB_SSA_XAUUSD!$B$2:$B$2401,MATCH($A859,ALGLIB_SSA_XAUUSD!$A$2:$A$2401,1)))</f>
        <v/>
      </c>
      <c r="C859">
        <f>IF($A859="","",INDEX(ALGLIB_SSA_XAUUSD!$C$2:$C$2401,MATCH($A859,ALGLIB_SSA_XAUUSD!$A$2:$A$2401,1)))</f>
        <v/>
      </c>
      <c r="D859" s="14">
        <f>IF($A859="","",INT((ROW()-2)/12)+1)</f>
        <v/>
      </c>
      <c r="E859" s="14">
        <f>IF(AND(E866&lt;&gt;"",D866=D854+1),E854+(E866-E854)*5/12,"")</f>
        <v/>
      </c>
      <c r="F859" s="14">
        <f>IF(AND(F866&lt;&gt;"",D866=D854+1),F854+(F866-F854)*5/12,"")</f>
        <v/>
      </c>
      <c r="G859" s="14">
        <f>IF(AND(G866&lt;&gt;"",D866=D854+1),G854+(G866-G854)*5/12,"")</f>
        <v/>
      </c>
      <c r="H859" s="14">
        <f>IF(AND(H866&lt;&gt;"",D866=D854+1),H854+(H866-H854)*5/12,"")</f>
        <v/>
      </c>
      <c r="I859" s="14">
        <f>IF(AND(L866&lt;&gt;"",D866=D854+1),I854+(I866-I854)*5/12,"")</f>
        <v/>
      </c>
      <c r="J859">
        <f>_xlfn.XLOOKUP($A859,ALGLIB_SSA_XAUUSD!$AA$2:$AA$2401,ALGLIB_SSA_XAUUSD!$P$2:$P$2401,"",0)</f>
        <v/>
      </c>
      <c r="K859">
        <f>_xlfn.XLOOKUP($A859,ALGLIB_SSA_XAUUSD!$AA$2:$AA$2401,ALGLIB_SSA_XAUUSD!$Q$2:$Q$2401,"",0)</f>
        <v/>
      </c>
      <c r="L859">
        <f>_xlfn.XLOOKUP($A859,ALGLIB_SSA_XAUUSD!$AA$2:$AA$2401,ALGLIB_SSA_XAUUSD!$R$2:$R$2401,"",0)</f>
        <v/>
      </c>
      <c r="M859">
        <f>_xlfn.XLOOKUP($A859,ALGLIB_SSA_XAUUSD!$AA$2:$AA$2401,ALGLIB_SSA_XAUUSD!$S$2:$S$2401,"",0)</f>
        <v/>
      </c>
      <c r="N859">
        <f>_xlfn.XLOOKUP($A859,ALGLIB_SSA_XAUUSD!$AA$2:$AA$2401,ALGLIB_SSA_XAUUSD!$T$2:$T$2401,"",0)</f>
        <v/>
      </c>
      <c r="O859">
        <f>_xlfn.XLOOKUP($A859,ALGLIB_SSA_XAUUSD!$AA$2:$AA$2401,ALGLIB_SSA_XAUUSD!$U$2:$U$2401,"",0)</f>
        <v/>
      </c>
      <c r="P859">
        <f>_xlfn.XLOOKUP($A859,ALGLIB_SSA_XAUUSD!$AA$2:$AA$2401,ALGLIB_SSA_XAUUSD!$V$2:$V$2401,"",0)</f>
        <v/>
      </c>
      <c r="S859">
        <f>A859</f>
        <v/>
      </c>
      <c r="T859">
        <f>J859</f>
        <v/>
      </c>
      <c r="U859">
        <f>K859</f>
        <v/>
      </c>
      <c r="V859" s="14">
        <f>IF($A859="","",MOD(ROW()-2,12)+1)</f>
        <v/>
      </c>
      <c r="W859">
        <f>L859</f>
        <v/>
      </c>
      <c r="X859" s="14">
        <f>IF(F859="","",F859)</f>
        <v/>
      </c>
      <c r="Y859" s="14">
        <f>IF(G859="","",G859)</f>
        <v/>
      </c>
      <c r="Z859">
        <f>M859</f>
        <v/>
      </c>
      <c r="AA859">
        <f>N859</f>
        <v/>
      </c>
      <c r="AB859" s="14">
        <f>IF(H859="","",H859)</f>
        <v/>
      </c>
      <c r="AC859">
        <f>O859</f>
        <v/>
      </c>
      <c r="AD859" s="14">
        <f>IF(I859="","",I859)</f>
        <v/>
      </c>
      <c r="AE859">
        <f>P859</f>
        <v/>
      </c>
      <c r="AH859">
        <f>IF(S859&lt;&gt;"",S859,AH858+900)</f>
        <v/>
      </c>
      <c r="AI859">
        <f>IF(T859&lt;&gt;"",T859,AI858)</f>
        <v/>
      </c>
      <c r="AJ859">
        <f>IF(U859&lt;&gt;"",U859,AJ858)</f>
        <v/>
      </c>
      <c r="AK859">
        <f>IF(W859&lt;&gt;"",W859,"")</f>
        <v/>
      </c>
      <c r="AL859" s="14">
        <f>IF(X859&lt;&gt;"",X859,"")</f>
        <v/>
      </c>
      <c r="AM859" s="14">
        <f>IF(Y859&lt;&gt;"",Y859,"")</f>
        <v/>
      </c>
      <c r="AN859" s="14">
        <f>IF(OR(AL859="",AM859=""),"",AL859-AM859)</f>
        <v/>
      </c>
      <c r="AO859">
        <f>IF(AN859="","",IF(AN859&gt;0,"Bullish","Bearish"))</f>
        <v/>
      </c>
      <c r="AP859">
        <f>IF(AO859="",AP858,AO859)</f>
        <v/>
      </c>
      <c r="AQ859" s="14">
        <f>IF(AB859&lt;&gt;"",AB859,"")</f>
        <v/>
      </c>
      <c r="AR859" s="14">
        <f>IF(AD859&lt;&gt;"",AD859,"")</f>
        <v/>
      </c>
      <c r="AS859">
        <f>IF(AS858+1=13,1,AS858+1)</f>
        <v/>
      </c>
      <c r="AT859">
        <f>IFERROR(IF(SLOPE($AQ$842:$AQ$853,$AS$842:$AS$853)&gt;0,MIN(3,ABS(SLOPE($AQ$842:$AQ$853,$AS$842:$AS$853))),IF(SLOPE($AQ$842:$AQ$853,$AS$842:$AS$853)&lt;-0.5,-0.5,0)),0)</f>
        <v/>
      </c>
      <c r="AU859">
        <f>IFERROR(IF(SLOPE($AR$842:$AR$853,$AS$842:$AS$853)&lt;0,MAX(-3,-ABS(SLOPE($AR$842:$AR$853,$AS$842:$AS$853))),IF(SLOPE($AR$842:$AR$853,$AS$842:$AS$853)&gt;0.5,0.5,0)),0)</f>
        <v/>
      </c>
      <c r="AV859">
        <f>($AQ$854+(AT859*(AS859-1)))</f>
        <v/>
      </c>
      <c r="AW859">
        <f>($AR$854+(AU859*(AS859-1)))</f>
        <v/>
      </c>
      <c r="AX859">
        <f>IF(AT859&gt;0,AV859+AT859,AV859)</f>
        <v/>
      </c>
      <c r="AY859">
        <f>IF(AU859&lt;0,AW859+AU859,AW859)</f>
        <v/>
      </c>
      <c r="BA859" s="14">
        <f>IFERROR(AX859-AQ859,"")</f>
        <v/>
      </c>
      <c r="BB859" s="14">
        <f>IFERROR(AY859-AR859,"")</f>
        <v/>
      </c>
      <c r="BD859">
        <f>AH859</f>
        <v/>
      </c>
      <c r="BE859">
        <f>AI859</f>
        <v/>
      </c>
      <c r="BF859">
        <f>AJ859</f>
        <v/>
      </c>
      <c r="BG859" s="14">
        <f>L859</f>
        <v/>
      </c>
      <c r="BH859" s="14">
        <f>IF(X859="","",X859)</f>
        <v/>
      </c>
      <c r="BI859" s="14">
        <f>IF(Y859="","",Y859)</f>
        <v/>
      </c>
      <c r="BJ859">
        <f>Z859</f>
        <v/>
      </c>
      <c r="BK859">
        <f>AA859</f>
        <v/>
      </c>
      <c r="BL859">
        <f>IFERROR(AX859,"")</f>
        <v/>
      </c>
      <c r="BM859">
        <f>IFERROR(AY859,"")</f>
        <v/>
      </c>
    </row>
    <row r="860" ht="14.25" customHeight="1">
      <c r="A860">
        <f>ALGLIB_SSA_XAUUSD!AA860</f>
        <v/>
      </c>
      <c r="B860">
        <f>IF($A860="","",INDEX(ALGLIB_SSA_XAUUSD!$B$2:$B$2401,MATCH($A860,ALGLIB_SSA_XAUUSD!$A$2:$A$2401,1)))</f>
        <v/>
      </c>
      <c r="C860">
        <f>IF($A860="","",INDEX(ALGLIB_SSA_XAUUSD!$C$2:$C$2401,MATCH($A860,ALGLIB_SSA_XAUUSD!$A$2:$A$2401,1)))</f>
        <v/>
      </c>
      <c r="D860" s="14">
        <f>IF($A860="","",INT((ROW()-2)/12)+1)</f>
        <v/>
      </c>
      <c r="E860" s="14">
        <f>IF(AND(E866&lt;&gt;"",D866=D854+1),E854+(E866-E854)*6/12,"")</f>
        <v/>
      </c>
      <c r="F860" s="14">
        <f>IF(AND(F866&lt;&gt;"",D866=D854+1),F854+(F866-F854)*6/12,"")</f>
        <v/>
      </c>
      <c r="G860" s="14">
        <f>IF(AND(G866&lt;&gt;"",D866=D854+1),G854+(G866-G854)*6/12,"")</f>
        <v/>
      </c>
      <c r="H860" s="14">
        <f>IF(AND(H866&lt;&gt;"",D866=D854+1),H854+(H866-H854)*6/12,"")</f>
        <v/>
      </c>
      <c r="I860" s="14">
        <f>IF(AND(L866&lt;&gt;"",D866=D854+1),I854+(I866-I854)*6/12,"")</f>
        <v/>
      </c>
      <c r="J860">
        <f>_xlfn.XLOOKUP($A860,ALGLIB_SSA_XAUUSD!$AA$2:$AA$2401,ALGLIB_SSA_XAUUSD!$P$2:$P$2401,"",0)</f>
        <v/>
      </c>
      <c r="K860">
        <f>_xlfn.XLOOKUP($A860,ALGLIB_SSA_XAUUSD!$AA$2:$AA$2401,ALGLIB_SSA_XAUUSD!$Q$2:$Q$2401,"",0)</f>
        <v/>
      </c>
      <c r="L860">
        <f>_xlfn.XLOOKUP($A860,ALGLIB_SSA_XAUUSD!$AA$2:$AA$2401,ALGLIB_SSA_XAUUSD!$R$2:$R$2401,"",0)</f>
        <v/>
      </c>
      <c r="M860">
        <f>_xlfn.XLOOKUP($A860,ALGLIB_SSA_XAUUSD!$AA$2:$AA$2401,ALGLIB_SSA_XAUUSD!$S$2:$S$2401,"",0)</f>
        <v/>
      </c>
      <c r="N860">
        <f>_xlfn.XLOOKUP($A860,ALGLIB_SSA_XAUUSD!$AA$2:$AA$2401,ALGLIB_SSA_XAUUSD!$T$2:$T$2401,"",0)</f>
        <v/>
      </c>
      <c r="O860">
        <f>_xlfn.XLOOKUP($A860,ALGLIB_SSA_XAUUSD!$AA$2:$AA$2401,ALGLIB_SSA_XAUUSD!$U$2:$U$2401,"",0)</f>
        <v/>
      </c>
      <c r="P860">
        <f>_xlfn.XLOOKUP($A860,ALGLIB_SSA_XAUUSD!$AA$2:$AA$2401,ALGLIB_SSA_XAUUSD!$V$2:$V$2401,"",0)</f>
        <v/>
      </c>
      <c r="S860">
        <f>A860</f>
        <v/>
      </c>
      <c r="T860">
        <f>J860</f>
        <v/>
      </c>
      <c r="U860">
        <f>K860</f>
        <v/>
      </c>
      <c r="V860" s="14">
        <f>IF($A860="","",MOD(ROW()-2,12)+1)</f>
        <v/>
      </c>
      <c r="W860">
        <f>L860</f>
        <v/>
      </c>
      <c r="X860" s="14">
        <f>IF(F860="","",F860)</f>
        <v/>
      </c>
      <c r="Y860" s="14">
        <f>IF(G860="","",G860)</f>
        <v/>
      </c>
      <c r="Z860">
        <f>M860</f>
        <v/>
      </c>
      <c r="AA860">
        <f>N860</f>
        <v/>
      </c>
      <c r="AB860" s="14">
        <f>IF(H860="","",H860)</f>
        <v/>
      </c>
      <c r="AC860">
        <f>O860</f>
        <v/>
      </c>
      <c r="AD860" s="14">
        <f>IF(I860="","",I860)</f>
        <v/>
      </c>
      <c r="AE860">
        <f>P860</f>
        <v/>
      </c>
      <c r="AH860">
        <f>IF(S860&lt;&gt;"",S860,AH859+900)</f>
        <v/>
      </c>
      <c r="AI860">
        <f>IF(T860&lt;&gt;"",T860,AI859)</f>
        <v/>
      </c>
      <c r="AJ860">
        <f>IF(U860&lt;&gt;"",U860,AJ859)</f>
        <v/>
      </c>
      <c r="AK860">
        <f>IF(W860&lt;&gt;"",W860,"")</f>
        <v/>
      </c>
      <c r="AL860" s="14">
        <f>IF(X860&lt;&gt;"",X860,"")</f>
        <v/>
      </c>
      <c r="AM860" s="14">
        <f>IF(Y860&lt;&gt;"",Y860,"")</f>
        <v/>
      </c>
      <c r="AN860" s="14">
        <f>IF(OR(AL860="",AM860=""),"",AL860-AM860)</f>
        <v/>
      </c>
      <c r="AO860">
        <f>IF(AN860="","",IF(AN860&gt;0,"Bullish","Bearish"))</f>
        <v/>
      </c>
      <c r="AP860">
        <f>IF(AO860="",AP859,AO860)</f>
        <v/>
      </c>
      <c r="AQ860" s="14">
        <f>IF(AB860&lt;&gt;"",AB860,"")</f>
        <v/>
      </c>
      <c r="AR860" s="14">
        <f>IF(AD860&lt;&gt;"",AD860,"")</f>
        <v/>
      </c>
      <c r="AS860">
        <f>IF(AS859+1=13,1,AS859+1)</f>
        <v/>
      </c>
      <c r="AT860">
        <f>IFERROR(IF(SLOPE($AQ$842:$AQ$853,$AS$842:$AS$853)&gt;0,MIN(3,ABS(SLOPE($AQ$842:$AQ$853,$AS$842:$AS$853))),IF(SLOPE($AQ$842:$AQ$853,$AS$842:$AS$853)&lt;-0.5,-0.5,0)),0)</f>
        <v/>
      </c>
      <c r="AU860">
        <f>IFERROR(IF(SLOPE($AR$842:$AR$853,$AS$842:$AS$853)&lt;0,MAX(-3,-ABS(SLOPE($AR$842:$AR$853,$AS$842:$AS$853))),IF(SLOPE($AR$842:$AR$853,$AS$842:$AS$853)&gt;0.5,0.5,0)),0)</f>
        <v/>
      </c>
      <c r="AV860">
        <f>($AQ$854+(AT860*(AS860-1)))</f>
        <v/>
      </c>
      <c r="AW860">
        <f>($AR$854+(AU860*(AS860-1)))</f>
        <v/>
      </c>
      <c r="AX860">
        <f>IF(AT860&gt;0,AV860+AT860,AV860)</f>
        <v/>
      </c>
      <c r="AY860">
        <f>IF(AU860&lt;0,AW860+AU860,AW860)</f>
        <v/>
      </c>
      <c r="BA860" s="14">
        <f>IFERROR(AX860-AQ860,"")</f>
        <v/>
      </c>
      <c r="BB860" s="14">
        <f>IFERROR(AY860-AR860,"")</f>
        <v/>
      </c>
      <c r="BD860">
        <f>AH860</f>
        <v/>
      </c>
      <c r="BE860">
        <f>AI860</f>
        <v/>
      </c>
      <c r="BF860">
        <f>AJ860</f>
        <v/>
      </c>
      <c r="BG860" s="14">
        <f>L860</f>
        <v/>
      </c>
      <c r="BH860" s="14">
        <f>IF(X860="","",X860)</f>
        <v/>
      </c>
      <c r="BI860" s="14">
        <f>IF(Y860="","",Y860)</f>
        <v/>
      </c>
      <c r="BJ860">
        <f>Z860</f>
        <v/>
      </c>
      <c r="BK860">
        <f>AA860</f>
        <v/>
      </c>
      <c r="BL860">
        <f>IFERROR(AX860,"")</f>
        <v/>
      </c>
      <c r="BM860">
        <f>IFERROR(AY860,"")</f>
        <v/>
      </c>
    </row>
    <row r="861" ht="14.25" customHeight="1">
      <c r="A861">
        <f>ALGLIB_SSA_XAUUSD!AA861</f>
        <v/>
      </c>
      <c r="B861">
        <f>IF($A861="","",INDEX(ALGLIB_SSA_XAUUSD!$B$2:$B$2401,MATCH($A861,ALGLIB_SSA_XAUUSD!$A$2:$A$2401,1)))</f>
        <v/>
      </c>
      <c r="C861">
        <f>IF($A861="","",INDEX(ALGLIB_SSA_XAUUSD!$C$2:$C$2401,MATCH($A861,ALGLIB_SSA_XAUUSD!$A$2:$A$2401,1)))</f>
        <v/>
      </c>
      <c r="D861" s="14">
        <f>IF($A861="","",INT((ROW()-2)/12)+1)</f>
        <v/>
      </c>
      <c r="E861" s="14">
        <f>IF(AND(E866&lt;&gt;"",D866=D854+1),E854+(E866-E854)*7/12,"")</f>
        <v/>
      </c>
      <c r="F861" s="14">
        <f>IF(AND(F866&lt;&gt;"",D866=D854+1),F854+(F866-F854)*7/12,"")</f>
        <v/>
      </c>
      <c r="G861" s="14">
        <f>IF(AND(G866&lt;&gt;"",D866=D854+1),G854+(G866-G854)*7/12,"")</f>
        <v/>
      </c>
      <c r="H861" s="14">
        <f>IF(AND(H866&lt;&gt;"",D866=D854+1),H854+(H866-H854)*7/12,"")</f>
        <v/>
      </c>
      <c r="I861" s="14">
        <f>IF(AND(L866&lt;&gt;"",D866=D854+1),I854+(I866-I854)*7/12,"")</f>
        <v/>
      </c>
      <c r="J861">
        <f>_xlfn.XLOOKUP($A861,ALGLIB_SSA_XAUUSD!$AA$2:$AA$2401,ALGLIB_SSA_XAUUSD!$P$2:$P$2401,"",0)</f>
        <v/>
      </c>
      <c r="K861">
        <f>_xlfn.XLOOKUP($A861,ALGLIB_SSA_XAUUSD!$AA$2:$AA$2401,ALGLIB_SSA_XAUUSD!$Q$2:$Q$2401,"",0)</f>
        <v/>
      </c>
      <c r="L861">
        <f>_xlfn.XLOOKUP($A861,ALGLIB_SSA_XAUUSD!$AA$2:$AA$2401,ALGLIB_SSA_XAUUSD!$R$2:$R$2401,"",0)</f>
        <v/>
      </c>
      <c r="M861">
        <f>_xlfn.XLOOKUP($A861,ALGLIB_SSA_XAUUSD!$AA$2:$AA$2401,ALGLIB_SSA_XAUUSD!$S$2:$S$2401,"",0)</f>
        <v/>
      </c>
      <c r="N861">
        <f>_xlfn.XLOOKUP($A861,ALGLIB_SSA_XAUUSD!$AA$2:$AA$2401,ALGLIB_SSA_XAUUSD!$T$2:$T$2401,"",0)</f>
        <v/>
      </c>
      <c r="O861">
        <f>_xlfn.XLOOKUP($A861,ALGLIB_SSA_XAUUSD!$AA$2:$AA$2401,ALGLIB_SSA_XAUUSD!$U$2:$U$2401,"",0)</f>
        <v/>
      </c>
      <c r="P861">
        <f>_xlfn.XLOOKUP($A861,ALGLIB_SSA_XAUUSD!$AA$2:$AA$2401,ALGLIB_SSA_XAUUSD!$V$2:$V$2401,"",0)</f>
        <v/>
      </c>
      <c r="S861">
        <f>A861</f>
        <v/>
      </c>
      <c r="T861">
        <f>J861</f>
        <v/>
      </c>
      <c r="U861">
        <f>K861</f>
        <v/>
      </c>
      <c r="V861" s="14">
        <f>IF($A861="","",MOD(ROW()-2,12)+1)</f>
        <v/>
      </c>
      <c r="W861">
        <f>L861</f>
        <v/>
      </c>
      <c r="X861" s="14">
        <f>IF(F861="","",F861)</f>
        <v/>
      </c>
      <c r="Y861" s="14">
        <f>IF(G861="","",G861)</f>
        <v/>
      </c>
      <c r="Z861">
        <f>M861</f>
        <v/>
      </c>
      <c r="AA861">
        <f>N861</f>
        <v/>
      </c>
      <c r="AB861" s="14">
        <f>IF(H861="","",H861)</f>
        <v/>
      </c>
      <c r="AC861">
        <f>O861</f>
        <v/>
      </c>
      <c r="AD861" s="14">
        <f>IF(I861="","",I861)</f>
        <v/>
      </c>
      <c r="AE861">
        <f>P861</f>
        <v/>
      </c>
      <c r="AH861">
        <f>IF(S861&lt;&gt;"",S861,AH860+900)</f>
        <v/>
      </c>
      <c r="AI861">
        <f>IF(T861&lt;&gt;"",T861,AI860)</f>
        <v/>
      </c>
      <c r="AJ861">
        <f>IF(U861&lt;&gt;"",U861,AJ860)</f>
        <v/>
      </c>
      <c r="AK861">
        <f>IF(W861&lt;&gt;"",W861,"")</f>
        <v/>
      </c>
      <c r="AL861" s="14">
        <f>IF(X861&lt;&gt;"",X861,"")</f>
        <v/>
      </c>
      <c r="AM861" s="14">
        <f>IF(Y861&lt;&gt;"",Y861,"")</f>
        <v/>
      </c>
      <c r="AN861" s="14">
        <f>IF(OR(AL861="",AM861=""),"",AL861-AM861)</f>
        <v/>
      </c>
      <c r="AO861">
        <f>IF(AN861="","",IF(AN861&gt;0,"Bullish","Bearish"))</f>
        <v/>
      </c>
      <c r="AP861">
        <f>IF(AO861="",AP860,AO861)</f>
        <v/>
      </c>
      <c r="AQ861" s="14">
        <f>IF(AB861&lt;&gt;"",AB861,"")</f>
        <v/>
      </c>
      <c r="AR861" s="14">
        <f>IF(AD861&lt;&gt;"",AD861,"")</f>
        <v/>
      </c>
      <c r="AS861">
        <f>IF(AS860+1=13,1,AS860+1)</f>
        <v/>
      </c>
      <c r="AT861">
        <f>IFERROR(IF(SLOPE($AQ$842:$AQ$853,$AS$842:$AS$853)&gt;0,MIN(3,ABS(SLOPE($AQ$842:$AQ$853,$AS$842:$AS$853))),IF(SLOPE($AQ$842:$AQ$853,$AS$842:$AS$853)&lt;-0.5,-0.5,0)),0)</f>
        <v/>
      </c>
      <c r="AU861">
        <f>IFERROR(IF(SLOPE($AR$842:$AR$853,$AS$842:$AS$853)&lt;0,MAX(-3,-ABS(SLOPE($AR$842:$AR$853,$AS$842:$AS$853))),IF(SLOPE($AR$842:$AR$853,$AS$842:$AS$853)&gt;0.5,0.5,0)),0)</f>
        <v/>
      </c>
      <c r="AV861">
        <f>($AQ$854+(AT861*(AS861-1)))</f>
        <v/>
      </c>
      <c r="AW861">
        <f>($AR$854+(AU861*(AS861-1)))</f>
        <v/>
      </c>
      <c r="AX861">
        <f>IF(AT861&gt;0,AV861+AT861,AV861)</f>
        <v/>
      </c>
      <c r="AY861">
        <f>IF(AU861&lt;0,AW861+AU861,AW861)</f>
        <v/>
      </c>
      <c r="BA861" s="14">
        <f>IFERROR(AX861-AQ861,"")</f>
        <v/>
      </c>
      <c r="BB861" s="14">
        <f>IFERROR(AY861-AR861,"")</f>
        <v/>
      </c>
      <c r="BD861">
        <f>AH861</f>
        <v/>
      </c>
      <c r="BE861">
        <f>AI861</f>
        <v/>
      </c>
      <c r="BF861">
        <f>AJ861</f>
        <v/>
      </c>
      <c r="BG861" s="14">
        <f>L861</f>
        <v/>
      </c>
      <c r="BH861" s="14">
        <f>IF(X861="","",X861)</f>
        <v/>
      </c>
      <c r="BI861" s="14">
        <f>IF(Y861="","",Y861)</f>
        <v/>
      </c>
      <c r="BJ861">
        <f>Z861</f>
        <v/>
      </c>
      <c r="BK861">
        <f>AA861</f>
        <v/>
      </c>
      <c r="BL861">
        <f>IFERROR(AX861,"")</f>
        <v/>
      </c>
      <c r="BM861">
        <f>IFERROR(AY861,"")</f>
        <v/>
      </c>
    </row>
    <row r="862" ht="14.25" customHeight="1">
      <c r="A862">
        <f>ALGLIB_SSA_XAUUSD!AA862</f>
        <v/>
      </c>
      <c r="B862">
        <f>IF($A862="","",INDEX(ALGLIB_SSA_XAUUSD!$B$2:$B$2401,MATCH($A862,ALGLIB_SSA_XAUUSD!$A$2:$A$2401,1)))</f>
        <v/>
      </c>
      <c r="C862">
        <f>IF($A862="","",INDEX(ALGLIB_SSA_XAUUSD!$C$2:$C$2401,MATCH($A862,ALGLIB_SSA_XAUUSD!$A$2:$A$2401,1)))</f>
        <v/>
      </c>
      <c r="D862" s="14">
        <f>IF($A862="","",INT((ROW()-2)/12)+1)</f>
        <v/>
      </c>
      <c r="E862" s="14">
        <f>IF(AND(E866&lt;&gt;"",D866=D854+1),E854+(E866-E854)*8/12,"")</f>
        <v/>
      </c>
      <c r="F862" s="14">
        <f>IF(AND(F866&lt;&gt;"",D866=D854+1),F854+(F866-F854)*8/12,"")</f>
        <v/>
      </c>
      <c r="G862" s="14">
        <f>IF(AND(G866&lt;&gt;"",D866=D854+1),G854+(G866-G854)*8/12,"")</f>
        <v/>
      </c>
      <c r="H862" s="14">
        <f>IF(AND(H866&lt;&gt;"",D866=D854+1),H854+(H866-H854)*8/12,"")</f>
        <v/>
      </c>
      <c r="I862" s="14">
        <f>IF(AND(L866&lt;&gt;"",D866=D854+1),I854+(I866-I854)*8/12,"")</f>
        <v/>
      </c>
      <c r="J862">
        <f>_xlfn.XLOOKUP($A862,ALGLIB_SSA_XAUUSD!$AA$2:$AA$2401,ALGLIB_SSA_XAUUSD!$P$2:$P$2401,"",0)</f>
        <v/>
      </c>
      <c r="K862">
        <f>_xlfn.XLOOKUP($A862,ALGLIB_SSA_XAUUSD!$AA$2:$AA$2401,ALGLIB_SSA_XAUUSD!$Q$2:$Q$2401,"",0)</f>
        <v/>
      </c>
      <c r="L862">
        <f>_xlfn.XLOOKUP($A862,ALGLIB_SSA_XAUUSD!$AA$2:$AA$2401,ALGLIB_SSA_XAUUSD!$R$2:$R$2401,"",0)</f>
        <v/>
      </c>
      <c r="M862">
        <f>_xlfn.XLOOKUP($A862,ALGLIB_SSA_XAUUSD!$AA$2:$AA$2401,ALGLIB_SSA_XAUUSD!$S$2:$S$2401,"",0)</f>
        <v/>
      </c>
      <c r="N862">
        <f>_xlfn.XLOOKUP($A862,ALGLIB_SSA_XAUUSD!$AA$2:$AA$2401,ALGLIB_SSA_XAUUSD!$T$2:$T$2401,"",0)</f>
        <v/>
      </c>
      <c r="O862">
        <f>_xlfn.XLOOKUP($A862,ALGLIB_SSA_XAUUSD!$AA$2:$AA$2401,ALGLIB_SSA_XAUUSD!$U$2:$U$2401,"",0)</f>
        <v/>
      </c>
      <c r="P862">
        <f>_xlfn.XLOOKUP($A862,ALGLIB_SSA_XAUUSD!$AA$2:$AA$2401,ALGLIB_SSA_XAUUSD!$V$2:$V$2401,"",0)</f>
        <v/>
      </c>
      <c r="S862">
        <f>A862</f>
        <v/>
      </c>
      <c r="T862">
        <f>J862</f>
        <v/>
      </c>
      <c r="U862">
        <f>K862</f>
        <v/>
      </c>
      <c r="V862" s="14">
        <f>IF($A862="","",MOD(ROW()-2,12)+1)</f>
        <v/>
      </c>
      <c r="W862">
        <f>L862</f>
        <v/>
      </c>
      <c r="X862" s="14">
        <f>IF(F862="","",F862)</f>
        <v/>
      </c>
      <c r="Y862" s="14">
        <f>IF(G862="","",G862)</f>
        <v/>
      </c>
      <c r="Z862">
        <f>M862</f>
        <v/>
      </c>
      <c r="AA862">
        <f>N862</f>
        <v/>
      </c>
      <c r="AB862" s="14">
        <f>IF(H862="","",H862)</f>
        <v/>
      </c>
      <c r="AC862">
        <f>O862</f>
        <v/>
      </c>
      <c r="AD862" s="14">
        <f>IF(I862="","",I862)</f>
        <v/>
      </c>
      <c r="AE862">
        <f>P862</f>
        <v/>
      </c>
      <c r="AH862">
        <f>IF(S862&lt;&gt;"",S862,AH861+900)</f>
        <v/>
      </c>
      <c r="AI862">
        <f>IF(T862&lt;&gt;"",T862,AI861)</f>
        <v/>
      </c>
      <c r="AJ862">
        <f>IF(U862&lt;&gt;"",U862,AJ861)</f>
        <v/>
      </c>
      <c r="AK862">
        <f>IF(W862&lt;&gt;"",W862,"")</f>
        <v/>
      </c>
      <c r="AL862" s="14">
        <f>IF(X862&lt;&gt;"",X862,"")</f>
        <v/>
      </c>
      <c r="AM862" s="14">
        <f>IF(Y862&lt;&gt;"",Y862,"")</f>
        <v/>
      </c>
      <c r="AN862" s="14">
        <f>IF(OR(AL862="",AM862=""),"",AL862-AM862)</f>
        <v/>
      </c>
      <c r="AO862">
        <f>IF(AN862="","",IF(AN862&gt;0,"Bullish","Bearish"))</f>
        <v/>
      </c>
      <c r="AP862">
        <f>IF(AO862="",AP861,AO862)</f>
        <v/>
      </c>
      <c r="AQ862" s="14">
        <f>IF(AB862&lt;&gt;"",AB862,"")</f>
        <v/>
      </c>
      <c r="AR862" s="14">
        <f>IF(AD862&lt;&gt;"",AD862,"")</f>
        <v/>
      </c>
      <c r="AS862">
        <f>IF(AS861+1=13,1,AS861+1)</f>
        <v/>
      </c>
      <c r="AT862">
        <f>IFERROR(IF(SLOPE($AQ$842:$AQ$853,$AS$842:$AS$853)&gt;0,MIN(3,ABS(SLOPE($AQ$842:$AQ$853,$AS$842:$AS$853))),IF(SLOPE($AQ$842:$AQ$853,$AS$842:$AS$853)&lt;-0.5,-0.5,0)),0)</f>
        <v/>
      </c>
      <c r="AU862">
        <f>IFERROR(IF(SLOPE($AR$842:$AR$853,$AS$842:$AS$853)&lt;0,MAX(-3,-ABS(SLOPE($AR$842:$AR$853,$AS$842:$AS$853))),IF(SLOPE($AR$842:$AR$853,$AS$842:$AS$853)&gt;0.5,0.5,0)),0)</f>
        <v/>
      </c>
      <c r="AV862">
        <f>($AQ$854+(AT862*(AS862-1)))</f>
        <v/>
      </c>
      <c r="AW862">
        <f>($AR$854+(AU862*(AS862-1)))</f>
        <v/>
      </c>
      <c r="AX862">
        <f>IF(AT862&gt;0,AV862+AT862,AV862)</f>
        <v/>
      </c>
      <c r="AY862">
        <f>IF(AU862&lt;0,AW862+AU862,AW862)</f>
        <v/>
      </c>
      <c r="BA862" s="14">
        <f>IFERROR(AX862-AQ862,"")</f>
        <v/>
      </c>
      <c r="BB862" s="14">
        <f>IFERROR(AY862-AR862,"")</f>
        <v/>
      </c>
      <c r="BD862">
        <f>AH862</f>
        <v/>
      </c>
      <c r="BE862">
        <f>AI862</f>
        <v/>
      </c>
      <c r="BF862">
        <f>AJ862</f>
        <v/>
      </c>
      <c r="BG862" s="14">
        <f>L862</f>
        <v/>
      </c>
      <c r="BH862" s="14">
        <f>IF(X862="","",X862)</f>
        <v/>
      </c>
      <c r="BI862" s="14">
        <f>IF(Y862="","",Y862)</f>
        <v/>
      </c>
      <c r="BJ862">
        <f>Z862</f>
        <v/>
      </c>
      <c r="BK862">
        <f>AA862</f>
        <v/>
      </c>
      <c r="BL862">
        <f>IFERROR(AX862,"")</f>
        <v/>
      </c>
      <c r="BM862">
        <f>IFERROR(AY862,"")</f>
        <v/>
      </c>
    </row>
    <row r="863" ht="14.25" customHeight="1">
      <c r="A863">
        <f>ALGLIB_SSA_XAUUSD!AA863</f>
        <v/>
      </c>
      <c r="B863">
        <f>IF($A863="","",INDEX(ALGLIB_SSA_XAUUSD!$B$2:$B$2401,MATCH($A863,ALGLIB_SSA_XAUUSD!$A$2:$A$2401,1)))</f>
        <v/>
      </c>
      <c r="C863">
        <f>IF($A863="","",INDEX(ALGLIB_SSA_XAUUSD!$C$2:$C$2401,MATCH($A863,ALGLIB_SSA_XAUUSD!$A$2:$A$2401,1)))</f>
        <v/>
      </c>
      <c r="D863" s="14">
        <f>IF($A863="","",INT((ROW()-2)/12)+1)</f>
        <v/>
      </c>
      <c r="E863" s="14">
        <f>IF(AND(E866&lt;&gt;"",D866=D854+1),E854+(E866-E854)*9/12,"")</f>
        <v/>
      </c>
      <c r="F863" s="14">
        <f>IF(AND(F866&lt;&gt;"",D866=D854+1),F854+(F866-F854)*9/12,"")</f>
        <v/>
      </c>
      <c r="G863" s="14">
        <f>IF(AND(G866&lt;&gt;"",D866=D854+1),G854+(G866-G854)*9/12,"")</f>
        <v/>
      </c>
      <c r="H863" s="14">
        <f>IF(AND(H866&lt;&gt;"",D866=D854+1),H854+(H866-H854)*9/12,"")</f>
        <v/>
      </c>
      <c r="I863" s="14">
        <f>IF(AND(L866&lt;&gt;"",D866=D854+1),I854+(I866-I854)*9/12,"")</f>
        <v/>
      </c>
      <c r="J863">
        <f>_xlfn.XLOOKUP($A863,ALGLIB_SSA_XAUUSD!$AA$2:$AA$2401,ALGLIB_SSA_XAUUSD!$P$2:$P$2401,"",0)</f>
        <v/>
      </c>
      <c r="K863">
        <f>_xlfn.XLOOKUP($A863,ALGLIB_SSA_XAUUSD!$AA$2:$AA$2401,ALGLIB_SSA_XAUUSD!$Q$2:$Q$2401,"",0)</f>
        <v/>
      </c>
      <c r="L863">
        <f>_xlfn.XLOOKUP($A863,ALGLIB_SSA_XAUUSD!$AA$2:$AA$2401,ALGLIB_SSA_XAUUSD!$R$2:$R$2401,"",0)</f>
        <v/>
      </c>
      <c r="M863">
        <f>_xlfn.XLOOKUP($A863,ALGLIB_SSA_XAUUSD!$AA$2:$AA$2401,ALGLIB_SSA_XAUUSD!$S$2:$S$2401,"",0)</f>
        <v/>
      </c>
      <c r="N863">
        <f>_xlfn.XLOOKUP($A863,ALGLIB_SSA_XAUUSD!$AA$2:$AA$2401,ALGLIB_SSA_XAUUSD!$T$2:$T$2401,"",0)</f>
        <v/>
      </c>
      <c r="O863">
        <f>_xlfn.XLOOKUP($A863,ALGLIB_SSA_XAUUSD!$AA$2:$AA$2401,ALGLIB_SSA_XAUUSD!$U$2:$U$2401,"",0)</f>
        <v/>
      </c>
      <c r="P863">
        <f>_xlfn.XLOOKUP($A863,ALGLIB_SSA_XAUUSD!$AA$2:$AA$2401,ALGLIB_SSA_XAUUSD!$V$2:$V$2401,"",0)</f>
        <v/>
      </c>
      <c r="S863">
        <f>A863</f>
        <v/>
      </c>
      <c r="T863">
        <f>J863</f>
        <v/>
      </c>
      <c r="U863">
        <f>K863</f>
        <v/>
      </c>
      <c r="V863" s="14">
        <f>IF($A863="","",MOD(ROW()-2,12)+1)</f>
        <v/>
      </c>
      <c r="W863">
        <f>L863</f>
        <v/>
      </c>
      <c r="X863" s="14">
        <f>IF(F863="","",F863)</f>
        <v/>
      </c>
      <c r="Y863" s="14">
        <f>IF(G863="","",G863)</f>
        <v/>
      </c>
      <c r="Z863">
        <f>M863</f>
        <v/>
      </c>
      <c r="AA863">
        <f>N863</f>
        <v/>
      </c>
      <c r="AB863" s="14">
        <f>IF(H863="","",H863)</f>
        <v/>
      </c>
      <c r="AC863">
        <f>O863</f>
        <v/>
      </c>
      <c r="AD863" s="14">
        <f>IF(I863="","",I863)</f>
        <v/>
      </c>
      <c r="AE863">
        <f>P863</f>
        <v/>
      </c>
      <c r="AH863">
        <f>IF(S863&lt;&gt;"",S863,AH862+900)</f>
        <v/>
      </c>
      <c r="AI863">
        <f>IF(T863&lt;&gt;"",T863,AI862)</f>
        <v/>
      </c>
      <c r="AJ863">
        <f>IF(U863&lt;&gt;"",U863,AJ862)</f>
        <v/>
      </c>
      <c r="AK863">
        <f>IF(W863&lt;&gt;"",W863,"")</f>
        <v/>
      </c>
      <c r="AL863" s="14">
        <f>IF(X863&lt;&gt;"",X863,"")</f>
        <v/>
      </c>
      <c r="AM863" s="14">
        <f>IF(Y863&lt;&gt;"",Y863,"")</f>
        <v/>
      </c>
      <c r="AN863" s="14">
        <f>IF(OR(AL863="",AM863=""),"",AL863-AM863)</f>
        <v/>
      </c>
      <c r="AO863">
        <f>IF(AN863="","",IF(AN863&gt;0,"Bullish","Bearish"))</f>
        <v/>
      </c>
      <c r="AP863">
        <f>IF(AO863="",AP862,AO863)</f>
        <v/>
      </c>
      <c r="AQ863" s="14">
        <f>IF(AB863&lt;&gt;"",AB863,"")</f>
        <v/>
      </c>
      <c r="AR863" s="14">
        <f>IF(AD863&lt;&gt;"",AD863,"")</f>
        <v/>
      </c>
      <c r="AS863">
        <f>IF(AS862+1=13,1,AS862+1)</f>
        <v/>
      </c>
      <c r="AT863">
        <f>IFERROR(IF(SLOPE($AQ$842:$AQ$853,$AS$842:$AS$853)&gt;0,MIN(3,ABS(SLOPE($AQ$842:$AQ$853,$AS$842:$AS$853))),IF(SLOPE($AQ$842:$AQ$853,$AS$842:$AS$853)&lt;-0.5,-0.5,0)),0)</f>
        <v/>
      </c>
      <c r="AU863">
        <f>IFERROR(IF(SLOPE($AR$842:$AR$853,$AS$842:$AS$853)&lt;0,MAX(-3,-ABS(SLOPE($AR$842:$AR$853,$AS$842:$AS$853))),IF(SLOPE($AR$842:$AR$853,$AS$842:$AS$853)&gt;0.5,0.5,0)),0)</f>
        <v/>
      </c>
      <c r="AV863">
        <f>($AQ$854+(AT863*(AS863-1)))</f>
        <v/>
      </c>
      <c r="AW863">
        <f>($AR$854+(AU863*(AS863-1)))</f>
        <v/>
      </c>
      <c r="AX863">
        <f>IF(AT863&gt;0,AV863+AT863,AV863)</f>
        <v/>
      </c>
      <c r="AY863">
        <f>IF(AU863&lt;0,AW863+AU863,AW863)</f>
        <v/>
      </c>
      <c r="BA863" s="14">
        <f>IFERROR(AX863-AQ863,"")</f>
        <v/>
      </c>
      <c r="BB863" s="14">
        <f>IFERROR(AY863-AR863,"")</f>
        <v/>
      </c>
      <c r="BD863">
        <f>AH863</f>
        <v/>
      </c>
      <c r="BE863">
        <f>AI863</f>
        <v/>
      </c>
      <c r="BF863">
        <f>AJ863</f>
        <v/>
      </c>
      <c r="BG863" s="14">
        <f>L863</f>
        <v/>
      </c>
      <c r="BH863" s="14">
        <f>IF(X863="","",X863)</f>
        <v/>
      </c>
      <c r="BI863" s="14">
        <f>IF(Y863="","",Y863)</f>
        <v/>
      </c>
      <c r="BJ863">
        <f>Z863</f>
        <v/>
      </c>
      <c r="BK863">
        <f>AA863</f>
        <v/>
      </c>
      <c r="BL863">
        <f>IFERROR(AX863,"")</f>
        <v/>
      </c>
      <c r="BM863">
        <f>IFERROR(AY863,"")</f>
        <v/>
      </c>
    </row>
    <row r="864" ht="14.25" customHeight="1">
      <c r="A864">
        <f>ALGLIB_SSA_XAUUSD!AA864</f>
        <v/>
      </c>
      <c r="B864">
        <f>IF($A864="","",INDEX(ALGLIB_SSA_XAUUSD!$B$2:$B$2401,MATCH($A864,ALGLIB_SSA_XAUUSD!$A$2:$A$2401,1)))</f>
        <v/>
      </c>
      <c r="C864">
        <f>IF($A864="","",INDEX(ALGLIB_SSA_XAUUSD!$C$2:$C$2401,MATCH($A864,ALGLIB_SSA_XAUUSD!$A$2:$A$2401,1)))</f>
        <v/>
      </c>
      <c r="D864" s="14">
        <f>IF($A864="","",INT((ROW()-2)/12)+1)</f>
        <v/>
      </c>
      <c r="E864" s="14">
        <f>IF(AND(E866&lt;&gt;"",D866=D854+1),E854+(E866-E854)*10/12,"")</f>
        <v/>
      </c>
      <c r="F864" s="14">
        <f>IF(AND(F866&lt;&gt;"",D866=D854+1),F854+(F866-F854)*10/12,"")</f>
        <v/>
      </c>
      <c r="G864" s="14">
        <f>IF(AND(G866&lt;&gt;"",D866=D854+1),G854+(G866-G854)*10/12,"")</f>
        <v/>
      </c>
      <c r="H864" s="14">
        <f>IF(AND(H866&lt;&gt;"",D866=D854+1),H854+(H866-H854)*10/12,"")</f>
        <v/>
      </c>
      <c r="I864" s="14">
        <f>IF(AND(L866&lt;&gt;"",D866=D854+1),I854+(I866-I854)*10/12,"")</f>
        <v/>
      </c>
      <c r="J864">
        <f>_xlfn.XLOOKUP($A864,ALGLIB_SSA_XAUUSD!$AA$2:$AA$2401,ALGLIB_SSA_XAUUSD!$P$2:$P$2401,"",0)</f>
        <v/>
      </c>
      <c r="K864">
        <f>_xlfn.XLOOKUP($A864,ALGLIB_SSA_XAUUSD!$AA$2:$AA$2401,ALGLIB_SSA_XAUUSD!$Q$2:$Q$2401,"",0)</f>
        <v/>
      </c>
      <c r="L864">
        <f>_xlfn.XLOOKUP($A864,ALGLIB_SSA_XAUUSD!$AA$2:$AA$2401,ALGLIB_SSA_XAUUSD!$R$2:$R$2401,"",0)</f>
        <v/>
      </c>
      <c r="M864">
        <f>_xlfn.XLOOKUP($A864,ALGLIB_SSA_XAUUSD!$AA$2:$AA$2401,ALGLIB_SSA_XAUUSD!$S$2:$S$2401,"",0)</f>
        <v/>
      </c>
      <c r="N864">
        <f>_xlfn.XLOOKUP($A864,ALGLIB_SSA_XAUUSD!$AA$2:$AA$2401,ALGLIB_SSA_XAUUSD!$T$2:$T$2401,"",0)</f>
        <v/>
      </c>
      <c r="O864">
        <f>_xlfn.XLOOKUP($A864,ALGLIB_SSA_XAUUSD!$AA$2:$AA$2401,ALGLIB_SSA_XAUUSD!$U$2:$U$2401,"",0)</f>
        <v/>
      </c>
      <c r="P864">
        <f>_xlfn.XLOOKUP($A864,ALGLIB_SSA_XAUUSD!$AA$2:$AA$2401,ALGLIB_SSA_XAUUSD!$V$2:$V$2401,"",0)</f>
        <v/>
      </c>
      <c r="S864">
        <f>A864</f>
        <v/>
      </c>
      <c r="T864">
        <f>J864</f>
        <v/>
      </c>
      <c r="U864">
        <f>K864</f>
        <v/>
      </c>
      <c r="V864" s="14">
        <f>IF($A864="","",MOD(ROW()-2,12)+1)</f>
        <v/>
      </c>
      <c r="W864">
        <f>L864</f>
        <v/>
      </c>
      <c r="X864" s="14">
        <f>IF(F864="","",F864)</f>
        <v/>
      </c>
      <c r="Y864" s="14">
        <f>IF(G864="","",G864)</f>
        <v/>
      </c>
      <c r="Z864">
        <f>M864</f>
        <v/>
      </c>
      <c r="AA864">
        <f>N864</f>
        <v/>
      </c>
      <c r="AB864" s="14">
        <f>IF(H864="","",H864)</f>
        <v/>
      </c>
      <c r="AC864">
        <f>O864</f>
        <v/>
      </c>
      <c r="AD864" s="14">
        <f>IF(I864="","",I864)</f>
        <v/>
      </c>
      <c r="AE864">
        <f>P864</f>
        <v/>
      </c>
      <c r="AH864">
        <f>IF(S864&lt;&gt;"",S864,AH863+900)</f>
        <v/>
      </c>
      <c r="AI864">
        <f>IF(T864&lt;&gt;"",T864,AI863)</f>
        <v/>
      </c>
      <c r="AJ864">
        <f>IF(U864&lt;&gt;"",U864,AJ863)</f>
        <v/>
      </c>
      <c r="AK864">
        <f>IF(W864&lt;&gt;"",W864,"")</f>
        <v/>
      </c>
      <c r="AL864" s="14">
        <f>IF(X864&lt;&gt;"",X864,"")</f>
        <v/>
      </c>
      <c r="AM864" s="14">
        <f>IF(Y864&lt;&gt;"",Y864,"")</f>
        <v/>
      </c>
      <c r="AN864" s="14">
        <f>IF(OR(AL864="",AM864=""),"",AL864-AM864)</f>
        <v/>
      </c>
      <c r="AO864">
        <f>IF(AN864="","",IF(AN864&gt;0,"Bullish","Bearish"))</f>
        <v/>
      </c>
      <c r="AP864">
        <f>IF(AO864="",AP863,AO864)</f>
        <v/>
      </c>
      <c r="AQ864" s="14">
        <f>IF(AB864&lt;&gt;"",AB864,"")</f>
        <v/>
      </c>
      <c r="AR864" s="14">
        <f>IF(AD864&lt;&gt;"",AD864,"")</f>
        <v/>
      </c>
      <c r="AS864">
        <f>IF(AS863+1=13,1,AS863+1)</f>
        <v/>
      </c>
      <c r="AT864">
        <f>IFERROR(IF(SLOPE($AQ$842:$AQ$853,$AS$842:$AS$853)&gt;0,MIN(3,ABS(SLOPE($AQ$842:$AQ$853,$AS$842:$AS$853))),IF(SLOPE($AQ$842:$AQ$853,$AS$842:$AS$853)&lt;-0.5,-0.5,0)),0)</f>
        <v/>
      </c>
      <c r="AU864">
        <f>IFERROR(IF(SLOPE($AR$842:$AR$853,$AS$842:$AS$853)&lt;0,MAX(-3,-ABS(SLOPE($AR$842:$AR$853,$AS$842:$AS$853))),IF(SLOPE($AR$842:$AR$853,$AS$842:$AS$853)&gt;0.5,0.5,0)),0)</f>
        <v/>
      </c>
      <c r="AV864">
        <f>($AQ$854+(AT864*(AS864-1)))</f>
        <v/>
      </c>
      <c r="AW864">
        <f>($AR$854+(AU864*(AS864-1)))</f>
        <v/>
      </c>
      <c r="AX864">
        <f>IF(AT864&gt;0,AV864+AT864,AV864)</f>
        <v/>
      </c>
      <c r="AY864">
        <f>IF(AU864&lt;0,AW864+AU864,AW864)</f>
        <v/>
      </c>
      <c r="BA864" s="14">
        <f>IFERROR(AX864-AQ864,"")</f>
        <v/>
      </c>
      <c r="BB864" s="14">
        <f>IFERROR(AY864-AR864,"")</f>
        <v/>
      </c>
      <c r="BD864">
        <f>AH864</f>
        <v/>
      </c>
      <c r="BE864">
        <f>AI864</f>
        <v/>
      </c>
      <c r="BF864">
        <f>AJ864</f>
        <v/>
      </c>
      <c r="BG864" s="14">
        <f>L864</f>
        <v/>
      </c>
      <c r="BH864" s="14">
        <f>IF(X864="","",X864)</f>
        <v/>
      </c>
      <c r="BI864" s="14">
        <f>IF(Y864="","",Y864)</f>
        <v/>
      </c>
      <c r="BJ864">
        <f>Z864</f>
        <v/>
      </c>
      <c r="BK864">
        <f>AA864</f>
        <v/>
      </c>
      <c r="BL864">
        <f>IFERROR(AX864,"")</f>
        <v/>
      </c>
      <c r="BM864">
        <f>IFERROR(AY864,"")</f>
        <v/>
      </c>
    </row>
    <row r="865" ht="14.25" customHeight="1">
      <c r="A865">
        <f>ALGLIB_SSA_XAUUSD!AA865</f>
        <v/>
      </c>
      <c r="B865">
        <f>IF($A865="","",INDEX(ALGLIB_SSA_XAUUSD!$B$2:$B$2401,MATCH($A865,ALGLIB_SSA_XAUUSD!$A$2:$A$2401,1)))</f>
        <v/>
      </c>
      <c r="C865">
        <f>IF($A865="","",INDEX(ALGLIB_SSA_XAUUSD!$C$2:$C$2401,MATCH($A865,ALGLIB_SSA_XAUUSD!$A$2:$A$2401,1)))</f>
        <v/>
      </c>
      <c r="D865" s="14">
        <f>IF($A865="","",INT((ROW()-2)/12)+1)</f>
        <v/>
      </c>
      <c r="E865" s="14">
        <f>IF(AND(E866&lt;&gt;"",D866=D854+1),E854+(E866-E854)*11/12,"")</f>
        <v/>
      </c>
      <c r="F865" s="14">
        <f>IF(AND(F866&lt;&gt;"",D866=D854+1),F854+(F866-F854)*11/12,"")</f>
        <v/>
      </c>
      <c r="G865" s="14">
        <f>IF(AND(G866&lt;&gt;"",D866=D854+1),G854+(G866-G854)*11/12,"")</f>
        <v/>
      </c>
      <c r="H865" s="14">
        <f>IF(AND(H866&lt;&gt;"",D866=D854+1),H854+(H866-H854)*11/12,"")</f>
        <v/>
      </c>
      <c r="I865" s="14">
        <f>IF(AND(L866&lt;&gt;"",D866=D854+1),I854+(I866-I854)*11/12,"")</f>
        <v/>
      </c>
      <c r="J865">
        <f>_xlfn.XLOOKUP($A865,ALGLIB_SSA_XAUUSD!$AA$2:$AA$2401,ALGLIB_SSA_XAUUSD!$P$2:$P$2401,"",0)</f>
        <v/>
      </c>
      <c r="K865">
        <f>_xlfn.XLOOKUP($A865,ALGLIB_SSA_XAUUSD!$AA$2:$AA$2401,ALGLIB_SSA_XAUUSD!$Q$2:$Q$2401,"",0)</f>
        <v/>
      </c>
      <c r="L865">
        <f>_xlfn.XLOOKUP($A865,ALGLIB_SSA_XAUUSD!$AA$2:$AA$2401,ALGLIB_SSA_XAUUSD!$R$2:$R$2401,"",0)</f>
        <v/>
      </c>
      <c r="M865">
        <f>_xlfn.XLOOKUP($A865,ALGLIB_SSA_XAUUSD!$AA$2:$AA$2401,ALGLIB_SSA_XAUUSD!$S$2:$S$2401,"",0)</f>
        <v/>
      </c>
      <c r="N865">
        <f>_xlfn.XLOOKUP($A865,ALGLIB_SSA_XAUUSD!$AA$2:$AA$2401,ALGLIB_SSA_XAUUSD!$T$2:$T$2401,"",0)</f>
        <v/>
      </c>
      <c r="O865">
        <f>_xlfn.XLOOKUP($A865,ALGLIB_SSA_XAUUSD!$AA$2:$AA$2401,ALGLIB_SSA_XAUUSD!$U$2:$U$2401,"",0)</f>
        <v/>
      </c>
      <c r="P865">
        <f>_xlfn.XLOOKUP($A865,ALGLIB_SSA_XAUUSD!$AA$2:$AA$2401,ALGLIB_SSA_XAUUSD!$V$2:$V$2401,"",0)</f>
        <v/>
      </c>
      <c r="S865">
        <f>A865</f>
        <v/>
      </c>
      <c r="T865">
        <f>J865</f>
        <v/>
      </c>
      <c r="U865">
        <f>K865</f>
        <v/>
      </c>
      <c r="V865" s="14">
        <f>IF($A865="","",MOD(ROW()-2,12)+1)</f>
        <v/>
      </c>
      <c r="W865">
        <f>L865</f>
        <v/>
      </c>
      <c r="X865" s="14">
        <f>IF(F865="","",F865)</f>
        <v/>
      </c>
      <c r="Y865" s="14">
        <f>IF(G865="","",G865)</f>
        <v/>
      </c>
      <c r="Z865">
        <f>M865</f>
        <v/>
      </c>
      <c r="AA865">
        <f>N865</f>
        <v/>
      </c>
      <c r="AB865" s="14">
        <f>IF(H865="","",H865)</f>
        <v/>
      </c>
      <c r="AC865">
        <f>O865</f>
        <v/>
      </c>
      <c r="AD865" s="14">
        <f>IF(I865="","",I865)</f>
        <v/>
      </c>
      <c r="AE865">
        <f>P865</f>
        <v/>
      </c>
      <c r="AH865">
        <f>IF(S865&lt;&gt;"",S865,AH864+900)</f>
        <v/>
      </c>
      <c r="AI865">
        <f>IF(T865&lt;&gt;"",T865,AI864)</f>
        <v/>
      </c>
      <c r="AJ865">
        <f>IF(U865&lt;&gt;"",U865,AJ864)</f>
        <v/>
      </c>
      <c r="AK865">
        <f>IF(W865&lt;&gt;"",W865,"")</f>
        <v/>
      </c>
      <c r="AL865" s="14">
        <f>IF(X865&lt;&gt;"",X865,"")</f>
        <v/>
      </c>
      <c r="AM865" s="14">
        <f>IF(Y865&lt;&gt;"",Y865,"")</f>
        <v/>
      </c>
      <c r="AN865" s="14">
        <f>IF(OR(AL865="",AM865=""),"",AL865-AM865)</f>
        <v/>
      </c>
      <c r="AO865">
        <f>IF(AN865="","",IF(AN865&gt;0,"Bullish","Bearish"))</f>
        <v/>
      </c>
      <c r="AP865">
        <f>IF(AO865="",AP864,AO865)</f>
        <v/>
      </c>
      <c r="AQ865" s="14">
        <f>IF(AB865&lt;&gt;"",AB865,"")</f>
        <v/>
      </c>
      <c r="AR865" s="14">
        <f>IF(AD865&lt;&gt;"",AD865,"")</f>
        <v/>
      </c>
      <c r="AS865">
        <f>IF(AS864+1=13,1,AS864+1)</f>
        <v/>
      </c>
      <c r="AT865">
        <f>IFERROR(IF(SLOPE($AQ$842:$AQ$853,$AS$842:$AS$853)&gt;0,MIN(3,ABS(SLOPE($AQ$842:$AQ$853,$AS$842:$AS$853))),IF(SLOPE($AQ$842:$AQ$853,$AS$842:$AS$853)&lt;-0.5,-0.5,0)),0)</f>
        <v/>
      </c>
      <c r="AU865">
        <f>IFERROR(IF(SLOPE($AR$842:$AR$853,$AS$842:$AS$853)&lt;0,MAX(-3,-ABS(SLOPE($AR$842:$AR$853,$AS$842:$AS$853))),IF(SLOPE($AR$842:$AR$853,$AS$842:$AS$853)&gt;0.5,0.5,0)),0)</f>
        <v/>
      </c>
      <c r="AV865">
        <f>($AQ$854+(AT865*(AS865-1)))</f>
        <v/>
      </c>
      <c r="AW865">
        <f>($AR$854+(AU865*(AS865-1)))</f>
        <v/>
      </c>
      <c r="AX865">
        <f>IF(AT865&gt;0,AV865+AT865,AV865)</f>
        <v/>
      </c>
      <c r="AY865">
        <f>IF(AU865&lt;0,AW865+AU865,AW865)</f>
        <v/>
      </c>
      <c r="BA865" s="14">
        <f>IFERROR(AX865-AQ865,"")</f>
        <v/>
      </c>
      <c r="BB865" s="14">
        <f>IFERROR(AY865-AR865,"")</f>
        <v/>
      </c>
      <c r="BD865">
        <f>AH865</f>
        <v/>
      </c>
      <c r="BE865">
        <f>AI865</f>
        <v/>
      </c>
      <c r="BF865">
        <f>AJ865</f>
        <v/>
      </c>
      <c r="BG865" s="14">
        <f>L865</f>
        <v/>
      </c>
      <c r="BH865" s="14">
        <f>IF(X865="","",X865)</f>
        <v/>
      </c>
      <c r="BI865" s="14">
        <f>IF(Y865="","",Y865)</f>
        <v/>
      </c>
      <c r="BJ865">
        <f>Z865</f>
        <v/>
      </c>
      <c r="BK865">
        <f>AA865</f>
        <v/>
      </c>
      <c r="BL865">
        <f>IFERROR(AX865,"")</f>
        <v/>
      </c>
      <c r="BM865">
        <f>IFERROR(AY865,"")</f>
        <v/>
      </c>
    </row>
    <row r="866" ht="14.25" customHeight="1">
      <c r="A866">
        <f>ALGLIB_SSA_XAUUSD!AA866</f>
        <v/>
      </c>
      <c r="B866">
        <f>IF($A866="","",INDEX(ALGLIB_SSA_XAUUSD!$B$2:$B$2401,MATCH($A866,ALGLIB_SSA_XAUUSD!$A$2:$A$2401,1)))</f>
        <v/>
      </c>
      <c r="C866">
        <f>IF($A866="","",INDEX(ALGLIB_SSA_XAUUSD!$C$2:$C$2401,MATCH($A866,ALGLIB_SSA_XAUUSD!$A$2:$A$2401,1)))</f>
        <v/>
      </c>
      <c r="D866" s="14">
        <f>IF($A866="","",INT((ROW()-2)/12)+1)</f>
        <v/>
      </c>
      <c r="E866" s="14">
        <f>IF($A866="","",INDEX(ALGLIB_SSA_XAUUSD!$D$2:$D$2401,MATCH($A866,ALGLIB_SSA_XAUUSD!$A$2:$A$2401,1)))</f>
        <v/>
      </c>
      <c r="F866" s="14">
        <f>IF($A866="","",INDEX(ALGLIB_SSA_XAUUSD!$E$2:$E$2401,MATCH($A866,ALGLIB_SSA_XAUUSD!$A$2:$A$2401,1)))</f>
        <v/>
      </c>
      <c r="G866" s="14">
        <f>IF($A866="","",INDEX(ALGLIB_SSA_XAUUSD!$F$2:$F$2401,MATCH($A866,ALGLIB_SSA_XAUUSD!$A$2:$A$2401,1)))</f>
        <v/>
      </c>
      <c r="H866" s="14">
        <f>IF($A866="","",INDEX(ALGLIB_SSA_XAUUSD!$G$2:$G$2401,MATCH($A866,ALGLIB_SSA_XAUUSD!$A$2:$A$2401,1)))</f>
        <v/>
      </c>
      <c r="I866" s="14">
        <f>IF($A866="","",INDEX(ALGLIB_SSA_XAUUSD!$H$2:$H$2401,MATCH($A866,ALGLIB_SSA_XAUUSD!$A$2:$A$2401,1)))</f>
        <v/>
      </c>
      <c r="J866">
        <f>_xlfn.XLOOKUP($A866,ALGLIB_SSA_XAUUSD!$AA$2:$AA$2401,ALGLIB_SSA_XAUUSD!$P$2:$P$2401,"",0)</f>
        <v/>
      </c>
      <c r="K866">
        <f>_xlfn.XLOOKUP($A866,ALGLIB_SSA_XAUUSD!$AA$2:$AA$2401,ALGLIB_SSA_XAUUSD!$Q$2:$Q$2401,"",0)</f>
        <v/>
      </c>
      <c r="L866">
        <f>_xlfn.XLOOKUP($A866,ALGLIB_SSA_XAUUSD!$AA$2:$AA$2401,ALGLIB_SSA_XAUUSD!$R$2:$R$2401,"",0)</f>
        <v/>
      </c>
      <c r="M866">
        <f>_xlfn.XLOOKUP($A866,ALGLIB_SSA_XAUUSD!$AA$2:$AA$2401,ALGLIB_SSA_XAUUSD!$S$2:$S$2401,"",0)</f>
        <v/>
      </c>
      <c r="N866">
        <f>_xlfn.XLOOKUP($A866,ALGLIB_SSA_XAUUSD!$AA$2:$AA$2401,ALGLIB_SSA_XAUUSD!$T$2:$T$2401,"",0)</f>
        <v/>
      </c>
      <c r="O866">
        <f>_xlfn.XLOOKUP($A866,ALGLIB_SSA_XAUUSD!$AA$2:$AA$2401,ALGLIB_SSA_XAUUSD!$U$2:$U$2401,"",0)</f>
        <v/>
      </c>
      <c r="P866">
        <f>_xlfn.XLOOKUP($A866,ALGLIB_SSA_XAUUSD!$AA$2:$AA$2401,ALGLIB_SSA_XAUUSD!$V$2:$V$2401,"",0)</f>
        <v/>
      </c>
      <c r="S866">
        <f>A866</f>
        <v/>
      </c>
      <c r="T866">
        <f>J866</f>
        <v/>
      </c>
      <c r="U866">
        <f>K866</f>
        <v/>
      </c>
      <c r="V866" s="14">
        <f>IF($A866="","",MOD(ROW()-2,12)+1)</f>
        <v/>
      </c>
      <c r="W866">
        <f>L866</f>
        <v/>
      </c>
      <c r="X866" s="14">
        <f>IF(F866="","",F866)</f>
        <v/>
      </c>
      <c r="Y866" s="14">
        <f>IF(G866="","",G866)</f>
        <v/>
      </c>
      <c r="Z866">
        <f>M866</f>
        <v/>
      </c>
      <c r="AA866">
        <f>N866</f>
        <v/>
      </c>
      <c r="AB866" s="14">
        <f>IF(H866="","",H866)</f>
        <v/>
      </c>
      <c r="AC866">
        <f>O866</f>
        <v/>
      </c>
      <c r="AD866" s="14">
        <f>IF(I866="","",I866)</f>
        <v/>
      </c>
      <c r="AE866">
        <f>P866</f>
        <v/>
      </c>
      <c r="AH866">
        <f>IF(S866&lt;&gt;"",S866,AH865+900)</f>
        <v/>
      </c>
      <c r="AI866">
        <f>IF(T866&lt;&gt;"",T866,AI865)</f>
        <v/>
      </c>
      <c r="AJ866">
        <f>IF(U866&lt;&gt;"",U866,AJ865)</f>
        <v/>
      </c>
      <c r="AK866">
        <f>IF(W866&lt;&gt;"",W866,"")</f>
        <v/>
      </c>
      <c r="AL866" s="14">
        <f>IF(X866&lt;&gt;"",X866,"")</f>
        <v/>
      </c>
      <c r="AM866" s="14">
        <f>IF(Y866&lt;&gt;"",Y866,"")</f>
        <v/>
      </c>
      <c r="AN866" s="14">
        <f>IF(OR(AL866="",AM866=""),"",AL866-AM866)</f>
        <v/>
      </c>
      <c r="AO866">
        <f>IF(AN866="","",IF(AN866&gt;0,"Bullish","Bearish"))</f>
        <v/>
      </c>
      <c r="AP866">
        <f>IF(AO866="",AP865,AO866)</f>
        <v/>
      </c>
      <c r="AQ866" s="14">
        <f>IF(AB866&lt;&gt;"",AB866,"")</f>
        <v/>
      </c>
      <c r="AR866" s="14">
        <f>IF(AD866&lt;&gt;"",AD866,"")</f>
        <v/>
      </c>
      <c r="AS866">
        <f>IF(AS865+1=13,1,AS865+1)</f>
        <v/>
      </c>
      <c r="AT866">
        <f>IFERROR(IF(SLOPE($AQ$854:$AQ$865,$AS$854:$AS$865)&gt;0,MIN(3,ABS(SLOPE($AQ$854:$AQ$865,$AS$854:$AS$865))),IF(SLOPE($AQ$854:$AQ$865,$AS$854:$AS$865)&lt;-0.5,-0.5,0)),0)</f>
        <v/>
      </c>
      <c r="AU866">
        <f>IFERROR(IF(SLOPE($AR$854:$AR$865,$AS$854:$AS$865)&lt;0,MAX(-3,-ABS(SLOPE($AR$854:$AR$865,$AS$854:$AS$865))),IF(SLOPE($AR$854:$AR$865,$AS$854:$AS$865)&gt;0.5,0.5,0)),0)</f>
        <v/>
      </c>
      <c r="AV866">
        <f>($AQ$866+(AT866*(AS866-1)))</f>
        <v/>
      </c>
      <c r="AW866">
        <f>($AR$866+(AU866*(AS866-1)))</f>
        <v/>
      </c>
      <c r="AX866">
        <f>IF(AT866&gt;0,AV866+AT866,AV866)</f>
        <v/>
      </c>
      <c r="AY866">
        <f>IF(AU866&lt;0,AW866+AU866,AW866)</f>
        <v/>
      </c>
      <c r="BA866" s="14">
        <f>IFERROR(AX866-AQ866,"")</f>
        <v/>
      </c>
      <c r="BB866" s="14">
        <f>IFERROR(AY866-AR866,"")</f>
        <v/>
      </c>
      <c r="BD866">
        <f>AH866</f>
        <v/>
      </c>
      <c r="BE866">
        <f>AI866</f>
        <v/>
      </c>
      <c r="BF866">
        <f>AJ866</f>
        <v/>
      </c>
      <c r="BG866" s="14">
        <f>L866</f>
        <v/>
      </c>
      <c r="BH866" s="14">
        <f>IF(X866="","",X866)</f>
        <v/>
      </c>
      <c r="BI866" s="14">
        <f>IF(Y866="","",Y866)</f>
        <v/>
      </c>
      <c r="BJ866">
        <f>Z866</f>
        <v/>
      </c>
      <c r="BK866">
        <f>AA866</f>
        <v/>
      </c>
      <c r="BL866">
        <f>IFERROR(AX866,"")</f>
        <v/>
      </c>
      <c r="BM866">
        <f>IFERROR(AY866,"")</f>
        <v/>
      </c>
    </row>
    <row r="867" ht="14.25" customHeight="1">
      <c r="A867">
        <f>ALGLIB_SSA_XAUUSD!AA867</f>
        <v/>
      </c>
      <c r="B867">
        <f>IF($A867="","",INDEX(ALGLIB_SSA_XAUUSD!$B$2:$B$2401,MATCH($A867,ALGLIB_SSA_XAUUSD!$A$2:$A$2401,1)))</f>
        <v/>
      </c>
      <c r="C867">
        <f>IF($A867="","",INDEX(ALGLIB_SSA_XAUUSD!$C$2:$C$2401,MATCH($A867,ALGLIB_SSA_XAUUSD!$A$2:$A$2401,1)))</f>
        <v/>
      </c>
      <c r="D867" s="14">
        <f>IF($A867="","",INT((ROW()-2)/12)+1)</f>
        <v/>
      </c>
      <c r="E867" s="14">
        <f>IF(AND(E878&lt;&gt;"",D878=D866+1),E866+(E878-E866)*1/12,"")</f>
        <v/>
      </c>
      <c r="F867" s="14">
        <f>IF(AND(F878&lt;&gt;"",D878=D866+1),F866+(F878-F866)*1/12,"")</f>
        <v/>
      </c>
      <c r="G867" s="14">
        <f>IF(AND(G878&lt;&gt;"",D878=D866+1),G866+(G878-G866)*1/12,"")</f>
        <v/>
      </c>
      <c r="H867" s="14">
        <f>IF(AND(H878&lt;&gt;"",D878=D866+1),H866+(H878-H866)*1/12,"")</f>
        <v/>
      </c>
      <c r="I867" s="14">
        <f>IF(AND(L878&lt;&gt;"",D878=D866+1),I866+(I878-I866)*1/12,"")</f>
        <v/>
      </c>
      <c r="J867">
        <f>_xlfn.XLOOKUP($A867,ALGLIB_SSA_XAUUSD!$AA$2:$AA$2401,ALGLIB_SSA_XAUUSD!$P$2:$P$2401,"",0)</f>
        <v/>
      </c>
      <c r="K867">
        <f>_xlfn.XLOOKUP($A867,ALGLIB_SSA_XAUUSD!$AA$2:$AA$2401,ALGLIB_SSA_XAUUSD!$Q$2:$Q$2401,"",0)</f>
        <v/>
      </c>
      <c r="L867">
        <f>_xlfn.XLOOKUP($A867,ALGLIB_SSA_XAUUSD!$AA$2:$AA$2401,ALGLIB_SSA_XAUUSD!$R$2:$R$2401,"",0)</f>
        <v/>
      </c>
      <c r="M867">
        <f>_xlfn.XLOOKUP($A867,ALGLIB_SSA_XAUUSD!$AA$2:$AA$2401,ALGLIB_SSA_XAUUSD!$S$2:$S$2401,"",0)</f>
        <v/>
      </c>
      <c r="N867">
        <f>_xlfn.XLOOKUP($A867,ALGLIB_SSA_XAUUSD!$AA$2:$AA$2401,ALGLIB_SSA_XAUUSD!$T$2:$T$2401,"",0)</f>
        <v/>
      </c>
      <c r="O867">
        <f>_xlfn.XLOOKUP($A867,ALGLIB_SSA_XAUUSD!$AA$2:$AA$2401,ALGLIB_SSA_XAUUSD!$U$2:$U$2401,"",0)</f>
        <v/>
      </c>
      <c r="P867">
        <f>_xlfn.XLOOKUP($A867,ALGLIB_SSA_XAUUSD!$AA$2:$AA$2401,ALGLIB_SSA_XAUUSD!$V$2:$V$2401,"",0)</f>
        <v/>
      </c>
      <c r="S867">
        <f>A867</f>
        <v/>
      </c>
      <c r="T867">
        <f>J867</f>
        <v/>
      </c>
      <c r="U867">
        <f>K867</f>
        <v/>
      </c>
      <c r="V867" s="14">
        <f>IF($A867="","",MOD(ROW()-2,12)+1)</f>
        <v/>
      </c>
      <c r="W867">
        <f>L867</f>
        <v/>
      </c>
      <c r="X867" s="14">
        <f>IF(F867="","",F867)</f>
        <v/>
      </c>
      <c r="Y867" s="14">
        <f>IF(G867="","",G867)</f>
        <v/>
      </c>
      <c r="Z867">
        <f>M867</f>
        <v/>
      </c>
      <c r="AA867">
        <f>N867</f>
        <v/>
      </c>
      <c r="AB867" s="14">
        <f>IF(H867="","",H867)</f>
        <v/>
      </c>
      <c r="AC867">
        <f>O867</f>
        <v/>
      </c>
      <c r="AD867" s="14">
        <f>IF(I867="","",I867)</f>
        <v/>
      </c>
      <c r="AE867">
        <f>P867</f>
        <v/>
      </c>
      <c r="AH867">
        <f>IF(S867&lt;&gt;"",S867,AH866+900)</f>
        <v/>
      </c>
      <c r="AI867">
        <f>IF(T867&lt;&gt;"",T867,AI866)</f>
        <v/>
      </c>
      <c r="AJ867">
        <f>IF(U867&lt;&gt;"",U867,AJ866)</f>
        <v/>
      </c>
      <c r="AK867">
        <f>IF(W867&lt;&gt;"",W867,"")</f>
        <v/>
      </c>
      <c r="AL867" s="14">
        <f>IF(X867&lt;&gt;"",X867,"")</f>
        <v/>
      </c>
      <c r="AM867" s="14">
        <f>IF(Y867&lt;&gt;"",Y867,"")</f>
        <v/>
      </c>
      <c r="AN867" s="14">
        <f>IF(OR(AL867="",AM867=""),"",AL867-AM867)</f>
        <v/>
      </c>
      <c r="AO867">
        <f>IF(AN867="","",IF(AN867&gt;0,"Bullish","Bearish"))</f>
        <v/>
      </c>
      <c r="AP867">
        <f>IF(AO867="",AP866,AO867)</f>
        <v/>
      </c>
      <c r="AQ867" s="14">
        <f>IF(AB867&lt;&gt;"",AB867,"")</f>
        <v/>
      </c>
      <c r="AR867" s="14">
        <f>IF(AD867&lt;&gt;"",AD867,"")</f>
        <v/>
      </c>
      <c r="AS867">
        <f>IF(AS866+1=13,1,AS866+1)</f>
        <v/>
      </c>
      <c r="AT867">
        <f>IFERROR(IF(SLOPE($AQ$854:$AQ$865,$AS$854:$AS$865)&gt;0,MIN(3,ABS(SLOPE($AQ$854:$AQ$865,$AS$854:$AS$865))),IF(SLOPE($AQ$854:$AQ$865,$AS$854:$AS$865)&lt;-0.5,-0.5,0)),0)</f>
        <v/>
      </c>
      <c r="AU867">
        <f>IFERROR(IF(SLOPE($AR$854:$AR$865,$AS$854:$AS$865)&lt;0,MAX(-3,-ABS(SLOPE($AR$854:$AR$865,$AS$854:$AS$865))),IF(SLOPE($AR$854:$AR$865,$AS$854:$AS$865)&gt;0.5,0.5,0)),0)</f>
        <v/>
      </c>
      <c r="AV867">
        <f>($AQ$866+(AT867*(AS867-1)))</f>
        <v/>
      </c>
      <c r="AW867">
        <f>($AR$866+(AU867*(AS867-1)))</f>
        <v/>
      </c>
      <c r="AX867">
        <f>IF(AT867&gt;0,AV867+AT867,AV867)</f>
        <v/>
      </c>
      <c r="AY867">
        <f>IF(AU867&lt;0,AW867+AU867,AW867)</f>
        <v/>
      </c>
      <c r="BA867" s="14">
        <f>IFERROR(AX867-AQ867,"")</f>
        <v/>
      </c>
      <c r="BB867" s="14">
        <f>IFERROR(AY867-AR867,"")</f>
        <v/>
      </c>
      <c r="BD867">
        <f>AH867</f>
        <v/>
      </c>
      <c r="BE867">
        <f>AI867</f>
        <v/>
      </c>
      <c r="BF867">
        <f>AJ867</f>
        <v/>
      </c>
      <c r="BG867" s="14">
        <f>L867</f>
        <v/>
      </c>
      <c r="BH867" s="14">
        <f>IF(X867="","",X867)</f>
        <v/>
      </c>
      <c r="BI867" s="14">
        <f>IF(Y867="","",Y867)</f>
        <v/>
      </c>
      <c r="BJ867">
        <f>Z867</f>
        <v/>
      </c>
      <c r="BK867">
        <f>AA867</f>
        <v/>
      </c>
      <c r="BL867">
        <f>IFERROR(AX867,"")</f>
        <v/>
      </c>
      <c r="BM867">
        <f>IFERROR(AY867,"")</f>
        <v/>
      </c>
    </row>
    <row r="868" ht="14.25" customHeight="1">
      <c r="A868">
        <f>ALGLIB_SSA_XAUUSD!AA868</f>
        <v/>
      </c>
      <c r="B868">
        <f>IF($A868="","",INDEX(ALGLIB_SSA_XAUUSD!$B$2:$B$2401,MATCH($A868,ALGLIB_SSA_XAUUSD!$A$2:$A$2401,1)))</f>
        <v/>
      </c>
      <c r="C868">
        <f>IF($A868="","",INDEX(ALGLIB_SSA_XAUUSD!$C$2:$C$2401,MATCH($A868,ALGLIB_SSA_XAUUSD!$A$2:$A$2401,1)))</f>
        <v/>
      </c>
      <c r="D868" s="14">
        <f>IF($A868="","",INT((ROW()-2)/12)+1)</f>
        <v/>
      </c>
      <c r="E868" s="14">
        <f>IF(AND(E878&lt;&gt;"",D878=D866+1),E866+(E878-E866)*2/12,"")</f>
        <v/>
      </c>
      <c r="F868" s="14">
        <f>IF(AND(F878&lt;&gt;"",D878=D866+1),F866+(F878-F866)*2/12,"")</f>
        <v/>
      </c>
      <c r="G868" s="14">
        <f>IF(AND(G878&lt;&gt;"",D878=D866+1),G866+(G878-G866)*2/12,"")</f>
        <v/>
      </c>
      <c r="H868" s="14">
        <f>IF(AND(H878&lt;&gt;"",D878=D866+1),H866+(H878-H866)*2/12,"")</f>
        <v/>
      </c>
      <c r="I868" s="14">
        <f>IF(AND(L878&lt;&gt;"",D878=D866+1),I866+(I878-I866)*2/12,"")</f>
        <v/>
      </c>
      <c r="J868">
        <f>_xlfn.XLOOKUP($A868,ALGLIB_SSA_XAUUSD!$AA$2:$AA$2401,ALGLIB_SSA_XAUUSD!$P$2:$P$2401,"",0)</f>
        <v/>
      </c>
      <c r="K868">
        <f>_xlfn.XLOOKUP($A868,ALGLIB_SSA_XAUUSD!$AA$2:$AA$2401,ALGLIB_SSA_XAUUSD!$Q$2:$Q$2401,"",0)</f>
        <v/>
      </c>
      <c r="L868">
        <f>_xlfn.XLOOKUP($A868,ALGLIB_SSA_XAUUSD!$AA$2:$AA$2401,ALGLIB_SSA_XAUUSD!$R$2:$R$2401,"",0)</f>
        <v/>
      </c>
      <c r="M868">
        <f>_xlfn.XLOOKUP($A868,ALGLIB_SSA_XAUUSD!$AA$2:$AA$2401,ALGLIB_SSA_XAUUSD!$S$2:$S$2401,"",0)</f>
        <v/>
      </c>
      <c r="N868">
        <f>_xlfn.XLOOKUP($A868,ALGLIB_SSA_XAUUSD!$AA$2:$AA$2401,ALGLIB_SSA_XAUUSD!$T$2:$T$2401,"",0)</f>
        <v/>
      </c>
      <c r="O868">
        <f>_xlfn.XLOOKUP($A868,ALGLIB_SSA_XAUUSD!$AA$2:$AA$2401,ALGLIB_SSA_XAUUSD!$U$2:$U$2401,"",0)</f>
        <v/>
      </c>
      <c r="P868">
        <f>_xlfn.XLOOKUP($A868,ALGLIB_SSA_XAUUSD!$AA$2:$AA$2401,ALGLIB_SSA_XAUUSD!$V$2:$V$2401,"",0)</f>
        <v/>
      </c>
      <c r="S868">
        <f>A868</f>
        <v/>
      </c>
      <c r="T868">
        <f>J868</f>
        <v/>
      </c>
      <c r="U868">
        <f>K868</f>
        <v/>
      </c>
      <c r="V868" s="14">
        <f>IF($A868="","",MOD(ROW()-2,12)+1)</f>
        <v/>
      </c>
      <c r="W868">
        <f>L868</f>
        <v/>
      </c>
      <c r="X868" s="14">
        <f>IF(F868="","",F868)</f>
        <v/>
      </c>
      <c r="Y868" s="14">
        <f>IF(G868="","",G868)</f>
        <v/>
      </c>
      <c r="Z868">
        <f>M868</f>
        <v/>
      </c>
      <c r="AA868">
        <f>N868</f>
        <v/>
      </c>
      <c r="AB868" s="14">
        <f>IF(H868="","",H868)</f>
        <v/>
      </c>
      <c r="AC868">
        <f>O868</f>
        <v/>
      </c>
      <c r="AD868" s="14">
        <f>IF(I868="","",I868)</f>
        <v/>
      </c>
      <c r="AE868">
        <f>P868</f>
        <v/>
      </c>
      <c r="AH868">
        <f>IF(S868&lt;&gt;"",S868,AH867+900)</f>
        <v/>
      </c>
      <c r="AI868">
        <f>IF(T868&lt;&gt;"",T868,AI867)</f>
        <v/>
      </c>
      <c r="AJ868">
        <f>IF(U868&lt;&gt;"",U868,AJ867)</f>
        <v/>
      </c>
      <c r="AK868">
        <f>IF(W868&lt;&gt;"",W868,"")</f>
        <v/>
      </c>
      <c r="AL868" s="14">
        <f>IF(X868&lt;&gt;"",X868,"")</f>
        <v/>
      </c>
      <c r="AM868" s="14">
        <f>IF(Y868&lt;&gt;"",Y868,"")</f>
        <v/>
      </c>
      <c r="AN868" s="14">
        <f>IF(OR(AL868="",AM868=""),"",AL868-AM868)</f>
        <v/>
      </c>
      <c r="AO868">
        <f>IF(AN868="","",IF(AN868&gt;0,"Bullish","Bearish"))</f>
        <v/>
      </c>
      <c r="AP868">
        <f>IF(AO868="",AP867,AO868)</f>
        <v/>
      </c>
      <c r="AQ868" s="14">
        <f>IF(AB868&lt;&gt;"",AB868,"")</f>
        <v/>
      </c>
      <c r="AR868" s="14">
        <f>IF(AD868&lt;&gt;"",AD868,"")</f>
        <v/>
      </c>
      <c r="AS868">
        <f>IF(AS867+1=13,1,AS867+1)</f>
        <v/>
      </c>
      <c r="AT868">
        <f>IFERROR(IF(SLOPE($AQ$854:$AQ$865,$AS$854:$AS$865)&gt;0,MIN(3,ABS(SLOPE($AQ$854:$AQ$865,$AS$854:$AS$865))),IF(SLOPE($AQ$854:$AQ$865,$AS$854:$AS$865)&lt;-0.5,-0.5,0)),0)</f>
        <v/>
      </c>
      <c r="AU868">
        <f>IFERROR(IF(SLOPE($AR$854:$AR$865,$AS$854:$AS$865)&lt;0,MAX(-3,-ABS(SLOPE($AR$854:$AR$865,$AS$854:$AS$865))),IF(SLOPE($AR$854:$AR$865,$AS$854:$AS$865)&gt;0.5,0.5,0)),0)</f>
        <v/>
      </c>
      <c r="AV868">
        <f>($AQ$866+(AT868*(AS868-1)))</f>
        <v/>
      </c>
      <c r="AW868">
        <f>($AR$866+(AU868*(AS868-1)))</f>
        <v/>
      </c>
      <c r="AX868">
        <f>IF(AT868&gt;0,AV868+AT868,AV868)</f>
        <v/>
      </c>
      <c r="AY868">
        <f>IF(AU868&lt;0,AW868+AU868,AW868)</f>
        <v/>
      </c>
      <c r="BA868" s="14">
        <f>IFERROR(AX868-AQ868,"")</f>
        <v/>
      </c>
      <c r="BB868" s="14">
        <f>IFERROR(AY868-AR868,"")</f>
        <v/>
      </c>
      <c r="BD868">
        <f>AH868</f>
        <v/>
      </c>
      <c r="BE868">
        <f>AI868</f>
        <v/>
      </c>
      <c r="BF868">
        <f>AJ868</f>
        <v/>
      </c>
      <c r="BG868" s="14">
        <f>L868</f>
        <v/>
      </c>
      <c r="BH868" s="14">
        <f>IF(X868="","",X868)</f>
        <v/>
      </c>
      <c r="BI868" s="14">
        <f>IF(Y868="","",Y868)</f>
        <v/>
      </c>
      <c r="BJ868">
        <f>Z868</f>
        <v/>
      </c>
      <c r="BK868">
        <f>AA868</f>
        <v/>
      </c>
      <c r="BL868">
        <f>IFERROR(AX868,"")</f>
        <v/>
      </c>
      <c r="BM868">
        <f>IFERROR(AY868,"")</f>
        <v/>
      </c>
    </row>
    <row r="869" ht="14.25" customHeight="1">
      <c r="A869">
        <f>ALGLIB_SSA_XAUUSD!AA869</f>
        <v/>
      </c>
      <c r="B869">
        <f>IF($A869="","",INDEX(ALGLIB_SSA_XAUUSD!$B$2:$B$2401,MATCH($A869,ALGLIB_SSA_XAUUSD!$A$2:$A$2401,1)))</f>
        <v/>
      </c>
      <c r="C869">
        <f>IF($A869="","",INDEX(ALGLIB_SSA_XAUUSD!$C$2:$C$2401,MATCH($A869,ALGLIB_SSA_XAUUSD!$A$2:$A$2401,1)))</f>
        <v/>
      </c>
      <c r="D869" s="14">
        <f>IF($A869="","",INT((ROW()-2)/12)+1)</f>
        <v/>
      </c>
      <c r="E869" s="14">
        <f>IF(AND(E878&lt;&gt;"",D878=D866+1),E866+(E878-E866)*3/12,"")</f>
        <v/>
      </c>
      <c r="F869" s="14">
        <f>IF(AND(F878&lt;&gt;"",D878=D866+1),F866+(F878-F866)*3/12,"")</f>
        <v/>
      </c>
      <c r="G869" s="14">
        <f>IF(AND(G878&lt;&gt;"",D878=D866+1),G866+(G878-G866)*3/12,"")</f>
        <v/>
      </c>
      <c r="H869" s="14">
        <f>IF(AND(H878&lt;&gt;"",D878=D866+1),H866+(H878-H866)*3/12,"")</f>
        <v/>
      </c>
      <c r="I869" s="14">
        <f>IF(AND(L878&lt;&gt;"",D878=D866+1),I866+(I878-I866)*3/12,"")</f>
        <v/>
      </c>
      <c r="J869">
        <f>_xlfn.XLOOKUP($A869,ALGLIB_SSA_XAUUSD!$AA$2:$AA$2401,ALGLIB_SSA_XAUUSD!$P$2:$P$2401,"",0)</f>
        <v/>
      </c>
      <c r="K869">
        <f>_xlfn.XLOOKUP($A869,ALGLIB_SSA_XAUUSD!$AA$2:$AA$2401,ALGLIB_SSA_XAUUSD!$Q$2:$Q$2401,"",0)</f>
        <v/>
      </c>
      <c r="L869">
        <f>_xlfn.XLOOKUP($A869,ALGLIB_SSA_XAUUSD!$AA$2:$AA$2401,ALGLIB_SSA_XAUUSD!$R$2:$R$2401,"",0)</f>
        <v/>
      </c>
      <c r="M869">
        <f>_xlfn.XLOOKUP($A869,ALGLIB_SSA_XAUUSD!$AA$2:$AA$2401,ALGLIB_SSA_XAUUSD!$S$2:$S$2401,"",0)</f>
        <v/>
      </c>
      <c r="N869">
        <f>_xlfn.XLOOKUP($A869,ALGLIB_SSA_XAUUSD!$AA$2:$AA$2401,ALGLIB_SSA_XAUUSD!$T$2:$T$2401,"",0)</f>
        <v/>
      </c>
      <c r="O869">
        <f>_xlfn.XLOOKUP($A869,ALGLIB_SSA_XAUUSD!$AA$2:$AA$2401,ALGLIB_SSA_XAUUSD!$U$2:$U$2401,"",0)</f>
        <v/>
      </c>
      <c r="P869">
        <f>_xlfn.XLOOKUP($A869,ALGLIB_SSA_XAUUSD!$AA$2:$AA$2401,ALGLIB_SSA_XAUUSD!$V$2:$V$2401,"",0)</f>
        <v/>
      </c>
      <c r="S869">
        <f>A869</f>
        <v/>
      </c>
      <c r="T869">
        <f>J869</f>
        <v/>
      </c>
      <c r="U869">
        <f>K869</f>
        <v/>
      </c>
      <c r="V869" s="14">
        <f>IF($A869="","",MOD(ROW()-2,12)+1)</f>
        <v/>
      </c>
      <c r="W869">
        <f>L869</f>
        <v/>
      </c>
      <c r="X869" s="14">
        <f>IF(F869="","",F869)</f>
        <v/>
      </c>
      <c r="Y869" s="14">
        <f>IF(G869="","",G869)</f>
        <v/>
      </c>
      <c r="Z869">
        <f>M869</f>
        <v/>
      </c>
      <c r="AA869">
        <f>N869</f>
        <v/>
      </c>
      <c r="AB869" s="14">
        <f>IF(H869="","",H869)</f>
        <v/>
      </c>
      <c r="AC869">
        <f>O869</f>
        <v/>
      </c>
      <c r="AD869" s="14">
        <f>IF(I869="","",I869)</f>
        <v/>
      </c>
      <c r="AE869">
        <f>P869</f>
        <v/>
      </c>
      <c r="AH869">
        <f>IF(S869&lt;&gt;"",S869,AH868+900)</f>
        <v/>
      </c>
      <c r="AI869">
        <f>IF(T869&lt;&gt;"",T869,AI868)</f>
        <v/>
      </c>
      <c r="AJ869">
        <f>IF(U869&lt;&gt;"",U869,AJ868)</f>
        <v/>
      </c>
      <c r="AK869">
        <f>IF(W869&lt;&gt;"",W869,"")</f>
        <v/>
      </c>
      <c r="AL869" s="14">
        <f>IF(X869&lt;&gt;"",X869,"")</f>
        <v/>
      </c>
      <c r="AM869" s="14">
        <f>IF(Y869&lt;&gt;"",Y869,"")</f>
        <v/>
      </c>
      <c r="AN869" s="14">
        <f>IF(OR(AL869="",AM869=""),"",AL869-AM869)</f>
        <v/>
      </c>
      <c r="AO869">
        <f>IF(AN869="","",IF(AN869&gt;0,"Bullish","Bearish"))</f>
        <v/>
      </c>
      <c r="AP869">
        <f>IF(AO869="",AP868,AO869)</f>
        <v/>
      </c>
      <c r="AQ869" s="14">
        <f>IF(AB869&lt;&gt;"",AB869,"")</f>
        <v/>
      </c>
      <c r="AR869" s="14">
        <f>IF(AD869&lt;&gt;"",AD869,"")</f>
        <v/>
      </c>
      <c r="AS869">
        <f>IF(AS868+1=13,1,AS868+1)</f>
        <v/>
      </c>
      <c r="AT869">
        <f>IFERROR(IF(SLOPE($AQ$854:$AQ$865,$AS$854:$AS$865)&gt;0,MIN(3,ABS(SLOPE($AQ$854:$AQ$865,$AS$854:$AS$865))),IF(SLOPE($AQ$854:$AQ$865,$AS$854:$AS$865)&lt;-0.5,-0.5,0)),0)</f>
        <v/>
      </c>
      <c r="AU869">
        <f>IFERROR(IF(SLOPE($AR$854:$AR$865,$AS$854:$AS$865)&lt;0,MAX(-3,-ABS(SLOPE($AR$854:$AR$865,$AS$854:$AS$865))),IF(SLOPE($AR$854:$AR$865,$AS$854:$AS$865)&gt;0.5,0.5,0)),0)</f>
        <v/>
      </c>
      <c r="AV869">
        <f>($AQ$866+(AT869*(AS869-1)))</f>
        <v/>
      </c>
      <c r="AW869">
        <f>($AR$866+(AU869*(AS869-1)))</f>
        <v/>
      </c>
      <c r="AX869">
        <f>IF(AT869&gt;0,AV869+AT869,AV869)</f>
        <v/>
      </c>
      <c r="AY869">
        <f>IF(AU869&lt;0,AW869+AU869,AW869)</f>
        <v/>
      </c>
      <c r="BA869" s="14">
        <f>IFERROR(AX869-AQ869,"")</f>
        <v/>
      </c>
      <c r="BB869" s="14">
        <f>IFERROR(AY869-AR869,"")</f>
        <v/>
      </c>
      <c r="BD869">
        <f>AH869</f>
        <v/>
      </c>
      <c r="BE869">
        <f>AI869</f>
        <v/>
      </c>
      <c r="BF869">
        <f>AJ869</f>
        <v/>
      </c>
      <c r="BG869" s="14">
        <f>L869</f>
        <v/>
      </c>
      <c r="BH869" s="14">
        <f>IF(X869="","",X869)</f>
        <v/>
      </c>
      <c r="BI869" s="14">
        <f>IF(Y869="","",Y869)</f>
        <v/>
      </c>
      <c r="BJ869">
        <f>Z869</f>
        <v/>
      </c>
      <c r="BK869">
        <f>AA869</f>
        <v/>
      </c>
      <c r="BL869">
        <f>IFERROR(AX869,"")</f>
        <v/>
      </c>
      <c r="BM869">
        <f>IFERROR(AY869,"")</f>
        <v/>
      </c>
    </row>
    <row r="870" ht="14.25" customHeight="1">
      <c r="A870">
        <f>ALGLIB_SSA_XAUUSD!AA870</f>
        <v/>
      </c>
      <c r="B870">
        <f>IF($A870="","",INDEX(ALGLIB_SSA_XAUUSD!$B$2:$B$2401,MATCH($A870,ALGLIB_SSA_XAUUSD!$A$2:$A$2401,1)))</f>
        <v/>
      </c>
      <c r="C870">
        <f>IF($A870="","",INDEX(ALGLIB_SSA_XAUUSD!$C$2:$C$2401,MATCH($A870,ALGLIB_SSA_XAUUSD!$A$2:$A$2401,1)))</f>
        <v/>
      </c>
      <c r="D870" s="14">
        <f>IF($A870="","",INT((ROW()-2)/12)+1)</f>
        <v/>
      </c>
      <c r="E870" s="14">
        <f>IF(AND(E878&lt;&gt;"",D878=D866+1),E866+(E878-E866)*4/12,"")</f>
        <v/>
      </c>
      <c r="F870" s="14">
        <f>IF(AND(F878&lt;&gt;"",D878=D866+1),F866+(F878-F866)*4/12,"")</f>
        <v/>
      </c>
      <c r="G870" s="14">
        <f>IF(AND(G878&lt;&gt;"",D878=D866+1),G866+(G878-G866)*4/12,"")</f>
        <v/>
      </c>
      <c r="H870" s="14">
        <f>IF(AND(H878&lt;&gt;"",D878=D866+1),H866+(H878-H866)*4/12,"")</f>
        <v/>
      </c>
      <c r="I870" s="14">
        <f>IF(AND(L878&lt;&gt;"",D878=D866+1),I866+(I878-I866)*4/12,"")</f>
        <v/>
      </c>
      <c r="J870">
        <f>_xlfn.XLOOKUP($A870,ALGLIB_SSA_XAUUSD!$AA$2:$AA$2401,ALGLIB_SSA_XAUUSD!$P$2:$P$2401,"",0)</f>
        <v/>
      </c>
      <c r="K870">
        <f>_xlfn.XLOOKUP($A870,ALGLIB_SSA_XAUUSD!$AA$2:$AA$2401,ALGLIB_SSA_XAUUSD!$Q$2:$Q$2401,"",0)</f>
        <v/>
      </c>
      <c r="L870">
        <f>_xlfn.XLOOKUP($A870,ALGLIB_SSA_XAUUSD!$AA$2:$AA$2401,ALGLIB_SSA_XAUUSD!$R$2:$R$2401,"",0)</f>
        <v/>
      </c>
      <c r="M870">
        <f>_xlfn.XLOOKUP($A870,ALGLIB_SSA_XAUUSD!$AA$2:$AA$2401,ALGLIB_SSA_XAUUSD!$S$2:$S$2401,"",0)</f>
        <v/>
      </c>
      <c r="N870">
        <f>_xlfn.XLOOKUP($A870,ALGLIB_SSA_XAUUSD!$AA$2:$AA$2401,ALGLIB_SSA_XAUUSD!$T$2:$T$2401,"",0)</f>
        <v/>
      </c>
      <c r="O870">
        <f>_xlfn.XLOOKUP($A870,ALGLIB_SSA_XAUUSD!$AA$2:$AA$2401,ALGLIB_SSA_XAUUSD!$U$2:$U$2401,"",0)</f>
        <v/>
      </c>
      <c r="P870">
        <f>_xlfn.XLOOKUP($A870,ALGLIB_SSA_XAUUSD!$AA$2:$AA$2401,ALGLIB_SSA_XAUUSD!$V$2:$V$2401,"",0)</f>
        <v/>
      </c>
      <c r="S870">
        <f>A870</f>
        <v/>
      </c>
      <c r="T870">
        <f>J870</f>
        <v/>
      </c>
      <c r="U870">
        <f>K870</f>
        <v/>
      </c>
      <c r="V870" s="14">
        <f>IF($A870="","",MOD(ROW()-2,12)+1)</f>
        <v/>
      </c>
      <c r="W870">
        <f>L870</f>
        <v/>
      </c>
      <c r="X870" s="14">
        <f>IF(F870="","",F870)</f>
        <v/>
      </c>
      <c r="Y870" s="14">
        <f>IF(G870="","",G870)</f>
        <v/>
      </c>
      <c r="Z870">
        <f>M870</f>
        <v/>
      </c>
      <c r="AA870">
        <f>N870</f>
        <v/>
      </c>
      <c r="AB870" s="14">
        <f>IF(H870="","",H870)</f>
        <v/>
      </c>
      <c r="AC870">
        <f>O870</f>
        <v/>
      </c>
      <c r="AD870" s="14">
        <f>IF(I870="","",I870)</f>
        <v/>
      </c>
      <c r="AE870">
        <f>P870</f>
        <v/>
      </c>
      <c r="AH870">
        <f>IF(S870&lt;&gt;"",S870,AH869+900)</f>
        <v/>
      </c>
      <c r="AI870">
        <f>IF(T870&lt;&gt;"",T870,AI869)</f>
        <v/>
      </c>
      <c r="AJ870">
        <f>IF(U870&lt;&gt;"",U870,AJ869)</f>
        <v/>
      </c>
      <c r="AK870">
        <f>IF(W870&lt;&gt;"",W870,"")</f>
        <v/>
      </c>
      <c r="AL870" s="14">
        <f>IF(X870&lt;&gt;"",X870,"")</f>
        <v/>
      </c>
      <c r="AM870" s="14">
        <f>IF(Y870&lt;&gt;"",Y870,"")</f>
        <v/>
      </c>
      <c r="AN870" s="14">
        <f>IF(OR(AL870="",AM870=""),"",AL870-AM870)</f>
        <v/>
      </c>
      <c r="AO870">
        <f>IF(AN870="","",IF(AN870&gt;0,"Bullish","Bearish"))</f>
        <v/>
      </c>
      <c r="AP870">
        <f>IF(AO870="",AP869,AO870)</f>
        <v/>
      </c>
      <c r="AQ870" s="14">
        <f>IF(AB870&lt;&gt;"",AB870,"")</f>
        <v/>
      </c>
      <c r="AR870" s="14">
        <f>IF(AD870&lt;&gt;"",AD870,"")</f>
        <v/>
      </c>
      <c r="AS870">
        <f>IF(AS869+1=13,1,AS869+1)</f>
        <v/>
      </c>
      <c r="AT870">
        <f>IFERROR(IF(SLOPE($AQ$854:$AQ$865,$AS$854:$AS$865)&gt;0,MIN(3,ABS(SLOPE($AQ$854:$AQ$865,$AS$854:$AS$865))),IF(SLOPE($AQ$854:$AQ$865,$AS$854:$AS$865)&lt;-0.5,-0.5,0)),0)</f>
        <v/>
      </c>
      <c r="AU870">
        <f>IFERROR(IF(SLOPE($AR$854:$AR$865,$AS$854:$AS$865)&lt;0,MAX(-3,-ABS(SLOPE($AR$854:$AR$865,$AS$854:$AS$865))),IF(SLOPE($AR$854:$AR$865,$AS$854:$AS$865)&gt;0.5,0.5,0)),0)</f>
        <v/>
      </c>
      <c r="AV870">
        <f>($AQ$866+(AT870*(AS870-1)))</f>
        <v/>
      </c>
      <c r="AW870">
        <f>($AR$866+(AU870*(AS870-1)))</f>
        <v/>
      </c>
      <c r="AX870">
        <f>IF(AT870&gt;0,AV870+AT870,AV870)</f>
        <v/>
      </c>
      <c r="AY870">
        <f>IF(AU870&lt;0,AW870+AU870,AW870)</f>
        <v/>
      </c>
      <c r="BA870" s="14">
        <f>IFERROR(AX870-AQ870,"")</f>
        <v/>
      </c>
      <c r="BB870" s="14">
        <f>IFERROR(AY870-AR870,"")</f>
        <v/>
      </c>
      <c r="BD870">
        <f>AH870</f>
        <v/>
      </c>
      <c r="BE870">
        <f>AI870</f>
        <v/>
      </c>
      <c r="BF870">
        <f>AJ870</f>
        <v/>
      </c>
      <c r="BG870" s="14">
        <f>L870</f>
        <v/>
      </c>
      <c r="BH870" s="14">
        <f>IF(X870="","",X870)</f>
        <v/>
      </c>
      <c r="BI870" s="14">
        <f>IF(Y870="","",Y870)</f>
        <v/>
      </c>
      <c r="BJ870">
        <f>Z870</f>
        <v/>
      </c>
      <c r="BK870">
        <f>AA870</f>
        <v/>
      </c>
      <c r="BL870">
        <f>IFERROR(AX870,"")</f>
        <v/>
      </c>
      <c r="BM870">
        <f>IFERROR(AY870,"")</f>
        <v/>
      </c>
    </row>
    <row r="871" ht="14.25" customHeight="1">
      <c r="A871">
        <f>ALGLIB_SSA_XAUUSD!AA871</f>
        <v/>
      </c>
      <c r="B871">
        <f>IF($A871="","",INDEX(ALGLIB_SSA_XAUUSD!$B$2:$B$2401,MATCH($A871,ALGLIB_SSA_XAUUSD!$A$2:$A$2401,1)))</f>
        <v/>
      </c>
      <c r="C871">
        <f>IF($A871="","",INDEX(ALGLIB_SSA_XAUUSD!$C$2:$C$2401,MATCH($A871,ALGLIB_SSA_XAUUSD!$A$2:$A$2401,1)))</f>
        <v/>
      </c>
      <c r="D871" s="14">
        <f>IF($A871="","",INT((ROW()-2)/12)+1)</f>
        <v/>
      </c>
      <c r="E871" s="14">
        <f>IF(AND(E878&lt;&gt;"",D878=D866+1),E866+(E878-E866)*5/12,"")</f>
        <v/>
      </c>
      <c r="F871" s="14">
        <f>IF(AND(F878&lt;&gt;"",D878=D866+1),F866+(F878-F866)*5/12,"")</f>
        <v/>
      </c>
      <c r="G871" s="14">
        <f>IF(AND(G878&lt;&gt;"",D878=D866+1),G866+(G878-G866)*5/12,"")</f>
        <v/>
      </c>
      <c r="H871" s="14">
        <f>IF(AND(H878&lt;&gt;"",D878=D866+1),H866+(H878-H866)*5/12,"")</f>
        <v/>
      </c>
      <c r="I871" s="14">
        <f>IF(AND(L878&lt;&gt;"",D878=D866+1),I866+(I878-I866)*5/12,"")</f>
        <v/>
      </c>
      <c r="J871">
        <f>_xlfn.XLOOKUP($A871,ALGLIB_SSA_XAUUSD!$AA$2:$AA$2401,ALGLIB_SSA_XAUUSD!$P$2:$P$2401,"",0)</f>
        <v/>
      </c>
      <c r="K871">
        <f>_xlfn.XLOOKUP($A871,ALGLIB_SSA_XAUUSD!$AA$2:$AA$2401,ALGLIB_SSA_XAUUSD!$Q$2:$Q$2401,"",0)</f>
        <v/>
      </c>
      <c r="L871">
        <f>_xlfn.XLOOKUP($A871,ALGLIB_SSA_XAUUSD!$AA$2:$AA$2401,ALGLIB_SSA_XAUUSD!$R$2:$R$2401,"",0)</f>
        <v/>
      </c>
      <c r="M871">
        <f>_xlfn.XLOOKUP($A871,ALGLIB_SSA_XAUUSD!$AA$2:$AA$2401,ALGLIB_SSA_XAUUSD!$S$2:$S$2401,"",0)</f>
        <v/>
      </c>
      <c r="N871">
        <f>_xlfn.XLOOKUP($A871,ALGLIB_SSA_XAUUSD!$AA$2:$AA$2401,ALGLIB_SSA_XAUUSD!$T$2:$T$2401,"",0)</f>
        <v/>
      </c>
      <c r="O871">
        <f>_xlfn.XLOOKUP($A871,ALGLIB_SSA_XAUUSD!$AA$2:$AA$2401,ALGLIB_SSA_XAUUSD!$U$2:$U$2401,"",0)</f>
        <v/>
      </c>
      <c r="P871">
        <f>_xlfn.XLOOKUP($A871,ALGLIB_SSA_XAUUSD!$AA$2:$AA$2401,ALGLIB_SSA_XAUUSD!$V$2:$V$2401,"",0)</f>
        <v/>
      </c>
      <c r="S871">
        <f>A871</f>
        <v/>
      </c>
      <c r="T871">
        <f>J871</f>
        <v/>
      </c>
      <c r="U871">
        <f>K871</f>
        <v/>
      </c>
      <c r="V871" s="14">
        <f>IF($A871="","",MOD(ROW()-2,12)+1)</f>
        <v/>
      </c>
      <c r="W871">
        <f>L871</f>
        <v/>
      </c>
      <c r="X871" s="14">
        <f>IF(F871="","",F871)</f>
        <v/>
      </c>
      <c r="Y871" s="14">
        <f>IF(G871="","",G871)</f>
        <v/>
      </c>
      <c r="Z871">
        <f>M871</f>
        <v/>
      </c>
      <c r="AA871">
        <f>N871</f>
        <v/>
      </c>
      <c r="AB871" s="14">
        <f>IF(H871="","",H871)</f>
        <v/>
      </c>
      <c r="AC871">
        <f>O871</f>
        <v/>
      </c>
      <c r="AD871" s="14">
        <f>IF(I871="","",I871)</f>
        <v/>
      </c>
      <c r="AE871">
        <f>P871</f>
        <v/>
      </c>
      <c r="AH871">
        <f>IF(S871&lt;&gt;"",S871,AH870+900)</f>
        <v/>
      </c>
      <c r="AI871">
        <f>IF(T871&lt;&gt;"",T871,AI870)</f>
        <v/>
      </c>
      <c r="AJ871">
        <f>IF(U871&lt;&gt;"",U871,AJ870)</f>
        <v/>
      </c>
      <c r="AK871">
        <f>IF(W871&lt;&gt;"",W871,"")</f>
        <v/>
      </c>
      <c r="AL871" s="14">
        <f>IF(X871&lt;&gt;"",X871,"")</f>
        <v/>
      </c>
      <c r="AM871" s="14">
        <f>IF(Y871&lt;&gt;"",Y871,"")</f>
        <v/>
      </c>
      <c r="AN871" s="14">
        <f>IF(OR(AL871="",AM871=""),"",AL871-AM871)</f>
        <v/>
      </c>
      <c r="AO871">
        <f>IF(AN871="","",IF(AN871&gt;0,"Bullish","Bearish"))</f>
        <v/>
      </c>
      <c r="AP871">
        <f>IF(AO871="",AP870,AO871)</f>
        <v/>
      </c>
      <c r="AQ871" s="14">
        <f>IF(AB871&lt;&gt;"",AB871,"")</f>
        <v/>
      </c>
      <c r="AR871" s="14">
        <f>IF(AD871&lt;&gt;"",AD871,"")</f>
        <v/>
      </c>
      <c r="AS871">
        <f>IF(AS870+1=13,1,AS870+1)</f>
        <v/>
      </c>
      <c r="AT871">
        <f>IFERROR(IF(SLOPE($AQ$854:$AQ$865,$AS$854:$AS$865)&gt;0,MIN(3,ABS(SLOPE($AQ$854:$AQ$865,$AS$854:$AS$865))),IF(SLOPE($AQ$854:$AQ$865,$AS$854:$AS$865)&lt;-0.5,-0.5,0)),0)</f>
        <v/>
      </c>
      <c r="AU871">
        <f>IFERROR(IF(SLOPE($AR$854:$AR$865,$AS$854:$AS$865)&lt;0,MAX(-3,-ABS(SLOPE($AR$854:$AR$865,$AS$854:$AS$865))),IF(SLOPE($AR$854:$AR$865,$AS$854:$AS$865)&gt;0.5,0.5,0)),0)</f>
        <v/>
      </c>
      <c r="AV871">
        <f>($AQ$866+(AT871*(AS871-1)))</f>
        <v/>
      </c>
      <c r="AW871">
        <f>($AR$866+(AU871*(AS871-1)))</f>
        <v/>
      </c>
      <c r="AX871">
        <f>IF(AT871&gt;0,AV871+AT871,AV871)</f>
        <v/>
      </c>
      <c r="AY871">
        <f>IF(AU871&lt;0,AW871+AU871,AW871)</f>
        <v/>
      </c>
      <c r="BA871" s="14">
        <f>IFERROR(AX871-AQ871,"")</f>
        <v/>
      </c>
      <c r="BB871" s="14">
        <f>IFERROR(AY871-AR871,"")</f>
        <v/>
      </c>
      <c r="BD871">
        <f>AH871</f>
        <v/>
      </c>
      <c r="BE871">
        <f>AI871</f>
        <v/>
      </c>
      <c r="BF871">
        <f>AJ871</f>
        <v/>
      </c>
      <c r="BG871" s="14">
        <f>L871</f>
        <v/>
      </c>
      <c r="BH871" s="14">
        <f>IF(X871="","",X871)</f>
        <v/>
      </c>
      <c r="BI871" s="14">
        <f>IF(Y871="","",Y871)</f>
        <v/>
      </c>
      <c r="BJ871">
        <f>Z871</f>
        <v/>
      </c>
      <c r="BK871">
        <f>AA871</f>
        <v/>
      </c>
      <c r="BL871">
        <f>IFERROR(AX871,"")</f>
        <v/>
      </c>
      <c r="BM871">
        <f>IFERROR(AY871,"")</f>
        <v/>
      </c>
    </row>
    <row r="872" ht="14.25" customHeight="1">
      <c r="A872">
        <f>ALGLIB_SSA_XAUUSD!AA872</f>
        <v/>
      </c>
      <c r="B872">
        <f>IF($A872="","",INDEX(ALGLIB_SSA_XAUUSD!$B$2:$B$2401,MATCH($A872,ALGLIB_SSA_XAUUSD!$A$2:$A$2401,1)))</f>
        <v/>
      </c>
      <c r="C872">
        <f>IF($A872="","",INDEX(ALGLIB_SSA_XAUUSD!$C$2:$C$2401,MATCH($A872,ALGLIB_SSA_XAUUSD!$A$2:$A$2401,1)))</f>
        <v/>
      </c>
      <c r="D872" s="14">
        <f>IF($A872="","",INT((ROW()-2)/12)+1)</f>
        <v/>
      </c>
      <c r="E872" s="14">
        <f>IF(AND(E878&lt;&gt;"",D878=D866+1),E866+(E878-E866)*6/12,"")</f>
        <v/>
      </c>
      <c r="F872" s="14">
        <f>IF(AND(F878&lt;&gt;"",D878=D866+1),F866+(F878-F866)*6/12,"")</f>
        <v/>
      </c>
      <c r="G872" s="14">
        <f>IF(AND(G878&lt;&gt;"",D878=D866+1),G866+(G878-G866)*6/12,"")</f>
        <v/>
      </c>
      <c r="H872" s="14">
        <f>IF(AND(H878&lt;&gt;"",D878=D866+1),H866+(H878-H866)*6/12,"")</f>
        <v/>
      </c>
      <c r="I872" s="14">
        <f>IF(AND(L878&lt;&gt;"",D878=D866+1),I866+(I878-I866)*6/12,"")</f>
        <v/>
      </c>
      <c r="J872">
        <f>_xlfn.XLOOKUP($A872,ALGLIB_SSA_XAUUSD!$AA$2:$AA$2401,ALGLIB_SSA_XAUUSD!$P$2:$P$2401,"",0)</f>
        <v/>
      </c>
      <c r="K872">
        <f>_xlfn.XLOOKUP($A872,ALGLIB_SSA_XAUUSD!$AA$2:$AA$2401,ALGLIB_SSA_XAUUSD!$Q$2:$Q$2401,"",0)</f>
        <v/>
      </c>
      <c r="L872">
        <f>_xlfn.XLOOKUP($A872,ALGLIB_SSA_XAUUSD!$AA$2:$AA$2401,ALGLIB_SSA_XAUUSD!$R$2:$R$2401,"",0)</f>
        <v/>
      </c>
      <c r="M872">
        <f>_xlfn.XLOOKUP($A872,ALGLIB_SSA_XAUUSD!$AA$2:$AA$2401,ALGLIB_SSA_XAUUSD!$S$2:$S$2401,"",0)</f>
        <v/>
      </c>
      <c r="N872">
        <f>_xlfn.XLOOKUP($A872,ALGLIB_SSA_XAUUSD!$AA$2:$AA$2401,ALGLIB_SSA_XAUUSD!$T$2:$T$2401,"",0)</f>
        <v/>
      </c>
      <c r="O872">
        <f>_xlfn.XLOOKUP($A872,ALGLIB_SSA_XAUUSD!$AA$2:$AA$2401,ALGLIB_SSA_XAUUSD!$U$2:$U$2401,"",0)</f>
        <v/>
      </c>
      <c r="P872">
        <f>_xlfn.XLOOKUP($A872,ALGLIB_SSA_XAUUSD!$AA$2:$AA$2401,ALGLIB_SSA_XAUUSD!$V$2:$V$2401,"",0)</f>
        <v/>
      </c>
      <c r="S872">
        <f>A872</f>
        <v/>
      </c>
      <c r="T872">
        <f>J872</f>
        <v/>
      </c>
      <c r="U872">
        <f>K872</f>
        <v/>
      </c>
      <c r="V872" s="14">
        <f>IF($A872="","",MOD(ROW()-2,12)+1)</f>
        <v/>
      </c>
      <c r="W872">
        <f>L872</f>
        <v/>
      </c>
      <c r="X872" s="14">
        <f>IF(F872="","",F872)</f>
        <v/>
      </c>
      <c r="Y872" s="14">
        <f>IF(G872="","",G872)</f>
        <v/>
      </c>
      <c r="Z872">
        <f>M872</f>
        <v/>
      </c>
      <c r="AA872">
        <f>N872</f>
        <v/>
      </c>
      <c r="AB872" s="14">
        <f>IF(H872="","",H872)</f>
        <v/>
      </c>
      <c r="AC872">
        <f>O872</f>
        <v/>
      </c>
      <c r="AD872" s="14">
        <f>IF(I872="","",I872)</f>
        <v/>
      </c>
      <c r="AE872">
        <f>P872</f>
        <v/>
      </c>
      <c r="AH872">
        <f>IF(S872&lt;&gt;"",S872,AH871+900)</f>
        <v/>
      </c>
      <c r="AI872">
        <f>IF(T872&lt;&gt;"",T872,AI871)</f>
        <v/>
      </c>
      <c r="AJ872">
        <f>IF(U872&lt;&gt;"",U872,AJ871)</f>
        <v/>
      </c>
      <c r="AK872">
        <f>IF(W872&lt;&gt;"",W872,"")</f>
        <v/>
      </c>
      <c r="AL872" s="14">
        <f>IF(X872&lt;&gt;"",X872,"")</f>
        <v/>
      </c>
      <c r="AM872" s="14">
        <f>IF(Y872&lt;&gt;"",Y872,"")</f>
        <v/>
      </c>
      <c r="AN872" s="14">
        <f>IF(OR(AL872="",AM872=""),"",AL872-AM872)</f>
        <v/>
      </c>
      <c r="AO872">
        <f>IF(AN872="","",IF(AN872&gt;0,"Bullish","Bearish"))</f>
        <v/>
      </c>
      <c r="AP872">
        <f>IF(AO872="",AP871,AO872)</f>
        <v/>
      </c>
      <c r="AQ872" s="14">
        <f>IF(AB872&lt;&gt;"",AB872,"")</f>
        <v/>
      </c>
      <c r="AR872" s="14">
        <f>IF(AD872&lt;&gt;"",AD872,"")</f>
        <v/>
      </c>
      <c r="AS872">
        <f>IF(AS871+1=13,1,AS871+1)</f>
        <v/>
      </c>
      <c r="AT872">
        <f>IFERROR(IF(SLOPE($AQ$854:$AQ$865,$AS$854:$AS$865)&gt;0,MIN(3,ABS(SLOPE($AQ$854:$AQ$865,$AS$854:$AS$865))),IF(SLOPE($AQ$854:$AQ$865,$AS$854:$AS$865)&lt;-0.5,-0.5,0)),0)</f>
        <v/>
      </c>
      <c r="AU872">
        <f>IFERROR(IF(SLOPE($AR$854:$AR$865,$AS$854:$AS$865)&lt;0,MAX(-3,-ABS(SLOPE($AR$854:$AR$865,$AS$854:$AS$865))),IF(SLOPE($AR$854:$AR$865,$AS$854:$AS$865)&gt;0.5,0.5,0)),0)</f>
        <v/>
      </c>
      <c r="AV872">
        <f>($AQ$866+(AT872*(AS872-1)))</f>
        <v/>
      </c>
      <c r="AW872">
        <f>($AR$866+(AU872*(AS872-1)))</f>
        <v/>
      </c>
      <c r="AX872">
        <f>IF(AT872&gt;0,AV872+AT872,AV872)</f>
        <v/>
      </c>
      <c r="AY872">
        <f>IF(AU872&lt;0,AW872+AU872,AW872)</f>
        <v/>
      </c>
      <c r="BA872" s="14">
        <f>IFERROR(AX872-AQ872,"")</f>
        <v/>
      </c>
      <c r="BB872" s="14">
        <f>IFERROR(AY872-AR872,"")</f>
        <v/>
      </c>
      <c r="BD872">
        <f>AH872</f>
        <v/>
      </c>
      <c r="BE872">
        <f>AI872</f>
        <v/>
      </c>
      <c r="BF872">
        <f>AJ872</f>
        <v/>
      </c>
      <c r="BG872" s="14">
        <f>L872</f>
        <v/>
      </c>
      <c r="BH872" s="14">
        <f>IF(X872="","",X872)</f>
        <v/>
      </c>
      <c r="BI872" s="14">
        <f>IF(Y872="","",Y872)</f>
        <v/>
      </c>
      <c r="BJ872">
        <f>Z872</f>
        <v/>
      </c>
      <c r="BK872">
        <f>AA872</f>
        <v/>
      </c>
      <c r="BL872">
        <f>IFERROR(AX872,"")</f>
        <v/>
      </c>
      <c r="BM872">
        <f>IFERROR(AY872,"")</f>
        <v/>
      </c>
    </row>
    <row r="873" ht="14.25" customHeight="1">
      <c r="A873">
        <f>ALGLIB_SSA_XAUUSD!AA873</f>
        <v/>
      </c>
      <c r="B873">
        <f>IF($A873="","",INDEX(ALGLIB_SSA_XAUUSD!$B$2:$B$2401,MATCH($A873,ALGLIB_SSA_XAUUSD!$A$2:$A$2401,1)))</f>
        <v/>
      </c>
      <c r="C873">
        <f>IF($A873="","",INDEX(ALGLIB_SSA_XAUUSD!$C$2:$C$2401,MATCH($A873,ALGLIB_SSA_XAUUSD!$A$2:$A$2401,1)))</f>
        <v/>
      </c>
      <c r="D873" s="14">
        <f>IF($A873="","",INT((ROW()-2)/12)+1)</f>
        <v/>
      </c>
      <c r="E873" s="14">
        <f>IF(AND(E878&lt;&gt;"",D878=D866+1),E866+(E878-E866)*7/12,"")</f>
        <v/>
      </c>
      <c r="F873" s="14">
        <f>IF(AND(F878&lt;&gt;"",D878=D866+1),F866+(F878-F866)*7/12,"")</f>
        <v/>
      </c>
      <c r="G873" s="14">
        <f>IF(AND(G878&lt;&gt;"",D878=D866+1),G866+(G878-G866)*7/12,"")</f>
        <v/>
      </c>
      <c r="H873" s="14">
        <f>IF(AND(H878&lt;&gt;"",D878=D866+1),H866+(H878-H866)*7/12,"")</f>
        <v/>
      </c>
      <c r="I873" s="14">
        <f>IF(AND(L878&lt;&gt;"",D878=D866+1),I866+(I878-I866)*7/12,"")</f>
        <v/>
      </c>
      <c r="J873">
        <f>_xlfn.XLOOKUP($A873,ALGLIB_SSA_XAUUSD!$AA$2:$AA$2401,ALGLIB_SSA_XAUUSD!$P$2:$P$2401,"",0)</f>
        <v/>
      </c>
      <c r="K873">
        <f>_xlfn.XLOOKUP($A873,ALGLIB_SSA_XAUUSD!$AA$2:$AA$2401,ALGLIB_SSA_XAUUSD!$Q$2:$Q$2401,"",0)</f>
        <v/>
      </c>
      <c r="L873">
        <f>_xlfn.XLOOKUP($A873,ALGLIB_SSA_XAUUSD!$AA$2:$AA$2401,ALGLIB_SSA_XAUUSD!$R$2:$R$2401,"",0)</f>
        <v/>
      </c>
      <c r="M873">
        <f>_xlfn.XLOOKUP($A873,ALGLIB_SSA_XAUUSD!$AA$2:$AA$2401,ALGLIB_SSA_XAUUSD!$S$2:$S$2401,"",0)</f>
        <v/>
      </c>
      <c r="N873">
        <f>_xlfn.XLOOKUP($A873,ALGLIB_SSA_XAUUSD!$AA$2:$AA$2401,ALGLIB_SSA_XAUUSD!$T$2:$T$2401,"",0)</f>
        <v/>
      </c>
      <c r="O873">
        <f>_xlfn.XLOOKUP($A873,ALGLIB_SSA_XAUUSD!$AA$2:$AA$2401,ALGLIB_SSA_XAUUSD!$U$2:$U$2401,"",0)</f>
        <v/>
      </c>
      <c r="P873">
        <f>_xlfn.XLOOKUP($A873,ALGLIB_SSA_XAUUSD!$AA$2:$AA$2401,ALGLIB_SSA_XAUUSD!$V$2:$V$2401,"",0)</f>
        <v/>
      </c>
      <c r="S873">
        <f>A873</f>
        <v/>
      </c>
      <c r="T873">
        <f>J873</f>
        <v/>
      </c>
      <c r="U873">
        <f>K873</f>
        <v/>
      </c>
      <c r="V873" s="14">
        <f>IF($A873="","",MOD(ROW()-2,12)+1)</f>
        <v/>
      </c>
      <c r="W873">
        <f>L873</f>
        <v/>
      </c>
      <c r="X873" s="14">
        <f>IF(F873="","",F873)</f>
        <v/>
      </c>
      <c r="Y873" s="14">
        <f>IF(G873="","",G873)</f>
        <v/>
      </c>
      <c r="Z873">
        <f>M873</f>
        <v/>
      </c>
      <c r="AA873">
        <f>N873</f>
        <v/>
      </c>
      <c r="AB873" s="14">
        <f>IF(H873="","",H873)</f>
        <v/>
      </c>
      <c r="AC873">
        <f>O873</f>
        <v/>
      </c>
      <c r="AD873" s="14">
        <f>IF(I873="","",I873)</f>
        <v/>
      </c>
      <c r="AE873">
        <f>P873</f>
        <v/>
      </c>
      <c r="AH873">
        <f>IF(S873&lt;&gt;"",S873,AH872+900)</f>
        <v/>
      </c>
      <c r="AI873">
        <f>IF(T873&lt;&gt;"",T873,AI872)</f>
        <v/>
      </c>
      <c r="AJ873">
        <f>IF(U873&lt;&gt;"",U873,AJ872)</f>
        <v/>
      </c>
      <c r="AK873">
        <f>IF(W873&lt;&gt;"",W873,"")</f>
        <v/>
      </c>
      <c r="AL873" s="14">
        <f>IF(X873&lt;&gt;"",X873,"")</f>
        <v/>
      </c>
      <c r="AM873" s="14">
        <f>IF(Y873&lt;&gt;"",Y873,"")</f>
        <v/>
      </c>
      <c r="AN873" s="14">
        <f>IF(OR(AL873="",AM873=""),"",AL873-AM873)</f>
        <v/>
      </c>
      <c r="AO873">
        <f>IF(AN873="","",IF(AN873&gt;0,"Bullish","Bearish"))</f>
        <v/>
      </c>
      <c r="AP873">
        <f>IF(AO873="",AP872,AO873)</f>
        <v/>
      </c>
      <c r="AQ873" s="14">
        <f>IF(AB873&lt;&gt;"",AB873,"")</f>
        <v/>
      </c>
      <c r="AR873" s="14">
        <f>IF(AD873&lt;&gt;"",AD873,"")</f>
        <v/>
      </c>
      <c r="AS873">
        <f>IF(AS872+1=13,1,AS872+1)</f>
        <v/>
      </c>
      <c r="AT873">
        <f>IFERROR(IF(SLOPE($AQ$854:$AQ$865,$AS$854:$AS$865)&gt;0,MIN(3,ABS(SLOPE($AQ$854:$AQ$865,$AS$854:$AS$865))),IF(SLOPE($AQ$854:$AQ$865,$AS$854:$AS$865)&lt;-0.5,-0.5,0)),0)</f>
        <v/>
      </c>
      <c r="AU873">
        <f>IFERROR(IF(SLOPE($AR$854:$AR$865,$AS$854:$AS$865)&lt;0,MAX(-3,-ABS(SLOPE($AR$854:$AR$865,$AS$854:$AS$865))),IF(SLOPE($AR$854:$AR$865,$AS$854:$AS$865)&gt;0.5,0.5,0)),0)</f>
        <v/>
      </c>
      <c r="AV873">
        <f>($AQ$866+(AT873*(AS873-1)))</f>
        <v/>
      </c>
      <c r="AW873">
        <f>($AR$866+(AU873*(AS873-1)))</f>
        <v/>
      </c>
      <c r="AX873">
        <f>IF(AT873&gt;0,AV873+AT873,AV873)</f>
        <v/>
      </c>
      <c r="AY873">
        <f>IF(AU873&lt;0,AW873+AU873,AW873)</f>
        <v/>
      </c>
      <c r="BA873" s="14">
        <f>IFERROR(AX873-AQ873,"")</f>
        <v/>
      </c>
      <c r="BB873" s="14">
        <f>IFERROR(AY873-AR873,"")</f>
        <v/>
      </c>
      <c r="BD873">
        <f>AH873</f>
        <v/>
      </c>
      <c r="BE873">
        <f>AI873</f>
        <v/>
      </c>
      <c r="BF873">
        <f>AJ873</f>
        <v/>
      </c>
      <c r="BG873" s="14">
        <f>L873</f>
        <v/>
      </c>
      <c r="BH873" s="14">
        <f>IF(X873="","",X873)</f>
        <v/>
      </c>
      <c r="BI873" s="14">
        <f>IF(Y873="","",Y873)</f>
        <v/>
      </c>
      <c r="BJ873">
        <f>Z873</f>
        <v/>
      </c>
      <c r="BK873">
        <f>AA873</f>
        <v/>
      </c>
      <c r="BL873">
        <f>IFERROR(AX873,"")</f>
        <v/>
      </c>
      <c r="BM873">
        <f>IFERROR(AY873,"")</f>
        <v/>
      </c>
    </row>
    <row r="874" ht="14.25" customHeight="1">
      <c r="A874">
        <f>ALGLIB_SSA_XAUUSD!AA874</f>
        <v/>
      </c>
      <c r="B874">
        <f>IF($A874="","",INDEX(ALGLIB_SSA_XAUUSD!$B$2:$B$2401,MATCH($A874,ALGLIB_SSA_XAUUSD!$A$2:$A$2401,1)))</f>
        <v/>
      </c>
      <c r="C874">
        <f>IF($A874="","",INDEX(ALGLIB_SSA_XAUUSD!$C$2:$C$2401,MATCH($A874,ALGLIB_SSA_XAUUSD!$A$2:$A$2401,1)))</f>
        <v/>
      </c>
      <c r="D874" s="14">
        <f>IF($A874="","",INT((ROW()-2)/12)+1)</f>
        <v/>
      </c>
      <c r="E874" s="14">
        <f>IF(AND(E878&lt;&gt;"",D878=D866+1),E866+(E878-E866)*8/12,"")</f>
        <v/>
      </c>
      <c r="F874" s="14">
        <f>IF(AND(F878&lt;&gt;"",D878=D866+1),F866+(F878-F866)*8/12,"")</f>
        <v/>
      </c>
      <c r="G874" s="14">
        <f>IF(AND(G878&lt;&gt;"",D878=D866+1),G866+(G878-G866)*8/12,"")</f>
        <v/>
      </c>
      <c r="H874" s="14">
        <f>IF(AND(H878&lt;&gt;"",D878=D866+1),H866+(H878-H866)*8/12,"")</f>
        <v/>
      </c>
      <c r="I874" s="14">
        <f>IF(AND(L878&lt;&gt;"",D878=D866+1),I866+(I878-I866)*8/12,"")</f>
        <v/>
      </c>
      <c r="J874">
        <f>_xlfn.XLOOKUP($A874,ALGLIB_SSA_XAUUSD!$AA$2:$AA$2401,ALGLIB_SSA_XAUUSD!$P$2:$P$2401,"",0)</f>
        <v/>
      </c>
      <c r="K874">
        <f>_xlfn.XLOOKUP($A874,ALGLIB_SSA_XAUUSD!$AA$2:$AA$2401,ALGLIB_SSA_XAUUSD!$Q$2:$Q$2401,"",0)</f>
        <v/>
      </c>
      <c r="L874">
        <f>_xlfn.XLOOKUP($A874,ALGLIB_SSA_XAUUSD!$AA$2:$AA$2401,ALGLIB_SSA_XAUUSD!$R$2:$R$2401,"",0)</f>
        <v/>
      </c>
      <c r="M874">
        <f>_xlfn.XLOOKUP($A874,ALGLIB_SSA_XAUUSD!$AA$2:$AA$2401,ALGLIB_SSA_XAUUSD!$S$2:$S$2401,"",0)</f>
        <v/>
      </c>
      <c r="N874">
        <f>_xlfn.XLOOKUP($A874,ALGLIB_SSA_XAUUSD!$AA$2:$AA$2401,ALGLIB_SSA_XAUUSD!$T$2:$T$2401,"",0)</f>
        <v/>
      </c>
      <c r="O874">
        <f>_xlfn.XLOOKUP($A874,ALGLIB_SSA_XAUUSD!$AA$2:$AA$2401,ALGLIB_SSA_XAUUSD!$U$2:$U$2401,"",0)</f>
        <v/>
      </c>
      <c r="P874">
        <f>_xlfn.XLOOKUP($A874,ALGLIB_SSA_XAUUSD!$AA$2:$AA$2401,ALGLIB_SSA_XAUUSD!$V$2:$V$2401,"",0)</f>
        <v/>
      </c>
      <c r="S874">
        <f>A874</f>
        <v/>
      </c>
      <c r="T874">
        <f>J874</f>
        <v/>
      </c>
      <c r="U874">
        <f>K874</f>
        <v/>
      </c>
      <c r="V874" s="14">
        <f>IF($A874="","",MOD(ROW()-2,12)+1)</f>
        <v/>
      </c>
      <c r="W874">
        <f>L874</f>
        <v/>
      </c>
      <c r="X874" s="14">
        <f>IF(F874="","",F874)</f>
        <v/>
      </c>
      <c r="Y874" s="14">
        <f>IF(G874="","",G874)</f>
        <v/>
      </c>
      <c r="Z874">
        <f>M874</f>
        <v/>
      </c>
      <c r="AA874">
        <f>N874</f>
        <v/>
      </c>
      <c r="AB874" s="14">
        <f>IF(H874="","",H874)</f>
        <v/>
      </c>
      <c r="AC874">
        <f>O874</f>
        <v/>
      </c>
      <c r="AD874" s="14">
        <f>IF(I874="","",I874)</f>
        <v/>
      </c>
      <c r="AE874">
        <f>P874</f>
        <v/>
      </c>
      <c r="AH874">
        <f>IF(S874&lt;&gt;"",S874,AH873+900)</f>
        <v/>
      </c>
      <c r="AI874">
        <f>IF(T874&lt;&gt;"",T874,AI873)</f>
        <v/>
      </c>
      <c r="AJ874">
        <f>IF(U874&lt;&gt;"",U874,AJ873)</f>
        <v/>
      </c>
      <c r="AK874">
        <f>IF(W874&lt;&gt;"",W874,"")</f>
        <v/>
      </c>
      <c r="AL874" s="14">
        <f>IF(X874&lt;&gt;"",X874,"")</f>
        <v/>
      </c>
      <c r="AM874" s="14">
        <f>IF(Y874&lt;&gt;"",Y874,"")</f>
        <v/>
      </c>
      <c r="AN874" s="14">
        <f>IF(OR(AL874="",AM874=""),"",AL874-AM874)</f>
        <v/>
      </c>
      <c r="AO874">
        <f>IF(AN874="","",IF(AN874&gt;0,"Bullish","Bearish"))</f>
        <v/>
      </c>
      <c r="AP874">
        <f>IF(AO874="",AP873,AO874)</f>
        <v/>
      </c>
      <c r="AQ874" s="14">
        <f>IF(AB874&lt;&gt;"",AB874,"")</f>
        <v/>
      </c>
      <c r="AR874" s="14">
        <f>IF(AD874&lt;&gt;"",AD874,"")</f>
        <v/>
      </c>
      <c r="AS874">
        <f>IF(AS873+1=13,1,AS873+1)</f>
        <v/>
      </c>
      <c r="AT874">
        <f>IFERROR(IF(SLOPE($AQ$854:$AQ$865,$AS$854:$AS$865)&gt;0,MIN(3,ABS(SLOPE($AQ$854:$AQ$865,$AS$854:$AS$865))),IF(SLOPE($AQ$854:$AQ$865,$AS$854:$AS$865)&lt;-0.5,-0.5,0)),0)</f>
        <v/>
      </c>
      <c r="AU874">
        <f>IFERROR(IF(SLOPE($AR$854:$AR$865,$AS$854:$AS$865)&lt;0,MAX(-3,-ABS(SLOPE($AR$854:$AR$865,$AS$854:$AS$865))),IF(SLOPE($AR$854:$AR$865,$AS$854:$AS$865)&gt;0.5,0.5,0)),0)</f>
        <v/>
      </c>
      <c r="AV874">
        <f>($AQ$866+(AT874*(AS874-1)))</f>
        <v/>
      </c>
      <c r="AW874">
        <f>($AR$866+(AU874*(AS874-1)))</f>
        <v/>
      </c>
      <c r="AX874">
        <f>IF(AT874&gt;0,AV874+AT874,AV874)</f>
        <v/>
      </c>
      <c r="AY874">
        <f>IF(AU874&lt;0,AW874+AU874,AW874)</f>
        <v/>
      </c>
      <c r="BA874" s="14">
        <f>IFERROR(AX874-AQ874,"")</f>
        <v/>
      </c>
      <c r="BB874" s="14">
        <f>IFERROR(AY874-AR874,"")</f>
        <v/>
      </c>
      <c r="BD874">
        <f>AH874</f>
        <v/>
      </c>
      <c r="BE874">
        <f>AI874</f>
        <v/>
      </c>
      <c r="BF874">
        <f>AJ874</f>
        <v/>
      </c>
      <c r="BG874" s="14">
        <f>L874</f>
        <v/>
      </c>
      <c r="BH874" s="14">
        <f>IF(X874="","",X874)</f>
        <v/>
      </c>
      <c r="BI874" s="14">
        <f>IF(Y874="","",Y874)</f>
        <v/>
      </c>
      <c r="BJ874">
        <f>Z874</f>
        <v/>
      </c>
      <c r="BK874">
        <f>AA874</f>
        <v/>
      </c>
      <c r="BL874">
        <f>IFERROR(AX874,"")</f>
        <v/>
      </c>
      <c r="BM874">
        <f>IFERROR(AY874,"")</f>
        <v/>
      </c>
    </row>
    <row r="875" ht="14.25" customHeight="1">
      <c r="A875">
        <f>ALGLIB_SSA_XAUUSD!AA875</f>
        <v/>
      </c>
      <c r="B875">
        <f>IF($A875="","",INDEX(ALGLIB_SSA_XAUUSD!$B$2:$B$2401,MATCH($A875,ALGLIB_SSA_XAUUSD!$A$2:$A$2401,1)))</f>
        <v/>
      </c>
      <c r="C875">
        <f>IF($A875="","",INDEX(ALGLIB_SSA_XAUUSD!$C$2:$C$2401,MATCH($A875,ALGLIB_SSA_XAUUSD!$A$2:$A$2401,1)))</f>
        <v/>
      </c>
      <c r="D875" s="14">
        <f>IF($A875="","",INT((ROW()-2)/12)+1)</f>
        <v/>
      </c>
      <c r="E875" s="14">
        <f>IF(AND(E878&lt;&gt;"",D878=D866+1),E866+(E878-E866)*9/12,"")</f>
        <v/>
      </c>
      <c r="F875" s="14">
        <f>IF(AND(F878&lt;&gt;"",D878=D866+1),F866+(F878-F866)*9/12,"")</f>
        <v/>
      </c>
      <c r="G875" s="14">
        <f>IF(AND(G878&lt;&gt;"",D878=D866+1),G866+(G878-G866)*9/12,"")</f>
        <v/>
      </c>
      <c r="H875" s="14">
        <f>IF(AND(H878&lt;&gt;"",D878=D866+1),H866+(H878-H866)*9/12,"")</f>
        <v/>
      </c>
      <c r="I875" s="14">
        <f>IF(AND(L878&lt;&gt;"",D878=D866+1),I866+(I878-I866)*9/12,"")</f>
        <v/>
      </c>
      <c r="J875">
        <f>_xlfn.XLOOKUP($A875,ALGLIB_SSA_XAUUSD!$AA$2:$AA$2401,ALGLIB_SSA_XAUUSD!$P$2:$P$2401,"",0)</f>
        <v/>
      </c>
      <c r="K875">
        <f>_xlfn.XLOOKUP($A875,ALGLIB_SSA_XAUUSD!$AA$2:$AA$2401,ALGLIB_SSA_XAUUSD!$Q$2:$Q$2401,"",0)</f>
        <v/>
      </c>
      <c r="L875">
        <f>_xlfn.XLOOKUP($A875,ALGLIB_SSA_XAUUSD!$AA$2:$AA$2401,ALGLIB_SSA_XAUUSD!$R$2:$R$2401,"",0)</f>
        <v/>
      </c>
      <c r="M875">
        <f>_xlfn.XLOOKUP($A875,ALGLIB_SSA_XAUUSD!$AA$2:$AA$2401,ALGLIB_SSA_XAUUSD!$S$2:$S$2401,"",0)</f>
        <v/>
      </c>
      <c r="N875">
        <f>_xlfn.XLOOKUP($A875,ALGLIB_SSA_XAUUSD!$AA$2:$AA$2401,ALGLIB_SSA_XAUUSD!$T$2:$T$2401,"",0)</f>
        <v/>
      </c>
      <c r="O875">
        <f>_xlfn.XLOOKUP($A875,ALGLIB_SSA_XAUUSD!$AA$2:$AA$2401,ALGLIB_SSA_XAUUSD!$U$2:$U$2401,"",0)</f>
        <v/>
      </c>
      <c r="P875">
        <f>_xlfn.XLOOKUP($A875,ALGLIB_SSA_XAUUSD!$AA$2:$AA$2401,ALGLIB_SSA_XAUUSD!$V$2:$V$2401,"",0)</f>
        <v/>
      </c>
      <c r="S875">
        <f>A875</f>
        <v/>
      </c>
      <c r="T875">
        <f>J875</f>
        <v/>
      </c>
      <c r="U875">
        <f>K875</f>
        <v/>
      </c>
      <c r="V875" s="14">
        <f>IF($A875="","",MOD(ROW()-2,12)+1)</f>
        <v/>
      </c>
      <c r="W875">
        <f>L875</f>
        <v/>
      </c>
      <c r="X875" s="14">
        <f>IF(F875="","",F875)</f>
        <v/>
      </c>
      <c r="Y875" s="14">
        <f>IF(G875="","",G875)</f>
        <v/>
      </c>
      <c r="Z875">
        <f>M875</f>
        <v/>
      </c>
      <c r="AA875">
        <f>N875</f>
        <v/>
      </c>
      <c r="AB875" s="14">
        <f>IF(H875="","",H875)</f>
        <v/>
      </c>
      <c r="AC875">
        <f>O875</f>
        <v/>
      </c>
      <c r="AD875" s="14">
        <f>IF(I875="","",I875)</f>
        <v/>
      </c>
      <c r="AE875">
        <f>P875</f>
        <v/>
      </c>
      <c r="AH875">
        <f>IF(S875&lt;&gt;"",S875,AH874+900)</f>
        <v/>
      </c>
      <c r="AI875">
        <f>IF(T875&lt;&gt;"",T875,AI874)</f>
        <v/>
      </c>
      <c r="AJ875">
        <f>IF(U875&lt;&gt;"",U875,AJ874)</f>
        <v/>
      </c>
      <c r="AK875">
        <f>IF(W875&lt;&gt;"",W875,"")</f>
        <v/>
      </c>
      <c r="AL875" s="14">
        <f>IF(X875&lt;&gt;"",X875,"")</f>
        <v/>
      </c>
      <c r="AM875" s="14">
        <f>IF(Y875&lt;&gt;"",Y875,"")</f>
        <v/>
      </c>
      <c r="AN875" s="14">
        <f>IF(OR(AL875="",AM875=""),"",AL875-AM875)</f>
        <v/>
      </c>
      <c r="AO875">
        <f>IF(AN875="","",IF(AN875&gt;0,"Bullish","Bearish"))</f>
        <v/>
      </c>
      <c r="AP875">
        <f>IF(AO875="",AP874,AO875)</f>
        <v/>
      </c>
      <c r="AQ875" s="14">
        <f>IF(AB875&lt;&gt;"",AB875,"")</f>
        <v/>
      </c>
      <c r="AR875" s="14">
        <f>IF(AD875&lt;&gt;"",AD875,"")</f>
        <v/>
      </c>
      <c r="AS875">
        <f>IF(AS874+1=13,1,AS874+1)</f>
        <v/>
      </c>
      <c r="AT875">
        <f>IFERROR(IF(SLOPE($AQ$854:$AQ$865,$AS$854:$AS$865)&gt;0,MIN(3,ABS(SLOPE($AQ$854:$AQ$865,$AS$854:$AS$865))),IF(SLOPE($AQ$854:$AQ$865,$AS$854:$AS$865)&lt;-0.5,-0.5,0)),0)</f>
        <v/>
      </c>
      <c r="AU875">
        <f>IFERROR(IF(SLOPE($AR$854:$AR$865,$AS$854:$AS$865)&lt;0,MAX(-3,-ABS(SLOPE($AR$854:$AR$865,$AS$854:$AS$865))),IF(SLOPE($AR$854:$AR$865,$AS$854:$AS$865)&gt;0.5,0.5,0)),0)</f>
        <v/>
      </c>
      <c r="AV875">
        <f>($AQ$866+(AT875*(AS875-1)))</f>
        <v/>
      </c>
      <c r="AW875">
        <f>($AR$866+(AU875*(AS875-1)))</f>
        <v/>
      </c>
      <c r="AX875">
        <f>IF(AT875&gt;0,AV875+AT875,AV875)</f>
        <v/>
      </c>
      <c r="AY875">
        <f>IF(AU875&lt;0,AW875+AU875,AW875)</f>
        <v/>
      </c>
      <c r="BA875" s="14">
        <f>IFERROR(AX875-AQ875,"")</f>
        <v/>
      </c>
      <c r="BB875" s="14">
        <f>IFERROR(AY875-AR875,"")</f>
        <v/>
      </c>
      <c r="BD875">
        <f>AH875</f>
        <v/>
      </c>
      <c r="BE875">
        <f>AI875</f>
        <v/>
      </c>
      <c r="BF875">
        <f>AJ875</f>
        <v/>
      </c>
      <c r="BG875" s="14">
        <f>L875</f>
        <v/>
      </c>
      <c r="BH875" s="14">
        <f>IF(X875="","",X875)</f>
        <v/>
      </c>
      <c r="BI875" s="14">
        <f>IF(Y875="","",Y875)</f>
        <v/>
      </c>
      <c r="BJ875">
        <f>Z875</f>
        <v/>
      </c>
      <c r="BK875">
        <f>AA875</f>
        <v/>
      </c>
      <c r="BL875">
        <f>IFERROR(AX875,"")</f>
        <v/>
      </c>
      <c r="BM875">
        <f>IFERROR(AY875,"")</f>
        <v/>
      </c>
    </row>
    <row r="876" ht="14.25" customHeight="1">
      <c r="A876">
        <f>ALGLIB_SSA_XAUUSD!AA876</f>
        <v/>
      </c>
      <c r="B876">
        <f>IF($A876="","",INDEX(ALGLIB_SSA_XAUUSD!$B$2:$B$2401,MATCH($A876,ALGLIB_SSA_XAUUSD!$A$2:$A$2401,1)))</f>
        <v/>
      </c>
      <c r="C876">
        <f>IF($A876="","",INDEX(ALGLIB_SSA_XAUUSD!$C$2:$C$2401,MATCH($A876,ALGLIB_SSA_XAUUSD!$A$2:$A$2401,1)))</f>
        <v/>
      </c>
      <c r="D876" s="14">
        <f>IF($A876="","",INT((ROW()-2)/12)+1)</f>
        <v/>
      </c>
      <c r="E876" s="14">
        <f>IF(AND(E878&lt;&gt;"",D878=D866+1),E866+(E878-E866)*10/12,"")</f>
        <v/>
      </c>
      <c r="F876" s="14">
        <f>IF(AND(F878&lt;&gt;"",D878=D866+1),F866+(F878-F866)*10/12,"")</f>
        <v/>
      </c>
      <c r="G876" s="14">
        <f>IF(AND(G878&lt;&gt;"",D878=D866+1),G866+(G878-G866)*10/12,"")</f>
        <v/>
      </c>
      <c r="H876" s="14">
        <f>IF(AND(H878&lt;&gt;"",D878=D866+1),H866+(H878-H866)*10/12,"")</f>
        <v/>
      </c>
      <c r="I876" s="14">
        <f>IF(AND(L878&lt;&gt;"",D878=D866+1),I866+(I878-I866)*10/12,"")</f>
        <v/>
      </c>
      <c r="J876">
        <f>_xlfn.XLOOKUP($A876,ALGLIB_SSA_XAUUSD!$AA$2:$AA$2401,ALGLIB_SSA_XAUUSD!$P$2:$P$2401,"",0)</f>
        <v/>
      </c>
      <c r="K876">
        <f>_xlfn.XLOOKUP($A876,ALGLIB_SSA_XAUUSD!$AA$2:$AA$2401,ALGLIB_SSA_XAUUSD!$Q$2:$Q$2401,"",0)</f>
        <v/>
      </c>
      <c r="L876">
        <f>_xlfn.XLOOKUP($A876,ALGLIB_SSA_XAUUSD!$AA$2:$AA$2401,ALGLIB_SSA_XAUUSD!$R$2:$R$2401,"",0)</f>
        <v/>
      </c>
      <c r="M876">
        <f>_xlfn.XLOOKUP($A876,ALGLIB_SSA_XAUUSD!$AA$2:$AA$2401,ALGLIB_SSA_XAUUSD!$S$2:$S$2401,"",0)</f>
        <v/>
      </c>
      <c r="N876">
        <f>_xlfn.XLOOKUP($A876,ALGLIB_SSA_XAUUSD!$AA$2:$AA$2401,ALGLIB_SSA_XAUUSD!$T$2:$T$2401,"",0)</f>
        <v/>
      </c>
      <c r="O876">
        <f>_xlfn.XLOOKUP($A876,ALGLIB_SSA_XAUUSD!$AA$2:$AA$2401,ALGLIB_SSA_XAUUSD!$U$2:$U$2401,"",0)</f>
        <v/>
      </c>
      <c r="P876">
        <f>_xlfn.XLOOKUP($A876,ALGLIB_SSA_XAUUSD!$AA$2:$AA$2401,ALGLIB_SSA_XAUUSD!$V$2:$V$2401,"",0)</f>
        <v/>
      </c>
      <c r="S876">
        <f>A876</f>
        <v/>
      </c>
      <c r="T876">
        <f>J876</f>
        <v/>
      </c>
      <c r="U876">
        <f>K876</f>
        <v/>
      </c>
      <c r="V876" s="14">
        <f>IF($A876="","",MOD(ROW()-2,12)+1)</f>
        <v/>
      </c>
      <c r="W876">
        <f>L876</f>
        <v/>
      </c>
      <c r="X876" s="14">
        <f>IF(F876="","",F876)</f>
        <v/>
      </c>
      <c r="Y876" s="14">
        <f>IF(G876="","",G876)</f>
        <v/>
      </c>
      <c r="Z876">
        <f>M876</f>
        <v/>
      </c>
      <c r="AA876">
        <f>N876</f>
        <v/>
      </c>
      <c r="AB876" s="14">
        <f>IF(H876="","",H876)</f>
        <v/>
      </c>
      <c r="AC876">
        <f>O876</f>
        <v/>
      </c>
      <c r="AD876" s="14">
        <f>IF(I876="","",I876)</f>
        <v/>
      </c>
      <c r="AE876">
        <f>P876</f>
        <v/>
      </c>
      <c r="AH876">
        <f>IF(S876&lt;&gt;"",S876,AH875+900)</f>
        <v/>
      </c>
      <c r="AI876">
        <f>IF(T876&lt;&gt;"",T876,AI875)</f>
        <v/>
      </c>
      <c r="AJ876">
        <f>IF(U876&lt;&gt;"",U876,AJ875)</f>
        <v/>
      </c>
      <c r="AK876">
        <f>IF(W876&lt;&gt;"",W876,"")</f>
        <v/>
      </c>
      <c r="AL876" s="14">
        <f>IF(X876&lt;&gt;"",X876,"")</f>
        <v/>
      </c>
      <c r="AM876" s="14">
        <f>IF(Y876&lt;&gt;"",Y876,"")</f>
        <v/>
      </c>
      <c r="AN876" s="14">
        <f>IF(OR(AL876="",AM876=""),"",AL876-AM876)</f>
        <v/>
      </c>
      <c r="AO876">
        <f>IF(AN876="","",IF(AN876&gt;0,"Bullish","Bearish"))</f>
        <v/>
      </c>
      <c r="AP876">
        <f>IF(AO876="",AP875,AO876)</f>
        <v/>
      </c>
      <c r="AQ876" s="14">
        <f>IF(AB876&lt;&gt;"",AB876,"")</f>
        <v/>
      </c>
      <c r="AR876" s="14">
        <f>IF(AD876&lt;&gt;"",AD876,"")</f>
        <v/>
      </c>
      <c r="AS876">
        <f>IF(AS875+1=13,1,AS875+1)</f>
        <v/>
      </c>
      <c r="AT876">
        <f>IFERROR(IF(SLOPE($AQ$854:$AQ$865,$AS$854:$AS$865)&gt;0,MIN(3,ABS(SLOPE($AQ$854:$AQ$865,$AS$854:$AS$865))),IF(SLOPE($AQ$854:$AQ$865,$AS$854:$AS$865)&lt;-0.5,-0.5,0)),0)</f>
        <v/>
      </c>
      <c r="AU876">
        <f>IFERROR(IF(SLOPE($AR$854:$AR$865,$AS$854:$AS$865)&lt;0,MAX(-3,-ABS(SLOPE($AR$854:$AR$865,$AS$854:$AS$865))),IF(SLOPE($AR$854:$AR$865,$AS$854:$AS$865)&gt;0.5,0.5,0)),0)</f>
        <v/>
      </c>
      <c r="AV876">
        <f>($AQ$866+(AT876*(AS876-1)))</f>
        <v/>
      </c>
      <c r="AW876">
        <f>($AR$866+(AU876*(AS876-1)))</f>
        <v/>
      </c>
      <c r="AX876">
        <f>IF(AT876&gt;0,AV876+AT876,AV876)</f>
        <v/>
      </c>
      <c r="AY876">
        <f>IF(AU876&lt;0,AW876+AU876,AW876)</f>
        <v/>
      </c>
      <c r="BA876" s="14">
        <f>IFERROR(AX876-AQ876,"")</f>
        <v/>
      </c>
      <c r="BB876" s="14">
        <f>IFERROR(AY876-AR876,"")</f>
        <v/>
      </c>
      <c r="BD876">
        <f>AH876</f>
        <v/>
      </c>
      <c r="BE876">
        <f>AI876</f>
        <v/>
      </c>
      <c r="BF876">
        <f>AJ876</f>
        <v/>
      </c>
      <c r="BG876" s="14">
        <f>L876</f>
        <v/>
      </c>
      <c r="BH876" s="14">
        <f>IF(X876="","",X876)</f>
        <v/>
      </c>
      <c r="BI876" s="14">
        <f>IF(Y876="","",Y876)</f>
        <v/>
      </c>
      <c r="BJ876">
        <f>Z876</f>
        <v/>
      </c>
      <c r="BK876">
        <f>AA876</f>
        <v/>
      </c>
      <c r="BL876">
        <f>IFERROR(AX876,"")</f>
        <v/>
      </c>
      <c r="BM876">
        <f>IFERROR(AY876,"")</f>
        <v/>
      </c>
    </row>
    <row r="877" ht="14.25" customHeight="1">
      <c r="A877">
        <f>ALGLIB_SSA_XAUUSD!AA877</f>
        <v/>
      </c>
      <c r="B877">
        <f>IF($A877="","",INDEX(ALGLIB_SSA_XAUUSD!$B$2:$B$2401,MATCH($A877,ALGLIB_SSA_XAUUSD!$A$2:$A$2401,1)))</f>
        <v/>
      </c>
      <c r="C877">
        <f>IF($A877="","",INDEX(ALGLIB_SSA_XAUUSD!$C$2:$C$2401,MATCH($A877,ALGLIB_SSA_XAUUSD!$A$2:$A$2401,1)))</f>
        <v/>
      </c>
      <c r="D877" s="14">
        <f>IF($A877="","",INT((ROW()-2)/12)+1)</f>
        <v/>
      </c>
      <c r="E877" s="14">
        <f>IF(AND(E878&lt;&gt;"",D878=D866+1),E866+(E878-E866)*11/12,"")</f>
        <v/>
      </c>
      <c r="F877" s="14">
        <f>IF(AND(F878&lt;&gt;"",D878=D866+1),F866+(F878-F866)*11/12,"")</f>
        <v/>
      </c>
      <c r="G877" s="14">
        <f>IF(AND(G878&lt;&gt;"",D878=D866+1),G866+(G878-G866)*11/12,"")</f>
        <v/>
      </c>
      <c r="H877" s="14">
        <f>IF(AND(H878&lt;&gt;"",D878=D866+1),H866+(H878-H866)*11/12,"")</f>
        <v/>
      </c>
      <c r="I877" s="14">
        <f>IF(AND(L878&lt;&gt;"",D878=D866+1),I866+(I878-I866)*11/12,"")</f>
        <v/>
      </c>
      <c r="J877">
        <f>_xlfn.XLOOKUP($A877,ALGLIB_SSA_XAUUSD!$AA$2:$AA$2401,ALGLIB_SSA_XAUUSD!$P$2:$P$2401,"",0)</f>
        <v/>
      </c>
      <c r="K877">
        <f>_xlfn.XLOOKUP($A877,ALGLIB_SSA_XAUUSD!$AA$2:$AA$2401,ALGLIB_SSA_XAUUSD!$Q$2:$Q$2401,"",0)</f>
        <v/>
      </c>
      <c r="L877">
        <f>_xlfn.XLOOKUP($A877,ALGLIB_SSA_XAUUSD!$AA$2:$AA$2401,ALGLIB_SSA_XAUUSD!$R$2:$R$2401,"",0)</f>
        <v/>
      </c>
      <c r="M877">
        <f>_xlfn.XLOOKUP($A877,ALGLIB_SSA_XAUUSD!$AA$2:$AA$2401,ALGLIB_SSA_XAUUSD!$S$2:$S$2401,"",0)</f>
        <v/>
      </c>
      <c r="N877">
        <f>_xlfn.XLOOKUP($A877,ALGLIB_SSA_XAUUSD!$AA$2:$AA$2401,ALGLIB_SSA_XAUUSD!$T$2:$T$2401,"",0)</f>
        <v/>
      </c>
      <c r="O877">
        <f>_xlfn.XLOOKUP($A877,ALGLIB_SSA_XAUUSD!$AA$2:$AA$2401,ALGLIB_SSA_XAUUSD!$U$2:$U$2401,"",0)</f>
        <v/>
      </c>
      <c r="P877">
        <f>_xlfn.XLOOKUP($A877,ALGLIB_SSA_XAUUSD!$AA$2:$AA$2401,ALGLIB_SSA_XAUUSD!$V$2:$V$2401,"",0)</f>
        <v/>
      </c>
      <c r="S877">
        <f>A877</f>
        <v/>
      </c>
      <c r="T877">
        <f>J877</f>
        <v/>
      </c>
      <c r="U877">
        <f>K877</f>
        <v/>
      </c>
      <c r="V877" s="14">
        <f>IF($A877="","",MOD(ROW()-2,12)+1)</f>
        <v/>
      </c>
      <c r="W877">
        <f>L877</f>
        <v/>
      </c>
      <c r="X877" s="14">
        <f>IF(F877="","",F877)</f>
        <v/>
      </c>
      <c r="Y877" s="14">
        <f>IF(G877="","",G877)</f>
        <v/>
      </c>
      <c r="Z877">
        <f>M877</f>
        <v/>
      </c>
      <c r="AA877">
        <f>N877</f>
        <v/>
      </c>
      <c r="AB877" s="14">
        <f>IF(H877="","",H877)</f>
        <v/>
      </c>
      <c r="AC877">
        <f>O877</f>
        <v/>
      </c>
      <c r="AD877" s="14">
        <f>IF(I877="","",I877)</f>
        <v/>
      </c>
      <c r="AE877">
        <f>P877</f>
        <v/>
      </c>
      <c r="AH877">
        <f>IF(S877&lt;&gt;"",S877,AH876+900)</f>
        <v/>
      </c>
      <c r="AI877">
        <f>IF(T877&lt;&gt;"",T877,AI876)</f>
        <v/>
      </c>
      <c r="AJ877">
        <f>IF(U877&lt;&gt;"",U877,AJ876)</f>
        <v/>
      </c>
      <c r="AK877">
        <f>IF(W877&lt;&gt;"",W877,"")</f>
        <v/>
      </c>
      <c r="AL877" s="14">
        <f>IF(X877&lt;&gt;"",X877,"")</f>
        <v/>
      </c>
      <c r="AM877" s="14">
        <f>IF(Y877&lt;&gt;"",Y877,"")</f>
        <v/>
      </c>
      <c r="AN877" s="14">
        <f>IF(OR(AL877="",AM877=""),"",AL877-AM877)</f>
        <v/>
      </c>
      <c r="AO877">
        <f>IF(AN877="","",IF(AN877&gt;0,"Bullish","Bearish"))</f>
        <v/>
      </c>
      <c r="AP877">
        <f>IF(AO877="",AP876,AO877)</f>
        <v/>
      </c>
      <c r="AQ877" s="14">
        <f>IF(AB877&lt;&gt;"",AB877,"")</f>
        <v/>
      </c>
      <c r="AR877" s="14">
        <f>IF(AD877&lt;&gt;"",AD877,"")</f>
        <v/>
      </c>
      <c r="AS877">
        <f>IF(AS876+1=13,1,AS876+1)</f>
        <v/>
      </c>
      <c r="AT877">
        <f>IFERROR(IF(SLOPE($AQ$854:$AQ$865,$AS$854:$AS$865)&gt;0,MIN(3,ABS(SLOPE($AQ$854:$AQ$865,$AS$854:$AS$865))),IF(SLOPE($AQ$854:$AQ$865,$AS$854:$AS$865)&lt;-0.5,-0.5,0)),0)</f>
        <v/>
      </c>
      <c r="AU877">
        <f>IFERROR(IF(SLOPE($AR$854:$AR$865,$AS$854:$AS$865)&lt;0,MAX(-3,-ABS(SLOPE($AR$854:$AR$865,$AS$854:$AS$865))),IF(SLOPE($AR$854:$AR$865,$AS$854:$AS$865)&gt;0.5,0.5,0)),0)</f>
        <v/>
      </c>
      <c r="AV877">
        <f>($AQ$866+(AT877*(AS877-1)))</f>
        <v/>
      </c>
      <c r="AW877">
        <f>($AR$866+(AU877*(AS877-1)))</f>
        <v/>
      </c>
      <c r="AX877">
        <f>IF(AT877&gt;0,AV877+AT877,AV877)</f>
        <v/>
      </c>
      <c r="AY877">
        <f>IF(AU877&lt;0,AW877+AU877,AW877)</f>
        <v/>
      </c>
      <c r="BA877" s="14">
        <f>IFERROR(AX877-AQ877,"")</f>
        <v/>
      </c>
      <c r="BB877" s="14">
        <f>IFERROR(AY877-AR877,"")</f>
        <v/>
      </c>
      <c r="BD877">
        <f>AH877</f>
        <v/>
      </c>
      <c r="BE877">
        <f>AI877</f>
        <v/>
      </c>
      <c r="BF877">
        <f>AJ877</f>
        <v/>
      </c>
      <c r="BG877" s="14">
        <f>L877</f>
        <v/>
      </c>
      <c r="BH877" s="14">
        <f>IF(X877="","",X877)</f>
        <v/>
      </c>
      <c r="BI877" s="14">
        <f>IF(Y877="","",Y877)</f>
        <v/>
      </c>
      <c r="BJ877">
        <f>Z877</f>
        <v/>
      </c>
      <c r="BK877">
        <f>AA877</f>
        <v/>
      </c>
      <c r="BL877">
        <f>IFERROR(AX877,"")</f>
        <v/>
      </c>
      <c r="BM877">
        <f>IFERROR(AY877,"")</f>
        <v/>
      </c>
    </row>
    <row r="878" ht="14.25" customHeight="1">
      <c r="A878">
        <f>ALGLIB_SSA_XAUUSD!AA878</f>
        <v/>
      </c>
      <c r="B878">
        <f>IF($A878="","",INDEX(ALGLIB_SSA_XAUUSD!$B$2:$B$2401,MATCH($A878,ALGLIB_SSA_XAUUSD!$A$2:$A$2401,1)))</f>
        <v/>
      </c>
      <c r="C878">
        <f>IF($A878="","",INDEX(ALGLIB_SSA_XAUUSD!$C$2:$C$2401,MATCH($A878,ALGLIB_SSA_XAUUSD!$A$2:$A$2401,1)))</f>
        <v/>
      </c>
      <c r="D878" s="14">
        <f>IF($A878="","",INT((ROW()-2)/12)+1)</f>
        <v/>
      </c>
      <c r="E878" s="14">
        <f>IF($A878="","",INDEX(ALGLIB_SSA_XAUUSD!$D$2:$D$2401,MATCH($A878,ALGLIB_SSA_XAUUSD!$A$2:$A$2401,1)))</f>
        <v/>
      </c>
      <c r="F878" s="14">
        <f>IF($A878="","",INDEX(ALGLIB_SSA_XAUUSD!$E$2:$E$2401,MATCH($A878,ALGLIB_SSA_XAUUSD!$A$2:$A$2401,1)))</f>
        <v/>
      </c>
      <c r="G878" s="14">
        <f>IF($A878="","",INDEX(ALGLIB_SSA_XAUUSD!$F$2:$F$2401,MATCH($A878,ALGLIB_SSA_XAUUSD!$A$2:$A$2401,1)))</f>
        <v/>
      </c>
      <c r="H878" s="14">
        <f>IF($A878="","",INDEX(ALGLIB_SSA_XAUUSD!$G$2:$G$2401,MATCH($A878,ALGLIB_SSA_XAUUSD!$A$2:$A$2401,1)))</f>
        <v/>
      </c>
      <c r="I878" s="14">
        <f>IF($A878="","",INDEX(ALGLIB_SSA_XAUUSD!$H$2:$H$2401,MATCH($A878,ALGLIB_SSA_XAUUSD!$A$2:$A$2401,1)))</f>
        <v/>
      </c>
      <c r="J878">
        <f>_xlfn.XLOOKUP($A878,ALGLIB_SSA_XAUUSD!$AA$2:$AA$2401,ALGLIB_SSA_XAUUSD!$P$2:$P$2401,"",0)</f>
        <v/>
      </c>
      <c r="K878">
        <f>_xlfn.XLOOKUP($A878,ALGLIB_SSA_XAUUSD!$AA$2:$AA$2401,ALGLIB_SSA_XAUUSD!$Q$2:$Q$2401,"",0)</f>
        <v/>
      </c>
      <c r="L878">
        <f>_xlfn.XLOOKUP($A878,ALGLIB_SSA_XAUUSD!$AA$2:$AA$2401,ALGLIB_SSA_XAUUSD!$R$2:$R$2401,"",0)</f>
        <v/>
      </c>
      <c r="M878">
        <f>_xlfn.XLOOKUP($A878,ALGLIB_SSA_XAUUSD!$AA$2:$AA$2401,ALGLIB_SSA_XAUUSD!$S$2:$S$2401,"",0)</f>
        <v/>
      </c>
      <c r="N878">
        <f>_xlfn.XLOOKUP($A878,ALGLIB_SSA_XAUUSD!$AA$2:$AA$2401,ALGLIB_SSA_XAUUSD!$T$2:$T$2401,"",0)</f>
        <v/>
      </c>
      <c r="O878">
        <f>_xlfn.XLOOKUP($A878,ALGLIB_SSA_XAUUSD!$AA$2:$AA$2401,ALGLIB_SSA_XAUUSD!$U$2:$U$2401,"",0)</f>
        <v/>
      </c>
      <c r="P878">
        <f>_xlfn.XLOOKUP($A878,ALGLIB_SSA_XAUUSD!$AA$2:$AA$2401,ALGLIB_SSA_XAUUSD!$V$2:$V$2401,"",0)</f>
        <v/>
      </c>
      <c r="S878">
        <f>A878</f>
        <v/>
      </c>
      <c r="T878">
        <f>J878</f>
        <v/>
      </c>
      <c r="U878">
        <f>K878</f>
        <v/>
      </c>
      <c r="V878" s="14">
        <f>IF($A878="","",MOD(ROW()-2,12)+1)</f>
        <v/>
      </c>
      <c r="W878">
        <f>L878</f>
        <v/>
      </c>
      <c r="X878" s="14">
        <f>IF(F878="","",F878)</f>
        <v/>
      </c>
      <c r="Y878" s="14">
        <f>IF(G878="","",G878)</f>
        <v/>
      </c>
      <c r="Z878">
        <f>M878</f>
        <v/>
      </c>
      <c r="AA878">
        <f>N878</f>
        <v/>
      </c>
      <c r="AB878" s="14">
        <f>IF(H878="","",H878)</f>
        <v/>
      </c>
      <c r="AC878">
        <f>O878</f>
        <v/>
      </c>
      <c r="AD878" s="14">
        <f>IF(I878="","",I878)</f>
        <v/>
      </c>
      <c r="AE878">
        <f>P878</f>
        <v/>
      </c>
      <c r="AH878">
        <f>IF(S878&lt;&gt;"",S878,AH877+900)</f>
        <v/>
      </c>
      <c r="AI878">
        <f>IF(T878&lt;&gt;"",T878,AI877)</f>
        <v/>
      </c>
      <c r="AJ878">
        <f>IF(U878&lt;&gt;"",U878,AJ877)</f>
        <v/>
      </c>
      <c r="AK878">
        <f>IF(W878&lt;&gt;"",W878,"")</f>
        <v/>
      </c>
      <c r="AL878" s="14">
        <f>IF(X878&lt;&gt;"",X878,"")</f>
        <v/>
      </c>
      <c r="AM878" s="14">
        <f>IF(Y878&lt;&gt;"",Y878,"")</f>
        <v/>
      </c>
      <c r="AN878" s="14">
        <f>IF(OR(AL878="",AM878=""),"",AL878-AM878)</f>
        <v/>
      </c>
      <c r="AO878">
        <f>IF(AN878="","",IF(AN878&gt;0,"Bullish","Bearish"))</f>
        <v/>
      </c>
      <c r="AP878">
        <f>IF(AO878="",AP877,AO878)</f>
        <v/>
      </c>
      <c r="AQ878" s="14">
        <f>IF(AB878&lt;&gt;"",AB878,"")</f>
        <v/>
      </c>
      <c r="AR878" s="14">
        <f>IF(AD878&lt;&gt;"",AD878,"")</f>
        <v/>
      </c>
      <c r="AS878">
        <f>IF(AS877+1=13,1,AS877+1)</f>
        <v/>
      </c>
      <c r="AT878">
        <f>IFERROR(IF(SLOPE($AQ$866:$AQ$877,$AS$866:$AS$877)&gt;0,MIN(3,ABS(SLOPE($AQ$866:$AQ$877,$AS$866:$AS$877))),IF(SLOPE($AQ$866:$AQ$877,$AS$866:$AS$877)&lt;-0.5,-0.5,0)),0)</f>
        <v/>
      </c>
      <c r="AU878">
        <f>IFERROR(IF(SLOPE($AR$866:$AR$877,$AS$866:$AS$877)&lt;0,MAX(-3,-ABS(SLOPE($AR$866:$AR$877,$AS$866:$AS$877))),IF(SLOPE($AR$866:$AR$877,$AS$866:$AS$877)&gt;0.5,0.5,0)),0)</f>
        <v/>
      </c>
      <c r="AV878">
        <f>($AQ$878+(AT878*(AS878-1)))</f>
        <v/>
      </c>
      <c r="AW878">
        <f>($AR$878+(AU878*(AS878-1)))</f>
        <v/>
      </c>
      <c r="AX878">
        <f>IF(AT878&gt;0,AV878+AT878,AV878)</f>
        <v/>
      </c>
      <c r="AY878">
        <f>IF(AU878&lt;0,AW878+AU878,AW878)</f>
        <v/>
      </c>
      <c r="BA878" s="14">
        <f>IFERROR(AX878-AQ878,"")</f>
        <v/>
      </c>
      <c r="BB878" s="14">
        <f>IFERROR(AY878-AR878,"")</f>
        <v/>
      </c>
      <c r="BD878">
        <f>AH878</f>
        <v/>
      </c>
      <c r="BE878">
        <f>AI878</f>
        <v/>
      </c>
      <c r="BF878">
        <f>AJ878</f>
        <v/>
      </c>
      <c r="BG878" s="14">
        <f>L878</f>
        <v/>
      </c>
      <c r="BH878" s="14">
        <f>IF(X878="","",X878)</f>
        <v/>
      </c>
      <c r="BI878" s="14">
        <f>IF(Y878="","",Y878)</f>
        <v/>
      </c>
      <c r="BJ878">
        <f>Z878</f>
        <v/>
      </c>
      <c r="BK878">
        <f>AA878</f>
        <v/>
      </c>
      <c r="BL878">
        <f>IFERROR(AX878,"")</f>
        <v/>
      </c>
      <c r="BM878">
        <f>IFERROR(AY878,"")</f>
        <v/>
      </c>
    </row>
    <row r="879" ht="14.25" customHeight="1">
      <c r="A879">
        <f>ALGLIB_SSA_XAUUSD!AA879</f>
        <v/>
      </c>
      <c r="B879">
        <f>IF($A879="","",INDEX(ALGLIB_SSA_XAUUSD!$B$2:$B$2401,MATCH($A879,ALGLIB_SSA_XAUUSD!$A$2:$A$2401,1)))</f>
        <v/>
      </c>
      <c r="C879">
        <f>IF($A879="","",INDEX(ALGLIB_SSA_XAUUSD!$C$2:$C$2401,MATCH($A879,ALGLIB_SSA_XAUUSD!$A$2:$A$2401,1)))</f>
        <v/>
      </c>
      <c r="D879" s="14">
        <f>IF($A879="","",INT((ROW()-2)/12)+1)</f>
        <v/>
      </c>
      <c r="E879" s="14">
        <f>IF(AND(E890&lt;&gt;"",D890=D878+1),E878+(E890-E878)*1/12,"")</f>
        <v/>
      </c>
      <c r="F879" s="14">
        <f>IF(AND(F890&lt;&gt;"",D890=D878+1),F878+(F890-F878)*1/12,"")</f>
        <v/>
      </c>
      <c r="G879" s="14">
        <f>IF(AND(G890&lt;&gt;"",D890=D878+1),G878+(G890-G878)*1/12,"")</f>
        <v/>
      </c>
      <c r="H879" s="14">
        <f>IF(AND(H890&lt;&gt;"",D890=D878+1),H878+(H890-H878)*1/12,"")</f>
        <v/>
      </c>
      <c r="I879" s="14">
        <f>IF(AND(L890&lt;&gt;"",D890=D878+1),I878+(I890-I878)*1/12,"")</f>
        <v/>
      </c>
      <c r="J879">
        <f>_xlfn.XLOOKUP($A879,ALGLIB_SSA_XAUUSD!$AA$2:$AA$2401,ALGLIB_SSA_XAUUSD!$P$2:$P$2401,"",0)</f>
        <v/>
      </c>
      <c r="K879">
        <f>_xlfn.XLOOKUP($A879,ALGLIB_SSA_XAUUSD!$AA$2:$AA$2401,ALGLIB_SSA_XAUUSD!$Q$2:$Q$2401,"",0)</f>
        <v/>
      </c>
      <c r="L879">
        <f>_xlfn.XLOOKUP($A879,ALGLIB_SSA_XAUUSD!$AA$2:$AA$2401,ALGLIB_SSA_XAUUSD!$R$2:$R$2401,"",0)</f>
        <v/>
      </c>
      <c r="M879">
        <f>_xlfn.XLOOKUP($A879,ALGLIB_SSA_XAUUSD!$AA$2:$AA$2401,ALGLIB_SSA_XAUUSD!$S$2:$S$2401,"",0)</f>
        <v/>
      </c>
      <c r="N879">
        <f>_xlfn.XLOOKUP($A879,ALGLIB_SSA_XAUUSD!$AA$2:$AA$2401,ALGLIB_SSA_XAUUSD!$T$2:$T$2401,"",0)</f>
        <v/>
      </c>
      <c r="O879">
        <f>_xlfn.XLOOKUP($A879,ALGLIB_SSA_XAUUSD!$AA$2:$AA$2401,ALGLIB_SSA_XAUUSD!$U$2:$U$2401,"",0)</f>
        <v/>
      </c>
      <c r="P879">
        <f>_xlfn.XLOOKUP($A879,ALGLIB_SSA_XAUUSD!$AA$2:$AA$2401,ALGLIB_SSA_XAUUSD!$V$2:$V$2401,"",0)</f>
        <v/>
      </c>
      <c r="S879">
        <f>A879</f>
        <v/>
      </c>
      <c r="T879">
        <f>J879</f>
        <v/>
      </c>
      <c r="U879">
        <f>K879</f>
        <v/>
      </c>
      <c r="V879" s="14">
        <f>IF($A879="","",MOD(ROW()-2,12)+1)</f>
        <v/>
      </c>
      <c r="W879">
        <f>L879</f>
        <v/>
      </c>
      <c r="X879" s="14">
        <f>IF(F879="","",F879)</f>
        <v/>
      </c>
      <c r="Y879" s="14">
        <f>IF(G879="","",G879)</f>
        <v/>
      </c>
      <c r="Z879">
        <f>M879</f>
        <v/>
      </c>
      <c r="AA879">
        <f>N879</f>
        <v/>
      </c>
      <c r="AB879" s="14">
        <f>IF(H879="","",H879)</f>
        <v/>
      </c>
      <c r="AC879">
        <f>O879</f>
        <v/>
      </c>
      <c r="AD879" s="14">
        <f>IF(I879="","",I879)</f>
        <v/>
      </c>
      <c r="AE879">
        <f>P879</f>
        <v/>
      </c>
      <c r="AH879">
        <f>IF(S879&lt;&gt;"",S879,AH878+900)</f>
        <v/>
      </c>
      <c r="AI879">
        <f>IF(T879&lt;&gt;"",T879,AI878)</f>
        <v/>
      </c>
      <c r="AJ879">
        <f>IF(U879&lt;&gt;"",U879,AJ878)</f>
        <v/>
      </c>
      <c r="AK879">
        <f>IF(W879&lt;&gt;"",W879,"")</f>
        <v/>
      </c>
      <c r="AL879" s="14">
        <f>IF(X879&lt;&gt;"",X879,"")</f>
        <v/>
      </c>
      <c r="AM879" s="14">
        <f>IF(Y879&lt;&gt;"",Y879,"")</f>
        <v/>
      </c>
      <c r="AN879" s="14">
        <f>IF(OR(AL879="",AM879=""),"",AL879-AM879)</f>
        <v/>
      </c>
      <c r="AO879">
        <f>IF(AN879="","",IF(AN879&gt;0,"Bullish","Bearish"))</f>
        <v/>
      </c>
      <c r="AP879">
        <f>IF(AO879="",AP878,AO879)</f>
        <v/>
      </c>
      <c r="AQ879" s="14">
        <f>IF(AB879&lt;&gt;"",AB879,"")</f>
        <v/>
      </c>
      <c r="AR879" s="14">
        <f>IF(AD879&lt;&gt;"",AD879,"")</f>
        <v/>
      </c>
      <c r="AS879">
        <f>IF(AS878+1=13,1,AS878+1)</f>
        <v/>
      </c>
      <c r="AT879">
        <f>IFERROR(IF(SLOPE($AQ$866:$AQ$877,$AS$866:$AS$877)&gt;0,MIN(3,ABS(SLOPE($AQ$866:$AQ$877,$AS$866:$AS$877))),IF(SLOPE($AQ$866:$AQ$877,$AS$866:$AS$877)&lt;-0.5,-0.5,0)),0)</f>
        <v/>
      </c>
      <c r="AU879">
        <f>IFERROR(IF(SLOPE($AR$866:$AR$877,$AS$866:$AS$877)&lt;0,MAX(-3,-ABS(SLOPE($AR$866:$AR$877,$AS$866:$AS$877))),IF(SLOPE($AR$866:$AR$877,$AS$866:$AS$877)&gt;0.5,0.5,0)),0)</f>
        <v/>
      </c>
      <c r="AV879">
        <f>($AQ$878+(AT879*(AS879-1)))</f>
        <v/>
      </c>
      <c r="AW879">
        <f>($AR$878+(AU879*(AS879-1)))</f>
        <v/>
      </c>
      <c r="AX879">
        <f>IF(AT879&gt;0,AV879+AT879,AV879)</f>
        <v/>
      </c>
      <c r="AY879">
        <f>IF(AU879&lt;0,AW879+AU879,AW879)</f>
        <v/>
      </c>
      <c r="BA879" s="14">
        <f>IFERROR(AX879-AQ879,"")</f>
        <v/>
      </c>
      <c r="BB879" s="14">
        <f>IFERROR(AY879-AR879,"")</f>
        <v/>
      </c>
      <c r="BD879">
        <f>AH879</f>
        <v/>
      </c>
      <c r="BE879">
        <f>AI879</f>
        <v/>
      </c>
      <c r="BF879">
        <f>AJ879</f>
        <v/>
      </c>
      <c r="BG879" s="14">
        <f>L879</f>
        <v/>
      </c>
      <c r="BH879" s="14">
        <f>IF(X879="","",X879)</f>
        <v/>
      </c>
      <c r="BI879" s="14">
        <f>IF(Y879="","",Y879)</f>
        <v/>
      </c>
      <c r="BJ879">
        <f>Z879</f>
        <v/>
      </c>
      <c r="BK879">
        <f>AA879</f>
        <v/>
      </c>
      <c r="BL879">
        <f>IFERROR(AX879,"")</f>
        <v/>
      </c>
      <c r="BM879">
        <f>IFERROR(AY879,"")</f>
        <v/>
      </c>
    </row>
    <row r="880" ht="14.25" customHeight="1">
      <c r="A880">
        <f>ALGLIB_SSA_XAUUSD!AA880</f>
        <v/>
      </c>
      <c r="B880">
        <f>IF($A880="","",INDEX(ALGLIB_SSA_XAUUSD!$B$2:$B$2401,MATCH($A880,ALGLIB_SSA_XAUUSD!$A$2:$A$2401,1)))</f>
        <v/>
      </c>
      <c r="C880">
        <f>IF($A880="","",INDEX(ALGLIB_SSA_XAUUSD!$C$2:$C$2401,MATCH($A880,ALGLIB_SSA_XAUUSD!$A$2:$A$2401,1)))</f>
        <v/>
      </c>
      <c r="D880" s="14">
        <f>IF($A880="","",INT((ROW()-2)/12)+1)</f>
        <v/>
      </c>
      <c r="E880" s="14">
        <f>IF(AND(E890&lt;&gt;"",D890=D878+1),E878+(E890-E878)*2/12,"")</f>
        <v/>
      </c>
      <c r="F880" s="14">
        <f>IF(AND(F890&lt;&gt;"",D890=D878+1),F878+(F890-F878)*2/12,"")</f>
        <v/>
      </c>
      <c r="G880" s="14">
        <f>IF(AND(G890&lt;&gt;"",D890=D878+1),G878+(G890-G878)*2/12,"")</f>
        <v/>
      </c>
      <c r="H880" s="14">
        <f>IF(AND(H890&lt;&gt;"",D890=D878+1),H878+(H890-H878)*2/12,"")</f>
        <v/>
      </c>
      <c r="I880" s="14">
        <f>IF(AND(L890&lt;&gt;"",D890=D878+1),I878+(I890-I878)*2/12,"")</f>
        <v/>
      </c>
      <c r="J880">
        <f>_xlfn.XLOOKUP($A880,ALGLIB_SSA_XAUUSD!$AA$2:$AA$2401,ALGLIB_SSA_XAUUSD!$P$2:$P$2401,"",0)</f>
        <v/>
      </c>
      <c r="K880">
        <f>_xlfn.XLOOKUP($A880,ALGLIB_SSA_XAUUSD!$AA$2:$AA$2401,ALGLIB_SSA_XAUUSD!$Q$2:$Q$2401,"",0)</f>
        <v/>
      </c>
      <c r="L880">
        <f>_xlfn.XLOOKUP($A880,ALGLIB_SSA_XAUUSD!$AA$2:$AA$2401,ALGLIB_SSA_XAUUSD!$R$2:$R$2401,"",0)</f>
        <v/>
      </c>
      <c r="M880">
        <f>_xlfn.XLOOKUP($A880,ALGLIB_SSA_XAUUSD!$AA$2:$AA$2401,ALGLIB_SSA_XAUUSD!$S$2:$S$2401,"",0)</f>
        <v/>
      </c>
      <c r="N880">
        <f>_xlfn.XLOOKUP($A880,ALGLIB_SSA_XAUUSD!$AA$2:$AA$2401,ALGLIB_SSA_XAUUSD!$T$2:$T$2401,"",0)</f>
        <v/>
      </c>
      <c r="O880">
        <f>_xlfn.XLOOKUP($A880,ALGLIB_SSA_XAUUSD!$AA$2:$AA$2401,ALGLIB_SSA_XAUUSD!$U$2:$U$2401,"",0)</f>
        <v/>
      </c>
      <c r="P880">
        <f>_xlfn.XLOOKUP($A880,ALGLIB_SSA_XAUUSD!$AA$2:$AA$2401,ALGLIB_SSA_XAUUSD!$V$2:$V$2401,"",0)</f>
        <v/>
      </c>
      <c r="S880">
        <f>A880</f>
        <v/>
      </c>
      <c r="T880">
        <f>J880</f>
        <v/>
      </c>
      <c r="U880">
        <f>K880</f>
        <v/>
      </c>
      <c r="V880" s="14">
        <f>IF($A880="","",MOD(ROW()-2,12)+1)</f>
        <v/>
      </c>
      <c r="W880">
        <f>L880</f>
        <v/>
      </c>
      <c r="X880" s="14">
        <f>IF(F880="","",F880)</f>
        <v/>
      </c>
      <c r="Y880" s="14">
        <f>IF(G880="","",G880)</f>
        <v/>
      </c>
      <c r="Z880">
        <f>M880</f>
        <v/>
      </c>
      <c r="AA880">
        <f>N880</f>
        <v/>
      </c>
      <c r="AB880" s="14">
        <f>IF(H880="","",H880)</f>
        <v/>
      </c>
      <c r="AC880">
        <f>O880</f>
        <v/>
      </c>
      <c r="AD880" s="14">
        <f>IF(I880="","",I880)</f>
        <v/>
      </c>
      <c r="AE880">
        <f>P880</f>
        <v/>
      </c>
      <c r="AH880">
        <f>IF(S880&lt;&gt;"",S880,AH879+900)</f>
        <v/>
      </c>
      <c r="AI880">
        <f>IF(T880&lt;&gt;"",T880,AI879)</f>
        <v/>
      </c>
      <c r="AJ880">
        <f>IF(U880&lt;&gt;"",U880,AJ879)</f>
        <v/>
      </c>
      <c r="AK880">
        <f>IF(W880&lt;&gt;"",W880,"")</f>
        <v/>
      </c>
      <c r="AL880" s="14">
        <f>IF(X880&lt;&gt;"",X880,"")</f>
        <v/>
      </c>
      <c r="AM880" s="14">
        <f>IF(Y880&lt;&gt;"",Y880,"")</f>
        <v/>
      </c>
      <c r="AN880" s="14">
        <f>IF(OR(AL880="",AM880=""),"",AL880-AM880)</f>
        <v/>
      </c>
      <c r="AO880">
        <f>IF(AN880="","",IF(AN880&gt;0,"Bullish","Bearish"))</f>
        <v/>
      </c>
      <c r="AP880">
        <f>IF(AO880="",AP879,AO880)</f>
        <v/>
      </c>
      <c r="AQ880" s="14">
        <f>IF(AB880&lt;&gt;"",AB880,"")</f>
        <v/>
      </c>
      <c r="AR880" s="14">
        <f>IF(AD880&lt;&gt;"",AD880,"")</f>
        <v/>
      </c>
      <c r="AS880">
        <f>IF(AS879+1=13,1,AS879+1)</f>
        <v/>
      </c>
      <c r="AT880">
        <f>IFERROR(IF(SLOPE($AQ$866:$AQ$877,$AS$866:$AS$877)&gt;0,MIN(3,ABS(SLOPE($AQ$866:$AQ$877,$AS$866:$AS$877))),IF(SLOPE($AQ$866:$AQ$877,$AS$866:$AS$877)&lt;-0.5,-0.5,0)),0)</f>
        <v/>
      </c>
      <c r="AU880">
        <f>IFERROR(IF(SLOPE($AR$866:$AR$877,$AS$866:$AS$877)&lt;0,MAX(-3,-ABS(SLOPE($AR$866:$AR$877,$AS$866:$AS$877))),IF(SLOPE($AR$866:$AR$877,$AS$866:$AS$877)&gt;0.5,0.5,0)),0)</f>
        <v/>
      </c>
      <c r="AV880">
        <f>($AQ$878+(AT880*(AS880-1)))</f>
        <v/>
      </c>
      <c r="AW880">
        <f>($AR$878+(AU880*(AS880-1)))</f>
        <v/>
      </c>
      <c r="AX880">
        <f>IF(AT880&gt;0,AV880+AT880,AV880)</f>
        <v/>
      </c>
      <c r="AY880">
        <f>IF(AU880&lt;0,AW880+AU880,AW880)</f>
        <v/>
      </c>
      <c r="BA880" s="14">
        <f>IFERROR(AX880-AQ880,"")</f>
        <v/>
      </c>
      <c r="BB880" s="14">
        <f>IFERROR(AY880-AR880,"")</f>
        <v/>
      </c>
      <c r="BD880">
        <f>AH880</f>
        <v/>
      </c>
      <c r="BE880">
        <f>AI880</f>
        <v/>
      </c>
      <c r="BF880">
        <f>AJ880</f>
        <v/>
      </c>
      <c r="BG880" s="14">
        <f>L880</f>
        <v/>
      </c>
      <c r="BH880" s="14">
        <f>IF(X880="","",X880)</f>
        <v/>
      </c>
      <c r="BI880" s="14">
        <f>IF(Y880="","",Y880)</f>
        <v/>
      </c>
      <c r="BJ880">
        <f>Z880</f>
        <v/>
      </c>
      <c r="BK880">
        <f>AA880</f>
        <v/>
      </c>
      <c r="BL880">
        <f>IFERROR(AX880,"")</f>
        <v/>
      </c>
      <c r="BM880">
        <f>IFERROR(AY880,"")</f>
        <v/>
      </c>
    </row>
    <row r="881" ht="14.25" customHeight="1">
      <c r="A881">
        <f>ALGLIB_SSA_XAUUSD!AA881</f>
        <v/>
      </c>
      <c r="B881">
        <f>IF($A881="","",INDEX(ALGLIB_SSA_XAUUSD!$B$2:$B$2401,MATCH($A881,ALGLIB_SSA_XAUUSD!$A$2:$A$2401,1)))</f>
        <v/>
      </c>
      <c r="C881">
        <f>IF($A881="","",INDEX(ALGLIB_SSA_XAUUSD!$C$2:$C$2401,MATCH($A881,ALGLIB_SSA_XAUUSD!$A$2:$A$2401,1)))</f>
        <v/>
      </c>
      <c r="D881" s="14">
        <f>IF($A881="","",INT((ROW()-2)/12)+1)</f>
        <v/>
      </c>
      <c r="E881" s="14">
        <f>IF(AND(E890&lt;&gt;"",D890=D878+1),E878+(E890-E878)*3/12,"")</f>
        <v/>
      </c>
      <c r="F881" s="14">
        <f>IF(AND(F890&lt;&gt;"",D890=D878+1),F878+(F890-F878)*3/12,"")</f>
        <v/>
      </c>
      <c r="G881" s="14">
        <f>IF(AND(G890&lt;&gt;"",D890=D878+1),G878+(G890-G878)*3/12,"")</f>
        <v/>
      </c>
      <c r="H881" s="14">
        <f>IF(AND(H890&lt;&gt;"",D890=D878+1),H878+(H890-H878)*3/12,"")</f>
        <v/>
      </c>
      <c r="I881" s="14">
        <f>IF(AND(L890&lt;&gt;"",D890=D878+1),I878+(I890-I878)*3/12,"")</f>
        <v/>
      </c>
      <c r="J881">
        <f>_xlfn.XLOOKUP($A881,ALGLIB_SSA_XAUUSD!$AA$2:$AA$2401,ALGLIB_SSA_XAUUSD!$P$2:$P$2401,"",0)</f>
        <v/>
      </c>
      <c r="K881">
        <f>_xlfn.XLOOKUP($A881,ALGLIB_SSA_XAUUSD!$AA$2:$AA$2401,ALGLIB_SSA_XAUUSD!$Q$2:$Q$2401,"",0)</f>
        <v/>
      </c>
      <c r="L881">
        <f>_xlfn.XLOOKUP($A881,ALGLIB_SSA_XAUUSD!$AA$2:$AA$2401,ALGLIB_SSA_XAUUSD!$R$2:$R$2401,"",0)</f>
        <v/>
      </c>
      <c r="M881">
        <f>_xlfn.XLOOKUP($A881,ALGLIB_SSA_XAUUSD!$AA$2:$AA$2401,ALGLIB_SSA_XAUUSD!$S$2:$S$2401,"",0)</f>
        <v/>
      </c>
      <c r="N881">
        <f>_xlfn.XLOOKUP($A881,ALGLIB_SSA_XAUUSD!$AA$2:$AA$2401,ALGLIB_SSA_XAUUSD!$T$2:$T$2401,"",0)</f>
        <v/>
      </c>
      <c r="O881">
        <f>_xlfn.XLOOKUP($A881,ALGLIB_SSA_XAUUSD!$AA$2:$AA$2401,ALGLIB_SSA_XAUUSD!$U$2:$U$2401,"",0)</f>
        <v/>
      </c>
      <c r="P881">
        <f>_xlfn.XLOOKUP($A881,ALGLIB_SSA_XAUUSD!$AA$2:$AA$2401,ALGLIB_SSA_XAUUSD!$V$2:$V$2401,"",0)</f>
        <v/>
      </c>
      <c r="S881">
        <f>A881</f>
        <v/>
      </c>
      <c r="T881">
        <f>J881</f>
        <v/>
      </c>
      <c r="U881">
        <f>K881</f>
        <v/>
      </c>
      <c r="V881" s="14">
        <f>IF($A881="","",MOD(ROW()-2,12)+1)</f>
        <v/>
      </c>
      <c r="W881">
        <f>L881</f>
        <v/>
      </c>
      <c r="X881" s="14">
        <f>IF(F881="","",F881)</f>
        <v/>
      </c>
      <c r="Y881" s="14">
        <f>IF(G881="","",G881)</f>
        <v/>
      </c>
      <c r="Z881">
        <f>M881</f>
        <v/>
      </c>
      <c r="AA881">
        <f>N881</f>
        <v/>
      </c>
      <c r="AB881" s="14">
        <f>IF(H881="","",H881)</f>
        <v/>
      </c>
      <c r="AC881">
        <f>O881</f>
        <v/>
      </c>
      <c r="AD881" s="14">
        <f>IF(I881="","",I881)</f>
        <v/>
      </c>
      <c r="AE881">
        <f>P881</f>
        <v/>
      </c>
      <c r="AH881">
        <f>IF(S881&lt;&gt;"",S881,AH880+900)</f>
        <v/>
      </c>
      <c r="AI881">
        <f>IF(T881&lt;&gt;"",T881,AI880)</f>
        <v/>
      </c>
      <c r="AJ881">
        <f>IF(U881&lt;&gt;"",U881,AJ880)</f>
        <v/>
      </c>
      <c r="AK881">
        <f>IF(W881&lt;&gt;"",W881,"")</f>
        <v/>
      </c>
      <c r="AL881" s="14">
        <f>IF(X881&lt;&gt;"",X881,"")</f>
        <v/>
      </c>
      <c r="AM881" s="14">
        <f>IF(Y881&lt;&gt;"",Y881,"")</f>
        <v/>
      </c>
      <c r="AN881" s="14">
        <f>IF(OR(AL881="",AM881=""),"",AL881-AM881)</f>
        <v/>
      </c>
      <c r="AO881">
        <f>IF(AN881="","",IF(AN881&gt;0,"Bullish","Bearish"))</f>
        <v/>
      </c>
      <c r="AP881">
        <f>IF(AO881="",AP880,AO881)</f>
        <v/>
      </c>
      <c r="AQ881" s="14">
        <f>IF(AB881&lt;&gt;"",AB881,"")</f>
        <v/>
      </c>
      <c r="AR881" s="14">
        <f>IF(AD881&lt;&gt;"",AD881,"")</f>
        <v/>
      </c>
      <c r="AS881">
        <f>IF(AS880+1=13,1,AS880+1)</f>
        <v/>
      </c>
      <c r="AT881">
        <f>IFERROR(IF(SLOPE($AQ$866:$AQ$877,$AS$866:$AS$877)&gt;0,MIN(3,ABS(SLOPE($AQ$866:$AQ$877,$AS$866:$AS$877))),IF(SLOPE($AQ$866:$AQ$877,$AS$866:$AS$877)&lt;-0.5,-0.5,0)),0)</f>
        <v/>
      </c>
      <c r="AU881">
        <f>IFERROR(IF(SLOPE($AR$866:$AR$877,$AS$866:$AS$877)&lt;0,MAX(-3,-ABS(SLOPE($AR$866:$AR$877,$AS$866:$AS$877))),IF(SLOPE($AR$866:$AR$877,$AS$866:$AS$877)&gt;0.5,0.5,0)),0)</f>
        <v/>
      </c>
      <c r="AV881">
        <f>($AQ$878+(AT881*(AS881-1)))</f>
        <v/>
      </c>
      <c r="AW881">
        <f>($AR$878+(AU881*(AS881-1)))</f>
        <v/>
      </c>
      <c r="AX881">
        <f>IF(AT881&gt;0,AV881+AT881,AV881)</f>
        <v/>
      </c>
      <c r="AY881">
        <f>IF(AU881&lt;0,AW881+AU881,AW881)</f>
        <v/>
      </c>
      <c r="BA881" s="14">
        <f>IFERROR(AX881-AQ881,"")</f>
        <v/>
      </c>
      <c r="BB881" s="14">
        <f>IFERROR(AY881-AR881,"")</f>
        <v/>
      </c>
      <c r="BD881">
        <f>AH881</f>
        <v/>
      </c>
      <c r="BE881">
        <f>AI881</f>
        <v/>
      </c>
      <c r="BF881">
        <f>AJ881</f>
        <v/>
      </c>
      <c r="BG881" s="14">
        <f>L881</f>
        <v/>
      </c>
      <c r="BH881" s="14">
        <f>IF(X881="","",X881)</f>
        <v/>
      </c>
      <c r="BI881" s="14">
        <f>IF(Y881="","",Y881)</f>
        <v/>
      </c>
      <c r="BJ881">
        <f>Z881</f>
        <v/>
      </c>
      <c r="BK881">
        <f>AA881</f>
        <v/>
      </c>
      <c r="BL881">
        <f>IFERROR(AX881,"")</f>
        <v/>
      </c>
      <c r="BM881">
        <f>IFERROR(AY881,"")</f>
        <v/>
      </c>
    </row>
    <row r="882" ht="14.25" customHeight="1">
      <c r="A882">
        <f>ALGLIB_SSA_XAUUSD!AA882</f>
        <v/>
      </c>
      <c r="B882">
        <f>IF($A882="","",INDEX(ALGLIB_SSA_XAUUSD!$B$2:$B$2401,MATCH($A882,ALGLIB_SSA_XAUUSD!$A$2:$A$2401,1)))</f>
        <v/>
      </c>
      <c r="C882">
        <f>IF($A882="","",INDEX(ALGLIB_SSA_XAUUSD!$C$2:$C$2401,MATCH($A882,ALGLIB_SSA_XAUUSD!$A$2:$A$2401,1)))</f>
        <v/>
      </c>
      <c r="D882" s="14">
        <f>IF($A882="","",INT((ROW()-2)/12)+1)</f>
        <v/>
      </c>
      <c r="E882" s="14">
        <f>IF(AND(E890&lt;&gt;"",D890=D878+1),E878+(E890-E878)*4/12,"")</f>
        <v/>
      </c>
      <c r="F882" s="14">
        <f>IF(AND(F890&lt;&gt;"",D890=D878+1),F878+(F890-F878)*4/12,"")</f>
        <v/>
      </c>
      <c r="G882" s="14">
        <f>IF(AND(G890&lt;&gt;"",D890=D878+1),G878+(G890-G878)*4/12,"")</f>
        <v/>
      </c>
      <c r="H882" s="14">
        <f>IF(AND(H890&lt;&gt;"",D890=D878+1),H878+(H890-H878)*4/12,"")</f>
        <v/>
      </c>
      <c r="I882" s="14">
        <f>IF(AND(L890&lt;&gt;"",D890=D878+1),I878+(I890-I878)*4/12,"")</f>
        <v/>
      </c>
      <c r="J882">
        <f>_xlfn.XLOOKUP($A882,ALGLIB_SSA_XAUUSD!$AA$2:$AA$2401,ALGLIB_SSA_XAUUSD!$P$2:$P$2401,"",0)</f>
        <v/>
      </c>
      <c r="K882">
        <f>_xlfn.XLOOKUP($A882,ALGLIB_SSA_XAUUSD!$AA$2:$AA$2401,ALGLIB_SSA_XAUUSD!$Q$2:$Q$2401,"",0)</f>
        <v/>
      </c>
      <c r="L882">
        <f>_xlfn.XLOOKUP($A882,ALGLIB_SSA_XAUUSD!$AA$2:$AA$2401,ALGLIB_SSA_XAUUSD!$R$2:$R$2401,"",0)</f>
        <v/>
      </c>
      <c r="M882">
        <f>_xlfn.XLOOKUP($A882,ALGLIB_SSA_XAUUSD!$AA$2:$AA$2401,ALGLIB_SSA_XAUUSD!$S$2:$S$2401,"",0)</f>
        <v/>
      </c>
      <c r="N882">
        <f>_xlfn.XLOOKUP($A882,ALGLIB_SSA_XAUUSD!$AA$2:$AA$2401,ALGLIB_SSA_XAUUSD!$T$2:$T$2401,"",0)</f>
        <v/>
      </c>
      <c r="O882">
        <f>_xlfn.XLOOKUP($A882,ALGLIB_SSA_XAUUSD!$AA$2:$AA$2401,ALGLIB_SSA_XAUUSD!$U$2:$U$2401,"",0)</f>
        <v/>
      </c>
      <c r="P882">
        <f>_xlfn.XLOOKUP($A882,ALGLIB_SSA_XAUUSD!$AA$2:$AA$2401,ALGLIB_SSA_XAUUSD!$V$2:$V$2401,"",0)</f>
        <v/>
      </c>
      <c r="S882">
        <f>A882</f>
        <v/>
      </c>
      <c r="T882">
        <f>J882</f>
        <v/>
      </c>
      <c r="U882">
        <f>K882</f>
        <v/>
      </c>
      <c r="V882" s="14">
        <f>IF($A882="","",MOD(ROW()-2,12)+1)</f>
        <v/>
      </c>
      <c r="W882">
        <f>L882</f>
        <v/>
      </c>
      <c r="X882" s="14">
        <f>IF(F882="","",F882)</f>
        <v/>
      </c>
      <c r="Y882" s="14">
        <f>IF(G882="","",G882)</f>
        <v/>
      </c>
      <c r="Z882">
        <f>M882</f>
        <v/>
      </c>
      <c r="AA882">
        <f>N882</f>
        <v/>
      </c>
      <c r="AB882" s="14">
        <f>IF(H882="","",H882)</f>
        <v/>
      </c>
      <c r="AC882">
        <f>O882</f>
        <v/>
      </c>
      <c r="AD882" s="14">
        <f>IF(I882="","",I882)</f>
        <v/>
      </c>
      <c r="AE882">
        <f>P882</f>
        <v/>
      </c>
      <c r="AH882">
        <f>IF(S882&lt;&gt;"",S882,AH881+900)</f>
        <v/>
      </c>
      <c r="AI882">
        <f>IF(T882&lt;&gt;"",T882,AI881)</f>
        <v/>
      </c>
      <c r="AJ882">
        <f>IF(U882&lt;&gt;"",U882,AJ881)</f>
        <v/>
      </c>
      <c r="AK882">
        <f>IF(W882&lt;&gt;"",W882,"")</f>
        <v/>
      </c>
      <c r="AL882" s="14">
        <f>IF(X882&lt;&gt;"",X882,"")</f>
        <v/>
      </c>
      <c r="AM882" s="14">
        <f>IF(Y882&lt;&gt;"",Y882,"")</f>
        <v/>
      </c>
      <c r="AN882" s="14">
        <f>IF(OR(AL882="",AM882=""),"",AL882-AM882)</f>
        <v/>
      </c>
      <c r="AO882">
        <f>IF(AN882="","",IF(AN882&gt;0,"Bullish","Bearish"))</f>
        <v/>
      </c>
      <c r="AP882">
        <f>IF(AO882="",AP881,AO882)</f>
        <v/>
      </c>
      <c r="AQ882" s="14">
        <f>IF(AB882&lt;&gt;"",AB882,"")</f>
        <v/>
      </c>
      <c r="AR882" s="14">
        <f>IF(AD882&lt;&gt;"",AD882,"")</f>
        <v/>
      </c>
      <c r="AS882">
        <f>IF(AS881+1=13,1,AS881+1)</f>
        <v/>
      </c>
      <c r="AT882">
        <f>IFERROR(IF(SLOPE($AQ$866:$AQ$877,$AS$866:$AS$877)&gt;0,MIN(3,ABS(SLOPE($AQ$866:$AQ$877,$AS$866:$AS$877))),IF(SLOPE($AQ$866:$AQ$877,$AS$866:$AS$877)&lt;-0.5,-0.5,0)),0)</f>
        <v/>
      </c>
      <c r="AU882">
        <f>IFERROR(IF(SLOPE($AR$866:$AR$877,$AS$866:$AS$877)&lt;0,MAX(-3,-ABS(SLOPE($AR$866:$AR$877,$AS$866:$AS$877))),IF(SLOPE($AR$866:$AR$877,$AS$866:$AS$877)&gt;0.5,0.5,0)),0)</f>
        <v/>
      </c>
      <c r="AV882">
        <f>($AQ$878+(AT882*(AS882-1)))</f>
        <v/>
      </c>
      <c r="AW882">
        <f>($AR$878+(AU882*(AS882-1)))</f>
        <v/>
      </c>
      <c r="AX882">
        <f>IF(AT882&gt;0,AV882+AT882,AV882)</f>
        <v/>
      </c>
      <c r="AY882">
        <f>IF(AU882&lt;0,AW882+AU882,AW882)</f>
        <v/>
      </c>
      <c r="BA882" s="14">
        <f>IFERROR(AX882-AQ882,"")</f>
        <v/>
      </c>
      <c r="BB882" s="14">
        <f>IFERROR(AY882-AR882,"")</f>
        <v/>
      </c>
      <c r="BD882">
        <f>AH882</f>
        <v/>
      </c>
      <c r="BE882">
        <f>AI882</f>
        <v/>
      </c>
      <c r="BF882">
        <f>AJ882</f>
        <v/>
      </c>
      <c r="BG882" s="14">
        <f>L882</f>
        <v/>
      </c>
      <c r="BH882" s="14">
        <f>IF(X882="","",X882)</f>
        <v/>
      </c>
      <c r="BI882" s="14">
        <f>IF(Y882="","",Y882)</f>
        <v/>
      </c>
      <c r="BJ882">
        <f>Z882</f>
        <v/>
      </c>
      <c r="BK882">
        <f>AA882</f>
        <v/>
      </c>
      <c r="BL882">
        <f>IFERROR(AX882,"")</f>
        <v/>
      </c>
      <c r="BM882">
        <f>IFERROR(AY882,"")</f>
        <v/>
      </c>
    </row>
    <row r="883" ht="14.25" customHeight="1">
      <c r="A883">
        <f>ALGLIB_SSA_XAUUSD!AA883</f>
        <v/>
      </c>
      <c r="B883">
        <f>IF($A883="","",INDEX(ALGLIB_SSA_XAUUSD!$B$2:$B$2401,MATCH($A883,ALGLIB_SSA_XAUUSD!$A$2:$A$2401,1)))</f>
        <v/>
      </c>
      <c r="C883">
        <f>IF($A883="","",INDEX(ALGLIB_SSA_XAUUSD!$C$2:$C$2401,MATCH($A883,ALGLIB_SSA_XAUUSD!$A$2:$A$2401,1)))</f>
        <v/>
      </c>
      <c r="D883" s="14">
        <f>IF($A883="","",INT((ROW()-2)/12)+1)</f>
        <v/>
      </c>
      <c r="E883" s="14">
        <f>IF(AND(E890&lt;&gt;"",D890=D878+1),E878+(E890-E878)*5/12,"")</f>
        <v/>
      </c>
      <c r="F883" s="14">
        <f>IF(AND(F890&lt;&gt;"",D890=D878+1),F878+(F890-F878)*5/12,"")</f>
        <v/>
      </c>
      <c r="G883" s="14">
        <f>IF(AND(G890&lt;&gt;"",D890=D878+1),G878+(G890-G878)*5/12,"")</f>
        <v/>
      </c>
      <c r="H883" s="14">
        <f>IF(AND(H890&lt;&gt;"",D890=D878+1),H878+(H890-H878)*5/12,"")</f>
        <v/>
      </c>
      <c r="I883" s="14">
        <f>IF(AND(L890&lt;&gt;"",D890=D878+1),I878+(I890-I878)*5/12,"")</f>
        <v/>
      </c>
      <c r="J883">
        <f>_xlfn.XLOOKUP($A883,ALGLIB_SSA_XAUUSD!$AA$2:$AA$2401,ALGLIB_SSA_XAUUSD!$P$2:$P$2401,"",0)</f>
        <v/>
      </c>
      <c r="K883">
        <f>_xlfn.XLOOKUP($A883,ALGLIB_SSA_XAUUSD!$AA$2:$AA$2401,ALGLIB_SSA_XAUUSD!$Q$2:$Q$2401,"",0)</f>
        <v/>
      </c>
      <c r="L883">
        <f>_xlfn.XLOOKUP($A883,ALGLIB_SSA_XAUUSD!$AA$2:$AA$2401,ALGLIB_SSA_XAUUSD!$R$2:$R$2401,"",0)</f>
        <v/>
      </c>
      <c r="M883">
        <f>_xlfn.XLOOKUP($A883,ALGLIB_SSA_XAUUSD!$AA$2:$AA$2401,ALGLIB_SSA_XAUUSD!$S$2:$S$2401,"",0)</f>
        <v/>
      </c>
      <c r="N883">
        <f>_xlfn.XLOOKUP($A883,ALGLIB_SSA_XAUUSD!$AA$2:$AA$2401,ALGLIB_SSA_XAUUSD!$T$2:$T$2401,"",0)</f>
        <v/>
      </c>
      <c r="O883">
        <f>_xlfn.XLOOKUP($A883,ALGLIB_SSA_XAUUSD!$AA$2:$AA$2401,ALGLIB_SSA_XAUUSD!$U$2:$U$2401,"",0)</f>
        <v/>
      </c>
      <c r="P883">
        <f>_xlfn.XLOOKUP($A883,ALGLIB_SSA_XAUUSD!$AA$2:$AA$2401,ALGLIB_SSA_XAUUSD!$V$2:$V$2401,"",0)</f>
        <v/>
      </c>
      <c r="S883">
        <f>A883</f>
        <v/>
      </c>
      <c r="T883">
        <f>J883</f>
        <v/>
      </c>
      <c r="U883">
        <f>K883</f>
        <v/>
      </c>
      <c r="V883" s="14">
        <f>IF($A883="","",MOD(ROW()-2,12)+1)</f>
        <v/>
      </c>
      <c r="W883">
        <f>L883</f>
        <v/>
      </c>
      <c r="X883" s="14">
        <f>IF(F883="","",F883)</f>
        <v/>
      </c>
      <c r="Y883" s="14">
        <f>IF(G883="","",G883)</f>
        <v/>
      </c>
      <c r="Z883">
        <f>M883</f>
        <v/>
      </c>
      <c r="AA883">
        <f>N883</f>
        <v/>
      </c>
      <c r="AB883" s="14">
        <f>IF(H883="","",H883)</f>
        <v/>
      </c>
      <c r="AC883">
        <f>O883</f>
        <v/>
      </c>
      <c r="AD883" s="14">
        <f>IF(I883="","",I883)</f>
        <v/>
      </c>
      <c r="AE883">
        <f>P883</f>
        <v/>
      </c>
      <c r="AH883">
        <f>IF(S883&lt;&gt;"",S883,AH882+900)</f>
        <v/>
      </c>
      <c r="AI883">
        <f>IF(T883&lt;&gt;"",T883,AI882)</f>
        <v/>
      </c>
      <c r="AJ883">
        <f>IF(U883&lt;&gt;"",U883,AJ882)</f>
        <v/>
      </c>
      <c r="AK883">
        <f>IF(W883&lt;&gt;"",W883,"")</f>
        <v/>
      </c>
      <c r="AL883" s="14">
        <f>IF(X883&lt;&gt;"",X883,"")</f>
        <v/>
      </c>
      <c r="AM883" s="14">
        <f>IF(Y883&lt;&gt;"",Y883,"")</f>
        <v/>
      </c>
      <c r="AN883" s="14">
        <f>IF(OR(AL883="",AM883=""),"",AL883-AM883)</f>
        <v/>
      </c>
      <c r="AO883">
        <f>IF(AN883="","",IF(AN883&gt;0,"Bullish","Bearish"))</f>
        <v/>
      </c>
      <c r="AP883">
        <f>IF(AO883="",AP882,AO883)</f>
        <v/>
      </c>
      <c r="AQ883" s="14">
        <f>IF(AB883&lt;&gt;"",AB883,"")</f>
        <v/>
      </c>
      <c r="AR883" s="14">
        <f>IF(AD883&lt;&gt;"",AD883,"")</f>
        <v/>
      </c>
      <c r="AS883">
        <f>IF(AS882+1=13,1,AS882+1)</f>
        <v/>
      </c>
      <c r="AT883">
        <f>IFERROR(IF(SLOPE($AQ$866:$AQ$877,$AS$866:$AS$877)&gt;0,MIN(3,ABS(SLOPE($AQ$866:$AQ$877,$AS$866:$AS$877))),IF(SLOPE($AQ$866:$AQ$877,$AS$866:$AS$877)&lt;-0.5,-0.5,0)),0)</f>
        <v/>
      </c>
      <c r="AU883">
        <f>IFERROR(IF(SLOPE($AR$866:$AR$877,$AS$866:$AS$877)&lt;0,MAX(-3,-ABS(SLOPE($AR$866:$AR$877,$AS$866:$AS$877))),IF(SLOPE($AR$866:$AR$877,$AS$866:$AS$877)&gt;0.5,0.5,0)),0)</f>
        <v/>
      </c>
      <c r="AV883">
        <f>($AQ$878+(AT883*(AS883-1)))</f>
        <v/>
      </c>
      <c r="AW883">
        <f>($AR$878+(AU883*(AS883-1)))</f>
        <v/>
      </c>
      <c r="AX883">
        <f>IF(AT883&gt;0,AV883+AT883,AV883)</f>
        <v/>
      </c>
      <c r="AY883">
        <f>IF(AU883&lt;0,AW883+AU883,AW883)</f>
        <v/>
      </c>
      <c r="BA883" s="14">
        <f>IFERROR(AX883-AQ883,"")</f>
        <v/>
      </c>
      <c r="BB883" s="14">
        <f>IFERROR(AY883-AR883,"")</f>
        <v/>
      </c>
      <c r="BD883">
        <f>AH883</f>
        <v/>
      </c>
      <c r="BE883">
        <f>AI883</f>
        <v/>
      </c>
      <c r="BF883">
        <f>AJ883</f>
        <v/>
      </c>
      <c r="BG883" s="14">
        <f>L883</f>
        <v/>
      </c>
      <c r="BH883" s="14">
        <f>IF(X883="","",X883)</f>
        <v/>
      </c>
      <c r="BI883" s="14">
        <f>IF(Y883="","",Y883)</f>
        <v/>
      </c>
      <c r="BJ883">
        <f>Z883</f>
        <v/>
      </c>
      <c r="BK883">
        <f>AA883</f>
        <v/>
      </c>
      <c r="BL883">
        <f>IFERROR(AX883,"")</f>
        <v/>
      </c>
      <c r="BM883">
        <f>IFERROR(AY883,"")</f>
        <v/>
      </c>
    </row>
    <row r="884" ht="14.25" customHeight="1">
      <c r="A884">
        <f>ALGLIB_SSA_XAUUSD!AA884</f>
        <v/>
      </c>
      <c r="B884">
        <f>IF($A884="","",INDEX(ALGLIB_SSA_XAUUSD!$B$2:$B$2401,MATCH($A884,ALGLIB_SSA_XAUUSD!$A$2:$A$2401,1)))</f>
        <v/>
      </c>
      <c r="C884">
        <f>IF($A884="","",INDEX(ALGLIB_SSA_XAUUSD!$C$2:$C$2401,MATCH($A884,ALGLIB_SSA_XAUUSD!$A$2:$A$2401,1)))</f>
        <v/>
      </c>
      <c r="D884" s="14">
        <f>IF($A884="","",INT((ROW()-2)/12)+1)</f>
        <v/>
      </c>
      <c r="E884" s="14">
        <f>IF(AND(E890&lt;&gt;"",D890=D878+1),E878+(E890-E878)*6/12,"")</f>
        <v/>
      </c>
      <c r="F884" s="14">
        <f>IF(AND(F890&lt;&gt;"",D890=D878+1),F878+(F890-F878)*6/12,"")</f>
        <v/>
      </c>
      <c r="G884" s="14">
        <f>IF(AND(G890&lt;&gt;"",D890=D878+1),G878+(G890-G878)*6/12,"")</f>
        <v/>
      </c>
      <c r="H884" s="14">
        <f>IF(AND(H890&lt;&gt;"",D890=D878+1),H878+(H890-H878)*6/12,"")</f>
        <v/>
      </c>
      <c r="I884" s="14">
        <f>IF(AND(L890&lt;&gt;"",D890=D878+1),I878+(I890-I878)*6/12,"")</f>
        <v/>
      </c>
      <c r="J884">
        <f>_xlfn.XLOOKUP($A884,ALGLIB_SSA_XAUUSD!$AA$2:$AA$2401,ALGLIB_SSA_XAUUSD!$P$2:$P$2401,"",0)</f>
        <v/>
      </c>
      <c r="K884">
        <f>_xlfn.XLOOKUP($A884,ALGLIB_SSA_XAUUSD!$AA$2:$AA$2401,ALGLIB_SSA_XAUUSD!$Q$2:$Q$2401,"",0)</f>
        <v/>
      </c>
      <c r="L884">
        <f>_xlfn.XLOOKUP($A884,ALGLIB_SSA_XAUUSD!$AA$2:$AA$2401,ALGLIB_SSA_XAUUSD!$R$2:$R$2401,"",0)</f>
        <v/>
      </c>
      <c r="M884">
        <f>_xlfn.XLOOKUP($A884,ALGLIB_SSA_XAUUSD!$AA$2:$AA$2401,ALGLIB_SSA_XAUUSD!$S$2:$S$2401,"",0)</f>
        <v/>
      </c>
      <c r="N884">
        <f>_xlfn.XLOOKUP($A884,ALGLIB_SSA_XAUUSD!$AA$2:$AA$2401,ALGLIB_SSA_XAUUSD!$T$2:$T$2401,"",0)</f>
        <v/>
      </c>
      <c r="O884">
        <f>_xlfn.XLOOKUP($A884,ALGLIB_SSA_XAUUSD!$AA$2:$AA$2401,ALGLIB_SSA_XAUUSD!$U$2:$U$2401,"",0)</f>
        <v/>
      </c>
      <c r="P884">
        <f>_xlfn.XLOOKUP($A884,ALGLIB_SSA_XAUUSD!$AA$2:$AA$2401,ALGLIB_SSA_XAUUSD!$V$2:$V$2401,"",0)</f>
        <v/>
      </c>
      <c r="S884">
        <f>A884</f>
        <v/>
      </c>
      <c r="T884">
        <f>J884</f>
        <v/>
      </c>
      <c r="U884">
        <f>K884</f>
        <v/>
      </c>
      <c r="V884" s="14">
        <f>IF($A884="","",MOD(ROW()-2,12)+1)</f>
        <v/>
      </c>
      <c r="W884">
        <f>L884</f>
        <v/>
      </c>
      <c r="X884" s="14">
        <f>IF(F884="","",F884)</f>
        <v/>
      </c>
      <c r="Y884" s="14">
        <f>IF(G884="","",G884)</f>
        <v/>
      </c>
      <c r="Z884">
        <f>M884</f>
        <v/>
      </c>
      <c r="AA884">
        <f>N884</f>
        <v/>
      </c>
      <c r="AB884" s="14">
        <f>IF(H884="","",H884)</f>
        <v/>
      </c>
      <c r="AC884">
        <f>O884</f>
        <v/>
      </c>
      <c r="AD884" s="14">
        <f>IF(I884="","",I884)</f>
        <v/>
      </c>
      <c r="AE884">
        <f>P884</f>
        <v/>
      </c>
      <c r="AH884">
        <f>IF(S884&lt;&gt;"",S884,AH883+900)</f>
        <v/>
      </c>
      <c r="AI884">
        <f>IF(T884&lt;&gt;"",T884,AI883)</f>
        <v/>
      </c>
      <c r="AJ884">
        <f>IF(U884&lt;&gt;"",U884,AJ883)</f>
        <v/>
      </c>
      <c r="AK884">
        <f>IF(W884&lt;&gt;"",W884,"")</f>
        <v/>
      </c>
      <c r="AL884" s="14">
        <f>IF(X884&lt;&gt;"",X884,"")</f>
        <v/>
      </c>
      <c r="AM884" s="14">
        <f>IF(Y884&lt;&gt;"",Y884,"")</f>
        <v/>
      </c>
      <c r="AN884" s="14">
        <f>IF(OR(AL884="",AM884=""),"",AL884-AM884)</f>
        <v/>
      </c>
      <c r="AO884">
        <f>IF(AN884="","",IF(AN884&gt;0,"Bullish","Bearish"))</f>
        <v/>
      </c>
      <c r="AP884">
        <f>IF(AO884="",AP883,AO884)</f>
        <v/>
      </c>
      <c r="AQ884" s="14">
        <f>IF(AB884&lt;&gt;"",AB884,"")</f>
        <v/>
      </c>
      <c r="AR884" s="14">
        <f>IF(AD884&lt;&gt;"",AD884,"")</f>
        <v/>
      </c>
      <c r="AS884">
        <f>IF(AS883+1=13,1,AS883+1)</f>
        <v/>
      </c>
      <c r="AT884">
        <f>IFERROR(IF(SLOPE($AQ$866:$AQ$877,$AS$866:$AS$877)&gt;0,MIN(3,ABS(SLOPE($AQ$866:$AQ$877,$AS$866:$AS$877))),IF(SLOPE($AQ$866:$AQ$877,$AS$866:$AS$877)&lt;-0.5,-0.5,0)),0)</f>
        <v/>
      </c>
      <c r="AU884">
        <f>IFERROR(IF(SLOPE($AR$866:$AR$877,$AS$866:$AS$877)&lt;0,MAX(-3,-ABS(SLOPE($AR$866:$AR$877,$AS$866:$AS$877))),IF(SLOPE($AR$866:$AR$877,$AS$866:$AS$877)&gt;0.5,0.5,0)),0)</f>
        <v/>
      </c>
      <c r="AV884">
        <f>($AQ$878+(AT884*(AS884-1)))</f>
        <v/>
      </c>
      <c r="AW884">
        <f>($AR$878+(AU884*(AS884-1)))</f>
        <v/>
      </c>
      <c r="AX884">
        <f>IF(AT884&gt;0,AV884+AT884,AV884)</f>
        <v/>
      </c>
      <c r="AY884">
        <f>IF(AU884&lt;0,AW884+AU884,AW884)</f>
        <v/>
      </c>
      <c r="BA884" s="14">
        <f>IFERROR(AX884-AQ884,"")</f>
        <v/>
      </c>
      <c r="BB884" s="14">
        <f>IFERROR(AY884-AR884,"")</f>
        <v/>
      </c>
      <c r="BD884">
        <f>AH884</f>
        <v/>
      </c>
      <c r="BE884">
        <f>AI884</f>
        <v/>
      </c>
      <c r="BF884">
        <f>AJ884</f>
        <v/>
      </c>
      <c r="BG884" s="14">
        <f>L884</f>
        <v/>
      </c>
      <c r="BH884" s="14">
        <f>IF(X884="","",X884)</f>
        <v/>
      </c>
      <c r="BI884" s="14">
        <f>IF(Y884="","",Y884)</f>
        <v/>
      </c>
      <c r="BJ884">
        <f>Z884</f>
        <v/>
      </c>
      <c r="BK884">
        <f>AA884</f>
        <v/>
      </c>
      <c r="BL884">
        <f>IFERROR(AX884,"")</f>
        <v/>
      </c>
      <c r="BM884">
        <f>IFERROR(AY884,"")</f>
        <v/>
      </c>
    </row>
    <row r="885" ht="14.25" customHeight="1">
      <c r="A885">
        <f>ALGLIB_SSA_XAUUSD!AA885</f>
        <v/>
      </c>
      <c r="B885">
        <f>IF($A885="","",INDEX(ALGLIB_SSA_XAUUSD!$B$2:$B$2401,MATCH($A885,ALGLIB_SSA_XAUUSD!$A$2:$A$2401,1)))</f>
        <v/>
      </c>
      <c r="C885">
        <f>IF($A885="","",INDEX(ALGLIB_SSA_XAUUSD!$C$2:$C$2401,MATCH($A885,ALGLIB_SSA_XAUUSD!$A$2:$A$2401,1)))</f>
        <v/>
      </c>
      <c r="D885" s="14">
        <f>IF($A885="","",INT((ROW()-2)/12)+1)</f>
        <v/>
      </c>
      <c r="E885" s="14">
        <f>IF(AND(E890&lt;&gt;"",D890=D878+1),E878+(E890-E878)*7/12,"")</f>
        <v/>
      </c>
      <c r="F885" s="14">
        <f>IF(AND(F890&lt;&gt;"",D890=D878+1),F878+(F890-F878)*7/12,"")</f>
        <v/>
      </c>
      <c r="G885" s="14">
        <f>IF(AND(G890&lt;&gt;"",D890=D878+1),G878+(G890-G878)*7/12,"")</f>
        <v/>
      </c>
      <c r="H885" s="14">
        <f>IF(AND(H890&lt;&gt;"",D890=D878+1),H878+(H890-H878)*7/12,"")</f>
        <v/>
      </c>
      <c r="I885" s="14">
        <f>IF(AND(L890&lt;&gt;"",D890=D878+1),I878+(I890-I878)*7/12,"")</f>
        <v/>
      </c>
      <c r="J885">
        <f>_xlfn.XLOOKUP($A885,ALGLIB_SSA_XAUUSD!$AA$2:$AA$2401,ALGLIB_SSA_XAUUSD!$P$2:$P$2401,"",0)</f>
        <v/>
      </c>
      <c r="K885">
        <f>_xlfn.XLOOKUP($A885,ALGLIB_SSA_XAUUSD!$AA$2:$AA$2401,ALGLIB_SSA_XAUUSD!$Q$2:$Q$2401,"",0)</f>
        <v/>
      </c>
      <c r="L885">
        <f>_xlfn.XLOOKUP($A885,ALGLIB_SSA_XAUUSD!$AA$2:$AA$2401,ALGLIB_SSA_XAUUSD!$R$2:$R$2401,"",0)</f>
        <v/>
      </c>
      <c r="M885">
        <f>_xlfn.XLOOKUP($A885,ALGLIB_SSA_XAUUSD!$AA$2:$AA$2401,ALGLIB_SSA_XAUUSD!$S$2:$S$2401,"",0)</f>
        <v/>
      </c>
      <c r="N885">
        <f>_xlfn.XLOOKUP($A885,ALGLIB_SSA_XAUUSD!$AA$2:$AA$2401,ALGLIB_SSA_XAUUSD!$T$2:$T$2401,"",0)</f>
        <v/>
      </c>
      <c r="O885">
        <f>_xlfn.XLOOKUP($A885,ALGLIB_SSA_XAUUSD!$AA$2:$AA$2401,ALGLIB_SSA_XAUUSD!$U$2:$U$2401,"",0)</f>
        <v/>
      </c>
      <c r="P885">
        <f>_xlfn.XLOOKUP($A885,ALGLIB_SSA_XAUUSD!$AA$2:$AA$2401,ALGLIB_SSA_XAUUSD!$V$2:$V$2401,"",0)</f>
        <v/>
      </c>
      <c r="S885">
        <f>A885</f>
        <v/>
      </c>
      <c r="T885">
        <f>J885</f>
        <v/>
      </c>
      <c r="U885">
        <f>K885</f>
        <v/>
      </c>
      <c r="V885" s="14">
        <f>IF($A885="","",MOD(ROW()-2,12)+1)</f>
        <v/>
      </c>
      <c r="W885">
        <f>L885</f>
        <v/>
      </c>
      <c r="X885" s="14">
        <f>IF(F885="","",F885)</f>
        <v/>
      </c>
      <c r="Y885" s="14">
        <f>IF(G885="","",G885)</f>
        <v/>
      </c>
      <c r="Z885">
        <f>M885</f>
        <v/>
      </c>
      <c r="AA885">
        <f>N885</f>
        <v/>
      </c>
      <c r="AB885" s="14">
        <f>IF(H885="","",H885)</f>
        <v/>
      </c>
      <c r="AC885">
        <f>O885</f>
        <v/>
      </c>
      <c r="AD885" s="14">
        <f>IF(I885="","",I885)</f>
        <v/>
      </c>
      <c r="AE885">
        <f>P885</f>
        <v/>
      </c>
      <c r="AH885">
        <f>IF(S885&lt;&gt;"",S885,AH884+900)</f>
        <v/>
      </c>
      <c r="AI885">
        <f>IF(T885&lt;&gt;"",T885,AI884)</f>
        <v/>
      </c>
      <c r="AJ885">
        <f>IF(U885&lt;&gt;"",U885,AJ884)</f>
        <v/>
      </c>
      <c r="AK885">
        <f>IF(W885&lt;&gt;"",W885,"")</f>
        <v/>
      </c>
      <c r="AL885" s="14">
        <f>IF(X885&lt;&gt;"",X885,"")</f>
        <v/>
      </c>
      <c r="AM885" s="14">
        <f>IF(Y885&lt;&gt;"",Y885,"")</f>
        <v/>
      </c>
      <c r="AN885" s="14">
        <f>IF(OR(AL885="",AM885=""),"",AL885-AM885)</f>
        <v/>
      </c>
      <c r="AO885">
        <f>IF(AN885="","",IF(AN885&gt;0,"Bullish","Bearish"))</f>
        <v/>
      </c>
      <c r="AP885">
        <f>IF(AO885="",AP884,AO885)</f>
        <v/>
      </c>
      <c r="AQ885" s="14">
        <f>IF(AB885&lt;&gt;"",AB885,"")</f>
        <v/>
      </c>
      <c r="AR885" s="14">
        <f>IF(AD885&lt;&gt;"",AD885,"")</f>
        <v/>
      </c>
      <c r="AS885">
        <f>IF(AS884+1=13,1,AS884+1)</f>
        <v/>
      </c>
      <c r="AT885">
        <f>IFERROR(IF(SLOPE($AQ$866:$AQ$877,$AS$866:$AS$877)&gt;0,MIN(3,ABS(SLOPE($AQ$866:$AQ$877,$AS$866:$AS$877))),IF(SLOPE($AQ$866:$AQ$877,$AS$866:$AS$877)&lt;-0.5,-0.5,0)),0)</f>
        <v/>
      </c>
      <c r="AU885">
        <f>IFERROR(IF(SLOPE($AR$866:$AR$877,$AS$866:$AS$877)&lt;0,MAX(-3,-ABS(SLOPE($AR$866:$AR$877,$AS$866:$AS$877))),IF(SLOPE($AR$866:$AR$877,$AS$866:$AS$877)&gt;0.5,0.5,0)),0)</f>
        <v/>
      </c>
      <c r="AV885">
        <f>($AQ$878+(AT885*(AS885-1)))</f>
        <v/>
      </c>
      <c r="AW885">
        <f>($AR$878+(AU885*(AS885-1)))</f>
        <v/>
      </c>
      <c r="AX885">
        <f>IF(AT885&gt;0,AV885+AT885,AV885)</f>
        <v/>
      </c>
      <c r="AY885">
        <f>IF(AU885&lt;0,AW885+AU885,AW885)</f>
        <v/>
      </c>
      <c r="BA885" s="14">
        <f>IFERROR(AX885-AQ885,"")</f>
        <v/>
      </c>
      <c r="BB885" s="14">
        <f>IFERROR(AY885-AR885,"")</f>
        <v/>
      </c>
      <c r="BD885">
        <f>AH885</f>
        <v/>
      </c>
      <c r="BE885">
        <f>AI885</f>
        <v/>
      </c>
      <c r="BF885">
        <f>AJ885</f>
        <v/>
      </c>
      <c r="BG885" s="14">
        <f>L885</f>
        <v/>
      </c>
      <c r="BH885" s="14">
        <f>IF(X885="","",X885)</f>
        <v/>
      </c>
      <c r="BI885" s="14">
        <f>IF(Y885="","",Y885)</f>
        <v/>
      </c>
      <c r="BJ885">
        <f>Z885</f>
        <v/>
      </c>
      <c r="BK885">
        <f>AA885</f>
        <v/>
      </c>
      <c r="BL885">
        <f>IFERROR(AX885,"")</f>
        <v/>
      </c>
      <c r="BM885">
        <f>IFERROR(AY885,"")</f>
        <v/>
      </c>
    </row>
    <row r="886" ht="14.25" customHeight="1">
      <c r="A886">
        <f>ALGLIB_SSA_XAUUSD!AA886</f>
        <v/>
      </c>
      <c r="B886">
        <f>IF($A886="","",INDEX(ALGLIB_SSA_XAUUSD!$B$2:$B$2401,MATCH($A886,ALGLIB_SSA_XAUUSD!$A$2:$A$2401,1)))</f>
        <v/>
      </c>
      <c r="C886">
        <f>IF($A886="","",INDEX(ALGLIB_SSA_XAUUSD!$C$2:$C$2401,MATCH($A886,ALGLIB_SSA_XAUUSD!$A$2:$A$2401,1)))</f>
        <v/>
      </c>
      <c r="D886" s="14">
        <f>IF($A886="","",INT((ROW()-2)/12)+1)</f>
        <v/>
      </c>
      <c r="E886" s="14">
        <f>IF(AND(E890&lt;&gt;"",D890=D878+1),E878+(E890-E878)*8/12,"")</f>
        <v/>
      </c>
      <c r="F886" s="14">
        <f>IF(AND(F890&lt;&gt;"",D890=D878+1),F878+(F890-F878)*8/12,"")</f>
        <v/>
      </c>
      <c r="G886" s="14">
        <f>IF(AND(G890&lt;&gt;"",D890=D878+1),G878+(G890-G878)*8/12,"")</f>
        <v/>
      </c>
      <c r="H886" s="14">
        <f>IF(AND(H890&lt;&gt;"",D890=D878+1),H878+(H890-H878)*8/12,"")</f>
        <v/>
      </c>
      <c r="I886" s="14">
        <f>IF(AND(L890&lt;&gt;"",D890=D878+1),I878+(I890-I878)*8/12,"")</f>
        <v/>
      </c>
      <c r="J886">
        <f>_xlfn.XLOOKUP($A886,ALGLIB_SSA_XAUUSD!$AA$2:$AA$2401,ALGLIB_SSA_XAUUSD!$P$2:$P$2401,"",0)</f>
        <v/>
      </c>
      <c r="K886">
        <f>_xlfn.XLOOKUP($A886,ALGLIB_SSA_XAUUSD!$AA$2:$AA$2401,ALGLIB_SSA_XAUUSD!$Q$2:$Q$2401,"",0)</f>
        <v/>
      </c>
      <c r="L886">
        <f>_xlfn.XLOOKUP($A886,ALGLIB_SSA_XAUUSD!$AA$2:$AA$2401,ALGLIB_SSA_XAUUSD!$R$2:$R$2401,"",0)</f>
        <v/>
      </c>
      <c r="M886">
        <f>_xlfn.XLOOKUP($A886,ALGLIB_SSA_XAUUSD!$AA$2:$AA$2401,ALGLIB_SSA_XAUUSD!$S$2:$S$2401,"",0)</f>
        <v/>
      </c>
      <c r="N886">
        <f>_xlfn.XLOOKUP($A886,ALGLIB_SSA_XAUUSD!$AA$2:$AA$2401,ALGLIB_SSA_XAUUSD!$T$2:$T$2401,"",0)</f>
        <v/>
      </c>
      <c r="O886">
        <f>_xlfn.XLOOKUP($A886,ALGLIB_SSA_XAUUSD!$AA$2:$AA$2401,ALGLIB_SSA_XAUUSD!$U$2:$U$2401,"",0)</f>
        <v/>
      </c>
      <c r="P886">
        <f>_xlfn.XLOOKUP($A886,ALGLIB_SSA_XAUUSD!$AA$2:$AA$2401,ALGLIB_SSA_XAUUSD!$V$2:$V$2401,"",0)</f>
        <v/>
      </c>
      <c r="S886">
        <f>A886</f>
        <v/>
      </c>
      <c r="T886">
        <f>J886</f>
        <v/>
      </c>
      <c r="U886">
        <f>K886</f>
        <v/>
      </c>
      <c r="V886" s="14">
        <f>IF($A886="","",MOD(ROW()-2,12)+1)</f>
        <v/>
      </c>
      <c r="W886">
        <f>L886</f>
        <v/>
      </c>
      <c r="X886" s="14">
        <f>IF(F886="","",F886)</f>
        <v/>
      </c>
      <c r="Y886" s="14">
        <f>IF(G886="","",G886)</f>
        <v/>
      </c>
      <c r="Z886">
        <f>M886</f>
        <v/>
      </c>
      <c r="AA886">
        <f>N886</f>
        <v/>
      </c>
      <c r="AB886" s="14">
        <f>IF(H886="","",H886)</f>
        <v/>
      </c>
      <c r="AC886">
        <f>O886</f>
        <v/>
      </c>
      <c r="AD886" s="14">
        <f>IF(I886="","",I886)</f>
        <v/>
      </c>
      <c r="AE886">
        <f>P886</f>
        <v/>
      </c>
      <c r="AH886">
        <f>IF(S886&lt;&gt;"",S886,AH885+900)</f>
        <v/>
      </c>
      <c r="AI886">
        <f>IF(T886&lt;&gt;"",T886,AI885)</f>
        <v/>
      </c>
      <c r="AJ886">
        <f>IF(U886&lt;&gt;"",U886,AJ885)</f>
        <v/>
      </c>
      <c r="AK886">
        <f>IF(W886&lt;&gt;"",W886,"")</f>
        <v/>
      </c>
      <c r="AL886" s="14">
        <f>IF(X886&lt;&gt;"",X886,"")</f>
        <v/>
      </c>
      <c r="AM886" s="14">
        <f>IF(Y886&lt;&gt;"",Y886,"")</f>
        <v/>
      </c>
      <c r="AN886" s="14">
        <f>IF(OR(AL886="",AM886=""),"",AL886-AM886)</f>
        <v/>
      </c>
      <c r="AO886">
        <f>IF(AN886="","",IF(AN886&gt;0,"Bullish","Bearish"))</f>
        <v/>
      </c>
      <c r="AP886">
        <f>IF(AO886="",AP885,AO886)</f>
        <v/>
      </c>
      <c r="AQ886" s="14">
        <f>IF(AB886&lt;&gt;"",AB886,"")</f>
        <v/>
      </c>
      <c r="AR886" s="14">
        <f>IF(AD886&lt;&gt;"",AD886,"")</f>
        <v/>
      </c>
      <c r="AS886">
        <f>IF(AS885+1=13,1,AS885+1)</f>
        <v/>
      </c>
      <c r="AT886">
        <f>IFERROR(IF(SLOPE($AQ$866:$AQ$877,$AS$866:$AS$877)&gt;0,MIN(3,ABS(SLOPE($AQ$866:$AQ$877,$AS$866:$AS$877))),IF(SLOPE($AQ$866:$AQ$877,$AS$866:$AS$877)&lt;-0.5,-0.5,0)),0)</f>
        <v/>
      </c>
      <c r="AU886">
        <f>IFERROR(IF(SLOPE($AR$866:$AR$877,$AS$866:$AS$877)&lt;0,MAX(-3,-ABS(SLOPE($AR$866:$AR$877,$AS$866:$AS$877))),IF(SLOPE($AR$866:$AR$877,$AS$866:$AS$877)&gt;0.5,0.5,0)),0)</f>
        <v/>
      </c>
      <c r="AV886">
        <f>($AQ$878+(AT886*(AS886-1)))</f>
        <v/>
      </c>
      <c r="AW886">
        <f>($AR$878+(AU886*(AS886-1)))</f>
        <v/>
      </c>
      <c r="AX886">
        <f>IF(AT886&gt;0,AV886+AT886,AV886)</f>
        <v/>
      </c>
      <c r="AY886">
        <f>IF(AU886&lt;0,AW886+AU886,AW886)</f>
        <v/>
      </c>
      <c r="BA886" s="14">
        <f>IFERROR(AX886-AQ886,"")</f>
        <v/>
      </c>
      <c r="BB886" s="14">
        <f>IFERROR(AY886-AR886,"")</f>
        <v/>
      </c>
      <c r="BD886">
        <f>AH886</f>
        <v/>
      </c>
      <c r="BE886">
        <f>AI886</f>
        <v/>
      </c>
      <c r="BF886">
        <f>AJ886</f>
        <v/>
      </c>
      <c r="BG886" s="14">
        <f>L886</f>
        <v/>
      </c>
      <c r="BH886" s="14">
        <f>IF(X886="","",X886)</f>
        <v/>
      </c>
      <c r="BI886" s="14">
        <f>IF(Y886="","",Y886)</f>
        <v/>
      </c>
      <c r="BJ886">
        <f>Z886</f>
        <v/>
      </c>
      <c r="BK886">
        <f>AA886</f>
        <v/>
      </c>
      <c r="BL886">
        <f>IFERROR(AX886,"")</f>
        <v/>
      </c>
      <c r="BM886">
        <f>IFERROR(AY886,"")</f>
        <v/>
      </c>
    </row>
    <row r="887" ht="14.25" customHeight="1">
      <c r="A887">
        <f>ALGLIB_SSA_XAUUSD!AA887</f>
        <v/>
      </c>
      <c r="B887">
        <f>IF($A887="","",INDEX(ALGLIB_SSA_XAUUSD!$B$2:$B$2401,MATCH($A887,ALGLIB_SSA_XAUUSD!$A$2:$A$2401,1)))</f>
        <v/>
      </c>
      <c r="C887">
        <f>IF($A887="","",INDEX(ALGLIB_SSA_XAUUSD!$C$2:$C$2401,MATCH($A887,ALGLIB_SSA_XAUUSD!$A$2:$A$2401,1)))</f>
        <v/>
      </c>
      <c r="D887" s="14">
        <f>IF($A887="","",INT((ROW()-2)/12)+1)</f>
        <v/>
      </c>
      <c r="E887" s="14">
        <f>IF(AND(E890&lt;&gt;"",D890=D878+1),E878+(E890-E878)*9/12,"")</f>
        <v/>
      </c>
      <c r="F887" s="14">
        <f>IF(AND(F890&lt;&gt;"",D890=D878+1),F878+(F890-F878)*9/12,"")</f>
        <v/>
      </c>
      <c r="G887" s="14">
        <f>IF(AND(G890&lt;&gt;"",D890=D878+1),G878+(G890-G878)*9/12,"")</f>
        <v/>
      </c>
      <c r="H887" s="14">
        <f>IF(AND(H890&lt;&gt;"",D890=D878+1),H878+(H890-H878)*9/12,"")</f>
        <v/>
      </c>
      <c r="I887" s="14">
        <f>IF(AND(L890&lt;&gt;"",D890=D878+1),I878+(I890-I878)*9/12,"")</f>
        <v/>
      </c>
      <c r="J887">
        <f>_xlfn.XLOOKUP($A887,ALGLIB_SSA_XAUUSD!$AA$2:$AA$2401,ALGLIB_SSA_XAUUSD!$P$2:$P$2401,"",0)</f>
        <v/>
      </c>
      <c r="K887">
        <f>_xlfn.XLOOKUP($A887,ALGLIB_SSA_XAUUSD!$AA$2:$AA$2401,ALGLIB_SSA_XAUUSD!$Q$2:$Q$2401,"",0)</f>
        <v/>
      </c>
      <c r="L887">
        <f>_xlfn.XLOOKUP($A887,ALGLIB_SSA_XAUUSD!$AA$2:$AA$2401,ALGLIB_SSA_XAUUSD!$R$2:$R$2401,"",0)</f>
        <v/>
      </c>
      <c r="M887">
        <f>_xlfn.XLOOKUP($A887,ALGLIB_SSA_XAUUSD!$AA$2:$AA$2401,ALGLIB_SSA_XAUUSD!$S$2:$S$2401,"",0)</f>
        <v/>
      </c>
      <c r="N887">
        <f>_xlfn.XLOOKUP($A887,ALGLIB_SSA_XAUUSD!$AA$2:$AA$2401,ALGLIB_SSA_XAUUSD!$T$2:$T$2401,"",0)</f>
        <v/>
      </c>
      <c r="O887">
        <f>_xlfn.XLOOKUP($A887,ALGLIB_SSA_XAUUSD!$AA$2:$AA$2401,ALGLIB_SSA_XAUUSD!$U$2:$U$2401,"",0)</f>
        <v/>
      </c>
      <c r="P887">
        <f>_xlfn.XLOOKUP($A887,ALGLIB_SSA_XAUUSD!$AA$2:$AA$2401,ALGLIB_SSA_XAUUSD!$V$2:$V$2401,"",0)</f>
        <v/>
      </c>
      <c r="S887">
        <f>A887</f>
        <v/>
      </c>
      <c r="T887">
        <f>J887</f>
        <v/>
      </c>
      <c r="U887">
        <f>K887</f>
        <v/>
      </c>
      <c r="V887" s="14">
        <f>IF($A887="","",MOD(ROW()-2,12)+1)</f>
        <v/>
      </c>
      <c r="W887">
        <f>L887</f>
        <v/>
      </c>
      <c r="X887" s="14">
        <f>IF(F887="","",F887)</f>
        <v/>
      </c>
      <c r="Y887" s="14">
        <f>IF(G887="","",G887)</f>
        <v/>
      </c>
      <c r="Z887">
        <f>M887</f>
        <v/>
      </c>
      <c r="AA887">
        <f>N887</f>
        <v/>
      </c>
      <c r="AB887" s="14">
        <f>IF(H887="","",H887)</f>
        <v/>
      </c>
      <c r="AC887">
        <f>O887</f>
        <v/>
      </c>
      <c r="AD887" s="14">
        <f>IF(I887="","",I887)</f>
        <v/>
      </c>
      <c r="AE887">
        <f>P887</f>
        <v/>
      </c>
      <c r="AH887">
        <f>IF(S887&lt;&gt;"",S887,AH886+900)</f>
        <v/>
      </c>
      <c r="AI887">
        <f>IF(T887&lt;&gt;"",T887,AI886)</f>
        <v/>
      </c>
      <c r="AJ887">
        <f>IF(U887&lt;&gt;"",U887,AJ886)</f>
        <v/>
      </c>
      <c r="AK887">
        <f>IF(W887&lt;&gt;"",W887,"")</f>
        <v/>
      </c>
      <c r="AL887" s="14">
        <f>IF(X887&lt;&gt;"",X887,"")</f>
        <v/>
      </c>
      <c r="AM887" s="14">
        <f>IF(Y887&lt;&gt;"",Y887,"")</f>
        <v/>
      </c>
      <c r="AN887" s="14">
        <f>IF(OR(AL887="",AM887=""),"",AL887-AM887)</f>
        <v/>
      </c>
      <c r="AO887">
        <f>IF(AN887="","",IF(AN887&gt;0,"Bullish","Bearish"))</f>
        <v/>
      </c>
      <c r="AP887">
        <f>IF(AO887="",AP886,AO887)</f>
        <v/>
      </c>
      <c r="AQ887" s="14">
        <f>IF(AB887&lt;&gt;"",AB887,"")</f>
        <v/>
      </c>
      <c r="AR887" s="14">
        <f>IF(AD887&lt;&gt;"",AD887,"")</f>
        <v/>
      </c>
      <c r="AS887">
        <f>IF(AS886+1=13,1,AS886+1)</f>
        <v/>
      </c>
      <c r="AT887">
        <f>IFERROR(IF(SLOPE($AQ$866:$AQ$877,$AS$866:$AS$877)&gt;0,MIN(3,ABS(SLOPE($AQ$866:$AQ$877,$AS$866:$AS$877))),IF(SLOPE($AQ$866:$AQ$877,$AS$866:$AS$877)&lt;-0.5,-0.5,0)),0)</f>
        <v/>
      </c>
      <c r="AU887">
        <f>IFERROR(IF(SLOPE($AR$866:$AR$877,$AS$866:$AS$877)&lt;0,MAX(-3,-ABS(SLOPE($AR$866:$AR$877,$AS$866:$AS$877))),IF(SLOPE($AR$866:$AR$877,$AS$866:$AS$877)&gt;0.5,0.5,0)),0)</f>
        <v/>
      </c>
      <c r="AV887">
        <f>($AQ$878+(AT887*(AS887-1)))</f>
        <v/>
      </c>
      <c r="AW887">
        <f>($AR$878+(AU887*(AS887-1)))</f>
        <v/>
      </c>
      <c r="AX887">
        <f>IF(AT887&gt;0,AV887+AT887,AV887)</f>
        <v/>
      </c>
      <c r="AY887">
        <f>IF(AU887&lt;0,AW887+AU887,AW887)</f>
        <v/>
      </c>
      <c r="BA887" s="14">
        <f>IFERROR(AX887-AQ887,"")</f>
        <v/>
      </c>
      <c r="BB887" s="14">
        <f>IFERROR(AY887-AR887,"")</f>
        <v/>
      </c>
      <c r="BD887">
        <f>AH887</f>
        <v/>
      </c>
      <c r="BE887">
        <f>AI887</f>
        <v/>
      </c>
      <c r="BF887">
        <f>AJ887</f>
        <v/>
      </c>
      <c r="BG887" s="14">
        <f>L887</f>
        <v/>
      </c>
      <c r="BH887" s="14">
        <f>IF(X887="","",X887)</f>
        <v/>
      </c>
      <c r="BI887" s="14">
        <f>IF(Y887="","",Y887)</f>
        <v/>
      </c>
      <c r="BJ887">
        <f>Z887</f>
        <v/>
      </c>
      <c r="BK887">
        <f>AA887</f>
        <v/>
      </c>
      <c r="BL887">
        <f>IFERROR(AX887,"")</f>
        <v/>
      </c>
      <c r="BM887">
        <f>IFERROR(AY887,"")</f>
        <v/>
      </c>
    </row>
    <row r="888" ht="14.25" customHeight="1">
      <c r="A888">
        <f>ALGLIB_SSA_XAUUSD!AA888</f>
        <v/>
      </c>
      <c r="B888">
        <f>IF($A888="","",INDEX(ALGLIB_SSA_XAUUSD!$B$2:$B$2401,MATCH($A888,ALGLIB_SSA_XAUUSD!$A$2:$A$2401,1)))</f>
        <v/>
      </c>
      <c r="C888">
        <f>IF($A888="","",INDEX(ALGLIB_SSA_XAUUSD!$C$2:$C$2401,MATCH($A888,ALGLIB_SSA_XAUUSD!$A$2:$A$2401,1)))</f>
        <v/>
      </c>
      <c r="D888" s="14">
        <f>IF($A888="","",INT((ROW()-2)/12)+1)</f>
        <v/>
      </c>
      <c r="E888" s="14">
        <f>IF(AND(E890&lt;&gt;"",D890=D878+1),E878+(E890-E878)*10/12,"")</f>
        <v/>
      </c>
      <c r="F888" s="14">
        <f>IF(AND(F890&lt;&gt;"",D890=D878+1),F878+(F890-F878)*10/12,"")</f>
        <v/>
      </c>
      <c r="G888" s="14">
        <f>IF(AND(G890&lt;&gt;"",D890=D878+1),G878+(G890-G878)*10/12,"")</f>
        <v/>
      </c>
      <c r="H888" s="14">
        <f>IF(AND(H890&lt;&gt;"",D890=D878+1),H878+(H890-H878)*10/12,"")</f>
        <v/>
      </c>
      <c r="I888" s="14">
        <f>IF(AND(L890&lt;&gt;"",D890=D878+1),I878+(I890-I878)*10/12,"")</f>
        <v/>
      </c>
      <c r="J888">
        <f>_xlfn.XLOOKUP($A888,ALGLIB_SSA_XAUUSD!$AA$2:$AA$2401,ALGLIB_SSA_XAUUSD!$P$2:$P$2401,"",0)</f>
        <v/>
      </c>
      <c r="K888">
        <f>_xlfn.XLOOKUP($A888,ALGLIB_SSA_XAUUSD!$AA$2:$AA$2401,ALGLIB_SSA_XAUUSD!$Q$2:$Q$2401,"",0)</f>
        <v/>
      </c>
      <c r="L888">
        <f>_xlfn.XLOOKUP($A888,ALGLIB_SSA_XAUUSD!$AA$2:$AA$2401,ALGLIB_SSA_XAUUSD!$R$2:$R$2401,"",0)</f>
        <v/>
      </c>
      <c r="M888">
        <f>_xlfn.XLOOKUP($A888,ALGLIB_SSA_XAUUSD!$AA$2:$AA$2401,ALGLIB_SSA_XAUUSD!$S$2:$S$2401,"",0)</f>
        <v/>
      </c>
      <c r="N888">
        <f>_xlfn.XLOOKUP($A888,ALGLIB_SSA_XAUUSD!$AA$2:$AA$2401,ALGLIB_SSA_XAUUSD!$T$2:$T$2401,"",0)</f>
        <v/>
      </c>
      <c r="O888">
        <f>_xlfn.XLOOKUP($A888,ALGLIB_SSA_XAUUSD!$AA$2:$AA$2401,ALGLIB_SSA_XAUUSD!$U$2:$U$2401,"",0)</f>
        <v/>
      </c>
      <c r="P888">
        <f>_xlfn.XLOOKUP($A888,ALGLIB_SSA_XAUUSD!$AA$2:$AA$2401,ALGLIB_SSA_XAUUSD!$V$2:$V$2401,"",0)</f>
        <v/>
      </c>
      <c r="S888">
        <f>A888</f>
        <v/>
      </c>
      <c r="T888">
        <f>J888</f>
        <v/>
      </c>
      <c r="U888">
        <f>K888</f>
        <v/>
      </c>
      <c r="V888" s="14">
        <f>IF($A888="","",MOD(ROW()-2,12)+1)</f>
        <v/>
      </c>
      <c r="W888">
        <f>L888</f>
        <v/>
      </c>
      <c r="X888" s="14">
        <f>IF(F888="","",F888)</f>
        <v/>
      </c>
      <c r="Y888" s="14">
        <f>IF(G888="","",G888)</f>
        <v/>
      </c>
      <c r="Z888">
        <f>M888</f>
        <v/>
      </c>
      <c r="AA888">
        <f>N888</f>
        <v/>
      </c>
      <c r="AB888" s="14">
        <f>IF(H888="","",H888)</f>
        <v/>
      </c>
      <c r="AC888">
        <f>O888</f>
        <v/>
      </c>
      <c r="AD888" s="14">
        <f>IF(I888="","",I888)</f>
        <v/>
      </c>
      <c r="AE888">
        <f>P888</f>
        <v/>
      </c>
      <c r="AH888">
        <f>IF(S888&lt;&gt;"",S888,AH887+900)</f>
        <v/>
      </c>
      <c r="AI888">
        <f>IF(T888&lt;&gt;"",T888,AI887)</f>
        <v/>
      </c>
      <c r="AJ888">
        <f>IF(U888&lt;&gt;"",U888,AJ887)</f>
        <v/>
      </c>
      <c r="AK888">
        <f>IF(W888&lt;&gt;"",W888,"")</f>
        <v/>
      </c>
      <c r="AL888" s="14">
        <f>IF(X888&lt;&gt;"",X888,"")</f>
        <v/>
      </c>
      <c r="AM888" s="14">
        <f>IF(Y888&lt;&gt;"",Y888,"")</f>
        <v/>
      </c>
      <c r="AN888" s="14">
        <f>IF(OR(AL888="",AM888=""),"",AL888-AM888)</f>
        <v/>
      </c>
      <c r="AO888">
        <f>IF(AN888="","",IF(AN888&gt;0,"Bullish","Bearish"))</f>
        <v/>
      </c>
      <c r="AP888">
        <f>IF(AO888="",AP887,AO888)</f>
        <v/>
      </c>
      <c r="AQ888" s="14">
        <f>IF(AB888&lt;&gt;"",AB888,"")</f>
        <v/>
      </c>
      <c r="AR888" s="14">
        <f>IF(AD888&lt;&gt;"",AD888,"")</f>
        <v/>
      </c>
      <c r="AS888">
        <f>IF(AS887+1=13,1,AS887+1)</f>
        <v/>
      </c>
      <c r="AT888">
        <f>IFERROR(IF(SLOPE($AQ$866:$AQ$877,$AS$866:$AS$877)&gt;0,MIN(3,ABS(SLOPE($AQ$866:$AQ$877,$AS$866:$AS$877))),IF(SLOPE($AQ$866:$AQ$877,$AS$866:$AS$877)&lt;-0.5,-0.5,0)),0)</f>
        <v/>
      </c>
      <c r="AU888">
        <f>IFERROR(IF(SLOPE($AR$866:$AR$877,$AS$866:$AS$877)&lt;0,MAX(-3,-ABS(SLOPE($AR$866:$AR$877,$AS$866:$AS$877))),IF(SLOPE($AR$866:$AR$877,$AS$866:$AS$877)&gt;0.5,0.5,0)),0)</f>
        <v/>
      </c>
      <c r="AV888">
        <f>($AQ$878+(AT888*(AS888-1)))</f>
        <v/>
      </c>
      <c r="AW888">
        <f>($AR$878+(AU888*(AS888-1)))</f>
        <v/>
      </c>
      <c r="AX888">
        <f>IF(AT888&gt;0,AV888+AT888,AV888)</f>
        <v/>
      </c>
      <c r="AY888">
        <f>IF(AU888&lt;0,AW888+AU888,AW888)</f>
        <v/>
      </c>
      <c r="BA888" s="14">
        <f>IFERROR(AX888-AQ888,"")</f>
        <v/>
      </c>
      <c r="BB888" s="14">
        <f>IFERROR(AY888-AR888,"")</f>
        <v/>
      </c>
      <c r="BD888">
        <f>AH888</f>
        <v/>
      </c>
      <c r="BE888">
        <f>AI888</f>
        <v/>
      </c>
      <c r="BF888">
        <f>AJ888</f>
        <v/>
      </c>
      <c r="BG888" s="14">
        <f>L888</f>
        <v/>
      </c>
      <c r="BH888" s="14">
        <f>IF(X888="","",X888)</f>
        <v/>
      </c>
      <c r="BI888" s="14">
        <f>IF(Y888="","",Y888)</f>
        <v/>
      </c>
      <c r="BJ888">
        <f>Z888</f>
        <v/>
      </c>
      <c r="BK888">
        <f>AA888</f>
        <v/>
      </c>
      <c r="BL888">
        <f>IFERROR(AX888,"")</f>
        <v/>
      </c>
      <c r="BM888">
        <f>IFERROR(AY888,"")</f>
        <v/>
      </c>
    </row>
    <row r="889" ht="14.25" customHeight="1">
      <c r="A889">
        <f>ALGLIB_SSA_XAUUSD!AA889</f>
        <v/>
      </c>
      <c r="B889">
        <f>IF($A889="","",INDEX(ALGLIB_SSA_XAUUSD!$B$2:$B$2401,MATCH($A889,ALGLIB_SSA_XAUUSD!$A$2:$A$2401,1)))</f>
        <v/>
      </c>
      <c r="C889">
        <f>IF($A889="","",INDEX(ALGLIB_SSA_XAUUSD!$C$2:$C$2401,MATCH($A889,ALGLIB_SSA_XAUUSD!$A$2:$A$2401,1)))</f>
        <v/>
      </c>
      <c r="D889" s="14">
        <f>IF($A889="","",INT((ROW()-2)/12)+1)</f>
        <v/>
      </c>
      <c r="E889" s="14">
        <f>IF(AND(E890&lt;&gt;"",D890=D878+1),E878+(E890-E878)*11/12,"")</f>
        <v/>
      </c>
      <c r="F889" s="14">
        <f>IF(AND(F890&lt;&gt;"",D890=D878+1),F878+(F890-F878)*11/12,"")</f>
        <v/>
      </c>
      <c r="G889" s="14">
        <f>IF(AND(G890&lt;&gt;"",D890=D878+1),G878+(G890-G878)*11/12,"")</f>
        <v/>
      </c>
      <c r="H889" s="14">
        <f>IF(AND(H890&lt;&gt;"",D890=D878+1),H878+(H890-H878)*11/12,"")</f>
        <v/>
      </c>
      <c r="I889" s="14">
        <f>IF(AND(L890&lt;&gt;"",D890=D878+1),I878+(I890-I878)*11/12,"")</f>
        <v/>
      </c>
      <c r="J889">
        <f>_xlfn.XLOOKUP($A889,ALGLIB_SSA_XAUUSD!$AA$2:$AA$2401,ALGLIB_SSA_XAUUSD!$P$2:$P$2401,"",0)</f>
        <v/>
      </c>
      <c r="K889">
        <f>_xlfn.XLOOKUP($A889,ALGLIB_SSA_XAUUSD!$AA$2:$AA$2401,ALGLIB_SSA_XAUUSD!$Q$2:$Q$2401,"",0)</f>
        <v/>
      </c>
      <c r="L889">
        <f>_xlfn.XLOOKUP($A889,ALGLIB_SSA_XAUUSD!$AA$2:$AA$2401,ALGLIB_SSA_XAUUSD!$R$2:$R$2401,"",0)</f>
        <v/>
      </c>
      <c r="M889">
        <f>_xlfn.XLOOKUP($A889,ALGLIB_SSA_XAUUSD!$AA$2:$AA$2401,ALGLIB_SSA_XAUUSD!$S$2:$S$2401,"",0)</f>
        <v/>
      </c>
      <c r="N889">
        <f>_xlfn.XLOOKUP($A889,ALGLIB_SSA_XAUUSD!$AA$2:$AA$2401,ALGLIB_SSA_XAUUSD!$T$2:$T$2401,"",0)</f>
        <v/>
      </c>
      <c r="O889">
        <f>_xlfn.XLOOKUP($A889,ALGLIB_SSA_XAUUSD!$AA$2:$AA$2401,ALGLIB_SSA_XAUUSD!$U$2:$U$2401,"",0)</f>
        <v/>
      </c>
      <c r="P889">
        <f>_xlfn.XLOOKUP($A889,ALGLIB_SSA_XAUUSD!$AA$2:$AA$2401,ALGLIB_SSA_XAUUSD!$V$2:$V$2401,"",0)</f>
        <v/>
      </c>
      <c r="S889">
        <f>A889</f>
        <v/>
      </c>
      <c r="T889">
        <f>J889</f>
        <v/>
      </c>
      <c r="U889">
        <f>K889</f>
        <v/>
      </c>
      <c r="V889" s="14">
        <f>IF($A889="","",MOD(ROW()-2,12)+1)</f>
        <v/>
      </c>
      <c r="W889">
        <f>L889</f>
        <v/>
      </c>
      <c r="X889" s="14">
        <f>IF(F889="","",F889)</f>
        <v/>
      </c>
      <c r="Y889" s="14">
        <f>IF(G889="","",G889)</f>
        <v/>
      </c>
      <c r="Z889">
        <f>M889</f>
        <v/>
      </c>
      <c r="AA889">
        <f>N889</f>
        <v/>
      </c>
      <c r="AB889" s="14">
        <f>IF(H889="","",H889)</f>
        <v/>
      </c>
      <c r="AC889">
        <f>O889</f>
        <v/>
      </c>
      <c r="AD889" s="14">
        <f>IF(I889="","",I889)</f>
        <v/>
      </c>
      <c r="AE889">
        <f>P889</f>
        <v/>
      </c>
      <c r="AH889">
        <f>IF(S889&lt;&gt;"",S889,AH888+900)</f>
        <v/>
      </c>
      <c r="AI889">
        <f>IF(T889&lt;&gt;"",T889,AI888)</f>
        <v/>
      </c>
      <c r="AJ889">
        <f>IF(U889&lt;&gt;"",U889,AJ888)</f>
        <v/>
      </c>
      <c r="AK889">
        <f>IF(W889&lt;&gt;"",W889,"")</f>
        <v/>
      </c>
      <c r="AL889" s="14">
        <f>IF(X889&lt;&gt;"",X889,"")</f>
        <v/>
      </c>
      <c r="AM889" s="14">
        <f>IF(Y889&lt;&gt;"",Y889,"")</f>
        <v/>
      </c>
      <c r="AN889" s="14">
        <f>IF(OR(AL889="",AM889=""),"",AL889-AM889)</f>
        <v/>
      </c>
      <c r="AO889">
        <f>IF(AN889="","",IF(AN889&gt;0,"Bullish","Bearish"))</f>
        <v/>
      </c>
      <c r="AP889">
        <f>IF(AO889="",AP888,AO889)</f>
        <v/>
      </c>
      <c r="AQ889" s="14">
        <f>IF(AB889&lt;&gt;"",AB889,"")</f>
        <v/>
      </c>
      <c r="AR889" s="14">
        <f>IF(AD889&lt;&gt;"",AD889,"")</f>
        <v/>
      </c>
      <c r="AS889">
        <f>IF(AS888+1=13,1,AS888+1)</f>
        <v/>
      </c>
      <c r="AT889">
        <f>IFERROR(IF(SLOPE($AQ$866:$AQ$877,$AS$866:$AS$877)&gt;0,MIN(3,ABS(SLOPE($AQ$866:$AQ$877,$AS$866:$AS$877))),IF(SLOPE($AQ$866:$AQ$877,$AS$866:$AS$877)&lt;-0.5,-0.5,0)),0)</f>
        <v/>
      </c>
      <c r="AU889">
        <f>IFERROR(IF(SLOPE($AR$866:$AR$877,$AS$866:$AS$877)&lt;0,MAX(-3,-ABS(SLOPE($AR$866:$AR$877,$AS$866:$AS$877))),IF(SLOPE($AR$866:$AR$877,$AS$866:$AS$877)&gt;0.5,0.5,0)),0)</f>
        <v/>
      </c>
      <c r="AV889">
        <f>($AQ$878+(AT889*(AS889-1)))</f>
        <v/>
      </c>
      <c r="AW889">
        <f>($AR$878+(AU889*(AS889-1)))</f>
        <v/>
      </c>
      <c r="AX889">
        <f>IF(AT889&gt;0,AV889+AT889,AV889)</f>
        <v/>
      </c>
      <c r="AY889">
        <f>IF(AU889&lt;0,AW889+AU889,AW889)</f>
        <v/>
      </c>
      <c r="BA889" s="14">
        <f>IFERROR(AX889-AQ889,"")</f>
        <v/>
      </c>
      <c r="BB889" s="14">
        <f>IFERROR(AY889-AR889,"")</f>
        <v/>
      </c>
      <c r="BD889">
        <f>AH889</f>
        <v/>
      </c>
      <c r="BE889">
        <f>AI889</f>
        <v/>
      </c>
      <c r="BF889">
        <f>AJ889</f>
        <v/>
      </c>
      <c r="BG889" s="14">
        <f>L889</f>
        <v/>
      </c>
      <c r="BH889" s="14">
        <f>IF(X889="","",X889)</f>
        <v/>
      </c>
      <c r="BI889" s="14">
        <f>IF(Y889="","",Y889)</f>
        <v/>
      </c>
      <c r="BJ889">
        <f>Z889</f>
        <v/>
      </c>
      <c r="BK889">
        <f>AA889</f>
        <v/>
      </c>
      <c r="BL889">
        <f>IFERROR(AX889,"")</f>
        <v/>
      </c>
      <c r="BM889">
        <f>IFERROR(AY889,"")</f>
        <v/>
      </c>
    </row>
    <row r="890" ht="14.25" customHeight="1">
      <c r="A890">
        <f>ALGLIB_SSA_XAUUSD!AA890</f>
        <v/>
      </c>
      <c r="B890">
        <f>IF($A890="","",INDEX(ALGLIB_SSA_XAUUSD!$B$2:$B$2401,MATCH($A890,ALGLIB_SSA_XAUUSD!$A$2:$A$2401,1)))</f>
        <v/>
      </c>
      <c r="C890">
        <f>IF($A890="","",INDEX(ALGLIB_SSA_XAUUSD!$C$2:$C$2401,MATCH($A890,ALGLIB_SSA_XAUUSD!$A$2:$A$2401,1)))</f>
        <v/>
      </c>
      <c r="D890" s="14">
        <f>IF($A890="","",INT((ROW()-2)/12)+1)</f>
        <v/>
      </c>
      <c r="E890" s="14">
        <f>IF($A890="","",INDEX(ALGLIB_SSA_XAUUSD!$D$2:$D$2401,MATCH($A890,ALGLIB_SSA_XAUUSD!$A$2:$A$2401,1)))</f>
        <v/>
      </c>
      <c r="F890" s="14">
        <f>IF($A890="","",INDEX(ALGLIB_SSA_XAUUSD!$E$2:$E$2401,MATCH($A890,ALGLIB_SSA_XAUUSD!$A$2:$A$2401,1)))</f>
        <v/>
      </c>
      <c r="G890" s="14">
        <f>IF($A890="","",INDEX(ALGLIB_SSA_XAUUSD!$F$2:$F$2401,MATCH($A890,ALGLIB_SSA_XAUUSD!$A$2:$A$2401,1)))</f>
        <v/>
      </c>
      <c r="H890" s="14">
        <f>IF($A890="","",INDEX(ALGLIB_SSA_XAUUSD!$G$2:$G$2401,MATCH($A890,ALGLIB_SSA_XAUUSD!$A$2:$A$2401,1)))</f>
        <v/>
      </c>
      <c r="I890" s="14">
        <f>IF($A890="","",INDEX(ALGLIB_SSA_XAUUSD!$H$2:$H$2401,MATCH($A890,ALGLIB_SSA_XAUUSD!$A$2:$A$2401,1)))</f>
        <v/>
      </c>
      <c r="J890">
        <f>_xlfn.XLOOKUP($A890,ALGLIB_SSA_XAUUSD!$AA$2:$AA$2401,ALGLIB_SSA_XAUUSD!$P$2:$P$2401,"",0)</f>
        <v/>
      </c>
      <c r="K890">
        <f>_xlfn.XLOOKUP($A890,ALGLIB_SSA_XAUUSD!$AA$2:$AA$2401,ALGLIB_SSA_XAUUSD!$Q$2:$Q$2401,"",0)</f>
        <v/>
      </c>
      <c r="L890">
        <f>_xlfn.XLOOKUP($A890,ALGLIB_SSA_XAUUSD!$AA$2:$AA$2401,ALGLIB_SSA_XAUUSD!$R$2:$R$2401,"",0)</f>
        <v/>
      </c>
      <c r="M890">
        <f>_xlfn.XLOOKUP($A890,ALGLIB_SSA_XAUUSD!$AA$2:$AA$2401,ALGLIB_SSA_XAUUSD!$S$2:$S$2401,"",0)</f>
        <v/>
      </c>
      <c r="N890">
        <f>_xlfn.XLOOKUP($A890,ALGLIB_SSA_XAUUSD!$AA$2:$AA$2401,ALGLIB_SSA_XAUUSD!$T$2:$T$2401,"",0)</f>
        <v/>
      </c>
      <c r="O890">
        <f>_xlfn.XLOOKUP($A890,ALGLIB_SSA_XAUUSD!$AA$2:$AA$2401,ALGLIB_SSA_XAUUSD!$U$2:$U$2401,"",0)</f>
        <v/>
      </c>
      <c r="P890">
        <f>_xlfn.XLOOKUP($A890,ALGLIB_SSA_XAUUSD!$AA$2:$AA$2401,ALGLIB_SSA_XAUUSD!$V$2:$V$2401,"",0)</f>
        <v/>
      </c>
      <c r="S890">
        <f>A890</f>
        <v/>
      </c>
      <c r="T890">
        <f>J890</f>
        <v/>
      </c>
      <c r="U890">
        <f>K890</f>
        <v/>
      </c>
      <c r="V890" s="14">
        <f>IF($A890="","",MOD(ROW()-2,12)+1)</f>
        <v/>
      </c>
      <c r="W890">
        <f>L890</f>
        <v/>
      </c>
      <c r="X890" s="14">
        <f>IF(F890="","",F890)</f>
        <v/>
      </c>
      <c r="Y890" s="14">
        <f>IF(G890="","",G890)</f>
        <v/>
      </c>
      <c r="Z890">
        <f>M890</f>
        <v/>
      </c>
      <c r="AA890">
        <f>N890</f>
        <v/>
      </c>
      <c r="AB890" s="14">
        <f>IF(H890="","",H890)</f>
        <v/>
      </c>
      <c r="AC890">
        <f>O890</f>
        <v/>
      </c>
      <c r="AD890" s="14">
        <f>IF(I890="","",I890)</f>
        <v/>
      </c>
      <c r="AE890">
        <f>P890</f>
        <v/>
      </c>
      <c r="AH890">
        <f>IF(S890&lt;&gt;"",S890,AH889+900)</f>
        <v/>
      </c>
      <c r="AI890">
        <f>IF(T890&lt;&gt;"",T890,AI889)</f>
        <v/>
      </c>
      <c r="AJ890">
        <f>IF(U890&lt;&gt;"",U890,AJ889)</f>
        <v/>
      </c>
      <c r="AK890">
        <f>IF(W890&lt;&gt;"",W890,"")</f>
        <v/>
      </c>
      <c r="AL890" s="14">
        <f>IF(X890&lt;&gt;"",X890,"")</f>
        <v/>
      </c>
      <c r="AM890" s="14">
        <f>IF(Y890&lt;&gt;"",Y890,"")</f>
        <v/>
      </c>
      <c r="AN890" s="14">
        <f>IF(OR(AL890="",AM890=""),"",AL890-AM890)</f>
        <v/>
      </c>
      <c r="AO890">
        <f>IF(AN890="","",IF(AN890&gt;0,"Bullish","Bearish"))</f>
        <v/>
      </c>
      <c r="AP890">
        <f>IF(AO890="",AP889,AO890)</f>
        <v/>
      </c>
      <c r="AQ890" s="14">
        <f>IF(AB890&lt;&gt;"",AB890,"")</f>
        <v/>
      </c>
      <c r="AR890" s="14">
        <f>IF(AD890&lt;&gt;"",AD890,"")</f>
        <v/>
      </c>
      <c r="AS890">
        <f>IF(AS889+1=13,1,AS889+1)</f>
        <v/>
      </c>
      <c r="AT890">
        <f>IFERROR(IF(SLOPE($AQ$878:$AQ$889,$AS$878:$AS$889)&gt;0,MIN(3,ABS(SLOPE($AQ$878:$AQ$889,$AS$878:$AS$889))),IF(SLOPE($AQ$878:$AQ$889,$AS$878:$AS$889)&lt;-0.5,-0.5,0)),0)</f>
        <v/>
      </c>
      <c r="AU890">
        <f>IFERROR(IF(SLOPE($AR$878:$AR$889,$AS$878:$AS$889)&lt;0,MAX(-3,-ABS(SLOPE($AR$878:$AR$889,$AS$878:$AS$889))),IF(SLOPE($AR$878:$AR$889,$AS$878:$AS$889)&gt;0.5,0.5,0)),0)</f>
        <v/>
      </c>
      <c r="AV890">
        <f>($AQ$890+(AT890*(AS890-1)))</f>
        <v/>
      </c>
      <c r="AW890">
        <f>($AR$890+(AU890*(AS890-1)))</f>
        <v/>
      </c>
      <c r="AX890">
        <f>IF(AT890&gt;0,AV890+AT890,AV890)</f>
        <v/>
      </c>
      <c r="AY890">
        <f>IF(AU890&lt;0,AW890+AU890,AW890)</f>
        <v/>
      </c>
      <c r="BA890" s="14">
        <f>IFERROR(AX890-AQ890,"")</f>
        <v/>
      </c>
      <c r="BB890" s="14">
        <f>IFERROR(AY890-AR890,"")</f>
        <v/>
      </c>
      <c r="BD890">
        <f>AH890</f>
        <v/>
      </c>
      <c r="BE890">
        <f>AI890</f>
        <v/>
      </c>
      <c r="BF890">
        <f>AJ890</f>
        <v/>
      </c>
      <c r="BG890" s="14">
        <f>L890</f>
        <v/>
      </c>
      <c r="BH890" s="14">
        <f>IF(X890="","",X890)</f>
        <v/>
      </c>
      <c r="BI890" s="14">
        <f>IF(Y890="","",Y890)</f>
        <v/>
      </c>
      <c r="BJ890">
        <f>Z890</f>
        <v/>
      </c>
      <c r="BK890">
        <f>AA890</f>
        <v/>
      </c>
      <c r="BL890">
        <f>IFERROR(AX890,"")</f>
        <v/>
      </c>
      <c r="BM890">
        <f>IFERROR(AY890,"")</f>
        <v/>
      </c>
    </row>
    <row r="891" ht="14.25" customHeight="1">
      <c r="A891">
        <f>ALGLIB_SSA_XAUUSD!AA891</f>
        <v/>
      </c>
      <c r="B891">
        <f>IF($A891="","",INDEX(ALGLIB_SSA_XAUUSD!$B$2:$B$2401,MATCH($A891,ALGLIB_SSA_XAUUSD!$A$2:$A$2401,1)))</f>
        <v/>
      </c>
      <c r="C891">
        <f>IF($A891="","",INDEX(ALGLIB_SSA_XAUUSD!$C$2:$C$2401,MATCH($A891,ALGLIB_SSA_XAUUSD!$A$2:$A$2401,1)))</f>
        <v/>
      </c>
      <c r="D891" s="14">
        <f>IF($A891="","",INT((ROW()-2)/12)+1)</f>
        <v/>
      </c>
      <c r="E891" s="14">
        <f>IF(AND(E902&lt;&gt;"",D902=D890+1),E890+(E902-E890)*1/12,"")</f>
        <v/>
      </c>
      <c r="F891" s="14">
        <f>IF(AND(F902&lt;&gt;"",D902=D890+1),F890+(F902-F890)*1/12,"")</f>
        <v/>
      </c>
      <c r="G891" s="14">
        <f>IF(AND(G902&lt;&gt;"",D902=D890+1),G890+(G902-G890)*1/12,"")</f>
        <v/>
      </c>
      <c r="H891" s="14">
        <f>IF(AND(H902&lt;&gt;"",D902=D890+1),H890+(H902-H890)*1/12,"")</f>
        <v/>
      </c>
      <c r="I891" s="14">
        <f>IF(AND(L902&lt;&gt;"",D902=D890+1),I890+(I902-I890)*1/12,"")</f>
        <v/>
      </c>
      <c r="J891">
        <f>_xlfn.XLOOKUP($A891,ALGLIB_SSA_XAUUSD!$AA$2:$AA$2401,ALGLIB_SSA_XAUUSD!$P$2:$P$2401,"",0)</f>
        <v/>
      </c>
      <c r="K891">
        <f>_xlfn.XLOOKUP($A891,ALGLIB_SSA_XAUUSD!$AA$2:$AA$2401,ALGLIB_SSA_XAUUSD!$Q$2:$Q$2401,"",0)</f>
        <v/>
      </c>
      <c r="L891">
        <f>_xlfn.XLOOKUP($A891,ALGLIB_SSA_XAUUSD!$AA$2:$AA$2401,ALGLIB_SSA_XAUUSD!$R$2:$R$2401,"",0)</f>
        <v/>
      </c>
      <c r="M891">
        <f>_xlfn.XLOOKUP($A891,ALGLIB_SSA_XAUUSD!$AA$2:$AA$2401,ALGLIB_SSA_XAUUSD!$S$2:$S$2401,"",0)</f>
        <v/>
      </c>
      <c r="N891">
        <f>_xlfn.XLOOKUP($A891,ALGLIB_SSA_XAUUSD!$AA$2:$AA$2401,ALGLIB_SSA_XAUUSD!$T$2:$T$2401,"",0)</f>
        <v/>
      </c>
      <c r="O891">
        <f>_xlfn.XLOOKUP($A891,ALGLIB_SSA_XAUUSD!$AA$2:$AA$2401,ALGLIB_SSA_XAUUSD!$U$2:$U$2401,"",0)</f>
        <v/>
      </c>
      <c r="P891">
        <f>_xlfn.XLOOKUP($A891,ALGLIB_SSA_XAUUSD!$AA$2:$AA$2401,ALGLIB_SSA_XAUUSD!$V$2:$V$2401,"",0)</f>
        <v/>
      </c>
      <c r="S891">
        <f>A891</f>
        <v/>
      </c>
      <c r="T891">
        <f>J891</f>
        <v/>
      </c>
      <c r="U891">
        <f>K891</f>
        <v/>
      </c>
      <c r="V891" s="14">
        <f>IF($A891="","",MOD(ROW()-2,12)+1)</f>
        <v/>
      </c>
      <c r="W891">
        <f>L891</f>
        <v/>
      </c>
      <c r="X891" s="14">
        <f>IF(F891="","",F891)</f>
        <v/>
      </c>
      <c r="Y891" s="14">
        <f>IF(G891="","",G891)</f>
        <v/>
      </c>
      <c r="Z891">
        <f>M891</f>
        <v/>
      </c>
      <c r="AA891">
        <f>N891</f>
        <v/>
      </c>
      <c r="AB891" s="14">
        <f>IF(H891="","",H891)</f>
        <v/>
      </c>
      <c r="AC891">
        <f>O891</f>
        <v/>
      </c>
      <c r="AD891" s="14">
        <f>IF(I891="","",I891)</f>
        <v/>
      </c>
      <c r="AE891">
        <f>P891</f>
        <v/>
      </c>
      <c r="AH891">
        <f>IF(S891&lt;&gt;"",S891,AH890+900)</f>
        <v/>
      </c>
      <c r="AI891">
        <f>IF(T891&lt;&gt;"",T891,AI890)</f>
        <v/>
      </c>
      <c r="AJ891">
        <f>IF(U891&lt;&gt;"",U891,AJ890)</f>
        <v/>
      </c>
      <c r="AK891">
        <f>IF(W891&lt;&gt;"",W891,"")</f>
        <v/>
      </c>
      <c r="AL891" s="14">
        <f>IF(X891&lt;&gt;"",X891,"")</f>
        <v/>
      </c>
      <c r="AM891" s="14">
        <f>IF(Y891&lt;&gt;"",Y891,"")</f>
        <v/>
      </c>
      <c r="AN891" s="14">
        <f>IF(OR(AL891="",AM891=""),"",AL891-AM891)</f>
        <v/>
      </c>
      <c r="AO891">
        <f>IF(AN891="","",IF(AN891&gt;0,"Bullish","Bearish"))</f>
        <v/>
      </c>
      <c r="AP891">
        <f>IF(AO891="",AP890,AO891)</f>
        <v/>
      </c>
      <c r="AQ891" s="14">
        <f>IF(AB891&lt;&gt;"",AB891,"")</f>
        <v/>
      </c>
      <c r="AR891" s="14">
        <f>IF(AD891&lt;&gt;"",AD891,"")</f>
        <v/>
      </c>
      <c r="AS891">
        <f>IF(AS890+1=13,1,AS890+1)</f>
        <v/>
      </c>
      <c r="AT891">
        <f>IFERROR(IF(SLOPE($AQ$878:$AQ$889,$AS$878:$AS$889)&gt;0,MIN(3,ABS(SLOPE($AQ$878:$AQ$889,$AS$878:$AS$889))),IF(SLOPE($AQ$878:$AQ$889,$AS$878:$AS$889)&lt;-0.5,-0.5,0)),0)</f>
        <v/>
      </c>
      <c r="AU891">
        <f>IFERROR(IF(SLOPE($AR$878:$AR$889,$AS$878:$AS$889)&lt;0,MAX(-3,-ABS(SLOPE($AR$878:$AR$889,$AS$878:$AS$889))),IF(SLOPE($AR$878:$AR$889,$AS$878:$AS$889)&gt;0.5,0.5,0)),0)</f>
        <v/>
      </c>
      <c r="AV891">
        <f>($AQ$890+(AT891*(AS891-1)))</f>
        <v/>
      </c>
      <c r="AW891">
        <f>($AR$890+(AU891*(AS891-1)))</f>
        <v/>
      </c>
      <c r="AX891">
        <f>IF(AT891&gt;0,AV891+AT891,AV891)</f>
        <v/>
      </c>
      <c r="AY891">
        <f>IF(AU891&lt;0,AW891+AU891,AW891)</f>
        <v/>
      </c>
      <c r="BA891" s="14">
        <f>IFERROR(AX891-AQ891,"")</f>
        <v/>
      </c>
      <c r="BB891" s="14">
        <f>IFERROR(AY891-AR891,"")</f>
        <v/>
      </c>
      <c r="BD891">
        <f>AH891</f>
        <v/>
      </c>
      <c r="BE891">
        <f>AI891</f>
        <v/>
      </c>
      <c r="BF891">
        <f>AJ891</f>
        <v/>
      </c>
      <c r="BG891" s="14">
        <f>L891</f>
        <v/>
      </c>
      <c r="BH891" s="14">
        <f>IF(X891="","",X891)</f>
        <v/>
      </c>
      <c r="BI891" s="14">
        <f>IF(Y891="","",Y891)</f>
        <v/>
      </c>
      <c r="BJ891">
        <f>Z891</f>
        <v/>
      </c>
      <c r="BK891">
        <f>AA891</f>
        <v/>
      </c>
      <c r="BL891">
        <f>IFERROR(AX891,"")</f>
        <v/>
      </c>
      <c r="BM891">
        <f>IFERROR(AY891,"")</f>
        <v/>
      </c>
    </row>
    <row r="892" ht="14.25" customHeight="1">
      <c r="A892">
        <f>ALGLIB_SSA_XAUUSD!AA892</f>
        <v/>
      </c>
      <c r="B892">
        <f>IF($A892="","",INDEX(ALGLIB_SSA_XAUUSD!$B$2:$B$2401,MATCH($A892,ALGLIB_SSA_XAUUSD!$A$2:$A$2401,1)))</f>
        <v/>
      </c>
      <c r="C892">
        <f>IF($A892="","",INDEX(ALGLIB_SSA_XAUUSD!$C$2:$C$2401,MATCH($A892,ALGLIB_SSA_XAUUSD!$A$2:$A$2401,1)))</f>
        <v/>
      </c>
      <c r="D892" s="14">
        <f>IF($A892="","",INT((ROW()-2)/12)+1)</f>
        <v/>
      </c>
      <c r="E892" s="14">
        <f>IF(AND(E902&lt;&gt;"",D902=D890+1),E890+(E902-E890)*2/12,"")</f>
        <v/>
      </c>
      <c r="F892" s="14">
        <f>IF(AND(F902&lt;&gt;"",D902=D890+1),F890+(F902-F890)*2/12,"")</f>
        <v/>
      </c>
      <c r="G892" s="14">
        <f>IF(AND(G902&lt;&gt;"",D902=D890+1),G890+(G902-G890)*2/12,"")</f>
        <v/>
      </c>
      <c r="H892" s="14">
        <f>IF(AND(H902&lt;&gt;"",D902=D890+1),H890+(H902-H890)*2/12,"")</f>
        <v/>
      </c>
      <c r="I892" s="14">
        <f>IF(AND(L902&lt;&gt;"",D902=D890+1),I890+(I902-I890)*2/12,"")</f>
        <v/>
      </c>
      <c r="J892">
        <f>_xlfn.XLOOKUP($A892,ALGLIB_SSA_XAUUSD!$AA$2:$AA$2401,ALGLIB_SSA_XAUUSD!$P$2:$P$2401,"",0)</f>
        <v/>
      </c>
      <c r="K892">
        <f>_xlfn.XLOOKUP($A892,ALGLIB_SSA_XAUUSD!$AA$2:$AA$2401,ALGLIB_SSA_XAUUSD!$Q$2:$Q$2401,"",0)</f>
        <v/>
      </c>
      <c r="L892">
        <f>_xlfn.XLOOKUP($A892,ALGLIB_SSA_XAUUSD!$AA$2:$AA$2401,ALGLIB_SSA_XAUUSD!$R$2:$R$2401,"",0)</f>
        <v/>
      </c>
      <c r="M892">
        <f>_xlfn.XLOOKUP($A892,ALGLIB_SSA_XAUUSD!$AA$2:$AA$2401,ALGLIB_SSA_XAUUSD!$S$2:$S$2401,"",0)</f>
        <v/>
      </c>
      <c r="N892">
        <f>_xlfn.XLOOKUP($A892,ALGLIB_SSA_XAUUSD!$AA$2:$AA$2401,ALGLIB_SSA_XAUUSD!$T$2:$T$2401,"",0)</f>
        <v/>
      </c>
      <c r="O892">
        <f>_xlfn.XLOOKUP($A892,ALGLIB_SSA_XAUUSD!$AA$2:$AA$2401,ALGLIB_SSA_XAUUSD!$U$2:$U$2401,"",0)</f>
        <v/>
      </c>
      <c r="P892">
        <f>_xlfn.XLOOKUP($A892,ALGLIB_SSA_XAUUSD!$AA$2:$AA$2401,ALGLIB_SSA_XAUUSD!$V$2:$V$2401,"",0)</f>
        <v/>
      </c>
      <c r="S892">
        <f>A892</f>
        <v/>
      </c>
      <c r="T892">
        <f>J892</f>
        <v/>
      </c>
      <c r="U892">
        <f>K892</f>
        <v/>
      </c>
      <c r="V892" s="14">
        <f>IF($A892="","",MOD(ROW()-2,12)+1)</f>
        <v/>
      </c>
      <c r="W892">
        <f>L892</f>
        <v/>
      </c>
      <c r="X892" s="14">
        <f>IF(F892="","",F892)</f>
        <v/>
      </c>
      <c r="Y892" s="14">
        <f>IF(G892="","",G892)</f>
        <v/>
      </c>
      <c r="Z892">
        <f>M892</f>
        <v/>
      </c>
      <c r="AA892">
        <f>N892</f>
        <v/>
      </c>
      <c r="AB892" s="14">
        <f>IF(H892="","",H892)</f>
        <v/>
      </c>
      <c r="AC892">
        <f>O892</f>
        <v/>
      </c>
      <c r="AD892" s="14">
        <f>IF(I892="","",I892)</f>
        <v/>
      </c>
      <c r="AE892">
        <f>P892</f>
        <v/>
      </c>
      <c r="AH892">
        <f>IF(S892&lt;&gt;"",S892,AH891+900)</f>
        <v/>
      </c>
      <c r="AI892">
        <f>IF(T892&lt;&gt;"",T892,AI891)</f>
        <v/>
      </c>
      <c r="AJ892">
        <f>IF(U892&lt;&gt;"",U892,AJ891)</f>
        <v/>
      </c>
      <c r="AK892">
        <f>IF(W892&lt;&gt;"",W892,"")</f>
        <v/>
      </c>
      <c r="AL892" s="14">
        <f>IF(X892&lt;&gt;"",X892,"")</f>
        <v/>
      </c>
      <c r="AM892" s="14">
        <f>IF(Y892&lt;&gt;"",Y892,"")</f>
        <v/>
      </c>
      <c r="AN892" s="14">
        <f>IF(OR(AL892="",AM892=""),"",AL892-AM892)</f>
        <v/>
      </c>
      <c r="AO892">
        <f>IF(AN892="","",IF(AN892&gt;0,"Bullish","Bearish"))</f>
        <v/>
      </c>
      <c r="AP892">
        <f>IF(AO892="",AP891,AO892)</f>
        <v/>
      </c>
      <c r="AQ892" s="14">
        <f>IF(AB892&lt;&gt;"",AB892,"")</f>
        <v/>
      </c>
      <c r="AR892" s="14">
        <f>IF(AD892&lt;&gt;"",AD892,"")</f>
        <v/>
      </c>
      <c r="AS892">
        <f>IF(AS891+1=13,1,AS891+1)</f>
        <v/>
      </c>
      <c r="AT892">
        <f>IFERROR(IF(SLOPE($AQ$878:$AQ$889,$AS$878:$AS$889)&gt;0,MIN(3,ABS(SLOPE($AQ$878:$AQ$889,$AS$878:$AS$889))),IF(SLOPE($AQ$878:$AQ$889,$AS$878:$AS$889)&lt;-0.5,-0.5,0)),0)</f>
        <v/>
      </c>
      <c r="AU892">
        <f>IFERROR(IF(SLOPE($AR$878:$AR$889,$AS$878:$AS$889)&lt;0,MAX(-3,-ABS(SLOPE($AR$878:$AR$889,$AS$878:$AS$889))),IF(SLOPE($AR$878:$AR$889,$AS$878:$AS$889)&gt;0.5,0.5,0)),0)</f>
        <v/>
      </c>
      <c r="AV892">
        <f>($AQ$890+(AT892*(AS892-1)))</f>
        <v/>
      </c>
      <c r="AW892">
        <f>($AR$890+(AU892*(AS892-1)))</f>
        <v/>
      </c>
      <c r="AX892">
        <f>IF(AT892&gt;0,AV892+AT892,AV892)</f>
        <v/>
      </c>
      <c r="AY892">
        <f>IF(AU892&lt;0,AW892+AU892,AW892)</f>
        <v/>
      </c>
      <c r="BA892" s="14">
        <f>IFERROR(AX892-AQ892,"")</f>
        <v/>
      </c>
      <c r="BB892" s="14">
        <f>IFERROR(AY892-AR892,"")</f>
        <v/>
      </c>
      <c r="BD892">
        <f>AH892</f>
        <v/>
      </c>
      <c r="BE892">
        <f>AI892</f>
        <v/>
      </c>
      <c r="BF892">
        <f>AJ892</f>
        <v/>
      </c>
      <c r="BG892" s="14">
        <f>L892</f>
        <v/>
      </c>
      <c r="BH892" s="14">
        <f>IF(X892="","",X892)</f>
        <v/>
      </c>
      <c r="BI892" s="14">
        <f>IF(Y892="","",Y892)</f>
        <v/>
      </c>
      <c r="BJ892">
        <f>Z892</f>
        <v/>
      </c>
      <c r="BK892">
        <f>AA892</f>
        <v/>
      </c>
      <c r="BL892">
        <f>IFERROR(AX892,"")</f>
        <v/>
      </c>
      <c r="BM892">
        <f>IFERROR(AY892,"")</f>
        <v/>
      </c>
    </row>
    <row r="893" ht="14.25" customHeight="1">
      <c r="A893">
        <f>ALGLIB_SSA_XAUUSD!AA893</f>
        <v/>
      </c>
      <c r="B893">
        <f>IF($A893="","",INDEX(ALGLIB_SSA_XAUUSD!$B$2:$B$2401,MATCH($A893,ALGLIB_SSA_XAUUSD!$A$2:$A$2401,1)))</f>
        <v/>
      </c>
      <c r="C893">
        <f>IF($A893="","",INDEX(ALGLIB_SSA_XAUUSD!$C$2:$C$2401,MATCH($A893,ALGLIB_SSA_XAUUSD!$A$2:$A$2401,1)))</f>
        <v/>
      </c>
      <c r="D893" s="14">
        <f>IF($A893="","",INT((ROW()-2)/12)+1)</f>
        <v/>
      </c>
      <c r="E893" s="14">
        <f>IF(AND(E902&lt;&gt;"",D902=D890+1),E890+(E902-E890)*3/12,"")</f>
        <v/>
      </c>
      <c r="F893" s="14">
        <f>IF(AND(F902&lt;&gt;"",D902=D890+1),F890+(F902-F890)*3/12,"")</f>
        <v/>
      </c>
      <c r="G893" s="14">
        <f>IF(AND(G902&lt;&gt;"",D902=D890+1),G890+(G902-G890)*3/12,"")</f>
        <v/>
      </c>
      <c r="H893" s="14">
        <f>IF(AND(H902&lt;&gt;"",D902=D890+1),H890+(H902-H890)*3/12,"")</f>
        <v/>
      </c>
      <c r="I893" s="14">
        <f>IF(AND(L902&lt;&gt;"",D902=D890+1),I890+(I902-I890)*3/12,"")</f>
        <v/>
      </c>
      <c r="J893">
        <f>_xlfn.XLOOKUP($A893,ALGLIB_SSA_XAUUSD!$AA$2:$AA$2401,ALGLIB_SSA_XAUUSD!$P$2:$P$2401,"",0)</f>
        <v/>
      </c>
      <c r="K893">
        <f>_xlfn.XLOOKUP($A893,ALGLIB_SSA_XAUUSD!$AA$2:$AA$2401,ALGLIB_SSA_XAUUSD!$Q$2:$Q$2401,"",0)</f>
        <v/>
      </c>
      <c r="L893">
        <f>_xlfn.XLOOKUP($A893,ALGLIB_SSA_XAUUSD!$AA$2:$AA$2401,ALGLIB_SSA_XAUUSD!$R$2:$R$2401,"",0)</f>
        <v/>
      </c>
      <c r="M893">
        <f>_xlfn.XLOOKUP($A893,ALGLIB_SSA_XAUUSD!$AA$2:$AA$2401,ALGLIB_SSA_XAUUSD!$S$2:$S$2401,"",0)</f>
        <v/>
      </c>
      <c r="N893">
        <f>_xlfn.XLOOKUP($A893,ALGLIB_SSA_XAUUSD!$AA$2:$AA$2401,ALGLIB_SSA_XAUUSD!$T$2:$T$2401,"",0)</f>
        <v/>
      </c>
      <c r="O893">
        <f>_xlfn.XLOOKUP($A893,ALGLIB_SSA_XAUUSD!$AA$2:$AA$2401,ALGLIB_SSA_XAUUSD!$U$2:$U$2401,"",0)</f>
        <v/>
      </c>
      <c r="P893">
        <f>_xlfn.XLOOKUP($A893,ALGLIB_SSA_XAUUSD!$AA$2:$AA$2401,ALGLIB_SSA_XAUUSD!$V$2:$V$2401,"",0)</f>
        <v/>
      </c>
      <c r="S893">
        <f>A893</f>
        <v/>
      </c>
      <c r="T893">
        <f>J893</f>
        <v/>
      </c>
      <c r="U893">
        <f>K893</f>
        <v/>
      </c>
      <c r="V893" s="14">
        <f>IF($A893="","",MOD(ROW()-2,12)+1)</f>
        <v/>
      </c>
      <c r="W893">
        <f>L893</f>
        <v/>
      </c>
      <c r="X893" s="14">
        <f>IF(F893="","",F893)</f>
        <v/>
      </c>
      <c r="Y893" s="14">
        <f>IF(G893="","",G893)</f>
        <v/>
      </c>
      <c r="Z893">
        <f>M893</f>
        <v/>
      </c>
      <c r="AA893">
        <f>N893</f>
        <v/>
      </c>
      <c r="AB893" s="14">
        <f>IF(H893="","",H893)</f>
        <v/>
      </c>
      <c r="AC893">
        <f>O893</f>
        <v/>
      </c>
      <c r="AD893" s="14">
        <f>IF(I893="","",I893)</f>
        <v/>
      </c>
      <c r="AE893">
        <f>P893</f>
        <v/>
      </c>
      <c r="AH893">
        <f>IF(S893&lt;&gt;"",S893,AH892+900)</f>
        <v/>
      </c>
      <c r="AI893">
        <f>IF(T893&lt;&gt;"",T893,AI892)</f>
        <v/>
      </c>
      <c r="AJ893">
        <f>IF(U893&lt;&gt;"",U893,AJ892)</f>
        <v/>
      </c>
      <c r="AK893">
        <f>IF(W893&lt;&gt;"",W893,"")</f>
        <v/>
      </c>
      <c r="AL893" s="14">
        <f>IF(X893&lt;&gt;"",X893,"")</f>
        <v/>
      </c>
      <c r="AM893" s="14">
        <f>IF(Y893&lt;&gt;"",Y893,"")</f>
        <v/>
      </c>
      <c r="AN893" s="14">
        <f>IF(OR(AL893="",AM893=""),"",AL893-AM893)</f>
        <v/>
      </c>
      <c r="AO893">
        <f>IF(AN893="","",IF(AN893&gt;0,"Bullish","Bearish"))</f>
        <v/>
      </c>
      <c r="AP893">
        <f>IF(AO893="",AP892,AO893)</f>
        <v/>
      </c>
      <c r="AQ893" s="14">
        <f>IF(AB893&lt;&gt;"",AB893,"")</f>
        <v/>
      </c>
      <c r="AR893" s="14">
        <f>IF(AD893&lt;&gt;"",AD893,"")</f>
        <v/>
      </c>
      <c r="AS893">
        <f>IF(AS892+1=13,1,AS892+1)</f>
        <v/>
      </c>
      <c r="AT893">
        <f>IFERROR(IF(SLOPE($AQ$878:$AQ$889,$AS$878:$AS$889)&gt;0,MIN(3,ABS(SLOPE($AQ$878:$AQ$889,$AS$878:$AS$889))),IF(SLOPE($AQ$878:$AQ$889,$AS$878:$AS$889)&lt;-0.5,-0.5,0)),0)</f>
        <v/>
      </c>
      <c r="AU893">
        <f>IFERROR(IF(SLOPE($AR$878:$AR$889,$AS$878:$AS$889)&lt;0,MAX(-3,-ABS(SLOPE($AR$878:$AR$889,$AS$878:$AS$889))),IF(SLOPE($AR$878:$AR$889,$AS$878:$AS$889)&gt;0.5,0.5,0)),0)</f>
        <v/>
      </c>
      <c r="AV893">
        <f>($AQ$890+(AT893*(AS893-1)))</f>
        <v/>
      </c>
      <c r="AW893">
        <f>($AR$890+(AU893*(AS893-1)))</f>
        <v/>
      </c>
      <c r="AX893">
        <f>IF(AT893&gt;0,AV893+AT893,AV893)</f>
        <v/>
      </c>
      <c r="AY893">
        <f>IF(AU893&lt;0,AW893+AU893,AW893)</f>
        <v/>
      </c>
      <c r="BA893" s="14">
        <f>IFERROR(AX893-AQ893,"")</f>
        <v/>
      </c>
      <c r="BB893" s="14">
        <f>IFERROR(AY893-AR893,"")</f>
        <v/>
      </c>
      <c r="BD893">
        <f>AH893</f>
        <v/>
      </c>
      <c r="BE893">
        <f>AI893</f>
        <v/>
      </c>
      <c r="BF893">
        <f>AJ893</f>
        <v/>
      </c>
      <c r="BG893" s="14">
        <f>L893</f>
        <v/>
      </c>
      <c r="BH893" s="14">
        <f>IF(X893="","",X893)</f>
        <v/>
      </c>
      <c r="BI893" s="14">
        <f>IF(Y893="","",Y893)</f>
        <v/>
      </c>
      <c r="BJ893">
        <f>Z893</f>
        <v/>
      </c>
      <c r="BK893">
        <f>AA893</f>
        <v/>
      </c>
      <c r="BL893">
        <f>IFERROR(AX893,"")</f>
        <v/>
      </c>
      <c r="BM893">
        <f>IFERROR(AY893,"")</f>
        <v/>
      </c>
    </row>
    <row r="894" ht="14.25" customHeight="1">
      <c r="A894">
        <f>ALGLIB_SSA_XAUUSD!AA894</f>
        <v/>
      </c>
      <c r="B894">
        <f>IF($A894="","",INDEX(ALGLIB_SSA_XAUUSD!$B$2:$B$2401,MATCH($A894,ALGLIB_SSA_XAUUSD!$A$2:$A$2401,1)))</f>
        <v/>
      </c>
      <c r="C894">
        <f>IF($A894="","",INDEX(ALGLIB_SSA_XAUUSD!$C$2:$C$2401,MATCH($A894,ALGLIB_SSA_XAUUSD!$A$2:$A$2401,1)))</f>
        <v/>
      </c>
      <c r="D894" s="14">
        <f>IF($A894="","",INT((ROW()-2)/12)+1)</f>
        <v/>
      </c>
      <c r="E894" s="14">
        <f>IF(AND(E902&lt;&gt;"",D902=D890+1),E890+(E902-E890)*4/12,"")</f>
        <v/>
      </c>
      <c r="F894" s="14">
        <f>IF(AND(F902&lt;&gt;"",D902=D890+1),F890+(F902-F890)*4/12,"")</f>
        <v/>
      </c>
      <c r="G894" s="14">
        <f>IF(AND(G902&lt;&gt;"",D902=D890+1),G890+(G902-G890)*4/12,"")</f>
        <v/>
      </c>
      <c r="H894" s="14">
        <f>IF(AND(H902&lt;&gt;"",D902=D890+1),H890+(H902-H890)*4/12,"")</f>
        <v/>
      </c>
      <c r="I894" s="14">
        <f>IF(AND(L902&lt;&gt;"",D902=D890+1),I890+(I902-I890)*4/12,"")</f>
        <v/>
      </c>
      <c r="J894">
        <f>_xlfn.XLOOKUP($A894,ALGLIB_SSA_XAUUSD!$AA$2:$AA$2401,ALGLIB_SSA_XAUUSD!$P$2:$P$2401,"",0)</f>
        <v/>
      </c>
      <c r="K894">
        <f>_xlfn.XLOOKUP($A894,ALGLIB_SSA_XAUUSD!$AA$2:$AA$2401,ALGLIB_SSA_XAUUSD!$Q$2:$Q$2401,"",0)</f>
        <v/>
      </c>
      <c r="L894">
        <f>_xlfn.XLOOKUP($A894,ALGLIB_SSA_XAUUSD!$AA$2:$AA$2401,ALGLIB_SSA_XAUUSD!$R$2:$R$2401,"",0)</f>
        <v/>
      </c>
      <c r="M894">
        <f>_xlfn.XLOOKUP($A894,ALGLIB_SSA_XAUUSD!$AA$2:$AA$2401,ALGLIB_SSA_XAUUSD!$S$2:$S$2401,"",0)</f>
        <v/>
      </c>
      <c r="N894">
        <f>_xlfn.XLOOKUP($A894,ALGLIB_SSA_XAUUSD!$AA$2:$AA$2401,ALGLIB_SSA_XAUUSD!$T$2:$T$2401,"",0)</f>
        <v/>
      </c>
      <c r="O894">
        <f>_xlfn.XLOOKUP($A894,ALGLIB_SSA_XAUUSD!$AA$2:$AA$2401,ALGLIB_SSA_XAUUSD!$U$2:$U$2401,"",0)</f>
        <v/>
      </c>
      <c r="P894">
        <f>_xlfn.XLOOKUP($A894,ALGLIB_SSA_XAUUSD!$AA$2:$AA$2401,ALGLIB_SSA_XAUUSD!$V$2:$V$2401,"",0)</f>
        <v/>
      </c>
      <c r="S894">
        <f>A894</f>
        <v/>
      </c>
      <c r="T894">
        <f>J894</f>
        <v/>
      </c>
      <c r="U894">
        <f>K894</f>
        <v/>
      </c>
      <c r="V894" s="14">
        <f>IF($A894="","",MOD(ROW()-2,12)+1)</f>
        <v/>
      </c>
      <c r="W894">
        <f>L894</f>
        <v/>
      </c>
      <c r="X894" s="14">
        <f>IF(F894="","",F894)</f>
        <v/>
      </c>
      <c r="Y894" s="14">
        <f>IF(G894="","",G894)</f>
        <v/>
      </c>
      <c r="Z894">
        <f>M894</f>
        <v/>
      </c>
      <c r="AA894">
        <f>N894</f>
        <v/>
      </c>
      <c r="AB894" s="14">
        <f>IF(H894="","",H894)</f>
        <v/>
      </c>
      <c r="AC894">
        <f>O894</f>
        <v/>
      </c>
      <c r="AD894" s="14">
        <f>IF(I894="","",I894)</f>
        <v/>
      </c>
      <c r="AE894">
        <f>P894</f>
        <v/>
      </c>
      <c r="AH894">
        <f>IF(S894&lt;&gt;"",S894,AH893+900)</f>
        <v/>
      </c>
      <c r="AI894">
        <f>IF(T894&lt;&gt;"",T894,AI893)</f>
        <v/>
      </c>
      <c r="AJ894">
        <f>IF(U894&lt;&gt;"",U894,AJ893)</f>
        <v/>
      </c>
      <c r="AK894">
        <f>IF(W894&lt;&gt;"",W894,"")</f>
        <v/>
      </c>
      <c r="AL894" s="14">
        <f>IF(X894&lt;&gt;"",X894,"")</f>
        <v/>
      </c>
      <c r="AM894" s="14">
        <f>IF(Y894&lt;&gt;"",Y894,"")</f>
        <v/>
      </c>
      <c r="AN894" s="14">
        <f>IF(OR(AL894="",AM894=""),"",AL894-AM894)</f>
        <v/>
      </c>
      <c r="AO894">
        <f>IF(AN894="","",IF(AN894&gt;0,"Bullish","Bearish"))</f>
        <v/>
      </c>
      <c r="AP894">
        <f>IF(AO894="",AP893,AO894)</f>
        <v/>
      </c>
      <c r="AQ894" s="14">
        <f>IF(AB894&lt;&gt;"",AB894,"")</f>
        <v/>
      </c>
      <c r="AR894" s="14">
        <f>IF(AD894&lt;&gt;"",AD894,"")</f>
        <v/>
      </c>
      <c r="AS894">
        <f>IF(AS893+1=13,1,AS893+1)</f>
        <v/>
      </c>
      <c r="AT894">
        <f>IFERROR(IF(SLOPE($AQ$878:$AQ$889,$AS$878:$AS$889)&gt;0,MIN(3,ABS(SLOPE($AQ$878:$AQ$889,$AS$878:$AS$889))),IF(SLOPE($AQ$878:$AQ$889,$AS$878:$AS$889)&lt;-0.5,-0.5,0)),0)</f>
        <v/>
      </c>
      <c r="AU894">
        <f>IFERROR(IF(SLOPE($AR$878:$AR$889,$AS$878:$AS$889)&lt;0,MAX(-3,-ABS(SLOPE($AR$878:$AR$889,$AS$878:$AS$889))),IF(SLOPE($AR$878:$AR$889,$AS$878:$AS$889)&gt;0.5,0.5,0)),0)</f>
        <v/>
      </c>
      <c r="AV894">
        <f>($AQ$890+(AT894*(AS894-1)))</f>
        <v/>
      </c>
      <c r="AW894">
        <f>($AR$890+(AU894*(AS894-1)))</f>
        <v/>
      </c>
      <c r="AX894">
        <f>IF(AT894&gt;0,AV894+AT894,AV894)</f>
        <v/>
      </c>
      <c r="AY894">
        <f>IF(AU894&lt;0,AW894+AU894,AW894)</f>
        <v/>
      </c>
      <c r="BA894" s="14">
        <f>IFERROR(AX894-AQ894,"")</f>
        <v/>
      </c>
      <c r="BB894" s="14">
        <f>IFERROR(AY894-AR894,"")</f>
        <v/>
      </c>
      <c r="BD894">
        <f>AH894</f>
        <v/>
      </c>
      <c r="BE894">
        <f>AI894</f>
        <v/>
      </c>
      <c r="BF894">
        <f>AJ894</f>
        <v/>
      </c>
      <c r="BG894" s="14">
        <f>L894</f>
        <v/>
      </c>
      <c r="BH894" s="14">
        <f>IF(X894="","",X894)</f>
        <v/>
      </c>
      <c r="BI894" s="14">
        <f>IF(Y894="","",Y894)</f>
        <v/>
      </c>
      <c r="BJ894">
        <f>Z894</f>
        <v/>
      </c>
      <c r="BK894">
        <f>AA894</f>
        <v/>
      </c>
      <c r="BL894">
        <f>IFERROR(AX894,"")</f>
        <v/>
      </c>
      <c r="BM894">
        <f>IFERROR(AY894,"")</f>
        <v/>
      </c>
    </row>
    <row r="895" ht="14.25" customHeight="1">
      <c r="A895">
        <f>ALGLIB_SSA_XAUUSD!AA895</f>
        <v/>
      </c>
      <c r="B895">
        <f>IF($A895="","",INDEX(ALGLIB_SSA_XAUUSD!$B$2:$B$2401,MATCH($A895,ALGLIB_SSA_XAUUSD!$A$2:$A$2401,1)))</f>
        <v/>
      </c>
      <c r="C895">
        <f>IF($A895="","",INDEX(ALGLIB_SSA_XAUUSD!$C$2:$C$2401,MATCH($A895,ALGLIB_SSA_XAUUSD!$A$2:$A$2401,1)))</f>
        <v/>
      </c>
      <c r="D895" s="14">
        <f>IF($A895="","",INT((ROW()-2)/12)+1)</f>
        <v/>
      </c>
      <c r="E895" s="14">
        <f>IF(AND(E902&lt;&gt;"",D902=D890+1),E890+(E902-E890)*5/12,"")</f>
        <v/>
      </c>
      <c r="F895" s="14">
        <f>IF(AND(F902&lt;&gt;"",D902=D890+1),F890+(F902-F890)*5/12,"")</f>
        <v/>
      </c>
      <c r="G895" s="14">
        <f>IF(AND(G902&lt;&gt;"",D902=D890+1),G890+(G902-G890)*5/12,"")</f>
        <v/>
      </c>
      <c r="H895" s="14">
        <f>IF(AND(H902&lt;&gt;"",D902=D890+1),H890+(H902-H890)*5/12,"")</f>
        <v/>
      </c>
      <c r="I895" s="14">
        <f>IF(AND(L902&lt;&gt;"",D902=D890+1),I890+(I902-I890)*5/12,"")</f>
        <v/>
      </c>
      <c r="J895">
        <f>_xlfn.XLOOKUP($A895,ALGLIB_SSA_XAUUSD!$AA$2:$AA$2401,ALGLIB_SSA_XAUUSD!$P$2:$P$2401,"",0)</f>
        <v/>
      </c>
      <c r="K895">
        <f>_xlfn.XLOOKUP($A895,ALGLIB_SSA_XAUUSD!$AA$2:$AA$2401,ALGLIB_SSA_XAUUSD!$Q$2:$Q$2401,"",0)</f>
        <v/>
      </c>
      <c r="L895">
        <f>_xlfn.XLOOKUP($A895,ALGLIB_SSA_XAUUSD!$AA$2:$AA$2401,ALGLIB_SSA_XAUUSD!$R$2:$R$2401,"",0)</f>
        <v/>
      </c>
      <c r="M895">
        <f>_xlfn.XLOOKUP($A895,ALGLIB_SSA_XAUUSD!$AA$2:$AA$2401,ALGLIB_SSA_XAUUSD!$S$2:$S$2401,"",0)</f>
        <v/>
      </c>
      <c r="N895">
        <f>_xlfn.XLOOKUP($A895,ALGLIB_SSA_XAUUSD!$AA$2:$AA$2401,ALGLIB_SSA_XAUUSD!$T$2:$T$2401,"",0)</f>
        <v/>
      </c>
      <c r="O895">
        <f>_xlfn.XLOOKUP($A895,ALGLIB_SSA_XAUUSD!$AA$2:$AA$2401,ALGLIB_SSA_XAUUSD!$U$2:$U$2401,"",0)</f>
        <v/>
      </c>
      <c r="P895">
        <f>_xlfn.XLOOKUP($A895,ALGLIB_SSA_XAUUSD!$AA$2:$AA$2401,ALGLIB_SSA_XAUUSD!$V$2:$V$2401,"",0)</f>
        <v/>
      </c>
      <c r="S895">
        <f>A895</f>
        <v/>
      </c>
      <c r="T895">
        <f>J895</f>
        <v/>
      </c>
      <c r="U895">
        <f>K895</f>
        <v/>
      </c>
      <c r="V895" s="14">
        <f>IF($A895="","",MOD(ROW()-2,12)+1)</f>
        <v/>
      </c>
      <c r="W895">
        <f>L895</f>
        <v/>
      </c>
      <c r="X895" s="14">
        <f>IF(F895="","",F895)</f>
        <v/>
      </c>
      <c r="Y895" s="14">
        <f>IF(G895="","",G895)</f>
        <v/>
      </c>
      <c r="Z895">
        <f>M895</f>
        <v/>
      </c>
      <c r="AA895">
        <f>N895</f>
        <v/>
      </c>
      <c r="AB895" s="14">
        <f>IF(H895="","",H895)</f>
        <v/>
      </c>
      <c r="AC895">
        <f>O895</f>
        <v/>
      </c>
      <c r="AD895" s="14">
        <f>IF(I895="","",I895)</f>
        <v/>
      </c>
      <c r="AE895">
        <f>P895</f>
        <v/>
      </c>
      <c r="AH895">
        <f>IF(S895&lt;&gt;"",S895,AH894+900)</f>
        <v/>
      </c>
      <c r="AI895">
        <f>IF(T895&lt;&gt;"",T895,AI894)</f>
        <v/>
      </c>
      <c r="AJ895">
        <f>IF(U895&lt;&gt;"",U895,AJ894)</f>
        <v/>
      </c>
      <c r="AK895">
        <f>IF(W895&lt;&gt;"",W895,"")</f>
        <v/>
      </c>
      <c r="AL895" s="14">
        <f>IF(X895&lt;&gt;"",X895,"")</f>
        <v/>
      </c>
      <c r="AM895" s="14">
        <f>IF(Y895&lt;&gt;"",Y895,"")</f>
        <v/>
      </c>
      <c r="AN895" s="14">
        <f>IF(OR(AL895="",AM895=""),"",AL895-AM895)</f>
        <v/>
      </c>
      <c r="AO895">
        <f>IF(AN895="","",IF(AN895&gt;0,"Bullish","Bearish"))</f>
        <v/>
      </c>
      <c r="AP895">
        <f>IF(AO895="",AP894,AO895)</f>
        <v/>
      </c>
      <c r="AQ895" s="14">
        <f>IF(AB895&lt;&gt;"",AB895,"")</f>
        <v/>
      </c>
      <c r="AR895" s="14">
        <f>IF(AD895&lt;&gt;"",AD895,"")</f>
        <v/>
      </c>
      <c r="AS895">
        <f>IF(AS894+1=13,1,AS894+1)</f>
        <v/>
      </c>
      <c r="AT895">
        <f>IFERROR(IF(SLOPE($AQ$878:$AQ$889,$AS$878:$AS$889)&gt;0,MIN(3,ABS(SLOPE($AQ$878:$AQ$889,$AS$878:$AS$889))),IF(SLOPE($AQ$878:$AQ$889,$AS$878:$AS$889)&lt;-0.5,-0.5,0)),0)</f>
        <v/>
      </c>
      <c r="AU895">
        <f>IFERROR(IF(SLOPE($AR$878:$AR$889,$AS$878:$AS$889)&lt;0,MAX(-3,-ABS(SLOPE($AR$878:$AR$889,$AS$878:$AS$889))),IF(SLOPE($AR$878:$AR$889,$AS$878:$AS$889)&gt;0.5,0.5,0)),0)</f>
        <v/>
      </c>
      <c r="AV895">
        <f>($AQ$890+(AT895*(AS895-1)))</f>
        <v/>
      </c>
      <c r="AW895">
        <f>($AR$890+(AU895*(AS895-1)))</f>
        <v/>
      </c>
      <c r="AX895">
        <f>IF(AT895&gt;0,AV895+AT895,AV895)</f>
        <v/>
      </c>
      <c r="AY895">
        <f>IF(AU895&lt;0,AW895+AU895,AW895)</f>
        <v/>
      </c>
      <c r="BA895" s="14">
        <f>IFERROR(AX895-AQ895,"")</f>
        <v/>
      </c>
      <c r="BB895" s="14">
        <f>IFERROR(AY895-AR895,"")</f>
        <v/>
      </c>
      <c r="BD895">
        <f>AH895</f>
        <v/>
      </c>
      <c r="BE895">
        <f>AI895</f>
        <v/>
      </c>
      <c r="BF895">
        <f>AJ895</f>
        <v/>
      </c>
      <c r="BG895" s="14">
        <f>L895</f>
        <v/>
      </c>
      <c r="BH895" s="14">
        <f>IF(X895="","",X895)</f>
        <v/>
      </c>
      <c r="BI895" s="14">
        <f>IF(Y895="","",Y895)</f>
        <v/>
      </c>
      <c r="BJ895">
        <f>Z895</f>
        <v/>
      </c>
      <c r="BK895">
        <f>AA895</f>
        <v/>
      </c>
      <c r="BL895">
        <f>IFERROR(AX895,"")</f>
        <v/>
      </c>
      <c r="BM895">
        <f>IFERROR(AY895,"")</f>
        <v/>
      </c>
    </row>
    <row r="896" ht="14.25" customHeight="1">
      <c r="A896">
        <f>ALGLIB_SSA_XAUUSD!AA896</f>
        <v/>
      </c>
      <c r="B896">
        <f>IF($A896="","",INDEX(ALGLIB_SSA_XAUUSD!$B$2:$B$2401,MATCH($A896,ALGLIB_SSA_XAUUSD!$A$2:$A$2401,1)))</f>
        <v/>
      </c>
      <c r="C896">
        <f>IF($A896="","",INDEX(ALGLIB_SSA_XAUUSD!$C$2:$C$2401,MATCH($A896,ALGLIB_SSA_XAUUSD!$A$2:$A$2401,1)))</f>
        <v/>
      </c>
      <c r="D896" s="14">
        <f>IF($A896="","",INT((ROW()-2)/12)+1)</f>
        <v/>
      </c>
      <c r="E896" s="14">
        <f>IF(AND(E902&lt;&gt;"",D902=D890+1),E890+(E902-E890)*6/12,"")</f>
        <v/>
      </c>
      <c r="F896" s="14">
        <f>IF(AND(F902&lt;&gt;"",D902=D890+1),F890+(F902-F890)*6/12,"")</f>
        <v/>
      </c>
      <c r="G896" s="14">
        <f>IF(AND(G902&lt;&gt;"",D902=D890+1),G890+(G902-G890)*6/12,"")</f>
        <v/>
      </c>
      <c r="H896" s="14">
        <f>IF(AND(H902&lt;&gt;"",D902=D890+1),H890+(H902-H890)*6/12,"")</f>
        <v/>
      </c>
      <c r="I896" s="14">
        <f>IF(AND(L902&lt;&gt;"",D902=D890+1),I890+(I902-I890)*6/12,"")</f>
        <v/>
      </c>
      <c r="J896">
        <f>_xlfn.XLOOKUP($A896,ALGLIB_SSA_XAUUSD!$AA$2:$AA$2401,ALGLIB_SSA_XAUUSD!$P$2:$P$2401,"",0)</f>
        <v/>
      </c>
      <c r="K896">
        <f>_xlfn.XLOOKUP($A896,ALGLIB_SSA_XAUUSD!$AA$2:$AA$2401,ALGLIB_SSA_XAUUSD!$Q$2:$Q$2401,"",0)</f>
        <v/>
      </c>
      <c r="L896">
        <f>_xlfn.XLOOKUP($A896,ALGLIB_SSA_XAUUSD!$AA$2:$AA$2401,ALGLIB_SSA_XAUUSD!$R$2:$R$2401,"",0)</f>
        <v/>
      </c>
      <c r="M896">
        <f>_xlfn.XLOOKUP($A896,ALGLIB_SSA_XAUUSD!$AA$2:$AA$2401,ALGLIB_SSA_XAUUSD!$S$2:$S$2401,"",0)</f>
        <v/>
      </c>
      <c r="N896">
        <f>_xlfn.XLOOKUP($A896,ALGLIB_SSA_XAUUSD!$AA$2:$AA$2401,ALGLIB_SSA_XAUUSD!$T$2:$T$2401,"",0)</f>
        <v/>
      </c>
      <c r="O896">
        <f>_xlfn.XLOOKUP($A896,ALGLIB_SSA_XAUUSD!$AA$2:$AA$2401,ALGLIB_SSA_XAUUSD!$U$2:$U$2401,"",0)</f>
        <v/>
      </c>
      <c r="P896">
        <f>_xlfn.XLOOKUP($A896,ALGLIB_SSA_XAUUSD!$AA$2:$AA$2401,ALGLIB_SSA_XAUUSD!$V$2:$V$2401,"",0)</f>
        <v/>
      </c>
      <c r="S896">
        <f>A896</f>
        <v/>
      </c>
      <c r="T896">
        <f>J896</f>
        <v/>
      </c>
      <c r="U896">
        <f>K896</f>
        <v/>
      </c>
      <c r="V896" s="14">
        <f>IF($A896="","",MOD(ROW()-2,12)+1)</f>
        <v/>
      </c>
      <c r="W896">
        <f>L896</f>
        <v/>
      </c>
      <c r="X896" s="14">
        <f>IF(F896="","",F896)</f>
        <v/>
      </c>
      <c r="Y896" s="14">
        <f>IF(G896="","",G896)</f>
        <v/>
      </c>
      <c r="Z896">
        <f>M896</f>
        <v/>
      </c>
      <c r="AA896">
        <f>N896</f>
        <v/>
      </c>
      <c r="AB896" s="14">
        <f>IF(H896="","",H896)</f>
        <v/>
      </c>
      <c r="AC896">
        <f>O896</f>
        <v/>
      </c>
      <c r="AD896" s="14">
        <f>IF(I896="","",I896)</f>
        <v/>
      </c>
      <c r="AE896">
        <f>P896</f>
        <v/>
      </c>
      <c r="AH896">
        <f>IF(S896&lt;&gt;"",S896,AH895+900)</f>
        <v/>
      </c>
      <c r="AI896">
        <f>IF(T896&lt;&gt;"",T896,AI895)</f>
        <v/>
      </c>
      <c r="AJ896">
        <f>IF(U896&lt;&gt;"",U896,AJ895)</f>
        <v/>
      </c>
      <c r="AK896">
        <f>IF(W896&lt;&gt;"",W896,"")</f>
        <v/>
      </c>
      <c r="AL896" s="14">
        <f>IF(X896&lt;&gt;"",X896,"")</f>
        <v/>
      </c>
      <c r="AM896" s="14">
        <f>IF(Y896&lt;&gt;"",Y896,"")</f>
        <v/>
      </c>
      <c r="AN896" s="14">
        <f>IF(OR(AL896="",AM896=""),"",AL896-AM896)</f>
        <v/>
      </c>
      <c r="AO896">
        <f>IF(AN896="","",IF(AN896&gt;0,"Bullish","Bearish"))</f>
        <v/>
      </c>
      <c r="AP896">
        <f>IF(AO896="",AP895,AO896)</f>
        <v/>
      </c>
      <c r="AQ896" s="14">
        <f>IF(AB896&lt;&gt;"",AB896,"")</f>
        <v/>
      </c>
      <c r="AR896" s="14">
        <f>IF(AD896&lt;&gt;"",AD896,"")</f>
        <v/>
      </c>
      <c r="AS896">
        <f>IF(AS895+1=13,1,AS895+1)</f>
        <v/>
      </c>
      <c r="AT896">
        <f>IFERROR(IF(SLOPE($AQ$878:$AQ$889,$AS$878:$AS$889)&gt;0,MIN(3,ABS(SLOPE($AQ$878:$AQ$889,$AS$878:$AS$889))),IF(SLOPE($AQ$878:$AQ$889,$AS$878:$AS$889)&lt;-0.5,-0.5,0)),0)</f>
        <v/>
      </c>
      <c r="AU896">
        <f>IFERROR(IF(SLOPE($AR$878:$AR$889,$AS$878:$AS$889)&lt;0,MAX(-3,-ABS(SLOPE($AR$878:$AR$889,$AS$878:$AS$889))),IF(SLOPE($AR$878:$AR$889,$AS$878:$AS$889)&gt;0.5,0.5,0)),0)</f>
        <v/>
      </c>
      <c r="AV896">
        <f>($AQ$890+(AT896*(AS896-1)))</f>
        <v/>
      </c>
      <c r="AW896">
        <f>($AR$890+(AU896*(AS896-1)))</f>
        <v/>
      </c>
      <c r="AX896">
        <f>IF(AT896&gt;0,AV896+AT896,AV896)</f>
        <v/>
      </c>
      <c r="AY896">
        <f>IF(AU896&lt;0,AW896+AU896,AW896)</f>
        <v/>
      </c>
      <c r="BA896" s="14">
        <f>IFERROR(AX896-AQ896,"")</f>
        <v/>
      </c>
      <c r="BB896" s="14">
        <f>IFERROR(AY896-AR896,"")</f>
        <v/>
      </c>
      <c r="BD896">
        <f>AH896</f>
        <v/>
      </c>
      <c r="BE896">
        <f>AI896</f>
        <v/>
      </c>
      <c r="BF896">
        <f>AJ896</f>
        <v/>
      </c>
      <c r="BG896" s="14">
        <f>L896</f>
        <v/>
      </c>
      <c r="BH896" s="14">
        <f>IF(X896="","",X896)</f>
        <v/>
      </c>
      <c r="BI896" s="14">
        <f>IF(Y896="","",Y896)</f>
        <v/>
      </c>
      <c r="BJ896">
        <f>Z896</f>
        <v/>
      </c>
      <c r="BK896">
        <f>AA896</f>
        <v/>
      </c>
      <c r="BL896">
        <f>IFERROR(AX896,"")</f>
        <v/>
      </c>
      <c r="BM896">
        <f>IFERROR(AY896,"")</f>
        <v/>
      </c>
    </row>
    <row r="897" ht="14.25" customHeight="1">
      <c r="A897">
        <f>ALGLIB_SSA_XAUUSD!AA897</f>
        <v/>
      </c>
      <c r="B897">
        <f>IF($A897="","",INDEX(ALGLIB_SSA_XAUUSD!$B$2:$B$2401,MATCH($A897,ALGLIB_SSA_XAUUSD!$A$2:$A$2401,1)))</f>
        <v/>
      </c>
      <c r="C897">
        <f>IF($A897="","",INDEX(ALGLIB_SSA_XAUUSD!$C$2:$C$2401,MATCH($A897,ALGLIB_SSA_XAUUSD!$A$2:$A$2401,1)))</f>
        <v/>
      </c>
      <c r="D897" s="14">
        <f>IF($A897="","",INT((ROW()-2)/12)+1)</f>
        <v/>
      </c>
      <c r="E897" s="14">
        <f>IF(AND(E902&lt;&gt;"",D902=D890+1),E890+(E902-E890)*7/12,"")</f>
        <v/>
      </c>
      <c r="F897" s="14">
        <f>IF(AND(F902&lt;&gt;"",D902=D890+1),F890+(F902-F890)*7/12,"")</f>
        <v/>
      </c>
      <c r="G897" s="14">
        <f>IF(AND(G902&lt;&gt;"",D902=D890+1),G890+(G902-G890)*7/12,"")</f>
        <v/>
      </c>
      <c r="H897" s="14">
        <f>IF(AND(H902&lt;&gt;"",D902=D890+1),H890+(H902-H890)*7/12,"")</f>
        <v/>
      </c>
      <c r="I897" s="14">
        <f>IF(AND(L902&lt;&gt;"",D902=D890+1),I890+(I902-I890)*7/12,"")</f>
        <v/>
      </c>
      <c r="J897">
        <f>_xlfn.XLOOKUP($A897,ALGLIB_SSA_XAUUSD!$AA$2:$AA$2401,ALGLIB_SSA_XAUUSD!$P$2:$P$2401,"",0)</f>
        <v/>
      </c>
      <c r="K897">
        <f>_xlfn.XLOOKUP($A897,ALGLIB_SSA_XAUUSD!$AA$2:$AA$2401,ALGLIB_SSA_XAUUSD!$Q$2:$Q$2401,"",0)</f>
        <v/>
      </c>
      <c r="L897">
        <f>_xlfn.XLOOKUP($A897,ALGLIB_SSA_XAUUSD!$AA$2:$AA$2401,ALGLIB_SSA_XAUUSD!$R$2:$R$2401,"",0)</f>
        <v/>
      </c>
      <c r="M897">
        <f>_xlfn.XLOOKUP($A897,ALGLIB_SSA_XAUUSD!$AA$2:$AA$2401,ALGLIB_SSA_XAUUSD!$S$2:$S$2401,"",0)</f>
        <v/>
      </c>
      <c r="N897">
        <f>_xlfn.XLOOKUP($A897,ALGLIB_SSA_XAUUSD!$AA$2:$AA$2401,ALGLIB_SSA_XAUUSD!$T$2:$T$2401,"",0)</f>
        <v/>
      </c>
      <c r="O897">
        <f>_xlfn.XLOOKUP($A897,ALGLIB_SSA_XAUUSD!$AA$2:$AA$2401,ALGLIB_SSA_XAUUSD!$U$2:$U$2401,"",0)</f>
        <v/>
      </c>
      <c r="P897">
        <f>_xlfn.XLOOKUP($A897,ALGLIB_SSA_XAUUSD!$AA$2:$AA$2401,ALGLIB_SSA_XAUUSD!$V$2:$V$2401,"",0)</f>
        <v/>
      </c>
      <c r="S897">
        <f>A897</f>
        <v/>
      </c>
      <c r="T897">
        <f>J897</f>
        <v/>
      </c>
      <c r="U897">
        <f>K897</f>
        <v/>
      </c>
      <c r="V897" s="14">
        <f>IF($A897="","",MOD(ROW()-2,12)+1)</f>
        <v/>
      </c>
      <c r="W897">
        <f>L897</f>
        <v/>
      </c>
      <c r="X897" s="14">
        <f>IF(F897="","",F897)</f>
        <v/>
      </c>
      <c r="Y897" s="14">
        <f>IF(G897="","",G897)</f>
        <v/>
      </c>
      <c r="Z897">
        <f>M897</f>
        <v/>
      </c>
      <c r="AA897">
        <f>N897</f>
        <v/>
      </c>
      <c r="AB897" s="14">
        <f>IF(H897="","",H897)</f>
        <v/>
      </c>
      <c r="AC897">
        <f>O897</f>
        <v/>
      </c>
      <c r="AD897" s="14">
        <f>IF(I897="","",I897)</f>
        <v/>
      </c>
      <c r="AE897">
        <f>P897</f>
        <v/>
      </c>
      <c r="AH897">
        <f>IF(S897&lt;&gt;"",S897,AH896+900)</f>
        <v/>
      </c>
      <c r="AI897">
        <f>IF(T897&lt;&gt;"",T897,AI896)</f>
        <v/>
      </c>
      <c r="AJ897">
        <f>IF(U897&lt;&gt;"",U897,AJ896)</f>
        <v/>
      </c>
      <c r="AK897">
        <f>IF(W897&lt;&gt;"",W897,"")</f>
        <v/>
      </c>
      <c r="AL897" s="14">
        <f>IF(X897&lt;&gt;"",X897,"")</f>
        <v/>
      </c>
      <c r="AM897" s="14">
        <f>IF(Y897&lt;&gt;"",Y897,"")</f>
        <v/>
      </c>
      <c r="AN897" s="14">
        <f>IF(OR(AL897="",AM897=""),"",AL897-AM897)</f>
        <v/>
      </c>
      <c r="AO897">
        <f>IF(AN897="","",IF(AN897&gt;0,"Bullish","Bearish"))</f>
        <v/>
      </c>
      <c r="AP897">
        <f>IF(AO897="",AP896,AO897)</f>
        <v/>
      </c>
      <c r="AQ897" s="14">
        <f>IF(AB897&lt;&gt;"",AB897,"")</f>
        <v/>
      </c>
      <c r="AR897" s="14">
        <f>IF(AD897&lt;&gt;"",AD897,"")</f>
        <v/>
      </c>
      <c r="AS897">
        <f>IF(AS896+1=13,1,AS896+1)</f>
        <v/>
      </c>
      <c r="AT897">
        <f>IFERROR(IF(SLOPE($AQ$878:$AQ$889,$AS$878:$AS$889)&gt;0,MIN(3,ABS(SLOPE($AQ$878:$AQ$889,$AS$878:$AS$889))),IF(SLOPE($AQ$878:$AQ$889,$AS$878:$AS$889)&lt;-0.5,-0.5,0)),0)</f>
        <v/>
      </c>
      <c r="AU897">
        <f>IFERROR(IF(SLOPE($AR$878:$AR$889,$AS$878:$AS$889)&lt;0,MAX(-3,-ABS(SLOPE($AR$878:$AR$889,$AS$878:$AS$889))),IF(SLOPE($AR$878:$AR$889,$AS$878:$AS$889)&gt;0.5,0.5,0)),0)</f>
        <v/>
      </c>
      <c r="AV897">
        <f>($AQ$890+(AT897*(AS897-1)))</f>
        <v/>
      </c>
      <c r="AW897">
        <f>($AR$890+(AU897*(AS897-1)))</f>
        <v/>
      </c>
      <c r="AX897">
        <f>IF(AT897&gt;0,AV897+AT897,AV897)</f>
        <v/>
      </c>
      <c r="AY897">
        <f>IF(AU897&lt;0,AW897+AU897,AW897)</f>
        <v/>
      </c>
      <c r="BA897" s="14">
        <f>IFERROR(AX897-AQ897,"")</f>
        <v/>
      </c>
      <c r="BB897" s="14">
        <f>IFERROR(AY897-AR897,"")</f>
        <v/>
      </c>
      <c r="BD897">
        <f>AH897</f>
        <v/>
      </c>
      <c r="BE897">
        <f>AI897</f>
        <v/>
      </c>
      <c r="BF897">
        <f>AJ897</f>
        <v/>
      </c>
      <c r="BG897" s="14">
        <f>L897</f>
        <v/>
      </c>
      <c r="BH897" s="14">
        <f>IF(X897="","",X897)</f>
        <v/>
      </c>
      <c r="BI897" s="14">
        <f>IF(Y897="","",Y897)</f>
        <v/>
      </c>
      <c r="BJ897">
        <f>Z897</f>
        <v/>
      </c>
      <c r="BK897">
        <f>AA897</f>
        <v/>
      </c>
      <c r="BL897">
        <f>IFERROR(AX897,"")</f>
        <v/>
      </c>
      <c r="BM897">
        <f>IFERROR(AY897,"")</f>
        <v/>
      </c>
    </row>
    <row r="898" ht="14.25" customHeight="1">
      <c r="A898">
        <f>ALGLIB_SSA_XAUUSD!AA898</f>
        <v/>
      </c>
      <c r="B898">
        <f>IF($A898="","",INDEX(ALGLIB_SSA_XAUUSD!$B$2:$B$2401,MATCH($A898,ALGLIB_SSA_XAUUSD!$A$2:$A$2401,1)))</f>
        <v/>
      </c>
      <c r="C898">
        <f>IF($A898="","",INDEX(ALGLIB_SSA_XAUUSD!$C$2:$C$2401,MATCH($A898,ALGLIB_SSA_XAUUSD!$A$2:$A$2401,1)))</f>
        <v/>
      </c>
      <c r="D898" s="14">
        <f>IF($A898="","",INT((ROW()-2)/12)+1)</f>
        <v/>
      </c>
      <c r="E898" s="14">
        <f>IF(AND(E902&lt;&gt;"",D902=D890+1),E890+(E902-E890)*8/12,"")</f>
        <v/>
      </c>
      <c r="F898" s="14">
        <f>IF(AND(F902&lt;&gt;"",D902=D890+1),F890+(F902-F890)*8/12,"")</f>
        <v/>
      </c>
      <c r="G898" s="14">
        <f>IF(AND(G902&lt;&gt;"",D902=D890+1),G890+(G902-G890)*8/12,"")</f>
        <v/>
      </c>
      <c r="H898" s="14">
        <f>IF(AND(H902&lt;&gt;"",D902=D890+1),H890+(H902-H890)*8/12,"")</f>
        <v/>
      </c>
      <c r="I898" s="14">
        <f>IF(AND(L902&lt;&gt;"",D902=D890+1),I890+(I902-I890)*8/12,"")</f>
        <v/>
      </c>
      <c r="J898">
        <f>_xlfn.XLOOKUP($A898,ALGLIB_SSA_XAUUSD!$AA$2:$AA$2401,ALGLIB_SSA_XAUUSD!$P$2:$P$2401,"",0)</f>
        <v/>
      </c>
      <c r="K898">
        <f>_xlfn.XLOOKUP($A898,ALGLIB_SSA_XAUUSD!$AA$2:$AA$2401,ALGLIB_SSA_XAUUSD!$Q$2:$Q$2401,"",0)</f>
        <v/>
      </c>
      <c r="L898">
        <f>_xlfn.XLOOKUP($A898,ALGLIB_SSA_XAUUSD!$AA$2:$AA$2401,ALGLIB_SSA_XAUUSD!$R$2:$R$2401,"",0)</f>
        <v/>
      </c>
      <c r="M898">
        <f>_xlfn.XLOOKUP($A898,ALGLIB_SSA_XAUUSD!$AA$2:$AA$2401,ALGLIB_SSA_XAUUSD!$S$2:$S$2401,"",0)</f>
        <v/>
      </c>
      <c r="N898">
        <f>_xlfn.XLOOKUP($A898,ALGLIB_SSA_XAUUSD!$AA$2:$AA$2401,ALGLIB_SSA_XAUUSD!$T$2:$T$2401,"",0)</f>
        <v/>
      </c>
      <c r="O898">
        <f>_xlfn.XLOOKUP($A898,ALGLIB_SSA_XAUUSD!$AA$2:$AA$2401,ALGLIB_SSA_XAUUSD!$U$2:$U$2401,"",0)</f>
        <v/>
      </c>
      <c r="P898">
        <f>_xlfn.XLOOKUP($A898,ALGLIB_SSA_XAUUSD!$AA$2:$AA$2401,ALGLIB_SSA_XAUUSD!$V$2:$V$2401,"",0)</f>
        <v/>
      </c>
      <c r="S898">
        <f>A898</f>
        <v/>
      </c>
      <c r="T898">
        <f>J898</f>
        <v/>
      </c>
      <c r="U898">
        <f>K898</f>
        <v/>
      </c>
      <c r="V898" s="14">
        <f>IF($A898="","",MOD(ROW()-2,12)+1)</f>
        <v/>
      </c>
      <c r="W898">
        <f>L898</f>
        <v/>
      </c>
      <c r="X898" s="14">
        <f>IF(F898="","",F898)</f>
        <v/>
      </c>
      <c r="Y898" s="14">
        <f>IF(G898="","",G898)</f>
        <v/>
      </c>
      <c r="Z898">
        <f>M898</f>
        <v/>
      </c>
      <c r="AA898">
        <f>N898</f>
        <v/>
      </c>
      <c r="AB898" s="14">
        <f>IF(H898="","",H898)</f>
        <v/>
      </c>
      <c r="AC898">
        <f>O898</f>
        <v/>
      </c>
      <c r="AD898" s="14">
        <f>IF(I898="","",I898)</f>
        <v/>
      </c>
      <c r="AE898">
        <f>P898</f>
        <v/>
      </c>
      <c r="AH898">
        <f>IF(S898&lt;&gt;"",S898,AH897+900)</f>
        <v/>
      </c>
      <c r="AI898">
        <f>IF(T898&lt;&gt;"",T898,AI897)</f>
        <v/>
      </c>
      <c r="AJ898">
        <f>IF(U898&lt;&gt;"",U898,AJ897)</f>
        <v/>
      </c>
      <c r="AK898">
        <f>IF(W898&lt;&gt;"",W898,"")</f>
        <v/>
      </c>
      <c r="AL898" s="14">
        <f>IF(X898&lt;&gt;"",X898,"")</f>
        <v/>
      </c>
      <c r="AM898" s="14">
        <f>IF(Y898&lt;&gt;"",Y898,"")</f>
        <v/>
      </c>
      <c r="AN898" s="14">
        <f>IF(OR(AL898="",AM898=""),"",AL898-AM898)</f>
        <v/>
      </c>
      <c r="AO898">
        <f>IF(AN898="","",IF(AN898&gt;0,"Bullish","Bearish"))</f>
        <v/>
      </c>
      <c r="AP898">
        <f>IF(AO898="",AP897,AO898)</f>
        <v/>
      </c>
      <c r="AQ898" s="14">
        <f>IF(AB898&lt;&gt;"",AB898,"")</f>
        <v/>
      </c>
      <c r="AR898" s="14">
        <f>IF(AD898&lt;&gt;"",AD898,"")</f>
        <v/>
      </c>
      <c r="AS898">
        <f>IF(AS897+1=13,1,AS897+1)</f>
        <v/>
      </c>
      <c r="AT898">
        <f>IFERROR(IF(SLOPE($AQ$878:$AQ$889,$AS$878:$AS$889)&gt;0,MIN(3,ABS(SLOPE($AQ$878:$AQ$889,$AS$878:$AS$889))),IF(SLOPE($AQ$878:$AQ$889,$AS$878:$AS$889)&lt;-0.5,-0.5,0)),0)</f>
        <v/>
      </c>
      <c r="AU898">
        <f>IFERROR(IF(SLOPE($AR$878:$AR$889,$AS$878:$AS$889)&lt;0,MAX(-3,-ABS(SLOPE($AR$878:$AR$889,$AS$878:$AS$889))),IF(SLOPE($AR$878:$AR$889,$AS$878:$AS$889)&gt;0.5,0.5,0)),0)</f>
        <v/>
      </c>
      <c r="AV898">
        <f>($AQ$890+(AT898*(AS898-1)))</f>
        <v/>
      </c>
      <c r="AW898">
        <f>($AR$890+(AU898*(AS898-1)))</f>
        <v/>
      </c>
      <c r="AX898">
        <f>IF(AT898&gt;0,AV898+AT898,AV898)</f>
        <v/>
      </c>
      <c r="AY898">
        <f>IF(AU898&lt;0,AW898+AU898,AW898)</f>
        <v/>
      </c>
      <c r="BA898" s="14">
        <f>IFERROR(AX898-AQ898,"")</f>
        <v/>
      </c>
      <c r="BB898" s="14">
        <f>IFERROR(AY898-AR898,"")</f>
        <v/>
      </c>
      <c r="BD898">
        <f>AH898</f>
        <v/>
      </c>
      <c r="BE898">
        <f>AI898</f>
        <v/>
      </c>
      <c r="BF898">
        <f>AJ898</f>
        <v/>
      </c>
      <c r="BG898" s="14">
        <f>L898</f>
        <v/>
      </c>
      <c r="BH898" s="14">
        <f>IF(X898="","",X898)</f>
        <v/>
      </c>
      <c r="BI898" s="14">
        <f>IF(Y898="","",Y898)</f>
        <v/>
      </c>
      <c r="BJ898">
        <f>Z898</f>
        <v/>
      </c>
      <c r="BK898">
        <f>AA898</f>
        <v/>
      </c>
      <c r="BL898">
        <f>IFERROR(AX898,"")</f>
        <v/>
      </c>
      <c r="BM898">
        <f>IFERROR(AY898,"")</f>
        <v/>
      </c>
    </row>
    <row r="899" ht="14.25" customHeight="1">
      <c r="A899">
        <f>ALGLIB_SSA_XAUUSD!AA899</f>
        <v/>
      </c>
      <c r="B899">
        <f>IF($A899="","",INDEX(ALGLIB_SSA_XAUUSD!$B$2:$B$2401,MATCH($A899,ALGLIB_SSA_XAUUSD!$A$2:$A$2401,1)))</f>
        <v/>
      </c>
      <c r="C899">
        <f>IF($A899="","",INDEX(ALGLIB_SSA_XAUUSD!$C$2:$C$2401,MATCH($A899,ALGLIB_SSA_XAUUSD!$A$2:$A$2401,1)))</f>
        <v/>
      </c>
      <c r="D899" s="14">
        <f>IF($A899="","",INT((ROW()-2)/12)+1)</f>
        <v/>
      </c>
      <c r="E899" s="14">
        <f>IF(AND(E902&lt;&gt;"",D902=D890+1),E890+(E902-E890)*9/12,"")</f>
        <v/>
      </c>
      <c r="F899" s="14">
        <f>IF(AND(F902&lt;&gt;"",D902=D890+1),F890+(F902-F890)*9/12,"")</f>
        <v/>
      </c>
      <c r="G899" s="14">
        <f>IF(AND(G902&lt;&gt;"",D902=D890+1),G890+(G902-G890)*9/12,"")</f>
        <v/>
      </c>
      <c r="H899" s="14">
        <f>IF(AND(H902&lt;&gt;"",D902=D890+1),H890+(H902-H890)*9/12,"")</f>
        <v/>
      </c>
      <c r="I899" s="14">
        <f>IF(AND(L902&lt;&gt;"",D902=D890+1),I890+(I902-I890)*9/12,"")</f>
        <v/>
      </c>
      <c r="J899">
        <f>_xlfn.XLOOKUP($A899,ALGLIB_SSA_XAUUSD!$AA$2:$AA$2401,ALGLIB_SSA_XAUUSD!$P$2:$P$2401,"",0)</f>
        <v/>
      </c>
      <c r="K899">
        <f>_xlfn.XLOOKUP($A899,ALGLIB_SSA_XAUUSD!$AA$2:$AA$2401,ALGLIB_SSA_XAUUSD!$Q$2:$Q$2401,"",0)</f>
        <v/>
      </c>
      <c r="L899">
        <f>_xlfn.XLOOKUP($A899,ALGLIB_SSA_XAUUSD!$AA$2:$AA$2401,ALGLIB_SSA_XAUUSD!$R$2:$R$2401,"",0)</f>
        <v/>
      </c>
      <c r="M899">
        <f>_xlfn.XLOOKUP($A899,ALGLIB_SSA_XAUUSD!$AA$2:$AA$2401,ALGLIB_SSA_XAUUSD!$S$2:$S$2401,"",0)</f>
        <v/>
      </c>
      <c r="N899">
        <f>_xlfn.XLOOKUP($A899,ALGLIB_SSA_XAUUSD!$AA$2:$AA$2401,ALGLIB_SSA_XAUUSD!$T$2:$T$2401,"",0)</f>
        <v/>
      </c>
      <c r="O899">
        <f>_xlfn.XLOOKUP($A899,ALGLIB_SSA_XAUUSD!$AA$2:$AA$2401,ALGLIB_SSA_XAUUSD!$U$2:$U$2401,"",0)</f>
        <v/>
      </c>
      <c r="P899">
        <f>_xlfn.XLOOKUP($A899,ALGLIB_SSA_XAUUSD!$AA$2:$AA$2401,ALGLIB_SSA_XAUUSD!$V$2:$V$2401,"",0)</f>
        <v/>
      </c>
      <c r="S899">
        <f>A899</f>
        <v/>
      </c>
      <c r="T899">
        <f>J899</f>
        <v/>
      </c>
      <c r="U899">
        <f>K899</f>
        <v/>
      </c>
      <c r="V899" s="14">
        <f>IF($A899="","",MOD(ROW()-2,12)+1)</f>
        <v/>
      </c>
      <c r="W899">
        <f>L899</f>
        <v/>
      </c>
      <c r="X899" s="14">
        <f>IF(F899="","",F899)</f>
        <v/>
      </c>
      <c r="Y899" s="14">
        <f>IF(G899="","",G899)</f>
        <v/>
      </c>
      <c r="Z899">
        <f>M899</f>
        <v/>
      </c>
      <c r="AA899">
        <f>N899</f>
        <v/>
      </c>
      <c r="AB899" s="14">
        <f>IF(H899="","",H899)</f>
        <v/>
      </c>
      <c r="AC899">
        <f>O899</f>
        <v/>
      </c>
      <c r="AD899" s="14">
        <f>IF(I899="","",I899)</f>
        <v/>
      </c>
      <c r="AE899">
        <f>P899</f>
        <v/>
      </c>
      <c r="AH899">
        <f>IF(S899&lt;&gt;"",S899,AH898+900)</f>
        <v/>
      </c>
      <c r="AI899">
        <f>IF(T899&lt;&gt;"",T899,AI898)</f>
        <v/>
      </c>
      <c r="AJ899">
        <f>IF(U899&lt;&gt;"",U899,AJ898)</f>
        <v/>
      </c>
      <c r="AK899">
        <f>IF(W899&lt;&gt;"",W899,"")</f>
        <v/>
      </c>
      <c r="AL899" s="14">
        <f>IF(X899&lt;&gt;"",X899,"")</f>
        <v/>
      </c>
      <c r="AM899" s="14">
        <f>IF(Y899&lt;&gt;"",Y899,"")</f>
        <v/>
      </c>
      <c r="AN899" s="14">
        <f>IF(OR(AL899="",AM899=""),"",AL899-AM899)</f>
        <v/>
      </c>
      <c r="AO899">
        <f>IF(AN899="","",IF(AN899&gt;0,"Bullish","Bearish"))</f>
        <v/>
      </c>
      <c r="AP899">
        <f>IF(AO899="",AP898,AO899)</f>
        <v/>
      </c>
      <c r="AQ899" s="14">
        <f>IF(AB899&lt;&gt;"",AB899,"")</f>
        <v/>
      </c>
      <c r="AR899" s="14">
        <f>IF(AD899&lt;&gt;"",AD899,"")</f>
        <v/>
      </c>
      <c r="AS899">
        <f>IF(AS898+1=13,1,AS898+1)</f>
        <v/>
      </c>
      <c r="AT899">
        <f>IFERROR(IF(SLOPE($AQ$878:$AQ$889,$AS$878:$AS$889)&gt;0,MIN(3,ABS(SLOPE($AQ$878:$AQ$889,$AS$878:$AS$889))),IF(SLOPE($AQ$878:$AQ$889,$AS$878:$AS$889)&lt;-0.5,-0.5,0)),0)</f>
        <v/>
      </c>
      <c r="AU899">
        <f>IFERROR(IF(SLOPE($AR$878:$AR$889,$AS$878:$AS$889)&lt;0,MAX(-3,-ABS(SLOPE($AR$878:$AR$889,$AS$878:$AS$889))),IF(SLOPE($AR$878:$AR$889,$AS$878:$AS$889)&gt;0.5,0.5,0)),0)</f>
        <v/>
      </c>
      <c r="AV899">
        <f>($AQ$890+(AT899*(AS899-1)))</f>
        <v/>
      </c>
      <c r="AW899">
        <f>($AR$890+(AU899*(AS899-1)))</f>
        <v/>
      </c>
      <c r="AX899">
        <f>IF(AT899&gt;0,AV899+AT899,AV899)</f>
        <v/>
      </c>
      <c r="AY899">
        <f>IF(AU899&lt;0,AW899+AU899,AW899)</f>
        <v/>
      </c>
      <c r="BA899" s="14">
        <f>IFERROR(AX899-AQ899,"")</f>
        <v/>
      </c>
      <c r="BB899" s="14">
        <f>IFERROR(AY899-AR899,"")</f>
        <v/>
      </c>
      <c r="BD899">
        <f>AH899</f>
        <v/>
      </c>
      <c r="BE899">
        <f>AI899</f>
        <v/>
      </c>
      <c r="BF899">
        <f>AJ899</f>
        <v/>
      </c>
      <c r="BG899" s="14">
        <f>L899</f>
        <v/>
      </c>
      <c r="BH899" s="14">
        <f>IF(X899="","",X899)</f>
        <v/>
      </c>
      <c r="BI899" s="14">
        <f>IF(Y899="","",Y899)</f>
        <v/>
      </c>
      <c r="BJ899">
        <f>Z899</f>
        <v/>
      </c>
      <c r="BK899">
        <f>AA899</f>
        <v/>
      </c>
      <c r="BL899">
        <f>IFERROR(AX899,"")</f>
        <v/>
      </c>
      <c r="BM899">
        <f>IFERROR(AY899,"")</f>
        <v/>
      </c>
    </row>
    <row r="900" ht="14.25" customHeight="1">
      <c r="A900">
        <f>ALGLIB_SSA_XAUUSD!AA900</f>
        <v/>
      </c>
      <c r="B900">
        <f>IF($A900="","",INDEX(ALGLIB_SSA_XAUUSD!$B$2:$B$2401,MATCH($A900,ALGLIB_SSA_XAUUSD!$A$2:$A$2401,1)))</f>
        <v/>
      </c>
      <c r="C900">
        <f>IF($A900="","",INDEX(ALGLIB_SSA_XAUUSD!$C$2:$C$2401,MATCH($A900,ALGLIB_SSA_XAUUSD!$A$2:$A$2401,1)))</f>
        <v/>
      </c>
      <c r="D900" s="14">
        <f>IF($A900="","",INT((ROW()-2)/12)+1)</f>
        <v/>
      </c>
      <c r="E900" s="14">
        <f>IF(AND(E902&lt;&gt;"",D902=D890+1),E890+(E902-E890)*10/12,"")</f>
        <v/>
      </c>
      <c r="F900" s="14">
        <f>IF(AND(F902&lt;&gt;"",D902=D890+1),F890+(F902-F890)*10/12,"")</f>
        <v/>
      </c>
      <c r="G900" s="14">
        <f>IF(AND(G902&lt;&gt;"",D902=D890+1),G890+(G902-G890)*10/12,"")</f>
        <v/>
      </c>
      <c r="H900" s="14">
        <f>IF(AND(H902&lt;&gt;"",D902=D890+1),H890+(H902-H890)*10/12,"")</f>
        <v/>
      </c>
      <c r="I900" s="14">
        <f>IF(AND(L902&lt;&gt;"",D902=D890+1),I890+(I902-I890)*10/12,"")</f>
        <v/>
      </c>
      <c r="J900">
        <f>_xlfn.XLOOKUP($A900,ALGLIB_SSA_XAUUSD!$AA$2:$AA$2401,ALGLIB_SSA_XAUUSD!$P$2:$P$2401,"",0)</f>
        <v/>
      </c>
      <c r="K900">
        <f>_xlfn.XLOOKUP($A900,ALGLIB_SSA_XAUUSD!$AA$2:$AA$2401,ALGLIB_SSA_XAUUSD!$Q$2:$Q$2401,"",0)</f>
        <v/>
      </c>
      <c r="L900">
        <f>_xlfn.XLOOKUP($A900,ALGLIB_SSA_XAUUSD!$AA$2:$AA$2401,ALGLIB_SSA_XAUUSD!$R$2:$R$2401,"",0)</f>
        <v/>
      </c>
      <c r="M900">
        <f>_xlfn.XLOOKUP($A900,ALGLIB_SSA_XAUUSD!$AA$2:$AA$2401,ALGLIB_SSA_XAUUSD!$S$2:$S$2401,"",0)</f>
        <v/>
      </c>
      <c r="N900">
        <f>_xlfn.XLOOKUP($A900,ALGLIB_SSA_XAUUSD!$AA$2:$AA$2401,ALGLIB_SSA_XAUUSD!$T$2:$T$2401,"",0)</f>
        <v/>
      </c>
      <c r="O900">
        <f>_xlfn.XLOOKUP($A900,ALGLIB_SSA_XAUUSD!$AA$2:$AA$2401,ALGLIB_SSA_XAUUSD!$U$2:$U$2401,"",0)</f>
        <v/>
      </c>
      <c r="P900">
        <f>_xlfn.XLOOKUP($A900,ALGLIB_SSA_XAUUSD!$AA$2:$AA$2401,ALGLIB_SSA_XAUUSD!$V$2:$V$2401,"",0)</f>
        <v/>
      </c>
      <c r="S900">
        <f>A900</f>
        <v/>
      </c>
      <c r="T900">
        <f>J900</f>
        <v/>
      </c>
      <c r="U900">
        <f>K900</f>
        <v/>
      </c>
      <c r="V900" s="14">
        <f>IF($A900="","",MOD(ROW()-2,12)+1)</f>
        <v/>
      </c>
      <c r="W900">
        <f>L900</f>
        <v/>
      </c>
      <c r="X900" s="14">
        <f>IF(F900="","",F900)</f>
        <v/>
      </c>
      <c r="Y900" s="14">
        <f>IF(G900="","",G900)</f>
        <v/>
      </c>
      <c r="Z900">
        <f>M900</f>
        <v/>
      </c>
      <c r="AA900">
        <f>N900</f>
        <v/>
      </c>
      <c r="AB900" s="14">
        <f>IF(H900="","",H900)</f>
        <v/>
      </c>
      <c r="AC900">
        <f>O900</f>
        <v/>
      </c>
      <c r="AD900" s="14">
        <f>IF(I900="","",I900)</f>
        <v/>
      </c>
      <c r="AE900">
        <f>P900</f>
        <v/>
      </c>
      <c r="AH900">
        <f>IF(S900&lt;&gt;"",S900,AH899+900)</f>
        <v/>
      </c>
      <c r="AI900">
        <f>IF(T900&lt;&gt;"",T900,AI899)</f>
        <v/>
      </c>
      <c r="AJ900">
        <f>IF(U900&lt;&gt;"",U900,AJ899)</f>
        <v/>
      </c>
      <c r="AK900">
        <f>IF(W900&lt;&gt;"",W900,"")</f>
        <v/>
      </c>
      <c r="AL900" s="14">
        <f>IF(X900&lt;&gt;"",X900,"")</f>
        <v/>
      </c>
      <c r="AM900" s="14">
        <f>IF(Y900&lt;&gt;"",Y900,"")</f>
        <v/>
      </c>
      <c r="AN900" s="14">
        <f>IF(OR(AL900="",AM900=""),"",AL900-AM900)</f>
        <v/>
      </c>
      <c r="AO900">
        <f>IF(AN900="","",IF(AN900&gt;0,"Bullish","Bearish"))</f>
        <v/>
      </c>
      <c r="AP900">
        <f>IF(AO900="",AP899,AO900)</f>
        <v/>
      </c>
      <c r="AQ900" s="14">
        <f>IF(AB900&lt;&gt;"",AB900,"")</f>
        <v/>
      </c>
      <c r="AR900" s="14">
        <f>IF(AD900&lt;&gt;"",AD900,"")</f>
        <v/>
      </c>
      <c r="AS900">
        <f>IF(AS899+1=13,1,AS899+1)</f>
        <v/>
      </c>
      <c r="AT900">
        <f>IFERROR(IF(SLOPE($AQ$878:$AQ$889,$AS$878:$AS$889)&gt;0,MIN(3,ABS(SLOPE($AQ$878:$AQ$889,$AS$878:$AS$889))),IF(SLOPE($AQ$878:$AQ$889,$AS$878:$AS$889)&lt;-0.5,-0.5,0)),0)</f>
        <v/>
      </c>
      <c r="AU900">
        <f>IFERROR(IF(SLOPE($AR$878:$AR$889,$AS$878:$AS$889)&lt;0,MAX(-3,-ABS(SLOPE($AR$878:$AR$889,$AS$878:$AS$889))),IF(SLOPE($AR$878:$AR$889,$AS$878:$AS$889)&gt;0.5,0.5,0)),0)</f>
        <v/>
      </c>
      <c r="AV900">
        <f>($AQ$890+(AT900*(AS900-1)))</f>
        <v/>
      </c>
      <c r="AW900">
        <f>($AR$890+(AU900*(AS900-1)))</f>
        <v/>
      </c>
      <c r="AX900">
        <f>IF(AT900&gt;0,AV900+AT900,AV900)</f>
        <v/>
      </c>
      <c r="AY900">
        <f>IF(AU900&lt;0,AW900+AU900,AW900)</f>
        <v/>
      </c>
      <c r="BA900" s="14">
        <f>IFERROR(AX900-AQ900,"")</f>
        <v/>
      </c>
      <c r="BB900" s="14">
        <f>IFERROR(AY900-AR900,"")</f>
        <v/>
      </c>
      <c r="BD900">
        <f>AH900</f>
        <v/>
      </c>
      <c r="BE900">
        <f>AI900</f>
        <v/>
      </c>
      <c r="BF900">
        <f>AJ900</f>
        <v/>
      </c>
      <c r="BG900" s="14">
        <f>L900</f>
        <v/>
      </c>
      <c r="BH900" s="14">
        <f>IF(X900="","",X900)</f>
        <v/>
      </c>
      <c r="BI900" s="14">
        <f>IF(Y900="","",Y900)</f>
        <v/>
      </c>
      <c r="BJ900">
        <f>Z900</f>
        <v/>
      </c>
      <c r="BK900">
        <f>AA900</f>
        <v/>
      </c>
      <c r="BL900">
        <f>IFERROR(AX900,"")</f>
        <v/>
      </c>
      <c r="BM900">
        <f>IFERROR(AY900,"")</f>
        <v/>
      </c>
    </row>
    <row r="901" ht="14.25" customHeight="1">
      <c r="A901">
        <f>ALGLIB_SSA_XAUUSD!AA901</f>
        <v/>
      </c>
      <c r="B901">
        <f>IF($A901="","",INDEX(ALGLIB_SSA_XAUUSD!$B$2:$B$2401,MATCH($A901,ALGLIB_SSA_XAUUSD!$A$2:$A$2401,1)))</f>
        <v/>
      </c>
      <c r="C901">
        <f>IF($A901="","",INDEX(ALGLIB_SSA_XAUUSD!$C$2:$C$2401,MATCH($A901,ALGLIB_SSA_XAUUSD!$A$2:$A$2401,1)))</f>
        <v/>
      </c>
      <c r="D901" s="14">
        <f>IF($A901="","",INT((ROW()-2)/12)+1)</f>
        <v/>
      </c>
      <c r="E901" s="14">
        <f>IF(AND(E902&lt;&gt;"",D902=D890+1),E890+(E902-E890)*11/12,"")</f>
        <v/>
      </c>
      <c r="F901" s="14">
        <f>IF(AND(F902&lt;&gt;"",D902=D890+1),F890+(F902-F890)*11/12,"")</f>
        <v/>
      </c>
      <c r="G901" s="14">
        <f>IF(AND(G902&lt;&gt;"",D902=D890+1),G890+(G902-G890)*11/12,"")</f>
        <v/>
      </c>
      <c r="H901" s="14">
        <f>IF(AND(H902&lt;&gt;"",D902=D890+1),H890+(H902-H890)*11/12,"")</f>
        <v/>
      </c>
      <c r="I901" s="14">
        <f>IF(AND(L902&lt;&gt;"",D902=D890+1),I890+(I902-I890)*11/12,"")</f>
        <v/>
      </c>
      <c r="J901">
        <f>_xlfn.XLOOKUP($A901,ALGLIB_SSA_XAUUSD!$AA$2:$AA$2401,ALGLIB_SSA_XAUUSD!$P$2:$P$2401,"",0)</f>
        <v/>
      </c>
      <c r="K901">
        <f>_xlfn.XLOOKUP($A901,ALGLIB_SSA_XAUUSD!$AA$2:$AA$2401,ALGLIB_SSA_XAUUSD!$Q$2:$Q$2401,"",0)</f>
        <v/>
      </c>
      <c r="L901">
        <f>_xlfn.XLOOKUP($A901,ALGLIB_SSA_XAUUSD!$AA$2:$AA$2401,ALGLIB_SSA_XAUUSD!$R$2:$R$2401,"",0)</f>
        <v/>
      </c>
      <c r="M901">
        <f>_xlfn.XLOOKUP($A901,ALGLIB_SSA_XAUUSD!$AA$2:$AA$2401,ALGLIB_SSA_XAUUSD!$S$2:$S$2401,"",0)</f>
        <v/>
      </c>
      <c r="N901">
        <f>_xlfn.XLOOKUP($A901,ALGLIB_SSA_XAUUSD!$AA$2:$AA$2401,ALGLIB_SSA_XAUUSD!$T$2:$T$2401,"",0)</f>
        <v/>
      </c>
      <c r="O901">
        <f>_xlfn.XLOOKUP($A901,ALGLIB_SSA_XAUUSD!$AA$2:$AA$2401,ALGLIB_SSA_XAUUSD!$U$2:$U$2401,"",0)</f>
        <v/>
      </c>
      <c r="P901">
        <f>_xlfn.XLOOKUP($A901,ALGLIB_SSA_XAUUSD!$AA$2:$AA$2401,ALGLIB_SSA_XAUUSD!$V$2:$V$2401,"",0)</f>
        <v/>
      </c>
      <c r="S901">
        <f>A901</f>
        <v/>
      </c>
      <c r="T901">
        <f>J901</f>
        <v/>
      </c>
      <c r="U901">
        <f>K901</f>
        <v/>
      </c>
      <c r="V901" s="14">
        <f>IF($A901="","",MOD(ROW()-2,12)+1)</f>
        <v/>
      </c>
      <c r="W901">
        <f>L901</f>
        <v/>
      </c>
      <c r="X901" s="14">
        <f>IF(F901="","",F901)</f>
        <v/>
      </c>
      <c r="Y901" s="14">
        <f>IF(G901="","",G901)</f>
        <v/>
      </c>
      <c r="Z901">
        <f>M901</f>
        <v/>
      </c>
      <c r="AA901">
        <f>N901</f>
        <v/>
      </c>
      <c r="AB901" s="14">
        <f>IF(H901="","",H901)</f>
        <v/>
      </c>
      <c r="AC901">
        <f>O901</f>
        <v/>
      </c>
      <c r="AD901" s="14">
        <f>IF(I901="","",I901)</f>
        <v/>
      </c>
      <c r="AE901">
        <f>P901</f>
        <v/>
      </c>
      <c r="AH901">
        <f>IF(S901&lt;&gt;"",S901,AH900+900)</f>
        <v/>
      </c>
      <c r="AI901">
        <f>IF(T901&lt;&gt;"",T901,AI900)</f>
        <v/>
      </c>
      <c r="AJ901">
        <f>IF(U901&lt;&gt;"",U901,AJ900)</f>
        <v/>
      </c>
      <c r="AK901">
        <f>IF(W901&lt;&gt;"",W901,"")</f>
        <v/>
      </c>
      <c r="AL901" s="14">
        <f>IF(X901&lt;&gt;"",X901,"")</f>
        <v/>
      </c>
      <c r="AM901" s="14">
        <f>IF(Y901&lt;&gt;"",Y901,"")</f>
        <v/>
      </c>
      <c r="AN901" s="14">
        <f>IF(OR(AL901="",AM901=""),"",AL901-AM901)</f>
        <v/>
      </c>
      <c r="AO901">
        <f>IF(AN901="","",IF(AN901&gt;0,"Bullish","Bearish"))</f>
        <v/>
      </c>
      <c r="AP901">
        <f>IF(AO901="",AP900,AO901)</f>
        <v/>
      </c>
      <c r="AQ901" s="14">
        <f>IF(AB901&lt;&gt;"",AB901,"")</f>
        <v/>
      </c>
      <c r="AR901" s="14">
        <f>IF(AD901&lt;&gt;"",AD901,"")</f>
        <v/>
      </c>
      <c r="AS901">
        <f>IF(AS900+1=13,1,AS900+1)</f>
        <v/>
      </c>
      <c r="AT901">
        <f>IFERROR(IF(SLOPE($AQ$878:$AQ$889,$AS$878:$AS$889)&gt;0,MIN(3,ABS(SLOPE($AQ$878:$AQ$889,$AS$878:$AS$889))),IF(SLOPE($AQ$878:$AQ$889,$AS$878:$AS$889)&lt;-0.5,-0.5,0)),0)</f>
        <v/>
      </c>
      <c r="AU901">
        <f>IFERROR(IF(SLOPE($AR$878:$AR$889,$AS$878:$AS$889)&lt;0,MAX(-3,-ABS(SLOPE($AR$878:$AR$889,$AS$878:$AS$889))),IF(SLOPE($AR$878:$AR$889,$AS$878:$AS$889)&gt;0.5,0.5,0)),0)</f>
        <v/>
      </c>
      <c r="AV901">
        <f>($AQ$890+(AT901*(AS901-1)))</f>
        <v/>
      </c>
      <c r="AW901">
        <f>($AR$890+(AU901*(AS901-1)))</f>
        <v/>
      </c>
      <c r="AX901">
        <f>IF(AT901&gt;0,AV901+AT901,AV901)</f>
        <v/>
      </c>
      <c r="AY901">
        <f>IF(AU901&lt;0,AW901+AU901,AW901)</f>
        <v/>
      </c>
      <c r="BA901" s="14">
        <f>IFERROR(AX901-AQ901,"")</f>
        <v/>
      </c>
      <c r="BB901" s="14">
        <f>IFERROR(AY901-AR901,"")</f>
        <v/>
      </c>
      <c r="BD901">
        <f>AH901</f>
        <v/>
      </c>
      <c r="BE901">
        <f>AI901</f>
        <v/>
      </c>
      <c r="BF901">
        <f>AJ901</f>
        <v/>
      </c>
      <c r="BG901" s="14">
        <f>L901</f>
        <v/>
      </c>
      <c r="BH901" s="14">
        <f>IF(X901="","",X901)</f>
        <v/>
      </c>
      <c r="BI901" s="14">
        <f>IF(Y901="","",Y901)</f>
        <v/>
      </c>
      <c r="BJ901">
        <f>Z901</f>
        <v/>
      </c>
      <c r="BK901">
        <f>AA901</f>
        <v/>
      </c>
      <c r="BL901">
        <f>IFERROR(AX901,"")</f>
        <v/>
      </c>
      <c r="BM901">
        <f>IFERROR(AY901,"")</f>
        <v/>
      </c>
    </row>
    <row r="902" ht="14.25" customHeight="1">
      <c r="A902">
        <f>ALGLIB_SSA_XAUUSD!AA902</f>
        <v/>
      </c>
      <c r="B902">
        <f>IF($A902="","",INDEX(ALGLIB_SSA_XAUUSD!$B$2:$B$2401,MATCH($A902,ALGLIB_SSA_XAUUSD!$A$2:$A$2401,1)))</f>
        <v/>
      </c>
      <c r="C902">
        <f>IF($A902="","",INDEX(ALGLIB_SSA_XAUUSD!$C$2:$C$2401,MATCH($A902,ALGLIB_SSA_XAUUSD!$A$2:$A$2401,1)))</f>
        <v/>
      </c>
      <c r="D902" s="14">
        <f>IF($A902="","",INT((ROW()-2)/12)+1)</f>
        <v/>
      </c>
      <c r="E902" s="14">
        <f>IF($A902="","",INDEX(ALGLIB_SSA_XAUUSD!$D$2:$D$2401,MATCH($A902,ALGLIB_SSA_XAUUSD!$A$2:$A$2401,1)))</f>
        <v/>
      </c>
      <c r="F902" s="14">
        <f>IF($A902="","",INDEX(ALGLIB_SSA_XAUUSD!$E$2:$E$2401,MATCH($A902,ALGLIB_SSA_XAUUSD!$A$2:$A$2401,1)))</f>
        <v/>
      </c>
      <c r="G902" s="14">
        <f>IF($A902="","",INDEX(ALGLIB_SSA_XAUUSD!$F$2:$F$2401,MATCH($A902,ALGLIB_SSA_XAUUSD!$A$2:$A$2401,1)))</f>
        <v/>
      </c>
      <c r="H902" s="14">
        <f>IF($A902="","",INDEX(ALGLIB_SSA_XAUUSD!$G$2:$G$2401,MATCH($A902,ALGLIB_SSA_XAUUSD!$A$2:$A$2401,1)))</f>
        <v/>
      </c>
      <c r="I902" s="14">
        <f>IF($A902="","",INDEX(ALGLIB_SSA_XAUUSD!$H$2:$H$2401,MATCH($A902,ALGLIB_SSA_XAUUSD!$A$2:$A$2401,1)))</f>
        <v/>
      </c>
      <c r="J902">
        <f>_xlfn.XLOOKUP($A902,ALGLIB_SSA_XAUUSD!$AA$2:$AA$2401,ALGLIB_SSA_XAUUSD!$P$2:$P$2401,"",0)</f>
        <v/>
      </c>
      <c r="K902">
        <f>_xlfn.XLOOKUP($A902,ALGLIB_SSA_XAUUSD!$AA$2:$AA$2401,ALGLIB_SSA_XAUUSD!$Q$2:$Q$2401,"",0)</f>
        <v/>
      </c>
      <c r="L902">
        <f>_xlfn.XLOOKUP($A902,ALGLIB_SSA_XAUUSD!$AA$2:$AA$2401,ALGLIB_SSA_XAUUSD!$R$2:$R$2401,"",0)</f>
        <v/>
      </c>
      <c r="M902">
        <f>_xlfn.XLOOKUP($A902,ALGLIB_SSA_XAUUSD!$AA$2:$AA$2401,ALGLIB_SSA_XAUUSD!$S$2:$S$2401,"",0)</f>
        <v/>
      </c>
      <c r="N902">
        <f>_xlfn.XLOOKUP($A902,ALGLIB_SSA_XAUUSD!$AA$2:$AA$2401,ALGLIB_SSA_XAUUSD!$T$2:$T$2401,"",0)</f>
        <v/>
      </c>
      <c r="O902">
        <f>_xlfn.XLOOKUP($A902,ALGLIB_SSA_XAUUSD!$AA$2:$AA$2401,ALGLIB_SSA_XAUUSD!$U$2:$U$2401,"",0)</f>
        <v/>
      </c>
      <c r="P902">
        <f>_xlfn.XLOOKUP($A902,ALGLIB_SSA_XAUUSD!$AA$2:$AA$2401,ALGLIB_SSA_XAUUSD!$V$2:$V$2401,"",0)</f>
        <v/>
      </c>
      <c r="S902">
        <f>A902</f>
        <v/>
      </c>
      <c r="T902">
        <f>J902</f>
        <v/>
      </c>
      <c r="U902">
        <f>K902</f>
        <v/>
      </c>
      <c r="V902" s="14">
        <f>IF($A902="","",MOD(ROW()-2,12)+1)</f>
        <v/>
      </c>
      <c r="W902">
        <f>L902</f>
        <v/>
      </c>
      <c r="X902" s="14">
        <f>IF(F902="","",F902)</f>
        <v/>
      </c>
      <c r="Y902" s="14">
        <f>IF(G902="","",G902)</f>
        <v/>
      </c>
      <c r="Z902">
        <f>M902</f>
        <v/>
      </c>
      <c r="AA902">
        <f>N902</f>
        <v/>
      </c>
      <c r="AB902" s="14">
        <f>IF(H902="","",H902)</f>
        <v/>
      </c>
      <c r="AC902">
        <f>O902</f>
        <v/>
      </c>
      <c r="AD902" s="14">
        <f>IF(I902="","",I902)</f>
        <v/>
      </c>
      <c r="AE902">
        <f>P902</f>
        <v/>
      </c>
      <c r="AH902">
        <f>IF(S902&lt;&gt;"",S902,AH901+900)</f>
        <v/>
      </c>
      <c r="AI902">
        <f>IF(T902&lt;&gt;"",T902,AI901)</f>
        <v/>
      </c>
      <c r="AJ902">
        <f>IF(U902&lt;&gt;"",U902,AJ901)</f>
        <v/>
      </c>
      <c r="AK902">
        <f>IF(W902&lt;&gt;"",W902,"")</f>
        <v/>
      </c>
      <c r="AL902" s="14">
        <f>IF(X902&lt;&gt;"",X902,"")</f>
        <v/>
      </c>
      <c r="AM902" s="14">
        <f>IF(Y902&lt;&gt;"",Y902,"")</f>
        <v/>
      </c>
      <c r="AN902" s="14">
        <f>IF(OR(AL902="",AM902=""),"",AL902-AM902)</f>
        <v/>
      </c>
      <c r="AO902">
        <f>IF(AN902="","",IF(AN902&gt;0,"Bullish","Bearish"))</f>
        <v/>
      </c>
      <c r="AP902">
        <f>IF(AO902="",AP901,AO902)</f>
        <v/>
      </c>
      <c r="AQ902" s="14">
        <f>IF(AB902&lt;&gt;"",AB902,"")</f>
        <v/>
      </c>
      <c r="AR902" s="14">
        <f>IF(AD902&lt;&gt;"",AD902,"")</f>
        <v/>
      </c>
      <c r="AS902">
        <f>IF(AS901+1=13,1,AS901+1)</f>
        <v/>
      </c>
      <c r="AT902">
        <f>IFERROR(IF(SLOPE($AQ$890:$AQ$901,$AS$890:$AS$901)&gt;0,MIN(3,ABS(SLOPE($AQ$890:$AQ$901,$AS$890:$AS$901))),IF(SLOPE($AQ$890:$AQ$901,$AS$890:$AS$901)&lt;-0.5,-0.5,0)),0)</f>
        <v/>
      </c>
      <c r="AU902">
        <f>IFERROR(IF(SLOPE($AR$890:$AR$901,$AS$890:$AS$901)&lt;0,MAX(-3,-ABS(SLOPE($AR$890:$AR$901,$AS$890:$AS$901))),IF(SLOPE($AR$890:$AR$901,$AS$890:$AS$901)&gt;0.5,0.5,0)),0)</f>
        <v/>
      </c>
      <c r="AV902">
        <f>($AQ$902+(AT902*(AS902-1)))</f>
        <v/>
      </c>
      <c r="AW902">
        <f>($AR$902+(AU902*(AS902-1)))</f>
        <v/>
      </c>
      <c r="AX902">
        <f>IF(AT902&gt;0,AV902+AT902,AV902)</f>
        <v/>
      </c>
      <c r="AY902">
        <f>IF(AU902&lt;0,AW902+AU902,AW902)</f>
        <v/>
      </c>
      <c r="BA902" s="14">
        <f>IFERROR(AX902-AQ902,"")</f>
        <v/>
      </c>
      <c r="BB902" s="14">
        <f>IFERROR(AY902-AR902,"")</f>
        <v/>
      </c>
      <c r="BD902">
        <f>AH902</f>
        <v/>
      </c>
      <c r="BE902">
        <f>AI902</f>
        <v/>
      </c>
      <c r="BF902">
        <f>AJ902</f>
        <v/>
      </c>
      <c r="BG902" s="14">
        <f>L902</f>
        <v/>
      </c>
      <c r="BH902" s="14">
        <f>IF(X902="","",X902)</f>
        <v/>
      </c>
      <c r="BI902" s="14">
        <f>IF(Y902="","",Y902)</f>
        <v/>
      </c>
      <c r="BJ902">
        <f>Z902</f>
        <v/>
      </c>
      <c r="BK902">
        <f>AA902</f>
        <v/>
      </c>
      <c r="BL902">
        <f>IFERROR(AX902,"")</f>
        <v/>
      </c>
      <c r="BM902">
        <f>IFERROR(AY902,"")</f>
        <v/>
      </c>
    </row>
    <row r="903" ht="14.25" customHeight="1">
      <c r="A903">
        <f>ALGLIB_SSA_XAUUSD!AA903</f>
        <v/>
      </c>
      <c r="B903">
        <f>IF($A903="","",INDEX(ALGLIB_SSA_XAUUSD!$B$2:$B$2401,MATCH($A903,ALGLIB_SSA_XAUUSD!$A$2:$A$2401,1)))</f>
        <v/>
      </c>
      <c r="C903">
        <f>IF($A903="","",INDEX(ALGLIB_SSA_XAUUSD!$C$2:$C$2401,MATCH($A903,ALGLIB_SSA_XAUUSD!$A$2:$A$2401,1)))</f>
        <v/>
      </c>
      <c r="D903" s="14">
        <f>IF($A903="","",INT((ROW()-2)/12)+1)</f>
        <v/>
      </c>
      <c r="E903" s="14">
        <f>IF(AND(E914&lt;&gt;"",D914=D902+1),E902+(E914-E902)*1/12,"")</f>
        <v/>
      </c>
      <c r="F903" s="14">
        <f>IF(AND(F914&lt;&gt;"",D914=D902+1),F902+(F914-F902)*1/12,"")</f>
        <v/>
      </c>
      <c r="G903" s="14">
        <f>IF(AND(G914&lt;&gt;"",D914=D902+1),G902+(G914-G902)*1/12,"")</f>
        <v/>
      </c>
      <c r="H903" s="14">
        <f>IF(AND(H914&lt;&gt;"",D914=D902+1),H902+(H914-H902)*1/12,"")</f>
        <v/>
      </c>
      <c r="I903" s="14">
        <f>IF(AND(L914&lt;&gt;"",D914=D902+1),I902+(I914-I902)*1/12,"")</f>
        <v/>
      </c>
      <c r="J903">
        <f>_xlfn.XLOOKUP($A903,ALGLIB_SSA_XAUUSD!$AA$2:$AA$2401,ALGLIB_SSA_XAUUSD!$P$2:$P$2401,"",0)</f>
        <v/>
      </c>
      <c r="K903">
        <f>_xlfn.XLOOKUP($A903,ALGLIB_SSA_XAUUSD!$AA$2:$AA$2401,ALGLIB_SSA_XAUUSD!$Q$2:$Q$2401,"",0)</f>
        <v/>
      </c>
      <c r="L903">
        <f>_xlfn.XLOOKUP($A903,ALGLIB_SSA_XAUUSD!$AA$2:$AA$2401,ALGLIB_SSA_XAUUSD!$R$2:$R$2401,"",0)</f>
        <v/>
      </c>
      <c r="M903">
        <f>_xlfn.XLOOKUP($A903,ALGLIB_SSA_XAUUSD!$AA$2:$AA$2401,ALGLIB_SSA_XAUUSD!$S$2:$S$2401,"",0)</f>
        <v/>
      </c>
      <c r="N903">
        <f>_xlfn.XLOOKUP($A903,ALGLIB_SSA_XAUUSD!$AA$2:$AA$2401,ALGLIB_SSA_XAUUSD!$T$2:$T$2401,"",0)</f>
        <v/>
      </c>
      <c r="O903">
        <f>_xlfn.XLOOKUP($A903,ALGLIB_SSA_XAUUSD!$AA$2:$AA$2401,ALGLIB_SSA_XAUUSD!$U$2:$U$2401,"",0)</f>
        <v/>
      </c>
      <c r="P903">
        <f>_xlfn.XLOOKUP($A903,ALGLIB_SSA_XAUUSD!$AA$2:$AA$2401,ALGLIB_SSA_XAUUSD!$V$2:$V$2401,"",0)</f>
        <v/>
      </c>
      <c r="S903">
        <f>A903</f>
        <v/>
      </c>
      <c r="T903">
        <f>J903</f>
        <v/>
      </c>
      <c r="U903">
        <f>K903</f>
        <v/>
      </c>
      <c r="V903" s="14">
        <f>IF($A903="","",MOD(ROW()-2,12)+1)</f>
        <v/>
      </c>
      <c r="W903">
        <f>L903</f>
        <v/>
      </c>
      <c r="X903" s="14">
        <f>IF(F903="","",F903)</f>
        <v/>
      </c>
      <c r="Y903" s="14">
        <f>IF(G903="","",G903)</f>
        <v/>
      </c>
      <c r="Z903">
        <f>M903</f>
        <v/>
      </c>
      <c r="AA903">
        <f>N903</f>
        <v/>
      </c>
      <c r="AB903" s="14">
        <f>IF(H903="","",H903)</f>
        <v/>
      </c>
      <c r="AC903">
        <f>O903</f>
        <v/>
      </c>
      <c r="AD903" s="14">
        <f>IF(I903="","",I903)</f>
        <v/>
      </c>
      <c r="AE903">
        <f>P903</f>
        <v/>
      </c>
      <c r="AH903">
        <f>IF(S903&lt;&gt;"",S903,AH902+900)</f>
        <v/>
      </c>
      <c r="AI903">
        <f>IF(T903&lt;&gt;"",T903,AI902)</f>
        <v/>
      </c>
      <c r="AJ903">
        <f>IF(U903&lt;&gt;"",U903,AJ902)</f>
        <v/>
      </c>
      <c r="AK903">
        <f>IF(W903&lt;&gt;"",W903,"")</f>
        <v/>
      </c>
      <c r="AL903" s="14">
        <f>IF(X903&lt;&gt;"",X903,"")</f>
        <v/>
      </c>
      <c r="AM903" s="14">
        <f>IF(Y903&lt;&gt;"",Y903,"")</f>
        <v/>
      </c>
      <c r="AN903" s="14">
        <f>IF(OR(AL903="",AM903=""),"",AL903-AM903)</f>
        <v/>
      </c>
      <c r="AO903">
        <f>IF(AN903="","",IF(AN903&gt;0,"Bullish","Bearish"))</f>
        <v/>
      </c>
      <c r="AP903">
        <f>IF(AO903="",AP902,AO903)</f>
        <v/>
      </c>
      <c r="AQ903" s="14">
        <f>IF(AB903&lt;&gt;"",AB903,"")</f>
        <v/>
      </c>
      <c r="AR903" s="14">
        <f>IF(AD903&lt;&gt;"",AD903,"")</f>
        <v/>
      </c>
      <c r="AS903">
        <f>IF(AS902+1=13,1,AS902+1)</f>
        <v/>
      </c>
      <c r="AT903">
        <f>IFERROR(IF(SLOPE($AQ$890:$AQ$901,$AS$890:$AS$901)&gt;0,MIN(3,ABS(SLOPE($AQ$890:$AQ$901,$AS$890:$AS$901))),IF(SLOPE($AQ$890:$AQ$901,$AS$890:$AS$901)&lt;-0.5,-0.5,0)),0)</f>
        <v/>
      </c>
      <c r="AU903">
        <f>IFERROR(IF(SLOPE($AR$890:$AR$901,$AS$890:$AS$901)&lt;0,MAX(-3,-ABS(SLOPE($AR$890:$AR$901,$AS$890:$AS$901))),IF(SLOPE($AR$890:$AR$901,$AS$890:$AS$901)&gt;0.5,0.5,0)),0)</f>
        <v/>
      </c>
      <c r="AV903">
        <f>($AQ$902+(AT903*(AS903-1)))</f>
        <v/>
      </c>
      <c r="AW903">
        <f>($AR$902+(AU903*(AS903-1)))</f>
        <v/>
      </c>
      <c r="AX903">
        <f>IF(AT903&gt;0,AV903+AT903,AV903)</f>
        <v/>
      </c>
      <c r="AY903">
        <f>IF(AU903&lt;0,AW903+AU903,AW903)</f>
        <v/>
      </c>
      <c r="BA903" s="14">
        <f>IFERROR(AX903-AQ903,"")</f>
        <v/>
      </c>
      <c r="BB903" s="14">
        <f>IFERROR(AY903-AR903,"")</f>
        <v/>
      </c>
      <c r="BD903">
        <f>AH903</f>
        <v/>
      </c>
      <c r="BE903">
        <f>AI903</f>
        <v/>
      </c>
      <c r="BF903">
        <f>AJ903</f>
        <v/>
      </c>
      <c r="BG903" s="14">
        <f>L903</f>
        <v/>
      </c>
      <c r="BH903" s="14">
        <f>IF(X903="","",X903)</f>
        <v/>
      </c>
      <c r="BI903" s="14">
        <f>IF(Y903="","",Y903)</f>
        <v/>
      </c>
      <c r="BJ903">
        <f>Z903</f>
        <v/>
      </c>
      <c r="BK903">
        <f>AA903</f>
        <v/>
      </c>
      <c r="BL903">
        <f>IFERROR(AX903,"")</f>
        <v/>
      </c>
      <c r="BM903">
        <f>IFERROR(AY903,"")</f>
        <v/>
      </c>
    </row>
    <row r="904" ht="14.25" customHeight="1">
      <c r="A904">
        <f>ALGLIB_SSA_XAUUSD!AA904</f>
        <v/>
      </c>
      <c r="B904">
        <f>IF($A904="","",INDEX(ALGLIB_SSA_XAUUSD!$B$2:$B$2401,MATCH($A904,ALGLIB_SSA_XAUUSD!$A$2:$A$2401,1)))</f>
        <v/>
      </c>
      <c r="C904">
        <f>IF($A904="","",INDEX(ALGLIB_SSA_XAUUSD!$C$2:$C$2401,MATCH($A904,ALGLIB_SSA_XAUUSD!$A$2:$A$2401,1)))</f>
        <v/>
      </c>
      <c r="D904" s="14">
        <f>IF($A904="","",INT((ROW()-2)/12)+1)</f>
        <v/>
      </c>
      <c r="E904" s="14">
        <f>IF(AND(E914&lt;&gt;"",D914=D902+1),E902+(E914-E902)*2/12,"")</f>
        <v/>
      </c>
      <c r="F904" s="14">
        <f>IF(AND(F914&lt;&gt;"",D914=D902+1),F902+(F914-F902)*2/12,"")</f>
        <v/>
      </c>
      <c r="G904" s="14">
        <f>IF(AND(G914&lt;&gt;"",D914=D902+1),G902+(G914-G902)*2/12,"")</f>
        <v/>
      </c>
      <c r="H904" s="14">
        <f>IF(AND(H914&lt;&gt;"",D914=D902+1),H902+(H914-H902)*2/12,"")</f>
        <v/>
      </c>
      <c r="I904" s="14">
        <f>IF(AND(L914&lt;&gt;"",D914=D902+1),I902+(I914-I902)*2/12,"")</f>
        <v/>
      </c>
      <c r="J904">
        <f>_xlfn.XLOOKUP($A904,ALGLIB_SSA_XAUUSD!$AA$2:$AA$2401,ALGLIB_SSA_XAUUSD!$P$2:$P$2401,"",0)</f>
        <v/>
      </c>
      <c r="K904">
        <f>_xlfn.XLOOKUP($A904,ALGLIB_SSA_XAUUSD!$AA$2:$AA$2401,ALGLIB_SSA_XAUUSD!$Q$2:$Q$2401,"",0)</f>
        <v/>
      </c>
      <c r="L904">
        <f>_xlfn.XLOOKUP($A904,ALGLIB_SSA_XAUUSD!$AA$2:$AA$2401,ALGLIB_SSA_XAUUSD!$R$2:$R$2401,"",0)</f>
        <v/>
      </c>
      <c r="M904">
        <f>_xlfn.XLOOKUP($A904,ALGLIB_SSA_XAUUSD!$AA$2:$AA$2401,ALGLIB_SSA_XAUUSD!$S$2:$S$2401,"",0)</f>
        <v/>
      </c>
      <c r="N904">
        <f>_xlfn.XLOOKUP($A904,ALGLIB_SSA_XAUUSD!$AA$2:$AA$2401,ALGLIB_SSA_XAUUSD!$T$2:$T$2401,"",0)</f>
        <v/>
      </c>
      <c r="O904">
        <f>_xlfn.XLOOKUP($A904,ALGLIB_SSA_XAUUSD!$AA$2:$AA$2401,ALGLIB_SSA_XAUUSD!$U$2:$U$2401,"",0)</f>
        <v/>
      </c>
      <c r="P904">
        <f>_xlfn.XLOOKUP($A904,ALGLIB_SSA_XAUUSD!$AA$2:$AA$2401,ALGLIB_SSA_XAUUSD!$V$2:$V$2401,"",0)</f>
        <v/>
      </c>
      <c r="S904">
        <f>A904</f>
        <v/>
      </c>
      <c r="T904">
        <f>J904</f>
        <v/>
      </c>
      <c r="U904">
        <f>K904</f>
        <v/>
      </c>
      <c r="V904" s="14">
        <f>IF($A904="","",MOD(ROW()-2,12)+1)</f>
        <v/>
      </c>
      <c r="W904">
        <f>L904</f>
        <v/>
      </c>
      <c r="X904" s="14">
        <f>IF(F904="","",F904)</f>
        <v/>
      </c>
      <c r="Y904" s="14">
        <f>IF(G904="","",G904)</f>
        <v/>
      </c>
      <c r="Z904">
        <f>M904</f>
        <v/>
      </c>
      <c r="AA904">
        <f>N904</f>
        <v/>
      </c>
      <c r="AB904" s="14">
        <f>IF(H904="","",H904)</f>
        <v/>
      </c>
      <c r="AC904">
        <f>O904</f>
        <v/>
      </c>
      <c r="AD904" s="14">
        <f>IF(I904="","",I904)</f>
        <v/>
      </c>
      <c r="AE904">
        <f>P904</f>
        <v/>
      </c>
      <c r="AH904">
        <f>IF(S904&lt;&gt;"",S904,AH903+900)</f>
        <v/>
      </c>
      <c r="AI904">
        <f>IF(T904&lt;&gt;"",T904,AI903)</f>
        <v/>
      </c>
      <c r="AJ904">
        <f>IF(U904&lt;&gt;"",U904,AJ903)</f>
        <v/>
      </c>
      <c r="AK904">
        <f>IF(W904&lt;&gt;"",W904,"")</f>
        <v/>
      </c>
      <c r="AL904" s="14">
        <f>IF(X904&lt;&gt;"",X904,"")</f>
        <v/>
      </c>
      <c r="AM904" s="14">
        <f>IF(Y904&lt;&gt;"",Y904,"")</f>
        <v/>
      </c>
      <c r="AN904" s="14">
        <f>IF(OR(AL904="",AM904=""),"",AL904-AM904)</f>
        <v/>
      </c>
      <c r="AO904">
        <f>IF(AN904="","",IF(AN904&gt;0,"Bullish","Bearish"))</f>
        <v/>
      </c>
      <c r="AP904">
        <f>IF(AO904="",AP903,AO904)</f>
        <v/>
      </c>
      <c r="AQ904" s="14">
        <f>IF(AB904&lt;&gt;"",AB904,"")</f>
        <v/>
      </c>
      <c r="AR904" s="14">
        <f>IF(AD904&lt;&gt;"",AD904,"")</f>
        <v/>
      </c>
      <c r="AS904">
        <f>IF(AS903+1=13,1,AS903+1)</f>
        <v/>
      </c>
      <c r="AT904">
        <f>IFERROR(IF(SLOPE($AQ$890:$AQ$901,$AS$890:$AS$901)&gt;0,MIN(3,ABS(SLOPE($AQ$890:$AQ$901,$AS$890:$AS$901))),IF(SLOPE($AQ$890:$AQ$901,$AS$890:$AS$901)&lt;-0.5,-0.5,0)),0)</f>
        <v/>
      </c>
      <c r="AU904">
        <f>IFERROR(IF(SLOPE($AR$890:$AR$901,$AS$890:$AS$901)&lt;0,MAX(-3,-ABS(SLOPE($AR$890:$AR$901,$AS$890:$AS$901))),IF(SLOPE($AR$890:$AR$901,$AS$890:$AS$901)&gt;0.5,0.5,0)),0)</f>
        <v/>
      </c>
      <c r="AV904">
        <f>($AQ$902+(AT904*(AS904-1)))</f>
        <v/>
      </c>
      <c r="AW904">
        <f>($AR$902+(AU904*(AS904-1)))</f>
        <v/>
      </c>
      <c r="AX904">
        <f>IF(AT904&gt;0,AV904+AT904,AV904)</f>
        <v/>
      </c>
      <c r="AY904">
        <f>IF(AU904&lt;0,AW904+AU904,AW904)</f>
        <v/>
      </c>
      <c r="BA904" s="14">
        <f>IFERROR(AX904-AQ904,"")</f>
        <v/>
      </c>
      <c r="BB904" s="14">
        <f>IFERROR(AY904-AR904,"")</f>
        <v/>
      </c>
      <c r="BD904">
        <f>AH904</f>
        <v/>
      </c>
      <c r="BE904">
        <f>AI904</f>
        <v/>
      </c>
      <c r="BF904">
        <f>AJ904</f>
        <v/>
      </c>
      <c r="BG904" s="14">
        <f>L904</f>
        <v/>
      </c>
      <c r="BH904" s="14">
        <f>IF(X904="","",X904)</f>
        <v/>
      </c>
      <c r="BI904" s="14">
        <f>IF(Y904="","",Y904)</f>
        <v/>
      </c>
      <c r="BJ904">
        <f>Z904</f>
        <v/>
      </c>
      <c r="BK904">
        <f>AA904</f>
        <v/>
      </c>
      <c r="BL904">
        <f>IFERROR(AX904,"")</f>
        <v/>
      </c>
      <c r="BM904">
        <f>IFERROR(AY904,"")</f>
        <v/>
      </c>
    </row>
    <row r="905" ht="14.25" customHeight="1">
      <c r="A905">
        <f>ALGLIB_SSA_XAUUSD!AA905</f>
        <v/>
      </c>
      <c r="B905">
        <f>IF($A905="","",INDEX(ALGLIB_SSA_XAUUSD!$B$2:$B$2401,MATCH($A905,ALGLIB_SSA_XAUUSD!$A$2:$A$2401,1)))</f>
        <v/>
      </c>
      <c r="C905">
        <f>IF($A905="","",INDEX(ALGLIB_SSA_XAUUSD!$C$2:$C$2401,MATCH($A905,ALGLIB_SSA_XAUUSD!$A$2:$A$2401,1)))</f>
        <v/>
      </c>
      <c r="D905" s="14">
        <f>IF($A905="","",INT((ROW()-2)/12)+1)</f>
        <v/>
      </c>
      <c r="E905" s="14">
        <f>IF(AND(E914&lt;&gt;"",D914=D902+1),E902+(E914-E902)*3/12,"")</f>
        <v/>
      </c>
      <c r="F905" s="14">
        <f>IF(AND(F914&lt;&gt;"",D914=D902+1),F902+(F914-F902)*3/12,"")</f>
        <v/>
      </c>
      <c r="G905" s="14">
        <f>IF(AND(G914&lt;&gt;"",D914=D902+1),G902+(G914-G902)*3/12,"")</f>
        <v/>
      </c>
      <c r="H905" s="14">
        <f>IF(AND(H914&lt;&gt;"",D914=D902+1),H902+(H914-H902)*3/12,"")</f>
        <v/>
      </c>
      <c r="I905" s="14">
        <f>IF(AND(L914&lt;&gt;"",D914=D902+1),I902+(I914-I902)*3/12,"")</f>
        <v/>
      </c>
      <c r="J905">
        <f>_xlfn.XLOOKUP($A905,ALGLIB_SSA_XAUUSD!$AA$2:$AA$2401,ALGLIB_SSA_XAUUSD!$P$2:$P$2401,"",0)</f>
        <v/>
      </c>
      <c r="K905">
        <f>_xlfn.XLOOKUP($A905,ALGLIB_SSA_XAUUSD!$AA$2:$AA$2401,ALGLIB_SSA_XAUUSD!$Q$2:$Q$2401,"",0)</f>
        <v/>
      </c>
      <c r="L905">
        <f>_xlfn.XLOOKUP($A905,ALGLIB_SSA_XAUUSD!$AA$2:$AA$2401,ALGLIB_SSA_XAUUSD!$R$2:$R$2401,"",0)</f>
        <v/>
      </c>
      <c r="M905">
        <f>_xlfn.XLOOKUP($A905,ALGLIB_SSA_XAUUSD!$AA$2:$AA$2401,ALGLIB_SSA_XAUUSD!$S$2:$S$2401,"",0)</f>
        <v/>
      </c>
      <c r="N905">
        <f>_xlfn.XLOOKUP($A905,ALGLIB_SSA_XAUUSD!$AA$2:$AA$2401,ALGLIB_SSA_XAUUSD!$T$2:$T$2401,"",0)</f>
        <v/>
      </c>
      <c r="O905">
        <f>_xlfn.XLOOKUP($A905,ALGLIB_SSA_XAUUSD!$AA$2:$AA$2401,ALGLIB_SSA_XAUUSD!$U$2:$U$2401,"",0)</f>
        <v/>
      </c>
      <c r="P905">
        <f>_xlfn.XLOOKUP($A905,ALGLIB_SSA_XAUUSD!$AA$2:$AA$2401,ALGLIB_SSA_XAUUSD!$V$2:$V$2401,"",0)</f>
        <v/>
      </c>
      <c r="S905">
        <f>A905</f>
        <v/>
      </c>
      <c r="T905">
        <f>J905</f>
        <v/>
      </c>
      <c r="U905">
        <f>K905</f>
        <v/>
      </c>
      <c r="V905" s="14">
        <f>IF($A905="","",MOD(ROW()-2,12)+1)</f>
        <v/>
      </c>
      <c r="W905">
        <f>L905</f>
        <v/>
      </c>
      <c r="X905" s="14">
        <f>IF(F905="","",F905)</f>
        <v/>
      </c>
      <c r="Y905" s="14">
        <f>IF(G905="","",G905)</f>
        <v/>
      </c>
      <c r="Z905">
        <f>M905</f>
        <v/>
      </c>
      <c r="AA905">
        <f>N905</f>
        <v/>
      </c>
      <c r="AB905" s="14">
        <f>IF(H905="","",H905)</f>
        <v/>
      </c>
      <c r="AC905">
        <f>O905</f>
        <v/>
      </c>
      <c r="AD905" s="14">
        <f>IF(I905="","",I905)</f>
        <v/>
      </c>
      <c r="AE905">
        <f>P905</f>
        <v/>
      </c>
      <c r="AH905">
        <f>IF(S905&lt;&gt;"",S905,AH904+900)</f>
        <v/>
      </c>
      <c r="AI905">
        <f>IF(T905&lt;&gt;"",T905,AI904)</f>
        <v/>
      </c>
      <c r="AJ905">
        <f>IF(U905&lt;&gt;"",U905,AJ904)</f>
        <v/>
      </c>
      <c r="AK905">
        <f>IF(W905&lt;&gt;"",W905,"")</f>
        <v/>
      </c>
      <c r="AL905" s="14">
        <f>IF(X905&lt;&gt;"",X905,"")</f>
        <v/>
      </c>
      <c r="AM905" s="14">
        <f>IF(Y905&lt;&gt;"",Y905,"")</f>
        <v/>
      </c>
      <c r="AN905" s="14">
        <f>IF(OR(AL905="",AM905=""),"",AL905-AM905)</f>
        <v/>
      </c>
      <c r="AO905">
        <f>IF(AN905="","",IF(AN905&gt;0,"Bullish","Bearish"))</f>
        <v/>
      </c>
      <c r="AP905">
        <f>IF(AO905="",AP904,AO905)</f>
        <v/>
      </c>
      <c r="AQ905" s="14">
        <f>IF(AB905&lt;&gt;"",AB905,"")</f>
        <v/>
      </c>
      <c r="AR905" s="14">
        <f>IF(AD905&lt;&gt;"",AD905,"")</f>
        <v/>
      </c>
      <c r="AS905">
        <f>IF(AS904+1=13,1,AS904+1)</f>
        <v/>
      </c>
      <c r="AT905">
        <f>IFERROR(IF(SLOPE($AQ$890:$AQ$901,$AS$890:$AS$901)&gt;0,MIN(3,ABS(SLOPE($AQ$890:$AQ$901,$AS$890:$AS$901))),IF(SLOPE($AQ$890:$AQ$901,$AS$890:$AS$901)&lt;-0.5,-0.5,0)),0)</f>
        <v/>
      </c>
      <c r="AU905">
        <f>IFERROR(IF(SLOPE($AR$890:$AR$901,$AS$890:$AS$901)&lt;0,MAX(-3,-ABS(SLOPE($AR$890:$AR$901,$AS$890:$AS$901))),IF(SLOPE($AR$890:$AR$901,$AS$890:$AS$901)&gt;0.5,0.5,0)),0)</f>
        <v/>
      </c>
      <c r="AV905">
        <f>($AQ$902+(AT905*(AS905-1)))</f>
        <v/>
      </c>
      <c r="AW905">
        <f>($AR$902+(AU905*(AS905-1)))</f>
        <v/>
      </c>
      <c r="AX905">
        <f>IF(AT905&gt;0,AV905+AT905,AV905)</f>
        <v/>
      </c>
      <c r="AY905">
        <f>IF(AU905&lt;0,AW905+AU905,AW905)</f>
        <v/>
      </c>
      <c r="BA905" s="14">
        <f>IFERROR(AX905-AQ905,"")</f>
        <v/>
      </c>
      <c r="BB905" s="14">
        <f>IFERROR(AY905-AR905,"")</f>
        <v/>
      </c>
      <c r="BD905">
        <f>AH905</f>
        <v/>
      </c>
      <c r="BE905">
        <f>AI905</f>
        <v/>
      </c>
      <c r="BF905">
        <f>AJ905</f>
        <v/>
      </c>
      <c r="BG905" s="14">
        <f>L905</f>
        <v/>
      </c>
      <c r="BH905" s="14">
        <f>IF(X905="","",X905)</f>
        <v/>
      </c>
      <c r="BI905" s="14">
        <f>IF(Y905="","",Y905)</f>
        <v/>
      </c>
      <c r="BJ905">
        <f>Z905</f>
        <v/>
      </c>
      <c r="BK905">
        <f>AA905</f>
        <v/>
      </c>
      <c r="BL905">
        <f>IFERROR(AX905,"")</f>
        <v/>
      </c>
      <c r="BM905">
        <f>IFERROR(AY905,"")</f>
        <v/>
      </c>
    </row>
    <row r="906" ht="14.25" customHeight="1">
      <c r="A906">
        <f>ALGLIB_SSA_XAUUSD!AA906</f>
        <v/>
      </c>
      <c r="B906">
        <f>IF($A906="","",INDEX(ALGLIB_SSA_XAUUSD!$B$2:$B$2401,MATCH($A906,ALGLIB_SSA_XAUUSD!$A$2:$A$2401,1)))</f>
        <v/>
      </c>
      <c r="C906">
        <f>IF($A906="","",INDEX(ALGLIB_SSA_XAUUSD!$C$2:$C$2401,MATCH($A906,ALGLIB_SSA_XAUUSD!$A$2:$A$2401,1)))</f>
        <v/>
      </c>
      <c r="D906" s="14">
        <f>IF($A906="","",INT((ROW()-2)/12)+1)</f>
        <v/>
      </c>
      <c r="E906" s="14">
        <f>IF(AND(E914&lt;&gt;"",D914=D902+1),E902+(E914-E902)*4/12,"")</f>
        <v/>
      </c>
      <c r="F906" s="14">
        <f>IF(AND(F914&lt;&gt;"",D914=D902+1),F902+(F914-F902)*4/12,"")</f>
        <v/>
      </c>
      <c r="G906" s="14">
        <f>IF(AND(G914&lt;&gt;"",D914=D902+1),G902+(G914-G902)*4/12,"")</f>
        <v/>
      </c>
      <c r="H906" s="14">
        <f>IF(AND(H914&lt;&gt;"",D914=D902+1),H902+(H914-H902)*4/12,"")</f>
        <v/>
      </c>
      <c r="I906" s="14">
        <f>IF(AND(L914&lt;&gt;"",D914=D902+1),I902+(I914-I902)*4/12,"")</f>
        <v/>
      </c>
      <c r="J906">
        <f>_xlfn.XLOOKUP($A906,ALGLIB_SSA_XAUUSD!$AA$2:$AA$2401,ALGLIB_SSA_XAUUSD!$P$2:$P$2401,"",0)</f>
        <v/>
      </c>
      <c r="K906">
        <f>_xlfn.XLOOKUP($A906,ALGLIB_SSA_XAUUSD!$AA$2:$AA$2401,ALGLIB_SSA_XAUUSD!$Q$2:$Q$2401,"",0)</f>
        <v/>
      </c>
      <c r="L906">
        <f>_xlfn.XLOOKUP($A906,ALGLIB_SSA_XAUUSD!$AA$2:$AA$2401,ALGLIB_SSA_XAUUSD!$R$2:$R$2401,"",0)</f>
        <v/>
      </c>
      <c r="M906">
        <f>_xlfn.XLOOKUP($A906,ALGLIB_SSA_XAUUSD!$AA$2:$AA$2401,ALGLIB_SSA_XAUUSD!$S$2:$S$2401,"",0)</f>
        <v/>
      </c>
      <c r="N906">
        <f>_xlfn.XLOOKUP($A906,ALGLIB_SSA_XAUUSD!$AA$2:$AA$2401,ALGLIB_SSA_XAUUSD!$T$2:$T$2401,"",0)</f>
        <v/>
      </c>
      <c r="O906">
        <f>_xlfn.XLOOKUP($A906,ALGLIB_SSA_XAUUSD!$AA$2:$AA$2401,ALGLIB_SSA_XAUUSD!$U$2:$U$2401,"",0)</f>
        <v/>
      </c>
      <c r="P906">
        <f>_xlfn.XLOOKUP($A906,ALGLIB_SSA_XAUUSD!$AA$2:$AA$2401,ALGLIB_SSA_XAUUSD!$V$2:$V$2401,"",0)</f>
        <v/>
      </c>
      <c r="S906">
        <f>A906</f>
        <v/>
      </c>
      <c r="T906">
        <f>J906</f>
        <v/>
      </c>
      <c r="U906">
        <f>K906</f>
        <v/>
      </c>
      <c r="V906" s="14">
        <f>IF($A906="","",MOD(ROW()-2,12)+1)</f>
        <v/>
      </c>
      <c r="W906">
        <f>L906</f>
        <v/>
      </c>
      <c r="X906" s="14">
        <f>IF(F906="","",F906)</f>
        <v/>
      </c>
      <c r="Y906" s="14">
        <f>IF(G906="","",G906)</f>
        <v/>
      </c>
      <c r="Z906">
        <f>M906</f>
        <v/>
      </c>
      <c r="AA906">
        <f>N906</f>
        <v/>
      </c>
      <c r="AB906" s="14">
        <f>IF(H906="","",H906)</f>
        <v/>
      </c>
      <c r="AC906">
        <f>O906</f>
        <v/>
      </c>
      <c r="AD906" s="14">
        <f>IF(I906="","",I906)</f>
        <v/>
      </c>
      <c r="AE906">
        <f>P906</f>
        <v/>
      </c>
      <c r="AH906">
        <f>IF(S906&lt;&gt;"",S906,AH905+900)</f>
        <v/>
      </c>
      <c r="AI906">
        <f>IF(T906&lt;&gt;"",T906,AI905)</f>
        <v/>
      </c>
      <c r="AJ906">
        <f>IF(U906&lt;&gt;"",U906,AJ905)</f>
        <v/>
      </c>
      <c r="AK906">
        <f>IF(W906&lt;&gt;"",W906,"")</f>
        <v/>
      </c>
      <c r="AL906" s="14">
        <f>IF(X906&lt;&gt;"",X906,"")</f>
        <v/>
      </c>
      <c r="AM906" s="14">
        <f>IF(Y906&lt;&gt;"",Y906,"")</f>
        <v/>
      </c>
      <c r="AN906" s="14">
        <f>IF(OR(AL906="",AM906=""),"",AL906-AM906)</f>
        <v/>
      </c>
      <c r="AO906">
        <f>IF(AN906="","",IF(AN906&gt;0,"Bullish","Bearish"))</f>
        <v/>
      </c>
      <c r="AP906">
        <f>IF(AO906="",AP905,AO906)</f>
        <v/>
      </c>
      <c r="AQ906" s="14">
        <f>IF(AB906&lt;&gt;"",AB906,"")</f>
        <v/>
      </c>
      <c r="AR906" s="14">
        <f>IF(AD906&lt;&gt;"",AD906,"")</f>
        <v/>
      </c>
      <c r="AS906">
        <f>IF(AS905+1=13,1,AS905+1)</f>
        <v/>
      </c>
      <c r="AT906">
        <f>IFERROR(IF(SLOPE($AQ$890:$AQ$901,$AS$890:$AS$901)&gt;0,MIN(3,ABS(SLOPE($AQ$890:$AQ$901,$AS$890:$AS$901))),IF(SLOPE($AQ$890:$AQ$901,$AS$890:$AS$901)&lt;-0.5,-0.5,0)),0)</f>
        <v/>
      </c>
      <c r="AU906">
        <f>IFERROR(IF(SLOPE($AR$890:$AR$901,$AS$890:$AS$901)&lt;0,MAX(-3,-ABS(SLOPE($AR$890:$AR$901,$AS$890:$AS$901))),IF(SLOPE($AR$890:$AR$901,$AS$890:$AS$901)&gt;0.5,0.5,0)),0)</f>
        <v/>
      </c>
      <c r="AV906">
        <f>($AQ$902+(AT906*(AS906-1)))</f>
        <v/>
      </c>
      <c r="AW906">
        <f>($AR$902+(AU906*(AS906-1)))</f>
        <v/>
      </c>
      <c r="AX906">
        <f>IF(AT906&gt;0,AV906+AT906,AV906)</f>
        <v/>
      </c>
      <c r="AY906">
        <f>IF(AU906&lt;0,AW906+AU906,AW906)</f>
        <v/>
      </c>
      <c r="BA906" s="14">
        <f>IFERROR(AX906-AQ906,"")</f>
        <v/>
      </c>
      <c r="BB906" s="14">
        <f>IFERROR(AY906-AR906,"")</f>
        <v/>
      </c>
      <c r="BD906">
        <f>AH906</f>
        <v/>
      </c>
      <c r="BE906">
        <f>AI906</f>
        <v/>
      </c>
      <c r="BF906">
        <f>AJ906</f>
        <v/>
      </c>
      <c r="BG906" s="14">
        <f>L906</f>
        <v/>
      </c>
      <c r="BH906" s="14">
        <f>IF(X906="","",X906)</f>
        <v/>
      </c>
      <c r="BI906" s="14">
        <f>IF(Y906="","",Y906)</f>
        <v/>
      </c>
      <c r="BJ906">
        <f>Z906</f>
        <v/>
      </c>
      <c r="BK906">
        <f>AA906</f>
        <v/>
      </c>
      <c r="BL906">
        <f>IFERROR(AX906,"")</f>
        <v/>
      </c>
      <c r="BM906">
        <f>IFERROR(AY906,"")</f>
        <v/>
      </c>
    </row>
    <row r="907" ht="14.25" customHeight="1">
      <c r="A907">
        <f>ALGLIB_SSA_XAUUSD!AA907</f>
        <v/>
      </c>
      <c r="B907">
        <f>IF($A907="","",INDEX(ALGLIB_SSA_XAUUSD!$B$2:$B$2401,MATCH($A907,ALGLIB_SSA_XAUUSD!$A$2:$A$2401,1)))</f>
        <v/>
      </c>
      <c r="C907">
        <f>IF($A907="","",INDEX(ALGLIB_SSA_XAUUSD!$C$2:$C$2401,MATCH($A907,ALGLIB_SSA_XAUUSD!$A$2:$A$2401,1)))</f>
        <v/>
      </c>
      <c r="D907" s="14">
        <f>IF($A907="","",INT((ROW()-2)/12)+1)</f>
        <v/>
      </c>
      <c r="E907" s="14">
        <f>IF(AND(E914&lt;&gt;"",D914=D902+1),E902+(E914-E902)*5/12,"")</f>
        <v/>
      </c>
      <c r="F907" s="14">
        <f>IF(AND(F914&lt;&gt;"",D914=D902+1),F902+(F914-F902)*5/12,"")</f>
        <v/>
      </c>
      <c r="G907" s="14">
        <f>IF(AND(G914&lt;&gt;"",D914=D902+1),G902+(G914-G902)*5/12,"")</f>
        <v/>
      </c>
      <c r="H907" s="14">
        <f>IF(AND(H914&lt;&gt;"",D914=D902+1),H902+(H914-H902)*5/12,"")</f>
        <v/>
      </c>
      <c r="I907" s="14">
        <f>IF(AND(L914&lt;&gt;"",D914=D902+1),I902+(I914-I902)*5/12,"")</f>
        <v/>
      </c>
      <c r="J907">
        <f>_xlfn.XLOOKUP($A907,ALGLIB_SSA_XAUUSD!$AA$2:$AA$2401,ALGLIB_SSA_XAUUSD!$P$2:$P$2401,"",0)</f>
        <v/>
      </c>
      <c r="K907">
        <f>_xlfn.XLOOKUP($A907,ALGLIB_SSA_XAUUSD!$AA$2:$AA$2401,ALGLIB_SSA_XAUUSD!$Q$2:$Q$2401,"",0)</f>
        <v/>
      </c>
      <c r="L907">
        <f>_xlfn.XLOOKUP($A907,ALGLIB_SSA_XAUUSD!$AA$2:$AA$2401,ALGLIB_SSA_XAUUSD!$R$2:$R$2401,"",0)</f>
        <v/>
      </c>
      <c r="M907">
        <f>_xlfn.XLOOKUP($A907,ALGLIB_SSA_XAUUSD!$AA$2:$AA$2401,ALGLIB_SSA_XAUUSD!$S$2:$S$2401,"",0)</f>
        <v/>
      </c>
      <c r="N907">
        <f>_xlfn.XLOOKUP($A907,ALGLIB_SSA_XAUUSD!$AA$2:$AA$2401,ALGLIB_SSA_XAUUSD!$T$2:$T$2401,"",0)</f>
        <v/>
      </c>
      <c r="O907">
        <f>_xlfn.XLOOKUP($A907,ALGLIB_SSA_XAUUSD!$AA$2:$AA$2401,ALGLIB_SSA_XAUUSD!$U$2:$U$2401,"",0)</f>
        <v/>
      </c>
      <c r="P907">
        <f>_xlfn.XLOOKUP($A907,ALGLIB_SSA_XAUUSD!$AA$2:$AA$2401,ALGLIB_SSA_XAUUSD!$V$2:$V$2401,"",0)</f>
        <v/>
      </c>
      <c r="S907">
        <f>A907</f>
        <v/>
      </c>
      <c r="T907">
        <f>J907</f>
        <v/>
      </c>
      <c r="U907">
        <f>K907</f>
        <v/>
      </c>
      <c r="V907" s="14">
        <f>IF($A907="","",MOD(ROW()-2,12)+1)</f>
        <v/>
      </c>
      <c r="W907">
        <f>L907</f>
        <v/>
      </c>
      <c r="X907" s="14">
        <f>IF(F907="","",F907)</f>
        <v/>
      </c>
      <c r="Y907" s="14">
        <f>IF(G907="","",G907)</f>
        <v/>
      </c>
      <c r="Z907">
        <f>M907</f>
        <v/>
      </c>
      <c r="AA907">
        <f>N907</f>
        <v/>
      </c>
      <c r="AB907" s="14">
        <f>IF(H907="","",H907)</f>
        <v/>
      </c>
      <c r="AC907">
        <f>O907</f>
        <v/>
      </c>
      <c r="AD907" s="14">
        <f>IF(I907="","",I907)</f>
        <v/>
      </c>
      <c r="AE907">
        <f>P907</f>
        <v/>
      </c>
      <c r="AH907">
        <f>IF(S907&lt;&gt;"",S907,AH906+900)</f>
        <v/>
      </c>
      <c r="AI907">
        <f>IF(T907&lt;&gt;"",T907,AI906)</f>
        <v/>
      </c>
      <c r="AJ907">
        <f>IF(U907&lt;&gt;"",U907,AJ906)</f>
        <v/>
      </c>
      <c r="AK907">
        <f>IF(W907&lt;&gt;"",W907,"")</f>
        <v/>
      </c>
      <c r="AL907" s="14">
        <f>IF(X907&lt;&gt;"",X907,"")</f>
        <v/>
      </c>
      <c r="AM907" s="14">
        <f>IF(Y907&lt;&gt;"",Y907,"")</f>
        <v/>
      </c>
      <c r="AN907" s="14">
        <f>IF(OR(AL907="",AM907=""),"",AL907-AM907)</f>
        <v/>
      </c>
      <c r="AO907">
        <f>IF(AN907="","",IF(AN907&gt;0,"Bullish","Bearish"))</f>
        <v/>
      </c>
      <c r="AP907">
        <f>IF(AO907="",AP906,AO907)</f>
        <v/>
      </c>
      <c r="AQ907" s="14">
        <f>IF(AB907&lt;&gt;"",AB907,"")</f>
        <v/>
      </c>
      <c r="AR907" s="14">
        <f>IF(AD907&lt;&gt;"",AD907,"")</f>
        <v/>
      </c>
      <c r="AS907">
        <f>IF(AS906+1=13,1,AS906+1)</f>
        <v/>
      </c>
      <c r="AT907">
        <f>IFERROR(IF(SLOPE($AQ$890:$AQ$901,$AS$890:$AS$901)&gt;0,MIN(3,ABS(SLOPE($AQ$890:$AQ$901,$AS$890:$AS$901))),IF(SLOPE($AQ$890:$AQ$901,$AS$890:$AS$901)&lt;-0.5,-0.5,0)),0)</f>
        <v/>
      </c>
      <c r="AU907">
        <f>IFERROR(IF(SLOPE($AR$890:$AR$901,$AS$890:$AS$901)&lt;0,MAX(-3,-ABS(SLOPE($AR$890:$AR$901,$AS$890:$AS$901))),IF(SLOPE($AR$890:$AR$901,$AS$890:$AS$901)&gt;0.5,0.5,0)),0)</f>
        <v/>
      </c>
      <c r="AV907">
        <f>($AQ$902+(AT907*(AS907-1)))</f>
        <v/>
      </c>
      <c r="AW907">
        <f>($AR$902+(AU907*(AS907-1)))</f>
        <v/>
      </c>
      <c r="AX907">
        <f>IF(AT907&gt;0,AV907+AT907,AV907)</f>
        <v/>
      </c>
      <c r="AY907">
        <f>IF(AU907&lt;0,AW907+AU907,AW907)</f>
        <v/>
      </c>
      <c r="BA907" s="14">
        <f>IFERROR(AX907-AQ907,"")</f>
        <v/>
      </c>
      <c r="BB907" s="14">
        <f>IFERROR(AY907-AR907,"")</f>
        <v/>
      </c>
      <c r="BD907">
        <f>AH907</f>
        <v/>
      </c>
      <c r="BE907">
        <f>AI907</f>
        <v/>
      </c>
      <c r="BF907">
        <f>AJ907</f>
        <v/>
      </c>
      <c r="BG907" s="14">
        <f>L907</f>
        <v/>
      </c>
      <c r="BH907" s="14">
        <f>IF(X907="","",X907)</f>
        <v/>
      </c>
      <c r="BI907" s="14">
        <f>IF(Y907="","",Y907)</f>
        <v/>
      </c>
      <c r="BJ907">
        <f>Z907</f>
        <v/>
      </c>
      <c r="BK907">
        <f>AA907</f>
        <v/>
      </c>
      <c r="BL907">
        <f>IFERROR(AX907,"")</f>
        <v/>
      </c>
      <c r="BM907">
        <f>IFERROR(AY907,"")</f>
        <v/>
      </c>
    </row>
    <row r="908" ht="14.25" customHeight="1">
      <c r="A908">
        <f>ALGLIB_SSA_XAUUSD!AA908</f>
        <v/>
      </c>
      <c r="B908">
        <f>IF($A908="","",INDEX(ALGLIB_SSA_XAUUSD!$B$2:$B$2401,MATCH($A908,ALGLIB_SSA_XAUUSD!$A$2:$A$2401,1)))</f>
        <v/>
      </c>
      <c r="C908">
        <f>IF($A908="","",INDEX(ALGLIB_SSA_XAUUSD!$C$2:$C$2401,MATCH($A908,ALGLIB_SSA_XAUUSD!$A$2:$A$2401,1)))</f>
        <v/>
      </c>
      <c r="D908" s="14">
        <f>IF($A908="","",INT((ROW()-2)/12)+1)</f>
        <v/>
      </c>
      <c r="E908" s="14">
        <f>IF(AND(E914&lt;&gt;"",D914=D902+1),E902+(E914-E902)*6/12,"")</f>
        <v/>
      </c>
      <c r="F908" s="14">
        <f>IF(AND(F914&lt;&gt;"",D914=D902+1),F902+(F914-F902)*6/12,"")</f>
        <v/>
      </c>
      <c r="G908" s="14">
        <f>IF(AND(G914&lt;&gt;"",D914=D902+1),G902+(G914-G902)*6/12,"")</f>
        <v/>
      </c>
      <c r="H908" s="14">
        <f>IF(AND(H914&lt;&gt;"",D914=D902+1),H902+(H914-H902)*6/12,"")</f>
        <v/>
      </c>
      <c r="I908" s="14">
        <f>IF(AND(L914&lt;&gt;"",D914=D902+1),I902+(I914-I902)*6/12,"")</f>
        <v/>
      </c>
      <c r="J908">
        <f>_xlfn.XLOOKUP($A908,ALGLIB_SSA_XAUUSD!$AA$2:$AA$2401,ALGLIB_SSA_XAUUSD!$P$2:$P$2401,"",0)</f>
        <v/>
      </c>
      <c r="K908">
        <f>_xlfn.XLOOKUP($A908,ALGLIB_SSA_XAUUSD!$AA$2:$AA$2401,ALGLIB_SSA_XAUUSD!$Q$2:$Q$2401,"",0)</f>
        <v/>
      </c>
      <c r="L908">
        <f>_xlfn.XLOOKUP($A908,ALGLIB_SSA_XAUUSD!$AA$2:$AA$2401,ALGLIB_SSA_XAUUSD!$R$2:$R$2401,"",0)</f>
        <v/>
      </c>
      <c r="M908">
        <f>_xlfn.XLOOKUP($A908,ALGLIB_SSA_XAUUSD!$AA$2:$AA$2401,ALGLIB_SSA_XAUUSD!$S$2:$S$2401,"",0)</f>
        <v/>
      </c>
      <c r="N908">
        <f>_xlfn.XLOOKUP($A908,ALGLIB_SSA_XAUUSD!$AA$2:$AA$2401,ALGLIB_SSA_XAUUSD!$T$2:$T$2401,"",0)</f>
        <v/>
      </c>
      <c r="O908">
        <f>_xlfn.XLOOKUP($A908,ALGLIB_SSA_XAUUSD!$AA$2:$AA$2401,ALGLIB_SSA_XAUUSD!$U$2:$U$2401,"",0)</f>
        <v/>
      </c>
      <c r="P908">
        <f>_xlfn.XLOOKUP($A908,ALGLIB_SSA_XAUUSD!$AA$2:$AA$2401,ALGLIB_SSA_XAUUSD!$V$2:$V$2401,"",0)</f>
        <v/>
      </c>
      <c r="S908">
        <f>A908</f>
        <v/>
      </c>
      <c r="T908">
        <f>J908</f>
        <v/>
      </c>
      <c r="U908">
        <f>K908</f>
        <v/>
      </c>
      <c r="V908" s="14">
        <f>IF($A908="","",MOD(ROW()-2,12)+1)</f>
        <v/>
      </c>
      <c r="W908">
        <f>L908</f>
        <v/>
      </c>
      <c r="X908" s="14">
        <f>IF(F908="","",F908)</f>
        <v/>
      </c>
      <c r="Y908" s="14">
        <f>IF(G908="","",G908)</f>
        <v/>
      </c>
      <c r="Z908">
        <f>M908</f>
        <v/>
      </c>
      <c r="AA908">
        <f>N908</f>
        <v/>
      </c>
      <c r="AB908" s="14">
        <f>IF(H908="","",H908)</f>
        <v/>
      </c>
      <c r="AC908">
        <f>O908</f>
        <v/>
      </c>
      <c r="AD908" s="14">
        <f>IF(I908="","",I908)</f>
        <v/>
      </c>
      <c r="AE908">
        <f>P908</f>
        <v/>
      </c>
      <c r="AH908">
        <f>IF(S908&lt;&gt;"",S908,AH907+900)</f>
        <v/>
      </c>
      <c r="AI908">
        <f>IF(T908&lt;&gt;"",T908,AI907)</f>
        <v/>
      </c>
      <c r="AJ908">
        <f>IF(U908&lt;&gt;"",U908,AJ907)</f>
        <v/>
      </c>
      <c r="AK908">
        <f>IF(W908&lt;&gt;"",W908,"")</f>
        <v/>
      </c>
      <c r="AL908" s="14">
        <f>IF(X908&lt;&gt;"",X908,"")</f>
        <v/>
      </c>
      <c r="AM908" s="14">
        <f>IF(Y908&lt;&gt;"",Y908,"")</f>
        <v/>
      </c>
      <c r="AN908" s="14">
        <f>IF(OR(AL908="",AM908=""),"",AL908-AM908)</f>
        <v/>
      </c>
      <c r="AO908">
        <f>IF(AN908="","",IF(AN908&gt;0,"Bullish","Bearish"))</f>
        <v/>
      </c>
      <c r="AP908">
        <f>IF(AO908="",AP907,AO908)</f>
        <v/>
      </c>
      <c r="AQ908" s="14">
        <f>IF(AB908&lt;&gt;"",AB908,"")</f>
        <v/>
      </c>
      <c r="AR908" s="14">
        <f>IF(AD908&lt;&gt;"",AD908,"")</f>
        <v/>
      </c>
      <c r="AS908">
        <f>IF(AS907+1=13,1,AS907+1)</f>
        <v/>
      </c>
      <c r="AT908">
        <f>IFERROR(IF(SLOPE($AQ$890:$AQ$901,$AS$890:$AS$901)&gt;0,MIN(3,ABS(SLOPE($AQ$890:$AQ$901,$AS$890:$AS$901))),IF(SLOPE($AQ$890:$AQ$901,$AS$890:$AS$901)&lt;-0.5,-0.5,0)),0)</f>
        <v/>
      </c>
      <c r="AU908">
        <f>IFERROR(IF(SLOPE($AR$890:$AR$901,$AS$890:$AS$901)&lt;0,MAX(-3,-ABS(SLOPE($AR$890:$AR$901,$AS$890:$AS$901))),IF(SLOPE($AR$890:$AR$901,$AS$890:$AS$901)&gt;0.5,0.5,0)),0)</f>
        <v/>
      </c>
      <c r="AV908">
        <f>($AQ$902+(AT908*(AS908-1)))</f>
        <v/>
      </c>
      <c r="AW908">
        <f>($AR$902+(AU908*(AS908-1)))</f>
        <v/>
      </c>
      <c r="AX908">
        <f>IF(AT908&gt;0,AV908+AT908,AV908)</f>
        <v/>
      </c>
      <c r="AY908">
        <f>IF(AU908&lt;0,AW908+AU908,AW908)</f>
        <v/>
      </c>
      <c r="BA908" s="14">
        <f>IFERROR(AX908-AQ908,"")</f>
        <v/>
      </c>
      <c r="BB908" s="14">
        <f>IFERROR(AY908-AR908,"")</f>
        <v/>
      </c>
      <c r="BD908">
        <f>AH908</f>
        <v/>
      </c>
      <c r="BE908">
        <f>AI908</f>
        <v/>
      </c>
      <c r="BF908">
        <f>AJ908</f>
        <v/>
      </c>
      <c r="BG908" s="14">
        <f>L908</f>
        <v/>
      </c>
      <c r="BH908" s="14">
        <f>IF(X908="","",X908)</f>
        <v/>
      </c>
      <c r="BI908" s="14">
        <f>IF(Y908="","",Y908)</f>
        <v/>
      </c>
      <c r="BJ908">
        <f>Z908</f>
        <v/>
      </c>
      <c r="BK908">
        <f>AA908</f>
        <v/>
      </c>
      <c r="BL908">
        <f>IFERROR(AX908,"")</f>
        <v/>
      </c>
      <c r="BM908">
        <f>IFERROR(AY908,"")</f>
        <v/>
      </c>
    </row>
    <row r="909" ht="14.25" customHeight="1">
      <c r="A909">
        <f>ALGLIB_SSA_XAUUSD!AA909</f>
        <v/>
      </c>
      <c r="B909">
        <f>IF($A909="","",INDEX(ALGLIB_SSA_XAUUSD!$B$2:$B$2401,MATCH($A909,ALGLIB_SSA_XAUUSD!$A$2:$A$2401,1)))</f>
        <v/>
      </c>
      <c r="C909">
        <f>IF($A909="","",INDEX(ALGLIB_SSA_XAUUSD!$C$2:$C$2401,MATCH($A909,ALGLIB_SSA_XAUUSD!$A$2:$A$2401,1)))</f>
        <v/>
      </c>
      <c r="D909" s="14">
        <f>IF($A909="","",INT((ROW()-2)/12)+1)</f>
        <v/>
      </c>
      <c r="E909" s="14">
        <f>IF(AND(E914&lt;&gt;"",D914=D902+1),E902+(E914-E902)*7/12,"")</f>
        <v/>
      </c>
      <c r="F909" s="14">
        <f>IF(AND(F914&lt;&gt;"",D914=D902+1),F902+(F914-F902)*7/12,"")</f>
        <v/>
      </c>
      <c r="G909" s="14">
        <f>IF(AND(G914&lt;&gt;"",D914=D902+1),G902+(G914-G902)*7/12,"")</f>
        <v/>
      </c>
      <c r="H909" s="14">
        <f>IF(AND(H914&lt;&gt;"",D914=D902+1),H902+(H914-H902)*7/12,"")</f>
        <v/>
      </c>
      <c r="I909" s="14">
        <f>IF(AND(L914&lt;&gt;"",D914=D902+1),I902+(I914-I902)*7/12,"")</f>
        <v/>
      </c>
      <c r="J909">
        <f>_xlfn.XLOOKUP($A909,ALGLIB_SSA_XAUUSD!$AA$2:$AA$2401,ALGLIB_SSA_XAUUSD!$P$2:$P$2401,"",0)</f>
        <v/>
      </c>
      <c r="K909">
        <f>_xlfn.XLOOKUP($A909,ALGLIB_SSA_XAUUSD!$AA$2:$AA$2401,ALGLIB_SSA_XAUUSD!$Q$2:$Q$2401,"",0)</f>
        <v/>
      </c>
      <c r="L909">
        <f>_xlfn.XLOOKUP($A909,ALGLIB_SSA_XAUUSD!$AA$2:$AA$2401,ALGLIB_SSA_XAUUSD!$R$2:$R$2401,"",0)</f>
        <v/>
      </c>
      <c r="M909">
        <f>_xlfn.XLOOKUP($A909,ALGLIB_SSA_XAUUSD!$AA$2:$AA$2401,ALGLIB_SSA_XAUUSD!$S$2:$S$2401,"",0)</f>
        <v/>
      </c>
      <c r="N909">
        <f>_xlfn.XLOOKUP($A909,ALGLIB_SSA_XAUUSD!$AA$2:$AA$2401,ALGLIB_SSA_XAUUSD!$T$2:$T$2401,"",0)</f>
        <v/>
      </c>
      <c r="O909">
        <f>_xlfn.XLOOKUP($A909,ALGLIB_SSA_XAUUSD!$AA$2:$AA$2401,ALGLIB_SSA_XAUUSD!$U$2:$U$2401,"",0)</f>
        <v/>
      </c>
      <c r="P909">
        <f>_xlfn.XLOOKUP($A909,ALGLIB_SSA_XAUUSD!$AA$2:$AA$2401,ALGLIB_SSA_XAUUSD!$V$2:$V$2401,"",0)</f>
        <v/>
      </c>
      <c r="S909">
        <f>A909</f>
        <v/>
      </c>
      <c r="T909">
        <f>J909</f>
        <v/>
      </c>
      <c r="U909">
        <f>K909</f>
        <v/>
      </c>
      <c r="V909" s="14">
        <f>IF($A909="","",MOD(ROW()-2,12)+1)</f>
        <v/>
      </c>
      <c r="W909">
        <f>L909</f>
        <v/>
      </c>
      <c r="X909" s="14">
        <f>IF(F909="","",F909)</f>
        <v/>
      </c>
      <c r="Y909" s="14">
        <f>IF(G909="","",G909)</f>
        <v/>
      </c>
      <c r="Z909">
        <f>M909</f>
        <v/>
      </c>
      <c r="AA909">
        <f>N909</f>
        <v/>
      </c>
      <c r="AB909" s="14">
        <f>IF(H909="","",H909)</f>
        <v/>
      </c>
      <c r="AC909">
        <f>O909</f>
        <v/>
      </c>
      <c r="AD909" s="14">
        <f>IF(I909="","",I909)</f>
        <v/>
      </c>
      <c r="AE909">
        <f>P909</f>
        <v/>
      </c>
      <c r="AH909">
        <f>IF(S909&lt;&gt;"",S909,AH908+900)</f>
        <v/>
      </c>
      <c r="AI909">
        <f>IF(T909&lt;&gt;"",T909,AI908)</f>
        <v/>
      </c>
      <c r="AJ909">
        <f>IF(U909&lt;&gt;"",U909,AJ908)</f>
        <v/>
      </c>
      <c r="AK909">
        <f>IF(W909&lt;&gt;"",W909,"")</f>
        <v/>
      </c>
      <c r="AL909" s="14">
        <f>IF(X909&lt;&gt;"",X909,"")</f>
        <v/>
      </c>
      <c r="AM909" s="14">
        <f>IF(Y909&lt;&gt;"",Y909,"")</f>
        <v/>
      </c>
      <c r="AN909" s="14">
        <f>IF(OR(AL909="",AM909=""),"",AL909-AM909)</f>
        <v/>
      </c>
      <c r="AO909">
        <f>IF(AN909="","",IF(AN909&gt;0,"Bullish","Bearish"))</f>
        <v/>
      </c>
      <c r="AP909">
        <f>IF(AO909="",AP908,AO909)</f>
        <v/>
      </c>
      <c r="AQ909" s="14">
        <f>IF(AB909&lt;&gt;"",AB909,"")</f>
        <v/>
      </c>
      <c r="AR909" s="14">
        <f>IF(AD909&lt;&gt;"",AD909,"")</f>
        <v/>
      </c>
      <c r="AS909">
        <f>IF(AS908+1=13,1,AS908+1)</f>
        <v/>
      </c>
      <c r="AT909">
        <f>IFERROR(IF(SLOPE($AQ$890:$AQ$901,$AS$890:$AS$901)&gt;0,MIN(3,ABS(SLOPE($AQ$890:$AQ$901,$AS$890:$AS$901))),IF(SLOPE($AQ$890:$AQ$901,$AS$890:$AS$901)&lt;-0.5,-0.5,0)),0)</f>
        <v/>
      </c>
      <c r="AU909">
        <f>IFERROR(IF(SLOPE($AR$890:$AR$901,$AS$890:$AS$901)&lt;0,MAX(-3,-ABS(SLOPE($AR$890:$AR$901,$AS$890:$AS$901))),IF(SLOPE($AR$890:$AR$901,$AS$890:$AS$901)&gt;0.5,0.5,0)),0)</f>
        <v/>
      </c>
      <c r="AV909">
        <f>($AQ$902+(AT909*(AS909-1)))</f>
        <v/>
      </c>
      <c r="AW909">
        <f>($AR$902+(AU909*(AS909-1)))</f>
        <v/>
      </c>
      <c r="AX909">
        <f>IF(AT909&gt;0,AV909+AT909,AV909)</f>
        <v/>
      </c>
      <c r="AY909">
        <f>IF(AU909&lt;0,AW909+AU909,AW909)</f>
        <v/>
      </c>
      <c r="BA909" s="14">
        <f>IFERROR(AX909-AQ909,"")</f>
        <v/>
      </c>
      <c r="BB909" s="14">
        <f>IFERROR(AY909-AR909,"")</f>
        <v/>
      </c>
      <c r="BD909">
        <f>AH909</f>
        <v/>
      </c>
      <c r="BE909">
        <f>AI909</f>
        <v/>
      </c>
      <c r="BF909">
        <f>AJ909</f>
        <v/>
      </c>
      <c r="BG909" s="14">
        <f>L909</f>
        <v/>
      </c>
      <c r="BH909" s="14">
        <f>IF(X909="","",X909)</f>
        <v/>
      </c>
      <c r="BI909" s="14">
        <f>IF(Y909="","",Y909)</f>
        <v/>
      </c>
      <c r="BJ909">
        <f>Z909</f>
        <v/>
      </c>
      <c r="BK909">
        <f>AA909</f>
        <v/>
      </c>
      <c r="BL909">
        <f>IFERROR(AX909,"")</f>
        <v/>
      </c>
      <c r="BM909">
        <f>IFERROR(AY909,"")</f>
        <v/>
      </c>
    </row>
    <row r="910" ht="14.25" customHeight="1">
      <c r="A910">
        <f>ALGLIB_SSA_XAUUSD!AA910</f>
        <v/>
      </c>
      <c r="B910">
        <f>IF($A910="","",INDEX(ALGLIB_SSA_XAUUSD!$B$2:$B$2401,MATCH($A910,ALGLIB_SSA_XAUUSD!$A$2:$A$2401,1)))</f>
        <v/>
      </c>
      <c r="C910">
        <f>IF($A910="","",INDEX(ALGLIB_SSA_XAUUSD!$C$2:$C$2401,MATCH($A910,ALGLIB_SSA_XAUUSD!$A$2:$A$2401,1)))</f>
        <v/>
      </c>
      <c r="D910" s="14">
        <f>IF($A910="","",INT((ROW()-2)/12)+1)</f>
        <v/>
      </c>
      <c r="E910" s="14">
        <f>IF(AND(E914&lt;&gt;"",D914=D902+1),E902+(E914-E902)*8/12,"")</f>
        <v/>
      </c>
      <c r="F910" s="14">
        <f>IF(AND(F914&lt;&gt;"",D914=D902+1),F902+(F914-F902)*8/12,"")</f>
        <v/>
      </c>
      <c r="G910" s="14">
        <f>IF(AND(G914&lt;&gt;"",D914=D902+1),G902+(G914-G902)*8/12,"")</f>
        <v/>
      </c>
      <c r="H910" s="14">
        <f>IF(AND(H914&lt;&gt;"",D914=D902+1),H902+(H914-H902)*8/12,"")</f>
        <v/>
      </c>
      <c r="I910" s="14">
        <f>IF(AND(L914&lt;&gt;"",D914=D902+1),I902+(I914-I902)*8/12,"")</f>
        <v/>
      </c>
      <c r="J910">
        <f>_xlfn.XLOOKUP($A910,ALGLIB_SSA_XAUUSD!$AA$2:$AA$2401,ALGLIB_SSA_XAUUSD!$P$2:$P$2401,"",0)</f>
        <v/>
      </c>
      <c r="K910">
        <f>_xlfn.XLOOKUP($A910,ALGLIB_SSA_XAUUSD!$AA$2:$AA$2401,ALGLIB_SSA_XAUUSD!$Q$2:$Q$2401,"",0)</f>
        <v/>
      </c>
      <c r="L910">
        <f>_xlfn.XLOOKUP($A910,ALGLIB_SSA_XAUUSD!$AA$2:$AA$2401,ALGLIB_SSA_XAUUSD!$R$2:$R$2401,"",0)</f>
        <v/>
      </c>
      <c r="M910">
        <f>_xlfn.XLOOKUP($A910,ALGLIB_SSA_XAUUSD!$AA$2:$AA$2401,ALGLIB_SSA_XAUUSD!$S$2:$S$2401,"",0)</f>
        <v/>
      </c>
      <c r="N910">
        <f>_xlfn.XLOOKUP($A910,ALGLIB_SSA_XAUUSD!$AA$2:$AA$2401,ALGLIB_SSA_XAUUSD!$T$2:$T$2401,"",0)</f>
        <v/>
      </c>
      <c r="O910">
        <f>_xlfn.XLOOKUP($A910,ALGLIB_SSA_XAUUSD!$AA$2:$AA$2401,ALGLIB_SSA_XAUUSD!$U$2:$U$2401,"",0)</f>
        <v/>
      </c>
      <c r="P910">
        <f>_xlfn.XLOOKUP($A910,ALGLIB_SSA_XAUUSD!$AA$2:$AA$2401,ALGLIB_SSA_XAUUSD!$V$2:$V$2401,"",0)</f>
        <v/>
      </c>
      <c r="S910">
        <f>A910</f>
        <v/>
      </c>
      <c r="T910">
        <f>J910</f>
        <v/>
      </c>
      <c r="U910">
        <f>K910</f>
        <v/>
      </c>
      <c r="V910" s="14">
        <f>IF($A910="","",MOD(ROW()-2,12)+1)</f>
        <v/>
      </c>
      <c r="W910">
        <f>L910</f>
        <v/>
      </c>
      <c r="X910" s="14">
        <f>IF(F910="","",F910)</f>
        <v/>
      </c>
      <c r="Y910" s="14">
        <f>IF(G910="","",G910)</f>
        <v/>
      </c>
      <c r="Z910">
        <f>M910</f>
        <v/>
      </c>
      <c r="AA910">
        <f>N910</f>
        <v/>
      </c>
      <c r="AB910" s="14">
        <f>IF(H910="","",H910)</f>
        <v/>
      </c>
      <c r="AC910">
        <f>O910</f>
        <v/>
      </c>
      <c r="AD910" s="14">
        <f>IF(I910="","",I910)</f>
        <v/>
      </c>
      <c r="AE910">
        <f>P910</f>
        <v/>
      </c>
      <c r="AH910">
        <f>IF(S910&lt;&gt;"",S910,AH909+900)</f>
        <v/>
      </c>
      <c r="AI910">
        <f>IF(T910&lt;&gt;"",T910,AI909)</f>
        <v/>
      </c>
      <c r="AJ910">
        <f>IF(U910&lt;&gt;"",U910,AJ909)</f>
        <v/>
      </c>
      <c r="AK910">
        <f>IF(W910&lt;&gt;"",W910,"")</f>
        <v/>
      </c>
      <c r="AL910" s="14">
        <f>IF(X910&lt;&gt;"",X910,"")</f>
        <v/>
      </c>
      <c r="AM910" s="14">
        <f>IF(Y910&lt;&gt;"",Y910,"")</f>
        <v/>
      </c>
      <c r="AN910" s="14">
        <f>IF(OR(AL910="",AM910=""),"",AL910-AM910)</f>
        <v/>
      </c>
      <c r="AO910">
        <f>IF(AN910="","",IF(AN910&gt;0,"Bullish","Bearish"))</f>
        <v/>
      </c>
      <c r="AP910">
        <f>IF(AO910="",AP909,AO910)</f>
        <v/>
      </c>
      <c r="AQ910" s="14">
        <f>IF(AB910&lt;&gt;"",AB910,"")</f>
        <v/>
      </c>
      <c r="AR910" s="14">
        <f>IF(AD910&lt;&gt;"",AD910,"")</f>
        <v/>
      </c>
      <c r="AS910">
        <f>IF(AS909+1=13,1,AS909+1)</f>
        <v/>
      </c>
      <c r="AT910">
        <f>IFERROR(IF(SLOPE($AQ$890:$AQ$901,$AS$890:$AS$901)&gt;0,MIN(3,ABS(SLOPE($AQ$890:$AQ$901,$AS$890:$AS$901))),IF(SLOPE($AQ$890:$AQ$901,$AS$890:$AS$901)&lt;-0.5,-0.5,0)),0)</f>
        <v/>
      </c>
      <c r="AU910">
        <f>IFERROR(IF(SLOPE($AR$890:$AR$901,$AS$890:$AS$901)&lt;0,MAX(-3,-ABS(SLOPE($AR$890:$AR$901,$AS$890:$AS$901))),IF(SLOPE($AR$890:$AR$901,$AS$890:$AS$901)&gt;0.5,0.5,0)),0)</f>
        <v/>
      </c>
      <c r="AV910">
        <f>($AQ$902+(AT910*(AS910-1)))</f>
        <v/>
      </c>
      <c r="AW910">
        <f>($AR$902+(AU910*(AS910-1)))</f>
        <v/>
      </c>
      <c r="AX910">
        <f>IF(AT910&gt;0,AV910+AT910,AV910)</f>
        <v/>
      </c>
      <c r="AY910">
        <f>IF(AU910&lt;0,AW910+AU910,AW910)</f>
        <v/>
      </c>
      <c r="BA910" s="14">
        <f>IFERROR(AX910-AQ910,"")</f>
        <v/>
      </c>
      <c r="BB910" s="14">
        <f>IFERROR(AY910-AR910,"")</f>
        <v/>
      </c>
      <c r="BD910">
        <f>AH910</f>
        <v/>
      </c>
      <c r="BE910">
        <f>AI910</f>
        <v/>
      </c>
      <c r="BF910">
        <f>AJ910</f>
        <v/>
      </c>
      <c r="BG910" s="14">
        <f>L910</f>
        <v/>
      </c>
      <c r="BH910" s="14">
        <f>IF(X910="","",X910)</f>
        <v/>
      </c>
      <c r="BI910" s="14">
        <f>IF(Y910="","",Y910)</f>
        <v/>
      </c>
      <c r="BJ910">
        <f>Z910</f>
        <v/>
      </c>
      <c r="BK910">
        <f>AA910</f>
        <v/>
      </c>
      <c r="BL910">
        <f>IFERROR(AX910,"")</f>
        <v/>
      </c>
      <c r="BM910">
        <f>IFERROR(AY910,"")</f>
        <v/>
      </c>
    </row>
    <row r="911" ht="14.25" customHeight="1">
      <c r="A911">
        <f>ALGLIB_SSA_XAUUSD!AA911</f>
        <v/>
      </c>
      <c r="B911">
        <f>IF($A911="","",INDEX(ALGLIB_SSA_XAUUSD!$B$2:$B$2401,MATCH($A911,ALGLIB_SSA_XAUUSD!$A$2:$A$2401,1)))</f>
        <v/>
      </c>
      <c r="C911">
        <f>IF($A911="","",INDEX(ALGLIB_SSA_XAUUSD!$C$2:$C$2401,MATCH($A911,ALGLIB_SSA_XAUUSD!$A$2:$A$2401,1)))</f>
        <v/>
      </c>
      <c r="D911" s="14">
        <f>IF($A911="","",INT((ROW()-2)/12)+1)</f>
        <v/>
      </c>
      <c r="E911" s="14">
        <f>IF(AND(E914&lt;&gt;"",D914=D902+1),E902+(E914-E902)*9/12,"")</f>
        <v/>
      </c>
      <c r="F911" s="14">
        <f>IF(AND(F914&lt;&gt;"",D914=D902+1),F902+(F914-F902)*9/12,"")</f>
        <v/>
      </c>
      <c r="G911" s="14">
        <f>IF(AND(G914&lt;&gt;"",D914=D902+1),G902+(G914-G902)*9/12,"")</f>
        <v/>
      </c>
      <c r="H911" s="14">
        <f>IF(AND(H914&lt;&gt;"",D914=D902+1),H902+(H914-H902)*9/12,"")</f>
        <v/>
      </c>
      <c r="I911" s="14">
        <f>IF(AND(L914&lt;&gt;"",D914=D902+1),I902+(I914-I902)*9/12,"")</f>
        <v/>
      </c>
      <c r="J911">
        <f>_xlfn.XLOOKUP($A911,ALGLIB_SSA_XAUUSD!$AA$2:$AA$2401,ALGLIB_SSA_XAUUSD!$P$2:$P$2401,"",0)</f>
        <v/>
      </c>
      <c r="K911">
        <f>_xlfn.XLOOKUP($A911,ALGLIB_SSA_XAUUSD!$AA$2:$AA$2401,ALGLIB_SSA_XAUUSD!$Q$2:$Q$2401,"",0)</f>
        <v/>
      </c>
      <c r="L911">
        <f>_xlfn.XLOOKUP($A911,ALGLIB_SSA_XAUUSD!$AA$2:$AA$2401,ALGLIB_SSA_XAUUSD!$R$2:$R$2401,"",0)</f>
        <v/>
      </c>
      <c r="M911">
        <f>_xlfn.XLOOKUP($A911,ALGLIB_SSA_XAUUSD!$AA$2:$AA$2401,ALGLIB_SSA_XAUUSD!$S$2:$S$2401,"",0)</f>
        <v/>
      </c>
      <c r="N911">
        <f>_xlfn.XLOOKUP($A911,ALGLIB_SSA_XAUUSD!$AA$2:$AA$2401,ALGLIB_SSA_XAUUSD!$T$2:$T$2401,"",0)</f>
        <v/>
      </c>
      <c r="O911">
        <f>_xlfn.XLOOKUP($A911,ALGLIB_SSA_XAUUSD!$AA$2:$AA$2401,ALGLIB_SSA_XAUUSD!$U$2:$U$2401,"",0)</f>
        <v/>
      </c>
      <c r="P911">
        <f>_xlfn.XLOOKUP($A911,ALGLIB_SSA_XAUUSD!$AA$2:$AA$2401,ALGLIB_SSA_XAUUSD!$V$2:$V$2401,"",0)</f>
        <v/>
      </c>
      <c r="S911">
        <f>A911</f>
        <v/>
      </c>
      <c r="T911">
        <f>J911</f>
        <v/>
      </c>
      <c r="U911">
        <f>K911</f>
        <v/>
      </c>
      <c r="V911" s="14">
        <f>IF($A911="","",MOD(ROW()-2,12)+1)</f>
        <v/>
      </c>
      <c r="W911">
        <f>L911</f>
        <v/>
      </c>
      <c r="X911" s="14">
        <f>IF(F911="","",F911)</f>
        <v/>
      </c>
      <c r="Y911" s="14">
        <f>IF(G911="","",G911)</f>
        <v/>
      </c>
      <c r="Z911">
        <f>M911</f>
        <v/>
      </c>
      <c r="AA911">
        <f>N911</f>
        <v/>
      </c>
      <c r="AB911" s="14">
        <f>IF(H911="","",H911)</f>
        <v/>
      </c>
      <c r="AC911">
        <f>O911</f>
        <v/>
      </c>
      <c r="AD911" s="14">
        <f>IF(I911="","",I911)</f>
        <v/>
      </c>
      <c r="AE911">
        <f>P911</f>
        <v/>
      </c>
      <c r="AH911">
        <f>IF(S911&lt;&gt;"",S911,AH910+900)</f>
        <v/>
      </c>
      <c r="AI911">
        <f>IF(T911&lt;&gt;"",T911,AI910)</f>
        <v/>
      </c>
      <c r="AJ911">
        <f>IF(U911&lt;&gt;"",U911,AJ910)</f>
        <v/>
      </c>
      <c r="AK911">
        <f>IF(W911&lt;&gt;"",W911,"")</f>
        <v/>
      </c>
      <c r="AL911" s="14">
        <f>IF(X911&lt;&gt;"",X911,"")</f>
        <v/>
      </c>
      <c r="AM911" s="14">
        <f>IF(Y911&lt;&gt;"",Y911,"")</f>
        <v/>
      </c>
      <c r="AN911" s="14">
        <f>IF(OR(AL911="",AM911=""),"",AL911-AM911)</f>
        <v/>
      </c>
      <c r="AO911">
        <f>IF(AN911="","",IF(AN911&gt;0,"Bullish","Bearish"))</f>
        <v/>
      </c>
      <c r="AP911">
        <f>IF(AO911="",AP910,AO911)</f>
        <v/>
      </c>
      <c r="AQ911" s="14">
        <f>IF(AB911&lt;&gt;"",AB911,"")</f>
        <v/>
      </c>
      <c r="AR911" s="14">
        <f>IF(AD911&lt;&gt;"",AD911,"")</f>
        <v/>
      </c>
      <c r="AS911">
        <f>IF(AS910+1=13,1,AS910+1)</f>
        <v/>
      </c>
      <c r="AT911">
        <f>IFERROR(IF(SLOPE($AQ$890:$AQ$901,$AS$890:$AS$901)&gt;0,MIN(3,ABS(SLOPE($AQ$890:$AQ$901,$AS$890:$AS$901))),IF(SLOPE($AQ$890:$AQ$901,$AS$890:$AS$901)&lt;-0.5,-0.5,0)),0)</f>
        <v/>
      </c>
      <c r="AU911">
        <f>IFERROR(IF(SLOPE($AR$890:$AR$901,$AS$890:$AS$901)&lt;0,MAX(-3,-ABS(SLOPE($AR$890:$AR$901,$AS$890:$AS$901))),IF(SLOPE($AR$890:$AR$901,$AS$890:$AS$901)&gt;0.5,0.5,0)),0)</f>
        <v/>
      </c>
      <c r="AV911">
        <f>($AQ$902+(AT911*(AS911-1)))</f>
        <v/>
      </c>
      <c r="AW911">
        <f>($AR$902+(AU911*(AS911-1)))</f>
        <v/>
      </c>
      <c r="AX911">
        <f>IF(AT911&gt;0,AV911+AT911,AV911)</f>
        <v/>
      </c>
      <c r="AY911">
        <f>IF(AU911&lt;0,AW911+AU911,AW911)</f>
        <v/>
      </c>
      <c r="BA911" s="14">
        <f>IFERROR(AX911-AQ911,"")</f>
        <v/>
      </c>
      <c r="BB911" s="14">
        <f>IFERROR(AY911-AR911,"")</f>
        <v/>
      </c>
      <c r="BD911">
        <f>AH911</f>
        <v/>
      </c>
      <c r="BE911">
        <f>AI911</f>
        <v/>
      </c>
      <c r="BF911">
        <f>AJ911</f>
        <v/>
      </c>
      <c r="BG911" s="14">
        <f>L911</f>
        <v/>
      </c>
      <c r="BH911" s="14">
        <f>IF(X911="","",X911)</f>
        <v/>
      </c>
      <c r="BI911" s="14">
        <f>IF(Y911="","",Y911)</f>
        <v/>
      </c>
      <c r="BJ911">
        <f>Z911</f>
        <v/>
      </c>
      <c r="BK911">
        <f>AA911</f>
        <v/>
      </c>
      <c r="BL911">
        <f>IFERROR(AX911,"")</f>
        <v/>
      </c>
      <c r="BM911">
        <f>IFERROR(AY911,"")</f>
        <v/>
      </c>
    </row>
    <row r="912" ht="14.25" customHeight="1">
      <c r="A912">
        <f>ALGLIB_SSA_XAUUSD!AA912</f>
        <v/>
      </c>
      <c r="B912">
        <f>IF($A912="","",INDEX(ALGLIB_SSA_XAUUSD!$B$2:$B$2401,MATCH($A912,ALGLIB_SSA_XAUUSD!$A$2:$A$2401,1)))</f>
        <v/>
      </c>
      <c r="C912">
        <f>IF($A912="","",INDEX(ALGLIB_SSA_XAUUSD!$C$2:$C$2401,MATCH($A912,ALGLIB_SSA_XAUUSD!$A$2:$A$2401,1)))</f>
        <v/>
      </c>
      <c r="D912" s="14">
        <f>IF($A912="","",INT((ROW()-2)/12)+1)</f>
        <v/>
      </c>
      <c r="E912" s="14">
        <f>IF(AND(E914&lt;&gt;"",D914=D902+1),E902+(E914-E902)*10/12,"")</f>
        <v/>
      </c>
      <c r="F912" s="14">
        <f>IF(AND(F914&lt;&gt;"",D914=D902+1),F902+(F914-F902)*10/12,"")</f>
        <v/>
      </c>
      <c r="G912" s="14">
        <f>IF(AND(G914&lt;&gt;"",D914=D902+1),G902+(G914-G902)*10/12,"")</f>
        <v/>
      </c>
      <c r="H912" s="14">
        <f>IF(AND(H914&lt;&gt;"",D914=D902+1),H902+(H914-H902)*10/12,"")</f>
        <v/>
      </c>
      <c r="I912" s="14">
        <f>IF(AND(L914&lt;&gt;"",D914=D902+1),I902+(I914-I902)*10/12,"")</f>
        <v/>
      </c>
      <c r="J912">
        <f>_xlfn.XLOOKUP($A912,ALGLIB_SSA_XAUUSD!$AA$2:$AA$2401,ALGLIB_SSA_XAUUSD!$P$2:$P$2401,"",0)</f>
        <v/>
      </c>
      <c r="K912">
        <f>_xlfn.XLOOKUP($A912,ALGLIB_SSA_XAUUSD!$AA$2:$AA$2401,ALGLIB_SSA_XAUUSD!$Q$2:$Q$2401,"",0)</f>
        <v/>
      </c>
      <c r="L912">
        <f>_xlfn.XLOOKUP($A912,ALGLIB_SSA_XAUUSD!$AA$2:$AA$2401,ALGLIB_SSA_XAUUSD!$R$2:$R$2401,"",0)</f>
        <v/>
      </c>
      <c r="M912">
        <f>_xlfn.XLOOKUP($A912,ALGLIB_SSA_XAUUSD!$AA$2:$AA$2401,ALGLIB_SSA_XAUUSD!$S$2:$S$2401,"",0)</f>
        <v/>
      </c>
      <c r="N912">
        <f>_xlfn.XLOOKUP($A912,ALGLIB_SSA_XAUUSD!$AA$2:$AA$2401,ALGLIB_SSA_XAUUSD!$T$2:$T$2401,"",0)</f>
        <v/>
      </c>
      <c r="O912">
        <f>_xlfn.XLOOKUP($A912,ALGLIB_SSA_XAUUSD!$AA$2:$AA$2401,ALGLIB_SSA_XAUUSD!$U$2:$U$2401,"",0)</f>
        <v/>
      </c>
      <c r="P912">
        <f>_xlfn.XLOOKUP($A912,ALGLIB_SSA_XAUUSD!$AA$2:$AA$2401,ALGLIB_SSA_XAUUSD!$V$2:$V$2401,"",0)</f>
        <v/>
      </c>
      <c r="S912">
        <f>A912</f>
        <v/>
      </c>
      <c r="T912">
        <f>J912</f>
        <v/>
      </c>
      <c r="U912">
        <f>K912</f>
        <v/>
      </c>
      <c r="V912" s="14">
        <f>IF($A912="","",MOD(ROW()-2,12)+1)</f>
        <v/>
      </c>
      <c r="W912">
        <f>L912</f>
        <v/>
      </c>
      <c r="X912" s="14">
        <f>IF(F912="","",F912)</f>
        <v/>
      </c>
      <c r="Y912" s="14">
        <f>IF(G912="","",G912)</f>
        <v/>
      </c>
      <c r="Z912">
        <f>M912</f>
        <v/>
      </c>
      <c r="AA912">
        <f>N912</f>
        <v/>
      </c>
      <c r="AB912" s="14">
        <f>IF(H912="","",H912)</f>
        <v/>
      </c>
      <c r="AC912">
        <f>O912</f>
        <v/>
      </c>
      <c r="AD912" s="14">
        <f>IF(I912="","",I912)</f>
        <v/>
      </c>
      <c r="AE912">
        <f>P912</f>
        <v/>
      </c>
      <c r="AH912">
        <f>IF(S912&lt;&gt;"",S912,AH911+900)</f>
        <v/>
      </c>
      <c r="AI912">
        <f>IF(T912&lt;&gt;"",T912,AI911)</f>
        <v/>
      </c>
      <c r="AJ912">
        <f>IF(U912&lt;&gt;"",U912,AJ911)</f>
        <v/>
      </c>
      <c r="AK912">
        <f>IF(W912&lt;&gt;"",W912,"")</f>
        <v/>
      </c>
      <c r="AL912" s="14">
        <f>IF(X912&lt;&gt;"",X912,"")</f>
        <v/>
      </c>
      <c r="AM912" s="14">
        <f>IF(Y912&lt;&gt;"",Y912,"")</f>
        <v/>
      </c>
      <c r="AN912" s="14">
        <f>IF(OR(AL912="",AM912=""),"",AL912-AM912)</f>
        <v/>
      </c>
      <c r="AO912">
        <f>IF(AN912="","",IF(AN912&gt;0,"Bullish","Bearish"))</f>
        <v/>
      </c>
      <c r="AP912">
        <f>IF(AO912="",AP911,AO912)</f>
        <v/>
      </c>
      <c r="AQ912" s="14">
        <f>IF(AB912&lt;&gt;"",AB912,"")</f>
        <v/>
      </c>
      <c r="AR912" s="14">
        <f>IF(AD912&lt;&gt;"",AD912,"")</f>
        <v/>
      </c>
      <c r="AS912">
        <f>IF(AS911+1=13,1,AS911+1)</f>
        <v/>
      </c>
      <c r="AT912">
        <f>IFERROR(IF(SLOPE($AQ$890:$AQ$901,$AS$890:$AS$901)&gt;0,MIN(3,ABS(SLOPE($AQ$890:$AQ$901,$AS$890:$AS$901))),IF(SLOPE($AQ$890:$AQ$901,$AS$890:$AS$901)&lt;-0.5,-0.5,0)),0)</f>
        <v/>
      </c>
      <c r="AU912">
        <f>IFERROR(IF(SLOPE($AR$890:$AR$901,$AS$890:$AS$901)&lt;0,MAX(-3,-ABS(SLOPE($AR$890:$AR$901,$AS$890:$AS$901))),IF(SLOPE($AR$890:$AR$901,$AS$890:$AS$901)&gt;0.5,0.5,0)),0)</f>
        <v/>
      </c>
      <c r="AV912">
        <f>($AQ$902+(AT912*(AS912-1)))</f>
        <v/>
      </c>
      <c r="AW912">
        <f>($AR$902+(AU912*(AS912-1)))</f>
        <v/>
      </c>
      <c r="AX912">
        <f>IF(AT912&gt;0,AV912+AT912,AV912)</f>
        <v/>
      </c>
      <c r="AY912">
        <f>IF(AU912&lt;0,AW912+AU912,AW912)</f>
        <v/>
      </c>
      <c r="BA912" s="14">
        <f>IFERROR(AX912-AQ912,"")</f>
        <v/>
      </c>
      <c r="BB912" s="14">
        <f>IFERROR(AY912-AR912,"")</f>
        <v/>
      </c>
      <c r="BD912">
        <f>AH912</f>
        <v/>
      </c>
      <c r="BE912">
        <f>AI912</f>
        <v/>
      </c>
      <c r="BF912">
        <f>AJ912</f>
        <v/>
      </c>
      <c r="BG912" s="14">
        <f>L912</f>
        <v/>
      </c>
      <c r="BH912" s="14">
        <f>IF(X912="","",X912)</f>
        <v/>
      </c>
      <c r="BI912" s="14">
        <f>IF(Y912="","",Y912)</f>
        <v/>
      </c>
      <c r="BJ912">
        <f>Z912</f>
        <v/>
      </c>
      <c r="BK912">
        <f>AA912</f>
        <v/>
      </c>
      <c r="BL912">
        <f>IFERROR(AX912,"")</f>
        <v/>
      </c>
      <c r="BM912">
        <f>IFERROR(AY912,"")</f>
        <v/>
      </c>
    </row>
    <row r="913" ht="14.25" customHeight="1">
      <c r="A913">
        <f>ALGLIB_SSA_XAUUSD!AA913</f>
        <v/>
      </c>
      <c r="B913">
        <f>IF($A913="","",INDEX(ALGLIB_SSA_XAUUSD!$B$2:$B$2401,MATCH($A913,ALGLIB_SSA_XAUUSD!$A$2:$A$2401,1)))</f>
        <v/>
      </c>
      <c r="C913">
        <f>IF($A913="","",INDEX(ALGLIB_SSA_XAUUSD!$C$2:$C$2401,MATCH($A913,ALGLIB_SSA_XAUUSD!$A$2:$A$2401,1)))</f>
        <v/>
      </c>
      <c r="D913" s="14">
        <f>IF($A913="","",INT((ROW()-2)/12)+1)</f>
        <v/>
      </c>
      <c r="E913" s="14">
        <f>IF(AND(E914&lt;&gt;"",D914=D902+1),E902+(E914-E902)*11/12,"")</f>
        <v/>
      </c>
      <c r="F913" s="14">
        <f>IF(AND(F914&lt;&gt;"",D914=D902+1),F902+(F914-F902)*11/12,"")</f>
        <v/>
      </c>
      <c r="G913" s="14">
        <f>IF(AND(G914&lt;&gt;"",D914=D902+1),G902+(G914-G902)*11/12,"")</f>
        <v/>
      </c>
      <c r="H913" s="14">
        <f>IF(AND(H914&lt;&gt;"",D914=D902+1),H902+(H914-H902)*11/12,"")</f>
        <v/>
      </c>
      <c r="I913" s="14">
        <f>IF(AND(L914&lt;&gt;"",D914=D902+1),I902+(I914-I902)*11/12,"")</f>
        <v/>
      </c>
      <c r="J913">
        <f>_xlfn.XLOOKUP($A913,ALGLIB_SSA_XAUUSD!$AA$2:$AA$2401,ALGLIB_SSA_XAUUSD!$P$2:$P$2401,"",0)</f>
        <v/>
      </c>
      <c r="K913">
        <f>_xlfn.XLOOKUP($A913,ALGLIB_SSA_XAUUSD!$AA$2:$AA$2401,ALGLIB_SSA_XAUUSD!$Q$2:$Q$2401,"",0)</f>
        <v/>
      </c>
      <c r="L913">
        <f>_xlfn.XLOOKUP($A913,ALGLIB_SSA_XAUUSD!$AA$2:$AA$2401,ALGLIB_SSA_XAUUSD!$R$2:$R$2401,"",0)</f>
        <v/>
      </c>
      <c r="M913">
        <f>_xlfn.XLOOKUP($A913,ALGLIB_SSA_XAUUSD!$AA$2:$AA$2401,ALGLIB_SSA_XAUUSD!$S$2:$S$2401,"",0)</f>
        <v/>
      </c>
      <c r="N913">
        <f>_xlfn.XLOOKUP($A913,ALGLIB_SSA_XAUUSD!$AA$2:$AA$2401,ALGLIB_SSA_XAUUSD!$T$2:$T$2401,"",0)</f>
        <v/>
      </c>
      <c r="O913">
        <f>_xlfn.XLOOKUP($A913,ALGLIB_SSA_XAUUSD!$AA$2:$AA$2401,ALGLIB_SSA_XAUUSD!$U$2:$U$2401,"",0)</f>
        <v/>
      </c>
      <c r="P913">
        <f>_xlfn.XLOOKUP($A913,ALGLIB_SSA_XAUUSD!$AA$2:$AA$2401,ALGLIB_SSA_XAUUSD!$V$2:$V$2401,"",0)</f>
        <v/>
      </c>
      <c r="S913">
        <f>A913</f>
        <v/>
      </c>
      <c r="T913">
        <f>J913</f>
        <v/>
      </c>
      <c r="U913">
        <f>K913</f>
        <v/>
      </c>
      <c r="V913" s="14">
        <f>IF($A913="","",MOD(ROW()-2,12)+1)</f>
        <v/>
      </c>
      <c r="W913">
        <f>L913</f>
        <v/>
      </c>
      <c r="X913" s="14">
        <f>IF(F913="","",F913)</f>
        <v/>
      </c>
      <c r="Y913" s="14">
        <f>IF(G913="","",G913)</f>
        <v/>
      </c>
      <c r="Z913">
        <f>M913</f>
        <v/>
      </c>
      <c r="AA913">
        <f>N913</f>
        <v/>
      </c>
      <c r="AB913" s="14">
        <f>IF(H913="","",H913)</f>
        <v/>
      </c>
      <c r="AC913">
        <f>O913</f>
        <v/>
      </c>
      <c r="AD913" s="14">
        <f>IF(I913="","",I913)</f>
        <v/>
      </c>
      <c r="AE913">
        <f>P913</f>
        <v/>
      </c>
      <c r="AH913">
        <f>IF(S913&lt;&gt;"",S913,AH912+900)</f>
        <v/>
      </c>
      <c r="AI913">
        <f>IF(T913&lt;&gt;"",T913,AI912)</f>
        <v/>
      </c>
      <c r="AJ913">
        <f>IF(U913&lt;&gt;"",U913,AJ912)</f>
        <v/>
      </c>
      <c r="AK913">
        <f>IF(W913&lt;&gt;"",W913,"")</f>
        <v/>
      </c>
      <c r="AL913" s="14">
        <f>IF(X913&lt;&gt;"",X913,"")</f>
        <v/>
      </c>
      <c r="AM913" s="14">
        <f>IF(Y913&lt;&gt;"",Y913,"")</f>
        <v/>
      </c>
      <c r="AN913" s="14">
        <f>IF(OR(AL913="",AM913=""),"",AL913-AM913)</f>
        <v/>
      </c>
      <c r="AO913">
        <f>IF(AN913="","",IF(AN913&gt;0,"Bullish","Bearish"))</f>
        <v/>
      </c>
      <c r="AP913">
        <f>IF(AO913="",AP912,AO913)</f>
        <v/>
      </c>
      <c r="AQ913" s="14">
        <f>IF(AB913&lt;&gt;"",AB913,"")</f>
        <v/>
      </c>
      <c r="AR913" s="14">
        <f>IF(AD913&lt;&gt;"",AD913,"")</f>
        <v/>
      </c>
      <c r="AS913">
        <f>IF(AS912+1=13,1,AS912+1)</f>
        <v/>
      </c>
      <c r="AT913">
        <f>IFERROR(IF(SLOPE($AQ$890:$AQ$901,$AS$890:$AS$901)&gt;0,MIN(3,ABS(SLOPE($AQ$890:$AQ$901,$AS$890:$AS$901))),IF(SLOPE($AQ$890:$AQ$901,$AS$890:$AS$901)&lt;-0.5,-0.5,0)),0)</f>
        <v/>
      </c>
      <c r="AU913">
        <f>IFERROR(IF(SLOPE($AR$890:$AR$901,$AS$890:$AS$901)&lt;0,MAX(-3,-ABS(SLOPE($AR$890:$AR$901,$AS$890:$AS$901))),IF(SLOPE($AR$890:$AR$901,$AS$890:$AS$901)&gt;0.5,0.5,0)),0)</f>
        <v/>
      </c>
      <c r="AV913">
        <f>($AQ$902+(AT913*(AS913-1)))</f>
        <v/>
      </c>
      <c r="AW913">
        <f>($AR$902+(AU913*(AS913-1)))</f>
        <v/>
      </c>
      <c r="AX913">
        <f>IF(AT913&gt;0,AV913+AT913,AV913)</f>
        <v/>
      </c>
      <c r="AY913">
        <f>IF(AU913&lt;0,AW913+AU913,AW913)</f>
        <v/>
      </c>
      <c r="BA913" s="14">
        <f>IFERROR(AX913-AQ913,"")</f>
        <v/>
      </c>
      <c r="BB913" s="14">
        <f>IFERROR(AY913-AR913,"")</f>
        <v/>
      </c>
      <c r="BD913">
        <f>AH913</f>
        <v/>
      </c>
      <c r="BE913">
        <f>AI913</f>
        <v/>
      </c>
      <c r="BF913">
        <f>AJ913</f>
        <v/>
      </c>
      <c r="BG913" s="14">
        <f>L913</f>
        <v/>
      </c>
      <c r="BH913" s="14">
        <f>IF(X913="","",X913)</f>
        <v/>
      </c>
      <c r="BI913" s="14">
        <f>IF(Y913="","",Y913)</f>
        <v/>
      </c>
      <c r="BJ913">
        <f>Z913</f>
        <v/>
      </c>
      <c r="BK913">
        <f>AA913</f>
        <v/>
      </c>
      <c r="BL913">
        <f>IFERROR(AX913,"")</f>
        <v/>
      </c>
      <c r="BM913">
        <f>IFERROR(AY913,"")</f>
        <v/>
      </c>
    </row>
    <row r="914" ht="14.25" customHeight="1">
      <c r="A914">
        <f>ALGLIB_SSA_XAUUSD!AA914</f>
        <v/>
      </c>
      <c r="B914">
        <f>IF($A914="","",INDEX(ALGLIB_SSA_XAUUSD!$B$2:$B$2401,MATCH($A914,ALGLIB_SSA_XAUUSD!$A$2:$A$2401,1)))</f>
        <v/>
      </c>
      <c r="C914">
        <f>IF($A914="","",INDEX(ALGLIB_SSA_XAUUSD!$C$2:$C$2401,MATCH($A914,ALGLIB_SSA_XAUUSD!$A$2:$A$2401,1)))</f>
        <v/>
      </c>
      <c r="D914" s="14">
        <f>IF($A914="","",INT((ROW()-2)/12)+1)</f>
        <v/>
      </c>
      <c r="E914" s="14">
        <f>IF($A914="","",INDEX(ALGLIB_SSA_XAUUSD!$D$2:$D$2401,MATCH($A914,ALGLIB_SSA_XAUUSD!$A$2:$A$2401,1)))</f>
        <v/>
      </c>
      <c r="F914" s="14">
        <f>IF($A914="","",INDEX(ALGLIB_SSA_XAUUSD!$E$2:$E$2401,MATCH($A914,ALGLIB_SSA_XAUUSD!$A$2:$A$2401,1)))</f>
        <v/>
      </c>
      <c r="G914" s="14">
        <f>IF($A914="","",INDEX(ALGLIB_SSA_XAUUSD!$F$2:$F$2401,MATCH($A914,ALGLIB_SSA_XAUUSD!$A$2:$A$2401,1)))</f>
        <v/>
      </c>
      <c r="H914" s="14">
        <f>IF($A914="","",INDEX(ALGLIB_SSA_XAUUSD!$G$2:$G$2401,MATCH($A914,ALGLIB_SSA_XAUUSD!$A$2:$A$2401,1)))</f>
        <v/>
      </c>
      <c r="I914" s="14">
        <f>IF($A914="","",INDEX(ALGLIB_SSA_XAUUSD!$H$2:$H$2401,MATCH($A914,ALGLIB_SSA_XAUUSD!$A$2:$A$2401,1)))</f>
        <v/>
      </c>
      <c r="J914">
        <f>_xlfn.XLOOKUP($A914,ALGLIB_SSA_XAUUSD!$AA$2:$AA$2401,ALGLIB_SSA_XAUUSD!$P$2:$P$2401,"",0)</f>
        <v/>
      </c>
      <c r="K914">
        <f>_xlfn.XLOOKUP($A914,ALGLIB_SSA_XAUUSD!$AA$2:$AA$2401,ALGLIB_SSA_XAUUSD!$Q$2:$Q$2401,"",0)</f>
        <v/>
      </c>
      <c r="L914">
        <f>_xlfn.XLOOKUP($A914,ALGLIB_SSA_XAUUSD!$AA$2:$AA$2401,ALGLIB_SSA_XAUUSD!$R$2:$R$2401,"",0)</f>
        <v/>
      </c>
      <c r="M914">
        <f>_xlfn.XLOOKUP($A914,ALGLIB_SSA_XAUUSD!$AA$2:$AA$2401,ALGLIB_SSA_XAUUSD!$S$2:$S$2401,"",0)</f>
        <v/>
      </c>
      <c r="N914">
        <f>_xlfn.XLOOKUP($A914,ALGLIB_SSA_XAUUSD!$AA$2:$AA$2401,ALGLIB_SSA_XAUUSD!$T$2:$T$2401,"",0)</f>
        <v/>
      </c>
      <c r="O914">
        <f>_xlfn.XLOOKUP($A914,ALGLIB_SSA_XAUUSD!$AA$2:$AA$2401,ALGLIB_SSA_XAUUSD!$U$2:$U$2401,"",0)</f>
        <v/>
      </c>
      <c r="P914">
        <f>_xlfn.XLOOKUP($A914,ALGLIB_SSA_XAUUSD!$AA$2:$AA$2401,ALGLIB_SSA_XAUUSD!$V$2:$V$2401,"",0)</f>
        <v/>
      </c>
      <c r="S914">
        <f>A914</f>
        <v/>
      </c>
      <c r="T914">
        <f>J914</f>
        <v/>
      </c>
      <c r="U914">
        <f>K914</f>
        <v/>
      </c>
      <c r="V914" s="14">
        <f>IF($A914="","",MOD(ROW()-2,12)+1)</f>
        <v/>
      </c>
      <c r="W914">
        <f>L914</f>
        <v/>
      </c>
      <c r="X914" s="14">
        <f>IF(F914="","",F914)</f>
        <v/>
      </c>
      <c r="Y914" s="14">
        <f>IF(G914="","",G914)</f>
        <v/>
      </c>
      <c r="Z914">
        <f>M914</f>
        <v/>
      </c>
      <c r="AA914">
        <f>N914</f>
        <v/>
      </c>
      <c r="AB914" s="14">
        <f>IF(H914="","",H914)</f>
        <v/>
      </c>
      <c r="AC914">
        <f>O914</f>
        <v/>
      </c>
      <c r="AD914" s="14">
        <f>IF(I914="","",I914)</f>
        <v/>
      </c>
      <c r="AE914">
        <f>P914</f>
        <v/>
      </c>
      <c r="AH914">
        <f>IF(S914&lt;&gt;"",S914,AH913+900)</f>
        <v/>
      </c>
      <c r="AI914">
        <f>IF(T914&lt;&gt;"",T914,AI913)</f>
        <v/>
      </c>
      <c r="AJ914">
        <f>IF(U914&lt;&gt;"",U914,AJ913)</f>
        <v/>
      </c>
      <c r="AK914">
        <f>IF(W914&lt;&gt;"",W914,"")</f>
        <v/>
      </c>
      <c r="AL914" s="14">
        <f>IF(X914&lt;&gt;"",X914,"")</f>
        <v/>
      </c>
      <c r="AM914" s="14">
        <f>IF(Y914&lt;&gt;"",Y914,"")</f>
        <v/>
      </c>
      <c r="AN914" s="14">
        <f>IF(OR(AL914="",AM914=""),"",AL914-AM914)</f>
        <v/>
      </c>
      <c r="AO914">
        <f>IF(AN914="","",IF(AN914&gt;0,"Bullish","Bearish"))</f>
        <v/>
      </c>
      <c r="AP914">
        <f>IF(AO914="",AP913,AO914)</f>
        <v/>
      </c>
      <c r="AQ914" s="14">
        <f>IF(AB914&lt;&gt;"",AB914,"")</f>
        <v/>
      </c>
      <c r="AR914" s="14">
        <f>IF(AD914&lt;&gt;"",AD914,"")</f>
        <v/>
      </c>
      <c r="AS914">
        <f>IF(AS913+1=13,1,AS913+1)</f>
        <v/>
      </c>
      <c r="AT914">
        <f>IFERROR(IF(SLOPE($AQ$902:$AQ$913,$AS$902:$AS$913)&gt;0,MIN(3,ABS(SLOPE($AQ$902:$AQ$913,$AS$902:$AS$913))),IF(SLOPE($AQ$902:$AQ$913,$AS$902:$AS$913)&lt;-0.5,-0.5,0)),0)</f>
        <v/>
      </c>
      <c r="AU914">
        <f>IFERROR(IF(SLOPE($AR$902:$AR$913,$AS$902:$AS$913)&lt;0,MAX(-3,-ABS(SLOPE($AR$902:$AR$913,$AS$902:$AS$913))),IF(SLOPE($AR$902:$AR$913,$AS$902:$AS$913)&gt;0.5,0.5,0)),0)</f>
        <v/>
      </c>
      <c r="AV914">
        <f>($AQ$914+(AT914*(AS914-1)))</f>
        <v/>
      </c>
      <c r="AW914">
        <f>($AR$914+(AU914*(AS914-1)))</f>
        <v/>
      </c>
      <c r="AX914">
        <f>IF(AT914&gt;0,AV914+AT914,AV914)</f>
        <v/>
      </c>
      <c r="AY914">
        <f>IF(AU914&lt;0,AW914+AU914,AW914)</f>
        <v/>
      </c>
      <c r="BA914" s="14">
        <f>IFERROR(AX914-AQ914,"")</f>
        <v/>
      </c>
      <c r="BB914" s="14">
        <f>IFERROR(AY914-AR914,"")</f>
        <v/>
      </c>
      <c r="BD914">
        <f>AH914</f>
        <v/>
      </c>
      <c r="BE914">
        <f>AI914</f>
        <v/>
      </c>
      <c r="BF914">
        <f>AJ914</f>
        <v/>
      </c>
      <c r="BG914" s="14">
        <f>L914</f>
        <v/>
      </c>
      <c r="BH914" s="14">
        <f>IF(X914="","",X914)</f>
        <v/>
      </c>
      <c r="BI914" s="14">
        <f>IF(Y914="","",Y914)</f>
        <v/>
      </c>
      <c r="BJ914">
        <f>Z914</f>
        <v/>
      </c>
      <c r="BK914">
        <f>AA914</f>
        <v/>
      </c>
      <c r="BL914">
        <f>IFERROR(AX914,"")</f>
        <v/>
      </c>
      <c r="BM914">
        <f>IFERROR(AY914,"")</f>
        <v/>
      </c>
    </row>
    <row r="915" ht="14.25" customHeight="1">
      <c r="A915">
        <f>ALGLIB_SSA_XAUUSD!AA915</f>
        <v/>
      </c>
      <c r="B915">
        <f>IF($A915="","",INDEX(ALGLIB_SSA_XAUUSD!$B$2:$B$2401,MATCH($A915,ALGLIB_SSA_XAUUSD!$A$2:$A$2401,1)))</f>
        <v/>
      </c>
      <c r="C915">
        <f>IF($A915="","",INDEX(ALGLIB_SSA_XAUUSD!$C$2:$C$2401,MATCH($A915,ALGLIB_SSA_XAUUSD!$A$2:$A$2401,1)))</f>
        <v/>
      </c>
      <c r="D915" s="14">
        <f>IF($A915="","",INT((ROW()-2)/12)+1)</f>
        <v/>
      </c>
      <c r="E915" s="14">
        <f>IF(AND(E926&lt;&gt;"",D926=D914+1),E914+(E926-E914)*1/12,"")</f>
        <v/>
      </c>
      <c r="F915" s="14">
        <f>IF(AND(F926&lt;&gt;"",D926=D914+1),F914+(F926-F914)*1/12,"")</f>
        <v/>
      </c>
      <c r="G915" s="14">
        <f>IF(AND(G926&lt;&gt;"",D926=D914+1),G914+(G926-G914)*1/12,"")</f>
        <v/>
      </c>
      <c r="H915" s="14">
        <f>IF(AND(H926&lt;&gt;"",D926=D914+1),H914+(H926-H914)*1/12,"")</f>
        <v/>
      </c>
      <c r="I915" s="14">
        <f>IF(AND(L926&lt;&gt;"",D926=D914+1),I914+(I926-I914)*1/12,"")</f>
        <v/>
      </c>
      <c r="J915">
        <f>_xlfn.XLOOKUP($A915,ALGLIB_SSA_XAUUSD!$AA$2:$AA$2401,ALGLIB_SSA_XAUUSD!$P$2:$P$2401,"",0)</f>
        <v/>
      </c>
      <c r="K915">
        <f>_xlfn.XLOOKUP($A915,ALGLIB_SSA_XAUUSD!$AA$2:$AA$2401,ALGLIB_SSA_XAUUSD!$Q$2:$Q$2401,"",0)</f>
        <v/>
      </c>
      <c r="L915">
        <f>_xlfn.XLOOKUP($A915,ALGLIB_SSA_XAUUSD!$AA$2:$AA$2401,ALGLIB_SSA_XAUUSD!$R$2:$R$2401,"",0)</f>
        <v/>
      </c>
      <c r="M915">
        <f>_xlfn.XLOOKUP($A915,ALGLIB_SSA_XAUUSD!$AA$2:$AA$2401,ALGLIB_SSA_XAUUSD!$S$2:$S$2401,"",0)</f>
        <v/>
      </c>
      <c r="N915">
        <f>_xlfn.XLOOKUP($A915,ALGLIB_SSA_XAUUSD!$AA$2:$AA$2401,ALGLIB_SSA_XAUUSD!$T$2:$T$2401,"",0)</f>
        <v/>
      </c>
      <c r="O915">
        <f>_xlfn.XLOOKUP($A915,ALGLIB_SSA_XAUUSD!$AA$2:$AA$2401,ALGLIB_SSA_XAUUSD!$U$2:$U$2401,"",0)</f>
        <v/>
      </c>
      <c r="P915">
        <f>_xlfn.XLOOKUP($A915,ALGLIB_SSA_XAUUSD!$AA$2:$AA$2401,ALGLIB_SSA_XAUUSD!$V$2:$V$2401,"",0)</f>
        <v/>
      </c>
      <c r="S915">
        <f>A915</f>
        <v/>
      </c>
      <c r="T915">
        <f>J915</f>
        <v/>
      </c>
      <c r="U915">
        <f>K915</f>
        <v/>
      </c>
      <c r="V915" s="14">
        <f>IF($A915="","",MOD(ROW()-2,12)+1)</f>
        <v/>
      </c>
      <c r="W915">
        <f>L915</f>
        <v/>
      </c>
      <c r="X915" s="14">
        <f>IF(F915="","",F915)</f>
        <v/>
      </c>
      <c r="Y915" s="14">
        <f>IF(G915="","",G915)</f>
        <v/>
      </c>
      <c r="Z915">
        <f>M915</f>
        <v/>
      </c>
      <c r="AA915">
        <f>N915</f>
        <v/>
      </c>
      <c r="AB915" s="14">
        <f>IF(H915="","",H915)</f>
        <v/>
      </c>
      <c r="AC915">
        <f>O915</f>
        <v/>
      </c>
      <c r="AD915" s="14">
        <f>IF(I915="","",I915)</f>
        <v/>
      </c>
      <c r="AE915">
        <f>P915</f>
        <v/>
      </c>
      <c r="AH915">
        <f>IF(S915&lt;&gt;"",S915,AH914+900)</f>
        <v/>
      </c>
      <c r="AI915">
        <f>IF(T915&lt;&gt;"",T915,AI914)</f>
        <v/>
      </c>
      <c r="AJ915">
        <f>IF(U915&lt;&gt;"",U915,AJ914)</f>
        <v/>
      </c>
      <c r="AK915">
        <f>IF(W915&lt;&gt;"",W915,"")</f>
        <v/>
      </c>
      <c r="AL915" s="14">
        <f>IF(X915&lt;&gt;"",X915,"")</f>
        <v/>
      </c>
      <c r="AM915" s="14">
        <f>IF(Y915&lt;&gt;"",Y915,"")</f>
        <v/>
      </c>
      <c r="AN915" s="14">
        <f>IF(OR(AL915="",AM915=""),"",AL915-AM915)</f>
        <v/>
      </c>
      <c r="AO915">
        <f>IF(AN915="","",IF(AN915&gt;0,"Bullish","Bearish"))</f>
        <v/>
      </c>
      <c r="AP915">
        <f>IF(AO915="",AP914,AO915)</f>
        <v/>
      </c>
      <c r="AQ915" s="14">
        <f>IF(AB915&lt;&gt;"",AB915,"")</f>
        <v/>
      </c>
      <c r="AR915" s="14">
        <f>IF(AD915&lt;&gt;"",AD915,"")</f>
        <v/>
      </c>
      <c r="AS915">
        <f>IF(AS914+1=13,1,AS914+1)</f>
        <v/>
      </c>
      <c r="AT915">
        <f>IFERROR(IF(SLOPE($AQ$902:$AQ$913,$AS$902:$AS$913)&gt;0,MIN(3,ABS(SLOPE($AQ$902:$AQ$913,$AS$902:$AS$913))),IF(SLOPE($AQ$902:$AQ$913,$AS$902:$AS$913)&lt;-0.5,-0.5,0)),0)</f>
        <v/>
      </c>
      <c r="AU915">
        <f>IFERROR(IF(SLOPE($AR$902:$AR$913,$AS$902:$AS$913)&lt;0,MAX(-3,-ABS(SLOPE($AR$902:$AR$913,$AS$902:$AS$913))),IF(SLOPE($AR$902:$AR$913,$AS$902:$AS$913)&gt;0.5,0.5,0)),0)</f>
        <v/>
      </c>
      <c r="AV915">
        <f>($AQ$914+(AT915*(AS915-1)))</f>
        <v/>
      </c>
      <c r="AW915">
        <f>($AR$914+(AU915*(AS915-1)))</f>
        <v/>
      </c>
      <c r="AX915">
        <f>IF(AT915&gt;0,AV915+AT915,AV915)</f>
        <v/>
      </c>
      <c r="AY915">
        <f>IF(AU915&lt;0,AW915+AU915,AW915)</f>
        <v/>
      </c>
      <c r="BA915" s="14">
        <f>IFERROR(AX915-AQ915,"")</f>
        <v/>
      </c>
      <c r="BB915" s="14">
        <f>IFERROR(AY915-AR915,"")</f>
        <v/>
      </c>
      <c r="BD915">
        <f>AH915</f>
        <v/>
      </c>
      <c r="BE915">
        <f>AI915</f>
        <v/>
      </c>
      <c r="BF915">
        <f>AJ915</f>
        <v/>
      </c>
      <c r="BG915" s="14">
        <f>L915</f>
        <v/>
      </c>
      <c r="BH915" s="14">
        <f>IF(X915="","",X915)</f>
        <v/>
      </c>
      <c r="BI915" s="14">
        <f>IF(Y915="","",Y915)</f>
        <v/>
      </c>
      <c r="BJ915">
        <f>Z915</f>
        <v/>
      </c>
      <c r="BK915">
        <f>AA915</f>
        <v/>
      </c>
      <c r="BL915">
        <f>IFERROR(AX915,"")</f>
        <v/>
      </c>
      <c r="BM915">
        <f>IFERROR(AY915,"")</f>
        <v/>
      </c>
    </row>
    <row r="916" ht="14.25" customHeight="1">
      <c r="A916">
        <f>ALGLIB_SSA_XAUUSD!AA916</f>
        <v/>
      </c>
      <c r="B916">
        <f>IF($A916="","",INDEX(ALGLIB_SSA_XAUUSD!$B$2:$B$2401,MATCH($A916,ALGLIB_SSA_XAUUSD!$A$2:$A$2401,1)))</f>
        <v/>
      </c>
      <c r="C916">
        <f>IF($A916="","",INDEX(ALGLIB_SSA_XAUUSD!$C$2:$C$2401,MATCH($A916,ALGLIB_SSA_XAUUSD!$A$2:$A$2401,1)))</f>
        <v/>
      </c>
      <c r="D916" s="14">
        <f>IF($A916="","",INT((ROW()-2)/12)+1)</f>
        <v/>
      </c>
      <c r="E916" s="14">
        <f>IF(AND(E926&lt;&gt;"",D926=D914+1),E914+(E926-E914)*2/12,"")</f>
        <v/>
      </c>
      <c r="F916" s="14">
        <f>IF(AND(F926&lt;&gt;"",D926=D914+1),F914+(F926-F914)*2/12,"")</f>
        <v/>
      </c>
      <c r="G916" s="14">
        <f>IF(AND(G926&lt;&gt;"",D926=D914+1),G914+(G926-G914)*2/12,"")</f>
        <v/>
      </c>
      <c r="H916" s="14">
        <f>IF(AND(H926&lt;&gt;"",D926=D914+1),H914+(H926-H914)*2/12,"")</f>
        <v/>
      </c>
      <c r="I916" s="14">
        <f>IF(AND(L926&lt;&gt;"",D926=D914+1),I914+(I926-I914)*2/12,"")</f>
        <v/>
      </c>
      <c r="J916">
        <f>_xlfn.XLOOKUP($A916,ALGLIB_SSA_XAUUSD!$AA$2:$AA$2401,ALGLIB_SSA_XAUUSD!$P$2:$P$2401,"",0)</f>
        <v/>
      </c>
      <c r="K916">
        <f>_xlfn.XLOOKUP($A916,ALGLIB_SSA_XAUUSD!$AA$2:$AA$2401,ALGLIB_SSA_XAUUSD!$Q$2:$Q$2401,"",0)</f>
        <v/>
      </c>
      <c r="L916">
        <f>_xlfn.XLOOKUP($A916,ALGLIB_SSA_XAUUSD!$AA$2:$AA$2401,ALGLIB_SSA_XAUUSD!$R$2:$R$2401,"",0)</f>
        <v/>
      </c>
      <c r="M916">
        <f>_xlfn.XLOOKUP($A916,ALGLIB_SSA_XAUUSD!$AA$2:$AA$2401,ALGLIB_SSA_XAUUSD!$S$2:$S$2401,"",0)</f>
        <v/>
      </c>
      <c r="N916">
        <f>_xlfn.XLOOKUP($A916,ALGLIB_SSA_XAUUSD!$AA$2:$AA$2401,ALGLIB_SSA_XAUUSD!$T$2:$T$2401,"",0)</f>
        <v/>
      </c>
      <c r="O916">
        <f>_xlfn.XLOOKUP($A916,ALGLIB_SSA_XAUUSD!$AA$2:$AA$2401,ALGLIB_SSA_XAUUSD!$U$2:$U$2401,"",0)</f>
        <v/>
      </c>
      <c r="P916">
        <f>_xlfn.XLOOKUP($A916,ALGLIB_SSA_XAUUSD!$AA$2:$AA$2401,ALGLIB_SSA_XAUUSD!$V$2:$V$2401,"",0)</f>
        <v/>
      </c>
      <c r="S916">
        <f>A916</f>
        <v/>
      </c>
      <c r="T916">
        <f>J916</f>
        <v/>
      </c>
      <c r="U916">
        <f>K916</f>
        <v/>
      </c>
      <c r="V916" s="14">
        <f>IF($A916="","",MOD(ROW()-2,12)+1)</f>
        <v/>
      </c>
      <c r="W916">
        <f>L916</f>
        <v/>
      </c>
      <c r="X916" s="14">
        <f>IF(F916="","",F916)</f>
        <v/>
      </c>
      <c r="Y916" s="14">
        <f>IF(G916="","",G916)</f>
        <v/>
      </c>
      <c r="Z916">
        <f>M916</f>
        <v/>
      </c>
      <c r="AA916">
        <f>N916</f>
        <v/>
      </c>
      <c r="AB916" s="14">
        <f>IF(H916="","",H916)</f>
        <v/>
      </c>
      <c r="AC916">
        <f>O916</f>
        <v/>
      </c>
      <c r="AD916" s="14">
        <f>IF(I916="","",I916)</f>
        <v/>
      </c>
      <c r="AE916">
        <f>P916</f>
        <v/>
      </c>
      <c r="AH916">
        <f>IF(S916&lt;&gt;"",S916,AH915+900)</f>
        <v/>
      </c>
      <c r="AI916">
        <f>IF(T916&lt;&gt;"",T916,AI915)</f>
        <v/>
      </c>
      <c r="AJ916">
        <f>IF(U916&lt;&gt;"",U916,AJ915)</f>
        <v/>
      </c>
      <c r="AK916">
        <f>IF(W916&lt;&gt;"",W916,"")</f>
        <v/>
      </c>
      <c r="AL916" s="14">
        <f>IF(X916&lt;&gt;"",X916,"")</f>
        <v/>
      </c>
      <c r="AM916" s="14">
        <f>IF(Y916&lt;&gt;"",Y916,"")</f>
        <v/>
      </c>
      <c r="AN916" s="14">
        <f>IF(OR(AL916="",AM916=""),"",AL916-AM916)</f>
        <v/>
      </c>
      <c r="AO916">
        <f>IF(AN916="","",IF(AN916&gt;0,"Bullish","Bearish"))</f>
        <v/>
      </c>
      <c r="AP916">
        <f>IF(AO916="",AP915,AO916)</f>
        <v/>
      </c>
      <c r="AQ916" s="14">
        <f>IF(AB916&lt;&gt;"",AB916,"")</f>
        <v/>
      </c>
      <c r="AR916" s="14">
        <f>IF(AD916&lt;&gt;"",AD916,"")</f>
        <v/>
      </c>
      <c r="AS916">
        <f>IF(AS915+1=13,1,AS915+1)</f>
        <v/>
      </c>
      <c r="AT916">
        <f>IFERROR(IF(SLOPE($AQ$902:$AQ$913,$AS$902:$AS$913)&gt;0,MIN(3,ABS(SLOPE($AQ$902:$AQ$913,$AS$902:$AS$913))),IF(SLOPE($AQ$902:$AQ$913,$AS$902:$AS$913)&lt;-0.5,-0.5,0)),0)</f>
        <v/>
      </c>
      <c r="AU916">
        <f>IFERROR(IF(SLOPE($AR$902:$AR$913,$AS$902:$AS$913)&lt;0,MAX(-3,-ABS(SLOPE($AR$902:$AR$913,$AS$902:$AS$913))),IF(SLOPE($AR$902:$AR$913,$AS$902:$AS$913)&gt;0.5,0.5,0)),0)</f>
        <v/>
      </c>
      <c r="AV916">
        <f>($AQ$914+(AT916*(AS916-1)))</f>
        <v/>
      </c>
      <c r="AW916">
        <f>($AR$914+(AU916*(AS916-1)))</f>
        <v/>
      </c>
      <c r="AX916">
        <f>IF(AT916&gt;0,AV916+AT916,AV916)</f>
        <v/>
      </c>
      <c r="AY916">
        <f>IF(AU916&lt;0,AW916+AU916,AW916)</f>
        <v/>
      </c>
      <c r="BA916" s="14">
        <f>IFERROR(AX916-AQ916,"")</f>
        <v/>
      </c>
      <c r="BB916" s="14">
        <f>IFERROR(AY916-AR916,"")</f>
        <v/>
      </c>
      <c r="BD916">
        <f>AH916</f>
        <v/>
      </c>
      <c r="BE916">
        <f>AI916</f>
        <v/>
      </c>
      <c r="BF916">
        <f>AJ916</f>
        <v/>
      </c>
      <c r="BG916" s="14">
        <f>L916</f>
        <v/>
      </c>
      <c r="BH916" s="14">
        <f>IF(X916="","",X916)</f>
        <v/>
      </c>
      <c r="BI916" s="14">
        <f>IF(Y916="","",Y916)</f>
        <v/>
      </c>
      <c r="BJ916">
        <f>Z916</f>
        <v/>
      </c>
      <c r="BK916">
        <f>AA916</f>
        <v/>
      </c>
      <c r="BL916">
        <f>IFERROR(AX916,"")</f>
        <v/>
      </c>
      <c r="BM916">
        <f>IFERROR(AY916,"")</f>
        <v/>
      </c>
    </row>
    <row r="917" ht="14.25" customHeight="1">
      <c r="A917">
        <f>ALGLIB_SSA_XAUUSD!AA917</f>
        <v/>
      </c>
      <c r="B917">
        <f>IF($A917="","",INDEX(ALGLIB_SSA_XAUUSD!$B$2:$B$2401,MATCH($A917,ALGLIB_SSA_XAUUSD!$A$2:$A$2401,1)))</f>
        <v/>
      </c>
      <c r="C917">
        <f>IF($A917="","",INDEX(ALGLIB_SSA_XAUUSD!$C$2:$C$2401,MATCH($A917,ALGLIB_SSA_XAUUSD!$A$2:$A$2401,1)))</f>
        <v/>
      </c>
      <c r="D917" s="14">
        <f>IF($A917="","",INT((ROW()-2)/12)+1)</f>
        <v/>
      </c>
      <c r="E917" s="14">
        <f>IF(AND(E926&lt;&gt;"",D926=D914+1),E914+(E926-E914)*3/12,"")</f>
        <v/>
      </c>
      <c r="F917" s="14">
        <f>IF(AND(F926&lt;&gt;"",D926=D914+1),F914+(F926-F914)*3/12,"")</f>
        <v/>
      </c>
      <c r="G917" s="14">
        <f>IF(AND(G926&lt;&gt;"",D926=D914+1),G914+(G926-G914)*3/12,"")</f>
        <v/>
      </c>
      <c r="H917" s="14">
        <f>IF(AND(H926&lt;&gt;"",D926=D914+1),H914+(H926-H914)*3/12,"")</f>
        <v/>
      </c>
      <c r="I917" s="14">
        <f>IF(AND(L926&lt;&gt;"",D926=D914+1),I914+(I926-I914)*3/12,"")</f>
        <v/>
      </c>
      <c r="J917">
        <f>_xlfn.XLOOKUP($A917,ALGLIB_SSA_XAUUSD!$AA$2:$AA$2401,ALGLIB_SSA_XAUUSD!$P$2:$P$2401,"",0)</f>
        <v/>
      </c>
      <c r="K917">
        <f>_xlfn.XLOOKUP($A917,ALGLIB_SSA_XAUUSD!$AA$2:$AA$2401,ALGLIB_SSA_XAUUSD!$Q$2:$Q$2401,"",0)</f>
        <v/>
      </c>
      <c r="L917">
        <f>_xlfn.XLOOKUP($A917,ALGLIB_SSA_XAUUSD!$AA$2:$AA$2401,ALGLIB_SSA_XAUUSD!$R$2:$R$2401,"",0)</f>
        <v/>
      </c>
      <c r="M917">
        <f>_xlfn.XLOOKUP($A917,ALGLIB_SSA_XAUUSD!$AA$2:$AA$2401,ALGLIB_SSA_XAUUSD!$S$2:$S$2401,"",0)</f>
        <v/>
      </c>
      <c r="N917">
        <f>_xlfn.XLOOKUP($A917,ALGLIB_SSA_XAUUSD!$AA$2:$AA$2401,ALGLIB_SSA_XAUUSD!$T$2:$T$2401,"",0)</f>
        <v/>
      </c>
      <c r="O917">
        <f>_xlfn.XLOOKUP($A917,ALGLIB_SSA_XAUUSD!$AA$2:$AA$2401,ALGLIB_SSA_XAUUSD!$U$2:$U$2401,"",0)</f>
        <v/>
      </c>
      <c r="P917">
        <f>_xlfn.XLOOKUP($A917,ALGLIB_SSA_XAUUSD!$AA$2:$AA$2401,ALGLIB_SSA_XAUUSD!$V$2:$V$2401,"",0)</f>
        <v/>
      </c>
      <c r="S917">
        <f>A917</f>
        <v/>
      </c>
      <c r="T917">
        <f>J917</f>
        <v/>
      </c>
      <c r="U917">
        <f>K917</f>
        <v/>
      </c>
      <c r="V917" s="14">
        <f>IF($A917="","",MOD(ROW()-2,12)+1)</f>
        <v/>
      </c>
      <c r="W917">
        <f>L917</f>
        <v/>
      </c>
      <c r="X917" s="14">
        <f>IF(F917="","",F917)</f>
        <v/>
      </c>
      <c r="Y917" s="14">
        <f>IF(G917="","",G917)</f>
        <v/>
      </c>
      <c r="Z917">
        <f>M917</f>
        <v/>
      </c>
      <c r="AA917">
        <f>N917</f>
        <v/>
      </c>
      <c r="AB917" s="14">
        <f>IF(H917="","",H917)</f>
        <v/>
      </c>
      <c r="AC917">
        <f>O917</f>
        <v/>
      </c>
      <c r="AD917" s="14">
        <f>IF(I917="","",I917)</f>
        <v/>
      </c>
      <c r="AE917">
        <f>P917</f>
        <v/>
      </c>
      <c r="AH917">
        <f>IF(S917&lt;&gt;"",S917,AH916+900)</f>
        <v/>
      </c>
      <c r="AI917">
        <f>IF(T917&lt;&gt;"",T917,AI916)</f>
        <v/>
      </c>
      <c r="AJ917">
        <f>IF(U917&lt;&gt;"",U917,AJ916)</f>
        <v/>
      </c>
      <c r="AK917">
        <f>IF(W917&lt;&gt;"",W917,"")</f>
        <v/>
      </c>
      <c r="AL917" s="14">
        <f>IF(X917&lt;&gt;"",X917,"")</f>
        <v/>
      </c>
      <c r="AM917" s="14">
        <f>IF(Y917&lt;&gt;"",Y917,"")</f>
        <v/>
      </c>
      <c r="AN917" s="14">
        <f>IF(OR(AL917="",AM917=""),"",AL917-AM917)</f>
        <v/>
      </c>
      <c r="AO917">
        <f>IF(AN917="","",IF(AN917&gt;0,"Bullish","Bearish"))</f>
        <v/>
      </c>
      <c r="AP917">
        <f>IF(AO917="",AP916,AO917)</f>
        <v/>
      </c>
      <c r="AQ917" s="14">
        <f>IF(AB917&lt;&gt;"",AB917,"")</f>
        <v/>
      </c>
      <c r="AR917" s="14">
        <f>IF(AD917&lt;&gt;"",AD917,"")</f>
        <v/>
      </c>
      <c r="AS917">
        <f>IF(AS916+1=13,1,AS916+1)</f>
        <v/>
      </c>
      <c r="AT917">
        <f>IFERROR(IF(SLOPE($AQ$902:$AQ$913,$AS$902:$AS$913)&gt;0,MIN(3,ABS(SLOPE($AQ$902:$AQ$913,$AS$902:$AS$913))),IF(SLOPE($AQ$902:$AQ$913,$AS$902:$AS$913)&lt;-0.5,-0.5,0)),0)</f>
        <v/>
      </c>
      <c r="AU917">
        <f>IFERROR(IF(SLOPE($AR$902:$AR$913,$AS$902:$AS$913)&lt;0,MAX(-3,-ABS(SLOPE($AR$902:$AR$913,$AS$902:$AS$913))),IF(SLOPE($AR$902:$AR$913,$AS$902:$AS$913)&gt;0.5,0.5,0)),0)</f>
        <v/>
      </c>
      <c r="AV917">
        <f>($AQ$914+(AT917*(AS917-1)))</f>
        <v/>
      </c>
      <c r="AW917">
        <f>($AR$914+(AU917*(AS917-1)))</f>
        <v/>
      </c>
      <c r="AX917">
        <f>IF(AT917&gt;0,AV917+AT917,AV917)</f>
        <v/>
      </c>
      <c r="AY917">
        <f>IF(AU917&lt;0,AW917+AU917,AW917)</f>
        <v/>
      </c>
      <c r="BA917" s="14">
        <f>IFERROR(AX917-AQ917,"")</f>
        <v/>
      </c>
      <c r="BB917" s="14">
        <f>IFERROR(AY917-AR917,"")</f>
        <v/>
      </c>
      <c r="BD917">
        <f>AH917</f>
        <v/>
      </c>
      <c r="BE917">
        <f>AI917</f>
        <v/>
      </c>
      <c r="BF917">
        <f>AJ917</f>
        <v/>
      </c>
      <c r="BG917" s="14">
        <f>L917</f>
        <v/>
      </c>
      <c r="BH917" s="14">
        <f>IF(X917="","",X917)</f>
        <v/>
      </c>
      <c r="BI917" s="14">
        <f>IF(Y917="","",Y917)</f>
        <v/>
      </c>
      <c r="BJ917">
        <f>Z917</f>
        <v/>
      </c>
      <c r="BK917">
        <f>AA917</f>
        <v/>
      </c>
      <c r="BL917">
        <f>IFERROR(AX917,"")</f>
        <v/>
      </c>
      <c r="BM917">
        <f>IFERROR(AY917,"")</f>
        <v/>
      </c>
    </row>
    <row r="918" ht="14.25" customHeight="1">
      <c r="A918">
        <f>ALGLIB_SSA_XAUUSD!AA918</f>
        <v/>
      </c>
      <c r="B918">
        <f>IF($A918="","",INDEX(ALGLIB_SSA_XAUUSD!$B$2:$B$2401,MATCH($A918,ALGLIB_SSA_XAUUSD!$A$2:$A$2401,1)))</f>
        <v/>
      </c>
      <c r="C918">
        <f>IF($A918="","",INDEX(ALGLIB_SSA_XAUUSD!$C$2:$C$2401,MATCH($A918,ALGLIB_SSA_XAUUSD!$A$2:$A$2401,1)))</f>
        <v/>
      </c>
      <c r="D918" s="14">
        <f>IF($A918="","",INT((ROW()-2)/12)+1)</f>
        <v/>
      </c>
      <c r="E918" s="14">
        <f>IF(AND(E926&lt;&gt;"",D926=D914+1),E914+(E926-E914)*4/12,"")</f>
        <v/>
      </c>
      <c r="F918" s="14">
        <f>IF(AND(F926&lt;&gt;"",D926=D914+1),F914+(F926-F914)*4/12,"")</f>
        <v/>
      </c>
      <c r="G918" s="14">
        <f>IF(AND(G926&lt;&gt;"",D926=D914+1),G914+(G926-G914)*4/12,"")</f>
        <v/>
      </c>
      <c r="H918" s="14">
        <f>IF(AND(H926&lt;&gt;"",D926=D914+1),H914+(H926-H914)*4/12,"")</f>
        <v/>
      </c>
      <c r="I918" s="14">
        <f>IF(AND(L926&lt;&gt;"",D926=D914+1),I914+(I926-I914)*4/12,"")</f>
        <v/>
      </c>
      <c r="J918">
        <f>_xlfn.XLOOKUP($A918,ALGLIB_SSA_XAUUSD!$AA$2:$AA$2401,ALGLIB_SSA_XAUUSD!$P$2:$P$2401,"",0)</f>
        <v/>
      </c>
      <c r="K918">
        <f>_xlfn.XLOOKUP($A918,ALGLIB_SSA_XAUUSD!$AA$2:$AA$2401,ALGLIB_SSA_XAUUSD!$Q$2:$Q$2401,"",0)</f>
        <v/>
      </c>
      <c r="L918">
        <f>_xlfn.XLOOKUP($A918,ALGLIB_SSA_XAUUSD!$AA$2:$AA$2401,ALGLIB_SSA_XAUUSD!$R$2:$R$2401,"",0)</f>
        <v/>
      </c>
      <c r="M918">
        <f>_xlfn.XLOOKUP($A918,ALGLIB_SSA_XAUUSD!$AA$2:$AA$2401,ALGLIB_SSA_XAUUSD!$S$2:$S$2401,"",0)</f>
        <v/>
      </c>
      <c r="N918">
        <f>_xlfn.XLOOKUP($A918,ALGLIB_SSA_XAUUSD!$AA$2:$AA$2401,ALGLIB_SSA_XAUUSD!$T$2:$T$2401,"",0)</f>
        <v/>
      </c>
      <c r="O918">
        <f>_xlfn.XLOOKUP($A918,ALGLIB_SSA_XAUUSD!$AA$2:$AA$2401,ALGLIB_SSA_XAUUSD!$U$2:$U$2401,"",0)</f>
        <v/>
      </c>
      <c r="P918">
        <f>_xlfn.XLOOKUP($A918,ALGLIB_SSA_XAUUSD!$AA$2:$AA$2401,ALGLIB_SSA_XAUUSD!$V$2:$V$2401,"",0)</f>
        <v/>
      </c>
      <c r="S918">
        <f>A918</f>
        <v/>
      </c>
      <c r="T918">
        <f>J918</f>
        <v/>
      </c>
      <c r="U918">
        <f>K918</f>
        <v/>
      </c>
      <c r="V918" s="14">
        <f>IF($A918="","",MOD(ROW()-2,12)+1)</f>
        <v/>
      </c>
      <c r="W918">
        <f>L918</f>
        <v/>
      </c>
      <c r="X918" s="14">
        <f>IF(F918="","",F918)</f>
        <v/>
      </c>
      <c r="Y918" s="14">
        <f>IF(G918="","",G918)</f>
        <v/>
      </c>
      <c r="Z918">
        <f>M918</f>
        <v/>
      </c>
      <c r="AA918">
        <f>N918</f>
        <v/>
      </c>
      <c r="AB918" s="14">
        <f>IF(H918="","",H918)</f>
        <v/>
      </c>
      <c r="AC918">
        <f>O918</f>
        <v/>
      </c>
      <c r="AD918" s="14">
        <f>IF(I918="","",I918)</f>
        <v/>
      </c>
      <c r="AE918">
        <f>P918</f>
        <v/>
      </c>
      <c r="AH918">
        <f>IF(S918&lt;&gt;"",S918,AH917+900)</f>
        <v/>
      </c>
      <c r="AI918">
        <f>IF(T918&lt;&gt;"",T918,AI917)</f>
        <v/>
      </c>
      <c r="AJ918">
        <f>IF(U918&lt;&gt;"",U918,AJ917)</f>
        <v/>
      </c>
      <c r="AK918">
        <f>IF(W918&lt;&gt;"",W918,"")</f>
        <v/>
      </c>
      <c r="AL918" s="14">
        <f>IF(X918&lt;&gt;"",X918,"")</f>
        <v/>
      </c>
      <c r="AM918" s="14">
        <f>IF(Y918&lt;&gt;"",Y918,"")</f>
        <v/>
      </c>
      <c r="AN918" s="14">
        <f>IF(OR(AL918="",AM918=""),"",AL918-AM918)</f>
        <v/>
      </c>
      <c r="AO918">
        <f>IF(AN918="","",IF(AN918&gt;0,"Bullish","Bearish"))</f>
        <v/>
      </c>
      <c r="AP918">
        <f>IF(AO918="",AP917,AO918)</f>
        <v/>
      </c>
      <c r="AQ918" s="14">
        <f>IF(AB918&lt;&gt;"",AB918,"")</f>
        <v/>
      </c>
      <c r="AR918" s="14">
        <f>IF(AD918&lt;&gt;"",AD918,"")</f>
        <v/>
      </c>
      <c r="AS918">
        <f>IF(AS917+1=13,1,AS917+1)</f>
        <v/>
      </c>
      <c r="AT918">
        <f>IFERROR(IF(SLOPE($AQ$902:$AQ$913,$AS$902:$AS$913)&gt;0,MIN(3,ABS(SLOPE($AQ$902:$AQ$913,$AS$902:$AS$913))),IF(SLOPE($AQ$902:$AQ$913,$AS$902:$AS$913)&lt;-0.5,-0.5,0)),0)</f>
        <v/>
      </c>
      <c r="AU918">
        <f>IFERROR(IF(SLOPE($AR$902:$AR$913,$AS$902:$AS$913)&lt;0,MAX(-3,-ABS(SLOPE($AR$902:$AR$913,$AS$902:$AS$913))),IF(SLOPE($AR$902:$AR$913,$AS$902:$AS$913)&gt;0.5,0.5,0)),0)</f>
        <v/>
      </c>
      <c r="AV918">
        <f>($AQ$914+(AT918*(AS918-1)))</f>
        <v/>
      </c>
      <c r="AW918">
        <f>($AR$914+(AU918*(AS918-1)))</f>
        <v/>
      </c>
      <c r="AX918">
        <f>IF(AT918&gt;0,AV918+AT918,AV918)</f>
        <v/>
      </c>
      <c r="AY918">
        <f>IF(AU918&lt;0,AW918+AU918,AW918)</f>
        <v/>
      </c>
      <c r="BA918" s="14">
        <f>IFERROR(AX918-AQ918,"")</f>
        <v/>
      </c>
      <c r="BB918" s="14">
        <f>IFERROR(AY918-AR918,"")</f>
        <v/>
      </c>
      <c r="BD918">
        <f>AH918</f>
        <v/>
      </c>
      <c r="BE918">
        <f>AI918</f>
        <v/>
      </c>
      <c r="BF918">
        <f>AJ918</f>
        <v/>
      </c>
      <c r="BG918" s="14">
        <f>L918</f>
        <v/>
      </c>
      <c r="BH918" s="14">
        <f>IF(X918="","",X918)</f>
        <v/>
      </c>
      <c r="BI918" s="14">
        <f>IF(Y918="","",Y918)</f>
        <v/>
      </c>
      <c r="BJ918">
        <f>Z918</f>
        <v/>
      </c>
      <c r="BK918">
        <f>AA918</f>
        <v/>
      </c>
      <c r="BL918">
        <f>IFERROR(AX918,"")</f>
        <v/>
      </c>
      <c r="BM918">
        <f>IFERROR(AY918,"")</f>
        <v/>
      </c>
    </row>
    <row r="919" ht="14.25" customHeight="1">
      <c r="A919">
        <f>ALGLIB_SSA_XAUUSD!AA919</f>
        <v/>
      </c>
      <c r="B919">
        <f>IF($A919="","",INDEX(ALGLIB_SSA_XAUUSD!$B$2:$B$2401,MATCH($A919,ALGLIB_SSA_XAUUSD!$A$2:$A$2401,1)))</f>
        <v/>
      </c>
      <c r="C919">
        <f>IF($A919="","",INDEX(ALGLIB_SSA_XAUUSD!$C$2:$C$2401,MATCH($A919,ALGLIB_SSA_XAUUSD!$A$2:$A$2401,1)))</f>
        <v/>
      </c>
      <c r="D919" s="14">
        <f>IF($A919="","",INT((ROW()-2)/12)+1)</f>
        <v/>
      </c>
      <c r="E919" s="14">
        <f>IF(AND(E926&lt;&gt;"",D926=D914+1),E914+(E926-E914)*5/12,"")</f>
        <v/>
      </c>
      <c r="F919" s="14">
        <f>IF(AND(F926&lt;&gt;"",D926=D914+1),F914+(F926-F914)*5/12,"")</f>
        <v/>
      </c>
      <c r="G919" s="14">
        <f>IF(AND(G926&lt;&gt;"",D926=D914+1),G914+(G926-G914)*5/12,"")</f>
        <v/>
      </c>
      <c r="H919" s="14">
        <f>IF(AND(H926&lt;&gt;"",D926=D914+1),H914+(H926-H914)*5/12,"")</f>
        <v/>
      </c>
      <c r="I919" s="14">
        <f>IF(AND(L926&lt;&gt;"",D926=D914+1),I914+(I926-I914)*5/12,"")</f>
        <v/>
      </c>
      <c r="J919">
        <f>_xlfn.XLOOKUP($A919,ALGLIB_SSA_XAUUSD!$AA$2:$AA$2401,ALGLIB_SSA_XAUUSD!$P$2:$P$2401,"",0)</f>
        <v/>
      </c>
      <c r="K919">
        <f>_xlfn.XLOOKUP($A919,ALGLIB_SSA_XAUUSD!$AA$2:$AA$2401,ALGLIB_SSA_XAUUSD!$Q$2:$Q$2401,"",0)</f>
        <v/>
      </c>
      <c r="L919">
        <f>_xlfn.XLOOKUP($A919,ALGLIB_SSA_XAUUSD!$AA$2:$AA$2401,ALGLIB_SSA_XAUUSD!$R$2:$R$2401,"",0)</f>
        <v/>
      </c>
      <c r="M919">
        <f>_xlfn.XLOOKUP($A919,ALGLIB_SSA_XAUUSD!$AA$2:$AA$2401,ALGLIB_SSA_XAUUSD!$S$2:$S$2401,"",0)</f>
        <v/>
      </c>
      <c r="N919">
        <f>_xlfn.XLOOKUP($A919,ALGLIB_SSA_XAUUSD!$AA$2:$AA$2401,ALGLIB_SSA_XAUUSD!$T$2:$T$2401,"",0)</f>
        <v/>
      </c>
      <c r="O919">
        <f>_xlfn.XLOOKUP($A919,ALGLIB_SSA_XAUUSD!$AA$2:$AA$2401,ALGLIB_SSA_XAUUSD!$U$2:$U$2401,"",0)</f>
        <v/>
      </c>
      <c r="P919">
        <f>_xlfn.XLOOKUP($A919,ALGLIB_SSA_XAUUSD!$AA$2:$AA$2401,ALGLIB_SSA_XAUUSD!$V$2:$V$2401,"",0)</f>
        <v/>
      </c>
      <c r="S919">
        <f>A919</f>
        <v/>
      </c>
      <c r="T919">
        <f>J919</f>
        <v/>
      </c>
      <c r="U919">
        <f>K919</f>
        <v/>
      </c>
      <c r="V919" s="14">
        <f>IF($A919="","",MOD(ROW()-2,12)+1)</f>
        <v/>
      </c>
      <c r="W919">
        <f>L919</f>
        <v/>
      </c>
      <c r="X919" s="14">
        <f>IF(F919="","",F919)</f>
        <v/>
      </c>
      <c r="Y919" s="14">
        <f>IF(G919="","",G919)</f>
        <v/>
      </c>
      <c r="Z919">
        <f>M919</f>
        <v/>
      </c>
      <c r="AA919">
        <f>N919</f>
        <v/>
      </c>
      <c r="AB919" s="14">
        <f>IF(H919="","",H919)</f>
        <v/>
      </c>
      <c r="AC919">
        <f>O919</f>
        <v/>
      </c>
      <c r="AD919" s="14">
        <f>IF(I919="","",I919)</f>
        <v/>
      </c>
      <c r="AE919">
        <f>P919</f>
        <v/>
      </c>
      <c r="AH919">
        <f>IF(S919&lt;&gt;"",S919,AH918+900)</f>
        <v/>
      </c>
      <c r="AI919">
        <f>IF(T919&lt;&gt;"",T919,AI918)</f>
        <v/>
      </c>
      <c r="AJ919">
        <f>IF(U919&lt;&gt;"",U919,AJ918)</f>
        <v/>
      </c>
      <c r="AK919">
        <f>IF(W919&lt;&gt;"",W919,"")</f>
        <v/>
      </c>
      <c r="AL919" s="14">
        <f>IF(X919&lt;&gt;"",X919,"")</f>
        <v/>
      </c>
      <c r="AM919" s="14">
        <f>IF(Y919&lt;&gt;"",Y919,"")</f>
        <v/>
      </c>
      <c r="AN919" s="14">
        <f>IF(OR(AL919="",AM919=""),"",AL919-AM919)</f>
        <v/>
      </c>
      <c r="AO919">
        <f>IF(AN919="","",IF(AN919&gt;0,"Bullish","Bearish"))</f>
        <v/>
      </c>
      <c r="AP919">
        <f>IF(AO919="",AP918,AO919)</f>
        <v/>
      </c>
      <c r="AQ919" s="14">
        <f>IF(AB919&lt;&gt;"",AB919,"")</f>
        <v/>
      </c>
      <c r="AR919" s="14">
        <f>IF(AD919&lt;&gt;"",AD919,"")</f>
        <v/>
      </c>
      <c r="AS919">
        <f>IF(AS918+1=13,1,AS918+1)</f>
        <v/>
      </c>
      <c r="AT919">
        <f>IFERROR(IF(SLOPE($AQ$902:$AQ$913,$AS$902:$AS$913)&gt;0,MIN(3,ABS(SLOPE($AQ$902:$AQ$913,$AS$902:$AS$913))),IF(SLOPE($AQ$902:$AQ$913,$AS$902:$AS$913)&lt;-0.5,-0.5,0)),0)</f>
        <v/>
      </c>
      <c r="AU919">
        <f>IFERROR(IF(SLOPE($AR$902:$AR$913,$AS$902:$AS$913)&lt;0,MAX(-3,-ABS(SLOPE($AR$902:$AR$913,$AS$902:$AS$913))),IF(SLOPE($AR$902:$AR$913,$AS$902:$AS$913)&gt;0.5,0.5,0)),0)</f>
        <v/>
      </c>
      <c r="AV919">
        <f>($AQ$914+(AT919*(AS919-1)))</f>
        <v/>
      </c>
      <c r="AW919">
        <f>($AR$914+(AU919*(AS919-1)))</f>
        <v/>
      </c>
      <c r="AX919">
        <f>IF(AT919&gt;0,AV919+AT919,AV919)</f>
        <v/>
      </c>
      <c r="AY919">
        <f>IF(AU919&lt;0,AW919+AU919,AW919)</f>
        <v/>
      </c>
      <c r="BA919" s="14">
        <f>IFERROR(AX919-AQ919,"")</f>
        <v/>
      </c>
      <c r="BB919" s="14">
        <f>IFERROR(AY919-AR919,"")</f>
        <v/>
      </c>
      <c r="BD919">
        <f>AH919</f>
        <v/>
      </c>
      <c r="BE919">
        <f>AI919</f>
        <v/>
      </c>
      <c r="BF919">
        <f>AJ919</f>
        <v/>
      </c>
      <c r="BG919" s="14">
        <f>L919</f>
        <v/>
      </c>
      <c r="BH919" s="14">
        <f>IF(X919="","",X919)</f>
        <v/>
      </c>
      <c r="BI919" s="14">
        <f>IF(Y919="","",Y919)</f>
        <v/>
      </c>
      <c r="BJ919">
        <f>Z919</f>
        <v/>
      </c>
      <c r="BK919">
        <f>AA919</f>
        <v/>
      </c>
      <c r="BL919">
        <f>IFERROR(AX919,"")</f>
        <v/>
      </c>
      <c r="BM919">
        <f>IFERROR(AY919,"")</f>
        <v/>
      </c>
    </row>
    <row r="920" ht="14.25" customHeight="1">
      <c r="A920">
        <f>ALGLIB_SSA_XAUUSD!AA920</f>
        <v/>
      </c>
      <c r="B920">
        <f>IF($A920="","",INDEX(ALGLIB_SSA_XAUUSD!$B$2:$B$2401,MATCH($A920,ALGLIB_SSA_XAUUSD!$A$2:$A$2401,1)))</f>
        <v/>
      </c>
      <c r="C920">
        <f>IF($A920="","",INDEX(ALGLIB_SSA_XAUUSD!$C$2:$C$2401,MATCH($A920,ALGLIB_SSA_XAUUSD!$A$2:$A$2401,1)))</f>
        <v/>
      </c>
      <c r="D920" s="14">
        <f>IF($A920="","",INT((ROW()-2)/12)+1)</f>
        <v/>
      </c>
      <c r="E920" s="14">
        <f>IF(AND(E926&lt;&gt;"",D926=D914+1),E914+(E926-E914)*6/12,"")</f>
        <v/>
      </c>
      <c r="F920" s="14">
        <f>IF(AND(F926&lt;&gt;"",D926=D914+1),F914+(F926-F914)*6/12,"")</f>
        <v/>
      </c>
      <c r="G920" s="14">
        <f>IF(AND(G926&lt;&gt;"",D926=D914+1),G914+(G926-G914)*6/12,"")</f>
        <v/>
      </c>
      <c r="H920" s="14">
        <f>IF(AND(H926&lt;&gt;"",D926=D914+1),H914+(H926-H914)*6/12,"")</f>
        <v/>
      </c>
      <c r="I920" s="14">
        <f>IF(AND(L926&lt;&gt;"",D926=D914+1),I914+(I926-I914)*6/12,"")</f>
        <v/>
      </c>
      <c r="J920">
        <f>_xlfn.XLOOKUP($A920,ALGLIB_SSA_XAUUSD!$AA$2:$AA$2401,ALGLIB_SSA_XAUUSD!$P$2:$P$2401,"",0)</f>
        <v/>
      </c>
      <c r="K920">
        <f>_xlfn.XLOOKUP($A920,ALGLIB_SSA_XAUUSD!$AA$2:$AA$2401,ALGLIB_SSA_XAUUSD!$Q$2:$Q$2401,"",0)</f>
        <v/>
      </c>
      <c r="L920">
        <f>_xlfn.XLOOKUP($A920,ALGLIB_SSA_XAUUSD!$AA$2:$AA$2401,ALGLIB_SSA_XAUUSD!$R$2:$R$2401,"",0)</f>
        <v/>
      </c>
      <c r="M920">
        <f>_xlfn.XLOOKUP($A920,ALGLIB_SSA_XAUUSD!$AA$2:$AA$2401,ALGLIB_SSA_XAUUSD!$S$2:$S$2401,"",0)</f>
        <v/>
      </c>
      <c r="N920">
        <f>_xlfn.XLOOKUP($A920,ALGLIB_SSA_XAUUSD!$AA$2:$AA$2401,ALGLIB_SSA_XAUUSD!$T$2:$T$2401,"",0)</f>
        <v/>
      </c>
      <c r="O920">
        <f>_xlfn.XLOOKUP($A920,ALGLIB_SSA_XAUUSD!$AA$2:$AA$2401,ALGLIB_SSA_XAUUSD!$U$2:$U$2401,"",0)</f>
        <v/>
      </c>
      <c r="P920">
        <f>_xlfn.XLOOKUP($A920,ALGLIB_SSA_XAUUSD!$AA$2:$AA$2401,ALGLIB_SSA_XAUUSD!$V$2:$V$2401,"",0)</f>
        <v/>
      </c>
      <c r="S920">
        <f>A920</f>
        <v/>
      </c>
      <c r="T920">
        <f>J920</f>
        <v/>
      </c>
      <c r="U920">
        <f>K920</f>
        <v/>
      </c>
      <c r="V920" s="14">
        <f>IF($A920="","",MOD(ROW()-2,12)+1)</f>
        <v/>
      </c>
      <c r="W920">
        <f>L920</f>
        <v/>
      </c>
      <c r="X920" s="14">
        <f>IF(F920="","",F920)</f>
        <v/>
      </c>
      <c r="Y920" s="14">
        <f>IF(G920="","",G920)</f>
        <v/>
      </c>
      <c r="Z920">
        <f>M920</f>
        <v/>
      </c>
      <c r="AA920">
        <f>N920</f>
        <v/>
      </c>
      <c r="AB920" s="14">
        <f>IF(H920="","",H920)</f>
        <v/>
      </c>
      <c r="AC920">
        <f>O920</f>
        <v/>
      </c>
      <c r="AD920" s="14">
        <f>IF(I920="","",I920)</f>
        <v/>
      </c>
      <c r="AE920">
        <f>P920</f>
        <v/>
      </c>
      <c r="AH920">
        <f>IF(S920&lt;&gt;"",S920,AH919+900)</f>
        <v/>
      </c>
      <c r="AI920">
        <f>IF(T920&lt;&gt;"",T920,AI919)</f>
        <v/>
      </c>
      <c r="AJ920">
        <f>IF(U920&lt;&gt;"",U920,AJ919)</f>
        <v/>
      </c>
      <c r="AK920">
        <f>IF(W920&lt;&gt;"",W920,"")</f>
        <v/>
      </c>
      <c r="AL920" s="14">
        <f>IF(X920&lt;&gt;"",X920,"")</f>
        <v/>
      </c>
      <c r="AM920" s="14">
        <f>IF(Y920&lt;&gt;"",Y920,"")</f>
        <v/>
      </c>
      <c r="AN920" s="14">
        <f>IF(OR(AL920="",AM920=""),"",AL920-AM920)</f>
        <v/>
      </c>
      <c r="AO920">
        <f>IF(AN920="","",IF(AN920&gt;0,"Bullish","Bearish"))</f>
        <v/>
      </c>
      <c r="AP920">
        <f>IF(AO920="",AP919,AO920)</f>
        <v/>
      </c>
      <c r="AQ920" s="14">
        <f>IF(AB920&lt;&gt;"",AB920,"")</f>
        <v/>
      </c>
      <c r="AR920" s="14">
        <f>IF(AD920&lt;&gt;"",AD920,"")</f>
        <v/>
      </c>
      <c r="AS920">
        <f>IF(AS919+1=13,1,AS919+1)</f>
        <v/>
      </c>
      <c r="AT920">
        <f>IFERROR(IF(SLOPE($AQ$902:$AQ$913,$AS$902:$AS$913)&gt;0,MIN(3,ABS(SLOPE($AQ$902:$AQ$913,$AS$902:$AS$913))),IF(SLOPE($AQ$902:$AQ$913,$AS$902:$AS$913)&lt;-0.5,-0.5,0)),0)</f>
        <v/>
      </c>
      <c r="AU920">
        <f>IFERROR(IF(SLOPE($AR$902:$AR$913,$AS$902:$AS$913)&lt;0,MAX(-3,-ABS(SLOPE($AR$902:$AR$913,$AS$902:$AS$913))),IF(SLOPE($AR$902:$AR$913,$AS$902:$AS$913)&gt;0.5,0.5,0)),0)</f>
        <v/>
      </c>
      <c r="AV920">
        <f>($AQ$914+(AT920*(AS920-1)))</f>
        <v/>
      </c>
      <c r="AW920">
        <f>($AR$914+(AU920*(AS920-1)))</f>
        <v/>
      </c>
      <c r="AX920">
        <f>IF(AT920&gt;0,AV920+AT920,AV920)</f>
        <v/>
      </c>
      <c r="AY920">
        <f>IF(AU920&lt;0,AW920+AU920,AW920)</f>
        <v/>
      </c>
      <c r="BA920" s="14">
        <f>IFERROR(AX920-AQ920,"")</f>
        <v/>
      </c>
      <c r="BB920" s="14">
        <f>IFERROR(AY920-AR920,"")</f>
        <v/>
      </c>
      <c r="BD920">
        <f>AH920</f>
        <v/>
      </c>
      <c r="BE920">
        <f>AI920</f>
        <v/>
      </c>
      <c r="BF920">
        <f>AJ920</f>
        <v/>
      </c>
      <c r="BG920" s="14">
        <f>L920</f>
        <v/>
      </c>
      <c r="BH920" s="14">
        <f>IF(X920="","",X920)</f>
        <v/>
      </c>
      <c r="BI920" s="14">
        <f>IF(Y920="","",Y920)</f>
        <v/>
      </c>
      <c r="BJ920">
        <f>Z920</f>
        <v/>
      </c>
      <c r="BK920">
        <f>AA920</f>
        <v/>
      </c>
      <c r="BL920">
        <f>IFERROR(AX920,"")</f>
        <v/>
      </c>
      <c r="BM920">
        <f>IFERROR(AY920,"")</f>
        <v/>
      </c>
    </row>
    <row r="921" ht="14.25" customHeight="1">
      <c r="A921">
        <f>ALGLIB_SSA_XAUUSD!AA921</f>
        <v/>
      </c>
      <c r="B921">
        <f>IF($A921="","",INDEX(ALGLIB_SSA_XAUUSD!$B$2:$B$2401,MATCH($A921,ALGLIB_SSA_XAUUSD!$A$2:$A$2401,1)))</f>
        <v/>
      </c>
      <c r="C921">
        <f>IF($A921="","",INDEX(ALGLIB_SSA_XAUUSD!$C$2:$C$2401,MATCH($A921,ALGLIB_SSA_XAUUSD!$A$2:$A$2401,1)))</f>
        <v/>
      </c>
      <c r="D921" s="14">
        <f>IF($A921="","",INT((ROW()-2)/12)+1)</f>
        <v/>
      </c>
      <c r="E921" s="14">
        <f>IF(AND(E926&lt;&gt;"",D926=D914+1),E914+(E926-E914)*7/12,"")</f>
        <v/>
      </c>
      <c r="F921" s="14">
        <f>IF(AND(F926&lt;&gt;"",D926=D914+1),F914+(F926-F914)*7/12,"")</f>
        <v/>
      </c>
      <c r="G921" s="14">
        <f>IF(AND(G926&lt;&gt;"",D926=D914+1),G914+(G926-G914)*7/12,"")</f>
        <v/>
      </c>
      <c r="H921" s="14">
        <f>IF(AND(H926&lt;&gt;"",D926=D914+1),H914+(H926-H914)*7/12,"")</f>
        <v/>
      </c>
      <c r="I921" s="14">
        <f>IF(AND(L926&lt;&gt;"",D926=D914+1),I914+(I926-I914)*7/12,"")</f>
        <v/>
      </c>
      <c r="J921">
        <f>_xlfn.XLOOKUP($A921,ALGLIB_SSA_XAUUSD!$AA$2:$AA$2401,ALGLIB_SSA_XAUUSD!$P$2:$P$2401,"",0)</f>
        <v/>
      </c>
      <c r="K921">
        <f>_xlfn.XLOOKUP($A921,ALGLIB_SSA_XAUUSD!$AA$2:$AA$2401,ALGLIB_SSA_XAUUSD!$Q$2:$Q$2401,"",0)</f>
        <v/>
      </c>
      <c r="L921">
        <f>_xlfn.XLOOKUP($A921,ALGLIB_SSA_XAUUSD!$AA$2:$AA$2401,ALGLIB_SSA_XAUUSD!$R$2:$R$2401,"",0)</f>
        <v/>
      </c>
      <c r="M921">
        <f>_xlfn.XLOOKUP($A921,ALGLIB_SSA_XAUUSD!$AA$2:$AA$2401,ALGLIB_SSA_XAUUSD!$S$2:$S$2401,"",0)</f>
        <v/>
      </c>
      <c r="N921">
        <f>_xlfn.XLOOKUP($A921,ALGLIB_SSA_XAUUSD!$AA$2:$AA$2401,ALGLIB_SSA_XAUUSD!$T$2:$T$2401,"",0)</f>
        <v/>
      </c>
      <c r="O921">
        <f>_xlfn.XLOOKUP($A921,ALGLIB_SSA_XAUUSD!$AA$2:$AA$2401,ALGLIB_SSA_XAUUSD!$U$2:$U$2401,"",0)</f>
        <v/>
      </c>
      <c r="P921">
        <f>_xlfn.XLOOKUP($A921,ALGLIB_SSA_XAUUSD!$AA$2:$AA$2401,ALGLIB_SSA_XAUUSD!$V$2:$V$2401,"",0)</f>
        <v/>
      </c>
      <c r="S921">
        <f>A921</f>
        <v/>
      </c>
      <c r="T921">
        <f>J921</f>
        <v/>
      </c>
      <c r="U921">
        <f>K921</f>
        <v/>
      </c>
      <c r="V921" s="14">
        <f>IF($A921="","",MOD(ROW()-2,12)+1)</f>
        <v/>
      </c>
      <c r="W921">
        <f>L921</f>
        <v/>
      </c>
      <c r="X921" s="14">
        <f>IF(F921="","",F921)</f>
        <v/>
      </c>
      <c r="Y921" s="14">
        <f>IF(G921="","",G921)</f>
        <v/>
      </c>
      <c r="Z921">
        <f>M921</f>
        <v/>
      </c>
      <c r="AA921">
        <f>N921</f>
        <v/>
      </c>
      <c r="AB921" s="14">
        <f>IF(H921="","",H921)</f>
        <v/>
      </c>
      <c r="AC921">
        <f>O921</f>
        <v/>
      </c>
      <c r="AD921" s="14">
        <f>IF(I921="","",I921)</f>
        <v/>
      </c>
      <c r="AE921">
        <f>P921</f>
        <v/>
      </c>
      <c r="AH921">
        <f>IF(S921&lt;&gt;"",S921,AH920+900)</f>
        <v/>
      </c>
      <c r="AI921">
        <f>IF(T921&lt;&gt;"",T921,AI920)</f>
        <v/>
      </c>
      <c r="AJ921">
        <f>IF(U921&lt;&gt;"",U921,AJ920)</f>
        <v/>
      </c>
      <c r="AK921">
        <f>IF(W921&lt;&gt;"",W921,"")</f>
        <v/>
      </c>
      <c r="AL921" s="14">
        <f>IF(X921&lt;&gt;"",X921,"")</f>
        <v/>
      </c>
      <c r="AM921" s="14">
        <f>IF(Y921&lt;&gt;"",Y921,"")</f>
        <v/>
      </c>
      <c r="AN921" s="14">
        <f>IF(OR(AL921="",AM921=""),"",AL921-AM921)</f>
        <v/>
      </c>
      <c r="AO921">
        <f>IF(AN921="","",IF(AN921&gt;0,"Bullish","Bearish"))</f>
        <v/>
      </c>
      <c r="AP921">
        <f>IF(AO921="",AP920,AO921)</f>
        <v/>
      </c>
      <c r="AQ921" s="14">
        <f>IF(AB921&lt;&gt;"",AB921,"")</f>
        <v/>
      </c>
      <c r="AR921" s="14">
        <f>IF(AD921&lt;&gt;"",AD921,"")</f>
        <v/>
      </c>
      <c r="AS921">
        <f>IF(AS920+1=13,1,AS920+1)</f>
        <v/>
      </c>
      <c r="AT921">
        <f>IFERROR(IF(SLOPE($AQ$902:$AQ$913,$AS$902:$AS$913)&gt;0,MIN(3,ABS(SLOPE($AQ$902:$AQ$913,$AS$902:$AS$913))),IF(SLOPE($AQ$902:$AQ$913,$AS$902:$AS$913)&lt;-0.5,-0.5,0)),0)</f>
        <v/>
      </c>
      <c r="AU921">
        <f>IFERROR(IF(SLOPE($AR$902:$AR$913,$AS$902:$AS$913)&lt;0,MAX(-3,-ABS(SLOPE($AR$902:$AR$913,$AS$902:$AS$913))),IF(SLOPE($AR$902:$AR$913,$AS$902:$AS$913)&gt;0.5,0.5,0)),0)</f>
        <v/>
      </c>
      <c r="AV921">
        <f>($AQ$914+(AT921*(AS921-1)))</f>
        <v/>
      </c>
      <c r="AW921">
        <f>($AR$914+(AU921*(AS921-1)))</f>
        <v/>
      </c>
      <c r="AX921">
        <f>IF(AT921&gt;0,AV921+AT921,AV921)</f>
        <v/>
      </c>
      <c r="AY921">
        <f>IF(AU921&lt;0,AW921+AU921,AW921)</f>
        <v/>
      </c>
      <c r="BA921" s="14">
        <f>IFERROR(AX921-AQ921,"")</f>
        <v/>
      </c>
      <c r="BB921" s="14">
        <f>IFERROR(AY921-AR921,"")</f>
        <v/>
      </c>
      <c r="BD921">
        <f>AH921</f>
        <v/>
      </c>
      <c r="BE921">
        <f>AI921</f>
        <v/>
      </c>
      <c r="BF921">
        <f>AJ921</f>
        <v/>
      </c>
      <c r="BG921" s="14">
        <f>L921</f>
        <v/>
      </c>
      <c r="BH921" s="14">
        <f>IF(X921="","",X921)</f>
        <v/>
      </c>
      <c r="BI921" s="14">
        <f>IF(Y921="","",Y921)</f>
        <v/>
      </c>
      <c r="BJ921">
        <f>Z921</f>
        <v/>
      </c>
      <c r="BK921">
        <f>AA921</f>
        <v/>
      </c>
      <c r="BL921">
        <f>IFERROR(AX921,"")</f>
        <v/>
      </c>
      <c r="BM921">
        <f>IFERROR(AY921,"")</f>
        <v/>
      </c>
    </row>
    <row r="922" ht="14.25" customHeight="1">
      <c r="A922">
        <f>ALGLIB_SSA_XAUUSD!AA922</f>
        <v/>
      </c>
      <c r="B922">
        <f>IF($A922="","",INDEX(ALGLIB_SSA_XAUUSD!$B$2:$B$2401,MATCH($A922,ALGLIB_SSA_XAUUSD!$A$2:$A$2401,1)))</f>
        <v/>
      </c>
      <c r="C922">
        <f>IF($A922="","",INDEX(ALGLIB_SSA_XAUUSD!$C$2:$C$2401,MATCH($A922,ALGLIB_SSA_XAUUSD!$A$2:$A$2401,1)))</f>
        <v/>
      </c>
      <c r="D922" s="14">
        <f>IF($A922="","",INT((ROW()-2)/12)+1)</f>
        <v/>
      </c>
      <c r="E922" s="14">
        <f>IF(AND(E926&lt;&gt;"",D926=D914+1),E914+(E926-E914)*8/12,"")</f>
        <v/>
      </c>
      <c r="F922" s="14">
        <f>IF(AND(F926&lt;&gt;"",D926=D914+1),F914+(F926-F914)*8/12,"")</f>
        <v/>
      </c>
      <c r="G922" s="14">
        <f>IF(AND(G926&lt;&gt;"",D926=D914+1),G914+(G926-G914)*8/12,"")</f>
        <v/>
      </c>
      <c r="H922" s="14">
        <f>IF(AND(H926&lt;&gt;"",D926=D914+1),H914+(H926-H914)*8/12,"")</f>
        <v/>
      </c>
      <c r="I922" s="14">
        <f>IF(AND(L926&lt;&gt;"",D926=D914+1),I914+(I926-I914)*8/12,"")</f>
        <v/>
      </c>
      <c r="J922">
        <f>_xlfn.XLOOKUP($A922,ALGLIB_SSA_XAUUSD!$AA$2:$AA$2401,ALGLIB_SSA_XAUUSD!$P$2:$P$2401,"",0)</f>
        <v/>
      </c>
      <c r="K922">
        <f>_xlfn.XLOOKUP($A922,ALGLIB_SSA_XAUUSD!$AA$2:$AA$2401,ALGLIB_SSA_XAUUSD!$Q$2:$Q$2401,"",0)</f>
        <v/>
      </c>
      <c r="L922">
        <f>_xlfn.XLOOKUP($A922,ALGLIB_SSA_XAUUSD!$AA$2:$AA$2401,ALGLIB_SSA_XAUUSD!$R$2:$R$2401,"",0)</f>
        <v/>
      </c>
      <c r="M922">
        <f>_xlfn.XLOOKUP($A922,ALGLIB_SSA_XAUUSD!$AA$2:$AA$2401,ALGLIB_SSA_XAUUSD!$S$2:$S$2401,"",0)</f>
        <v/>
      </c>
      <c r="N922">
        <f>_xlfn.XLOOKUP($A922,ALGLIB_SSA_XAUUSD!$AA$2:$AA$2401,ALGLIB_SSA_XAUUSD!$T$2:$T$2401,"",0)</f>
        <v/>
      </c>
      <c r="O922">
        <f>_xlfn.XLOOKUP($A922,ALGLIB_SSA_XAUUSD!$AA$2:$AA$2401,ALGLIB_SSA_XAUUSD!$U$2:$U$2401,"",0)</f>
        <v/>
      </c>
      <c r="P922">
        <f>_xlfn.XLOOKUP($A922,ALGLIB_SSA_XAUUSD!$AA$2:$AA$2401,ALGLIB_SSA_XAUUSD!$V$2:$V$2401,"",0)</f>
        <v/>
      </c>
      <c r="S922">
        <f>A922</f>
        <v/>
      </c>
      <c r="T922">
        <f>J922</f>
        <v/>
      </c>
      <c r="U922">
        <f>K922</f>
        <v/>
      </c>
      <c r="V922" s="14">
        <f>IF($A922="","",MOD(ROW()-2,12)+1)</f>
        <v/>
      </c>
      <c r="W922">
        <f>L922</f>
        <v/>
      </c>
      <c r="X922" s="14">
        <f>IF(F922="","",F922)</f>
        <v/>
      </c>
      <c r="Y922" s="14">
        <f>IF(G922="","",G922)</f>
        <v/>
      </c>
      <c r="Z922">
        <f>M922</f>
        <v/>
      </c>
      <c r="AA922">
        <f>N922</f>
        <v/>
      </c>
      <c r="AB922" s="14">
        <f>IF(H922="","",H922)</f>
        <v/>
      </c>
      <c r="AC922">
        <f>O922</f>
        <v/>
      </c>
      <c r="AD922" s="14">
        <f>IF(I922="","",I922)</f>
        <v/>
      </c>
      <c r="AE922">
        <f>P922</f>
        <v/>
      </c>
      <c r="AH922">
        <f>IF(S922&lt;&gt;"",S922,AH921+900)</f>
        <v/>
      </c>
      <c r="AI922">
        <f>IF(T922&lt;&gt;"",T922,AI921)</f>
        <v/>
      </c>
      <c r="AJ922">
        <f>IF(U922&lt;&gt;"",U922,AJ921)</f>
        <v/>
      </c>
      <c r="AK922">
        <f>IF(W922&lt;&gt;"",W922,"")</f>
        <v/>
      </c>
      <c r="AL922" s="14">
        <f>IF(X922&lt;&gt;"",X922,"")</f>
        <v/>
      </c>
      <c r="AM922" s="14">
        <f>IF(Y922&lt;&gt;"",Y922,"")</f>
        <v/>
      </c>
      <c r="AN922" s="14">
        <f>IF(OR(AL922="",AM922=""),"",AL922-AM922)</f>
        <v/>
      </c>
      <c r="AO922">
        <f>IF(AN922="","",IF(AN922&gt;0,"Bullish","Bearish"))</f>
        <v/>
      </c>
      <c r="AP922">
        <f>IF(AO922="",AP921,AO922)</f>
        <v/>
      </c>
      <c r="AQ922" s="14">
        <f>IF(AB922&lt;&gt;"",AB922,"")</f>
        <v/>
      </c>
      <c r="AR922" s="14">
        <f>IF(AD922&lt;&gt;"",AD922,"")</f>
        <v/>
      </c>
      <c r="AS922">
        <f>IF(AS921+1=13,1,AS921+1)</f>
        <v/>
      </c>
      <c r="AT922">
        <f>IFERROR(IF(SLOPE($AQ$902:$AQ$913,$AS$902:$AS$913)&gt;0,MIN(3,ABS(SLOPE($AQ$902:$AQ$913,$AS$902:$AS$913))),IF(SLOPE($AQ$902:$AQ$913,$AS$902:$AS$913)&lt;-0.5,-0.5,0)),0)</f>
        <v/>
      </c>
      <c r="AU922">
        <f>IFERROR(IF(SLOPE($AR$902:$AR$913,$AS$902:$AS$913)&lt;0,MAX(-3,-ABS(SLOPE($AR$902:$AR$913,$AS$902:$AS$913))),IF(SLOPE($AR$902:$AR$913,$AS$902:$AS$913)&gt;0.5,0.5,0)),0)</f>
        <v/>
      </c>
      <c r="AV922">
        <f>($AQ$914+(AT922*(AS922-1)))</f>
        <v/>
      </c>
      <c r="AW922">
        <f>($AR$914+(AU922*(AS922-1)))</f>
        <v/>
      </c>
      <c r="AX922">
        <f>IF(AT922&gt;0,AV922+AT922,AV922)</f>
        <v/>
      </c>
      <c r="AY922">
        <f>IF(AU922&lt;0,AW922+AU922,AW922)</f>
        <v/>
      </c>
      <c r="BA922" s="14">
        <f>IFERROR(AX922-AQ922,"")</f>
        <v/>
      </c>
      <c r="BB922" s="14">
        <f>IFERROR(AY922-AR922,"")</f>
        <v/>
      </c>
      <c r="BD922">
        <f>AH922</f>
        <v/>
      </c>
      <c r="BE922">
        <f>AI922</f>
        <v/>
      </c>
      <c r="BF922">
        <f>AJ922</f>
        <v/>
      </c>
      <c r="BG922" s="14">
        <f>L922</f>
        <v/>
      </c>
      <c r="BH922" s="14">
        <f>IF(X922="","",X922)</f>
        <v/>
      </c>
      <c r="BI922" s="14">
        <f>IF(Y922="","",Y922)</f>
        <v/>
      </c>
      <c r="BJ922">
        <f>Z922</f>
        <v/>
      </c>
      <c r="BK922">
        <f>AA922</f>
        <v/>
      </c>
      <c r="BL922">
        <f>IFERROR(AX922,"")</f>
        <v/>
      </c>
      <c r="BM922">
        <f>IFERROR(AY922,"")</f>
        <v/>
      </c>
    </row>
    <row r="923" ht="14.25" customHeight="1">
      <c r="A923">
        <f>ALGLIB_SSA_XAUUSD!AA923</f>
        <v/>
      </c>
      <c r="B923">
        <f>IF($A923="","",INDEX(ALGLIB_SSA_XAUUSD!$B$2:$B$2401,MATCH($A923,ALGLIB_SSA_XAUUSD!$A$2:$A$2401,1)))</f>
        <v/>
      </c>
      <c r="C923">
        <f>IF($A923="","",INDEX(ALGLIB_SSA_XAUUSD!$C$2:$C$2401,MATCH($A923,ALGLIB_SSA_XAUUSD!$A$2:$A$2401,1)))</f>
        <v/>
      </c>
      <c r="D923" s="14">
        <f>IF($A923="","",INT((ROW()-2)/12)+1)</f>
        <v/>
      </c>
      <c r="E923" s="14">
        <f>IF(AND(E926&lt;&gt;"",D926=D914+1),E914+(E926-E914)*9/12,"")</f>
        <v/>
      </c>
      <c r="F923" s="14">
        <f>IF(AND(F926&lt;&gt;"",D926=D914+1),F914+(F926-F914)*9/12,"")</f>
        <v/>
      </c>
      <c r="G923" s="14">
        <f>IF(AND(G926&lt;&gt;"",D926=D914+1),G914+(G926-G914)*9/12,"")</f>
        <v/>
      </c>
      <c r="H923" s="14">
        <f>IF(AND(H926&lt;&gt;"",D926=D914+1),H914+(H926-H914)*9/12,"")</f>
        <v/>
      </c>
      <c r="I923" s="14">
        <f>IF(AND(L926&lt;&gt;"",D926=D914+1),I914+(I926-I914)*9/12,"")</f>
        <v/>
      </c>
      <c r="J923">
        <f>_xlfn.XLOOKUP($A923,ALGLIB_SSA_XAUUSD!$AA$2:$AA$2401,ALGLIB_SSA_XAUUSD!$P$2:$P$2401,"",0)</f>
        <v/>
      </c>
      <c r="K923">
        <f>_xlfn.XLOOKUP($A923,ALGLIB_SSA_XAUUSD!$AA$2:$AA$2401,ALGLIB_SSA_XAUUSD!$Q$2:$Q$2401,"",0)</f>
        <v/>
      </c>
      <c r="L923">
        <f>_xlfn.XLOOKUP($A923,ALGLIB_SSA_XAUUSD!$AA$2:$AA$2401,ALGLIB_SSA_XAUUSD!$R$2:$R$2401,"",0)</f>
        <v/>
      </c>
      <c r="M923">
        <f>_xlfn.XLOOKUP($A923,ALGLIB_SSA_XAUUSD!$AA$2:$AA$2401,ALGLIB_SSA_XAUUSD!$S$2:$S$2401,"",0)</f>
        <v/>
      </c>
      <c r="N923">
        <f>_xlfn.XLOOKUP($A923,ALGLIB_SSA_XAUUSD!$AA$2:$AA$2401,ALGLIB_SSA_XAUUSD!$T$2:$T$2401,"",0)</f>
        <v/>
      </c>
      <c r="O923">
        <f>_xlfn.XLOOKUP($A923,ALGLIB_SSA_XAUUSD!$AA$2:$AA$2401,ALGLIB_SSA_XAUUSD!$U$2:$U$2401,"",0)</f>
        <v/>
      </c>
      <c r="P923">
        <f>_xlfn.XLOOKUP($A923,ALGLIB_SSA_XAUUSD!$AA$2:$AA$2401,ALGLIB_SSA_XAUUSD!$V$2:$V$2401,"",0)</f>
        <v/>
      </c>
      <c r="S923">
        <f>A923</f>
        <v/>
      </c>
      <c r="T923">
        <f>J923</f>
        <v/>
      </c>
      <c r="U923">
        <f>K923</f>
        <v/>
      </c>
      <c r="V923" s="14">
        <f>IF($A923="","",MOD(ROW()-2,12)+1)</f>
        <v/>
      </c>
      <c r="W923">
        <f>L923</f>
        <v/>
      </c>
      <c r="X923" s="14">
        <f>IF(F923="","",F923)</f>
        <v/>
      </c>
      <c r="Y923" s="14">
        <f>IF(G923="","",G923)</f>
        <v/>
      </c>
      <c r="Z923">
        <f>M923</f>
        <v/>
      </c>
      <c r="AA923">
        <f>N923</f>
        <v/>
      </c>
      <c r="AB923" s="14">
        <f>IF(H923="","",H923)</f>
        <v/>
      </c>
      <c r="AC923">
        <f>O923</f>
        <v/>
      </c>
      <c r="AD923" s="14">
        <f>IF(I923="","",I923)</f>
        <v/>
      </c>
      <c r="AE923">
        <f>P923</f>
        <v/>
      </c>
      <c r="AH923">
        <f>IF(S923&lt;&gt;"",S923,AH922+900)</f>
        <v/>
      </c>
      <c r="AI923">
        <f>IF(T923&lt;&gt;"",T923,AI922)</f>
        <v/>
      </c>
      <c r="AJ923">
        <f>IF(U923&lt;&gt;"",U923,AJ922)</f>
        <v/>
      </c>
      <c r="AK923">
        <f>IF(W923&lt;&gt;"",W923,"")</f>
        <v/>
      </c>
      <c r="AL923" s="14">
        <f>IF(X923&lt;&gt;"",X923,"")</f>
        <v/>
      </c>
      <c r="AM923" s="14">
        <f>IF(Y923&lt;&gt;"",Y923,"")</f>
        <v/>
      </c>
      <c r="AN923" s="14">
        <f>IF(OR(AL923="",AM923=""),"",AL923-AM923)</f>
        <v/>
      </c>
      <c r="AO923">
        <f>IF(AN923="","",IF(AN923&gt;0,"Bullish","Bearish"))</f>
        <v/>
      </c>
      <c r="AP923">
        <f>IF(AO923="",AP922,AO923)</f>
        <v/>
      </c>
      <c r="AQ923" s="14">
        <f>IF(AB923&lt;&gt;"",AB923,"")</f>
        <v/>
      </c>
      <c r="AR923" s="14">
        <f>IF(AD923&lt;&gt;"",AD923,"")</f>
        <v/>
      </c>
      <c r="AS923">
        <f>IF(AS922+1=13,1,AS922+1)</f>
        <v/>
      </c>
      <c r="AT923">
        <f>IFERROR(IF(SLOPE($AQ$902:$AQ$913,$AS$902:$AS$913)&gt;0,MIN(3,ABS(SLOPE($AQ$902:$AQ$913,$AS$902:$AS$913))),IF(SLOPE($AQ$902:$AQ$913,$AS$902:$AS$913)&lt;-0.5,-0.5,0)),0)</f>
        <v/>
      </c>
      <c r="AU923">
        <f>IFERROR(IF(SLOPE($AR$902:$AR$913,$AS$902:$AS$913)&lt;0,MAX(-3,-ABS(SLOPE($AR$902:$AR$913,$AS$902:$AS$913))),IF(SLOPE($AR$902:$AR$913,$AS$902:$AS$913)&gt;0.5,0.5,0)),0)</f>
        <v/>
      </c>
      <c r="AV923">
        <f>($AQ$914+(AT923*(AS923-1)))</f>
        <v/>
      </c>
      <c r="AW923">
        <f>($AR$914+(AU923*(AS923-1)))</f>
        <v/>
      </c>
      <c r="AX923">
        <f>IF(AT923&gt;0,AV923+AT923,AV923)</f>
        <v/>
      </c>
      <c r="AY923">
        <f>IF(AU923&lt;0,AW923+AU923,AW923)</f>
        <v/>
      </c>
      <c r="BA923" s="14">
        <f>IFERROR(AX923-AQ923,"")</f>
        <v/>
      </c>
      <c r="BB923" s="14">
        <f>IFERROR(AY923-AR923,"")</f>
        <v/>
      </c>
      <c r="BD923">
        <f>AH923</f>
        <v/>
      </c>
      <c r="BE923">
        <f>AI923</f>
        <v/>
      </c>
      <c r="BF923">
        <f>AJ923</f>
        <v/>
      </c>
      <c r="BG923" s="14">
        <f>L923</f>
        <v/>
      </c>
      <c r="BH923" s="14">
        <f>IF(X923="","",X923)</f>
        <v/>
      </c>
      <c r="BI923" s="14">
        <f>IF(Y923="","",Y923)</f>
        <v/>
      </c>
      <c r="BJ923">
        <f>Z923</f>
        <v/>
      </c>
      <c r="BK923">
        <f>AA923</f>
        <v/>
      </c>
      <c r="BL923">
        <f>IFERROR(AX923,"")</f>
        <v/>
      </c>
      <c r="BM923">
        <f>IFERROR(AY923,"")</f>
        <v/>
      </c>
    </row>
    <row r="924" ht="14.25" customHeight="1">
      <c r="A924">
        <f>ALGLIB_SSA_XAUUSD!AA924</f>
        <v/>
      </c>
      <c r="B924">
        <f>IF($A924="","",INDEX(ALGLIB_SSA_XAUUSD!$B$2:$B$2401,MATCH($A924,ALGLIB_SSA_XAUUSD!$A$2:$A$2401,1)))</f>
        <v/>
      </c>
      <c r="C924">
        <f>IF($A924="","",INDEX(ALGLIB_SSA_XAUUSD!$C$2:$C$2401,MATCH($A924,ALGLIB_SSA_XAUUSD!$A$2:$A$2401,1)))</f>
        <v/>
      </c>
      <c r="D924" s="14">
        <f>IF($A924="","",INT((ROW()-2)/12)+1)</f>
        <v/>
      </c>
      <c r="E924" s="14">
        <f>IF(AND(E926&lt;&gt;"",D926=D914+1),E914+(E926-E914)*10/12,"")</f>
        <v/>
      </c>
      <c r="F924" s="14">
        <f>IF(AND(F926&lt;&gt;"",D926=D914+1),F914+(F926-F914)*10/12,"")</f>
        <v/>
      </c>
      <c r="G924" s="14">
        <f>IF(AND(G926&lt;&gt;"",D926=D914+1),G914+(G926-G914)*10/12,"")</f>
        <v/>
      </c>
      <c r="H924" s="14">
        <f>IF(AND(H926&lt;&gt;"",D926=D914+1),H914+(H926-H914)*10/12,"")</f>
        <v/>
      </c>
      <c r="I924" s="14">
        <f>IF(AND(L926&lt;&gt;"",D926=D914+1),I914+(I926-I914)*10/12,"")</f>
        <v/>
      </c>
      <c r="J924">
        <f>_xlfn.XLOOKUP($A924,ALGLIB_SSA_XAUUSD!$AA$2:$AA$2401,ALGLIB_SSA_XAUUSD!$P$2:$P$2401,"",0)</f>
        <v/>
      </c>
      <c r="K924">
        <f>_xlfn.XLOOKUP($A924,ALGLIB_SSA_XAUUSD!$AA$2:$AA$2401,ALGLIB_SSA_XAUUSD!$Q$2:$Q$2401,"",0)</f>
        <v/>
      </c>
      <c r="L924">
        <f>_xlfn.XLOOKUP($A924,ALGLIB_SSA_XAUUSD!$AA$2:$AA$2401,ALGLIB_SSA_XAUUSD!$R$2:$R$2401,"",0)</f>
        <v/>
      </c>
      <c r="M924">
        <f>_xlfn.XLOOKUP($A924,ALGLIB_SSA_XAUUSD!$AA$2:$AA$2401,ALGLIB_SSA_XAUUSD!$S$2:$S$2401,"",0)</f>
        <v/>
      </c>
      <c r="N924">
        <f>_xlfn.XLOOKUP($A924,ALGLIB_SSA_XAUUSD!$AA$2:$AA$2401,ALGLIB_SSA_XAUUSD!$T$2:$T$2401,"",0)</f>
        <v/>
      </c>
      <c r="O924">
        <f>_xlfn.XLOOKUP($A924,ALGLIB_SSA_XAUUSD!$AA$2:$AA$2401,ALGLIB_SSA_XAUUSD!$U$2:$U$2401,"",0)</f>
        <v/>
      </c>
      <c r="P924">
        <f>_xlfn.XLOOKUP($A924,ALGLIB_SSA_XAUUSD!$AA$2:$AA$2401,ALGLIB_SSA_XAUUSD!$V$2:$V$2401,"",0)</f>
        <v/>
      </c>
      <c r="S924">
        <f>A924</f>
        <v/>
      </c>
      <c r="T924">
        <f>J924</f>
        <v/>
      </c>
      <c r="U924">
        <f>K924</f>
        <v/>
      </c>
      <c r="V924" s="14">
        <f>IF($A924="","",MOD(ROW()-2,12)+1)</f>
        <v/>
      </c>
      <c r="W924">
        <f>L924</f>
        <v/>
      </c>
      <c r="X924" s="14">
        <f>IF(F924="","",F924)</f>
        <v/>
      </c>
      <c r="Y924" s="14">
        <f>IF(G924="","",G924)</f>
        <v/>
      </c>
      <c r="Z924">
        <f>M924</f>
        <v/>
      </c>
      <c r="AA924">
        <f>N924</f>
        <v/>
      </c>
      <c r="AB924" s="14">
        <f>IF(H924="","",H924)</f>
        <v/>
      </c>
      <c r="AC924">
        <f>O924</f>
        <v/>
      </c>
      <c r="AD924" s="14">
        <f>IF(I924="","",I924)</f>
        <v/>
      </c>
      <c r="AE924">
        <f>P924</f>
        <v/>
      </c>
      <c r="AH924">
        <f>IF(S924&lt;&gt;"",S924,AH923+900)</f>
        <v/>
      </c>
      <c r="AI924">
        <f>IF(T924&lt;&gt;"",T924,AI923)</f>
        <v/>
      </c>
      <c r="AJ924">
        <f>IF(U924&lt;&gt;"",U924,AJ923)</f>
        <v/>
      </c>
      <c r="AK924">
        <f>IF(W924&lt;&gt;"",W924,"")</f>
        <v/>
      </c>
      <c r="AL924" s="14">
        <f>IF(X924&lt;&gt;"",X924,"")</f>
        <v/>
      </c>
      <c r="AM924" s="14">
        <f>IF(Y924&lt;&gt;"",Y924,"")</f>
        <v/>
      </c>
      <c r="AN924" s="14">
        <f>IF(OR(AL924="",AM924=""),"",AL924-AM924)</f>
        <v/>
      </c>
      <c r="AO924">
        <f>IF(AN924="","",IF(AN924&gt;0,"Bullish","Bearish"))</f>
        <v/>
      </c>
      <c r="AP924">
        <f>IF(AO924="",AP923,AO924)</f>
        <v/>
      </c>
      <c r="AQ924" s="14">
        <f>IF(AB924&lt;&gt;"",AB924,"")</f>
        <v/>
      </c>
      <c r="AR924" s="14">
        <f>IF(AD924&lt;&gt;"",AD924,"")</f>
        <v/>
      </c>
      <c r="AS924">
        <f>IF(AS923+1=13,1,AS923+1)</f>
        <v/>
      </c>
      <c r="AT924">
        <f>IFERROR(IF(SLOPE($AQ$902:$AQ$913,$AS$902:$AS$913)&gt;0,MIN(3,ABS(SLOPE($AQ$902:$AQ$913,$AS$902:$AS$913))),IF(SLOPE($AQ$902:$AQ$913,$AS$902:$AS$913)&lt;-0.5,-0.5,0)),0)</f>
        <v/>
      </c>
      <c r="AU924">
        <f>IFERROR(IF(SLOPE($AR$902:$AR$913,$AS$902:$AS$913)&lt;0,MAX(-3,-ABS(SLOPE($AR$902:$AR$913,$AS$902:$AS$913))),IF(SLOPE($AR$902:$AR$913,$AS$902:$AS$913)&gt;0.5,0.5,0)),0)</f>
        <v/>
      </c>
      <c r="AV924">
        <f>($AQ$914+(AT924*(AS924-1)))</f>
        <v/>
      </c>
      <c r="AW924">
        <f>($AR$914+(AU924*(AS924-1)))</f>
        <v/>
      </c>
      <c r="AX924">
        <f>IF(AT924&gt;0,AV924+AT924,AV924)</f>
        <v/>
      </c>
      <c r="AY924">
        <f>IF(AU924&lt;0,AW924+AU924,AW924)</f>
        <v/>
      </c>
      <c r="BA924" s="14">
        <f>IFERROR(AX924-AQ924,"")</f>
        <v/>
      </c>
      <c r="BB924" s="14">
        <f>IFERROR(AY924-AR924,"")</f>
        <v/>
      </c>
      <c r="BD924">
        <f>AH924</f>
        <v/>
      </c>
      <c r="BE924">
        <f>AI924</f>
        <v/>
      </c>
      <c r="BF924">
        <f>AJ924</f>
        <v/>
      </c>
      <c r="BG924" s="14">
        <f>L924</f>
        <v/>
      </c>
      <c r="BH924" s="14">
        <f>IF(X924="","",X924)</f>
        <v/>
      </c>
      <c r="BI924" s="14">
        <f>IF(Y924="","",Y924)</f>
        <v/>
      </c>
      <c r="BJ924">
        <f>Z924</f>
        <v/>
      </c>
      <c r="BK924">
        <f>AA924</f>
        <v/>
      </c>
      <c r="BL924">
        <f>IFERROR(AX924,"")</f>
        <v/>
      </c>
      <c r="BM924">
        <f>IFERROR(AY924,"")</f>
        <v/>
      </c>
    </row>
    <row r="925" ht="14.25" customHeight="1">
      <c r="A925">
        <f>ALGLIB_SSA_XAUUSD!AA925</f>
        <v/>
      </c>
      <c r="B925">
        <f>IF($A925="","",INDEX(ALGLIB_SSA_XAUUSD!$B$2:$B$2401,MATCH($A925,ALGLIB_SSA_XAUUSD!$A$2:$A$2401,1)))</f>
        <v/>
      </c>
      <c r="C925">
        <f>IF($A925="","",INDEX(ALGLIB_SSA_XAUUSD!$C$2:$C$2401,MATCH($A925,ALGLIB_SSA_XAUUSD!$A$2:$A$2401,1)))</f>
        <v/>
      </c>
      <c r="D925" s="14">
        <f>IF($A925="","",INT((ROW()-2)/12)+1)</f>
        <v/>
      </c>
      <c r="E925" s="14">
        <f>IF(AND(E926&lt;&gt;"",D926=D914+1),E914+(E926-E914)*11/12,"")</f>
        <v/>
      </c>
      <c r="F925" s="14">
        <f>IF(AND(F926&lt;&gt;"",D926=D914+1),F914+(F926-F914)*11/12,"")</f>
        <v/>
      </c>
      <c r="G925" s="14">
        <f>IF(AND(G926&lt;&gt;"",D926=D914+1),G914+(G926-G914)*11/12,"")</f>
        <v/>
      </c>
      <c r="H925" s="14">
        <f>IF(AND(H926&lt;&gt;"",D926=D914+1),H914+(H926-H914)*11/12,"")</f>
        <v/>
      </c>
      <c r="I925" s="14">
        <f>IF(AND(L926&lt;&gt;"",D926=D914+1),I914+(I926-I914)*11/12,"")</f>
        <v/>
      </c>
      <c r="J925">
        <f>_xlfn.XLOOKUP($A925,ALGLIB_SSA_XAUUSD!$AA$2:$AA$2401,ALGLIB_SSA_XAUUSD!$P$2:$P$2401,"",0)</f>
        <v/>
      </c>
      <c r="K925">
        <f>_xlfn.XLOOKUP($A925,ALGLIB_SSA_XAUUSD!$AA$2:$AA$2401,ALGLIB_SSA_XAUUSD!$Q$2:$Q$2401,"",0)</f>
        <v/>
      </c>
      <c r="L925">
        <f>_xlfn.XLOOKUP($A925,ALGLIB_SSA_XAUUSD!$AA$2:$AA$2401,ALGLIB_SSA_XAUUSD!$R$2:$R$2401,"",0)</f>
        <v/>
      </c>
      <c r="M925">
        <f>_xlfn.XLOOKUP($A925,ALGLIB_SSA_XAUUSD!$AA$2:$AA$2401,ALGLIB_SSA_XAUUSD!$S$2:$S$2401,"",0)</f>
        <v/>
      </c>
      <c r="N925">
        <f>_xlfn.XLOOKUP($A925,ALGLIB_SSA_XAUUSD!$AA$2:$AA$2401,ALGLIB_SSA_XAUUSD!$T$2:$T$2401,"",0)</f>
        <v/>
      </c>
      <c r="O925">
        <f>_xlfn.XLOOKUP($A925,ALGLIB_SSA_XAUUSD!$AA$2:$AA$2401,ALGLIB_SSA_XAUUSD!$U$2:$U$2401,"",0)</f>
        <v/>
      </c>
      <c r="P925">
        <f>_xlfn.XLOOKUP($A925,ALGLIB_SSA_XAUUSD!$AA$2:$AA$2401,ALGLIB_SSA_XAUUSD!$V$2:$V$2401,"",0)</f>
        <v/>
      </c>
      <c r="S925">
        <f>A925</f>
        <v/>
      </c>
      <c r="T925">
        <f>J925</f>
        <v/>
      </c>
      <c r="U925">
        <f>K925</f>
        <v/>
      </c>
      <c r="V925" s="14">
        <f>IF($A925="","",MOD(ROW()-2,12)+1)</f>
        <v/>
      </c>
      <c r="W925">
        <f>L925</f>
        <v/>
      </c>
      <c r="X925" s="14">
        <f>IF(F925="","",F925)</f>
        <v/>
      </c>
      <c r="Y925" s="14">
        <f>IF(G925="","",G925)</f>
        <v/>
      </c>
      <c r="Z925">
        <f>M925</f>
        <v/>
      </c>
      <c r="AA925">
        <f>N925</f>
        <v/>
      </c>
      <c r="AB925" s="14">
        <f>IF(H925="","",H925)</f>
        <v/>
      </c>
      <c r="AC925">
        <f>O925</f>
        <v/>
      </c>
      <c r="AD925" s="14">
        <f>IF(I925="","",I925)</f>
        <v/>
      </c>
      <c r="AE925">
        <f>P925</f>
        <v/>
      </c>
      <c r="AH925">
        <f>IF(S925&lt;&gt;"",S925,AH924+900)</f>
        <v/>
      </c>
      <c r="AI925">
        <f>IF(T925&lt;&gt;"",T925,AI924)</f>
        <v/>
      </c>
      <c r="AJ925">
        <f>IF(U925&lt;&gt;"",U925,AJ924)</f>
        <v/>
      </c>
      <c r="AK925">
        <f>IF(W925&lt;&gt;"",W925,"")</f>
        <v/>
      </c>
      <c r="AL925" s="14">
        <f>IF(X925&lt;&gt;"",X925,"")</f>
        <v/>
      </c>
      <c r="AM925" s="14">
        <f>IF(Y925&lt;&gt;"",Y925,"")</f>
        <v/>
      </c>
      <c r="AN925" s="14">
        <f>IF(OR(AL925="",AM925=""),"",AL925-AM925)</f>
        <v/>
      </c>
      <c r="AO925">
        <f>IF(AN925="","",IF(AN925&gt;0,"Bullish","Bearish"))</f>
        <v/>
      </c>
      <c r="AP925">
        <f>IF(AO925="",AP924,AO925)</f>
        <v/>
      </c>
      <c r="AQ925" s="14">
        <f>IF(AB925&lt;&gt;"",AB925,"")</f>
        <v/>
      </c>
      <c r="AR925" s="14">
        <f>IF(AD925&lt;&gt;"",AD925,"")</f>
        <v/>
      </c>
      <c r="AS925">
        <f>IF(AS924+1=13,1,AS924+1)</f>
        <v/>
      </c>
      <c r="AT925">
        <f>IFERROR(IF(SLOPE($AQ$902:$AQ$913,$AS$902:$AS$913)&gt;0,MIN(3,ABS(SLOPE($AQ$902:$AQ$913,$AS$902:$AS$913))),IF(SLOPE($AQ$902:$AQ$913,$AS$902:$AS$913)&lt;-0.5,-0.5,0)),0)</f>
        <v/>
      </c>
      <c r="AU925">
        <f>IFERROR(IF(SLOPE($AR$902:$AR$913,$AS$902:$AS$913)&lt;0,MAX(-3,-ABS(SLOPE($AR$902:$AR$913,$AS$902:$AS$913))),IF(SLOPE($AR$902:$AR$913,$AS$902:$AS$913)&gt;0.5,0.5,0)),0)</f>
        <v/>
      </c>
      <c r="AV925">
        <f>($AQ$914+(AT925*(AS925-1)))</f>
        <v/>
      </c>
      <c r="AW925">
        <f>($AR$914+(AU925*(AS925-1)))</f>
        <v/>
      </c>
      <c r="AX925">
        <f>IF(AT925&gt;0,AV925+AT925,AV925)</f>
        <v/>
      </c>
      <c r="AY925">
        <f>IF(AU925&lt;0,AW925+AU925,AW925)</f>
        <v/>
      </c>
      <c r="BA925" s="14">
        <f>IFERROR(AX925-AQ925,"")</f>
        <v/>
      </c>
      <c r="BB925" s="14">
        <f>IFERROR(AY925-AR925,"")</f>
        <v/>
      </c>
      <c r="BD925">
        <f>AH925</f>
        <v/>
      </c>
      <c r="BE925">
        <f>AI925</f>
        <v/>
      </c>
      <c r="BF925">
        <f>AJ925</f>
        <v/>
      </c>
      <c r="BG925" s="14">
        <f>L925</f>
        <v/>
      </c>
      <c r="BH925" s="14">
        <f>IF(X925="","",X925)</f>
        <v/>
      </c>
      <c r="BI925" s="14">
        <f>IF(Y925="","",Y925)</f>
        <v/>
      </c>
      <c r="BJ925">
        <f>Z925</f>
        <v/>
      </c>
      <c r="BK925">
        <f>AA925</f>
        <v/>
      </c>
      <c r="BL925">
        <f>IFERROR(AX925,"")</f>
        <v/>
      </c>
      <c r="BM925">
        <f>IFERROR(AY925,"")</f>
        <v/>
      </c>
    </row>
    <row r="926" ht="14.25" customHeight="1">
      <c r="A926">
        <f>ALGLIB_SSA_XAUUSD!AA926</f>
        <v/>
      </c>
      <c r="B926">
        <f>IF($A926="","",INDEX(ALGLIB_SSA_XAUUSD!$B$2:$B$2401,MATCH($A926,ALGLIB_SSA_XAUUSD!$A$2:$A$2401,1)))</f>
        <v/>
      </c>
      <c r="C926">
        <f>IF($A926="","",INDEX(ALGLIB_SSA_XAUUSD!$C$2:$C$2401,MATCH($A926,ALGLIB_SSA_XAUUSD!$A$2:$A$2401,1)))</f>
        <v/>
      </c>
      <c r="D926" s="14">
        <f>IF($A926="","",INT((ROW()-2)/12)+1)</f>
        <v/>
      </c>
      <c r="E926" s="14">
        <f>IF($A926="","",INDEX(ALGLIB_SSA_XAUUSD!$D$2:$D$2401,MATCH($A926,ALGLIB_SSA_XAUUSD!$A$2:$A$2401,1)))</f>
        <v/>
      </c>
      <c r="F926" s="14">
        <f>IF($A926="","",INDEX(ALGLIB_SSA_XAUUSD!$E$2:$E$2401,MATCH($A926,ALGLIB_SSA_XAUUSD!$A$2:$A$2401,1)))</f>
        <v/>
      </c>
      <c r="G926" s="14">
        <f>IF($A926="","",INDEX(ALGLIB_SSA_XAUUSD!$F$2:$F$2401,MATCH($A926,ALGLIB_SSA_XAUUSD!$A$2:$A$2401,1)))</f>
        <v/>
      </c>
      <c r="H926" s="14">
        <f>IF($A926="","",INDEX(ALGLIB_SSA_XAUUSD!$G$2:$G$2401,MATCH($A926,ALGLIB_SSA_XAUUSD!$A$2:$A$2401,1)))</f>
        <v/>
      </c>
      <c r="I926" s="14">
        <f>IF($A926="","",INDEX(ALGLIB_SSA_XAUUSD!$H$2:$H$2401,MATCH($A926,ALGLIB_SSA_XAUUSD!$A$2:$A$2401,1)))</f>
        <v/>
      </c>
      <c r="J926">
        <f>_xlfn.XLOOKUP($A926,ALGLIB_SSA_XAUUSD!$AA$2:$AA$2401,ALGLIB_SSA_XAUUSD!$P$2:$P$2401,"",0)</f>
        <v/>
      </c>
      <c r="K926">
        <f>_xlfn.XLOOKUP($A926,ALGLIB_SSA_XAUUSD!$AA$2:$AA$2401,ALGLIB_SSA_XAUUSD!$Q$2:$Q$2401,"",0)</f>
        <v/>
      </c>
      <c r="L926">
        <f>_xlfn.XLOOKUP($A926,ALGLIB_SSA_XAUUSD!$AA$2:$AA$2401,ALGLIB_SSA_XAUUSD!$R$2:$R$2401,"",0)</f>
        <v/>
      </c>
      <c r="M926">
        <f>_xlfn.XLOOKUP($A926,ALGLIB_SSA_XAUUSD!$AA$2:$AA$2401,ALGLIB_SSA_XAUUSD!$S$2:$S$2401,"",0)</f>
        <v/>
      </c>
      <c r="N926">
        <f>_xlfn.XLOOKUP($A926,ALGLIB_SSA_XAUUSD!$AA$2:$AA$2401,ALGLIB_SSA_XAUUSD!$T$2:$T$2401,"",0)</f>
        <v/>
      </c>
      <c r="O926">
        <f>_xlfn.XLOOKUP($A926,ALGLIB_SSA_XAUUSD!$AA$2:$AA$2401,ALGLIB_SSA_XAUUSD!$U$2:$U$2401,"",0)</f>
        <v/>
      </c>
      <c r="P926">
        <f>_xlfn.XLOOKUP($A926,ALGLIB_SSA_XAUUSD!$AA$2:$AA$2401,ALGLIB_SSA_XAUUSD!$V$2:$V$2401,"",0)</f>
        <v/>
      </c>
      <c r="S926">
        <f>A926</f>
        <v/>
      </c>
      <c r="T926">
        <f>J926</f>
        <v/>
      </c>
      <c r="U926">
        <f>K926</f>
        <v/>
      </c>
      <c r="V926" s="14">
        <f>IF($A926="","",MOD(ROW()-2,12)+1)</f>
        <v/>
      </c>
      <c r="W926">
        <f>L926</f>
        <v/>
      </c>
      <c r="X926" s="14">
        <f>IF(F926="","",F926)</f>
        <v/>
      </c>
      <c r="Y926" s="14">
        <f>IF(G926="","",G926)</f>
        <v/>
      </c>
      <c r="Z926">
        <f>M926</f>
        <v/>
      </c>
      <c r="AA926">
        <f>N926</f>
        <v/>
      </c>
      <c r="AB926" s="14">
        <f>IF(H926="","",H926)</f>
        <v/>
      </c>
      <c r="AC926">
        <f>O926</f>
        <v/>
      </c>
      <c r="AD926" s="14">
        <f>IF(I926="","",I926)</f>
        <v/>
      </c>
      <c r="AE926">
        <f>P926</f>
        <v/>
      </c>
      <c r="AH926">
        <f>IF(S926&lt;&gt;"",S926,AH925+900)</f>
        <v/>
      </c>
      <c r="AI926">
        <f>IF(T926&lt;&gt;"",T926,AI925)</f>
        <v/>
      </c>
      <c r="AJ926">
        <f>IF(U926&lt;&gt;"",U926,AJ925)</f>
        <v/>
      </c>
      <c r="AK926">
        <f>IF(W926&lt;&gt;"",W926,"")</f>
        <v/>
      </c>
      <c r="AL926" s="14">
        <f>IF(X926&lt;&gt;"",X926,"")</f>
        <v/>
      </c>
      <c r="AM926" s="14">
        <f>IF(Y926&lt;&gt;"",Y926,"")</f>
        <v/>
      </c>
      <c r="AN926" s="14">
        <f>IF(OR(AL926="",AM926=""),"",AL926-AM926)</f>
        <v/>
      </c>
      <c r="AO926">
        <f>IF(AN926="","",IF(AN926&gt;0,"Bullish","Bearish"))</f>
        <v/>
      </c>
      <c r="AP926">
        <f>IF(AO926="",AP925,AO926)</f>
        <v/>
      </c>
      <c r="AQ926" s="14">
        <f>IF(AB926&lt;&gt;"",AB926,"")</f>
        <v/>
      </c>
      <c r="AR926" s="14">
        <f>IF(AD926&lt;&gt;"",AD926,"")</f>
        <v/>
      </c>
      <c r="AS926">
        <f>IF(AS925+1=13,1,AS925+1)</f>
        <v/>
      </c>
      <c r="AT926">
        <f>IFERROR(IF(SLOPE($AQ$914:$AQ$925,$AS$914:$AS$925)&gt;0,MIN(3,ABS(SLOPE($AQ$914:$AQ$925,$AS$914:$AS$925))),IF(SLOPE($AQ$914:$AQ$925,$AS$914:$AS$925)&lt;-0.5,-0.5,0)),0)</f>
        <v/>
      </c>
      <c r="AU926">
        <f>IFERROR(IF(SLOPE($AR$914:$AR$925,$AS$914:$AS$925)&lt;0,MAX(-3,-ABS(SLOPE($AR$914:$AR$925,$AS$914:$AS$925))),IF(SLOPE($AR$914:$AR$925,$AS$914:$AS$925)&gt;0.5,0.5,0)),0)</f>
        <v/>
      </c>
      <c r="AV926">
        <f>($AQ$926+(AT926*(AS926-1)))</f>
        <v/>
      </c>
      <c r="AW926">
        <f>($AR$926+(AU926*(AS926-1)))</f>
        <v/>
      </c>
      <c r="AX926">
        <f>IF(AT926&gt;0,AV926+AT926,AV926)</f>
        <v/>
      </c>
      <c r="AY926">
        <f>IF(AU926&lt;0,AW926+AU926,AW926)</f>
        <v/>
      </c>
      <c r="BA926" s="14">
        <f>IFERROR(AX926-AQ926,"")</f>
        <v/>
      </c>
      <c r="BB926" s="14">
        <f>IFERROR(AY926-AR926,"")</f>
        <v/>
      </c>
      <c r="BD926">
        <f>AH926</f>
        <v/>
      </c>
      <c r="BE926">
        <f>AI926</f>
        <v/>
      </c>
      <c r="BF926">
        <f>AJ926</f>
        <v/>
      </c>
      <c r="BG926" s="14">
        <f>L926</f>
        <v/>
      </c>
      <c r="BH926" s="14">
        <f>IF(X926="","",X926)</f>
        <v/>
      </c>
      <c r="BI926" s="14">
        <f>IF(Y926="","",Y926)</f>
        <v/>
      </c>
      <c r="BJ926">
        <f>Z926</f>
        <v/>
      </c>
      <c r="BK926">
        <f>AA926</f>
        <v/>
      </c>
      <c r="BL926">
        <f>IFERROR(AX926,"")</f>
        <v/>
      </c>
      <c r="BM926">
        <f>IFERROR(AY926,"")</f>
        <v/>
      </c>
    </row>
    <row r="927" ht="14.25" customHeight="1">
      <c r="A927">
        <f>ALGLIB_SSA_XAUUSD!AA927</f>
        <v/>
      </c>
      <c r="B927">
        <f>IF($A927="","",INDEX(ALGLIB_SSA_XAUUSD!$B$2:$B$2401,MATCH($A927,ALGLIB_SSA_XAUUSD!$A$2:$A$2401,1)))</f>
        <v/>
      </c>
      <c r="C927">
        <f>IF($A927="","",INDEX(ALGLIB_SSA_XAUUSD!$C$2:$C$2401,MATCH($A927,ALGLIB_SSA_XAUUSD!$A$2:$A$2401,1)))</f>
        <v/>
      </c>
      <c r="D927" s="14">
        <f>IF($A927="","",INT((ROW()-2)/12)+1)</f>
        <v/>
      </c>
      <c r="E927" s="14">
        <f>IF(AND(E938&lt;&gt;"",D938=D926+1),E926+(E938-E926)*1/12,"")</f>
        <v/>
      </c>
      <c r="F927" s="14">
        <f>IF(AND(F938&lt;&gt;"",D938=D926+1),F926+(F938-F926)*1/12,"")</f>
        <v/>
      </c>
      <c r="G927" s="14">
        <f>IF(AND(G938&lt;&gt;"",D938=D926+1),G926+(G938-G926)*1/12,"")</f>
        <v/>
      </c>
      <c r="H927" s="14">
        <f>IF(AND(H938&lt;&gt;"",D938=D926+1),H926+(H938-H926)*1/12,"")</f>
        <v/>
      </c>
      <c r="I927" s="14">
        <f>IF(AND(L938&lt;&gt;"",D938=D926+1),I926+(I938-I926)*1/12,"")</f>
        <v/>
      </c>
      <c r="J927">
        <f>_xlfn.XLOOKUP($A927,ALGLIB_SSA_XAUUSD!$AA$2:$AA$2401,ALGLIB_SSA_XAUUSD!$P$2:$P$2401,"",0)</f>
        <v/>
      </c>
      <c r="K927">
        <f>_xlfn.XLOOKUP($A927,ALGLIB_SSA_XAUUSD!$AA$2:$AA$2401,ALGLIB_SSA_XAUUSD!$Q$2:$Q$2401,"",0)</f>
        <v/>
      </c>
      <c r="L927">
        <f>_xlfn.XLOOKUP($A927,ALGLIB_SSA_XAUUSD!$AA$2:$AA$2401,ALGLIB_SSA_XAUUSD!$R$2:$R$2401,"",0)</f>
        <v/>
      </c>
      <c r="M927">
        <f>_xlfn.XLOOKUP($A927,ALGLIB_SSA_XAUUSD!$AA$2:$AA$2401,ALGLIB_SSA_XAUUSD!$S$2:$S$2401,"",0)</f>
        <v/>
      </c>
      <c r="N927">
        <f>_xlfn.XLOOKUP($A927,ALGLIB_SSA_XAUUSD!$AA$2:$AA$2401,ALGLIB_SSA_XAUUSD!$T$2:$T$2401,"",0)</f>
        <v/>
      </c>
      <c r="O927">
        <f>_xlfn.XLOOKUP($A927,ALGLIB_SSA_XAUUSD!$AA$2:$AA$2401,ALGLIB_SSA_XAUUSD!$U$2:$U$2401,"",0)</f>
        <v/>
      </c>
      <c r="P927">
        <f>_xlfn.XLOOKUP($A927,ALGLIB_SSA_XAUUSD!$AA$2:$AA$2401,ALGLIB_SSA_XAUUSD!$V$2:$V$2401,"",0)</f>
        <v/>
      </c>
      <c r="S927">
        <f>A927</f>
        <v/>
      </c>
      <c r="T927">
        <f>J927</f>
        <v/>
      </c>
      <c r="U927">
        <f>K927</f>
        <v/>
      </c>
      <c r="V927" s="14">
        <f>IF($A927="","",MOD(ROW()-2,12)+1)</f>
        <v/>
      </c>
      <c r="W927">
        <f>L927</f>
        <v/>
      </c>
      <c r="X927" s="14">
        <f>IF(F927="","",F927)</f>
        <v/>
      </c>
      <c r="Y927" s="14">
        <f>IF(G927="","",G927)</f>
        <v/>
      </c>
      <c r="Z927">
        <f>M927</f>
        <v/>
      </c>
      <c r="AA927">
        <f>N927</f>
        <v/>
      </c>
      <c r="AB927" s="14">
        <f>IF(H927="","",H927)</f>
        <v/>
      </c>
      <c r="AC927">
        <f>O927</f>
        <v/>
      </c>
      <c r="AD927" s="14">
        <f>IF(I927="","",I927)</f>
        <v/>
      </c>
      <c r="AE927">
        <f>P927</f>
        <v/>
      </c>
      <c r="AH927">
        <f>IF(S927&lt;&gt;"",S927,AH926+900)</f>
        <v/>
      </c>
      <c r="AI927">
        <f>IF(T927&lt;&gt;"",T927,AI926)</f>
        <v/>
      </c>
      <c r="AJ927">
        <f>IF(U927&lt;&gt;"",U927,AJ926)</f>
        <v/>
      </c>
      <c r="AK927">
        <f>IF(W927&lt;&gt;"",W927,"")</f>
        <v/>
      </c>
      <c r="AL927" s="14">
        <f>IF(X927&lt;&gt;"",X927,"")</f>
        <v/>
      </c>
      <c r="AM927" s="14">
        <f>IF(Y927&lt;&gt;"",Y927,"")</f>
        <v/>
      </c>
      <c r="AN927" s="14">
        <f>IF(OR(AL927="",AM927=""),"",AL927-AM927)</f>
        <v/>
      </c>
      <c r="AO927">
        <f>IF(AN927="","",IF(AN927&gt;0,"Bullish","Bearish"))</f>
        <v/>
      </c>
      <c r="AP927">
        <f>IF(AO927="",AP926,AO927)</f>
        <v/>
      </c>
      <c r="AQ927" s="14">
        <f>IF(AB927&lt;&gt;"",AB927,"")</f>
        <v/>
      </c>
      <c r="AR927" s="14">
        <f>IF(AD927&lt;&gt;"",AD927,"")</f>
        <v/>
      </c>
      <c r="AS927">
        <f>IF(AS926+1=13,1,AS926+1)</f>
        <v/>
      </c>
      <c r="AT927">
        <f>IFERROR(IF(SLOPE($AQ$914:$AQ$925,$AS$914:$AS$925)&gt;0,MIN(3,ABS(SLOPE($AQ$914:$AQ$925,$AS$914:$AS$925))),IF(SLOPE($AQ$914:$AQ$925,$AS$914:$AS$925)&lt;-0.5,-0.5,0)),0)</f>
        <v/>
      </c>
      <c r="AU927">
        <f>IFERROR(IF(SLOPE($AR$914:$AR$925,$AS$914:$AS$925)&lt;0,MAX(-3,-ABS(SLOPE($AR$914:$AR$925,$AS$914:$AS$925))),IF(SLOPE($AR$914:$AR$925,$AS$914:$AS$925)&gt;0.5,0.5,0)),0)</f>
        <v/>
      </c>
      <c r="AV927">
        <f>($AQ$926+(AT927*(AS927-1)))</f>
        <v/>
      </c>
      <c r="AW927">
        <f>($AR$926+(AU927*(AS927-1)))</f>
        <v/>
      </c>
      <c r="AX927">
        <f>IF(AT927&gt;0,AV927+AT927,AV927)</f>
        <v/>
      </c>
      <c r="AY927">
        <f>IF(AU927&lt;0,AW927+AU927,AW927)</f>
        <v/>
      </c>
      <c r="BA927" s="14">
        <f>IFERROR(AX927-AQ927,"")</f>
        <v/>
      </c>
      <c r="BB927" s="14">
        <f>IFERROR(AY927-AR927,"")</f>
        <v/>
      </c>
      <c r="BD927">
        <f>AH927</f>
        <v/>
      </c>
      <c r="BE927">
        <f>AI927</f>
        <v/>
      </c>
      <c r="BF927">
        <f>AJ927</f>
        <v/>
      </c>
      <c r="BG927" s="14">
        <f>L927</f>
        <v/>
      </c>
      <c r="BH927" s="14">
        <f>IF(X927="","",X927)</f>
        <v/>
      </c>
      <c r="BI927" s="14">
        <f>IF(Y927="","",Y927)</f>
        <v/>
      </c>
      <c r="BJ927">
        <f>Z927</f>
        <v/>
      </c>
      <c r="BK927">
        <f>AA927</f>
        <v/>
      </c>
      <c r="BL927">
        <f>IFERROR(AX927,"")</f>
        <v/>
      </c>
      <c r="BM927">
        <f>IFERROR(AY927,"")</f>
        <v/>
      </c>
    </row>
    <row r="928" ht="14.25" customHeight="1">
      <c r="A928">
        <f>ALGLIB_SSA_XAUUSD!AA928</f>
        <v/>
      </c>
      <c r="B928">
        <f>IF($A928="","",INDEX(ALGLIB_SSA_XAUUSD!$B$2:$B$2401,MATCH($A928,ALGLIB_SSA_XAUUSD!$A$2:$A$2401,1)))</f>
        <v/>
      </c>
      <c r="C928">
        <f>IF($A928="","",INDEX(ALGLIB_SSA_XAUUSD!$C$2:$C$2401,MATCH($A928,ALGLIB_SSA_XAUUSD!$A$2:$A$2401,1)))</f>
        <v/>
      </c>
      <c r="D928" s="14">
        <f>IF($A928="","",INT((ROW()-2)/12)+1)</f>
        <v/>
      </c>
      <c r="E928" s="14">
        <f>IF(AND(E938&lt;&gt;"",D938=D926+1),E926+(E938-E926)*2/12,"")</f>
        <v/>
      </c>
      <c r="F928" s="14">
        <f>IF(AND(F938&lt;&gt;"",D938=D926+1),F926+(F938-F926)*2/12,"")</f>
        <v/>
      </c>
      <c r="G928" s="14">
        <f>IF(AND(G938&lt;&gt;"",D938=D926+1),G926+(G938-G926)*2/12,"")</f>
        <v/>
      </c>
      <c r="H928" s="14">
        <f>IF(AND(H938&lt;&gt;"",D938=D926+1),H926+(H938-H926)*2/12,"")</f>
        <v/>
      </c>
      <c r="I928" s="14">
        <f>IF(AND(L938&lt;&gt;"",D938=D926+1),I926+(I938-I926)*2/12,"")</f>
        <v/>
      </c>
      <c r="J928">
        <f>_xlfn.XLOOKUP($A928,ALGLIB_SSA_XAUUSD!$AA$2:$AA$2401,ALGLIB_SSA_XAUUSD!$P$2:$P$2401,"",0)</f>
        <v/>
      </c>
      <c r="K928">
        <f>_xlfn.XLOOKUP($A928,ALGLIB_SSA_XAUUSD!$AA$2:$AA$2401,ALGLIB_SSA_XAUUSD!$Q$2:$Q$2401,"",0)</f>
        <v/>
      </c>
      <c r="L928">
        <f>_xlfn.XLOOKUP($A928,ALGLIB_SSA_XAUUSD!$AA$2:$AA$2401,ALGLIB_SSA_XAUUSD!$R$2:$R$2401,"",0)</f>
        <v/>
      </c>
      <c r="M928">
        <f>_xlfn.XLOOKUP($A928,ALGLIB_SSA_XAUUSD!$AA$2:$AA$2401,ALGLIB_SSA_XAUUSD!$S$2:$S$2401,"",0)</f>
        <v/>
      </c>
      <c r="N928">
        <f>_xlfn.XLOOKUP($A928,ALGLIB_SSA_XAUUSD!$AA$2:$AA$2401,ALGLIB_SSA_XAUUSD!$T$2:$T$2401,"",0)</f>
        <v/>
      </c>
      <c r="O928">
        <f>_xlfn.XLOOKUP($A928,ALGLIB_SSA_XAUUSD!$AA$2:$AA$2401,ALGLIB_SSA_XAUUSD!$U$2:$U$2401,"",0)</f>
        <v/>
      </c>
      <c r="P928">
        <f>_xlfn.XLOOKUP($A928,ALGLIB_SSA_XAUUSD!$AA$2:$AA$2401,ALGLIB_SSA_XAUUSD!$V$2:$V$2401,"",0)</f>
        <v/>
      </c>
      <c r="S928">
        <f>A928</f>
        <v/>
      </c>
      <c r="T928">
        <f>J928</f>
        <v/>
      </c>
      <c r="U928">
        <f>K928</f>
        <v/>
      </c>
      <c r="V928" s="14">
        <f>IF($A928="","",MOD(ROW()-2,12)+1)</f>
        <v/>
      </c>
      <c r="W928">
        <f>L928</f>
        <v/>
      </c>
      <c r="X928" s="14">
        <f>IF(F928="","",F928)</f>
        <v/>
      </c>
      <c r="Y928" s="14">
        <f>IF(G928="","",G928)</f>
        <v/>
      </c>
      <c r="Z928">
        <f>M928</f>
        <v/>
      </c>
      <c r="AA928">
        <f>N928</f>
        <v/>
      </c>
      <c r="AB928" s="14">
        <f>IF(H928="","",H928)</f>
        <v/>
      </c>
      <c r="AC928">
        <f>O928</f>
        <v/>
      </c>
      <c r="AD928" s="14">
        <f>IF(I928="","",I928)</f>
        <v/>
      </c>
      <c r="AE928">
        <f>P928</f>
        <v/>
      </c>
      <c r="AH928">
        <f>IF(S928&lt;&gt;"",S928,AH927+900)</f>
        <v/>
      </c>
      <c r="AI928">
        <f>IF(T928&lt;&gt;"",T928,AI927)</f>
        <v/>
      </c>
      <c r="AJ928">
        <f>IF(U928&lt;&gt;"",U928,AJ927)</f>
        <v/>
      </c>
      <c r="AK928">
        <f>IF(W928&lt;&gt;"",W928,"")</f>
        <v/>
      </c>
      <c r="AL928" s="14">
        <f>IF(X928&lt;&gt;"",X928,"")</f>
        <v/>
      </c>
      <c r="AM928" s="14">
        <f>IF(Y928&lt;&gt;"",Y928,"")</f>
        <v/>
      </c>
      <c r="AN928" s="14">
        <f>IF(OR(AL928="",AM928=""),"",AL928-AM928)</f>
        <v/>
      </c>
      <c r="AO928">
        <f>IF(AN928="","",IF(AN928&gt;0,"Bullish","Bearish"))</f>
        <v/>
      </c>
      <c r="AP928">
        <f>IF(AO928="",AP927,AO928)</f>
        <v/>
      </c>
      <c r="AQ928" s="14">
        <f>IF(AB928&lt;&gt;"",AB928,"")</f>
        <v/>
      </c>
      <c r="AR928" s="14">
        <f>IF(AD928&lt;&gt;"",AD928,"")</f>
        <v/>
      </c>
      <c r="AS928">
        <f>IF(AS927+1=13,1,AS927+1)</f>
        <v/>
      </c>
      <c r="AT928">
        <f>IFERROR(IF(SLOPE($AQ$914:$AQ$925,$AS$914:$AS$925)&gt;0,MIN(3,ABS(SLOPE($AQ$914:$AQ$925,$AS$914:$AS$925))),IF(SLOPE($AQ$914:$AQ$925,$AS$914:$AS$925)&lt;-0.5,-0.5,0)),0)</f>
        <v/>
      </c>
      <c r="AU928">
        <f>IFERROR(IF(SLOPE($AR$914:$AR$925,$AS$914:$AS$925)&lt;0,MAX(-3,-ABS(SLOPE($AR$914:$AR$925,$AS$914:$AS$925))),IF(SLOPE($AR$914:$AR$925,$AS$914:$AS$925)&gt;0.5,0.5,0)),0)</f>
        <v/>
      </c>
      <c r="AV928">
        <f>($AQ$926+(AT928*(AS928-1)))</f>
        <v/>
      </c>
      <c r="AW928">
        <f>($AR$926+(AU928*(AS928-1)))</f>
        <v/>
      </c>
      <c r="AX928">
        <f>IF(AT928&gt;0,AV928+AT928,AV928)</f>
        <v/>
      </c>
      <c r="AY928">
        <f>IF(AU928&lt;0,AW928+AU928,AW928)</f>
        <v/>
      </c>
      <c r="BA928" s="14">
        <f>IFERROR(AX928-AQ928,"")</f>
        <v/>
      </c>
      <c r="BB928" s="14">
        <f>IFERROR(AY928-AR928,"")</f>
        <v/>
      </c>
      <c r="BD928">
        <f>AH928</f>
        <v/>
      </c>
      <c r="BE928">
        <f>AI928</f>
        <v/>
      </c>
      <c r="BF928">
        <f>AJ928</f>
        <v/>
      </c>
      <c r="BG928" s="14">
        <f>L928</f>
        <v/>
      </c>
      <c r="BH928" s="14">
        <f>IF(X928="","",X928)</f>
        <v/>
      </c>
      <c r="BI928" s="14">
        <f>IF(Y928="","",Y928)</f>
        <v/>
      </c>
      <c r="BJ928">
        <f>Z928</f>
        <v/>
      </c>
      <c r="BK928">
        <f>AA928</f>
        <v/>
      </c>
      <c r="BL928">
        <f>IFERROR(AX928,"")</f>
        <v/>
      </c>
      <c r="BM928">
        <f>IFERROR(AY928,"")</f>
        <v/>
      </c>
    </row>
    <row r="929" ht="14.25" customHeight="1">
      <c r="A929">
        <f>ALGLIB_SSA_XAUUSD!AA929</f>
        <v/>
      </c>
      <c r="B929">
        <f>IF($A929="","",INDEX(ALGLIB_SSA_XAUUSD!$B$2:$B$2401,MATCH($A929,ALGLIB_SSA_XAUUSD!$A$2:$A$2401,1)))</f>
        <v/>
      </c>
      <c r="C929">
        <f>IF($A929="","",INDEX(ALGLIB_SSA_XAUUSD!$C$2:$C$2401,MATCH($A929,ALGLIB_SSA_XAUUSD!$A$2:$A$2401,1)))</f>
        <v/>
      </c>
      <c r="D929" s="14">
        <f>IF($A929="","",INT((ROW()-2)/12)+1)</f>
        <v/>
      </c>
      <c r="E929" s="14">
        <f>IF(AND(E938&lt;&gt;"",D938=D926+1),E926+(E938-E926)*3/12,"")</f>
        <v/>
      </c>
      <c r="F929" s="14">
        <f>IF(AND(F938&lt;&gt;"",D938=D926+1),F926+(F938-F926)*3/12,"")</f>
        <v/>
      </c>
      <c r="G929" s="14">
        <f>IF(AND(G938&lt;&gt;"",D938=D926+1),G926+(G938-G926)*3/12,"")</f>
        <v/>
      </c>
      <c r="H929" s="14">
        <f>IF(AND(H938&lt;&gt;"",D938=D926+1),H926+(H938-H926)*3/12,"")</f>
        <v/>
      </c>
      <c r="I929" s="14">
        <f>IF(AND(L938&lt;&gt;"",D938=D926+1),I926+(I938-I926)*3/12,"")</f>
        <v/>
      </c>
      <c r="J929">
        <f>_xlfn.XLOOKUP($A929,ALGLIB_SSA_XAUUSD!$AA$2:$AA$2401,ALGLIB_SSA_XAUUSD!$P$2:$P$2401,"",0)</f>
        <v/>
      </c>
      <c r="K929">
        <f>_xlfn.XLOOKUP($A929,ALGLIB_SSA_XAUUSD!$AA$2:$AA$2401,ALGLIB_SSA_XAUUSD!$Q$2:$Q$2401,"",0)</f>
        <v/>
      </c>
      <c r="L929">
        <f>_xlfn.XLOOKUP($A929,ALGLIB_SSA_XAUUSD!$AA$2:$AA$2401,ALGLIB_SSA_XAUUSD!$R$2:$R$2401,"",0)</f>
        <v/>
      </c>
      <c r="M929">
        <f>_xlfn.XLOOKUP($A929,ALGLIB_SSA_XAUUSD!$AA$2:$AA$2401,ALGLIB_SSA_XAUUSD!$S$2:$S$2401,"",0)</f>
        <v/>
      </c>
      <c r="N929">
        <f>_xlfn.XLOOKUP($A929,ALGLIB_SSA_XAUUSD!$AA$2:$AA$2401,ALGLIB_SSA_XAUUSD!$T$2:$T$2401,"",0)</f>
        <v/>
      </c>
      <c r="O929">
        <f>_xlfn.XLOOKUP($A929,ALGLIB_SSA_XAUUSD!$AA$2:$AA$2401,ALGLIB_SSA_XAUUSD!$U$2:$U$2401,"",0)</f>
        <v/>
      </c>
      <c r="P929">
        <f>_xlfn.XLOOKUP($A929,ALGLIB_SSA_XAUUSD!$AA$2:$AA$2401,ALGLIB_SSA_XAUUSD!$V$2:$V$2401,"",0)</f>
        <v/>
      </c>
      <c r="S929">
        <f>A929</f>
        <v/>
      </c>
      <c r="T929">
        <f>J929</f>
        <v/>
      </c>
      <c r="U929">
        <f>K929</f>
        <v/>
      </c>
      <c r="V929" s="14">
        <f>IF($A929="","",MOD(ROW()-2,12)+1)</f>
        <v/>
      </c>
      <c r="W929">
        <f>L929</f>
        <v/>
      </c>
      <c r="X929" s="14">
        <f>IF(F929="","",F929)</f>
        <v/>
      </c>
      <c r="Y929" s="14">
        <f>IF(G929="","",G929)</f>
        <v/>
      </c>
      <c r="Z929">
        <f>M929</f>
        <v/>
      </c>
      <c r="AA929">
        <f>N929</f>
        <v/>
      </c>
      <c r="AB929" s="14">
        <f>IF(H929="","",H929)</f>
        <v/>
      </c>
      <c r="AC929">
        <f>O929</f>
        <v/>
      </c>
      <c r="AD929" s="14">
        <f>IF(I929="","",I929)</f>
        <v/>
      </c>
      <c r="AE929">
        <f>P929</f>
        <v/>
      </c>
      <c r="AH929">
        <f>IF(S929&lt;&gt;"",S929,AH928+900)</f>
        <v/>
      </c>
      <c r="AI929">
        <f>IF(T929&lt;&gt;"",T929,AI928)</f>
        <v/>
      </c>
      <c r="AJ929">
        <f>IF(U929&lt;&gt;"",U929,AJ928)</f>
        <v/>
      </c>
      <c r="AK929">
        <f>IF(W929&lt;&gt;"",W929,"")</f>
        <v/>
      </c>
      <c r="AL929" s="14">
        <f>IF(X929&lt;&gt;"",X929,"")</f>
        <v/>
      </c>
      <c r="AM929" s="14">
        <f>IF(Y929&lt;&gt;"",Y929,"")</f>
        <v/>
      </c>
      <c r="AN929" s="14">
        <f>IF(OR(AL929="",AM929=""),"",AL929-AM929)</f>
        <v/>
      </c>
      <c r="AO929">
        <f>IF(AN929="","",IF(AN929&gt;0,"Bullish","Bearish"))</f>
        <v/>
      </c>
      <c r="AP929">
        <f>IF(AO929="",AP928,AO929)</f>
        <v/>
      </c>
      <c r="AQ929" s="14">
        <f>IF(AB929&lt;&gt;"",AB929,"")</f>
        <v/>
      </c>
      <c r="AR929" s="14">
        <f>IF(AD929&lt;&gt;"",AD929,"")</f>
        <v/>
      </c>
      <c r="AS929">
        <f>IF(AS928+1=13,1,AS928+1)</f>
        <v/>
      </c>
      <c r="AT929">
        <f>IFERROR(IF(SLOPE($AQ$914:$AQ$925,$AS$914:$AS$925)&gt;0,MIN(3,ABS(SLOPE($AQ$914:$AQ$925,$AS$914:$AS$925))),IF(SLOPE($AQ$914:$AQ$925,$AS$914:$AS$925)&lt;-0.5,-0.5,0)),0)</f>
        <v/>
      </c>
      <c r="AU929">
        <f>IFERROR(IF(SLOPE($AR$914:$AR$925,$AS$914:$AS$925)&lt;0,MAX(-3,-ABS(SLOPE($AR$914:$AR$925,$AS$914:$AS$925))),IF(SLOPE($AR$914:$AR$925,$AS$914:$AS$925)&gt;0.5,0.5,0)),0)</f>
        <v/>
      </c>
      <c r="AV929">
        <f>($AQ$926+(AT929*(AS929-1)))</f>
        <v/>
      </c>
      <c r="AW929">
        <f>($AR$926+(AU929*(AS929-1)))</f>
        <v/>
      </c>
      <c r="AX929">
        <f>IF(AT929&gt;0,AV929+AT929,AV929)</f>
        <v/>
      </c>
      <c r="AY929">
        <f>IF(AU929&lt;0,AW929+AU929,AW929)</f>
        <v/>
      </c>
      <c r="BA929" s="14">
        <f>IFERROR(AX929-AQ929,"")</f>
        <v/>
      </c>
      <c r="BB929" s="14">
        <f>IFERROR(AY929-AR929,"")</f>
        <v/>
      </c>
      <c r="BD929">
        <f>AH929</f>
        <v/>
      </c>
      <c r="BE929">
        <f>AI929</f>
        <v/>
      </c>
      <c r="BF929">
        <f>AJ929</f>
        <v/>
      </c>
      <c r="BG929" s="14">
        <f>L929</f>
        <v/>
      </c>
      <c r="BH929" s="14">
        <f>IF(X929="","",X929)</f>
        <v/>
      </c>
      <c r="BI929" s="14">
        <f>IF(Y929="","",Y929)</f>
        <v/>
      </c>
      <c r="BJ929">
        <f>Z929</f>
        <v/>
      </c>
      <c r="BK929">
        <f>AA929</f>
        <v/>
      </c>
      <c r="BL929">
        <f>IFERROR(AX929,"")</f>
        <v/>
      </c>
      <c r="BM929">
        <f>IFERROR(AY929,"")</f>
        <v/>
      </c>
    </row>
    <row r="930" ht="14.25" customHeight="1">
      <c r="A930">
        <f>ALGLIB_SSA_XAUUSD!AA930</f>
        <v/>
      </c>
      <c r="B930">
        <f>IF($A930="","",INDEX(ALGLIB_SSA_XAUUSD!$B$2:$B$2401,MATCH($A930,ALGLIB_SSA_XAUUSD!$A$2:$A$2401,1)))</f>
        <v/>
      </c>
      <c r="C930">
        <f>IF($A930="","",INDEX(ALGLIB_SSA_XAUUSD!$C$2:$C$2401,MATCH($A930,ALGLIB_SSA_XAUUSD!$A$2:$A$2401,1)))</f>
        <v/>
      </c>
      <c r="D930" s="14">
        <f>IF($A930="","",INT((ROW()-2)/12)+1)</f>
        <v/>
      </c>
      <c r="E930" s="14">
        <f>IF(AND(E938&lt;&gt;"",D938=D926+1),E926+(E938-E926)*4/12,"")</f>
        <v/>
      </c>
      <c r="F930" s="14">
        <f>IF(AND(F938&lt;&gt;"",D938=D926+1),F926+(F938-F926)*4/12,"")</f>
        <v/>
      </c>
      <c r="G930" s="14">
        <f>IF(AND(G938&lt;&gt;"",D938=D926+1),G926+(G938-G926)*4/12,"")</f>
        <v/>
      </c>
      <c r="H930" s="14">
        <f>IF(AND(H938&lt;&gt;"",D938=D926+1),H926+(H938-H926)*4/12,"")</f>
        <v/>
      </c>
      <c r="I930" s="14">
        <f>IF(AND(L938&lt;&gt;"",D938=D926+1),I926+(I938-I926)*4/12,"")</f>
        <v/>
      </c>
      <c r="J930">
        <f>_xlfn.XLOOKUP($A930,ALGLIB_SSA_XAUUSD!$AA$2:$AA$2401,ALGLIB_SSA_XAUUSD!$P$2:$P$2401,"",0)</f>
        <v/>
      </c>
      <c r="K930">
        <f>_xlfn.XLOOKUP($A930,ALGLIB_SSA_XAUUSD!$AA$2:$AA$2401,ALGLIB_SSA_XAUUSD!$Q$2:$Q$2401,"",0)</f>
        <v/>
      </c>
      <c r="L930">
        <f>_xlfn.XLOOKUP($A930,ALGLIB_SSA_XAUUSD!$AA$2:$AA$2401,ALGLIB_SSA_XAUUSD!$R$2:$R$2401,"",0)</f>
        <v/>
      </c>
      <c r="M930">
        <f>_xlfn.XLOOKUP($A930,ALGLIB_SSA_XAUUSD!$AA$2:$AA$2401,ALGLIB_SSA_XAUUSD!$S$2:$S$2401,"",0)</f>
        <v/>
      </c>
      <c r="N930">
        <f>_xlfn.XLOOKUP($A930,ALGLIB_SSA_XAUUSD!$AA$2:$AA$2401,ALGLIB_SSA_XAUUSD!$T$2:$T$2401,"",0)</f>
        <v/>
      </c>
      <c r="O930">
        <f>_xlfn.XLOOKUP($A930,ALGLIB_SSA_XAUUSD!$AA$2:$AA$2401,ALGLIB_SSA_XAUUSD!$U$2:$U$2401,"",0)</f>
        <v/>
      </c>
      <c r="P930">
        <f>_xlfn.XLOOKUP($A930,ALGLIB_SSA_XAUUSD!$AA$2:$AA$2401,ALGLIB_SSA_XAUUSD!$V$2:$V$2401,"",0)</f>
        <v/>
      </c>
      <c r="S930">
        <f>A930</f>
        <v/>
      </c>
      <c r="T930">
        <f>J930</f>
        <v/>
      </c>
      <c r="U930">
        <f>K930</f>
        <v/>
      </c>
      <c r="V930" s="14">
        <f>IF($A930="","",MOD(ROW()-2,12)+1)</f>
        <v/>
      </c>
      <c r="W930">
        <f>L930</f>
        <v/>
      </c>
      <c r="X930" s="14">
        <f>IF(F930="","",F930)</f>
        <v/>
      </c>
      <c r="Y930" s="14">
        <f>IF(G930="","",G930)</f>
        <v/>
      </c>
      <c r="Z930">
        <f>M930</f>
        <v/>
      </c>
      <c r="AA930">
        <f>N930</f>
        <v/>
      </c>
      <c r="AB930" s="14">
        <f>IF(H930="","",H930)</f>
        <v/>
      </c>
      <c r="AC930">
        <f>O930</f>
        <v/>
      </c>
      <c r="AD930" s="14">
        <f>IF(I930="","",I930)</f>
        <v/>
      </c>
      <c r="AE930">
        <f>P930</f>
        <v/>
      </c>
      <c r="AH930">
        <f>IF(S930&lt;&gt;"",S930,AH929+900)</f>
        <v/>
      </c>
      <c r="AI930">
        <f>IF(T930&lt;&gt;"",T930,AI929)</f>
        <v/>
      </c>
      <c r="AJ930">
        <f>IF(U930&lt;&gt;"",U930,AJ929)</f>
        <v/>
      </c>
      <c r="AK930">
        <f>IF(W930&lt;&gt;"",W930,"")</f>
        <v/>
      </c>
      <c r="AL930" s="14">
        <f>IF(X930&lt;&gt;"",X930,"")</f>
        <v/>
      </c>
      <c r="AM930" s="14">
        <f>IF(Y930&lt;&gt;"",Y930,"")</f>
        <v/>
      </c>
      <c r="AN930" s="14">
        <f>IF(OR(AL930="",AM930=""),"",AL930-AM930)</f>
        <v/>
      </c>
      <c r="AO930">
        <f>IF(AN930="","",IF(AN930&gt;0,"Bullish","Bearish"))</f>
        <v/>
      </c>
      <c r="AP930">
        <f>IF(AO930="",AP929,AO930)</f>
        <v/>
      </c>
      <c r="AQ930" s="14">
        <f>IF(AB930&lt;&gt;"",AB930,"")</f>
        <v/>
      </c>
      <c r="AR930" s="14">
        <f>IF(AD930&lt;&gt;"",AD930,"")</f>
        <v/>
      </c>
      <c r="AS930">
        <f>IF(AS929+1=13,1,AS929+1)</f>
        <v/>
      </c>
      <c r="AT930">
        <f>IFERROR(IF(SLOPE($AQ$914:$AQ$925,$AS$914:$AS$925)&gt;0,MIN(3,ABS(SLOPE($AQ$914:$AQ$925,$AS$914:$AS$925))),IF(SLOPE($AQ$914:$AQ$925,$AS$914:$AS$925)&lt;-0.5,-0.5,0)),0)</f>
        <v/>
      </c>
      <c r="AU930">
        <f>IFERROR(IF(SLOPE($AR$914:$AR$925,$AS$914:$AS$925)&lt;0,MAX(-3,-ABS(SLOPE($AR$914:$AR$925,$AS$914:$AS$925))),IF(SLOPE($AR$914:$AR$925,$AS$914:$AS$925)&gt;0.5,0.5,0)),0)</f>
        <v/>
      </c>
      <c r="AV930">
        <f>($AQ$926+(AT930*(AS930-1)))</f>
        <v/>
      </c>
      <c r="AW930">
        <f>($AR$926+(AU930*(AS930-1)))</f>
        <v/>
      </c>
      <c r="AX930">
        <f>IF(AT930&gt;0,AV930+AT930,AV930)</f>
        <v/>
      </c>
      <c r="AY930">
        <f>IF(AU930&lt;0,AW930+AU930,AW930)</f>
        <v/>
      </c>
      <c r="BA930" s="14">
        <f>IFERROR(AX930-AQ930,"")</f>
        <v/>
      </c>
      <c r="BB930" s="14">
        <f>IFERROR(AY930-AR930,"")</f>
        <v/>
      </c>
      <c r="BD930">
        <f>AH930</f>
        <v/>
      </c>
      <c r="BE930">
        <f>AI930</f>
        <v/>
      </c>
      <c r="BF930">
        <f>AJ930</f>
        <v/>
      </c>
      <c r="BG930" s="14">
        <f>L930</f>
        <v/>
      </c>
      <c r="BH930" s="14">
        <f>IF(X930="","",X930)</f>
        <v/>
      </c>
      <c r="BI930" s="14">
        <f>IF(Y930="","",Y930)</f>
        <v/>
      </c>
      <c r="BJ930">
        <f>Z930</f>
        <v/>
      </c>
      <c r="BK930">
        <f>AA930</f>
        <v/>
      </c>
      <c r="BL930">
        <f>IFERROR(AX930,"")</f>
        <v/>
      </c>
      <c r="BM930">
        <f>IFERROR(AY930,"")</f>
        <v/>
      </c>
    </row>
    <row r="931" ht="14.25" customHeight="1">
      <c r="A931">
        <f>ALGLIB_SSA_XAUUSD!AA931</f>
        <v/>
      </c>
      <c r="B931">
        <f>IF($A931="","",INDEX(ALGLIB_SSA_XAUUSD!$B$2:$B$2401,MATCH($A931,ALGLIB_SSA_XAUUSD!$A$2:$A$2401,1)))</f>
        <v/>
      </c>
      <c r="C931">
        <f>IF($A931="","",INDEX(ALGLIB_SSA_XAUUSD!$C$2:$C$2401,MATCH($A931,ALGLIB_SSA_XAUUSD!$A$2:$A$2401,1)))</f>
        <v/>
      </c>
      <c r="D931" s="14">
        <f>IF($A931="","",INT((ROW()-2)/12)+1)</f>
        <v/>
      </c>
      <c r="E931" s="14">
        <f>IF(AND(E938&lt;&gt;"",D938=D926+1),E926+(E938-E926)*5/12,"")</f>
        <v/>
      </c>
      <c r="F931" s="14">
        <f>IF(AND(F938&lt;&gt;"",D938=D926+1),F926+(F938-F926)*5/12,"")</f>
        <v/>
      </c>
      <c r="G931" s="14">
        <f>IF(AND(G938&lt;&gt;"",D938=D926+1),G926+(G938-G926)*5/12,"")</f>
        <v/>
      </c>
      <c r="H931" s="14">
        <f>IF(AND(H938&lt;&gt;"",D938=D926+1),H926+(H938-H926)*5/12,"")</f>
        <v/>
      </c>
      <c r="I931" s="14">
        <f>IF(AND(L938&lt;&gt;"",D938=D926+1),I926+(I938-I926)*5/12,"")</f>
        <v/>
      </c>
      <c r="J931">
        <f>_xlfn.XLOOKUP($A931,ALGLIB_SSA_XAUUSD!$AA$2:$AA$2401,ALGLIB_SSA_XAUUSD!$P$2:$P$2401,"",0)</f>
        <v/>
      </c>
      <c r="K931">
        <f>_xlfn.XLOOKUP($A931,ALGLIB_SSA_XAUUSD!$AA$2:$AA$2401,ALGLIB_SSA_XAUUSD!$Q$2:$Q$2401,"",0)</f>
        <v/>
      </c>
      <c r="L931">
        <f>_xlfn.XLOOKUP($A931,ALGLIB_SSA_XAUUSD!$AA$2:$AA$2401,ALGLIB_SSA_XAUUSD!$R$2:$R$2401,"",0)</f>
        <v/>
      </c>
      <c r="M931">
        <f>_xlfn.XLOOKUP($A931,ALGLIB_SSA_XAUUSD!$AA$2:$AA$2401,ALGLIB_SSA_XAUUSD!$S$2:$S$2401,"",0)</f>
        <v/>
      </c>
      <c r="N931">
        <f>_xlfn.XLOOKUP($A931,ALGLIB_SSA_XAUUSD!$AA$2:$AA$2401,ALGLIB_SSA_XAUUSD!$T$2:$T$2401,"",0)</f>
        <v/>
      </c>
      <c r="O931">
        <f>_xlfn.XLOOKUP($A931,ALGLIB_SSA_XAUUSD!$AA$2:$AA$2401,ALGLIB_SSA_XAUUSD!$U$2:$U$2401,"",0)</f>
        <v/>
      </c>
      <c r="P931">
        <f>_xlfn.XLOOKUP($A931,ALGLIB_SSA_XAUUSD!$AA$2:$AA$2401,ALGLIB_SSA_XAUUSD!$V$2:$V$2401,"",0)</f>
        <v/>
      </c>
      <c r="S931">
        <f>A931</f>
        <v/>
      </c>
      <c r="T931">
        <f>J931</f>
        <v/>
      </c>
      <c r="U931">
        <f>K931</f>
        <v/>
      </c>
      <c r="V931" s="14">
        <f>IF($A931="","",MOD(ROW()-2,12)+1)</f>
        <v/>
      </c>
      <c r="W931">
        <f>L931</f>
        <v/>
      </c>
      <c r="X931" s="14">
        <f>IF(F931="","",F931)</f>
        <v/>
      </c>
      <c r="Y931" s="14">
        <f>IF(G931="","",G931)</f>
        <v/>
      </c>
      <c r="Z931">
        <f>M931</f>
        <v/>
      </c>
      <c r="AA931">
        <f>N931</f>
        <v/>
      </c>
      <c r="AB931" s="14">
        <f>IF(H931="","",H931)</f>
        <v/>
      </c>
      <c r="AC931">
        <f>O931</f>
        <v/>
      </c>
      <c r="AD931" s="14">
        <f>IF(I931="","",I931)</f>
        <v/>
      </c>
      <c r="AE931">
        <f>P931</f>
        <v/>
      </c>
      <c r="AH931">
        <f>IF(S931&lt;&gt;"",S931,AH930+900)</f>
        <v/>
      </c>
      <c r="AI931">
        <f>IF(T931&lt;&gt;"",T931,AI930)</f>
        <v/>
      </c>
      <c r="AJ931">
        <f>IF(U931&lt;&gt;"",U931,AJ930)</f>
        <v/>
      </c>
      <c r="AK931">
        <f>IF(W931&lt;&gt;"",W931,"")</f>
        <v/>
      </c>
      <c r="AL931" s="14">
        <f>IF(X931&lt;&gt;"",X931,"")</f>
        <v/>
      </c>
      <c r="AM931" s="14">
        <f>IF(Y931&lt;&gt;"",Y931,"")</f>
        <v/>
      </c>
      <c r="AN931" s="14">
        <f>IF(OR(AL931="",AM931=""),"",AL931-AM931)</f>
        <v/>
      </c>
      <c r="AO931">
        <f>IF(AN931="","",IF(AN931&gt;0,"Bullish","Bearish"))</f>
        <v/>
      </c>
      <c r="AP931">
        <f>IF(AO931="",AP930,AO931)</f>
        <v/>
      </c>
      <c r="AQ931" s="14">
        <f>IF(AB931&lt;&gt;"",AB931,"")</f>
        <v/>
      </c>
      <c r="AR931" s="14">
        <f>IF(AD931&lt;&gt;"",AD931,"")</f>
        <v/>
      </c>
      <c r="AS931">
        <f>IF(AS930+1=13,1,AS930+1)</f>
        <v/>
      </c>
      <c r="AT931">
        <f>IFERROR(IF(SLOPE($AQ$914:$AQ$925,$AS$914:$AS$925)&gt;0,MIN(3,ABS(SLOPE($AQ$914:$AQ$925,$AS$914:$AS$925))),IF(SLOPE($AQ$914:$AQ$925,$AS$914:$AS$925)&lt;-0.5,-0.5,0)),0)</f>
        <v/>
      </c>
      <c r="AU931">
        <f>IFERROR(IF(SLOPE($AR$914:$AR$925,$AS$914:$AS$925)&lt;0,MAX(-3,-ABS(SLOPE($AR$914:$AR$925,$AS$914:$AS$925))),IF(SLOPE($AR$914:$AR$925,$AS$914:$AS$925)&gt;0.5,0.5,0)),0)</f>
        <v/>
      </c>
      <c r="AV931">
        <f>($AQ$926+(AT931*(AS931-1)))</f>
        <v/>
      </c>
      <c r="AW931">
        <f>($AR$926+(AU931*(AS931-1)))</f>
        <v/>
      </c>
      <c r="AX931">
        <f>IF(AT931&gt;0,AV931+AT931,AV931)</f>
        <v/>
      </c>
      <c r="AY931">
        <f>IF(AU931&lt;0,AW931+AU931,AW931)</f>
        <v/>
      </c>
      <c r="BA931" s="14">
        <f>IFERROR(AX931-AQ931,"")</f>
        <v/>
      </c>
      <c r="BB931" s="14">
        <f>IFERROR(AY931-AR931,"")</f>
        <v/>
      </c>
      <c r="BD931">
        <f>AH931</f>
        <v/>
      </c>
      <c r="BE931">
        <f>AI931</f>
        <v/>
      </c>
      <c r="BF931">
        <f>AJ931</f>
        <v/>
      </c>
      <c r="BG931" s="14">
        <f>L931</f>
        <v/>
      </c>
      <c r="BH931" s="14">
        <f>IF(X931="","",X931)</f>
        <v/>
      </c>
      <c r="BI931" s="14">
        <f>IF(Y931="","",Y931)</f>
        <v/>
      </c>
      <c r="BJ931">
        <f>Z931</f>
        <v/>
      </c>
      <c r="BK931">
        <f>AA931</f>
        <v/>
      </c>
      <c r="BL931">
        <f>IFERROR(AX931,"")</f>
        <v/>
      </c>
      <c r="BM931">
        <f>IFERROR(AY931,"")</f>
        <v/>
      </c>
    </row>
    <row r="932" ht="14.25" customHeight="1">
      <c r="A932">
        <f>ALGLIB_SSA_XAUUSD!AA932</f>
        <v/>
      </c>
      <c r="B932">
        <f>IF($A932="","",INDEX(ALGLIB_SSA_XAUUSD!$B$2:$B$2401,MATCH($A932,ALGLIB_SSA_XAUUSD!$A$2:$A$2401,1)))</f>
        <v/>
      </c>
      <c r="C932">
        <f>IF($A932="","",INDEX(ALGLIB_SSA_XAUUSD!$C$2:$C$2401,MATCH($A932,ALGLIB_SSA_XAUUSD!$A$2:$A$2401,1)))</f>
        <v/>
      </c>
      <c r="D932" s="14">
        <f>IF($A932="","",INT((ROW()-2)/12)+1)</f>
        <v/>
      </c>
      <c r="E932" s="14">
        <f>IF(AND(E938&lt;&gt;"",D938=D926+1),E926+(E938-E926)*6/12,"")</f>
        <v/>
      </c>
      <c r="F932" s="14">
        <f>IF(AND(F938&lt;&gt;"",D938=D926+1),F926+(F938-F926)*6/12,"")</f>
        <v/>
      </c>
      <c r="G932" s="14">
        <f>IF(AND(G938&lt;&gt;"",D938=D926+1),G926+(G938-G926)*6/12,"")</f>
        <v/>
      </c>
      <c r="H932" s="14">
        <f>IF(AND(H938&lt;&gt;"",D938=D926+1),H926+(H938-H926)*6/12,"")</f>
        <v/>
      </c>
      <c r="I932" s="14">
        <f>IF(AND(L938&lt;&gt;"",D938=D926+1),I926+(I938-I926)*6/12,"")</f>
        <v/>
      </c>
      <c r="J932">
        <f>_xlfn.XLOOKUP($A932,ALGLIB_SSA_XAUUSD!$AA$2:$AA$2401,ALGLIB_SSA_XAUUSD!$P$2:$P$2401,"",0)</f>
        <v/>
      </c>
      <c r="K932">
        <f>_xlfn.XLOOKUP($A932,ALGLIB_SSA_XAUUSD!$AA$2:$AA$2401,ALGLIB_SSA_XAUUSD!$Q$2:$Q$2401,"",0)</f>
        <v/>
      </c>
      <c r="L932">
        <f>_xlfn.XLOOKUP($A932,ALGLIB_SSA_XAUUSD!$AA$2:$AA$2401,ALGLIB_SSA_XAUUSD!$R$2:$R$2401,"",0)</f>
        <v/>
      </c>
      <c r="M932">
        <f>_xlfn.XLOOKUP($A932,ALGLIB_SSA_XAUUSD!$AA$2:$AA$2401,ALGLIB_SSA_XAUUSD!$S$2:$S$2401,"",0)</f>
        <v/>
      </c>
      <c r="N932">
        <f>_xlfn.XLOOKUP($A932,ALGLIB_SSA_XAUUSD!$AA$2:$AA$2401,ALGLIB_SSA_XAUUSD!$T$2:$T$2401,"",0)</f>
        <v/>
      </c>
      <c r="O932">
        <f>_xlfn.XLOOKUP($A932,ALGLIB_SSA_XAUUSD!$AA$2:$AA$2401,ALGLIB_SSA_XAUUSD!$U$2:$U$2401,"",0)</f>
        <v/>
      </c>
      <c r="P932">
        <f>_xlfn.XLOOKUP($A932,ALGLIB_SSA_XAUUSD!$AA$2:$AA$2401,ALGLIB_SSA_XAUUSD!$V$2:$V$2401,"",0)</f>
        <v/>
      </c>
      <c r="S932">
        <f>A932</f>
        <v/>
      </c>
      <c r="T932">
        <f>J932</f>
        <v/>
      </c>
      <c r="U932">
        <f>K932</f>
        <v/>
      </c>
      <c r="V932" s="14">
        <f>IF($A932="","",MOD(ROW()-2,12)+1)</f>
        <v/>
      </c>
      <c r="W932">
        <f>L932</f>
        <v/>
      </c>
      <c r="X932" s="14">
        <f>IF(F932="","",F932)</f>
        <v/>
      </c>
      <c r="Y932" s="14">
        <f>IF(G932="","",G932)</f>
        <v/>
      </c>
      <c r="Z932">
        <f>M932</f>
        <v/>
      </c>
      <c r="AA932">
        <f>N932</f>
        <v/>
      </c>
      <c r="AB932" s="14">
        <f>IF(H932="","",H932)</f>
        <v/>
      </c>
      <c r="AC932">
        <f>O932</f>
        <v/>
      </c>
      <c r="AD932" s="14">
        <f>IF(I932="","",I932)</f>
        <v/>
      </c>
      <c r="AE932">
        <f>P932</f>
        <v/>
      </c>
      <c r="AH932">
        <f>IF(S932&lt;&gt;"",S932,AH931+900)</f>
        <v/>
      </c>
      <c r="AI932">
        <f>IF(T932&lt;&gt;"",T932,AI931)</f>
        <v/>
      </c>
      <c r="AJ932">
        <f>IF(U932&lt;&gt;"",U932,AJ931)</f>
        <v/>
      </c>
      <c r="AK932">
        <f>IF(W932&lt;&gt;"",W932,"")</f>
        <v/>
      </c>
      <c r="AL932" s="14">
        <f>IF(X932&lt;&gt;"",X932,"")</f>
        <v/>
      </c>
      <c r="AM932" s="14">
        <f>IF(Y932&lt;&gt;"",Y932,"")</f>
        <v/>
      </c>
      <c r="AN932" s="14">
        <f>IF(OR(AL932="",AM932=""),"",AL932-AM932)</f>
        <v/>
      </c>
      <c r="AO932">
        <f>IF(AN932="","",IF(AN932&gt;0,"Bullish","Bearish"))</f>
        <v/>
      </c>
      <c r="AP932">
        <f>IF(AO932="",AP931,AO932)</f>
        <v/>
      </c>
      <c r="AQ932" s="14">
        <f>IF(AB932&lt;&gt;"",AB932,"")</f>
        <v/>
      </c>
      <c r="AR932" s="14">
        <f>IF(AD932&lt;&gt;"",AD932,"")</f>
        <v/>
      </c>
      <c r="AS932">
        <f>IF(AS931+1=13,1,AS931+1)</f>
        <v/>
      </c>
      <c r="AT932">
        <f>IFERROR(IF(SLOPE($AQ$914:$AQ$925,$AS$914:$AS$925)&gt;0,MIN(3,ABS(SLOPE($AQ$914:$AQ$925,$AS$914:$AS$925))),IF(SLOPE($AQ$914:$AQ$925,$AS$914:$AS$925)&lt;-0.5,-0.5,0)),0)</f>
        <v/>
      </c>
      <c r="AU932">
        <f>IFERROR(IF(SLOPE($AR$914:$AR$925,$AS$914:$AS$925)&lt;0,MAX(-3,-ABS(SLOPE($AR$914:$AR$925,$AS$914:$AS$925))),IF(SLOPE($AR$914:$AR$925,$AS$914:$AS$925)&gt;0.5,0.5,0)),0)</f>
        <v/>
      </c>
      <c r="AV932">
        <f>($AQ$926+(AT932*(AS932-1)))</f>
        <v/>
      </c>
      <c r="AW932">
        <f>($AR$926+(AU932*(AS932-1)))</f>
        <v/>
      </c>
      <c r="AX932">
        <f>IF(AT932&gt;0,AV932+AT932,AV932)</f>
        <v/>
      </c>
      <c r="AY932">
        <f>IF(AU932&lt;0,AW932+AU932,AW932)</f>
        <v/>
      </c>
      <c r="BA932" s="14">
        <f>IFERROR(AX932-AQ932,"")</f>
        <v/>
      </c>
      <c r="BB932" s="14">
        <f>IFERROR(AY932-AR932,"")</f>
        <v/>
      </c>
      <c r="BD932">
        <f>AH932</f>
        <v/>
      </c>
      <c r="BE932">
        <f>AI932</f>
        <v/>
      </c>
      <c r="BF932">
        <f>AJ932</f>
        <v/>
      </c>
      <c r="BG932" s="14">
        <f>L932</f>
        <v/>
      </c>
      <c r="BH932" s="14">
        <f>IF(X932="","",X932)</f>
        <v/>
      </c>
      <c r="BI932" s="14">
        <f>IF(Y932="","",Y932)</f>
        <v/>
      </c>
      <c r="BJ932">
        <f>Z932</f>
        <v/>
      </c>
      <c r="BK932">
        <f>AA932</f>
        <v/>
      </c>
      <c r="BL932">
        <f>IFERROR(AX932,"")</f>
        <v/>
      </c>
      <c r="BM932">
        <f>IFERROR(AY932,"")</f>
        <v/>
      </c>
    </row>
    <row r="933" ht="14.25" customHeight="1">
      <c r="A933">
        <f>ALGLIB_SSA_XAUUSD!AA933</f>
        <v/>
      </c>
      <c r="B933">
        <f>IF($A933="","",INDEX(ALGLIB_SSA_XAUUSD!$B$2:$B$2401,MATCH($A933,ALGLIB_SSA_XAUUSD!$A$2:$A$2401,1)))</f>
        <v/>
      </c>
      <c r="C933">
        <f>IF($A933="","",INDEX(ALGLIB_SSA_XAUUSD!$C$2:$C$2401,MATCH($A933,ALGLIB_SSA_XAUUSD!$A$2:$A$2401,1)))</f>
        <v/>
      </c>
      <c r="D933" s="14">
        <f>IF($A933="","",INT((ROW()-2)/12)+1)</f>
        <v/>
      </c>
      <c r="E933" s="14">
        <f>IF(AND(E938&lt;&gt;"",D938=D926+1),E926+(E938-E926)*7/12,"")</f>
        <v/>
      </c>
      <c r="F933" s="14">
        <f>IF(AND(F938&lt;&gt;"",D938=D926+1),F926+(F938-F926)*7/12,"")</f>
        <v/>
      </c>
      <c r="G933" s="14">
        <f>IF(AND(G938&lt;&gt;"",D938=D926+1),G926+(G938-G926)*7/12,"")</f>
        <v/>
      </c>
      <c r="H933" s="14">
        <f>IF(AND(H938&lt;&gt;"",D938=D926+1),H926+(H938-H926)*7/12,"")</f>
        <v/>
      </c>
      <c r="I933" s="14">
        <f>IF(AND(L938&lt;&gt;"",D938=D926+1),I926+(I938-I926)*7/12,"")</f>
        <v/>
      </c>
      <c r="J933">
        <f>_xlfn.XLOOKUP($A933,ALGLIB_SSA_XAUUSD!$AA$2:$AA$2401,ALGLIB_SSA_XAUUSD!$P$2:$P$2401,"",0)</f>
        <v/>
      </c>
      <c r="K933">
        <f>_xlfn.XLOOKUP($A933,ALGLIB_SSA_XAUUSD!$AA$2:$AA$2401,ALGLIB_SSA_XAUUSD!$Q$2:$Q$2401,"",0)</f>
        <v/>
      </c>
      <c r="L933">
        <f>_xlfn.XLOOKUP($A933,ALGLIB_SSA_XAUUSD!$AA$2:$AA$2401,ALGLIB_SSA_XAUUSD!$R$2:$R$2401,"",0)</f>
        <v/>
      </c>
      <c r="M933">
        <f>_xlfn.XLOOKUP($A933,ALGLIB_SSA_XAUUSD!$AA$2:$AA$2401,ALGLIB_SSA_XAUUSD!$S$2:$S$2401,"",0)</f>
        <v/>
      </c>
      <c r="N933">
        <f>_xlfn.XLOOKUP($A933,ALGLIB_SSA_XAUUSD!$AA$2:$AA$2401,ALGLIB_SSA_XAUUSD!$T$2:$T$2401,"",0)</f>
        <v/>
      </c>
      <c r="O933">
        <f>_xlfn.XLOOKUP($A933,ALGLIB_SSA_XAUUSD!$AA$2:$AA$2401,ALGLIB_SSA_XAUUSD!$U$2:$U$2401,"",0)</f>
        <v/>
      </c>
      <c r="P933">
        <f>_xlfn.XLOOKUP($A933,ALGLIB_SSA_XAUUSD!$AA$2:$AA$2401,ALGLIB_SSA_XAUUSD!$V$2:$V$2401,"",0)</f>
        <v/>
      </c>
      <c r="S933">
        <f>A933</f>
        <v/>
      </c>
      <c r="T933">
        <f>J933</f>
        <v/>
      </c>
      <c r="U933">
        <f>K933</f>
        <v/>
      </c>
      <c r="V933" s="14">
        <f>IF($A933="","",MOD(ROW()-2,12)+1)</f>
        <v/>
      </c>
      <c r="W933">
        <f>L933</f>
        <v/>
      </c>
      <c r="X933" s="14">
        <f>IF(F933="","",F933)</f>
        <v/>
      </c>
      <c r="Y933" s="14">
        <f>IF(G933="","",G933)</f>
        <v/>
      </c>
      <c r="Z933">
        <f>M933</f>
        <v/>
      </c>
      <c r="AA933">
        <f>N933</f>
        <v/>
      </c>
      <c r="AB933" s="14">
        <f>IF(H933="","",H933)</f>
        <v/>
      </c>
      <c r="AC933">
        <f>O933</f>
        <v/>
      </c>
      <c r="AD933" s="14">
        <f>IF(I933="","",I933)</f>
        <v/>
      </c>
      <c r="AE933">
        <f>P933</f>
        <v/>
      </c>
      <c r="AH933">
        <f>IF(S933&lt;&gt;"",S933,AH932+900)</f>
        <v/>
      </c>
      <c r="AI933">
        <f>IF(T933&lt;&gt;"",T933,AI932)</f>
        <v/>
      </c>
      <c r="AJ933">
        <f>IF(U933&lt;&gt;"",U933,AJ932)</f>
        <v/>
      </c>
      <c r="AK933">
        <f>IF(W933&lt;&gt;"",W933,"")</f>
        <v/>
      </c>
      <c r="AL933" s="14">
        <f>IF(X933&lt;&gt;"",X933,"")</f>
        <v/>
      </c>
      <c r="AM933" s="14">
        <f>IF(Y933&lt;&gt;"",Y933,"")</f>
        <v/>
      </c>
      <c r="AN933" s="14">
        <f>IF(OR(AL933="",AM933=""),"",AL933-AM933)</f>
        <v/>
      </c>
      <c r="AO933">
        <f>IF(AN933="","",IF(AN933&gt;0,"Bullish","Bearish"))</f>
        <v/>
      </c>
      <c r="AP933">
        <f>IF(AO933="",AP932,AO933)</f>
        <v/>
      </c>
      <c r="AQ933" s="14">
        <f>IF(AB933&lt;&gt;"",AB933,"")</f>
        <v/>
      </c>
      <c r="AR933" s="14">
        <f>IF(AD933&lt;&gt;"",AD933,"")</f>
        <v/>
      </c>
      <c r="AS933">
        <f>IF(AS932+1=13,1,AS932+1)</f>
        <v/>
      </c>
      <c r="AT933">
        <f>IFERROR(IF(SLOPE($AQ$914:$AQ$925,$AS$914:$AS$925)&gt;0,MIN(3,ABS(SLOPE($AQ$914:$AQ$925,$AS$914:$AS$925))),IF(SLOPE($AQ$914:$AQ$925,$AS$914:$AS$925)&lt;-0.5,-0.5,0)),0)</f>
        <v/>
      </c>
      <c r="AU933">
        <f>IFERROR(IF(SLOPE($AR$914:$AR$925,$AS$914:$AS$925)&lt;0,MAX(-3,-ABS(SLOPE($AR$914:$AR$925,$AS$914:$AS$925))),IF(SLOPE($AR$914:$AR$925,$AS$914:$AS$925)&gt;0.5,0.5,0)),0)</f>
        <v/>
      </c>
      <c r="AV933">
        <f>($AQ$926+(AT933*(AS933-1)))</f>
        <v/>
      </c>
      <c r="AW933">
        <f>($AR$926+(AU933*(AS933-1)))</f>
        <v/>
      </c>
      <c r="AX933">
        <f>IF(AT933&gt;0,AV933+AT933,AV933)</f>
        <v/>
      </c>
      <c r="AY933">
        <f>IF(AU933&lt;0,AW933+AU933,AW933)</f>
        <v/>
      </c>
      <c r="BA933" s="14">
        <f>IFERROR(AX933-AQ933,"")</f>
        <v/>
      </c>
      <c r="BB933" s="14">
        <f>IFERROR(AY933-AR933,"")</f>
        <v/>
      </c>
      <c r="BD933">
        <f>AH933</f>
        <v/>
      </c>
      <c r="BE933">
        <f>AI933</f>
        <v/>
      </c>
      <c r="BF933">
        <f>AJ933</f>
        <v/>
      </c>
      <c r="BG933" s="14">
        <f>L933</f>
        <v/>
      </c>
      <c r="BH933" s="14">
        <f>IF(X933="","",X933)</f>
        <v/>
      </c>
      <c r="BI933" s="14">
        <f>IF(Y933="","",Y933)</f>
        <v/>
      </c>
      <c r="BJ933">
        <f>Z933</f>
        <v/>
      </c>
      <c r="BK933">
        <f>AA933</f>
        <v/>
      </c>
      <c r="BL933">
        <f>IFERROR(AX933,"")</f>
        <v/>
      </c>
      <c r="BM933">
        <f>IFERROR(AY933,"")</f>
        <v/>
      </c>
    </row>
    <row r="934" ht="14.25" customHeight="1">
      <c r="A934">
        <f>ALGLIB_SSA_XAUUSD!AA934</f>
        <v/>
      </c>
      <c r="B934">
        <f>IF($A934="","",INDEX(ALGLIB_SSA_XAUUSD!$B$2:$B$2401,MATCH($A934,ALGLIB_SSA_XAUUSD!$A$2:$A$2401,1)))</f>
        <v/>
      </c>
      <c r="C934">
        <f>IF($A934="","",INDEX(ALGLIB_SSA_XAUUSD!$C$2:$C$2401,MATCH($A934,ALGLIB_SSA_XAUUSD!$A$2:$A$2401,1)))</f>
        <v/>
      </c>
      <c r="D934" s="14">
        <f>IF($A934="","",INT((ROW()-2)/12)+1)</f>
        <v/>
      </c>
      <c r="E934" s="14">
        <f>IF(AND(E938&lt;&gt;"",D938=D926+1),E926+(E938-E926)*8/12,"")</f>
        <v/>
      </c>
      <c r="F934" s="14">
        <f>IF(AND(F938&lt;&gt;"",D938=D926+1),F926+(F938-F926)*8/12,"")</f>
        <v/>
      </c>
      <c r="G934" s="14">
        <f>IF(AND(G938&lt;&gt;"",D938=D926+1),G926+(G938-G926)*8/12,"")</f>
        <v/>
      </c>
      <c r="H934" s="14">
        <f>IF(AND(H938&lt;&gt;"",D938=D926+1),H926+(H938-H926)*8/12,"")</f>
        <v/>
      </c>
      <c r="I934" s="14">
        <f>IF(AND(L938&lt;&gt;"",D938=D926+1),I926+(I938-I926)*8/12,"")</f>
        <v/>
      </c>
      <c r="J934">
        <f>_xlfn.XLOOKUP($A934,ALGLIB_SSA_XAUUSD!$AA$2:$AA$2401,ALGLIB_SSA_XAUUSD!$P$2:$P$2401,"",0)</f>
        <v/>
      </c>
      <c r="K934">
        <f>_xlfn.XLOOKUP($A934,ALGLIB_SSA_XAUUSD!$AA$2:$AA$2401,ALGLIB_SSA_XAUUSD!$Q$2:$Q$2401,"",0)</f>
        <v/>
      </c>
      <c r="L934">
        <f>_xlfn.XLOOKUP($A934,ALGLIB_SSA_XAUUSD!$AA$2:$AA$2401,ALGLIB_SSA_XAUUSD!$R$2:$R$2401,"",0)</f>
        <v/>
      </c>
      <c r="M934">
        <f>_xlfn.XLOOKUP($A934,ALGLIB_SSA_XAUUSD!$AA$2:$AA$2401,ALGLIB_SSA_XAUUSD!$S$2:$S$2401,"",0)</f>
        <v/>
      </c>
      <c r="N934">
        <f>_xlfn.XLOOKUP($A934,ALGLIB_SSA_XAUUSD!$AA$2:$AA$2401,ALGLIB_SSA_XAUUSD!$T$2:$T$2401,"",0)</f>
        <v/>
      </c>
      <c r="O934">
        <f>_xlfn.XLOOKUP($A934,ALGLIB_SSA_XAUUSD!$AA$2:$AA$2401,ALGLIB_SSA_XAUUSD!$U$2:$U$2401,"",0)</f>
        <v/>
      </c>
      <c r="P934">
        <f>_xlfn.XLOOKUP($A934,ALGLIB_SSA_XAUUSD!$AA$2:$AA$2401,ALGLIB_SSA_XAUUSD!$V$2:$V$2401,"",0)</f>
        <v/>
      </c>
      <c r="S934">
        <f>A934</f>
        <v/>
      </c>
      <c r="T934">
        <f>J934</f>
        <v/>
      </c>
      <c r="U934">
        <f>K934</f>
        <v/>
      </c>
      <c r="V934" s="14">
        <f>IF($A934="","",MOD(ROW()-2,12)+1)</f>
        <v/>
      </c>
      <c r="W934">
        <f>L934</f>
        <v/>
      </c>
      <c r="X934" s="14">
        <f>IF(F934="","",F934)</f>
        <v/>
      </c>
      <c r="Y934" s="14">
        <f>IF(G934="","",G934)</f>
        <v/>
      </c>
      <c r="Z934">
        <f>M934</f>
        <v/>
      </c>
      <c r="AA934">
        <f>N934</f>
        <v/>
      </c>
      <c r="AB934" s="14">
        <f>IF(H934="","",H934)</f>
        <v/>
      </c>
      <c r="AC934">
        <f>O934</f>
        <v/>
      </c>
      <c r="AD934" s="14">
        <f>IF(I934="","",I934)</f>
        <v/>
      </c>
      <c r="AE934">
        <f>P934</f>
        <v/>
      </c>
      <c r="AH934">
        <f>IF(S934&lt;&gt;"",S934,AH933+900)</f>
        <v/>
      </c>
      <c r="AI934">
        <f>IF(T934&lt;&gt;"",T934,AI933)</f>
        <v/>
      </c>
      <c r="AJ934">
        <f>IF(U934&lt;&gt;"",U934,AJ933)</f>
        <v/>
      </c>
      <c r="AK934">
        <f>IF(W934&lt;&gt;"",W934,"")</f>
        <v/>
      </c>
      <c r="AL934" s="14">
        <f>IF(X934&lt;&gt;"",X934,"")</f>
        <v/>
      </c>
      <c r="AM934" s="14">
        <f>IF(Y934&lt;&gt;"",Y934,"")</f>
        <v/>
      </c>
      <c r="AN934" s="14">
        <f>IF(OR(AL934="",AM934=""),"",AL934-AM934)</f>
        <v/>
      </c>
      <c r="AO934">
        <f>IF(AN934="","",IF(AN934&gt;0,"Bullish","Bearish"))</f>
        <v/>
      </c>
      <c r="AP934">
        <f>IF(AO934="",AP933,AO934)</f>
        <v/>
      </c>
      <c r="AQ934" s="14">
        <f>IF(AB934&lt;&gt;"",AB934,"")</f>
        <v/>
      </c>
      <c r="AR934" s="14">
        <f>IF(AD934&lt;&gt;"",AD934,"")</f>
        <v/>
      </c>
      <c r="AS934">
        <f>IF(AS933+1=13,1,AS933+1)</f>
        <v/>
      </c>
      <c r="AT934">
        <f>IFERROR(IF(SLOPE($AQ$914:$AQ$925,$AS$914:$AS$925)&gt;0,MIN(3,ABS(SLOPE($AQ$914:$AQ$925,$AS$914:$AS$925))),IF(SLOPE($AQ$914:$AQ$925,$AS$914:$AS$925)&lt;-0.5,-0.5,0)),0)</f>
        <v/>
      </c>
      <c r="AU934">
        <f>IFERROR(IF(SLOPE($AR$914:$AR$925,$AS$914:$AS$925)&lt;0,MAX(-3,-ABS(SLOPE($AR$914:$AR$925,$AS$914:$AS$925))),IF(SLOPE($AR$914:$AR$925,$AS$914:$AS$925)&gt;0.5,0.5,0)),0)</f>
        <v/>
      </c>
      <c r="AV934">
        <f>($AQ$926+(AT934*(AS934-1)))</f>
        <v/>
      </c>
      <c r="AW934">
        <f>($AR$926+(AU934*(AS934-1)))</f>
        <v/>
      </c>
      <c r="AX934">
        <f>IF(AT934&gt;0,AV934+AT934,AV934)</f>
        <v/>
      </c>
      <c r="AY934">
        <f>IF(AU934&lt;0,AW934+AU934,AW934)</f>
        <v/>
      </c>
      <c r="BA934" s="14">
        <f>IFERROR(AX934-AQ934,"")</f>
        <v/>
      </c>
      <c r="BB934" s="14">
        <f>IFERROR(AY934-AR934,"")</f>
        <v/>
      </c>
      <c r="BD934">
        <f>AH934</f>
        <v/>
      </c>
      <c r="BE934">
        <f>AI934</f>
        <v/>
      </c>
      <c r="BF934">
        <f>AJ934</f>
        <v/>
      </c>
      <c r="BG934" s="14">
        <f>L934</f>
        <v/>
      </c>
      <c r="BH934" s="14">
        <f>IF(X934="","",X934)</f>
        <v/>
      </c>
      <c r="BI934" s="14">
        <f>IF(Y934="","",Y934)</f>
        <v/>
      </c>
      <c r="BJ934">
        <f>Z934</f>
        <v/>
      </c>
      <c r="BK934">
        <f>AA934</f>
        <v/>
      </c>
      <c r="BL934">
        <f>IFERROR(AX934,"")</f>
        <v/>
      </c>
      <c r="BM934">
        <f>IFERROR(AY934,"")</f>
        <v/>
      </c>
    </row>
    <row r="935" ht="14.25" customHeight="1">
      <c r="A935">
        <f>ALGLIB_SSA_XAUUSD!AA935</f>
        <v/>
      </c>
      <c r="B935">
        <f>IF($A935="","",INDEX(ALGLIB_SSA_XAUUSD!$B$2:$B$2401,MATCH($A935,ALGLIB_SSA_XAUUSD!$A$2:$A$2401,1)))</f>
        <v/>
      </c>
      <c r="C935">
        <f>IF($A935="","",INDEX(ALGLIB_SSA_XAUUSD!$C$2:$C$2401,MATCH($A935,ALGLIB_SSA_XAUUSD!$A$2:$A$2401,1)))</f>
        <v/>
      </c>
      <c r="D935" s="14">
        <f>IF($A935="","",INT((ROW()-2)/12)+1)</f>
        <v/>
      </c>
      <c r="E935" s="14">
        <f>IF(AND(E938&lt;&gt;"",D938=D926+1),E926+(E938-E926)*9/12,"")</f>
        <v/>
      </c>
      <c r="F935" s="14">
        <f>IF(AND(F938&lt;&gt;"",D938=D926+1),F926+(F938-F926)*9/12,"")</f>
        <v/>
      </c>
      <c r="G935" s="14">
        <f>IF(AND(G938&lt;&gt;"",D938=D926+1),G926+(G938-G926)*9/12,"")</f>
        <v/>
      </c>
      <c r="H935" s="14">
        <f>IF(AND(H938&lt;&gt;"",D938=D926+1),H926+(H938-H926)*9/12,"")</f>
        <v/>
      </c>
      <c r="I935" s="14">
        <f>IF(AND(L938&lt;&gt;"",D938=D926+1),I926+(I938-I926)*9/12,"")</f>
        <v/>
      </c>
      <c r="J935">
        <f>_xlfn.XLOOKUP($A935,ALGLIB_SSA_XAUUSD!$AA$2:$AA$2401,ALGLIB_SSA_XAUUSD!$P$2:$P$2401,"",0)</f>
        <v/>
      </c>
      <c r="K935">
        <f>_xlfn.XLOOKUP($A935,ALGLIB_SSA_XAUUSD!$AA$2:$AA$2401,ALGLIB_SSA_XAUUSD!$Q$2:$Q$2401,"",0)</f>
        <v/>
      </c>
      <c r="L935">
        <f>_xlfn.XLOOKUP($A935,ALGLIB_SSA_XAUUSD!$AA$2:$AA$2401,ALGLIB_SSA_XAUUSD!$R$2:$R$2401,"",0)</f>
        <v/>
      </c>
      <c r="M935">
        <f>_xlfn.XLOOKUP($A935,ALGLIB_SSA_XAUUSD!$AA$2:$AA$2401,ALGLIB_SSA_XAUUSD!$S$2:$S$2401,"",0)</f>
        <v/>
      </c>
      <c r="N935">
        <f>_xlfn.XLOOKUP($A935,ALGLIB_SSA_XAUUSD!$AA$2:$AA$2401,ALGLIB_SSA_XAUUSD!$T$2:$T$2401,"",0)</f>
        <v/>
      </c>
      <c r="O935">
        <f>_xlfn.XLOOKUP($A935,ALGLIB_SSA_XAUUSD!$AA$2:$AA$2401,ALGLIB_SSA_XAUUSD!$U$2:$U$2401,"",0)</f>
        <v/>
      </c>
      <c r="P935">
        <f>_xlfn.XLOOKUP($A935,ALGLIB_SSA_XAUUSD!$AA$2:$AA$2401,ALGLIB_SSA_XAUUSD!$V$2:$V$2401,"",0)</f>
        <v/>
      </c>
      <c r="S935">
        <f>A935</f>
        <v/>
      </c>
      <c r="T935">
        <f>J935</f>
        <v/>
      </c>
      <c r="U935">
        <f>K935</f>
        <v/>
      </c>
      <c r="V935" s="14">
        <f>IF($A935="","",MOD(ROW()-2,12)+1)</f>
        <v/>
      </c>
      <c r="W935">
        <f>L935</f>
        <v/>
      </c>
      <c r="X935" s="14">
        <f>IF(F935="","",F935)</f>
        <v/>
      </c>
      <c r="Y935" s="14">
        <f>IF(G935="","",G935)</f>
        <v/>
      </c>
      <c r="Z935">
        <f>M935</f>
        <v/>
      </c>
      <c r="AA935">
        <f>N935</f>
        <v/>
      </c>
      <c r="AB935" s="14">
        <f>IF(H935="","",H935)</f>
        <v/>
      </c>
      <c r="AC935">
        <f>O935</f>
        <v/>
      </c>
      <c r="AD935" s="14">
        <f>IF(I935="","",I935)</f>
        <v/>
      </c>
      <c r="AE935">
        <f>P935</f>
        <v/>
      </c>
      <c r="AH935">
        <f>IF(S935&lt;&gt;"",S935,AH934+900)</f>
        <v/>
      </c>
      <c r="AI935">
        <f>IF(T935&lt;&gt;"",T935,AI934)</f>
        <v/>
      </c>
      <c r="AJ935">
        <f>IF(U935&lt;&gt;"",U935,AJ934)</f>
        <v/>
      </c>
      <c r="AK935">
        <f>IF(W935&lt;&gt;"",W935,"")</f>
        <v/>
      </c>
      <c r="AL935" s="14">
        <f>IF(X935&lt;&gt;"",X935,"")</f>
        <v/>
      </c>
      <c r="AM935" s="14">
        <f>IF(Y935&lt;&gt;"",Y935,"")</f>
        <v/>
      </c>
      <c r="AN935" s="14">
        <f>IF(OR(AL935="",AM935=""),"",AL935-AM935)</f>
        <v/>
      </c>
      <c r="AO935">
        <f>IF(AN935="","",IF(AN935&gt;0,"Bullish","Bearish"))</f>
        <v/>
      </c>
      <c r="AP935">
        <f>IF(AO935="",AP934,AO935)</f>
        <v/>
      </c>
      <c r="AQ935" s="14">
        <f>IF(AB935&lt;&gt;"",AB935,"")</f>
        <v/>
      </c>
      <c r="AR935" s="14">
        <f>IF(AD935&lt;&gt;"",AD935,"")</f>
        <v/>
      </c>
      <c r="AS935">
        <f>IF(AS934+1=13,1,AS934+1)</f>
        <v/>
      </c>
      <c r="AT935">
        <f>IFERROR(IF(SLOPE($AQ$914:$AQ$925,$AS$914:$AS$925)&gt;0,MIN(3,ABS(SLOPE($AQ$914:$AQ$925,$AS$914:$AS$925))),IF(SLOPE($AQ$914:$AQ$925,$AS$914:$AS$925)&lt;-0.5,-0.5,0)),0)</f>
        <v/>
      </c>
      <c r="AU935">
        <f>IFERROR(IF(SLOPE($AR$914:$AR$925,$AS$914:$AS$925)&lt;0,MAX(-3,-ABS(SLOPE($AR$914:$AR$925,$AS$914:$AS$925))),IF(SLOPE($AR$914:$AR$925,$AS$914:$AS$925)&gt;0.5,0.5,0)),0)</f>
        <v/>
      </c>
      <c r="AV935">
        <f>($AQ$926+(AT935*(AS935-1)))</f>
        <v/>
      </c>
      <c r="AW935">
        <f>($AR$926+(AU935*(AS935-1)))</f>
        <v/>
      </c>
      <c r="AX935">
        <f>IF(AT935&gt;0,AV935+AT935,AV935)</f>
        <v/>
      </c>
      <c r="AY935">
        <f>IF(AU935&lt;0,AW935+AU935,AW935)</f>
        <v/>
      </c>
      <c r="BA935" s="14">
        <f>IFERROR(AX935-AQ935,"")</f>
        <v/>
      </c>
      <c r="BB935" s="14">
        <f>IFERROR(AY935-AR935,"")</f>
        <v/>
      </c>
      <c r="BD935">
        <f>AH935</f>
        <v/>
      </c>
      <c r="BE935">
        <f>AI935</f>
        <v/>
      </c>
      <c r="BF935">
        <f>AJ935</f>
        <v/>
      </c>
      <c r="BG935" s="14">
        <f>L935</f>
        <v/>
      </c>
      <c r="BH935" s="14">
        <f>IF(X935="","",X935)</f>
        <v/>
      </c>
      <c r="BI935" s="14">
        <f>IF(Y935="","",Y935)</f>
        <v/>
      </c>
      <c r="BJ935">
        <f>Z935</f>
        <v/>
      </c>
      <c r="BK935">
        <f>AA935</f>
        <v/>
      </c>
      <c r="BL935">
        <f>IFERROR(AX935,"")</f>
        <v/>
      </c>
      <c r="BM935">
        <f>IFERROR(AY935,"")</f>
        <v/>
      </c>
    </row>
    <row r="936" ht="14.25" customHeight="1">
      <c r="A936">
        <f>ALGLIB_SSA_XAUUSD!AA936</f>
        <v/>
      </c>
      <c r="B936">
        <f>IF($A936="","",INDEX(ALGLIB_SSA_XAUUSD!$B$2:$B$2401,MATCH($A936,ALGLIB_SSA_XAUUSD!$A$2:$A$2401,1)))</f>
        <v/>
      </c>
      <c r="C936">
        <f>IF($A936="","",INDEX(ALGLIB_SSA_XAUUSD!$C$2:$C$2401,MATCH($A936,ALGLIB_SSA_XAUUSD!$A$2:$A$2401,1)))</f>
        <v/>
      </c>
      <c r="D936" s="14">
        <f>IF($A936="","",INT((ROW()-2)/12)+1)</f>
        <v/>
      </c>
      <c r="E936" s="14">
        <f>IF(AND(E938&lt;&gt;"",D938=D926+1),E926+(E938-E926)*10/12,"")</f>
        <v/>
      </c>
      <c r="F936" s="14">
        <f>IF(AND(F938&lt;&gt;"",D938=D926+1),F926+(F938-F926)*10/12,"")</f>
        <v/>
      </c>
      <c r="G936" s="14">
        <f>IF(AND(G938&lt;&gt;"",D938=D926+1),G926+(G938-G926)*10/12,"")</f>
        <v/>
      </c>
      <c r="H936" s="14">
        <f>IF(AND(H938&lt;&gt;"",D938=D926+1),H926+(H938-H926)*10/12,"")</f>
        <v/>
      </c>
      <c r="I936" s="14">
        <f>IF(AND(L938&lt;&gt;"",D938=D926+1),I926+(I938-I926)*10/12,"")</f>
        <v/>
      </c>
      <c r="J936">
        <f>_xlfn.XLOOKUP($A936,ALGLIB_SSA_XAUUSD!$AA$2:$AA$2401,ALGLIB_SSA_XAUUSD!$P$2:$P$2401,"",0)</f>
        <v/>
      </c>
      <c r="K936">
        <f>_xlfn.XLOOKUP($A936,ALGLIB_SSA_XAUUSD!$AA$2:$AA$2401,ALGLIB_SSA_XAUUSD!$Q$2:$Q$2401,"",0)</f>
        <v/>
      </c>
      <c r="L936">
        <f>_xlfn.XLOOKUP($A936,ALGLIB_SSA_XAUUSD!$AA$2:$AA$2401,ALGLIB_SSA_XAUUSD!$R$2:$R$2401,"",0)</f>
        <v/>
      </c>
      <c r="M936">
        <f>_xlfn.XLOOKUP($A936,ALGLIB_SSA_XAUUSD!$AA$2:$AA$2401,ALGLIB_SSA_XAUUSD!$S$2:$S$2401,"",0)</f>
        <v/>
      </c>
      <c r="N936">
        <f>_xlfn.XLOOKUP($A936,ALGLIB_SSA_XAUUSD!$AA$2:$AA$2401,ALGLIB_SSA_XAUUSD!$T$2:$T$2401,"",0)</f>
        <v/>
      </c>
      <c r="O936">
        <f>_xlfn.XLOOKUP($A936,ALGLIB_SSA_XAUUSD!$AA$2:$AA$2401,ALGLIB_SSA_XAUUSD!$U$2:$U$2401,"",0)</f>
        <v/>
      </c>
      <c r="P936">
        <f>_xlfn.XLOOKUP($A936,ALGLIB_SSA_XAUUSD!$AA$2:$AA$2401,ALGLIB_SSA_XAUUSD!$V$2:$V$2401,"",0)</f>
        <v/>
      </c>
      <c r="S936">
        <f>A936</f>
        <v/>
      </c>
      <c r="T936">
        <f>J936</f>
        <v/>
      </c>
      <c r="U936">
        <f>K936</f>
        <v/>
      </c>
      <c r="V936" s="14">
        <f>IF($A936="","",MOD(ROW()-2,12)+1)</f>
        <v/>
      </c>
      <c r="W936">
        <f>L936</f>
        <v/>
      </c>
      <c r="X936" s="14">
        <f>IF(F936="","",F936)</f>
        <v/>
      </c>
      <c r="Y936" s="14">
        <f>IF(G936="","",G936)</f>
        <v/>
      </c>
      <c r="Z936">
        <f>M936</f>
        <v/>
      </c>
      <c r="AA936">
        <f>N936</f>
        <v/>
      </c>
      <c r="AB936" s="14">
        <f>IF(H936="","",H936)</f>
        <v/>
      </c>
      <c r="AC936">
        <f>O936</f>
        <v/>
      </c>
      <c r="AD936" s="14">
        <f>IF(I936="","",I936)</f>
        <v/>
      </c>
      <c r="AE936">
        <f>P936</f>
        <v/>
      </c>
      <c r="AH936">
        <f>IF(S936&lt;&gt;"",S936,AH935+900)</f>
        <v/>
      </c>
      <c r="AI936">
        <f>IF(T936&lt;&gt;"",T936,AI935)</f>
        <v/>
      </c>
      <c r="AJ936">
        <f>IF(U936&lt;&gt;"",U936,AJ935)</f>
        <v/>
      </c>
      <c r="AK936">
        <f>IF(W936&lt;&gt;"",W936,"")</f>
        <v/>
      </c>
      <c r="AL936" s="14">
        <f>IF(X936&lt;&gt;"",X936,"")</f>
        <v/>
      </c>
      <c r="AM936" s="14">
        <f>IF(Y936&lt;&gt;"",Y936,"")</f>
        <v/>
      </c>
      <c r="AN936" s="14">
        <f>IF(OR(AL936="",AM936=""),"",AL936-AM936)</f>
        <v/>
      </c>
      <c r="AO936">
        <f>IF(AN936="","",IF(AN936&gt;0,"Bullish","Bearish"))</f>
        <v/>
      </c>
      <c r="AP936">
        <f>IF(AO936="",AP935,AO936)</f>
        <v/>
      </c>
      <c r="AQ936" s="14">
        <f>IF(AB936&lt;&gt;"",AB936,"")</f>
        <v/>
      </c>
      <c r="AR936" s="14">
        <f>IF(AD936&lt;&gt;"",AD936,"")</f>
        <v/>
      </c>
      <c r="AS936">
        <f>IF(AS935+1=13,1,AS935+1)</f>
        <v/>
      </c>
      <c r="AT936">
        <f>IFERROR(IF(SLOPE($AQ$914:$AQ$925,$AS$914:$AS$925)&gt;0,MIN(3,ABS(SLOPE($AQ$914:$AQ$925,$AS$914:$AS$925))),IF(SLOPE($AQ$914:$AQ$925,$AS$914:$AS$925)&lt;-0.5,-0.5,0)),0)</f>
        <v/>
      </c>
      <c r="AU936">
        <f>IFERROR(IF(SLOPE($AR$914:$AR$925,$AS$914:$AS$925)&lt;0,MAX(-3,-ABS(SLOPE($AR$914:$AR$925,$AS$914:$AS$925))),IF(SLOPE($AR$914:$AR$925,$AS$914:$AS$925)&gt;0.5,0.5,0)),0)</f>
        <v/>
      </c>
      <c r="AV936">
        <f>($AQ$926+(AT936*(AS936-1)))</f>
        <v/>
      </c>
      <c r="AW936">
        <f>($AR$926+(AU936*(AS936-1)))</f>
        <v/>
      </c>
      <c r="AX936">
        <f>IF(AT936&gt;0,AV936+AT936,AV936)</f>
        <v/>
      </c>
      <c r="AY936">
        <f>IF(AU936&lt;0,AW936+AU936,AW936)</f>
        <v/>
      </c>
      <c r="BA936" s="14">
        <f>IFERROR(AX936-AQ936,"")</f>
        <v/>
      </c>
      <c r="BB936" s="14">
        <f>IFERROR(AY936-AR936,"")</f>
        <v/>
      </c>
      <c r="BD936">
        <f>AH936</f>
        <v/>
      </c>
      <c r="BE936">
        <f>AI936</f>
        <v/>
      </c>
      <c r="BF936">
        <f>AJ936</f>
        <v/>
      </c>
      <c r="BG936" s="14">
        <f>L936</f>
        <v/>
      </c>
      <c r="BH936" s="14">
        <f>IF(X936="","",X936)</f>
        <v/>
      </c>
      <c r="BI936" s="14">
        <f>IF(Y936="","",Y936)</f>
        <v/>
      </c>
      <c r="BJ936">
        <f>Z936</f>
        <v/>
      </c>
      <c r="BK936">
        <f>AA936</f>
        <v/>
      </c>
      <c r="BL936">
        <f>IFERROR(AX936,"")</f>
        <v/>
      </c>
      <c r="BM936">
        <f>IFERROR(AY936,"")</f>
        <v/>
      </c>
    </row>
    <row r="937" ht="14.25" customHeight="1">
      <c r="A937">
        <f>ALGLIB_SSA_XAUUSD!AA937</f>
        <v/>
      </c>
      <c r="B937">
        <f>IF($A937="","",INDEX(ALGLIB_SSA_XAUUSD!$B$2:$B$2401,MATCH($A937,ALGLIB_SSA_XAUUSD!$A$2:$A$2401,1)))</f>
        <v/>
      </c>
      <c r="C937">
        <f>IF($A937="","",INDEX(ALGLIB_SSA_XAUUSD!$C$2:$C$2401,MATCH($A937,ALGLIB_SSA_XAUUSD!$A$2:$A$2401,1)))</f>
        <v/>
      </c>
      <c r="D937" s="14">
        <f>IF($A937="","",INT((ROW()-2)/12)+1)</f>
        <v/>
      </c>
      <c r="E937" s="14">
        <f>IF(AND(E938&lt;&gt;"",D938=D926+1),E926+(E938-E926)*11/12,"")</f>
        <v/>
      </c>
      <c r="F937" s="14">
        <f>IF(AND(F938&lt;&gt;"",D938=D926+1),F926+(F938-F926)*11/12,"")</f>
        <v/>
      </c>
      <c r="G937" s="14">
        <f>IF(AND(G938&lt;&gt;"",D938=D926+1),G926+(G938-G926)*11/12,"")</f>
        <v/>
      </c>
      <c r="H937" s="14">
        <f>IF(AND(H938&lt;&gt;"",D938=D926+1),H926+(H938-H926)*11/12,"")</f>
        <v/>
      </c>
      <c r="I937" s="14">
        <f>IF(AND(L938&lt;&gt;"",D938=D926+1),I926+(I938-I926)*11/12,"")</f>
        <v/>
      </c>
      <c r="J937">
        <f>_xlfn.XLOOKUP($A937,ALGLIB_SSA_XAUUSD!$AA$2:$AA$2401,ALGLIB_SSA_XAUUSD!$P$2:$P$2401,"",0)</f>
        <v/>
      </c>
      <c r="K937">
        <f>_xlfn.XLOOKUP($A937,ALGLIB_SSA_XAUUSD!$AA$2:$AA$2401,ALGLIB_SSA_XAUUSD!$Q$2:$Q$2401,"",0)</f>
        <v/>
      </c>
      <c r="L937">
        <f>_xlfn.XLOOKUP($A937,ALGLIB_SSA_XAUUSD!$AA$2:$AA$2401,ALGLIB_SSA_XAUUSD!$R$2:$R$2401,"",0)</f>
        <v/>
      </c>
      <c r="M937">
        <f>_xlfn.XLOOKUP($A937,ALGLIB_SSA_XAUUSD!$AA$2:$AA$2401,ALGLIB_SSA_XAUUSD!$S$2:$S$2401,"",0)</f>
        <v/>
      </c>
      <c r="N937">
        <f>_xlfn.XLOOKUP($A937,ALGLIB_SSA_XAUUSD!$AA$2:$AA$2401,ALGLIB_SSA_XAUUSD!$T$2:$T$2401,"",0)</f>
        <v/>
      </c>
      <c r="O937">
        <f>_xlfn.XLOOKUP($A937,ALGLIB_SSA_XAUUSD!$AA$2:$AA$2401,ALGLIB_SSA_XAUUSD!$U$2:$U$2401,"",0)</f>
        <v/>
      </c>
      <c r="P937">
        <f>_xlfn.XLOOKUP($A937,ALGLIB_SSA_XAUUSD!$AA$2:$AA$2401,ALGLIB_SSA_XAUUSD!$V$2:$V$2401,"",0)</f>
        <v/>
      </c>
      <c r="S937">
        <f>A937</f>
        <v/>
      </c>
      <c r="T937">
        <f>J937</f>
        <v/>
      </c>
      <c r="U937">
        <f>K937</f>
        <v/>
      </c>
      <c r="V937" s="14">
        <f>IF($A937="","",MOD(ROW()-2,12)+1)</f>
        <v/>
      </c>
      <c r="W937">
        <f>L937</f>
        <v/>
      </c>
      <c r="X937" s="14">
        <f>IF(F937="","",F937)</f>
        <v/>
      </c>
      <c r="Y937" s="14">
        <f>IF(G937="","",G937)</f>
        <v/>
      </c>
      <c r="Z937">
        <f>M937</f>
        <v/>
      </c>
      <c r="AA937">
        <f>N937</f>
        <v/>
      </c>
      <c r="AB937" s="14">
        <f>IF(H937="","",H937)</f>
        <v/>
      </c>
      <c r="AC937">
        <f>O937</f>
        <v/>
      </c>
      <c r="AD937" s="14">
        <f>IF(I937="","",I937)</f>
        <v/>
      </c>
      <c r="AE937">
        <f>P937</f>
        <v/>
      </c>
      <c r="AH937">
        <f>IF(S937&lt;&gt;"",S937,AH936+900)</f>
        <v/>
      </c>
      <c r="AI937">
        <f>IF(T937&lt;&gt;"",T937,AI936)</f>
        <v/>
      </c>
      <c r="AJ937">
        <f>IF(U937&lt;&gt;"",U937,AJ936)</f>
        <v/>
      </c>
      <c r="AK937">
        <f>IF(W937&lt;&gt;"",W937,"")</f>
        <v/>
      </c>
      <c r="AL937" s="14">
        <f>IF(X937&lt;&gt;"",X937,"")</f>
        <v/>
      </c>
      <c r="AM937" s="14">
        <f>IF(Y937&lt;&gt;"",Y937,"")</f>
        <v/>
      </c>
      <c r="AN937" s="14">
        <f>IF(OR(AL937="",AM937=""),"",AL937-AM937)</f>
        <v/>
      </c>
      <c r="AO937">
        <f>IF(AN937="","",IF(AN937&gt;0,"Bullish","Bearish"))</f>
        <v/>
      </c>
      <c r="AP937">
        <f>IF(AO937="",AP936,AO937)</f>
        <v/>
      </c>
      <c r="AQ937" s="14">
        <f>IF(AB937&lt;&gt;"",AB937,"")</f>
        <v/>
      </c>
      <c r="AR937" s="14">
        <f>IF(AD937&lt;&gt;"",AD937,"")</f>
        <v/>
      </c>
      <c r="AS937">
        <f>IF(AS936+1=13,1,AS936+1)</f>
        <v/>
      </c>
      <c r="AT937">
        <f>IFERROR(IF(SLOPE($AQ$914:$AQ$925,$AS$914:$AS$925)&gt;0,MIN(3,ABS(SLOPE($AQ$914:$AQ$925,$AS$914:$AS$925))),IF(SLOPE($AQ$914:$AQ$925,$AS$914:$AS$925)&lt;-0.5,-0.5,0)),0)</f>
        <v/>
      </c>
      <c r="AU937">
        <f>IFERROR(IF(SLOPE($AR$914:$AR$925,$AS$914:$AS$925)&lt;0,MAX(-3,-ABS(SLOPE($AR$914:$AR$925,$AS$914:$AS$925))),IF(SLOPE($AR$914:$AR$925,$AS$914:$AS$925)&gt;0.5,0.5,0)),0)</f>
        <v/>
      </c>
      <c r="AV937">
        <f>($AQ$926+(AT937*(AS937-1)))</f>
        <v/>
      </c>
      <c r="AW937">
        <f>($AR$926+(AU937*(AS937-1)))</f>
        <v/>
      </c>
      <c r="AX937">
        <f>IF(AT937&gt;0,AV937+AT937,AV937)</f>
        <v/>
      </c>
      <c r="AY937">
        <f>IF(AU937&lt;0,AW937+AU937,AW937)</f>
        <v/>
      </c>
      <c r="BA937" s="14">
        <f>IFERROR(AX937-AQ937,"")</f>
        <v/>
      </c>
      <c r="BB937" s="14">
        <f>IFERROR(AY937-AR937,"")</f>
        <v/>
      </c>
      <c r="BD937">
        <f>AH937</f>
        <v/>
      </c>
      <c r="BE937">
        <f>AI937</f>
        <v/>
      </c>
      <c r="BF937">
        <f>AJ937</f>
        <v/>
      </c>
      <c r="BG937" s="14">
        <f>L937</f>
        <v/>
      </c>
      <c r="BH937" s="14">
        <f>IF(X937="","",X937)</f>
        <v/>
      </c>
      <c r="BI937" s="14">
        <f>IF(Y937="","",Y937)</f>
        <v/>
      </c>
      <c r="BJ937">
        <f>Z937</f>
        <v/>
      </c>
      <c r="BK937">
        <f>AA937</f>
        <v/>
      </c>
      <c r="BL937">
        <f>IFERROR(AX937,"")</f>
        <v/>
      </c>
      <c r="BM937">
        <f>IFERROR(AY937,"")</f>
        <v/>
      </c>
    </row>
    <row r="938" ht="14.25" customHeight="1">
      <c r="A938">
        <f>ALGLIB_SSA_XAUUSD!AA938</f>
        <v/>
      </c>
      <c r="B938">
        <f>IF($A938="","",INDEX(ALGLIB_SSA_XAUUSD!$B$2:$B$2401,MATCH($A938,ALGLIB_SSA_XAUUSD!$A$2:$A$2401,1)))</f>
        <v/>
      </c>
      <c r="C938">
        <f>IF($A938="","",INDEX(ALGLIB_SSA_XAUUSD!$C$2:$C$2401,MATCH($A938,ALGLIB_SSA_XAUUSD!$A$2:$A$2401,1)))</f>
        <v/>
      </c>
      <c r="D938" s="14">
        <f>IF($A938="","",INT((ROW()-2)/12)+1)</f>
        <v/>
      </c>
      <c r="E938" s="14">
        <f>IF($A938="","",INDEX(ALGLIB_SSA_XAUUSD!$D$2:$D$2401,MATCH($A938,ALGLIB_SSA_XAUUSD!$A$2:$A$2401,1)))</f>
        <v/>
      </c>
      <c r="F938" s="14">
        <f>IF($A938="","",INDEX(ALGLIB_SSA_XAUUSD!$E$2:$E$2401,MATCH($A938,ALGLIB_SSA_XAUUSD!$A$2:$A$2401,1)))</f>
        <v/>
      </c>
      <c r="G938" s="14">
        <f>IF($A938="","",INDEX(ALGLIB_SSA_XAUUSD!$F$2:$F$2401,MATCH($A938,ALGLIB_SSA_XAUUSD!$A$2:$A$2401,1)))</f>
        <v/>
      </c>
      <c r="H938" s="14">
        <f>IF($A938="","",INDEX(ALGLIB_SSA_XAUUSD!$G$2:$G$2401,MATCH($A938,ALGLIB_SSA_XAUUSD!$A$2:$A$2401,1)))</f>
        <v/>
      </c>
      <c r="I938" s="14">
        <f>IF($A938="","",INDEX(ALGLIB_SSA_XAUUSD!$H$2:$H$2401,MATCH($A938,ALGLIB_SSA_XAUUSD!$A$2:$A$2401,1)))</f>
        <v/>
      </c>
      <c r="J938">
        <f>_xlfn.XLOOKUP($A938,ALGLIB_SSA_XAUUSD!$AA$2:$AA$2401,ALGLIB_SSA_XAUUSD!$P$2:$P$2401,"",0)</f>
        <v/>
      </c>
      <c r="K938">
        <f>_xlfn.XLOOKUP($A938,ALGLIB_SSA_XAUUSD!$AA$2:$AA$2401,ALGLIB_SSA_XAUUSD!$Q$2:$Q$2401,"",0)</f>
        <v/>
      </c>
      <c r="L938">
        <f>_xlfn.XLOOKUP($A938,ALGLIB_SSA_XAUUSD!$AA$2:$AA$2401,ALGLIB_SSA_XAUUSD!$R$2:$R$2401,"",0)</f>
        <v/>
      </c>
      <c r="M938">
        <f>_xlfn.XLOOKUP($A938,ALGLIB_SSA_XAUUSD!$AA$2:$AA$2401,ALGLIB_SSA_XAUUSD!$S$2:$S$2401,"",0)</f>
        <v/>
      </c>
      <c r="N938">
        <f>_xlfn.XLOOKUP($A938,ALGLIB_SSA_XAUUSD!$AA$2:$AA$2401,ALGLIB_SSA_XAUUSD!$T$2:$T$2401,"",0)</f>
        <v/>
      </c>
      <c r="O938">
        <f>_xlfn.XLOOKUP($A938,ALGLIB_SSA_XAUUSD!$AA$2:$AA$2401,ALGLIB_SSA_XAUUSD!$U$2:$U$2401,"",0)</f>
        <v/>
      </c>
      <c r="P938">
        <f>_xlfn.XLOOKUP($A938,ALGLIB_SSA_XAUUSD!$AA$2:$AA$2401,ALGLIB_SSA_XAUUSD!$V$2:$V$2401,"",0)</f>
        <v/>
      </c>
      <c r="S938">
        <f>A938</f>
        <v/>
      </c>
      <c r="T938">
        <f>J938</f>
        <v/>
      </c>
      <c r="U938">
        <f>K938</f>
        <v/>
      </c>
      <c r="V938" s="14">
        <f>IF($A938="","",MOD(ROW()-2,12)+1)</f>
        <v/>
      </c>
      <c r="W938">
        <f>L938</f>
        <v/>
      </c>
      <c r="X938" s="14">
        <f>IF(F938="","",F938)</f>
        <v/>
      </c>
      <c r="Y938" s="14">
        <f>IF(G938="","",G938)</f>
        <v/>
      </c>
      <c r="Z938">
        <f>M938</f>
        <v/>
      </c>
      <c r="AA938">
        <f>N938</f>
        <v/>
      </c>
      <c r="AB938" s="14">
        <f>IF(H938="","",H938)</f>
        <v/>
      </c>
      <c r="AC938">
        <f>O938</f>
        <v/>
      </c>
      <c r="AD938" s="14">
        <f>IF(I938="","",I938)</f>
        <v/>
      </c>
      <c r="AE938">
        <f>P938</f>
        <v/>
      </c>
      <c r="AH938">
        <f>IF(S938&lt;&gt;"",S938,AH937+900)</f>
        <v/>
      </c>
      <c r="AI938">
        <f>IF(T938&lt;&gt;"",T938,AI937)</f>
        <v/>
      </c>
      <c r="AJ938">
        <f>IF(U938&lt;&gt;"",U938,AJ937)</f>
        <v/>
      </c>
      <c r="AK938">
        <f>IF(W938&lt;&gt;"",W938,"")</f>
        <v/>
      </c>
      <c r="AL938" s="14">
        <f>IF(X938&lt;&gt;"",X938,"")</f>
        <v/>
      </c>
      <c r="AM938" s="14">
        <f>IF(Y938&lt;&gt;"",Y938,"")</f>
        <v/>
      </c>
      <c r="AN938" s="14">
        <f>IF(OR(AL938="",AM938=""),"",AL938-AM938)</f>
        <v/>
      </c>
      <c r="AO938">
        <f>IF(AN938="","",IF(AN938&gt;0,"Bullish","Bearish"))</f>
        <v/>
      </c>
      <c r="AP938">
        <f>IF(AO938="",AP937,AO938)</f>
        <v/>
      </c>
      <c r="AQ938" s="14">
        <f>IF(AB938&lt;&gt;"",AB938,"")</f>
        <v/>
      </c>
      <c r="AR938" s="14">
        <f>IF(AD938&lt;&gt;"",AD938,"")</f>
        <v/>
      </c>
      <c r="AS938">
        <f>IF(AS937+1=13,1,AS937+1)</f>
        <v/>
      </c>
      <c r="AT938">
        <f>IFERROR(IF(SLOPE($AQ$926:$AQ$937,$AS$926:$AS$937)&gt;0,MIN(3,ABS(SLOPE($AQ$926:$AQ$937,$AS$926:$AS$937))),IF(SLOPE($AQ$926:$AQ$937,$AS$926:$AS$937)&lt;-0.5,-0.5,0)),0)</f>
        <v/>
      </c>
      <c r="AU938">
        <f>IFERROR(IF(SLOPE($AR$926:$AR$937,$AS$926:$AS$937)&lt;0,MAX(-3,-ABS(SLOPE($AR$926:$AR$937,$AS$926:$AS$937))),IF(SLOPE($AR$926:$AR$937,$AS$926:$AS$937)&gt;0.5,0.5,0)),0)</f>
        <v/>
      </c>
      <c r="AV938">
        <f>($AQ$938+(AT938*(AS938-1)))</f>
        <v/>
      </c>
      <c r="AW938">
        <f>($AR$938+(AU938*(AS938-1)))</f>
        <v/>
      </c>
      <c r="AX938">
        <f>IF(AT938&gt;0,AV938+AT938,AV938)</f>
        <v/>
      </c>
      <c r="AY938">
        <f>IF(AU938&lt;0,AW938+AU938,AW938)</f>
        <v/>
      </c>
      <c r="BA938" s="14">
        <f>IFERROR(AX938-AQ938,"")</f>
        <v/>
      </c>
      <c r="BB938" s="14">
        <f>IFERROR(AY938-AR938,"")</f>
        <v/>
      </c>
      <c r="BD938">
        <f>AH938</f>
        <v/>
      </c>
      <c r="BE938">
        <f>AI938</f>
        <v/>
      </c>
      <c r="BF938">
        <f>AJ938</f>
        <v/>
      </c>
      <c r="BG938" s="14">
        <f>L938</f>
        <v/>
      </c>
      <c r="BH938" s="14">
        <f>IF(X938="","",X938)</f>
        <v/>
      </c>
      <c r="BI938" s="14">
        <f>IF(Y938="","",Y938)</f>
        <v/>
      </c>
      <c r="BJ938">
        <f>Z938</f>
        <v/>
      </c>
      <c r="BK938">
        <f>AA938</f>
        <v/>
      </c>
      <c r="BL938">
        <f>IFERROR(AX938,"")</f>
        <v/>
      </c>
      <c r="BM938">
        <f>IFERROR(AY938,"")</f>
        <v/>
      </c>
    </row>
    <row r="939" ht="14.25" customHeight="1">
      <c r="A939">
        <f>ALGLIB_SSA_XAUUSD!AA939</f>
        <v/>
      </c>
      <c r="B939">
        <f>IF($A939="","",INDEX(ALGLIB_SSA_XAUUSD!$B$2:$B$2401,MATCH($A939,ALGLIB_SSA_XAUUSD!$A$2:$A$2401,1)))</f>
        <v/>
      </c>
      <c r="C939">
        <f>IF($A939="","",INDEX(ALGLIB_SSA_XAUUSD!$C$2:$C$2401,MATCH($A939,ALGLIB_SSA_XAUUSD!$A$2:$A$2401,1)))</f>
        <v/>
      </c>
      <c r="D939" s="14">
        <f>IF($A939="","",INT((ROW()-2)/12)+1)</f>
        <v/>
      </c>
      <c r="E939" s="14">
        <f>IF(AND(E950&lt;&gt;"",D950=D938+1),E938+(E950-E938)*1/12,"")</f>
        <v/>
      </c>
      <c r="F939" s="14">
        <f>IF(AND(F950&lt;&gt;"",D950=D938+1),F938+(F950-F938)*1/12,"")</f>
        <v/>
      </c>
      <c r="G939" s="14">
        <f>IF(AND(G950&lt;&gt;"",D950=D938+1),G938+(G950-G938)*1/12,"")</f>
        <v/>
      </c>
      <c r="H939" s="14">
        <f>IF(AND(H950&lt;&gt;"",D950=D938+1),H938+(H950-H938)*1/12,"")</f>
        <v/>
      </c>
      <c r="I939" s="14">
        <f>IF(AND(L950&lt;&gt;"",D950=D938+1),I938+(I950-I938)*1/12,"")</f>
        <v/>
      </c>
      <c r="J939">
        <f>_xlfn.XLOOKUP($A939,ALGLIB_SSA_XAUUSD!$AA$2:$AA$2401,ALGLIB_SSA_XAUUSD!$P$2:$P$2401,"",0)</f>
        <v/>
      </c>
      <c r="K939">
        <f>_xlfn.XLOOKUP($A939,ALGLIB_SSA_XAUUSD!$AA$2:$AA$2401,ALGLIB_SSA_XAUUSD!$Q$2:$Q$2401,"",0)</f>
        <v/>
      </c>
      <c r="L939">
        <f>_xlfn.XLOOKUP($A939,ALGLIB_SSA_XAUUSD!$AA$2:$AA$2401,ALGLIB_SSA_XAUUSD!$R$2:$R$2401,"",0)</f>
        <v/>
      </c>
      <c r="M939">
        <f>_xlfn.XLOOKUP($A939,ALGLIB_SSA_XAUUSD!$AA$2:$AA$2401,ALGLIB_SSA_XAUUSD!$S$2:$S$2401,"",0)</f>
        <v/>
      </c>
      <c r="N939">
        <f>_xlfn.XLOOKUP($A939,ALGLIB_SSA_XAUUSD!$AA$2:$AA$2401,ALGLIB_SSA_XAUUSD!$T$2:$T$2401,"",0)</f>
        <v/>
      </c>
      <c r="O939">
        <f>_xlfn.XLOOKUP($A939,ALGLIB_SSA_XAUUSD!$AA$2:$AA$2401,ALGLIB_SSA_XAUUSD!$U$2:$U$2401,"",0)</f>
        <v/>
      </c>
      <c r="P939">
        <f>_xlfn.XLOOKUP($A939,ALGLIB_SSA_XAUUSD!$AA$2:$AA$2401,ALGLIB_SSA_XAUUSD!$V$2:$V$2401,"",0)</f>
        <v/>
      </c>
      <c r="S939">
        <f>A939</f>
        <v/>
      </c>
      <c r="T939">
        <f>J939</f>
        <v/>
      </c>
      <c r="U939">
        <f>K939</f>
        <v/>
      </c>
      <c r="V939" s="14">
        <f>IF($A939="","",MOD(ROW()-2,12)+1)</f>
        <v/>
      </c>
      <c r="W939">
        <f>L939</f>
        <v/>
      </c>
      <c r="X939" s="14">
        <f>IF(F939="","",F939)</f>
        <v/>
      </c>
      <c r="Y939" s="14">
        <f>IF(G939="","",G939)</f>
        <v/>
      </c>
      <c r="Z939">
        <f>M939</f>
        <v/>
      </c>
      <c r="AA939">
        <f>N939</f>
        <v/>
      </c>
      <c r="AB939" s="14">
        <f>IF(H939="","",H939)</f>
        <v/>
      </c>
      <c r="AC939">
        <f>O939</f>
        <v/>
      </c>
      <c r="AD939" s="14">
        <f>IF(I939="","",I939)</f>
        <v/>
      </c>
      <c r="AE939">
        <f>P939</f>
        <v/>
      </c>
      <c r="AH939">
        <f>IF(S939&lt;&gt;"",S939,AH938+900)</f>
        <v/>
      </c>
      <c r="AI939">
        <f>IF(T939&lt;&gt;"",T939,AI938)</f>
        <v/>
      </c>
      <c r="AJ939">
        <f>IF(U939&lt;&gt;"",U939,AJ938)</f>
        <v/>
      </c>
      <c r="AK939">
        <f>IF(W939&lt;&gt;"",W939,"")</f>
        <v/>
      </c>
      <c r="AL939" s="14">
        <f>IF(X939&lt;&gt;"",X939,"")</f>
        <v/>
      </c>
      <c r="AM939" s="14">
        <f>IF(Y939&lt;&gt;"",Y939,"")</f>
        <v/>
      </c>
      <c r="AN939" s="14">
        <f>IF(OR(AL939="",AM939=""),"",AL939-AM939)</f>
        <v/>
      </c>
      <c r="AO939">
        <f>IF(AN939="","",IF(AN939&gt;0,"Bullish","Bearish"))</f>
        <v/>
      </c>
      <c r="AP939">
        <f>IF(AO939="",AP938,AO939)</f>
        <v/>
      </c>
      <c r="AQ939" s="14">
        <f>IF(AB939&lt;&gt;"",AB939,"")</f>
        <v/>
      </c>
      <c r="AR939" s="14">
        <f>IF(AD939&lt;&gt;"",AD939,"")</f>
        <v/>
      </c>
      <c r="AS939">
        <f>IF(AS938+1=13,1,AS938+1)</f>
        <v/>
      </c>
      <c r="AT939">
        <f>IFERROR(IF(SLOPE($AQ$926:$AQ$937,$AS$926:$AS$937)&gt;0,MIN(3,ABS(SLOPE($AQ$926:$AQ$937,$AS$926:$AS$937))),IF(SLOPE($AQ$926:$AQ$937,$AS$926:$AS$937)&lt;-0.5,-0.5,0)),0)</f>
        <v/>
      </c>
      <c r="AU939">
        <f>IFERROR(IF(SLOPE($AR$926:$AR$937,$AS$926:$AS$937)&lt;0,MAX(-3,-ABS(SLOPE($AR$926:$AR$937,$AS$926:$AS$937))),IF(SLOPE($AR$926:$AR$937,$AS$926:$AS$937)&gt;0.5,0.5,0)),0)</f>
        <v/>
      </c>
      <c r="AV939">
        <f>($AQ$938+(AT939*(AS939-1)))</f>
        <v/>
      </c>
      <c r="AW939">
        <f>($AR$938+(AU939*(AS939-1)))</f>
        <v/>
      </c>
      <c r="AX939">
        <f>IF(AT939&gt;0,AV939+AT939,AV939)</f>
        <v/>
      </c>
      <c r="AY939">
        <f>IF(AU939&lt;0,AW939+AU939,AW939)</f>
        <v/>
      </c>
      <c r="BA939" s="14">
        <f>IFERROR(AX939-AQ939,"")</f>
        <v/>
      </c>
      <c r="BB939" s="14">
        <f>IFERROR(AY939-AR939,"")</f>
        <v/>
      </c>
      <c r="BD939">
        <f>AH939</f>
        <v/>
      </c>
      <c r="BE939">
        <f>AI939</f>
        <v/>
      </c>
      <c r="BF939">
        <f>AJ939</f>
        <v/>
      </c>
      <c r="BG939" s="14">
        <f>L939</f>
        <v/>
      </c>
      <c r="BH939" s="14">
        <f>IF(X939="","",X939)</f>
        <v/>
      </c>
      <c r="BI939" s="14">
        <f>IF(Y939="","",Y939)</f>
        <v/>
      </c>
      <c r="BJ939">
        <f>Z939</f>
        <v/>
      </c>
      <c r="BK939">
        <f>AA939</f>
        <v/>
      </c>
      <c r="BL939">
        <f>IFERROR(AX939,"")</f>
        <v/>
      </c>
      <c r="BM939">
        <f>IFERROR(AY939,"")</f>
        <v/>
      </c>
    </row>
    <row r="940" ht="14.25" customHeight="1">
      <c r="A940">
        <f>ALGLIB_SSA_XAUUSD!AA940</f>
        <v/>
      </c>
      <c r="B940">
        <f>IF($A940="","",INDEX(ALGLIB_SSA_XAUUSD!$B$2:$B$2401,MATCH($A940,ALGLIB_SSA_XAUUSD!$A$2:$A$2401,1)))</f>
        <v/>
      </c>
      <c r="C940">
        <f>IF($A940="","",INDEX(ALGLIB_SSA_XAUUSD!$C$2:$C$2401,MATCH($A940,ALGLIB_SSA_XAUUSD!$A$2:$A$2401,1)))</f>
        <v/>
      </c>
      <c r="D940" s="14">
        <f>IF($A940="","",INT((ROW()-2)/12)+1)</f>
        <v/>
      </c>
      <c r="E940" s="14">
        <f>IF(AND(E950&lt;&gt;"",D950=D938+1),E938+(E950-E938)*2/12,"")</f>
        <v/>
      </c>
      <c r="F940" s="14">
        <f>IF(AND(F950&lt;&gt;"",D950=D938+1),F938+(F950-F938)*2/12,"")</f>
        <v/>
      </c>
      <c r="G940" s="14">
        <f>IF(AND(G950&lt;&gt;"",D950=D938+1),G938+(G950-G938)*2/12,"")</f>
        <v/>
      </c>
      <c r="H940" s="14">
        <f>IF(AND(H950&lt;&gt;"",D950=D938+1),H938+(H950-H938)*2/12,"")</f>
        <v/>
      </c>
      <c r="I940" s="14">
        <f>IF(AND(L950&lt;&gt;"",D950=D938+1),I938+(I950-I938)*2/12,"")</f>
        <v/>
      </c>
      <c r="J940">
        <f>_xlfn.XLOOKUP($A940,ALGLIB_SSA_XAUUSD!$AA$2:$AA$2401,ALGLIB_SSA_XAUUSD!$P$2:$P$2401,"",0)</f>
        <v/>
      </c>
      <c r="K940">
        <f>_xlfn.XLOOKUP($A940,ALGLIB_SSA_XAUUSD!$AA$2:$AA$2401,ALGLIB_SSA_XAUUSD!$Q$2:$Q$2401,"",0)</f>
        <v/>
      </c>
      <c r="L940">
        <f>_xlfn.XLOOKUP($A940,ALGLIB_SSA_XAUUSD!$AA$2:$AA$2401,ALGLIB_SSA_XAUUSD!$R$2:$R$2401,"",0)</f>
        <v/>
      </c>
      <c r="M940">
        <f>_xlfn.XLOOKUP($A940,ALGLIB_SSA_XAUUSD!$AA$2:$AA$2401,ALGLIB_SSA_XAUUSD!$S$2:$S$2401,"",0)</f>
        <v/>
      </c>
      <c r="N940">
        <f>_xlfn.XLOOKUP($A940,ALGLIB_SSA_XAUUSD!$AA$2:$AA$2401,ALGLIB_SSA_XAUUSD!$T$2:$T$2401,"",0)</f>
        <v/>
      </c>
      <c r="O940">
        <f>_xlfn.XLOOKUP($A940,ALGLIB_SSA_XAUUSD!$AA$2:$AA$2401,ALGLIB_SSA_XAUUSD!$U$2:$U$2401,"",0)</f>
        <v/>
      </c>
      <c r="P940">
        <f>_xlfn.XLOOKUP($A940,ALGLIB_SSA_XAUUSD!$AA$2:$AA$2401,ALGLIB_SSA_XAUUSD!$V$2:$V$2401,"",0)</f>
        <v/>
      </c>
      <c r="S940">
        <f>A940</f>
        <v/>
      </c>
      <c r="T940">
        <f>J940</f>
        <v/>
      </c>
      <c r="U940">
        <f>K940</f>
        <v/>
      </c>
      <c r="V940" s="14">
        <f>IF($A940="","",MOD(ROW()-2,12)+1)</f>
        <v/>
      </c>
      <c r="W940">
        <f>L940</f>
        <v/>
      </c>
      <c r="X940" s="14">
        <f>IF(F940="","",F940)</f>
        <v/>
      </c>
      <c r="Y940" s="14">
        <f>IF(G940="","",G940)</f>
        <v/>
      </c>
      <c r="Z940">
        <f>M940</f>
        <v/>
      </c>
      <c r="AA940">
        <f>N940</f>
        <v/>
      </c>
      <c r="AB940" s="14">
        <f>IF(H940="","",H940)</f>
        <v/>
      </c>
      <c r="AC940">
        <f>O940</f>
        <v/>
      </c>
      <c r="AD940" s="14">
        <f>IF(I940="","",I940)</f>
        <v/>
      </c>
      <c r="AE940">
        <f>P940</f>
        <v/>
      </c>
      <c r="AH940">
        <f>IF(S940&lt;&gt;"",S940,AH939+900)</f>
        <v/>
      </c>
      <c r="AI940">
        <f>IF(T940&lt;&gt;"",T940,AI939)</f>
        <v/>
      </c>
      <c r="AJ940">
        <f>IF(U940&lt;&gt;"",U940,AJ939)</f>
        <v/>
      </c>
      <c r="AK940">
        <f>IF(W940&lt;&gt;"",W940,"")</f>
        <v/>
      </c>
      <c r="AL940" s="14">
        <f>IF(X940&lt;&gt;"",X940,"")</f>
        <v/>
      </c>
      <c r="AM940" s="14">
        <f>IF(Y940&lt;&gt;"",Y940,"")</f>
        <v/>
      </c>
      <c r="AN940" s="14">
        <f>IF(OR(AL940="",AM940=""),"",AL940-AM940)</f>
        <v/>
      </c>
      <c r="AO940">
        <f>IF(AN940="","",IF(AN940&gt;0,"Bullish","Bearish"))</f>
        <v/>
      </c>
      <c r="AP940">
        <f>IF(AO940="",AP939,AO940)</f>
        <v/>
      </c>
      <c r="AQ940" s="14">
        <f>IF(AB940&lt;&gt;"",AB940,"")</f>
        <v/>
      </c>
      <c r="AR940" s="14">
        <f>IF(AD940&lt;&gt;"",AD940,"")</f>
        <v/>
      </c>
      <c r="AS940">
        <f>IF(AS939+1=13,1,AS939+1)</f>
        <v/>
      </c>
      <c r="AT940">
        <f>IFERROR(IF(SLOPE($AQ$926:$AQ$937,$AS$926:$AS$937)&gt;0,MIN(3,ABS(SLOPE($AQ$926:$AQ$937,$AS$926:$AS$937))),IF(SLOPE($AQ$926:$AQ$937,$AS$926:$AS$937)&lt;-0.5,-0.5,0)),0)</f>
        <v/>
      </c>
      <c r="AU940">
        <f>IFERROR(IF(SLOPE($AR$926:$AR$937,$AS$926:$AS$937)&lt;0,MAX(-3,-ABS(SLOPE($AR$926:$AR$937,$AS$926:$AS$937))),IF(SLOPE($AR$926:$AR$937,$AS$926:$AS$937)&gt;0.5,0.5,0)),0)</f>
        <v/>
      </c>
      <c r="AV940">
        <f>($AQ$938+(AT940*(AS940-1)))</f>
        <v/>
      </c>
      <c r="AW940">
        <f>($AR$938+(AU940*(AS940-1)))</f>
        <v/>
      </c>
      <c r="AX940">
        <f>IF(AT940&gt;0,AV940+AT940,AV940)</f>
        <v/>
      </c>
      <c r="AY940">
        <f>IF(AU940&lt;0,AW940+AU940,AW940)</f>
        <v/>
      </c>
      <c r="BA940" s="14">
        <f>IFERROR(AX940-AQ940,"")</f>
        <v/>
      </c>
      <c r="BB940" s="14">
        <f>IFERROR(AY940-AR940,"")</f>
        <v/>
      </c>
      <c r="BD940">
        <f>AH940</f>
        <v/>
      </c>
      <c r="BE940">
        <f>AI940</f>
        <v/>
      </c>
      <c r="BF940">
        <f>AJ940</f>
        <v/>
      </c>
      <c r="BG940" s="14">
        <f>L940</f>
        <v/>
      </c>
      <c r="BH940" s="14">
        <f>IF(X940="","",X940)</f>
        <v/>
      </c>
      <c r="BI940" s="14">
        <f>IF(Y940="","",Y940)</f>
        <v/>
      </c>
      <c r="BJ940">
        <f>Z940</f>
        <v/>
      </c>
      <c r="BK940">
        <f>AA940</f>
        <v/>
      </c>
      <c r="BL940">
        <f>IFERROR(AX940,"")</f>
        <v/>
      </c>
      <c r="BM940">
        <f>IFERROR(AY940,"")</f>
        <v/>
      </c>
    </row>
    <row r="941" ht="14.25" customHeight="1">
      <c r="A941">
        <f>ALGLIB_SSA_XAUUSD!AA941</f>
        <v/>
      </c>
      <c r="B941">
        <f>IF($A941="","",INDEX(ALGLIB_SSA_XAUUSD!$B$2:$B$2401,MATCH($A941,ALGLIB_SSA_XAUUSD!$A$2:$A$2401,1)))</f>
        <v/>
      </c>
      <c r="C941">
        <f>IF($A941="","",INDEX(ALGLIB_SSA_XAUUSD!$C$2:$C$2401,MATCH($A941,ALGLIB_SSA_XAUUSD!$A$2:$A$2401,1)))</f>
        <v/>
      </c>
      <c r="D941" s="14">
        <f>IF($A941="","",INT((ROW()-2)/12)+1)</f>
        <v/>
      </c>
      <c r="E941" s="14">
        <f>IF(AND(E950&lt;&gt;"",D950=D938+1),E938+(E950-E938)*3/12,"")</f>
        <v/>
      </c>
      <c r="F941" s="14">
        <f>IF(AND(F950&lt;&gt;"",D950=D938+1),F938+(F950-F938)*3/12,"")</f>
        <v/>
      </c>
      <c r="G941" s="14">
        <f>IF(AND(G950&lt;&gt;"",D950=D938+1),G938+(G950-G938)*3/12,"")</f>
        <v/>
      </c>
      <c r="H941" s="14">
        <f>IF(AND(H950&lt;&gt;"",D950=D938+1),H938+(H950-H938)*3/12,"")</f>
        <v/>
      </c>
      <c r="I941" s="14">
        <f>IF(AND(L950&lt;&gt;"",D950=D938+1),I938+(I950-I938)*3/12,"")</f>
        <v/>
      </c>
      <c r="J941">
        <f>_xlfn.XLOOKUP($A941,ALGLIB_SSA_XAUUSD!$AA$2:$AA$2401,ALGLIB_SSA_XAUUSD!$P$2:$P$2401,"",0)</f>
        <v/>
      </c>
      <c r="K941">
        <f>_xlfn.XLOOKUP($A941,ALGLIB_SSA_XAUUSD!$AA$2:$AA$2401,ALGLIB_SSA_XAUUSD!$Q$2:$Q$2401,"",0)</f>
        <v/>
      </c>
      <c r="L941">
        <f>_xlfn.XLOOKUP($A941,ALGLIB_SSA_XAUUSD!$AA$2:$AA$2401,ALGLIB_SSA_XAUUSD!$R$2:$R$2401,"",0)</f>
        <v/>
      </c>
      <c r="M941">
        <f>_xlfn.XLOOKUP($A941,ALGLIB_SSA_XAUUSD!$AA$2:$AA$2401,ALGLIB_SSA_XAUUSD!$S$2:$S$2401,"",0)</f>
        <v/>
      </c>
      <c r="N941">
        <f>_xlfn.XLOOKUP($A941,ALGLIB_SSA_XAUUSD!$AA$2:$AA$2401,ALGLIB_SSA_XAUUSD!$T$2:$T$2401,"",0)</f>
        <v/>
      </c>
      <c r="O941">
        <f>_xlfn.XLOOKUP($A941,ALGLIB_SSA_XAUUSD!$AA$2:$AA$2401,ALGLIB_SSA_XAUUSD!$U$2:$U$2401,"",0)</f>
        <v/>
      </c>
      <c r="P941">
        <f>_xlfn.XLOOKUP($A941,ALGLIB_SSA_XAUUSD!$AA$2:$AA$2401,ALGLIB_SSA_XAUUSD!$V$2:$V$2401,"",0)</f>
        <v/>
      </c>
      <c r="S941">
        <f>A941</f>
        <v/>
      </c>
      <c r="T941">
        <f>J941</f>
        <v/>
      </c>
      <c r="U941">
        <f>K941</f>
        <v/>
      </c>
      <c r="V941" s="14">
        <f>IF($A941="","",MOD(ROW()-2,12)+1)</f>
        <v/>
      </c>
      <c r="W941">
        <f>L941</f>
        <v/>
      </c>
      <c r="X941" s="14">
        <f>IF(F941="","",F941)</f>
        <v/>
      </c>
      <c r="Y941" s="14">
        <f>IF(G941="","",G941)</f>
        <v/>
      </c>
      <c r="Z941">
        <f>M941</f>
        <v/>
      </c>
      <c r="AA941">
        <f>N941</f>
        <v/>
      </c>
      <c r="AB941" s="14">
        <f>IF(H941="","",H941)</f>
        <v/>
      </c>
      <c r="AC941">
        <f>O941</f>
        <v/>
      </c>
      <c r="AD941" s="14">
        <f>IF(I941="","",I941)</f>
        <v/>
      </c>
      <c r="AE941">
        <f>P941</f>
        <v/>
      </c>
      <c r="AH941">
        <f>IF(S941&lt;&gt;"",S941,AH940+900)</f>
        <v/>
      </c>
      <c r="AI941">
        <f>IF(T941&lt;&gt;"",T941,AI940)</f>
        <v/>
      </c>
      <c r="AJ941">
        <f>IF(U941&lt;&gt;"",U941,AJ940)</f>
        <v/>
      </c>
      <c r="AK941">
        <f>IF(W941&lt;&gt;"",W941,"")</f>
        <v/>
      </c>
      <c r="AL941" s="14">
        <f>IF(X941&lt;&gt;"",X941,"")</f>
        <v/>
      </c>
      <c r="AM941" s="14">
        <f>IF(Y941&lt;&gt;"",Y941,"")</f>
        <v/>
      </c>
      <c r="AN941" s="14">
        <f>IF(OR(AL941="",AM941=""),"",AL941-AM941)</f>
        <v/>
      </c>
      <c r="AO941">
        <f>IF(AN941="","",IF(AN941&gt;0,"Bullish","Bearish"))</f>
        <v/>
      </c>
      <c r="AP941">
        <f>IF(AO941="",AP940,AO941)</f>
        <v/>
      </c>
      <c r="AQ941" s="14">
        <f>IF(AB941&lt;&gt;"",AB941,"")</f>
        <v/>
      </c>
      <c r="AR941" s="14">
        <f>IF(AD941&lt;&gt;"",AD941,"")</f>
        <v/>
      </c>
      <c r="AS941">
        <f>IF(AS940+1=13,1,AS940+1)</f>
        <v/>
      </c>
      <c r="AT941">
        <f>IFERROR(IF(SLOPE($AQ$926:$AQ$937,$AS$926:$AS$937)&gt;0,MIN(3,ABS(SLOPE($AQ$926:$AQ$937,$AS$926:$AS$937))),IF(SLOPE($AQ$926:$AQ$937,$AS$926:$AS$937)&lt;-0.5,-0.5,0)),0)</f>
        <v/>
      </c>
      <c r="AU941">
        <f>IFERROR(IF(SLOPE($AR$926:$AR$937,$AS$926:$AS$937)&lt;0,MAX(-3,-ABS(SLOPE($AR$926:$AR$937,$AS$926:$AS$937))),IF(SLOPE($AR$926:$AR$937,$AS$926:$AS$937)&gt;0.5,0.5,0)),0)</f>
        <v/>
      </c>
      <c r="AV941">
        <f>($AQ$938+(AT941*(AS941-1)))</f>
        <v/>
      </c>
      <c r="AW941">
        <f>($AR$938+(AU941*(AS941-1)))</f>
        <v/>
      </c>
      <c r="AX941">
        <f>IF(AT941&gt;0,AV941+AT941,AV941)</f>
        <v/>
      </c>
      <c r="AY941">
        <f>IF(AU941&lt;0,AW941+AU941,AW941)</f>
        <v/>
      </c>
      <c r="BA941" s="14">
        <f>IFERROR(AX941-AQ941,"")</f>
        <v/>
      </c>
      <c r="BB941" s="14">
        <f>IFERROR(AY941-AR941,"")</f>
        <v/>
      </c>
      <c r="BD941">
        <f>AH941</f>
        <v/>
      </c>
      <c r="BE941">
        <f>AI941</f>
        <v/>
      </c>
      <c r="BF941">
        <f>AJ941</f>
        <v/>
      </c>
      <c r="BG941" s="14">
        <f>L941</f>
        <v/>
      </c>
      <c r="BH941" s="14">
        <f>IF(X941="","",X941)</f>
        <v/>
      </c>
      <c r="BI941" s="14">
        <f>IF(Y941="","",Y941)</f>
        <v/>
      </c>
      <c r="BJ941">
        <f>Z941</f>
        <v/>
      </c>
      <c r="BK941">
        <f>AA941</f>
        <v/>
      </c>
      <c r="BL941">
        <f>IFERROR(AX941,"")</f>
        <v/>
      </c>
      <c r="BM941">
        <f>IFERROR(AY941,"")</f>
        <v/>
      </c>
    </row>
    <row r="942" ht="14.25" customHeight="1">
      <c r="A942">
        <f>ALGLIB_SSA_XAUUSD!AA942</f>
        <v/>
      </c>
      <c r="B942">
        <f>IF($A942="","",INDEX(ALGLIB_SSA_XAUUSD!$B$2:$B$2401,MATCH($A942,ALGLIB_SSA_XAUUSD!$A$2:$A$2401,1)))</f>
        <v/>
      </c>
      <c r="C942">
        <f>IF($A942="","",INDEX(ALGLIB_SSA_XAUUSD!$C$2:$C$2401,MATCH($A942,ALGLIB_SSA_XAUUSD!$A$2:$A$2401,1)))</f>
        <v/>
      </c>
      <c r="D942" s="14">
        <f>IF($A942="","",INT((ROW()-2)/12)+1)</f>
        <v/>
      </c>
      <c r="E942" s="14">
        <f>IF(AND(E950&lt;&gt;"",D950=D938+1),E938+(E950-E938)*4/12,"")</f>
        <v/>
      </c>
      <c r="F942" s="14">
        <f>IF(AND(F950&lt;&gt;"",D950=D938+1),F938+(F950-F938)*4/12,"")</f>
        <v/>
      </c>
      <c r="G942" s="14">
        <f>IF(AND(G950&lt;&gt;"",D950=D938+1),G938+(G950-G938)*4/12,"")</f>
        <v/>
      </c>
      <c r="H942" s="14">
        <f>IF(AND(H950&lt;&gt;"",D950=D938+1),H938+(H950-H938)*4/12,"")</f>
        <v/>
      </c>
      <c r="I942" s="14">
        <f>IF(AND(L950&lt;&gt;"",D950=D938+1),I938+(I950-I938)*4/12,"")</f>
        <v/>
      </c>
      <c r="J942">
        <f>_xlfn.XLOOKUP($A942,ALGLIB_SSA_XAUUSD!$AA$2:$AA$2401,ALGLIB_SSA_XAUUSD!$P$2:$P$2401,"",0)</f>
        <v/>
      </c>
      <c r="K942">
        <f>_xlfn.XLOOKUP($A942,ALGLIB_SSA_XAUUSD!$AA$2:$AA$2401,ALGLIB_SSA_XAUUSD!$Q$2:$Q$2401,"",0)</f>
        <v/>
      </c>
      <c r="L942">
        <f>_xlfn.XLOOKUP($A942,ALGLIB_SSA_XAUUSD!$AA$2:$AA$2401,ALGLIB_SSA_XAUUSD!$R$2:$R$2401,"",0)</f>
        <v/>
      </c>
      <c r="M942">
        <f>_xlfn.XLOOKUP($A942,ALGLIB_SSA_XAUUSD!$AA$2:$AA$2401,ALGLIB_SSA_XAUUSD!$S$2:$S$2401,"",0)</f>
        <v/>
      </c>
      <c r="N942">
        <f>_xlfn.XLOOKUP($A942,ALGLIB_SSA_XAUUSD!$AA$2:$AA$2401,ALGLIB_SSA_XAUUSD!$T$2:$T$2401,"",0)</f>
        <v/>
      </c>
      <c r="O942">
        <f>_xlfn.XLOOKUP($A942,ALGLIB_SSA_XAUUSD!$AA$2:$AA$2401,ALGLIB_SSA_XAUUSD!$U$2:$U$2401,"",0)</f>
        <v/>
      </c>
      <c r="P942">
        <f>_xlfn.XLOOKUP($A942,ALGLIB_SSA_XAUUSD!$AA$2:$AA$2401,ALGLIB_SSA_XAUUSD!$V$2:$V$2401,"",0)</f>
        <v/>
      </c>
      <c r="S942">
        <f>A942</f>
        <v/>
      </c>
      <c r="T942">
        <f>J942</f>
        <v/>
      </c>
      <c r="U942">
        <f>K942</f>
        <v/>
      </c>
      <c r="V942" s="14">
        <f>IF($A942="","",MOD(ROW()-2,12)+1)</f>
        <v/>
      </c>
      <c r="W942">
        <f>L942</f>
        <v/>
      </c>
      <c r="X942" s="14">
        <f>IF(F942="","",F942)</f>
        <v/>
      </c>
      <c r="Y942" s="14">
        <f>IF(G942="","",G942)</f>
        <v/>
      </c>
      <c r="Z942">
        <f>M942</f>
        <v/>
      </c>
      <c r="AA942">
        <f>N942</f>
        <v/>
      </c>
      <c r="AB942" s="14">
        <f>IF(H942="","",H942)</f>
        <v/>
      </c>
      <c r="AC942">
        <f>O942</f>
        <v/>
      </c>
      <c r="AD942" s="14">
        <f>IF(I942="","",I942)</f>
        <v/>
      </c>
      <c r="AE942">
        <f>P942</f>
        <v/>
      </c>
      <c r="AH942">
        <f>IF(S942&lt;&gt;"",S942,AH941+900)</f>
        <v/>
      </c>
      <c r="AI942">
        <f>IF(T942&lt;&gt;"",T942,AI941)</f>
        <v/>
      </c>
      <c r="AJ942">
        <f>IF(U942&lt;&gt;"",U942,AJ941)</f>
        <v/>
      </c>
      <c r="AK942">
        <f>IF(W942&lt;&gt;"",W942,"")</f>
        <v/>
      </c>
      <c r="AL942" s="14">
        <f>IF(X942&lt;&gt;"",X942,"")</f>
        <v/>
      </c>
      <c r="AM942" s="14">
        <f>IF(Y942&lt;&gt;"",Y942,"")</f>
        <v/>
      </c>
      <c r="AN942" s="14">
        <f>IF(OR(AL942="",AM942=""),"",AL942-AM942)</f>
        <v/>
      </c>
      <c r="AO942">
        <f>IF(AN942="","",IF(AN942&gt;0,"Bullish","Bearish"))</f>
        <v/>
      </c>
      <c r="AP942">
        <f>IF(AO942="",AP941,AO942)</f>
        <v/>
      </c>
      <c r="AQ942" s="14">
        <f>IF(AB942&lt;&gt;"",AB942,"")</f>
        <v/>
      </c>
      <c r="AR942" s="14">
        <f>IF(AD942&lt;&gt;"",AD942,"")</f>
        <v/>
      </c>
      <c r="AS942">
        <f>IF(AS941+1=13,1,AS941+1)</f>
        <v/>
      </c>
      <c r="AT942">
        <f>IFERROR(IF(SLOPE($AQ$926:$AQ$937,$AS$926:$AS$937)&gt;0,MIN(3,ABS(SLOPE($AQ$926:$AQ$937,$AS$926:$AS$937))),IF(SLOPE($AQ$926:$AQ$937,$AS$926:$AS$937)&lt;-0.5,-0.5,0)),0)</f>
        <v/>
      </c>
      <c r="AU942">
        <f>IFERROR(IF(SLOPE($AR$926:$AR$937,$AS$926:$AS$937)&lt;0,MAX(-3,-ABS(SLOPE($AR$926:$AR$937,$AS$926:$AS$937))),IF(SLOPE($AR$926:$AR$937,$AS$926:$AS$937)&gt;0.5,0.5,0)),0)</f>
        <v/>
      </c>
      <c r="AV942">
        <f>($AQ$938+(AT942*(AS942-1)))</f>
        <v/>
      </c>
      <c r="AW942">
        <f>($AR$938+(AU942*(AS942-1)))</f>
        <v/>
      </c>
      <c r="AX942">
        <f>IF(AT942&gt;0,AV942+AT942,AV942)</f>
        <v/>
      </c>
      <c r="AY942">
        <f>IF(AU942&lt;0,AW942+AU942,AW942)</f>
        <v/>
      </c>
      <c r="BA942" s="14">
        <f>IFERROR(AX942-AQ942,"")</f>
        <v/>
      </c>
      <c r="BB942" s="14">
        <f>IFERROR(AY942-AR942,"")</f>
        <v/>
      </c>
      <c r="BD942">
        <f>AH942</f>
        <v/>
      </c>
      <c r="BE942">
        <f>AI942</f>
        <v/>
      </c>
      <c r="BF942">
        <f>AJ942</f>
        <v/>
      </c>
      <c r="BG942" s="14">
        <f>L942</f>
        <v/>
      </c>
      <c r="BH942" s="14">
        <f>IF(X942="","",X942)</f>
        <v/>
      </c>
      <c r="BI942" s="14">
        <f>IF(Y942="","",Y942)</f>
        <v/>
      </c>
      <c r="BJ942">
        <f>Z942</f>
        <v/>
      </c>
      <c r="BK942">
        <f>AA942</f>
        <v/>
      </c>
      <c r="BL942">
        <f>IFERROR(AX942,"")</f>
        <v/>
      </c>
      <c r="BM942">
        <f>IFERROR(AY942,"")</f>
        <v/>
      </c>
    </row>
    <row r="943" ht="14.25" customHeight="1">
      <c r="A943">
        <f>ALGLIB_SSA_XAUUSD!AA943</f>
        <v/>
      </c>
      <c r="B943">
        <f>IF($A943="","",INDEX(ALGLIB_SSA_XAUUSD!$B$2:$B$2401,MATCH($A943,ALGLIB_SSA_XAUUSD!$A$2:$A$2401,1)))</f>
        <v/>
      </c>
      <c r="C943">
        <f>IF($A943="","",INDEX(ALGLIB_SSA_XAUUSD!$C$2:$C$2401,MATCH($A943,ALGLIB_SSA_XAUUSD!$A$2:$A$2401,1)))</f>
        <v/>
      </c>
      <c r="D943" s="14">
        <f>IF($A943="","",INT((ROW()-2)/12)+1)</f>
        <v/>
      </c>
      <c r="E943" s="14">
        <f>IF(AND(E950&lt;&gt;"",D950=D938+1),E938+(E950-E938)*5/12,"")</f>
        <v/>
      </c>
      <c r="F943" s="14">
        <f>IF(AND(F950&lt;&gt;"",D950=D938+1),F938+(F950-F938)*5/12,"")</f>
        <v/>
      </c>
      <c r="G943" s="14">
        <f>IF(AND(G950&lt;&gt;"",D950=D938+1),G938+(G950-G938)*5/12,"")</f>
        <v/>
      </c>
      <c r="H943" s="14">
        <f>IF(AND(H950&lt;&gt;"",D950=D938+1),H938+(H950-H938)*5/12,"")</f>
        <v/>
      </c>
      <c r="I943" s="14">
        <f>IF(AND(L950&lt;&gt;"",D950=D938+1),I938+(I950-I938)*5/12,"")</f>
        <v/>
      </c>
      <c r="J943">
        <f>_xlfn.XLOOKUP($A943,ALGLIB_SSA_XAUUSD!$AA$2:$AA$2401,ALGLIB_SSA_XAUUSD!$P$2:$P$2401,"",0)</f>
        <v/>
      </c>
      <c r="K943">
        <f>_xlfn.XLOOKUP($A943,ALGLIB_SSA_XAUUSD!$AA$2:$AA$2401,ALGLIB_SSA_XAUUSD!$Q$2:$Q$2401,"",0)</f>
        <v/>
      </c>
      <c r="L943">
        <f>_xlfn.XLOOKUP($A943,ALGLIB_SSA_XAUUSD!$AA$2:$AA$2401,ALGLIB_SSA_XAUUSD!$R$2:$R$2401,"",0)</f>
        <v/>
      </c>
      <c r="M943">
        <f>_xlfn.XLOOKUP($A943,ALGLIB_SSA_XAUUSD!$AA$2:$AA$2401,ALGLIB_SSA_XAUUSD!$S$2:$S$2401,"",0)</f>
        <v/>
      </c>
      <c r="N943">
        <f>_xlfn.XLOOKUP($A943,ALGLIB_SSA_XAUUSD!$AA$2:$AA$2401,ALGLIB_SSA_XAUUSD!$T$2:$T$2401,"",0)</f>
        <v/>
      </c>
      <c r="O943">
        <f>_xlfn.XLOOKUP($A943,ALGLIB_SSA_XAUUSD!$AA$2:$AA$2401,ALGLIB_SSA_XAUUSD!$U$2:$U$2401,"",0)</f>
        <v/>
      </c>
      <c r="P943">
        <f>_xlfn.XLOOKUP($A943,ALGLIB_SSA_XAUUSD!$AA$2:$AA$2401,ALGLIB_SSA_XAUUSD!$V$2:$V$2401,"",0)</f>
        <v/>
      </c>
      <c r="S943">
        <f>A943</f>
        <v/>
      </c>
      <c r="T943">
        <f>J943</f>
        <v/>
      </c>
      <c r="U943">
        <f>K943</f>
        <v/>
      </c>
      <c r="V943" s="14">
        <f>IF($A943="","",MOD(ROW()-2,12)+1)</f>
        <v/>
      </c>
      <c r="W943">
        <f>L943</f>
        <v/>
      </c>
      <c r="X943" s="14">
        <f>IF(F943="","",F943)</f>
        <v/>
      </c>
      <c r="Y943" s="14">
        <f>IF(G943="","",G943)</f>
        <v/>
      </c>
      <c r="Z943">
        <f>M943</f>
        <v/>
      </c>
      <c r="AA943">
        <f>N943</f>
        <v/>
      </c>
      <c r="AB943" s="14">
        <f>IF(H943="","",H943)</f>
        <v/>
      </c>
      <c r="AC943">
        <f>O943</f>
        <v/>
      </c>
      <c r="AD943" s="14">
        <f>IF(I943="","",I943)</f>
        <v/>
      </c>
      <c r="AE943">
        <f>P943</f>
        <v/>
      </c>
      <c r="AH943">
        <f>IF(S943&lt;&gt;"",S943,AH942+900)</f>
        <v/>
      </c>
      <c r="AI943">
        <f>IF(T943&lt;&gt;"",T943,AI942)</f>
        <v/>
      </c>
      <c r="AJ943">
        <f>IF(U943&lt;&gt;"",U943,AJ942)</f>
        <v/>
      </c>
      <c r="AK943">
        <f>IF(W943&lt;&gt;"",W943,"")</f>
        <v/>
      </c>
      <c r="AL943" s="14">
        <f>IF(X943&lt;&gt;"",X943,"")</f>
        <v/>
      </c>
      <c r="AM943" s="14">
        <f>IF(Y943&lt;&gt;"",Y943,"")</f>
        <v/>
      </c>
      <c r="AN943" s="14">
        <f>IF(OR(AL943="",AM943=""),"",AL943-AM943)</f>
        <v/>
      </c>
      <c r="AO943">
        <f>IF(AN943="","",IF(AN943&gt;0,"Bullish","Bearish"))</f>
        <v/>
      </c>
      <c r="AP943">
        <f>IF(AO943="",AP942,AO943)</f>
        <v/>
      </c>
      <c r="AQ943" s="14">
        <f>IF(AB943&lt;&gt;"",AB943,"")</f>
        <v/>
      </c>
      <c r="AR943" s="14">
        <f>IF(AD943&lt;&gt;"",AD943,"")</f>
        <v/>
      </c>
      <c r="AS943">
        <f>IF(AS942+1=13,1,AS942+1)</f>
        <v/>
      </c>
      <c r="AT943">
        <f>IFERROR(IF(SLOPE($AQ$926:$AQ$937,$AS$926:$AS$937)&gt;0,MIN(3,ABS(SLOPE($AQ$926:$AQ$937,$AS$926:$AS$937))),IF(SLOPE($AQ$926:$AQ$937,$AS$926:$AS$937)&lt;-0.5,-0.5,0)),0)</f>
        <v/>
      </c>
      <c r="AU943">
        <f>IFERROR(IF(SLOPE($AR$926:$AR$937,$AS$926:$AS$937)&lt;0,MAX(-3,-ABS(SLOPE($AR$926:$AR$937,$AS$926:$AS$937))),IF(SLOPE($AR$926:$AR$937,$AS$926:$AS$937)&gt;0.5,0.5,0)),0)</f>
        <v/>
      </c>
      <c r="AV943">
        <f>($AQ$938+(AT943*(AS943-1)))</f>
        <v/>
      </c>
      <c r="AW943">
        <f>($AR$938+(AU943*(AS943-1)))</f>
        <v/>
      </c>
      <c r="AX943">
        <f>IF(AT943&gt;0,AV943+AT943,AV943)</f>
        <v/>
      </c>
      <c r="AY943">
        <f>IF(AU943&lt;0,AW943+AU943,AW943)</f>
        <v/>
      </c>
      <c r="BA943" s="14">
        <f>IFERROR(AX943-AQ943,"")</f>
        <v/>
      </c>
      <c r="BB943" s="14">
        <f>IFERROR(AY943-AR943,"")</f>
        <v/>
      </c>
      <c r="BD943">
        <f>AH943</f>
        <v/>
      </c>
      <c r="BE943">
        <f>AI943</f>
        <v/>
      </c>
      <c r="BF943">
        <f>AJ943</f>
        <v/>
      </c>
      <c r="BG943" s="14">
        <f>L943</f>
        <v/>
      </c>
      <c r="BH943" s="14">
        <f>IF(X943="","",X943)</f>
        <v/>
      </c>
      <c r="BI943" s="14">
        <f>IF(Y943="","",Y943)</f>
        <v/>
      </c>
      <c r="BJ943">
        <f>Z943</f>
        <v/>
      </c>
      <c r="BK943">
        <f>AA943</f>
        <v/>
      </c>
      <c r="BL943">
        <f>IFERROR(AX943,"")</f>
        <v/>
      </c>
      <c r="BM943">
        <f>IFERROR(AY943,"")</f>
        <v/>
      </c>
    </row>
    <row r="944" ht="14.25" customHeight="1">
      <c r="A944">
        <f>ALGLIB_SSA_XAUUSD!AA944</f>
        <v/>
      </c>
      <c r="B944">
        <f>IF($A944="","",INDEX(ALGLIB_SSA_XAUUSD!$B$2:$B$2401,MATCH($A944,ALGLIB_SSA_XAUUSD!$A$2:$A$2401,1)))</f>
        <v/>
      </c>
      <c r="C944">
        <f>IF($A944="","",INDEX(ALGLIB_SSA_XAUUSD!$C$2:$C$2401,MATCH($A944,ALGLIB_SSA_XAUUSD!$A$2:$A$2401,1)))</f>
        <v/>
      </c>
      <c r="D944" s="14">
        <f>IF($A944="","",INT((ROW()-2)/12)+1)</f>
        <v/>
      </c>
      <c r="E944" s="14">
        <f>IF(AND(E950&lt;&gt;"",D950=D938+1),E938+(E950-E938)*6/12,"")</f>
        <v/>
      </c>
      <c r="F944" s="14">
        <f>IF(AND(F950&lt;&gt;"",D950=D938+1),F938+(F950-F938)*6/12,"")</f>
        <v/>
      </c>
      <c r="G944" s="14">
        <f>IF(AND(G950&lt;&gt;"",D950=D938+1),G938+(G950-G938)*6/12,"")</f>
        <v/>
      </c>
      <c r="H944" s="14">
        <f>IF(AND(H950&lt;&gt;"",D950=D938+1),H938+(H950-H938)*6/12,"")</f>
        <v/>
      </c>
      <c r="I944" s="14">
        <f>IF(AND(L950&lt;&gt;"",D950=D938+1),I938+(I950-I938)*6/12,"")</f>
        <v/>
      </c>
      <c r="J944">
        <f>_xlfn.XLOOKUP($A944,ALGLIB_SSA_XAUUSD!$AA$2:$AA$2401,ALGLIB_SSA_XAUUSD!$P$2:$P$2401,"",0)</f>
        <v/>
      </c>
      <c r="K944">
        <f>_xlfn.XLOOKUP($A944,ALGLIB_SSA_XAUUSD!$AA$2:$AA$2401,ALGLIB_SSA_XAUUSD!$Q$2:$Q$2401,"",0)</f>
        <v/>
      </c>
      <c r="L944">
        <f>_xlfn.XLOOKUP($A944,ALGLIB_SSA_XAUUSD!$AA$2:$AA$2401,ALGLIB_SSA_XAUUSD!$R$2:$R$2401,"",0)</f>
        <v/>
      </c>
      <c r="M944">
        <f>_xlfn.XLOOKUP($A944,ALGLIB_SSA_XAUUSD!$AA$2:$AA$2401,ALGLIB_SSA_XAUUSD!$S$2:$S$2401,"",0)</f>
        <v/>
      </c>
      <c r="N944">
        <f>_xlfn.XLOOKUP($A944,ALGLIB_SSA_XAUUSD!$AA$2:$AA$2401,ALGLIB_SSA_XAUUSD!$T$2:$T$2401,"",0)</f>
        <v/>
      </c>
      <c r="O944">
        <f>_xlfn.XLOOKUP($A944,ALGLIB_SSA_XAUUSD!$AA$2:$AA$2401,ALGLIB_SSA_XAUUSD!$U$2:$U$2401,"",0)</f>
        <v/>
      </c>
      <c r="P944">
        <f>_xlfn.XLOOKUP($A944,ALGLIB_SSA_XAUUSD!$AA$2:$AA$2401,ALGLIB_SSA_XAUUSD!$V$2:$V$2401,"",0)</f>
        <v/>
      </c>
      <c r="S944">
        <f>A944</f>
        <v/>
      </c>
      <c r="T944">
        <f>J944</f>
        <v/>
      </c>
      <c r="U944">
        <f>K944</f>
        <v/>
      </c>
      <c r="V944" s="14">
        <f>IF($A944="","",MOD(ROW()-2,12)+1)</f>
        <v/>
      </c>
      <c r="W944">
        <f>L944</f>
        <v/>
      </c>
      <c r="X944" s="14">
        <f>IF(F944="","",F944)</f>
        <v/>
      </c>
      <c r="Y944" s="14">
        <f>IF(G944="","",G944)</f>
        <v/>
      </c>
      <c r="Z944">
        <f>M944</f>
        <v/>
      </c>
      <c r="AA944">
        <f>N944</f>
        <v/>
      </c>
      <c r="AB944" s="14">
        <f>IF(H944="","",H944)</f>
        <v/>
      </c>
      <c r="AC944">
        <f>O944</f>
        <v/>
      </c>
      <c r="AD944" s="14">
        <f>IF(I944="","",I944)</f>
        <v/>
      </c>
      <c r="AE944">
        <f>P944</f>
        <v/>
      </c>
      <c r="AH944">
        <f>IF(S944&lt;&gt;"",S944,AH943+900)</f>
        <v/>
      </c>
      <c r="AI944">
        <f>IF(T944&lt;&gt;"",T944,AI943)</f>
        <v/>
      </c>
      <c r="AJ944">
        <f>IF(U944&lt;&gt;"",U944,AJ943)</f>
        <v/>
      </c>
      <c r="AK944">
        <f>IF(W944&lt;&gt;"",W944,"")</f>
        <v/>
      </c>
      <c r="AL944" s="14">
        <f>IF(X944&lt;&gt;"",X944,"")</f>
        <v/>
      </c>
      <c r="AM944" s="14">
        <f>IF(Y944&lt;&gt;"",Y944,"")</f>
        <v/>
      </c>
      <c r="AN944" s="14">
        <f>IF(OR(AL944="",AM944=""),"",AL944-AM944)</f>
        <v/>
      </c>
      <c r="AO944">
        <f>IF(AN944="","",IF(AN944&gt;0,"Bullish","Bearish"))</f>
        <v/>
      </c>
      <c r="AP944">
        <f>IF(AO944="",AP943,AO944)</f>
        <v/>
      </c>
      <c r="AQ944" s="14">
        <f>IF(AB944&lt;&gt;"",AB944,"")</f>
        <v/>
      </c>
      <c r="AR944" s="14">
        <f>IF(AD944&lt;&gt;"",AD944,"")</f>
        <v/>
      </c>
      <c r="AS944">
        <f>IF(AS943+1=13,1,AS943+1)</f>
        <v/>
      </c>
      <c r="AT944">
        <f>IFERROR(IF(SLOPE($AQ$926:$AQ$937,$AS$926:$AS$937)&gt;0,MIN(3,ABS(SLOPE($AQ$926:$AQ$937,$AS$926:$AS$937))),IF(SLOPE($AQ$926:$AQ$937,$AS$926:$AS$937)&lt;-0.5,-0.5,0)),0)</f>
        <v/>
      </c>
      <c r="AU944">
        <f>IFERROR(IF(SLOPE($AR$926:$AR$937,$AS$926:$AS$937)&lt;0,MAX(-3,-ABS(SLOPE($AR$926:$AR$937,$AS$926:$AS$937))),IF(SLOPE($AR$926:$AR$937,$AS$926:$AS$937)&gt;0.5,0.5,0)),0)</f>
        <v/>
      </c>
      <c r="AV944">
        <f>($AQ$938+(AT944*(AS944-1)))</f>
        <v/>
      </c>
      <c r="AW944">
        <f>($AR$938+(AU944*(AS944-1)))</f>
        <v/>
      </c>
      <c r="AX944">
        <f>IF(AT944&gt;0,AV944+AT944,AV944)</f>
        <v/>
      </c>
      <c r="AY944">
        <f>IF(AU944&lt;0,AW944+AU944,AW944)</f>
        <v/>
      </c>
      <c r="BA944" s="14">
        <f>IFERROR(AX944-AQ944,"")</f>
        <v/>
      </c>
      <c r="BB944" s="14">
        <f>IFERROR(AY944-AR944,"")</f>
        <v/>
      </c>
      <c r="BD944">
        <f>AH944</f>
        <v/>
      </c>
      <c r="BE944">
        <f>AI944</f>
        <v/>
      </c>
      <c r="BF944">
        <f>AJ944</f>
        <v/>
      </c>
      <c r="BG944" s="14">
        <f>L944</f>
        <v/>
      </c>
      <c r="BH944" s="14">
        <f>IF(X944="","",X944)</f>
        <v/>
      </c>
      <c r="BI944" s="14">
        <f>IF(Y944="","",Y944)</f>
        <v/>
      </c>
      <c r="BJ944">
        <f>Z944</f>
        <v/>
      </c>
      <c r="BK944">
        <f>AA944</f>
        <v/>
      </c>
      <c r="BL944">
        <f>IFERROR(AX944,"")</f>
        <v/>
      </c>
      <c r="BM944">
        <f>IFERROR(AY944,"")</f>
        <v/>
      </c>
    </row>
    <row r="945" ht="14.25" customHeight="1">
      <c r="A945">
        <f>ALGLIB_SSA_XAUUSD!AA945</f>
        <v/>
      </c>
      <c r="B945">
        <f>IF($A945="","",INDEX(ALGLIB_SSA_XAUUSD!$B$2:$B$2401,MATCH($A945,ALGLIB_SSA_XAUUSD!$A$2:$A$2401,1)))</f>
        <v/>
      </c>
      <c r="C945">
        <f>IF($A945="","",INDEX(ALGLIB_SSA_XAUUSD!$C$2:$C$2401,MATCH($A945,ALGLIB_SSA_XAUUSD!$A$2:$A$2401,1)))</f>
        <v/>
      </c>
      <c r="D945" s="14">
        <f>IF($A945="","",INT((ROW()-2)/12)+1)</f>
        <v/>
      </c>
      <c r="E945" s="14">
        <f>IF(AND(E950&lt;&gt;"",D950=D938+1),E938+(E950-E938)*7/12,"")</f>
        <v/>
      </c>
      <c r="F945" s="14">
        <f>IF(AND(F950&lt;&gt;"",D950=D938+1),F938+(F950-F938)*7/12,"")</f>
        <v/>
      </c>
      <c r="G945" s="14">
        <f>IF(AND(G950&lt;&gt;"",D950=D938+1),G938+(G950-G938)*7/12,"")</f>
        <v/>
      </c>
      <c r="H945" s="14">
        <f>IF(AND(H950&lt;&gt;"",D950=D938+1),H938+(H950-H938)*7/12,"")</f>
        <v/>
      </c>
      <c r="I945" s="14">
        <f>IF(AND(L950&lt;&gt;"",D950=D938+1),I938+(I950-I938)*7/12,"")</f>
        <v/>
      </c>
      <c r="J945">
        <f>_xlfn.XLOOKUP($A945,ALGLIB_SSA_XAUUSD!$AA$2:$AA$2401,ALGLIB_SSA_XAUUSD!$P$2:$P$2401,"",0)</f>
        <v/>
      </c>
      <c r="K945">
        <f>_xlfn.XLOOKUP($A945,ALGLIB_SSA_XAUUSD!$AA$2:$AA$2401,ALGLIB_SSA_XAUUSD!$Q$2:$Q$2401,"",0)</f>
        <v/>
      </c>
      <c r="L945">
        <f>_xlfn.XLOOKUP($A945,ALGLIB_SSA_XAUUSD!$AA$2:$AA$2401,ALGLIB_SSA_XAUUSD!$R$2:$R$2401,"",0)</f>
        <v/>
      </c>
      <c r="M945">
        <f>_xlfn.XLOOKUP($A945,ALGLIB_SSA_XAUUSD!$AA$2:$AA$2401,ALGLIB_SSA_XAUUSD!$S$2:$S$2401,"",0)</f>
        <v/>
      </c>
      <c r="N945">
        <f>_xlfn.XLOOKUP($A945,ALGLIB_SSA_XAUUSD!$AA$2:$AA$2401,ALGLIB_SSA_XAUUSD!$T$2:$T$2401,"",0)</f>
        <v/>
      </c>
      <c r="O945">
        <f>_xlfn.XLOOKUP($A945,ALGLIB_SSA_XAUUSD!$AA$2:$AA$2401,ALGLIB_SSA_XAUUSD!$U$2:$U$2401,"",0)</f>
        <v/>
      </c>
      <c r="P945">
        <f>_xlfn.XLOOKUP($A945,ALGLIB_SSA_XAUUSD!$AA$2:$AA$2401,ALGLIB_SSA_XAUUSD!$V$2:$V$2401,"",0)</f>
        <v/>
      </c>
      <c r="S945">
        <f>A945</f>
        <v/>
      </c>
      <c r="T945">
        <f>J945</f>
        <v/>
      </c>
      <c r="U945">
        <f>K945</f>
        <v/>
      </c>
      <c r="V945" s="14">
        <f>IF($A945="","",MOD(ROW()-2,12)+1)</f>
        <v/>
      </c>
      <c r="W945">
        <f>L945</f>
        <v/>
      </c>
      <c r="X945" s="14">
        <f>IF(F945="","",F945)</f>
        <v/>
      </c>
      <c r="Y945" s="14">
        <f>IF(G945="","",G945)</f>
        <v/>
      </c>
      <c r="Z945">
        <f>M945</f>
        <v/>
      </c>
      <c r="AA945">
        <f>N945</f>
        <v/>
      </c>
      <c r="AB945" s="14">
        <f>IF(H945="","",H945)</f>
        <v/>
      </c>
      <c r="AC945">
        <f>O945</f>
        <v/>
      </c>
      <c r="AD945" s="14">
        <f>IF(I945="","",I945)</f>
        <v/>
      </c>
      <c r="AE945">
        <f>P945</f>
        <v/>
      </c>
      <c r="AH945">
        <f>IF(S945&lt;&gt;"",S945,AH944+900)</f>
        <v/>
      </c>
      <c r="AI945">
        <f>IF(T945&lt;&gt;"",T945,AI944)</f>
        <v/>
      </c>
      <c r="AJ945">
        <f>IF(U945&lt;&gt;"",U945,AJ944)</f>
        <v/>
      </c>
      <c r="AK945">
        <f>IF(W945&lt;&gt;"",W945,"")</f>
        <v/>
      </c>
      <c r="AL945" s="14">
        <f>IF(X945&lt;&gt;"",X945,"")</f>
        <v/>
      </c>
      <c r="AM945" s="14">
        <f>IF(Y945&lt;&gt;"",Y945,"")</f>
        <v/>
      </c>
      <c r="AN945" s="14">
        <f>IF(OR(AL945="",AM945=""),"",AL945-AM945)</f>
        <v/>
      </c>
      <c r="AO945">
        <f>IF(AN945="","",IF(AN945&gt;0,"Bullish","Bearish"))</f>
        <v/>
      </c>
      <c r="AP945">
        <f>IF(AO945="",AP944,AO945)</f>
        <v/>
      </c>
      <c r="AQ945" s="14">
        <f>IF(AB945&lt;&gt;"",AB945,"")</f>
        <v/>
      </c>
      <c r="AR945" s="14">
        <f>IF(AD945&lt;&gt;"",AD945,"")</f>
        <v/>
      </c>
      <c r="AS945">
        <f>IF(AS944+1=13,1,AS944+1)</f>
        <v/>
      </c>
      <c r="AT945">
        <f>IFERROR(IF(SLOPE($AQ$926:$AQ$937,$AS$926:$AS$937)&gt;0,MIN(3,ABS(SLOPE($AQ$926:$AQ$937,$AS$926:$AS$937))),IF(SLOPE($AQ$926:$AQ$937,$AS$926:$AS$937)&lt;-0.5,-0.5,0)),0)</f>
        <v/>
      </c>
      <c r="AU945">
        <f>IFERROR(IF(SLOPE($AR$926:$AR$937,$AS$926:$AS$937)&lt;0,MAX(-3,-ABS(SLOPE($AR$926:$AR$937,$AS$926:$AS$937))),IF(SLOPE($AR$926:$AR$937,$AS$926:$AS$937)&gt;0.5,0.5,0)),0)</f>
        <v/>
      </c>
      <c r="AV945">
        <f>($AQ$938+(AT945*(AS945-1)))</f>
        <v/>
      </c>
      <c r="AW945">
        <f>($AR$938+(AU945*(AS945-1)))</f>
        <v/>
      </c>
      <c r="AX945">
        <f>IF(AT945&gt;0,AV945+AT945,AV945)</f>
        <v/>
      </c>
      <c r="AY945">
        <f>IF(AU945&lt;0,AW945+AU945,AW945)</f>
        <v/>
      </c>
      <c r="BA945" s="14">
        <f>IFERROR(AX945-AQ945,"")</f>
        <v/>
      </c>
      <c r="BB945" s="14">
        <f>IFERROR(AY945-AR945,"")</f>
        <v/>
      </c>
      <c r="BD945">
        <f>AH945</f>
        <v/>
      </c>
      <c r="BE945">
        <f>AI945</f>
        <v/>
      </c>
      <c r="BF945">
        <f>AJ945</f>
        <v/>
      </c>
      <c r="BG945" s="14">
        <f>L945</f>
        <v/>
      </c>
      <c r="BH945" s="14">
        <f>IF(X945="","",X945)</f>
        <v/>
      </c>
      <c r="BI945" s="14">
        <f>IF(Y945="","",Y945)</f>
        <v/>
      </c>
      <c r="BJ945">
        <f>Z945</f>
        <v/>
      </c>
      <c r="BK945">
        <f>AA945</f>
        <v/>
      </c>
      <c r="BL945">
        <f>IFERROR(AX945,"")</f>
        <v/>
      </c>
      <c r="BM945">
        <f>IFERROR(AY945,"")</f>
        <v/>
      </c>
    </row>
    <row r="946" ht="14.25" customHeight="1">
      <c r="A946">
        <f>ALGLIB_SSA_XAUUSD!AA946</f>
        <v/>
      </c>
      <c r="B946">
        <f>IF($A946="","",INDEX(ALGLIB_SSA_XAUUSD!$B$2:$B$2401,MATCH($A946,ALGLIB_SSA_XAUUSD!$A$2:$A$2401,1)))</f>
        <v/>
      </c>
      <c r="C946">
        <f>IF($A946="","",INDEX(ALGLIB_SSA_XAUUSD!$C$2:$C$2401,MATCH($A946,ALGLIB_SSA_XAUUSD!$A$2:$A$2401,1)))</f>
        <v/>
      </c>
      <c r="D946" s="14">
        <f>IF($A946="","",INT((ROW()-2)/12)+1)</f>
        <v/>
      </c>
      <c r="E946" s="14">
        <f>IF(AND(E950&lt;&gt;"",D950=D938+1),E938+(E950-E938)*8/12,"")</f>
        <v/>
      </c>
      <c r="F946" s="14">
        <f>IF(AND(F950&lt;&gt;"",D950=D938+1),F938+(F950-F938)*8/12,"")</f>
        <v/>
      </c>
      <c r="G946" s="14">
        <f>IF(AND(G950&lt;&gt;"",D950=D938+1),G938+(G950-G938)*8/12,"")</f>
        <v/>
      </c>
      <c r="H946" s="14">
        <f>IF(AND(H950&lt;&gt;"",D950=D938+1),H938+(H950-H938)*8/12,"")</f>
        <v/>
      </c>
      <c r="I946" s="14">
        <f>IF(AND(L950&lt;&gt;"",D950=D938+1),I938+(I950-I938)*8/12,"")</f>
        <v/>
      </c>
      <c r="J946">
        <f>_xlfn.XLOOKUP($A946,ALGLIB_SSA_XAUUSD!$AA$2:$AA$2401,ALGLIB_SSA_XAUUSD!$P$2:$P$2401,"",0)</f>
        <v/>
      </c>
      <c r="K946">
        <f>_xlfn.XLOOKUP($A946,ALGLIB_SSA_XAUUSD!$AA$2:$AA$2401,ALGLIB_SSA_XAUUSD!$Q$2:$Q$2401,"",0)</f>
        <v/>
      </c>
      <c r="L946">
        <f>_xlfn.XLOOKUP($A946,ALGLIB_SSA_XAUUSD!$AA$2:$AA$2401,ALGLIB_SSA_XAUUSD!$R$2:$R$2401,"",0)</f>
        <v/>
      </c>
      <c r="M946">
        <f>_xlfn.XLOOKUP($A946,ALGLIB_SSA_XAUUSD!$AA$2:$AA$2401,ALGLIB_SSA_XAUUSD!$S$2:$S$2401,"",0)</f>
        <v/>
      </c>
      <c r="N946">
        <f>_xlfn.XLOOKUP($A946,ALGLIB_SSA_XAUUSD!$AA$2:$AA$2401,ALGLIB_SSA_XAUUSD!$T$2:$T$2401,"",0)</f>
        <v/>
      </c>
      <c r="O946">
        <f>_xlfn.XLOOKUP($A946,ALGLIB_SSA_XAUUSD!$AA$2:$AA$2401,ALGLIB_SSA_XAUUSD!$U$2:$U$2401,"",0)</f>
        <v/>
      </c>
      <c r="P946">
        <f>_xlfn.XLOOKUP($A946,ALGLIB_SSA_XAUUSD!$AA$2:$AA$2401,ALGLIB_SSA_XAUUSD!$V$2:$V$2401,"",0)</f>
        <v/>
      </c>
      <c r="S946">
        <f>A946</f>
        <v/>
      </c>
      <c r="T946">
        <f>J946</f>
        <v/>
      </c>
      <c r="U946">
        <f>K946</f>
        <v/>
      </c>
      <c r="V946" s="14">
        <f>IF($A946="","",MOD(ROW()-2,12)+1)</f>
        <v/>
      </c>
      <c r="W946">
        <f>L946</f>
        <v/>
      </c>
      <c r="X946" s="14">
        <f>IF(F946="","",F946)</f>
        <v/>
      </c>
      <c r="Y946" s="14">
        <f>IF(G946="","",G946)</f>
        <v/>
      </c>
      <c r="Z946">
        <f>M946</f>
        <v/>
      </c>
      <c r="AA946">
        <f>N946</f>
        <v/>
      </c>
      <c r="AB946" s="14">
        <f>IF(H946="","",H946)</f>
        <v/>
      </c>
      <c r="AC946">
        <f>O946</f>
        <v/>
      </c>
      <c r="AD946" s="14">
        <f>IF(I946="","",I946)</f>
        <v/>
      </c>
      <c r="AE946">
        <f>P946</f>
        <v/>
      </c>
      <c r="AH946">
        <f>IF(S946&lt;&gt;"",S946,AH945+900)</f>
        <v/>
      </c>
      <c r="AI946">
        <f>IF(T946&lt;&gt;"",T946,AI945)</f>
        <v/>
      </c>
      <c r="AJ946">
        <f>IF(U946&lt;&gt;"",U946,AJ945)</f>
        <v/>
      </c>
      <c r="AK946">
        <f>IF(W946&lt;&gt;"",W946,"")</f>
        <v/>
      </c>
      <c r="AL946" s="14">
        <f>IF(X946&lt;&gt;"",X946,"")</f>
        <v/>
      </c>
      <c r="AM946" s="14">
        <f>IF(Y946&lt;&gt;"",Y946,"")</f>
        <v/>
      </c>
      <c r="AN946" s="14">
        <f>IF(OR(AL946="",AM946=""),"",AL946-AM946)</f>
        <v/>
      </c>
      <c r="AO946">
        <f>IF(AN946="","",IF(AN946&gt;0,"Bullish","Bearish"))</f>
        <v/>
      </c>
      <c r="AP946">
        <f>IF(AO946="",AP945,AO946)</f>
        <v/>
      </c>
      <c r="AQ946" s="14">
        <f>IF(AB946&lt;&gt;"",AB946,"")</f>
        <v/>
      </c>
      <c r="AR946" s="14">
        <f>IF(AD946&lt;&gt;"",AD946,"")</f>
        <v/>
      </c>
      <c r="AS946">
        <f>IF(AS945+1=13,1,AS945+1)</f>
        <v/>
      </c>
      <c r="AT946">
        <f>IFERROR(IF(SLOPE($AQ$926:$AQ$937,$AS$926:$AS$937)&gt;0,MIN(3,ABS(SLOPE($AQ$926:$AQ$937,$AS$926:$AS$937))),IF(SLOPE($AQ$926:$AQ$937,$AS$926:$AS$937)&lt;-0.5,-0.5,0)),0)</f>
        <v/>
      </c>
      <c r="AU946">
        <f>IFERROR(IF(SLOPE($AR$926:$AR$937,$AS$926:$AS$937)&lt;0,MAX(-3,-ABS(SLOPE($AR$926:$AR$937,$AS$926:$AS$937))),IF(SLOPE($AR$926:$AR$937,$AS$926:$AS$937)&gt;0.5,0.5,0)),0)</f>
        <v/>
      </c>
      <c r="AV946">
        <f>($AQ$938+(AT946*(AS946-1)))</f>
        <v/>
      </c>
      <c r="AW946">
        <f>($AR$938+(AU946*(AS946-1)))</f>
        <v/>
      </c>
      <c r="AX946">
        <f>IF(AT946&gt;0,AV946+AT946,AV946)</f>
        <v/>
      </c>
      <c r="AY946">
        <f>IF(AU946&lt;0,AW946+AU946,AW946)</f>
        <v/>
      </c>
      <c r="BA946" s="14">
        <f>IFERROR(AX946-AQ946,"")</f>
        <v/>
      </c>
      <c r="BB946" s="14">
        <f>IFERROR(AY946-AR946,"")</f>
        <v/>
      </c>
      <c r="BD946">
        <f>AH946</f>
        <v/>
      </c>
      <c r="BE946">
        <f>AI946</f>
        <v/>
      </c>
      <c r="BF946">
        <f>AJ946</f>
        <v/>
      </c>
      <c r="BG946" s="14">
        <f>L946</f>
        <v/>
      </c>
      <c r="BH946" s="14">
        <f>IF(X946="","",X946)</f>
        <v/>
      </c>
      <c r="BI946" s="14">
        <f>IF(Y946="","",Y946)</f>
        <v/>
      </c>
      <c r="BJ946">
        <f>Z946</f>
        <v/>
      </c>
      <c r="BK946">
        <f>AA946</f>
        <v/>
      </c>
      <c r="BL946">
        <f>IFERROR(AX946,"")</f>
        <v/>
      </c>
      <c r="BM946">
        <f>IFERROR(AY946,"")</f>
        <v/>
      </c>
    </row>
    <row r="947" ht="14.25" customHeight="1">
      <c r="A947">
        <f>ALGLIB_SSA_XAUUSD!AA947</f>
        <v/>
      </c>
      <c r="B947">
        <f>IF($A947="","",INDEX(ALGLIB_SSA_XAUUSD!$B$2:$B$2401,MATCH($A947,ALGLIB_SSA_XAUUSD!$A$2:$A$2401,1)))</f>
        <v/>
      </c>
      <c r="C947">
        <f>IF($A947="","",INDEX(ALGLIB_SSA_XAUUSD!$C$2:$C$2401,MATCH($A947,ALGLIB_SSA_XAUUSD!$A$2:$A$2401,1)))</f>
        <v/>
      </c>
      <c r="D947" s="14">
        <f>IF($A947="","",INT((ROW()-2)/12)+1)</f>
        <v/>
      </c>
      <c r="E947" s="14">
        <f>IF(AND(E950&lt;&gt;"",D950=D938+1),E938+(E950-E938)*9/12,"")</f>
        <v/>
      </c>
      <c r="F947" s="14">
        <f>IF(AND(F950&lt;&gt;"",D950=D938+1),F938+(F950-F938)*9/12,"")</f>
        <v/>
      </c>
      <c r="G947" s="14">
        <f>IF(AND(G950&lt;&gt;"",D950=D938+1),G938+(G950-G938)*9/12,"")</f>
        <v/>
      </c>
      <c r="H947" s="14">
        <f>IF(AND(H950&lt;&gt;"",D950=D938+1),H938+(H950-H938)*9/12,"")</f>
        <v/>
      </c>
      <c r="I947" s="14">
        <f>IF(AND(L950&lt;&gt;"",D950=D938+1),I938+(I950-I938)*9/12,"")</f>
        <v/>
      </c>
      <c r="J947">
        <f>_xlfn.XLOOKUP($A947,ALGLIB_SSA_XAUUSD!$AA$2:$AA$2401,ALGLIB_SSA_XAUUSD!$P$2:$P$2401,"",0)</f>
        <v/>
      </c>
      <c r="K947">
        <f>_xlfn.XLOOKUP($A947,ALGLIB_SSA_XAUUSD!$AA$2:$AA$2401,ALGLIB_SSA_XAUUSD!$Q$2:$Q$2401,"",0)</f>
        <v/>
      </c>
      <c r="L947">
        <f>_xlfn.XLOOKUP($A947,ALGLIB_SSA_XAUUSD!$AA$2:$AA$2401,ALGLIB_SSA_XAUUSD!$R$2:$R$2401,"",0)</f>
        <v/>
      </c>
      <c r="M947">
        <f>_xlfn.XLOOKUP($A947,ALGLIB_SSA_XAUUSD!$AA$2:$AA$2401,ALGLIB_SSA_XAUUSD!$S$2:$S$2401,"",0)</f>
        <v/>
      </c>
      <c r="N947">
        <f>_xlfn.XLOOKUP($A947,ALGLIB_SSA_XAUUSD!$AA$2:$AA$2401,ALGLIB_SSA_XAUUSD!$T$2:$T$2401,"",0)</f>
        <v/>
      </c>
      <c r="O947">
        <f>_xlfn.XLOOKUP($A947,ALGLIB_SSA_XAUUSD!$AA$2:$AA$2401,ALGLIB_SSA_XAUUSD!$U$2:$U$2401,"",0)</f>
        <v/>
      </c>
      <c r="P947">
        <f>_xlfn.XLOOKUP($A947,ALGLIB_SSA_XAUUSD!$AA$2:$AA$2401,ALGLIB_SSA_XAUUSD!$V$2:$V$2401,"",0)</f>
        <v/>
      </c>
      <c r="S947">
        <f>A947</f>
        <v/>
      </c>
      <c r="T947">
        <f>J947</f>
        <v/>
      </c>
      <c r="U947">
        <f>K947</f>
        <v/>
      </c>
      <c r="V947" s="14">
        <f>IF($A947="","",MOD(ROW()-2,12)+1)</f>
        <v/>
      </c>
      <c r="W947">
        <f>L947</f>
        <v/>
      </c>
      <c r="X947" s="14">
        <f>IF(F947="","",F947)</f>
        <v/>
      </c>
      <c r="Y947" s="14">
        <f>IF(G947="","",G947)</f>
        <v/>
      </c>
      <c r="Z947">
        <f>M947</f>
        <v/>
      </c>
      <c r="AA947">
        <f>N947</f>
        <v/>
      </c>
      <c r="AB947" s="14">
        <f>IF(H947="","",H947)</f>
        <v/>
      </c>
      <c r="AC947">
        <f>O947</f>
        <v/>
      </c>
      <c r="AD947" s="14">
        <f>IF(I947="","",I947)</f>
        <v/>
      </c>
      <c r="AE947">
        <f>P947</f>
        <v/>
      </c>
      <c r="AH947">
        <f>IF(S947&lt;&gt;"",S947,AH946+900)</f>
        <v/>
      </c>
      <c r="AI947">
        <f>IF(T947&lt;&gt;"",T947,AI946)</f>
        <v/>
      </c>
      <c r="AJ947">
        <f>IF(U947&lt;&gt;"",U947,AJ946)</f>
        <v/>
      </c>
      <c r="AK947">
        <f>IF(W947&lt;&gt;"",W947,"")</f>
        <v/>
      </c>
      <c r="AL947" s="14">
        <f>IF(X947&lt;&gt;"",X947,"")</f>
        <v/>
      </c>
      <c r="AM947" s="14">
        <f>IF(Y947&lt;&gt;"",Y947,"")</f>
        <v/>
      </c>
      <c r="AN947" s="14">
        <f>IF(OR(AL947="",AM947=""),"",AL947-AM947)</f>
        <v/>
      </c>
      <c r="AO947">
        <f>IF(AN947="","",IF(AN947&gt;0,"Bullish","Bearish"))</f>
        <v/>
      </c>
      <c r="AP947">
        <f>IF(AO947="",AP946,AO947)</f>
        <v/>
      </c>
      <c r="AQ947" s="14">
        <f>IF(AB947&lt;&gt;"",AB947,"")</f>
        <v/>
      </c>
      <c r="AR947" s="14">
        <f>IF(AD947&lt;&gt;"",AD947,"")</f>
        <v/>
      </c>
      <c r="AS947">
        <f>IF(AS946+1=13,1,AS946+1)</f>
        <v/>
      </c>
      <c r="AT947">
        <f>IFERROR(IF(SLOPE($AQ$926:$AQ$937,$AS$926:$AS$937)&gt;0,MIN(3,ABS(SLOPE($AQ$926:$AQ$937,$AS$926:$AS$937))),IF(SLOPE($AQ$926:$AQ$937,$AS$926:$AS$937)&lt;-0.5,-0.5,0)),0)</f>
        <v/>
      </c>
      <c r="AU947">
        <f>IFERROR(IF(SLOPE($AR$926:$AR$937,$AS$926:$AS$937)&lt;0,MAX(-3,-ABS(SLOPE($AR$926:$AR$937,$AS$926:$AS$937))),IF(SLOPE($AR$926:$AR$937,$AS$926:$AS$937)&gt;0.5,0.5,0)),0)</f>
        <v/>
      </c>
      <c r="AV947">
        <f>($AQ$938+(AT947*(AS947-1)))</f>
        <v/>
      </c>
      <c r="AW947">
        <f>($AR$938+(AU947*(AS947-1)))</f>
        <v/>
      </c>
      <c r="AX947">
        <f>IF(AT947&gt;0,AV947+AT947,AV947)</f>
        <v/>
      </c>
      <c r="AY947">
        <f>IF(AU947&lt;0,AW947+AU947,AW947)</f>
        <v/>
      </c>
      <c r="BA947" s="14">
        <f>IFERROR(AX947-AQ947,"")</f>
        <v/>
      </c>
      <c r="BB947" s="14">
        <f>IFERROR(AY947-AR947,"")</f>
        <v/>
      </c>
      <c r="BD947">
        <f>AH947</f>
        <v/>
      </c>
      <c r="BE947">
        <f>AI947</f>
        <v/>
      </c>
      <c r="BF947">
        <f>AJ947</f>
        <v/>
      </c>
      <c r="BG947" s="14">
        <f>L947</f>
        <v/>
      </c>
      <c r="BH947" s="14">
        <f>IF(X947="","",X947)</f>
        <v/>
      </c>
      <c r="BI947" s="14">
        <f>IF(Y947="","",Y947)</f>
        <v/>
      </c>
      <c r="BJ947">
        <f>Z947</f>
        <v/>
      </c>
      <c r="BK947">
        <f>AA947</f>
        <v/>
      </c>
      <c r="BL947">
        <f>IFERROR(AX947,"")</f>
        <v/>
      </c>
      <c r="BM947">
        <f>IFERROR(AY947,"")</f>
        <v/>
      </c>
    </row>
    <row r="948" ht="14.25" customHeight="1">
      <c r="A948">
        <f>ALGLIB_SSA_XAUUSD!AA948</f>
        <v/>
      </c>
      <c r="B948">
        <f>IF($A948="","",INDEX(ALGLIB_SSA_XAUUSD!$B$2:$B$2401,MATCH($A948,ALGLIB_SSA_XAUUSD!$A$2:$A$2401,1)))</f>
        <v/>
      </c>
      <c r="C948">
        <f>IF($A948="","",INDEX(ALGLIB_SSA_XAUUSD!$C$2:$C$2401,MATCH($A948,ALGLIB_SSA_XAUUSD!$A$2:$A$2401,1)))</f>
        <v/>
      </c>
      <c r="D948" s="14">
        <f>IF($A948="","",INT((ROW()-2)/12)+1)</f>
        <v/>
      </c>
      <c r="E948" s="14">
        <f>IF(AND(E950&lt;&gt;"",D950=D938+1),E938+(E950-E938)*10/12,"")</f>
        <v/>
      </c>
      <c r="F948" s="14">
        <f>IF(AND(F950&lt;&gt;"",D950=D938+1),F938+(F950-F938)*10/12,"")</f>
        <v/>
      </c>
      <c r="G948" s="14">
        <f>IF(AND(G950&lt;&gt;"",D950=D938+1),G938+(G950-G938)*10/12,"")</f>
        <v/>
      </c>
      <c r="H948" s="14">
        <f>IF(AND(H950&lt;&gt;"",D950=D938+1),H938+(H950-H938)*10/12,"")</f>
        <v/>
      </c>
      <c r="I948" s="14">
        <f>IF(AND(L950&lt;&gt;"",D950=D938+1),I938+(I950-I938)*10/12,"")</f>
        <v/>
      </c>
      <c r="J948">
        <f>_xlfn.XLOOKUP($A948,ALGLIB_SSA_XAUUSD!$AA$2:$AA$2401,ALGLIB_SSA_XAUUSD!$P$2:$P$2401,"",0)</f>
        <v/>
      </c>
      <c r="K948">
        <f>_xlfn.XLOOKUP($A948,ALGLIB_SSA_XAUUSD!$AA$2:$AA$2401,ALGLIB_SSA_XAUUSD!$Q$2:$Q$2401,"",0)</f>
        <v/>
      </c>
      <c r="L948">
        <f>_xlfn.XLOOKUP($A948,ALGLIB_SSA_XAUUSD!$AA$2:$AA$2401,ALGLIB_SSA_XAUUSD!$R$2:$R$2401,"",0)</f>
        <v/>
      </c>
      <c r="M948">
        <f>_xlfn.XLOOKUP($A948,ALGLIB_SSA_XAUUSD!$AA$2:$AA$2401,ALGLIB_SSA_XAUUSD!$S$2:$S$2401,"",0)</f>
        <v/>
      </c>
      <c r="N948">
        <f>_xlfn.XLOOKUP($A948,ALGLIB_SSA_XAUUSD!$AA$2:$AA$2401,ALGLIB_SSA_XAUUSD!$T$2:$T$2401,"",0)</f>
        <v/>
      </c>
      <c r="O948">
        <f>_xlfn.XLOOKUP($A948,ALGLIB_SSA_XAUUSD!$AA$2:$AA$2401,ALGLIB_SSA_XAUUSD!$U$2:$U$2401,"",0)</f>
        <v/>
      </c>
      <c r="P948">
        <f>_xlfn.XLOOKUP($A948,ALGLIB_SSA_XAUUSD!$AA$2:$AA$2401,ALGLIB_SSA_XAUUSD!$V$2:$V$2401,"",0)</f>
        <v/>
      </c>
      <c r="S948">
        <f>A948</f>
        <v/>
      </c>
      <c r="T948">
        <f>J948</f>
        <v/>
      </c>
      <c r="U948">
        <f>K948</f>
        <v/>
      </c>
      <c r="V948" s="14">
        <f>IF($A948="","",MOD(ROW()-2,12)+1)</f>
        <v/>
      </c>
      <c r="W948">
        <f>L948</f>
        <v/>
      </c>
      <c r="X948" s="14">
        <f>IF(F948="","",F948)</f>
        <v/>
      </c>
      <c r="Y948" s="14">
        <f>IF(G948="","",G948)</f>
        <v/>
      </c>
      <c r="Z948">
        <f>M948</f>
        <v/>
      </c>
      <c r="AA948">
        <f>N948</f>
        <v/>
      </c>
      <c r="AB948" s="14">
        <f>IF(H948="","",H948)</f>
        <v/>
      </c>
      <c r="AC948">
        <f>O948</f>
        <v/>
      </c>
      <c r="AD948" s="14">
        <f>IF(I948="","",I948)</f>
        <v/>
      </c>
      <c r="AE948">
        <f>P948</f>
        <v/>
      </c>
      <c r="AH948">
        <f>IF(S948&lt;&gt;"",S948,AH947+900)</f>
        <v/>
      </c>
      <c r="AI948">
        <f>IF(T948&lt;&gt;"",T948,AI947)</f>
        <v/>
      </c>
      <c r="AJ948">
        <f>IF(U948&lt;&gt;"",U948,AJ947)</f>
        <v/>
      </c>
      <c r="AK948">
        <f>IF(W948&lt;&gt;"",W948,"")</f>
        <v/>
      </c>
      <c r="AL948" s="14">
        <f>IF(X948&lt;&gt;"",X948,"")</f>
        <v/>
      </c>
      <c r="AM948" s="14">
        <f>IF(Y948&lt;&gt;"",Y948,"")</f>
        <v/>
      </c>
      <c r="AN948" s="14">
        <f>IF(OR(AL948="",AM948=""),"",AL948-AM948)</f>
        <v/>
      </c>
      <c r="AO948">
        <f>IF(AN948="","",IF(AN948&gt;0,"Bullish","Bearish"))</f>
        <v/>
      </c>
      <c r="AP948">
        <f>IF(AO948="",AP947,AO948)</f>
        <v/>
      </c>
      <c r="AQ948" s="14">
        <f>IF(AB948&lt;&gt;"",AB948,"")</f>
        <v/>
      </c>
      <c r="AR948" s="14">
        <f>IF(AD948&lt;&gt;"",AD948,"")</f>
        <v/>
      </c>
      <c r="AS948">
        <f>IF(AS947+1=13,1,AS947+1)</f>
        <v/>
      </c>
      <c r="AT948">
        <f>IFERROR(IF(SLOPE($AQ$926:$AQ$937,$AS$926:$AS$937)&gt;0,MIN(3,ABS(SLOPE($AQ$926:$AQ$937,$AS$926:$AS$937))),IF(SLOPE($AQ$926:$AQ$937,$AS$926:$AS$937)&lt;-0.5,-0.5,0)),0)</f>
        <v/>
      </c>
      <c r="AU948">
        <f>IFERROR(IF(SLOPE($AR$926:$AR$937,$AS$926:$AS$937)&lt;0,MAX(-3,-ABS(SLOPE($AR$926:$AR$937,$AS$926:$AS$937))),IF(SLOPE($AR$926:$AR$937,$AS$926:$AS$937)&gt;0.5,0.5,0)),0)</f>
        <v/>
      </c>
      <c r="AV948">
        <f>($AQ$938+(AT948*(AS948-1)))</f>
        <v/>
      </c>
      <c r="AW948">
        <f>($AR$938+(AU948*(AS948-1)))</f>
        <v/>
      </c>
      <c r="AX948">
        <f>IF(AT948&gt;0,AV948+AT948,AV948)</f>
        <v/>
      </c>
      <c r="AY948">
        <f>IF(AU948&lt;0,AW948+AU948,AW948)</f>
        <v/>
      </c>
      <c r="BA948" s="14">
        <f>IFERROR(AX948-AQ948,"")</f>
        <v/>
      </c>
      <c r="BB948" s="14">
        <f>IFERROR(AY948-AR948,"")</f>
        <v/>
      </c>
      <c r="BD948">
        <f>AH948</f>
        <v/>
      </c>
      <c r="BE948">
        <f>AI948</f>
        <v/>
      </c>
      <c r="BF948">
        <f>AJ948</f>
        <v/>
      </c>
      <c r="BG948" s="14">
        <f>L948</f>
        <v/>
      </c>
      <c r="BH948" s="14">
        <f>IF(X948="","",X948)</f>
        <v/>
      </c>
      <c r="BI948" s="14">
        <f>IF(Y948="","",Y948)</f>
        <v/>
      </c>
      <c r="BJ948">
        <f>Z948</f>
        <v/>
      </c>
      <c r="BK948">
        <f>AA948</f>
        <v/>
      </c>
      <c r="BL948">
        <f>IFERROR(AX948,"")</f>
        <v/>
      </c>
      <c r="BM948">
        <f>IFERROR(AY948,"")</f>
        <v/>
      </c>
    </row>
    <row r="949" ht="14.25" customHeight="1">
      <c r="A949">
        <f>ALGLIB_SSA_XAUUSD!AA949</f>
        <v/>
      </c>
      <c r="B949">
        <f>IF($A949="","",INDEX(ALGLIB_SSA_XAUUSD!$B$2:$B$2401,MATCH($A949,ALGLIB_SSA_XAUUSD!$A$2:$A$2401,1)))</f>
        <v/>
      </c>
      <c r="C949">
        <f>IF($A949="","",INDEX(ALGLIB_SSA_XAUUSD!$C$2:$C$2401,MATCH($A949,ALGLIB_SSA_XAUUSD!$A$2:$A$2401,1)))</f>
        <v/>
      </c>
      <c r="D949" s="14">
        <f>IF($A949="","",INT((ROW()-2)/12)+1)</f>
        <v/>
      </c>
      <c r="E949" s="14">
        <f>IF(AND(E950&lt;&gt;"",D950=D938+1),E938+(E950-E938)*11/12,"")</f>
        <v/>
      </c>
      <c r="F949" s="14">
        <f>IF(AND(F950&lt;&gt;"",D950=D938+1),F938+(F950-F938)*11/12,"")</f>
        <v/>
      </c>
      <c r="G949" s="14">
        <f>IF(AND(G950&lt;&gt;"",D950=D938+1),G938+(G950-G938)*11/12,"")</f>
        <v/>
      </c>
      <c r="H949" s="14">
        <f>IF(AND(H950&lt;&gt;"",D950=D938+1),H938+(H950-H938)*11/12,"")</f>
        <v/>
      </c>
      <c r="I949" s="14">
        <f>IF(AND(L950&lt;&gt;"",D950=D938+1),I938+(I950-I938)*11/12,"")</f>
        <v/>
      </c>
      <c r="J949">
        <f>_xlfn.XLOOKUP($A949,ALGLIB_SSA_XAUUSD!$AA$2:$AA$2401,ALGLIB_SSA_XAUUSD!$P$2:$P$2401,"",0)</f>
        <v/>
      </c>
      <c r="K949">
        <f>_xlfn.XLOOKUP($A949,ALGLIB_SSA_XAUUSD!$AA$2:$AA$2401,ALGLIB_SSA_XAUUSD!$Q$2:$Q$2401,"",0)</f>
        <v/>
      </c>
      <c r="L949">
        <f>_xlfn.XLOOKUP($A949,ALGLIB_SSA_XAUUSD!$AA$2:$AA$2401,ALGLIB_SSA_XAUUSD!$R$2:$R$2401,"",0)</f>
        <v/>
      </c>
      <c r="M949">
        <f>_xlfn.XLOOKUP($A949,ALGLIB_SSA_XAUUSD!$AA$2:$AA$2401,ALGLIB_SSA_XAUUSD!$S$2:$S$2401,"",0)</f>
        <v/>
      </c>
      <c r="N949">
        <f>_xlfn.XLOOKUP($A949,ALGLIB_SSA_XAUUSD!$AA$2:$AA$2401,ALGLIB_SSA_XAUUSD!$T$2:$T$2401,"",0)</f>
        <v/>
      </c>
      <c r="O949">
        <f>_xlfn.XLOOKUP($A949,ALGLIB_SSA_XAUUSD!$AA$2:$AA$2401,ALGLIB_SSA_XAUUSD!$U$2:$U$2401,"",0)</f>
        <v/>
      </c>
      <c r="P949">
        <f>_xlfn.XLOOKUP($A949,ALGLIB_SSA_XAUUSD!$AA$2:$AA$2401,ALGLIB_SSA_XAUUSD!$V$2:$V$2401,"",0)</f>
        <v/>
      </c>
      <c r="S949">
        <f>A949</f>
        <v/>
      </c>
      <c r="T949">
        <f>J949</f>
        <v/>
      </c>
      <c r="U949">
        <f>K949</f>
        <v/>
      </c>
      <c r="V949" s="14">
        <f>IF($A949="","",MOD(ROW()-2,12)+1)</f>
        <v/>
      </c>
      <c r="W949">
        <f>L949</f>
        <v/>
      </c>
      <c r="X949" s="14">
        <f>IF(F949="","",F949)</f>
        <v/>
      </c>
      <c r="Y949" s="14">
        <f>IF(G949="","",G949)</f>
        <v/>
      </c>
      <c r="Z949">
        <f>M949</f>
        <v/>
      </c>
      <c r="AA949">
        <f>N949</f>
        <v/>
      </c>
      <c r="AB949" s="14">
        <f>IF(H949="","",H949)</f>
        <v/>
      </c>
      <c r="AC949">
        <f>O949</f>
        <v/>
      </c>
      <c r="AD949" s="14">
        <f>IF(I949="","",I949)</f>
        <v/>
      </c>
      <c r="AE949">
        <f>P949</f>
        <v/>
      </c>
      <c r="AH949">
        <f>IF(S949&lt;&gt;"",S949,AH948+900)</f>
        <v/>
      </c>
      <c r="AI949">
        <f>IF(T949&lt;&gt;"",T949,AI948)</f>
        <v/>
      </c>
      <c r="AJ949">
        <f>IF(U949&lt;&gt;"",U949,AJ948)</f>
        <v/>
      </c>
      <c r="AK949">
        <f>IF(W949&lt;&gt;"",W949,"")</f>
        <v/>
      </c>
      <c r="AL949" s="14">
        <f>IF(X949&lt;&gt;"",X949,"")</f>
        <v/>
      </c>
      <c r="AM949" s="14">
        <f>IF(Y949&lt;&gt;"",Y949,"")</f>
        <v/>
      </c>
      <c r="AN949" s="14">
        <f>IF(OR(AL949="",AM949=""),"",AL949-AM949)</f>
        <v/>
      </c>
      <c r="AO949">
        <f>IF(AN949="","",IF(AN949&gt;0,"Bullish","Bearish"))</f>
        <v/>
      </c>
      <c r="AP949">
        <f>IF(AO949="",AP948,AO949)</f>
        <v/>
      </c>
      <c r="AQ949" s="14">
        <f>IF(AB949&lt;&gt;"",AB949,"")</f>
        <v/>
      </c>
      <c r="AR949" s="14">
        <f>IF(AD949&lt;&gt;"",AD949,"")</f>
        <v/>
      </c>
      <c r="AS949">
        <f>IF(AS948+1=13,1,AS948+1)</f>
        <v/>
      </c>
      <c r="AT949">
        <f>IFERROR(IF(SLOPE($AQ$926:$AQ$937,$AS$926:$AS$937)&gt;0,MIN(3,ABS(SLOPE($AQ$926:$AQ$937,$AS$926:$AS$937))),IF(SLOPE($AQ$926:$AQ$937,$AS$926:$AS$937)&lt;-0.5,-0.5,0)),0)</f>
        <v/>
      </c>
      <c r="AU949">
        <f>IFERROR(IF(SLOPE($AR$926:$AR$937,$AS$926:$AS$937)&lt;0,MAX(-3,-ABS(SLOPE($AR$926:$AR$937,$AS$926:$AS$937))),IF(SLOPE($AR$926:$AR$937,$AS$926:$AS$937)&gt;0.5,0.5,0)),0)</f>
        <v/>
      </c>
      <c r="AV949">
        <f>($AQ$938+(AT949*(AS949-1)))</f>
        <v/>
      </c>
      <c r="AW949">
        <f>($AR$938+(AU949*(AS949-1)))</f>
        <v/>
      </c>
      <c r="AX949">
        <f>IF(AT949&gt;0,AV949+AT949,AV949)</f>
        <v/>
      </c>
      <c r="AY949">
        <f>IF(AU949&lt;0,AW949+AU949,AW949)</f>
        <v/>
      </c>
      <c r="BA949" s="14">
        <f>IFERROR(AX949-AQ949,"")</f>
        <v/>
      </c>
      <c r="BB949" s="14">
        <f>IFERROR(AY949-AR949,"")</f>
        <v/>
      </c>
      <c r="BD949">
        <f>AH949</f>
        <v/>
      </c>
      <c r="BE949">
        <f>AI949</f>
        <v/>
      </c>
      <c r="BF949">
        <f>AJ949</f>
        <v/>
      </c>
      <c r="BG949" s="14">
        <f>L949</f>
        <v/>
      </c>
      <c r="BH949" s="14">
        <f>IF(X949="","",X949)</f>
        <v/>
      </c>
      <c r="BI949" s="14">
        <f>IF(Y949="","",Y949)</f>
        <v/>
      </c>
      <c r="BJ949">
        <f>Z949</f>
        <v/>
      </c>
      <c r="BK949">
        <f>AA949</f>
        <v/>
      </c>
      <c r="BL949">
        <f>IFERROR(AX949,"")</f>
        <v/>
      </c>
      <c r="BM949">
        <f>IFERROR(AY949,"")</f>
        <v/>
      </c>
    </row>
    <row r="950" ht="14.25" customHeight="1">
      <c r="A950">
        <f>ALGLIB_SSA_XAUUSD!AA950</f>
        <v/>
      </c>
      <c r="B950">
        <f>IF($A950="","",INDEX(ALGLIB_SSA_XAUUSD!$B$2:$B$2401,MATCH($A950,ALGLIB_SSA_XAUUSD!$A$2:$A$2401,1)))</f>
        <v/>
      </c>
      <c r="C950">
        <f>IF($A950="","",INDEX(ALGLIB_SSA_XAUUSD!$C$2:$C$2401,MATCH($A950,ALGLIB_SSA_XAUUSD!$A$2:$A$2401,1)))</f>
        <v/>
      </c>
      <c r="D950" s="14">
        <f>IF($A950="","",INT((ROW()-2)/12)+1)</f>
        <v/>
      </c>
      <c r="E950" s="14">
        <f>IF($A950="","",INDEX(ALGLIB_SSA_XAUUSD!$D$2:$D$2401,MATCH($A950,ALGLIB_SSA_XAUUSD!$A$2:$A$2401,1)))</f>
        <v/>
      </c>
      <c r="F950" s="14">
        <f>IF($A950="","",INDEX(ALGLIB_SSA_XAUUSD!$E$2:$E$2401,MATCH($A950,ALGLIB_SSA_XAUUSD!$A$2:$A$2401,1)))</f>
        <v/>
      </c>
      <c r="G950" s="14">
        <f>IF($A950="","",INDEX(ALGLIB_SSA_XAUUSD!$F$2:$F$2401,MATCH($A950,ALGLIB_SSA_XAUUSD!$A$2:$A$2401,1)))</f>
        <v/>
      </c>
      <c r="H950" s="14">
        <f>IF($A950="","",INDEX(ALGLIB_SSA_XAUUSD!$G$2:$G$2401,MATCH($A950,ALGLIB_SSA_XAUUSD!$A$2:$A$2401,1)))</f>
        <v/>
      </c>
      <c r="I950" s="14">
        <f>IF($A950="","",INDEX(ALGLIB_SSA_XAUUSD!$H$2:$H$2401,MATCH($A950,ALGLIB_SSA_XAUUSD!$A$2:$A$2401,1)))</f>
        <v/>
      </c>
      <c r="J950">
        <f>_xlfn.XLOOKUP($A950,ALGLIB_SSA_XAUUSD!$AA$2:$AA$2401,ALGLIB_SSA_XAUUSD!$P$2:$P$2401,"",0)</f>
        <v/>
      </c>
      <c r="K950">
        <f>_xlfn.XLOOKUP($A950,ALGLIB_SSA_XAUUSD!$AA$2:$AA$2401,ALGLIB_SSA_XAUUSD!$Q$2:$Q$2401,"",0)</f>
        <v/>
      </c>
      <c r="L950">
        <f>_xlfn.XLOOKUP($A950,ALGLIB_SSA_XAUUSD!$AA$2:$AA$2401,ALGLIB_SSA_XAUUSD!$R$2:$R$2401,"",0)</f>
        <v/>
      </c>
      <c r="M950">
        <f>_xlfn.XLOOKUP($A950,ALGLIB_SSA_XAUUSD!$AA$2:$AA$2401,ALGLIB_SSA_XAUUSD!$S$2:$S$2401,"",0)</f>
        <v/>
      </c>
      <c r="N950">
        <f>_xlfn.XLOOKUP($A950,ALGLIB_SSA_XAUUSD!$AA$2:$AA$2401,ALGLIB_SSA_XAUUSD!$T$2:$T$2401,"",0)</f>
        <v/>
      </c>
      <c r="O950">
        <f>_xlfn.XLOOKUP($A950,ALGLIB_SSA_XAUUSD!$AA$2:$AA$2401,ALGLIB_SSA_XAUUSD!$U$2:$U$2401,"",0)</f>
        <v/>
      </c>
      <c r="P950">
        <f>_xlfn.XLOOKUP($A950,ALGLIB_SSA_XAUUSD!$AA$2:$AA$2401,ALGLIB_SSA_XAUUSD!$V$2:$V$2401,"",0)</f>
        <v/>
      </c>
      <c r="S950">
        <f>A950</f>
        <v/>
      </c>
      <c r="T950">
        <f>J950</f>
        <v/>
      </c>
      <c r="U950">
        <f>K950</f>
        <v/>
      </c>
      <c r="V950" s="14">
        <f>IF($A950="","",MOD(ROW()-2,12)+1)</f>
        <v/>
      </c>
      <c r="W950">
        <f>L950</f>
        <v/>
      </c>
      <c r="X950" s="14">
        <f>IF(F950="","",F950)</f>
        <v/>
      </c>
      <c r="Y950" s="14">
        <f>IF(G950="","",G950)</f>
        <v/>
      </c>
      <c r="Z950">
        <f>M950</f>
        <v/>
      </c>
      <c r="AA950">
        <f>N950</f>
        <v/>
      </c>
      <c r="AB950" s="14">
        <f>IF(H950="","",H950)</f>
        <v/>
      </c>
      <c r="AC950">
        <f>O950</f>
        <v/>
      </c>
      <c r="AD950" s="14">
        <f>IF(I950="","",I950)</f>
        <v/>
      </c>
      <c r="AE950">
        <f>P950</f>
        <v/>
      </c>
      <c r="AH950">
        <f>IF(S950&lt;&gt;"",S950,AH949+900)</f>
        <v/>
      </c>
      <c r="AI950">
        <f>IF(T950&lt;&gt;"",T950,AI949)</f>
        <v/>
      </c>
      <c r="AJ950">
        <f>IF(U950&lt;&gt;"",U950,AJ949)</f>
        <v/>
      </c>
      <c r="AK950">
        <f>IF(W950&lt;&gt;"",W950,"")</f>
        <v/>
      </c>
      <c r="AL950" s="14">
        <f>IF(X950&lt;&gt;"",X950,"")</f>
        <v/>
      </c>
      <c r="AM950" s="14">
        <f>IF(Y950&lt;&gt;"",Y950,"")</f>
        <v/>
      </c>
      <c r="AN950" s="14">
        <f>IF(OR(AL950="",AM950=""),"",AL950-AM950)</f>
        <v/>
      </c>
      <c r="AO950">
        <f>IF(AN950="","",IF(AN950&gt;0,"Bullish","Bearish"))</f>
        <v/>
      </c>
      <c r="AP950">
        <f>IF(AO950="",AP949,AO950)</f>
        <v/>
      </c>
      <c r="AQ950" s="14">
        <f>IF(AB950&lt;&gt;"",AB950,"")</f>
        <v/>
      </c>
      <c r="AR950" s="14">
        <f>IF(AD950&lt;&gt;"",AD950,"")</f>
        <v/>
      </c>
      <c r="AS950">
        <f>IF(AS949+1=13,1,AS949+1)</f>
        <v/>
      </c>
      <c r="AT950">
        <f>IFERROR(IF(SLOPE($AQ$938:$AQ$949,$AS$938:$AS$949)&gt;0,MIN(3,ABS(SLOPE($AQ$938:$AQ$949,$AS$938:$AS$949))),IF(SLOPE($AQ$938:$AQ$949,$AS$938:$AS$949)&lt;-0.5,-0.5,0)),0)</f>
        <v/>
      </c>
      <c r="AU950">
        <f>IFERROR(IF(SLOPE($AR$938:$AR$949,$AS$938:$AS$949)&lt;0,MAX(-3,-ABS(SLOPE($AR$938:$AR$949,$AS$938:$AS$949))),IF(SLOPE($AR$938:$AR$949,$AS$938:$AS$949)&gt;0.5,0.5,0)),0)</f>
        <v/>
      </c>
      <c r="AV950">
        <f>($AQ$950+(AT950*(AS950-1)))</f>
        <v/>
      </c>
      <c r="AW950">
        <f>($AR$950+(AU950*(AS950-1)))</f>
        <v/>
      </c>
      <c r="AX950">
        <f>IF(AT950&gt;0,AV950+AT950,AV950)</f>
        <v/>
      </c>
      <c r="AY950">
        <f>IF(AU950&lt;0,AW950+AU950,AW950)</f>
        <v/>
      </c>
      <c r="BA950" s="14">
        <f>IFERROR(AX950-AQ950,"")</f>
        <v/>
      </c>
      <c r="BB950" s="14">
        <f>IFERROR(AY950-AR950,"")</f>
        <v/>
      </c>
      <c r="BD950">
        <f>AH950</f>
        <v/>
      </c>
      <c r="BE950">
        <f>AI950</f>
        <v/>
      </c>
      <c r="BF950">
        <f>AJ950</f>
        <v/>
      </c>
      <c r="BG950" s="14">
        <f>L950</f>
        <v/>
      </c>
      <c r="BH950" s="14">
        <f>IF(X950="","",X950)</f>
        <v/>
      </c>
      <c r="BI950" s="14">
        <f>IF(Y950="","",Y950)</f>
        <v/>
      </c>
      <c r="BJ950">
        <f>Z950</f>
        <v/>
      </c>
      <c r="BK950">
        <f>AA950</f>
        <v/>
      </c>
      <c r="BL950">
        <f>IFERROR(AX950,"")</f>
        <v/>
      </c>
      <c r="BM950">
        <f>IFERROR(AY950,"")</f>
        <v/>
      </c>
    </row>
    <row r="951" ht="14.25" customHeight="1">
      <c r="A951">
        <f>ALGLIB_SSA_XAUUSD!AA951</f>
        <v/>
      </c>
      <c r="B951">
        <f>IF($A951="","",INDEX(ALGLIB_SSA_XAUUSD!$B$2:$B$2401,MATCH($A951,ALGLIB_SSA_XAUUSD!$A$2:$A$2401,1)))</f>
        <v/>
      </c>
      <c r="C951">
        <f>IF($A951="","",INDEX(ALGLIB_SSA_XAUUSD!$C$2:$C$2401,MATCH($A951,ALGLIB_SSA_XAUUSD!$A$2:$A$2401,1)))</f>
        <v/>
      </c>
      <c r="D951" s="14">
        <f>IF($A951="","",INT((ROW()-2)/12)+1)</f>
        <v/>
      </c>
      <c r="E951" s="14">
        <f>IF(AND(E962&lt;&gt;"",D962=D950+1),E950+(E962-E950)*1/12,"")</f>
        <v/>
      </c>
      <c r="F951" s="14">
        <f>IF(AND(F962&lt;&gt;"",D962=D950+1),F950+(F962-F950)*1/12,"")</f>
        <v/>
      </c>
      <c r="G951" s="14">
        <f>IF(AND(G962&lt;&gt;"",D962=D950+1),G950+(G962-G950)*1/12,"")</f>
        <v/>
      </c>
      <c r="H951" s="14">
        <f>IF(AND(H962&lt;&gt;"",D962=D950+1),H950+(H962-H950)*1/12,"")</f>
        <v/>
      </c>
      <c r="I951" s="14">
        <f>IF(AND(L962&lt;&gt;"",D962=D950+1),I950+(I962-I950)*1/12,"")</f>
        <v/>
      </c>
      <c r="J951">
        <f>_xlfn.XLOOKUP($A951,ALGLIB_SSA_XAUUSD!$AA$2:$AA$2401,ALGLIB_SSA_XAUUSD!$P$2:$P$2401,"",0)</f>
        <v/>
      </c>
      <c r="K951">
        <f>_xlfn.XLOOKUP($A951,ALGLIB_SSA_XAUUSD!$AA$2:$AA$2401,ALGLIB_SSA_XAUUSD!$Q$2:$Q$2401,"",0)</f>
        <v/>
      </c>
      <c r="L951">
        <f>_xlfn.XLOOKUP($A951,ALGLIB_SSA_XAUUSD!$AA$2:$AA$2401,ALGLIB_SSA_XAUUSD!$R$2:$R$2401,"",0)</f>
        <v/>
      </c>
      <c r="M951">
        <f>_xlfn.XLOOKUP($A951,ALGLIB_SSA_XAUUSD!$AA$2:$AA$2401,ALGLIB_SSA_XAUUSD!$S$2:$S$2401,"",0)</f>
        <v/>
      </c>
      <c r="N951">
        <f>_xlfn.XLOOKUP($A951,ALGLIB_SSA_XAUUSD!$AA$2:$AA$2401,ALGLIB_SSA_XAUUSD!$T$2:$T$2401,"",0)</f>
        <v/>
      </c>
      <c r="O951">
        <f>_xlfn.XLOOKUP($A951,ALGLIB_SSA_XAUUSD!$AA$2:$AA$2401,ALGLIB_SSA_XAUUSD!$U$2:$U$2401,"",0)</f>
        <v/>
      </c>
      <c r="P951">
        <f>_xlfn.XLOOKUP($A951,ALGLIB_SSA_XAUUSD!$AA$2:$AA$2401,ALGLIB_SSA_XAUUSD!$V$2:$V$2401,"",0)</f>
        <v/>
      </c>
      <c r="S951">
        <f>A951</f>
        <v/>
      </c>
      <c r="T951">
        <f>J951</f>
        <v/>
      </c>
      <c r="U951">
        <f>K951</f>
        <v/>
      </c>
      <c r="V951" s="14">
        <f>IF($A951="","",MOD(ROW()-2,12)+1)</f>
        <v/>
      </c>
      <c r="W951">
        <f>L951</f>
        <v/>
      </c>
      <c r="X951" s="14">
        <f>IF(F951="","",F951)</f>
        <v/>
      </c>
      <c r="Y951" s="14">
        <f>IF(G951="","",G951)</f>
        <v/>
      </c>
      <c r="Z951">
        <f>M951</f>
        <v/>
      </c>
      <c r="AA951">
        <f>N951</f>
        <v/>
      </c>
      <c r="AB951" s="14">
        <f>IF(H951="","",H951)</f>
        <v/>
      </c>
      <c r="AC951">
        <f>O951</f>
        <v/>
      </c>
      <c r="AD951" s="14">
        <f>IF(I951="","",I951)</f>
        <v/>
      </c>
      <c r="AE951">
        <f>P951</f>
        <v/>
      </c>
      <c r="AH951">
        <f>IF(S951&lt;&gt;"",S951,AH950+900)</f>
        <v/>
      </c>
      <c r="AI951">
        <f>IF(T951&lt;&gt;"",T951,AI950)</f>
        <v/>
      </c>
      <c r="AJ951">
        <f>IF(U951&lt;&gt;"",U951,AJ950)</f>
        <v/>
      </c>
      <c r="AK951">
        <f>IF(W951&lt;&gt;"",W951,"")</f>
        <v/>
      </c>
      <c r="AL951" s="14">
        <f>IF(X951&lt;&gt;"",X951,"")</f>
        <v/>
      </c>
      <c r="AM951" s="14">
        <f>IF(Y951&lt;&gt;"",Y951,"")</f>
        <v/>
      </c>
      <c r="AN951" s="14">
        <f>IF(OR(AL951="",AM951=""),"",AL951-AM951)</f>
        <v/>
      </c>
      <c r="AO951">
        <f>IF(AN951="","",IF(AN951&gt;0,"Bullish","Bearish"))</f>
        <v/>
      </c>
      <c r="AP951">
        <f>IF(AO951="",AP950,AO951)</f>
        <v/>
      </c>
      <c r="AQ951" s="14">
        <f>IF(AB951&lt;&gt;"",AB951,"")</f>
        <v/>
      </c>
      <c r="AR951" s="14">
        <f>IF(AD951&lt;&gt;"",AD951,"")</f>
        <v/>
      </c>
      <c r="AS951">
        <f>IF(AS950+1=13,1,AS950+1)</f>
        <v/>
      </c>
      <c r="AT951">
        <f>IFERROR(IF(SLOPE($AQ$938:$AQ$949,$AS$938:$AS$949)&gt;0,MIN(3,ABS(SLOPE($AQ$938:$AQ$949,$AS$938:$AS$949))),IF(SLOPE($AQ$938:$AQ$949,$AS$938:$AS$949)&lt;-0.5,-0.5,0)),0)</f>
        <v/>
      </c>
      <c r="AU951">
        <f>IFERROR(IF(SLOPE($AR$938:$AR$949,$AS$938:$AS$949)&lt;0,MAX(-3,-ABS(SLOPE($AR$938:$AR$949,$AS$938:$AS$949))),IF(SLOPE($AR$938:$AR$949,$AS$938:$AS$949)&gt;0.5,0.5,0)),0)</f>
        <v/>
      </c>
      <c r="AV951">
        <f>($AQ$950+(AT951*(AS951-1)))</f>
        <v/>
      </c>
      <c r="AW951">
        <f>($AR$950+(AU951*(AS951-1)))</f>
        <v/>
      </c>
      <c r="AX951">
        <f>IF(AT951&gt;0,AV951+AT951,AV951)</f>
        <v/>
      </c>
      <c r="AY951">
        <f>IF(AU951&lt;0,AW951+AU951,AW951)</f>
        <v/>
      </c>
      <c r="BA951" s="14">
        <f>IFERROR(AX951-AQ951,"")</f>
        <v/>
      </c>
      <c r="BB951" s="14">
        <f>IFERROR(AY951-AR951,"")</f>
        <v/>
      </c>
      <c r="BD951">
        <f>AH951</f>
        <v/>
      </c>
      <c r="BE951">
        <f>AI951</f>
        <v/>
      </c>
      <c r="BF951">
        <f>AJ951</f>
        <v/>
      </c>
      <c r="BG951" s="14">
        <f>L951</f>
        <v/>
      </c>
      <c r="BH951" s="14">
        <f>IF(X951="","",X951)</f>
        <v/>
      </c>
      <c r="BI951" s="14">
        <f>IF(Y951="","",Y951)</f>
        <v/>
      </c>
      <c r="BJ951">
        <f>Z951</f>
        <v/>
      </c>
      <c r="BK951">
        <f>AA951</f>
        <v/>
      </c>
      <c r="BL951">
        <f>IFERROR(AX951,"")</f>
        <v/>
      </c>
      <c r="BM951">
        <f>IFERROR(AY951,"")</f>
        <v/>
      </c>
    </row>
    <row r="952" ht="14.25" customHeight="1">
      <c r="A952">
        <f>ALGLIB_SSA_XAUUSD!AA952</f>
        <v/>
      </c>
      <c r="B952">
        <f>IF($A952="","",INDEX(ALGLIB_SSA_XAUUSD!$B$2:$B$2401,MATCH($A952,ALGLIB_SSA_XAUUSD!$A$2:$A$2401,1)))</f>
        <v/>
      </c>
      <c r="C952">
        <f>IF($A952="","",INDEX(ALGLIB_SSA_XAUUSD!$C$2:$C$2401,MATCH($A952,ALGLIB_SSA_XAUUSD!$A$2:$A$2401,1)))</f>
        <v/>
      </c>
      <c r="D952" s="14">
        <f>IF($A952="","",INT((ROW()-2)/12)+1)</f>
        <v/>
      </c>
      <c r="E952" s="14">
        <f>IF(AND(E962&lt;&gt;"",D962=D950+1),E950+(E962-E950)*2/12,"")</f>
        <v/>
      </c>
      <c r="F952" s="14">
        <f>IF(AND(F962&lt;&gt;"",D962=D950+1),F950+(F962-F950)*2/12,"")</f>
        <v/>
      </c>
      <c r="G952" s="14">
        <f>IF(AND(G962&lt;&gt;"",D962=D950+1),G950+(G962-G950)*2/12,"")</f>
        <v/>
      </c>
      <c r="H952" s="14">
        <f>IF(AND(H962&lt;&gt;"",D962=D950+1),H950+(H962-H950)*2/12,"")</f>
        <v/>
      </c>
      <c r="I952" s="14">
        <f>IF(AND(L962&lt;&gt;"",D962=D950+1),I950+(I962-I950)*2/12,"")</f>
        <v/>
      </c>
      <c r="J952">
        <f>_xlfn.XLOOKUP($A952,ALGLIB_SSA_XAUUSD!$AA$2:$AA$2401,ALGLIB_SSA_XAUUSD!$P$2:$P$2401,"",0)</f>
        <v/>
      </c>
      <c r="K952">
        <f>_xlfn.XLOOKUP($A952,ALGLIB_SSA_XAUUSD!$AA$2:$AA$2401,ALGLIB_SSA_XAUUSD!$Q$2:$Q$2401,"",0)</f>
        <v/>
      </c>
      <c r="L952">
        <f>_xlfn.XLOOKUP($A952,ALGLIB_SSA_XAUUSD!$AA$2:$AA$2401,ALGLIB_SSA_XAUUSD!$R$2:$R$2401,"",0)</f>
        <v/>
      </c>
      <c r="M952">
        <f>_xlfn.XLOOKUP($A952,ALGLIB_SSA_XAUUSD!$AA$2:$AA$2401,ALGLIB_SSA_XAUUSD!$S$2:$S$2401,"",0)</f>
        <v/>
      </c>
      <c r="N952">
        <f>_xlfn.XLOOKUP($A952,ALGLIB_SSA_XAUUSD!$AA$2:$AA$2401,ALGLIB_SSA_XAUUSD!$T$2:$T$2401,"",0)</f>
        <v/>
      </c>
      <c r="O952">
        <f>_xlfn.XLOOKUP($A952,ALGLIB_SSA_XAUUSD!$AA$2:$AA$2401,ALGLIB_SSA_XAUUSD!$U$2:$U$2401,"",0)</f>
        <v/>
      </c>
      <c r="P952">
        <f>_xlfn.XLOOKUP($A952,ALGLIB_SSA_XAUUSD!$AA$2:$AA$2401,ALGLIB_SSA_XAUUSD!$V$2:$V$2401,"",0)</f>
        <v/>
      </c>
      <c r="S952">
        <f>A952</f>
        <v/>
      </c>
      <c r="T952">
        <f>J952</f>
        <v/>
      </c>
      <c r="U952">
        <f>K952</f>
        <v/>
      </c>
      <c r="V952" s="14">
        <f>IF($A952="","",MOD(ROW()-2,12)+1)</f>
        <v/>
      </c>
      <c r="W952">
        <f>L952</f>
        <v/>
      </c>
      <c r="X952" s="14">
        <f>IF(F952="","",F952)</f>
        <v/>
      </c>
      <c r="Y952" s="14">
        <f>IF(G952="","",G952)</f>
        <v/>
      </c>
      <c r="Z952">
        <f>M952</f>
        <v/>
      </c>
      <c r="AA952">
        <f>N952</f>
        <v/>
      </c>
      <c r="AB952" s="14">
        <f>IF(H952="","",H952)</f>
        <v/>
      </c>
      <c r="AC952">
        <f>O952</f>
        <v/>
      </c>
      <c r="AD952" s="14">
        <f>IF(I952="","",I952)</f>
        <v/>
      </c>
      <c r="AE952">
        <f>P952</f>
        <v/>
      </c>
      <c r="AH952">
        <f>IF(S952&lt;&gt;"",S952,AH951+900)</f>
        <v/>
      </c>
      <c r="AI952">
        <f>IF(T952&lt;&gt;"",T952,AI951)</f>
        <v/>
      </c>
      <c r="AJ952">
        <f>IF(U952&lt;&gt;"",U952,AJ951)</f>
        <v/>
      </c>
      <c r="AK952">
        <f>IF(W952&lt;&gt;"",W952,"")</f>
        <v/>
      </c>
      <c r="AL952" s="14">
        <f>IF(X952&lt;&gt;"",X952,"")</f>
        <v/>
      </c>
      <c r="AM952" s="14">
        <f>IF(Y952&lt;&gt;"",Y952,"")</f>
        <v/>
      </c>
      <c r="AN952" s="14">
        <f>IF(OR(AL952="",AM952=""),"",AL952-AM952)</f>
        <v/>
      </c>
      <c r="AO952">
        <f>IF(AN952="","",IF(AN952&gt;0,"Bullish","Bearish"))</f>
        <v/>
      </c>
      <c r="AP952">
        <f>IF(AO952="",AP951,AO952)</f>
        <v/>
      </c>
      <c r="AQ952" s="14">
        <f>IF(AB952&lt;&gt;"",AB952,"")</f>
        <v/>
      </c>
      <c r="AR952" s="14">
        <f>IF(AD952&lt;&gt;"",AD952,"")</f>
        <v/>
      </c>
      <c r="AS952">
        <f>IF(AS951+1=13,1,AS951+1)</f>
        <v/>
      </c>
      <c r="AT952">
        <f>IFERROR(IF(SLOPE($AQ$938:$AQ$949,$AS$938:$AS$949)&gt;0,MIN(3,ABS(SLOPE($AQ$938:$AQ$949,$AS$938:$AS$949))),IF(SLOPE($AQ$938:$AQ$949,$AS$938:$AS$949)&lt;-0.5,-0.5,0)),0)</f>
        <v/>
      </c>
      <c r="AU952">
        <f>IFERROR(IF(SLOPE($AR$938:$AR$949,$AS$938:$AS$949)&lt;0,MAX(-3,-ABS(SLOPE($AR$938:$AR$949,$AS$938:$AS$949))),IF(SLOPE($AR$938:$AR$949,$AS$938:$AS$949)&gt;0.5,0.5,0)),0)</f>
        <v/>
      </c>
      <c r="AV952">
        <f>($AQ$950+(AT952*(AS952-1)))</f>
        <v/>
      </c>
      <c r="AW952">
        <f>($AR$950+(AU952*(AS952-1)))</f>
        <v/>
      </c>
      <c r="AX952">
        <f>IF(AT952&gt;0,AV952+AT952,AV952)</f>
        <v/>
      </c>
      <c r="AY952">
        <f>IF(AU952&lt;0,AW952+AU952,AW952)</f>
        <v/>
      </c>
      <c r="BA952" s="14">
        <f>IFERROR(AX952-AQ952,"")</f>
        <v/>
      </c>
      <c r="BB952" s="14">
        <f>IFERROR(AY952-AR952,"")</f>
        <v/>
      </c>
      <c r="BD952">
        <f>AH952</f>
        <v/>
      </c>
      <c r="BE952">
        <f>AI952</f>
        <v/>
      </c>
      <c r="BF952">
        <f>AJ952</f>
        <v/>
      </c>
      <c r="BG952" s="14">
        <f>L952</f>
        <v/>
      </c>
      <c r="BH952" s="14">
        <f>IF(X952="","",X952)</f>
        <v/>
      </c>
      <c r="BI952" s="14">
        <f>IF(Y952="","",Y952)</f>
        <v/>
      </c>
      <c r="BJ952">
        <f>Z952</f>
        <v/>
      </c>
      <c r="BK952">
        <f>AA952</f>
        <v/>
      </c>
      <c r="BL952">
        <f>IFERROR(AX952,"")</f>
        <v/>
      </c>
      <c r="BM952">
        <f>IFERROR(AY952,"")</f>
        <v/>
      </c>
    </row>
    <row r="953" ht="14.25" customHeight="1">
      <c r="A953">
        <f>ALGLIB_SSA_XAUUSD!AA953</f>
        <v/>
      </c>
      <c r="B953">
        <f>IF($A953="","",INDEX(ALGLIB_SSA_XAUUSD!$B$2:$B$2401,MATCH($A953,ALGLIB_SSA_XAUUSD!$A$2:$A$2401,1)))</f>
        <v/>
      </c>
      <c r="C953">
        <f>IF($A953="","",INDEX(ALGLIB_SSA_XAUUSD!$C$2:$C$2401,MATCH($A953,ALGLIB_SSA_XAUUSD!$A$2:$A$2401,1)))</f>
        <v/>
      </c>
      <c r="D953" s="14">
        <f>IF($A953="","",INT((ROW()-2)/12)+1)</f>
        <v/>
      </c>
      <c r="E953" s="14">
        <f>IF(AND(E962&lt;&gt;"",D962=D950+1),E950+(E962-E950)*3/12,"")</f>
        <v/>
      </c>
      <c r="F953" s="14">
        <f>IF(AND(F962&lt;&gt;"",D962=D950+1),F950+(F962-F950)*3/12,"")</f>
        <v/>
      </c>
      <c r="G953" s="14">
        <f>IF(AND(G962&lt;&gt;"",D962=D950+1),G950+(G962-G950)*3/12,"")</f>
        <v/>
      </c>
      <c r="H953" s="14">
        <f>IF(AND(H962&lt;&gt;"",D962=D950+1),H950+(H962-H950)*3/12,"")</f>
        <v/>
      </c>
      <c r="I953" s="14">
        <f>IF(AND(L962&lt;&gt;"",D962=D950+1),I950+(I962-I950)*3/12,"")</f>
        <v/>
      </c>
      <c r="J953">
        <f>_xlfn.XLOOKUP($A953,ALGLIB_SSA_XAUUSD!$AA$2:$AA$2401,ALGLIB_SSA_XAUUSD!$P$2:$P$2401,"",0)</f>
        <v/>
      </c>
      <c r="K953">
        <f>_xlfn.XLOOKUP($A953,ALGLIB_SSA_XAUUSD!$AA$2:$AA$2401,ALGLIB_SSA_XAUUSD!$Q$2:$Q$2401,"",0)</f>
        <v/>
      </c>
      <c r="L953">
        <f>_xlfn.XLOOKUP($A953,ALGLIB_SSA_XAUUSD!$AA$2:$AA$2401,ALGLIB_SSA_XAUUSD!$R$2:$R$2401,"",0)</f>
        <v/>
      </c>
      <c r="M953">
        <f>_xlfn.XLOOKUP($A953,ALGLIB_SSA_XAUUSD!$AA$2:$AA$2401,ALGLIB_SSA_XAUUSD!$S$2:$S$2401,"",0)</f>
        <v/>
      </c>
      <c r="N953">
        <f>_xlfn.XLOOKUP($A953,ALGLIB_SSA_XAUUSD!$AA$2:$AA$2401,ALGLIB_SSA_XAUUSD!$T$2:$T$2401,"",0)</f>
        <v/>
      </c>
      <c r="O953">
        <f>_xlfn.XLOOKUP($A953,ALGLIB_SSA_XAUUSD!$AA$2:$AA$2401,ALGLIB_SSA_XAUUSD!$U$2:$U$2401,"",0)</f>
        <v/>
      </c>
      <c r="P953">
        <f>_xlfn.XLOOKUP($A953,ALGLIB_SSA_XAUUSD!$AA$2:$AA$2401,ALGLIB_SSA_XAUUSD!$V$2:$V$2401,"",0)</f>
        <v/>
      </c>
      <c r="S953">
        <f>A953</f>
        <v/>
      </c>
      <c r="T953">
        <f>J953</f>
        <v/>
      </c>
      <c r="U953">
        <f>K953</f>
        <v/>
      </c>
      <c r="V953" s="14">
        <f>IF($A953="","",MOD(ROW()-2,12)+1)</f>
        <v/>
      </c>
      <c r="W953">
        <f>L953</f>
        <v/>
      </c>
      <c r="X953" s="14">
        <f>IF(F953="","",F953)</f>
        <v/>
      </c>
      <c r="Y953" s="14">
        <f>IF(G953="","",G953)</f>
        <v/>
      </c>
      <c r="Z953">
        <f>M953</f>
        <v/>
      </c>
      <c r="AA953">
        <f>N953</f>
        <v/>
      </c>
      <c r="AB953" s="14">
        <f>IF(H953="","",H953)</f>
        <v/>
      </c>
      <c r="AC953">
        <f>O953</f>
        <v/>
      </c>
      <c r="AD953" s="14">
        <f>IF(I953="","",I953)</f>
        <v/>
      </c>
      <c r="AE953">
        <f>P953</f>
        <v/>
      </c>
      <c r="AH953">
        <f>IF(S953&lt;&gt;"",S953,AH952+900)</f>
        <v/>
      </c>
      <c r="AI953">
        <f>IF(T953&lt;&gt;"",T953,AI952)</f>
        <v/>
      </c>
      <c r="AJ953">
        <f>IF(U953&lt;&gt;"",U953,AJ952)</f>
        <v/>
      </c>
      <c r="AK953">
        <f>IF(W953&lt;&gt;"",W953,"")</f>
        <v/>
      </c>
      <c r="AL953" s="14">
        <f>IF(X953&lt;&gt;"",X953,"")</f>
        <v/>
      </c>
      <c r="AM953" s="14">
        <f>IF(Y953&lt;&gt;"",Y953,"")</f>
        <v/>
      </c>
      <c r="AN953" s="14">
        <f>IF(OR(AL953="",AM953=""),"",AL953-AM953)</f>
        <v/>
      </c>
      <c r="AO953">
        <f>IF(AN953="","",IF(AN953&gt;0,"Bullish","Bearish"))</f>
        <v/>
      </c>
      <c r="AP953">
        <f>IF(AO953="",AP952,AO953)</f>
        <v/>
      </c>
      <c r="AQ953" s="14">
        <f>IF(AB953&lt;&gt;"",AB953,"")</f>
        <v/>
      </c>
      <c r="AR953" s="14">
        <f>IF(AD953&lt;&gt;"",AD953,"")</f>
        <v/>
      </c>
      <c r="AS953">
        <f>IF(AS952+1=13,1,AS952+1)</f>
        <v/>
      </c>
      <c r="AT953">
        <f>IFERROR(IF(SLOPE($AQ$938:$AQ$949,$AS$938:$AS$949)&gt;0,MIN(3,ABS(SLOPE($AQ$938:$AQ$949,$AS$938:$AS$949))),IF(SLOPE($AQ$938:$AQ$949,$AS$938:$AS$949)&lt;-0.5,-0.5,0)),0)</f>
        <v/>
      </c>
      <c r="AU953">
        <f>IFERROR(IF(SLOPE($AR$938:$AR$949,$AS$938:$AS$949)&lt;0,MAX(-3,-ABS(SLOPE($AR$938:$AR$949,$AS$938:$AS$949))),IF(SLOPE($AR$938:$AR$949,$AS$938:$AS$949)&gt;0.5,0.5,0)),0)</f>
        <v/>
      </c>
      <c r="AV953">
        <f>($AQ$950+(AT953*(AS953-1)))</f>
        <v/>
      </c>
      <c r="AW953">
        <f>($AR$950+(AU953*(AS953-1)))</f>
        <v/>
      </c>
      <c r="AX953">
        <f>IF(AT953&gt;0,AV953+AT953,AV953)</f>
        <v/>
      </c>
      <c r="AY953">
        <f>IF(AU953&lt;0,AW953+AU953,AW953)</f>
        <v/>
      </c>
      <c r="BA953" s="14">
        <f>IFERROR(AX953-AQ953,"")</f>
        <v/>
      </c>
      <c r="BB953" s="14">
        <f>IFERROR(AY953-AR953,"")</f>
        <v/>
      </c>
      <c r="BD953">
        <f>AH953</f>
        <v/>
      </c>
      <c r="BE953">
        <f>AI953</f>
        <v/>
      </c>
      <c r="BF953">
        <f>AJ953</f>
        <v/>
      </c>
      <c r="BG953" s="14">
        <f>L953</f>
        <v/>
      </c>
      <c r="BH953" s="14">
        <f>IF(X953="","",X953)</f>
        <v/>
      </c>
      <c r="BI953" s="14">
        <f>IF(Y953="","",Y953)</f>
        <v/>
      </c>
      <c r="BJ953">
        <f>Z953</f>
        <v/>
      </c>
      <c r="BK953">
        <f>AA953</f>
        <v/>
      </c>
      <c r="BL953">
        <f>IFERROR(AX953,"")</f>
        <v/>
      </c>
      <c r="BM953">
        <f>IFERROR(AY953,"")</f>
        <v/>
      </c>
    </row>
    <row r="954" ht="14.25" customHeight="1">
      <c r="A954">
        <f>ALGLIB_SSA_XAUUSD!AA954</f>
        <v/>
      </c>
      <c r="B954">
        <f>IF($A954="","",INDEX(ALGLIB_SSA_XAUUSD!$B$2:$B$2401,MATCH($A954,ALGLIB_SSA_XAUUSD!$A$2:$A$2401,1)))</f>
        <v/>
      </c>
      <c r="C954">
        <f>IF($A954="","",INDEX(ALGLIB_SSA_XAUUSD!$C$2:$C$2401,MATCH($A954,ALGLIB_SSA_XAUUSD!$A$2:$A$2401,1)))</f>
        <v/>
      </c>
      <c r="D954" s="14">
        <f>IF($A954="","",INT((ROW()-2)/12)+1)</f>
        <v/>
      </c>
      <c r="E954" s="14">
        <f>IF(AND(E962&lt;&gt;"",D962=D950+1),E950+(E962-E950)*4/12,"")</f>
        <v/>
      </c>
      <c r="F954" s="14">
        <f>IF(AND(F962&lt;&gt;"",D962=D950+1),F950+(F962-F950)*4/12,"")</f>
        <v/>
      </c>
      <c r="G954" s="14">
        <f>IF(AND(G962&lt;&gt;"",D962=D950+1),G950+(G962-G950)*4/12,"")</f>
        <v/>
      </c>
      <c r="H954" s="14">
        <f>IF(AND(H962&lt;&gt;"",D962=D950+1),H950+(H962-H950)*4/12,"")</f>
        <v/>
      </c>
      <c r="I954" s="14">
        <f>IF(AND(L962&lt;&gt;"",D962=D950+1),I950+(I962-I950)*4/12,"")</f>
        <v/>
      </c>
      <c r="J954">
        <f>_xlfn.XLOOKUP($A954,ALGLIB_SSA_XAUUSD!$AA$2:$AA$2401,ALGLIB_SSA_XAUUSD!$P$2:$P$2401,"",0)</f>
        <v/>
      </c>
      <c r="K954">
        <f>_xlfn.XLOOKUP($A954,ALGLIB_SSA_XAUUSD!$AA$2:$AA$2401,ALGLIB_SSA_XAUUSD!$Q$2:$Q$2401,"",0)</f>
        <v/>
      </c>
      <c r="L954">
        <f>_xlfn.XLOOKUP($A954,ALGLIB_SSA_XAUUSD!$AA$2:$AA$2401,ALGLIB_SSA_XAUUSD!$R$2:$R$2401,"",0)</f>
        <v/>
      </c>
      <c r="M954">
        <f>_xlfn.XLOOKUP($A954,ALGLIB_SSA_XAUUSD!$AA$2:$AA$2401,ALGLIB_SSA_XAUUSD!$S$2:$S$2401,"",0)</f>
        <v/>
      </c>
      <c r="N954">
        <f>_xlfn.XLOOKUP($A954,ALGLIB_SSA_XAUUSD!$AA$2:$AA$2401,ALGLIB_SSA_XAUUSD!$T$2:$T$2401,"",0)</f>
        <v/>
      </c>
      <c r="O954">
        <f>_xlfn.XLOOKUP($A954,ALGLIB_SSA_XAUUSD!$AA$2:$AA$2401,ALGLIB_SSA_XAUUSD!$U$2:$U$2401,"",0)</f>
        <v/>
      </c>
      <c r="P954">
        <f>_xlfn.XLOOKUP($A954,ALGLIB_SSA_XAUUSD!$AA$2:$AA$2401,ALGLIB_SSA_XAUUSD!$V$2:$V$2401,"",0)</f>
        <v/>
      </c>
      <c r="S954">
        <f>A954</f>
        <v/>
      </c>
      <c r="T954">
        <f>J954</f>
        <v/>
      </c>
      <c r="U954">
        <f>K954</f>
        <v/>
      </c>
      <c r="V954" s="14">
        <f>IF($A954="","",MOD(ROW()-2,12)+1)</f>
        <v/>
      </c>
      <c r="W954">
        <f>L954</f>
        <v/>
      </c>
      <c r="X954" s="14">
        <f>IF(F954="","",F954)</f>
        <v/>
      </c>
      <c r="Y954" s="14">
        <f>IF(G954="","",G954)</f>
        <v/>
      </c>
      <c r="Z954">
        <f>M954</f>
        <v/>
      </c>
      <c r="AA954">
        <f>N954</f>
        <v/>
      </c>
      <c r="AB954" s="14">
        <f>IF(H954="","",H954)</f>
        <v/>
      </c>
      <c r="AC954">
        <f>O954</f>
        <v/>
      </c>
      <c r="AD954" s="14">
        <f>IF(I954="","",I954)</f>
        <v/>
      </c>
      <c r="AE954">
        <f>P954</f>
        <v/>
      </c>
      <c r="AH954">
        <f>IF(S954&lt;&gt;"",S954,AH953+900)</f>
        <v/>
      </c>
      <c r="AI954">
        <f>IF(T954&lt;&gt;"",T954,AI953)</f>
        <v/>
      </c>
      <c r="AJ954">
        <f>IF(U954&lt;&gt;"",U954,AJ953)</f>
        <v/>
      </c>
      <c r="AK954">
        <f>IF(W954&lt;&gt;"",W954,"")</f>
        <v/>
      </c>
      <c r="AL954" s="14">
        <f>IF(X954&lt;&gt;"",X954,"")</f>
        <v/>
      </c>
      <c r="AM954" s="14">
        <f>IF(Y954&lt;&gt;"",Y954,"")</f>
        <v/>
      </c>
      <c r="AN954" s="14">
        <f>IF(OR(AL954="",AM954=""),"",AL954-AM954)</f>
        <v/>
      </c>
      <c r="AO954">
        <f>IF(AN954="","",IF(AN954&gt;0,"Bullish","Bearish"))</f>
        <v/>
      </c>
      <c r="AP954">
        <f>IF(AO954="",AP953,AO954)</f>
        <v/>
      </c>
      <c r="AQ954" s="14">
        <f>IF(AB954&lt;&gt;"",AB954,"")</f>
        <v/>
      </c>
      <c r="AR954" s="14">
        <f>IF(AD954&lt;&gt;"",AD954,"")</f>
        <v/>
      </c>
      <c r="AS954">
        <f>IF(AS953+1=13,1,AS953+1)</f>
        <v/>
      </c>
      <c r="AT954">
        <f>IFERROR(IF(SLOPE($AQ$938:$AQ$949,$AS$938:$AS$949)&gt;0,MIN(3,ABS(SLOPE($AQ$938:$AQ$949,$AS$938:$AS$949))),IF(SLOPE($AQ$938:$AQ$949,$AS$938:$AS$949)&lt;-0.5,-0.5,0)),0)</f>
        <v/>
      </c>
      <c r="AU954">
        <f>IFERROR(IF(SLOPE($AR$938:$AR$949,$AS$938:$AS$949)&lt;0,MAX(-3,-ABS(SLOPE($AR$938:$AR$949,$AS$938:$AS$949))),IF(SLOPE($AR$938:$AR$949,$AS$938:$AS$949)&gt;0.5,0.5,0)),0)</f>
        <v/>
      </c>
      <c r="AV954">
        <f>($AQ$950+(AT954*(AS954-1)))</f>
        <v/>
      </c>
      <c r="AW954">
        <f>($AR$950+(AU954*(AS954-1)))</f>
        <v/>
      </c>
      <c r="AX954">
        <f>IF(AT954&gt;0,AV954+AT954,AV954)</f>
        <v/>
      </c>
      <c r="AY954">
        <f>IF(AU954&lt;0,AW954+AU954,AW954)</f>
        <v/>
      </c>
      <c r="BA954" s="14">
        <f>IFERROR(AX954-AQ954,"")</f>
        <v/>
      </c>
      <c r="BB954" s="14">
        <f>IFERROR(AY954-AR954,"")</f>
        <v/>
      </c>
      <c r="BD954">
        <f>AH954</f>
        <v/>
      </c>
      <c r="BE954">
        <f>AI954</f>
        <v/>
      </c>
      <c r="BF954">
        <f>AJ954</f>
        <v/>
      </c>
      <c r="BG954" s="14">
        <f>L954</f>
        <v/>
      </c>
      <c r="BH954" s="14">
        <f>IF(X954="","",X954)</f>
        <v/>
      </c>
      <c r="BI954" s="14">
        <f>IF(Y954="","",Y954)</f>
        <v/>
      </c>
      <c r="BJ954">
        <f>Z954</f>
        <v/>
      </c>
      <c r="BK954">
        <f>AA954</f>
        <v/>
      </c>
      <c r="BL954">
        <f>IFERROR(AX954,"")</f>
        <v/>
      </c>
      <c r="BM954">
        <f>IFERROR(AY954,"")</f>
        <v/>
      </c>
    </row>
    <row r="955" ht="14.25" customHeight="1">
      <c r="A955">
        <f>ALGLIB_SSA_XAUUSD!AA955</f>
        <v/>
      </c>
      <c r="B955">
        <f>IF($A955="","",INDEX(ALGLIB_SSA_XAUUSD!$B$2:$B$2401,MATCH($A955,ALGLIB_SSA_XAUUSD!$A$2:$A$2401,1)))</f>
        <v/>
      </c>
      <c r="C955">
        <f>IF($A955="","",INDEX(ALGLIB_SSA_XAUUSD!$C$2:$C$2401,MATCH($A955,ALGLIB_SSA_XAUUSD!$A$2:$A$2401,1)))</f>
        <v/>
      </c>
      <c r="D955" s="14">
        <f>IF($A955="","",INT((ROW()-2)/12)+1)</f>
        <v/>
      </c>
      <c r="E955" s="14">
        <f>IF(AND(E962&lt;&gt;"",D962=D950+1),E950+(E962-E950)*5/12,"")</f>
        <v/>
      </c>
      <c r="F955" s="14">
        <f>IF(AND(F962&lt;&gt;"",D962=D950+1),F950+(F962-F950)*5/12,"")</f>
        <v/>
      </c>
      <c r="G955" s="14">
        <f>IF(AND(G962&lt;&gt;"",D962=D950+1),G950+(G962-G950)*5/12,"")</f>
        <v/>
      </c>
      <c r="H955" s="14">
        <f>IF(AND(H962&lt;&gt;"",D962=D950+1),H950+(H962-H950)*5/12,"")</f>
        <v/>
      </c>
      <c r="I955" s="14">
        <f>IF(AND(L962&lt;&gt;"",D962=D950+1),I950+(I962-I950)*5/12,"")</f>
        <v/>
      </c>
      <c r="J955">
        <f>_xlfn.XLOOKUP($A955,ALGLIB_SSA_XAUUSD!$AA$2:$AA$2401,ALGLIB_SSA_XAUUSD!$P$2:$P$2401,"",0)</f>
        <v/>
      </c>
      <c r="K955">
        <f>_xlfn.XLOOKUP($A955,ALGLIB_SSA_XAUUSD!$AA$2:$AA$2401,ALGLIB_SSA_XAUUSD!$Q$2:$Q$2401,"",0)</f>
        <v/>
      </c>
      <c r="L955">
        <f>_xlfn.XLOOKUP($A955,ALGLIB_SSA_XAUUSD!$AA$2:$AA$2401,ALGLIB_SSA_XAUUSD!$R$2:$R$2401,"",0)</f>
        <v/>
      </c>
      <c r="M955">
        <f>_xlfn.XLOOKUP($A955,ALGLIB_SSA_XAUUSD!$AA$2:$AA$2401,ALGLIB_SSA_XAUUSD!$S$2:$S$2401,"",0)</f>
        <v/>
      </c>
      <c r="N955">
        <f>_xlfn.XLOOKUP($A955,ALGLIB_SSA_XAUUSD!$AA$2:$AA$2401,ALGLIB_SSA_XAUUSD!$T$2:$T$2401,"",0)</f>
        <v/>
      </c>
      <c r="O955">
        <f>_xlfn.XLOOKUP($A955,ALGLIB_SSA_XAUUSD!$AA$2:$AA$2401,ALGLIB_SSA_XAUUSD!$U$2:$U$2401,"",0)</f>
        <v/>
      </c>
      <c r="P955">
        <f>_xlfn.XLOOKUP($A955,ALGLIB_SSA_XAUUSD!$AA$2:$AA$2401,ALGLIB_SSA_XAUUSD!$V$2:$V$2401,"",0)</f>
        <v/>
      </c>
      <c r="S955">
        <f>A955</f>
        <v/>
      </c>
      <c r="T955">
        <f>J955</f>
        <v/>
      </c>
      <c r="U955">
        <f>K955</f>
        <v/>
      </c>
      <c r="V955" s="14">
        <f>IF($A955="","",MOD(ROW()-2,12)+1)</f>
        <v/>
      </c>
      <c r="W955">
        <f>L955</f>
        <v/>
      </c>
      <c r="X955" s="14">
        <f>IF(F955="","",F955)</f>
        <v/>
      </c>
      <c r="Y955" s="14">
        <f>IF(G955="","",G955)</f>
        <v/>
      </c>
      <c r="Z955">
        <f>M955</f>
        <v/>
      </c>
      <c r="AA955">
        <f>N955</f>
        <v/>
      </c>
      <c r="AB955" s="14">
        <f>IF(H955="","",H955)</f>
        <v/>
      </c>
      <c r="AC955">
        <f>O955</f>
        <v/>
      </c>
      <c r="AD955" s="14">
        <f>IF(I955="","",I955)</f>
        <v/>
      </c>
      <c r="AE955">
        <f>P955</f>
        <v/>
      </c>
      <c r="AH955">
        <f>IF(S955&lt;&gt;"",S955,AH954+900)</f>
        <v/>
      </c>
      <c r="AI955">
        <f>IF(T955&lt;&gt;"",T955,AI954)</f>
        <v/>
      </c>
      <c r="AJ955">
        <f>IF(U955&lt;&gt;"",U955,AJ954)</f>
        <v/>
      </c>
      <c r="AK955">
        <f>IF(W955&lt;&gt;"",W955,"")</f>
        <v/>
      </c>
      <c r="AL955" s="14">
        <f>IF(X955&lt;&gt;"",X955,"")</f>
        <v/>
      </c>
      <c r="AM955" s="14">
        <f>IF(Y955&lt;&gt;"",Y955,"")</f>
        <v/>
      </c>
      <c r="AN955" s="14">
        <f>IF(OR(AL955="",AM955=""),"",AL955-AM955)</f>
        <v/>
      </c>
      <c r="AO955">
        <f>IF(AN955="","",IF(AN955&gt;0,"Bullish","Bearish"))</f>
        <v/>
      </c>
      <c r="AP955">
        <f>IF(AO955="",AP954,AO955)</f>
        <v/>
      </c>
      <c r="AQ955" s="14">
        <f>IF(AB955&lt;&gt;"",AB955,"")</f>
        <v/>
      </c>
      <c r="AR955" s="14">
        <f>IF(AD955&lt;&gt;"",AD955,"")</f>
        <v/>
      </c>
      <c r="AS955">
        <f>IF(AS954+1=13,1,AS954+1)</f>
        <v/>
      </c>
      <c r="AT955">
        <f>IFERROR(IF(SLOPE($AQ$938:$AQ$949,$AS$938:$AS$949)&gt;0,MIN(3,ABS(SLOPE($AQ$938:$AQ$949,$AS$938:$AS$949))),IF(SLOPE($AQ$938:$AQ$949,$AS$938:$AS$949)&lt;-0.5,-0.5,0)),0)</f>
        <v/>
      </c>
      <c r="AU955">
        <f>IFERROR(IF(SLOPE($AR$938:$AR$949,$AS$938:$AS$949)&lt;0,MAX(-3,-ABS(SLOPE($AR$938:$AR$949,$AS$938:$AS$949))),IF(SLOPE($AR$938:$AR$949,$AS$938:$AS$949)&gt;0.5,0.5,0)),0)</f>
        <v/>
      </c>
      <c r="AV955">
        <f>($AQ$950+(AT955*(AS955-1)))</f>
        <v/>
      </c>
      <c r="AW955">
        <f>($AR$950+(AU955*(AS955-1)))</f>
        <v/>
      </c>
      <c r="AX955">
        <f>IF(AT955&gt;0,AV955+AT955,AV955)</f>
        <v/>
      </c>
      <c r="AY955">
        <f>IF(AU955&lt;0,AW955+AU955,AW955)</f>
        <v/>
      </c>
      <c r="BA955" s="14">
        <f>IFERROR(AX955-AQ955,"")</f>
        <v/>
      </c>
      <c r="BB955" s="14">
        <f>IFERROR(AY955-AR955,"")</f>
        <v/>
      </c>
      <c r="BD955">
        <f>AH955</f>
        <v/>
      </c>
      <c r="BE955">
        <f>AI955</f>
        <v/>
      </c>
      <c r="BF955">
        <f>AJ955</f>
        <v/>
      </c>
      <c r="BG955" s="14">
        <f>L955</f>
        <v/>
      </c>
      <c r="BH955" s="14">
        <f>IF(X955="","",X955)</f>
        <v/>
      </c>
      <c r="BI955" s="14">
        <f>IF(Y955="","",Y955)</f>
        <v/>
      </c>
      <c r="BJ955">
        <f>Z955</f>
        <v/>
      </c>
      <c r="BK955">
        <f>AA955</f>
        <v/>
      </c>
      <c r="BL955">
        <f>IFERROR(AX955,"")</f>
        <v/>
      </c>
      <c r="BM955">
        <f>IFERROR(AY955,"")</f>
        <v/>
      </c>
    </row>
    <row r="956" ht="14.25" customHeight="1">
      <c r="A956">
        <f>ALGLIB_SSA_XAUUSD!AA956</f>
        <v/>
      </c>
      <c r="B956">
        <f>IF($A956="","",INDEX(ALGLIB_SSA_XAUUSD!$B$2:$B$2401,MATCH($A956,ALGLIB_SSA_XAUUSD!$A$2:$A$2401,1)))</f>
        <v/>
      </c>
      <c r="C956">
        <f>IF($A956="","",INDEX(ALGLIB_SSA_XAUUSD!$C$2:$C$2401,MATCH($A956,ALGLIB_SSA_XAUUSD!$A$2:$A$2401,1)))</f>
        <v/>
      </c>
      <c r="D956" s="14">
        <f>IF($A956="","",INT((ROW()-2)/12)+1)</f>
        <v/>
      </c>
      <c r="E956" s="14">
        <f>IF(AND(E962&lt;&gt;"",D962=D950+1),E950+(E962-E950)*6/12,"")</f>
        <v/>
      </c>
      <c r="F956" s="14">
        <f>IF(AND(F962&lt;&gt;"",D962=D950+1),F950+(F962-F950)*6/12,"")</f>
        <v/>
      </c>
      <c r="G956" s="14">
        <f>IF(AND(G962&lt;&gt;"",D962=D950+1),G950+(G962-G950)*6/12,"")</f>
        <v/>
      </c>
      <c r="H956" s="14">
        <f>IF(AND(H962&lt;&gt;"",D962=D950+1),H950+(H962-H950)*6/12,"")</f>
        <v/>
      </c>
      <c r="I956" s="14">
        <f>IF(AND(L962&lt;&gt;"",D962=D950+1),I950+(I962-I950)*6/12,"")</f>
        <v/>
      </c>
      <c r="J956">
        <f>_xlfn.XLOOKUP($A956,ALGLIB_SSA_XAUUSD!$AA$2:$AA$2401,ALGLIB_SSA_XAUUSD!$P$2:$P$2401,"",0)</f>
        <v/>
      </c>
      <c r="K956">
        <f>_xlfn.XLOOKUP($A956,ALGLIB_SSA_XAUUSD!$AA$2:$AA$2401,ALGLIB_SSA_XAUUSD!$Q$2:$Q$2401,"",0)</f>
        <v/>
      </c>
      <c r="L956">
        <f>_xlfn.XLOOKUP($A956,ALGLIB_SSA_XAUUSD!$AA$2:$AA$2401,ALGLIB_SSA_XAUUSD!$R$2:$R$2401,"",0)</f>
        <v/>
      </c>
      <c r="M956">
        <f>_xlfn.XLOOKUP($A956,ALGLIB_SSA_XAUUSD!$AA$2:$AA$2401,ALGLIB_SSA_XAUUSD!$S$2:$S$2401,"",0)</f>
        <v/>
      </c>
      <c r="N956">
        <f>_xlfn.XLOOKUP($A956,ALGLIB_SSA_XAUUSD!$AA$2:$AA$2401,ALGLIB_SSA_XAUUSD!$T$2:$T$2401,"",0)</f>
        <v/>
      </c>
      <c r="O956">
        <f>_xlfn.XLOOKUP($A956,ALGLIB_SSA_XAUUSD!$AA$2:$AA$2401,ALGLIB_SSA_XAUUSD!$U$2:$U$2401,"",0)</f>
        <v/>
      </c>
      <c r="P956">
        <f>_xlfn.XLOOKUP($A956,ALGLIB_SSA_XAUUSD!$AA$2:$AA$2401,ALGLIB_SSA_XAUUSD!$V$2:$V$2401,"",0)</f>
        <v/>
      </c>
      <c r="S956">
        <f>A956</f>
        <v/>
      </c>
      <c r="T956">
        <f>J956</f>
        <v/>
      </c>
      <c r="U956">
        <f>K956</f>
        <v/>
      </c>
      <c r="V956" s="14">
        <f>IF($A956="","",MOD(ROW()-2,12)+1)</f>
        <v/>
      </c>
      <c r="W956">
        <f>L956</f>
        <v/>
      </c>
      <c r="X956" s="14">
        <f>IF(F956="","",F956)</f>
        <v/>
      </c>
      <c r="Y956" s="14">
        <f>IF(G956="","",G956)</f>
        <v/>
      </c>
      <c r="Z956">
        <f>M956</f>
        <v/>
      </c>
      <c r="AA956">
        <f>N956</f>
        <v/>
      </c>
      <c r="AB956" s="14">
        <f>IF(H956="","",H956)</f>
        <v/>
      </c>
      <c r="AC956">
        <f>O956</f>
        <v/>
      </c>
      <c r="AD956" s="14">
        <f>IF(I956="","",I956)</f>
        <v/>
      </c>
      <c r="AE956">
        <f>P956</f>
        <v/>
      </c>
      <c r="AH956">
        <f>IF(S956&lt;&gt;"",S956,AH955+900)</f>
        <v/>
      </c>
      <c r="AI956">
        <f>IF(T956&lt;&gt;"",T956,AI955)</f>
        <v/>
      </c>
      <c r="AJ956">
        <f>IF(U956&lt;&gt;"",U956,AJ955)</f>
        <v/>
      </c>
      <c r="AK956">
        <f>IF(W956&lt;&gt;"",W956,"")</f>
        <v/>
      </c>
      <c r="AL956" s="14">
        <f>IF(X956&lt;&gt;"",X956,"")</f>
        <v/>
      </c>
      <c r="AM956" s="14">
        <f>IF(Y956&lt;&gt;"",Y956,"")</f>
        <v/>
      </c>
      <c r="AN956" s="14">
        <f>IF(OR(AL956="",AM956=""),"",AL956-AM956)</f>
        <v/>
      </c>
      <c r="AO956">
        <f>IF(AN956="","",IF(AN956&gt;0,"Bullish","Bearish"))</f>
        <v/>
      </c>
      <c r="AP956">
        <f>IF(AO956="",AP955,AO956)</f>
        <v/>
      </c>
      <c r="AQ956" s="14">
        <f>IF(AB956&lt;&gt;"",AB956,"")</f>
        <v/>
      </c>
      <c r="AR956" s="14">
        <f>IF(AD956&lt;&gt;"",AD956,"")</f>
        <v/>
      </c>
      <c r="AS956">
        <f>IF(AS955+1=13,1,AS955+1)</f>
        <v/>
      </c>
      <c r="AT956">
        <f>IFERROR(IF(SLOPE($AQ$938:$AQ$949,$AS$938:$AS$949)&gt;0,MIN(3,ABS(SLOPE($AQ$938:$AQ$949,$AS$938:$AS$949))),IF(SLOPE($AQ$938:$AQ$949,$AS$938:$AS$949)&lt;-0.5,-0.5,0)),0)</f>
        <v/>
      </c>
      <c r="AU956">
        <f>IFERROR(IF(SLOPE($AR$938:$AR$949,$AS$938:$AS$949)&lt;0,MAX(-3,-ABS(SLOPE($AR$938:$AR$949,$AS$938:$AS$949))),IF(SLOPE($AR$938:$AR$949,$AS$938:$AS$949)&gt;0.5,0.5,0)),0)</f>
        <v/>
      </c>
      <c r="AV956">
        <f>($AQ$950+(AT956*(AS956-1)))</f>
        <v/>
      </c>
      <c r="AW956">
        <f>($AR$950+(AU956*(AS956-1)))</f>
        <v/>
      </c>
      <c r="AX956">
        <f>IF(AT956&gt;0,AV956+AT956,AV956)</f>
        <v/>
      </c>
      <c r="AY956">
        <f>IF(AU956&lt;0,AW956+AU956,AW956)</f>
        <v/>
      </c>
      <c r="BA956" s="14">
        <f>IFERROR(AX956-AQ956,"")</f>
        <v/>
      </c>
      <c r="BB956" s="14">
        <f>IFERROR(AY956-AR956,"")</f>
        <v/>
      </c>
      <c r="BD956">
        <f>AH956</f>
        <v/>
      </c>
      <c r="BE956">
        <f>AI956</f>
        <v/>
      </c>
      <c r="BF956">
        <f>AJ956</f>
        <v/>
      </c>
      <c r="BG956" s="14">
        <f>L956</f>
        <v/>
      </c>
      <c r="BH956" s="14">
        <f>IF(X956="","",X956)</f>
        <v/>
      </c>
      <c r="BI956" s="14">
        <f>IF(Y956="","",Y956)</f>
        <v/>
      </c>
      <c r="BJ956">
        <f>Z956</f>
        <v/>
      </c>
      <c r="BK956">
        <f>AA956</f>
        <v/>
      </c>
      <c r="BL956">
        <f>IFERROR(AX956,"")</f>
        <v/>
      </c>
      <c r="BM956">
        <f>IFERROR(AY956,"")</f>
        <v/>
      </c>
    </row>
    <row r="957" ht="14.25" customHeight="1">
      <c r="A957">
        <f>ALGLIB_SSA_XAUUSD!AA957</f>
        <v/>
      </c>
      <c r="B957">
        <f>IF($A957="","",INDEX(ALGLIB_SSA_XAUUSD!$B$2:$B$2401,MATCH($A957,ALGLIB_SSA_XAUUSD!$A$2:$A$2401,1)))</f>
        <v/>
      </c>
      <c r="C957">
        <f>IF($A957="","",INDEX(ALGLIB_SSA_XAUUSD!$C$2:$C$2401,MATCH($A957,ALGLIB_SSA_XAUUSD!$A$2:$A$2401,1)))</f>
        <v/>
      </c>
      <c r="D957" s="14">
        <f>IF($A957="","",INT((ROW()-2)/12)+1)</f>
        <v/>
      </c>
      <c r="E957" s="14">
        <f>IF(AND(E962&lt;&gt;"",D962=D950+1),E950+(E962-E950)*7/12,"")</f>
        <v/>
      </c>
      <c r="F957" s="14">
        <f>IF(AND(F962&lt;&gt;"",D962=D950+1),F950+(F962-F950)*7/12,"")</f>
        <v/>
      </c>
      <c r="G957" s="14">
        <f>IF(AND(G962&lt;&gt;"",D962=D950+1),G950+(G962-G950)*7/12,"")</f>
        <v/>
      </c>
      <c r="H957" s="14">
        <f>IF(AND(H962&lt;&gt;"",D962=D950+1),H950+(H962-H950)*7/12,"")</f>
        <v/>
      </c>
      <c r="I957" s="14">
        <f>IF(AND(L962&lt;&gt;"",D962=D950+1),I950+(I962-I950)*7/12,"")</f>
        <v/>
      </c>
      <c r="J957">
        <f>_xlfn.XLOOKUP($A957,ALGLIB_SSA_XAUUSD!$AA$2:$AA$2401,ALGLIB_SSA_XAUUSD!$P$2:$P$2401,"",0)</f>
        <v/>
      </c>
      <c r="K957">
        <f>_xlfn.XLOOKUP($A957,ALGLIB_SSA_XAUUSD!$AA$2:$AA$2401,ALGLIB_SSA_XAUUSD!$Q$2:$Q$2401,"",0)</f>
        <v/>
      </c>
      <c r="L957">
        <f>_xlfn.XLOOKUP($A957,ALGLIB_SSA_XAUUSD!$AA$2:$AA$2401,ALGLIB_SSA_XAUUSD!$R$2:$R$2401,"",0)</f>
        <v/>
      </c>
      <c r="M957">
        <f>_xlfn.XLOOKUP($A957,ALGLIB_SSA_XAUUSD!$AA$2:$AA$2401,ALGLIB_SSA_XAUUSD!$S$2:$S$2401,"",0)</f>
        <v/>
      </c>
      <c r="N957">
        <f>_xlfn.XLOOKUP($A957,ALGLIB_SSA_XAUUSD!$AA$2:$AA$2401,ALGLIB_SSA_XAUUSD!$T$2:$T$2401,"",0)</f>
        <v/>
      </c>
      <c r="O957">
        <f>_xlfn.XLOOKUP($A957,ALGLIB_SSA_XAUUSD!$AA$2:$AA$2401,ALGLIB_SSA_XAUUSD!$U$2:$U$2401,"",0)</f>
        <v/>
      </c>
      <c r="P957">
        <f>_xlfn.XLOOKUP($A957,ALGLIB_SSA_XAUUSD!$AA$2:$AA$2401,ALGLIB_SSA_XAUUSD!$V$2:$V$2401,"",0)</f>
        <v/>
      </c>
      <c r="S957">
        <f>A957</f>
        <v/>
      </c>
      <c r="T957">
        <f>J957</f>
        <v/>
      </c>
      <c r="U957">
        <f>K957</f>
        <v/>
      </c>
      <c r="V957" s="14">
        <f>IF($A957="","",MOD(ROW()-2,12)+1)</f>
        <v/>
      </c>
      <c r="W957">
        <f>L957</f>
        <v/>
      </c>
      <c r="X957" s="14">
        <f>IF(F957="","",F957)</f>
        <v/>
      </c>
      <c r="Y957" s="14">
        <f>IF(G957="","",G957)</f>
        <v/>
      </c>
      <c r="Z957">
        <f>M957</f>
        <v/>
      </c>
      <c r="AA957">
        <f>N957</f>
        <v/>
      </c>
      <c r="AB957" s="14">
        <f>IF(H957="","",H957)</f>
        <v/>
      </c>
      <c r="AC957">
        <f>O957</f>
        <v/>
      </c>
      <c r="AD957" s="14">
        <f>IF(I957="","",I957)</f>
        <v/>
      </c>
      <c r="AE957">
        <f>P957</f>
        <v/>
      </c>
      <c r="AH957">
        <f>IF(S957&lt;&gt;"",S957,AH956+900)</f>
        <v/>
      </c>
      <c r="AI957">
        <f>IF(T957&lt;&gt;"",T957,AI956)</f>
        <v/>
      </c>
      <c r="AJ957">
        <f>IF(U957&lt;&gt;"",U957,AJ956)</f>
        <v/>
      </c>
      <c r="AK957">
        <f>IF(W957&lt;&gt;"",W957,"")</f>
        <v/>
      </c>
      <c r="AL957" s="14">
        <f>IF(X957&lt;&gt;"",X957,"")</f>
        <v/>
      </c>
      <c r="AM957" s="14">
        <f>IF(Y957&lt;&gt;"",Y957,"")</f>
        <v/>
      </c>
      <c r="AN957" s="14">
        <f>IF(OR(AL957="",AM957=""),"",AL957-AM957)</f>
        <v/>
      </c>
      <c r="AO957">
        <f>IF(AN957="","",IF(AN957&gt;0,"Bullish","Bearish"))</f>
        <v/>
      </c>
      <c r="AP957">
        <f>IF(AO957="",AP956,AO957)</f>
        <v/>
      </c>
      <c r="AQ957" s="14">
        <f>IF(AB957&lt;&gt;"",AB957,"")</f>
        <v/>
      </c>
      <c r="AR957" s="14">
        <f>IF(AD957&lt;&gt;"",AD957,"")</f>
        <v/>
      </c>
      <c r="AS957">
        <f>IF(AS956+1=13,1,AS956+1)</f>
        <v/>
      </c>
      <c r="AT957">
        <f>IFERROR(IF(SLOPE($AQ$938:$AQ$949,$AS$938:$AS$949)&gt;0,MIN(3,ABS(SLOPE($AQ$938:$AQ$949,$AS$938:$AS$949))),IF(SLOPE($AQ$938:$AQ$949,$AS$938:$AS$949)&lt;-0.5,-0.5,0)),0)</f>
        <v/>
      </c>
      <c r="AU957">
        <f>IFERROR(IF(SLOPE($AR$938:$AR$949,$AS$938:$AS$949)&lt;0,MAX(-3,-ABS(SLOPE($AR$938:$AR$949,$AS$938:$AS$949))),IF(SLOPE($AR$938:$AR$949,$AS$938:$AS$949)&gt;0.5,0.5,0)),0)</f>
        <v/>
      </c>
      <c r="AV957">
        <f>($AQ$950+(AT957*(AS957-1)))</f>
        <v/>
      </c>
      <c r="AW957">
        <f>($AR$950+(AU957*(AS957-1)))</f>
        <v/>
      </c>
      <c r="AX957">
        <f>IF(AT957&gt;0,AV957+AT957,AV957)</f>
        <v/>
      </c>
      <c r="AY957">
        <f>IF(AU957&lt;0,AW957+AU957,AW957)</f>
        <v/>
      </c>
      <c r="BA957" s="14">
        <f>IFERROR(AX957-AQ957,"")</f>
        <v/>
      </c>
      <c r="BB957" s="14">
        <f>IFERROR(AY957-AR957,"")</f>
        <v/>
      </c>
      <c r="BD957">
        <f>AH957</f>
        <v/>
      </c>
      <c r="BE957">
        <f>AI957</f>
        <v/>
      </c>
      <c r="BF957">
        <f>AJ957</f>
        <v/>
      </c>
      <c r="BG957" s="14">
        <f>L957</f>
        <v/>
      </c>
      <c r="BH957" s="14">
        <f>IF(X957="","",X957)</f>
        <v/>
      </c>
      <c r="BI957" s="14">
        <f>IF(Y957="","",Y957)</f>
        <v/>
      </c>
      <c r="BJ957">
        <f>Z957</f>
        <v/>
      </c>
      <c r="BK957">
        <f>AA957</f>
        <v/>
      </c>
      <c r="BL957">
        <f>IFERROR(AX957,"")</f>
        <v/>
      </c>
      <c r="BM957">
        <f>IFERROR(AY957,"")</f>
        <v/>
      </c>
    </row>
    <row r="958" ht="14.25" customHeight="1">
      <c r="A958">
        <f>ALGLIB_SSA_XAUUSD!AA958</f>
        <v/>
      </c>
      <c r="B958">
        <f>IF($A958="","",INDEX(ALGLIB_SSA_XAUUSD!$B$2:$B$2401,MATCH($A958,ALGLIB_SSA_XAUUSD!$A$2:$A$2401,1)))</f>
        <v/>
      </c>
      <c r="C958">
        <f>IF($A958="","",INDEX(ALGLIB_SSA_XAUUSD!$C$2:$C$2401,MATCH($A958,ALGLIB_SSA_XAUUSD!$A$2:$A$2401,1)))</f>
        <v/>
      </c>
      <c r="D958" s="14">
        <f>IF($A958="","",INT((ROW()-2)/12)+1)</f>
        <v/>
      </c>
      <c r="E958" s="14">
        <f>IF(AND(E962&lt;&gt;"",D962=D950+1),E950+(E962-E950)*8/12,"")</f>
        <v/>
      </c>
      <c r="F958" s="14">
        <f>IF(AND(F962&lt;&gt;"",D962=D950+1),F950+(F962-F950)*8/12,"")</f>
        <v/>
      </c>
      <c r="G958" s="14">
        <f>IF(AND(G962&lt;&gt;"",D962=D950+1),G950+(G962-G950)*8/12,"")</f>
        <v/>
      </c>
      <c r="H958" s="14">
        <f>IF(AND(H962&lt;&gt;"",D962=D950+1),H950+(H962-H950)*8/12,"")</f>
        <v/>
      </c>
      <c r="I958" s="14">
        <f>IF(AND(L962&lt;&gt;"",D962=D950+1),I950+(I962-I950)*8/12,"")</f>
        <v/>
      </c>
      <c r="J958">
        <f>_xlfn.XLOOKUP($A958,ALGLIB_SSA_XAUUSD!$AA$2:$AA$2401,ALGLIB_SSA_XAUUSD!$P$2:$P$2401,"",0)</f>
        <v/>
      </c>
      <c r="K958">
        <f>_xlfn.XLOOKUP($A958,ALGLIB_SSA_XAUUSD!$AA$2:$AA$2401,ALGLIB_SSA_XAUUSD!$Q$2:$Q$2401,"",0)</f>
        <v/>
      </c>
      <c r="L958">
        <f>_xlfn.XLOOKUP($A958,ALGLIB_SSA_XAUUSD!$AA$2:$AA$2401,ALGLIB_SSA_XAUUSD!$R$2:$R$2401,"",0)</f>
        <v/>
      </c>
      <c r="M958">
        <f>_xlfn.XLOOKUP($A958,ALGLIB_SSA_XAUUSD!$AA$2:$AA$2401,ALGLIB_SSA_XAUUSD!$S$2:$S$2401,"",0)</f>
        <v/>
      </c>
      <c r="N958">
        <f>_xlfn.XLOOKUP($A958,ALGLIB_SSA_XAUUSD!$AA$2:$AA$2401,ALGLIB_SSA_XAUUSD!$T$2:$T$2401,"",0)</f>
        <v/>
      </c>
      <c r="O958">
        <f>_xlfn.XLOOKUP($A958,ALGLIB_SSA_XAUUSD!$AA$2:$AA$2401,ALGLIB_SSA_XAUUSD!$U$2:$U$2401,"",0)</f>
        <v/>
      </c>
      <c r="P958">
        <f>_xlfn.XLOOKUP($A958,ALGLIB_SSA_XAUUSD!$AA$2:$AA$2401,ALGLIB_SSA_XAUUSD!$V$2:$V$2401,"",0)</f>
        <v/>
      </c>
      <c r="S958">
        <f>A958</f>
        <v/>
      </c>
      <c r="T958">
        <f>J958</f>
        <v/>
      </c>
      <c r="U958">
        <f>K958</f>
        <v/>
      </c>
      <c r="V958" s="14">
        <f>IF($A958="","",MOD(ROW()-2,12)+1)</f>
        <v/>
      </c>
      <c r="W958">
        <f>L958</f>
        <v/>
      </c>
      <c r="X958" s="14">
        <f>IF(F958="","",F958)</f>
        <v/>
      </c>
      <c r="Y958" s="14">
        <f>IF(G958="","",G958)</f>
        <v/>
      </c>
      <c r="Z958">
        <f>M958</f>
        <v/>
      </c>
      <c r="AA958">
        <f>N958</f>
        <v/>
      </c>
      <c r="AB958" s="14">
        <f>IF(H958="","",H958)</f>
        <v/>
      </c>
      <c r="AC958">
        <f>O958</f>
        <v/>
      </c>
      <c r="AD958" s="14">
        <f>IF(I958="","",I958)</f>
        <v/>
      </c>
      <c r="AE958">
        <f>P958</f>
        <v/>
      </c>
      <c r="AH958">
        <f>IF(S958&lt;&gt;"",S958,AH957+900)</f>
        <v/>
      </c>
      <c r="AI958">
        <f>IF(T958&lt;&gt;"",T958,AI957)</f>
        <v/>
      </c>
      <c r="AJ958">
        <f>IF(U958&lt;&gt;"",U958,AJ957)</f>
        <v/>
      </c>
      <c r="AK958">
        <f>IF(W958&lt;&gt;"",W958,"")</f>
        <v/>
      </c>
      <c r="AL958" s="14">
        <f>IF(X958&lt;&gt;"",X958,"")</f>
        <v/>
      </c>
      <c r="AM958" s="14">
        <f>IF(Y958&lt;&gt;"",Y958,"")</f>
        <v/>
      </c>
      <c r="AN958" s="14">
        <f>IF(OR(AL958="",AM958=""),"",AL958-AM958)</f>
        <v/>
      </c>
      <c r="AO958">
        <f>IF(AN958="","",IF(AN958&gt;0,"Bullish","Bearish"))</f>
        <v/>
      </c>
      <c r="AP958">
        <f>IF(AO958="",AP957,AO958)</f>
        <v/>
      </c>
      <c r="AQ958" s="14">
        <f>IF(AB958&lt;&gt;"",AB958,"")</f>
        <v/>
      </c>
      <c r="AR958" s="14">
        <f>IF(AD958&lt;&gt;"",AD958,"")</f>
        <v/>
      </c>
      <c r="AS958">
        <f>IF(AS957+1=13,1,AS957+1)</f>
        <v/>
      </c>
      <c r="AT958">
        <f>IFERROR(IF(SLOPE($AQ$938:$AQ$949,$AS$938:$AS$949)&gt;0,MIN(3,ABS(SLOPE($AQ$938:$AQ$949,$AS$938:$AS$949))),IF(SLOPE($AQ$938:$AQ$949,$AS$938:$AS$949)&lt;-0.5,-0.5,0)),0)</f>
        <v/>
      </c>
      <c r="AU958">
        <f>IFERROR(IF(SLOPE($AR$938:$AR$949,$AS$938:$AS$949)&lt;0,MAX(-3,-ABS(SLOPE($AR$938:$AR$949,$AS$938:$AS$949))),IF(SLOPE($AR$938:$AR$949,$AS$938:$AS$949)&gt;0.5,0.5,0)),0)</f>
        <v/>
      </c>
      <c r="AV958">
        <f>($AQ$950+(AT958*(AS958-1)))</f>
        <v/>
      </c>
      <c r="AW958">
        <f>($AR$950+(AU958*(AS958-1)))</f>
        <v/>
      </c>
      <c r="AX958">
        <f>IF(AT958&gt;0,AV958+AT958,AV958)</f>
        <v/>
      </c>
      <c r="AY958">
        <f>IF(AU958&lt;0,AW958+AU958,AW958)</f>
        <v/>
      </c>
      <c r="BA958" s="14">
        <f>IFERROR(AX958-AQ958,"")</f>
        <v/>
      </c>
      <c r="BB958" s="14">
        <f>IFERROR(AY958-AR958,"")</f>
        <v/>
      </c>
      <c r="BD958">
        <f>AH958</f>
        <v/>
      </c>
      <c r="BE958">
        <f>AI958</f>
        <v/>
      </c>
      <c r="BF958">
        <f>AJ958</f>
        <v/>
      </c>
      <c r="BG958" s="14">
        <f>L958</f>
        <v/>
      </c>
      <c r="BH958" s="14">
        <f>IF(X958="","",X958)</f>
        <v/>
      </c>
      <c r="BI958" s="14">
        <f>IF(Y958="","",Y958)</f>
        <v/>
      </c>
      <c r="BJ958">
        <f>Z958</f>
        <v/>
      </c>
      <c r="BK958">
        <f>AA958</f>
        <v/>
      </c>
      <c r="BL958">
        <f>IFERROR(AX958,"")</f>
        <v/>
      </c>
      <c r="BM958">
        <f>IFERROR(AY958,"")</f>
        <v/>
      </c>
    </row>
    <row r="959" ht="14.25" customHeight="1">
      <c r="A959">
        <f>ALGLIB_SSA_XAUUSD!AA959</f>
        <v/>
      </c>
      <c r="B959">
        <f>IF($A959="","",INDEX(ALGLIB_SSA_XAUUSD!$B$2:$B$2401,MATCH($A959,ALGLIB_SSA_XAUUSD!$A$2:$A$2401,1)))</f>
        <v/>
      </c>
      <c r="C959">
        <f>IF($A959="","",INDEX(ALGLIB_SSA_XAUUSD!$C$2:$C$2401,MATCH($A959,ALGLIB_SSA_XAUUSD!$A$2:$A$2401,1)))</f>
        <v/>
      </c>
      <c r="D959" s="14">
        <f>IF($A959="","",INT((ROW()-2)/12)+1)</f>
        <v/>
      </c>
      <c r="E959" s="14">
        <f>IF(AND(E962&lt;&gt;"",D962=D950+1),E950+(E962-E950)*9/12,"")</f>
        <v/>
      </c>
      <c r="F959" s="14">
        <f>IF(AND(F962&lt;&gt;"",D962=D950+1),F950+(F962-F950)*9/12,"")</f>
        <v/>
      </c>
      <c r="G959" s="14">
        <f>IF(AND(G962&lt;&gt;"",D962=D950+1),G950+(G962-G950)*9/12,"")</f>
        <v/>
      </c>
      <c r="H959" s="14">
        <f>IF(AND(H962&lt;&gt;"",D962=D950+1),H950+(H962-H950)*9/12,"")</f>
        <v/>
      </c>
      <c r="I959" s="14">
        <f>IF(AND(L962&lt;&gt;"",D962=D950+1),I950+(I962-I950)*9/12,"")</f>
        <v/>
      </c>
      <c r="J959">
        <f>_xlfn.XLOOKUP($A959,ALGLIB_SSA_XAUUSD!$AA$2:$AA$2401,ALGLIB_SSA_XAUUSD!$P$2:$P$2401,"",0)</f>
        <v/>
      </c>
      <c r="K959">
        <f>_xlfn.XLOOKUP($A959,ALGLIB_SSA_XAUUSD!$AA$2:$AA$2401,ALGLIB_SSA_XAUUSD!$Q$2:$Q$2401,"",0)</f>
        <v/>
      </c>
      <c r="L959">
        <f>_xlfn.XLOOKUP($A959,ALGLIB_SSA_XAUUSD!$AA$2:$AA$2401,ALGLIB_SSA_XAUUSD!$R$2:$R$2401,"",0)</f>
        <v/>
      </c>
      <c r="M959">
        <f>_xlfn.XLOOKUP($A959,ALGLIB_SSA_XAUUSD!$AA$2:$AA$2401,ALGLIB_SSA_XAUUSD!$S$2:$S$2401,"",0)</f>
        <v/>
      </c>
      <c r="N959">
        <f>_xlfn.XLOOKUP($A959,ALGLIB_SSA_XAUUSD!$AA$2:$AA$2401,ALGLIB_SSA_XAUUSD!$T$2:$T$2401,"",0)</f>
        <v/>
      </c>
      <c r="O959">
        <f>_xlfn.XLOOKUP($A959,ALGLIB_SSA_XAUUSD!$AA$2:$AA$2401,ALGLIB_SSA_XAUUSD!$U$2:$U$2401,"",0)</f>
        <v/>
      </c>
      <c r="P959">
        <f>_xlfn.XLOOKUP($A959,ALGLIB_SSA_XAUUSD!$AA$2:$AA$2401,ALGLIB_SSA_XAUUSD!$V$2:$V$2401,"",0)</f>
        <v/>
      </c>
      <c r="S959">
        <f>A959</f>
        <v/>
      </c>
      <c r="T959">
        <f>J959</f>
        <v/>
      </c>
      <c r="U959">
        <f>K959</f>
        <v/>
      </c>
      <c r="V959" s="14">
        <f>IF($A959="","",MOD(ROW()-2,12)+1)</f>
        <v/>
      </c>
      <c r="W959">
        <f>L959</f>
        <v/>
      </c>
      <c r="X959" s="14">
        <f>IF(F959="","",F959)</f>
        <v/>
      </c>
      <c r="Y959" s="14">
        <f>IF(G959="","",G959)</f>
        <v/>
      </c>
      <c r="Z959">
        <f>M959</f>
        <v/>
      </c>
      <c r="AA959">
        <f>N959</f>
        <v/>
      </c>
      <c r="AB959" s="14">
        <f>IF(H959="","",H959)</f>
        <v/>
      </c>
      <c r="AC959">
        <f>O959</f>
        <v/>
      </c>
      <c r="AD959" s="14">
        <f>IF(I959="","",I959)</f>
        <v/>
      </c>
      <c r="AE959">
        <f>P959</f>
        <v/>
      </c>
      <c r="AH959">
        <f>IF(S959&lt;&gt;"",S959,AH958+900)</f>
        <v/>
      </c>
      <c r="AI959">
        <f>IF(T959&lt;&gt;"",T959,AI958)</f>
        <v/>
      </c>
      <c r="AJ959">
        <f>IF(U959&lt;&gt;"",U959,AJ958)</f>
        <v/>
      </c>
      <c r="AK959">
        <f>IF(W959&lt;&gt;"",W959,"")</f>
        <v/>
      </c>
      <c r="AL959" s="14">
        <f>IF(X959&lt;&gt;"",X959,"")</f>
        <v/>
      </c>
      <c r="AM959" s="14">
        <f>IF(Y959&lt;&gt;"",Y959,"")</f>
        <v/>
      </c>
      <c r="AN959" s="14">
        <f>IF(OR(AL959="",AM959=""),"",AL959-AM959)</f>
        <v/>
      </c>
      <c r="AO959">
        <f>IF(AN959="","",IF(AN959&gt;0,"Bullish","Bearish"))</f>
        <v/>
      </c>
      <c r="AP959">
        <f>IF(AO959="",AP958,AO959)</f>
        <v/>
      </c>
      <c r="AQ959" s="14">
        <f>IF(AB959&lt;&gt;"",AB959,"")</f>
        <v/>
      </c>
      <c r="AR959" s="14">
        <f>IF(AD959&lt;&gt;"",AD959,"")</f>
        <v/>
      </c>
      <c r="AS959">
        <f>IF(AS958+1=13,1,AS958+1)</f>
        <v/>
      </c>
      <c r="AT959">
        <f>IFERROR(IF(SLOPE($AQ$938:$AQ$949,$AS$938:$AS$949)&gt;0,MIN(3,ABS(SLOPE($AQ$938:$AQ$949,$AS$938:$AS$949))),IF(SLOPE($AQ$938:$AQ$949,$AS$938:$AS$949)&lt;-0.5,-0.5,0)),0)</f>
        <v/>
      </c>
      <c r="AU959">
        <f>IFERROR(IF(SLOPE($AR$938:$AR$949,$AS$938:$AS$949)&lt;0,MAX(-3,-ABS(SLOPE($AR$938:$AR$949,$AS$938:$AS$949))),IF(SLOPE($AR$938:$AR$949,$AS$938:$AS$949)&gt;0.5,0.5,0)),0)</f>
        <v/>
      </c>
      <c r="AV959">
        <f>($AQ$950+(AT959*(AS959-1)))</f>
        <v/>
      </c>
      <c r="AW959">
        <f>($AR$950+(AU959*(AS959-1)))</f>
        <v/>
      </c>
      <c r="AX959">
        <f>IF(AT959&gt;0,AV959+AT959,AV959)</f>
        <v/>
      </c>
      <c r="AY959">
        <f>IF(AU959&lt;0,AW959+AU959,AW959)</f>
        <v/>
      </c>
      <c r="BA959" s="14">
        <f>IFERROR(AX959-AQ959,"")</f>
        <v/>
      </c>
      <c r="BB959" s="14">
        <f>IFERROR(AY959-AR959,"")</f>
        <v/>
      </c>
      <c r="BD959">
        <f>AH959</f>
        <v/>
      </c>
      <c r="BE959">
        <f>AI959</f>
        <v/>
      </c>
      <c r="BF959">
        <f>AJ959</f>
        <v/>
      </c>
      <c r="BG959" s="14">
        <f>L959</f>
        <v/>
      </c>
      <c r="BH959" s="14">
        <f>IF(X959="","",X959)</f>
        <v/>
      </c>
      <c r="BI959" s="14">
        <f>IF(Y959="","",Y959)</f>
        <v/>
      </c>
      <c r="BJ959">
        <f>Z959</f>
        <v/>
      </c>
      <c r="BK959">
        <f>AA959</f>
        <v/>
      </c>
      <c r="BL959">
        <f>IFERROR(AX959,"")</f>
        <v/>
      </c>
      <c r="BM959">
        <f>IFERROR(AY959,"")</f>
        <v/>
      </c>
    </row>
    <row r="960" ht="14.25" customHeight="1">
      <c r="A960">
        <f>ALGLIB_SSA_XAUUSD!AA960</f>
        <v/>
      </c>
      <c r="B960">
        <f>IF($A960="","",INDEX(ALGLIB_SSA_XAUUSD!$B$2:$B$2401,MATCH($A960,ALGLIB_SSA_XAUUSD!$A$2:$A$2401,1)))</f>
        <v/>
      </c>
      <c r="C960">
        <f>IF($A960="","",INDEX(ALGLIB_SSA_XAUUSD!$C$2:$C$2401,MATCH($A960,ALGLIB_SSA_XAUUSD!$A$2:$A$2401,1)))</f>
        <v/>
      </c>
      <c r="D960" s="14">
        <f>IF($A960="","",INT((ROW()-2)/12)+1)</f>
        <v/>
      </c>
      <c r="E960" s="14">
        <f>IF(AND(E962&lt;&gt;"",D962=D950+1),E950+(E962-E950)*10/12,"")</f>
        <v/>
      </c>
      <c r="F960" s="14">
        <f>IF(AND(F962&lt;&gt;"",D962=D950+1),F950+(F962-F950)*10/12,"")</f>
        <v/>
      </c>
      <c r="G960" s="14">
        <f>IF(AND(G962&lt;&gt;"",D962=D950+1),G950+(G962-G950)*10/12,"")</f>
        <v/>
      </c>
      <c r="H960" s="14">
        <f>IF(AND(H962&lt;&gt;"",D962=D950+1),H950+(H962-H950)*10/12,"")</f>
        <v/>
      </c>
      <c r="I960" s="14">
        <f>IF(AND(L962&lt;&gt;"",D962=D950+1),I950+(I962-I950)*10/12,"")</f>
        <v/>
      </c>
      <c r="J960">
        <f>_xlfn.XLOOKUP($A960,ALGLIB_SSA_XAUUSD!$AA$2:$AA$2401,ALGLIB_SSA_XAUUSD!$P$2:$P$2401,"",0)</f>
        <v/>
      </c>
      <c r="K960">
        <f>_xlfn.XLOOKUP($A960,ALGLIB_SSA_XAUUSD!$AA$2:$AA$2401,ALGLIB_SSA_XAUUSD!$Q$2:$Q$2401,"",0)</f>
        <v/>
      </c>
      <c r="L960">
        <f>_xlfn.XLOOKUP($A960,ALGLIB_SSA_XAUUSD!$AA$2:$AA$2401,ALGLIB_SSA_XAUUSD!$R$2:$R$2401,"",0)</f>
        <v/>
      </c>
      <c r="M960">
        <f>_xlfn.XLOOKUP($A960,ALGLIB_SSA_XAUUSD!$AA$2:$AA$2401,ALGLIB_SSA_XAUUSD!$S$2:$S$2401,"",0)</f>
        <v/>
      </c>
      <c r="N960">
        <f>_xlfn.XLOOKUP($A960,ALGLIB_SSA_XAUUSD!$AA$2:$AA$2401,ALGLIB_SSA_XAUUSD!$T$2:$T$2401,"",0)</f>
        <v/>
      </c>
      <c r="O960">
        <f>_xlfn.XLOOKUP($A960,ALGLIB_SSA_XAUUSD!$AA$2:$AA$2401,ALGLIB_SSA_XAUUSD!$U$2:$U$2401,"",0)</f>
        <v/>
      </c>
      <c r="P960">
        <f>_xlfn.XLOOKUP($A960,ALGLIB_SSA_XAUUSD!$AA$2:$AA$2401,ALGLIB_SSA_XAUUSD!$V$2:$V$2401,"",0)</f>
        <v/>
      </c>
      <c r="S960">
        <f>A960</f>
        <v/>
      </c>
      <c r="T960">
        <f>J960</f>
        <v/>
      </c>
      <c r="U960">
        <f>K960</f>
        <v/>
      </c>
      <c r="V960" s="14">
        <f>IF($A960="","",MOD(ROW()-2,12)+1)</f>
        <v/>
      </c>
      <c r="W960">
        <f>L960</f>
        <v/>
      </c>
      <c r="X960" s="14">
        <f>IF(F960="","",F960)</f>
        <v/>
      </c>
      <c r="Y960" s="14">
        <f>IF(G960="","",G960)</f>
        <v/>
      </c>
      <c r="Z960">
        <f>M960</f>
        <v/>
      </c>
      <c r="AA960">
        <f>N960</f>
        <v/>
      </c>
      <c r="AB960" s="14">
        <f>IF(H960="","",H960)</f>
        <v/>
      </c>
      <c r="AC960">
        <f>O960</f>
        <v/>
      </c>
      <c r="AD960" s="14">
        <f>IF(I960="","",I960)</f>
        <v/>
      </c>
      <c r="AE960">
        <f>P960</f>
        <v/>
      </c>
      <c r="AH960">
        <f>IF(S960&lt;&gt;"",S960,AH959+900)</f>
        <v/>
      </c>
      <c r="AI960">
        <f>IF(T960&lt;&gt;"",T960,AI959)</f>
        <v/>
      </c>
      <c r="AJ960">
        <f>IF(U960&lt;&gt;"",U960,AJ959)</f>
        <v/>
      </c>
      <c r="AK960">
        <f>IF(W960&lt;&gt;"",W960,"")</f>
        <v/>
      </c>
      <c r="AL960" s="14">
        <f>IF(X960&lt;&gt;"",X960,"")</f>
        <v/>
      </c>
      <c r="AM960" s="14">
        <f>IF(Y960&lt;&gt;"",Y960,"")</f>
        <v/>
      </c>
      <c r="AN960" s="14">
        <f>IF(OR(AL960="",AM960=""),"",AL960-AM960)</f>
        <v/>
      </c>
      <c r="AO960">
        <f>IF(AN960="","",IF(AN960&gt;0,"Bullish","Bearish"))</f>
        <v/>
      </c>
      <c r="AP960">
        <f>IF(AO960="",AP959,AO960)</f>
        <v/>
      </c>
      <c r="AQ960" s="14">
        <f>IF(AB960&lt;&gt;"",AB960,"")</f>
        <v/>
      </c>
      <c r="AR960" s="14">
        <f>IF(AD960&lt;&gt;"",AD960,"")</f>
        <v/>
      </c>
      <c r="AS960">
        <f>IF(AS959+1=13,1,AS959+1)</f>
        <v/>
      </c>
      <c r="AT960">
        <f>IFERROR(IF(SLOPE($AQ$938:$AQ$949,$AS$938:$AS$949)&gt;0,MIN(3,ABS(SLOPE($AQ$938:$AQ$949,$AS$938:$AS$949))),IF(SLOPE($AQ$938:$AQ$949,$AS$938:$AS$949)&lt;-0.5,-0.5,0)),0)</f>
        <v/>
      </c>
      <c r="AU960">
        <f>IFERROR(IF(SLOPE($AR$938:$AR$949,$AS$938:$AS$949)&lt;0,MAX(-3,-ABS(SLOPE($AR$938:$AR$949,$AS$938:$AS$949))),IF(SLOPE($AR$938:$AR$949,$AS$938:$AS$949)&gt;0.5,0.5,0)),0)</f>
        <v/>
      </c>
      <c r="AV960">
        <f>($AQ$950+(AT960*(AS960-1)))</f>
        <v/>
      </c>
      <c r="AW960">
        <f>($AR$950+(AU960*(AS960-1)))</f>
        <v/>
      </c>
      <c r="AX960">
        <f>IF(AT960&gt;0,AV960+AT960,AV960)</f>
        <v/>
      </c>
      <c r="AY960">
        <f>IF(AU960&lt;0,AW960+AU960,AW960)</f>
        <v/>
      </c>
      <c r="BA960" s="14">
        <f>IFERROR(AX960-AQ960,"")</f>
        <v/>
      </c>
      <c r="BB960" s="14">
        <f>IFERROR(AY960-AR960,"")</f>
        <v/>
      </c>
      <c r="BD960">
        <f>AH960</f>
        <v/>
      </c>
      <c r="BE960">
        <f>AI960</f>
        <v/>
      </c>
      <c r="BF960">
        <f>AJ960</f>
        <v/>
      </c>
      <c r="BG960" s="14">
        <f>L960</f>
        <v/>
      </c>
      <c r="BH960" s="14">
        <f>IF(X960="","",X960)</f>
        <v/>
      </c>
      <c r="BI960" s="14">
        <f>IF(Y960="","",Y960)</f>
        <v/>
      </c>
      <c r="BJ960">
        <f>Z960</f>
        <v/>
      </c>
      <c r="BK960">
        <f>AA960</f>
        <v/>
      </c>
      <c r="BL960">
        <f>IFERROR(AX960,"")</f>
        <v/>
      </c>
      <c r="BM960">
        <f>IFERROR(AY960,"")</f>
        <v/>
      </c>
    </row>
    <row r="961" ht="14.25" customHeight="1">
      <c r="A961">
        <f>ALGLIB_SSA_XAUUSD!AA961</f>
        <v/>
      </c>
      <c r="B961">
        <f>IF($A961="","",INDEX(ALGLIB_SSA_XAUUSD!$B$2:$B$2401,MATCH($A961,ALGLIB_SSA_XAUUSD!$A$2:$A$2401,1)))</f>
        <v/>
      </c>
      <c r="C961">
        <f>IF($A961="","",INDEX(ALGLIB_SSA_XAUUSD!$C$2:$C$2401,MATCH($A961,ALGLIB_SSA_XAUUSD!$A$2:$A$2401,1)))</f>
        <v/>
      </c>
      <c r="D961" s="14">
        <f>IF($A961="","",INT((ROW()-2)/12)+1)</f>
        <v/>
      </c>
      <c r="E961" s="14">
        <f>IF(AND(E962&lt;&gt;"",D962=D950+1),E950+(E962-E950)*11/12,"")</f>
        <v/>
      </c>
      <c r="F961" s="14">
        <f>IF(AND(F962&lt;&gt;"",D962=D950+1),F950+(F962-F950)*11/12,"")</f>
        <v/>
      </c>
      <c r="G961" s="14">
        <f>IF(AND(G962&lt;&gt;"",D962=D950+1),G950+(G962-G950)*11/12,"")</f>
        <v/>
      </c>
      <c r="H961" s="14">
        <f>IF(AND(H962&lt;&gt;"",D962=D950+1),H950+(H962-H950)*11/12,"")</f>
        <v/>
      </c>
      <c r="I961" s="14">
        <f>IF(AND(L962&lt;&gt;"",D962=D950+1),I950+(I962-I950)*11/12,"")</f>
        <v/>
      </c>
      <c r="J961">
        <f>_xlfn.XLOOKUP($A961,ALGLIB_SSA_XAUUSD!$AA$2:$AA$2401,ALGLIB_SSA_XAUUSD!$P$2:$P$2401,"",0)</f>
        <v/>
      </c>
      <c r="K961">
        <f>_xlfn.XLOOKUP($A961,ALGLIB_SSA_XAUUSD!$AA$2:$AA$2401,ALGLIB_SSA_XAUUSD!$Q$2:$Q$2401,"",0)</f>
        <v/>
      </c>
      <c r="L961">
        <f>_xlfn.XLOOKUP($A961,ALGLIB_SSA_XAUUSD!$AA$2:$AA$2401,ALGLIB_SSA_XAUUSD!$R$2:$R$2401,"",0)</f>
        <v/>
      </c>
      <c r="M961">
        <f>_xlfn.XLOOKUP($A961,ALGLIB_SSA_XAUUSD!$AA$2:$AA$2401,ALGLIB_SSA_XAUUSD!$S$2:$S$2401,"",0)</f>
        <v/>
      </c>
      <c r="N961">
        <f>_xlfn.XLOOKUP($A961,ALGLIB_SSA_XAUUSD!$AA$2:$AA$2401,ALGLIB_SSA_XAUUSD!$T$2:$T$2401,"",0)</f>
        <v/>
      </c>
      <c r="O961">
        <f>_xlfn.XLOOKUP($A961,ALGLIB_SSA_XAUUSD!$AA$2:$AA$2401,ALGLIB_SSA_XAUUSD!$U$2:$U$2401,"",0)</f>
        <v/>
      </c>
      <c r="P961">
        <f>_xlfn.XLOOKUP($A961,ALGLIB_SSA_XAUUSD!$AA$2:$AA$2401,ALGLIB_SSA_XAUUSD!$V$2:$V$2401,"",0)</f>
        <v/>
      </c>
      <c r="S961">
        <f>A961</f>
        <v/>
      </c>
      <c r="T961">
        <f>J961</f>
        <v/>
      </c>
      <c r="U961">
        <f>K961</f>
        <v/>
      </c>
      <c r="V961" s="14">
        <f>IF($A961="","",MOD(ROW()-2,12)+1)</f>
        <v/>
      </c>
      <c r="W961">
        <f>L961</f>
        <v/>
      </c>
      <c r="X961" s="14">
        <f>IF(F961="","",F961)</f>
        <v/>
      </c>
      <c r="Y961" s="14">
        <f>IF(G961="","",G961)</f>
        <v/>
      </c>
      <c r="Z961">
        <f>M961</f>
        <v/>
      </c>
      <c r="AA961">
        <f>N961</f>
        <v/>
      </c>
      <c r="AB961" s="14">
        <f>IF(H961="","",H961)</f>
        <v/>
      </c>
      <c r="AC961">
        <f>O961</f>
        <v/>
      </c>
      <c r="AD961" s="14">
        <f>IF(I961="","",I961)</f>
        <v/>
      </c>
      <c r="AE961">
        <f>P961</f>
        <v/>
      </c>
      <c r="AH961">
        <f>IF(S961&lt;&gt;"",S961,AH960+900)</f>
        <v/>
      </c>
      <c r="AI961">
        <f>IF(T961&lt;&gt;"",T961,AI960)</f>
        <v/>
      </c>
      <c r="AJ961">
        <f>IF(U961&lt;&gt;"",U961,AJ960)</f>
        <v/>
      </c>
      <c r="AK961">
        <f>IF(W961&lt;&gt;"",W961,"")</f>
        <v/>
      </c>
      <c r="AL961" s="14">
        <f>IF(X961&lt;&gt;"",X961,"")</f>
        <v/>
      </c>
      <c r="AM961" s="14">
        <f>IF(Y961&lt;&gt;"",Y961,"")</f>
        <v/>
      </c>
      <c r="AN961" s="14">
        <f>IF(OR(AL961="",AM961=""),"",AL961-AM961)</f>
        <v/>
      </c>
      <c r="AO961">
        <f>IF(AN961="","",IF(AN961&gt;0,"Bullish","Bearish"))</f>
        <v/>
      </c>
      <c r="AP961">
        <f>IF(AO961="",AP960,AO961)</f>
        <v/>
      </c>
      <c r="AQ961" s="14">
        <f>IF(AB961&lt;&gt;"",AB961,"")</f>
        <v/>
      </c>
      <c r="AR961" s="14">
        <f>IF(AD961&lt;&gt;"",AD961,"")</f>
        <v/>
      </c>
      <c r="AS961">
        <f>IF(AS960+1=13,1,AS960+1)</f>
        <v/>
      </c>
      <c r="AT961">
        <f>IFERROR(IF(SLOPE($AQ$938:$AQ$949,$AS$938:$AS$949)&gt;0,MIN(3,ABS(SLOPE($AQ$938:$AQ$949,$AS$938:$AS$949))),IF(SLOPE($AQ$938:$AQ$949,$AS$938:$AS$949)&lt;-0.5,-0.5,0)),0)</f>
        <v/>
      </c>
      <c r="AU961">
        <f>IFERROR(IF(SLOPE($AR$938:$AR$949,$AS$938:$AS$949)&lt;0,MAX(-3,-ABS(SLOPE($AR$938:$AR$949,$AS$938:$AS$949))),IF(SLOPE($AR$938:$AR$949,$AS$938:$AS$949)&gt;0.5,0.5,0)),0)</f>
        <v/>
      </c>
      <c r="AV961">
        <f>($AQ$950+(AT961*(AS961-1)))</f>
        <v/>
      </c>
      <c r="AW961">
        <f>($AR$950+(AU961*(AS961-1)))</f>
        <v/>
      </c>
      <c r="AX961">
        <f>IF(AT961&gt;0,AV961+AT961,AV961)</f>
        <v/>
      </c>
      <c r="AY961">
        <f>IF(AU961&lt;0,AW961+AU961,AW961)</f>
        <v/>
      </c>
      <c r="BA961" s="14">
        <f>IFERROR(AX961-AQ961,"")</f>
        <v/>
      </c>
      <c r="BB961" s="14">
        <f>IFERROR(AY961-AR961,"")</f>
        <v/>
      </c>
      <c r="BD961">
        <f>AH961</f>
        <v/>
      </c>
      <c r="BE961">
        <f>AI961</f>
        <v/>
      </c>
      <c r="BF961">
        <f>AJ961</f>
        <v/>
      </c>
      <c r="BG961" s="14">
        <f>L961</f>
        <v/>
      </c>
      <c r="BH961" s="14">
        <f>IF(X961="","",X961)</f>
        <v/>
      </c>
      <c r="BI961" s="14">
        <f>IF(Y961="","",Y961)</f>
        <v/>
      </c>
      <c r="BJ961">
        <f>Z961</f>
        <v/>
      </c>
      <c r="BK961">
        <f>AA961</f>
        <v/>
      </c>
      <c r="BL961">
        <f>IFERROR(AX961,"")</f>
        <v/>
      </c>
      <c r="BM961">
        <f>IFERROR(AY961,"")</f>
        <v/>
      </c>
    </row>
    <row r="962" ht="14.25" customHeight="1">
      <c r="A962">
        <f>ALGLIB_SSA_XAUUSD!AA962</f>
        <v/>
      </c>
      <c r="B962">
        <f>IF($A962="","",INDEX(ALGLIB_SSA_XAUUSD!$B$2:$B$2401,MATCH($A962,ALGLIB_SSA_XAUUSD!$A$2:$A$2401,1)))</f>
        <v/>
      </c>
      <c r="C962">
        <f>IF($A962="","",INDEX(ALGLIB_SSA_XAUUSD!$C$2:$C$2401,MATCH($A962,ALGLIB_SSA_XAUUSD!$A$2:$A$2401,1)))</f>
        <v/>
      </c>
      <c r="D962" s="14">
        <f>IF($A962="","",INT((ROW()-2)/12)+1)</f>
        <v/>
      </c>
      <c r="E962" s="14">
        <f>IF($A962="","",INDEX(ALGLIB_SSA_XAUUSD!$D$2:$D$2401,MATCH($A962,ALGLIB_SSA_XAUUSD!$A$2:$A$2401,1)))</f>
        <v/>
      </c>
      <c r="F962" s="14">
        <f>IF($A962="","",INDEX(ALGLIB_SSA_XAUUSD!$E$2:$E$2401,MATCH($A962,ALGLIB_SSA_XAUUSD!$A$2:$A$2401,1)))</f>
        <v/>
      </c>
      <c r="G962" s="14">
        <f>IF($A962="","",INDEX(ALGLIB_SSA_XAUUSD!$F$2:$F$2401,MATCH($A962,ALGLIB_SSA_XAUUSD!$A$2:$A$2401,1)))</f>
        <v/>
      </c>
      <c r="H962" s="14">
        <f>IF($A962="","",INDEX(ALGLIB_SSA_XAUUSD!$G$2:$G$2401,MATCH($A962,ALGLIB_SSA_XAUUSD!$A$2:$A$2401,1)))</f>
        <v/>
      </c>
      <c r="I962" s="14">
        <f>IF($A962="","",INDEX(ALGLIB_SSA_XAUUSD!$H$2:$H$2401,MATCH($A962,ALGLIB_SSA_XAUUSD!$A$2:$A$2401,1)))</f>
        <v/>
      </c>
      <c r="J962">
        <f>_xlfn.XLOOKUP($A962,ALGLIB_SSA_XAUUSD!$AA$2:$AA$2401,ALGLIB_SSA_XAUUSD!$P$2:$P$2401,"",0)</f>
        <v/>
      </c>
      <c r="K962">
        <f>_xlfn.XLOOKUP($A962,ALGLIB_SSA_XAUUSD!$AA$2:$AA$2401,ALGLIB_SSA_XAUUSD!$Q$2:$Q$2401,"",0)</f>
        <v/>
      </c>
      <c r="L962">
        <f>_xlfn.XLOOKUP($A962,ALGLIB_SSA_XAUUSD!$AA$2:$AA$2401,ALGLIB_SSA_XAUUSD!$R$2:$R$2401,"",0)</f>
        <v/>
      </c>
      <c r="M962">
        <f>_xlfn.XLOOKUP($A962,ALGLIB_SSA_XAUUSD!$AA$2:$AA$2401,ALGLIB_SSA_XAUUSD!$S$2:$S$2401,"",0)</f>
        <v/>
      </c>
      <c r="N962">
        <f>_xlfn.XLOOKUP($A962,ALGLIB_SSA_XAUUSD!$AA$2:$AA$2401,ALGLIB_SSA_XAUUSD!$T$2:$T$2401,"",0)</f>
        <v/>
      </c>
      <c r="O962">
        <f>_xlfn.XLOOKUP($A962,ALGLIB_SSA_XAUUSD!$AA$2:$AA$2401,ALGLIB_SSA_XAUUSD!$U$2:$U$2401,"",0)</f>
        <v/>
      </c>
      <c r="P962">
        <f>_xlfn.XLOOKUP($A962,ALGLIB_SSA_XAUUSD!$AA$2:$AA$2401,ALGLIB_SSA_XAUUSD!$V$2:$V$2401,"",0)</f>
        <v/>
      </c>
      <c r="S962">
        <f>A962</f>
        <v/>
      </c>
      <c r="T962">
        <f>J962</f>
        <v/>
      </c>
      <c r="U962">
        <f>K962</f>
        <v/>
      </c>
      <c r="V962" s="14">
        <f>IF($A962="","",MOD(ROW()-2,12)+1)</f>
        <v/>
      </c>
      <c r="W962">
        <f>L962</f>
        <v/>
      </c>
      <c r="X962" s="14">
        <f>IF(F962="","",F962)</f>
        <v/>
      </c>
      <c r="Y962" s="14">
        <f>IF(G962="","",G962)</f>
        <v/>
      </c>
      <c r="Z962">
        <f>M962</f>
        <v/>
      </c>
      <c r="AA962">
        <f>N962</f>
        <v/>
      </c>
      <c r="AB962" s="14">
        <f>IF(H962="","",H962)</f>
        <v/>
      </c>
      <c r="AC962">
        <f>O962</f>
        <v/>
      </c>
      <c r="AD962" s="14">
        <f>IF(I962="","",I962)</f>
        <v/>
      </c>
      <c r="AE962">
        <f>P962</f>
        <v/>
      </c>
      <c r="AH962">
        <f>IF(S962&lt;&gt;"",S962,AH961+900)</f>
        <v/>
      </c>
      <c r="AI962">
        <f>IF(T962&lt;&gt;"",T962,AI961)</f>
        <v/>
      </c>
      <c r="AJ962">
        <f>IF(U962&lt;&gt;"",U962,AJ961)</f>
        <v/>
      </c>
      <c r="AK962">
        <f>IF(W962&lt;&gt;"",W962,"")</f>
        <v/>
      </c>
      <c r="AL962" s="14">
        <f>IF(X962&lt;&gt;"",X962,"")</f>
        <v/>
      </c>
      <c r="AM962" s="14">
        <f>IF(Y962&lt;&gt;"",Y962,"")</f>
        <v/>
      </c>
      <c r="AN962" s="14">
        <f>IF(OR(AL962="",AM962=""),"",AL962-AM962)</f>
        <v/>
      </c>
      <c r="AO962">
        <f>IF(AN962="","",IF(AN962&gt;0,"Bullish","Bearish"))</f>
        <v/>
      </c>
      <c r="AP962">
        <f>IF(AO962="",AP961,AO962)</f>
        <v/>
      </c>
      <c r="AQ962" s="14">
        <f>IF(AB962&lt;&gt;"",AB962,"")</f>
        <v/>
      </c>
      <c r="AR962" s="14">
        <f>IF(AD962&lt;&gt;"",AD962,"")</f>
        <v/>
      </c>
      <c r="AS962">
        <f>IF(AS961+1=13,1,AS961+1)</f>
        <v/>
      </c>
      <c r="AT962">
        <f>IFERROR(IF(SLOPE($AQ$950:$AQ$961,$AS$950:$AS$961)&gt;0,MIN(3,ABS(SLOPE($AQ$950:$AQ$961,$AS$950:$AS$961))),IF(SLOPE($AQ$950:$AQ$961,$AS$950:$AS$961)&lt;-0.5,-0.5,0)),0)</f>
        <v/>
      </c>
      <c r="AU962">
        <f>IFERROR(IF(SLOPE($AR$950:$AR$961,$AS$950:$AS$961)&lt;0,MAX(-3,-ABS(SLOPE($AR$950:$AR$961,$AS$950:$AS$961))),IF(SLOPE($AR$950:$AR$961,$AS$950:$AS$961)&gt;0.5,0.5,0)),0)</f>
        <v/>
      </c>
      <c r="AV962">
        <f>($AQ$962+(AT962*(AS962-1)))</f>
        <v/>
      </c>
      <c r="AW962">
        <f>($AR$962+(AU962*(AS962-1)))</f>
        <v/>
      </c>
      <c r="AX962">
        <f>IF(AT962&gt;0,AV962+AT962,AV962)</f>
        <v/>
      </c>
      <c r="AY962">
        <f>IF(AU962&lt;0,AW962+AU962,AW962)</f>
        <v/>
      </c>
      <c r="BA962" s="14">
        <f>IFERROR(AX962-AQ962,"")</f>
        <v/>
      </c>
      <c r="BB962" s="14">
        <f>IFERROR(AY962-AR962,"")</f>
        <v/>
      </c>
      <c r="BD962">
        <f>AH962</f>
        <v/>
      </c>
      <c r="BE962">
        <f>AI962</f>
        <v/>
      </c>
      <c r="BF962">
        <f>AJ962</f>
        <v/>
      </c>
      <c r="BG962" s="14">
        <f>L962</f>
        <v/>
      </c>
      <c r="BH962" s="14">
        <f>IF(X962="","",X962)</f>
        <v/>
      </c>
      <c r="BI962" s="14">
        <f>IF(Y962="","",Y962)</f>
        <v/>
      </c>
      <c r="BJ962">
        <f>Z962</f>
        <v/>
      </c>
      <c r="BK962">
        <f>AA962</f>
        <v/>
      </c>
      <c r="BL962">
        <f>IFERROR(AX962,"")</f>
        <v/>
      </c>
      <c r="BM962">
        <f>IFERROR(AY962,"")</f>
        <v/>
      </c>
    </row>
    <row r="963" ht="14.25" customHeight="1">
      <c r="A963">
        <f>ALGLIB_SSA_XAUUSD!AA963</f>
        <v/>
      </c>
      <c r="B963">
        <f>IF($A963="","",INDEX(ALGLIB_SSA_XAUUSD!$B$2:$B$2401,MATCH($A963,ALGLIB_SSA_XAUUSD!$A$2:$A$2401,1)))</f>
        <v/>
      </c>
      <c r="C963">
        <f>IF($A963="","",INDEX(ALGLIB_SSA_XAUUSD!$C$2:$C$2401,MATCH($A963,ALGLIB_SSA_XAUUSD!$A$2:$A$2401,1)))</f>
        <v/>
      </c>
      <c r="D963" s="14">
        <f>IF($A963="","",INT((ROW()-2)/12)+1)</f>
        <v/>
      </c>
      <c r="E963" s="14">
        <f>IF(AND(E974&lt;&gt;"",D974=D962+1),E962+(E974-E962)*1/12,"")</f>
        <v/>
      </c>
      <c r="F963" s="14">
        <f>IF(AND(F974&lt;&gt;"",D974=D962+1),F962+(F974-F962)*1/12,"")</f>
        <v/>
      </c>
      <c r="G963" s="14">
        <f>IF(AND(G974&lt;&gt;"",D974=D962+1),G962+(G974-G962)*1/12,"")</f>
        <v/>
      </c>
      <c r="H963" s="14">
        <f>IF(AND(H974&lt;&gt;"",D974=D962+1),H962+(H974-H962)*1/12,"")</f>
        <v/>
      </c>
      <c r="I963" s="14">
        <f>IF(AND(L974&lt;&gt;"",D974=D962+1),I962+(I974-I962)*1/12,"")</f>
        <v/>
      </c>
      <c r="J963">
        <f>_xlfn.XLOOKUP($A963,ALGLIB_SSA_XAUUSD!$AA$2:$AA$2401,ALGLIB_SSA_XAUUSD!$P$2:$P$2401,"",0)</f>
        <v/>
      </c>
      <c r="K963">
        <f>_xlfn.XLOOKUP($A963,ALGLIB_SSA_XAUUSD!$AA$2:$AA$2401,ALGLIB_SSA_XAUUSD!$Q$2:$Q$2401,"",0)</f>
        <v/>
      </c>
      <c r="L963">
        <f>_xlfn.XLOOKUP($A963,ALGLIB_SSA_XAUUSD!$AA$2:$AA$2401,ALGLIB_SSA_XAUUSD!$R$2:$R$2401,"",0)</f>
        <v/>
      </c>
      <c r="M963">
        <f>_xlfn.XLOOKUP($A963,ALGLIB_SSA_XAUUSD!$AA$2:$AA$2401,ALGLIB_SSA_XAUUSD!$S$2:$S$2401,"",0)</f>
        <v/>
      </c>
      <c r="N963">
        <f>_xlfn.XLOOKUP($A963,ALGLIB_SSA_XAUUSD!$AA$2:$AA$2401,ALGLIB_SSA_XAUUSD!$T$2:$T$2401,"",0)</f>
        <v/>
      </c>
      <c r="O963">
        <f>_xlfn.XLOOKUP($A963,ALGLIB_SSA_XAUUSD!$AA$2:$AA$2401,ALGLIB_SSA_XAUUSD!$U$2:$U$2401,"",0)</f>
        <v/>
      </c>
      <c r="P963">
        <f>_xlfn.XLOOKUP($A963,ALGLIB_SSA_XAUUSD!$AA$2:$AA$2401,ALGLIB_SSA_XAUUSD!$V$2:$V$2401,"",0)</f>
        <v/>
      </c>
      <c r="S963">
        <f>A963</f>
        <v/>
      </c>
      <c r="T963">
        <f>J963</f>
        <v/>
      </c>
      <c r="U963">
        <f>K963</f>
        <v/>
      </c>
      <c r="V963" s="14">
        <f>IF($A963="","",MOD(ROW()-2,12)+1)</f>
        <v/>
      </c>
      <c r="W963">
        <f>L963</f>
        <v/>
      </c>
      <c r="X963" s="14">
        <f>IF(F963="","",F963)</f>
        <v/>
      </c>
      <c r="Y963" s="14">
        <f>IF(G963="","",G963)</f>
        <v/>
      </c>
      <c r="Z963">
        <f>M963</f>
        <v/>
      </c>
      <c r="AA963">
        <f>N963</f>
        <v/>
      </c>
      <c r="AB963" s="14">
        <f>IF(H963="","",H963)</f>
        <v/>
      </c>
      <c r="AC963">
        <f>O963</f>
        <v/>
      </c>
      <c r="AD963" s="14">
        <f>IF(I963="","",I963)</f>
        <v/>
      </c>
      <c r="AE963">
        <f>P963</f>
        <v/>
      </c>
      <c r="AH963">
        <f>IF(S963&lt;&gt;"",S963,AH962+900)</f>
        <v/>
      </c>
      <c r="AI963">
        <f>IF(T963&lt;&gt;"",T963,AI962)</f>
        <v/>
      </c>
      <c r="AJ963">
        <f>IF(U963&lt;&gt;"",U963,AJ962)</f>
        <v/>
      </c>
      <c r="AK963">
        <f>IF(W963&lt;&gt;"",W963,"")</f>
        <v/>
      </c>
      <c r="AL963" s="14">
        <f>IF(X963&lt;&gt;"",X963,"")</f>
        <v/>
      </c>
      <c r="AM963" s="14">
        <f>IF(Y963&lt;&gt;"",Y963,"")</f>
        <v/>
      </c>
      <c r="AN963" s="14">
        <f>IF(OR(AL963="",AM963=""),"",AL963-AM963)</f>
        <v/>
      </c>
      <c r="AO963">
        <f>IF(AN963="","",IF(AN963&gt;0,"Bullish","Bearish"))</f>
        <v/>
      </c>
      <c r="AP963">
        <f>IF(AO963="",AP962,AO963)</f>
        <v/>
      </c>
      <c r="AQ963" s="14">
        <f>IF(AB963&lt;&gt;"",AB963,"")</f>
        <v/>
      </c>
      <c r="AR963" s="14">
        <f>IF(AD963&lt;&gt;"",AD963,"")</f>
        <v/>
      </c>
      <c r="AS963">
        <f>IF(AS962+1=13,1,AS962+1)</f>
        <v/>
      </c>
      <c r="AT963">
        <f>IFERROR(IF(SLOPE($AQ$950:$AQ$961,$AS$950:$AS$961)&gt;0,MIN(3,ABS(SLOPE($AQ$950:$AQ$961,$AS$950:$AS$961))),IF(SLOPE($AQ$950:$AQ$961,$AS$950:$AS$961)&lt;-0.5,-0.5,0)),0)</f>
        <v/>
      </c>
      <c r="AU963">
        <f>IFERROR(IF(SLOPE($AR$950:$AR$961,$AS$950:$AS$961)&lt;0,MAX(-3,-ABS(SLOPE($AR$950:$AR$961,$AS$950:$AS$961))),IF(SLOPE($AR$950:$AR$961,$AS$950:$AS$961)&gt;0.5,0.5,0)),0)</f>
        <v/>
      </c>
      <c r="AV963">
        <f>($AQ$962+(AT963*(AS963-1)))</f>
        <v/>
      </c>
      <c r="AW963">
        <f>($AR$962+(AU963*(AS963-1)))</f>
        <v/>
      </c>
      <c r="AX963">
        <f>IF(AT963&gt;0,AV963+AT963,AV963)</f>
        <v/>
      </c>
      <c r="AY963">
        <f>IF(AU963&lt;0,AW963+AU963,AW963)</f>
        <v/>
      </c>
      <c r="BA963" s="14">
        <f>IFERROR(AX963-AQ963,"")</f>
        <v/>
      </c>
      <c r="BB963" s="14">
        <f>IFERROR(AY963-AR963,"")</f>
        <v/>
      </c>
      <c r="BD963">
        <f>AH963</f>
        <v/>
      </c>
      <c r="BE963">
        <f>AI963</f>
        <v/>
      </c>
      <c r="BF963">
        <f>AJ963</f>
        <v/>
      </c>
      <c r="BG963" s="14">
        <f>L963</f>
        <v/>
      </c>
      <c r="BH963" s="14">
        <f>IF(X963="","",X963)</f>
        <v/>
      </c>
      <c r="BI963" s="14">
        <f>IF(Y963="","",Y963)</f>
        <v/>
      </c>
      <c r="BJ963">
        <f>Z963</f>
        <v/>
      </c>
      <c r="BK963">
        <f>AA963</f>
        <v/>
      </c>
      <c r="BL963">
        <f>IFERROR(AX963,"")</f>
        <v/>
      </c>
      <c r="BM963">
        <f>IFERROR(AY963,"")</f>
        <v/>
      </c>
    </row>
    <row r="964" ht="14.25" customHeight="1">
      <c r="A964">
        <f>ALGLIB_SSA_XAUUSD!AA964</f>
        <v/>
      </c>
      <c r="B964">
        <f>IF($A964="","",INDEX(ALGLIB_SSA_XAUUSD!$B$2:$B$2401,MATCH($A964,ALGLIB_SSA_XAUUSD!$A$2:$A$2401,1)))</f>
        <v/>
      </c>
      <c r="C964">
        <f>IF($A964="","",INDEX(ALGLIB_SSA_XAUUSD!$C$2:$C$2401,MATCH($A964,ALGLIB_SSA_XAUUSD!$A$2:$A$2401,1)))</f>
        <v/>
      </c>
      <c r="D964" s="14">
        <f>IF($A964="","",INT((ROW()-2)/12)+1)</f>
        <v/>
      </c>
      <c r="E964" s="14">
        <f>IF(AND(E974&lt;&gt;"",D974=D962+1),E962+(E974-E962)*2/12,"")</f>
        <v/>
      </c>
      <c r="F964" s="14">
        <f>IF(AND(F974&lt;&gt;"",D974=D962+1),F962+(F974-F962)*2/12,"")</f>
        <v/>
      </c>
      <c r="G964" s="14">
        <f>IF(AND(G974&lt;&gt;"",D974=D962+1),G962+(G974-G962)*2/12,"")</f>
        <v/>
      </c>
      <c r="H964" s="14">
        <f>IF(AND(H974&lt;&gt;"",D974=D962+1),H962+(H974-H962)*2/12,"")</f>
        <v/>
      </c>
      <c r="I964" s="14">
        <f>IF(AND(L974&lt;&gt;"",D974=D962+1),I962+(I974-I962)*2/12,"")</f>
        <v/>
      </c>
      <c r="J964">
        <f>_xlfn.XLOOKUP($A964,ALGLIB_SSA_XAUUSD!$AA$2:$AA$2401,ALGLIB_SSA_XAUUSD!$P$2:$P$2401,"",0)</f>
        <v/>
      </c>
      <c r="K964">
        <f>_xlfn.XLOOKUP($A964,ALGLIB_SSA_XAUUSD!$AA$2:$AA$2401,ALGLIB_SSA_XAUUSD!$Q$2:$Q$2401,"",0)</f>
        <v/>
      </c>
      <c r="L964">
        <f>_xlfn.XLOOKUP($A964,ALGLIB_SSA_XAUUSD!$AA$2:$AA$2401,ALGLIB_SSA_XAUUSD!$R$2:$R$2401,"",0)</f>
        <v/>
      </c>
      <c r="M964">
        <f>_xlfn.XLOOKUP($A964,ALGLIB_SSA_XAUUSD!$AA$2:$AA$2401,ALGLIB_SSA_XAUUSD!$S$2:$S$2401,"",0)</f>
        <v/>
      </c>
      <c r="N964">
        <f>_xlfn.XLOOKUP($A964,ALGLIB_SSA_XAUUSD!$AA$2:$AA$2401,ALGLIB_SSA_XAUUSD!$T$2:$T$2401,"",0)</f>
        <v/>
      </c>
      <c r="O964">
        <f>_xlfn.XLOOKUP($A964,ALGLIB_SSA_XAUUSD!$AA$2:$AA$2401,ALGLIB_SSA_XAUUSD!$U$2:$U$2401,"",0)</f>
        <v/>
      </c>
      <c r="P964">
        <f>_xlfn.XLOOKUP($A964,ALGLIB_SSA_XAUUSD!$AA$2:$AA$2401,ALGLIB_SSA_XAUUSD!$V$2:$V$2401,"",0)</f>
        <v/>
      </c>
      <c r="S964">
        <f>A964</f>
        <v/>
      </c>
      <c r="T964">
        <f>J964</f>
        <v/>
      </c>
      <c r="U964">
        <f>K964</f>
        <v/>
      </c>
      <c r="V964" s="14">
        <f>IF($A964="","",MOD(ROW()-2,12)+1)</f>
        <v/>
      </c>
      <c r="W964">
        <f>L964</f>
        <v/>
      </c>
      <c r="X964" s="14">
        <f>IF(F964="","",F964)</f>
        <v/>
      </c>
      <c r="Y964" s="14">
        <f>IF(G964="","",G964)</f>
        <v/>
      </c>
      <c r="Z964">
        <f>M964</f>
        <v/>
      </c>
      <c r="AA964">
        <f>N964</f>
        <v/>
      </c>
      <c r="AB964" s="14">
        <f>IF(H964="","",H964)</f>
        <v/>
      </c>
      <c r="AC964">
        <f>O964</f>
        <v/>
      </c>
      <c r="AD964" s="14">
        <f>IF(I964="","",I964)</f>
        <v/>
      </c>
      <c r="AE964">
        <f>P964</f>
        <v/>
      </c>
      <c r="AH964">
        <f>IF(S964&lt;&gt;"",S964,AH963+900)</f>
        <v/>
      </c>
      <c r="AI964">
        <f>IF(T964&lt;&gt;"",T964,AI963)</f>
        <v/>
      </c>
      <c r="AJ964">
        <f>IF(U964&lt;&gt;"",U964,AJ963)</f>
        <v/>
      </c>
      <c r="AK964">
        <f>IF(W964&lt;&gt;"",W964,"")</f>
        <v/>
      </c>
      <c r="AL964" s="14">
        <f>IF(X964&lt;&gt;"",X964,"")</f>
        <v/>
      </c>
      <c r="AM964" s="14">
        <f>IF(Y964&lt;&gt;"",Y964,"")</f>
        <v/>
      </c>
      <c r="AN964" s="14">
        <f>IF(OR(AL964="",AM964=""),"",AL964-AM964)</f>
        <v/>
      </c>
      <c r="AO964">
        <f>IF(AN964="","",IF(AN964&gt;0,"Bullish","Bearish"))</f>
        <v/>
      </c>
      <c r="AP964">
        <f>IF(AO964="",AP963,AO964)</f>
        <v/>
      </c>
      <c r="AQ964" s="14">
        <f>IF(AB964&lt;&gt;"",AB964,"")</f>
        <v/>
      </c>
      <c r="AR964" s="14">
        <f>IF(AD964&lt;&gt;"",AD964,"")</f>
        <v/>
      </c>
      <c r="AS964">
        <f>IF(AS963+1=13,1,AS963+1)</f>
        <v/>
      </c>
      <c r="AT964">
        <f>IFERROR(IF(SLOPE($AQ$950:$AQ$961,$AS$950:$AS$961)&gt;0,MIN(3,ABS(SLOPE($AQ$950:$AQ$961,$AS$950:$AS$961))),IF(SLOPE($AQ$950:$AQ$961,$AS$950:$AS$961)&lt;-0.5,-0.5,0)),0)</f>
        <v/>
      </c>
      <c r="AU964">
        <f>IFERROR(IF(SLOPE($AR$950:$AR$961,$AS$950:$AS$961)&lt;0,MAX(-3,-ABS(SLOPE($AR$950:$AR$961,$AS$950:$AS$961))),IF(SLOPE($AR$950:$AR$961,$AS$950:$AS$961)&gt;0.5,0.5,0)),0)</f>
        <v/>
      </c>
      <c r="AV964">
        <f>($AQ$962+(AT964*(AS964-1)))</f>
        <v/>
      </c>
      <c r="AW964">
        <f>($AR$962+(AU964*(AS964-1)))</f>
        <v/>
      </c>
      <c r="AX964">
        <f>IF(AT964&gt;0,AV964+AT964,AV964)</f>
        <v/>
      </c>
      <c r="AY964">
        <f>IF(AU964&lt;0,AW964+AU964,AW964)</f>
        <v/>
      </c>
      <c r="BA964" s="14">
        <f>IFERROR(AX964-AQ964,"")</f>
        <v/>
      </c>
      <c r="BB964" s="14">
        <f>IFERROR(AY964-AR964,"")</f>
        <v/>
      </c>
      <c r="BD964">
        <f>AH964</f>
        <v/>
      </c>
      <c r="BE964">
        <f>AI964</f>
        <v/>
      </c>
      <c r="BF964">
        <f>AJ964</f>
        <v/>
      </c>
      <c r="BG964" s="14">
        <f>L964</f>
        <v/>
      </c>
      <c r="BH964" s="14">
        <f>IF(X964="","",X964)</f>
        <v/>
      </c>
      <c r="BI964" s="14">
        <f>IF(Y964="","",Y964)</f>
        <v/>
      </c>
      <c r="BJ964">
        <f>Z964</f>
        <v/>
      </c>
      <c r="BK964">
        <f>AA964</f>
        <v/>
      </c>
      <c r="BL964">
        <f>IFERROR(AX964,"")</f>
        <v/>
      </c>
      <c r="BM964">
        <f>IFERROR(AY964,"")</f>
        <v/>
      </c>
    </row>
    <row r="965" ht="14.25" customHeight="1">
      <c r="A965">
        <f>ALGLIB_SSA_XAUUSD!AA965</f>
        <v/>
      </c>
      <c r="B965">
        <f>IF($A965="","",INDEX(ALGLIB_SSA_XAUUSD!$B$2:$B$2401,MATCH($A965,ALGLIB_SSA_XAUUSD!$A$2:$A$2401,1)))</f>
        <v/>
      </c>
      <c r="C965">
        <f>IF($A965="","",INDEX(ALGLIB_SSA_XAUUSD!$C$2:$C$2401,MATCH($A965,ALGLIB_SSA_XAUUSD!$A$2:$A$2401,1)))</f>
        <v/>
      </c>
      <c r="D965" s="14">
        <f>IF($A965="","",INT((ROW()-2)/12)+1)</f>
        <v/>
      </c>
      <c r="E965" s="14">
        <f>IF(AND(E974&lt;&gt;"",D974=D962+1),E962+(E974-E962)*3/12,"")</f>
        <v/>
      </c>
      <c r="F965" s="14">
        <f>IF(AND(F974&lt;&gt;"",D974=D962+1),F962+(F974-F962)*3/12,"")</f>
        <v/>
      </c>
      <c r="G965" s="14">
        <f>IF(AND(G974&lt;&gt;"",D974=D962+1),G962+(G974-G962)*3/12,"")</f>
        <v/>
      </c>
      <c r="H965" s="14">
        <f>IF(AND(H974&lt;&gt;"",D974=D962+1),H962+(H974-H962)*3/12,"")</f>
        <v/>
      </c>
      <c r="I965" s="14">
        <f>IF(AND(L974&lt;&gt;"",D974=D962+1),I962+(I974-I962)*3/12,"")</f>
        <v/>
      </c>
      <c r="J965">
        <f>_xlfn.XLOOKUP($A965,ALGLIB_SSA_XAUUSD!$AA$2:$AA$2401,ALGLIB_SSA_XAUUSD!$P$2:$P$2401,"",0)</f>
        <v/>
      </c>
      <c r="K965">
        <f>_xlfn.XLOOKUP($A965,ALGLIB_SSA_XAUUSD!$AA$2:$AA$2401,ALGLIB_SSA_XAUUSD!$Q$2:$Q$2401,"",0)</f>
        <v/>
      </c>
      <c r="L965">
        <f>_xlfn.XLOOKUP($A965,ALGLIB_SSA_XAUUSD!$AA$2:$AA$2401,ALGLIB_SSA_XAUUSD!$R$2:$R$2401,"",0)</f>
        <v/>
      </c>
      <c r="M965">
        <f>_xlfn.XLOOKUP($A965,ALGLIB_SSA_XAUUSD!$AA$2:$AA$2401,ALGLIB_SSA_XAUUSD!$S$2:$S$2401,"",0)</f>
        <v/>
      </c>
      <c r="N965">
        <f>_xlfn.XLOOKUP($A965,ALGLIB_SSA_XAUUSD!$AA$2:$AA$2401,ALGLIB_SSA_XAUUSD!$T$2:$T$2401,"",0)</f>
        <v/>
      </c>
      <c r="O965">
        <f>_xlfn.XLOOKUP($A965,ALGLIB_SSA_XAUUSD!$AA$2:$AA$2401,ALGLIB_SSA_XAUUSD!$U$2:$U$2401,"",0)</f>
        <v/>
      </c>
      <c r="P965">
        <f>_xlfn.XLOOKUP($A965,ALGLIB_SSA_XAUUSD!$AA$2:$AA$2401,ALGLIB_SSA_XAUUSD!$V$2:$V$2401,"",0)</f>
        <v/>
      </c>
      <c r="S965">
        <f>A965</f>
        <v/>
      </c>
      <c r="T965">
        <f>J965</f>
        <v/>
      </c>
      <c r="U965">
        <f>K965</f>
        <v/>
      </c>
      <c r="V965" s="14">
        <f>IF($A965="","",MOD(ROW()-2,12)+1)</f>
        <v/>
      </c>
      <c r="W965">
        <f>L965</f>
        <v/>
      </c>
      <c r="X965" s="14">
        <f>IF(F965="","",F965)</f>
        <v/>
      </c>
      <c r="Y965" s="14">
        <f>IF(G965="","",G965)</f>
        <v/>
      </c>
      <c r="Z965">
        <f>M965</f>
        <v/>
      </c>
      <c r="AA965">
        <f>N965</f>
        <v/>
      </c>
      <c r="AB965" s="14">
        <f>IF(H965="","",H965)</f>
        <v/>
      </c>
      <c r="AC965">
        <f>O965</f>
        <v/>
      </c>
      <c r="AD965" s="14">
        <f>IF(I965="","",I965)</f>
        <v/>
      </c>
      <c r="AE965">
        <f>P965</f>
        <v/>
      </c>
      <c r="AH965">
        <f>IF(S965&lt;&gt;"",S965,AH964+900)</f>
        <v/>
      </c>
      <c r="AI965">
        <f>IF(T965&lt;&gt;"",T965,AI964)</f>
        <v/>
      </c>
      <c r="AJ965">
        <f>IF(U965&lt;&gt;"",U965,AJ964)</f>
        <v/>
      </c>
      <c r="AK965">
        <f>IF(W965&lt;&gt;"",W965,"")</f>
        <v/>
      </c>
      <c r="AL965" s="14">
        <f>IF(X965&lt;&gt;"",X965,"")</f>
        <v/>
      </c>
      <c r="AM965" s="14">
        <f>IF(Y965&lt;&gt;"",Y965,"")</f>
        <v/>
      </c>
      <c r="AN965" s="14">
        <f>IF(OR(AL965="",AM965=""),"",AL965-AM965)</f>
        <v/>
      </c>
      <c r="AO965">
        <f>IF(AN965="","",IF(AN965&gt;0,"Bullish","Bearish"))</f>
        <v/>
      </c>
      <c r="AP965">
        <f>IF(AO965="",AP964,AO965)</f>
        <v/>
      </c>
      <c r="AQ965" s="14">
        <f>IF(AB965&lt;&gt;"",AB965,"")</f>
        <v/>
      </c>
      <c r="AR965" s="14">
        <f>IF(AD965&lt;&gt;"",AD965,"")</f>
        <v/>
      </c>
      <c r="AS965">
        <f>IF(AS964+1=13,1,AS964+1)</f>
        <v/>
      </c>
      <c r="AT965">
        <f>IFERROR(IF(SLOPE($AQ$950:$AQ$961,$AS$950:$AS$961)&gt;0,MIN(3,ABS(SLOPE($AQ$950:$AQ$961,$AS$950:$AS$961))),IF(SLOPE($AQ$950:$AQ$961,$AS$950:$AS$961)&lt;-0.5,-0.5,0)),0)</f>
        <v/>
      </c>
      <c r="AU965">
        <f>IFERROR(IF(SLOPE($AR$950:$AR$961,$AS$950:$AS$961)&lt;0,MAX(-3,-ABS(SLOPE($AR$950:$AR$961,$AS$950:$AS$961))),IF(SLOPE($AR$950:$AR$961,$AS$950:$AS$961)&gt;0.5,0.5,0)),0)</f>
        <v/>
      </c>
      <c r="AV965">
        <f>($AQ$962+(AT965*(AS965-1)))</f>
        <v/>
      </c>
      <c r="AW965">
        <f>($AR$962+(AU965*(AS965-1)))</f>
        <v/>
      </c>
      <c r="AX965">
        <f>IF(AT965&gt;0,AV965+AT965,AV965)</f>
        <v/>
      </c>
      <c r="AY965">
        <f>IF(AU965&lt;0,AW965+AU965,AW965)</f>
        <v/>
      </c>
      <c r="BA965" s="14">
        <f>IFERROR(AX965-AQ965,"")</f>
        <v/>
      </c>
      <c r="BB965" s="14">
        <f>IFERROR(AY965-AR965,"")</f>
        <v/>
      </c>
      <c r="BD965">
        <f>AH965</f>
        <v/>
      </c>
      <c r="BE965">
        <f>AI965</f>
        <v/>
      </c>
      <c r="BF965">
        <f>AJ965</f>
        <v/>
      </c>
      <c r="BG965" s="14">
        <f>L965</f>
        <v/>
      </c>
      <c r="BH965" s="14">
        <f>IF(X965="","",X965)</f>
        <v/>
      </c>
      <c r="BI965" s="14">
        <f>IF(Y965="","",Y965)</f>
        <v/>
      </c>
      <c r="BJ965">
        <f>Z965</f>
        <v/>
      </c>
      <c r="BK965">
        <f>AA965</f>
        <v/>
      </c>
      <c r="BL965">
        <f>IFERROR(AX965,"")</f>
        <v/>
      </c>
      <c r="BM965">
        <f>IFERROR(AY965,"")</f>
        <v/>
      </c>
    </row>
    <row r="966" ht="14.25" customHeight="1">
      <c r="A966">
        <f>ALGLIB_SSA_XAUUSD!AA966</f>
        <v/>
      </c>
      <c r="B966">
        <f>IF($A966="","",INDEX(ALGLIB_SSA_XAUUSD!$B$2:$B$2401,MATCH($A966,ALGLIB_SSA_XAUUSD!$A$2:$A$2401,1)))</f>
        <v/>
      </c>
      <c r="C966">
        <f>IF($A966="","",INDEX(ALGLIB_SSA_XAUUSD!$C$2:$C$2401,MATCH($A966,ALGLIB_SSA_XAUUSD!$A$2:$A$2401,1)))</f>
        <v/>
      </c>
      <c r="D966" s="14">
        <f>IF($A966="","",INT((ROW()-2)/12)+1)</f>
        <v/>
      </c>
      <c r="E966" s="14">
        <f>IF(AND(E974&lt;&gt;"",D974=D962+1),E962+(E974-E962)*4/12,"")</f>
        <v/>
      </c>
      <c r="F966" s="14">
        <f>IF(AND(F974&lt;&gt;"",D974=D962+1),F962+(F974-F962)*4/12,"")</f>
        <v/>
      </c>
      <c r="G966" s="14">
        <f>IF(AND(G974&lt;&gt;"",D974=D962+1),G962+(G974-G962)*4/12,"")</f>
        <v/>
      </c>
      <c r="H966" s="14">
        <f>IF(AND(H974&lt;&gt;"",D974=D962+1),H962+(H974-H962)*4/12,"")</f>
        <v/>
      </c>
      <c r="I966" s="14">
        <f>IF(AND(L974&lt;&gt;"",D974=D962+1),I962+(I974-I962)*4/12,"")</f>
        <v/>
      </c>
      <c r="J966">
        <f>_xlfn.XLOOKUP($A966,ALGLIB_SSA_XAUUSD!$AA$2:$AA$2401,ALGLIB_SSA_XAUUSD!$P$2:$P$2401,"",0)</f>
        <v/>
      </c>
      <c r="K966">
        <f>_xlfn.XLOOKUP($A966,ALGLIB_SSA_XAUUSD!$AA$2:$AA$2401,ALGLIB_SSA_XAUUSD!$Q$2:$Q$2401,"",0)</f>
        <v/>
      </c>
      <c r="L966">
        <f>_xlfn.XLOOKUP($A966,ALGLIB_SSA_XAUUSD!$AA$2:$AA$2401,ALGLIB_SSA_XAUUSD!$R$2:$R$2401,"",0)</f>
        <v/>
      </c>
      <c r="M966">
        <f>_xlfn.XLOOKUP($A966,ALGLIB_SSA_XAUUSD!$AA$2:$AA$2401,ALGLIB_SSA_XAUUSD!$S$2:$S$2401,"",0)</f>
        <v/>
      </c>
      <c r="N966">
        <f>_xlfn.XLOOKUP($A966,ALGLIB_SSA_XAUUSD!$AA$2:$AA$2401,ALGLIB_SSA_XAUUSD!$T$2:$T$2401,"",0)</f>
        <v/>
      </c>
      <c r="O966">
        <f>_xlfn.XLOOKUP($A966,ALGLIB_SSA_XAUUSD!$AA$2:$AA$2401,ALGLIB_SSA_XAUUSD!$U$2:$U$2401,"",0)</f>
        <v/>
      </c>
      <c r="P966">
        <f>_xlfn.XLOOKUP($A966,ALGLIB_SSA_XAUUSD!$AA$2:$AA$2401,ALGLIB_SSA_XAUUSD!$V$2:$V$2401,"",0)</f>
        <v/>
      </c>
      <c r="S966">
        <f>A966</f>
        <v/>
      </c>
      <c r="T966">
        <f>J966</f>
        <v/>
      </c>
      <c r="U966">
        <f>K966</f>
        <v/>
      </c>
      <c r="V966" s="14">
        <f>IF($A966="","",MOD(ROW()-2,12)+1)</f>
        <v/>
      </c>
      <c r="W966">
        <f>L966</f>
        <v/>
      </c>
      <c r="X966" s="14">
        <f>IF(F966="","",F966)</f>
        <v/>
      </c>
      <c r="Y966" s="14">
        <f>IF(G966="","",G966)</f>
        <v/>
      </c>
      <c r="Z966">
        <f>M966</f>
        <v/>
      </c>
      <c r="AA966">
        <f>N966</f>
        <v/>
      </c>
      <c r="AB966" s="14">
        <f>IF(H966="","",H966)</f>
        <v/>
      </c>
      <c r="AC966">
        <f>O966</f>
        <v/>
      </c>
      <c r="AD966" s="14">
        <f>IF(I966="","",I966)</f>
        <v/>
      </c>
      <c r="AE966">
        <f>P966</f>
        <v/>
      </c>
      <c r="AH966">
        <f>IF(S966&lt;&gt;"",S966,AH965+900)</f>
        <v/>
      </c>
      <c r="AI966">
        <f>IF(T966&lt;&gt;"",T966,AI965)</f>
        <v/>
      </c>
      <c r="AJ966">
        <f>IF(U966&lt;&gt;"",U966,AJ965)</f>
        <v/>
      </c>
      <c r="AK966">
        <f>IF(W966&lt;&gt;"",W966,"")</f>
        <v/>
      </c>
      <c r="AL966" s="14">
        <f>IF(X966&lt;&gt;"",X966,"")</f>
        <v/>
      </c>
      <c r="AM966" s="14">
        <f>IF(Y966&lt;&gt;"",Y966,"")</f>
        <v/>
      </c>
      <c r="AN966" s="14">
        <f>IF(OR(AL966="",AM966=""),"",AL966-AM966)</f>
        <v/>
      </c>
      <c r="AO966">
        <f>IF(AN966="","",IF(AN966&gt;0,"Bullish","Bearish"))</f>
        <v/>
      </c>
      <c r="AP966">
        <f>IF(AO966="",AP965,AO966)</f>
        <v/>
      </c>
      <c r="AQ966" s="14">
        <f>IF(AB966&lt;&gt;"",AB966,"")</f>
        <v/>
      </c>
      <c r="AR966" s="14">
        <f>IF(AD966&lt;&gt;"",AD966,"")</f>
        <v/>
      </c>
      <c r="AS966">
        <f>IF(AS965+1=13,1,AS965+1)</f>
        <v/>
      </c>
      <c r="AT966">
        <f>IFERROR(IF(SLOPE($AQ$950:$AQ$961,$AS$950:$AS$961)&gt;0,MIN(3,ABS(SLOPE($AQ$950:$AQ$961,$AS$950:$AS$961))),IF(SLOPE($AQ$950:$AQ$961,$AS$950:$AS$961)&lt;-0.5,-0.5,0)),0)</f>
        <v/>
      </c>
      <c r="AU966">
        <f>IFERROR(IF(SLOPE($AR$950:$AR$961,$AS$950:$AS$961)&lt;0,MAX(-3,-ABS(SLOPE($AR$950:$AR$961,$AS$950:$AS$961))),IF(SLOPE($AR$950:$AR$961,$AS$950:$AS$961)&gt;0.5,0.5,0)),0)</f>
        <v/>
      </c>
      <c r="AV966">
        <f>($AQ$962+(AT966*(AS966-1)))</f>
        <v/>
      </c>
      <c r="AW966">
        <f>($AR$962+(AU966*(AS966-1)))</f>
        <v/>
      </c>
      <c r="AX966">
        <f>IF(AT966&gt;0,AV966+AT966,AV966)</f>
        <v/>
      </c>
      <c r="AY966">
        <f>IF(AU966&lt;0,AW966+AU966,AW966)</f>
        <v/>
      </c>
      <c r="BA966" s="14">
        <f>IFERROR(AX966-AQ966,"")</f>
        <v/>
      </c>
      <c r="BB966" s="14">
        <f>IFERROR(AY966-AR966,"")</f>
        <v/>
      </c>
      <c r="BD966">
        <f>AH966</f>
        <v/>
      </c>
      <c r="BE966">
        <f>AI966</f>
        <v/>
      </c>
      <c r="BF966">
        <f>AJ966</f>
        <v/>
      </c>
      <c r="BG966" s="14">
        <f>L966</f>
        <v/>
      </c>
      <c r="BH966" s="14">
        <f>IF(X966="","",X966)</f>
        <v/>
      </c>
      <c r="BI966" s="14">
        <f>IF(Y966="","",Y966)</f>
        <v/>
      </c>
      <c r="BJ966">
        <f>Z966</f>
        <v/>
      </c>
      <c r="BK966">
        <f>AA966</f>
        <v/>
      </c>
      <c r="BL966">
        <f>IFERROR(AX966,"")</f>
        <v/>
      </c>
      <c r="BM966">
        <f>IFERROR(AY966,"")</f>
        <v/>
      </c>
    </row>
    <row r="967" ht="14.25" customHeight="1">
      <c r="A967">
        <f>ALGLIB_SSA_XAUUSD!AA967</f>
        <v/>
      </c>
      <c r="B967">
        <f>IF($A967="","",INDEX(ALGLIB_SSA_XAUUSD!$B$2:$B$2401,MATCH($A967,ALGLIB_SSA_XAUUSD!$A$2:$A$2401,1)))</f>
        <v/>
      </c>
      <c r="C967">
        <f>IF($A967="","",INDEX(ALGLIB_SSA_XAUUSD!$C$2:$C$2401,MATCH($A967,ALGLIB_SSA_XAUUSD!$A$2:$A$2401,1)))</f>
        <v/>
      </c>
      <c r="D967" s="14">
        <f>IF($A967="","",INT((ROW()-2)/12)+1)</f>
        <v/>
      </c>
      <c r="E967" s="14">
        <f>IF(AND(E974&lt;&gt;"",D974=D962+1),E962+(E974-E962)*5/12,"")</f>
        <v/>
      </c>
      <c r="F967" s="14">
        <f>IF(AND(F974&lt;&gt;"",D974=D962+1),F962+(F974-F962)*5/12,"")</f>
        <v/>
      </c>
      <c r="G967" s="14">
        <f>IF(AND(G974&lt;&gt;"",D974=D962+1),G962+(G974-G962)*5/12,"")</f>
        <v/>
      </c>
      <c r="H967" s="14">
        <f>IF(AND(H974&lt;&gt;"",D974=D962+1),H962+(H974-H962)*5/12,"")</f>
        <v/>
      </c>
      <c r="I967" s="14">
        <f>IF(AND(L974&lt;&gt;"",D974=D962+1),I962+(I974-I962)*5/12,"")</f>
        <v/>
      </c>
      <c r="J967">
        <f>_xlfn.XLOOKUP($A967,ALGLIB_SSA_XAUUSD!$AA$2:$AA$2401,ALGLIB_SSA_XAUUSD!$P$2:$P$2401,"",0)</f>
        <v/>
      </c>
      <c r="K967">
        <f>_xlfn.XLOOKUP($A967,ALGLIB_SSA_XAUUSD!$AA$2:$AA$2401,ALGLIB_SSA_XAUUSD!$Q$2:$Q$2401,"",0)</f>
        <v/>
      </c>
      <c r="L967">
        <f>_xlfn.XLOOKUP($A967,ALGLIB_SSA_XAUUSD!$AA$2:$AA$2401,ALGLIB_SSA_XAUUSD!$R$2:$R$2401,"",0)</f>
        <v/>
      </c>
      <c r="M967">
        <f>_xlfn.XLOOKUP($A967,ALGLIB_SSA_XAUUSD!$AA$2:$AA$2401,ALGLIB_SSA_XAUUSD!$S$2:$S$2401,"",0)</f>
        <v/>
      </c>
      <c r="N967">
        <f>_xlfn.XLOOKUP($A967,ALGLIB_SSA_XAUUSD!$AA$2:$AA$2401,ALGLIB_SSA_XAUUSD!$T$2:$T$2401,"",0)</f>
        <v/>
      </c>
      <c r="O967">
        <f>_xlfn.XLOOKUP($A967,ALGLIB_SSA_XAUUSD!$AA$2:$AA$2401,ALGLIB_SSA_XAUUSD!$U$2:$U$2401,"",0)</f>
        <v/>
      </c>
      <c r="P967">
        <f>_xlfn.XLOOKUP($A967,ALGLIB_SSA_XAUUSD!$AA$2:$AA$2401,ALGLIB_SSA_XAUUSD!$V$2:$V$2401,"",0)</f>
        <v/>
      </c>
      <c r="S967">
        <f>A967</f>
        <v/>
      </c>
      <c r="T967">
        <f>J967</f>
        <v/>
      </c>
      <c r="U967">
        <f>K967</f>
        <v/>
      </c>
      <c r="V967" s="14">
        <f>IF($A967="","",MOD(ROW()-2,12)+1)</f>
        <v/>
      </c>
      <c r="W967">
        <f>L967</f>
        <v/>
      </c>
      <c r="X967" s="14">
        <f>IF(F967="","",F967)</f>
        <v/>
      </c>
      <c r="Y967" s="14">
        <f>IF(G967="","",G967)</f>
        <v/>
      </c>
      <c r="Z967">
        <f>M967</f>
        <v/>
      </c>
      <c r="AA967">
        <f>N967</f>
        <v/>
      </c>
      <c r="AB967" s="14">
        <f>IF(H967="","",H967)</f>
        <v/>
      </c>
      <c r="AC967">
        <f>O967</f>
        <v/>
      </c>
      <c r="AD967" s="14">
        <f>IF(I967="","",I967)</f>
        <v/>
      </c>
      <c r="AE967">
        <f>P967</f>
        <v/>
      </c>
      <c r="AH967">
        <f>IF(S967&lt;&gt;"",S967,AH966+900)</f>
        <v/>
      </c>
      <c r="AI967">
        <f>IF(T967&lt;&gt;"",T967,AI966)</f>
        <v/>
      </c>
      <c r="AJ967">
        <f>IF(U967&lt;&gt;"",U967,AJ966)</f>
        <v/>
      </c>
      <c r="AK967">
        <f>IF(W967&lt;&gt;"",W967,"")</f>
        <v/>
      </c>
      <c r="AL967" s="14">
        <f>IF(X967&lt;&gt;"",X967,"")</f>
        <v/>
      </c>
      <c r="AM967" s="14">
        <f>IF(Y967&lt;&gt;"",Y967,"")</f>
        <v/>
      </c>
      <c r="AN967" s="14">
        <f>IF(OR(AL967="",AM967=""),"",AL967-AM967)</f>
        <v/>
      </c>
      <c r="AO967">
        <f>IF(AN967="","",IF(AN967&gt;0,"Bullish","Bearish"))</f>
        <v/>
      </c>
      <c r="AP967">
        <f>IF(AO967="",AP966,AO967)</f>
        <v/>
      </c>
      <c r="AQ967" s="14">
        <f>IF(AB967&lt;&gt;"",AB967,"")</f>
        <v/>
      </c>
      <c r="AR967" s="14">
        <f>IF(AD967&lt;&gt;"",AD967,"")</f>
        <v/>
      </c>
      <c r="AS967">
        <f>IF(AS966+1=13,1,AS966+1)</f>
        <v/>
      </c>
      <c r="AT967">
        <f>IFERROR(IF(SLOPE($AQ$950:$AQ$961,$AS$950:$AS$961)&gt;0,MIN(3,ABS(SLOPE($AQ$950:$AQ$961,$AS$950:$AS$961))),IF(SLOPE($AQ$950:$AQ$961,$AS$950:$AS$961)&lt;-0.5,-0.5,0)),0)</f>
        <v/>
      </c>
      <c r="AU967">
        <f>IFERROR(IF(SLOPE($AR$950:$AR$961,$AS$950:$AS$961)&lt;0,MAX(-3,-ABS(SLOPE($AR$950:$AR$961,$AS$950:$AS$961))),IF(SLOPE($AR$950:$AR$961,$AS$950:$AS$961)&gt;0.5,0.5,0)),0)</f>
        <v/>
      </c>
      <c r="AV967">
        <f>($AQ$962+(AT967*(AS967-1)))</f>
        <v/>
      </c>
      <c r="AW967">
        <f>($AR$962+(AU967*(AS967-1)))</f>
        <v/>
      </c>
      <c r="AX967">
        <f>IF(AT967&gt;0,AV967+AT967,AV967)</f>
        <v/>
      </c>
      <c r="AY967">
        <f>IF(AU967&lt;0,AW967+AU967,AW967)</f>
        <v/>
      </c>
      <c r="BA967" s="14">
        <f>IFERROR(AX967-AQ967,"")</f>
        <v/>
      </c>
      <c r="BB967" s="14">
        <f>IFERROR(AY967-AR967,"")</f>
        <v/>
      </c>
      <c r="BD967">
        <f>AH967</f>
        <v/>
      </c>
      <c r="BE967">
        <f>AI967</f>
        <v/>
      </c>
      <c r="BF967">
        <f>AJ967</f>
        <v/>
      </c>
      <c r="BG967" s="14">
        <f>L967</f>
        <v/>
      </c>
      <c r="BH967" s="14">
        <f>IF(X967="","",X967)</f>
        <v/>
      </c>
      <c r="BI967" s="14">
        <f>IF(Y967="","",Y967)</f>
        <v/>
      </c>
      <c r="BJ967">
        <f>Z967</f>
        <v/>
      </c>
      <c r="BK967">
        <f>AA967</f>
        <v/>
      </c>
      <c r="BL967">
        <f>IFERROR(AX967,"")</f>
        <v/>
      </c>
      <c r="BM967">
        <f>IFERROR(AY967,"")</f>
        <v/>
      </c>
    </row>
    <row r="968" ht="14.25" customHeight="1">
      <c r="A968">
        <f>ALGLIB_SSA_XAUUSD!AA968</f>
        <v/>
      </c>
      <c r="B968">
        <f>IF($A968="","",INDEX(ALGLIB_SSA_XAUUSD!$B$2:$B$2401,MATCH($A968,ALGLIB_SSA_XAUUSD!$A$2:$A$2401,1)))</f>
        <v/>
      </c>
      <c r="C968">
        <f>IF($A968="","",INDEX(ALGLIB_SSA_XAUUSD!$C$2:$C$2401,MATCH($A968,ALGLIB_SSA_XAUUSD!$A$2:$A$2401,1)))</f>
        <v/>
      </c>
      <c r="D968" s="14">
        <f>IF($A968="","",INT((ROW()-2)/12)+1)</f>
        <v/>
      </c>
      <c r="E968" s="14">
        <f>IF(AND(E974&lt;&gt;"",D974=D962+1),E962+(E974-E962)*6/12,"")</f>
        <v/>
      </c>
      <c r="F968" s="14">
        <f>IF(AND(F974&lt;&gt;"",D974=D962+1),F962+(F974-F962)*6/12,"")</f>
        <v/>
      </c>
      <c r="G968" s="14">
        <f>IF(AND(G974&lt;&gt;"",D974=D962+1),G962+(G974-G962)*6/12,"")</f>
        <v/>
      </c>
      <c r="H968" s="14">
        <f>IF(AND(H974&lt;&gt;"",D974=D962+1),H962+(H974-H962)*6/12,"")</f>
        <v/>
      </c>
      <c r="I968" s="14">
        <f>IF(AND(L974&lt;&gt;"",D974=D962+1),I962+(I974-I962)*6/12,"")</f>
        <v/>
      </c>
      <c r="J968">
        <f>_xlfn.XLOOKUP($A968,ALGLIB_SSA_XAUUSD!$AA$2:$AA$2401,ALGLIB_SSA_XAUUSD!$P$2:$P$2401,"",0)</f>
        <v/>
      </c>
      <c r="K968">
        <f>_xlfn.XLOOKUP($A968,ALGLIB_SSA_XAUUSD!$AA$2:$AA$2401,ALGLIB_SSA_XAUUSD!$Q$2:$Q$2401,"",0)</f>
        <v/>
      </c>
      <c r="L968">
        <f>_xlfn.XLOOKUP($A968,ALGLIB_SSA_XAUUSD!$AA$2:$AA$2401,ALGLIB_SSA_XAUUSD!$R$2:$R$2401,"",0)</f>
        <v/>
      </c>
      <c r="M968">
        <f>_xlfn.XLOOKUP($A968,ALGLIB_SSA_XAUUSD!$AA$2:$AA$2401,ALGLIB_SSA_XAUUSD!$S$2:$S$2401,"",0)</f>
        <v/>
      </c>
      <c r="N968">
        <f>_xlfn.XLOOKUP($A968,ALGLIB_SSA_XAUUSD!$AA$2:$AA$2401,ALGLIB_SSA_XAUUSD!$T$2:$T$2401,"",0)</f>
        <v/>
      </c>
      <c r="O968">
        <f>_xlfn.XLOOKUP($A968,ALGLIB_SSA_XAUUSD!$AA$2:$AA$2401,ALGLIB_SSA_XAUUSD!$U$2:$U$2401,"",0)</f>
        <v/>
      </c>
      <c r="P968">
        <f>_xlfn.XLOOKUP($A968,ALGLIB_SSA_XAUUSD!$AA$2:$AA$2401,ALGLIB_SSA_XAUUSD!$V$2:$V$2401,"",0)</f>
        <v/>
      </c>
      <c r="S968">
        <f>A968</f>
        <v/>
      </c>
      <c r="T968">
        <f>J968</f>
        <v/>
      </c>
      <c r="U968">
        <f>K968</f>
        <v/>
      </c>
      <c r="V968" s="14">
        <f>IF($A968="","",MOD(ROW()-2,12)+1)</f>
        <v/>
      </c>
      <c r="W968">
        <f>L968</f>
        <v/>
      </c>
      <c r="X968" s="14">
        <f>IF(F968="","",F968)</f>
        <v/>
      </c>
      <c r="Y968" s="14">
        <f>IF(G968="","",G968)</f>
        <v/>
      </c>
      <c r="Z968">
        <f>M968</f>
        <v/>
      </c>
      <c r="AA968">
        <f>N968</f>
        <v/>
      </c>
      <c r="AB968" s="14">
        <f>IF(H968="","",H968)</f>
        <v/>
      </c>
      <c r="AC968">
        <f>O968</f>
        <v/>
      </c>
      <c r="AD968" s="14">
        <f>IF(I968="","",I968)</f>
        <v/>
      </c>
      <c r="AE968">
        <f>P968</f>
        <v/>
      </c>
      <c r="AH968">
        <f>IF(S968&lt;&gt;"",S968,AH967+900)</f>
        <v/>
      </c>
      <c r="AI968">
        <f>IF(T968&lt;&gt;"",T968,AI967)</f>
        <v/>
      </c>
      <c r="AJ968">
        <f>IF(U968&lt;&gt;"",U968,AJ967)</f>
        <v/>
      </c>
      <c r="AK968">
        <f>IF(W968&lt;&gt;"",W968,"")</f>
        <v/>
      </c>
      <c r="AL968" s="14">
        <f>IF(X968&lt;&gt;"",X968,"")</f>
        <v/>
      </c>
      <c r="AM968" s="14">
        <f>IF(Y968&lt;&gt;"",Y968,"")</f>
        <v/>
      </c>
      <c r="AN968" s="14">
        <f>IF(OR(AL968="",AM968=""),"",AL968-AM968)</f>
        <v/>
      </c>
      <c r="AO968">
        <f>IF(AN968="","",IF(AN968&gt;0,"Bullish","Bearish"))</f>
        <v/>
      </c>
      <c r="AP968">
        <f>IF(AO968="",AP967,AO968)</f>
        <v/>
      </c>
      <c r="AQ968" s="14">
        <f>IF(AB968&lt;&gt;"",AB968,"")</f>
        <v/>
      </c>
      <c r="AR968" s="14">
        <f>IF(AD968&lt;&gt;"",AD968,"")</f>
        <v/>
      </c>
      <c r="AS968">
        <f>IF(AS967+1=13,1,AS967+1)</f>
        <v/>
      </c>
      <c r="AT968">
        <f>IFERROR(IF(SLOPE($AQ$950:$AQ$961,$AS$950:$AS$961)&gt;0,MIN(3,ABS(SLOPE($AQ$950:$AQ$961,$AS$950:$AS$961))),IF(SLOPE($AQ$950:$AQ$961,$AS$950:$AS$961)&lt;-0.5,-0.5,0)),0)</f>
        <v/>
      </c>
      <c r="AU968">
        <f>IFERROR(IF(SLOPE($AR$950:$AR$961,$AS$950:$AS$961)&lt;0,MAX(-3,-ABS(SLOPE($AR$950:$AR$961,$AS$950:$AS$961))),IF(SLOPE($AR$950:$AR$961,$AS$950:$AS$961)&gt;0.5,0.5,0)),0)</f>
        <v/>
      </c>
      <c r="AV968">
        <f>($AQ$962+(AT968*(AS968-1)))</f>
        <v/>
      </c>
      <c r="AW968">
        <f>($AR$962+(AU968*(AS968-1)))</f>
        <v/>
      </c>
      <c r="AX968">
        <f>IF(AT968&gt;0,AV968+AT968,AV968)</f>
        <v/>
      </c>
      <c r="AY968">
        <f>IF(AU968&lt;0,AW968+AU968,AW968)</f>
        <v/>
      </c>
      <c r="BA968" s="14">
        <f>IFERROR(AX968-AQ968,"")</f>
        <v/>
      </c>
      <c r="BB968" s="14">
        <f>IFERROR(AY968-AR968,"")</f>
        <v/>
      </c>
      <c r="BD968">
        <f>AH968</f>
        <v/>
      </c>
      <c r="BE968">
        <f>AI968</f>
        <v/>
      </c>
      <c r="BF968">
        <f>AJ968</f>
        <v/>
      </c>
      <c r="BG968" s="14">
        <f>L968</f>
        <v/>
      </c>
      <c r="BH968" s="14">
        <f>IF(X968="","",X968)</f>
        <v/>
      </c>
      <c r="BI968" s="14">
        <f>IF(Y968="","",Y968)</f>
        <v/>
      </c>
      <c r="BJ968">
        <f>Z968</f>
        <v/>
      </c>
      <c r="BK968">
        <f>AA968</f>
        <v/>
      </c>
      <c r="BL968">
        <f>IFERROR(AX968,"")</f>
        <v/>
      </c>
      <c r="BM968">
        <f>IFERROR(AY968,"")</f>
        <v/>
      </c>
    </row>
    <row r="969" ht="14.25" customHeight="1">
      <c r="A969">
        <f>ALGLIB_SSA_XAUUSD!AA969</f>
        <v/>
      </c>
      <c r="B969">
        <f>IF($A969="","",INDEX(ALGLIB_SSA_XAUUSD!$B$2:$B$2401,MATCH($A969,ALGLIB_SSA_XAUUSD!$A$2:$A$2401,1)))</f>
        <v/>
      </c>
      <c r="C969">
        <f>IF($A969="","",INDEX(ALGLIB_SSA_XAUUSD!$C$2:$C$2401,MATCH($A969,ALGLIB_SSA_XAUUSD!$A$2:$A$2401,1)))</f>
        <v/>
      </c>
      <c r="D969" s="14">
        <f>IF($A969="","",INT((ROW()-2)/12)+1)</f>
        <v/>
      </c>
      <c r="E969" s="14">
        <f>IF(AND(E974&lt;&gt;"",D974=D962+1),E962+(E974-E962)*7/12,"")</f>
        <v/>
      </c>
      <c r="F969" s="14">
        <f>IF(AND(F974&lt;&gt;"",D974=D962+1),F962+(F974-F962)*7/12,"")</f>
        <v/>
      </c>
      <c r="G969" s="14">
        <f>IF(AND(G974&lt;&gt;"",D974=D962+1),G962+(G974-G962)*7/12,"")</f>
        <v/>
      </c>
      <c r="H969" s="14">
        <f>IF(AND(H974&lt;&gt;"",D974=D962+1),H962+(H974-H962)*7/12,"")</f>
        <v/>
      </c>
      <c r="I969" s="14">
        <f>IF(AND(L974&lt;&gt;"",D974=D962+1),I962+(I974-I962)*7/12,"")</f>
        <v/>
      </c>
      <c r="J969">
        <f>_xlfn.XLOOKUP($A969,ALGLIB_SSA_XAUUSD!$AA$2:$AA$2401,ALGLIB_SSA_XAUUSD!$P$2:$P$2401,"",0)</f>
        <v/>
      </c>
      <c r="K969">
        <f>_xlfn.XLOOKUP($A969,ALGLIB_SSA_XAUUSD!$AA$2:$AA$2401,ALGLIB_SSA_XAUUSD!$Q$2:$Q$2401,"",0)</f>
        <v/>
      </c>
      <c r="L969">
        <f>_xlfn.XLOOKUP($A969,ALGLIB_SSA_XAUUSD!$AA$2:$AA$2401,ALGLIB_SSA_XAUUSD!$R$2:$R$2401,"",0)</f>
        <v/>
      </c>
      <c r="M969">
        <f>_xlfn.XLOOKUP($A969,ALGLIB_SSA_XAUUSD!$AA$2:$AA$2401,ALGLIB_SSA_XAUUSD!$S$2:$S$2401,"",0)</f>
        <v/>
      </c>
      <c r="N969">
        <f>_xlfn.XLOOKUP($A969,ALGLIB_SSA_XAUUSD!$AA$2:$AA$2401,ALGLIB_SSA_XAUUSD!$T$2:$T$2401,"",0)</f>
        <v/>
      </c>
      <c r="O969">
        <f>_xlfn.XLOOKUP($A969,ALGLIB_SSA_XAUUSD!$AA$2:$AA$2401,ALGLIB_SSA_XAUUSD!$U$2:$U$2401,"",0)</f>
        <v/>
      </c>
      <c r="P969">
        <f>_xlfn.XLOOKUP($A969,ALGLIB_SSA_XAUUSD!$AA$2:$AA$2401,ALGLIB_SSA_XAUUSD!$V$2:$V$2401,"",0)</f>
        <v/>
      </c>
      <c r="S969">
        <f>A969</f>
        <v/>
      </c>
      <c r="T969">
        <f>J969</f>
        <v/>
      </c>
      <c r="U969">
        <f>K969</f>
        <v/>
      </c>
      <c r="V969" s="14">
        <f>IF($A969="","",MOD(ROW()-2,12)+1)</f>
        <v/>
      </c>
      <c r="W969">
        <f>L969</f>
        <v/>
      </c>
      <c r="X969" s="14">
        <f>IF(F969="","",F969)</f>
        <v/>
      </c>
      <c r="Y969" s="14">
        <f>IF(G969="","",G969)</f>
        <v/>
      </c>
      <c r="Z969">
        <f>M969</f>
        <v/>
      </c>
      <c r="AA969">
        <f>N969</f>
        <v/>
      </c>
      <c r="AB969" s="14">
        <f>IF(H969="","",H969)</f>
        <v/>
      </c>
      <c r="AC969">
        <f>O969</f>
        <v/>
      </c>
      <c r="AD969" s="14">
        <f>IF(I969="","",I969)</f>
        <v/>
      </c>
      <c r="AE969">
        <f>P969</f>
        <v/>
      </c>
      <c r="AH969">
        <f>IF(S969&lt;&gt;"",S969,AH968+900)</f>
        <v/>
      </c>
      <c r="AI969">
        <f>IF(T969&lt;&gt;"",T969,AI968)</f>
        <v/>
      </c>
      <c r="AJ969">
        <f>IF(U969&lt;&gt;"",U969,AJ968)</f>
        <v/>
      </c>
      <c r="AK969">
        <f>IF(W969&lt;&gt;"",W969,"")</f>
        <v/>
      </c>
      <c r="AL969" s="14">
        <f>IF(X969&lt;&gt;"",X969,"")</f>
        <v/>
      </c>
      <c r="AM969" s="14">
        <f>IF(Y969&lt;&gt;"",Y969,"")</f>
        <v/>
      </c>
      <c r="AN969" s="14">
        <f>IF(OR(AL969="",AM969=""),"",AL969-AM969)</f>
        <v/>
      </c>
      <c r="AO969">
        <f>IF(AN969="","",IF(AN969&gt;0,"Bullish","Bearish"))</f>
        <v/>
      </c>
      <c r="AP969">
        <f>IF(AO969="",AP968,AO969)</f>
        <v/>
      </c>
      <c r="AQ969" s="14">
        <f>IF(AB969&lt;&gt;"",AB969,"")</f>
        <v/>
      </c>
      <c r="AR969" s="14">
        <f>IF(AD969&lt;&gt;"",AD969,"")</f>
        <v/>
      </c>
      <c r="AS969">
        <f>IF(AS968+1=13,1,AS968+1)</f>
        <v/>
      </c>
      <c r="AT969">
        <f>IFERROR(IF(SLOPE($AQ$950:$AQ$961,$AS$950:$AS$961)&gt;0,MIN(3,ABS(SLOPE($AQ$950:$AQ$961,$AS$950:$AS$961))),IF(SLOPE($AQ$950:$AQ$961,$AS$950:$AS$961)&lt;-0.5,-0.5,0)),0)</f>
        <v/>
      </c>
      <c r="AU969">
        <f>IFERROR(IF(SLOPE($AR$950:$AR$961,$AS$950:$AS$961)&lt;0,MAX(-3,-ABS(SLOPE($AR$950:$AR$961,$AS$950:$AS$961))),IF(SLOPE($AR$950:$AR$961,$AS$950:$AS$961)&gt;0.5,0.5,0)),0)</f>
        <v/>
      </c>
      <c r="AV969">
        <f>($AQ$962+(AT969*(AS969-1)))</f>
        <v/>
      </c>
      <c r="AW969">
        <f>($AR$962+(AU969*(AS969-1)))</f>
        <v/>
      </c>
      <c r="AX969">
        <f>IF(AT969&gt;0,AV969+AT969,AV969)</f>
        <v/>
      </c>
      <c r="AY969">
        <f>IF(AU969&lt;0,AW969+AU969,AW969)</f>
        <v/>
      </c>
      <c r="BA969" s="14">
        <f>IFERROR(AX969-AQ969,"")</f>
        <v/>
      </c>
      <c r="BB969" s="14">
        <f>IFERROR(AY969-AR969,"")</f>
        <v/>
      </c>
      <c r="BD969">
        <f>AH969</f>
        <v/>
      </c>
      <c r="BE969">
        <f>AI969</f>
        <v/>
      </c>
      <c r="BF969">
        <f>AJ969</f>
        <v/>
      </c>
      <c r="BG969" s="14">
        <f>L969</f>
        <v/>
      </c>
      <c r="BH969" s="14">
        <f>IF(X969="","",X969)</f>
        <v/>
      </c>
      <c r="BI969" s="14">
        <f>IF(Y969="","",Y969)</f>
        <v/>
      </c>
      <c r="BJ969">
        <f>Z969</f>
        <v/>
      </c>
      <c r="BK969">
        <f>AA969</f>
        <v/>
      </c>
      <c r="BL969">
        <f>IFERROR(AX969,"")</f>
        <v/>
      </c>
      <c r="BM969">
        <f>IFERROR(AY969,"")</f>
        <v/>
      </c>
    </row>
    <row r="970" ht="14.25" customHeight="1">
      <c r="A970">
        <f>ALGLIB_SSA_XAUUSD!AA970</f>
        <v/>
      </c>
      <c r="B970">
        <f>IF($A970="","",INDEX(ALGLIB_SSA_XAUUSD!$B$2:$B$2401,MATCH($A970,ALGLIB_SSA_XAUUSD!$A$2:$A$2401,1)))</f>
        <v/>
      </c>
      <c r="C970">
        <f>IF($A970="","",INDEX(ALGLIB_SSA_XAUUSD!$C$2:$C$2401,MATCH($A970,ALGLIB_SSA_XAUUSD!$A$2:$A$2401,1)))</f>
        <v/>
      </c>
      <c r="D970" s="14">
        <f>IF($A970="","",INT((ROW()-2)/12)+1)</f>
        <v/>
      </c>
      <c r="E970" s="14">
        <f>IF(AND(E974&lt;&gt;"",D974=D962+1),E962+(E974-E962)*8/12,"")</f>
        <v/>
      </c>
      <c r="F970" s="14">
        <f>IF(AND(F974&lt;&gt;"",D974=D962+1),F962+(F974-F962)*8/12,"")</f>
        <v/>
      </c>
      <c r="G970" s="14">
        <f>IF(AND(G974&lt;&gt;"",D974=D962+1),G962+(G974-G962)*8/12,"")</f>
        <v/>
      </c>
      <c r="H970" s="14">
        <f>IF(AND(H974&lt;&gt;"",D974=D962+1),H962+(H974-H962)*8/12,"")</f>
        <v/>
      </c>
      <c r="I970" s="14">
        <f>IF(AND(L974&lt;&gt;"",D974=D962+1),I962+(I974-I962)*8/12,"")</f>
        <v/>
      </c>
      <c r="J970">
        <f>_xlfn.XLOOKUP($A970,ALGLIB_SSA_XAUUSD!$AA$2:$AA$2401,ALGLIB_SSA_XAUUSD!$P$2:$P$2401,"",0)</f>
        <v/>
      </c>
      <c r="K970">
        <f>_xlfn.XLOOKUP($A970,ALGLIB_SSA_XAUUSD!$AA$2:$AA$2401,ALGLIB_SSA_XAUUSD!$Q$2:$Q$2401,"",0)</f>
        <v/>
      </c>
      <c r="L970">
        <f>_xlfn.XLOOKUP($A970,ALGLIB_SSA_XAUUSD!$AA$2:$AA$2401,ALGLIB_SSA_XAUUSD!$R$2:$R$2401,"",0)</f>
        <v/>
      </c>
      <c r="M970">
        <f>_xlfn.XLOOKUP($A970,ALGLIB_SSA_XAUUSD!$AA$2:$AA$2401,ALGLIB_SSA_XAUUSD!$S$2:$S$2401,"",0)</f>
        <v/>
      </c>
      <c r="N970">
        <f>_xlfn.XLOOKUP($A970,ALGLIB_SSA_XAUUSD!$AA$2:$AA$2401,ALGLIB_SSA_XAUUSD!$T$2:$T$2401,"",0)</f>
        <v/>
      </c>
      <c r="O970">
        <f>_xlfn.XLOOKUP($A970,ALGLIB_SSA_XAUUSD!$AA$2:$AA$2401,ALGLIB_SSA_XAUUSD!$U$2:$U$2401,"",0)</f>
        <v/>
      </c>
      <c r="P970">
        <f>_xlfn.XLOOKUP($A970,ALGLIB_SSA_XAUUSD!$AA$2:$AA$2401,ALGLIB_SSA_XAUUSD!$V$2:$V$2401,"",0)</f>
        <v/>
      </c>
      <c r="S970">
        <f>A970</f>
        <v/>
      </c>
      <c r="T970">
        <f>J970</f>
        <v/>
      </c>
      <c r="U970">
        <f>K970</f>
        <v/>
      </c>
      <c r="V970" s="14">
        <f>IF($A970="","",MOD(ROW()-2,12)+1)</f>
        <v/>
      </c>
      <c r="W970">
        <f>L970</f>
        <v/>
      </c>
      <c r="X970" s="14">
        <f>IF(F970="","",F970)</f>
        <v/>
      </c>
      <c r="Y970" s="14">
        <f>IF(G970="","",G970)</f>
        <v/>
      </c>
      <c r="Z970">
        <f>M970</f>
        <v/>
      </c>
      <c r="AA970">
        <f>N970</f>
        <v/>
      </c>
      <c r="AB970" s="14">
        <f>IF(H970="","",H970)</f>
        <v/>
      </c>
      <c r="AC970">
        <f>O970</f>
        <v/>
      </c>
      <c r="AD970" s="14">
        <f>IF(I970="","",I970)</f>
        <v/>
      </c>
      <c r="AE970">
        <f>P970</f>
        <v/>
      </c>
      <c r="AH970">
        <f>IF(S970&lt;&gt;"",S970,AH969+900)</f>
        <v/>
      </c>
      <c r="AI970">
        <f>IF(T970&lt;&gt;"",T970,AI969)</f>
        <v/>
      </c>
      <c r="AJ970">
        <f>IF(U970&lt;&gt;"",U970,AJ969)</f>
        <v/>
      </c>
      <c r="AK970">
        <f>IF(W970&lt;&gt;"",W970,"")</f>
        <v/>
      </c>
      <c r="AL970" s="14">
        <f>IF(X970&lt;&gt;"",X970,"")</f>
        <v/>
      </c>
      <c r="AM970" s="14">
        <f>IF(Y970&lt;&gt;"",Y970,"")</f>
        <v/>
      </c>
      <c r="AN970" s="14">
        <f>IF(OR(AL970="",AM970=""),"",AL970-AM970)</f>
        <v/>
      </c>
      <c r="AO970">
        <f>IF(AN970="","",IF(AN970&gt;0,"Bullish","Bearish"))</f>
        <v/>
      </c>
      <c r="AP970">
        <f>IF(AO970="",AP969,AO970)</f>
        <v/>
      </c>
      <c r="AQ970" s="14">
        <f>IF(AB970&lt;&gt;"",AB970,"")</f>
        <v/>
      </c>
      <c r="AR970" s="14">
        <f>IF(AD970&lt;&gt;"",AD970,"")</f>
        <v/>
      </c>
      <c r="AS970">
        <f>IF(AS969+1=13,1,AS969+1)</f>
        <v/>
      </c>
      <c r="AT970">
        <f>IFERROR(IF(SLOPE($AQ$950:$AQ$961,$AS$950:$AS$961)&gt;0,MIN(3,ABS(SLOPE($AQ$950:$AQ$961,$AS$950:$AS$961))),IF(SLOPE($AQ$950:$AQ$961,$AS$950:$AS$961)&lt;-0.5,-0.5,0)),0)</f>
        <v/>
      </c>
      <c r="AU970">
        <f>IFERROR(IF(SLOPE($AR$950:$AR$961,$AS$950:$AS$961)&lt;0,MAX(-3,-ABS(SLOPE($AR$950:$AR$961,$AS$950:$AS$961))),IF(SLOPE($AR$950:$AR$961,$AS$950:$AS$961)&gt;0.5,0.5,0)),0)</f>
        <v/>
      </c>
      <c r="AV970">
        <f>($AQ$962+(AT970*(AS970-1)))</f>
        <v/>
      </c>
      <c r="AW970">
        <f>($AR$962+(AU970*(AS970-1)))</f>
        <v/>
      </c>
      <c r="AX970">
        <f>IF(AT970&gt;0,AV970+AT970,AV970)</f>
        <v/>
      </c>
      <c r="AY970">
        <f>IF(AU970&lt;0,AW970+AU970,AW970)</f>
        <v/>
      </c>
      <c r="BA970" s="14">
        <f>IFERROR(AX970-AQ970,"")</f>
        <v/>
      </c>
      <c r="BB970" s="14">
        <f>IFERROR(AY970-AR970,"")</f>
        <v/>
      </c>
      <c r="BD970">
        <f>AH970</f>
        <v/>
      </c>
      <c r="BE970">
        <f>AI970</f>
        <v/>
      </c>
      <c r="BF970">
        <f>AJ970</f>
        <v/>
      </c>
      <c r="BG970" s="14">
        <f>L970</f>
        <v/>
      </c>
      <c r="BH970" s="14">
        <f>IF(X970="","",X970)</f>
        <v/>
      </c>
      <c r="BI970" s="14">
        <f>IF(Y970="","",Y970)</f>
        <v/>
      </c>
      <c r="BJ970">
        <f>Z970</f>
        <v/>
      </c>
      <c r="BK970">
        <f>AA970</f>
        <v/>
      </c>
      <c r="BL970">
        <f>IFERROR(AX970,"")</f>
        <v/>
      </c>
      <c r="BM970">
        <f>IFERROR(AY970,"")</f>
        <v/>
      </c>
    </row>
    <row r="971" ht="14.25" customHeight="1">
      <c r="A971">
        <f>ALGLIB_SSA_XAUUSD!AA971</f>
        <v/>
      </c>
      <c r="B971">
        <f>IF($A971="","",INDEX(ALGLIB_SSA_XAUUSD!$B$2:$B$2401,MATCH($A971,ALGLIB_SSA_XAUUSD!$A$2:$A$2401,1)))</f>
        <v/>
      </c>
      <c r="C971">
        <f>IF($A971="","",INDEX(ALGLIB_SSA_XAUUSD!$C$2:$C$2401,MATCH($A971,ALGLIB_SSA_XAUUSD!$A$2:$A$2401,1)))</f>
        <v/>
      </c>
      <c r="D971" s="14">
        <f>IF($A971="","",INT((ROW()-2)/12)+1)</f>
        <v/>
      </c>
      <c r="E971" s="14">
        <f>IF(AND(E974&lt;&gt;"",D974=D962+1),E962+(E974-E962)*9/12,"")</f>
        <v/>
      </c>
      <c r="F971" s="14">
        <f>IF(AND(F974&lt;&gt;"",D974=D962+1),F962+(F974-F962)*9/12,"")</f>
        <v/>
      </c>
      <c r="G971" s="14">
        <f>IF(AND(G974&lt;&gt;"",D974=D962+1),G962+(G974-G962)*9/12,"")</f>
        <v/>
      </c>
      <c r="H971" s="14">
        <f>IF(AND(H974&lt;&gt;"",D974=D962+1),H962+(H974-H962)*9/12,"")</f>
        <v/>
      </c>
      <c r="I971" s="14">
        <f>IF(AND(L974&lt;&gt;"",D974=D962+1),I962+(I974-I962)*9/12,"")</f>
        <v/>
      </c>
      <c r="J971">
        <f>_xlfn.XLOOKUP($A971,ALGLIB_SSA_XAUUSD!$AA$2:$AA$2401,ALGLIB_SSA_XAUUSD!$P$2:$P$2401,"",0)</f>
        <v/>
      </c>
      <c r="K971">
        <f>_xlfn.XLOOKUP($A971,ALGLIB_SSA_XAUUSD!$AA$2:$AA$2401,ALGLIB_SSA_XAUUSD!$Q$2:$Q$2401,"",0)</f>
        <v/>
      </c>
      <c r="L971">
        <f>_xlfn.XLOOKUP($A971,ALGLIB_SSA_XAUUSD!$AA$2:$AA$2401,ALGLIB_SSA_XAUUSD!$R$2:$R$2401,"",0)</f>
        <v/>
      </c>
      <c r="M971">
        <f>_xlfn.XLOOKUP($A971,ALGLIB_SSA_XAUUSD!$AA$2:$AA$2401,ALGLIB_SSA_XAUUSD!$S$2:$S$2401,"",0)</f>
        <v/>
      </c>
      <c r="N971">
        <f>_xlfn.XLOOKUP($A971,ALGLIB_SSA_XAUUSD!$AA$2:$AA$2401,ALGLIB_SSA_XAUUSD!$T$2:$T$2401,"",0)</f>
        <v/>
      </c>
      <c r="O971">
        <f>_xlfn.XLOOKUP($A971,ALGLIB_SSA_XAUUSD!$AA$2:$AA$2401,ALGLIB_SSA_XAUUSD!$U$2:$U$2401,"",0)</f>
        <v/>
      </c>
      <c r="P971">
        <f>_xlfn.XLOOKUP($A971,ALGLIB_SSA_XAUUSD!$AA$2:$AA$2401,ALGLIB_SSA_XAUUSD!$V$2:$V$2401,"",0)</f>
        <v/>
      </c>
      <c r="S971">
        <f>A971</f>
        <v/>
      </c>
      <c r="T971">
        <f>J971</f>
        <v/>
      </c>
      <c r="U971">
        <f>K971</f>
        <v/>
      </c>
      <c r="V971" s="14">
        <f>IF($A971="","",MOD(ROW()-2,12)+1)</f>
        <v/>
      </c>
      <c r="W971">
        <f>L971</f>
        <v/>
      </c>
      <c r="X971" s="14">
        <f>IF(F971="","",F971)</f>
        <v/>
      </c>
      <c r="Y971" s="14">
        <f>IF(G971="","",G971)</f>
        <v/>
      </c>
      <c r="Z971">
        <f>M971</f>
        <v/>
      </c>
      <c r="AA971">
        <f>N971</f>
        <v/>
      </c>
      <c r="AB971" s="14">
        <f>IF(H971="","",H971)</f>
        <v/>
      </c>
      <c r="AC971">
        <f>O971</f>
        <v/>
      </c>
      <c r="AD971" s="14">
        <f>IF(I971="","",I971)</f>
        <v/>
      </c>
      <c r="AE971">
        <f>P971</f>
        <v/>
      </c>
      <c r="AH971">
        <f>IF(S971&lt;&gt;"",S971,AH970+900)</f>
        <v/>
      </c>
      <c r="AI971">
        <f>IF(T971&lt;&gt;"",T971,AI970)</f>
        <v/>
      </c>
      <c r="AJ971">
        <f>IF(U971&lt;&gt;"",U971,AJ970)</f>
        <v/>
      </c>
      <c r="AK971">
        <f>IF(W971&lt;&gt;"",W971,"")</f>
        <v/>
      </c>
      <c r="AL971" s="14">
        <f>IF(X971&lt;&gt;"",X971,"")</f>
        <v/>
      </c>
      <c r="AM971" s="14">
        <f>IF(Y971&lt;&gt;"",Y971,"")</f>
        <v/>
      </c>
      <c r="AN971" s="14">
        <f>IF(OR(AL971="",AM971=""),"",AL971-AM971)</f>
        <v/>
      </c>
      <c r="AO971">
        <f>IF(AN971="","",IF(AN971&gt;0,"Bullish","Bearish"))</f>
        <v/>
      </c>
      <c r="AP971">
        <f>IF(AO971="",AP970,AO971)</f>
        <v/>
      </c>
      <c r="AQ971" s="14">
        <f>IF(AB971&lt;&gt;"",AB971,"")</f>
        <v/>
      </c>
      <c r="AR971" s="14">
        <f>IF(AD971&lt;&gt;"",AD971,"")</f>
        <v/>
      </c>
      <c r="AS971">
        <f>IF(AS970+1=13,1,AS970+1)</f>
        <v/>
      </c>
      <c r="AT971">
        <f>IFERROR(IF(SLOPE($AQ$950:$AQ$961,$AS$950:$AS$961)&gt;0,MIN(3,ABS(SLOPE($AQ$950:$AQ$961,$AS$950:$AS$961))),IF(SLOPE($AQ$950:$AQ$961,$AS$950:$AS$961)&lt;-0.5,-0.5,0)),0)</f>
        <v/>
      </c>
      <c r="AU971">
        <f>IFERROR(IF(SLOPE($AR$950:$AR$961,$AS$950:$AS$961)&lt;0,MAX(-3,-ABS(SLOPE($AR$950:$AR$961,$AS$950:$AS$961))),IF(SLOPE($AR$950:$AR$961,$AS$950:$AS$961)&gt;0.5,0.5,0)),0)</f>
        <v/>
      </c>
      <c r="AV971">
        <f>($AQ$962+(AT971*(AS971-1)))</f>
        <v/>
      </c>
      <c r="AW971">
        <f>($AR$962+(AU971*(AS971-1)))</f>
        <v/>
      </c>
      <c r="AX971">
        <f>IF(AT971&gt;0,AV971+AT971,AV971)</f>
        <v/>
      </c>
      <c r="AY971">
        <f>IF(AU971&lt;0,AW971+AU971,AW971)</f>
        <v/>
      </c>
      <c r="BA971" s="14">
        <f>IFERROR(AX971-AQ971,"")</f>
        <v/>
      </c>
      <c r="BB971" s="14">
        <f>IFERROR(AY971-AR971,"")</f>
        <v/>
      </c>
      <c r="BD971">
        <f>AH971</f>
        <v/>
      </c>
      <c r="BE971">
        <f>AI971</f>
        <v/>
      </c>
      <c r="BF971">
        <f>AJ971</f>
        <v/>
      </c>
      <c r="BG971" s="14">
        <f>L971</f>
        <v/>
      </c>
      <c r="BH971" s="14">
        <f>IF(X971="","",X971)</f>
        <v/>
      </c>
      <c r="BI971" s="14">
        <f>IF(Y971="","",Y971)</f>
        <v/>
      </c>
      <c r="BJ971">
        <f>Z971</f>
        <v/>
      </c>
      <c r="BK971">
        <f>AA971</f>
        <v/>
      </c>
      <c r="BL971">
        <f>IFERROR(AX971,"")</f>
        <v/>
      </c>
      <c r="BM971">
        <f>IFERROR(AY971,"")</f>
        <v/>
      </c>
    </row>
    <row r="972" ht="14.25" customHeight="1">
      <c r="A972">
        <f>ALGLIB_SSA_XAUUSD!AA972</f>
        <v/>
      </c>
      <c r="B972">
        <f>IF($A972="","",INDEX(ALGLIB_SSA_XAUUSD!$B$2:$B$2401,MATCH($A972,ALGLIB_SSA_XAUUSD!$A$2:$A$2401,1)))</f>
        <v/>
      </c>
      <c r="C972">
        <f>IF($A972="","",INDEX(ALGLIB_SSA_XAUUSD!$C$2:$C$2401,MATCH($A972,ALGLIB_SSA_XAUUSD!$A$2:$A$2401,1)))</f>
        <v/>
      </c>
      <c r="D972" s="14">
        <f>IF($A972="","",INT((ROW()-2)/12)+1)</f>
        <v/>
      </c>
      <c r="E972" s="14">
        <f>IF(AND(E974&lt;&gt;"",D974=D962+1),E962+(E974-E962)*10/12,"")</f>
        <v/>
      </c>
      <c r="F972" s="14">
        <f>IF(AND(F974&lt;&gt;"",D974=D962+1),F962+(F974-F962)*10/12,"")</f>
        <v/>
      </c>
      <c r="G972" s="14">
        <f>IF(AND(G974&lt;&gt;"",D974=D962+1),G962+(G974-G962)*10/12,"")</f>
        <v/>
      </c>
      <c r="H972" s="14">
        <f>IF(AND(H974&lt;&gt;"",D974=D962+1),H962+(H974-H962)*10/12,"")</f>
        <v/>
      </c>
      <c r="I972" s="14">
        <f>IF(AND(L974&lt;&gt;"",D974=D962+1),I962+(I974-I962)*10/12,"")</f>
        <v/>
      </c>
      <c r="J972">
        <f>_xlfn.XLOOKUP($A972,ALGLIB_SSA_XAUUSD!$AA$2:$AA$2401,ALGLIB_SSA_XAUUSD!$P$2:$P$2401,"",0)</f>
        <v/>
      </c>
      <c r="K972">
        <f>_xlfn.XLOOKUP($A972,ALGLIB_SSA_XAUUSD!$AA$2:$AA$2401,ALGLIB_SSA_XAUUSD!$Q$2:$Q$2401,"",0)</f>
        <v/>
      </c>
      <c r="L972">
        <f>_xlfn.XLOOKUP($A972,ALGLIB_SSA_XAUUSD!$AA$2:$AA$2401,ALGLIB_SSA_XAUUSD!$R$2:$R$2401,"",0)</f>
        <v/>
      </c>
      <c r="M972">
        <f>_xlfn.XLOOKUP($A972,ALGLIB_SSA_XAUUSD!$AA$2:$AA$2401,ALGLIB_SSA_XAUUSD!$S$2:$S$2401,"",0)</f>
        <v/>
      </c>
      <c r="N972">
        <f>_xlfn.XLOOKUP($A972,ALGLIB_SSA_XAUUSD!$AA$2:$AA$2401,ALGLIB_SSA_XAUUSD!$T$2:$T$2401,"",0)</f>
        <v/>
      </c>
      <c r="O972">
        <f>_xlfn.XLOOKUP($A972,ALGLIB_SSA_XAUUSD!$AA$2:$AA$2401,ALGLIB_SSA_XAUUSD!$U$2:$U$2401,"",0)</f>
        <v/>
      </c>
      <c r="P972">
        <f>_xlfn.XLOOKUP($A972,ALGLIB_SSA_XAUUSD!$AA$2:$AA$2401,ALGLIB_SSA_XAUUSD!$V$2:$V$2401,"",0)</f>
        <v/>
      </c>
      <c r="S972">
        <f>A972</f>
        <v/>
      </c>
      <c r="T972">
        <f>J972</f>
        <v/>
      </c>
      <c r="U972">
        <f>K972</f>
        <v/>
      </c>
      <c r="V972" s="14">
        <f>IF($A972="","",MOD(ROW()-2,12)+1)</f>
        <v/>
      </c>
      <c r="W972">
        <f>L972</f>
        <v/>
      </c>
      <c r="X972" s="14">
        <f>IF(F972="","",F972)</f>
        <v/>
      </c>
      <c r="Y972" s="14">
        <f>IF(G972="","",G972)</f>
        <v/>
      </c>
      <c r="Z972">
        <f>M972</f>
        <v/>
      </c>
      <c r="AA972">
        <f>N972</f>
        <v/>
      </c>
      <c r="AB972" s="14">
        <f>IF(H972="","",H972)</f>
        <v/>
      </c>
      <c r="AC972">
        <f>O972</f>
        <v/>
      </c>
      <c r="AD972" s="14">
        <f>IF(I972="","",I972)</f>
        <v/>
      </c>
      <c r="AE972">
        <f>P972</f>
        <v/>
      </c>
      <c r="AH972">
        <f>IF(S972&lt;&gt;"",S972,AH971+900)</f>
        <v/>
      </c>
      <c r="AI972">
        <f>IF(T972&lt;&gt;"",T972,AI971)</f>
        <v/>
      </c>
      <c r="AJ972">
        <f>IF(U972&lt;&gt;"",U972,AJ971)</f>
        <v/>
      </c>
      <c r="AK972">
        <f>IF(W972&lt;&gt;"",W972,"")</f>
        <v/>
      </c>
      <c r="AL972" s="14">
        <f>IF(X972&lt;&gt;"",X972,"")</f>
        <v/>
      </c>
      <c r="AM972" s="14">
        <f>IF(Y972&lt;&gt;"",Y972,"")</f>
        <v/>
      </c>
      <c r="AN972" s="14">
        <f>IF(OR(AL972="",AM972=""),"",AL972-AM972)</f>
        <v/>
      </c>
      <c r="AO972">
        <f>IF(AN972="","",IF(AN972&gt;0,"Bullish","Bearish"))</f>
        <v/>
      </c>
      <c r="AP972">
        <f>IF(AO972="",AP971,AO972)</f>
        <v/>
      </c>
      <c r="AQ972" s="14">
        <f>IF(AB972&lt;&gt;"",AB972,"")</f>
        <v/>
      </c>
      <c r="AR972" s="14">
        <f>IF(AD972&lt;&gt;"",AD972,"")</f>
        <v/>
      </c>
      <c r="AS972">
        <f>IF(AS971+1=13,1,AS971+1)</f>
        <v/>
      </c>
      <c r="AT972">
        <f>IFERROR(IF(SLOPE($AQ$950:$AQ$961,$AS$950:$AS$961)&gt;0,MIN(3,ABS(SLOPE($AQ$950:$AQ$961,$AS$950:$AS$961))),IF(SLOPE($AQ$950:$AQ$961,$AS$950:$AS$961)&lt;-0.5,-0.5,0)),0)</f>
        <v/>
      </c>
      <c r="AU972">
        <f>IFERROR(IF(SLOPE($AR$950:$AR$961,$AS$950:$AS$961)&lt;0,MAX(-3,-ABS(SLOPE($AR$950:$AR$961,$AS$950:$AS$961))),IF(SLOPE($AR$950:$AR$961,$AS$950:$AS$961)&gt;0.5,0.5,0)),0)</f>
        <v/>
      </c>
      <c r="AV972">
        <f>($AQ$962+(AT972*(AS972-1)))</f>
        <v/>
      </c>
      <c r="AW972">
        <f>($AR$962+(AU972*(AS972-1)))</f>
        <v/>
      </c>
      <c r="AX972">
        <f>IF(AT972&gt;0,AV972+AT972,AV972)</f>
        <v/>
      </c>
      <c r="AY972">
        <f>IF(AU972&lt;0,AW972+AU972,AW972)</f>
        <v/>
      </c>
      <c r="BA972" s="14">
        <f>IFERROR(AX972-AQ972,"")</f>
        <v/>
      </c>
      <c r="BB972" s="14">
        <f>IFERROR(AY972-AR972,"")</f>
        <v/>
      </c>
      <c r="BD972">
        <f>AH972</f>
        <v/>
      </c>
      <c r="BE972">
        <f>AI972</f>
        <v/>
      </c>
      <c r="BF972">
        <f>AJ972</f>
        <v/>
      </c>
      <c r="BG972" s="14">
        <f>L972</f>
        <v/>
      </c>
      <c r="BH972" s="14">
        <f>IF(X972="","",X972)</f>
        <v/>
      </c>
      <c r="BI972" s="14">
        <f>IF(Y972="","",Y972)</f>
        <v/>
      </c>
      <c r="BJ972">
        <f>Z972</f>
        <v/>
      </c>
      <c r="BK972">
        <f>AA972</f>
        <v/>
      </c>
      <c r="BL972">
        <f>IFERROR(AX972,"")</f>
        <v/>
      </c>
      <c r="BM972">
        <f>IFERROR(AY972,"")</f>
        <v/>
      </c>
    </row>
    <row r="973" ht="14.25" customHeight="1">
      <c r="A973">
        <f>ALGLIB_SSA_XAUUSD!AA973</f>
        <v/>
      </c>
      <c r="B973">
        <f>IF($A973="","",INDEX(ALGLIB_SSA_XAUUSD!$B$2:$B$2401,MATCH($A973,ALGLIB_SSA_XAUUSD!$A$2:$A$2401,1)))</f>
        <v/>
      </c>
      <c r="C973">
        <f>IF($A973="","",INDEX(ALGLIB_SSA_XAUUSD!$C$2:$C$2401,MATCH($A973,ALGLIB_SSA_XAUUSD!$A$2:$A$2401,1)))</f>
        <v/>
      </c>
      <c r="D973" s="14">
        <f>IF($A973="","",INT((ROW()-2)/12)+1)</f>
        <v/>
      </c>
      <c r="E973" s="14">
        <f>IF(AND(E974&lt;&gt;"",D974=D962+1),E962+(E974-E962)*11/12,"")</f>
        <v/>
      </c>
      <c r="F973" s="14">
        <f>IF(AND(F974&lt;&gt;"",D974=D962+1),F962+(F974-F962)*11/12,"")</f>
        <v/>
      </c>
      <c r="G973" s="14">
        <f>IF(AND(G974&lt;&gt;"",D974=D962+1),G962+(G974-G962)*11/12,"")</f>
        <v/>
      </c>
      <c r="H973" s="14">
        <f>IF(AND(H974&lt;&gt;"",D974=D962+1),H962+(H974-H962)*11/12,"")</f>
        <v/>
      </c>
      <c r="I973" s="14">
        <f>IF(AND(L974&lt;&gt;"",D974=D962+1),I962+(I974-I962)*11/12,"")</f>
        <v/>
      </c>
      <c r="J973">
        <f>_xlfn.XLOOKUP($A973,ALGLIB_SSA_XAUUSD!$AA$2:$AA$2401,ALGLIB_SSA_XAUUSD!$P$2:$P$2401,"",0)</f>
        <v/>
      </c>
      <c r="K973">
        <f>_xlfn.XLOOKUP($A973,ALGLIB_SSA_XAUUSD!$AA$2:$AA$2401,ALGLIB_SSA_XAUUSD!$Q$2:$Q$2401,"",0)</f>
        <v/>
      </c>
      <c r="L973">
        <f>_xlfn.XLOOKUP($A973,ALGLIB_SSA_XAUUSD!$AA$2:$AA$2401,ALGLIB_SSA_XAUUSD!$R$2:$R$2401,"",0)</f>
        <v/>
      </c>
      <c r="M973">
        <f>_xlfn.XLOOKUP($A973,ALGLIB_SSA_XAUUSD!$AA$2:$AA$2401,ALGLIB_SSA_XAUUSD!$S$2:$S$2401,"",0)</f>
        <v/>
      </c>
      <c r="N973">
        <f>_xlfn.XLOOKUP($A973,ALGLIB_SSA_XAUUSD!$AA$2:$AA$2401,ALGLIB_SSA_XAUUSD!$T$2:$T$2401,"",0)</f>
        <v/>
      </c>
      <c r="O973">
        <f>_xlfn.XLOOKUP($A973,ALGLIB_SSA_XAUUSD!$AA$2:$AA$2401,ALGLIB_SSA_XAUUSD!$U$2:$U$2401,"",0)</f>
        <v/>
      </c>
      <c r="P973">
        <f>_xlfn.XLOOKUP($A973,ALGLIB_SSA_XAUUSD!$AA$2:$AA$2401,ALGLIB_SSA_XAUUSD!$V$2:$V$2401,"",0)</f>
        <v/>
      </c>
      <c r="S973">
        <f>A973</f>
        <v/>
      </c>
      <c r="T973">
        <f>J973</f>
        <v/>
      </c>
      <c r="U973">
        <f>K973</f>
        <v/>
      </c>
      <c r="V973" s="14">
        <f>IF($A973="","",MOD(ROW()-2,12)+1)</f>
        <v/>
      </c>
      <c r="W973">
        <f>L973</f>
        <v/>
      </c>
      <c r="X973" s="14">
        <f>IF(F973="","",F973)</f>
        <v/>
      </c>
      <c r="Y973" s="14">
        <f>IF(G973="","",G973)</f>
        <v/>
      </c>
      <c r="Z973">
        <f>M973</f>
        <v/>
      </c>
      <c r="AA973">
        <f>N973</f>
        <v/>
      </c>
      <c r="AB973" s="14">
        <f>IF(H973="","",H973)</f>
        <v/>
      </c>
      <c r="AC973">
        <f>O973</f>
        <v/>
      </c>
      <c r="AD973" s="14">
        <f>IF(I973="","",I973)</f>
        <v/>
      </c>
      <c r="AE973">
        <f>P973</f>
        <v/>
      </c>
      <c r="AH973">
        <f>IF(S973&lt;&gt;"",S973,AH972+900)</f>
        <v/>
      </c>
      <c r="AI973">
        <f>IF(T973&lt;&gt;"",T973,AI972)</f>
        <v/>
      </c>
      <c r="AJ973">
        <f>IF(U973&lt;&gt;"",U973,AJ972)</f>
        <v/>
      </c>
      <c r="AK973">
        <f>IF(W973&lt;&gt;"",W973,"")</f>
        <v/>
      </c>
      <c r="AL973" s="14">
        <f>IF(X973&lt;&gt;"",X973,"")</f>
        <v/>
      </c>
      <c r="AM973" s="14">
        <f>IF(Y973&lt;&gt;"",Y973,"")</f>
        <v/>
      </c>
      <c r="AN973" s="14">
        <f>IF(OR(AL973="",AM973=""),"",AL973-AM973)</f>
        <v/>
      </c>
      <c r="AO973">
        <f>IF(AN973="","",IF(AN973&gt;0,"Bullish","Bearish"))</f>
        <v/>
      </c>
      <c r="AP973">
        <f>IF(AO973="",AP972,AO973)</f>
        <v/>
      </c>
      <c r="AQ973" s="14">
        <f>IF(AB973&lt;&gt;"",AB973,"")</f>
        <v/>
      </c>
      <c r="AR973" s="14">
        <f>IF(AD973&lt;&gt;"",AD973,"")</f>
        <v/>
      </c>
      <c r="AS973">
        <f>IF(AS972+1=13,1,AS972+1)</f>
        <v/>
      </c>
      <c r="AT973">
        <f>IFERROR(IF(SLOPE($AQ$950:$AQ$961,$AS$950:$AS$961)&gt;0,MIN(3,ABS(SLOPE($AQ$950:$AQ$961,$AS$950:$AS$961))),IF(SLOPE($AQ$950:$AQ$961,$AS$950:$AS$961)&lt;-0.5,-0.5,0)),0)</f>
        <v/>
      </c>
      <c r="AU973">
        <f>IFERROR(IF(SLOPE($AR$950:$AR$961,$AS$950:$AS$961)&lt;0,MAX(-3,-ABS(SLOPE($AR$950:$AR$961,$AS$950:$AS$961))),IF(SLOPE($AR$950:$AR$961,$AS$950:$AS$961)&gt;0.5,0.5,0)),0)</f>
        <v/>
      </c>
      <c r="AV973">
        <f>($AQ$962+(AT973*(AS973-1)))</f>
        <v/>
      </c>
      <c r="AW973">
        <f>($AR$962+(AU973*(AS973-1)))</f>
        <v/>
      </c>
      <c r="AX973">
        <f>IF(AT973&gt;0,AV973+AT973,AV973)</f>
        <v/>
      </c>
      <c r="AY973">
        <f>IF(AU973&lt;0,AW973+AU973,AW973)</f>
        <v/>
      </c>
      <c r="BA973" s="14">
        <f>IFERROR(AX973-AQ973,"")</f>
        <v/>
      </c>
      <c r="BB973" s="14">
        <f>IFERROR(AY973-AR973,"")</f>
        <v/>
      </c>
      <c r="BD973">
        <f>AH973</f>
        <v/>
      </c>
      <c r="BE973">
        <f>AI973</f>
        <v/>
      </c>
      <c r="BF973">
        <f>AJ973</f>
        <v/>
      </c>
      <c r="BG973" s="14">
        <f>L973</f>
        <v/>
      </c>
      <c r="BH973" s="14">
        <f>IF(X973="","",X973)</f>
        <v/>
      </c>
      <c r="BI973" s="14">
        <f>IF(Y973="","",Y973)</f>
        <v/>
      </c>
      <c r="BJ973">
        <f>Z973</f>
        <v/>
      </c>
      <c r="BK973">
        <f>AA973</f>
        <v/>
      </c>
      <c r="BL973">
        <f>IFERROR(AX973,"")</f>
        <v/>
      </c>
      <c r="BM973">
        <f>IFERROR(AY973,"")</f>
        <v/>
      </c>
    </row>
    <row r="974" ht="14.25" customHeight="1">
      <c r="A974">
        <f>ALGLIB_SSA_XAUUSD!AA974</f>
        <v/>
      </c>
      <c r="B974">
        <f>IF($A974="","",INDEX(ALGLIB_SSA_XAUUSD!$B$2:$B$2401,MATCH($A974,ALGLIB_SSA_XAUUSD!$A$2:$A$2401,1)))</f>
        <v/>
      </c>
      <c r="C974">
        <f>IF($A974="","",INDEX(ALGLIB_SSA_XAUUSD!$C$2:$C$2401,MATCH($A974,ALGLIB_SSA_XAUUSD!$A$2:$A$2401,1)))</f>
        <v/>
      </c>
      <c r="D974" s="14">
        <f>IF($A974="","",INT((ROW()-2)/12)+1)</f>
        <v/>
      </c>
      <c r="E974" s="14">
        <f>IF($A974="","",INDEX(ALGLIB_SSA_XAUUSD!$D$2:$D$2401,MATCH($A974,ALGLIB_SSA_XAUUSD!$A$2:$A$2401,1)))</f>
        <v/>
      </c>
      <c r="F974" s="14">
        <f>IF($A974="","",INDEX(ALGLIB_SSA_XAUUSD!$E$2:$E$2401,MATCH($A974,ALGLIB_SSA_XAUUSD!$A$2:$A$2401,1)))</f>
        <v/>
      </c>
      <c r="G974" s="14">
        <f>IF($A974="","",INDEX(ALGLIB_SSA_XAUUSD!$F$2:$F$2401,MATCH($A974,ALGLIB_SSA_XAUUSD!$A$2:$A$2401,1)))</f>
        <v/>
      </c>
      <c r="H974" s="14">
        <f>IF($A974="","",INDEX(ALGLIB_SSA_XAUUSD!$G$2:$G$2401,MATCH($A974,ALGLIB_SSA_XAUUSD!$A$2:$A$2401,1)))</f>
        <v/>
      </c>
      <c r="I974" s="14">
        <f>IF($A974="","",INDEX(ALGLIB_SSA_XAUUSD!$H$2:$H$2401,MATCH($A974,ALGLIB_SSA_XAUUSD!$A$2:$A$2401,1)))</f>
        <v/>
      </c>
      <c r="J974">
        <f>_xlfn.XLOOKUP($A974,ALGLIB_SSA_XAUUSD!$AA$2:$AA$2401,ALGLIB_SSA_XAUUSD!$P$2:$P$2401,"",0)</f>
        <v/>
      </c>
      <c r="K974">
        <f>_xlfn.XLOOKUP($A974,ALGLIB_SSA_XAUUSD!$AA$2:$AA$2401,ALGLIB_SSA_XAUUSD!$Q$2:$Q$2401,"",0)</f>
        <v/>
      </c>
      <c r="L974">
        <f>_xlfn.XLOOKUP($A974,ALGLIB_SSA_XAUUSD!$AA$2:$AA$2401,ALGLIB_SSA_XAUUSD!$R$2:$R$2401,"",0)</f>
        <v/>
      </c>
      <c r="M974">
        <f>_xlfn.XLOOKUP($A974,ALGLIB_SSA_XAUUSD!$AA$2:$AA$2401,ALGLIB_SSA_XAUUSD!$S$2:$S$2401,"",0)</f>
        <v/>
      </c>
      <c r="N974">
        <f>_xlfn.XLOOKUP($A974,ALGLIB_SSA_XAUUSD!$AA$2:$AA$2401,ALGLIB_SSA_XAUUSD!$T$2:$T$2401,"",0)</f>
        <v/>
      </c>
      <c r="O974">
        <f>_xlfn.XLOOKUP($A974,ALGLIB_SSA_XAUUSD!$AA$2:$AA$2401,ALGLIB_SSA_XAUUSD!$U$2:$U$2401,"",0)</f>
        <v/>
      </c>
      <c r="P974">
        <f>_xlfn.XLOOKUP($A974,ALGLIB_SSA_XAUUSD!$AA$2:$AA$2401,ALGLIB_SSA_XAUUSD!$V$2:$V$2401,"",0)</f>
        <v/>
      </c>
      <c r="S974">
        <f>A974</f>
        <v/>
      </c>
      <c r="T974">
        <f>J974</f>
        <v/>
      </c>
      <c r="U974">
        <f>K974</f>
        <v/>
      </c>
      <c r="V974" s="14">
        <f>IF($A974="","",MOD(ROW()-2,12)+1)</f>
        <v/>
      </c>
      <c r="W974">
        <f>L974</f>
        <v/>
      </c>
      <c r="X974" s="14">
        <f>IF(F974="","",F974)</f>
        <v/>
      </c>
      <c r="Y974" s="14">
        <f>IF(G974="","",G974)</f>
        <v/>
      </c>
      <c r="Z974">
        <f>M974</f>
        <v/>
      </c>
      <c r="AA974">
        <f>N974</f>
        <v/>
      </c>
      <c r="AB974" s="14">
        <f>IF(H974="","",H974)</f>
        <v/>
      </c>
      <c r="AC974">
        <f>O974</f>
        <v/>
      </c>
      <c r="AD974" s="14">
        <f>IF(I974="","",I974)</f>
        <v/>
      </c>
      <c r="AE974">
        <f>P974</f>
        <v/>
      </c>
      <c r="AH974">
        <f>IF(S974&lt;&gt;"",S974,AH973+900)</f>
        <v/>
      </c>
      <c r="AI974">
        <f>IF(T974&lt;&gt;"",T974,AI973)</f>
        <v/>
      </c>
      <c r="AJ974">
        <f>IF(U974&lt;&gt;"",U974,AJ973)</f>
        <v/>
      </c>
      <c r="AK974">
        <f>IF(W974&lt;&gt;"",W974,"")</f>
        <v/>
      </c>
      <c r="AL974" s="14">
        <f>IF(X974&lt;&gt;"",X974,"")</f>
        <v/>
      </c>
      <c r="AM974" s="14">
        <f>IF(Y974&lt;&gt;"",Y974,"")</f>
        <v/>
      </c>
      <c r="AN974" s="14">
        <f>IF(OR(AL974="",AM974=""),"",AL974-AM974)</f>
        <v/>
      </c>
      <c r="AO974">
        <f>IF(AN974="","",IF(AN974&gt;0,"Bullish","Bearish"))</f>
        <v/>
      </c>
      <c r="AP974">
        <f>IF(AO974="",AP973,AO974)</f>
        <v/>
      </c>
      <c r="AQ974" s="14">
        <f>IF(AB974&lt;&gt;"",AB974,"")</f>
        <v/>
      </c>
      <c r="AR974" s="14">
        <f>IF(AD974&lt;&gt;"",AD974,"")</f>
        <v/>
      </c>
      <c r="AS974">
        <f>IF(AS973+1=13,1,AS973+1)</f>
        <v/>
      </c>
      <c r="AT974">
        <f>IFERROR(IF(SLOPE($AQ$962:$AQ$973,$AS$962:$AS$973)&gt;0,MIN(3,ABS(SLOPE($AQ$962:$AQ$973,$AS$962:$AS$973))),IF(SLOPE($AQ$962:$AQ$973,$AS$962:$AS$973)&lt;-0.5,-0.5,0)),0)</f>
        <v/>
      </c>
      <c r="AU974">
        <f>IFERROR(IF(SLOPE($AR$962:$AR$973,$AS$962:$AS$973)&lt;0,MAX(-3,-ABS(SLOPE($AR$962:$AR$973,$AS$962:$AS$973))),IF(SLOPE($AR$962:$AR$973,$AS$962:$AS$973)&gt;0.5,0.5,0)),0)</f>
        <v/>
      </c>
      <c r="AV974">
        <f>($AQ$974+(AT974*(AS974-1)))</f>
        <v/>
      </c>
      <c r="AW974">
        <f>($AR$974+(AU974*(AS974-1)))</f>
        <v/>
      </c>
      <c r="AX974">
        <f>IF(AT974&gt;0,AV974+AT974,AV974)</f>
        <v/>
      </c>
      <c r="AY974">
        <f>IF(AU974&lt;0,AW974+AU974,AW974)</f>
        <v/>
      </c>
      <c r="BA974" s="14">
        <f>IFERROR(AX974-AQ974,"")</f>
        <v/>
      </c>
      <c r="BB974" s="14">
        <f>IFERROR(AY974-AR974,"")</f>
        <v/>
      </c>
      <c r="BD974">
        <f>AH974</f>
        <v/>
      </c>
      <c r="BE974">
        <f>AI974</f>
        <v/>
      </c>
      <c r="BF974">
        <f>AJ974</f>
        <v/>
      </c>
      <c r="BG974" s="14">
        <f>L974</f>
        <v/>
      </c>
      <c r="BH974" s="14">
        <f>IF(X974="","",X974)</f>
        <v/>
      </c>
      <c r="BI974" s="14">
        <f>IF(Y974="","",Y974)</f>
        <v/>
      </c>
      <c r="BJ974">
        <f>Z974</f>
        <v/>
      </c>
      <c r="BK974">
        <f>AA974</f>
        <v/>
      </c>
      <c r="BL974">
        <f>IFERROR(AX974,"")</f>
        <v/>
      </c>
      <c r="BM974">
        <f>IFERROR(AY974,"")</f>
        <v/>
      </c>
    </row>
    <row r="975" ht="14.25" customHeight="1">
      <c r="A975">
        <f>ALGLIB_SSA_XAUUSD!AA975</f>
        <v/>
      </c>
      <c r="B975">
        <f>IF($A975="","",INDEX(ALGLIB_SSA_XAUUSD!$B$2:$B$2401,MATCH($A975,ALGLIB_SSA_XAUUSD!$A$2:$A$2401,1)))</f>
        <v/>
      </c>
      <c r="C975">
        <f>IF($A975="","",INDEX(ALGLIB_SSA_XAUUSD!$C$2:$C$2401,MATCH($A975,ALGLIB_SSA_XAUUSD!$A$2:$A$2401,1)))</f>
        <v/>
      </c>
      <c r="D975" s="14">
        <f>IF($A975="","",INT((ROW()-2)/12)+1)</f>
        <v/>
      </c>
      <c r="E975" s="14">
        <f>IF(AND(E986&lt;&gt;"",D986=D974+1),E974+(E986-E974)*1/12,"")</f>
        <v/>
      </c>
      <c r="F975" s="14">
        <f>IF(AND(F986&lt;&gt;"",D986=D974+1),F974+(F986-F974)*1/12,"")</f>
        <v/>
      </c>
      <c r="G975" s="14">
        <f>IF(AND(G986&lt;&gt;"",D986=D974+1),G974+(G986-G974)*1/12,"")</f>
        <v/>
      </c>
      <c r="H975" s="14">
        <f>IF(AND(H986&lt;&gt;"",D986=D974+1),H974+(H986-H974)*1/12,"")</f>
        <v/>
      </c>
      <c r="I975" s="14">
        <f>IF(AND(L986&lt;&gt;"",D986=D974+1),I974+(I986-I974)*1/12,"")</f>
        <v/>
      </c>
      <c r="J975">
        <f>_xlfn.XLOOKUP($A975,ALGLIB_SSA_XAUUSD!$AA$2:$AA$2401,ALGLIB_SSA_XAUUSD!$P$2:$P$2401,"",0)</f>
        <v/>
      </c>
      <c r="K975">
        <f>_xlfn.XLOOKUP($A975,ALGLIB_SSA_XAUUSD!$AA$2:$AA$2401,ALGLIB_SSA_XAUUSD!$Q$2:$Q$2401,"",0)</f>
        <v/>
      </c>
      <c r="L975">
        <f>_xlfn.XLOOKUP($A975,ALGLIB_SSA_XAUUSD!$AA$2:$AA$2401,ALGLIB_SSA_XAUUSD!$R$2:$R$2401,"",0)</f>
        <v/>
      </c>
      <c r="M975">
        <f>_xlfn.XLOOKUP($A975,ALGLIB_SSA_XAUUSD!$AA$2:$AA$2401,ALGLIB_SSA_XAUUSD!$S$2:$S$2401,"",0)</f>
        <v/>
      </c>
      <c r="N975">
        <f>_xlfn.XLOOKUP($A975,ALGLIB_SSA_XAUUSD!$AA$2:$AA$2401,ALGLIB_SSA_XAUUSD!$T$2:$T$2401,"",0)</f>
        <v/>
      </c>
      <c r="O975">
        <f>_xlfn.XLOOKUP($A975,ALGLIB_SSA_XAUUSD!$AA$2:$AA$2401,ALGLIB_SSA_XAUUSD!$U$2:$U$2401,"",0)</f>
        <v/>
      </c>
      <c r="P975">
        <f>_xlfn.XLOOKUP($A975,ALGLIB_SSA_XAUUSD!$AA$2:$AA$2401,ALGLIB_SSA_XAUUSD!$V$2:$V$2401,"",0)</f>
        <v/>
      </c>
      <c r="S975">
        <f>A975</f>
        <v/>
      </c>
      <c r="T975">
        <f>J975</f>
        <v/>
      </c>
      <c r="U975">
        <f>K975</f>
        <v/>
      </c>
      <c r="V975" s="14">
        <f>IF($A975="","",MOD(ROW()-2,12)+1)</f>
        <v/>
      </c>
      <c r="W975">
        <f>L975</f>
        <v/>
      </c>
      <c r="X975" s="14">
        <f>IF(F975="","",F975)</f>
        <v/>
      </c>
      <c r="Y975" s="14">
        <f>IF(G975="","",G975)</f>
        <v/>
      </c>
      <c r="Z975">
        <f>M975</f>
        <v/>
      </c>
      <c r="AA975">
        <f>N975</f>
        <v/>
      </c>
      <c r="AB975" s="14">
        <f>IF(H975="","",H975)</f>
        <v/>
      </c>
      <c r="AC975">
        <f>O975</f>
        <v/>
      </c>
      <c r="AD975" s="14">
        <f>IF(I975="","",I975)</f>
        <v/>
      </c>
      <c r="AE975">
        <f>P975</f>
        <v/>
      </c>
      <c r="AH975">
        <f>IF(S975&lt;&gt;"",S975,AH974+900)</f>
        <v/>
      </c>
      <c r="AI975">
        <f>IF(T975&lt;&gt;"",T975,AI974)</f>
        <v/>
      </c>
      <c r="AJ975">
        <f>IF(U975&lt;&gt;"",U975,AJ974)</f>
        <v/>
      </c>
      <c r="AK975">
        <f>IF(W975&lt;&gt;"",W975,"")</f>
        <v/>
      </c>
      <c r="AL975" s="14">
        <f>IF(X975&lt;&gt;"",X975,"")</f>
        <v/>
      </c>
      <c r="AM975" s="14">
        <f>IF(Y975&lt;&gt;"",Y975,"")</f>
        <v/>
      </c>
      <c r="AN975" s="14">
        <f>IF(OR(AL975="",AM975=""),"",AL975-AM975)</f>
        <v/>
      </c>
      <c r="AO975">
        <f>IF(AN975="","",IF(AN975&gt;0,"Bullish","Bearish"))</f>
        <v/>
      </c>
      <c r="AP975">
        <f>IF(AO975="",AP974,AO975)</f>
        <v/>
      </c>
      <c r="AQ975" s="14">
        <f>IF(AB975&lt;&gt;"",AB975,"")</f>
        <v/>
      </c>
      <c r="AR975" s="14">
        <f>IF(AD975&lt;&gt;"",AD975,"")</f>
        <v/>
      </c>
      <c r="AS975">
        <f>IF(AS974+1=13,1,AS974+1)</f>
        <v/>
      </c>
      <c r="AT975">
        <f>IFERROR(IF(SLOPE($AQ$962:$AQ$973,$AS$962:$AS$973)&gt;0,MIN(3,ABS(SLOPE($AQ$962:$AQ$973,$AS$962:$AS$973))),IF(SLOPE($AQ$962:$AQ$973,$AS$962:$AS$973)&lt;-0.5,-0.5,0)),0)</f>
        <v/>
      </c>
      <c r="AU975">
        <f>IFERROR(IF(SLOPE($AR$962:$AR$973,$AS$962:$AS$973)&lt;0,MAX(-3,-ABS(SLOPE($AR$962:$AR$973,$AS$962:$AS$973))),IF(SLOPE($AR$962:$AR$973,$AS$962:$AS$973)&gt;0.5,0.5,0)),0)</f>
        <v/>
      </c>
      <c r="AV975">
        <f>($AQ$974+(AT975*(AS975-1)))</f>
        <v/>
      </c>
      <c r="AW975">
        <f>($AR$974+(AU975*(AS975-1)))</f>
        <v/>
      </c>
      <c r="AX975">
        <f>IF(AT975&gt;0,AV975+AT975,AV975)</f>
        <v/>
      </c>
      <c r="AY975">
        <f>IF(AU975&lt;0,AW975+AU975,AW975)</f>
        <v/>
      </c>
      <c r="BA975" s="14">
        <f>IFERROR(AX975-AQ975,"")</f>
        <v/>
      </c>
      <c r="BB975" s="14">
        <f>IFERROR(AY975-AR975,"")</f>
        <v/>
      </c>
      <c r="BD975">
        <f>AH975</f>
        <v/>
      </c>
      <c r="BE975">
        <f>AI975</f>
        <v/>
      </c>
      <c r="BF975">
        <f>AJ975</f>
        <v/>
      </c>
      <c r="BG975" s="14">
        <f>L975</f>
        <v/>
      </c>
      <c r="BH975" s="14">
        <f>IF(X975="","",X975)</f>
        <v/>
      </c>
      <c r="BI975" s="14">
        <f>IF(Y975="","",Y975)</f>
        <v/>
      </c>
      <c r="BJ975">
        <f>Z975</f>
        <v/>
      </c>
      <c r="BK975">
        <f>AA975</f>
        <v/>
      </c>
      <c r="BL975">
        <f>IFERROR(AX975,"")</f>
        <v/>
      </c>
      <c r="BM975">
        <f>IFERROR(AY975,"")</f>
        <v/>
      </c>
    </row>
    <row r="976" ht="14.25" customHeight="1">
      <c r="A976">
        <f>ALGLIB_SSA_XAUUSD!AA976</f>
        <v/>
      </c>
      <c r="B976">
        <f>IF($A976="","",INDEX(ALGLIB_SSA_XAUUSD!$B$2:$B$2401,MATCH($A976,ALGLIB_SSA_XAUUSD!$A$2:$A$2401,1)))</f>
        <v/>
      </c>
      <c r="C976">
        <f>IF($A976="","",INDEX(ALGLIB_SSA_XAUUSD!$C$2:$C$2401,MATCH($A976,ALGLIB_SSA_XAUUSD!$A$2:$A$2401,1)))</f>
        <v/>
      </c>
      <c r="D976" s="14">
        <f>IF($A976="","",INT((ROW()-2)/12)+1)</f>
        <v/>
      </c>
      <c r="E976" s="14">
        <f>IF(AND(E986&lt;&gt;"",D986=D974+1),E974+(E986-E974)*2/12,"")</f>
        <v/>
      </c>
      <c r="F976" s="14">
        <f>IF(AND(F986&lt;&gt;"",D986=D974+1),F974+(F986-F974)*2/12,"")</f>
        <v/>
      </c>
      <c r="G976" s="14">
        <f>IF(AND(G986&lt;&gt;"",D986=D974+1),G974+(G986-G974)*2/12,"")</f>
        <v/>
      </c>
      <c r="H976" s="14">
        <f>IF(AND(H986&lt;&gt;"",D986=D974+1),H974+(H986-H974)*2/12,"")</f>
        <v/>
      </c>
      <c r="I976" s="14">
        <f>IF(AND(L986&lt;&gt;"",D986=D974+1),I974+(I986-I974)*2/12,"")</f>
        <v/>
      </c>
      <c r="J976">
        <f>_xlfn.XLOOKUP($A976,ALGLIB_SSA_XAUUSD!$AA$2:$AA$2401,ALGLIB_SSA_XAUUSD!$P$2:$P$2401,"",0)</f>
        <v/>
      </c>
      <c r="K976">
        <f>_xlfn.XLOOKUP($A976,ALGLIB_SSA_XAUUSD!$AA$2:$AA$2401,ALGLIB_SSA_XAUUSD!$Q$2:$Q$2401,"",0)</f>
        <v/>
      </c>
      <c r="L976">
        <f>_xlfn.XLOOKUP($A976,ALGLIB_SSA_XAUUSD!$AA$2:$AA$2401,ALGLIB_SSA_XAUUSD!$R$2:$R$2401,"",0)</f>
        <v/>
      </c>
      <c r="M976">
        <f>_xlfn.XLOOKUP($A976,ALGLIB_SSA_XAUUSD!$AA$2:$AA$2401,ALGLIB_SSA_XAUUSD!$S$2:$S$2401,"",0)</f>
        <v/>
      </c>
      <c r="N976">
        <f>_xlfn.XLOOKUP($A976,ALGLIB_SSA_XAUUSD!$AA$2:$AA$2401,ALGLIB_SSA_XAUUSD!$T$2:$T$2401,"",0)</f>
        <v/>
      </c>
      <c r="O976">
        <f>_xlfn.XLOOKUP($A976,ALGLIB_SSA_XAUUSD!$AA$2:$AA$2401,ALGLIB_SSA_XAUUSD!$U$2:$U$2401,"",0)</f>
        <v/>
      </c>
      <c r="P976">
        <f>_xlfn.XLOOKUP($A976,ALGLIB_SSA_XAUUSD!$AA$2:$AA$2401,ALGLIB_SSA_XAUUSD!$V$2:$V$2401,"",0)</f>
        <v/>
      </c>
      <c r="S976">
        <f>A976</f>
        <v/>
      </c>
      <c r="T976">
        <f>J976</f>
        <v/>
      </c>
      <c r="U976">
        <f>K976</f>
        <v/>
      </c>
      <c r="V976" s="14">
        <f>IF($A976="","",MOD(ROW()-2,12)+1)</f>
        <v/>
      </c>
      <c r="W976">
        <f>L976</f>
        <v/>
      </c>
      <c r="X976" s="14">
        <f>IF(F976="","",F976)</f>
        <v/>
      </c>
      <c r="Y976" s="14">
        <f>IF(G976="","",G976)</f>
        <v/>
      </c>
      <c r="Z976">
        <f>M976</f>
        <v/>
      </c>
      <c r="AA976">
        <f>N976</f>
        <v/>
      </c>
      <c r="AB976" s="14">
        <f>IF(H976="","",H976)</f>
        <v/>
      </c>
      <c r="AC976">
        <f>O976</f>
        <v/>
      </c>
      <c r="AD976" s="14">
        <f>IF(I976="","",I976)</f>
        <v/>
      </c>
      <c r="AE976">
        <f>P976</f>
        <v/>
      </c>
      <c r="AH976">
        <f>IF(S976&lt;&gt;"",S976,AH975+900)</f>
        <v/>
      </c>
      <c r="AI976">
        <f>IF(T976&lt;&gt;"",T976,AI975)</f>
        <v/>
      </c>
      <c r="AJ976">
        <f>IF(U976&lt;&gt;"",U976,AJ975)</f>
        <v/>
      </c>
      <c r="AK976">
        <f>IF(W976&lt;&gt;"",W976,"")</f>
        <v/>
      </c>
      <c r="AL976" s="14">
        <f>IF(X976&lt;&gt;"",X976,"")</f>
        <v/>
      </c>
      <c r="AM976" s="14">
        <f>IF(Y976&lt;&gt;"",Y976,"")</f>
        <v/>
      </c>
      <c r="AN976" s="14">
        <f>IF(OR(AL976="",AM976=""),"",AL976-AM976)</f>
        <v/>
      </c>
      <c r="AO976">
        <f>IF(AN976="","",IF(AN976&gt;0,"Bullish","Bearish"))</f>
        <v/>
      </c>
      <c r="AP976">
        <f>IF(AO976="",AP975,AO976)</f>
        <v/>
      </c>
      <c r="AQ976" s="14">
        <f>IF(AB976&lt;&gt;"",AB976,"")</f>
        <v/>
      </c>
      <c r="AR976" s="14">
        <f>IF(AD976&lt;&gt;"",AD976,"")</f>
        <v/>
      </c>
      <c r="AS976">
        <f>IF(AS975+1=13,1,AS975+1)</f>
        <v/>
      </c>
      <c r="AT976">
        <f>IFERROR(IF(SLOPE($AQ$962:$AQ$973,$AS$962:$AS$973)&gt;0,MIN(3,ABS(SLOPE($AQ$962:$AQ$973,$AS$962:$AS$973))),IF(SLOPE($AQ$962:$AQ$973,$AS$962:$AS$973)&lt;-0.5,-0.5,0)),0)</f>
        <v/>
      </c>
      <c r="AU976">
        <f>IFERROR(IF(SLOPE($AR$962:$AR$973,$AS$962:$AS$973)&lt;0,MAX(-3,-ABS(SLOPE($AR$962:$AR$973,$AS$962:$AS$973))),IF(SLOPE($AR$962:$AR$973,$AS$962:$AS$973)&gt;0.5,0.5,0)),0)</f>
        <v/>
      </c>
      <c r="AV976">
        <f>($AQ$974+(AT976*(AS976-1)))</f>
        <v/>
      </c>
      <c r="AW976">
        <f>($AR$974+(AU976*(AS976-1)))</f>
        <v/>
      </c>
      <c r="AX976">
        <f>IF(AT976&gt;0,AV976+AT976,AV976)</f>
        <v/>
      </c>
      <c r="AY976">
        <f>IF(AU976&lt;0,AW976+AU976,AW976)</f>
        <v/>
      </c>
      <c r="BA976" s="14">
        <f>IFERROR(AX976-AQ976,"")</f>
        <v/>
      </c>
      <c r="BB976" s="14">
        <f>IFERROR(AY976-AR976,"")</f>
        <v/>
      </c>
      <c r="BD976">
        <f>AH976</f>
        <v/>
      </c>
      <c r="BE976">
        <f>AI976</f>
        <v/>
      </c>
      <c r="BF976">
        <f>AJ976</f>
        <v/>
      </c>
      <c r="BG976" s="14">
        <f>L976</f>
        <v/>
      </c>
      <c r="BH976" s="14">
        <f>IF(X976="","",X976)</f>
        <v/>
      </c>
      <c r="BI976" s="14">
        <f>IF(Y976="","",Y976)</f>
        <v/>
      </c>
      <c r="BJ976">
        <f>Z976</f>
        <v/>
      </c>
      <c r="BK976">
        <f>AA976</f>
        <v/>
      </c>
      <c r="BL976">
        <f>IFERROR(AX976,"")</f>
        <v/>
      </c>
      <c r="BM976">
        <f>IFERROR(AY976,"")</f>
        <v/>
      </c>
    </row>
    <row r="977" ht="14.25" customHeight="1">
      <c r="A977">
        <f>ALGLIB_SSA_XAUUSD!AA977</f>
        <v/>
      </c>
      <c r="B977">
        <f>IF($A977="","",INDEX(ALGLIB_SSA_XAUUSD!$B$2:$B$2401,MATCH($A977,ALGLIB_SSA_XAUUSD!$A$2:$A$2401,1)))</f>
        <v/>
      </c>
      <c r="C977">
        <f>IF($A977="","",INDEX(ALGLIB_SSA_XAUUSD!$C$2:$C$2401,MATCH($A977,ALGLIB_SSA_XAUUSD!$A$2:$A$2401,1)))</f>
        <v/>
      </c>
      <c r="D977" s="14">
        <f>IF($A977="","",INT((ROW()-2)/12)+1)</f>
        <v/>
      </c>
      <c r="E977" s="14">
        <f>IF(AND(E986&lt;&gt;"",D986=D974+1),E974+(E986-E974)*3/12,"")</f>
        <v/>
      </c>
      <c r="F977" s="14">
        <f>IF(AND(F986&lt;&gt;"",D986=D974+1),F974+(F986-F974)*3/12,"")</f>
        <v/>
      </c>
      <c r="G977" s="14">
        <f>IF(AND(G986&lt;&gt;"",D986=D974+1),G974+(G986-G974)*3/12,"")</f>
        <v/>
      </c>
      <c r="H977" s="14">
        <f>IF(AND(H986&lt;&gt;"",D986=D974+1),H974+(H986-H974)*3/12,"")</f>
        <v/>
      </c>
      <c r="I977" s="14">
        <f>IF(AND(L986&lt;&gt;"",D986=D974+1),I974+(I986-I974)*3/12,"")</f>
        <v/>
      </c>
      <c r="J977">
        <f>_xlfn.XLOOKUP($A977,ALGLIB_SSA_XAUUSD!$AA$2:$AA$2401,ALGLIB_SSA_XAUUSD!$P$2:$P$2401,"",0)</f>
        <v/>
      </c>
      <c r="K977">
        <f>_xlfn.XLOOKUP($A977,ALGLIB_SSA_XAUUSD!$AA$2:$AA$2401,ALGLIB_SSA_XAUUSD!$Q$2:$Q$2401,"",0)</f>
        <v/>
      </c>
      <c r="L977">
        <f>_xlfn.XLOOKUP($A977,ALGLIB_SSA_XAUUSD!$AA$2:$AA$2401,ALGLIB_SSA_XAUUSD!$R$2:$R$2401,"",0)</f>
        <v/>
      </c>
      <c r="M977">
        <f>_xlfn.XLOOKUP($A977,ALGLIB_SSA_XAUUSD!$AA$2:$AA$2401,ALGLIB_SSA_XAUUSD!$S$2:$S$2401,"",0)</f>
        <v/>
      </c>
      <c r="N977">
        <f>_xlfn.XLOOKUP($A977,ALGLIB_SSA_XAUUSD!$AA$2:$AA$2401,ALGLIB_SSA_XAUUSD!$T$2:$T$2401,"",0)</f>
        <v/>
      </c>
      <c r="O977">
        <f>_xlfn.XLOOKUP($A977,ALGLIB_SSA_XAUUSD!$AA$2:$AA$2401,ALGLIB_SSA_XAUUSD!$U$2:$U$2401,"",0)</f>
        <v/>
      </c>
      <c r="P977">
        <f>_xlfn.XLOOKUP($A977,ALGLIB_SSA_XAUUSD!$AA$2:$AA$2401,ALGLIB_SSA_XAUUSD!$V$2:$V$2401,"",0)</f>
        <v/>
      </c>
      <c r="S977">
        <f>A977</f>
        <v/>
      </c>
      <c r="T977">
        <f>J977</f>
        <v/>
      </c>
      <c r="U977">
        <f>K977</f>
        <v/>
      </c>
      <c r="V977" s="14">
        <f>IF($A977="","",MOD(ROW()-2,12)+1)</f>
        <v/>
      </c>
      <c r="W977">
        <f>L977</f>
        <v/>
      </c>
      <c r="X977" s="14">
        <f>IF(F977="","",F977)</f>
        <v/>
      </c>
      <c r="Y977" s="14">
        <f>IF(G977="","",G977)</f>
        <v/>
      </c>
      <c r="Z977">
        <f>M977</f>
        <v/>
      </c>
      <c r="AA977">
        <f>N977</f>
        <v/>
      </c>
      <c r="AB977" s="14">
        <f>IF(H977="","",H977)</f>
        <v/>
      </c>
      <c r="AC977">
        <f>O977</f>
        <v/>
      </c>
      <c r="AD977" s="14">
        <f>IF(I977="","",I977)</f>
        <v/>
      </c>
      <c r="AE977">
        <f>P977</f>
        <v/>
      </c>
      <c r="AH977">
        <f>IF(S977&lt;&gt;"",S977,AH976+900)</f>
        <v/>
      </c>
      <c r="AI977">
        <f>IF(T977&lt;&gt;"",T977,AI976)</f>
        <v/>
      </c>
      <c r="AJ977">
        <f>IF(U977&lt;&gt;"",U977,AJ976)</f>
        <v/>
      </c>
      <c r="AK977">
        <f>IF(W977&lt;&gt;"",W977,"")</f>
        <v/>
      </c>
      <c r="AL977" s="14">
        <f>IF(X977&lt;&gt;"",X977,"")</f>
        <v/>
      </c>
      <c r="AM977" s="14">
        <f>IF(Y977&lt;&gt;"",Y977,"")</f>
        <v/>
      </c>
      <c r="AN977" s="14">
        <f>IF(OR(AL977="",AM977=""),"",AL977-AM977)</f>
        <v/>
      </c>
      <c r="AO977">
        <f>IF(AN977="","",IF(AN977&gt;0,"Bullish","Bearish"))</f>
        <v/>
      </c>
      <c r="AP977">
        <f>IF(AO977="",AP976,AO977)</f>
        <v/>
      </c>
      <c r="AQ977" s="14">
        <f>IF(AB977&lt;&gt;"",AB977,"")</f>
        <v/>
      </c>
      <c r="AR977" s="14">
        <f>IF(AD977&lt;&gt;"",AD977,"")</f>
        <v/>
      </c>
      <c r="AS977">
        <f>IF(AS976+1=13,1,AS976+1)</f>
        <v/>
      </c>
      <c r="AT977">
        <f>IFERROR(IF(SLOPE($AQ$962:$AQ$973,$AS$962:$AS$973)&gt;0,MIN(3,ABS(SLOPE($AQ$962:$AQ$973,$AS$962:$AS$973))),IF(SLOPE($AQ$962:$AQ$973,$AS$962:$AS$973)&lt;-0.5,-0.5,0)),0)</f>
        <v/>
      </c>
      <c r="AU977">
        <f>IFERROR(IF(SLOPE($AR$962:$AR$973,$AS$962:$AS$973)&lt;0,MAX(-3,-ABS(SLOPE($AR$962:$AR$973,$AS$962:$AS$973))),IF(SLOPE($AR$962:$AR$973,$AS$962:$AS$973)&gt;0.5,0.5,0)),0)</f>
        <v/>
      </c>
      <c r="AV977">
        <f>($AQ$974+(AT977*(AS977-1)))</f>
        <v/>
      </c>
      <c r="AW977">
        <f>($AR$974+(AU977*(AS977-1)))</f>
        <v/>
      </c>
      <c r="AX977">
        <f>IF(AT977&gt;0,AV977+AT977,AV977)</f>
        <v/>
      </c>
      <c r="AY977">
        <f>IF(AU977&lt;0,AW977+AU977,AW977)</f>
        <v/>
      </c>
      <c r="BA977" s="14">
        <f>IFERROR(AX977-AQ977,"")</f>
        <v/>
      </c>
      <c r="BB977" s="14">
        <f>IFERROR(AY977-AR977,"")</f>
        <v/>
      </c>
      <c r="BD977">
        <f>AH977</f>
        <v/>
      </c>
      <c r="BE977">
        <f>AI977</f>
        <v/>
      </c>
      <c r="BF977">
        <f>AJ977</f>
        <v/>
      </c>
      <c r="BG977" s="14">
        <f>L977</f>
        <v/>
      </c>
      <c r="BH977" s="14">
        <f>IF(X977="","",X977)</f>
        <v/>
      </c>
      <c r="BI977" s="14">
        <f>IF(Y977="","",Y977)</f>
        <v/>
      </c>
      <c r="BJ977">
        <f>Z977</f>
        <v/>
      </c>
      <c r="BK977">
        <f>AA977</f>
        <v/>
      </c>
      <c r="BL977">
        <f>IFERROR(AX977,"")</f>
        <v/>
      </c>
      <c r="BM977">
        <f>IFERROR(AY977,"")</f>
        <v/>
      </c>
    </row>
    <row r="978" ht="14.25" customHeight="1">
      <c r="A978">
        <f>ALGLIB_SSA_XAUUSD!AA978</f>
        <v/>
      </c>
      <c r="B978">
        <f>IF($A978="","",INDEX(ALGLIB_SSA_XAUUSD!$B$2:$B$2401,MATCH($A978,ALGLIB_SSA_XAUUSD!$A$2:$A$2401,1)))</f>
        <v/>
      </c>
      <c r="C978">
        <f>IF($A978="","",INDEX(ALGLIB_SSA_XAUUSD!$C$2:$C$2401,MATCH($A978,ALGLIB_SSA_XAUUSD!$A$2:$A$2401,1)))</f>
        <v/>
      </c>
      <c r="D978" s="14">
        <f>IF($A978="","",INT((ROW()-2)/12)+1)</f>
        <v/>
      </c>
      <c r="E978" s="14">
        <f>IF(AND(E986&lt;&gt;"",D986=D974+1),E974+(E986-E974)*4/12,"")</f>
        <v/>
      </c>
      <c r="F978" s="14">
        <f>IF(AND(F986&lt;&gt;"",D986=D974+1),F974+(F986-F974)*4/12,"")</f>
        <v/>
      </c>
      <c r="G978" s="14">
        <f>IF(AND(G986&lt;&gt;"",D986=D974+1),G974+(G986-G974)*4/12,"")</f>
        <v/>
      </c>
      <c r="H978" s="14">
        <f>IF(AND(H986&lt;&gt;"",D986=D974+1),H974+(H986-H974)*4/12,"")</f>
        <v/>
      </c>
      <c r="I978" s="14">
        <f>IF(AND(L986&lt;&gt;"",D986=D974+1),I974+(I986-I974)*4/12,"")</f>
        <v/>
      </c>
      <c r="J978">
        <f>_xlfn.XLOOKUP($A978,ALGLIB_SSA_XAUUSD!$AA$2:$AA$2401,ALGLIB_SSA_XAUUSD!$P$2:$P$2401,"",0)</f>
        <v/>
      </c>
      <c r="K978">
        <f>_xlfn.XLOOKUP($A978,ALGLIB_SSA_XAUUSD!$AA$2:$AA$2401,ALGLIB_SSA_XAUUSD!$Q$2:$Q$2401,"",0)</f>
        <v/>
      </c>
      <c r="L978">
        <f>_xlfn.XLOOKUP($A978,ALGLIB_SSA_XAUUSD!$AA$2:$AA$2401,ALGLIB_SSA_XAUUSD!$R$2:$R$2401,"",0)</f>
        <v/>
      </c>
      <c r="M978">
        <f>_xlfn.XLOOKUP($A978,ALGLIB_SSA_XAUUSD!$AA$2:$AA$2401,ALGLIB_SSA_XAUUSD!$S$2:$S$2401,"",0)</f>
        <v/>
      </c>
      <c r="N978">
        <f>_xlfn.XLOOKUP($A978,ALGLIB_SSA_XAUUSD!$AA$2:$AA$2401,ALGLIB_SSA_XAUUSD!$T$2:$T$2401,"",0)</f>
        <v/>
      </c>
      <c r="O978">
        <f>_xlfn.XLOOKUP($A978,ALGLIB_SSA_XAUUSD!$AA$2:$AA$2401,ALGLIB_SSA_XAUUSD!$U$2:$U$2401,"",0)</f>
        <v/>
      </c>
      <c r="P978">
        <f>_xlfn.XLOOKUP($A978,ALGLIB_SSA_XAUUSD!$AA$2:$AA$2401,ALGLIB_SSA_XAUUSD!$V$2:$V$2401,"",0)</f>
        <v/>
      </c>
      <c r="S978">
        <f>A978</f>
        <v/>
      </c>
      <c r="T978">
        <f>J978</f>
        <v/>
      </c>
      <c r="U978">
        <f>K978</f>
        <v/>
      </c>
      <c r="V978" s="14">
        <f>IF($A978="","",MOD(ROW()-2,12)+1)</f>
        <v/>
      </c>
      <c r="W978">
        <f>L978</f>
        <v/>
      </c>
      <c r="X978" s="14">
        <f>IF(F978="","",F978)</f>
        <v/>
      </c>
      <c r="Y978" s="14">
        <f>IF(G978="","",G978)</f>
        <v/>
      </c>
      <c r="Z978">
        <f>M978</f>
        <v/>
      </c>
      <c r="AA978">
        <f>N978</f>
        <v/>
      </c>
      <c r="AB978" s="14">
        <f>IF(H978="","",H978)</f>
        <v/>
      </c>
      <c r="AC978">
        <f>O978</f>
        <v/>
      </c>
      <c r="AD978" s="14">
        <f>IF(I978="","",I978)</f>
        <v/>
      </c>
      <c r="AE978">
        <f>P978</f>
        <v/>
      </c>
      <c r="AH978">
        <f>IF(S978&lt;&gt;"",S978,AH977+900)</f>
        <v/>
      </c>
      <c r="AI978">
        <f>IF(T978&lt;&gt;"",T978,AI977)</f>
        <v/>
      </c>
      <c r="AJ978">
        <f>IF(U978&lt;&gt;"",U978,AJ977)</f>
        <v/>
      </c>
      <c r="AK978">
        <f>IF(W978&lt;&gt;"",W978,"")</f>
        <v/>
      </c>
      <c r="AL978" s="14">
        <f>IF(X978&lt;&gt;"",X978,"")</f>
        <v/>
      </c>
      <c r="AM978" s="14">
        <f>IF(Y978&lt;&gt;"",Y978,"")</f>
        <v/>
      </c>
      <c r="AN978" s="14">
        <f>IF(OR(AL978="",AM978=""),"",AL978-AM978)</f>
        <v/>
      </c>
      <c r="AO978">
        <f>IF(AN978="","",IF(AN978&gt;0,"Bullish","Bearish"))</f>
        <v/>
      </c>
      <c r="AP978">
        <f>IF(AO978="",AP977,AO978)</f>
        <v/>
      </c>
      <c r="AQ978" s="14">
        <f>IF(AB978&lt;&gt;"",AB978,"")</f>
        <v/>
      </c>
      <c r="AR978" s="14">
        <f>IF(AD978&lt;&gt;"",AD978,"")</f>
        <v/>
      </c>
      <c r="AS978">
        <f>IF(AS977+1=13,1,AS977+1)</f>
        <v/>
      </c>
      <c r="AT978">
        <f>IFERROR(IF(SLOPE($AQ$962:$AQ$973,$AS$962:$AS$973)&gt;0,MIN(3,ABS(SLOPE($AQ$962:$AQ$973,$AS$962:$AS$973))),IF(SLOPE($AQ$962:$AQ$973,$AS$962:$AS$973)&lt;-0.5,-0.5,0)),0)</f>
        <v/>
      </c>
      <c r="AU978">
        <f>IFERROR(IF(SLOPE($AR$962:$AR$973,$AS$962:$AS$973)&lt;0,MAX(-3,-ABS(SLOPE($AR$962:$AR$973,$AS$962:$AS$973))),IF(SLOPE($AR$962:$AR$973,$AS$962:$AS$973)&gt;0.5,0.5,0)),0)</f>
        <v/>
      </c>
      <c r="AV978">
        <f>($AQ$974+(AT978*(AS978-1)))</f>
        <v/>
      </c>
      <c r="AW978">
        <f>($AR$974+(AU978*(AS978-1)))</f>
        <v/>
      </c>
      <c r="AX978">
        <f>IF(AT978&gt;0,AV978+AT978,AV978)</f>
        <v/>
      </c>
      <c r="AY978">
        <f>IF(AU978&lt;0,AW978+AU978,AW978)</f>
        <v/>
      </c>
      <c r="BA978" s="14">
        <f>IFERROR(AX978-AQ978,"")</f>
        <v/>
      </c>
      <c r="BB978" s="14">
        <f>IFERROR(AY978-AR978,"")</f>
        <v/>
      </c>
      <c r="BD978">
        <f>AH978</f>
        <v/>
      </c>
      <c r="BE978">
        <f>AI978</f>
        <v/>
      </c>
      <c r="BF978">
        <f>AJ978</f>
        <v/>
      </c>
      <c r="BG978" s="14">
        <f>L978</f>
        <v/>
      </c>
      <c r="BH978" s="14">
        <f>IF(X978="","",X978)</f>
        <v/>
      </c>
      <c r="BI978" s="14">
        <f>IF(Y978="","",Y978)</f>
        <v/>
      </c>
      <c r="BJ978">
        <f>Z978</f>
        <v/>
      </c>
      <c r="BK978">
        <f>AA978</f>
        <v/>
      </c>
      <c r="BL978">
        <f>IFERROR(AX978,"")</f>
        <v/>
      </c>
      <c r="BM978">
        <f>IFERROR(AY978,"")</f>
        <v/>
      </c>
    </row>
    <row r="979" ht="14.25" customHeight="1">
      <c r="A979">
        <f>ALGLIB_SSA_XAUUSD!AA979</f>
        <v/>
      </c>
      <c r="B979">
        <f>IF($A979="","",INDEX(ALGLIB_SSA_XAUUSD!$B$2:$B$2401,MATCH($A979,ALGLIB_SSA_XAUUSD!$A$2:$A$2401,1)))</f>
        <v/>
      </c>
      <c r="C979">
        <f>IF($A979="","",INDEX(ALGLIB_SSA_XAUUSD!$C$2:$C$2401,MATCH($A979,ALGLIB_SSA_XAUUSD!$A$2:$A$2401,1)))</f>
        <v/>
      </c>
      <c r="D979" s="14">
        <f>IF($A979="","",INT((ROW()-2)/12)+1)</f>
        <v/>
      </c>
      <c r="E979" s="14">
        <f>IF(AND(E986&lt;&gt;"",D986=D974+1),E974+(E986-E974)*5/12,"")</f>
        <v/>
      </c>
      <c r="F979" s="14">
        <f>IF(AND(F986&lt;&gt;"",D986=D974+1),F974+(F986-F974)*5/12,"")</f>
        <v/>
      </c>
      <c r="G979" s="14">
        <f>IF(AND(G986&lt;&gt;"",D986=D974+1),G974+(G986-G974)*5/12,"")</f>
        <v/>
      </c>
      <c r="H979" s="14">
        <f>IF(AND(H986&lt;&gt;"",D986=D974+1),H974+(H986-H974)*5/12,"")</f>
        <v/>
      </c>
      <c r="I979" s="14">
        <f>IF(AND(L986&lt;&gt;"",D986=D974+1),I974+(I986-I974)*5/12,"")</f>
        <v/>
      </c>
      <c r="J979">
        <f>_xlfn.XLOOKUP($A979,ALGLIB_SSA_XAUUSD!$AA$2:$AA$2401,ALGLIB_SSA_XAUUSD!$P$2:$P$2401,"",0)</f>
        <v/>
      </c>
      <c r="K979">
        <f>_xlfn.XLOOKUP($A979,ALGLIB_SSA_XAUUSD!$AA$2:$AA$2401,ALGLIB_SSA_XAUUSD!$Q$2:$Q$2401,"",0)</f>
        <v/>
      </c>
      <c r="L979">
        <f>_xlfn.XLOOKUP($A979,ALGLIB_SSA_XAUUSD!$AA$2:$AA$2401,ALGLIB_SSA_XAUUSD!$R$2:$R$2401,"",0)</f>
        <v/>
      </c>
      <c r="M979">
        <f>_xlfn.XLOOKUP($A979,ALGLIB_SSA_XAUUSD!$AA$2:$AA$2401,ALGLIB_SSA_XAUUSD!$S$2:$S$2401,"",0)</f>
        <v/>
      </c>
      <c r="N979">
        <f>_xlfn.XLOOKUP($A979,ALGLIB_SSA_XAUUSD!$AA$2:$AA$2401,ALGLIB_SSA_XAUUSD!$T$2:$T$2401,"",0)</f>
        <v/>
      </c>
      <c r="O979">
        <f>_xlfn.XLOOKUP($A979,ALGLIB_SSA_XAUUSD!$AA$2:$AA$2401,ALGLIB_SSA_XAUUSD!$U$2:$U$2401,"",0)</f>
        <v/>
      </c>
      <c r="P979">
        <f>_xlfn.XLOOKUP($A979,ALGLIB_SSA_XAUUSD!$AA$2:$AA$2401,ALGLIB_SSA_XAUUSD!$V$2:$V$2401,"",0)</f>
        <v/>
      </c>
      <c r="S979">
        <f>A979</f>
        <v/>
      </c>
      <c r="T979">
        <f>J979</f>
        <v/>
      </c>
      <c r="U979">
        <f>K979</f>
        <v/>
      </c>
      <c r="V979" s="14">
        <f>IF($A979="","",MOD(ROW()-2,12)+1)</f>
        <v/>
      </c>
      <c r="W979">
        <f>L979</f>
        <v/>
      </c>
      <c r="X979" s="14">
        <f>IF(F979="","",F979)</f>
        <v/>
      </c>
      <c r="Y979" s="14">
        <f>IF(G979="","",G979)</f>
        <v/>
      </c>
      <c r="Z979">
        <f>M979</f>
        <v/>
      </c>
      <c r="AA979">
        <f>N979</f>
        <v/>
      </c>
      <c r="AB979" s="14">
        <f>IF(H979="","",H979)</f>
        <v/>
      </c>
      <c r="AC979">
        <f>O979</f>
        <v/>
      </c>
      <c r="AD979" s="14">
        <f>IF(I979="","",I979)</f>
        <v/>
      </c>
      <c r="AE979">
        <f>P979</f>
        <v/>
      </c>
      <c r="AH979">
        <f>IF(S979&lt;&gt;"",S979,AH978+900)</f>
        <v/>
      </c>
      <c r="AI979">
        <f>IF(T979&lt;&gt;"",T979,AI978)</f>
        <v/>
      </c>
      <c r="AJ979">
        <f>IF(U979&lt;&gt;"",U979,AJ978)</f>
        <v/>
      </c>
      <c r="AK979">
        <f>IF(W979&lt;&gt;"",W979,"")</f>
        <v/>
      </c>
      <c r="AL979" s="14">
        <f>IF(X979&lt;&gt;"",X979,"")</f>
        <v/>
      </c>
      <c r="AM979" s="14">
        <f>IF(Y979&lt;&gt;"",Y979,"")</f>
        <v/>
      </c>
      <c r="AN979" s="14">
        <f>IF(OR(AL979="",AM979=""),"",AL979-AM979)</f>
        <v/>
      </c>
      <c r="AO979">
        <f>IF(AN979="","",IF(AN979&gt;0,"Bullish","Bearish"))</f>
        <v/>
      </c>
      <c r="AP979">
        <f>IF(AO979="",AP978,AO979)</f>
        <v/>
      </c>
      <c r="AQ979" s="14">
        <f>IF(AB979&lt;&gt;"",AB979,"")</f>
        <v/>
      </c>
      <c r="AR979" s="14">
        <f>IF(AD979&lt;&gt;"",AD979,"")</f>
        <v/>
      </c>
      <c r="AS979">
        <f>IF(AS978+1=13,1,AS978+1)</f>
        <v/>
      </c>
      <c r="AT979">
        <f>IFERROR(IF(SLOPE($AQ$962:$AQ$973,$AS$962:$AS$973)&gt;0,MIN(3,ABS(SLOPE($AQ$962:$AQ$973,$AS$962:$AS$973))),IF(SLOPE($AQ$962:$AQ$973,$AS$962:$AS$973)&lt;-0.5,-0.5,0)),0)</f>
        <v/>
      </c>
      <c r="AU979">
        <f>IFERROR(IF(SLOPE($AR$962:$AR$973,$AS$962:$AS$973)&lt;0,MAX(-3,-ABS(SLOPE($AR$962:$AR$973,$AS$962:$AS$973))),IF(SLOPE($AR$962:$AR$973,$AS$962:$AS$973)&gt;0.5,0.5,0)),0)</f>
        <v/>
      </c>
      <c r="AV979">
        <f>($AQ$974+(AT979*(AS979-1)))</f>
        <v/>
      </c>
      <c r="AW979">
        <f>($AR$974+(AU979*(AS979-1)))</f>
        <v/>
      </c>
      <c r="AX979">
        <f>IF(AT979&gt;0,AV979+AT979,AV979)</f>
        <v/>
      </c>
      <c r="AY979">
        <f>IF(AU979&lt;0,AW979+AU979,AW979)</f>
        <v/>
      </c>
      <c r="BA979" s="14">
        <f>IFERROR(AX979-AQ979,"")</f>
        <v/>
      </c>
      <c r="BB979" s="14">
        <f>IFERROR(AY979-AR979,"")</f>
        <v/>
      </c>
      <c r="BD979">
        <f>AH979</f>
        <v/>
      </c>
      <c r="BE979">
        <f>AI979</f>
        <v/>
      </c>
      <c r="BF979">
        <f>AJ979</f>
        <v/>
      </c>
      <c r="BG979" s="14">
        <f>L979</f>
        <v/>
      </c>
      <c r="BH979" s="14">
        <f>IF(X979="","",X979)</f>
        <v/>
      </c>
      <c r="BI979" s="14">
        <f>IF(Y979="","",Y979)</f>
        <v/>
      </c>
      <c r="BJ979">
        <f>Z979</f>
        <v/>
      </c>
      <c r="BK979">
        <f>AA979</f>
        <v/>
      </c>
      <c r="BL979">
        <f>IFERROR(AX979,"")</f>
        <v/>
      </c>
      <c r="BM979">
        <f>IFERROR(AY979,"")</f>
        <v/>
      </c>
    </row>
    <row r="980" ht="14.25" customHeight="1">
      <c r="A980">
        <f>ALGLIB_SSA_XAUUSD!AA980</f>
        <v/>
      </c>
      <c r="B980">
        <f>IF($A980="","",INDEX(ALGLIB_SSA_XAUUSD!$B$2:$B$2401,MATCH($A980,ALGLIB_SSA_XAUUSD!$A$2:$A$2401,1)))</f>
        <v/>
      </c>
      <c r="C980">
        <f>IF($A980="","",INDEX(ALGLIB_SSA_XAUUSD!$C$2:$C$2401,MATCH($A980,ALGLIB_SSA_XAUUSD!$A$2:$A$2401,1)))</f>
        <v/>
      </c>
      <c r="D980" s="14">
        <f>IF($A980="","",INT((ROW()-2)/12)+1)</f>
        <v/>
      </c>
      <c r="E980" s="14">
        <f>IF(AND(E986&lt;&gt;"",D986=D974+1),E974+(E986-E974)*6/12,"")</f>
        <v/>
      </c>
      <c r="F980" s="14">
        <f>IF(AND(F986&lt;&gt;"",D986=D974+1),F974+(F986-F974)*6/12,"")</f>
        <v/>
      </c>
      <c r="G980" s="14">
        <f>IF(AND(G986&lt;&gt;"",D986=D974+1),G974+(G986-G974)*6/12,"")</f>
        <v/>
      </c>
      <c r="H980" s="14">
        <f>IF(AND(H986&lt;&gt;"",D986=D974+1),H974+(H986-H974)*6/12,"")</f>
        <v/>
      </c>
      <c r="I980" s="14">
        <f>IF(AND(L986&lt;&gt;"",D986=D974+1),I974+(I986-I974)*6/12,"")</f>
        <v/>
      </c>
      <c r="J980">
        <f>_xlfn.XLOOKUP($A980,ALGLIB_SSA_XAUUSD!$AA$2:$AA$2401,ALGLIB_SSA_XAUUSD!$P$2:$P$2401,"",0)</f>
        <v/>
      </c>
      <c r="K980">
        <f>_xlfn.XLOOKUP($A980,ALGLIB_SSA_XAUUSD!$AA$2:$AA$2401,ALGLIB_SSA_XAUUSD!$Q$2:$Q$2401,"",0)</f>
        <v/>
      </c>
      <c r="L980">
        <f>_xlfn.XLOOKUP($A980,ALGLIB_SSA_XAUUSD!$AA$2:$AA$2401,ALGLIB_SSA_XAUUSD!$R$2:$R$2401,"",0)</f>
        <v/>
      </c>
      <c r="M980">
        <f>_xlfn.XLOOKUP($A980,ALGLIB_SSA_XAUUSD!$AA$2:$AA$2401,ALGLIB_SSA_XAUUSD!$S$2:$S$2401,"",0)</f>
        <v/>
      </c>
      <c r="N980">
        <f>_xlfn.XLOOKUP($A980,ALGLIB_SSA_XAUUSD!$AA$2:$AA$2401,ALGLIB_SSA_XAUUSD!$T$2:$T$2401,"",0)</f>
        <v/>
      </c>
      <c r="O980">
        <f>_xlfn.XLOOKUP($A980,ALGLIB_SSA_XAUUSD!$AA$2:$AA$2401,ALGLIB_SSA_XAUUSD!$U$2:$U$2401,"",0)</f>
        <v/>
      </c>
      <c r="P980">
        <f>_xlfn.XLOOKUP($A980,ALGLIB_SSA_XAUUSD!$AA$2:$AA$2401,ALGLIB_SSA_XAUUSD!$V$2:$V$2401,"",0)</f>
        <v/>
      </c>
      <c r="S980">
        <f>A980</f>
        <v/>
      </c>
      <c r="T980">
        <f>J980</f>
        <v/>
      </c>
      <c r="U980">
        <f>K980</f>
        <v/>
      </c>
      <c r="V980" s="14">
        <f>IF($A980="","",MOD(ROW()-2,12)+1)</f>
        <v/>
      </c>
      <c r="W980">
        <f>L980</f>
        <v/>
      </c>
      <c r="X980" s="14">
        <f>IF(F980="","",F980)</f>
        <v/>
      </c>
      <c r="Y980" s="14">
        <f>IF(G980="","",G980)</f>
        <v/>
      </c>
      <c r="Z980">
        <f>M980</f>
        <v/>
      </c>
      <c r="AA980">
        <f>N980</f>
        <v/>
      </c>
      <c r="AB980" s="14">
        <f>IF(H980="","",H980)</f>
        <v/>
      </c>
      <c r="AC980">
        <f>O980</f>
        <v/>
      </c>
      <c r="AD980" s="14">
        <f>IF(I980="","",I980)</f>
        <v/>
      </c>
      <c r="AE980">
        <f>P980</f>
        <v/>
      </c>
      <c r="AH980">
        <f>IF(S980&lt;&gt;"",S980,AH979+900)</f>
        <v/>
      </c>
      <c r="AI980">
        <f>IF(T980&lt;&gt;"",T980,AI979)</f>
        <v/>
      </c>
      <c r="AJ980">
        <f>IF(U980&lt;&gt;"",U980,AJ979)</f>
        <v/>
      </c>
      <c r="AK980">
        <f>IF(W980&lt;&gt;"",W980,"")</f>
        <v/>
      </c>
      <c r="AL980" s="14">
        <f>IF(X980&lt;&gt;"",X980,"")</f>
        <v/>
      </c>
      <c r="AM980" s="14">
        <f>IF(Y980&lt;&gt;"",Y980,"")</f>
        <v/>
      </c>
      <c r="AN980" s="14">
        <f>IF(OR(AL980="",AM980=""),"",AL980-AM980)</f>
        <v/>
      </c>
      <c r="AO980">
        <f>IF(AN980="","",IF(AN980&gt;0,"Bullish","Bearish"))</f>
        <v/>
      </c>
      <c r="AP980">
        <f>IF(AO980="",AP979,AO980)</f>
        <v/>
      </c>
      <c r="AQ980" s="14">
        <f>IF(AB980&lt;&gt;"",AB980,"")</f>
        <v/>
      </c>
      <c r="AR980" s="14">
        <f>IF(AD980&lt;&gt;"",AD980,"")</f>
        <v/>
      </c>
      <c r="AS980">
        <f>IF(AS979+1=13,1,AS979+1)</f>
        <v/>
      </c>
      <c r="AT980">
        <f>IFERROR(IF(SLOPE($AQ$962:$AQ$973,$AS$962:$AS$973)&gt;0,MIN(3,ABS(SLOPE($AQ$962:$AQ$973,$AS$962:$AS$973))),IF(SLOPE($AQ$962:$AQ$973,$AS$962:$AS$973)&lt;-0.5,-0.5,0)),0)</f>
        <v/>
      </c>
      <c r="AU980">
        <f>IFERROR(IF(SLOPE($AR$962:$AR$973,$AS$962:$AS$973)&lt;0,MAX(-3,-ABS(SLOPE($AR$962:$AR$973,$AS$962:$AS$973))),IF(SLOPE($AR$962:$AR$973,$AS$962:$AS$973)&gt;0.5,0.5,0)),0)</f>
        <v/>
      </c>
      <c r="AV980">
        <f>($AQ$974+(AT980*(AS980-1)))</f>
        <v/>
      </c>
      <c r="AW980">
        <f>($AR$974+(AU980*(AS980-1)))</f>
        <v/>
      </c>
      <c r="AX980">
        <f>IF(AT980&gt;0,AV980+AT980,AV980)</f>
        <v/>
      </c>
      <c r="AY980">
        <f>IF(AU980&lt;0,AW980+AU980,AW980)</f>
        <v/>
      </c>
      <c r="BA980" s="14">
        <f>IFERROR(AX980-AQ980,"")</f>
        <v/>
      </c>
      <c r="BB980" s="14">
        <f>IFERROR(AY980-AR980,"")</f>
        <v/>
      </c>
      <c r="BD980">
        <f>AH980</f>
        <v/>
      </c>
      <c r="BE980">
        <f>AI980</f>
        <v/>
      </c>
      <c r="BF980">
        <f>AJ980</f>
        <v/>
      </c>
      <c r="BG980" s="14">
        <f>L980</f>
        <v/>
      </c>
      <c r="BH980" s="14">
        <f>IF(X980="","",X980)</f>
        <v/>
      </c>
      <c r="BI980" s="14">
        <f>IF(Y980="","",Y980)</f>
        <v/>
      </c>
      <c r="BJ980">
        <f>Z980</f>
        <v/>
      </c>
      <c r="BK980">
        <f>AA980</f>
        <v/>
      </c>
      <c r="BL980">
        <f>IFERROR(AX980,"")</f>
        <v/>
      </c>
      <c r="BM980">
        <f>IFERROR(AY980,"")</f>
        <v/>
      </c>
    </row>
    <row r="981" ht="14.25" customHeight="1">
      <c r="A981">
        <f>ALGLIB_SSA_XAUUSD!AA981</f>
        <v/>
      </c>
      <c r="B981">
        <f>IF($A981="","",INDEX(ALGLIB_SSA_XAUUSD!$B$2:$B$2401,MATCH($A981,ALGLIB_SSA_XAUUSD!$A$2:$A$2401,1)))</f>
        <v/>
      </c>
      <c r="C981">
        <f>IF($A981="","",INDEX(ALGLIB_SSA_XAUUSD!$C$2:$C$2401,MATCH($A981,ALGLIB_SSA_XAUUSD!$A$2:$A$2401,1)))</f>
        <v/>
      </c>
      <c r="D981" s="14">
        <f>IF($A981="","",INT((ROW()-2)/12)+1)</f>
        <v/>
      </c>
      <c r="E981" s="14">
        <f>IF(AND(E986&lt;&gt;"",D986=D974+1),E974+(E986-E974)*7/12,"")</f>
        <v/>
      </c>
      <c r="F981" s="14">
        <f>IF(AND(F986&lt;&gt;"",D986=D974+1),F974+(F986-F974)*7/12,"")</f>
        <v/>
      </c>
      <c r="G981" s="14">
        <f>IF(AND(G986&lt;&gt;"",D986=D974+1),G974+(G986-G974)*7/12,"")</f>
        <v/>
      </c>
      <c r="H981" s="14">
        <f>IF(AND(H986&lt;&gt;"",D986=D974+1),H974+(H986-H974)*7/12,"")</f>
        <v/>
      </c>
      <c r="I981" s="14">
        <f>IF(AND(L986&lt;&gt;"",D986=D974+1),I974+(I986-I974)*7/12,"")</f>
        <v/>
      </c>
      <c r="J981">
        <f>_xlfn.XLOOKUP($A981,ALGLIB_SSA_XAUUSD!$AA$2:$AA$2401,ALGLIB_SSA_XAUUSD!$P$2:$P$2401,"",0)</f>
        <v/>
      </c>
      <c r="K981">
        <f>_xlfn.XLOOKUP($A981,ALGLIB_SSA_XAUUSD!$AA$2:$AA$2401,ALGLIB_SSA_XAUUSD!$Q$2:$Q$2401,"",0)</f>
        <v/>
      </c>
      <c r="L981">
        <f>_xlfn.XLOOKUP($A981,ALGLIB_SSA_XAUUSD!$AA$2:$AA$2401,ALGLIB_SSA_XAUUSD!$R$2:$R$2401,"",0)</f>
        <v/>
      </c>
      <c r="M981">
        <f>_xlfn.XLOOKUP($A981,ALGLIB_SSA_XAUUSD!$AA$2:$AA$2401,ALGLIB_SSA_XAUUSD!$S$2:$S$2401,"",0)</f>
        <v/>
      </c>
      <c r="N981">
        <f>_xlfn.XLOOKUP($A981,ALGLIB_SSA_XAUUSD!$AA$2:$AA$2401,ALGLIB_SSA_XAUUSD!$T$2:$T$2401,"",0)</f>
        <v/>
      </c>
      <c r="O981">
        <f>_xlfn.XLOOKUP($A981,ALGLIB_SSA_XAUUSD!$AA$2:$AA$2401,ALGLIB_SSA_XAUUSD!$U$2:$U$2401,"",0)</f>
        <v/>
      </c>
      <c r="P981">
        <f>_xlfn.XLOOKUP($A981,ALGLIB_SSA_XAUUSD!$AA$2:$AA$2401,ALGLIB_SSA_XAUUSD!$V$2:$V$2401,"",0)</f>
        <v/>
      </c>
      <c r="S981">
        <f>A981</f>
        <v/>
      </c>
      <c r="T981">
        <f>J981</f>
        <v/>
      </c>
      <c r="U981">
        <f>K981</f>
        <v/>
      </c>
      <c r="V981" s="14">
        <f>IF($A981="","",MOD(ROW()-2,12)+1)</f>
        <v/>
      </c>
      <c r="W981">
        <f>L981</f>
        <v/>
      </c>
      <c r="X981" s="14">
        <f>IF(F981="","",F981)</f>
        <v/>
      </c>
      <c r="Y981" s="14">
        <f>IF(G981="","",G981)</f>
        <v/>
      </c>
      <c r="Z981">
        <f>M981</f>
        <v/>
      </c>
      <c r="AA981">
        <f>N981</f>
        <v/>
      </c>
      <c r="AB981" s="14">
        <f>IF(H981="","",H981)</f>
        <v/>
      </c>
      <c r="AC981">
        <f>O981</f>
        <v/>
      </c>
      <c r="AD981" s="14">
        <f>IF(I981="","",I981)</f>
        <v/>
      </c>
      <c r="AE981">
        <f>P981</f>
        <v/>
      </c>
      <c r="AH981">
        <f>IF(S981&lt;&gt;"",S981,AH980+900)</f>
        <v/>
      </c>
      <c r="AI981">
        <f>IF(T981&lt;&gt;"",T981,AI980)</f>
        <v/>
      </c>
      <c r="AJ981">
        <f>IF(U981&lt;&gt;"",U981,AJ980)</f>
        <v/>
      </c>
      <c r="AK981">
        <f>IF(W981&lt;&gt;"",W981,"")</f>
        <v/>
      </c>
      <c r="AL981" s="14">
        <f>IF(X981&lt;&gt;"",X981,"")</f>
        <v/>
      </c>
      <c r="AM981" s="14">
        <f>IF(Y981&lt;&gt;"",Y981,"")</f>
        <v/>
      </c>
      <c r="AN981" s="14">
        <f>IF(OR(AL981="",AM981=""),"",AL981-AM981)</f>
        <v/>
      </c>
      <c r="AO981">
        <f>IF(AN981="","",IF(AN981&gt;0,"Bullish","Bearish"))</f>
        <v/>
      </c>
      <c r="AP981">
        <f>IF(AO981="",AP980,AO981)</f>
        <v/>
      </c>
      <c r="AQ981" s="14">
        <f>IF(AB981&lt;&gt;"",AB981,"")</f>
        <v/>
      </c>
      <c r="AR981" s="14">
        <f>IF(AD981&lt;&gt;"",AD981,"")</f>
        <v/>
      </c>
      <c r="AS981">
        <f>IF(AS980+1=13,1,AS980+1)</f>
        <v/>
      </c>
      <c r="AT981">
        <f>IFERROR(IF(SLOPE($AQ$962:$AQ$973,$AS$962:$AS$973)&gt;0,MIN(3,ABS(SLOPE($AQ$962:$AQ$973,$AS$962:$AS$973))),IF(SLOPE($AQ$962:$AQ$973,$AS$962:$AS$973)&lt;-0.5,-0.5,0)),0)</f>
        <v/>
      </c>
      <c r="AU981">
        <f>IFERROR(IF(SLOPE($AR$962:$AR$973,$AS$962:$AS$973)&lt;0,MAX(-3,-ABS(SLOPE($AR$962:$AR$973,$AS$962:$AS$973))),IF(SLOPE($AR$962:$AR$973,$AS$962:$AS$973)&gt;0.5,0.5,0)),0)</f>
        <v/>
      </c>
      <c r="AV981">
        <f>($AQ$974+(AT981*(AS981-1)))</f>
        <v/>
      </c>
      <c r="AW981">
        <f>($AR$974+(AU981*(AS981-1)))</f>
        <v/>
      </c>
      <c r="AX981">
        <f>IF(AT981&gt;0,AV981+AT981,AV981)</f>
        <v/>
      </c>
      <c r="AY981">
        <f>IF(AU981&lt;0,AW981+AU981,AW981)</f>
        <v/>
      </c>
      <c r="BA981" s="14">
        <f>IFERROR(AX981-AQ981,"")</f>
        <v/>
      </c>
      <c r="BB981" s="14">
        <f>IFERROR(AY981-AR981,"")</f>
        <v/>
      </c>
      <c r="BD981">
        <f>AH981</f>
        <v/>
      </c>
      <c r="BE981">
        <f>AI981</f>
        <v/>
      </c>
      <c r="BF981">
        <f>AJ981</f>
        <v/>
      </c>
      <c r="BG981" s="14">
        <f>L981</f>
        <v/>
      </c>
      <c r="BH981" s="14">
        <f>IF(X981="","",X981)</f>
        <v/>
      </c>
      <c r="BI981" s="14">
        <f>IF(Y981="","",Y981)</f>
        <v/>
      </c>
      <c r="BJ981">
        <f>Z981</f>
        <v/>
      </c>
      <c r="BK981">
        <f>AA981</f>
        <v/>
      </c>
      <c r="BL981">
        <f>IFERROR(AX981,"")</f>
        <v/>
      </c>
      <c r="BM981">
        <f>IFERROR(AY981,"")</f>
        <v/>
      </c>
    </row>
    <row r="982" ht="14.25" customHeight="1">
      <c r="A982">
        <f>ALGLIB_SSA_XAUUSD!AA982</f>
        <v/>
      </c>
      <c r="B982">
        <f>IF($A982="","",INDEX(ALGLIB_SSA_XAUUSD!$B$2:$B$2401,MATCH($A982,ALGLIB_SSA_XAUUSD!$A$2:$A$2401,1)))</f>
        <v/>
      </c>
      <c r="C982">
        <f>IF($A982="","",INDEX(ALGLIB_SSA_XAUUSD!$C$2:$C$2401,MATCH($A982,ALGLIB_SSA_XAUUSD!$A$2:$A$2401,1)))</f>
        <v/>
      </c>
      <c r="D982" s="14">
        <f>IF($A982="","",INT((ROW()-2)/12)+1)</f>
        <v/>
      </c>
      <c r="E982" s="14">
        <f>IF(AND(E986&lt;&gt;"",D986=D974+1),E974+(E986-E974)*8/12,"")</f>
        <v/>
      </c>
      <c r="F982" s="14">
        <f>IF(AND(F986&lt;&gt;"",D986=D974+1),F974+(F986-F974)*8/12,"")</f>
        <v/>
      </c>
      <c r="G982" s="14">
        <f>IF(AND(G986&lt;&gt;"",D986=D974+1),G974+(G986-G974)*8/12,"")</f>
        <v/>
      </c>
      <c r="H982" s="14">
        <f>IF(AND(H986&lt;&gt;"",D986=D974+1),H974+(H986-H974)*8/12,"")</f>
        <v/>
      </c>
      <c r="I982" s="14">
        <f>IF(AND(L986&lt;&gt;"",D986=D974+1),I974+(I986-I974)*8/12,"")</f>
        <v/>
      </c>
      <c r="J982">
        <f>_xlfn.XLOOKUP($A982,ALGLIB_SSA_XAUUSD!$AA$2:$AA$2401,ALGLIB_SSA_XAUUSD!$P$2:$P$2401,"",0)</f>
        <v/>
      </c>
      <c r="K982">
        <f>_xlfn.XLOOKUP($A982,ALGLIB_SSA_XAUUSD!$AA$2:$AA$2401,ALGLIB_SSA_XAUUSD!$Q$2:$Q$2401,"",0)</f>
        <v/>
      </c>
      <c r="L982">
        <f>_xlfn.XLOOKUP($A982,ALGLIB_SSA_XAUUSD!$AA$2:$AA$2401,ALGLIB_SSA_XAUUSD!$R$2:$R$2401,"",0)</f>
        <v/>
      </c>
      <c r="M982">
        <f>_xlfn.XLOOKUP($A982,ALGLIB_SSA_XAUUSD!$AA$2:$AA$2401,ALGLIB_SSA_XAUUSD!$S$2:$S$2401,"",0)</f>
        <v/>
      </c>
      <c r="N982">
        <f>_xlfn.XLOOKUP($A982,ALGLIB_SSA_XAUUSD!$AA$2:$AA$2401,ALGLIB_SSA_XAUUSD!$T$2:$T$2401,"",0)</f>
        <v/>
      </c>
      <c r="O982">
        <f>_xlfn.XLOOKUP($A982,ALGLIB_SSA_XAUUSD!$AA$2:$AA$2401,ALGLIB_SSA_XAUUSD!$U$2:$U$2401,"",0)</f>
        <v/>
      </c>
      <c r="P982">
        <f>_xlfn.XLOOKUP($A982,ALGLIB_SSA_XAUUSD!$AA$2:$AA$2401,ALGLIB_SSA_XAUUSD!$V$2:$V$2401,"",0)</f>
        <v/>
      </c>
      <c r="S982">
        <f>A982</f>
        <v/>
      </c>
      <c r="T982">
        <f>J982</f>
        <v/>
      </c>
      <c r="U982">
        <f>K982</f>
        <v/>
      </c>
      <c r="V982" s="14">
        <f>IF($A982="","",MOD(ROW()-2,12)+1)</f>
        <v/>
      </c>
      <c r="W982">
        <f>L982</f>
        <v/>
      </c>
      <c r="X982" s="14">
        <f>IF(F982="","",F982)</f>
        <v/>
      </c>
      <c r="Y982" s="14">
        <f>IF(G982="","",G982)</f>
        <v/>
      </c>
      <c r="Z982">
        <f>M982</f>
        <v/>
      </c>
      <c r="AA982">
        <f>N982</f>
        <v/>
      </c>
      <c r="AB982" s="14">
        <f>IF(H982="","",H982)</f>
        <v/>
      </c>
      <c r="AC982">
        <f>O982</f>
        <v/>
      </c>
      <c r="AD982" s="14">
        <f>IF(I982="","",I982)</f>
        <v/>
      </c>
      <c r="AE982">
        <f>P982</f>
        <v/>
      </c>
      <c r="AH982">
        <f>IF(S982&lt;&gt;"",S982,AH981+900)</f>
        <v/>
      </c>
      <c r="AI982">
        <f>IF(T982&lt;&gt;"",T982,AI981)</f>
        <v/>
      </c>
      <c r="AJ982">
        <f>IF(U982&lt;&gt;"",U982,AJ981)</f>
        <v/>
      </c>
      <c r="AK982">
        <f>IF(W982&lt;&gt;"",W982,"")</f>
        <v/>
      </c>
      <c r="AL982" s="14">
        <f>IF(X982&lt;&gt;"",X982,"")</f>
        <v/>
      </c>
      <c r="AM982" s="14">
        <f>IF(Y982&lt;&gt;"",Y982,"")</f>
        <v/>
      </c>
      <c r="AN982" s="14">
        <f>IF(OR(AL982="",AM982=""),"",AL982-AM982)</f>
        <v/>
      </c>
      <c r="AO982">
        <f>IF(AN982="","",IF(AN982&gt;0,"Bullish","Bearish"))</f>
        <v/>
      </c>
      <c r="AP982">
        <f>IF(AO982="",AP981,AO982)</f>
        <v/>
      </c>
      <c r="AQ982" s="14">
        <f>IF(AB982&lt;&gt;"",AB982,"")</f>
        <v/>
      </c>
      <c r="AR982" s="14">
        <f>IF(AD982&lt;&gt;"",AD982,"")</f>
        <v/>
      </c>
      <c r="AS982">
        <f>IF(AS981+1=13,1,AS981+1)</f>
        <v/>
      </c>
      <c r="AT982">
        <f>IFERROR(IF(SLOPE($AQ$962:$AQ$973,$AS$962:$AS$973)&gt;0,MIN(3,ABS(SLOPE($AQ$962:$AQ$973,$AS$962:$AS$973))),IF(SLOPE($AQ$962:$AQ$973,$AS$962:$AS$973)&lt;-0.5,-0.5,0)),0)</f>
        <v/>
      </c>
      <c r="AU982">
        <f>IFERROR(IF(SLOPE($AR$962:$AR$973,$AS$962:$AS$973)&lt;0,MAX(-3,-ABS(SLOPE($AR$962:$AR$973,$AS$962:$AS$973))),IF(SLOPE($AR$962:$AR$973,$AS$962:$AS$973)&gt;0.5,0.5,0)),0)</f>
        <v/>
      </c>
      <c r="AV982">
        <f>($AQ$974+(AT982*(AS982-1)))</f>
        <v/>
      </c>
      <c r="AW982">
        <f>($AR$974+(AU982*(AS982-1)))</f>
        <v/>
      </c>
      <c r="AX982">
        <f>IF(AT982&gt;0,AV982+AT982,AV982)</f>
        <v/>
      </c>
      <c r="AY982">
        <f>IF(AU982&lt;0,AW982+AU982,AW982)</f>
        <v/>
      </c>
      <c r="BA982" s="14">
        <f>IFERROR(AX982-AQ982,"")</f>
        <v/>
      </c>
      <c r="BB982" s="14">
        <f>IFERROR(AY982-AR982,"")</f>
        <v/>
      </c>
      <c r="BD982">
        <f>AH982</f>
        <v/>
      </c>
      <c r="BE982">
        <f>AI982</f>
        <v/>
      </c>
      <c r="BF982">
        <f>AJ982</f>
        <v/>
      </c>
      <c r="BG982" s="14">
        <f>L982</f>
        <v/>
      </c>
      <c r="BH982" s="14">
        <f>IF(X982="","",X982)</f>
        <v/>
      </c>
      <c r="BI982" s="14">
        <f>IF(Y982="","",Y982)</f>
        <v/>
      </c>
      <c r="BJ982">
        <f>Z982</f>
        <v/>
      </c>
      <c r="BK982">
        <f>AA982</f>
        <v/>
      </c>
      <c r="BL982">
        <f>IFERROR(AX982,"")</f>
        <v/>
      </c>
      <c r="BM982">
        <f>IFERROR(AY982,"")</f>
        <v/>
      </c>
    </row>
    <row r="983" ht="14.25" customHeight="1">
      <c r="A983">
        <f>ALGLIB_SSA_XAUUSD!AA983</f>
        <v/>
      </c>
      <c r="B983">
        <f>IF($A983="","",INDEX(ALGLIB_SSA_XAUUSD!$B$2:$B$2401,MATCH($A983,ALGLIB_SSA_XAUUSD!$A$2:$A$2401,1)))</f>
        <v/>
      </c>
      <c r="C983">
        <f>IF($A983="","",INDEX(ALGLIB_SSA_XAUUSD!$C$2:$C$2401,MATCH($A983,ALGLIB_SSA_XAUUSD!$A$2:$A$2401,1)))</f>
        <v/>
      </c>
      <c r="D983" s="14">
        <f>IF($A983="","",INT((ROW()-2)/12)+1)</f>
        <v/>
      </c>
      <c r="E983" s="14">
        <f>IF(AND(E986&lt;&gt;"",D986=D974+1),E974+(E986-E974)*9/12,"")</f>
        <v/>
      </c>
      <c r="F983" s="14">
        <f>IF(AND(F986&lt;&gt;"",D986=D974+1),F974+(F986-F974)*9/12,"")</f>
        <v/>
      </c>
      <c r="G983" s="14">
        <f>IF(AND(G986&lt;&gt;"",D986=D974+1),G974+(G986-G974)*9/12,"")</f>
        <v/>
      </c>
      <c r="H983" s="14">
        <f>IF(AND(H986&lt;&gt;"",D986=D974+1),H974+(H986-H974)*9/12,"")</f>
        <v/>
      </c>
      <c r="I983" s="14">
        <f>IF(AND(L986&lt;&gt;"",D986=D974+1),I974+(I986-I974)*9/12,"")</f>
        <v/>
      </c>
      <c r="J983">
        <f>_xlfn.XLOOKUP($A983,ALGLIB_SSA_XAUUSD!$AA$2:$AA$2401,ALGLIB_SSA_XAUUSD!$P$2:$P$2401,"",0)</f>
        <v/>
      </c>
      <c r="K983">
        <f>_xlfn.XLOOKUP($A983,ALGLIB_SSA_XAUUSD!$AA$2:$AA$2401,ALGLIB_SSA_XAUUSD!$Q$2:$Q$2401,"",0)</f>
        <v/>
      </c>
      <c r="L983">
        <f>_xlfn.XLOOKUP($A983,ALGLIB_SSA_XAUUSD!$AA$2:$AA$2401,ALGLIB_SSA_XAUUSD!$R$2:$R$2401,"",0)</f>
        <v/>
      </c>
      <c r="M983">
        <f>_xlfn.XLOOKUP($A983,ALGLIB_SSA_XAUUSD!$AA$2:$AA$2401,ALGLIB_SSA_XAUUSD!$S$2:$S$2401,"",0)</f>
        <v/>
      </c>
      <c r="N983">
        <f>_xlfn.XLOOKUP($A983,ALGLIB_SSA_XAUUSD!$AA$2:$AA$2401,ALGLIB_SSA_XAUUSD!$T$2:$T$2401,"",0)</f>
        <v/>
      </c>
      <c r="O983">
        <f>_xlfn.XLOOKUP($A983,ALGLIB_SSA_XAUUSD!$AA$2:$AA$2401,ALGLIB_SSA_XAUUSD!$U$2:$U$2401,"",0)</f>
        <v/>
      </c>
      <c r="P983">
        <f>_xlfn.XLOOKUP($A983,ALGLIB_SSA_XAUUSD!$AA$2:$AA$2401,ALGLIB_SSA_XAUUSD!$V$2:$V$2401,"",0)</f>
        <v/>
      </c>
      <c r="S983">
        <f>A983</f>
        <v/>
      </c>
      <c r="T983">
        <f>J983</f>
        <v/>
      </c>
      <c r="U983">
        <f>K983</f>
        <v/>
      </c>
      <c r="V983" s="14">
        <f>IF($A983="","",MOD(ROW()-2,12)+1)</f>
        <v/>
      </c>
      <c r="W983">
        <f>L983</f>
        <v/>
      </c>
      <c r="X983" s="14">
        <f>IF(F983="","",F983)</f>
        <v/>
      </c>
      <c r="Y983" s="14">
        <f>IF(G983="","",G983)</f>
        <v/>
      </c>
      <c r="Z983">
        <f>M983</f>
        <v/>
      </c>
      <c r="AA983">
        <f>N983</f>
        <v/>
      </c>
      <c r="AB983" s="14">
        <f>IF(H983="","",H983)</f>
        <v/>
      </c>
      <c r="AC983">
        <f>O983</f>
        <v/>
      </c>
      <c r="AD983" s="14">
        <f>IF(I983="","",I983)</f>
        <v/>
      </c>
      <c r="AE983">
        <f>P983</f>
        <v/>
      </c>
      <c r="AH983">
        <f>IF(S983&lt;&gt;"",S983,AH982+900)</f>
        <v/>
      </c>
      <c r="AI983">
        <f>IF(T983&lt;&gt;"",T983,AI982)</f>
        <v/>
      </c>
      <c r="AJ983">
        <f>IF(U983&lt;&gt;"",U983,AJ982)</f>
        <v/>
      </c>
      <c r="AK983">
        <f>IF(W983&lt;&gt;"",W983,"")</f>
        <v/>
      </c>
      <c r="AL983" s="14">
        <f>IF(X983&lt;&gt;"",X983,"")</f>
        <v/>
      </c>
      <c r="AM983" s="14">
        <f>IF(Y983&lt;&gt;"",Y983,"")</f>
        <v/>
      </c>
      <c r="AN983" s="14">
        <f>IF(OR(AL983="",AM983=""),"",AL983-AM983)</f>
        <v/>
      </c>
      <c r="AO983">
        <f>IF(AN983="","",IF(AN983&gt;0,"Bullish","Bearish"))</f>
        <v/>
      </c>
      <c r="AP983">
        <f>IF(AO983="",AP982,AO983)</f>
        <v/>
      </c>
      <c r="AQ983" s="14">
        <f>IF(AB983&lt;&gt;"",AB983,"")</f>
        <v/>
      </c>
      <c r="AR983" s="14">
        <f>IF(AD983&lt;&gt;"",AD983,"")</f>
        <v/>
      </c>
      <c r="AS983">
        <f>IF(AS982+1=13,1,AS982+1)</f>
        <v/>
      </c>
      <c r="AT983">
        <f>IFERROR(IF(SLOPE($AQ$962:$AQ$973,$AS$962:$AS$973)&gt;0,MIN(3,ABS(SLOPE($AQ$962:$AQ$973,$AS$962:$AS$973))),IF(SLOPE($AQ$962:$AQ$973,$AS$962:$AS$973)&lt;-0.5,-0.5,0)),0)</f>
        <v/>
      </c>
      <c r="AU983">
        <f>IFERROR(IF(SLOPE($AR$962:$AR$973,$AS$962:$AS$973)&lt;0,MAX(-3,-ABS(SLOPE($AR$962:$AR$973,$AS$962:$AS$973))),IF(SLOPE($AR$962:$AR$973,$AS$962:$AS$973)&gt;0.5,0.5,0)),0)</f>
        <v/>
      </c>
      <c r="AV983">
        <f>($AQ$974+(AT983*(AS983-1)))</f>
        <v/>
      </c>
      <c r="AW983">
        <f>($AR$974+(AU983*(AS983-1)))</f>
        <v/>
      </c>
      <c r="AX983">
        <f>IF(AT983&gt;0,AV983+AT983,AV983)</f>
        <v/>
      </c>
      <c r="AY983">
        <f>IF(AU983&lt;0,AW983+AU983,AW983)</f>
        <v/>
      </c>
      <c r="BA983" s="14">
        <f>IFERROR(AX983-AQ983,"")</f>
        <v/>
      </c>
      <c r="BB983" s="14">
        <f>IFERROR(AY983-AR983,"")</f>
        <v/>
      </c>
      <c r="BD983">
        <f>AH983</f>
        <v/>
      </c>
      <c r="BE983">
        <f>AI983</f>
        <v/>
      </c>
      <c r="BF983">
        <f>AJ983</f>
        <v/>
      </c>
      <c r="BG983" s="14">
        <f>L983</f>
        <v/>
      </c>
      <c r="BH983" s="14">
        <f>IF(X983="","",X983)</f>
        <v/>
      </c>
      <c r="BI983" s="14">
        <f>IF(Y983="","",Y983)</f>
        <v/>
      </c>
      <c r="BJ983">
        <f>Z983</f>
        <v/>
      </c>
      <c r="BK983">
        <f>AA983</f>
        <v/>
      </c>
      <c r="BL983">
        <f>IFERROR(AX983,"")</f>
        <v/>
      </c>
      <c r="BM983">
        <f>IFERROR(AY983,"")</f>
        <v/>
      </c>
    </row>
    <row r="984" ht="14.25" customHeight="1">
      <c r="A984">
        <f>ALGLIB_SSA_XAUUSD!AA984</f>
        <v/>
      </c>
      <c r="B984">
        <f>IF($A984="","",INDEX(ALGLIB_SSA_XAUUSD!$B$2:$B$2401,MATCH($A984,ALGLIB_SSA_XAUUSD!$A$2:$A$2401,1)))</f>
        <v/>
      </c>
      <c r="C984">
        <f>IF($A984="","",INDEX(ALGLIB_SSA_XAUUSD!$C$2:$C$2401,MATCH($A984,ALGLIB_SSA_XAUUSD!$A$2:$A$2401,1)))</f>
        <v/>
      </c>
      <c r="D984" s="14">
        <f>IF($A984="","",INT((ROW()-2)/12)+1)</f>
        <v/>
      </c>
      <c r="E984" s="14">
        <f>IF(AND(E986&lt;&gt;"",D986=D974+1),E974+(E986-E974)*10/12,"")</f>
        <v/>
      </c>
      <c r="F984" s="14">
        <f>IF(AND(F986&lt;&gt;"",D986=D974+1),F974+(F986-F974)*10/12,"")</f>
        <v/>
      </c>
      <c r="G984" s="14">
        <f>IF(AND(G986&lt;&gt;"",D986=D974+1),G974+(G986-G974)*10/12,"")</f>
        <v/>
      </c>
      <c r="H984" s="14">
        <f>IF(AND(H986&lt;&gt;"",D986=D974+1),H974+(H986-H974)*10/12,"")</f>
        <v/>
      </c>
      <c r="I984" s="14">
        <f>IF(AND(L986&lt;&gt;"",D986=D974+1),I974+(I986-I974)*10/12,"")</f>
        <v/>
      </c>
      <c r="J984">
        <f>_xlfn.XLOOKUP($A984,ALGLIB_SSA_XAUUSD!$AA$2:$AA$2401,ALGLIB_SSA_XAUUSD!$P$2:$P$2401,"",0)</f>
        <v/>
      </c>
      <c r="K984">
        <f>_xlfn.XLOOKUP($A984,ALGLIB_SSA_XAUUSD!$AA$2:$AA$2401,ALGLIB_SSA_XAUUSD!$Q$2:$Q$2401,"",0)</f>
        <v/>
      </c>
      <c r="L984">
        <f>_xlfn.XLOOKUP($A984,ALGLIB_SSA_XAUUSD!$AA$2:$AA$2401,ALGLIB_SSA_XAUUSD!$R$2:$R$2401,"",0)</f>
        <v/>
      </c>
      <c r="M984">
        <f>_xlfn.XLOOKUP($A984,ALGLIB_SSA_XAUUSD!$AA$2:$AA$2401,ALGLIB_SSA_XAUUSD!$S$2:$S$2401,"",0)</f>
        <v/>
      </c>
      <c r="N984">
        <f>_xlfn.XLOOKUP($A984,ALGLIB_SSA_XAUUSD!$AA$2:$AA$2401,ALGLIB_SSA_XAUUSD!$T$2:$T$2401,"",0)</f>
        <v/>
      </c>
      <c r="O984">
        <f>_xlfn.XLOOKUP($A984,ALGLIB_SSA_XAUUSD!$AA$2:$AA$2401,ALGLIB_SSA_XAUUSD!$U$2:$U$2401,"",0)</f>
        <v/>
      </c>
      <c r="P984">
        <f>_xlfn.XLOOKUP($A984,ALGLIB_SSA_XAUUSD!$AA$2:$AA$2401,ALGLIB_SSA_XAUUSD!$V$2:$V$2401,"",0)</f>
        <v/>
      </c>
      <c r="S984">
        <f>A984</f>
        <v/>
      </c>
      <c r="T984">
        <f>J984</f>
        <v/>
      </c>
      <c r="U984">
        <f>K984</f>
        <v/>
      </c>
      <c r="V984" s="14">
        <f>IF($A984="","",MOD(ROW()-2,12)+1)</f>
        <v/>
      </c>
      <c r="W984">
        <f>L984</f>
        <v/>
      </c>
      <c r="X984" s="14">
        <f>IF(F984="","",F984)</f>
        <v/>
      </c>
      <c r="Y984" s="14">
        <f>IF(G984="","",G984)</f>
        <v/>
      </c>
      <c r="Z984">
        <f>M984</f>
        <v/>
      </c>
      <c r="AA984">
        <f>N984</f>
        <v/>
      </c>
      <c r="AB984" s="14">
        <f>IF(H984="","",H984)</f>
        <v/>
      </c>
      <c r="AC984">
        <f>O984</f>
        <v/>
      </c>
      <c r="AD984" s="14">
        <f>IF(I984="","",I984)</f>
        <v/>
      </c>
      <c r="AE984">
        <f>P984</f>
        <v/>
      </c>
      <c r="AH984">
        <f>IF(S984&lt;&gt;"",S984,AH983+900)</f>
        <v/>
      </c>
      <c r="AI984">
        <f>IF(T984&lt;&gt;"",T984,AI983)</f>
        <v/>
      </c>
      <c r="AJ984">
        <f>IF(U984&lt;&gt;"",U984,AJ983)</f>
        <v/>
      </c>
      <c r="AK984">
        <f>IF(W984&lt;&gt;"",W984,"")</f>
        <v/>
      </c>
      <c r="AL984" s="14">
        <f>IF(X984&lt;&gt;"",X984,"")</f>
        <v/>
      </c>
      <c r="AM984" s="14">
        <f>IF(Y984&lt;&gt;"",Y984,"")</f>
        <v/>
      </c>
      <c r="AN984" s="14">
        <f>IF(OR(AL984="",AM984=""),"",AL984-AM984)</f>
        <v/>
      </c>
      <c r="AO984">
        <f>IF(AN984="","",IF(AN984&gt;0,"Bullish","Bearish"))</f>
        <v/>
      </c>
      <c r="AP984">
        <f>IF(AO984="",AP983,AO984)</f>
        <v/>
      </c>
      <c r="AQ984" s="14">
        <f>IF(AB984&lt;&gt;"",AB984,"")</f>
        <v/>
      </c>
      <c r="AR984" s="14">
        <f>IF(AD984&lt;&gt;"",AD984,"")</f>
        <v/>
      </c>
      <c r="AS984">
        <f>IF(AS983+1=13,1,AS983+1)</f>
        <v/>
      </c>
      <c r="AT984">
        <f>IFERROR(IF(SLOPE($AQ$962:$AQ$973,$AS$962:$AS$973)&gt;0,MIN(3,ABS(SLOPE($AQ$962:$AQ$973,$AS$962:$AS$973))),IF(SLOPE($AQ$962:$AQ$973,$AS$962:$AS$973)&lt;-0.5,-0.5,0)),0)</f>
        <v/>
      </c>
      <c r="AU984">
        <f>IFERROR(IF(SLOPE($AR$962:$AR$973,$AS$962:$AS$973)&lt;0,MAX(-3,-ABS(SLOPE($AR$962:$AR$973,$AS$962:$AS$973))),IF(SLOPE($AR$962:$AR$973,$AS$962:$AS$973)&gt;0.5,0.5,0)),0)</f>
        <v/>
      </c>
      <c r="AV984">
        <f>($AQ$974+(AT984*(AS984-1)))</f>
        <v/>
      </c>
      <c r="AW984">
        <f>($AR$974+(AU984*(AS984-1)))</f>
        <v/>
      </c>
      <c r="AX984">
        <f>IF(AT984&gt;0,AV984+AT984,AV984)</f>
        <v/>
      </c>
      <c r="AY984">
        <f>IF(AU984&lt;0,AW984+AU984,AW984)</f>
        <v/>
      </c>
      <c r="BA984" s="14">
        <f>IFERROR(AX984-AQ984,"")</f>
        <v/>
      </c>
      <c r="BB984" s="14">
        <f>IFERROR(AY984-AR984,"")</f>
        <v/>
      </c>
      <c r="BD984">
        <f>AH984</f>
        <v/>
      </c>
      <c r="BE984">
        <f>AI984</f>
        <v/>
      </c>
      <c r="BF984">
        <f>AJ984</f>
        <v/>
      </c>
      <c r="BG984" s="14">
        <f>L984</f>
        <v/>
      </c>
      <c r="BH984" s="14">
        <f>IF(X984="","",X984)</f>
        <v/>
      </c>
      <c r="BI984" s="14">
        <f>IF(Y984="","",Y984)</f>
        <v/>
      </c>
      <c r="BJ984">
        <f>Z984</f>
        <v/>
      </c>
      <c r="BK984">
        <f>AA984</f>
        <v/>
      </c>
      <c r="BL984">
        <f>IFERROR(AX984,"")</f>
        <v/>
      </c>
      <c r="BM984">
        <f>IFERROR(AY984,"")</f>
        <v/>
      </c>
    </row>
    <row r="985" ht="14.25" customHeight="1">
      <c r="A985">
        <f>ALGLIB_SSA_XAUUSD!AA985</f>
        <v/>
      </c>
      <c r="B985">
        <f>IF($A985="","",INDEX(ALGLIB_SSA_XAUUSD!$B$2:$B$2401,MATCH($A985,ALGLIB_SSA_XAUUSD!$A$2:$A$2401,1)))</f>
        <v/>
      </c>
      <c r="C985">
        <f>IF($A985="","",INDEX(ALGLIB_SSA_XAUUSD!$C$2:$C$2401,MATCH($A985,ALGLIB_SSA_XAUUSD!$A$2:$A$2401,1)))</f>
        <v/>
      </c>
      <c r="D985" s="14">
        <f>IF($A985="","",INT((ROW()-2)/12)+1)</f>
        <v/>
      </c>
      <c r="E985" s="14">
        <f>IF(AND(E986&lt;&gt;"",D986=D974+1),E974+(E986-E974)*11/12,"")</f>
        <v/>
      </c>
      <c r="F985" s="14">
        <f>IF(AND(F986&lt;&gt;"",D986=D974+1),F974+(F986-F974)*11/12,"")</f>
        <v/>
      </c>
      <c r="G985" s="14">
        <f>IF(AND(G986&lt;&gt;"",D986=D974+1),G974+(G986-G974)*11/12,"")</f>
        <v/>
      </c>
      <c r="H985" s="14">
        <f>IF(AND(H986&lt;&gt;"",D986=D974+1),H974+(H986-H974)*11/12,"")</f>
        <v/>
      </c>
      <c r="I985" s="14">
        <f>IF(AND(L986&lt;&gt;"",D986=D974+1),I974+(I986-I974)*11/12,"")</f>
        <v/>
      </c>
      <c r="J985">
        <f>_xlfn.XLOOKUP($A985,ALGLIB_SSA_XAUUSD!$AA$2:$AA$2401,ALGLIB_SSA_XAUUSD!$P$2:$P$2401,"",0)</f>
        <v/>
      </c>
      <c r="K985">
        <f>_xlfn.XLOOKUP($A985,ALGLIB_SSA_XAUUSD!$AA$2:$AA$2401,ALGLIB_SSA_XAUUSD!$Q$2:$Q$2401,"",0)</f>
        <v/>
      </c>
      <c r="L985">
        <f>_xlfn.XLOOKUP($A985,ALGLIB_SSA_XAUUSD!$AA$2:$AA$2401,ALGLIB_SSA_XAUUSD!$R$2:$R$2401,"",0)</f>
        <v/>
      </c>
      <c r="M985">
        <f>_xlfn.XLOOKUP($A985,ALGLIB_SSA_XAUUSD!$AA$2:$AA$2401,ALGLIB_SSA_XAUUSD!$S$2:$S$2401,"",0)</f>
        <v/>
      </c>
      <c r="N985">
        <f>_xlfn.XLOOKUP($A985,ALGLIB_SSA_XAUUSD!$AA$2:$AA$2401,ALGLIB_SSA_XAUUSD!$T$2:$T$2401,"",0)</f>
        <v/>
      </c>
      <c r="O985">
        <f>_xlfn.XLOOKUP($A985,ALGLIB_SSA_XAUUSD!$AA$2:$AA$2401,ALGLIB_SSA_XAUUSD!$U$2:$U$2401,"",0)</f>
        <v/>
      </c>
      <c r="P985">
        <f>_xlfn.XLOOKUP($A985,ALGLIB_SSA_XAUUSD!$AA$2:$AA$2401,ALGLIB_SSA_XAUUSD!$V$2:$V$2401,"",0)</f>
        <v/>
      </c>
      <c r="S985">
        <f>A985</f>
        <v/>
      </c>
      <c r="T985">
        <f>J985</f>
        <v/>
      </c>
      <c r="U985">
        <f>K985</f>
        <v/>
      </c>
      <c r="V985" s="14">
        <f>IF($A985="","",MOD(ROW()-2,12)+1)</f>
        <v/>
      </c>
      <c r="W985">
        <f>L985</f>
        <v/>
      </c>
      <c r="X985" s="14">
        <f>IF(F985="","",F985)</f>
        <v/>
      </c>
      <c r="Y985" s="14">
        <f>IF(G985="","",G985)</f>
        <v/>
      </c>
      <c r="Z985">
        <f>M985</f>
        <v/>
      </c>
      <c r="AA985">
        <f>N985</f>
        <v/>
      </c>
      <c r="AB985" s="14">
        <f>IF(H985="","",H985)</f>
        <v/>
      </c>
      <c r="AC985">
        <f>O985</f>
        <v/>
      </c>
      <c r="AD985" s="14">
        <f>IF(I985="","",I985)</f>
        <v/>
      </c>
      <c r="AE985">
        <f>P985</f>
        <v/>
      </c>
      <c r="AH985">
        <f>IF(S985&lt;&gt;"",S985,AH984+900)</f>
        <v/>
      </c>
      <c r="AI985">
        <f>IF(T985&lt;&gt;"",T985,AI984)</f>
        <v/>
      </c>
      <c r="AJ985">
        <f>IF(U985&lt;&gt;"",U985,AJ984)</f>
        <v/>
      </c>
      <c r="AK985">
        <f>IF(W985&lt;&gt;"",W985,"")</f>
        <v/>
      </c>
      <c r="AL985" s="14">
        <f>IF(X985&lt;&gt;"",X985,"")</f>
        <v/>
      </c>
      <c r="AM985" s="14">
        <f>IF(Y985&lt;&gt;"",Y985,"")</f>
        <v/>
      </c>
      <c r="AN985" s="14">
        <f>IF(OR(AL985="",AM985=""),"",AL985-AM985)</f>
        <v/>
      </c>
      <c r="AO985">
        <f>IF(AN985="","",IF(AN985&gt;0,"Bullish","Bearish"))</f>
        <v/>
      </c>
      <c r="AP985">
        <f>IF(AO985="",AP984,AO985)</f>
        <v/>
      </c>
      <c r="AQ985" s="14">
        <f>IF(AB985&lt;&gt;"",AB985,"")</f>
        <v/>
      </c>
      <c r="AR985" s="14">
        <f>IF(AD985&lt;&gt;"",AD985,"")</f>
        <v/>
      </c>
      <c r="AS985">
        <f>IF(AS984+1=13,1,AS984+1)</f>
        <v/>
      </c>
      <c r="AT985">
        <f>IFERROR(IF(SLOPE($AQ$962:$AQ$973,$AS$962:$AS$973)&gt;0,MIN(3,ABS(SLOPE($AQ$962:$AQ$973,$AS$962:$AS$973))),IF(SLOPE($AQ$962:$AQ$973,$AS$962:$AS$973)&lt;-0.5,-0.5,0)),0)</f>
        <v/>
      </c>
      <c r="AU985">
        <f>IFERROR(IF(SLOPE($AR$962:$AR$973,$AS$962:$AS$973)&lt;0,MAX(-3,-ABS(SLOPE($AR$962:$AR$973,$AS$962:$AS$973))),IF(SLOPE($AR$962:$AR$973,$AS$962:$AS$973)&gt;0.5,0.5,0)),0)</f>
        <v/>
      </c>
      <c r="AV985">
        <f>($AQ$974+(AT985*(AS985-1)))</f>
        <v/>
      </c>
      <c r="AW985">
        <f>($AR$974+(AU985*(AS985-1)))</f>
        <v/>
      </c>
      <c r="AX985">
        <f>IF(AT985&gt;0,AV985+AT985,AV985)</f>
        <v/>
      </c>
      <c r="AY985">
        <f>IF(AU985&lt;0,AW985+AU985,AW985)</f>
        <v/>
      </c>
      <c r="BA985" s="14">
        <f>IFERROR(AX985-AQ985,"")</f>
        <v/>
      </c>
      <c r="BB985" s="14">
        <f>IFERROR(AY985-AR985,"")</f>
        <v/>
      </c>
      <c r="BD985">
        <f>AH985</f>
        <v/>
      </c>
      <c r="BE985">
        <f>AI985</f>
        <v/>
      </c>
      <c r="BF985">
        <f>AJ985</f>
        <v/>
      </c>
      <c r="BG985" s="14">
        <f>L985</f>
        <v/>
      </c>
      <c r="BH985" s="14">
        <f>IF(X985="","",X985)</f>
        <v/>
      </c>
      <c r="BI985" s="14">
        <f>IF(Y985="","",Y985)</f>
        <v/>
      </c>
      <c r="BJ985">
        <f>Z985</f>
        <v/>
      </c>
      <c r="BK985">
        <f>AA985</f>
        <v/>
      </c>
      <c r="BL985">
        <f>IFERROR(AX985,"")</f>
        <v/>
      </c>
      <c r="BM985">
        <f>IFERROR(AY985,"")</f>
        <v/>
      </c>
    </row>
    <row r="986" ht="14.25" customHeight="1">
      <c r="A986">
        <f>ALGLIB_SSA_XAUUSD!AA986</f>
        <v/>
      </c>
      <c r="B986">
        <f>IF($A986="","",INDEX(ALGLIB_SSA_XAUUSD!$B$2:$B$2401,MATCH($A986,ALGLIB_SSA_XAUUSD!$A$2:$A$2401,1)))</f>
        <v/>
      </c>
      <c r="C986">
        <f>IF($A986="","",INDEX(ALGLIB_SSA_XAUUSD!$C$2:$C$2401,MATCH($A986,ALGLIB_SSA_XAUUSD!$A$2:$A$2401,1)))</f>
        <v/>
      </c>
      <c r="D986" s="14">
        <f>IF($A986="","",INT((ROW()-2)/12)+1)</f>
        <v/>
      </c>
      <c r="E986" s="14">
        <f>IF($A986="","",INDEX(ALGLIB_SSA_XAUUSD!$D$2:$D$2401,MATCH($A986,ALGLIB_SSA_XAUUSD!$A$2:$A$2401,1)))</f>
        <v/>
      </c>
      <c r="F986" s="14">
        <f>IF($A986="","",INDEX(ALGLIB_SSA_XAUUSD!$E$2:$E$2401,MATCH($A986,ALGLIB_SSA_XAUUSD!$A$2:$A$2401,1)))</f>
        <v/>
      </c>
      <c r="G986" s="14">
        <f>IF($A986="","",INDEX(ALGLIB_SSA_XAUUSD!$F$2:$F$2401,MATCH($A986,ALGLIB_SSA_XAUUSD!$A$2:$A$2401,1)))</f>
        <v/>
      </c>
      <c r="H986" s="14">
        <f>IF($A986="","",INDEX(ALGLIB_SSA_XAUUSD!$G$2:$G$2401,MATCH($A986,ALGLIB_SSA_XAUUSD!$A$2:$A$2401,1)))</f>
        <v/>
      </c>
      <c r="I986" s="14">
        <f>IF($A986="","",INDEX(ALGLIB_SSA_XAUUSD!$H$2:$H$2401,MATCH($A986,ALGLIB_SSA_XAUUSD!$A$2:$A$2401,1)))</f>
        <v/>
      </c>
      <c r="J986">
        <f>_xlfn.XLOOKUP($A986,ALGLIB_SSA_XAUUSD!$AA$2:$AA$2401,ALGLIB_SSA_XAUUSD!$P$2:$P$2401,"",0)</f>
        <v/>
      </c>
      <c r="K986">
        <f>_xlfn.XLOOKUP($A986,ALGLIB_SSA_XAUUSD!$AA$2:$AA$2401,ALGLIB_SSA_XAUUSD!$Q$2:$Q$2401,"",0)</f>
        <v/>
      </c>
      <c r="L986">
        <f>_xlfn.XLOOKUP($A986,ALGLIB_SSA_XAUUSD!$AA$2:$AA$2401,ALGLIB_SSA_XAUUSD!$R$2:$R$2401,"",0)</f>
        <v/>
      </c>
      <c r="M986">
        <f>_xlfn.XLOOKUP($A986,ALGLIB_SSA_XAUUSD!$AA$2:$AA$2401,ALGLIB_SSA_XAUUSD!$S$2:$S$2401,"",0)</f>
        <v/>
      </c>
      <c r="N986">
        <f>_xlfn.XLOOKUP($A986,ALGLIB_SSA_XAUUSD!$AA$2:$AA$2401,ALGLIB_SSA_XAUUSD!$T$2:$T$2401,"",0)</f>
        <v/>
      </c>
      <c r="O986">
        <f>_xlfn.XLOOKUP($A986,ALGLIB_SSA_XAUUSD!$AA$2:$AA$2401,ALGLIB_SSA_XAUUSD!$U$2:$U$2401,"",0)</f>
        <v/>
      </c>
      <c r="P986">
        <f>_xlfn.XLOOKUP($A986,ALGLIB_SSA_XAUUSD!$AA$2:$AA$2401,ALGLIB_SSA_XAUUSD!$V$2:$V$2401,"",0)</f>
        <v/>
      </c>
      <c r="S986">
        <f>A986</f>
        <v/>
      </c>
      <c r="T986">
        <f>J986</f>
        <v/>
      </c>
      <c r="U986">
        <f>K986</f>
        <v/>
      </c>
      <c r="V986" s="14">
        <f>IF($A986="","",MOD(ROW()-2,12)+1)</f>
        <v/>
      </c>
      <c r="W986">
        <f>L986</f>
        <v/>
      </c>
      <c r="X986" s="14">
        <f>IF(F986="","",F986)</f>
        <v/>
      </c>
      <c r="Y986" s="14">
        <f>IF(G986="","",G986)</f>
        <v/>
      </c>
      <c r="Z986">
        <f>M986</f>
        <v/>
      </c>
      <c r="AA986">
        <f>N986</f>
        <v/>
      </c>
      <c r="AB986" s="14">
        <f>IF(H986="","",H986)</f>
        <v/>
      </c>
      <c r="AC986">
        <f>O986</f>
        <v/>
      </c>
      <c r="AD986" s="14">
        <f>IF(I986="","",I986)</f>
        <v/>
      </c>
      <c r="AE986">
        <f>P986</f>
        <v/>
      </c>
      <c r="AH986">
        <f>IF(S986&lt;&gt;"",S986,AH985+900)</f>
        <v/>
      </c>
      <c r="AI986">
        <f>IF(T986&lt;&gt;"",T986,AI985)</f>
        <v/>
      </c>
      <c r="AJ986">
        <f>IF(U986&lt;&gt;"",U986,AJ985)</f>
        <v/>
      </c>
      <c r="AK986">
        <f>IF(W986&lt;&gt;"",W986,"")</f>
        <v/>
      </c>
      <c r="AL986" s="14">
        <f>IF(X986&lt;&gt;"",X986,"")</f>
        <v/>
      </c>
      <c r="AM986" s="14">
        <f>IF(Y986&lt;&gt;"",Y986,"")</f>
        <v/>
      </c>
      <c r="AN986" s="14">
        <f>IF(OR(AL986="",AM986=""),"",AL986-AM986)</f>
        <v/>
      </c>
      <c r="AO986">
        <f>IF(AN986="","",IF(AN986&gt;0,"Bullish","Bearish"))</f>
        <v/>
      </c>
      <c r="AP986">
        <f>IF(AO986="",AP985,AO986)</f>
        <v/>
      </c>
      <c r="AQ986" s="14">
        <f>IF(AB986&lt;&gt;"",AB986,"")</f>
        <v/>
      </c>
      <c r="AR986" s="14">
        <f>IF(AD986&lt;&gt;"",AD986,"")</f>
        <v/>
      </c>
      <c r="AS986">
        <f>IF(AS985+1=13,1,AS985+1)</f>
        <v/>
      </c>
      <c r="AT986">
        <f>IFERROR(IF(SLOPE($AQ$974:$AQ$985,$AS$974:$AS$985)&gt;0,MIN(3,ABS(SLOPE($AQ$974:$AQ$985,$AS$974:$AS$985))),IF(SLOPE($AQ$974:$AQ$985,$AS$974:$AS$985)&lt;-0.5,-0.5,0)),0)</f>
        <v/>
      </c>
      <c r="AU986">
        <f>IFERROR(IF(SLOPE($AR$974:$AR$985,$AS$974:$AS$985)&lt;0,MAX(-3,-ABS(SLOPE($AR$974:$AR$985,$AS$974:$AS$985))),IF(SLOPE($AR$974:$AR$985,$AS$974:$AS$985)&gt;0.5,0.5,0)),0)</f>
        <v/>
      </c>
      <c r="AV986">
        <f>($AQ$986+(AT986*(AS986-1)))</f>
        <v/>
      </c>
      <c r="AW986">
        <f>($AR$986+(AU986*(AS986-1)))</f>
        <v/>
      </c>
      <c r="AX986">
        <f>IF(AT986&gt;0,AV986+AT986,AV986)</f>
        <v/>
      </c>
      <c r="AY986">
        <f>IF(AU986&lt;0,AW986+AU986,AW986)</f>
        <v/>
      </c>
      <c r="BA986" s="14">
        <f>IFERROR(AX986-AQ986,"")</f>
        <v/>
      </c>
      <c r="BB986" s="14">
        <f>IFERROR(AY986-AR986,"")</f>
        <v/>
      </c>
      <c r="BD986">
        <f>AH986</f>
        <v/>
      </c>
      <c r="BE986">
        <f>AI986</f>
        <v/>
      </c>
      <c r="BF986">
        <f>AJ986</f>
        <v/>
      </c>
      <c r="BG986" s="14">
        <f>L986</f>
        <v/>
      </c>
      <c r="BH986" s="14">
        <f>IF(X986="","",X986)</f>
        <v/>
      </c>
      <c r="BI986" s="14">
        <f>IF(Y986="","",Y986)</f>
        <v/>
      </c>
      <c r="BJ986">
        <f>Z986</f>
        <v/>
      </c>
      <c r="BK986">
        <f>AA986</f>
        <v/>
      </c>
      <c r="BL986">
        <f>IFERROR(AX986,"")</f>
        <v/>
      </c>
      <c r="BM986">
        <f>IFERROR(AY986,"")</f>
        <v/>
      </c>
    </row>
    <row r="987" ht="14.25" customHeight="1">
      <c r="A987">
        <f>ALGLIB_SSA_XAUUSD!AA987</f>
        <v/>
      </c>
      <c r="B987">
        <f>IF($A987="","",INDEX(ALGLIB_SSA_XAUUSD!$B$2:$B$2401,MATCH($A987,ALGLIB_SSA_XAUUSD!$A$2:$A$2401,1)))</f>
        <v/>
      </c>
      <c r="C987">
        <f>IF($A987="","",INDEX(ALGLIB_SSA_XAUUSD!$C$2:$C$2401,MATCH($A987,ALGLIB_SSA_XAUUSD!$A$2:$A$2401,1)))</f>
        <v/>
      </c>
      <c r="D987" s="14">
        <f>IF($A987="","",INT((ROW()-2)/12)+1)</f>
        <v/>
      </c>
      <c r="E987" s="14">
        <f>IF(AND(E998&lt;&gt;"",D998=D986+1),E986+(E998-E986)*1/12,"")</f>
        <v/>
      </c>
      <c r="F987" s="14">
        <f>IF(AND(F998&lt;&gt;"",D998=D986+1),F986+(F998-F986)*1/12,"")</f>
        <v/>
      </c>
      <c r="G987" s="14">
        <f>IF(AND(G998&lt;&gt;"",D998=D986+1),G986+(G998-G986)*1/12,"")</f>
        <v/>
      </c>
      <c r="H987" s="14">
        <f>IF(AND(H998&lt;&gt;"",D998=D986+1),H986+(H998-H986)*1/12,"")</f>
        <v/>
      </c>
      <c r="I987" s="14">
        <f>IF(AND(L998&lt;&gt;"",D998=D986+1),I986+(I998-I986)*1/12,"")</f>
        <v/>
      </c>
      <c r="J987">
        <f>_xlfn.XLOOKUP($A987,ALGLIB_SSA_XAUUSD!$AA$2:$AA$2401,ALGLIB_SSA_XAUUSD!$P$2:$P$2401,"",0)</f>
        <v/>
      </c>
      <c r="K987">
        <f>_xlfn.XLOOKUP($A987,ALGLIB_SSA_XAUUSD!$AA$2:$AA$2401,ALGLIB_SSA_XAUUSD!$Q$2:$Q$2401,"",0)</f>
        <v/>
      </c>
      <c r="L987">
        <f>_xlfn.XLOOKUP($A987,ALGLIB_SSA_XAUUSD!$AA$2:$AA$2401,ALGLIB_SSA_XAUUSD!$R$2:$R$2401,"",0)</f>
        <v/>
      </c>
      <c r="M987">
        <f>_xlfn.XLOOKUP($A987,ALGLIB_SSA_XAUUSD!$AA$2:$AA$2401,ALGLIB_SSA_XAUUSD!$S$2:$S$2401,"",0)</f>
        <v/>
      </c>
      <c r="N987">
        <f>_xlfn.XLOOKUP($A987,ALGLIB_SSA_XAUUSD!$AA$2:$AA$2401,ALGLIB_SSA_XAUUSD!$T$2:$T$2401,"",0)</f>
        <v/>
      </c>
      <c r="O987">
        <f>_xlfn.XLOOKUP($A987,ALGLIB_SSA_XAUUSD!$AA$2:$AA$2401,ALGLIB_SSA_XAUUSD!$U$2:$U$2401,"",0)</f>
        <v/>
      </c>
      <c r="P987">
        <f>_xlfn.XLOOKUP($A987,ALGLIB_SSA_XAUUSD!$AA$2:$AA$2401,ALGLIB_SSA_XAUUSD!$V$2:$V$2401,"",0)</f>
        <v/>
      </c>
      <c r="S987">
        <f>A987</f>
        <v/>
      </c>
      <c r="T987">
        <f>J987</f>
        <v/>
      </c>
      <c r="U987">
        <f>K987</f>
        <v/>
      </c>
      <c r="V987" s="14">
        <f>IF($A987="","",MOD(ROW()-2,12)+1)</f>
        <v/>
      </c>
      <c r="W987">
        <f>L987</f>
        <v/>
      </c>
      <c r="X987" s="14">
        <f>IF(F987="","",F987)</f>
        <v/>
      </c>
      <c r="Y987" s="14">
        <f>IF(G987="","",G987)</f>
        <v/>
      </c>
      <c r="Z987">
        <f>M987</f>
        <v/>
      </c>
      <c r="AA987">
        <f>N987</f>
        <v/>
      </c>
      <c r="AB987" s="14">
        <f>IF(H987="","",H987)</f>
        <v/>
      </c>
      <c r="AC987">
        <f>O987</f>
        <v/>
      </c>
      <c r="AD987" s="14">
        <f>IF(I987="","",I987)</f>
        <v/>
      </c>
      <c r="AE987">
        <f>P987</f>
        <v/>
      </c>
      <c r="AH987">
        <f>IF(S987&lt;&gt;"",S987,AH986+900)</f>
        <v/>
      </c>
      <c r="AI987">
        <f>IF(T987&lt;&gt;"",T987,AI986)</f>
        <v/>
      </c>
      <c r="AJ987">
        <f>IF(U987&lt;&gt;"",U987,AJ986)</f>
        <v/>
      </c>
      <c r="AK987">
        <f>IF(W987&lt;&gt;"",W987,"")</f>
        <v/>
      </c>
      <c r="AL987" s="14">
        <f>IF(X987&lt;&gt;"",X987,"")</f>
        <v/>
      </c>
      <c r="AM987" s="14">
        <f>IF(Y987&lt;&gt;"",Y987,"")</f>
        <v/>
      </c>
      <c r="AN987" s="14">
        <f>IF(OR(AL987="",AM987=""),"",AL987-AM987)</f>
        <v/>
      </c>
      <c r="AO987">
        <f>IF(AN987="","",IF(AN987&gt;0,"Bullish","Bearish"))</f>
        <v/>
      </c>
      <c r="AP987">
        <f>IF(AO987="",AP986,AO987)</f>
        <v/>
      </c>
      <c r="AQ987" s="14">
        <f>IF(AB987&lt;&gt;"",AB987,"")</f>
        <v/>
      </c>
      <c r="AR987" s="14">
        <f>IF(AD987&lt;&gt;"",AD987,"")</f>
        <v/>
      </c>
      <c r="AS987">
        <f>IF(AS986+1=13,1,AS986+1)</f>
        <v/>
      </c>
      <c r="AT987">
        <f>IFERROR(IF(SLOPE($AQ$974:$AQ$985,$AS$974:$AS$985)&gt;0,MIN(3,ABS(SLOPE($AQ$974:$AQ$985,$AS$974:$AS$985))),IF(SLOPE($AQ$974:$AQ$985,$AS$974:$AS$985)&lt;-0.5,-0.5,0)),0)</f>
        <v/>
      </c>
      <c r="AU987">
        <f>IFERROR(IF(SLOPE($AR$974:$AR$985,$AS$974:$AS$985)&lt;0,MAX(-3,-ABS(SLOPE($AR$974:$AR$985,$AS$974:$AS$985))),IF(SLOPE($AR$974:$AR$985,$AS$974:$AS$985)&gt;0.5,0.5,0)),0)</f>
        <v/>
      </c>
      <c r="AV987">
        <f>($AQ$986+(AT987*(AS987-1)))</f>
        <v/>
      </c>
      <c r="AW987">
        <f>($AR$986+(AU987*(AS987-1)))</f>
        <v/>
      </c>
      <c r="AX987">
        <f>IF(AT987&gt;0,AV987+AT987,AV987)</f>
        <v/>
      </c>
      <c r="AY987">
        <f>IF(AU987&lt;0,AW987+AU987,AW987)</f>
        <v/>
      </c>
      <c r="BA987" s="14">
        <f>IFERROR(AX987-AQ987,"")</f>
        <v/>
      </c>
      <c r="BB987" s="14">
        <f>IFERROR(AY987-AR987,"")</f>
        <v/>
      </c>
      <c r="BD987">
        <f>AH987</f>
        <v/>
      </c>
      <c r="BE987">
        <f>AI987</f>
        <v/>
      </c>
      <c r="BF987">
        <f>AJ987</f>
        <v/>
      </c>
      <c r="BG987" s="14">
        <f>L987</f>
        <v/>
      </c>
      <c r="BH987" s="14">
        <f>IF(X987="","",X987)</f>
        <v/>
      </c>
      <c r="BI987" s="14">
        <f>IF(Y987="","",Y987)</f>
        <v/>
      </c>
      <c r="BJ987">
        <f>Z987</f>
        <v/>
      </c>
      <c r="BK987">
        <f>AA987</f>
        <v/>
      </c>
      <c r="BL987">
        <f>IFERROR(AX987,"")</f>
        <v/>
      </c>
      <c r="BM987">
        <f>IFERROR(AY987,"")</f>
        <v/>
      </c>
    </row>
    <row r="988" ht="14.25" customHeight="1">
      <c r="A988">
        <f>ALGLIB_SSA_XAUUSD!AA988</f>
        <v/>
      </c>
      <c r="B988">
        <f>IF($A988="","",INDEX(ALGLIB_SSA_XAUUSD!$B$2:$B$2401,MATCH($A988,ALGLIB_SSA_XAUUSD!$A$2:$A$2401,1)))</f>
        <v/>
      </c>
      <c r="C988">
        <f>IF($A988="","",INDEX(ALGLIB_SSA_XAUUSD!$C$2:$C$2401,MATCH($A988,ALGLIB_SSA_XAUUSD!$A$2:$A$2401,1)))</f>
        <v/>
      </c>
      <c r="D988" s="14">
        <f>IF($A988="","",INT((ROW()-2)/12)+1)</f>
        <v/>
      </c>
      <c r="E988" s="14">
        <f>IF(AND(E998&lt;&gt;"",D998=D986+1),E986+(E998-E986)*2/12,"")</f>
        <v/>
      </c>
      <c r="F988" s="14">
        <f>IF(AND(F998&lt;&gt;"",D998=D986+1),F986+(F998-F986)*2/12,"")</f>
        <v/>
      </c>
      <c r="G988" s="14">
        <f>IF(AND(G998&lt;&gt;"",D998=D986+1),G986+(G998-G986)*2/12,"")</f>
        <v/>
      </c>
      <c r="H988" s="14">
        <f>IF(AND(H998&lt;&gt;"",D998=D986+1),H986+(H998-H986)*2/12,"")</f>
        <v/>
      </c>
      <c r="I988" s="14">
        <f>IF(AND(L998&lt;&gt;"",D998=D986+1),I986+(I998-I986)*2/12,"")</f>
        <v/>
      </c>
      <c r="J988">
        <f>_xlfn.XLOOKUP($A988,ALGLIB_SSA_XAUUSD!$AA$2:$AA$2401,ALGLIB_SSA_XAUUSD!$P$2:$P$2401,"",0)</f>
        <v/>
      </c>
      <c r="K988">
        <f>_xlfn.XLOOKUP($A988,ALGLIB_SSA_XAUUSD!$AA$2:$AA$2401,ALGLIB_SSA_XAUUSD!$Q$2:$Q$2401,"",0)</f>
        <v/>
      </c>
      <c r="L988">
        <f>_xlfn.XLOOKUP($A988,ALGLIB_SSA_XAUUSD!$AA$2:$AA$2401,ALGLIB_SSA_XAUUSD!$R$2:$R$2401,"",0)</f>
        <v/>
      </c>
      <c r="M988">
        <f>_xlfn.XLOOKUP($A988,ALGLIB_SSA_XAUUSD!$AA$2:$AA$2401,ALGLIB_SSA_XAUUSD!$S$2:$S$2401,"",0)</f>
        <v/>
      </c>
      <c r="N988">
        <f>_xlfn.XLOOKUP($A988,ALGLIB_SSA_XAUUSD!$AA$2:$AA$2401,ALGLIB_SSA_XAUUSD!$T$2:$T$2401,"",0)</f>
        <v/>
      </c>
      <c r="O988">
        <f>_xlfn.XLOOKUP($A988,ALGLIB_SSA_XAUUSD!$AA$2:$AA$2401,ALGLIB_SSA_XAUUSD!$U$2:$U$2401,"",0)</f>
        <v/>
      </c>
      <c r="P988">
        <f>_xlfn.XLOOKUP($A988,ALGLIB_SSA_XAUUSD!$AA$2:$AA$2401,ALGLIB_SSA_XAUUSD!$V$2:$V$2401,"",0)</f>
        <v/>
      </c>
      <c r="S988">
        <f>A988</f>
        <v/>
      </c>
      <c r="T988">
        <f>J988</f>
        <v/>
      </c>
      <c r="U988">
        <f>K988</f>
        <v/>
      </c>
      <c r="V988" s="14">
        <f>IF($A988="","",MOD(ROW()-2,12)+1)</f>
        <v/>
      </c>
      <c r="W988">
        <f>L988</f>
        <v/>
      </c>
      <c r="X988" s="14">
        <f>IF(F988="","",F988)</f>
        <v/>
      </c>
      <c r="Y988" s="14">
        <f>IF(G988="","",G988)</f>
        <v/>
      </c>
      <c r="Z988">
        <f>M988</f>
        <v/>
      </c>
      <c r="AA988">
        <f>N988</f>
        <v/>
      </c>
      <c r="AB988" s="14">
        <f>IF(H988="","",H988)</f>
        <v/>
      </c>
      <c r="AC988">
        <f>O988</f>
        <v/>
      </c>
      <c r="AD988" s="14">
        <f>IF(I988="","",I988)</f>
        <v/>
      </c>
      <c r="AE988">
        <f>P988</f>
        <v/>
      </c>
      <c r="AH988">
        <f>IF(S988&lt;&gt;"",S988,AH987+900)</f>
        <v/>
      </c>
      <c r="AI988">
        <f>IF(T988&lt;&gt;"",T988,AI987)</f>
        <v/>
      </c>
      <c r="AJ988">
        <f>IF(U988&lt;&gt;"",U988,AJ987)</f>
        <v/>
      </c>
      <c r="AK988">
        <f>IF(W988&lt;&gt;"",W988,"")</f>
        <v/>
      </c>
      <c r="AL988" s="14">
        <f>IF(X988&lt;&gt;"",X988,"")</f>
        <v/>
      </c>
      <c r="AM988" s="14">
        <f>IF(Y988&lt;&gt;"",Y988,"")</f>
        <v/>
      </c>
      <c r="AN988" s="14">
        <f>IF(OR(AL988="",AM988=""),"",AL988-AM988)</f>
        <v/>
      </c>
      <c r="AO988">
        <f>IF(AN988="","",IF(AN988&gt;0,"Bullish","Bearish"))</f>
        <v/>
      </c>
      <c r="AP988">
        <f>IF(AO988="",AP987,AO988)</f>
        <v/>
      </c>
      <c r="AQ988" s="14">
        <f>IF(AB988&lt;&gt;"",AB988,"")</f>
        <v/>
      </c>
      <c r="AR988" s="14">
        <f>IF(AD988&lt;&gt;"",AD988,"")</f>
        <v/>
      </c>
      <c r="AS988">
        <f>IF(AS987+1=13,1,AS987+1)</f>
        <v/>
      </c>
      <c r="AT988">
        <f>IFERROR(IF(SLOPE($AQ$974:$AQ$985,$AS$974:$AS$985)&gt;0,MIN(3,ABS(SLOPE($AQ$974:$AQ$985,$AS$974:$AS$985))),IF(SLOPE($AQ$974:$AQ$985,$AS$974:$AS$985)&lt;-0.5,-0.5,0)),0)</f>
        <v/>
      </c>
      <c r="AU988">
        <f>IFERROR(IF(SLOPE($AR$974:$AR$985,$AS$974:$AS$985)&lt;0,MAX(-3,-ABS(SLOPE($AR$974:$AR$985,$AS$974:$AS$985))),IF(SLOPE($AR$974:$AR$985,$AS$974:$AS$985)&gt;0.5,0.5,0)),0)</f>
        <v/>
      </c>
      <c r="AV988">
        <f>($AQ$986+(AT988*(AS988-1)))</f>
        <v/>
      </c>
      <c r="AW988">
        <f>($AR$986+(AU988*(AS988-1)))</f>
        <v/>
      </c>
      <c r="AX988">
        <f>IF(AT988&gt;0,AV988+AT988,AV988)</f>
        <v/>
      </c>
      <c r="AY988">
        <f>IF(AU988&lt;0,AW988+AU988,AW988)</f>
        <v/>
      </c>
      <c r="BA988" s="14">
        <f>IFERROR(AX988-AQ988,"")</f>
        <v/>
      </c>
      <c r="BB988" s="14">
        <f>IFERROR(AY988-AR988,"")</f>
        <v/>
      </c>
      <c r="BD988">
        <f>AH988</f>
        <v/>
      </c>
      <c r="BE988">
        <f>AI988</f>
        <v/>
      </c>
      <c r="BF988">
        <f>AJ988</f>
        <v/>
      </c>
      <c r="BG988" s="14">
        <f>L988</f>
        <v/>
      </c>
      <c r="BH988" s="14">
        <f>IF(X988="","",X988)</f>
        <v/>
      </c>
      <c r="BI988" s="14">
        <f>IF(Y988="","",Y988)</f>
        <v/>
      </c>
      <c r="BJ988">
        <f>Z988</f>
        <v/>
      </c>
      <c r="BK988">
        <f>AA988</f>
        <v/>
      </c>
      <c r="BL988">
        <f>IFERROR(AX988,"")</f>
        <v/>
      </c>
      <c r="BM988">
        <f>IFERROR(AY988,"")</f>
        <v/>
      </c>
    </row>
    <row r="989" ht="14.25" customHeight="1">
      <c r="A989">
        <f>ALGLIB_SSA_XAUUSD!AA989</f>
        <v/>
      </c>
      <c r="B989">
        <f>IF($A989="","",INDEX(ALGLIB_SSA_XAUUSD!$B$2:$B$2401,MATCH($A989,ALGLIB_SSA_XAUUSD!$A$2:$A$2401,1)))</f>
        <v/>
      </c>
      <c r="C989">
        <f>IF($A989="","",INDEX(ALGLIB_SSA_XAUUSD!$C$2:$C$2401,MATCH($A989,ALGLIB_SSA_XAUUSD!$A$2:$A$2401,1)))</f>
        <v/>
      </c>
      <c r="D989" s="14">
        <f>IF($A989="","",INT((ROW()-2)/12)+1)</f>
        <v/>
      </c>
      <c r="E989" s="14">
        <f>IF(AND(E998&lt;&gt;"",D998=D986+1),E986+(E998-E986)*3/12,"")</f>
        <v/>
      </c>
      <c r="F989" s="14">
        <f>IF(AND(F998&lt;&gt;"",D998=D986+1),F986+(F998-F986)*3/12,"")</f>
        <v/>
      </c>
      <c r="G989" s="14">
        <f>IF(AND(G998&lt;&gt;"",D998=D986+1),G986+(G998-G986)*3/12,"")</f>
        <v/>
      </c>
      <c r="H989" s="14">
        <f>IF(AND(H998&lt;&gt;"",D998=D986+1),H986+(H998-H986)*3/12,"")</f>
        <v/>
      </c>
      <c r="I989" s="14">
        <f>IF(AND(L998&lt;&gt;"",D998=D986+1),I986+(I998-I986)*3/12,"")</f>
        <v/>
      </c>
      <c r="J989">
        <f>_xlfn.XLOOKUP($A989,ALGLIB_SSA_XAUUSD!$AA$2:$AA$2401,ALGLIB_SSA_XAUUSD!$P$2:$P$2401,"",0)</f>
        <v/>
      </c>
      <c r="K989">
        <f>_xlfn.XLOOKUP($A989,ALGLIB_SSA_XAUUSD!$AA$2:$AA$2401,ALGLIB_SSA_XAUUSD!$Q$2:$Q$2401,"",0)</f>
        <v/>
      </c>
      <c r="L989">
        <f>_xlfn.XLOOKUP($A989,ALGLIB_SSA_XAUUSD!$AA$2:$AA$2401,ALGLIB_SSA_XAUUSD!$R$2:$R$2401,"",0)</f>
        <v/>
      </c>
      <c r="M989">
        <f>_xlfn.XLOOKUP($A989,ALGLIB_SSA_XAUUSD!$AA$2:$AA$2401,ALGLIB_SSA_XAUUSD!$S$2:$S$2401,"",0)</f>
        <v/>
      </c>
      <c r="N989">
        <f>_xlfn.XLOOKUP($A989,ALGLIB_SSA_XAUUSD!$AA$2:$AA$2401,ALGLIB_SSA_XAUUSD!$T$2:$T$2401,"",0)</f>
        <v/>
      </c>
      <c r="O989">
        <f>_xlfn.XLOOKUP($A989,ALGLIB_SSA_XAUUSD!$AA$2:$AA$2401,ALGLIB_SSA_XAUUSD!$U$2:$U$2401,"",0)</f>
        <v/>
      </c>
      <c r="P989">
        <f>_xlfn.XLOOKUP($A989,ALGLIB_SSA_XAUUSD!$AA$2:$AA$2401,ALGLIB_SSA_XAUUSD!$V$2:$V$2401,"",0)</f>
        <v/>
      </c>
      <c r="S989">
        <f>A989</f>
        <v/>
      </c>
      <c r="T989">
        <f>J989</f>
        <v/>
      </c>
      <c r="U989">
        <f>K989</f>
        <v/>
      </c>
      <c r="V989" s="14">
        <f>IF($A989="","",MOD(ROW()-2,12)+1)</f>
        <v/>
      </c>
      <c r="W989">
        <f>L989</f>
        <v/>
      </c>
      <c r="X989" s="14">
        <f>IF(F989="","",F989)</f>
        <v/>
      </c>
      <c r="Y989" s="14">
        <f>IF(G989="","",G989)</f>
        <v/>
      </c>
      <c r="Z989">
        <f>M989</f>
        <v/>
      </c>
      <c r="AA989">
        <f>N989</f>
        <v/>
      </c>
      <c r="AB989" s="14">
        <f>IF(H989="","",H989)</f>
        <v/>
      </c>
      <c r="AC989">
        <f>O989</f>
        <v/>
      </c>
      <c r="AD989" s="14">
        <f>IF(I989="","",I989)</f>
        <v/>
      </c>
      <c r="AE989">
        <f>P989</f>
        <v/>
      </c>
      <c r="AH989">
        <f>IF(S989&lt;&gt;"",S989,AH988+900)</f>
        <v/>
      </c>
      <c r="AI989">
        <f>IF(T989&lt;&gt;"",T989,AI988)</f>
        <v/>
      </c>
      <c r="AJ989">
        <f>IF(U989&lt;&gt;"",U989,AJ988)</f>
        <v/>
      </c>
      <c r="AK989">
        <f>IF(W989&lt;&gt;"",W989,"")</f>
        <v/>
      </c>
      <c r="AL989" s="14">
        <f>IF(X989&lt;&gt;"",X989,"")</f>
        <v/>
      </c>
      <c r="AM989" s="14">
        <f>IF(Y989&lt;&gt;"",Y989,"")</f>
        <v/>
      </c>
      <c r="AN989" s="14">
        <f>IF(OR(AL989="",AM989=""),"",AL989-AM989)</f>
        <v/>
      </c>
      <c r="AO989">
        <f>IF(AN989="","",IF(AN989&gt;0,"Bullish","Bearish"))</f>
        <v/>
      </c>
      <c r="AP989">
        <f>IF(AO989="",AP988,AO989)</f>
        <v/>
      </c>
      <c r="AQ989" s="14">
        <f>IF(AB989&lt;&gt;"",AB989,"")</f>
        <v/>
      </c>
      <c r="AR989" s="14">
        <f>IF(AD989&lt;&gt;"",AD989,"")</f>
        <v/>
      </c>
      <c r="AS989">
        <f>IF(AS988+1=13,1,AS988+1)</f>
        <v/>
      </c>
      <c r="AT989">
        <f>IFERROR(IF(SLOPE($AQ$974:$AQ$985,$AS$974:$AS$985)&gt;0,MIN(3,ABS(SLOPE($AQ$974:$AQ$985,$AS$974:$AS$985))),IF(SLOPE($AQ$974:$AQ$985,$AS$974:$AS$985)&lt;-0.5,-0.5,0)),0)</f>
        <v/>
      </c>
      <c r="AU989">
        <f>IFERROR(IF(SLOPE($AR$974:$AR$985,$AS$974:$AS$985)&lt;0,MAX(-3,-ABS(SLOPE($AR$974:$AR$985,$AS$974:$AS$985))),IF(SLOPE($AR$974:$AR$985,$AS$974:$AS$985)&gt;0.5,0.5,0)),0)</f>
        <v/>
      </c>
      <c r="AV989">
        <f>($AQ$986+(AT989*(AS989-1)))</f>
        <v/>
      </c>
      <c r="AW989">
        <f>($AR$986+(AU989*(AS989-1)))</f>
        <v/>
      </c>
      <c r="AX989">
        <f>IF(AT989&gt;0,AV989+AT989,AV989)</f>
        <v/>
      </c>
      <c r="AY989">
        <f>IF(AU989&lt;0,AW989+AU989,AW989)</f>
        <v/>
      </c>
      <c r="BA989" s="14">
        <f>IFERROR(AX989-AQ989,"")</f>
        <v/>
      </c>
      <c r="BB989" s="14">
        <f>IFERROR(AY989-AR989,"")</f>
        <v/>
      </c>
      <c r="BD989">
        <f>AH989</f>
        <v/>
      </c>
      <c r="BE989">
        <f>AI989</f>
        <v/>
      </c>
      <c r="BF989">
        <f>AJ989</f>
        <v/>
      </c>
      <c r="BG989" s="14">
        <f>L989</f>
        <v/>
      </c>
      <c r="BH989" s="14">
        <f>IF(X989="","",X989)</f>
        <v/>
      </c>
      <c r="BI989" s="14">
        <f>IF(Y989="","",Y989)</f>
        <v/>
      </c>
      <c r="BJ989">
        <f>Z989</f>
        <v/>
      </c>
      <c r="BK989">
        <f>AA989</f>
        <v/>
      </c>
      <c r="BL989">
        <f>IFERROR(AX989,"")</f>
        <v/>
      </c>
      <c r="BM989">
        <f>IFERROR(AY989,"")</f>
        <v/>
      </c>
    </row>
    <row r="990" ht="14.25" customHeight="1">
      <c r="A990">
        <f>ALGLIB_SSA_XAUUSD!AA990</f>
        <v/>
      </c>
      <c r="B990">
        <f>IF($A990="","",INDEX(ALGLIB_SSA_XAUUSD!$B$2:$B$2401,MATCH($A990,ALGLIB_SSA_XAUUSD!$A$2:$A$2401,1)))</f>
        <v/>
      </c>
      <c r="C990">
        <f>IF($A990="","",INDEX(ALGLIB_SSA_XAUUSD!$C$2:$C$2401,MATCH($A990,ALGLIB_SSA_XAUUSD!$A$2:$A$2401,1)))</f>
        <v/>
      </c>
      <c r="D990" s="14">
        <f>IF($A990="","",INT((ROW()-2)/12)+1)</f>
        <v/>
      </c>
      <c r="E990" s="14">
        <f>IF(AND(E998&lt;&gt;"",D998=D986+1),E986+(E998-E986)*4/12,"")</f>
        <v/>
      </c>
      <c r="F990" s="14">
        <f>IF(AND(F998&lt;&gt;"",D998=D986+1),F986+(F998-F986)*4/12,"")</f>
        <v/>
      </c>
      <c r="G990" s="14">
        <f>IF(AND(G998&lt;&gt;"",D998=D986+1),G986+(G998-G986)*4/12,"")</f>
        <v/>
      </c>
      <c r="H990" s="14">
        <f>IF(AND(H998&lt;&gt;"",D998=D986+1),H986+(H998-H986)*4/12,"")</f>
        <v/>
      </c>
      <c r="I990" s="14">
        <f>IF(AND(L998&lt;&gt;"",D998=D986+1),I986+(I998-I986)*4/12,"")</f>
        <v/>
      </c>
      <c r="J990">
        <f>_xlfn.XLOOKUP($A990,ALGLIB_SSA_XAUUSD!$AA$2:$AA$2401,ALGLIB_SSA_XAUUSD!$P$2:$P$2401,"",0)</f>
        <v/>
      </c>
      <c r="K990">
        <f>_xlfn.XLOOKUP($A990,ALGLIB_SSA_XAUUSD!$AA$2:$AA$2401,ALGLIB_SSA_XAUUSD!$Q$2:$Q$2401,"",0)</f>
        <v/>
      </c>
      <c r="L990">
        <f>_xlfn.XLOOKUP($A990,ALGLIB_SSA_XAUUSD!$AA$2:$AA$2401,ALGLIB_SSA_XAUUSD!$R$2:$R$2401,"",0)</f>
        <v/>
      </c>
      <c r="M990">
        <f>_xlfn.XLOOKUP($A990,ALGLIB_SSA_XAUUSD!$AA$2:$AA$2401,ALGLIB_SSA_XAUUSD!$S$2:$S$2401,"",0)</f>
        <v/>
      </c>
      <c r="N990">
        <f>_xlfn.XLOOKUP($A990,ALGLIB_SSA_XAUUSD!$AA$2:$AA$2401,ALGLIB_SSA_XAUUSD!$T$2:$T$2401,"",0)</f>
        <v/>
      </c>
      <c r="O990">
        <f>_xlfn.XLOOKUP($A990,ALGLIB_SSA_XAUUSD!$AA$2:$AA$2401,ALGLIB_SSA_XAUUSD!$U$2:$U$2401,"",0)</f>
        <v/>
      </c>
      <c r="P990">
        <f>_xlfn.XLOOKUP($A990,ALGLIB_SSA_XAUUSD!$AA$2:$AA$2401,ALGLIB_SSA_XAUUSD!$V$2:$V$2401,"",0)</f>
        <v/>
      </c>
      <c r="S990">
        <f>A990</f>
        <v/>
      </c>
      <c r="T990">
        <f>J990</f>
        <v/>
      </c>
      <c r="U990">
        <f>K990</f>
        <v/>
      </c>
      <c r="V990" s="14">
        <f>IF($A990="","",MOD(ROW()-2,12)+1)</f>
        <v/>
      </c>
      <c r="W990">
        <f>L990</f>
        <v/>
      </c>
      <c r="X990" s="14">
        <f>IF(F990="","",F990)</f>
        <v/>
      </c>
      <c r="Y990" s="14">
        <f>IF(G990="","",G990)</f>
        <v/>
      </c>
      <c r="Z990">
        <f>M990</f>
        <v/>
      </c>
      <c r="AA990">
        <f>N990</f>
        <v/>
      </c>
      <c r="AB990" s="14">
        <f>IF(H990="","",H990)</f>
        <v/>
      </c>
      <c r="AC990">
        <f>O990</f>
        <v/>
      </c>
      <c r="AD990" s="14">
        <f>IF(I990="","",I990)</f>
        <v/>
      </c>
      <c r="AE990">
        <f>P990</f>
        <v/>
      </c>
      <c r="AH990">
        <f>IF(S990&lt;&gt;"",S990,AH989+900)</f>
        <v/>
      </c>
      <c r="AI990">
        <f>IF(T990&lt;&gt;"",T990,AI989)</f>
        <v/>
      </c>
      <c r="AJ990">
        <f>IF(U990&lt;&gt;"",U990,AJ989)</f>
        <v/>
      </c>
      <c r="AK990">
        <f>IF(W990&lt;&gt;"",W990,"")</f>
        <v/>
      </c>
      <c r="AL990" s="14">
        <f>IF(X990&lt;&gt;"",X990,"")</f>
        <v/>
      </c>
      <c r="AM990" s="14">
        <f>IF(Y990&lt;&gt;"",Y990,"")</f>
        <v/>
      </c>
      <c r="AN990" s="14">
        <f>IF(OR(AL990="",AM990=""),"",AL990-AM990)</f>
        <v/>
      </c>
      <c r="AO990">
        <f>IF(AN990="","",IF(AN990&gt;0,"Bullish","Bearish"))</f>
        <v/>
      </c>
      <c r="AP990">
        <f>IF(AO990="",AP989,AO990)</f>
        <v/>
      </c>
      <c r="AQ990" s="14">
        <f>IF(AB990&lt;&gt;"",AB990,"")</f>
        <v/>
      </c>
      <c r="AR990" s="14">
        <f>IF(AD990&lt;&gt;"",AD990,"")</f>
        <v/>
      </c>
      <c r="AS990">
        <f>IF(AS989+1=13,1,AS989+1)</f>
        <v/>
      </c>
      <c r="AT990">
        <f>IFERROR(IF(SLOPE($AQ$974:$AQ$985,$AS$974:$AS$985)&gt;0,MIN(3,ABS(SLOPE($AQ$974:$AQ$985,$AS$974:$AS$985))),IF(SLOPE($AQ$974:$AQ$985,$AS$974:$AS$985)&lt;-0.5,-0.5,0)),0)</f>
        <v/>
      </c>
      <c r="AU990">
        <f>IFERROR(IF(SLOPE($AR$974:$AR$985,$AS$974:$AS$985)&lt;0,MAX(-3,-ABS(SLOPE($AR$974:$AR$985,$AS$974:$AS$985))),IF(SLOPE($AR$974:$AR$985,$AS$974:$AS$985)&gt;0.5,0.5,0)),0)</f>
        <v/>
      </c>
      <c r="AV990">
        <f>($AQ$986+(AT990*(AS990-1)))</f>
        <v/>
      </c>
      <c r="AW990">
        <f>($AR$986+(AU990*(AS990-1)))</f>
        <v/>
      </c>
      <c r="AX990">
        <f>IF(AT990&gt;0,AV990+AT990,AV990)</f>
        <v/>
      </c>
      <c r="AY990">
        <f>IF(AU990&lt;0,AW990+AU990,AW990)</f>
        <v/>
      </c>
      <c r="BA990" s="14">
        <f>IFERROR(AX990-AQ990,"")</f>
        <v/>
      </c>
      <c r="BB990" s="14">
        <f>IFERROR(AY990-AR990,"")</f>
        <v/>
      </c>
      <c r="BD990">
        <f>AH990</f>
        <v/>
      </c>
      <c r="BE990">
        <f>AI990</f>
        <v/>
      </c>
      <c r="BF990">
        <f>AJ990</f>
        <v/>
      </c>
      <c r="BG990" s="14">
        <f>L990</f>
        <v/>
      </c>
      <c r="BH990" s="14">
        <f>IF(X990="","",X990)</f>
        <v/>
      </c>
      <c r="BI990" s="14">
        <f>IF(Y990="","",Y990)</f>
        <v/>
      </c>
      <c r="BJ990">
        <f>Z990</f>
        <v/>
      </c>
      <c r="BK990">
        <f>AA990</f>
        <v/>
      </c>
      <c r="BL990">
        <f>IFERROR(AX990,"")</f>
        <v/>
      </c>
      <c r="BM990">
        <f>IFERROR(AY990,"")</f>
        <v/>
      </c>
    </row>
    <row r="991" ht="14.25" customHeight="1">
      <c r="A991">
        <f>ALGLIB_SSA_XAUUSD!AA991</f>
        <v/>
      </c>
      <c r="B991">
        <f>IF($A991="","",INDEX(ALGLIB_SSA_XAUUSD!$B$2:$B$2401,MATCH($A991,ALGLIB_SSA_XAUUSD!$A$2:$A$2401,1)))</f>
        <v/>
      </c>
      <c r="C991">
        <f>IF($A991="","",INDEX(ALGLIB_SSA_XAUUSD!$C$2:$C$2401,MATCH($A991,ALGLIB_SSA_XAUUSD!$A$2:$A$2401,1)))</f>
        <v/>
      </c>
      <c r="D991" s="14">
        <f>IF($A991="","",INT((ROW()-2)/12)+1)</f>
        <v/>
      </c>
      <c r="E991" s="14">
        <f>IF(AND(E998&lt;&gt;"",D998=D986+1),E986+(E998-E986)*5/12,"")</f>
        <v/>
      </c>
      <c r="F991" s="14">
        <f>IF(AND(F998&lt;&gt;"",D998=D986+1),F986+(F998-F986)*5/12,"")</f>
        <v/>
      </c>
      <c r="G991" s="14">
        <f>IF(AND(G998&lt;&gt;"",D998=D986+1),G986+(G998-G986)*5/12,"")</f>
        <v/>
      </c>
      <c r="H991" s="14">
        <f>IF(AND(H998&lt;&gt;"",D998=D986+1),H986+(H998-H986)*5/12,"")</f>
        <v/>
      </c>
      <c r="I991" s="14">
        <f>IF(AND(L998&lt;&gt;"",D998=D986+1),I986+(I998-I986)*5/12,"")</f>
        <v/>
      </c>
      <c r="J991">
        <f>_xlfn.XLOOKUP($A991,ALGLIB_SSA_XAUUSD!$AA$2:$AA$2401,ALGLIB_SSA_XAUUSD!$P$2:$P$2401,"",0)</f>
        <v/>
      </c>
      <c r="K991">
        <f>_xlfn.XLOOKUP($A991,ALGLIB_SSA_XAUUSD!$AA$2:$AA$2401,ALGLIB_SSA_XAUUSD!$Q$2:$Q$2401,"",0)</f>
        <v/>
      </c>
      <c r="L991">
        <f>_xlfn.XLOOKUP($A991,ALGLIB_SSA_XAUUSD!$AA$2:$AA$2401,ALGLIB_SSA_XAUUSD!$R$2:$R$2401,"",0)</f>
        <v/>
      </c>
      <c r="M991">
        <f>_xlfn.XLOOKUP($A991,ALGLIB_SSA_XAUUSD!$AA$2:$AA$2401,ALGLIB_SSA_XAUUSD!$S$2:$S$2401,"",0)</f>
        <v/>
      </c>
      <c r="N991">
        <f>_xlfn.XLOOKUP($A991,ALGLIB_SSA_XAUUSD!$AA$2:$AA$2401,ALGLIB_SSA_XAUUSD!$T$2:$T$2401,"",0)</f>
        <v/>
      </c>
      <c r="O991">
        <f>_xlfn.XLOOKUP($A991,ALGLIB_SSA_XAUUSD!$AA$2:$AA$2401,ALGLIB_SSA_XAUUSD!$U$2:$U$2401,"",0)</f>
        <v/>
      </c>
      <c r="P991">
        <f>_xlfn.XLOOKUP($A991,ALGLIB_SSA_XAUUSD!$AA$2:$AA$2401,ALGLIB_SSA_XAUUSD!$V$2:$V$2401,"",0)</f>
        <v/>
      </c>
      <c r="S991">
        <f>A991</f>
        <v/>
      </c>
      <c r="T991">
        <f>J991</f>
        <v/>
      </c>
      <c r="U991">
        <f>K991</f>
        <v/>
      </c>
      <c r="V991" s="14">
        <f>IF($A991="","",MOD(ROW()-2,12)+1)</f>
        <v/>
      </c>
      <c r="W991">
        <f>L991</f>
        <v/>
      </c>
      <c r="X991" s="14">
        <f>IF(F991="","",F991)</f>
        <v/>
      </c>
      <c r="Y991" s="14">
        <f>IF(G991="","",G991)</f>
        <v/>
      </c>
      <c r="Z991">
        <f>M991</f>
        <v/>
      </c>
      <c r="AA991">
        <f>N991</f>
        <v/>
      </c>
      <c r="AB991" s="14">
        <f>IF(H991="","",H991)</f>
        <v/>
      </c>
      <c r="AC991">
        <f>O991</f>
        <v/>
      </c>
      <c r="AD991" s="14">
        <f>IF(I991="","",I991)</f>
        <v/>
      </c>
      <c r="AE991">
        <f>P991</f>
        <v/>
      </c>
      <c r="AH991">
        <f>IF(S991&lt;&gt;"",S991,AH990+900)</f>
        <v/>
      </c>
      <c r="AI991">
        <f>IF(T991&lt;&gt;"",T991,AI990)</f>
        <v/>
      </c>
      <c r="AJ991">
        <f>IF(U991&lt;&gt;"",U991,AJ990)</f>
        <v/>
      </c>
      <c r="AK991">
        <f>IF(W991&lt;&gt;"",W991,"")</f>
        <v/>
      </c>
      <c r="AL991" s="14">
        <f>IF(X991&lt;&gt;"",X991,"")</f>
        <v/>
      </c>
      <c r="AM991" s="14">
        <f>IF(Y991&lt;&gt;"",Y991,"")</f>
        <v/>
      </c>
      <c r="AN991" s="14">
        <f>IF(OR(AL991="",AM991=""),"",AL991-AM991)</f>
        <v/>
      </c>
      <c r="AO991">
        <f>IF(AN991="","",IF(AN991&gt;0,"Bullish","Bearish"))</f>
        <v/>
      </c>
      <c r="AP991">
        <f>IF(AO991="",AP990,AO991)</f>
        <v/>
      </c>
      <c r="AQ991" s="14">
        <f>IF(AB991&lt;&gt;"",AB991,"")</f>
        <v/>
      </c>
      <c r="AR991" s="14">
        <f>IF(AD991&lt;&gt;"",AD991,"")</f>
        <v/>
      </c>
      <c r="AS991">
        <f>IF(AS990+1=13,1,AS990+1)</f>
        <v/>
      </c>
      <c r="AT991">
        <f>IFERROR(IF(SLOPE($AQ$974:$AQ$985,$AS$974:$AS$985)&gt;0,MIN(3,ABS(SLOPE($AQ$974:$AQ$985,$AS$974:$AS$985))),IF(SLOPE($AQ$974:$AQ$985,$AS$974:$AS$985)&lt;-0.5,-0.5,0)),0)</f>
        <v/>
      </c>
      <c r="AU991">
        <f>IFERROR(IF(SLOPE($AR$974:$AR$985,$AS$974:$AS$985)&lt;0,MAX(-3,-ABS(SLOPE($AR$974:$AR$985,$AS$974:$AS$985))),IF(SLOPE($AR$974:$AR$985,$AS$974:$AS$985)&gt;0.5,0.5,0)),0)</f>
        <v/>
      </c>
      <c r="AV991">
        <f>($AQ$986+(AT991*(AS991-1)))</f>
        <v/>
      </c>
      <c r="AW991">
        <f>($AR$986+(AU991*(AS991-1)))</f>
        <v/>
      </c>
      <c r="AX991">
        <f>IF(AT991&gt;0,AV991+AT991,AV991)</f>
        <v/>
      </c>
      <c r="AY991">
        <f>IF(AU991&lt;0,AW991+AU991,AW991)</f>
        <v/>
      </c>
      <c r="BA991" s="14">
        <f>IFERROR(AX991-AQ991,"")</f>
        <v/>
      </c>
      <c r="BB991" s="14">
        <f>IFERROR(AY991-AR991,"")</f>
        <v/>
      </c>
      <c r="BD991">
        <f>AH991</f>
        <v/>
      </c>
      <c r="BE991">
        <f>AI991</f>
        <v/>
      </c>
      <c r="BF991">
        <f>AJ991</f>
        <v/>
      </c>
      <c r="BG991" s="14">
        <f>L991</f>
        <v/>
      </c>
      <c r="BH991" s="14">
        <f>IF(X991="","",X991)</f>
        <v/>
      </c>
      <c r="BI991" s="14">
        <f>IF(Y991="","",Y991)</f>
        <v/>
      </c>
      <c r="BJ991">
        <f>Z991</f>
        <v/>
      </c>
      <c r="BK991">
        <f>AA991</f>
        <v/>
      </c>
      <c r="BL991">
        <f>IFERROR(AX991,"")</f>
        <v/>
      </c>
      <c r="BM991">
        <f>IFERROR(AY991,"")</f>
        <v/>
      </c>
    </row>
    <row r="992" ht="14.25" customHeight="1">
      <c r="A992">
        <f>ALGLIB_SSA_XAUUSD!AA992</f>
        <v/>
      </c>
      <c r="B992">
        <f>IF($A992="","",INDEX(ALGLIB_SSA_XAUUSD!$B$2:$B$2401,MATCH($A992,ALGLIB_SSA_XAUUSD!$A$2:$A$2401,1)))</f>
        <v/>
      </c>
      <c r="C992">
        <f>IF($A992="","",INDEX(ALGLIB_SSA_XAUUSD!$C$2:$C$2401,MATCH($A992,ALGLIB_SSA_XAUUSD!$A$2:$A$2401,1)))</f>
        <v/>
      </c>
      <c r="D992" s="14">
        <f>IF($A992="","",INT((ROW()-2)/12)+1)</f>
        <v/>
      </c>
      <c r="E992" s="14">
        <f>IF(AND(E998&lt;&gt;"",D998=D986+1),E986+(E998-E986)*6/12,"")</f>
        <v/>
      </c>
      <c r="F992" s="14">
        <f>IF(AND(F998&lt;&gt;"",D998=D986+1),F986+(F998-F986)*6/12,"")</f>
        <v/>
      </c>
      <c r="G992" s="14">
        <f>IF(AND(G998&lt;&gt;"",D998=D986+1),G986+(G998-G986)*6/12,"")</f>
        <v/>
      </c>
      <c r="H992" s="14">
        <f>IF(AND(H998&lt;&gt;"",D998=D986+1),H986+(H998-H986)*6/12,"")</f>
        <v/>
      </c>
      <c r="I992" s="14">
        <f>IF(AND(L998&lt;&gt;"",D998=D986+1),I986+(I998-I986)*6/12,"")</f>
        <v/>
      </c>
      <c r="J992">
        <f>_xlfn.XLOOKUP($A992,ALGLIB_SSA_XAUUSD!$AA$2:$AA$2401,ALGLIB_SSA_XAUUSD!$P$2:$P$2401,"",0)</f>
        <v/>
      </c>
      <c r="K992">
        <f>_xlfn.XLOOKUP($A992,ALGLIB_SSA_XAUUSD!$AA$2:$AA$2401,ALGLIB_SSA_XAUUSD!$Q$2:$Q$2401,"",0)</f>
        <v/>
      </c>
      <c r="L992">
        <f>_xlfn.XLOOKUP($A992,ALGLIB_SSA_XAUUSD!$AA$2:$AA$2401,ALGLIB_SSA_XAUUSD!$R$2:$R$2401,"",0)</f>
        <v/>
      </c>
      <c r="M992">
        <f>_xlfn.XLOOKUP($A992,ALGLIB_SSA_XAUUSD!$AA$2:$AA$2401,ALGLIB_SSA_XAUUSD!$S$2:$S$2401,"",0)</f>
        <v/>
      </c>
      <c r="N992">
        <f>_xlfn.XLOOKUP($A992,ALGLIB_SSA_XAUUSD!$AA$2:$AA$2401,ALGLIB_SSA_XAUUSD!$T$2:$T$2401,"",0)</f>
        <v/>
      </c>
      <c r="O992">
        <f>_xlfn.XLOOKUP($A992,ALGLIB_SSA_XAUUSD!$AA$2:$AA$2401,ALGLIB_SSA_XAUUSD!$U$2:$U$2401,"",0)</f>
        <v/>
      </c>
      <c r="P992">
        <f>_xlfn.XLOOKUP($A992,ALGLIB_SSA_XAUUSD!$AA$2:$AA$2401,ALGLIB_SSA_XAUUSD!$V$2:$V$2401,"",0)</f>
        <v/>
      </c>
      <c r="S992">
        <f>A992</f>
        <v/>
      </c>
      <c r="T992">
        <f>J992</f>
        <v/>
      </c>
      <c r="U992">
        <f>K992</f>
        <v/>
      </c>
      <c r="V992" s="14">
        <f>IF($A992="","",MOD(ROW()-2,12)+1)</f>
        <v/>
      </c>
      <c r="W992">
        <f>L992</f>
        <v/>
      </c>
      <c r="X992" s="14">
        <f>IF(F992="","",F992)</f>
        <v/>
      </c>
      <c r="Y992" s="14">
        <f>IF(G992="","",G992)</f>
        <v/>
      </c>
      <c r="Z992">
        <f>M992</f>
        <v/>
      </c>
      <c r="AA992">
        <f>N992</f>
        <v/>
      </c>
      <c r="AB992" s="14">
        <f>IF(H992="","",H992)</f>
        <v/>
      </c>
      <c r="AC992">
        <f>O992</f>
        <v/>
      </c>
      <c r="AD992" s="14">
        <f>IF(I992="","",I992)</f>
        <v/>
      </c>
      <c r="AE992">
        <f>P992</f>
        <v/>
      </c>
      <c r="AH992">
        <f>IF(S992&lt;&gt;"",S992,AH991+900)</f>
        <v/>
      </c>
      <c r="AI992">
        <f>IF(T992&lt;&gt;"",T992,AI991)</f>
        <v/>
      </c>
      <c r="AJ992">
        <f>IF(U992&lt;&gt;"",U992,AJ991)</f>
        <v/>
      </c>
      <c r="AK992">
        <f>IF(W992&lt;&gt;"",W992,"")</f>
        <v/>
      </c>
      <c r="AL992" s="14">
        <f>IF(X992&lt;&gt;"",X992,"")</f>
        <v/>
      </c>
      <c r="AM992" s="14">
        <f>IF(Y992&lt;&gt;"",Y992,"")</f>
        <v/>
      </c>
      <c r="AN992" s="14">
        <f>IF(OR(AL992="",AM992=""),"",AL992-AM992)</f>
        <v/>
      </c>
      <c r="AO992">
        <f>IF(AN992="","",IF(AN992&gt;0,"Bullish","Bearish"))</f>
        <v/>
      </c>
      <c r="AP992">
        <f>IF(AO992="",AP991,AO992)</f>
        <v/>
      </c>
      <c r="AQ992" s="14">
        <f>IF(AB992&lt;&gt;"",AB992,"")</f>
        <v/>
      </c>
      <c r="AR992" s="14">
        <f>IF(AD992&lt;&gt;"",AD992,"")</f>
        <v/>
      </c>
      <c r="AS992">
        <f>IF(AS991+1=13,1,AS991+1)</f>
        <v/>
      </c>
      <c r="AT992">
        <f>IFERROR(IF(SLOPE($AQ$974:$AQ$985,$AS$974:$AS$985)&gt;0,MIN(3,ABS(SLOPE($AQ$974:$AQ$985,$AS$974:$AS$985))),IF(SLOPE($AQ$974:$AQ$985,$AS$974:$AS$985)&lt;-0.5,-0.5,0)),0)</f>
        <v/>
      </c>
      <c r="AU992">
        <f>IFERROR(IF(SLOPE($AR$974:$AR$985,$AS$974:$AS$985)&lt;0,MAX(-3,-ABS(SLOPE($AR$974:$AR$985,$AS$974:$AS$985))),IF(SLOPE($AR$974:$AR$985,$AS$974:$AS$985)&gt;0.5,0.5,0)),0)</f>
        <v/>
      </c>
      <c r="AV992">
        <f>($AQ$986+(AT992*(AS992-1)))</f>
        <v/>
      </c>
      <c r="AW992">
        <f>($AR$986+(AU992*(AS992-1)))</f>
        <v/>
      </c>
      <c r="AX992">
        <f>IF(AT992&gt;0,AV992+AT992,AV992)</f>
        <v/>
      </c>
      <c r="AY992">
        <f>IF(AU992&lt;0,AW992+AU992,AW992)</f>
        <v/>
      </c>
      <c r="BA992" s="14">
        <f>IFERROR(AX992-AQ992,"")</f>
        <v/>
      </c>
      <c r="BB992" s="14">
        <f>IFERROR(AY992-AR992,"")</f>
        <v/>
      </c>
      <c r="BD992">
        <f>AH992</f>
        <v/>
      </c>
      <c r="BE992">
        <f>AI992</f>
        <v/>
      </c>
      <c r="BF992">
        <f>AJ992</f>
        <v/>
      </c>
      <c r="BG992" s="14">
        <f>L992</f>
        <v/>
      </c>
      <c r="BH992" s="14">
        <f>IF(X992="","",X992)</f>
        <v/>
      </c>
      <c r="BI992" s="14">
        <f>IF(Y992="","",Y992)</f>
        <v/>
      </c>
      <c r="BJ992">
        <f>Z992</f>
        <v/>
      </c>
      <c r="BK992">
        <f>AA992</f>
        <v/>
      </c>
      <c r="BL992">
        <f>IFERROR(AX992,"")</f>
        <v/>
      </c>
      <c r="BM992">
        <f>IFERROR(AY992,"")</f>
        <v/>
      </c>
    </row>
    <row r="993" ht="14.25" customHeight="1">
      <c r="A993">
        <f>ALGLIB_SSA_XAUUSD!AA993</f>
        <v/>
      </c>
      <c r="B993">
        <f>IF($A993="","",INDEX(ALGLIB_SSA_XAUUSD!$B$2:$B$2401,MATCH($A993,ALGLIB_SSA_XAUUSD!$A$2:$A$2401,1)))</f>
        <v/>
      </c>
      <c r="C993">
        <f>IF($A993="","",INDEX(ALGLIB_SSA_XAUUSD!$C$2:$C$2401,MATCH($A993,ALGLIB_SSA_XAUUSD!$A$2:$A$2401,1)))</f>
        <v/>
      </c>
      <c r="D993" s="14">
        <f>IF($A993="","",INT((ROW()-2)/12)+1)</f>
        <v/>
      </c>
      <c r="E993" s="14">
        <f>IF(AND(E998&lt;&gt;"",D998=D986+1),E986+(E998-E986)*7/12,"")</f>
        <v/>
      </c>
      <c r="F993" s="14">
        <f>IF(AND(F998&lt;&gt;"",D998=D986+1),F986+(F998-F986)*7/12,"")</f>
        <v/>
      </c>
      <c r="G993" s="14">
        <f>IF(AND(G998&lt;&gt;"",D998=D986+1),G986+(G998-G986)*7/12,"")</f>
        <v/>
      </c>
      <c r="H993" s="14">
        <f>IF(AND(H998&lt;&gt;"",D998=D986+1),H986+(H998-H986)*7/12,"")</f>
        <v/>
      </c>
      <c r="I993" s="14">
        <f>IF(AND(L998&lt;&gt;"",D998=D986+1),I986+(I998-I986)*7/12,"")</f>
        <v/>
      </c>
      <c r="J993">
        <f>_xlfn.XLOOKUP($A993,ALGLIB_SSA_XAUUSD!$AA$2:$AA$2401,ALGLIB_SSA_XAUUSD!$P$2:$P$2401,"",0)</f>
        <v/>
      </c>
      <c r="K993">
        <f>_xlfn.XLOOKUP($A993,ALGLIB_SSA_XAUUSD!$AA$2:$AA$2401,ALGLIB_SSA_XAUUSD!$Q$2:$Q$2401,"",0)</f>
        <v/>
      </c>
      <c r="L993">
        <f>_xlfn.XLOOKUP($A993,ALGLIB_SSA_XAUUSD!$AA$2:$AA$2401,ALGLIB_SSA_XAUUSD!$R$2:$R$2401,"",0)</f>
        <v/>
      </c>
      <c r="M993">
        <f>_xlfn.XLOOKUP($A993,ALGLIB_SSA_XAUUSD!$AA$2:$AA$2401,ALGLIB_SSA_XAUUSD!$S$2:$S$2401,"",0)</f>
        <v/>
      </c>
      <c r="N993">
        <f>_xlfn.XLOOKUP($A993,ALGLIB_SSA_XAUUSD!$AA$2:$AA$2401,ALGLIB_SSA_XAUUSD!$T$2:$T$2401,"",0)</f>
        <v/>
      </c>
      <c r="O993">
        <f>_xlfn.XLOOKUP($A993,ALGLIB_SSA_XAUUSD!$AA$2:$AA$2401,ALGLIB_SSA_XAUUSD!$U$2:$U$2401,"",0)</f>
        <v/>
      </c>
      <c r="P993">
        <f>_xlfn.XLOOKUP($A993,ALGLIB_SSA_XAUUSD!$AA$2:$AA$2401,ALGLIB_SSA_XAUUSD!$V$2:$V$2401,"",0)</f>
        <v/>
      </c>
      <c r="S993">
        <f>A993</f>
        <v/>
      </c>
      <c r="T993">
        <f>J993</f>
        <v/>
      </c>
      <c r="U993">
        <f>K993</f>
        <v/>
      </c>
      <c r="V993" s="14">
        <f>IF($A993="","",MOD(ROW()-2,12)+1)</f>
        <v/>
      </c>
      <c r="W993">
        <f>L993</f>
        <v/>
      </c>
      <c r="X993" s="14">
        <f>IF(F993="","",F993)</f>
        <v/>
      </c>
      <c r="Y993" s="14">
        <f>IF(G993="","",G993)</f>
        <v/>
      </c>
      <c r="Z993">
        <f>M993</f>
        <v/>
      </c>
      <c r="AA993">
        <f>N993</f>
        <v/>
      </c>
      <c r="AB993" s="14">
        <f>IF(H993="","",H993)</f>
        <v/>
      </c>
      <c r="AC993">
        <f>O993</f>
        <v/>
      </c>
      <c r="AD993" s="14">
        <f>IF(I993="","",I993)</f>
        <v/>
      </c>
      <c r="AE993">
        <f>P993</f>
        <v/>
      </c>
      <c r="AH993">
        <f>IF(S993&lt;&gt;"",S993,AH992+900)</f>
        <v/>
      </c>
      <c r="AI993">
        <f>IF(T993&lt;&gt;"",T993,AI992)</f>
        <v/>
      </c>
      <c r="AJ993">
        <f>IF(U993&lt;&gt;"",U993,AJ992)</f>
        <v/>
      </c>
      <c r="AK993">
        <f>IF(W993&lt;&gt;"",W993,"")</f>
        <v/>
      </c>
      <c r="AL993" s="14">
        <f>IF(X993&lt;&gt;"",X993,"")</f>
        <v/>
      </c>
      <c r="AM993" s="14">
        <f>IF(Y993&lt;&gt;"",Y993,"")</f>
        <v/>
      </c>
      <c r="AN993" s="14">
        <f>IF(OR(AL993="",AM993=""),"",AL993-AM993)</f>
        <v/>
      </c>
      <c r="AO993">
        <f>IF(AN993="","",IF(AN993&gt;0,"Bullish","Bearish"))</f>
        <v/>
      </c>
      <c r="AP993">
        <f>IF(AO993="",AP992,AO993)</f>
        <v/>
      </c>
      <c r="AQ993" s="14">
        <f>IF(AB993&lt;&gt;"",AB993,"")</f>
        <v/>
      </c>
      <c r="AR993" s="14">
        <f>IF(AD993&lt;&gt;"",AD993,"")</f>
        <v/>
      </c>
      <c r="AS993">
        <f>IF(AS992+1=13,1,AS992+1)</f>
        <v/>
      </c>
      <c r="AT993">
        <f>IFERROR(IF(SLOPE($AQ$974:$AQ$985,$AS$974:$AS$985)&gt;0,MIN(3,ABS(SLOPE($AQ$974:$AQ$985,$AS$974:$AS$985))),IF(SLOPE($AQ$974:$AQ$985,$AS$974:$AS$985)&lt;-0.5,-0.5,0)),0)</f>
        <v/>
      </c>
      <c r="AU993">
        <f>IFERROR(IF(SLOPE($AR$974:$AR$985,$AS$974:$AS$985)&lt;0,MAX(-3,-ABS(SLOPE($AR$974:$AR$985,$AS$974:$AS$985))),IF(SLOPE($AR$974:$AR$985,$AS$974:$AS$985)&gt;0.5,0.5,0)),0)</f>
        <v/>
      </c>
      <c r="AV993">
        <f>($AQ$986+(AT993*(AS993-1)))</f>
        <v/>
      </c>
      <c r="AW993">
        <f>($AR$986+(AU993*(AS993-1)))</f>
        <v/>
      </c>
      <c r="AX993">
        <f>IF(AT993&gt;0,AV993+AT993,AV993)</f>
        <v/>
      </c>
      <c r="AY993">
        <f>IF(AU993&lt;0,AW993+AU993,AW993)</f>
        <v/>
      </c>
      <c r="BA993" s="14">
        <f>IFERROR(AX993-AQ993,"")</f>
        <v/>
      </c>
      <c r="BB993" s="14">
        <f>IFERROR(AY993-AR993,"")</f>
        <v/>
      </c>
      <c r="BD993">
        <f>AH993</f>
        <v/>
      </c>
      <c r="BE993">
        <f>AI993</f>
        <v/>
      </c>
      <c r="BF993">
        <f>AJ993</f>
        <v/>
      </c>
      <c r="BG993" s="14">
        <f>L993</f>
        <v/>
      </c>
      <c r="BH993" s="14">
        <f>IF(X993="","",X993)</f>
        <v/>
      </c>
      <c r="BI993" s="14">
        <f>IF(Y993="","",Y993)</f>
        <v/>
      </c>
      <c r="BJ993">
        <f>Z993</f>
        <v/>
      </c>
      <c r="BK993">
        <f>AA993</f>
        <v/>
      </c>
      <c r="BL993">
        <f>IFERROR(AX993,"")</f>
        <v/>
      </c>
      <c r="BM993">
        <f>IFERROR(AY993,"")</f>
        <v/>
      </c>
    </row>
    <row r="994" ht="14.25" customHeight="1">
      <c r="A994">
        <f>ALGLIB_SSA_XAUUSD!AA994</f>
        <v/>
      </c>
      <c r="B994">
        <f>IF($A994="","",INDEX(ALGLIB_SSA_XAUUSD!$B$2:$B$2401,MATCH($A994,ALGLIB_SSA_XAUUSD!$A$2:$A$2401,1)))</f>
        <v/>
      </c>
      <c r="C994">
        <f>IF($A994="","",INDEX(ALGLIB_SSA_XAUUSD!$C$2:$C$2401,MATCH($A994,ALGLIB_SSA_XAUUSD!$A$2:$A$2401,1)))</f>
        <v/>
      </c>
      <c r="D994" s="14">
        <f>IF($A994="","",INT((ROW()-2)/12)+1)</f>
        <v/>
      </c>
      <c r="E994" s="14">
        <f>IF(AND(E998&lt;&gt;"",D998=D986+1),E986+(E998-E986)*8/12,"")</f>
        <v/>
      </c>
      <c r="F994" s="14">
        <f>IF(AND(F998&lt;&gt;"",D998=D986+1),F986+(F998-F986)*8/12,"")</f>
        <v/>
      </c>
      <c r="G994" s="14">
        <f>IF(AND(G998&lt;&gt;"",D998=D986+1),G986+(G998-G986)*8/12,"")</f>
        <v/>
      </c>
      <c r="H994" s="14">
        <f>IF(AND(H998&lt;&gt;"",D998=D986+1),H986+(H998-H986)*8/12,"")</f>
        <v/>
      </c>
      <c r="I994" s="14">
        <f>IF(AND(L998&lt;&gt;"",D998=D986+1),I986+(I998-I986)*8/12,"")</f>
        <v/>
      </c>
      <c r="J994">
        <f>_xlfn.XLOOKUP($A994,ALGLIB_SSA_XAUUSD!$AA$2:$AA$2401,ALGLIB_SSA_XAUUSD!$P$2:$P$2401,"",0)</f>
        <v/>
      </c>
      <c r="K994">
        <f>_xlfn.XLOOKUP($A994,ALGLIB_SSA_XAUUSD!$AA$2:$AA$2401,ALGLIB_SSA_XAUUSD!$Q$2:$Q$2401,"",0)</f>
        <v/>
      </c>
      <c r="L994">
        <f>_xlfn.XLOOKUP($A994,ALGLIB_SSA_XAUUSD!$AA$2:$AA$2401,ALGLIB_SSA_XAUUSD!$R$2:$R$2401,"",0)</f>
        <v/>
      </c>
      <c r="M994">
        <f>_xlfn.XLOOKUP($A994,ALGLIB_SSA_XAUUSD!$AA$2:$AA$2401,ALGLIB_SSA_XAUUSD!$S$2:$S$2401,"",0)</f>
        <v/>
      </c>
      <c r="N994">
        <f>_xlfn.XLOOKUP($A994,ALGLIB_SSA_XAUUSD!$AA$2:$AA$2401,ALGLIB_SSA_XAUUSD!$T$2:$T$2401,"",0)</f>
        <v/>
      </c>
      <c r="O994">
        <f>_xlfn.XLOOKUP($A994,ALGLIB_SSA_XAUUSD!$AA$2:$AA$2401,ALGLIB_SSA_XAUUSD!$U$2:$U$2401,"",0)</f>
        <v/>
      </c>
      <c r="P994">
        <f>_xlfn.XLOOKUP($A994,ALGLIB_SSA_XAUUSD!$AA$2:$AA$2401,ALGLIB_SSA_XAUUSD!$V$2:$V$2401,"",0)</f>
        <v/>
      </c>
      <c r="S994">
        <f>A994</f>
        <v/>
      </c>
      <c r="T994">
        <f>J994</f>
        <v/>
      </c>
      <c r="U994">
        <f>K994</f>
        <v/>
      </c>
      <c r="V994" s="14">
        <f>IF($A994="","",MOD(ROW()-2,12)+1)</f>
        <v/>
      </c>
      <c r="W994">
        <f>L994</f>
        <v/>
      </c>
      <c r="X994" s="14">
        <f>IF(F994="","",F994)</f>
        <v/>
      </c>
      <c r="Y994" s="14">
        <f>IF(G994="","",G994)</f>
        <v/>
      </c>
      <c r="Z994">
        <f>M994</f>
        <v/>
      </c>
      <c r="AA994">
        <f>N994</f>
        <v/>
      </c>
      <c r="AB994" s="14">
        <f>IF(H994="","",H994)</f>
        <v/>
      </c>
      <c r="AC994">
        <f>O994</f>
        <v/>
      </c>
      <c r="AD994" s="14">
        <f>IF(I994="","",I994)</f>
        <v/>
      </c>
      <c r="AE994">
        <f>P994</f>
        <v/>
      </c>
      <c r="AH994">
        <f>IF(S994&lt;&gt;"",S994,AH993+900)</f>
        <v/>
      </c>
      <c r="AI994">
        <f>IF(T994&lt;&gt;"",T994,AI993)</f>
        <v/>
      </c>
      <c r="AJ994">
        <f>IF(U994&lt;&gt;"",U994,AJ993)</f>
        <v/>
      </c>
      <c r="AK994">
        <f>IF(W994&lt;&gt;"",W994,"")</f>
        <v/>
      </c>
      <c r="AL994" s="14">
        <f>IF(X994&lt;&gt;"",X994,"")</f>
        <v/>
      </c>
      <c r="AM994" s="14">
        <f>IF(Y994&lt;&gt;"",Y994,"")</f>
        <v/>
      </c>
      <c r="AN994" s="14">
        <f>IF(OR(AL994="",AM994=""),"",AL994-AM994)</f>
        <v/>
      </c>
      <c r="AO994">
        <f>IF(AN994="","",IF(AN994&gt;0,"Bullish","Bearish"))</f>
        <v/>
      </c>
      <c r="AP994">
        <f>IF(AO994="",AP993,AO994)</f>
        <v/>
      </c>
      <c r="AQ994" s="14">
        <f>IF(AB994&lt;&gt;"",AB994,"")</f>
        <v/>
      </c>
      <c r="AR994" s="14">
        <f>IF(AD994&lt;&gt;"",AD994,"")</f>
        <v/>
      </c>
      <c r="AS994">
        <f>IF(AS993+1=13,1,AS993+1)</f>
        <v/>
      </c>
      <c r="AT994">
        <f>IFERROR(IF(SLOPE($AQ$974:$AQ$985,$AS$974:$AS$985)&gt;0,MIN(3,ABS(SLOPE($AQ$974:$AQ$985,$AS$974:$AS$985))),IF(SLOPE($AQ$974:$AQ$985,$AS$974:$AS$985)&lt;-0.5,-0.5,0)),0)</f>
        <v/>
      </c>
      <c r="AU994">
        <f>IFERROR(IF(SLOPE($AR$974:$AR$985,$AS$974:$AS$985)&lt;0,MAX(-3,-ABS(SLOPE($AR$974:$AR$985,$AS$974:$AS$985))),IF(SLOPE($AR$974:$AR$985,$AS$974:$AS$985)&gt;0.5,0.5,0)),0)</f>
        <v/>
      </c>
      <c r="AV994">
        <f>($AQ$986+(AT994*(AS994-1)))</f>
        <v/>
      </c>
      <c r="AW994">
        <f>($AR$986+(AU994*(AS994-1)))</f>
        <v/>
      </c>
      <c r="AX994">
        <f>IF(AT994&gt;0,AV994+AT994,AV994)</f>
        <v/>
      </c>
      <c r="AY994">
        <f>IF(AU994&lt;0,AW994+AU994,AW994)</f>
        <v/>
      </c>
      <c r="BA994" s="14">
        <f>IFERROR(AX994-AQ994,"")</f>
        <v/>
      </c>
      <c r="BB994" s="14">
        <f>IFERROR(AY994-AR994,"")</f>
        <v/>
      </c>
      <c r="BD994">
        <f>AH994</f>
        <v/>
      </c>
      <c r="BE994">
        <f>AI994</f>
        <v/>
      </c>
      <c r="BF994">
        <f>AJ994</f>
        <v/>
      </c>
      <c r="BG994" s="14">
        <f>L994</f>
        <v/>
      </c>
      <c r="BH994" s="14">
        <f>IF(X994="","",X994)</f>
        <v/>
      </c>
      <c r="BI994" s="14">
        <f>IF(Y994="","",Y994)</f>
        <v/>
      </c>
      <c r="BJ994">
        <f>Z994</f>
        <v/>
      </c>
      <c r="BK994">
        <f>AA994</f>
        <v/>
      </c>
      <c r="BL994">
        <f>IFERROR(AX994,"")</f>
        <v/>
      </c>
      <c r="BM994">
        <f>IFERROR(AY994,"")</f>
        <v/>
      </c>
    </row>
    <row r="995" ht="14.25" customHeight="1">
      <c r="A995">
        <f>ALGLIB_SSA_XAUUSD!AA995</f>
        <v/>
      </c>
      <c r="B995">
        <f>IF($A995="","",INDEX(ALGLIB_SSA_XAUUSD!$B$2:$B$2401,MATCH($A995,ALGLIB_SSA_XAUUSD!$A$2:$A$2401,1)))</f>
        <v/>
      </c>
      <c r="C995">
        <f>IF($A995="","",INDEX(ALGLIB_SSA_XAUUSD!$C$2:$C$2401,MATCH($A995,ALGLIB_SSA_XAUUSD!$A$2:$A$2401,1)))</f>
        <v/>
      </c>
      <c r="D995" s="14">
        <f>IF($A995="","",INT((ROW()-2)/12)+1)</f>
        <v/>
      </c>
      <c r="E995" s="14">
        <f>IF(AND(E998&lt;&gt;"",D998=D986+1),E986+(E998-E986)*9/12,"")</f>
        <v/>
      </c>
      <c r="F995" s="14">
        <f>IF(AND(F998&lt;&gt;"",D998=D986+1),F986+(F998-F986)*9/12,"")</f>
        <v/>
      </c>
      <c r="G995" s="14">
        <f>IF(AND(G998&lt;&gt;"",D998=D986+1),G986+(G998-G986)*9/12,"")</f>
        <v/>
      </c>
      <c r="H995" s="14">
        <f>IF(AND(H998&lt;&gt;"",D998=D986+1),H986+(H998-H986)*9/12,"")</f>
        <v/>
      </c>
      <c r="I995" s="14">
        <f>IF(AND(L998&lt;&gt;"",D998=D986+1),I986+(I998-I986)*9/12,"")</f>
        <v/>
      </c>
      <c r="J995">
        <f>_xlfn.XLOOKUP($A995,ALGLIB_SSA_XAUUSD!$AA$2:$AA$2401,ALGLIB_SSA_XAUUSD!$P$2:$P$2401,"",0)</f>
        <v/>
      </c>
      <c r="K995">
        <f>_xlfn.XLOOKUP($A995,ALGLIB_SSA_XAUUSD!$AA$2:$AA$2401,ALGLIB_SSA_XAUUSD!$Q$2:$Q$2401,"",0)</f>
        <v/>
      </c>
      <c r="L995">
        <f>_xlfn.XLOOKUP($A995,ALGLIB_SSA_XAUUSD!$AA$2:$AA$2401,ALGLIB_SSA_XAUUSD!$R$2:$R$2401,"",0)</f>
        <v/>
      </c>
      <c r="M995">
        <f>_xlfn.XLOOKUP($A995,ALGLIB_SSA_XAUUSD!$AA$2:$AA$2401,ALGLIB_SSA_XAUUSD!$S$2:$S$2401,"",0)</f>
        <v/>
      </c>
      <c r="N995">
        <f>_xlfn.XLOOKUP($A995,ALGLIB_SSA_XAUUSD!$AA$2:$AA$2401,ALGLIB_SSA_XAUUSD!$T$2:$T$2401,"",0)</f>
        <v/>
      </c>
      <c r="O995">
        <f>_xlfn.XLOOKUP($A995,ALGLIB_SSA_XAUUSD!$AA$2:$AA$2401,ALGLIB_SSA_XAUUSD!$U$2:$U$2401,"",0)</f>
        <v/>
      </c>
      <c r="P995">
        <f>_xlfn.XLOOKUP($A995,ALGLIB_SSA_XAUUSD!$AA$2:$AA$2401,ALGLIB_SSA_XAUUSD!$V$2:$V$2401,"",0)</f>
        <v/>
      </c>
      <c r="S995">
        <f>A995</f>
        <v/>
      </c>
      <c r="T995">
        <f>J995</f>
        <v/>
      </c>
      <c r="U995">
        <f>K995</f>
        <v/>
      </c>
      <c r="V995" s="14">
        <f>IF($A995="","",MOD(ROW()-2,12)+1)</f>
        <v/>
      </c>
      <c r="W995">
        <f>L995</f>
        <v/>
      </c>
      <c r="X995" s="14">
        <f>IF(F995="","",F995)</f>
        <v/>
      </c>
      <c r="Y995" s="14">
        <f>IF(G995="","",G995)</f>
        <v/>
      </c>
      <c r="Z995">
        <f>M995</f>
        <v/>
      </c>
      <c r="AA995">
        <f>N995</f>
        <v/>
      </c>
      <c r="AB995" s="14">
        <f>IF(H995="","",H995)</f>
        <v/>
      </c>
      <c r="AC995">
        <f>O995</f>
        <v/>
      </c>
      <c r="AD995" s="14">
        <f>IF(I995="","",I995)</f>
        <v/>
      </c>
      <c r="AE995">
        <f>P995</f>
        <v/>
      </c>
      <c r="AH995">
        <f>IF(S995&lt;&gt;"",S995,AH994+900)</f>
        <v/>
      </c>
      <c r="AI995">
        <f>IF(T995&lt;&gt;"",T995,AI994)</f>
        <v/>
      </c>
      <c r="AJ995">
        <f>IF(U995&lt;&gt;"",U995,AJ994)</f>
        <v/>
      </c>
      <c r="AK995">
        <f>IF(W995&lt;&gt;"",W995,"")</f>
        <v/>
      </c>
      <c r="AL995" s="14">
        <f>IF(X995&lt;&gt;"",X995,"")</f>
        <v/>
      </c>
      <c r="AM995" s="14">
        <f>IF(Y995&lt;&gt;"",Y995,"")</f>
        <v/>
      </c>
      <c r="AN995" s="14">
        <f>IF(OR(AL995="",AM995=""),"",AL995-AM995)</f>
        <v/>
      </c>
      <c r="AO995">
        <f>IF(AN995="","",IF(AN995&gt;0,"Bullish","Bearish"))</f>
        <v/>
      </c>
      <c r="AP995">
        <f>IF(AO995="",AP994,AO995)</f>
        <v/>
      </c>
      <c r="AQ995" s="14">
        <f>IF(AB995&lt;&gt;"",AB995,"")</f>
        <v/>
      </c>
      <c r="AR995" s="14">
        <f>IF(AD995&lt;&gt;"",AD995,"")</f>
        <v/>
      </c>
      <c r="AS995">
        <f>IF(AS994+1=13,1,AS994+1)</f>
        <v/>
      </c>
      <c r="AT995">
        <f>IFERROR(IF(SLOPE($AQ$974:$AQ$985,$AS$974:$AS$985)&gt;0,MIN(3,ABS(SLOPE($AQ$974:$AQ$985,$AS$974:$AS$985))),IF(SLOPE($AQ$974:$AQ$985,$AS$974:$AS$985)&lt;-0.5,-0.5,0)),0)</f>
        <v/>
      </c>
      <c r="AU995">
        <f>IFERROR(IF(SLOPE($AR$974:$AR$985,$AS$974:$AS$985)&lt;0,MAX(-3,-ABS(SLOPE($AR$974:$AR$985,$AS$974:$AS$985))),IF(SLOPE($AR$974:$AR$985,$AS$974:$AS$985)&gt;0.5,0.5,0)),0)</f>
        <v/>
      </c>
      <c r="AV995">
        <f>($AQ$986+(AT995*(AS995-1)))</f>
        <v/>
      </c>
      <c r="AW995">
        <f>($AR$986+(AU995*(AS995-1)))</f>
        <v/>
      </c>
      <c r="AX995">
        <f>IF(AT995&gt;0,AV995+AT995,AV995)</f>
        <v/>
      </c>
      <c r="AY995">
        <f>IF(AU995&lt;0,AW995+AU995,AW995)</f>
        <v/>
      </c>
      <c r="BA995" s="14">
        <f>IFERROR(AX995-AQ995,"")</f>
        <v/>
      </c>
      <c r="BB995" s="14">
        <f>IFERROR(AY995-AR995,"")</f>
        <v/>
      </c>
      <c r="BD995">
        <f>AH995</f>
        <v/>
      </c>
      <c r="BE995">
        <f>AI995</f>
        <v/>
      </c>
      <c r="BF995">
        <f>AJ995</f>
        <v/>
      </c>
      <c r="BG995" s="14">
        <f>L995</f>
        <v/>
      </c>
      <c r="BH995" s="14">
        <f>IF(X995="","",X995)</f>
        <v/>
      </c>
      <c r="BI995" s="14">
        <f>IF(Y995="","",Y995)</f>
        <v/>
      </c>
      <c r="BJ995">
        <f>Z995</f>
        <v/>
      </c>
      <c r="BK995">
        <f>AA995</f>
        <v/>
      </c>
      <c r="BL995">
        <f>IFERROR(AX995,"")</f>
        <v/>
      </c>
      <c r="BM995">
        <f>IFERROR(AY995,"")</f>
        <v/>
      </c>
    </row>
    <row r="996" ht="14.25" customHeight="1">
      <c r="A996">
        <f>ALGLIB_SSA_XAUUSD!AA996</f>
        <v/>
      </c>
      <c r="B996">
        <f>IF($A996="","",INDEX(ALGLIB_SSA_XAUUSD!$B$2:$B$2401,MATCH($A996,ALGLIB_SSA_XAUUSD!$A$2:$A$2401,1)))</f>
        <v/>
      </c>
      <c r="C996">
        <f>IF($A996="","",INDEX(ALGLIB_SSA_XAUUSD!$C$2:$C$2401,MATCH($A996,ALGLIB_SSA_XAUUSD!$A$2:$A$2401,1)))</f>
        <v/>
      </c>
      <c r="D996" s="14">
        <f>IF($A996="","",INT((ROW()-2)/12)+1)</f>
        <v/>
      </c>
      <c r="E996" s="14">
        <f>IF(AND(E998&lt;&gt;"",D998=D986+1),E986+(E998-E986)*10/12,"")</f>
        <v/>
      </c>
      <c r="F996" s="14">
        <f>IF(AND(F998&lt;&gt;"",D998=D986+1),F986+(F998-F986)*10/12,"")</f>
        <v/>
      </c>
      <c r="G996" s="14">
        <f>IF(AND(G998&lt;&gt;"",D998=D986+1),G986+(G998-G986)*10/12,"")</f>
        <v/>
      </c>
      <c r="H996" s="14">
        <f>IF(AND(H998&lt;&gt;"",D998=D986+1),H986+(H998-H986)*10/12,"")</f>
        <v/>
      </c>
      <c r="I996" s="14">
        <f>IF(AND(L998&lt;&gt;"",D998=D986+1),I986+(I998-I986)*10/12,"")</f>
        <v/>
      </c>
      <c r="J996">
        <f>_xlfn.XLOOKUP($A996,ALGLIB_SSA_XAUUSD!$AA$2:$AA$2401,ALGLIB_SSA_XAUUSD!$P$2:$P$2401,"",0)</f>
        <v/>
      </c>
      <c r="K996">
        <f>_xlfn.XLOOKUP($A996,ALGLIB_SSA_XAUUSD!$AA$2:$AA$2401,ALGLIB_SSA_XAUUSD!$Q$2:$Q$2401,"",0)</f>
        <v/>
      </c>
      <c r="L996">
        <f>_xlfn.XLOOKUP($A996,ALGLIB_SSA_XAUUSD!$AA$2:$AA$2401,ALGLIB_SSA_XAUUSD!$R$2:$R$2401,"",0)</f>
        <v/>
      </c>
      <c r="M996">
        <f>_xlfn.XLOOKUP($A996,ALGLIB_SSA_XAUUSD!$AA$2:$AA$2401,ALGLIB_SSA_XAUUSD!$S$2:$S$2401,"",0)</f>
        <v/>
      </c>
      <c r="N996">
        <f>_xlfn.XLOOKUP($A996,ALGLIB_SSA_XAUUSD!$AA$2:$AA$2401,ALGLIB_SSA_XAUUSD!$T$2:$T$2401,"",0)</f>
        <v/>
      </c>
      <c r="O996">
        <f>_xlfn.XLOOKUP($A996,ALGLIB_SSA_XAUUSD!$AA$2:$AA$2401,ALGLIB_SSA_XAUUSD!$U$2:$U$2401,"",0)</f>
        <v/>
      </c>
      <c r="P996">
        <f>_xlfn.XLOOKUP($A996,ALGLIB_SSA_XAUUSD!$AA$2:$AA$2401,ALGLIB_SSA_XAUUSD!$V$2:$V$2401,"",0)</f>
        <v/>
      </c>
      <c r="S996">
        <f>A996</f>
        <v/>
      </c>
      <c r="T996">
        <f>J996</f>
        <v/>
      </c>
      <c r="U996">
        <f>K996</f>
        <v/>
      </c>
      <c r="V996" s="14">
        <f>IF($A996="","",MOD(ROW()-2,12)+1)</f>
        <v/>
      </c>
      <c r="W996">
        <f>L996</f>
        <v/>
      </c>
      <c r="X996" s="14">
        <f>IF(F996="","",F996)</f>
        <v/>
      </c>
      <c r="Y996" s="14">
        <f>IF(G996="","",G996)</f>
        <v/>
      </c>
      <c r="Z996">
        <f>M996</f>
        <v/>
      </c>
      <c r="AA996">
        <f>N996</f>
        <v/>
      </c>
      <c r="AB996" s="14">
        <f>IF(H996="","",H996)</f>
        <v/>
      </c>
      <c r="AC996">
        <f>O996</f>
        <v/>
      </c>
      <c r="AD996" s="14">
        <f>IF(I996="","",I996)</f>
        <v/>
      </c>
      <c r="AE996">
        <f>P996</f>
        <v/>
      </c>
      <c r="AH996">
        <f>IF(S996&lt;&gt;"",S996,AH995+900)</f>
        <v/>
      </c>
      <c r="AI996">
        <f>IF(T996&lt;&gt;"",T996,AI995)</f>
        <v/>
      </c>
      <c r="AJ996">
        <f>IF(U996&lt;&gt;"",U996,AJ995)</f>
        <v/>
      </c>
      <c r="AK996">
        <f>IF(W996&lt;&gt;"",W996,"")</f>
        <v/>
      </c>
      <c r="AL996" s="14">
        <f>IF(X996&lt;&gt;"",X996,"")</f>
        <v/>
      </c>
      <c r="AM996" s="14">
        <f>IF(Y996&lt;&gt;"",Y996,"")</f>
        <v/>
      </c>
      <c r="AN996" s="14">
        <f>IF(OR(AL996="",AM996=""),"",AL996-AM996)</f>
        <v/>
      </c>
      <c r="AO996">
        <f>IF(AN996="","",IF(AN996&gt;0,"Bullish","Bearish"))</f>
        <v/>
      </c>
      <c r="AP996">
        <f>IF(AO996="",AP995,AO996)</f>
        <v/>
      </c>
      <c r="AQ996" s="14">
        <f>IF(AB996&lt;&gt;"",AB996,"")</f>
        <v/>
      </c>
      <c r="AR996" s="14">
        <f>IF(AD996&lt;&gt;"",AD996,"")</f>
        <v/>
      </c>
      <c r="AS996">
        <f>IF(AS995+1=13,1,AS995+1)</f>
        <v/>
      </c>
      <c r="AT996">
        <f>IFERROR(IF(SLOPE($AQ$974:$AQ$985,$AS$974:$AS$985)&gt;0,MIN(3,ABS(SLOPE($AQ$974:$AQ$985,$AS$974:$AS$985))),IF(SLOPE($AQ$974:$AQ$985,$AS$974:$AS$985)&lt;-0.5,-0.5,0)),0)</f>
        <v/>
      </c>
      <c r="AU996">
        <f>IFERROR(IF(SLOPE($AR$974:$AR$985,$AS$974:$AS$985)&lt;0,MAX(-3,-ABS(SLOPE($AR$974:$AR$985,$AS$974:$AS$985))),IF(SLOPE($AR$974:$AR$985,$AS$974:$AS$985)&gt;0.5,0.5,0)),0)</f>
        <v/>
      </c>
      <c r="AV996">
        <f>($AQ$986+(AT996*(AS996-1)))</f>
        <v/>
      </c>
      <c r="AW996">
        <f>($AR$986+(AU996*(AS996-1)))</f>
        <v/>
      </c>
      <c r="AX996">
        <f>IF(AT996&gt;0,AV996+AT996,AV996)</f>
        <v/>
      </c>
      <c r="AY996">
        <f>IF(AU996&lt;0,AW996+AU996,AW996)</f>
        <v/>
      </c>
      <c r="BA996" s="14">
        <f>IFERROR(AX996-AQ996,"")</f>
        <v/>
      </c>
      <c r="BB996" s="14">
        <f>IFERROR(AY996-AR996,"")</f>
        <v/>
      </c>
      <c r="BD996">
        <f>AH996</f>
        <v/>
      </c>
      <c r="BE996">
        <f>AI996</f>
        <v/>
      </c>
      <c r="BF996">
        <f>AJ996</f>
        <v/>
      </c>
      <c r="BG996" s="14">
        <f>L996</f>
        <v/>
      </c>
      <c r="BH996" s="14">
        <f>IF(X996="","",X996)</f>
        <v/>
      </c>
      <c r="BI996" s="14">
        <f>IF(Y996="","",Y996)</f>
        <v/>
      </c>
      <c r="BJ996">
        <f>Z996</f>
        <v/>
      </c>
      <c r="BK996">
        <f>AA996</f>
        <v/>
      </c>
      <c r="BL996">
        <f>IFERROR(AX996,"")</f>
        <v/>
      </c>
      <c r="BM996">
        <f>IFERROR(AY996,"")</f>
        <v/>
      </c>
    </row>
    <row r="997" ht="14.25" customHeight="1">
      <c r="A997">
        <f>ALGLIB_SSA_XAUUSD!AA997</f>
        <v/>
      </c>
      <c r="B997">
        <f>IF($A997="","",INDEX(ALGLIB_SSA_XAUUSD!$B$2:$B$2401,MATCH($A997,ALGLIB_SSA_XAUUSD!$A$2:$A$2401,1)))</f>
        <v/>
      </c>
      <c r="C997">
        <f>IF($A997="","",INDEX(ALGLIB_SSA_XAUUSD!$C$2:$C$2401,MATCH($A997,ALGLIB_SSA_XAUUSD!$A$2:$A$2401,1)))</f>
        <v/>
      </c>
      <c r="D997" s="14">
        <f>IF($A997="","",INT((ROW()-2)/12)+1)</f>
        <v/>
      </c>
      <c r="E997" s="14">
        <f>IF(AND(E998&lt;&gt;"",D998=D986+1),E986+(E998-E986)*11/12,"")</f>
        <v/>
      </c>
      <c r="F997" s="14">
        <f>IF(AND(F998&lt;&gt;"",D998=D986+1),F986+(F998-F986)*11/12,"")</f>
        <v/>
      </c>
      <c r="G997" s="14">
        <f>IF(AND(G998&lt;&gt;"",D998=D986+1),G986+(G998-G986)*11/12,"")</f>
        <v/>
      </c>
      <c r="H997" s="14">
        <f>IF(AND(H998&lt;&gt;"",D998=D986+1),H986+(H998-H986)*11/12,"")</f>
        <v/>
      </c>
      <c r="I997" s="14">
        <f>IF(AND(L998&lt;&gt;"",D998=D986+1),I986+(I998-I986)*11/12,"")</f>
        <v/>
      </c>
      <c r="J997">
        <f>_xlfn.XLOOKUP($A997,ALGLIB_SSA_XAUUSD!$AA$2:$AA$2401,ALGLIB_SSA_XAUUSD!$P$2:$P$2401,"",0)</f>
        <v/>
      </c>
      <c r="K997">
        <f>_xlfn.XLOOKUP($A997,ALGLIB_SSA_XAUUSD!$AA$2:$AA$2401,ALGLIB_SSA_XAUUSD!$Q$2:$Q$2401,"",0)</f>
        <v/>
      </c>
      <c r="L997">
        <f>_xlfn.XLOOKUP($A997,ALGLIB_SSA_XAUUSD!$AA$2:$AA$2401,ALGLIB_SSA_XAUUSD!$R$2:$R$2401,"",0)</f>
        <v/>
      </c>
      <c r="M997">
        <f>_xlfn.XLOOKUP($A997,ALGLIB_SSA_XAUUSD!$AA$2:$AA$2401,ALGLIB_SSA_XAUUSD!$S$2:$S$2401,"",0)</f>
        <v/>
      </c>
      <c r="N997">
        <f>_xlfn.XLOOKUP($A997,ALGLIB_SSA_XAUUSD!$AA$2:$AA$2401,ALGLIB_SSA_XAUUSD!$T$2:$T$2401,"",0)</f>
        <v/>
      </c>
      <c r="O997">
        <f>_xlfn.XLOOKUP($A997,ALGLIB_SSA_XAUUSD!$AA$2:$AA$2401,ALGLIB_SSA_XAUUSD!$U$2:$U$2401,"",0)</f>
        <v/>
      </c>
      <c r="P997">
        <f>_xlfn.XLOOKUP($A997,ALGLIB_SSA_XAUUSD!$AA$2:$AA$2401,ALGLIB_SSA_XAUUSD!$V$2:$V$2401,"",0)</f>
        <v/>
      </c>
      <c r="S997">
        <f>A997</f>
        <v/>
      </c>
      <c r="T997">
        <f>J997</f>
        <v/>
      </c>
      <c r="U997">
        <f>K997</f>
        <v/>
      </c>
      <c r="V997" s="14">
        <f>IF($A997="","",MOD(ROW()-2,12)+1)</f>
        <v/>
      </c>
      <c r="W997">
        <f>L997</f>
        <v/>
      </c>
      <c r="X997" s="14">
        <f>IF(F997="","",F997)</f>
        <v/>
      </c>
      <c r="Y997" s="14">
        <f>IF(G997="","",G997)</f>
        <v/>
      </c>
      <c r="Z997">
        <f>M997</f>
        <v/>
      </c>
      <c r="AA997">
        <f>N997</f>
        <v/>
      </c>
      <c r="AB997" s="14">
        <f>IF(H997="","",H997)</f>
        <v/>
      </c>
      <c r="AC997">
        <f>O997</f>
        <v/>
      </c>
      <c r="AD997" s="14">
        <f>IF(I997="","",I997)</f>
        <v/>
      </c>
      <c r="AE997">
        <f>P997</f>
        <v/>
      </c>
      <c r="AH997">
        <f>IF(S997&lt;&gt;"",S997,AH996+900)</f>
        <v/>
      </c>
      <c r="AI997">
        <f>IF(T997&lt;&gt;"",T997,AI996)</f>
        <v/>
      </c>
      <c r="AJ997">
        <f>IF(U997&lt;&gt;"",U997,AJ996)</f>
        <v/>
      </c>
      <c r="AK997">
        <f>IF(W997&lt;&gt;"",W997,"")</f>
        <v/>
      </c>
      <c r="AL997" s="14">
        <f>IF(X997&lt;&gt;"",X997,"")</f>
        <v/>
      </c>
      <c r="AM997" s="14">
        <f>IF(Y997&lt;&gt;"",Y997,"")</f>
        <v/>
      </c>
      <c r="AN997" s="14">
        <f>IF(OR(AL997="",AM997=""),"",AL997-AM997)</f>
        <v/>
      </c>
      <c r="AO997">
        <f>IF(AN997="","",IF(AN997&gt;0,"Bullish","Bearish"))</f>
        <v/>
      </c>
      <c r="AP997">
        <f>IF(AO997="",AP996,AO997)</f>
        <v/>
      </c>
      <c r="AQ997" s="14">
        <f>IF(AB997&lt;&gt;"",AB997,"")</f>
        <v/>
      </c>
      <c r="AR997" s="14">
        <f>IF(AD997&lt;&gt;"",AD997,"")</f>
        <v/>
      </c>
      <c r="AS997">
        <f>IF(AS996+1=13,1,AS996+1)</f>
        <v/>
      </c>
      <c r="AT997">
        <f>IFERROR(IF(SLOPE($AQ$974:$AQ$985,$AS$974:$AS$985)&gt;0,MIN(3,ABS(SLOPE($AQ$974:$AQ$985,$AS$974:$AS$985))),IF(SLOPE($AQ$974:$AQ$985,$AS$974:$AS$985)&lt;-0.5,-0.5,0)),0)</f>
        <v/>
      </c>
      <c r="AU997">
        <f>IFERROR(IF(SLOPE($AR$974:$AR$985,$AS$974:$AS$985)&lt;0,MAX(-3,-ABS(SLOPE($AR$974:$AR$985,$AS$974:$AS$985))),IF(SLOPE($AR$974:$AR$985,$AS$974:$AS$985)&gt;0.5,0.5,0)),0)</f>
        <v/>
      </c>
      <c r="AV997">
        <f>($AQ$986+(AT997*(AS997-1)))</f>
        <v/>
      </c>
      <c r="AW997">
        <f>($AR$986+(AU997*(AS997-1)))</f>
        <v/>
      </c>
      <c r="AX997">
        <f>IF(AT997&gt;0,AV997+AT997,AV997)</f>
        <v/>
      </c>
      <c r="AY997">
        <f>IF(AU997&lt;0,AW997+AU997,AW997)</f>
        <v/>
      </c>
      <c r="BA997" s="14">
        <f>IFERROR(AX997-AQ997,"")</f>
        <v/>
      </c>
      <c r="BB997" s="14">
        <f>IFERROR(AY997-AR997,"")</f>
        <v/>
      </c>
      <c r="BD997">
        <f>AH997</f>
        <v/>
      </c>
      <c r="BE997">
        <f>AI997</f>
        <v/>
      </c>
      <c r="BF997">
        <f>AJ997</f>
        <v/>
      </c>
      <c r="BG997" s="14">
        <f>L997</f>
        <v/>
      </c>
      <c r="BH997" s="14">
        <f>IF(X997="","",X997)</f>
        <v/>
      </c>
      <c r="BI997" s="14">
        <f>IF(Y997="","",Y997)</f>
        <v/>
      </c>
      <c r="BJ997">
        <f>Z997</f>
        <v/>
      </c>
      <c r="BK997">
        <f>AA997</f>
        <v/>
      </c>
      <c r="BL997">
        <f>IFERROR(AX997,"")</f>
        <v/>
      </c>
      <c r="BM997">
        <f>IFERROR(AY997,"")</f>
        <v/>
      </c>
    </row>
    <row r="998" ht="14.25" customHeight="1">
      <c r="A998">
        <f>ALGLIB_SSA_XAUUSD!AA998</f>
        <v/>
      </c>
      <c r="B998">
        <f>IF($A998="","",INDEX(ALGLIB_SSA_XAUUSD!$B$2:$B$2401,MATCH($A998,ALGLIB_SSA_XAUUSD!$A$2:$A$2401,1)))</f>
        <v/>
      </c>
      <c r="C998">
        <f>IF($A998="","",INDEX(ALGLIB_SSA_XAUUSD!$C$2:$C$2401,MATCH($A998,ALGLIB_SSA_XAUUSD!$A$2:$A$2401,1)))</f>
        <v/>
      </c>
      <c r="D998" s="14">
        <f>IF($A998="","",INT((ROW()-2)/12)+1)</f>
        <v/>
      </c>
      <c r="E998" s="14">
        <f>IF($A998="","",INDEX(ALGLIB_SSA_XAUUSD!$D$2:$D$2401,MATCH($A998,ALGLIB_SSA_XAUUSD!$A$2:$A$2401,1)))</f>
        <v/>
      </c>
      <c r="F998" s="14">
        <f>IF($A998="","",INDEX(ALGLIB_SSA_XAUUSD!$E$2:$E$2401,MATCH($A998,ALGLIB_SSA_XAUUSD!$A$2:$A$2401,1)))</f>
        <v/>
      </c>
      <c r="G998" s="14">
        <f>IF($A998="","",INDEX(ALGLIB_SSA_XAUUSD!$F$2:$F$2401,MATCH($A998,ALGLIB_SSA_XAUUSD!$A$2:$A$2401,1)))</f>
        <v/>
      </c>
      <c r="H998" s="14">
        <f>IF($A998="","",INDEX(ALGLIB_SSA_XAUUSD!$G$2:$G$2401,MATCH($A998,ALGLIB_SSA_XAUUSD!$A$2:$A$2401,1)))</f>
        <v/>
      </c>
      <c r="I998" s="14">
        <f>IF($A998="","",INDEX(ALGLIB_SSA_XAUUSD!$H$2:$H$2401,MATCH($A998,ALGLIB_SSA_XAUUSD!$A$2:$A$2401,1)))</f>
        <v/>
      </c>
      <c r="J998">
        <f>_xlfn.XLOOKUP($A998,ALGLIB_SSA_XAUUSD!$AA$2:$AA$2401,ALGLIB_SSA_XAUUSD!$P$2:$P$2401,"",0)</f>
        <v/>
      </c>
      <c r="K998">
        <f>_xlfn.XLOOKUP($A998,ALGLIB_SSA_XAUUSD!$AA$2:$AA$2401,ALGLIB_SSA_XAUUSD!$Q$2:$Q$2401,"",0)</f>
        <v/>
      </c>
      <c r="L998">
        <f>_xlfn.XLOOKUP($A998,ALGLIB_SSA_XAUUSD!$AA$2:$AA$2401,ALGLIB_SSA_XAUUSD!$R$2:$R$2401,"",0)</f>
        <v/>
      </c>
      <c r="M998">
        <f>_xlfn.XLOOKUP($A998,ALGLIB_SSA_XAUUSD!$AA$2:$AA$2401,ALGLIB_SSA_XAUUSD!$S$2:$S$2401,"",0)</f>
        <v/>
      </c>
      <c r="N998">
        <f>_xlfn.XLOOKUP($A998,ALGLIB_SSA_XAUUSD!$AA$2:$AA$2401,ALGLIB_SSA_XAUUSD!$T$2:$T$2401,"",0)</f>
        <v/>
      </c>
      <c r="O998">
        <f>_xlfn.XLOOKUP($A998,ALGLIB_SSA_XAUUSD!$AA$2:$AA$2401,ALGLIB_SSA_XAUUSD!$U$2:$U$2401,"",0)</f>
        <v/>
      </c>
      <c r="P998">
        <f>_xlfn.XLOOKUP($A998,ALGLIB_SSA_XAUUSD!$AA$2:$AA$2401,ALGLIB_SSA_XAUUSD!$V$2:$V$2401,"",0)</f>
        <v/>
      </c>
      <c r="S998">
        <f>A998</f>
        <v/>
      </c>
      <c r="T998">
        <f>J998</f>
        <v/>
      </c>
      <c r="U998">
        <f>K998</f>
        <v/>
      </c>
      <c r="V998" s="14">
        <f>IF($A998="","",MOD(ROW()-2,12)+1)</f>
        <v/>
      </c>
      <c r="W998">
        <f>L998</f>
        <v/>
      </c>
      <c r="X998" s="14">
        <f>IF(F998="","",F998)</f>
        <v/>
      </c>
      <c r="Y998" s="14">
        <f>IF(G998="","",G998)</f>
        <v/>
      </c>
      <c r="Z998">
        <f>M998</f>
        <v/>
      </c>
      <c r="AA998">
        <f>N998</f>
        <v/>
      </c>
      <c r="AB998" s="14">
        <f>IF(H998="","",H998)</f>
        <v/>
      </c>
      <c r="AC998">
        <f>O998</f>
        <v/>
      </c>
      <c r="AD998" s="14">
        <f>IF(I998="","",I998)</f>
        <v/>
      </c>
      <c r="AE998">
        <f>P998</f>
        <v/>
      </c>
      <c r="AH998">
        <f>IF(S998&lt;&gt;"",S998,AH997+900)</f>
        <v/>
      </c>
      <c r="AI998">
        <f>IF(T998&lt;&gt;"",T998,AI997)</f>
        <v/>
      </c>
      <c r="AJ998">
        <f>IF(U998&lt;&gt;"",U998,AJ997)</f>
        <v/>
      </c>
      <c r="AK998">
        <f>IF(W998&lt;&gt;"",W998,"")</f>
        <v/>
      </c>
      <c r="AL998" s="14">
        <f>IF(X998&lt;&gt;"",X998,"")</f>
        <v/>
      </c>
      <c r="AM998" s="14">
        <f>IF(Y998&lt;&gt;"",Y998,"")</f>
        <v/>
      </c>
      <c r="AN998" s="14">
        <f>IF(OR(AL998="",AM998=""),"",AL998-AM998)</f>
        <v/>
      </c>
      <c r="AO998">
        <f>IF(AN998="","",IF(AN998&gt;0,"Bullish","Bearish"))</f>
        <v/>
      </c>
      <c r="AP998">
        <f>IF(AO998="",AP997,AO998)</f>
        <v/>
      </c>
      <c r="AQ998" s="14">
        <f>IF(AB998&lt;&gt;"",AB998,"")</f>
        <v/>
      </c>
      <c r="AR998" s="14">
        <f>IF(AD998&lt;&gt;"",AD998,"")</f>
        <v/>
      </c>
      <c r="AS998">
        <f>IF(AS997+1=13,1,AS997+1)</f>
        <v/>
      </c>
      <c r="AT998">
        <f>IFERROR(IF(SLOPE($AQ$986:$AQ$997,$AS$986:$AS$997)&gt;0,MIN(3,ABS(SLOPE($AQ$986:$AQ$997,$AS$986:$AS$997))),IF(SLOPE($AQ$986:$AQ$997,$AS$986:$AS$997)&lt;-0.5,-0.5,0)),0)</f>
        <v/>
      </c>
      <c r="AU998">
        <f>IFERROR(IF(SLOPE($AR$986:$AR$997,$AS$986:$AS$997)&lt;0,MAX(-3,-ABS(SLOPE($AR$986:$AR$997,$AS$986:$AS$997))),IF(SLOPE($AR$986:$AR$997,$AS$986:$AS$997)&gt;0.5,0.5,0)),0)</f>
        <v/>
      </c>
      <c r="AV998">
        <f>($AQ$998+(AT998*(AS998-1)))</f>
        <v/>
      </c>
      <c r="AW998">
        <f>($AR$998+(AU998*(AS998-1)))</f>
        <v/>
      </c>
      <c r="AX998">
        <f>IF(AT998&gt;0,AV998+AT998,AV998)</f>
        <v/>
      </c>
      <c r="AY998">
        <f>IF(AU998&lt;0,AW998+AU998,AW998)</f>
        <v/>
      </c>
      <c r="BA998" s="14">
        <f>IFERROR(AX998-AQ998,"")</f>
        <v/>
      </c>
      <c r="BB998" s="14">
        <f>IFERROR(AY998-AR998,"")</f>
        <v/>
      </c>
      <c r="BD998">
        <f>AH998</f>
        <v/>
      </c>
      <c r="BE998">
        <f>AI998</f>
        <v/>
      </c>
      <c r="BF998">
        <f>AJ998</f>
        <v/>
      </c>
      <c r="BG998" s="14">
        <f>L998</f>
        <v/>
      </c>
      <c r="BH998" s="14">
        <f>IF(X998="","",X998)</f>
        <v/>
      </c>
      <c r="BI998" s="14">
        <f>IF(Y998="","",Y998)</f>
        <v/>
      </c>
      <c r="BJ998">
        <f>Z998</f>
        <v/>
      </c>
      <c r="BK998">
        <f>AA998</f>
        <v/>
      </c>
      <c r="BL998">
        <f>IFERROR(AX998,"")</f>
        <v/>
      </c>
      <c r="BM998">
        <f>IFERROR(AY998,"")</f>
        <v/>
      </c>
    </row>
    <row r="999" ht="14.25" customHeight="1">
      <c r="A999">
        <f>ALGLIB_SSA_XAUUSD!AA999</f>
        <v/>
      </c>
      <c r="B999">
        <f>IF($A999="","",INDEX(ALGLIB_SSA_XAUUSD!$B$2:$B$2401,MATCH($A999,ALGLIB_SSA_XAUUSD!$A$2:$A$2401,1)))</f>
        <v/>
      </c>
      <c r="C999">
        <f>IF($A999="","",INDEX(ALGLIB_SSA_XAUUSD!$C$2:$C$2401,MATCH($A999,ALGLIB_SSA_XAUUSD!$A$2:$A$2401,1)))</f>
        <v/>
      </c>
      <c r="D999" s="14">
        <f>IF($A999="","",INT((ROW()-2)/12)+1)</f>
        <v/>
      </c>
      <c r="E999" s="14">
        <f>IF(AND(E1010&lt;&gt;"",D1010=D998+1),E998+(E1010-E998)*1/12,"")</f>
        <v/>
      </c>
      <c r="F999" s="14">
        <f>IF(AND(F1010&lt;&gt;"",D1010=D998+1),F998+(F1010-F998)*1/12,"")</f>
        <v/>
      </c>
      <c r="G999" s="14">
        <f>IF(AND(G1010&lt;&gt;"",D1010=D998+1),G998+(G1010-G998)*1/12,"")</f>
        <v/>
      </c>
      <c r="H999" s="14">
        <f>IF(AND(H1010&lt;&gt;"",D1010=D998+1),H998+(H1010-H998)*1/12,"")</f>
        <v/>
      </c>
      <c r="I999" s="14">
        <f>IF(AND(L1010&lt;&gt;"",D1010=D998+1),I998+(I1010-I998)*1/12,"")</f>
        <v/>
      </c>
      <c r="J999">
        <f>_xlfn.XLOOKUP($A999,ALGLIB_SSA_XAUUSD!$AA$2:$AA$2401,ALGLIB_SSA_XAUUSD!$P$2:$P$2401,"",0)</f>
        <v/>
      </c>
      <c r="K999">
        <f>_xlfn.XLOOKUP($A999,ALGLIB_SSA_XAUUSD!$AA$2:$AA$2401,ALGLIB_SSA_XAUUSD!$Q$2:$Q$2401,"",0)</f>
        <v/>
      </c>
      <c r="L999">
        <f>_xlfn.XLOOKUP($A999,ALGLIB_SSA_XAUUSD!$AA$2:$AA$2401,ALGLIB_SSA_XAUUSD!$R$2:$R$2401,"",0)</f>
        <v/>
      </c>
      <c r="M999">
        <f>_xlfn.XLOOKUP($A999,ALGLIB_SSA_XAUUSD!$AA$2:$AA$2401,ALGLIB_SSA_XAUUSD!$S$2:$S$2401,"",0)</f>
        <v/>
      </c>
      <c r="N999">
        <f>_xlfn.XLOOKUP($A999,ALGLIB_SSA_XAUUSD!$AA$2:$AA$2401,ALGLIB_SSA_XAUUSD!$T$2:$T$2401,"",0)</f>
        <v/>
      </c>
      <c r="O999">
        <f>_xlfn.XLOOKUP($A999,ALGLIB_SSA_XAUUSD!$AA$2:$AA$2401,ALGLIB_SSA_XAUUSD!$U$2:$U$2401,"",0)</f>
        <v/>
      </c>
      <c r="P999">
        <f>_xlfn.XLOOKUP($A999,ALGLIB_SSA_XAUUSD!$AA$2:$AA$2401,ALGLIB_SSA_XAUUSD!$V$2:$V$2401,"",0)</f>
        <v/>
      </c>
      <c r="S999">
        <f>A999</f>
        <v/>
      </c>
      <c r="T999">
        <f>J999</f>
        <v/>
      </c>
      <c r="U999">
        <f>K999</f>
        <v/>
      </c>
      <c r="V999" s="14">
        <f>IF($A999="","",MOD(ROW()-2,12)+1)</f>
        <v/>
      </c>
      <c r="W999">
        <f>L999</f>
        <v/>
      </c>
      <c r="X999" s="14">
        <f>IF(F999="","",F999)</f>
        <v/>
      </c>
      <c r="Y999" s="14">
        <f>IF(G999="","",G999)</f>
        <v/>
      </c>
      <c r="Z999">
        <f>M999</f>
        <v/>
      </c>
      <c r="AA999">
        <f>N999</f>
        <v/>
      </c>
      <c r="AB999" s="14">
        <f>IF(H999="","",H999)</f>
        <v/>
      </c>
      <c r="AC999">
        <f>O999</f>
        <v/>
      </c>
      <c r="AD999" s="14">
        <f>IF(I999="","",I999)</f>
        <v/>
      </c>
      <c r="AE999">
        <f>P999</f>
        <v/>
      </c>
      <c r="AH999">
        <f>IF(S999&lt;&gt;"",S999,AH998+900)</f>
        <v/>
      </c>
      <c r="AI999">
        <f>IF(T999&lt;&gt;"",T999,AI998)</f>
        <v/>
      </c>
      <c r="AJ999">
        <f>IF(U999&lt;&gt;"",U999,AJ998)</f>
        <v/>
      </c>
      <c r="AK999">
        <f>IF(W999&lt;&gt;"",W999,"")</f>
        <v/>
      </c>
      <c r="AL999" s="14">
        <f>IF(X999&lt;&gt;"",X999,"")</f>
        <v/>
      </c>
      <c r="AM999" s="14">
        <f>IF(Y999&lt;&gt;"",Y999,"")</f>
        <v/>
      </c>
      <c r="AN999" s="14">
        <f>IF(OR(AL999="",AM999=""),"",AL999-AM999)</f>
        <v/>
      </c>
      <c r="AO999">
        <f>IF(AN999="","",IF(AN999&gt;0,"Bullish","Bearish"))</f>
        <v/>
      </c>
      <c r="AP999">
        <f>IF(AO999="",AP998,AO999)</f>
        <v/>
      </c>
      <c r="AQ999" s="14">
        <f>IF(AB999&lt;&gt;"",AB999,"")</f>
        <v/>
      </c>
      <c r="AR999" s="14">
        <f>IF(AD999&lt;&gt;"",AD999,"")</f>
        <v/>
      </c>
      <c r="AS999">
        <f>IF(AS998+1=13,1,AS998+1)</f>
        <v/>
      </c>
      <c r="AT999">
        <f>IFERROR(IF(SLOPE($AQ$986:$AQ$997,$AS$986:$AS$997)&gt;0,MIN(3,ABS(SLOPE($AQ$986:$AQ$997,$AS$986:$AS$997))),IF(SLOPE($AQ$986:$AQ$997,$AS$986:$AS$997)&lt;-0.5,-0.5,0)),0)</f>
        <v/>
      </c>
      <c r="AU999">
        <f>IFERROR(IF(SLOPE($AR$986:$AR$997,$AS$986:$AS$997)&lt;0,MAX(-3,-ABS(SLOPE($AR$986:$AR$997,$AS$986:$AS$997))),IF(SLOPE($AR$986:$AR$997,$AS$986:$AS$997)&gt;0.5,0.5,0)),0)</f>
        <v/>
      </c>
      <c r="AV999">
        <f>($AQ$998+(AT999*(AS999-1)))</f>
        <v/>
      </c>
      <c r="AW999">
        <f>($AR$998+(AU999*(AS999-1)))</f>
        <v/>
      </c>
      <c r="AX999">
        <f>IF(AT999&gt;0,AV999+AT999,AV999)</f>
        <v/>
      </c>
      <c r="AY999">
        <f>IF(AU999&lt;0,AW999+AU999,AW999)</f>
        <v/>
      </c>
      <c r="BA999" s="14">
        <f>IFERROR(AX999-AQ999,"")</f>
        <v/>
      </c>
      <c r="BB999" s="14">
        <f>IFERROR(AY999-AR999,"")</f>
        <v/>
      </c>
      <c r="BD999">
        <f>AH999</f>
        <v/>
      </c>
      <c r="BE999">
        <f>AI999</f>
        <v/>
      </c>
      <c r="BF999">
        <f>AJ999</f>
        <v/>
      </c>
      <c r="BG999" s="14">
        <f>L999</f>
        <v/>
      </c>
      <c r="BH999" s="14">
        <f>IF(X999="","",X999)</f>
        <v/>
      </c>
      <c r="BI999" s="14">
        <f>IF(Y999="","",Y999)</f>
        <v/>
      </c>
      <c r="BJ999">
        <f>Z999</f>
        <v/>
      </c>
      <c r="BK999">
        <f>AA999</f>
        <v/>
      </c>
      <c r="BL999">
        <f>IFERROR(AX999,"")</f>
        <v/>
      </c>
      <c r="BM999">
        <f>IFERROR(AY999,"")</f>
        <v/>
      </c>
    </row>
    <row r="1000" ht="14.25" customHeight="1">
      <c r="A1000">
        <f>ALGLIB_SSA_XAUUSD!AA1000</f>
        <v/>
      </c>
      <c r="B1000">
        <f>IF($A1000="","",INDEX(ALGLIB_SSA_XAUUSD!$B$2:$B$2401,MATCH($A1000,ALGLIB_SSA_XAUUSD!$A$2:$A$2401,1)))</f>
        <v/>
      </c>
      <c r="C1000">
        <f>IF($A1000="","",INDEX(ALGLIB_SSA_XAUUSD!$C$2:$C$2401,MATCH($A1000,ALGLIB_SSA_XAUUSD!$A$2:$A$2401,1)))</f>
        <v/>
      </c>
      <c r="D1000" s="14">
        <f>IF($A1000="","",INT((ROW()-2)/12)+1)</f>
        <v/>
      </c>
      <c r="E1000" s="14">
        <f>IF(AND(E1010&lt;&gt;"",D1010=D998+1),E998+(E1010-E998)*2/12,"")</f>
        <v/>
      </c>
      <c r="F1000" s="14">
        <f>IF(AND(F1010&lt;&gt;"",D1010=D998+1),F998+(F1010-F998)*2/12,"")</f>
        <v/>
      </c>
      <c r="G1000" s="14">
        <f>IF(AND(G1010&lt;&gt;"",D1010=D998+1),G998+(G1010-G998)*2/12,"")</f>
        <v/>
      </c>
      <c r="H1000" s="14">
        <f>IF(AND(H1010&lt;&gt;"",D1010=D998+1),H998+(H1010-H998)*2/12,"")</f>
        <v/>
      </c>
      <c r="I1000" s="14">
        <f>IF(AND(L1010&lt;&gt;"",D1010=D998+1),I998+(I1010-I998)*2/12,"")</f>
        <v/>
      </c>
      <c r="J1000">
        <f>_xlfn.XLOOKUP($A1000,ALGLIB_SSA_XAUUSD!$AA$2:$AA$2401,ALGLIB_SSA_XAUUSD!$P$2:$P$2401,"",0)</f>
        <v/>
      </c>
      <c r="K1000">
        <f>_xlfn.XLOOKUP($A1000,ALGLIB_SSA_XAUUSD!$AA$2:$AA$2401,ALGLIB_SSA_XAUUSD!$Q$2:$Q$2401,"",0)</f>
        <v/>
      </c>
      <c r="L1000">
        <f>_xlfn.XLOOKUP($A1000,ALGLIB_SSA_XAUUSD!$AA$2:$AA$2401,ALGLIB_SSA_XAUUSD!$R$2:$R$2401,"",0)</f>
        <v/>
      </c>
      <c r="M1000">
        <f>_xlfn.XLOOKUP($A1000,ALGLIB_SSA_XAUUSD!$AA$2:$AA$2401,ALGLIB_SSA_XAUUSD!$S$2:$S$2401,"",0)</f>
        <v/>
      </c>
      <c r="N1000">
        <f>_xlfn.XLOOKUP($A1000,ALGLIB_SSA_XAUUSD!$AA$2:$AA$2401,ALGLIB_SSA_XAUUSD!$T$2:$T$2401,"",0)</f>
        <v/>
      </c>
      <c r="O1000">
        <f>_xlfn.XLOOKUP($A1000,ALGLIB_SSA_XAUUSD!$AA$2:$AA$2401,ALGLIB_SSA_XAUUSD!$U$2:$U$2401,"",0)</f>
        <v/>
      </c>
      <c r="P1000">
        <f>_xlfn.XLOOKUP($A1000,ALGLIB_SSA_XAUUSD!$AA$2:$AA$2401,ALGLIB_SSA_XAUUSD!$V$2:$V$2401,"",0)</f>
        <v/>
      </c>
      <c r="S1000">
        <f>A1000</f>
        <v/>
      </c>
      <c r="T1000">
        <f>J1000</f>
        <v/>
      </c>
      <c r="U1000">
        <f>K1000</f>
        <v/>
      </c>
      <c r="V1000" s="14">
        <f>IF($A1000="","",MOD(ROW()-2,12)+1)</f>
        <v/>
      </c>
      <c r="W1000">
        <f>L1000</f>
        <v/>
      </c>
      <c r="X1000" s="14">
        <f>IF(F1000="","",F1000)</f>
        <v/>
      </c>
      <c r="Y1000" s="14">
        <f>IF(G1000="","",G1000)</f>
        <v/>
      </c>
      <c r="Z1000">
        <f>M1000</f>
        <v/>
      </c>
      <c r="AA1000">
        <f>N1000</f>
        <v/>
      </c>
      <c r="AB1000" s="14">
        <f>IF(H1000="","",H1000)</f>
        <v/>
      </c>
      <c r="AC1000">
        <f>O1000</f>
        <v/>
      </c>
      <c r="AD1000" s="14">
        <f>IF(I1000="","",I1000)</f>
        <v/>
      </c>
      <c r="AE1000">
        <f>P1000</f>
        <v/>
      </c>
      <c r="AH1000">
        <f>IF(S1000&lt;&gt;"",S1000,AH999+900)</f>
        <v/>
      </c>
      <c r="AI1000">
        <f>IF(T1000&lt;&gt;"",T1000,AI999)</f>
        <v/>
      </c>
      <c r="AJ1000">
        <f>IF(U1000&lt;&gt;"",U1000,AJ999)</f>
        <v/>
      </c>
      <c r="AK1000">
        <f>IF(W1000&lt;&gt;"",W1000,"")</f>
        <v/>
      </c>
      <c r="AL1000" s="14">
        <f>IF(X1000&lt;&gt;"",X1000,"")</f>
        <v/>
      </c>
      <c r="AM1000" s="14">
        <f>IF(Y1000&lt;&gt;"",Y1000,"")</f>
        <v/>
      </c>
      <c r="AN1000" s="14">
        <f>IF(OR(AL1000="",AM1000=""),"",AL1000-AM1000)</f>
        <v/>
      </c>
      <c r="AO1000">
        <f>IF(AN1000="","",IF(AN1000&gt;0,"Bullish","Bearish"))</f>
        <v/>
      </c>
      <c r="AP1000">
        <f>IF(AO1000="",AP999,AO1000)</f>
        <v/>
      </c>
      <c r="AQ1000" s="14">
        <f>IF(AB1000&lt;&gt;"",AB1000,"")</f>
        <v/>
      </c>
      <c r="AR1000" s="14">
        <f>IF(AD1000&lt;&gt;"",AD1000,"")</f>
        <v/>
      </c>
      <c r="AS1000">
        <f>IF(AS999+1=13,1,AS999+1)</f>
        <v/>
      </c>
      <c r="AT1000">
        <f>IFERROR(IF(SLOPE($AQ$986:$AQ$997,$AS$986:$AS$997)&gt;0,MIN(3,ABS(SLOPE($AQ$986:$AQ$997,$AS$986:$AS$997))),IF(SLOPE($AQ$986:$AQ$997,$AS$986:$AS$997)&lt;-0.5,-0.5,0)),0)</f>
        <v/>
      </c>
      <c r="AU1000">
        <f>IFERROR(IF(SLOPE($AR$986:$AR$997,$AS$986:$AS$997)&lt;0,MAX(-3,-ABS(SLOPE($AR$986:$AR$997,$AS$986:$AS$997))),IF(SLOPE($AR$986:$AR$997,$AS$986:$AS$997)&gt;0.5,0.5,0)),0)</f>
        <v/>
      </c>
      <c r="AV1000">
        <f>($AQ$998+(AT1000*(AS1000-1)))</f>
        <v/>
      </c>
      <c r="AW1000">
        <f>($AR$998+(AU1000*(AS1000-1)))</f>
        <v/>
      </c>
      <c r="AX1000">
        <f>IF(AT1000&gt;0,AV1000+AT1000,AV1000)</f>
        <v/>
      </c>
      <c r="AY1000">
        <f>IF(AU1000&lt;0,AW1000+AU1000,AW1000)</f>
        <v/>
      </c>
      <c r="BA1000" s="14">
        <f>IFERROR(AX1000-AQ1000,"")</f>
        <v/>
      </c>
      <c r="BB1000" s="14">
        <f>IFERROR(AY1000-AR1000,"")</f>
        <v/>
      </c>
      <c r="BD1000">
        <f>AH1000</f>
        <v/>
      </c>
      <c r="BE1000">
        <f>AI1000</f>
        <v/>
      </c>
      <c r="BF1000">
        <f>AJ1000</f>
        <v/>
      </c>
      <c r="BG1000" s="14">
        <f>L1000</f>
        <v/>
      </c>
      <c r="BH1000" s="14">
        <f>IF(X1000="","",X1000)</f>
        <v/>
      </c>
      <c r="BI1000" s="14">
        <f>IF(Y1000="","",Y1000)</f>
        <v/>
      </c>
      <c r="BJ1000">
        <f>Z1000</f>
        <v/>
      </c>
      <c r="BK1000">
        <f>AA1000</f>
        <v/>
      </c>
      <c r="BL1000">
        <f>IFERROR(AX1000,"")</f>
        <v/>
      </c>
      <c r="BM1000">
        <f>IFERROR(AY1000,"")</f>
        <v/>
      </c>
    </row>
    <row r="1001" ht="14.25" customHeight="1">
      <c r="A1001">
        <f>ALGLIB_SSA_XAUUSD!AA1001</f>
        <v/>
      </c>
      <c r="B1001">
        <f>IF($A1001="","",INDEX(ALGLIB_SSA_XAUUSD!$B$2:$B$2401,MATCH($A1001,ALGLIB_SSA_XAUUSD!$A$2:$A$2401,1)))</f>
        <v/>
      </c>
      <c r="C1001">
        <f>IF($A1001="","",INDEX(ALGLIB_SSA_XAUUSD!$C$2:$C$2401,MATCH($A1001,ALGLIB_SSA_XAUUSD!$A$2:$A$2401,1)))</f>
        <v/>
      </c>
      <c r="D1001" s="14">
        <f>IF($A1001="","",INT((ROW()-2)/12)+1)</f>
        <v/>
      </c>
      <c r="E1001" s="14">
        <f>IF(AND(E1010&lt;&gt;"",D1010=D998+1),E998+(E1010-E998)*3/12,"")</f>
        <v/>
      </c>
      <c r="F1001" s="14">
        <f>IF(AND(F1010&lt;&gt;"",D1010=D998+1),F998+(F1010-F998)*3/12,"")</f>
        <v/>
      </c>
      <c r="G1001" s="14">
        <f>IF(AND(G1010&lt;&gt;"",D1010=D998+1),G998+(G1010-G998)*3/12,"")</f>
        <v/>
      </c>
      <c r="H1001" s="14">
        <f>IF(AND(H1010&lt;&gt;"",D1010=D998+1),H998+(H1010-H998)*3/12,"")</f>
        <v/>
      </c>
      <c r="I1001" s="14">
        <f>IF(AND(L1010&lt;&gt;"",D1010=D998+1),I998+(I1010-I998)*3/12,"")</f>
        <v/>
      </c>
      <c r="J1001">
        <f>_xlfn.XLOOKUP($A1001,ALGLIB_SSA_XAUUSD!$AA$2:$AA$2401,ALGLIB_SSA_XAUUSD!$P$2:$P$2401,"",0)</f>
        <v/>
      </c>
      <c r="K1001">
        <f>_xlfn.XLOOKUP($A1001,ALGLIB_SSA_XAUUSD!$AA$2:$AA$2401,ALGLIB_SSA_XAUUSD!$Q$2:$Q$2401,"",0)</f>
        <v/>
      </c>
      <c r="L1001">
        <f>_xlfn.XLOOKUP($A1001,ALGLIB_SSA_XAUUSD!$AA$2:$AA$2401,ALGLIB_SSA_XAUUSD!$R$2:$R$2401,"",0)</f>
        <v/>
      </c>
      <c r="M1001">
        <f>_xlfn.XLOOKUP($A1001,ALGLIB_SSA_XAUUSD!$AA$2:$AA$2401,ALGLIB_SSA_XAUUSD!$S$2:$S$2401,"",0)</f>
        <v/>
      </c>
      <c r="N1001">
        <f>_xlfn.XLOOKUP($A1001,ALGLIB_SSA_XAUUSD!$AA$2:$AA$2401,ALGLIB_SSA_XAUUSD!$T$2:$T$2401,"",0)</f>
        <v/>
      </c>
      <c r="O1001">
        <f>_xlfn.XLOOKUP($A1001,ALGLIB_SSA_XAUUSD!$AA$2:$AA$2401,ALGLIB_SSA_XAUUSD!$U$2:$U$2401,"",0)</f>
        <v/>
      </c>
      <c r="P1001">
        <f>_xlfn.XLOOKUP($A1001,ALGLIB_SSA_XAUUSD!$AA$2:$AA$2401,ALGLIB_SSA_XAUUSD!$V$2:$V$2401,"",0)</f>
        <v/>
      </c>
      <c r="S1001">
        <f>A1001</f>
        <v/>
      </c>
      <c r="T1001">
        <f>J1001</f>
        <v/>
      </c>
      <c r="U1001">
        <f>K1001</f>
        <v/>
      </c>
      <c r="V1001" s="14">
        <f>IF($A1001="","",MOD(ROW()-2,12)+1)</f>
        <v/>
      </c>
      <c r="W1001">
        <f>L1001</f>
        <v/>
      </c>
      <c r="X1001" s="14">
        <f>IF(F1001="","",F1001)</f>
        <v/>
      </c>
      <c r="Y1001" s="14">
        <f>IF(G1001="","",G1001)</f>
        <v/>
      </c>
      <c r="Z1001">
        <f>M1001</f>
        <v/>
      </c>
      <c r="AA1001">
        <f>N1001</f>
        <v/>
      </c>
      <c r="AB1001" s="14">
        <f>IF(H1001="","",H1001)</f>
        <v/>
      </c>
      <c r="AC1001">
        <f>O1001</f>
        <v/>
      </c>
      <c r="AD1001" s="14">
        <f>IF(I1001="","",I1001)</f>
        <v/>
      </c>
      <c r="AE1001">
        <f>P1001</f>
        <v/>
      </c>
      <c r="AH1001">
        <f>IF(S1001&lt;&gt;"",S1001,AH1000+900)</f>
        <v/>
      </c>
      <c r="AI1001">
        <f>IF(T1001&lt;&gt;"",T1001,AI1000)</f>
        <v/>
      </c>
      <c r="AJ1001">
        <f>IF(U1001&lt;&gt;"",U1001,AJ1000)</f>
        <v/>
      </c>
      <c r="AK1001">
        <f>IF(W1001&lt;&gt;"",W1001,"")</f>
        <v/>
      </c>
      <c r="AL1001" s="14">
        <f>IF(X1001&lt;&gt;"",X1001,"")</f>
        <v/>
      </c>
      <c r="AM1001" s="14">
        <f>IF(Y1001&lt;&gt;"",Y1001,"")</f>
        <v/>
      </c>
      <c r="AN1001" s="14">
        <f>IF(OR(AL1001="",AM1001=""),"",AL1001-AM1001)</f>
        <v/>
      </c>
      <c r="AO1001">
        <f>IF(AN1001="","",IF(AN1001&gt;0,"Bullish","Bearish"))</f>
        <v/>
      </c>
      <c r="AP1001">
        <f>IF(AO1001="",AP1000,AO1001)</f>
        <v/>
      </c>
      <c r="AQ1001" s="14">
        <f>IF(AB1001&lt;&gt;"",AB1001,"")</f>
        <v/>
      </c>
      <c r="AR1001" s="14">
        <f>IF(AD1001&lt;&gt;"",AD1001,"")</f>
        <v/>
      </c>
      <c r="AS1001">
        <f>IF(AS1000+1=13,1,AS1000+1)</f>
        <v/>
      </c>
      <c r="AT1001">
        <f>IFERROR(IF(SLOPE($AQ$986:$AQ$997,$AS$986:$AS$997)&gt;0,MIN(3,ABS(SLOPE($AQ$986:$AQ$997,$AS$986:$AS$997))),IF(SLOPE($AQ$986:$AQ$997,$AS$986:$AS$997)&lt;-0.5,-0.5,0)),0)</f>
        <v/>
      </c>
      <c r="AU1001">
        <f>IFERROR(IF(SLOPE($AR$986:$AR$997,$AS$986:$AS$997)&lt;0,MAX(-3,-ABS(SLOPE($AR$986:$AR$997,$AS$986:$AS$997))),IF(SLOPE($AR$986:$AR$997,$AS$986:$AS$997)&gt;0.5,0.5,0)),0)</f>
        <v/>
      </c>
      <c r="AV1001">
        <f>($AQ$998+(AT1001*(AS1001-1)))</f>
        <v/>
      </c>
      <c r="AW1001">
        <f>($AR$998+(AU1001*(AS1001-1)))</f>
        <v/>
      </c>
      <c r="AX1001">
        <f>IF(AT1001&gt;0,AV1001+AT1001,AV1001)</f>
        <v/>
      </c>
      <c r="AY1001">
        <f>IF(AU1001&lt;0,AW1001+AU1001,AW1001)</f>
        <v/>
      </c>
      <c r="BA1001" s="14">
        <f>IFERROR(AX1001-AQ1001,"")</f>
        <v/>
      </c>
      <c r="BB1001" s="14">
        <f>IFERROR(AY1001-AR1001,"")</f>
        <v/>
      </c>
      <c r="BD1001">
        <f>AH1001</f>
        <v/>
      </c>
      <c r="BE1001">
        <f>AI1001</f>
        <v/>
      </c>
      <c r="BF1001">
        <f>AJ1001</f>
        <v/>
      </c>
      <c r="BG1001" s="14">
        <f>L1001</f>
        <v/>
      </c>
      <c r="BH1001" s="14">
        <f>IF(X1001="","",X1001)</f>
        <v/>
      </c>
      <c r="BI1001" s="14">
        <f>IF(Y1001="","",Y1001)</f>
        <v/>
      </c>
      <c r="BJ1001">
        <f>Z1001</f>
        <v/>
      </c>
      <c r="BK1001">
        <f>AA1001</f>
        <v/>
      </c>
      <c r="BL1001">
        <f>IFERROR(AX1001,"")</f>
        <v/>
      </c>
      <c r="BM1001">
        <f>IFERROR(AY1001,"")</f>
        <v/>
      </c>
    </row>
    <row r="1002" ht="14.25" customHeight="1">
      <c r="A1002">
        <f>ALGLIB_SSA_XAUUSD!AA1002</f>
        <v/>
      </c>
      <c r="B1002">
        <f>IF($A1002="","",INDEX(ALGLIB_SSA_XAUUSD!$B$2:$B$2401,MATCH($A1002,ALGLIB_SSA_XAUUSD!$A$2:$A$2401,1)))</f>
        <v/>
      </c>
      <c r="C1002">
        <f>IF($A1002="","",INDEX(ALGLIB_SSA_XAUUSD!$C$2:$C$2401,MATCH($A1002,ALGLIB_SSA_XAUUSD!$A$2:$A$2401,1)))</f>
        <v/>
      </c>
      <c r="D1002" s="14">
        <f>IF($A1002="","",INT((ROW()-2)/12)+1)</f>
        <v/>
      </c>
      <c r="E1002" s="14">
        <f>IF(AND(E1010&lt;&gt;"",D1010=D998+1),E998+(E1010-E998)*4/12,"")</f>
        <v/>
      </c>
      <c r="F1002" s="14">
        <f>IF(AND(F1010&lt;&gt;"",D1010=D998+1),F998+(F1010-F998)*4/12,"")</f>
        <v/>
      </c>
      <c r="G1002" s="14">
        <f>IF(AND(G1010&lt;&gt;"",D1010=D998+1),G998+(G1010-G998)*4/12,"")</f>
        <v/>
      </c>
      <c r="H1002" s="14">
        <f>IF(AND(H1010&lt;&gt;"",D1010=D998+1),H998+(H1010-H998)*4/12,"")</f>
        <v/>
      </c>
      <c r="I1002" s="14">
        <f>IF(AND(L1010&lt;&gt;"",D1010=D998+1),I998+(I1010-I998)*4/12,"")</f>
        <v/>
      </c>
      <c r="J1002">
        <f>_xlfn.XLOOKUP($A1002,ALGLIB_SSA_XAUUSD!$AA$2:$AA$2401,ALGLIB_SSA_XAUUSD!$P$2:$P$2401,"",0)</f>
        <v/>
      </c>
      <c r="K1002">
        <f>_xlfn.XLOOKUP($A1002,ALGLIB_SSA_XAUUSD!$AA$2:$AA$2401,ALGLIB_SSA_XAUUSD!$Q$2:$Q$2401,"",0)</f>
        <v/>
      </c>
      <c r="L1002">
        <f>_xlfn.XLOOKUP($A1002,ALGLIB_SSA_XAUUSD!$AA$2:$AA$2401,ALGLIB_SSA_XAUUSD!$R$2:$R$2401,"",0)</f>
        <v/>
      </c>
      <c r="M1002">
        <f>_xlfn.XLOOKUP($A1002,ALGLIB_SSA_XAUUSD!$AA$2:$AA$2401,ALGLIB_SSA_XAUUSD!$S$2:$S$2401,"",0)</f>
        <v/>
      </c>
      <c r="N1002">
        <f>_xlfn.XLOOKUP($A1002,ALGLIB_SSA_XAUUSD!$AA$2:$AA$2401,ALGLIB_SSA_XAUUSD!$T$2:$T$2401,"",0)</f>
        <v/>
      </c>
      <c r="O1002">
        <f>_xlfn.XLOOKUP($A1002,ALGLIB_SSA_XAUUSD!$AA$2:$AA$2401,ALGLIB_SSA_XAUUSD!$U$2:$U$2401,"",0)</f>
        <v/>
      </c>
      <c r="P1002">
        <f>_xlfn.XLOOKUP($A1002,ALGLIB_SSA_XAUUSD!$AA$2:$AA$2401,ALGLIB_SSA_XAUUSD!$V$2:$V$2401,"",0)</f>
        <v/>
      </c>
      <c r="S1002">
        <f>A1002</f>
        <v/>
      </c>
      <c r="T1002">
        <f>J1002</f>
        <v/>
      </c>
      <c r="U1002">
        <f>K1002</f>
        <v/>
      </c>
      <c r="V1002" s="14">
        <f>IF($A1002="","",MOD(ROW()-2,12)+1)</f>
        <v/>
      </c>
      <c r="W1002">
        <f>L1002</f>
        <v/>
      </c>
      <c r="X1002" s="14">
        <f>IF(F1002="","",F1002)</f>
        <v/>
      </c>
      <c r="Y1002" s="14">
        <f>IF(G1002="","",G1002)</f>
        <v/>
      </c>
      <c r="Z1002">
        <f>M1002</f>
        <v/>
      </c>
      <c r="AA1002">
        <f>N1002</f>
        <v/>
      </c>
      <c r="AB1002" s="14">
        <f>IF(H1002="","",H1002)</f>
        <v/>
      </c>
      <c r="AC1002">
        <f>O1002</f>
        <v/>
      </c>
      <c r="AD1002" s="14">
        <f>IF(I1002="","",I1002)</f>
        <v/>
      </c>
      <c r="AE1002">
        <f>P1002</f>
        <v/>
      </c>
      <c r="AH1002">
        <f>IF(S1002&lt;&gt;"",S1002,AH1001+900)</f>
        <v/>
      </c>
      <c r="AI1002">
        <f>IF(T1002&lt;&gt;"",T1002,AI1001)</f>
        <v/>
      </c>
      <c r="AJ1002">
        <f>IF(U1002&lt;&gt;"",U1002,AJ1001)</f>
        <v/>
      </c>
      <c r="AK1002">
        <f>IF(W1002&lt;&gt;"",W1002,"")</f>
        <v/>
      </c>
      <c r="AL1002" s="14">
        <f>IF(X1002&lt;&gt;"",X1002,"")</f>
        <v/>
      </c>
      <c r="AM1002" s="14">
        <f>IF(Y1002&lt;&gt;"",Y1002,"")</f>
        <v/>
      </c>
      <c r="AN1002" s="14">
        <f>IF(OR(AL1002="",AM1002=""),"",AL1002-AM1002)</f>
        <v/>
      </c>
      <c r="AO1002">
        <f>IF(AN1002="","",IF(AN1002&gt;0,"Bullish","Bearish"))</f>
        <v/>
      </c>
      <c r="AP1002">
        <f>IF(AO1002="",AP1001,AO1002)</f>
        <v/>
      </c>
      <c r="AQ1002" s="14">
        <f>IF(AB1002&lt;&gt;"",AB1002,"")</f>
        <v/>
      </c>
      <c r="AR1002" s="14">
        <f>IF(AD1002&lt;&gt;"",AD1002,"")</f>
        <v/>
      </c>
      <c r="AS1002">
        <f>IF(AS1001+1=13,1,AS1001+1)</f>
        <v/>
      </c>
      <c r="AT1002">
        <f>IFERROR(IF(SLOPE($AQ$986:$AQ$997,$AS$986:$AS$997)&gt;0,MIN(3,ABS(SLOPE($AQ$986:$AQ$997,$AS$986:$AS$997))),IF(SLOPE($AQ$986:$AQ$997,$AS$986:$AS$997)&lt;-0.5,-0.5,0)),0)</f>
        <v/>
      </c>
      <c r="AU1002">
        <f>IFERROR(IF(SLOPE($AR$986:$AR$997,$AS$986:$AS$997)&lt;0,MAX(-3,-ABS(SLOPE($AR$986:$AR$997,$AS$986:$AS$997))),IF(SLOPE($AR$986:$AR$997,$AS$986:$AS$997)&gt;0.5,0.5,0)),0)</f>
        <v/>
      </c>
      <c r="AV1002">
        <f>($AQ$998+(AT1002*(AS1002-1)))</f>
        <v/>
      </c>
      <c r="AW1002">
        <f>($AR$998+(AU1002*(AS1002-1)))</f>
        <v/>
      </c>
      <c r="AX1002">
        <f>IF(AT1002&gt;0,AV1002+AT1002,AV1002)</f>
        <v/>
      </c>
      <c r="AY1002">
        <f>IF(AU1002&lt;0,AW1002+AU1002,AW1002)</f>
        <v/>
      </c>
      <c r="BA1002" s="14">
        <f>IFERROR(AX1002-AQ1002,"")</f>
        <v/>
      </c>
      <c r="BB1002" s="14">
        <f>IFERROR(AY1002-AR1002,"")</f>
        <v/>
      </c>
      <c r="BD1002">
        <f>AH1002</f>
        <v/>
      </c>
      <c r="BE1002">
        <f>AI1002</f>
        <v/>
      </c>
      <c r="BF1002">
        <f>AJ1002</f>
        <v/>
      </c>
      <c r="BG1002" s="14">
        <f>L1002</f>
        <v/>
      </c>
      <c r="BH1002" s="14">
        <f>IF(X1002="","",X1002)</f>
        <v/>
      </c>
      <c r="BI1002" s="14">
        <f>IF(Y1002="","",Y1002)</f>
        <v/>
      </c>
      <c r="BJ1002">
        <f>Z1002</f>
        <v/>
      </c>
      <c r="BK1002">
        <f>AA1002</f>
        <v/>
      </c>
      <c r="BL1002">
        <f>IFERROR(AX1002,"")</f>
        <v/>
      </c>
      <c r="BM1002">
        <f>IFERROR(AY1002,"")</f>
        <v/>
      </c>
    </row>
    <row r="1003" ht="14.25" customHeight="1">
      <c r="A1003">
        <f>ALGLIB_SSA_XAUUSD!AA1003</f>
        <v/>
      </c>
      <c r="B1003">
        <f>IF($A1003="","",INDEX(ALGLIB_SSA_XAUUSD!$B$2:$B$2401,MATCH($A1003,ALGLIB_SSA_XAUUSD!$A$2:$A$2401,1)))</f>
        <v/>
      </c>
      <c r="C1003">
        <f>IF($A1003="","",INDEX(ALGLIB_SSA_XAUUSD!$C$2:$C$2401,MATCH($A1003,ALGLIB_SSA_XAUUSD!$A$2:$A$2401,1)))</f>
        <v/>
      </c>
      <c r="D1003" s="14">
        <f>IF($A1003="","",INT((ROW()-2)/12)+1)</f>
        <v/>
      </c>
      <c r="E1003" s="14">
        <f>IF(AND(E1010&lt;&gt;"",D1010=D998+1),E998+(E1010-E998)*5/12,"")</f>
        <v/>
      </c>
      <c r="F1003" s="14">
        <f>IF(AND(F1010&lt;&gt;"",D1010=D998+1),F998+(F1010-F998)*5/12,"")</f>
        <v/>
      </c>
      <c r="G1003" s="14">
        <f>IF(AND(G1010&lt;&gt;"",D1010=D998+1),G998+(G1010-G998)*5/12,"")</f>
        <v/>
      </c>
      <c r="H1003" s="14">
        <f>IF(AND(H1010&lt;&gt;"",D1010=D998+1),H998+(H1010-H998)*5/12,"")</f>
        <v/>
      </c>
      <c r="I1003" s="14">
        <f>IF(AND(L1010&lt;&gt;"",D1010=D998+1),I998+(I1010-I998)*5/12,"")</f>
        <v/>
      </c>
      <c r="J1003">
        <f>_xlfn.XLOOKUP($A1003,ALGLIB_SSA_XAUUSD!$AA$2:$AA$2401,ALGLIB_SSA_XAUUSD!$P$2:$P$2401,"",0)</f>
        <v/>
      </c>
      <c r="K1003">
        <f>_xlfn.XLOOKUP($A1003,ALGLIB_SSA_XAUUSD!$AA$2:$AA$2401,ALGLIB_SSA_XAUUSD!$Q$2:$Q$2401,"",0)</f>
        <v/>
      </c>
      <c r="L1003">
        <f>_xlfn.XLOOKUP($A1003,ALGLIB_SSA_XAUUSD!$AA$2:$AA$2401,ALGLIB_SSA_XAUUSD!$R$2:$R$2401,"",0)</f>
        <v/>
      </c>
      <c r="M1003">
        <f>_xlfn.XLOOKUP($A1003,ALGLIB_SSA_XAUUSD!$AA$2:$AA$2401,ALGLIB_SSA_XAUUSD!$S$2:$S$2401,"",0)</f>
        <v/>
      </c>
      <c r="N1003">
        <f>_xlfn.XLOOKUP($A1003,ALGLIB_SSA_XAUUSD!$AA$2:$AA$2401,ALGLIB_SSA_XAUUSD!$T$2:$T$2401,"",0)</f>
        <v/>
      </c>
      <c r="O1003">
        <f>_xlfn.XLOOKUP($A1003,ALGLIB_SSA_XAUUSD!$AA$2:$AA$2401,ALGLIB_SSA_XAUUSD!$U$2:$U$2401,"",0)</f>
        <v/>
      </c>
      <c r="P1003">
        <f>_xlfn.XLOOKUP($A1003,ALGLIB_SSA_XAUUSD!$AA$2:$AA$2401,ALGLIB_SSA_XAUUSD!$V$2:$V$2401,"",0)</f>
        <v/>
      </c>
      <c r="S1003">
        <f>A1003</f>
        <v/>
      </c>
      <c r="T1003">
        <f>J1003</f>
        <v/>
      </c>
      <c r="U1003">
        <f>K1003</f>
        <v/>
      </c>
      <c r="V1003" s="14">
        <f>IF($A1003="","",MOD(ROW()-2,12)+1)</f>
        <v/>
      </c>
      <c r="W1003">
        <f>L1003</f>
        <v/>
      </c>
      <c r="X1003" s="14">
        <f>IF(F1003="","",F1003)</f>
        <v/>
      </c>
      <c r="Y1003" s="14">
        <f>IF(G1003="","",G1003)</f>
        <v/>
      </c>
      <c r="Z1003">
        <f>M1003</f>
        <v/>
      </c>
      <c r="AA1003">
        <f>N1003</f>
        <v/>
      </c>
      <c r="AB1003" s="14">
        <f>IF(H1003="","",H1003)</f>
        <v/>
      </c>
      <c r="AC1003">
        <f>O1003</f>
        <v/>
      </c>
      <c r="AD1003" s="14">
        <f>IF(I1003="","",I1003)</f>
        <v/>
      </c>
      <c r="AE1003">
        <f>P1003</f>
        <v/>
      </c>
      <c r="AH1003">
        <f>IF(S1003&lt;&gt;"",S1003,AH1002+900)</f>
        <v/>
      </c>
      <c r="AI1003">
        <f>IF(T1003&lt;&gt;"",T1003,AI1002)</f>
        <v/>
      </c>
      <c r="AJ1003">
        <f>IF(U1003&lt;&gt;"",U1003,AJ1002)</f>
        <v/>
      </c>
      <c r="AK1003">
        <f>IF(W1003&lt;&gt;"",W1003,"")</f>
        <v/>
      </c>
      <c r="AL1003" s="14">
        <f>IF(X1003&lt;&gt;"",X1003,"")</f>
        <v/>
      </c>
      <c r="AM1003" s="14">
        <f>IF(Y1003&lt;&gt;"",Y1003,"")</f>
        <v/>
      </c>
      <c r="AN1003" s="14">
        <f>IF(OR(AL1003="",AM1003=""),"",AL1003-AM1003)</f>
        <v/>
      </c>
      <c r="AO1003">
        <f>IF(AN1003="","",IF(AN1003&gt;0,"Bullish","Bearish"))</f>
        <v/>
      </c>
      <c r="AP1003">
        <f>IF(AO1003="",AP1002,AO1003)</f>
        <v/>
      </c>
      <c r="AQ1003" s="14">
        <f>IF(AB1003&lt;&gt;"",AB1003,"")</f>
        <v/>
      </c>
      <c r="AR1003" s="14">
        <f>IF(AD1003&lt;&gt;"",AD1003,"")</f>
        <v/>
      </c>
      <c r="AS1003">
        <f>IF(AS1002+1=13,1,AS1002+1)</f>
        <v/>
      </c>
      <c r="AT1003">
        <f>IFERROR(IF(SLOPE($AQ$986:$AQ$997,$AS$986:$AS$997)&gt;0,MIN(3,ABS(SLOPE($AQ$986:$AQ$997,$AS$986:$AS$997))),IF(SLOPE($AQ$986:$AQ$997,$AS$986:$AS$997)&lt;-0.5,-0.5,0)),0)</f>
        <v/>
      </c>
      <c r="AU1003">
        <f>IFERROR(IF(SLOPE($AR$986:$AR$997,$AS$986:$AS$997)&lt;0,MAX(-3,-ABS(SLOPE($AR$986:$AR$997,$AS$986:$AS$997))),IF(SLOPE($AR$986:$AR$997,$AS$986:$AS$997)&gt;0.5,0.5,0)),0)</f>
        <v/>
      </c>
      <c r="AV1003">
        <f>($AQ$998+(AT1003*(AS1003-1)))</f>
        <v/>
      </c>
      <c r="AW1003">
        <f>($AR$998+(AU1003*(AS1003-1)))</f>
        <v/>
      </c>
      <c r="AX1003">
        <f>IF(AT1003&gt;0,AV1003+AT1003,AV1003)</f>
        <v/>
      </c>
      <c r="AY1003">
        <f>IF(AU1003&lt;0,AW1003+AU1003,AW1003)</f>
        <v/>
      </c>
      <c r="BA1003" s="14">
        <f>IFERROR(AX1003-AQ1003,"")</f>
        <v/>
      </c>
      <c r="BB1003" s="14">
        <f>IFERROR(AY1003-AR1003,"")</f>
        <v/>
      </c>
      <c r="BD1003">
        <f>AH1003</f>
        <v/>
      </c>
      <c r="BE1003">
        <f>AI1003</f>
        <v/>
      </c>
      <c r="BF1003">
        <f>AJ1003</f>
        <v/>
      </c>
      <c r="BG1003" s="14">
        <f>L1003</f>
        <v/>
      </c>
      <c r="BH1003" s="14">
        <f>IF(X1003="","",X1003)</f>
        <v/>
      </c>
      <c r="BI1003" s="14">
        <f>IF(Y1003="","",Y1003)</f>
        <v/>
      </c>
      <c r="BJ1003">
        <f>Z1003</f>
        <v/>
      </c>
      <c r="BK1003">
        <f>AA1003</f>
        <v/>
      </c>
      <c r="BL1003">
        <f>IFERROR(AX1003,"")</f>
        <v/>
      </c>
      <c r="BM1003">
        <f>IFERROR(AY1003,"")</f>
        <v/>
      </c>
    </row>
    <row r="1004" ht="14.25" customHeight="1">
      <c r="A1004">
        <f>ALGLIB_SSA_XAUUSD!AA1004</f>
        <v/>
      </c>
      <c r="B1004">
        <f>IF($A1004="","",INDEX(ALGLIB_SSA_XAUUSD!$B$2:$B$2401,MATCH($A1004,ALGLIB_SSA_XAUUSD!$A$2:$A$2401,1)))</f>
        <v/>
      </c>
      <c r="C1004">
        <f>IF($A1004="","",INDEX(ALGLIB_SSA_XAUUSD!$C$2:$C$2401,MATCH($A1004,ALGLIB_SSA_XAUUSD!$A$2:$A$2401,1)))</f>
        <v/>
      </c>
      <c r="D1004" s="14">
        <f>IF($A1004="","",INT((ROW()-2)/12)+1)</f>
        <v/>
      </c>
      <c r="E1004" s="14">
        <f>IF(AND(E1010&lt;&gt;"",D1010=D998+1),E998+(E1010-E998)*6/12,"")</f>
        <v/>
      </c>
      <c r="F1004" s="14">
        <f>IF(AND(F1010&lt;&gt;"",D1010=D998+1),F998+(F1010-F998)*6/12,"")</f>
        <v/>
      </c>
      <c r="G1004" s="14">
        <f>IF(AND(G1010&lt;&gt;"",D1010=D998+1),G998+(G1010-G998)*6/12,"")</f>
        <v/>
      </c>
      <c r="H1004" s="14">
        <f>IF(AND(H1010&lt;&gt;"",D1010=D998+1),H998+(H1010-H998)*6/12,"")</f>
        <v/>
      </c>
      <c r="I1004" s="14">
        <f>IF(AND(L1010&lt;&gt;"",D1010=D998+1),I998+(I1010-I998)*6/12,"")</f>
        <v/>
      </c>
      <c r="J1004">
        <f>_xlfn.XLOOKUP($A1004,ALGLIB_SSA_XAUUSD!$AA$2:$AA$2401,ALGLIB_SSA_XAUUSD!$P$2:$P$2401,"",0)</f>
        <v/>
      </c>
      <c r="K1004">
        <f>_xlfn.XLOOKUP($A1004,ALGLIB_SSA_XAUUSD!$AA$2:$AA$2401,ALGLIB_SSA_XAUUSD!$Q$2:$Q$2401,"",0)</f>
        <v/>
      </c>
      <c r="L1004">
        <f>_xlfn.XLOOKUP($A1004,ALGLIB_SSA_XAUUSD!$AA$2:$AA$2401,ALGLIB_SSA_XAUUSD!$R$2:$R$2401,"",0)</f>
        <v/>
      </c>
      <c r="M1004">
        <f>_xlfn.XLOOKUP($A1004,ALGLIB_SSA_XAUUSD!$AA$2:$AA$2401,ALGLIB_SSA_XAUUSD!$S$2:$S$2401,"",0)</f>
        <v/>
      </c>
      <c r="N1004">
        <f>_xlfn.XLOOKUP($A1004,ALGLIB_SSA_XAUUSD!$AA$2:$AA$2401,ALGLIB_SSA_XAUUSD!$T$2:$T$2401,"",0)</f>
        <v/>
      </c>
      <c r="O1004">
        <f>_xlfn.XLOOKUP($A1004,ALGLIB_SSA_XAUUSD!$AA$2:$AA$2401,ALGLIB_SSA_XAUUSD!$U$2:$U$2401,"",0)</f>
        <v/>
      </c>
      <c r="P1004">
        <f>_xlfn.XLOOKUP($A1004,ALGLIB_SSA_XAUUSD!$AA$2:$AA$2401,ALGLIB_SSA_XAUUSD!$V$2:$V$2401,"",0)</f>
        <v/>
      </c>
      <c r="S1004">
        <f>A1004</f>
        <v/>
      </c>
      <c r="T1004">
        <f>J1004</f>
        <v/>
      </c>
      <c r="U1004">
        <f>K1004</f>
        <v/>
      </c>
      <c r="V1004" s="14">
        <f>IF($A1004="","",MOD(ROW()-2,12)+1)</f>
        <v/>
      </c>
      <c r="W1004">
        <f>L1004</f>
        <v/>
      </c>
      <c r="X1004" s="14">
        <f>IF(F1004="","",F1004)</f>
        <v/>
      </c>
      <c r="Y1004" s="14">
        <f>IF(G1004="","",G1004)</f>
        <v/>
      </c>
      <c r="Z1004">
        <f>M1004</f>
        <v/>
      </c>
      <c r="AA1004">
        <f>N1004</f>
        <v/>
      </c>
      <c r="AB1004" s="14">
        <f>IF(H1004="","",H1004)</f>
        <v/>
      </c>
      <c r="AC1004">
        <f>O1004</f>
        <v/>
      </c>
      <c r="AD1004" s="14">
        <f>IF(I1004="","",I1004)</f>
        <v/>
      </c>
      <c r="AE1004">
        <f>P1004</f>
        <v/>
      </c>
      <c r="AH1004">
        <f>IF(S1004&lt;&gt;"",S1004,AH1003+900)</f>
        <v/>
      </c>
      <c r="AI1004">
        <f>IF(T1004&lt;&gt;"",T1004,AI1003)</f>
        <v/>
      </c>
      <c r="AJ1004">
        <f>IF(U1004&lt;&gt;"",U1004,AJ1003)</f>
        <v/>
      </c>
      <c r="AK1004">
        <f>IF(W1004&lt;&gt;"",W1004,"")</f>
        <v/>
      </c>
      <c r="AL1004" s="14">
        <f>IF(X1004&lt;&gt;"",X1004,"")</f>
        <v/>
      </c>
      <c r="AM1004" s="14">
        <f>IF(Y1004&lt;&gt;"",Y1004,"")</f>
        <v/>
      </c>
      <c r="AN1004" s="14">
        <f>IF(OR(AL1004="",AM1004=""),"",AL1004-AM1004)</f>
        <v/>
      </c>
      <c r="AO1004">
        <f>IF(AN1004="","",IF(AN1004&gt;0,"Bullish","Bearish"))</f>
        <v/>
      </c>
      <c r="AP1004">
        <f>IF(AO1004="",AP1003,AO1004)</f>
        <v/>
      </c>
      <c r="AQ1004" s="14">
        <f>IF(AB1004&lt;&gt;"",AB1004,"")</f>
        <v/>
      </c>
      <c r="AR1004" s="14">
        <f>IF(AD1004&lt;&gt;"",AD1004,"")</f>
        <v/>
      </c>
      <c r="AS1004">
        <f>IF(AS1003+1=13,1,AS1003+1)</f>
        <v/>
      </c>
      <c r="AT1004">
        <f>IFERROR(IF(SLOPE($AQ$986:$AQ$997,$AS$986:$AS$997)&gt;0,MIN(3,ABS(SLOPE($AQ$986:$AQ$997,$AS$986:$AS$997))),IF(SLOPE($AQ$986:$AQ$997,$AS$986:$AS$997)&lt;-0.5,-0.5,0)),0)</f>
        <v/>
      </c>
      <c r="AU1004">
        <f>IFERROR(IF(SLOPE($AR$986:$AR$997,$AS$986:$AS$997)&lt;0,MAX(-3,-ABS(SLOPE($AR$986:$AR$997,$AS$986:$AS$997))),IF(SLOPE($AR$986:$AR$997,$AS$986:$AS$997)&gt;0.5,0.5,0)),0)</f>
        <v/>
      </c>
      <c r="AV1004">
        <f>($AQ$998+(AT1004*(AS1004-1)))</f>
        <v/>
      </c>
      <c r="AW1004">
        <f>($AR$998+(AU1004*(AS1004-1)))</f>
        <v/>
      </c>
      <c r="AX1004">
        <f>IF(AT1004&gt;0,AV1004+AT1004,AV1004)</f>
        <v/>
      </c>
      <c r="AY1004">
        <f>IF(AU1004&lt;0,AW1004+AU1004,AW1004)</f>
        <v/>
      </c>
      <c r="BA1004" s="14">
        <f>IFERROR(AX1004-AQ1004,"")</f>
        <v/>
      </c>
      <c r="BB1004" s="14">
        <f>IFERROR(AY1004-AR1004,"")</f>
        <v/>
      </c>
      <c r="BD1004">
        <f>AH1004</f>
        <v/>
      </c>
      <c r="BE1004">
        <f>AI1004</f>
        <v/>
      </c>
      <c r="BF1004">
        <f>AJ1004</f>
        <v/>
      </c>
      <c r="BG1004" s="14">
        <f>L1004</f>
        <v/>
      </c>
      <c r="BH1004" s="14">
        <f>IF(X1004="","",X1004)</f>
        <v/>
      </c>
      <c r="BI1004" s="14">
        <f>IF(Y1004="","",Y1004)</f>
        <v/>
      </c>
      <c r="BJ1004">
        <f>Z1004</f>
        <v/>
      </c>
      <c r="BK1004">
        <f>AA1004</f>
        <v/>
      </c>
      <c r="BL1004">
        <f>IFERROR(AX1004,"")</f>
        <v/>
      </c>
      <c r="BM1004">
        <f>IFERROR(AY1004,"")</f>
        <v/>
      </c>
    </row>
    <row r="1005" ht="14.25" customHeight="1">
      <c r="A1005">
        <f>ALGLIB_SSA_XAUUSD!AA1005</f>
        <v/>
      </c>
      <c r="B1005">
        <f>IF($A1005="","",INDEX(ALGLIB_SSA_XAUUSD!$B$2:$B$2401,MATCH($A1005,ALGLIB_SSA_XAUUSD!$A$2:$A$2401,1)))</f>
        <v/>
      </c>
      <c r="C1005">
        <f>IF($A1005="","",INDEX(ALGLIB_SSA_XAUUSD!$C$2:$C$2401,MATCH($A1005,ALGLIB_SSA_XAUUSD!$A$2:$A$2401,1)))</f>
        <v/>
      </c>
      <c r="D1005" s="14">
        <f>IF($A1005="","",INT((ROW()-2)/12)+1)</f>
        <v/>
      </c>
      <c r="E1005" s="14">
        <f>IF(AND(E1010&lt;&gt;"",D1010=D998+1),E998+(E1010-E998)*7/12,"")</f>
        <v/>
      </c>
      <c r="F1005" s="14">
        <f>IF(AND(F1010&lt;&gt;"",D1010=D998+1),F998+(F1010-F998)*7/12,"")</f>
        <v/>
      </c>
      <c r="G1005" s="14">
        <f>IF(AND(G1010&lt;&gt;"",D1010=D998+1),G998+(G1010-G998)*7/12,"")</f>
        <v/>
      </c>
      <c r="H1005" s="14">
        <f>IF(AND(H1010&lt;&gt;"",D1010=D998+1),H998+(H1010-H998)*7/12,"")</f>
        <v/>
      </c>
      <c r="I1005" s="14">
        <f>IF(AND(L1010&lt;&gt;"",D1010=D998+1),I998+(I1010-I998)*7/12,"")</f>
        <v/>
      </c>
      <c r="J1005">
        <f>_xlfn.XLOOKUP($A1005,ALGLIB_SSA_XAUUSD!$AA$2:$AA$2401,ALGLIB_SSA_XAUUSD!$P$2:$P$2401,"",0)</f>
        <v/>
      </c>
      <c r="K1005">
        <f>_xlfn.XLOOKUP($A1005,ALGLIB_SSA_XAUUSD!$AA$2:$AA$2401,ALGLIB_SSA_XAUUSD!$Q$2:$Q$2401,"",0)</f>
        <v/>
      </c>
      <c r="L1005">
        <f>_xlfn.XLOOKUP($A1005,ALGLIB_SSA_XAUUSD!$AA$2:$AA$2401,ALGLIB_SSA_XAUUSD!$R$2:$R$2401,"",0)</f>
        <v/>
      </c>
      <c r="M1005">
        <f>_xlfn.XLOOKUP($A1005,ALGLIB_SSA_XAUUSD!$AA$2:$AA$2401,ALGLIB_SSA_XAUUSD!$S$2:$S$2401,"",0)</f>
        <v/>
      </c>
      <c r="N1005">
        <f>_xlfn.XLOOKUP($A1005,ALGLIB_SSA_XAUUSD!$AA$2:$AA$2401,ALGLIB_SSA_XAUUSD!$T$2:$T$2401,"",0)</f>
        <v/>
      </c>
      <c r="O1005">
        <f>_xlfn.XLOOKUP($A1005,ALGLIB_SSA_XAUUSD!$AA$2:$AA$2401,ALGLIB_SSA_XAUUSD!$U$2:$U$2401,"",0)</f>
        <v/>
      </c>
      <c r="P1005">
        <f>_xlfn.XLOOKUP($A1005,ALGLIB_SSA_XAUUSD!$AA$2:$AA$2401,ALGLIB_SSA_XAUUSD!$V$2:$V$2401,"",0)</f>
        <v/>
      </c>
      <c r="S1005">
        <f>A1005</f>
        <v/>
      </c>
      <c r="T1005">
        <f>J1005</f>
        <v/>
      </c>
      <c r="U1005">
        <f>K1005</f>
        <v/>
      </c>
      <c r="V1005" s="14">
        <f>IF($A1005="","",MOD(ROW()-2,12)+1)</f>
        <v/>
      </c>
      <c r="W1005">
        <f>L1005</f>
        <v/>
      </c>
      <c r="X1005" s="14">
        <f>IF(F1005="","",F1005)</f>
        <v/>
      </c>
      <c r="Y1005" s="14">
        <f>IF(G1005="","",G1005)</f>
        <v/>
      </c>
      <c r="Z1005">
        <f>M1005</f>
        <v/>
      </c>
      <c r="AA1005">
        <f>N1005</f>
        <v/>
      </c>
      <c r="AB1005" s="14">
        <f>IF(H1005="","",H1005)</f>
        <v/>
      </c>
      <c r="AC1005">
        <f>O1005</f>
        <v/>
      </c>
      <c r="AD1005" s="14">
        <f>IF(I1005="","",I1005)</f>
        <v/>
      </c>
      <c r="AE1005">
        <f>P1005</f>
        <v/>
      </c>
      <c r="AH1005">
        <f>IF(S1005&lt;&gt;"",S1005,AH1004+900)</f>
        <v/>
      </c>
      <c r="AI1005">
        <f>IF(T1005&lt;&gt;"",T1005,AI1004)</f>
        <v/>
      </c>
      <c r="AJ1005">
        <f>IF(U1005&lt;&gt;"",U1005,AJ1004)</f>
        <v/>
      </c>
      <c r="AK1005">
        <f>IF(W1005&lt;&gt;"",W1005,"")</f>
        <v/>
      </c>
      <c r="AL1005" s="14">
        <f>IF(X1005&lt;&gt;"",X1005,"")</f>
        <v/>
      </c>
      <c r="AM1005" s="14">
        <f>IF(Y1005&lt;&gt;"",Y1005,"")</f>
        <v/>
      </c>
      <c r="AN1005" s="14">
        <f>IF(OR(AL1005="",AM1005=""),"",AL1005-AM1005)</f>
        <v/>
      </c>
      <c r="AO1005">
        <f>IF(AN1005="","",IF(AN1005&gt;0,"Bullish","Bearish"))</f>
        <v/>
      </c>
      <c r="AP1005">
        <f>IF(AO1005="",AP1004,AO1005)</f>
        <v/>
      </c>
      <c r="AQ1005" s="14">
        <f>IF(AB1005&lt;&gt;"",AB1005,"")</f>
        <v/>
      </c>
      <c r="AR1005" s="14">
        <f>IF(AD1005&lt;&gt;"",AD1005,"")</f>
        <v/>
      </c>
      <c r="AS1005">
        <f>IF(AS1004+1=13,1,AS1004+1)</f>
        <v/>
      </c>
      <c r="AT1005">
        <f>IFERROR(IF(SLOPE($AQ$986:$AQ$997,$AS$986:$AS$997)&gt;0,MIN(3,ABS(SLOPE($AQ$986:$AQ$997,$AS$986:$AS$997))),IF(SLOPE($AQ$986:$AQ$997,$AS$986:$AS$997)&lt;-0.5,-0.5,0)),0)</f>
        <v/>
      </c>
      <c r="AU1005">
        <f>IFERROR(IF(SLOPE($AR$986:$AR$997,$AS$986:$AS$997)&lt;0,MAX(-3,-ABS(SLOPE($AR$986:$AR$997,$AS$986:$AS$997))),IF(SLOPE($AR$986:$AR$997,$AS$986:$AS$997)&gt;0.5,0.5,0)),0)</f>
        <v/>
      </c>
      <c r="AV1005">
        <f>($AQ$998+(AT1005*(AS1005-1)))</f>
        <v/>
      </c>
      <c r="AW1005">
        <f>($AR$998+(AU1005*(AS1005-1)))</f>
        <v/>
      </c>
      <c r="AX1005">
        <f>IF(AT1005&gt;0,AV1005+AT1005,AV1005)</f>
        <v/>
      </c>
      <c r="AY1005">
        <f>IF(AU1005&lt;0,AW1005+AU1005,AW1005)</f>
        <v/>
      </c>
      <c r="BA1005" s="14">
        <f>IFERROR(AX1005-AQ1005,"")</f>
        <v/>
      </c>
      <c r="BB1005" s="14">
        <f>IFERROR(AY1005-AR1005,"")</f>
        <v/>
      </c>
      <c r="BD1005">
        <f>AH1005</f>
        <v/>
      </c>
      <c r="BE1005">
        <f>AI1005</f>
        <v/>
      </c>
      <c r="BF1005">
        <f>AJ1005</f>
        <v/>
      </c>
      <c r="BG1005" s="14">
        <f>L1005</f>
        <v/>
      </c>
      <c r="BH1005" s="14">
        <f>IF(X1005="","",X1005)</f>
        <v/>
      </c>
      <c r="BI1005" s="14">
        <f>IF(Y1005="","",Y1005)</f>
        <v/>
      </c>
      <c r="BJ1005">
        <f>Z1005</f>
        <v/>
      </c>
      <c r="BK1005">
        <f>AA1005</f>
        <v/>
      </c>
      <c r="BL1005">
        <f>IFERROR(AX1005,"")</f>
        <v/>
      </c>
      <c r="BM1005">
        <f>IFERROR(AY1005,"")</f>
        <v/>
      </c>
    </row>
    <row r="1006" ht="14.25" customHeight="1">
      <c r="A1006">
        <f>ALGLIB_SSA_XAUUSD!AA1006</f>
        <v/>
      </c>
      <c r="B1006">
        <f>IF($A1006="","",INDEX(ALGLIB_SSA_XAUUSD!$B$2:$B$2401,MATCH($A1006,ALGLIB_SSA_XAUUSD!$A$2:$A$2401,1)))</f>
        <v/>
      </c>
      <c r="C1006">
        <f>IF($A1006="","",INDEX(ALGLIB_SSA_XAUUSD!$C$2:$C$2401,MATCH($A1006,ALGLIB_SSA_XAUUSD!$A$2:$A$2401,1)))</f>
        <v/>
      </c>
      <c r="D1006" s="14">
        <f>IF($A1006="","",INT((ROW()-2)/12)+1)</f>
        <v/>
      </c>
      <c r="E1006" s="14">
        <f>IF(AND(E1010&lt;&gt;"",D1010=D998+1),E998+(E1010-E998)*8/12,"")</f>
        <v/>
      </c>
      <c r="F1006" s="14">
        <f>IF(AND(F1010&lt;&gt;"",D1010=D998+1),F998+(F1010-F998)*8/12,"")</f>
        <v/>
      </c>
      <c r="G1006" s="14">
        <f>IF(AND(G1010&lt;&gt;"",D1010=D998+1),G998+(G1010-G998)*8/12,"")</f>
        <v/>
      </c>
      <c r="H1006" s="14">
        <f>IF(AND(H1010&lt;&gt;"",D1010=D998+1),H998+(H1010-H998)*8/12,"")</f>
        <v/>
      </c>
      <c r="I1006" s="14">
        <f>IF(AND(L1010&lt;&gt;"",D1010=D998+1),I998+(I1010-I998)*8/12,"")</f>
        <v/>
      </c>
      <c r="J1006">
        <f>_xlfn.XLOOKUP($A1006,ALGLIB_SSA_XAUUSD!$AA$2:$AA$2401,ALGLIB_SSA_XAUUSD!$P$2:$P$2401,"",0)</f>
        <v/>
      </c>
      <c r="K1006">
        <f>_xlfn.XLOOKUP($A1006,ALGLIB_SSA_XAUUSD!$AA$2:$AA$2401,ALGLIB_SSA_XAUUSD!$Q$2:$Q$2401,"",0)</f>
        <v/>
      </c>
      <c r="L1006">
        <f>_xlfn.XLOOKUP($A1006,ALGLIB_SSA_XAUUSD!$AA$2:$AA$2401,ALGLIB_SSA_XAUUSD!$R$2:$R$2401,"",0)</f>
        <v/>
      </c>
      <c r="M1006">
        <f>_xlfn.XLOOKUP($A1006,ALGLIB_SSA_XAUUSD!$AA$2:$AA$2401,ALGLIB_SSA_XAUUSD!$S$2:$S$2401,"",0)</f>
        <v/>
      </c>
      <c r="N1006">
        <f>_xlfn.XLOOKUP($A1006,ALGLIB_SSA_XAUUSD!$AA$2:$AA$2401,ALGLIB_SSA_XAUUSD!$T$2:$T$2401,"",0)</f>
        <v/>
      </c>
      <c r="O1006">
        <f>_xlfn.XLOOKUP($A1006,ALGLIB_SSA_XAUUSD!$AA$2:$AA$2401,ALGLIB_SSA_XAUUSD!$U$2:$U$2401,"",0)</f>
        <v/>
      </c>
      <c r="P1006">
        <f>_xlfn.XLOOKUP($A1006,ALGLIB_SSA_XAUUSD!$AA$2:$AA$2401,ALGLIB_SSA_XAUUSD!$V$2:$V$2401,"",0)</f>
        <v/>
      </c>
      <c r="S1006">
        <f>A1006</f>
        <v/>
      </c>
      <c r="T1006">
        <f>J1006</f>
        <v/>
      </c>
      <c r="U1006">
        <f>K1006</f>
        <v/>
      </c>
      <c r="V1006" s="14">
        <f>IF($A1006="","",MOD(ROW()-2,12)+1)</f>
        <v/>
      </c>
      <c r="W1006">
        <f>L1006</f>
        <v/>
      </c>
      <c r="X1006" s="14">
        <f>IF(F1006="","",F1006)</f>
        <v/>
      </c>
      <c r="Y1006" s="14">
        <f>IF(G1006="","",G1006)</f>
        <v/>
      </c>
      <c r="Z1006">
        <f>M1006</f>
        <v/>
      </c>
      <c r="AA1006">
        <f>N1006</f>
        <v/>
      </c>
      <c r="AB1006" s="14">
        <f>IF(H1006="","",H1006)</f>
        <v/>
      </c>
      <c r="AC1006">
        <f>O1006</f>
        <v/>
      </c>
      <c r="AD1006" s="14">
        <f>IF(I1006="","",I1006)</f>
        <v/>
      </c>
      <c r="AE1006">
        <f>P1006</f>
        <v/>
      </c>
      <c r="AH1006">
        <f>IF(S1006&lt;&gt;"",S1006,AH1005+900)</f>
        <v/>
      </c>
      <c r="AI1006">
        <f>IF(T1006&lt;&gt;"",T1006,AI1005)</f>
        <v/>
      </c>
      <c r="AJ1006">
        <f>IF(U1006&lt;&gt;"",U1006,AJ1005)</f>
        <v/>
      </c>
      <c r="AK1006">
        <f>IF(W1006&lt;&gt;"",W1006,"")</f>
        <v/>
      </c>
      <c r="AL1006" s="14">
        <f>IF(X1006&lt;&gt;"",X1006,"")</f>
        <v/>
      </c>
      <c r="AM1006" s="14">
        <f>IF(Y1006&lt;&gt;"",Y1006,"")</f>
        <v/>
      </c>
      <c r="AN1006" s="14">
        <f>IF(OR(AL1006="",AM1006=""),"",AL1006-AM1006)</f>
        <v/>
      </c>
      <c r="AO1006">
        <f>IF(AN1006="","",IF(AN1006&gt;0,"Bullish","Bearish"))</f>
        <v/>
      </c>
      <c r="AP1006">
        <f>IF(AO1006="",AP1005,AO1006)</f>
        <v/>
      </c>
      <c r="AQ1006" s="14">
        <f>IF(AB1006&lt;&gt;"",AB1006,"")</f>
        <v/>
      </c>
      <c r="AR1006" s="14">
        <f>IF(AD1006&lt;&gt;"",AD1006,"")</f>
        <v/>
      </c>
      <c r="AS1006">
        <f>IF(AS1005+1=13,1,AS1005+1)</f>
        <v/>
      </c>
      <c r="AT1006">
        <f>IFERROR(IF(SLOPE($AQ$986:$AQ$997,$AS$986:$AS$997)&gt;0,MIN(3,ABS(SLOPE($AQ$986:$AQ$997,$AS$986:$AS$997))),IF(SLOPE($AQ$986:$AQ$997,$AS$986:$AS$997)&lt;-0.5,-0.5,0)),0)</f>
        <v/>
      </c>
      <c r="AU1006">
        <f>IFERROR(IF(SLOPE($AR$986:$AR$997,$AS$986:$AS$997)&lt;0,MAX(-3,-ABS(SLOPE($AR$986:$AR$997,$AS$986:$AS$997))),IF(SLOPE($AR$986:$AR$997,$AS$986:$AS$997)&gt;0.5,0.5,0)),0)</f>
        <v/>
      </c>
      <c r="AV1006">
        <f>($AQ$998+(AT1006*(AS1006-1)))</f>
        <v/>
      </c>
      <c r="AW1006">
        <f>($AR$998+(AU1006*(AS1006-1)))</f>
        <v/>
      </c>
      <c r="AX1006">
        <f>IF(AT1006&gt;0,AV1006+AT1006,AV1006)</f>
        <v/>
      </c>
      <c r="AY1006">
        <f>IF(AU1006&lt;0,AW1006+AU1006,AW1006)</f>
        <v/>
      </c>
      <c r="BA1006" s="14">
        <f>IFERROR(AX1006-AQ1006,"")</f>
        <v/>
      </c>
      <c r="BB1006" s="14">
        <f>IFERROR(AY1006-AR1006,"")</f>
        <v/>
      </c>
      <c r="BD1006">
        <f>AH1006</f>
        <v/>
      </c>
      <c r="BE1006">
        <f>AI1006</f>
        <v/>
      </c>
      <c r="BF1006">
        <f>AJ1006</f>
        <v/>
      </c>
      <c r="BG1006" s="14">
        <f>L1006</f>
        <v/>
      </c>
      <c r="BH1006" s="14">
        <f>IF(X1006="","",X1006)</f>
        <v/>
      </c>
      <c r="BI1006" s="14">
        <f>IF(Y1006="","",Y1006)</f>
        <v/>
      </c>
      <c r="BJ1006">
        <f>Z1006</f>
        <v/>
      </c>
      <c r="BK1006">
        <f>AA1006</f>
        <v/>
      </c>
      <c r="BL1006">
        <f>IFERROR(AX1006,"")</f>
        <v/>
      </c>
      <c r="BM1006">
        <f>IFERROR(AY1006,"")</f>
        <v/>
      </c>
    </row>
    <row r="1007" ht="14.25" customHeight="1">
      <c r="A1007">
        <f>ALGLIB_SSA_XAUUSD!AA1007</f>
        <v/>
      </c>
      <c r="B1007">
        <f>IF($A1007="","",INDEX(ALGLIB_SSA_XAUUSD!$B$2:$B$2401,MATCH($A1007,ALGLIB_SSA_XAUUSD!$A$2:$A$2401,1)))</f>
        <v/>
      </c>
      <c r="C1007">
        <f>IF($A1007="","",INDEX(ALGLIB_SSA_XAUUSD!$C$2:$C$2401,MATCH($A1007,ALGLIB_SSA_XAUUSD!$A$2:$A$2401,1)))</f>
        <v/>
      </c>
      <c r="D1007" s="14">
        <f>IF($A1007="","",INT((ROW()-2)/12)+1)</f>
        <v/>
      </c>
      <c r="E1007" s="14">
        <f>IF(AND(E1010&lt;&gt;"",D1010=D998+1),E998+(E1010-E998)*9/12,"")</f>
        <v/>
      </c>
      <c r="F1007" s="14">
        <f>IF(AND(F1010&lt;&gt;"",D1010=D998+1),F998+(F1010-F998)*9/12,"")</f>
        <v/>
      </c>
      <c r="G1007" s="14">
        <f>IF(AND(G1010&lt;&gt;"",D1010=D998+1),G998+(G1010-G998)*9/12,"")</f>
        <v/>
      </c>
      <c r="H1007" s="14">
        <f>IF(AND(H1010&lt;&gt;"",D1010=D998+1),H998+(H1010-H998)*9/12,"")</f>
        <v/>
      </c>
      <c r="I1007" s="14">
        <f>IF(AND(L1010&lt;&gt;"",D1010=D998+1),I998+(I1010-I998)*9/12,"")</f>
        <v/>
      </c>
      <c r="J1007">
        <f>_xlfn.XLOOKUP($A1007,ALGLIB_SSA_XAUUSD!$AA$2:$AA$2401,ALGLIB_SSA_XAUUSD!$P$2:$P$2401,"",0)</f>
        <v/>
      </c>
      <c r="K1007">
        <f>_xlfn.XLOOKUP($A1007,ALGLIB_SSA_XAUUSD!$AA$2:$AA$2401,ALGLIB_SSA_XAUUSD!$Q$2:$Q$2401,"",0)</f>
        <v/>
      </c>
      <c r="L1007">
        <f>_xlfn.XLOOKUP($A1007,ALGLIB_SSA_XAUUSD!$AA$2:$AA$2401,ALGLIB_SSA_XAUUSD!$R$2:$R$2401,"",0)</f>
        <v/>
      </c>
      <c r="M1007">
        <f>_xlfn.XLOOKUP($A1007,ALGLIB_SSA_XAUUSD!$AA$2:$AA$2401,ALGLIB_SSA_XAUUSD!$S$2:$S$2401,"",0)</f>
        <v/>
      </c>
      <c r="N1007">
        <f>_xlfn.XLOOKUP($A1007,ALGLIB_SSA_XAUUSD!$AA$2:$AA$2401,ALGLIB_SSA_XAUUSD!$T$2:$T$2401,"",0)</f>
        <v/>
      </c>
      <c r="O1007">
        <f>_xlfn.XLOOKUP($A1007,ALGLIB_SSA_XAUUSD!$AA$2:$AA$2401,ALGLIB_SSA_XAUUSD!$U$2:$U$2401,"",0)</f>
        <v/>
      </c>
      <c r="P1007">
        <f>_xlfn.XLOOKUP($A1007,ALGLIB_SSA_XAUUSD!$AA$2:$AA$2401,ALGLIB_SSA_XAUUSD!$V$2:$V$2401,"",0)</f>
        <v/>
      </c>
      <c r="S1007">
        <f>A1007</f>
        <v/>
      </c>
      <c r="T1007">
        <f>J1007</f>
        <v/>
      </c>
      <c r="U1007">
        <f>K1007</f>
        <v/>
      </c>
      <c r="V1007" s="14">
        <f>IF($A1007="","",MOD(ROW()-2,12)+1)</f>
        <v/>
      </c>
      <c r="W1007">
        <f>L1007</f>
        <v/>
      </c>
      <c r="X1007" s="14">
        <f>IF(F1007="","",F1007)</f>
        <v/>
      </c>
      <c r="Y1007" s="14">
        <f>IF(G1007="","",G1007)</f>
        <v/>
      </c>
      <c r="Z1007">
        <f>M1007</f>
        <v/>
      </c>
      <c r="AA1007">
        <f>N1007</f>
        <v/>
      </c>
      <c r="AB1007" s="14">
        <f>IF(H1007="","",H1007)</f>
        <v/>
      </c>
      <c r="AC1007">
        <f>O1007</f>
        <v/>
      </c>
      <c r="AD1007" s="14">
        <f>IF(I1007="","",I1007)</f>
        <v/>
      </c>
      <c r="AE1007">
        <f>P1007</f>
        <v/>
      </c>
      <c r="AH1007">
        <f>IF(S1007&lt;&gt;"",S1007,AH1006+900)</f>
        <v/>
      </c>
      <c r="AI1007">
        <f>IF(T1007&lt;&gt;"",T1007,AI1006)</f>
        <v/>
      </c>
      <c r="AJ1007">
        <f>IF(U1007&lt;&gt;"",U1007,AJ1006)</f>
        <v/>
      </c>
      <c r="AK1007">
        <f>IF(W1007&lt;&gt;"",W1007,"")</f>
        <v/>
      </c>
      <c r="AL1007" s="14">
        <f>IF(X1007&lt;&gt;"",X1007,"")</f>
        <v/>
      </c>
      <c r="AM1007" s="14">
        <f>IF(Y1007&lt;&gt;"",Y1007,"")</f>
        <v/>
      </c>
      <c r="AN1007" s="14">
        <f>IF(OR(AL1007="",AM1007=""),"",AL1007-AM1007)</f>
        <v/>
      </c>
      <c r="AO1007">
        <f>IF(AN1007="","",IF(AN1007&gt;0,"Bullish","Bearish"))</f>
        <v/>
      </c>
      <c r="AP1007">
        <f>IF(AO1007="",AP1006,AO1007)</f>
        <v/>
      </c>
      <c r="AQ1007" s="14">
        <f>IF(AB1007&lt;&gt;"",AB1007,"")</f>
        <v/>
      </c>
      <c r="AR1007" s="14">
        <f>IF(AD1007&lt;&gt;"",AD1007,"")</f>
        <v/>
      </c>
      <c r="AS1007">
        <f>IF(AS1006+1=13,1,AS1006+1)</f>
        <v/>
      </c>
      <c r="AT1007">
        <f>IFERROR(IF(SLOPE($AQ$986:$AQ$997,$AS$986:$AS$997)&gt;0,MIN(3,ABS(SLOPE($AQ$986:$AQ$997,$AS$986:$AS$997))),IF(SLOPE($AQ$986:$AQ$997,$AS$986:$AS$997)&lt;-0.5,-0.5,0)),0)</f>
        <v/>
      </c>
      <c r="AU1007">
        <f>IFERROR(IF(SLOPE($AR$986:$AR$997,$AS$986:$AS$997)&lt;0,MAX(-3,-ABS(SLOPE($AR$986:$AR$997,$AS$986:$AS$997))),IF(SLOPE($AR$986:$AR$997,$AS$986:$AS$997)&gt;0.5,0.5,0)),0)</f>
        <v/>
      </c>
      <c r="AV1007">
        <f>($AQ$998+(AT1007*(AS1007-1)))</f>
        <v/>
      </c>
      <c r="AW1007">
        <f>($AR$998+(AU1007*(AS1007-1)))</f>
        <v/>
      </c>
      <c r="AX1007">
        <f>IF(AT1007&gt;0,AV1007+AT1007,AV1007)</f>
        <v/>
      </c>
      <c r="AY1007">
        <f>IF(AU1007&lt;0,AW1007+AU1007,AW1007)</f>
        <v/>
      </c>
      <c r="BA1007" s="14">
        <f>IFERROR(AX1007-AQ1007,"")</f>
        <v/>
      </c>
      <c r="BB1007" s="14">
        <f>IFERROR(AY1007-AR1007,"")</f>
        <v/>
      </c>
      <c r="BD1007">
        <f>AH1007</f>
        <v/>
      </c>
      <c r="BE1007">
        <f>AI1007</f>
        <v/>
      </c>
      <c r="BF1007">
        <f>AJ1007</f>
        <v/>
      </c>
      <c r="BG1007" s="14">
        <f>L1007</f>
        <v/>
      </c>
      <c r="BH1007" s="14">
        <f>IF(X1007="","",X1007)</f>
        <v/>
      </c>
      <c r="BI1007" s="14">
        <f>IF(Y1007="","",Y1007)</f>
        <v/>
      </c>
      <c r="BJ1007">
        <f>Z1007</f>
        <v/>
      </c>
      <c r="BK1007">
        <f>AA1007</f>
        <v/>
      </c>
      <c r="BL1007">
        <f>IFERROR(AX1007,"")</f>
        <v/>
      </c>
      <c r="BM1007">
        <f>IFERROR(AY1007,"")</f>
        <v/>
      </c>
    </row>
    <row r="1008" ht="14.25" customHeight="1">
      <c r="A1008">
        <f>ALGLIB_SSA_XAUUSD!AA1008</f>
        <v/>
      </c>
      <c r="B1008">
        <f>IF($A1008="","",INDEX(ALGLIB_SSA_XAUUSD!$B$2:$B$2401,MATCH($A1008,ALGLIB_SSA_XAUUSD!$A$2:$A$2401,1)))</f>
        <v/>
      </c>
      <c r="C1008">
        <f>IF($A1008="","",INDEX(ALGLIB_SSA_XAUUSD!$C$2:$C$2401,MATCH($A1008,ALGLIB_SSA_XAUUSD!$A$2:$A$2401,1)))</f>
        <v/>
      </c>
      <c r="D1008" s="14">
        <f>IF($A1008="","",INT((ROW()-2)/12)+1)</f>
        <v/>
      </c>
      <c r="E1008" s="14">
        <f>IF(AND(E1010&lt;&gt;"",D1010=D998+1),E998+(E1010-E998)*10/12,"")</f>
        <v/>
      </c>
      <c r="F1008" s="14">
        <f>IF(AND(F1010&lt;&gt;"",D1010=D998+1),F998+(F1010-F998)*10/12,"")</f>
        <v/>
      </c>
      <c r="G1008" s="14">
        <f>IF(AND(G1010&lt;&gt;"",D1010=D998+1),G998+(G1010-G998)*10/12,"")</f>
        <v/>
      </c>
      <c r="H1008" s="14">
        <f>IF(AND(H1010&lt;&gt;"",D1010=D998+1),H998+(H1010-H998)*10/12,"")</f>
        <v/>
      </c>
      <c r="I1008" s="14">
        <f>IF(AND(L1010&lt;&gt;"",D1010=D998+1),I998+(I1010-I998)*10/12,"")</f>
        <v/>
      </c>
      <c r="J1008">
        <f>_xlfn.XLOOKUP($A1008,ALGLIB_SSA_XAUUSD!$AA$2:$AA$2401,ALGLIB_SSA_XAUUSD!$P$2:$P$2401,"",0)</f>
        <v/>
      </c>
      <c r="K1008">
        <f>_xlfn.XLOOKUP($A1008,ALGLIB_SSA_XAUUSD!$AA$2:$AA$2401,ALGLIB_SSA_XAUUSD!$Q$2:$Q$2401,"",0)</f>
        <v/>
      </c>
      <c r="L1008">
        <f>_xlfn.XLOOKUP($A1008,ALGLIB_SSA_XAUUSD!$AA$2:$AA$2401,ALGLIB_SSA_XAUUSD!$R$2:$R$2401,"",0)</f>
        <v/>
      </c>
      <c r="M1008">
        <f>_xlfn.XLOOKUP($A1008,ALGLIB_SSA_XAUUSD!$AA$2:$AA$2401,ALGLIB_SSA_XAUUSD!$S$2:$S$2401,"",0)</f>
        <v/>
      </c>
      <c r="N1008">
        <f>_xlfn.XLOOKUP($A1008,ALGLIB_SSA_XAUUSD!$AA$2:$AA$2401,ALGLIB_SSA_XAUUSD!$T$2:$T$2401,"",0)</f>
        <v/>
      </c>
      <c r="O1008">
        <f>_xlfn.XLOOKUP($A1008,ALGLIB_SSA_XAUUSD!$AA$2:$AA$2401,ALGLIB_SSA_XAUUSD!$U$2:$U$2401,"",0)</f>
        <v/>
      </c>
      <c r="P1008">
        <f>_xlfn.XLOOKUP($A1008,ALGLIB_SSA_XAUUSD!$AA$2:$AA$2401,ALGLIB_SSA_XAUUSD!$V$2:$V$2401,"",0)</f>
        <v/>
      </c>
      <c r="S1008">
        <f>A1008</f>
        <v/>
      </c>
      <c r="T1008">
        <f>J1008</f>
        <v/>
      </c>
      <c r="U1008">
        <f>K1008</f>
        <v/>
      </c>
      <c r="V1008" s="14">
        <f>IF($A1008="","",MOD(ROW()-2,12)+1)</f>
        <v/>
      </c>
      <c r="W1008">
        <f>L1008</f>
        <v/>
      </c>
      <c r="X1008" s="14">
        <f>IF(F1008="","",F1008)</f>
        <v/>
      </c>
      <c r="Y1008" s="14">
        <f>IF(G1008="","",G1008)</f>
        <v/>
      </c>
      <c r="Z1008">
        <f>M1008</f>
        <v/>
      </c>
      <c r="AA1008">
        <f>N1008</f>
        <v/>
      </c>
      <c r="AB1008" s="14">
        <f>IF(H1008="","",H1008)</f>
        <v/>
      </c>
      <c r="AC1008">
        <f>O1008</f>
        <v/>
      </c>
      <c r="AD1008" s="14">
        <f>IF(I1008="","",I1008)</f>
        <v/>
      </c>
      <c r="AE1008">
        <f>P1008</f>
        <v/>
      </c>
      <c r="AH1008">
        <f>IF(S1008&lt;&gt;"",S1008,AH1007+900)</f>
        <v/>
      </c>
      <c r="AI1008">
        <f>IF(T1008&lt;&gt;"",T1008,AI1007)</f>
        <v/>
      </c>
      <c r="AJ1008">
        <f>IF(U1008&lt;&gt;"",U1008,AJ1007)</f>
        <v/>
      </c>
      <c r="AK1008">
        <f>IF(W1008&lt;&gt;"",W1008,"")</f>
        <v/>
      </c>
      <c r="AL1008" s="14">
        <f>IF(X1008&lt;&gt;"",X1008,"")</f>
        <v/>
      </c>
      <c r="AM1008" s="14">
        <f>IF(Y1008&lt;&gt;"",Y1008,"")</f>
        <v/>
      </c>
      <c r="AN1008" s="14">
        <f>IF(OR(AL1008="",AM1008=""),"",AL1008-AM1008)</f>
        <v/>
      </c>
      <c r="AO1008">
        <f>IF(AN1008="","",IF(AN1008&gt;0,"Bullish","Bearish"))</f>
        <v/>
      </c>
      <c r="AP1008">
        <f>IF(AO1008="",AP1007,AO1008)</f>
        <v/>
      </c>
      <c r="AQ1008" s="14">
        <f>IF(AB1008&lt;&gt;"",AB1008,"")</f>
        <v/>
      </c>
      <c r="AR1008" s="14">
        <f>IF(AD1008&lt;&gt;"",AD1008,"")</f>
        <v/>
      </c>
      <c r="AS1008">
        <f>IF(AS1007+1=13,1,AS1007+1)</f>
        <v/>
      </c>
      <c r="AT1008">
        <f>IFERROR(IF(SLOPE($AQ$986:$AQ$997,$AS$986:$AS$997)&gt;0,MIN(3,ABS(SLOPE($AQ$986:$AQ$997,$AS$986:$AS$997))),IF(SLOPE($AQ$986:$AQ$997,$AS$986:$AS$997)&lt;-0.5,-0.5,0)),0)</f>
        <v/>
      </c>
      <c r="AU1008">
        <f>IFERROR(IF(SLOPE($AR$986:$AR$997,$AS$986:$AS$997)&lt;0,MAX(-3,-ABS(SLOPE($AR$986:$AR$997,$AS$986:$AS$997))),IF(SLOPE($AR$986:$AR$997,$AS$986:$AS$997)&gt;0.5,0.5,0)),0)</f>
        <v/>
      </c>
      <c r="AV1008">
        <f>($AQ$998+(AT1008*(AS1008-1)))</f>
        <v/>
      </c>
      <c r="AW1008">
        <f>($AR$998+(AU1008*(AS1008-1)))</f>
        <v/>
      </c>
      <c r="AX1008">
        <f>IF(AT1008&gt;0,AV1008+AT1008,AV1008)</f>
        <v/>
      </c>
      <c r="AY1008">
        <f>IF(AU1008&lt;0,AW1008+AU1008,AW1008)</f>
        <v/>
      </c>
      <c r="BA1008" s="14">
        <f>IFERROR(AX1008-AQ1008,"")</f>
        <v/>
      </c>
      <c r="BB1008" s="14">
        <f>IFERROR(AY1008-AR1008,"")</f>
        <v/>
      </c>
      <c r="BD1008">
        <f>AH1008</f>
        <v/>
      </c>
      <c r="BE1008">
        <f>AI1008</f>
        <v/>
      </c>
      <c r="BF1008">
        <f>AJ1008</f>
        <v/>
      </c>
      <c r="BG1008" s="14">
        <f>L1008</f>
        <v/>
      </c>
      <c r="BH1008" s="14">
        <f>IF(X1008="","",X1008)</f>
        <v/>
      </c>
      <c r="BI1008" s="14">
        <f>IF(Y1008="","",Y1008)</f>
        <v/>
      </c>
      <c r="BJ1008">
        <f>Z1008</f>
        <v/>
      </c>
      <c r="BK1008">
        <f>AA1008</f>
        <v/>
      </c>
      <c r="BL1008">
        <f>IFERROR(AX1008,"")</f>
        <v/>
      </c>
      <c r="BM1008">
        <f>IFERROR(AY1008,"")</f>
        <v/>
      </c>
    </row>
    <row r="1009" ht="14.25" customHeight="1">
      <c r="A1009">
        <f>ALGLIB_SSA_XAUUSD!AA1009</f>
        <v/>
      </c>
      <c r="B1009">
        <f>IF($A1009="","",INDEX(ALGLIB_SSA_XAUUSD!$B$2:$B$2401,MATCH($A1009,ALGLIB_SSA_XAUUSD!$A$2:$A$2401,1)))</f>
        <v/>
      </c>
      <c r="C1009">
        <f>IF($A1009="","",INDEX(ALGLIB_SSA_XAUUSD!$C$2:$C$2401,MATCH($A1009,ALGLIB_SSA_XAUUSD!$A$2:$A$2401,1)))</f>
        <v/>
      </c>
      <c r="D1009" s="14">
        <f>IF($A1009="","",INT((ROW()-2)/12)+1)</f>
        <v/>
      </c>
      <c r="E1009" s="14">
        <f>IF(AND(E1010&lt;&gt;"",D1010=D998+1),E998+(E1010-E998)*11/12,"")</f>
        <v/>
      </c>
      <c r="F1009" s="14">
        <f>IF(AND(F1010&lt;&gt;"",D1010=D998+1),F998+(F1010-F998)*11/12,"")</f>
        <v/>
      </c>
      <c r="G1009" s="14">
        <f>IF(AND(G1010&lt;&gt;"",D1010=D998+1),G998+(G1010-G998)*11/12,"")</f>
        <v/>
      </c>
      <c r="H1009" s="14">
        <f>IF(AND(H1010&lt;&gt;"",D1010=D998+1),H998+(H1010-H998)*11/12,"")</f>
        <v/>
      </c>
      <c r="I1009" s="14">
        <f>IF(AND(L1010&lt;&gt;"",D1010=D998+1),I998+(I1010-I998)*11/12,"")</f>
        <v/>
      </c>
      <c r="J1009">
        <f>_xlfn.XLOOKUP($A1009,ALGLIB_SSA_XAUUSD!$AA$2:$AA$2401,ALGLIB_SSA_XAUUSD!$P$2:$P$2401,"",0)</f>
        <v/>
      </c>
      <c r="K1009">
        <f>_xlfn.XLOOKUP($A1009,ALGLIB_SSA_XAUUSD!$AA$2:$AA$2401,ALGLIB_SSA_XAUUSD!$Q$2:$Q$2401,"",0)</f>
        <v/>
      </c>
      <c r="L1009">
        <f>_xlfn.XLOOKUP($A1009,ALGLIB_SSA_XAUUSD!$AA$2:$AA$2401,ALGLIB_SSA_XAUUSD!$R$2:$R$2401,"",0)</f>
        <v/>
      </c>
      <c r="M1009">
        <f>_xlfn.XLOOKUP($A1009,ALGLIB_SSA_XAUUSD!$AA$2:$AA$2401,ALGLIB_SSA_XAUUSD!$S$2:$S$2401,"",0)</f>
        <v/>
      </c>
      <c r="N1009">
        <f>_xlfn.XLOOKUP($A1009,ALGLIB_SSA_XAUUSD!$AA$2:$AA$2401,ALGLIB_SSA_XAUUSD!$T$2:$T$2401,"",0)</f>
        <v/>
      </c>
      <c r="O1009">
        <f>_xlfn.XLOOKUP($A1009,ALGLIB_SSA_XAUUSD!$AA$2:$AA$2401,ALGLIB_SSA_XAUUSD!$U$2:$U$2401,"",0)</f>
        <v/>
      </c>
      <c r="P1009">
        <f>_xlfn.XLOOKUP($A1009,ALGLIB_SSA_XAUUSD!$AA$2:$AA$2401,ALGLIB_SSA_XAUUSD!$V$2:$V$2401,"",0)</f>
        <v/>
      </c>
      <c r="S1009">
        <f>A1009</f>
        <v/>
      </c>
      <c r="T1009">
        <f>J1009</f>
        <v/>
      </c>
      <c r="U1009">
        <f>K1009</f>
        <v/>
      </c>
      <c r="V1009" s="14">
        <f>IF($A1009="","",MOD(ROW()-2,12)+1)</f>
        <v/>
      </c>
      <c r="W1009">
        <f>L1009</f>
        <v/>
      </c>
      <c r="X1009" s="14">
        <f>IF(F1009="","",F1009)</f>
        <v/>
      </c>
      <c r="Y1009" s="14">
        <f>IF(G1009="","",G1009)</f>
        <v/>
      </c>
      <c r="Z1009">
        <f>M1009</f>
        <v/>
      </c>
      <c r="AA1009">
        <f>N1009</f>
        <v/>
      </c>
      <c r="AB1009" s="14">
        <f>IF(H1009="","",H1009)</f>
        <v/>
      </c>
      <c r="AC1009">
        <f>O1009</f>
        <v/>
      </c>
      <c r="AD1009" s="14">
        <f>IF(I1009="","",I1009)</f>
        <v/>
      </c>
      <c r="AE1009">
        <f>P1009</f>
        <v/>
      </c>
      <c r="AH1009">
        <f>IF(S1009&lt;&gt;"",S1009,AH1008+900)</f>
        <v/>
      </c>
      <c r="AI1009">
        <f>IF(T1009&lt;&gt;"",T1009,AI1008)</f>
        <v/>
      </c>
      <c r="AJ1009">
        <f>IF(U1009&lt;&gt;"",U1009,AJ1008)</f>
        <v/>
      </c>
      <c r="AK1009">
        <f>IF(W1009&lt;&gt;"",W1009,"")</f>
        <v/>
      </c>
      <c r="AL1009" s="14">
        <f>IF(X1009&lt;&gt;"",X1009,"")</f>
        <v/>
      </c>
      <c r="AM1009" s="14">
        <f>IF(Y1009&lt;&gt;"",Y1009,"")</f>
        <v/>
      </c>
      <c r="AN1009" s="14">
        <f>IF(OR(AL1009="",AM1009=""),"",AL1009-AM1009)</f>
        <v/>
      </c>
      <c r="AO1009">
        <f>IF(AN1009="","",IF(AN1009&gt;0,"Bullish","Bearish"))</f>
        <v/>
      </c>
      <c r="AP1009">
        <f>IF(AO1009="",AP1008,AO1009)</f>
        <v/>
      </c>
      <c r="AQ1009" s="14">
        <f>IF(AB1009&lt;&gt;"",AB1009,"")</f>
        <v/>
      </c>
      <c r="AR1009" s="14">
        <f>IF(AD1009&lt;&gt;"",AD1009,"")</f>
        <v/>
      </c>
      <c r="AS1009">
        <f>IF(AS1008+1=13,1,AS1008+1)</f>
        <v/>
      </c>
      <c r="AT1009">
        <f>IFERROR(IF(SLOPE($AQ$986:$AQ$997,$AS$986:$AS$997)&gt;0,MIN(3,ABS(SLOPE($AQ$986:$AQ$997,$AS$986:$AS$997))),IF(SLOPE($AQ$986:$AQ$997,$AS$986:$AS$997)&lt;-0.5,-0.5,0)),0)</f>
        <v/>
      </c>
      <c r="AU1009">
        <f>IFERROR(IF(SLOPE($AR$986:$AR$997,$AS$986:$AS$997)&lt;0,MAX(-3,-ABS(SLOPE($AR$986:$AR$997,$AS$986:$AS$997))),IF(SLOPE($AR$986:$AR$997,$AS$986:$AS$997)&gt;0.5,0.5,0)),0)</f>
        <v/>
      </c>
      <c r="AV1009">
        <f>($AQ$998+(AT1009*(AS1009-1)))</f>
        <v/>
      </c>
      <c r="AW1009">
        <f>($AR$998+(AU1009*(AS1009-1)))</f>
        <v/>
      </c>
      <c r="AX1009">
        <f>IF(AT1009&gt;0,AV1009+AT1009,AV1009)</f>
        <v/>
      </c>
      <c r="AY1009">
        <f>IF(AU1009&lt;0,AW1009+AU1009,AW1009)</f>
        <v/>
      </c>
      <c r="BA1009" s="14">
        <f>IFERROR(AX1009-AQ1009,"")</f>
        <v/>
      </c>
      <c r="BB1009" s="14">
        <f>IFERROR(AY1009-AR1009,"")</f>
        <v/>
      </c>
      <c r="BD1009">
        <f>AH1009</f>
        <v/>
      </c>
      <c r="BE1009">
        <f>AI1009</f>
        <v/>
      </c>
      <c r="BF1009">
        <f>AJ1009</f>
        <v/>
      </c>
      <c r="BG1009" s="14">
        <f>L1009</f>
        <v/>
      </c>
      <c r="BH1009" s="14">
        <f>IF(X1009="","",X1009)</f>
        <v/>
      </c>
      <c r="BI1009" s="14">
        <f>IF(Y1009="","",Y1009)</f>
        <v/>
      </c>
      <c r="BJ1009">
        <f>Z1009</f>
        <v/>
      </c>
      <c r="BK1009">
        <f>AA1009</f>
        <v/>
      </c>
      <c r="BL1009">
        <f>IFERROR(AX1009,"")</f>
        <v/>
      </c>
      <c r="BM1009">
        <f>IFERROR(AY1009,"")</f>
        <v/>
      </c>
    </row>
    <row r="1010" ht="14.25" customHeight="1">
      <c r="A1010">
        <f>ALGLIB_SSA_XAUUSD!AA1010</f>
        <v/>
      </c>
      <c r="B1010">
        <f>IF($A1010="","",INDEX(ALGLIB_SSA_XAUUSD!$B$2:$B$2401,MATCH($A1010,ALGLIB_SSA_XAUUSD!$A$2:$A$2401,1)))</f>
        <v/>
      </c>
      <c r="C1010">
        <f>IF($A1010="","",INDEX(ALGLIB_SSA_XAUUSD!$C$2:$C$2401,MATCH($A1010,ALGLIB_SSA_XAUUSD!$A$2:$A$2401,1)))</f>
        <v/>
      </c>
      <c r="D1010" s="14">
        <f>IF($A1010="","",INT((ROW()-2)/12)+1)</f>
        <v/>
      </c>
      <c r="E1010" s="14">
        <f>IF($A1010="","",INDEX(ALGLIB_SSA_XAUUSD!$D$2:$D$2401,MATCH($A1010,ALGLIB_SSA_XAUUSD!$A$2:$A$2401,1)))</f>
        <v/>
      </c>
      <c r="F1010" s="14">
        <f>IF($A1010="","",INDEX(ALGLIB_SSA_XAUUSD!$E$2:$E$2401,MATCH($A1010,ALGLIB_SSA_XAUUSD!$A$2:$A$2401,1)))</f>
        <v/>
      </c>
      <c r="G1010" s="14">
        <f>IF($A1010="","",INDEX(ALGLIB_SSA_XAUUSD!$F$2:$F$2401,MATCH($A1010,ALGLIB_SSA_XAUUSD!$A$2:$A$2401,1)))</f>
        <v/>
      </c>
      <c r="H1010" s="14">
        <f>IF($A1010="","",INDEX(ALGLIB_SSA_XAUUSD!$G$2:$G$2401,MATCH($A1010,ALGLIB_SSA_XAUUSD!$A$2:$A$2401,1)))</f>
        <v/>
      </c>
      <c r="I1010" s="14">
        <f>IF($A1010="","",INDEX(ALGLIB_SSA_XAUUSD!$H$2:$H$2401,MATCH($A1010,ALGLIB_SSA_XAUUSD!$A$2:$A$2401,1)))</f>
        <v/>
      </c>
      <c r="J1010">
        <f>_xlfn.XLOOKUP($A1010,ALGLIB_SSA_XAUUSD!$AA$2:$AA$2401,ALGLIB_SSA_XAUUSD!$P$2:$P$2401,"",0)</f>
        <v/>
      </c>
      <c r="K1010">
        <f>_xlfn.XLOOKUP($A1010,ALGLIB_SSA_XAUUSD!$AA$2:$AA$2401,ALGLIB_SSA_XAUUSD!$Q$2:$Q$2401,"",0)</f>
        <v/>
      </c>
      <c r="L1010">
        <f>_xlfn.XLOOKUP($A1010,ALGLIB_SSA_XAUUSD!$AA$2:$AA$2401,ALGLIB_SSA_XAUUSD!$R$2:$R$2401,"",0)</f>
        <v/>
      </c>
      <c r="M1010">
        <f>_xlfn.XLOOKUP($A1010,ALGLIB_SSA_XAUUSD!$AA$2:$AA$2401,ALGLIB_SSA_XAUUSD!$S$2:$S$2401,"",0)</f>
        <v/>
      </c>
      <c r="N1010">
        <f>_xlfn.XLOOKUP($A1010,ALGLIB_SSA_XAUUSD!$AA$2:$AA$2401,ALGLIB_SSA_XAUUSD!$T$2:$T$2401,"",0)</f>
        <v/>
      </c>
      <c r="O1010">
        <f>_xlfn.XLOOKUP($A1010,ALGLIB_SSA_XAUUSD!$AA$2:$AA$2401,ALGLIB_SSA_XAUUSD!$U$2:$U$2401,"",0)</f>
        <v/>
      </c>
      <c r="P1010">
        <f>_xlfn.XLOOKUP($A1010,ALGLIB_SSA_XAUUSD!$AA$2:$AA$2401,ALGLIB_SSA_XAUUSD!$V$2:$V$2401,"",0)</f>
        <v/>
      </c>
      <c r="S1010">
        <f>A1010</f>
        <v/>
      </c>
      <c r="T1010">
        <f>J1010</f>
        <v/>
      </c>
      <c r="U1010">
        <f>K1010</f>
        <v/>
      </c>
      <c r="V1010" s="14">
        <f>IF($A1010="","",MOD(ROW()-2,12)+1)</f>
        <v/>
      </c>
      <c r="W1010">
        <f>L1010</f>
        <v/>
      </c>
      <c r="X1010" s="14">
        <f>IF(F1010="","",F1010)</f>
        <v/>
      </c>
      <c r="Y1010" s="14">
        <f>IF(G1010="","",G1010)</f>
        <v/>
      </c>
      <c r="Z1010">
        <f>M1010</f>
        <v/>
      </c>
      <c r="AA1010">
        <f>N1010</f>
        <v/>
      </c>
      <c r="AB1010" s="14">
        <f>IF(H1010="","",H1010)</f>
        <v/>
      </c>
      <c r="AC1010">
        <f>O1010</f>
        <v/>
      </c>
      <c r="AD1010" s="14">
        <f>IF(I1010="","",I1010)</f>
        <v/>
      </c>
      <c r="AE1010">
        <f>P1010</f>
        <v/>
      </c>
      <c r="AH1010">
        <f>IF(S1010&lt;&gt;"",S1010,AH1009+900)</f>
        <v/>
      </c>
      <c r="AI1010">
        <f>IF(T1010&lt;&gt;"",T1010,AI1009)</f>
        <v/>
      </c>
      <c r="AJ1010">
        <f>IF(U1010&lt;&gt;"",U1010,AJ1009)</f>
        <v/>
      </c>
      <c r="AK1010">
        <f>IF(W1010&lt;&gt;"",W1010,"")</f>
        <v/>
      </c>
      <c r="AL1010" s="14">
        <f>IF(X1010&lt;&gt;"",X1010,"")</f>
        <v/>
      </c>
      <c r="AM1010" s="14">
        <f>IF(Y1010&lt;&gt;"",Y1010,"")</f>
        <v/>
      </c>
      <c r="AN1010" s="14">
        <f>IF(OR(AL1010="",AM1010=""),"",AL1010-AM1010)</f>
        <v/>
      </c>
      <c r="AO1010">
        <f>IF(AN1010="","",IF(AN1010&gt;0,"Bullish","Bearish"))</f>
        <v/>
      </c>
      <c r="AP1010">
        <f>IF(AO1010="",AP1009,AO1010)</f>
        <v/>
      </c>
      <c r="AQ1010" s="14">
        <f>IF(AB1010&lt;&gt;"",AB1010,"")</f>
        <v/>
      </c>
      <c r="AR1010" s="14">
        <f>IF(AD1010&lt;&gt;"",AD1010,"")</f>
        <v/>
      </c>
      <c r="AS1010">
        <f>IF(AS1009+1=13,1,AS1009+1)</f>
        <v/>
      </c>
      <c r="AT1010">
        <f>IFERROR(IF(SLOPE($AQ$998:$AQ$1009,$AS$998:$AS$1009)&gt;0,MIN(3,ABS(SLOPE($AQ$998:$AQ$1009,$AS$998:$AS$1009))),IF(SLOPE($AQ$998:$AQ$1009,$AS$998:$AS$1009)&lt;-0.5,-0.5,0)),0)</f>
        <v/>
      </c>
      <c r="AU1010">
        <f>IFERROR(IF(SLOPE($AR$998:$AR$1009,$AS$998:$AS$1009)&lt;0,MAX(-3,-ABS(SLOPE($AR$998:$AR$1009,$AS$998:$AS$1009))),IF(SLOPE($AR$998:$AR$1009,$AS$998:$AS$1009)&gt;0.5,0.5,0)),0)</f>
        <v/>
      </c>
      <c r="AV1010">
        <f>($AQ$1010+(AT1010*(AS1010-1)))</f>
        <v/>
      </c>
      <c r="AW1010">
        <f>($AR$1010+(AU1010*(AS1010-1)))</f>
        <v/>
      </c>
      <c r="AX1010">
        <f>IF(AT1010&gt;0,AV1010+AT1010,AV1010)</f>
        <v/>
      </c>
      <c r="AY1010">
        <f>IF(AU1010&lt;0,AW1010+AU1010,AW1010)</f>
        <v/>
      </c>
      <c r="BA1010" s="14">
        <f>IFERROR(AX1010-AQ1010,"")</f>
        <v/>
      </c>
      <c r="BB1010" s="14">
        <f>IFERROR(AY1010-AR1010,"")</f>
        <v/>
      </c>
      <c r="BD1010">
        <f>AH1010</f>
        <v/>
      </c>
      <c r="BE1010">
        <f>AI1010</f>
        <v/>
      </c>
      <c r="BF1010">
        <f>AJ1010</f>
        <v/>
      </c>
      <c r="BG1010" s="14">
        <f>L1010</f>
        <v/>
      </c>
      <c r="BH1010" s="14">
        <f>IF(X1010="","",X1010)</f>
        <v/>
      </c>
      <c r="BI1010" s="14">
        <f>IF(Y1010="","",Y1010)</f>
        <v/>
      </c>
      <c r="BJ1010">
        <f>Z1010</f>
        <v/>
      </c>
      <c r="BK1010">
        <f>AA1010</f>
        <v/>
      </c>
      <c r="BL1010">
        <f>IFERROR(AX1010,"")</f>
        <v/>
      </c>
      <c r="BM1010">
        <f>IFERROR(AY1010,"")</f>
        <v/>
      </c>
    </row>
    <row r="1011" ht="14.25" customHeight="1">
      <c r="A1011">
        <f>ALGLIB_SSA_XAUUSD!AA1011</f>
        <v/>
      </c>
      <c r="B1011">
        <f>IF($A1011="","",INDEX(ALGLIB_SSA_XAUUSD!$B$2:$B$2401,MATCH($A1011,ALGLIB_SSA_XAUUSD!$A$2:$A$2401,1)))</f>
        <v/>
      </c>
      <c r="C1011">
        <f>IF($A1011="","",INDEX(ALGLIB_SSA_XAUUSD!$C$2:$C$2401,MATCH($A1011,ALGLIB_SSA_XAUUSD!$A$2:$A$2401,1)))</f>
        <v/>
      </c>
      <c r="D1011" s="14">
        <f>IF($A1011="","",INT((ROW()-2)/12)+1)</f>
        <v/>
      </c>
      <c r="E1011" s="14">
        <f>IF(AND(E1022&lt;&gt;"",D1022=D1010+1),E1010+(E1022-E1010)*1/12,"")</f>
        <v/>
      </c>
      <c r="F1011" s="14">
        <f>IF(AND(F1022&lt;&gt;"",D1022=D1010+1),F1010+(F1022-F1010)*1/12,"")</f>
        <v/>
      </c>
      <c r="G1011" s="14">
        <f>IF(AND(G1022&lt;&gt;"",D1022=D1010+1),G1010+(G1022-G1010)*1/12,"")</f>
        <v/>
      </c>
      <c r="H1011" s="14">
        <f>IF(AND(H1022&lt;&gt;"",D1022=D1010+1),H1010+(H1022-H1010)*1/12,"")</f>
        <v/>
      </c>
      <c r="I1011" s="14">
        <f>IF(AND(L1022&lt;&gt;"",D1022=D1010+1),I1010+(I1022-I1010)*1/12,"")</f>
        <v/>
      </c>
      <c r="J1011">
        <f>_xlfn.XLOOKUP($A1011,ALGLIB_SSA_XAUUSD!$AA$2:$AA$2401,ALGLIB_SSA_XAUUSD!$P$2:$P$2401,"",0)</f>
        <v/>
      </c>
      <c r="K1011">
        <f>_xlfn.XLOOKUP($A1011,ALGLIB_SSA_XAUUSD!$AA$2:$AA$2401,ALGLIB_SSA_XAUUSD!$Q$2:$Q$2401,"",0)</f>
        <v/>
      </c>
      <c r="L1011">
        <f>_xlfn.XLOOKUP($A1011,ALGLIB_SSA_XAUUSD!$AA$2:$AA$2401,ALGLIB_SSA_XAUUSD!$R$2:$R$2401,"",0)</f>
        <v/>
      </c>
      <c r="M1011">
        <f>_xlfn.XLOOKUP($A1011,ALGLIB_SSA_XAUUSD!$AA$2:$AA$2401,ALGLIB_SSA_XAUUSD!$S$2:$S$2401,"",0)</f>
        <v/>
      </c>
      <c r="N1011">
        <f>_xlfn.XLOOKUP($A1011,ALGLIB_SSA_XAUUSD!$AA$2:$AA$2401,ALGLIB_SSA_XAUUSD!$T$2:$T$2401,"",0)</f>
        <v/>
      </c>
      <c r="O1011">
        <f>_xlfn.XLOOKUP($A1011,ALGLIB_SSA_XAUUSD!$AA$2:$AA$2401,ALGLIB_SSA_XAUUSD!$U$2:$U$2401,"",0)</f>
        <v/>
      </c>
      <c r="P1011">
        <f>_xlfn.XLOOKUP($A1011,ALGLIB_SSA_XAUUSD!$AA$2:$AA$2401,ALGLIB_SSA_XAUUSD!$V$2:$V$2401,"",0)</f>
        <v/>
      </c>
      <c r="S1011">
        <f>A1011</f>
        <v/>
      </c>
      <c r="T1011">
        <f>J1011</f>
        <v/>
      </c>
      <c r="U1011">
        <f>K1011</f>
        <v/>
      </c>
      <c r="V1011" s="14">
        <f>IF($A1011="","",MOD(ROW()-2,12)+1)</f>
        <v/>
      </c>
      <c r="W1011">
        <f>L1011</f>
        <v/>
      </c>
      <c r="X1011" s="14">
        <f>IF(F1011="","",F1011)</f>
        <v/>
      </c>
      <c r="Y1011" s="14">
        <f>IF(G1011="","",G1011)</f>
        <v/>
      </c>
      <c r="Z1011">
        <f>M1011</f>
        <v/>
      </c>
      <c r="AA1011">
        <f>N1011</f>
        <v/>
      </c>
      <c r="AB1011" s="14">
        <f>IF(H1011="","",H1011)</f>
        <v/>
      </c>
      <c r="AC1011">
        <f>O1011</f>
        <v/>
      </c>
      <c r="AD1011" s="14">
        <f>IF(I1011="","",I1011)</f>
        <v/>
      </c>
      <c r="AE1011">
        <f>P1011</f>
        <v/>
      </c>
      <c r="AH1011">
        <f>IF(S1011&lt;&gt;"",S1011,AH1010+900)</f>
        <v/>
      </c>
      <c r="AI1011">
        <f>IF(T1011&lt;&gt;"",T1011,AI1010)</f>
        <v/>
      </c>
      <c r="AJ1011">
        <f>IF(U1011&lt;&gt;"",U1011,AJ1010)</f>
        <v/>
      </c>
      <c r="AK1011">
        <f>IF(W1011&lt;&gt;"",W1011,"")</f>
        <v/>
      </c>
      <c r="AL1011" s="14">
        <f>IF(X1011&lt;&gt;"",X1011,"")</f>
        <v/>
      </c>
      <c r="AM1011" s="14">
        <f>IF(Y1011&lt;&gt;"",Y1011,"")</f>
        <v/>
      </c>
      <c r="AN1011" s="14">
        <f>IF(OR(AL1011="",AM1011=""),"",AL1011-AM1011)</f>
        <v/>
      </c>
      <c r="AO1011">
        <f>IF(AN1011="","",IF(AN1011&gt;0,"Bullish","Bearish"))</f>
        <v/>
      </c>
      <c r="AP1011">
        <f>IF(AO1011="",AP1010,AO1011)</f>
        <v/>
      </c>
      <c r="AQ1011" s="14">
        <f>IF(AB1011&lt;&gt;"",AB1011,"")</f>
        <v/>
      </c>
      <c r="AR1011" s="14">
        <f>IF(AD1011&lt;&gt;"",AD1011,"")</f>
        <v/>
      </c>
      <c r="AS1011">
        <f>IF(AS1010+1=13,1,AS1010+1)</f>
        <v/>
      </c>
      <c r="AT1011">
        <f>IFERROR(IF(SLOPE($AQ$998:$AQ$1009,$AS$998:$AS$1009)&gt;0,MIN(3,ABS(SLOPE($AQ$998:$AQ$1009,$AS$998:$AS$1009))),IF(SLOPE($AQ$998:$AQ$1009,$AS$998:$AS$1009)&lt;-0.5,-0.5,0)),0)</f>
        <v/>
      </c>
      <c r="AU1011">
        <f>IFERROR(IF(SLOPE($AR$998:$AR$1009,$AS$998:$AS$1009)&lt;0,MAX(-3,-ABS(SLOPE($AR$998:$AR$1009,$AS$998:$AS$1009))),IF(SLOPE($AR$998:$AR$1009,$AS$998:$AS$1009)&gt;0.5,0.5,0)),0)</f>
        <v/>
      </c>
      <c r="AV1011">
        <f>($AQ$1010+(AT1011*(AS1011-1)))</f>
        <v/>
      </c>
      <c r="AW1011">
        <f>($AR$1010+(AU1011*(AS1011-1)))</f>
        <v/>
      </c>
      <c r="AX1011">
        <f>IF(AT1011&gt;0,AV1011+AT1011,AV1011)</f>
        <v/>
      </c>
      <c r="AY1011">
        <f>IF(AU1011&lt;0,AW1011+AU1011,AW1011)</f>
        <v/>
      </c>
      <c r="BA1011" s="14">
        <f>IFERROR(AX1011-AQ1011,"")</f>
        <v/>
      </c>
      <c r="BB1011" s="14">
        <f>IFERROR(AY1011-AR1011,"")</f>
        <v/>
      </c>
      <c r="BD1011">
        <f>AH1011</f>
        <v/>
      </c>
      <c r="BE1011">
        <f>AI1011</f>
        <v/>
      </c>
      <c r="BF1011">
        <f>AJ1011</f>
        <v/>
      </c>
      <c r="BG1011" s="14">
        <f>L1011</f>
        <v/>
      </c>
      <c r="BH1011" s="14">
        <f>IF(X1011="","",X1011)</f>
        <v/>
      </c>
      <c r="BI1011" s="14">
        <f>IF(Y1011="","",Y1011)</f>
        <v/>
      </c>
      <c r="BJ1011">
        <f>Z1011</f>
        <v/>
      </c>
      <c r="BK1011">
        <f>AA1011</f>
        <v/>
      </c>
      <c r="BL1011">
        <f>IFERROR(AX1011,"")</f>
        <v/>
      </c>
      <c r="BM1011">
        <f>IFERROR(AY1011,"")</f>
        <v/>
      </c>
    </row>
    <row r="1012" ht="14.25" customHeight="1">
      <c r="A1012">
        <f>ALGLIB_SSA_XAUUSD!AA1012</f>
        <v/>
      </c>
      <c r="B1012">
        <f>IF($A1012="","",INDEX(ALGLIB_SSA_XAUUSD!$B$2:$B$2401,MATCH($A1012,ALGLIB_SSA_XAUUSD!$A$2:$A$2401,1)))</f>
        <v/>
      </c>
      <c r="C1012">
        <f>IF($A1012="","",INDEX(ALGLIB_SSA_XAUUSD!$C$2:$C$2401,MATCH($A1012,ALGLIB_SSA_XAUUSD!$A$2:$A$2401,1)))</f>
        <v/>
      </c>
      <c r="D1012" s="14">
        <f>IF($A1012="","",INT((ROW()-2)/12)+1)</f>
        <v/>
      </c>
      <c r="E1012" s="14">
        <f>IF(AND(E1022&lt;&gt;"",D1022=D1010+1),E1010+(E1022-E1010)*2/12,"")</f>
        <v/>
      </c>
      <c r="F1012" s="14">
        <f>IF(AND(F1022&lt;&gt;"",D1022=D1010+1),F1010+(F1022-F1010)*2/12,"")</f>
        <v/>
      </c>
      <c r="G1012" s="14">
        <f>IF(AND(G1022&lt;&gt;"",D1022=D1010+1),G1010+(G1022-G1010)*2/12,"")</f>
        <v/>
      </c>
      <c r="H1012" s="14">
        <f>IF(AND(H1022&lt;&gt;"",D1022=D1010+1),H1010+(H1022-H1010)*2/12,"")</f>
        <v/>
      </c>
      <c r="I1012" s="14">
        <f>IF(AND(L1022&lt;&gt;"",D1022=D1010+1),I1010+(I1022-I1010)*2/12,"")</f>
        <v/>
      </c>
      <c r="J1012">
        <f>_xlfn.XLOOKUP($A1012,ALGLIB_SSA_XAUUSD!$AA$2:$AA$2401,ALGLIB_SSA_XAUUSD!$P$2:$P$2401,"",0)</f>
        <v/>
      </c>
      <c r="K1012">
        <f>_xlfn.XLOOKUP($A1012,ALGLIB_SSA_XAUUSD!$AA$2:$AA$2401,ALGLIB_SSA_XAUUSD!$Q$2:$Q$2401,"",0)</f>
        <v/>
      </c>
      <c r="L1012">
        <f>_xlfn.XLOOKUP($A1012,ALGLIB_SSA_XAUUSD!$AA$2:$AA$2401,ALGLIB_SSA_XAUUSD!$R$2:$R$2401,"",0)</f>
        <v/>
      </c>
      <c r="M1012">
        <f>_xlfn.XLOOKUP($A1012,ALGLIB_SSA_XAUUSD!$AA$2:$AA$2401,ALGLIB_SSA_XAUUSD!$S$2:$S$2401,"",0)</f>
        <v/>
      </c>
      <c r="N1012">
        <f>_xlfn.XLOOKUP($A1012,ALGLIB_SSA_XAUUSD!$AA$2:$AA$2401,ALGLIB_SSA_XAUUSD!$T$2:$T$2401,"",0)</f>
        <v/>
      </c>
      <c r="O1012">
        <f>_xlfn.XLOOKUP($A1012,ALGLIB_SSA_XAUUSD!$AA$2:$AA$2401,ALGLIB_SSA_XAUUSD!$U$2:$U$2401,"",0)</f>
        <v/>
      </c>
      <c r="P1012">
        <f>_xlfn.XLOOKUP($A1012,ALGLIB_SSA_XAUUSD!$AA$2:$AA$2401,ALGLIB_SSA_XAUUSD!$V$2:$V$2401,"",0)</f>
        <v/>
      </c>
      <c r="S1012">
        <f>A1012</f>
        <v/>
      </c>
      <c r="T1012">
        <f>J1012</f>
        <v/>
      </c>
      <c r="U1012">
        <f>K1012</f>
        <v/>
      </c>
      <c r="V1012" s="14">
        <f>IF($A1012="","",MOD(ROW()-2,12)+1)</f>
        <v/>
      </c>
      <c r="W1012">
        <f>L1012</f>
        <v/>
      </c>
      <c r="X1012" s="14">
        <f>IF(F1012="","",F1012)</f>
        <v/>
      </c>
      <c r="Y1012" s="14">
        <f>IF(G1012="","",G1012)</f>
        <v/>
      </c>
      <c r="Z1012">
        <f>M1012</f>
        <v/>
      </c>
      <c r="AA1012">
        <f>N1012</f>
        <v/>
      </c>
      <c r="AB1012" s="14">
        <f>IF(H1012="","",H1012)</f>
        <v/>
      </c>
      <c r="AC1012">
        <f>O1012</f>
        <v/>
      </c>
      <c r="AD1012" s="14">
        <f>IF(I1012="","",I1012)</f>
        <v/>
      </c>
      <c r="AE1012">
        <f>P1012</f>
        <v/>
      </c>
      <c r="AH1012">
        <f>IF(S1012&lt;&gt;"",S1012,AH1011+900)</f>
        <v/>
      </c>
      <c r="AI1012">
        <f>IF(T1012&lt;&gt;"",T1012,AI1011)</f>
        <v/>
      </c>
      <c r="AJ1012">
        <f>IF(U1012&lt;&gt;"",U1012,AJ1011)</f>
        <v/>
      </c>
      <c r="AK1012">
        <f>IF(W1012&lt;&gt;"",W1012,"")</f>
        <v/>
      </c>
      <c r="AL1012" s="14">
        <f>IF(X1012&lt;&gt;"",X1012,"")</f>
        <v/>
      </c>
      <c r="AM1012" s="14">
        <f>IF(Y1012&lt;&gt;"",Y1012,"")</f>
        <v/>
      </c>
      <c r="AN1012" s="14">
        <f>IF(OR(AL1012="",AM1012=""),"",AL1012-AM1012)</f>
        <v/>
      </c>
      <c r="AO1012">
        <f>IF(AN1012="","",IF(AN1012&gt;0,"Bullish","Bearish"))</f>
        <v/>
      </c>
      <c r="AP1012">
        <f>IF(AO1012="",AP1011,AO1012)</f>
        <v/>
      </c>
      <c r="AQ1012" s="14">
        <f>IF(AB1012&lt;&gt;"",AB1012,"")</f>
        <v/>
      </c>
      <c r="AR1012" s="14">
        <f>IF(AD1012&lt;&gt;"",AD1012,"")</f>
        <v/>
      </c>
      <c r="AS1012">
        <f>IF(AS1011+1=13,1,AS1011+1)</f>
        <v/>
      </c>
      <c r="AT1012">
        <f>IFERROR(IF(SLOPE($AQ$998:$AQ$1009,$AS$998:$AS$1009)&gt;0,MIN(3,ABS(SLOPE($AQ$998:$AQ$1009,$AS$998:$AS$1009))),IF(SLOPE($AQ$998:$AQ$1009,$AS$998:$AS$1009)&lt;-0.5,-0.5,0)),0)</f>
        <v/>
      </c>
      <c r="AU1012">
        <f>IFERROR(IF(SLOPE($AR$998:$AR$1009,$AS$998:$AS$1009)&lt;0,MAX(-3,-ABS(SLOPE($AR$998:$AR$1009,$AS$998:$AS$1009))),IF(SLOPE($AR$998:$AR$1009,$AS$998:$AS$1009)&gt;0.5,0.5,0)),0)</f>
        <v/>
      </c>
      <c r="AV1012">
        <f>($AQ$1010+(AT1012*(AS1012-1)))</f>
        <v/>
      </c>
      <c r="AW1012">
        <f>($AR$1010+(AU1012*(AS1012-1)))</f>
        <v/>
      </c>
      <c r="AX1012">
        <f>IF(AT1012&gt;0,AV1012+AT1012,AV1012)</f>
        <v/>
      </c>
      <c r="AY1012">
        <f>IF(AU1012&lt;0,AW1012+AU1012,AW1012)</f>
        <v/>
      </c>
      <c r="BA1012" s="14">
        <f>IFERROR(AX1012-AQ1012,"")</f>
        <v/>
      </c>
      <c r="BB1012" s="14">
        <f>IFERROR(AY1012-AR1012,"")</f>
        <v/>
      </c>
      <c r="BD1012">
        <f>AH1012</f>
        <v/>
      </c>
      <c r="BE1012">
        <f>AI1012</f>
        <v/>
      </c>
      <c r="BF1012">
        <f>AJ1012</f>
        <v/>
      </c>
      <c r="BG1012" s="14">
        <f>L1012</f>
        <v/>
      </c>
      <c r="BH1012" s="14">
        <f>IF(X1012="","",X1012)</f>
        <v/>
      </c>
      <c r="BI1012" s="14">
        <f>IF(Y1012="","",Y1012)</f>
        <v/>
      </c>
      <c r="BJ1012">
        <f>Z1012</f>
        <v/>
      </c>
      <c r="BK1012">
        <f>AA1012</f>
        <v/>
      </c>
      <c r="BL1012">
        <f>IFERROR(AX1012,"")</f>
        <v/>
      </c>
      <c r="BM1012">
        <f>IFERROR(AY1012,"")</f>
        <v/>
      </c>
    </row>
    <row r="1013" ht="14.25" customHeight="1">
      <c r="A1013">
        <f>ALGLIB_SSA_XAUUSD!AA1013</f>
        <v/>
      </c>
      <c r="B1013">
        <f>IF($A1013="","",INDEX(ALGLIB_SSA_XAUUSD!$B$2:$B$2401,MATCH($A1013,ALGLIB_SSA_XAUUSD!$A$2:$A$2401,1)))</f>
        <v/>
      </c>
      <c r="C1013">
        <f>IF($A1013="","",INDEX(ALGLIB_SSA_XAUUSD!$C$2:$C$2401,MATCH($A1013,ALGLIB_SSA_XAUUSD!$A$2:$A$2401,1)))</f>
        <v/>
      </c>
      <c r="D1013" s="14">
        <f>IF($A1013="","",INT((ROW()-2)/12)+1)</f>
        <v/>
      </c>
      <c r="E1013" s="14">
        <f>IF(AND(E1022&lt;&gt;"",D1022=D1010+1),E1010+(E1022-E1010)*3/12,"")</f>
        <v/>
      </c>
      <c r="F1013" s="14">
        <f>IF(AND(F1022&lt;&gt;"",D1022=D1010+1),F1010+(F1022-F1010)*3/12,"")</f>
        <v/>
      </c>
      <c r="G1013" s="14">
        <f>IF(AND(G1022&lt;&gt;"",D1022=D1010+1),G1010+(G1022-G1010)*3/12,"")</f>
        <v/>
      </c>
      <c r="H1013" s="14">
        <f>IF(AND(H1022&lt;&gt;"",D1022=D1010+1),H1010+(H1022-H1010)*3/12,"")</f>
        <v/>
      </c>
      <c r="I1013" s="14">
        <f>IF(AND(L1022&lt;&gt;"",D1022=D1010+1),I1010+(I1022-I1010)*3/12,"")</f>
        <v/>
      </c>
      <c r="J1013">
        <f>_xlfn.XLOOKUP($A1013,ALGLIB_SSA_XAUUSD!$AA$2:$AA$2401,ALGLIB_SSA_XAUUSD!$P$2:$P$2401,"",0)</f>
        <v/>
      </c>
      <c r="K1013">
        <f>_xlfn.XLOOKUP($A1013,ALGLIB_SSA_XAUUSD!$AA$2:$AA$2401,ALGLIB_SSA_XAUUSD!$Q$2:$Q$2401,"",0)</f>
        <v/>
      </c>
      <c r="L1013">
        <f>_xlfn.XLOOKUP($A1013,ALGLIB_SSA_XAUUSD!$AA$2:$AA$2401,ALGLIB_SSA_XAUUSD!$R$2:$R$2401,"",0)</f>
        <v/>
      </c>
      <c r="M1013">
        <f>_xlfn.XLOOKUP($A1013,ALGLIB_SSA_XAUUSD!$AA$2:$AA$2401,ALGLIB_SSA_XAUUSD!$S$2:$S$2401,"",0)</f>
        <v/>
      </c>
      <c r="N1013">
        <f>_xlfn.XLOOKUP($A1013,ALGLIB_SSA_XAUUSD!$AA$2:$AA$2401,ALGLIB_SSA_XAUUSD!$T$2:$T$2401,"",0)</f>
        <v/>
      </c>
      <c r="O1013">
        <f>_xlfn.XLOOKUP($A1013,ALGLIB_SSA_XAUUSD!$AA$2:$AA$2401,ALGLIB_SSA_XAUUSD!$U$2:$U$2401,"",0)</f>
        <v/>
      </c>
      <c r="P1013">
        <f>_xlfn.XLOOKUP($A1013,ALGLIB_SSA_XAUUSD!$AA$2:$AA$2401,ALGLIB_SSA_XAUUSD!$V$2:$V$2401,"",0)</f>
        <v/>
      </c>
      <c r="S1013">
        <f>A1013</f>
        <v/>
      </c>
      <c r="T1013">
        <f>J1013</f>
        <v/>
      </c>
      <c r="U1013">
        <f>K1013</f>
        <v/>
      </c>
      <c r="V1013" s="14">
        <f>IF($A1013="","",MOD(ROW()-2,12)+1)</f>
        <v/>
      </c>
      <c r="W1013">
        <f>L1013</f>
        <v/>
      </c>
      <c r="X1013" s="14">
        <f>IF(F1013="","",F1013)</f>
        <v/>
      </c>
      <c r="Y1013" s="14">
        <f>IF(G1013="","",G1013)</f>
        <v/>
      </c>
      <c r="Z1013">
        <f>M1013</f>
        <v/>
      </c>
      <c r="AA1013">
        <f>N1013</f>
        <v/>
      </c>
      <c r="AB1013" s="14">
        <f>IF(H1013="","",H1013)</f>
        <v/>
      </c>
      <c r="AC1013">
        <f>O1013</f>
        <v/>
      </c>
      <c r="AD1013" s="14">
        <f>IF(I1013="","",I1013)</f>
        <v/>
      </c>
      <c r="AE1013">
        <f>P1013</f>
        <v/>
      </c>
      <c r="AH1013">
        <f>IF(S1013&lt;&gt;"",S1013,AH1012+900)</f>
        <v/>
      </c>
      <c r="AI1013">
        <f>IF(T1013&lt;&gt;"",T1013,AI1012)</f>
        <v/>
      </c>
      <c r="AJ1013">
        <f>IF(U1013&lt;&gt;"",U1013,AJ1012)</f>
        <v/>
      </c>
      <c r="AK1013">
        <f>IF(W1013&lt;&gt;"",W1013,"")</f>
        <v/>
      </c>
      <c r="AL1013" s="14">
        <f>IF(X1013&lt;&gt;"",X1013,"")</f>
        <v/>
      </c>
      <c r="AM1013" s="14">
        <f>IF(Y1013&lt;&gt;"",Y1013,"")</f>
        <v/>
      </c>
      <c r="AN1013" s="14">
        <f>IF(OR(AL1013="",AM1013=""),"",AL1013-AM1013)</f>
        <v/>
      </c>
      <c r="AO1013">
        <f>IF(AN1013="","",IF(AN1013&gt;0,"Bullish","Bearish"))</f>
        <v/>
      </c>
      <c r="AP1013">
        <f>IF(AO1013="",AP1012,AO1013)</f>
        <v/>
      </c>
      <c r="AQ1013" s="14">
        <f>IF(AB1013&lt;&gt;"",AB1013,"")</f>
        <v/>
      </c>
      <c r="AR1013" s="14">
        <f>IF(AD1013&lt;&gt;"",AD1013,"")</f>
        <v/>
      </c>
      <c r="AS1013">
        <f>IF(AS1012+1=13,1,AS1012+1)</f>
        <v/>
      </c>
      <c r="AT1013">
        <f>IFERROR(IF(SLOPE($AQ$998:$AQ$1009,$AS$998:$AS$1009)&gt;0,MIN(3,ABS(SLOPE($AQ$998:$AQ$1009,$AS$998:$AS$1009))),IF(SLOPE($AQ$998:$AQ$1009,$AS$998:$AS$1009)&lt;-0.5,-0.5,0)),0)</f>
        <v/>
      </c>
      <c r="AU1013">
        <f>IFERROR(IF(SLOPE($AR$998:$AR$1009,$AS$998:$AS$1009)&lt;0,MAX(-3,-ABS(SLOPE($AR$998:$AR$1009,$AS$998:$AS$1009))),IF(SLOPE($AR$998:$AR$1009,$AS$998:$AS$1009)&gt;0.5,0.5,0)),0)</f>
        <v/>
      </c>
      <c r="AV1013">
        <f>($AQ$1010+(AT1013*(AS1013-1)))</f>
        <v/>
      </c>
      <c r="AW1013">
        <f>($AR$1010+(AU1013*(AS1013-1)))</f>
        <v/>
      </c>
      <c r="AX1013">
        <f>IF(AT1013&gt;0,AV1013+AT1013,AV1013)</f>
        <v/>
      </c>
      <c r="AY1013">
        <f>IF(AU1013&lt;0,AW1013+AU1013,AW1013)</f>
        <v/>
      </c>
      <c r="BA1013" s="14">
        <f>IFERROR(AX1013-AQ1013,"")</f>
        <v/>
      </c>
      <c r="BB1013" s="14">
        <f>IFERROR(AY1013-AR1013,"")</f>
        <v/>
      </c>
      <c r="BD1013">
        <f>AH1013</f>
        <v/>
      </c>
      <c r="BE1013">
        <f>AI1013</f>
        <v/>
      </c>
      <c r="BF1013">
        <f>AJ1013</f>
        <v/>
      </c>
      <c r="BG1013" s="14">
        <f>L1013</f>
        <v/>
      </c>
      <c r="BH1013" s="14">
        <f>IF(X1013="","",X1013)</f>
        <v/>
      </c>
      <c r="BI1013" s="14">
        <f>IF(Y1013="","",Y1013)</f>
        <v/>
      </c>
      <c r="BJ1013">
        <f>Z1013</f>
        <v/>
      </c>
      <c r="BK1013">
        <f>AA1013</f>
        <v/>
      </c>
      <c r="BL1013">
        <f>IFERROR(AX1013,"")</f>
        <v/>
      </c>
      <c r="BM1013">
        <f>IFERROR(AY1013,"")</f>
        <v/>
      </c>
    </row>
    <row r="1014" ht="14.25" customHeight="1">
      <c r="A1014">
        <f>ALGLIB_SSA_XAUUSD!AA1014</f>
        <v/>
      </c>
      <c r="B1014">
        <f>IF($A1014="","",INDEX(ALGLIB_SSA_XAUUSD!$B$2:$B$2401,MATCH($A1014,ALGLIB_SSA_XAUUSD!$A$2:$A$2401,1)))</f>
        <v/>
      </c>
      <c r="C1014">
        <f>IF($A1014="","",INDEX(ALGLIB_SSA_XAUUSD!$C$2:$C$2401,MATCH($A1014,ALGLIB_SSA_XAUUSD!$A$2:$A$2401,1)))</f>
        <v/>
      </c>
      <c r="D1014" s="14">
        <f>IF($A1014="","",INT((ROW()-2)/12)+1)</f>
        <v/>
      </c>
      <c r="E1014" s="14">
        <f>IF(AND(E1022&lt;&gt;"",D1022=D1010+1),E1010+(E1022-E1010)*4/12,"")</f>
        <v/>
      </c>
      <c r="F1014" s="14">
        <f>IF(AND(F1022&lt;&gt;"",D1022=D1010+1),F1010+(F1022-F1010)*4/12,"")</f>
        <v/>
      </c>
      <c r="G1014" s="14">
        <f>IF(AND(G1022&lt;&gt;"",D1022=D1010+1),G1010+(G1022-G1010)*4/12,"")</f>
        <v/>
      </c>
      <c r="H1014" s="14">
        <f>IF(AND(H1022&lt;&gt;"",D1022=D1010+1),H1010+(H1022-H1010)*4/12,"")</f>
        <v/>
      </c>
      <c r="I1014" s="14">
        <f>IF(AND(L1022&lt;&gt;"",D1022=D1010+1),I1010+(I1022-I1010)*4/12,"")</f>
        <v/>
      </c>
      <c r="J1014">
        <f>_xlfn.XLOOKUP($A1014,ALGLIB_SSA_XAUUSD!$AA$2:$AA$2401,ALGLIB_SSA_XAUUSD!$P$2:$P$2401,"",0)</f>
        <v/>
      </c>
      <c r="K1014">
        <f>_xlfn.XLOOKUP($A1014,ALGLIB_SSA_XAUUSD!$AA$2:$AA$2401,ALGLIB_SSA_XAUUSD!$Q$2:$Q$2401,"",0)</f>
        <v/>
      </c>
      <c r="L1014">
        <f>_xlfn.XLOOKUP($A1014,ALGLIB_SSA_XAUUSD!$AA$2:$AA$2401,ALGLIB_SSA_XAUUSD!$R$2:$R$2401,"",0)</f>
        <v/>
      </c>
      <c r="M1014">
        <f>_xlfn.XLOOKUP($A1014,ALGLIB_SSA_XAUUSD!$AA$2:$AA$2401,ALGLIB_SSA_XAUUSD!$S$2:$S$2401,"",0)</f>
        <v/>
      </c>
      <c r="N1014">
        <f>_xlfn.XLOOKUP($A1014,ALGLIB_SSA_XAUUSD!$AA$2:$AA$2401,ALGLIB_SSA_XAUUSD!$T$2:$T$2401,"",0)</f>
        <v/>
      </c>
      <c r="O1014">
        <f>_xlfn.XLOOKUP($A1014,ALGLIB_SSA_XAUUSD!$AA$2:$AA$2401,ALGLIB_SSA_XAUUSD!$U$2:$U$2401,"",0)</f>
        <v/>
      </c>
      <c r="P1014">
        <f>_xlfn.XLOOKUP($A1014,ALGLIB_SSA_XAUUSD!$AA$2:$AA$2401,ALGLIB_SSA_XAUUSD!$V$2:$V$2401,"",0)</f>
        <v/>
      </c>
      <c r="S1014">
        <f>A1014</f>
        <v/>
      </c>
      <c r="T1014">
        <f>J1014</f>
        <v/>
      </c>
      <c r="U1014">
        <f>K1014</f>
        <v/>
      </c>
      <c r="V1014" s="14">
        <f>IF($A1014="","",MOD(ROW()-2,12)+1)</f>
        <v/>
      </c>
      <c r="W1014">
        <f>L1014</f>
        <v/>
      </c>
      <c r="X1014" s="14">
        <f>IF(F1014="","",F1014)</f>
        <v/>
      </c>
      <c r="Y1014" s="14">
        <f>IF(G1014="","",G1014)</f>
        <v/>
      </c>
      <c r="Z1014">
        <f>M1014</f>
        <v/>
      </c>
      <c r="AA1014">
        <f>N1014</f>
        <v/>
      </c>
      <c r="AB1014" s="14">
        <f>IF(H1014="","",H1014)</f>
        <v/>
      </c>
      <c r="AC1014">
        <f>O1014</f>
        <v/>
      </c>
      <c r="AD1014" s="14">
        <f>IF(I1014="","",I1014)</f>
        <v/>
      </c>
      <c r="AE1014">
        <f>P1014</f>
        <v/>
      </c>
      <c r="AH1014">
        <f>IF(S1014&lt;&gt;"",S1014,AH1013+900)</f>
        <v/>
      </c>
      <c r="AI1014">
        <f>IF(T1014&lt;&gt;"",T1014,AI1013)</f>
        <v/>
      </c>
      <c r="AJ1014">
        <f>IF(U1014&lt;&gt;"",U1014,AJ1013)</f>
        <v/>
      </c>
      <c r="AK1014">
        <f>IF(W1014&lt;&gt;"",W1014,"")</f>
        <v/>
      </c>
      <c r="AL1014" s="14">
        <f>IF(X1014&lt;&gt;"",X1014,"")</f>
        <v/>
      </c>
      <c r="AM1014" s="14">
        <f>IF(Y1014&lt;&gt;"",Y1014,"")</f>
        <v/>
      </c>
      <c r="AN1014" s="14">
        <f>IF(OR(AL1014="",AM1014=""),"",AL1014-AM1014)</f>
        <v/>
      </c>
      <c r="AO1014">
        <f>IF(AN1014="","",IF(AN1014&gt;0,"Bullish","Bearish"))</f>
        <v/>
      </c>
      <c r="AP1014">
        <f>IF(AO1014="",AP1013,AO1014)</f>
        <v/>
      </c>
      <c r="AQ1014" s="14">
        <f>IF(AB1014&lt;&gt;"",AB1014,"")</f>
        <v/>
      </c>
      <c r="AR1014" s="14">
        <f>IF(AD1014&lt;&gt;"",AD1014,"")</f>
        <v/>
      </c>
      <c r="AS1014">
        <f>IF(AS1013+1=13,1,AS1013+1)</f>
        <v/>
      </c>
      <c r="AT1014">
        <f>IFERROR(IF(SLOPE($AQ$998:$AQ$1009,$AS$998:$AS$1009)&gt;0,MIN(3,ABS(SLOPE($AQ$998:$AQ$1009,$AS$998:$AS$1009))),IF(SLOPE($AQ$998:$AQ$1009,$AS$998:$AS$1009)&lt;-0.5,-0.5,0)),0)</f>
        <v/>
      </c>
      <c r="AU1014">
        <f>IFERROR(IF(SLOPE($AR$998:$AR$1009,$AS$998:$AS$1009)&lt;0,MAX(-3,-ABS(SLOPE($AR$998:$AR$1009,$AS$998:$AS$1009))),IF(SLOPE($AR$998:$AR$1009,$AS$998:$AS$1009)&gt;0.5,0.5,0)),0)</f>
        <v/>
      </c>
      <c r="AV1014">
        <f>($AQ$1010+(AT1014*(AS1014-1)))</f>
        <v/>
      </c>
      <c r="AW1014">
        <f>($AR$1010+(AU1014*(AS1014-1)))</f>
        <v/>
      </c>
      <c r="AX1014">
        <f>IF(AT1014&gt;0,AV1014+AT1014,AV1014)</f>
        <v/>
      </c>
      <c r="AY1014">
        <f>IF(AU1014&lt;0,AW1014+AU1014,AW1014)</f>
        <v/>
      </c>
      <c r="BA1014" s="14">
        <f>IFERROR(AX1014-AQ1014,"")</f>
        <v/>
      </c>
      <c r="BB1014" s="14">
        <f>IFERROR(AY1014-AR1014,"")</f>
        <v/>
      </c>
      <c r="BD1014">
        <f>AH1014</f>
        <v/>
      </c>
      <c r="BE1014">
        <f>AI1014</f>
        <v/>
      </c>
      <c r="BF1014">
        <f>AJ1014</f>
        <v/>
      </c>
      <c r="BG1014" s="14">
        <f>L1014</f>
        <v/>
      </c>
      <c r="BH1014" s="14">
        <f>IF(X1014="","",X1014)</f>
        <v/>
      </c>
      <c r="BI1014" s="14">
        <f>IF(Y1014="","",Y1014)</f>
        <v/>
      </c>
      <c r="BJ1014">
        <f>Z1014</f>
        <v/>
      </c>
      <c r="BK1014">
        <f>AA1014</f>
        <v/>
      </c>
      <c r="BL1014">
        <f>IFERROR(AX1014,"")</f>
        <v/>
      </c>
      <c r="BM1014">
        <f>IFERROR(AY1014,"")</f>
        <v/>
      </c>
    </row>
    <row r="1015" ht="14.25" customHeight="1">
      <c r="A1015">
        <f>ALGLIB_SSA_XAUUSD!AA1015</f>
        <v/>
      </c>
      <c r="B1015">
        <f>IF($A1015="","",INDEX(ALGLIB_SSA_XAUUSD!$B$2:$B$2401,MATCH($A1015,ALGLIB_SSA_XAUUSD!$A$2:$A$2401,1)))</f>
        <v/>
      </c>
      <c r="C1015">
        <f>IF($A1015="","",INDEX(ALGLIB_SSA_XAUUSD!$C$2:$C$2401,MATCH($A1015,ALGLIB_SSA_XAUUSD!$A$2:$A$2401,1)))</f>
        <v/>
      </c>
      <c r="D1015" s="14">
        <f>IF($A1015="","",INT((ROW()-2)/12)+1)</f>
        <v/>
      </c>
      <c r="E1015" s="14">
        <f>IF(AND(E1022&lt;&gt;"",D1022=D1010+1),E1010+(E1022-E1010)*5/12,"")</f>
        <v/>
      </c>
      <c r="F1015" s="14">
        <f>IF(AND(F1022&lt;&gt;"",D1022=D1010+1),F1010+(F1022-F1010)*5/12,"")</f>
        <v/>
      </c>
      <c r="G1015" s="14">
        <f>IF(AND(G1022&lt;&gt;"",D1022=D1010+1),G1010+(G1022-G1010)*5/12,"")</f>
        <v/>
      </c>
      <c r="H1015" s="14">
        <f>IF(AND(H1022&lt;&gt;"",D1022=D1010+1),H1010+(H1022-H1010)*5/12,"")</f>
        <v/>
      </c>
      <c r="I1015" s="14">
        <f>IF(AND(L1022&lt;&gt;"",D1022=D1010+1),I1010+(I1022-I1010)*5/12,"")</f>
        <v/>
      </c>
      <c r="J1015">
        <f>_xlfn.XLOOKUP($A1015,ALGLIB_SSA_XAUUSD!$AA$2:$AA$2401,ALGLIB_SSA_XAUUSD!$P$2:$P$2401,"",0)</f>
        <v/>
      </c>
      <c r="K1015">
        <f>_xlfn.XLOOKUP($A1015,ALGLIB_SSA_XAUUSD!$AA$2:$AA$2401,ALGLIB_SSA_XAUUSD!$Q$2:$Q$2401,"",0)</f>
        <v/>
      </c>
      <c r="L1015">
        <f>_xlfn.XLOOKUP($A1015,ALGLIB_SSA_XAUUSD!$AA$2:$AA$2401,ALGLIB_SSA_XAUUSD!$R$2:$R$2401,"",0)</f>
        <v/>
      </c>
      <c r="M1015">
        <f>_xlfn.XLOOKUP($A1015,ALGLIB_SSA_XAUUSD!$AA$2:$AA$2401,ALGLIB_SSA_XAUUSD!$S$2:$S$2401,"",0)</f>
        <v/>
      </c>
      <c r="N1015">
        <f>_xlfn.XLOOKUP($A1015,ALGLIB_SSA_XAUUSD!$AA$2:$AA$2401,ALGLIB_SSA_XAUUSD!$T$2:$T$2401,"",0)</f>
        <v/>
      </c>
      <c r="O1015">
        <f>_xlfn.XLOOKUP($A1015,ALGLIB_SSA_XAUUSD!$AA$2:$AA$2401,ALGLIB_SSA_XAUUSD!$U$2:$U$2401,"",0)</f>
        <v/>
      </c>
      <c r="P1015">
        <f>_xlfn.XLOOKUP($A1015,ALGLIB_SSA_XAUUSD!$AA$2:$AA$2401,ALGLIB_SSA_XAUUSD!$V$2:$V$2401,"",0)</f>
        <v/>
      </c>
      <c r="S1015">
        <f>A1015</f>
        <v/>
      </c>
      <c r="T1015">
        <f>J1015</f>
        <v/>
      </c>
      <c r="U1015">
        <f>K1015</f>
        <v/>
      </c>
      <c r="V1015" s="14">
        <f>IF($A1015="","",MOD(ROW()-2,12)+1)</f>
        <v/>
      </c>
      <c r="W1015">
        <f>L1015</f>
        <v/>
      </c>
      <c r="X1015" s="14">
        <f>IF(F1015="","",F1015)</f>
        <v/>
      </c>
      <c r="Y1015" s="14">
        <f>IF(G1015="","",G1015)</f>
        <v/>
      </c>
      <c r="Z1015">
        <f>M1015</f>
        <v/>
      </c>
      <c r="AA1015">
        <f>N1015</f>
        <v/>
      </c>
      <c r="AB1015" s="14">
        <f>IF(H1015="","",H1015)</f>
        <v/>
      </c>
      <c r="AC1015">
        <f>O1015</f>
        <v/>
      </c>
      <c r="AD1015" s="14">
        <f>IF(I1015="","",I1015)</f>
        <v/>
      </c>
      <c r="AE1015">
        <f>P1015</f>
        <v/>
      </c>
      <c r="AH1015">
        <f>IF(S1015&lt;&gt;"",S1015,AH1014+900)</f>
        <v/>
      </c>
      <c r="AI1015">
        <f>IF(T1015&lt;&gt;"",T1015,AI1014)</f>
        <v/>
      </c>
      <c r="AJ1015">
        <f>IF(U1015&lt;&gt;"",U1015,AJ1014)</f>
        <v/>
      </c>
      <c r="AK1015">
        <f>IF(W1015&lt;&gt;"",W1015,"")</f>
        <v/>
      </c>
      <c r="AL1015" s="14">
        <f>IF(X1015&lt;&gt;"",X1015,"")</f>
        <v/>
      </c>
      <c r="AM1015" s="14">
        <f>IF(Y1015&lt;&gt;"",Y1015,"")</f>
        <v/>
      </c>
      <c r="AN1015" s="14">
        <f>IF(OR(AL1015="",AM1015=""),"",AL1015-AM1015)</f>
        <v/>
      </c>
      <c r="AO1015">
        <f>IF(AN1015="","",IF(AN1015&gt;0,"Bullish","Bearish"))</f>
        <v/>
      </c>
      <c r="AP1015">
        <f>IF(AO1015="",AP1014,AO1015)</f>
        <v/>
      </c>
      <c r="AQ1015" s="14">
        <f>IF(AB1015&lt;&gt;"",AB1015,"")</f>
        <v/>
      </c>
      <c r="AR1015" s="14">
        <f>IF(AD1015&lt;&gt;"",AD1015,"")</f>
        <v/>
      </c>
      <c r="AS1015">
        <f>IF(AS1014+1=13,1,AS1014+1)</f>
        <v/>
      </c>
      <c r="AT1015">
        <f>IFERROR(IF(SLOPE($AQ$998:$AQ$1009,$AS$998:$AS$1009)&gt;0,MIN(3,ABS(SLOPE($AQ$998:$AQ$1009,$AS$998:$AS$1009))),IF(SLOPE($AQ$998:$AQ$1009,$AS$998:$AS$1009)&lt;-0.5,-0.5,0)),0)</f>
        <v/>
      </c>
      <c r="AU1015">
        <f>IFERROR(IF(SLOPE($AR$998:$AR$1009,$AS$998:$AS$1009)&lt;0,MAX(-3,-ABS(SLOPE($AR$998:$AR$1009,$AS$998:$AS$1009))),IF(SLOPE($AR$998:$AR$1009,$AS$998:$AS$1009)&gt;0.5,0.5,0)),0)</f>
        <v/>
      </c>
      <c r="AV1015">
        <f>($AQ$1010+(AT1015*(AS1015-1)))</f>
        <v/>
      </c>
      <c r="AW1015">
        <f>($AR$1010+(AU1015*(AS1015-1)))</f>
        <v/>
      </c>
      <c r="AX1015">
        <f>IF(AT1015&gt;0,AV1015+AT1015,AV1015)</f>
        <v/>
      </c>
      <c r="AY1015">
        <f>IF(AU1015&lt;0,AW1015+AU1015,AW1015)</f>
        <v/>
      </c>
      <c r="BA1015" s="14">
        <f>IFERROR(AX1015-AQ1015,"")</f>
        <v/>
      </c>
      <c r="BB1015" s="14">
        <f>IFERROR(AY1015-AR1015,"")</f>
        <v/>
      </c>
      <c r="BD1015">
        <f>AH1015</f>
        <v/>
      </c>
      <c r="BE1015">
        <f>AI1015</f>
        <v/>
      </c>
      <c r="BF1015">
        <f>AJ1015</f>
        <v/>
      </c>
      <c r="BG1015" s="14">
        <f>L1015</f>
        <v/>
      </c>
      <c r="BH1015" s="14">
        <f>IF(X1015="","",X1015)</f>
        <v/>
      </c>
      <c r="BI1015" s="14">
        <f>IF(Y1015="","",Y1015)</f>
        <v/>
      </c>
      <c r="BJ1015">
        <f>Z1015</f>
        <v/>
      </c>
      <c r="BK1015">
        <f>AA1015</f>
        <v/>
      </c>
      <c r="BL1015">
        <f>IFERROR(AX1015,"")</f>
        <v/>
      </c>
      <c r="BM1015">
        <f>IFERROR(AY1015,"")</f>
        <v/>
      </c>
    </row>
    <row r="1016" ht="14.25" customHeight="1">
      <c r="A1016">
        <f>ALGLIB_SSA_XAUUSD!AA1016</f>
        <v/>
      </c>
      <c r="B1016">
        <f>IF($A1016="","",INDEX(ALGLIB_SSA_XAUUSD!$B$2:$B$2401,MATCH($A1016,ALGLIB_SSA_XAUUSD!$A$2:$A$2401,1)))</f>
        <v/>
      </c>
      <c r="C1016">
        <f>IF($A1016="","",INDEX(ALGLIB_SSA_XAUUSD!$C$2:$C$2401,MATCH($A1016,ALGLIB_SSA_XAUUSD!$A$2:$A$2401,1)))</f>
        <v/>
      </c>
      <c r="D1016" s="14">
        <f>IF($A1016="","",INT((ROW()-2)/12)+1)</f>
        <v/>
      </c>
      <c r="E1016" s="14">
        <f>IF(AND(E1022&lt;&gt;"",D1022=D1010+1),E1010+(E1022-E1010)*6/12,"")</f>
        <v/>
      </c>
      <c r="F1016" s="14">
        <f>IF(AND(F1022&lt;&gt;"",D1022=D1010+1),F1010+(F1022-F1010)*6/12,"")</f>
        <v/>
      </c>
      <c r="G1016" s="14">
        <f>IF(AND(G1022&lt;&gt;"",D1022=D1010+1),G1010+(G1022-G1010)*6/12,"")</f>
        <v/>
      </c>
      <c r="H1016" s="14">
        <f>IF(AND(H1022&lt;&gt;"",D1022=D1010+1),H1010+(H1022-H1010)*6/12,"")</f>
        <v/>
      </c>
      <c r="I1016" s="14">
        <f>IF(AND(L1022&lt;&gt;"",D1022=D1010+1),I1010+(I1022-I1010)*6/12,"")</f>
        <v/>
      </c>
      <c r="J1016">
        <f>_xlfn.XLOOKUP($A1016,ALGLIB_SSA_XAUUSD!$AA$2:$AA$2401,ALGLIB_SSA_XAUUSD!$P$2:$P$2401,"",0)</f>
        <v/>
      </c>
      <c r="K1016">
        <f>_xlfn.XLOOKUP($A1016,ALGLIB_SSA_XAUUSD!$AA$2:$AA$2401,ALGLIB_SSA_XAUUSD!$Q$2:$Q$2401,"",0)</f>
        <v/>
      </c>
      <c r="L1016">
        <f>_xlfn.XLOOKUP($A1016,ALGLIB_SSA_XAUUSD!$AA$2:$AA$2401,ALGLIB_SSA_XAUUSD!$R$2:$R$2401,"",0)</f>
        <v/>
      </c>
      <c r="M1016">
        <f>_xlfn.XLOOKUP($A1016,ALGLIB_SSA_XAUUSD!$AA$2:$AA$2401,ALGLIB_SSA_XAUUSD!$S$2:$S$2401,"",0)</f>
        <v/>
      </c>
      <c r="N1016">
        <f>_xlfn.XLOOKUP($A1016,ALGLIB_SSA_XAUUSD!$AA$2:$AA$2401,ALGLIB_SSA_XAUUSD!$T$2:$T$2401,"",0)</f>
        <v/>
      </c>
      <c r="O1016">
        <f>_xlfn.XLOOKUP($A1016,ALGLIB_SSA_XAUUSD!$AA$2:$AA$2401,ALGLIB_SSA_XAUUSD!$U$2:$U$2401,"",0)</f>
        <v/>
      </c>
      <c r="P1016">
        <f>_xlfn.XLOOKUP($A1016,ALGLIB_SSA_XAUUSD!$AA$2:$AA$2401,ALGLIB_SSA_XAUUSD!$V$2:$V$2401,"",0)</f>
        <v/>
      </c>
      <c r="S1016">
        <f>A1016</f>
        <v/>
      </c>
      <c r="T1016">
        <f>J1016</f>
        <v/>
      </c>
      <c r="U1016">
        <f>K1016</f>
        <v/>
      </c>
      <c r="V1016" s="14">
        <f>IF($A1016="","",MOD(ROW()-2,12)+1)</f>
        <v/>
      </c>
      <c r="W1016">
        <f>L1016</f>
        <v/>
      </c>
      <c r="X1016" s="14">
        <f>IF(F1016="","",F1016)</f>
        <v/>
      </c>
      <c r="Y1016" s="14">
        <f>IF(G1016="","",G1016)</f>
        <v/>
      </c>
      <c r="Z1016">
        <f>M1016</f>
        <v/>
      </c>
      <c r="AA1016">
        <f>N1016</f>
        <v/>
      </c>
      <c r="AB1016" s="14">
        <f>IF(H1016="","",H1016)</f>
        <v/>
      </c>
      <c r="AC1016">
        <f>O1016</f>
        <v/>
      </c>
      <c r="AD1016" s="14">
        <f>IF(I1016="","",I1016)</f>
        <v/>
      </c>
      <c r="AE1016">
        <f>P1016</f>
        <v/>
      </c>
      <c r="AH1016">
        <f>IF(S1016&lt;&gt;"",S1016,AH1015+900)</f>
        <v/>
      </c>
      <c r="AI1016">
        <f>IF(T1016&lt;&gt;"",T1016,AI1015)</f>
        <v/>
      </c>
      <c r="AJ1016">
        <f>IF(U1016&lt;&gt;"",U1016,AJ1015)</f>
        <v/>
      </c>
      <c r="AK1016">
        <f>IF(W1016&lt;&gt;"",W1016,"")</f>
        <v/>
      </c>
      <c r="AL1016" s="14">
        <f>IF(X1016&lt;&gt;"",X1016,"")</f>
        <v/>
      </c>
      <c r="AM1016" s="14">
        <f>IF(Y1016&lt;&gt;"",Y1016,"")</f>
        <v/>
      </c>
      <c r="AN1016" s="14">
        <f>IF(OR(AL1016="",AM1016=""),"",AL1016-AM1016)</f>
        <v/>
      </c>
      <c r="AO1016">
        <f>IF(AN1016="","",IF(AN1016&gt;0,"Bullish","Bearish"))</f>
        <v/>
      </c>
      <c r="AP1016">
        <f>IF(AO1016="",AP1015,AO1016)</f>
        <v/>
      </c>
      <c r="AQ1016" s="14">
        <f>IF(AB1016&lt;&gt;"",AB1016,"")</f>
        <v/>
      </c>
      <c r="AR1016" s="14">
        <f>IF(AD1016&lt;&gt;"",AD1016,"")</f>
        <v/>
      </c>
      <c r="AS1016">
        <f>IF(AS1015+1=13,1,AS1015+1)</f>
        <v/>
      </c>
      <c r="AT1016">
        <f>IFERROR(IF(SLOPE($AQ$998:$AQ$1009,$AS$998:$AS$1009)&gt;0,MIN(3,ABS(SLOPE($AQ$998:$AQ$1009,$AS$998:$AS$1009))),IF(SLOPE($AQ$998:$AQ$1009,$AS$998:$AS$1009)&lt;-0.5,-0.5,0)),0)</f>
        <v/>
      </c>
      <c r="AU1016">
        <f>IFERROR(IF(SLOPE($AR$998:$AR$1009,$AS$998:$AS$1009)&lt;0,MAX(-3,-ABS(SLOPE($AR$998:$AR$1009,$AS$998:$AS$1009))),IF(SLOPE($AR$998:$AR$1009,$AS$998:$AS$1009)&gt;0.5,0.5,0)),0)</f>
        <v/>
      </c>
      <c r="AV1016">
        <f>($AQ$1010+(AT1016*(AS1016-1)))</f>
        <v/>
      </c>
      <c r="AW1016">
        <f>($AR$1010+(AU1016*(AS1016-1)))</f>
        <v/>
      </c>
      <c r="AX1016">
        <f>IF(AT1016&gt;0,AV1016+AT1016,AV1016)</f>
        <v/>
      </c>
      <c r="AY1016">
        <f>IF(AU1016&lt;0,AW1016+AU1016,AW1016)</f>
        <v/>
      </c>
      <c r="BA1016" s="14">
        <f>IFERROR(AX1016-AQ1016,"")</f>
        <v/>
      </c>
      <c r="BB1016" s="14">
        <f>IFERROR(AY1016-AR1016,"")</f>
        <v/>
      </c>
      <c r="BD1016">
        <f>AH1016</f>
        <v/>
      </c>
      <c r="BE1016">
        <f>AI1016</f>
        <v/>
      </c>
      <c r="BF1016">
        <f>AJ1016</f>
        <v/>
      </c>
      <c r="BG1016" s="14">
        <f>L1016</f>
        <v/>
      </c>
      <c r="BH1016" s="14">
        <f>IF(X1016="","",X1016)</f>
        <v/>
      </c>
      <c r="BI1016" s="14">
        <f>IF(Y1016="","",Y1016)</f>
        <v/>
      </c>
      <c r="BJ1016">
        <f>Z1016</f>
        <v/>
      </c>
      <c r="BK1016">
        <f>AA1016</f>
        <v/>
      </c>
      <c r="BL1016">
        <f>IFERROR(AX1016,"")</f>
        <v/>
      </c>
      <c r="BM1016">
        <f>IFERROR(AY1016,"")</f>
        <v/>
      </c>
    </row>
    <row r="1017" ht="14.25" customHeight="1">
      <c r="A1017">
        <f>ALGLIB_SSA_XAUUSD!AA1017</f>
        <v/>
      </c>
      <c r="B1017">
        <f>IF($A1017="","",INDEX(ALGLIB_SSA_XAUUSD!$B$2:$B$2401,MATCH($A1017,ALGLIB_SSA_XAUUSD!$A$2:$A$2401,1)))</f>
        <v/>
      </c>
      <c r="C1017">
        <f>IF($A1017="","",INDEX(ALGLIB_SSA_XAUUSD!$C$2:$C$2401,MATCH($A1017,ALGLIB_SSA_XAUUSD!$A$2:$A$2401,1)))</f>
        <v/>
      </c>
      <c r="D1017" s="14">
        <f>IF($A1017="","",INT((ROW()-2)/12)+1)</f>
        <v/>
      </c>
      <c r="E1017" s="14">
        <f>IF(AND(E1022&lt;&gt;"",D1022=D1010+1),E1010+(E1022-E1010)*7/12,"")</f>
        <v/>
      </c>
      <c r="F1017" s="14">
        <f>IF(AND(F1022&lt;&gt;"",D1022=D1010+1),F1010+(F1022-F1010)*7/12,"")</f>
        <v/>
      </c>
      <c r="G1017" s="14">
        <f>IF(AND(G1022&lt;&gt;"",D1022=D1010+1),G1010+(G1022-G1010)*7/12,"")</f>
        <v/>
      </c>
      <c r="H1017" s="14">
        <f>IF(AND(H1022&lt;&gt;"",D1022=D1010+1),H1010+(H1022-H1010)*7/12,"")</f>
        <v/>
      </c>
      <c r="I1017" s="14">
        <f>IF(AND(L1022&lt;&gt;"",D1022=D1010+1),I1010+(I1022-I1010)*7/12,"")</f>
        <v/>
      </c>
      <c r="J1017">
        <f>_xlfn.XLOOKUP($A1017,ALGLIB_SSA_XAUUSD!$AA$2:$AA$2401,ALGLIB_SSA_XAUUSD!$P$2:$P$2401,"",0)</f>
        <v/>
      </c>
      <c r="K1017">
        <f>_xlfn.XLOOKUP($A1017,ALGLIB_SSA_XAUUSD!$AA$2:$AA$2401,ALGLIB_SSA_XAUUSD!$Q$2:$Q$2401,"",0)</f>
        <v/>
      </c>
      <c r="L1017">
        <f>_xlfn.XLOOKUP($A1017,ALGLIB_SSA_XAUUSD!$AA$2:$AA$2401,ALGLIB_SSA_XAUUSD!$R$2:$R$2401,"",0)</f>
        <v/>
      </c>
      <c r="M1017">
        <f>_xlfn.XLOOKUP($A1017,ALGLIB_SSA_XAUUSD!$AA$2:$AA$2401,ALGLIB_SSA_XAUUSD!$S$2:$S$2401,"",0)</f>
        <v/>
      </c>
      <c r="N1017">
        <f>_xlfn.XLOOKUP($A1017,ALGLIB_SSA_XAUUSD!$AA$2:$AA$2401,ALGLIB_SSA_XAUUSD!$T$2:$T$2401,"",0)</f>
        <v/>
      </c>
      <c r="O1017">
        <f>_xlfn.XLOOKUP($A1017,ALGLIB_SSA_XAUUSD!$AA$2:$AA$2401,ALGLIB_SSA_XAUUSD!$U$2:$U$2401,"",0)</f>
        <v/>
      </c>
      <c r="P1017">
        <f>_xlfn.XLOOKUP($A1017,ALGLIB_SSA_XAUUSD!$AA$2:$AA$2401,ALGLIB_SSA_XAUUSD!$V$2:$V$2401,"",0)</f>
        <v/>
      </c>
      <c r="S1017">
        <f>A1017</f>
        <v/>
      </c>
      <c r="T1017">
        <f>J1017</f>
        <v/>
      </c>
      <c r="U1017">
        <f>K1017</f>
        <v/>
      </c>
      <c r="V1017" s="14">
        <f>IF($A1017="","",MOD(ROW()-2,12)+1)</f>
        <v/>
      </c>
      <c r="W1017">
        <f>L1017</f>
        <v/>
      </c>
      <c r="X1017" s="14">
        <f>IF(F1017="","",F1017)</f>
        <v/>
      </c>
      <c r="Y1017" s="14">
        <f>IF(G1017="","",G1017)</f>
        <v/>
      </c>
      <c r="Z1017">
        <f>M1017</f>
        <v/>
      </c>
      <c r="AA1017">
        <f>N1017</f>
        <v/>
      </c>
      <c r="AB1017" s="14">
        <f>IF(H1017="","",H1017)</f>
        <v/>
      </c>
      <c r="AC1017">
        <f>O1017</f>
        <v/>
      </c>
      <c r="AD1017" s="14">
        <f>IF(I1017="","",I1017)</f>
        <v/>
      </c>
      <c r="AE1017">
        <f>P1017</f>
        <v/>
      </c>
      <c r="AH1017">
        <f>IF(S1017&lt;&gt;"",S1017,AH1016+900)</f>
        <v/>
      </c>
      <c r="AI1017">
        <f>IF(T1017&lt;&gt;"",T1017,AI1016)</f>
        <v/>
      </c>
      <c r="AJ1017">
        <f>IF(U1017&lt;&gt;"",U1017,AJ1016)</f>
        <v/>
      </c>
      <c r="AK1017">
        <f>IF(W1017&lt;&gt;"",W1017,"")</f>
        <v/>
      </c>
      <c r="AL1017" s="14">
        <f>IF(X1017&lt;&gt;"",X1017,"")</f>
        <v/>
      </c>
      <c r="AM1017" s="14">
        <f>IF(Y1017&lt;&gt;"",Y1017,"")</f>
        <v/>
      </c>
      <c r="AN1017" s="14">
        <f>IF(OR(AL1017="",AM1017=""),"",AL1017-AM1017)</f>
        <v/>
      </c>
      <c r="AO1017">
        <f>IF(AN1017="","",IF(AN1017&gt;0,"Bullish","Bearish"))</f>
        <v/>
      </c>
      <c r="AP1017">
        <f>IF(AO1017="",AP1016,AO1017)</f>
        <v/>
      </c>
      <c r="AQ1017" s="14">
        <f>IF(AB1017&lt;&gt;"",AB1017,"")</f>
        <v/>
      </c>
      <c r="AR1017" s="14">
        <f>IF(AD1017&lt;&gt;"",AD1017,"")</f>
        <v/>
      </c>
      <c r="AS1017">
        <f>IF(AS1016+1=13,1,AS1016+1)</f>
        <v/>
      </c>
      <c r="AT1017">
        <f>IFERROR(IF(SLOPE($AQ$998:$AQ$1009,$AS$998:$AS$1009)&gt;0,MIN(3,ABS(SLOPE($AQ$998:$AQ$1009,$AS$998:$AS$1009))),IF(SLOPE($AQ$998:$AQ$1009,$AS$998:$AS$1009)&lt;-0.5,-0.5,0)),0)</f>
        <v/>
      </c>
      <c r="AU1017">
        <f>IFERROR(IF(SLOPE($AR$998:$AR$1009,$AS$998:$AS$1009)&lt;0,MAX(-3,-ABS(SLOPE($AR$998:$AR$1009,$AS$998:$AS$1009))),IF(SLOPE($AR$998:$AR$1009,$AS$998:$AS$1009)&gt;0.5,0.5,0)),0)</f>
        <v/>
      </c>
      <c r="AV1017">
        <f>($AQ$1010+(AT1017*(AS1017-1)))</f>
        <v/>
      </c>
      <c r="AW1017">
        <f>($AR$1010+(AU1017*(AS1017-1)))</f>
        <v/>
      </c>
      <c r="AX1017">
        <f>IF(AT1017&gt;0,AV1017+AT1017,AV1017)</f>
        <v/>
      </c>
      <c r="AY1017">
        <f>IF(AU1017&lt;0,AW1017+AU1017,AW1017)</f>
        <v/>
      </c>
      <c r="BA1017" s="14">
        <f>IFERROR(AX1017-AQ1017,"")</f>
        <v/>
      </c>
      <c r="BB1017" s="14">
        <f>IFERROR(AY1017-AR1017,"")</f>
        <v/>
      </c>
      <c r="BD1017">
        <f>AH1017</f>
        <v/>
      </c>
      <c r="BE1017">
        <f>AI1017</f>
        <v/>
      </c>
      <c r="BF1017">
        <f>AJ1017</f>
        <v/>
      </c>
      <c r="BG1017" s="14">
        <f>L1017</f>
        <v/>
      </c>
      <c r="BH1017" s="14">
        <f>IF(X1017="","",X1017)</f>
        <v/>
      </c>
      <c r="BI1017" s="14">
        <f>IF(Y1017="","",Y1017)</f>
        <v/>
      </c>
      <c r="BJ1017">
        <f>Z1017</f>
        <v/>
      </c>
      <c r="BK1017">
        <f>AA1017</f>
        <v/>
      </c>
      <c r="BL1017">
        <f>IFERROR(AX1017,"")</f>
        <v/>
      </c>
      <c r="BM1017">
        <f>IFERROR(AY1017,"")</f>
        <v/>
      </c>
    </row>
    <row r="1018" ht="14.25" customHeight="1">
      <c r="A1018">
        <f>ALGLIB_SSA_XAUUSD!AA1018</f>
        <v/>
      </c>
      <c r="B1018">
        <f>IF($A1018="","",INDEX(ALGLIB_SSA_XAUUSD!$B$2:$B$2401,MATCH($A1018,ALGLIB_SSA_XAUUSD!$A$2:$A$2401,1)))</f>
        <v/>
      </c>
      <c r="C1018">
        <f>IF($A1018="","",INDEX(ALGLIB_SSA_XAUUSD!$C$2:$C$2401,MATCH($A1018,ALGLIB_SSA_XAUUSD!$A$2:$A$2401,1)))</f>
        <v/>
      </c>
      <c r="D1018" s="14">
        <f>IF($A1018="","",INT((ROW()-2)/12)+1)</f>
        <v/>
      </c>
      <c r="E1018" s="14">
        <f>IF(AND(E1022&lt;&gt;"",D1022=D1010+1),E1010+(E1022-E1010)*8/12,"")</f>
        <v/>
      </c>
      <c r="F1018" s="14">
        <f>IF(AND(F1022&lt;&gt;"",D1022=D1010+1),F1010+(F1022-F1010)*8/12,"")</f>
        <v/>
      </c>
      <c r="G1018" s="14">
        <f>IF(AND(G1022&lt;&gt;"",D1022=D1010+1),G1010+(G1022-G1010)*8/12,"")</f>
        <v/>
      </c>
      <c r="H1018" s="14">
        <f>IF(AND(H1022&lt;&gt;"",D1022=D1010+1),H1010+(H1022-H1010)*8/12,"")</f>
        <v/>
      </c>
      <c r="I1018" s="14">
        <f>IF(AND(L1022&lt;&gt;"",D1022=D1010+1),I1010+(I1022-I1010)*8/12,"")</f>
        <v/>
      </c>
      <c r="J1018">
        <f>_xlfn.XLOOKUP($A1018,ALGLIB_SSA_XAUUSD!$AA$2:$AA$2401,ALGLIB_SSA_XAUUSD!$P$2:$P$2401,"",0)</f>
        <v/>
      </c>
      <c r="K1018">
        <f>_xlfn.XLOOKUP($A1018,ALGLIB_SSA_XAUUSD!$AA$2:$AA$2401,ALGLIB_SSA_XAUUSD!$Q$2:$Q$2401,"",0)</f>
        <v/>
      </c>
      <c r="L1018">
        <f>_xlfn.XLOOKUP($A1018,ALGLIB_SSA_XAUUSD!$AA$2:$AA$2401,ALGLIB_SSA_XAUUSD!$R$2:$R$2401,"",0)</f>
        <v/>
      </c>
      <c r="M1018">
        <f>_xlfn.XLOOKUP($A1018,ALGLIB_SSA_XAUUSD!$AA$2:$AA$2401,ALGLIB_SSA_XAUUSD!$S$2:$S$2401,"",0)</f>
        <v/>
      </c>
      <c r="N1018">
        <f>_xlfn.XLOOKUP($A1018,ALGLIB_SSA_XAUUSD!$AA$2:$AA$2401,ALGLIB_SSA_XAUUSD!$T$2:$T$2401,"",0)</f>
        <v/>
      </c>
      <c r="O1018">
        <f>_xlfn.XLOOKUP($A1018,ALGLIB_SSA_XAUUSD!$AA$2:$AA$2401,ALGLIB_SSA_XAUUSD!$U$2:$U$2401,"",0)</f>
        <v/>
      </c>
      <c r="P1018">
        <f>_xlfn.XLOOKUP($A1018,ALGLIB_SSA_XAUUSD!$AA$2:$AA$2401,ALGLIB_SSA_XAUUSD!$V$2:$V$2401,"",0)</f>
        <v/>
      </c>
      <c r="S1018">
        <f>A1018</f>
        <v/>
      </c>
      <c r="T1018">
        <f>J1018</f>
        <v/>
      </c>
      <c r="U1018">
        <f>K1018</f>
        <v/>
      </c>
      <c r="V1018" s="14">
        <f>IF($A1018="","",MOD(ROW()-2,12)+1)</f>
        <v/>
      </c>
      <c r="W1018">
        <f>L1018</f>
        <v/>
      </c>
      <c r="X1018" s="14">
        <f>IF(F1018="","",F1018)</f>
        <v/>
      </c>
      <c r="Y1018" s="14">
        <f>IF(G1018="","",G1018)</f>
        <v/>
      </c>
      <c r="Z1018">
        <f>M1018</f>
        <v/>
      </c>
      <c r="AA1018">
        <f>N1018</f>
        <v/>
      </c>
      <c r="AB1018" s="14">
        <f>IF(H1018="","",H1018)</f>
        <v/>
      </c>
      <c r="AC1018">
        <f>O1018</f>
        <v/>
      </c>
      <c r="AD1018" s="14">
        <f>IF(I1018="","",I1018)</f>
        <v/>
      </c>
      <c r="AE1018">
        <f>P1018</f>
        <v/>
      </c>
      <c r="AH1018">
        <f>IF(S1018&lt;&gt;"",S1018,AH1017+900)</f>
        <v/>
      </c>
      <c r="AI1018">
        <f>IF(T1018&lt;&gt;"",T1018,AI1017)</f>
        <v/>
      </c>
      <c r="AJ1018">
        <f>IF(U1018&lt;&gt;"",U1018,AJ1017)</f>
        <v/>
      </c>
      <c r="AK1018">
        <f>IF(W1018&lt;&gt;"",W1018,"")</f>
        <v/>
      </c>
      <c r="AL1018" s="14">
        <f>IF(X1018&lt;&gt;"",X1018,"")</f>
        <v/>
      </c>
      <c r="AM1018" s="14">
        <f>IF(Y1018&lt;&gt;"",Y1018,"")</f>
        <v/>
      </c>
      <c r="AN1018" s="14">
        <f>IF(OR(AL1018="",AM1018=""),"",AL1018-AM1018)</f>
        <v/>
      </c>
      <c r="AO1018">
        <f>IF(AN1018="","",IF(AN1018&gt;0,"Bullish","Bearish"))</f>
        <v/>
      </c>
      <c r="AP1018">
        <f>IF(AO1018="",AP1017,AO1018)</f>
        <v/>
      </c>
      <c r="AQ1018" s="14">
        <f>IF(AB1018&lt;&gt;"",AB1018,"")</f>
        <v/>
      </c>
      <c r="AR1018" s="14">
        <f>IF(AD1018&lt;&gt;"",AD1018,"")</f>
        <v/>
      </c>
      <c r="AS1018">
        <f>IF(AS1017+1=13,1,AS1017+1)</f>
        <v/>
      </c>
      <c r="AT1018">
        <f>IFERROR(IF(SLOPE($AQ$998:$AQ$1009,$AS$998:$AS$1009)&gt;0,MIN(3,ABS(SLOPE($AQ$998:$AQ$1009,$AS$998:$AS$1009))),IF(SLOPE($AQ$998:$AQ$1009,$AS$998:$AS$1009)&lt;-0.5,-0.5,0)),0)</f>
        <v/>
      </c>
      <c r="AU1018">
        <f>IFERROR(IF(SLOPE($AR$998:$AR$1009,$AS$998:$AS$1009)&lt;0,MAX(-3,-ABS(SLOPE($AR$998:$AR$1009,$AS$998:$AS$1009))),IF(SLOPE($AR$998:$AR$1009,$AS$998:$AS$1009)&gt;0.5,0.5,0)),0)</f>
        <v/>
      </c>
      <c r="AV1018">
        <f>($AQ$1010+(AT1018*(AS1018-1)))</f>
        <v/>
      </c>
      <c r="AW1018">
        <f>($AR$1010+(AU1018*(AS1018-1)))</f>
        <v/>
      </c>
      <c r="AX1018">
        <f>IF(AT1018&gt;0,AV1018+AT1018,AV1018)</f>
        <v/>
      </c>
      <c r="AY1018">
        <f>IF(AU1018&lt;0,AW1018+AU1018,AW1018)</f>
        <v/>
      </c>
      <c r="BA1018" s="14">
        <f>IFERROR(AX1018-AQ1018,"")</f>
        <v/>
      </c>
      <c r="BB1018" s="14">
        <f>IFERROR(AY1018-AR1018,"")</f>
        <v/>
      </c>
      <c r="BD1018">
        <f>AH1018</f>
        <v/>
      </c>
      <c r="BE1018">
        <f>AI1018</f>
        <v/>
      </c>
      <c r="BF1018">
        <f>AJ1018</f>
        <v/>
      </c>
      <c r="BG1018" s="14">
        <f>L1018</f>
        <v/>
      </c>
      <c r="BH1018" s="14">
        <f>IF(X1018="","",X1018)</f>
        <v/>
      </c>
      <c r="BI1018" s="14">
        <f>IF(Y1018="","",Y1018)</f>
        <v/>
      </c>
      <c r="BJ1018">
        <f>Z1018</f>
        <v/>
      </c>
      <c r="BK1018">
        <f>AA1018</f>
        <v/>
      </c>
      <c r="BL1018">
        <f>IFERROR(AX1018,"")</f>
        <v/>
      </c>
      <c r="BM1018">
        <f>IFERROR(AY1018,"")</f>
        <v/>
      </c>
    </row>
    <row r="1019" ht="14.25" customHeight="1">
      <c r="A1019">
        <f>ALGLIB_SSA_XAUUSD!AA1019</f>
        <v/>
      </c>
      <c r="B1019">
        <f>IF($A1019="","",INDEX(ALGLIB_SSA_XAUUSD!$B$2:$B$2401,MATCH($A1019,ALGLIB_SSA_XAUUSD!$A$2:$A$2401,1)))</f>
        <v/>
      </c>
      <c r="C1019">
        <f>IF($A1019="","",INDEX(ALGLIB_SSA_XAUUSD!$C$2:$C$2401,MATCH($A1019,ALGLIB_SSA_XAUUSD!$A$2:$A$2401,1)))</f>
        <v/>
      </c>
      <c r="D1019" s="14">
        <f>IF($A1019="","",INT((ROW()-2)/12)+1)</f>
        <v/>
      </c>
      <c r="E1019" s="14">
        <f>IF(AND(E1022&lt;&gt;"",D1022=D1010+1),E1010+(E1022-E1010)*9/12,"")</f>
        <v/>
      </c>
      <c r="F1019" s="14">
        <f>IF(AND(F1022&lt;&gt;"",D1022=D1010+1),F1010+(F1022-F1010)*9/12,"")</f>
        <v/>
      </c>
      <c r="G1019" s="14">
        <f>IF(AND(G1022&lt;&gt;"",D1022=D1010+1),G1010+(G1022-G1010)*9/12,"")</f>
        <v/>
      </c>
      <c r="H1019" s="14">
        <f>IF(AND(H1022&lt;&gt;"",D1022=D1010+1),H1010+(H1022-H1010)*9/12,"")</f>
        <v/>
      </c>
      <c r="I1019" s="14">
        <f>IF(AND(L1022&lt;&gt;"",D1022=D1010+1),I1010+(I1022-I1010)*9/12,"")</f>
        <v/>
      </c>
      <c r="J1019">
        <f>_xlfn.XLOOKUP($A1019,ALGLIB_SSA_XAUUSD!$AA$2:$AA$2401,ALGLIB_SSA_XAUUSD!$P$2:$P$2401,"",0)</f>
        <v/>
      </c>
      <c r="K1019">
        <f>_xlfn.XLOOKUP($A1019,ALGLIB_SSA_XAUUSD!$AA$2:$AA$2401,ALGLIB_SSA_XAUUSD!$Q$2:$Q$2401,"",0)</f>
        <v/>
      </c>
      <c r="L1019">
        <f>_xlfn.XLOOKUP($A1019,ALGLIB_SSA_XAUUSD!$AA$2:$AA$2401,ALGLIB_SSA_XAUUSD!$R$2:$R$2401,"",0)</f>
        <v/>
      </c>
      <c r="M1019">
        <f>_xlfn.XLOOKUP($A1019,ALGLIB_SSA_XAUUSD!$AA$2:$AA$2401,ALGLIB_SSA_XAUUSD!$S$2:$S$2401,"",0)</f>
        <v/>
      </c>
      <c r="N1019">
        <f>_xlfn.XLOOKUP($A1019,ALGLIB_SSA_XAUUSD!$AA$2:$AA$2401,ALGLIB_SSA_XAUUSD!$T$2:$T$2401,"",0)</f>
        <v/>
      </c>
      <c r="O1019">
        <f>_xlfn.XLOOKUP($A1019,ALGLIB_SSA_XAUUSD!$AA$2:$AA$2401,ALGLIB_SSA_XAUUSD!$U$2:$U$2401,"",0)</f>
        <v/>
      </c>
      <c r="P1019">
        <f>_xlfn.XLOOKUP($A1019,ALGLIB_SSA_XAUUSD!$AA$2:$AA$2401,ALGLIB_SSA_XAUUSD!$V$2:$V$2401,"",0)</f>
        <v/>
      </c>
      <c r="S1019">
        <f>A1019</f>
        <v/>
      </c>
      <c r="T1019">
        <f>J1019</f>
        <v/>
      </c>
      <c r="U1019">
        <f>K1019</f>
        <v/>
      </c>
      <c r="V1019" s="14">
        <f>IF($A1019="","",MOD(ROW()-2,12)+1)</f>
        <v/>
      </c>
      <c r="W1019">
        <f>L1019</f>
        <v/>
      </c>
      <c r="X1019" s="14">
        <f>IF(F1019="","",F1019)</f>
        <v/>
      </c>
      <c r="Y1019" s="14">
        <f>IF(G1019="","",G1019)</f>
        <v/>
      </c>
      <c r="Z1019">
        <f>M1019</f>
        <v/>
      </c>
      <c r="AA1019">
        <f>N1019</f>
        <v/>
      </c>
      <c r="AB1019" s="14">
        <f>IF(H1019="","",H1019)</f>
        <v/>
      </c>
      <c r="AC1019">
        <f>O1019</f>
        <v/>
      </c>
      <c r="AD1019" s="14">
        <f>IF(I1019="","",I1019)</f>
        <v/>
      </c>
      <c r="AE1019">
        <f>P1019</f>
        <v/>
      </c>
      <c r="AH1019">
        <f>IF(S1019&lt;&gt;"",S1019,AH1018+900)</f>
        <v/>
      </c>
      <c r="AI1019">
        <f>IF(T1019&lt;&gt;"",T1019,AI1018)</f>
        <v/>
      </c>
      <c r="AJ1019">
        <f>IF(U1019&lt;&gt;"",U1019,AJ1018)</f>
        <v/>
      </c>
      <c r="AK1019">
        <f>IF(W1019&lt;&gt;"",W1019,"")</f>
        <v/>
      </c>
      <c r="AL1019" s="14">
        <f>IF(X1019&lt;&gt;"",X1019,"")</f>
        <v/>
      </c>
      <c r="AM1019" s="14">
        <f>IF(Y1019&lt;&gt;"",Y1019,"")</f>
        <v/>
      </c>
      <c r="AN1019" s="14">
        <f>IF(OR(AL1019="",AM1019=""),"",AL1019-AM1019)</f>
        <v/>
      </c>
      <c r="AO1019">
        <f>IF(AN1019="","",IF(AN1019&gt;0,"Bullish","Bearish"))</f>
        <v/>
      </c>
      <c r="AP1019">
        <f>IF(AO1019="",AP1018,AO1019)</f>
        <v/>
      </c>
      <c r="AQ1019" s="14">
        <f>IF(AB1019&lt;&gt;"",AB1019,"")</f>
        <v/>
      </c>
      <c r="AR1019" s="14">
        <f>IF(AD1019&lt;&gt;"",AD1019,"")</f>
        <v/>
      </c>
      <c r="AS1019">
        <f>IF(AS1018+1=13,1,AS1018+1)</f>
        <v/>
      </c>
      <c r="AT1019">
        <f>IFERROR(IF(SLOPE($AQ$998:$AQ$1009,$AS$998:$AS$1009)&gt;0,MIN(3,ABS(SLOPE($AQ$998:$AQ$1009,$AS$998:$AS$1009))),IF(SLOPE($AQ$998:$AQ$1009,$AS$998:$AS$1009)&lt;-0.5,-0.5,0)),0)</f>
        <v/>
      </c>
      <c r="AU1019">
        <f>IFERROR(IF(SLOPE($AR$998:$AR$1009,$AS$998:$AS$1009)&lt;0,MAX(-3,-ABS(SLOPE($AR$998:$AR$1009,$AS$998:$AS$1009))),IF(SLOPE($AR$998:$AR$1009,$AS$998:$AS$1009)&gt;0.5,0.5,0)),0)</f>
        <v/>
      </c>
      <c r="AV1019">
        <f>($AQ$1010+(AT1019*(AS1019-1)))</f>
        <v/>
      </c>
      <c r="AW1019">
        <f>($AR$1010+(AU1019*(AS1019-1)))</f>
        <v/>
      </c>
      <c r="AX1019">
        <f>IF(AT1019&gt;0,AV1019+AT1019,AV1019)</f>
        <v/>
      </c>
      <c r="AY1019">
        <f>IF(AU1019&lt;0,AW1019+AU1019,AW1019)</f>
        <v/>
      </c>
      <c r="BA1019" s="14">
        <f>IFERROR(AX1019-AQ1019,"")</f>
        <v/>
      </c>
      <c r="BB1019" s="14">
        <f>IFERROR(AY1019-AR1019,"")</f>
        <v/>
      </c>
      <c r="BD1019">
        <f>AH1019</f>
        <v/>
      </c>
      <c r="BE1019">
        <f>AI1019</f>
        <v/>
      </c>
      <c r="BF1019">
        <f>AJ1019</f>
        <v/>
      </c>
      <c r="BG1019" s="14">
        <f>L1019</f>
        <v/>
      </c>
      <c r="BH1019" s="14">
        <f>IF(X1019="","",X1019)</f>
        <v/>
      </c>
      <c r="BI1019" s="14">
        <f>IF(Y1019="","",Y1019)</f>
        <v/>
      </c>
      <c r="BJ1019">
        <f>Z1019</f>
        <v/>
      </c>
      <c r="BK1019">
        <f>AA1019</f>
        <v/>
      </c>
      <c r="BL1019">
        <f>IFERROR(AX1019,"")</f>
        <v/>
      </c>
      <c r="BM1019">
        <f>IFERROR(AY1019,"")</f>
        <v/>
      </c>
    </row>
    <row r="1020" ht="14.25" customHeight="1">
      <c r="A1020">
        <f>ALGLIB_SSA_XAUUSD!AA1020</f>
        <v/>
      </c>
      <c r="B1020">
        <f>IF($A1020="","",INDEX(ALGLIB_SSA_XAUUSD!$B$2:$B$2401,MATCH($A1020,ALGLIB_SSA_XAUUSD!$A$2:$A$2401,1)))</f>
        <v/>
      </c>
      <c r="C1020">
        <f>IF($A1020="","",INDEX(ALGLIB_SSA_XAUUSD!$C$2:$C$2401,MATCH($A1020,ALGLIB_SSA_XAUUSD!$A$2:$A$2401,1)))</f>
        <v/>
      </c>
      <c r="D1020" s="14">
        <f>IF($A1020="","",INT((ROW()-2)/12)+1)</f>
        <v/>
      </c>
      <c r="E1020" s="14">
        <f>IF(AND(E1022&lt;&gt;"",D1022=D1010+1),E1010+(E1022-E1010)*10/12,"")</f>
        <v/>
      </c>
      <c r="F1020" s="14">
        <f>IF(AND(F1022&lt;&gt;"",D1022=D1010+1),F1010+(F1022-F1010)*10/12,"")</f>
        <v/>
      </c>
      <c r="G1020" s="14">
        <f>IF(AND(G1022&lt;&gt;"",D1022=D1010+1),G1010+(G1022-G1010)*10/12,"")</f>
        <v/>
      </c>
      <c r="H1020" s="14">
        <f>IF(AND(H1022&lt;&gt;"",D1022=D1010+1),H1010+(H1022-H1010)*10/12,"")</f>
        <v/>
      </c>
      <c r="I1020" s="14">
        <f>IF(AND(L1022&lt;&gt;"",D1022=D1010+1),I1010+(I1022-I1010)*10/12,"")</f>
        <v/>
      </c>
      <c r="J1020">
        <f>_xlfn.XLOOKUP($A1020,ALGLIB_SSA_XAUUSD!$AA$2:$AA$2401,ALGLIB_SSA_XAUUSD!$P$2:$P$2401,"",0)</f>
        <v/>
      </c>
      <c r="K1020">
        <f>_xlfn.XLOOKUP($A1020,ALGLIB_SSA_XAUUSD!$AA$2:$AA$2401,ALGLIB_SSA_XAUUSD!$Q$2:$Q$2401,"",0)</f>
        <v/>
      </c>
      <c r="L1020">
        <f>_xlfn.XLOOKUP($A1020,ALGLIB_SSA_XAUUSD!$AA$2:$AA$2401,ALGLIB_SSA_XAUUSD!$R$2:$R$2401,"",0)</f>
        <v/>
      </c>
      <c r="M1020">
        <f>_xlfn.XLOOKUP($A1020,ALGLIB_SSA_XAUUSD!$AA$2:$AA$2401,ALGLIB_SSA_XAUUSD!$S$2:$S$2401,"",0)</f>
        <v/>
      </c>
      <c r="N1020">
        <f>_xlfn.XLOOKUP($A1020,ALGLIB_SSA_XAUUSD!$AA$2:$AA$2401,ALGLIB_SSA_XAUUSD!$T$2:$T$2401,"",0)</f>
        <v/>
      </c>
      <c r="O1020">
        <f>_xlfn.XLOOKUP($A1020,ALGLIB_SSA_XAUUSD!$AA$2:$AA$2401,ALGLIB_SSA_XAUUSD!$U$2:$U$2401,"",0)</f>
        <v/>
      </c>
      <c r="P1020">
        <f>_xlfn.XLOOKUP($A1020,ALGLIB_SSA_XAUUSD!$AA$2:$AA$2401,ALGLIB_SSA_XAUUSD!$V$2:$V$2401,"",0)</f>
        <v/>
      </c>
      <c r="S1020">
        <f>A1020</f>
        <v/>
      </c>
      <c r="T1020">
        <f>J1020</f>
        <v/>
      </c>
      <c r="U1020">
        <f>K1020</f>
        <v/>
      </c>
      <c r="V1020" s="14">
        <f>IF($A1020="","",MOD(ROW()-2,12)+1)</f>
        <v/>
      </c>
      <c r="W1020">
        <f>L1020</f>
        <v/>
      </c>
      <c r="X1020" s="14">
        <f>IF(F1020="","",F1020)</f>
        <v/>
      </c>
      <c r="Y1020" s="14">
        <f>IF(G1020="","",G1020)</f>
        <v/>
      </c>
      <c r="Z1020">
        <f>M1020</f>
        <v/>
      </c>
      <c r="AA1020">
        <f>N1020</f>
        <v/>
      </c>
      <c r="AB1020" s="14">
        <f>IF(H1020="","",H1020)</f>
        <v/>
      </c>
      <c r="AC1020">
        <f>O1020</f>
        <v/>
      </c>
      <c r="AD1020" s="14">
        <f>IF(I1020="","",I1020)</f>
        <v/>
      </c>
      <c r="AE1020">
        <f>P1020</f>
        <v/>
      </c>
      <c r="AH1020">
        <f>IF(S1020&lt;&gt;"",S1020,AH1019+900)</f>
        <v/>
      </c>
      <c r="AI1020">
        <f>IF(T1020&lt;&gt;"",T1020,AI1019)</f>
        <v/>
      </c>
      <c r="AJ1020">
        <f>IF(U1020&lt;&gt;"",U1020,AJ1019)</f>
        <v/>
      </c>
      <c r="AK1020">
        <f>IF(W1020&lt;&gt;"",W1020,"")</f>
        <v/>
      </c>
      <c r="AL1020" s="14">
        <f>IF(X1020&lt;&gt;"",X1020,"")</f>
        <v/>
      </c>
      <c r="AM1020" s="14">
        <f>IF(Y1020&lt;&gt;"",Y1020,"")</f>
        <v/>
      </c>
      <c r="AN1020" s="14">
        <f>IF(OR(AL1020="",AM1020=""),"",AL1020-AM1020)</f>
        <v/>
      </c>
      <c r="AO1020">
        <f>IF(AN1020="","",IF(AN1020&gt;0,"Bullish","Bearish"))</f>
        <v/>
      </c>
      <c r="AP1020">
        <f>IF(AO1020="",AP1019,AO1020)</f>
        <v/>
      </c>
      <c r="AQ1020" s="14">
        <f>IF(AB1020&lt;&gt;"",AB1020,"")</f>
        <v/>
      </c>
      <c r="AR1020" s="14">
        <f>IF(AD1020&lt;&gt;"",AD1020,"")</f>
        <v/>
      </c>
      <c r="AS1020">
        <f>IF(AS1019+1=13,1,AS1019+1)</f>
        <v/>
      </c>
      <c r="AT1020">
        <f>IFERROR(IF(SLOPE($AQ$998:$AQ$1009,$AS$998:$AS$1009)&gt;0,MIN(3,ABS(SLOPE($AQ$998:$AQ$1009,$AS$998:$AS$1009))),IF(SLOPE($AQ$998:$AQ$1009,$AS$998:$AS$1009)&lt;-0.5,-0.5,0)),0)</f>
        <v/>
      </c>
      <c r="AU1020">
        <f>IFERROR(IF(SLOPE($AR$998:$AR$1009,$AS$998:$AS$1009)&lt;0,MAX(-3,-ABS(SLOPE($AR$998:$AR$1009,$AS$998:$AS$1009))),IF(SLOPE($AR$998:$AR$1009,$AS$998:$AS$1009)&gt;0.5,0.5,0)),0)</f>
        <v/>
      </c>
      <c r="AV1020">
        <f>($AQ$1010+(AT1020*(AS1020-1)))</f>
        <v/>
      </c>
      <c r="AW1020">
        <f>($AR$1010+(AU1020*(AS1020-1)))</f>
        <v/>
      </c>
      <c r="AX1020">
        <f>IF(AT1020&gt;0,AV1020+AT1020,AV1020)</f>
        <v/>
      </c>
      <c r="AY1020">
        <f>IF(AU1020&lt;0,AW1020+AU1020,AW1020)</f>
        <v/>
      </c>
      <c r="BA1020" s="14">
        <f>IFERROR(AX1020-AQ1020,"")</f>
        <v/>
      </c>
      <c r="BB1020" s="14">
        <f>IFERROR(AY1020-AR1020,"")</f>
        <v/>
      </c>
      <c r="BD1020">
        <f>AH1020</f>
        <v/>
      </c>
      <c r="BE1020">
        <f>AI1020</f>
        <v/>
      </c>
      <c r="BF1020">
        <f>AJ1020</f>
        <v/>
      </c>
      <c r="BG1020" s="14">
        <f>L1020</f>
        <v/>
      </c>
      <c r="BH1020" s="14">
        <f>IF(X1020="","",X1020)</f>
        <v/>
      </c>
      <c r="BI1020" s="14">
        <f>IF(Y1020="","",Y1020)</f>
        <v/>
      </c>
      <c r="BJ1020">
        <f>Z1020</f>
        <v/>
      </c>
      <c r="BK1020">
        <f>AA1020</f>
        <v/>
      </c>
      <c r="BL1020">
        <f>IFERROR(AX1020,"")</f>
        <v/>
      </c>
      <c r="BM1020">
        <f>IFERROR(AY1020,"")</f>
        <v/>
      </c>
    </row>
    <row r="1021" ht="14.25" customHeight="1">
      <c r="A1021">
        <f>ALGLIB_SSA_XAUUSD!AA1021</f>
        <v/>
      </c>
      <c r="B1021">
        <f>IF($A1021="","",INDEX(ALGLIB_SSA_XAUUSD!$B$2:$B$2401,MATCH($A1021,ALGLIB_SSA_XAUUSD!$A$2:$A$2401,1)))</f>
        <v/>
      </c>
      <c r="C1021">
        <f>IF($A1021="","",INDEX(ALGLIB_SSA_XAUUSD!$C$2:$C$2401,MATCH($A1021,ALGLIB_SSA_XAUUSD!$A$2:$A$2401,1)))</f>
        <v/>
      </c>
      <c r="D1021" s="14">
        <f>IF($A1021="","",INT((ROW()-2)/12)+1)</f>
        <v/>
      </c>
      <c r="E1021" s="14">
        <f>IF(AND(E1022&lt;&gt;"",D1022=D1010+1),E1010+(E1022-E1010)*11/12,"")</f>
        <v/>
      </c>
      <c r="F1021" s="14">
        <f>IF(AND(F1022&lt;&gt;"",D1022=D1010+1),F1010+(F1022-F1010)*11/12,"")</f>
        <v/>
      </c>
      <c r="G1021" s="14">
        <f>IF(AND(G1022&lt;&gt;"",D1022=D1010+1),G1010+(G1022-G1010)*11/12,"")</f>
        <v/>
      </c>
      <c r="H1021" s="14">
        <f>IF(AND(H1022&lt;&gt;"",D1022=D1010+1),H1010+(H1022-H1010)*11/12,"")</f>
        <v/>
      </c>
      <c r="I1021" s="14">
        <f>IF(AND(L1022&lt;&gt;"",D1022=D1010+1),I1010+(I1022-I1010)*11/12,"")</f>
        <v/>
      </c>
      <c r="J1021">
        <f>_xlfn.XLOOKUP($A1021,ALGLIB_SSA_XAUUSD!$AA$2:$AA$2401,ALGLIB_SSA_XAUUSD!$P$2:$P$2401,"",0)</f>
        <v/>
      </c>
      <c r="K1021">
        <f>_xlfn.XLOOKUP($A1021,ALGLIB_SSA_XAUUSD!$AA$2:$AA$2401,ALGLIB_SSA_XAUUSD!$Q$2:$Q$2401,"",0)</f>
        <v/>
      </c>
      <c r="L1021">
        <f>_xlfn.XLOOKUP($A1021,ALGLIB_SSA_XAUUSD!$AA$2:$AA$2401,ALGLIB_SSA_XAUUSD!$R$2:$R$2401,"",0)</f>
        <v/>
      </c>
      <c r="M1021">
        <f>_xlfn.XLOOKUP($A1021,ALGLIB_SSA_XAUUSD!$AA$2:$AA$2401,ALGLIB_SSA_XAUUSD!$S$2:$S$2401,"",0)</f>
        <v/>
      </c>
      <c r="N1021">
        <f>_xlfn.XLOOKUP($A1021,ALGLIB_SSA_XAUUSD!$AA$2:$AA$2401,ALGLIB_SSA_XAUUSD!$T$2:$T$2401,"",0)</f>
        <v/>
      </c>
      <c r="O1021">
        <f>_xlfn.XLOOKUP($A1021,ALGLIB_SSA_XAUUSD!$AA$2:$AA$2401,ALGLIB_SSA_XAUUSD!$U$2:$U$2401,"",0)</f>
        <v/>
      </c>
      <c r="P1021">
        <f>_xlfn.XLOOKUP($A1021,ALGLIB_SSA_XAUUSD!$AA$2:$AA$2401,ALGLIB_SSA_XAUUSD!$V$2:$V$2401,"",0)</f>
        <v/>
      </c>
      <c r="S1021">
        <f>A1021</f>
        <v/>
      </c>
      <c r="T1021">
        <f>J1021</f>
        <v/>
      </c>
      <c r="U1021">
        <f>K1021</f>
        <v/>
      </c>
      <c r="V1021" s="14">
        <f>IF($A1021="","",MOD(ROW()-2,12)+1)</f>
        <v/>
      </c>
      <c r="W1021">
        <f>L1021</f>
        <v/>
      </c>
      <c r="X1021" s="14">
        <f>IF(F1021="","",F1021)</f>
        <v/>
      </c>
      <c r="Y1021" s="14">
        <f>IF(G1021="","",G1021)</f>
        <v/>
      </c>
      <c r="Z1021">
        <f>M1021</f>
        <v/>
      </c>
      <c r="AA1021">
        <f>N1021</f>
        <v/>
      </c>
      <c r="AB1021" s="14">
        <f>IF(H1021="","",H1021)</f>
        <v/>
      </c>
      <c r="AC1021">
        <f>O1021</f>
        <v/>
      </c>
      <c r="AD1021" s="14">
        <f>IF(I1021="","",I1021)</f>
        <v/>
      </c>
      <c r="AE1021">
        <f>P1021</f>
        <v/>
      </c>
      <c r="AH1021">
        <f>IF(S1021&lt;&gt;"",S1021,AH1020+900)</f>
        <v/>
      </c>
      <c r="AI1021">
        <f>IF(T1021&lt;&gt;"",T1021,AI1020)</f>
        <v/>
      </c>
      <c r="AJ1021">
        <f>IF(U1021&lt;&gt;"",U1021,AJ1020)</f>
        <v/>
      </c>
      <c r="AK1021">
        <f>IF(W1021&lt;&gt;"",W1021,"")</f>
        <v/>
      </c>
      <c r="AL1021" s="14">
        <f>IF(X1021&lt;&gt;"",X1021,"")</f>
        <v/>
      </c>
      <c r="AM1021" s="14">
        <f>IF(Y1021&lt;&gt;"",Y1021,"")</f>
        <v/>
      </c>
      <c r="AN1021" s="14">
        <f>IF(OR(AL1021="",AM1021=""),"",AL1021-AM1021)</f>
        <v/>
      </c>
      <c r="AO1021">
        <f>IF(AN1021="","",IF(AN1021&gt;0,"Bullish","Bearish"))</f>
        <v/>
      </c>
      <c r="AP1021">
        <f>IF(AO1021="",AP1020,AO1021)</f>
        <v/>
      </c>
      <c r="AQ1021" s="14">
        <f>IF(AB1021&lt;&gt;"",AB1021,"")</f>
        <v/>
      </c>
      <c r="AR1021" s="14">
        <f>IF(AD1021&lt;&gt;"",AD1021,"")</f>
        <v/>
      </c>
      <c r="AS1021">
        <f>IF(AS1020+1=13,1,AS1020+1)</f>
        <v/>
      </c>
      <c r="AT1021">
        <f>IFERROR(IF(SLOPE($AQ$998:$AQ$1009,$AS$998:$AS$1009)&gt;0,MIN(3,ABS(SLOPE($AQ$998:$AQ$1009,$AS$998:$AS$1009))),IF(SLOPE($AQ$998:$AQ$1009,$AS$998:$AS$1009)&lt;-0.5,-0.5,0)),0)</f>
        <v/>
      </c>
      <c r="AU1021">
        <f>IFERROR(IF(SLOPE($AR$998:$AR$1009,$AS$998:$AS$1009)&lt;0,MAX(-3,-ABS(SLOPE($AR$998:$AR$1009,$AS$998:$AS$1009))),IF(SLOPE($AR$998:$AR$1009,$AS$998:$AS$1009)&gt;0.5,0.5,0)),0)</f>
        <v/>
      </c>
      <c r="AV1021">
        <f>($AQ$1010+(AT1021*(AS1021-1)))</f>
        <v/>
      </c>
      <c r="AW1021">
        <f>($AR$1010+(AU1021*(AS1021-1)))</f>
        <v/>
      </c>
      <c r="AX1021">
        <f>IF(AT1021&gt;0,AV1021+AT1021,AV1021)</f>
        <v/>
      </c>
      <c r="AY1021">
        <f>IF(AU1021&lt;0,AW1021+AU1021,AW1021)</f>
        <v/>
      </c>
      <c r="BA1021" s="14">
        <f>IFERROR(AX1021-AQ1021,"")</f>
        <v/>
      </c>
      <c r="BB1021" s="14">
        <f>IFERROR(AY1021-AR1021,"")</f>
        <v/>
      </c>
      <c r="BD1021">
        <f>AH1021</f>
        <v/>
      </c>
      <c r="BE1021">
        <f>AI1021</f>
        <v/>
      </c>
      <c r="BF1021">
        <f>AJ1021</f>
        <v/>
      </c>
      <c r="BG1021" s="14">
        <f>L1021</f>
        <v/>
      </c>
      <c r="BH1021" s="14">
        <f>IF(X1021="","",X1021)</f>
        <v/>
      </c>
      <c r="BI1021" s="14">
        <f>IF(Y1021="","",Y1021)</f>
        <v/>
      </c>
      <c r="BJ1021">
        <f>Z1021</f>
        <v/>
      </c>
      <c r="BK1021">
        <f>AA1021</f>
        <v/>
      </c>
      <c r="BL1021">
        <f>IFERROR(AX1021,"")</f>
        <v/>
      </c>
      <c r="BM1021">
        <f>IFERROR(AY1021,"")</f>
        <v/>
      </c>
    </row>
    <row r="1022" ht="14.25" customHeight="1">
      <c r="A1022">
        <f>ALGLIB_SSA_XAUUSD!AA1022</f>
        <v/>
      </c>
      <c r="B1022">
        <f>IF($A1022="","",INDEX(ALGLIB_SSA_XAUUSD!$B$2:$B$2401,MATCH($A1022,ALGLIB_SSA_XAUUSD!$A$2:$A$2401,1)))</f>
        <v/>
      </c>
      <c r="C1022">
        <f>IF($A1022="","",INDEX(ALGLIB_SSA_XAUUSD!$C$2:$C$2401,MATCH($A1022,ALGLIB_SSA_XAUUSD!$A$2:$A$2401,1)))</f>
        <v/>
      </c>
      <c r="D1022" s="14">
        <f>IF($A1022="","",INT((ROW()-2)/12)+1)</f>
        <v/>
      </c>
      <c r="E1022" s="14">
        <f>IF($A1022="","",INDEX(ALGLIB_SSA_XAUUSD!$D$2:$D$2401,MATCH($A1022,ALGLIB_SSA_XAUUSD!$A$2:$A$2401,1)))</f>
        <v/>
      </c>
      <c r="F1022" s="14">
        <f>IF($A1022="","",INDEX(ALGLIB_SSA_XAUUSD!$E$2:$E$2401,MATCH($A1022,ALGLIB_SSA_XAUUSD!$A$2:$A$2401,1)))</f>
        <v/>
      </c>
      <c r="G1022" s="14">
        <f>IF($A1022="","",INDEX(ALGLIB_SSA_XAUUSD!$F$2:$F$2401,MATCH($A1022,ALGLIB_SSA_XAUUSD!$A$2:$A$2401,1)))</f>
        <v/>
      </c>
      <c r="H1022" s="14">
        <f>IF($A1022="","",INDEX(ALGLIB_SSA_XAUUSD!$G$2:$G$2401,MATCH($A1022,ALGLIB_SSA_XAUUSD!$A$2:$A$2401,1)))</f>
        <v/>
      </c>
      <c r="I1022" s="14">
        <f>IF($A1022="","",INDEX(ALGLIB_SSA_XAUUSD!$H$2:$H$2401,MATCH($A1022,ALGLIB_SSA_XAUUSD!$A$2:$A$2401,1)))</f>
        <v/>
      </c>
      <c r="J1022">
        <f>_xlfn.XLOOKUP($A1022,ALGLIB_SSA_XAUUSD!$AA$2:$AA$2401,ALGLIB_SSA_XAUUSD!$P$2:$P$2401,"",0)</f>
        <v/>
      </c>
      <c r="K1022">
        <f>_xlfn.XLOOKUP($A1022,ALGLIB_SSA_XAUUSD!$AA$2:$AA$2401,ALGLIB_SSA_XAUUSD!$Q$2:$Q$2401,"",0)</f>
        <v/>
      </c>
      <c r="L1022">
        <f>_xlfn.XLOOKUP($A1022,ALGLIB_SSA_XAUUSD!$AA$2:$AA$2401,ALGLIB_SSA_XAUUSD!$R$2:$R$2401,"",0)</f>
        <v/>
      </c>
      <c r="M1022">
        <f>_xlfn.XLOOKUP($A1022,ALGLIB_SSA_XAUUSD!$AA$2:$AA$2401,ALGLIB_SSA_XAUUSD!$S$2:$S$2401,"",0)</f>
        <v/>
      </c>
      <c r="N1022">
        <f>_xlfn.XLOOKUP($A1022,ALGLIB_SSA_XAUUSD!$AA$2:$AA$2401,ALGLIB_SSA_XAUUSD!$T$2:$T$2401,"",0)</f>
        <v/>
      </c>
      <c r="O1022">
        <f>_xlfn.XLOOKUP($A1022,ALGLIB_SSA_XAUUSD!$AA$2:$AA$2401,ALGLIB_SSA_XAUUSD!$U$2:$U$2401,"",0)</f>
        <v/>
      </c>
      <c r="P1022">
        <f>_xlfn.XLOOKUP($A1022,ALGLIB_SSA_XAUUSD!$AA$2:$AA$2401,ALGLIB_SSA_XAUUSD!$V$2:$V$2401,"",0)</f>
        <v/>
      </c>
      <c r="S1022">
        <f>A1022</f>
        <v/>
      </c>
      <c r="T1022">
        <f>J1022</f>
        <v/>
      </c>
      <c r="U1022">
        <f>K1022</f>
        <v/>
      </c>
      <c r="V1022" s="14">
        <f>IF($A1022="","",MOD(ROW()-2,12)+1)</f>
        <v/>
      </c>
      <c r="W1022">
        <f>L1022</f>
        <v/>
      </c>
      <c r="X1022" s="14">
        <f>IF(F1022="","",F1022)</f>
        <v/>
      </c>
      <c r="Y1022" s="14">
        <f>IF(G1022="","",G1022)</f>
        <v/>
      </c>
      <c r="Z1022">
        <f>M1022</f>
        <v/>
      </c>
      <c r="AA1022">
        <f>N1022</f>
        <v/>
      </c>
      <c r="AB1022" s="14">
        <f>IF(H1022="","",H1022)</f>
        <v/>
      </c>
      <c r="AC1022">
        <f>O1022</f>
        <v/>
      </c>
      <c r="AD1022" s="14">
        <f>IF(I1022="","",I1022)</f>
        <v/>
      </c>
      <c r="AE1022">
        <f>P1022</f>
        <v/>
      </c>
      <c r="AH1022">
        <f>IF(S1022&lt;&gt;"",S1022,AH1021+900)</f>
        <v/>
      </c>
      <c r="AI1022">
        <f>IF(T1022&lt;&gt;"",T1022,AI1021)</f>
        <v/>
      </c>
      <c r="AJ1022">
        <f>IF(U1022&lt;&gt;"",U1022,AJ1021)</f>
        <v/>
      </c>
      <c r="AK1022">
        <f>IF(W1022&lt;&gt;"",W1022,"")</f>
        <v/>
      </c>
      <c r="AL1022" s="14">
        <f>IF(X1022&lt;&gt;"",X1022,"")</f>
        <v/>
      </c>
      <c r="AM1022" s="14">
        <f>IF(Y1022&lt;&gt;"",Y1022,"")</f>
        <v/>
      </c>
      <c r="AN1022" s="14">
        <f>IF(OR(AL1022="",AM1022=""),"",AL1022-AM1022)</f>
        <v/>
      </c>
      <c r="AO1022">
        <f>IF(AN1022="","",IF(AN1022&gt;0,"Bullish","Bearish"))</f>
        <v/>
      </c>
      <c r="AP1022">
        <f>IF(AO1022="",AP1021,AO1022)</f>
        <v/>
      </c>
      <c r="AQ1022" s="14">
        <f>IF(AB1022&lt;&gt;"",AB1022,"")</f>
        <v/>
      </c>
      <c r="AR1022" s="14">
        <f>IF(AD1022&lt;&gt;"",AD1022,"")</f>
        <v/>
      </c>
      <c r="AS1022">
        <f>IF(AS1021+1=13,1,AS1021+1)</f>
        <v/>
      </c>
      <c r="AT1022">
        <f>IFERROR(IF(SLOPE($AQ$1010:$AQ$1021,$AS$1010:$AS$1021)&gt;0,MIN(3,ABS(SLOPE($AQ$1010:$AQ$1021,$AS$1010:$AS$1021))),IF(SLOPE($AQ$1010:$AQ$1021,$AS$1010:$AS$1021)&lt;-0.5,-0.5,0)),0)</f>
        <v/>
      </c>
      <c r="AU1022">
        <f>IFERROR(IF(SLOPE($AR$1010:$AR$1021,$AS$1010:$AS$1021)&lt;0,MAX(-3,-ABS(SLOPE($AR$1010:$AR$1021,$AS$1010:$AS$1021))),IF(SLOPE($AR$1010:$AR$1021,$AS$1010:$AS$1021)&gt;0.5,0.5,0)),0)</f>
        <v/>
      </c>
      <c r="AV1022">
        <f>($AQ$1022+(AT1022*(AS1022-1)))</f>
        <v/>
      </c>
      <c r="AW1022">
        <f>($AR$1022+(AU1022*(AS1022-1)))</f>
        <v/>
      </c>
      <c r="AX1022">
        <f>IF(AT1022&gt;0,AV1022+AT1022,AV1022)</f>
        <v/>
      </c>
      <c r="AY1022">
        <f>IF(AU1022&lt;0,AW1022+AU1022,AW1022)</f>
        <v/>
      </c>
      <c r="BA1022" s="14">
        <f>IFERROR(AX1022-AQ1022,"")</f>
        <v/>
      </c>
      <c r="BB1022" s="14">
        <f>IFERROR(AY1022-AR1022,"")</f>
        <v/>
      </c>
      <c r="BD1022">
        <f>AH1022</f>
        <v/>
      </c>
      <c r="BE1022">
        <f>AI1022</f>
        <v/>
      </c>
      <c r="BF1022">
        <f>AJ1022</f>
        <v/>
      </c>
      <c r="BG1022" s="14">
        <f>L1022</f>
        <v/>
      </c>
      <c r="BH1022" s="14">
        <f>IF(X1022="","",X1022)</f>
        <v/>
      </c>
      <c r="BI1022" s="14">
        <f>IF(Y1022="","",Y1022)</f>
        <v/>
      </c>
      <c r="BJ1022">
        <f>Z1022</f>
        <v/>
      </c>
      <c r="BK1022">
        <f>AA1022</f>
        <v/>
      </c>
      <c r="BL1022">
        <f>IFERROR(AX1022,"")</f>
        <v/>
      </c>
      <c r="BM1022">
        <f>IFERROR(AY1022,"")</f>
        <v/>
      </c>
    </row>
    <row r="1023" ht="14.25" customHeight="1">
      <c r="A1023">
        <f>ALGLIB_SSA_XAUUSD!AA1023</f>
        <v/>
      </c>
      <c r="B1023">
        <f>IF($A1023="","",INDEX(ALGLIB_SSA_XAUUSD!$B$2:$B$2401,MATCH($A1023,ALGLIB_SSA_XAUUSD!$A$2:$A$2401,1)))</f>
        <v/>
      </c>
      <c r="C1023">
        <f>IF($A1023="","",INDEX(ALGLIB_SSA_XAUUSD!$C$2:$C$2401,MATCH($A1023,ALGLIB_SSA_XAUUSD!$A$2:$A$2401,1)))</f>
        <v/>
      </c>
      <c r="D1023" s="14">
        <f>IF($A1023="","",INT((ROW()-2)/12)+1)</f>
        <v/>
      </c>
      <c r="E1023" s="14">
        <f>IF(AND(E1034&lt;&gt;"",D1034=D1022+1),E1022+(E1034-E1022)*1/12,"")</f>
        <v/>
      </c>
      <c r="F1023" s="14">
        <f>IF(AND(F1034&lt;&gt;"",D1034=D1022+1),F1022+(F1034-F1022)*1/12,"")</f>
        <v/>
      </c>
      <c r="G1023" s="14">
        <f>IF(AND(G1034&lt;&gt;"",D1034=D1022+1),G1022+(G1034-G1022)*1/12,"")</f>
        <v/>
      </c>
      <c r="H1023" s="14">
        <f>IF(AND(H1034&lt;&gt;"",D1034=D1022+1),H1022+(H1034-H1022)*1/12,"")</f>
        <v/>
      </c>
      <c r="I1023" s="14">
        <f>IF(AND(L1034&lt;&gt;"",D1034=D1022+1),I1022+(I1034-I1022)*1/12,"")</f>
        <v/>
      </c>
      <c r="J1023">
        <f>_xlfn.XLOOKUP($A1023,ALGLIB_SSA_XAUUSD!$AA$2:$AA$2401,ALGLIB_SSA_XAUUSD!$P$2:$P$2401,"",0)</f>
        <v/>
      </c>
      <c r="K1023">
        <f>_xlfn.XLOOKUP($A1023,ALGLIB_SSA_XAUUSD!$AA$2:$AA$2401,ALGLIB_SSA_XAUUSD!$Q$2:$Q$2401,"",0)</f>
        <v/>
      </c>
      <c r="L1023">
        <f>_xlfn.XLOOKUP($A1023,ALGLIB_SSA_XAUUSD!$AA$2:$AA$2401,ALGLIB_SSA_XAUUSD!$R$2:$R$2401,"",0)</f>
        <v/>
      </c>
      <c r="M1023">
        <f>_xlfn.XLOOKUP($A1023,ALGLIB_SSA_XAUUSD!$AA$2:$AA$2401,ALGLIB_SSA_XAUUSD!$S$2:$S$2401,"",0)</f>
        <v/>
      </c>
      <c r="N1023">
        <f>_xlfn.XLOOKUP($A1023,ALGLIB_SSA_XAUUSD!$AA$2:$AA$2401,ALGLIB_SSA_XAUUSD!$T$2:$T$2401,"",0)</f>
        <v/>
      </c>
      <c r="O1023">
        <f>_xlfn.XLOOKUP($A1023,ALGLIB_SSA_XAUUSD!$AA$2:$AA$2401,ALGLIB_SSA_XAUUSD!$U$2:$U$2401,"",0)</f>
        <v/>
      </c>
      <c r="P1023">
        <f>_xlfn.XLOOKUP($A1023,ALGLIB_SSA_XAUUSD!$AA$2:$AA$2401,ALGLIB_SSA_XAUUSD!$V$2:$V$2401,"",0)</f>
        <v/>
      </c>
      <c r="S1023">
        <f>A1023</f>
        <v/>
      </c>
      <c r="T1023">
        <f>J1023</f>
        <v/>
      </c>
      <c r="U1023">
        <f>K1023</f>
        <v/>
      </c>
      <c r="V1023" s="14">
        <f>IF($A1023="","",MOD(ROW()-2,12)+1)</f>
        <v/>
      </c>
      <c r="W1023">
        <f>L1023</f>
        <v/>
      </c>
      <c r="X1023" s="14">
        <f>IF(F1023="","",F1023)</f>
        <v/>
      </c>
      <c r="Y1023" s="14">
        <f>IF(G1023="","",G1023)</f>
        <v/>
      </c>
      <c r="Z1023">
        <f>M1023</f>
        <v/>
      </c>
      <c r="AA1023">
        <f>N1023</f>
        <v/>
      </c>
      <c r="AB1023" s="14">
        <f>IF(H1023="","",H1023)</f>
        <v/>
      </c>
      <c r="AC1023">
        <f>O1023</f>
        <v/>
      </c>
      <c r="AD1023" s="14">
        <f>IF(I1023="","",I1023)</f>
        <v/>
      </c>
      <c r="AE1023">
        <f>P1023</f>
        <v/>
      </c>
      <c r="AH1023">
        <f>IF(S1023&lt;&gt;"",S1023,AH1022+900)</f>
        <v/>
      </c>
      <c r="AI1023">
        <f>IF(T1023&lt;&gt;"",T1023,AI1022)</f>
        <v/>
      </c>
      <c r="AJ1023">
        <f>IF(U1023&lt;&gt;"",U1023,AJ1022)</f>
        <v/>
      </c>
      <c r="AK1023">
        <f>IF(W1023&lt;&gt;"",W1023,"")</f>
        <v/>
      </c>
      <c r="AL1023" s="14">
        <f>IF(X1023&lt;&gt;"",X1023,"")</f>
        <v/>
      </c>
      <c r="AM1023" s="14">
        <f>IF(Y1023&lt;&gt;"",Y1023,"")</f>
        <v/>
      </c>
      <c r="AN1023" s="14">
        <f>IF(OR(AL1023="",AM1023=""),"",AL1023-AM1023)</f>
        <v/>
      </c>
      <c r="AO1023">
        <f>IF(AN1023="","",IF(AN1023&gt;0,"Bullish","Bearish"))</f>
        <v/>
      </c>
      <c r="AP1023">
        <f>IF(AO1023="",AP1022,AO1023)</f>
        <v/>
      </c>
      <c r="AQ1023" s="14">
        <f>IF(AB1023&lt;&gt;"",AB1023,"")</f>
        <v/>
      </c>
      <c r="AR1023" s="14">
        <f>IF(AD1023&lt;&gt;"",AD1023,"")</f>
        <v/>
      </c>
      <c r="AS1023">
        <f>IF(AS1022+1=13,1,AS1022+1)</f>
        <v/>
      </c>
      <c r="AT1023">
        <f>IFERROR(IF(SLOPE($AQ$1010:$AQ$1021,$AS$1010:$AS$1021)&gt;0,MIN(3,ABS(SLOPE($AQ$1010:$AQ$1021,$AS$1010:$AS$1021))),IF(SLOPE($AQ$1010:$AQ$1021,$AS$1010:$AS$1021)&lt;-0.5,-0.5,0)),0)</f>
        <v/>
      </c>
      <c r="AU1023">
        <f>IFERROR(IF(SLOPE($AR$1010:$AR$1021,$AS$1010:$AS$1021)&lt;0,MAX(-3,-ABS(SLOPE($AR$1010:$AR$1021,$AS$1010:$AS$1021))),IF(SLOPE($AR$1010:$AR$1021,$AS$1010:$AS$1021)&gt;0.5,0.5,0)),0)</f>
        <v/>
      </c>
      <c r="AV1023">
        <f>($AQ$1022+(AT1023*(AS1023-1)))</f>
        <v/>
      </c>
      <c r="AW1023">
        <f>($AR$1022+(AU1023*(AS1023-1)))</f>
        <v/>
      </c>
      <c r="AX1023">
        <f>IF(AT1023&gt;0,AV1023+AT1023,AV1023)</f>
        <v/>
      </c>
      <c r="AY1023">
        <f>IF(AU1023&lt;0,AW1023+AU1023,AW1023)</f>
        <v/>
      </c>
      <c r="BA1023" s="14">
        <f>IFERROR(AX1023-AQ1023,"")</f>
        <v/>
      </c>
      <c r="BB1023" s="14">
        <f>IFERROR(AY1023-AR1023,"")</f>
        <v/>
      </c>
      <c r="BD1023">
        <f>AH1023</f>
        <v/>
      </c>
      <c r="BE1023">
        <f>AI1023</f>
        <v/>
      </c>
      <c r="BF1023">
        <f>AJ1023</f>
        <v/>
      </c>
      <c r="BG1023" s="14">
        <f>L1023</f>
        <v/>
      </c>
      <c r="BH1023" s="14">
        <f>IF(X1023="","",X1023)</f>
        <v/>
      </c>
      <c r="BI1023" s="14">
        <f>IF(Y1023="","",Y1023)</f>
        <v/>
      </c>
      <c r="BJ1023">
        <f>Z1023</f>
        <v/>
      </c>
      <c r="BK1023">
        <f>AA1023</f>
        <v/>
      </c>
      <c r="BL1023">
        <f>IFERROR(AX1023,"")</f>
        <v/>
      </c>
      <c r="BM1023">
        <f>IFERROR(AY1023,"")</f>
        <v/>
      </c>
    </row>
    <row r="1024" ht="14.25" customHeight="1">
      <c r="A1024">
        <f>ALGLIB_SSA_XAUUSD!AA1024</f>
        <v/>
      </c>
      <c r="B1024">
        <f>IF($A1024="","",INDEX(ALGLIB_SSA_XAUUSD!$B$2:$B$2401,MATCH($A1024,ALGLIB_SSA_XAUUSD!$A$2:$A$2401,1)))</f>
        <v/>
      </c>
      <c r="C1024">
        <f>IF($A1024="","",INDEX(ALGLIB_SSA_XAUUSD!$C$2:$C$2401,MATCH($A1024,ALGLIB_SSA_XAUUSD!$A$2:$A$2401,1)))</f>
        <v/>
      </c>
      <c r="D1024" s="14">
        <f>IF($A1024="","",INT((ROW()-2)/12)+1)</f>
        <v/>
      </c>
      <c r="E1024" s="14">
        <f>IF(AND(E1034&lt;&gt;"",D1034=D1022+1),E1022+(E1034-E1022)*2/12,"")</f>
        <v/>
      </c>
      <c r="F1024" s="14">
        <f>IF(AND(F1034&lt;&gt;"",D1034=D1022+1),F1022+(F1034-F1022)*2/12,"")</f>
        <v/>
      </c>
      <c r="G1024" s="14">
        <f>IF(AND(G1034&lt;&gt;"",D1034=D1022+1),G1022+(G1034-G1022)*2/12,"")</f>
        <v/>
      </c>
      <c r="H1024" s="14">
        <f>IF(AND(H1034&lt;&gt;"",D1034=D1022+1),H1022+(H1034-H1022)*2/12,"")</f>
        <v/>
      </c>
      <c r="I1024" s="14">
        <f>IF(AND(L1034&lt;&gt;"",D1034=D1022+1),I1022+(I1034-I1022)*2/12,"")</f>
        <v/>
      </c>
      <c r="J1024">
        <f>_xlfn.XLOOKUP($A1024,ALGLIB_SSA_XAUUSD!$AA$2:$AA$2401,ALGLIB_SSA_XAUUSD!$P$2:$P$2401,"",0)</f>
        <v/>
      </c>
      <c r="K1024">
        <f>_xlfn.XLOOKUP($A1024,ALGLIB_SSA_XAUUSD!$AA$2:$AA$2401,ALGLIB_SSA_XAUUSD!$Q$2:$Q$2401,"",0)</f>
        <v/>
      </c>
      <c r="L1024">
        <f>_xlfn.XLOOKUP($A1024,ALGLIB_SSA_XAUUSD!$AA$2:$AA$2401,ALGLIB_SSA_XAUUSD!$R$2:$R$2401,"",0)</f>
        <v/>
      </c>
      <c r="M1024">
        <f>_xlfn.XLOOKUP($A1024,ALGLIB_SSA_XAUUSD!$AA$2:$AA$2401,ALGLIB_SSA_XAUUSD!$S$2:$S$2401,"",0)</f>
        <v/>
      </c>
      <c r="N1024">
        <f>_xlfn.XLOOKUP($A1024,ALGLIB_SSA_XAUUSD!$AA$2:$AA$2401,ALGLIB_SSA_XAUUSD!$T$2:$T$2401,"",0)</f>
        <v/>
      </c>
      <c r="O1024">
        <f>_xlfn.XLOOKUP($A1024,ALGLIB_SSA_XAUUSD!$AA$2:$AA$2401,ALGLIB_SSA_XAUUSD!$U$2:$U$2401,"",0)</f>
        <v/>
      </c>
      <c r="P1024">
        <f>_xlfn.XLOOKUP($A1024,ALGLIB_SSA_XAUUSD!$AA$2:$AA$2401,ALGLIB_SSA_XAUUSD!$V$2:$V$2401,"",0)</f>
        <v/>
      </c>
      <c r="S1024">
        <f>A1024</f>
        <v/>
      </c>
      <c r="T1024">
        <f>J1024</f>
        <v/>
      </c>
      <c r="U1024">
        <f>K1024</f>
        <v/>
      </c>
      <c r="V1024" s="14">
        <f>IF($A1024="","",MOD(ROW()-2,12)+1)</f>
        <v/>
      </c>
      <c r="W1024">
        <f>L1024</f>
        <v/>
      </c>
      <c r="X1024" s="14">
        <f>IF(F1024="","",F1024)</f>
        <v/>
      </c>
      <c r="Y1024" s="14">
        <f>IF(G1024="","",G1024)</f>
        <v/>
      </c>
      <c r="Z1024">
        <f>M1024</f>
        <v/>
      </c>
      <c r="AA1024">
        <f>N1024</f>
        <v/>
      </c>
      <c r="AB1024" s="14">
        <f>IF(H1024="","",H1024)</f>
        <v/>
      </c>
      <c r="AC1024">
        <f>O1024</f>
        <v/>
      </c>
      <c r="AD1024" s="14">
        <f>IF(I1024="","",I1024)</f>
        <v/>
      </c>
      <c r="AE1024">
        <f>P1024</f>
        <v/>
      </c>
      <c r="AH1024">
        <f>IF(S1024&lt;&gt;"",S1024,AH1023+900)</f>
        <v/>
      </c>
      <c r="AI1024">
        <f>IF(T1024&lt;&gt;"",T1024,AI1023)</f>
        <v/>
      </c>
      <c r="AJ1024">
        <f>IF(U1024&lt;&gt;"",U1024,AJ1023)</f>
        <v/>
      </c>
      <c r="AK1024">
        <f>IF(W1024&lt;&gt;"",W1024,"")</f>
        <v/>
      </c>
      <c r="AL1024" s="14">
        <f>IF(X1024&lt;&gt;"",X1024,"")</f>
        <v/>
      </c>
      <c r="AM1024" s="14">
        <f>IF(Y1024&lt;&gt;"",Y1024,"")</f>
        <v/>
      </c>
      <c r="AN1024" s="14">
        <f>IF(OR(AL1024="",AM1024=""),"",AL1024-AM1024)</f>
        <v/>
      </c>
      <c r="AO1024">
        <f>IF(AN1024="","",IF(AN1024&gt;0,"Bullish","Bearish"))</f>
        <v/>
      </c>
      <c r="AP1024">
        <f>IF(AO1024="",AP1023,AO1024)</f>
        <v/>
      </c>
      <c r="AQ1024" s="14">
        <f>IF(AB1024&lt;&gt;"",AB1024,"")</f>
        <v/>
      </c>
      <c r="AR1024" s="14">
        <f>IF(AD1024&lt;&gt;"",AD1024,"")</f>
        <v/>
      </c>
      <c r="AS1024">
        <f>IF(AS1023+1=13,1,AS1023+1)</f>
        <v/>
      </c>
      <c r="AT1024">
        <f>IFERROR(IF(SLOPE($AQ$1010:$AQ$1021,$AS$1010:$AS$1021)&gt;0,MIN(3,ABS(SLOPE($AQ$1010:$AQ$1021,$AS$1010:$AS$1021))),IF(SLOPE($AQ$1010:$AQ$1021,$AS$1010:$AS$1021)&lt;-0.5,-0.5,0)),0)</f>
        <v/>
      </c>
      <c r="AU1024">
        <f>IFERROR(IF(SLOPE($AR$1010:$AR$1021,$AS$1010:$AS$1021)&lt;0,MAX(-3,-ABS(SLOPE($AR$1010:$AR$1021,$AS$1010:$AS$1021))),IF(SLOPE($AR$1010:$AR$1021,$AS$1010:$AS$1021)&gt;0.5,0.5,0)),0)</f>
        <v/>
      </c>
      <c r="AV1024">
        <f>($AQ$1022+(AT1024*(AS1024-1)))</f>
        <v/>
      </c>
      <c r="AW1024">
        <f>($AR$1022+(AU1024*(AS1024-1)))</f>
        <v/>
      </c>
      <c r="AX1024">
        <f>IF(AT1024&gt;0,AV1024+AT1024,AV1024)</f>
        <v/>
      </c>
      <c r="AY1024">
        <f>IF(AU1024&lt;0,AW1024+AU1024,AW1024)</f>
        <v/>
      </c>
      <c r="BA1024" s="14">
        <f>IFERROR(AX1024-AQ1024,"")</f>
        <v/>
      </c>
      <c r="BB1024" s="14">
        <f>IFERROR(AY1024-AR1024,"")</f>
        <v/>
      </c>
      <c r="BD1024">
        <f>AH1024</f>
        <v/>
      </c>
      <c r="BE1024">
        <f>AI1024</f>
        <v/>
      </c>
      <c r="BF1024">
        <f>AJ1024</f>
        <v/>
      </c>
      <c r="BG1024" s="14">
        <f>L1024</f>
        <v/>
      </c>
      <c r="BH1024" s="14">
        <f>IF(X1024="","",X1024)</f>
        <v/>
      </c>
      <c r="BI1024" s="14">
        <f>IF(Y1024="","",Y1024)</f>
        <v/>
      </c>
      <c r="BJ1024">
        <f>Z1024</f>
        <v/>
      </c>
      <c r="BK1024">
        <f>AA1024</f>
        <v/>
      </c>
      <c r="BL1024">
        <f>IFERROR(AX1024,"")</f>
        <v/>
      </c>
      <c r="BM1024">
        <f>IFERROR(AY1024,"")</f>
        <v/>
      </c>
    </row>
    <row r="1025" ht="14.25" customHeight="1">
      <c r="A1025">
        <f>ALGLIB_SSA_XAUUSD!AA1025</f>
        <v/>
      </c>
      <c r="B1025">
        <f>IF($A1025="","",INDEX(ALGLIB_SSA_XAUUSD!$B$2:$B$2401,MATCH($A1025,ALGLIB_SSA_XAUUSD!$A$2:$A$2401,1)))</f>
        <v/>
      </c>
      <c r="C1025">
        <f>IF($A1025="","",INDEX(ALGLIB_SSA_XAUUSD!$C$2:$C$2401,MATCH($A1025,ALGLIB_SSA_XAUUSD!$A$2:$A$2401,1)))</f>
        <v/>
      </c>
      <c r="D1025" s="14">
        <f>IF($A1025="","",INT((ROW()-2)/12)+1)</f>
        <v/>
      </c>
      <c r="E1025" s="14">
        <f>IF(AND(E1034&lt;&gt;"",D1034=D1022+1),E1022+(E1034-E1022)*3/12,"")</f>
        <v/>
      </c>
      <c r="F1025" s="14">
        <f>IF(AND(F1034&lt;&gt;"",D1034=D1022+1),F1022+(F1034-F1022)*3/12,"")</f>
        <v/>
      </c>
      <c r="G1025" s="14">
        <f>IF(AND(G1034&lt;&gt;"",D1034=D1022+1),G1022+(G1034-G1022)*3/12,"")</f>
        <v/>
      </c>
      <c r="H1025" s="14">
        <f>IF(AND(H1034&lt;&gt;"",D1034=D1022+1),H1022+(H1034-H1022)*3/12,"")</f>
        <v/>
      </c>
      <c r="I1025" s="14">
        <f>IF(AND(L1034&lt;&gt;"",D1034=D1022+1),I1022+(I1034-I1022)*3/12,"")</f>
        <v/>
      </c>
      <c r="J1025">
        <f>_xlfn.XLOOKUP($A1025,ALGLIB_SSA_XAUUSD!$AA$2:$AA$2401,ALGLIB_SSA_XAUUSD!$P$2:$P$2401,"",0)</f>
        <v/>
      </c>
      <c r="K1025">
        <f>_xlfn.XLOOKUP($A1025,ALGLIB_SSA_XAUUSD!$AA$2:$AA$2401,ALGLIB_SSA_XAUUSD!$Q$2:$Q$2401,"",0)</f>
        <v/>
      </c>
      <c r="L1025">
        <f>_xlfn.XLOOKUP($A1025,ALGLIB_SSA_XAUUSD!$AA$2:$AA$2401,ALGLIB_SSA_XAUUSD!$R$2:$R$2401,"",0)</f>
        <v/>
      </c>
      <c r="M1025">
        <f>_xlfn.XLOOKUP($A1025,ALGLIB_SSA_XAUUSD!$AA$2:$AA$2401,ALGLIB_SSA_XAUUSD!$S$2:$S$2401,"",0)</f>
        <v/>
      </c>
      <c r="N1025">
        <f>_xlfn.XLOOKUP($A1025,ALGLIB_SSA_XAUUSD!$AA$2:$AA$2401,ALGLIB_SSA_XAUUSD!$T$2:$T$2401,"",0)</f>
        <v/>
      </c>
      <c r="O1025">
        <f>_xlfn.XLOOKUP($A1025,ALGLIB_SSA_XAUUSD!$AA$2:$AA$2401,ALGLIB_SSA_XAUUSD!$U$2:$U$2401,"",0)</f>
        <v/>
      </c>
      <c r="P1025">
        <f>_xlfn.XLOOKUP($A1025,ALGLIB_SSA_XAUUSD!$AA$2:$AA$2401,ALGLIB_SSA_XAUUSD!$V$2:$V$2401,"",0)</f>
        <v/>
      </c>
      <c r="S1025">
        <f>A1025</f>
        <v/>
      </c>
      <c r="T1025">
        <f>J1025</f>
        <v/>
      </c>
      <c r="U1025">
        <f>K1025</f>
        <v/>
      </c>
      <c r="V1025" s="14">
        <f>IF($A1025="","",MOD(ROW()-2,12)+1)</f>
        <v/>
      </c>
      <c r="W1025">
        <f>L1025</f>
        <v/>
      </c>
      <c r="X1025" s="14">
        <f>IF(F1025="","",F1025)</f>
        <v/>
      </c>
      <c r="Y1025" s="14">
        <f>IF(G1025="","",G1025)</f>
        <v/>
      </c>
      <c r="Z1025">
        <f>M1025</f>
        <v/>
      </c>
      <c r="AA1025">
        <f>N1025</f>
        <v/>
      </c>
      <c r="AB1025" s="14">
        <f>IF(H1025="","",H1025)</f>
        <v/>
      </c>
      <c r="AC1025">
        <f>O1025</f>
        <v/>
      </c>
      <c r="AD1025" s="14">
        <f>IF(I1025="","",I1025)</f>
        <v/>
      </c>
      <c r="AE1025">
        <f>P1025</f>
        <v/>
      </c>
      <c r="AH1025">
        <f>IF(S1025&lt;&gt;"",S1025,AH1024+900)</f>
        <v/>
      </c>
      <c r="AI1025">
        <f>IF(T1025&lt;&gt;"",T1025,AI1024)</f>
        <v/>
      </c>
      <c r="AJ1025">
        <f>IF(U1025&lt;&gt;"",U1025,AJ1024)</f>
        <v/>
      </c>
      <c r="AK1025">
        <f>IF(W1025&lt;&gt;"",W1025,"")</f>
        <v/>
      </c>
      <c r="AL1025" s="14">
        <f>IF(X1025&lt;&gt;"",X1025,"")</f>
        <v/>
      </c>
      <c r="AM1025" s="14">
        <f>IF(Y1025&lt;&gt;"",Y1025,"")</f>
        <v/>
      </c>
      <c r="AN1025" s="14">
        <f>IF(OR(AL1025="",AM1025=""),"",AL1025-AM1025)</f>
        <v/>
      </c>
      <c r="AO1025">
        <f>IF(AN1025="","",IF(AN1025&gt;0,"Bullish","Bearish"))</f>
        <v/>
      </c>
      <c r="AP1025">
        <f>IF(AO1025="",AP1024,AO1025)</f>
        <v/>
      </c>
      <c r="AQ1025" s="14">
        <f>IF(AB1025&lt;&gt;"",AB1025,"")</f>
        <v/>
      </c>
      <c r="AR1025" s="14">
        <f>IF(AD1025&lt;&gt;"",AD1025,"")</f>
        <v/>
      </c>
      <c r="AS1025">
        <f>IF(AS1024+1=13,1,AS1024+1)</f>
        <v/>
      </c>
      <c r="AT1025">
        <f>IFERROR(IF(SLOPE($AQ$1010:$AQ$1021,$AS$1010:$AS$1021)&gt;0,MIN(3,ABS(SLOPE($AQ$1010:$AQ$1021,$AS$1010:$AS$1021))),IF(SLOPE($AQ$1010:$AQ$1021,$AS$1010:$AS$1021)&lt;-0.5,-0.5,0)),0)</f>
        <v/>
      </c>
      <c r="AU1025">
        <f>IFERROR(IF(SLOPE($AR$1010:$AR$1021,$AS$1010:$AS$1021)&lt;0,MAX(-3,-ABS(SLOPE($AR$1010:$AR$1021,$AS$1010:$AS$1021))),IF(SLOPE($AR$1010:$AR$1021,$AS$1010:$AS$1021)&gt;0.5,0.5,0)),0)</f>
        <v/>
      </c>
      <c r="AV1025">
        <f>($AQ$1022+(AT1025*(AS1025-1)))</f>
        <v/>
      </c>
      <c r="AW1025">
        <f>($AR$1022+(AU1025*(AS1025-1)))</f>
        <v/>
      </c>
      <c r="AX1025">
        <f>IF(AT1025&gt;0,AV1025+AT1025,AV1025)</f>
        <v/>
      </c>
      <c r="AY1025">
        <f>IF(AU1025&lt;0,AW1025+AU1025,AW1025)</f>
        <v/>
      </c>
      <c r="BA1025" s="14">
        <f>IFERROR(AX1025-AQ1025,"")</f>
        <v/>
      </c>
      <c r="BB1025" s="14">
        <f>IFERROR(AY1025-AR1025,"")</f>
        <v/>
      </c>
      <c r="BD1025">
        <f>AH1025</f>
        <v/>
      </c>
      <c r="BE1025">
        <f>AI1025</f>
        <v/>
      </c>
      <c r="BF1025">
        <f>AJ1025</f>
        <v/>
      </c>
      <c r="BG1025" s="14">
        <f>L1025</f>
        <v/>
      </c>
      <c r="BH1025" s="14">
        <f>IF(X1025="","",X1025)</f>
        <v/>
      </c>
      <c r="BI1025" s="14">
        <f>IF(Y1025="","",Y1025)</f>
        <v/>
      </c>
      <c r="BJ1025">
        <f>Z1025</f>
        <v/>
      </c>
      <c r="BK1025">
        <f>AA1025</f>
        <v/>
      </c>
      <c r="BL1025">
        <f>IFERROR(AX1025,"")</f>
        <v/>
      </c>
      <c r="BM1025">
        <f>IFERROR(AY1025,"")</f>
        <v/>
      </c>
    </row>
    <row r="1026" ht="14.25" customHeight="1">
      <c r="A1026">
        <f>ALGLIB_SSA_XAUUSD!AA1026</f>
        <v/>
      </c>
      <c r="B1026">
        <f>IF($A1026="","",INDEX(ALGLIB_SSA_XAUUSD!$B$2:$B$2401,MATCH($A1026,ALGLIB_SSA_XAUUSD!$A$2:$A$2401,1)))</f>
        <v/>
      </c>
      <c r="C1026">
        <f>IF($A1026="","",INDEX(ALGLIB_SSA_XAUUSD!$C$2:$C$2401,MATCH($A1026,ALGLIB_SSA_XAUUSD!$A$2:$A$2401,1)))</f>
        <v/>
      </c>
      <c r="D1026" s="14">
        <f>IF($A1026="","",INT((ROW()-2)/12)+1)</f>
        <v/>
      </c>
      <c r="E1026" s="14">
        <f>IF(AND(E1034&lt;&gt;"",D1034=D1022+1),E1022+(E1034-E1022)*4/12,"")</f>
        <v/>
      </c>
      <c r="F1026" s="14">
        <f>IF(AND(F1034&lt;&gt;"",D1034=D1022+1),F1022+(F1034-F1022)*4/12,"")</f>
        <v/>
      </c>
      <c r="G1026" s="14">
        <f>IF(AND(G1034&lt;&gt;"",D1034=D1022+1),G1022+(G1034-G1022)*4/12,"")</f>
        <v/>
      </c>
      <c r="H1026" s="14">
        <f>IF(AND(H1034&lt;&gt;"",D1034=D1022+1),H1022+(H1034-H1022)*4/12,"")</f>
        <v/>
      </c>
      <c r="I1026" s="14">
        <f>IF(AND(L1034&lt;&gt;"",D1034=D1022+1),I1022+(I1034-I1022)*4/12,"")</f>
        <v/>
      </c>
      <c r="J1026">
        <f>_xlfn.XLOOKUP($A1026,ALGLIB_SSA_XAUUSD!$AA$2:$AA$2401,ALGLIB_SSA_XAUUSD!$P$2:$P$2401,"",0)</f>
        <v/>
      </c>
      <c r="K1026">
        <f>_xlfn.XLOOKUP($A1026,ALGLIB_SSA_XAUUSD!$AA$2:$AA$2401,ALGLIB_SSA_XAUUSD!$Q$2:$Q$2401,"",0)</f>
        <v/>
      </c>
      <c r="L1026">
        <f>_xlfn.XLOOKUP($A1026,ALGLIB_SSA_XAUUSD!$AA$2:$AA$2401,ALGLIB_SSA_XAUUSD!$R$2:$R$2401,"",0)</f>
        <v/>
      </c>
      <c r="M1026">
        <f>_xlfn.XLOOKUP($A1026,ALGLIB_SSA_XAUUSD!$AA$2:$AA$2401,ALGLIB_SSA_XAUUSD!$S$2:$S$2401,"",0)</f>
        <v/>
      </c>
      <c r="N1026">
        <f>_xlfn.XLOOKUP($A1026,ALGLIB_SSA_XAUUSD!$AA$2:$AA$2401,ALGLIB_SSA_XAUUSD!$T$2:$T$2401,"",0)</f>
        <v/>
      </c>
      <c r="O1026">
        <f>_xlfn.XLOOKUP($A1026,ALGLIB_SSA_XAUUSD!$AA$2:$AA$2401,ALGLIB_SSA_XAUUSD!$U$2:$U$2401,"",0)</f>
        <v/>
      </c>
      <c r="P1026">
        <f>_xlfn.XLOOKUP($A1026,ALGLIB_SSA_XAUUSD!$AA$2:$AA$2401,ALGLIB_SSA_XAUUSD!$V$2:$V$2401,"",0)</f>
        <v/>
      </c>
      <c r="S1026">
        <f>A1026</f>
        <v/>
      </c>
      <c r="T1026">
        <f>J1026</f>
        <v/>
      </c>
      <c r="U1026">
        <f>K1026</f>
        <v/>
      </c>
      <c r="V1026" s="14">
        <f>IF($A1026="","",MOD(ROW()-2,12)+1)</f>
        <v/>
      </c>
      <c r="W1026">
        <f>L1026</f>
        <v/>
      </c>
      <c r="X1026" s="14">
        <f>IF(F1026="","",F1026)</f>
        <v/>
      </c>
      <c r="Y1026" s="14">
        <f>IF(G1026="","",G1026)</f>
        <v/>
      </c>
      <c r="Z1026">
        <f>M1026</f>
        <v/>
      </c>
      <c r="AA1026">
        <f>N1026</f>
        <v/>
      </c>
      <c r="AB1026" s="14">
        <f>IF(H1026="","",H1026)</f>
        <v/>
      </c>
      <c r="AC1026">
        <f>O1026</f>
        <v/>
      </c>
      <c r="AD1026" s="14">
        <f>IF(I1026="","",I1026)</f>
        <v/>
      </c>
      <c r="AE1026">
        <f>P1026</f>
        <v/>
      </c>
      <c r="AH1026">
        <f>IF(S1026&lt;&gt;"",S1026,AH1025+900)</f>
        <v/>
      </c>
      <c r="AI1026">
        <f>IF(T1026&lt;&gt;"",T1026,AI1025)</f>
        <v/>
      </c>
      <c r="AJ1026">
        <f>IF(U1026&lt;&gt;"",U1026,AJ1025)</f>
        <v/>
      </c>
      <c r="AK1026">
        <f>IF(W1026&lt;&gt;"",W1026,"")</f>
        <v/>
      </c>
      <c r="AL1026" s="14">
        <f>IF(X1026&lt;&gt;"",X1026,"")</f>
        <v/>
      </c>
      <c r="AM1026" s="14">
        <f>IF(Y1026&lt;&gt;"",Y1026,"")</f>
        <v/>
      </c>
      <c r="AN1026" s="14">
        <f>IF(OR(AL1026="",AM1026=""),"",AL1026-AM1026)</f>
        <v/>
      </c>
      <c r="AO1026">
        <f>IF(AN1026="","",IF(AN1026&gt;0,"Bullish","Bearish"))</f>
        <v/>
      </c>
      <c r="AP1026">
        <f>IF(AO1026="",AP1025,AO1026)</f>
        <v/>
      </c>
      <c r="AQ1026" s="14">
        <f>IF(AB1026&lt;&gt;"",AB1026,"")</f>
        <v/>
      </c>
      <c r="AR1026" s="14">
        <f>IF(AD1026&lt;&gt;"",AD1026,"")</f>
        <v/>
      </c>
      <c r="AS1026">
        <f>IF(AS1025+1=13,1,AS1025+1)</f>
        <v/>
      </c>
      <c r="AT1026">
        <f>IFERROR(IF(SLOPE($AQ$1010:$AQ$1021,$AS$1010:$AS$1021)&gt;0,MIN(3,ABS(SLOPE($AQ$1010:$AQ$1021,$AS$1010:$AS$1021))),IF(SLOPE($AQ$1010:$AQ$1021,$AS$1010:$AS$1021)&lt;-0.5,-0.5,0)),0)</f>
        <v/>
      </c>
      <c r="AU1026">
        <f>IFERROR(IF(SLOPE($AR$1010:$AR$1021,$AS$1010:$AS$1021)&lt;0,MAX(-3,-ABS(SLOPE($AR$1010:$AR$1021,$AS$1010:$AS$1021))),IF(SLOPE($AR$1010:$AR$1021,$AS$1010:$AS$1021)&gt;0.5,0.5,0)),0)</f>
        <v/>
      </c>
      <c r="AV1026">
        <f>($AQ$1022+(AT1026*(AS1026-1)))</f>
        <v/>
      </c>
      <c r="AW1026">
        <f>($AR$1022+(AU1026*(AS1026-1)))</f>
        <v/>
      </c>
      <c r="AX1026">
        <f>IF(AT1026&gt;0,AV1026+AT1026,AV1026)</f>
        <v/>
      </c>
      <c r="AY1026">
        <f>IF(AU1026&lt;0,AW1026+AU1026,AW1026)</f>
        <v/>
      </c>
      <c r="BA1026" s="14">
        <f>IFERROR(AX1026-AQ1026,"")</f>
        <v/>
      </c>
      <c r="BB1026" s="14">
        <f>IFERROR(AY1026-AR1026,"")</f>
        <v/>
      </c>
      <c r="BD1026">
        <f>AH1026</f>
        <v/>
      </c>
      <c r="BE1026">
        <f>AI1026</f>
        <v/>
      </c>
      <c r="BF1026">
        <f>AJ1026</f>
        <v/>
      </c>
      <c r="BG1026" s="14">
        <f>L1026</f>
        <v/>
      </c>
      <c r="BH1026" s="14">
        <f>IF(X1026="","",X1026)</f>
        <v/>
      </c>
      <c r="BI1026" s="14">
        <f>IF(Y1026="","",Y1026)</f>
        <v/>
      </c>
      <c r="BJ1026">
        <f>Z1026</f>
        <v/>
      </c>
      <c r="BK1026">
        <f>AA1026</f>
        <v/>
      </c>
      <c r="BL1026">
        <f>IFERROR(AX1026,"")</f>
        <v/>
      </c>
      <c r="BM1026">
        <f>IFERROR(AY1026,"")</f>
        <v/>
      </c>
    </row>
    <row r="1027" ht="14.25" customHeight="1">
      <c r="A1027">
        <f>ALGLIB_SSA_XAUUSD!AA1027</f>
        <v/>
      </c>
      <c r="B1027">
        <f>IF($A1027="","",INDEX(ALGLIB_SSA_XAUUSD!$B$2:$B$2401,MATCH($A1027,ALGLIB_SSA_XAUUSD!$A$2:$A$2401,1)))</f>
        <v/>
      </c>
      <c r="C1027">
        <f>IF($A1027="","",INDEX(ALGLIB_SSA_XAUUSD!$C$2:$C$2401,MATCH($A1027,ALGLIB_SSA_XAUUSD!$A$2:$A$2401,1)))</f>
        <v/>
      </c>
      <c r="D1027" s="14">
        <f>IF($A1027="","",INT((ROW()-2)/12)+1)</f>
        <v/>
      </c>
      <c r="E1027" s="14">
        <f>IF(AND(E1034&lt;&gt;"",D1034=D1022+1),E1022+(E1034-E1022)*5/12,"")</f>
        <v/>
      </c>
      <c r="F1027" s="14">
        <f>IF(AND(F1034&lt;&gt;"",D1034=D1022+1),F1022+(F1034-F1022)*5/12,"")</f>
        <v/>
      </c>
      <c r="G1027" s="14">
        <f>IF(AND(G1034&lt;&gt;"",D1034=D1022+1),G1022+(G1034-G1022)*5/12,"")</f>
        <v/>
      </c>
      <c r="H1027" s="14">
        <f>IF(AND(H1034&lt;&gt;"",D1034=D1022+1),H1022+(H1034-H1022)*5/12,"")</f>
        <v/>
      </c>
      <c r="I1027" s="14">
        <f>IF(AND(L1034&lt;&gt;"",D1034=D1022+1),I1022+(I1034-I1022)*5/12,"")</f>
        <v/>
      </c>
      <c r="J1027">
        <f>_xlfn.XLOOKUP($A1027,ALGLIB_SSA_XAUUSD!$AA$2:$AA$2401,ALGLIB_SSA_XAUUSD!$P$2:$P$2401,"",0)</f>
        <v/>
      </c>
      <c r="K1027">
        <f>_xlfn.XLOOKUP($A1027,ALGLIB_SSA_XAUUSD!$AA$2:$AA$2401,ALGLIB_SSA_XAUUSD!$Q$2:$Q$2401,"",0)</f>
        <v/>
      </c>
      <c r="L1027">
        <f>_xlfn.XLOOKUP($A1027,ALGLIB_SSA_XAUUSD!$AA$2:$AA$2401,ALGLIB_SSA_XAUUSD!$R$2:$R$2401,"",0)</f>
        <v/>
      </c>
      <c r="M1027">
        <f>_xlfn.XLOOKUP($A1027,ALGLIB_SSA_XAUUSD!$AA$2:$AA$2401,ALGLIB_SSA_XAUUSD!$S$2:$S$2401,"",0)</f>
        <v/>
      </c>
      <c r="N1027">
        <f>_xlfn.XLOOKUP($A1027,ALGLIB_SSA_XAUUSD!$AA$2:$AA$2401,ALGLIB_SSA_XAUUSD!$T$2:$T$2401,"",0)</f>
        <v/>
      </c>
      <c r="O1027">
        <f>_xlfn.XLOOKUP($A1027,ALGLIB_SSA_XAUUSD!$AA$2:$AA$2401,ALGLIB_SSA_XAUUSD!$U$2:$U$2401,"",0)</f>
        <v/>
      </c>
      <c r="P1027">
        <f>_xlfn.XLOOKUP($A1027,ALGLIB_SSA_XAUUSD!$AA$2:$AA$2401,ALGLIB_SSA_XAUUSD!$V$2:$V$2401,"",0)</f>
        <v/>
      </c>
      <c r="S1027">
        <f>A1027</f>
        <v/>
      </c>
      <c r="T1027">
        <f>J1027</f>
        <v/>
      </c>
      <c r="U1027">
        <f>K1027</f>
        <v/>
      </c>
      <c r="V1027" s="14">
        <f>IF($A1027="","",MOD(ROW()-2,12)+1)</f>
        <v/>
      </c>
      <c r="W1027">
        <f>L1027</f>
        <v/>
      </c>
      <c r="X1027" s="14">
        <f>IF(F1027="","",F1027)</f>
        <v/>
      </c>
      <c r="Y1027" s="14">
        <f>IF(G1027="","",G1027)</f>
        <v/>
      </c>
      <c r="Z1027">
        <f>M1027</f>
        <v/>
      </c>
      <c r="AA1027">
        <f>N1027</f>
        <v/>
      </c>
      <c r="AB1027" s="14">
        <f>IF(H1027="","",H1027)</f>
        <v/>
      </c>
      <c r="AC1027">
        <f>O1027</f>
        <v/>
      </c>
      <c r="AD1027" s="14">
        <f>IF(I1027="","",I1027)</f>
        <v/>
      </c>
      <c r="AE1027">
        <f>P1027</f>
        <v/>
      </c>
      <c r="AH1027">
        <f>IF(S1027&lt;&gt;"",S1027,AH1026+900)</f>
        <v/>
      </c>
      <c r="AI1027">
        <f>IF(T1027&lt;&gt;"",T1027,AI1026)</f>
        <v/>
      </c>
      <c r="AJ1027">
        <f>IF(U1027&lt;&gt;"",U1027,AJ1026)</f>
        <v/>
      </c>
      <c r="AK1027">
        <f>IF(W1027&lt;&gt;"",W1027,"")</f>
        <v/>
      </c>
      <c r="AL1027" s="14">
        <f>IF(X1027&lt;&gt;"",X1027,"")</f>
        <v/>
      </c>
      <c r="AM1027" s="14">
        <f>IF(Y1027&lt;&gt;"",Y1027,"")</f>
        <v/>
      </c>
      <c r="AN1027" s="14">
        <f>IF(OR(AL1027="",AM1027=""),"",AL1027-AM1027)</f>
        <v/>
      </c>
      <c r="AO1027">
        <f>IF(AN1027="","",IF(AN1027&gt;0,"Bullish","Bearish"))</f>
        <v/>
      </c>
      <c r="AP1027">
        <f>IF(AO1027="",AP1026,AO1027)</f>
        <v/>
      </c>
      <c r="AQ1027" s="14">
        <f>IF(AB1027&lt;&gt;"",AB1027,"")</f>
        <v/>
      </c>
      <c r="AR1027" s="14">
        <f>IF(AD1027&lt;&gt;"",AD1027,"")</f>
        <v/>
      </c>
      <c r="AS1027">
        <f>IF(AS1026+1=13,1,AS1026+1)</f>
        <v/>
      </c>
      <c r="AT1027">
        <f>IFERROR(IF(SLOPE($AQ$1010:$AQ$1021,$AS$1010:$AS$1021)&gt;0,MIN(3,ABS(SLOPE($AQ$1010:$AQ$1021,$AS$1010:$AS$1021))),IF(SLOPE($AQ$1010:$AQ$1021,$AS$1010:$AS$1021)&lt;-0.5,-0.5,0)),0)</f>
        <v/>
      </c>
      <c r="AU1027">
        <f>IFERROR(IF(SLOPE($AR$1010:$AR$1021,$AS$1010:$AS$1021)&lt;0,MAX(-3,-ABS(SLOPE($AR$1010:$AR$1021,$AS$1010:$AS$1021))),IF(SLOPE($AR$1010:$AR$1021,$AS$1010:$AS$1021)&gt;0.5,0.5,0)),0)</f>
        <v/>
      </c>
      <c r="AV1027">
        <f>($AQ$1022+(AT1027*(AS1027-1)))</f>
        <v/>
      </c>
      <c r="AW1027">
        <f>($AR$1022+(AU1027*(AS1027-1)))</f>
        <v/>
      </c>
      <c r="AX1027">
        <f>IF(AT1027&gt;0,AV1027+AT1027,AV1027)</f>
        <v/>
      </c>
      <c r="AY1027">
        <f>IF(AU1027&lt;0,AW1027+AU1027,AW1027)</f>
        <v/>
      </c>
      <c r="BA1027" s="14">
        <f>IFERROR(AX1027-AQ1027,"")</f>
        <v/>
      </c>
      <c r="BB1027" s="14">
        <f>IFERROR(AY1027-AR1027,"")</f>
        <v/>
      </c>
      <c r="BD1027">
        <f>AH1027</f>
        <v/>
      </c>
      <c r="BE1027">
        <f>AI1027</f>
        <v/>
      </c>
      <c r="BF1027">
        <f>AJ1027</f>
        <v/>
      </c>
      <c r="BG1027" s="14">
        <f>L1027</f>
        <v/>
      </c>
      <c r="BH1027" s="14">
        <f>IF(X1027="","",X1027)</f>
        <v/>
      </c>
      <c r="BI1027" s="14">
        <f>IF(Y1027="","",Y1027)</f>
        <v/>
      </c>
      <c r="BJ1027">
        <f>Z1027</f>
        <v/>
      </c>
      <c r="BK1027">
        <f>AA1027</f>
        <v/>
      </c>
      <c r="BL1027">
        <f>IFERROR(AX1027,"")</f>
        <v/>
      </c>
      <c r="BM1027">
        <f>IFERROR(AY1027,"")</f>
        <v/>
      </c>
    </row>
    <row r="1028" ht="14.25" customHeight="1">
      <c r="A1028">
        <f>ALGLIB_SSA_XAUUSD!AA1028</f>
        <v/>
      </c>
      <c r="B1028">
        <f>IF($A1028="","",INDEX(ALGLIB_SSA_XAUUSD!$B$2:$B$2401,MATCH($A1028,ALGLIB_SSA_XAUUSD!$A$2:$A$2401,1)))</f>
        <v/>
      </c>
      <c r="C1028">
        <f>IF($A1028="","",INDEX(ALGLIB_SSA_XAUUSD!$C$2:$C$2401,MATCH($A1028,ALGLIB_SSA_XAUUSD!$A$2:$A$2401,1)))</f>
        <v/>
      </c>
      <c r="D1028" s="14">
        <f>IF($A1028="","",INT((ROW()-2)/12)+1)</f>
        <v/>
      </c>
      <c r="E1028" s="14">
        <f>IF(AND(E1034&lt;&gt;"",D1034=D1022+1),E1022+(E1034-E1022)*6/12,"")</f>
        <v/>
      </c>
      <c r="F1028" s="14">
        <f>IF(AND(F1034&lt;&gt;"",D1034=D1022+1),F1022+(F1034-F1022)*6/12,"")</f>
        <v/>
      </c>
      <c r="G1028" s="14">
        <f>IF(AND(G1034&lt;&gt;"",D1034=D1022+1),G1022+(G1034-G1022)*6/12,"")</f>
        <v/>
      </c>
      <c r="H1028" s="14">
        <f>IF(AND(H1034&lt;&gt;"",D1034=D1022+1),H1022+(H1034-H1022)*6/12,"")</f>
        <v/>
      </c>
      <c r="I1028" s="14">
        <f>IF(AND(L1034&lt;&gt;"",D1034=D1022+1),I1022+(I1034-I1022)*6/12,"")</f>
        <v/>
      </c>
      <c r="J1028">
        <f>_xlfn.XLOOKUP($A1028,ALGLIB_SSA_XAUUSD!$AA$2:$AA$2401,ALGLIB_SSA_XAUUSD!$P$2:$P$2401,"",0)</f>
        <v/>
      </c>
      <c r="K1028">
        <f>_xlfn.XLOOKUP($A1028,ALGLIB_SSA_XAUUSD!$AA$2:$AA$2401,ALGLIB_SSA_XAUUSD!$Q$2:$Q$2401,"",0)</f>
        <v/>
      </c>
      <c r="L1028">
        <f>_xlfn.XLOOKUP($A1028,ALGLIB_SSA_XAUUSD!$AA$2:$AA$2401,ALGLIB_SSA_XAUUSD!$R$2:$R$2401,"",0)</f>
        <v/>
      </c>
      <c r="M1028">
        <f>_xlfn.XLOOKUP($A1028,ALGLIB_SSA_XAUUSD!$AA$2:$AA$2401,ALGLIB_SSA_XAUUSD!$S$2:$S$2401,"",0)</f>
        <v/>
      </c>
      <c r="N1028">
        <f>_xlfn.XLOOKUP($A1028,ALGLIB_SSA_XAUUSD!$AA$2:$AA$2401,ALGLIB_SSA_XAUUSD!$T$2:$T$2401,"",0)</f>
        <v/>
      </c>
      <c r="O1028">
        <f>_xlfn.XLOOKUP($A1028,ALGLIB_SSA_XAUUSD!$AA$2:$AA$2401,ALGLIB_SSA_XAUUSD!$U$2:$U$2401,"",0)</f>
        <v/>
      </c>
      <c r="P1028">
        <f>_xlfn.XLOOKUP($A1028,ALGLIB_SSA_XAUUSD!$AA$2:$AA$2401,ALGLIB_SSA_XAUUSD!$V$2:$V$2401,"",0)</f>
        <v/>
      </c>
      <c r="S1028">
        <f>A1028</f>
        <v/>
      </c>
      <c r="T1028">
        <f>J1028</f>
        <v/>
      </c>
      <c r="U1028">
        <f>K1028</f>
        <v/>
      </c>
      <c r="V1028" s="14">
        <f>IF($A1028="","",MOD(ROW()-2,12)+1)</f>
        <v/>
      </c>
      <c r="W1028">
        <f>L1028</f>
        <v/>
      </c>
      <c r="X1028" s="14">
        <f>IF(F1028="","",F1028)</f>
        <v/>
      </c>
      <c r="Y1028" s="14">
        <f>IF(G1028="","",G1028)</f>
        <v/>
      </c>
      <c r="Z1028">
        <f>M1028</f>
        <v/>
      </c>
      <c r="AA1028">
        <f>N1028</f>
        <v/>
      </c>
      <c r="AB1028" s="14">
        <f>IF(H1028="","",H1028)</f>
        <v/>
      </c>
      <c r="AC1028">
        <f>O1028</f>
        <v/>
      </c>
      <c r="AD1028" s="14">
        <f>IF(I1028="","",I1028)</f>
        <v/>
      </c>
      <c r="AE1028">
        <f>P1028</f>
        <v/>
      </c>
      <c r="AH1028">
        <f>IF(S1028&lt;&gt;"",S1028,AH1027+900)</f>
        <v/>
      </c>
      <c r="AI1028">
        <f>IF(T1028&lt;&gt;"",T1028,AI1027)</f>
        <v/>
      </c>
      <c r="AJ1028">
        <f>IF(U1028&lt;&gt;"",U1028,AJ1027)</f>
        <v/>
      </c>
      <c r="AK1028">
        <f>IF(W1028&lt;&gt;"",W1028,"")</f>
        <v/>
      </c>
      <c r="AL1028" s="14">
        <f>IF(X1028&lt;&gt;"",X1028,"")</f>
        <v/>
      </c>
      <c r="AM1028" s="14">
        <f>IF(Y1028&lt;&gt;"",Y1028,"")</f>
        <v/>
      </c>
      <c r="AN1028" s="14">
        <f>IF(OR(AL1028="",AM1028=""),"",AL1028-AM1028)</f>
        <v/>
      </c>
      <c r="AO1028">
        <f>IF(AN1028="","",IF(AN1028&gt;0,"Bullish","Bearish"))</f>
        <v/>
      </c>
      <c r="AP1028">
        <f>IF(AO1028="",AP1027,AO1028)</f>
        <v/>
      </c>
      <c r="AQ1028" s="14">
        <f>IF(AB1028&lt;&gt;"",AB1028,"")</f>
        <v/>
      </c>
      <c r="AR1028" s="14">
        <f>IF(AD1028&lt;&gt;"",AD1028,"")</f>
        <v/>
      </c>
      <c r="AS1028">
        <f>IF(AS1027+1=13,1,AS1027+1)</f>
        <v/>
      </c>
      <c r="AT1028">
        <f>IFERROR(IF(SLOPE($AQ$1010:$AQ$1021,$AS$1010:$AS$1021)&gt;0,MIN(3,ABS(SLOPE($AQ$1010:$AQ$1021,$AS$1010:$AS$1021))),IF(SLOPE($AQ$1010:$AQ$1021,$AS$1010:$AS$1021)&lt;-0.5,-0.5,0)),0)</f>
        <v/>
      </c>
      <c r="AU1028">
        <f>IFERROR(IF(SLOPE($AR$1010:$AR$1021,$AS$1010:$AS$1021)&lt;0,MAX(-3,-ABS(SLOPE($AR$1010:$AR$1021,$AS$1010:$AS$1021))),IF(SLOPE($AR$1010:$AR$1021,$AS$1010:$AS$1021)&gt;0.5,0.5,0)),0)</f>
        <v/>
      </c>
      <c r="AV1028">
        <f>($AQ$1022+(AT1028*(AS1028-1)))</f>
        <v/>
      </c>
      <c r="AW1028">
        <f>($AR$1022+(AU1028*(AS1028-1)))</f>
        <v/>
      </c>
      <c r="AX1028">
        <f>IF(AT1028&gt;0,AV1028+AT1028,AV1028)</f>
        <v/>
      </c>
      <c r="AY1028">
        <f>IF(AU1028&lt;0,AW1028+AU1028,AW1028)</f>
        <v/>
      </c>
      <c r="BA1028" s="14">
        <f>IFERROR(AX1028-AQ1028,"")</f>
        <v/>
      </c>
      <c r="BB1028" s="14">
        <f>IFERROR(AY1028-AR1028,"")</f>
        <v/>
      </c>
      <c r="BD1028">
        <f>AH1028</f>
        <v/>
      </c>
      <c r="BE1028">
        <f>AI1028</f>
        <v/>
      </c>
      <c r="BF1028">
        <f>AJ1028</f>
        <v/>
      </c>
      <c r="BG1028" s="14">
        <f>L1028</f>
        <v/>
      </c>
      <c r="BH1028" s="14">
        <f>IF(X1028="","",X1028)</f>
        <v/>
      </c>
      <c r="BI1028" s="14">
        <f>IF(Y1028="","",Y1028)</f>
        <v/>
      </c>
      <c r="BJ1028">
        <f>Z1028</f>
        <v/>
      </c>
      <c r="BK1028">
        <f>AA1028</f>
        <v/>
      </c>
      <c r="BL1028">
        <f>IFERROR(AX1028,"")</f>
        <v/>
      </c>
      <c r="BM1028">
        <f>IFERROR(AY1028,"")</f>
        <v/>
      </c>
    </row>
    <row r="1029" ht="14.25" customHeight="1">
      <c r="A1029">
        <f>ALGLIB_SSA_XAUUSD!AA1029</f>
        <v/>
      </c>
      <c r="B1029">
        <f>IF($A1029="","",INDEX(ALGLIB_SSA_XAUUSD!$B$2:$B$2401,MATCH($A1029,ALGLIB_SSA_XAUUSD!$A$2:$A$2401,1)))</f>
        <v/>
      </c>
      <c r="C1029">
        <f>IF($A1029="","",INDEX(ALGLIB_SSA_XAUUSD!$C$2:$C$2401,MATCH($A1029,ALGLIB_SSA_XAUUSD!$A$2:$A$2401,1)))</f>
        <v/>
      </c>
      <c r="D1029" s="14">
        <f>IF($A1029="","",INT((ROW()-2)/12)+1)</f>
        <v/>
      </c>
      <c r="E1029" s="14">
        <f>IF(AND(E1034&lt;&gt;"",D1034=D1022+1),E1022+(E1034-E1022)*7/12,"")</f>
        <v/>
      </c>
      <c r="F1029" s="14">
        <f>IF(AND(F1034&lt;&gt;"",D1034=D1022+1),F1022+(F1034-F1022)*7/12,"")</f>
        <v/>
      </c>
      <c r="G1029" s="14">
        <f>IF(AND(G1034&lt;&gt;"",D1034=D1022+1),G1022+(G1034-G1022)*7/12,"")</f>
        <v/>
      </c>
      <c r="H1029" s="14">
        <f>IF(AND(H1034&lt;&gt;"",D1034=D1022+1),H1022+(H1034-H1022)*7/12,"")</f>
        <v/>
      </c>
      <c r="I1029" s="14">
        <f>IF(AND(L1034&lt;&gt;"",D1034=D1022+1),I1022+(I1034-I1022)*7/12,"")</f>
        <v/>
      </c>
      <c r="J1029">
        <f>_xlfn.XLOOKUP($A1029,ALGLIB_SSA_XAUUSD!$AA$2:$AA$2401,ALGLIB_SSA_XAUUSD!$P$2:$P$2401,"",0)</f>
        <v/>
      </c>
      <c r="K1029">
        <f>_xlfn.XLOOKUP($A1029,ALGLIB_SSA_XAUUSD!$AA$2:$AA$2401,ALGLIB_SSA_XAUUSD!$Q$2:$Q$2401,"",0)</f>
        <v/>
      </c>
      <c r="L1029">
        <f>_xlfn.XLOOKUP($A1029,ALGLIB_SSA_XAUUSD!$AA$2:$AA$2401,ALGLIB_SSA_XAUUSD!$R$2:$R$2401,"",0)</f>
        <v/>
      </c>
      <c r="M1029">
        <f>_xlfn.XLOOKUP($A1029,ALGLIB_SSA_XAUUSD!$AA$2:$AA$2401,ALGLIB_SSA_XAUUSD!$S$2:$S$2401,"",0)</f>
        <v/>
      </c>
      <c r="N1029">
        <f>_xlfn.XLOOKUP($A1029,ALGLIB_SSA_XAUUSD!$AA$2:$AA$2401,ALGLIB_SSA_XAUUSD!$T$2:$T$2401,"",0)</f>
        <v/>
      </c>
      <c r="O1029">
        <f>_xlfn.XLOOKUP($A1029,ALGLIB_SSA_XAUUSD!$AA$2:$AA$2401,ALGLIB_SSA_XAUUSD!$U$2:$U$2401,"",0)</f>
        <v/>
      </c>
      <c r="P1029">
        <f>_xlfn.XLOOKUP($A1029,ALGLIB_SSA_XAUUSD!$AA$2:$AA$2401,ALGLIB_SSA_XAUUSD!$V$2:$V$2401,"",0)</f>
        <v/>
      </c>
      <c r="S1029">
        <f>A1029</f>
        <v/>
      </c>
      <c r="T1029">
        <f>J1029</f>
        <v/>
      </c>
      <c r="U1029">
        <f>K1029</f>
        <v/>
      </c>
      <c r="V1029" s="14">
        <f>IF($A1029="","",MOD(ROW()-2,12)+1)</f>
        <v/>
      </c>
      <c r="W1029">
        <f>L1029</f>
        <v/>
      </c>
      <c r="X1029" s="14">
        <f>IF(F1029="","",F1029)</f>
        <v/>
      </c>
      <c r="Y1029" s="14">
        <f>IF(G1029="","",G1029)</f>
        <v/>
      </c>
      <c r="Z1029">
        <f>M1029</f>
        <v/>
      </c>
      <c r="AA1029">
        <f>N1029</f>
        <v/>
      </c>
      <c r="AB1029" s="14">
        <f>IF(H1029="","",H1029)</f>
        <v/>
      </c>
      <c r="AC1029">
        <f>O1029</f>
        <v/>
      </c>
      <c r="AD1029" s="14">
        <f>IF(I1029="","",I1029)</f>
        <v/>
      </c>
      <c r="AE1029">
        <f>P1029</f>
        <v/>
      </c>
      <c r="AH1029">
        <f>IF(S1029&lt;&gt;"",S1029,AH1028+900)</f>
        <v/>
      </c>
      <c r="AI1029">
        <f>IF(T1029&lt;&gt;"",T1029,AI1028)</f>
        <v/>
      </c>
      <c r="AJ1029">
        <f>IF(U1029&lt;&gt;"",U1029,AJ1028)</f>
        <v/>
      </c>
      <c r="AK1029">
        <f>IF(W1029&lt;&gt;"",W1029,"")</f>
        <v/>
      </c>
      <c r="AL1029" s="14">
        <f>IF(X1029&lt;&gt;"",X1029,"")</f>
        <v/>
      </c>
      <c r="AM1029" s="14">
        <f>IF(Y1029&lt;&gt;"",Y1029,"")</f>
        <v/>
      </c>
      <c r="AN1029" s="14">
        <f>IF(OR(AL1029="",AM1029=""),"",AL1029-AM1029)</f>
        <v/>
      </c>
      <c r="AO1029">
        <f>IF(AN1029="","",IF(AN1029&gt;0,"Bullish","Bearish"))</f>
        <v/>
      </c>
      <c r="AP1029">
        <f>IF(AO1029="",AP1028,AO1029)</f>
        <v/>
      </c>
      <c r="AQ1029" s="14">
        <f>IF(AB1029&lt;&gt;"",AB1029,"")</f>
        <v/>
      </c>
      <c r="AR1029" s="14">
        <f>IF(AD1029&lt;&gt;"",AD1029,"")</f>
        <v/>
      </c>
      <c r="AS1029">
        <f>IF(AS1028+1=13,1,AS1028+1)</f>
        <v/>
      </c>
      <c r="AT1029">
        <f>IFERROR(IF(SLOPE($AQ$1010:$AQ$1021,$AS$1010:$AS$1021)&gt;0,MIN(3,ABS(SLOPE($AQ$1010:$AQ$1021,$AS$1010:$AS$1021))),IF(SLOPE($AQ$1010:$AQ$1021,$AS$1010:$AS$1021)&lt;-0.5,-0.5,0)),0)</f>
        <v/>
      </c>
      <c r="AU1029">
        <f>IFERROR(IF(SLOPE($AR$1010:$AR$1021,$AS$1010:$AS$1021)&lt;0,MAX(-3,-ABS(SLOPE($AR$1010:$AR$1021,$AS$1010:$AS$1021))),IF(SLOPE($AR$1010:$AR$1021,$AS$1010:$AS$1021)&gt;0.5,0.5,0)),0)</f>
        <v/>
      </c>
      <c r="AV1029">
        <f>($AQ$1022+(AT1029*(AS1029-1)))</f>
        <v/>
      </c>
      <c r="AW1029">
        <f>($AR$1022+(AU1029*(AS1029-1)))</f>
        <v/>
      </c>
      <c r="AX1029">
        <f>IF(AT1029&gt;0,AV1029+AT1029,AV1029)</f>
        <v/>
      </c>
      <c r="AY1029">
        <f>IF(AU1029&lt;0,AW1029+AU1029,AW1029)</f>
        <v/>
      </c>
      <c r="BA1029" s="14">
        <f>IFERROR(AX1029-AQ1029,"")</f>
        <v/>
      </c>
      <c r="BB1029" s="14">
        <f>IFERROR(AY1029-AR1029,"")</f>
        <v/>
      </c>
      <c r="BD1029">
        <f>AH1029</f>
        <v/>
      </c>
      <c r="BE1029">
        <f>AI1029</f>
        <v/>
      </c>
      <c r="BF1029">
        <f>AJ1029</f>
        <v/>
      </c>
      <c r="BG1029" s="14">
        <f>L1029</f>
        <v/>
      </c>
      <c r="BH1029" s="14">
        <f>IF(X1029="","",X1029)</f>
        <v/>
      </c>
      <c r="BI1029" s="14">
        <f>IF(Y1029="","",Y1029)</f>
        <v/>
      </c>
      <c r="BJ1029">
        <f>Z1029</f>
        <v/>
      </c>
      <c r="BK1029">
        <f>AA1029</f>
        <v/>
      </c>
      <c r="BL1029">
        <f>IFERROR(AX1029,"")</f>
        <v/>
      </c>
      <c r="BM1029">
        <f>IFERROR(AY1029,"")</f>
        <v/>
      </c>
    </row>
    <row r="1030" ht="14.25" customHeight="1">
      <c r="A1030">
        <f>ALGLIB_SSA_XAUUSD!AA1030</f>
        <v/>
      </c>
      <c r="B1030">
        <f>IF($A1030="","",INDEX(ALGLIB_SSA_XAUUSD!$B$2:$B$2401,MATCH($A1030,ALGLIB_SSA_XAUUSD!$A$2:$A$2401,1)))</f>
        <v/>
      </c>
      <c r="C1030">
        <f>IF($A1030="","",INDEX(ALGLIB_SSA_XAUUSD!$C$2:$C$2401,MATCH($A1030,ALGLIB_SSA_XAUUSD!$A$2:$A$2401,1)))</f>
        <v/>
      </c>
      <c r="D1030" s="14">
        <f>IF($A1030="","",INT((ROW()-2)/12)+1)</f>
        <v/>
      </c>
      <c r="E1030" s="14">
        <f>IF(AND(E1034&lt;&gt;"",D1034=D1022+1),E1022+(E1034-E1022)*8/12,"")</f>
        <v/>
      </c>
      <c r="F1030" s="14">
        <f>IF(AND(F1034&lt;&gt;"",D1034=D1022+1),F1022+(F1034-F1022)*8/12,"")</f>
        <v/>
      </c>
      <c r="G1030" s="14">
        <f>IF(AND(G1034&lt;&gt;"",D1034=D1022+1),G1022+(G1034-G1022)*8/12,"")</f>
        <v/>
      </c>
      <c r="H1030" s="14">
        <f>IF(AND(H1034&lt;&gt;"",D1034=D1022+1),H1022+(H1034-H1022)*8/12,"")</f>
        <v/>
      </c>
      <c r="I1030" s="14">
        <f>IF(AND(L1034&lt;&gt;"",D1034=D1022+1),I1022+(I1034-I1022)*8/12,"")</f>
        <v/>
      </c>
      <c r="J1030">
        <f>_xlfn.XLOOKUP($A1030,ALGLIB_SSA_XAUUSD!$AA$2:$AA$2401,ALGLIB_SSA_XAUUSD!$P$2:$P$2401,"",0)</f>
        <v/>
      </c>
      <c r="K1030">
        <f>_xlfn.XLOOKUP($A1030,ALGLIB_SSA_XAUUSD!$AA$2:$AA$2401,ALGLIB_SSA_XAUUSD!$Q$2:$Q$2401,"",0)</f>
        <v/>
      </c>
      <c r="L1030">
        <f>_xlfn.XLOOKUP($A1030,ALGLIB_SSA_XAUUSD!$AA$2:$AA$2401,ALGLIB_SSA_XAUUSD!$R$2:$R$2401,"",0)</f>
        <v/>
      </c>
      <c r="M1030">
        <f>_xlfn.XLOOKUP($A1030,ALGLIB_SSA_XAUUSD!$AA$2:$AA$2401,ALGLIB_SSA_XAUUSD!$S$2:$S$2401,"",0)</f>
        <v/>
      </c>
      <c r="N1030">
        <f>_xlfn.XLOOKUP($A1030,ALGLIB_SSA_XAUUSD!$AA$2:$AA$2401,ALGLIB_SSA_XAUUSD!$T$2:$T$2401,"",0)</f>
        <v/>
      </c>
      <c r="O1030">
        <f>_xlfn.XLOOKUP($A1030,ALGLIB_SSA_XAUUSD!$AA$2:$AA$2401,ALGLIB_SSA_XAUUSD!$U$2:$U$2401,"",0)</f>
        <v/>
      </c>
      <c r="P1030">
        <f>_xlfn.XLOOKUP($A1030,ALGLIB_SSA_XAUUSD!$AA$2:$AA$2401,ALGLIB_SSA_XAUUSD!$V$2:$V$2401,"",0)</f>
        <v/>
      </c>
      <c r="S1030">
        <f>A1030</f>
        <v/>
      </c>
      <c r="T1030">
        <f>J1030</f>
        <v/>
      </c>
      <c r="U1030">
        <f>K1030</f>
        <v/>
      </c>
      <c r="V1030" s="14">
        <f>IF($A1030="","",MOD(ROW()-2,12)+1)</f>
        <v/>
      </c>
      <c r="W1030">
        <f>L1030</f>
        <v/>
      </c>
      <c r="X1030" s="14">
        <f>IF(F1030="","",F1030)</f>
        <v/>
      </c>
      <c r="Y1030" s="14">
        <f>IF(G1030="","",G1030)</f>
        <v/>
      </c>
      <c r="Z1030">
        <f>M1030</f>
        <v/>
      </c>
      <c r="AA1030">
        <f>N1030</f>
        <v/>
      </c>
      <c r="AB1030" s="14">
        <f>IF(H1030="","",H1030)</f>
        <v/>
      </c>
      <c r="AC1030">
        <f>O1030</f>
        <v/>
      </c>
      <c r="AD1030" s="14">
        <f>IF(I1030="","",I1030)</f>
        <v/>
      </c>
      <c r="AE1030">
        <f>P1030</f>
        <v/>
      </c>
      <c r="AH1030">
        <f>IF(S1030&lt;&gt;"",S1030,AH1029+900)</f>
        <v/>
      </c>
      <c r="AI1030">
        <f>IF(T1030&lt;&gt;"",T1030,AI1029)</f>
        <v/>
      </c>
      <c r="AJ1030">
        <f>IF(U1030&lt;&gt;"",U1030,AJ1029)</f>
        <v/>
      </c>
      <c r="AK1030">
        <f>IF(W1030&lt;&gt;"",W1030,"")</f>
        <v/>
      </c>
      <c r="AL1030" s="14">
        <f>IF(X1030&lt;&gt;"",X1030,"")</f>
        <v/>
      </c>
      <c r="AM1030" s="14">
        <f>IF(Y1030&lt;&gt;"",Y1030,"")</f>
        <v/>
      </c>
      <c r="AN1030" s="14">
        <f>IF(OR(AL1030="",AM1030=""),"",AL1030-AM1030)</f>
        <v/>
      </c>
      <c r="AO1030">
        <f>IF(AN1030="","",IF(AN1030&gt;0,"Bullish","Bearish"))</f>
        <v/>
      </c>
      <c r="AP1030">
        <f>IF(AO1030="",AP1029,AO1030)</f>
        <v/>
      </c>
      <c r="AQ1030" s="14">
        <f>IF(AB1030&lt;&gt;"",AB1030,"")</f>
        <v/>
      </c>
      <c r="AR1030" s="14">
        <f>IF(AD1030&lt;&gt;"",AD1030,"")</f>
        <v/>
      </c>
      <c r="AS1030">
        <f>IF(AS1029+1=13,1,AS1029+1)</f>
        <v/>
      </c>
      <c r="AT1030">
        <f>IFERROR(IF(SLOPE($AQ$1010:$AQ$1021,$AS$1010:$AS$1021)&gt;0,MIN(3,ABS(SLOPE($AQ$1010:$AQ$1021,$AS$1010:$AS$1021))),IF(SLOPE($AQ$1010:$AQ$1021,$AS$1010:$AS$1021)&lt;-0.5,-0.5,0)),0)</f>
        <v/>
      </c>
      <c r="AU1030">
        <f>IFERROR(IF(SLOPE($AR$1010:$AR$1021,$AS$1010:$AS$1021)&lt;0,MAX(-3,-ABS(SLOPE($AR$1010:$AR$1021,$AS$1010:$AS$1021))),IF(SLOPE($AR$1010:$AR$1021,$AS$1010:$AS$1021)&gt;0.5,0.5,0)),0)</f>
        <v/>
      </c>
      <c r="AV1030">
        <f>($AQ$1022+(AT1030*(AS1030-1)))</f>
        <v/>
      </c>
      <c r="AW1030">
        <f>($AR$1022+(AU1030*(AS1030-1)))</f>
        <v/>
      </c>
      <c r="AX1030">
        <f>IF(AT1030&gt;0,AV1030+AT1030,AV1030)</f>
        <v/>
      </c>
      <c r="AY1030">
        <f>IF(AU1030&lt;0,AW1030+AU1030,AW1030)</f>
        <v/>
      </c>
      <c r="BA1030" s="14">
        <f>IFERROR(AX1030-AQ1030,"")</f>
        <v/>
      </c>
      <c r="BB1030" s="14">
        <f>IFERROR(AY1030-AR1030,"")</f>
        <v/>
      </c>
      <c r="BD1030">
        <f>AH1030</f>
        <v/>
      </c>
      <c r="BE1030">
        <f>AI1030</f>
        <v/>
      </c>
      <c r="BF1030">
        <f>AJ1030</f>
        <v/>
      </c>
      <c r="BG1030" s="14">
        <f>L1030</f>
        <v/>
      </c>
      <c r="BH1030" s="14">
        <f>IF(X1030="","",X1030)</f>
        <v/>
      </c>
      <c r="BI1030" s="14">
        <f>IF(Y1030="","",Y1030)</f>
        <v/>
      </c>
      <c r="BJ1030">
        <f>Z1030</f>
        <v/>
      </c>
      <c r="BK1030">
        <f>AA1030</f>
        <v/>
      </c>
      <c r="BL1030">
        <f>IFERROR(AX1030,"")</f>
        <v/>
      </c>
      <c r="BM1030">
        <f>IFERROR(AY1030,"")</f>
        <v/>
      </c>
    </row>
    <row r="1031" ht="14.25" customHeight="1">
      <c r="A1031">
        <f>ALGLIB_SSA_XAUUSD!AA1031</f>
        <v/>
      </c>
      <c r="B1031">
        <f>IF($A1031="","",INDEX(ALGLIB_SSA_XAUUSD!$B$2:$B$2401,MATCH($A1031,ALGLIB_SSA_XAUUSD!$A$2:$A$2401,1)))</f>
        <v/>
      </c>
      <c r="C1031">
        <f>IF($A1031="","",INDEX(ALGLIB_SSA_XAUUSD!$C$2:$C$2401,MATCH($A1031,ALGLIB_SSA_XAUUSD!$A$2:$A$2401,1)))</f>
        <v/>
      </c>
      <c r="D1031" s="14">
        <f>IF($A1031="","",INT((ROW()-2)/12)+1)</f>
        <v/>
      </c>
      <c r="E1031" s="14">
        <f>IF(AND(E1034&lt;&gt;"",D1034=D1022+1),E1022+(E1034-E1022)*9/12,"")</f>
        <v/>
      </c>
      <c r="F1031" s="14">
        <f>IF(AND(F1034&lt;&gt;"",D1034=D1022+1),F1022+(F1034-F1022)*9/12,"")</f>
        <v/>
      </c>
      <c r="G1031" s="14">
        <f>IF(AND(G1034&lt;&gt;"",D1034=D1022+1),G1022+(G1034-G1022)*9/12,"")</f>
        <v/>
      </c>
      <c r="H1031" s="14">
        <f>IF(AND(H1034&lt;&gt;"",D1034=D1022+1),H1022+(H1034-H1022)*9/12,"")</f>
        <v/>
      </c>
      <c r="I1031" s="14">
        <f>IF(AND(L1034&lt;&gt;"",D1034=D1022+1),I1022+(I1034-I1022)*9/12,"")</f>
        <v/>
      </c>
      <c r="J1031">
        <f>_xlfn.XLOOKUP($A1031,ALGLIB_SSA_XAUUSD!$AA$2:$AA$2401,ALGLIB_SSA_XAUUSD!$P$2:$P$2401,"",0)</f>
        <v/>
      </c>
      <c r="K1031">
        <f>_xlfn.XLOOKUP($A1031,ALGLIB_SSA_XAUUSD!$AA$2:$AA$2401,ALGLIB_SSA_XAUUSD!$Q$2:$Q$2401,"",0)</f>
        <v/>
      </c>
      <c r="L1031">
        <f>_xlfn.XLOOKUP($A1031,ALGLIB_SSA_XAUUSD!$AA$2:$AA$2401,ALGLIB_SSA_XAUUSD!$R$2:$R$2401,"",0)</f>
        <v/>
      </c>
      <c r="M1031">
        <f>_xlfn.XLOOKUP($A1031,ALGLIB_SSA_XAUUSD!$AA$2:$AA$2401,ALGLIB_SSA_XAUUSD!$S$2:$S$2401,"",0)</f>
        <v/>
      </c>
      <c r="N1031">
        <f>_xlfn.XLOOKUP($A1031,ALGLIB_SSA_XAUUSD!$AA$2:$AA$2401,ALGLIB_SSA_XAUUSD!$T$2:$T$2401,"",0)</f>
        <v/>
      </c>
      <c r="O1031">
        <f>_xlfn.XLOOKUP($A1031,ALGLIB_SSA_XAUUSD!$AA$2:$AA$2401,ALGLIB_SSA_XAUUSD!$U$2:$U$2401,"",0)</f>
        <v/>
      </c>
      <c r="P1031">
        <f>_xlfn.XLOOKUP($A1031,ALGLIB_SSA_XAUUSD!$AA$2:$AA$2401,ALGLIB_SSA_XAUUSD!$V$2:$V$2401,"",0)</f>
        <v/>
      </c>
      <c r="S1031">
        <f>A1031</f>
        <v/>
      </c>
      <c r="T1031">
        <f>J1031</f>
        <v/>
      </c>
      <c r="U1031">
        <f>K1031</f>
        <v/>
      </c>
      <c r="V1031" s="14">
        <f>IF($A1031="","",MOD(ROW()-2,12)+1)</f>
        <v/>
      </c>
      <c r="W1031">
        <f>L1031</f>
        <v/>
      </c>
      <c r="X1031" s="14">
        <f>IF(F1031="","",F1031)</f>
        <v/>
      </c>
      <c r="Y1031" s="14">
        <f>IF(G1031="","",G1031)</f>
        <v/>
      </c>
      <c r="Z1031">
        <f>M1031</f>
        <v/>
      </c>
      <c r="AA1031">
        <f>N1031</f>
        <v/>
      </c>
      <c r="AB1031" s="14">
        <f>IF(H1031="","",H1031)</f>
        <v/>
      </c>
      <c r="AC1031">
        <f>O1031</f>
        <v/>
      </c>
      <c r="AD1031" s="14">
        <f>IF(I1031="","",I1031)</f>
        <v/>
      </c>
      <c r="AE1031">
        <f>P1031</f>
        <v/>
      </c>
      <c r="AH1031">
        <f>IF(S1031&lt;&gt;"",S1031,AH1030+900)</f>
        <v/>
      </c>
      <c r="AI1031">
        <f>IF(T1031&lt;&gt;"",T1031,AI1030)</f>
        <v/>
      </c>
      <c r="AJ1031">
        <f>IF(U1031&lt;&gt;"",U1031,AJ1030)</f>
        <v/>
      </c>
      <c r="AK1031">
        <f>IF(W1031&lt;&gt;"",W1031,"")</f>
        <v/>
      </c>
      <c r="AL1031" s="14">
        <f>IF(X1031&lt;&gt;"",X1031,"")</f>
        <v/>
      </c>
      <c r="AM1031" s="14">
        <f>IF(Y1031&lt;&gt;"",Y1031,"")</f>
        <v/>
      </c>
      <c r="AN1031" s="14">
        <f>IF(OR(AL1031="",AM1031=""),"",AL1031-AM1031)</f>
        <v/>
      </c>
      <c r="AO1031">
        <f>IF(AN1031="","",IF(AN1031&gt;0,"Bullish","Bearish"))</f>
        <v/>
      </c>
      <c r="AP1031">
        <f>IF(AO1031="",AP1030,AO1031)</f>
        <v/>
      </c>
      <c r="AQ1031" s="14">
        <f>IF(AB1031&lt;&gt;"",AB1031,"")</f>
        <v/>
      </c>
      <c r="AR1031" s="14">
        <f>IF(AD1031&lt;&gt;"",AD1031,"")</f>
        <v/>
      </c>
      <c r="AS1031">
        <f>IF(AS1030+1=13,1,AS1030+1)</f>
        <v/>
      </c>
      <c r="AT1031">
        <f>IFERROR(IF(SLOPE($AQ$1010:$AQ$1021,$AS$1010:$AS$1021)&gt;0,MIN(3,ABS(SLOPE($AQ$1010:$AQ$1021,$AS$1010:$AS$1021))),IF(SLOPE($AQ$1010:$AQ$1021,$AS$1010:$AS$1021)&lt;-0.5,-0.5,0)),0)</f>
        <v/>
      </c>
      <c r="AU1031">
        <f>IFERROR(IF(SLOPE($AR$1010:$AR$1021,$AS$1010:$AS$1021)&lt;0,MAX(-3,-ABS(SLOPE($AR$1010:$AR$1021,$AS$1010:$AS$1021))),IF(SLOPE($AR$1010:$AR$1021,$AS$1010:$AS$1021)&gt;0.5,0.5,0)),0)</f>
        <v/>
      </c>
      <c r="AV1031">
        <f>($AQ$1022+(AT1031*(AS1031-1)))</f>
        <v/>
      </c>
      <c r="AW1031">
        <f>($AR$1022+(AU1031*(AS1031-1)))</f>
        <v/>
      </c>
      <c r="AX1031">
        <f>IF(AT1031&gt;0,AV1031+AT1031,AV1031)</f>
        <v/>
      </c>
      <c r="AY1031">
        <f>IF(AU1031&lt;0,AW1031+AU1031,AW1031)</f>
        <v/>
      </c>
      <c r="BA1031" s="14">
        <f>IFERROR(AX1031-AQ1031,"")</f>
        <v/>
      </c>
      <c r="BB1031" s="14">
        <f>IFERROR(AY1031-AR1031,"")</f>
        <v/>
      </c>
      <c r="BD1031">
        <f>AH1031</f>
        <v/>
      </c>
      <c r="BE1031">
        <f>AI1031</f>
        <v/>
      </c>
      <c r="BF1031">
        <f>AJ1031</f>
        <v/>
      </c>
      <c r="BG1031" s="14">
        <f>L1031</f>
        <v/>
      </c>
      <c r="BH1031" s="14">
        <f>IF(X1031="","",X1031)</f>
        <v/>
      </c>
      <c r="BI1031" s="14">
        <f>IF(Y1031="","",Y1031)</f>
        <v/>
      </c>
      <c r="BJ1031">
        <f>Z1031</f>
        <v/>
      </c>
      <c r="BK1031">
        <f>AA1031</f>
        <v/>
      </c>
      <c r="BL1031">
        <f>IFERROR(AX1031,"")</f>
        <v/>
      </c>
      <c r="BM1031">
        <f>IFERROR(AY1031,"")</f>
        <v/>
      </c>
    </row>
    <row r="1032" ht="14.25" customHeight="1">
      <c r="A1032">
        <f>ALGLIB_SSA_XAUUSD!AA1032</f>
        <v/>
      </c>
      <c r="B1032">
        <f>IF($A1032="","",INDEX(ALGLIB_SSA_XAUUSD!$B$2:$B$2401,MATCH($A1032,ALGLIB_SSA_XAUUSD!$A$2:$A$2401,1)))</f>
        <v/>
      </c>
      <c r="C1032">
        <f>IF($A1032="","",INDEX(ALGLIB_SSA_XAUUSD!$C$2:$C$2401,MATCH($A1032,ALGLIB_SSA_XAUUSD!$A$2:$A$2401,1)))</f>
        <v/>
      </c>
      <c r="D1032" s="14">
        <f>IF($A1032="","",INT((ROW()-2)/12)+1)</f>
        <v/>
      </c>
      <c r="E1032" s="14">
        <f>IF(AND(E1034&lt;&gt;"",D1034=D1022+1),E1022+(E1034-E1022)*10/12,"")</f>
        <v/>
      </c>
      <c r="F1032" s="14">
        <f>IF(AND(F1034&lt;&gt;"",D1034=D1022+1),F1022+(F1034-F1022)*10/12,"")</f>
        <v/>
      </c>
      <c r="G1032" s="14">
        <f>IF(AND(G1034&lt;&gt;"",D1034=D1022+1),G1022+(G1034-G1022)*10/12,"")</f>
        <v/>
      </c>
      <c r="H1032" s="14">
        <f>IF(AND(H1034&lt;&gt;"",D1034=D1022+1),H1022+(H1034-H1022)*10/12,"")</f>
        <v/>
      </c>
      <c r="I1032" s="14">
        <f>IF(AND(L1034&lt;&gt;"",D1034=D1022+1),I1022+(I1034-I1022)*10/12,"")</f>
        <v/>
      </c>
      <c r="J1032">
        <f>_xlfn.XLOOKUP($A1032,ALGLIB_SSA_XAUUSD!$AA$2:$AA$2401,ALGLIB_SSA_XAUUSD!$P$2:$P$2401,"",0)</f>
        <v/>
      </c>
      <c r="K1032">
        <f>_xlfn.XLOOKUP($A1032,ALGLIB_SSA_XAUUSD!$AA$2:$AA$2401,ALGLIB_SSA_XAUUSD!$Q$2:$Q$2401,"",0)</f>
        <v/>
      </c>
      <c r="L1032">
        <f>_xlfn.XLOOKUP($A1032,ALGLIB_SSA_XAUUSD!$AA$2:$AA$2401,ALGLIB_SSA_XAUUSD!$R$2:$R$2401,"",0)</f>
        <v/>
      </c>
      <c r="M1032">
        <f>_xlfn.XLOOKUP($A1032,ALGLIB_SSA_XAUUSD!$AA$2:$AA$2401,ALGLIB_SSA_XAUUSD!$S$2:$S$2401,"",0)</f>
        <v/>
      </c>
      <c r="N1032">
        <f>_xlfn.XLOOKUP($A1032,ALGLIB_SSA_XAUUSD!$AA$2:$AA$2401,ALGLIB_SSA_XAUUSD!$T$2:$T$2401,"",0)</f>
        <v/>
      </c>
      <c r="O1032">
        <f>_xlfn.XLOOKUP($A1032,ALGLIB_SSA_XAUUSD!$AA$2:$AA$2401,ALGLIB_SSA_XAUUSD!$U$2:$U$2401,"",0)</f>
        <v/>
      </c>
      <c r="P1032">
        <f>_xlfn.XLOOKUP($A1032,ALGLIB_SSA_XAUUSD!$AA$2:$AA$2401,ALGLIB_SSA_XAUUSD!$V$2:$V$2401,"",0)</f>
        <v/>
      </c>
      <c r="S1032">
        <f>A1032</f>
        <v/>
      </c>
      <c r="T1032">
        <f>J1032</f>
        <v/>
      </c>
      <c r="U1032">
        <f>K1032</f>
        <v/>
      </c>
      <c r="V1032" s="14">
        <f>IF($A1032="","",MOD(ROW()-2,12)+1)</f>
        <v/>
      </c>
      <c r="W1032">
        <f>L1032</f>
        <v/>
      </c>
      <c r="X1032" s="14">
        <f>IF(F1032="","",F1032)</f>
        <v/>
      </c>
      <c r="Y1032" s="14">
        <f>IF(G1032="","",G1032)</f>
        <v/>
      </c>
      <c r="Z1032">
        <f>M1032</f>
        <v/>
      </c>
      <c r="AA1032">
        <f>N1032</f>
        <v/>
      </c>
      <c r="AB1032" s="14">
        <f>IF(H1032="","",H1032)</f>
        <v/>
      </c>
      <c r="AC1032">
        <f>O1032</f>
        <v/>
      </c>
      <c r="AD1032" s="14">
        <f>IF(I1032="","",I1032)</f>
        <v/>
      </c>
      <c r="AE1032">
        <f>P1032</f>
        <v/>
      </c>
      <c r="AH1032">
        <f>IF(S1032&lt;&gt;"",S1032,AH1031+900)</f>
        <v/>
      </c>
      <c r="AI1032">
        <f>IF(T1032&lt;&gt;"",T1032,AI1031)</f>
        <v/>
      </c>
      <c r="AJ1032">
        <f>IF(U1032&lt;&gt;"",U1032,AJ1031)</f>
        <v/>
      </c>
      <c r="AK1032">
        <f>IF(W1032&lt;&gt;"",W1032,"")</f>
        <v/>
      </c>
      <c r="AL1032" s="14">
        <f>IF(X1032&lt;&gt;"",X1032,"")</f>
        <v/>
      </c>
      <c r="AM1032" s="14">
        <f>IF(Y1032&lt;&gt;"",Y1032,"")</f>
        <v/>
      </c>
      <c r="AN1032" s="14">
        <f>IF(OR(AL1032="",AM1032=""),"",AL1032-AM1032)</f>
        <v/>
      </c>
      <c r="AO1032">
        <f>IF(AN1032="","",IF(AN1032&gt;0,"Bullish","Bearish"))</f>
        <v/>
      </c>
      <c r="AP1032">
        <f>IF(AO1032="",AP1031,AO1032)</f>
        <v/>
      </c>
      <c r="AQ1032" s="14">
        <f>IF(AB1032&lt;&gt;"",AB1032,"")</f>
        <v/>
      </c>
      <c r="AR1032" s="14">
        <f>IF(AD1032&lt;&gt;"",AD1032,"")</f>
        <v/>
      </c>
      <c r="AS1032">
        <f>IF(AS1031+1=13,1,AS1031+1)</f>
        <v/>
      </c>
      <c r="AT1032">
        <f>IFERROR(IF(SLOPE($AQ$1010:$AQ$1021,$AS$1010:$AS$1021)&gt;0,MIN(3,ABS(SLOPE($AQ$1010:$AQ$1021,$AS$1010:$AS$1021))),IF(SLOPE($AQ$1010:$AQ$1021,$AS$1010:$AS$1021)&lt;-0.5,-0.5,0)),0)</f>
        <v/>
      </c>
      <c r="AU1032">
        <f>IFERROR(IF(SLOPE($AR$1010:$AR$1021,$AS$1010:$AS$1021)&lt;0,MAX(-3,-ABS(SLOPE($AR$1010:$AR$1021,$AS$1010:$AS$1021))),IF(SLOPE($AR$1010:$AR$1021,$AS$1010:$AS$1021)&gt;0.5,0.5,0)),0)</f>
        <v/>
      </c>
      <c r="AV1032">
        <f>($AQ$1022+(AT1032*(AS1032-1)))</f>
        <v/>
      </c>
      <c r="AW1032">
        <f>($AR$1022+(AU1032*(AS1032-1)))</f>
        <v/>
      </c>
      <c r="AX1032">
        <f>IF(AT1032&gt;0,AV1032+AT1032,AV1032)</f>
        <v/>
      </c>
      <c r="AY1032">
        <f>IF(AU1032&lt;0,AW1032+AU1032,AW1032)</f>
        <v/>
      </c>
      <c r="BA1032" s="14">
        <f>IFERROR(AX1032-AQ1032,"")</f>
        <v/>
      </c>
      <c r="BB1032" s="14">
        <f>IFERROR(AY1032-AR1032,"")</f>
        <v/>
      </c>
      <c r="BD1032">
        <f>AH1032</f>
        <v/>
      </c>
      <c r="BE1032">
        <f>AI1032</f>
        <v/>
      </c>
      <c r="BF1032">
        <f>AJ1032</f>
        <v/>
      </c>
      <c r="BG1032" s="14">
        <f>L1032</f>
        <v/>
      </c>
      <c r="BH1032" s="14">
        <f>IF(X1032="","",X1032)</f>
        <v/>
      </c>
      <c r="BI1032" s="14">
        <f>IF(Y1032="","",Y1032)</f>
        <v/>
      </c>
      <c r="BJ1032">
        <f>Z1032</f>
        <v/>
      </c>
      <c r="BK1032">
        <f>AA1032</f>
        <v/>
      </c>
      <c r="BL1032">
        <f>IFERROR(AX1032,"")</f>
        <v/>
      </c>
      <c r="BM1032">
        <f>IFERROR(AY1032,"")</f>
        <v/>
      </c>
    </row>
    <row r="1033" ht="14.25" customHeight="1">
      <c r="A1033">
        <f>ALGLIB_SSA_XAUUSD!AA1033</f>
        <v/>
      </c>
      <c r="B1033">
        <f>IF($A1033="","",INDEX(ALGLIB_SSA_XAUUSD!$B$2:$B$2401,MATCH($A1033,ALGLIB_SSA_XAUUSD!$A$2:$A$2401,1)))</f>
        <v/>
      </c>
      <c r="C1033">
        <f>IF($A1033="","",INDEX(ALGLIB_SSA_XAUUSD!$C$2:$C$2401,MATCH($A1033,ALGLIB_SSA_XAUUSD!$A$2:$A$2401,1)))</f>
        <v/>
      </c>
      <c r="D1033" s="14">
        <f>IF($A1033="","",INT((ROW()-2)/12)+1)</f>
        <v/>
      </c>
      <c r="E1033" s="14">
        <f>IF(AND(E1034&lt;&gt;"",D1034=D1022+1),E1022+(E1034-E1022)*11/12,"")</f>
        <v/>
      </c>
      <c r="F1033" s="14">
        <f>IF(AND(F1034&lt;&gt;"",D1034=D1022+1),F1022+(F1034-F1022)*11/12,"")</f>
        <v/>
      </c>
      <c r="G1033" s="14">
        <f>IF(AND(G1034&lt;&gt;"",D1034=D1022+1),G1022+(G1034-G1022)*11/12,"")</f>
        <v/>
      </c>
      <c r="H1033" s="14">
        <f>IF(AND(H1034&lt;&gt;"",D1034=D1022+1),H1022+(H1034-H1022)*11/12,"")</f>
        <v/>
      </c>
      <c r="I1033" s="14">
        <f>IF(AND(L1034&lt;&gt;"",D1034=D1022+1),I1022+(I1034-I1022)*11/12,"")</f>
        <v/>
      </c>
      <c r="J1033">
        <f>_xlfn.XLOOKUP($A1033,ALGLIB_SSA_XAUUSD!$AA$2:$AA$2401,ALGLIB_SSA_XAUUSD!$P$2:$P$2401,"",0)</f>
        <v/>
      </c>
      <c r="K1033">
        <f>_xlfn.XLOOKUP($A1033,ALGLIB_SSA_XAUUSD!$AA$2:$AA$2401,ALGLIB_SSA_XAUUSD!$Q$2:$Q$2401,"",0)</f>
        <v/>
      </c>
      <c r="L1033">
        <f>_xlfn.XLOOKUP($A1033,ALGLIB_SSA_XAUUSD!$AA$2:$AA$2401,ALGLIB_SSA_XAUUSD!$R$2:$R$2401,"",0)</f>
        <v/>
      </c>
      <c r="M1033">
        <f>_xlfn.XLOOKUP($A1033,ALGLIB_SSA_XAUUSD!$AA$2:$AA$2401,ALGLIB_SSA_XAUUSD!$S$2:$S$2401,"",0)</f>
        <v/>
      </c>
      <c r="N1033">
        <f>_xlfn.XLOOKUP($A1033,ALGLIB_SSA_XAUUSD!$AA$2:$AA$2401,ALGLIB_SSA_XAUUSD!$T$2:$T$2401,"",0)</f>
        <v/>
      </c>
      <c r="O1033">
        <f>_xlfn.XLOOKUP($A1033,ALGLIB_SSA_XAUUSD!$AA$2:$AA$2401,ALGLIB_SSA_XAUUSD!$U$2:$U$2401,"",0)</f>
        <v/>
      </c>
      <c r="P1033">
        <f>_xlfn.XLOOKUP($A1033,ALGLIB_SSA_XAUUSD!$AA$2:$AA$2401,ALGLIB_SSA_XAUUSD!$V$2:$V$2401,"",0)</f>
        <v/>
      </c>
      <c r="S1033">
        <f>A1033</f>
        <v/>
      </c>
      <c r="T1033">
        <f>J1033</f>
        <v/>
      </c>
      <c r="U1033">
        <f>K1033</f>
        <v/>
      </c>
      <c r="V1033" s="14">
        <f>IF($A1033="","",MOD(ROW()-2,12)+1)</f>
        <v/>
      </c>
      <c r="W1033">
        <f>L1033</f>
        <v/>
      </c>
      <c r="X1033" s="14">
        <f>IF(F1033="","",F1033)</f>
        <v/>
      </c>
      <c r="Y1033" s="14">
        <f>IF(G1033="","",G1033)</f>
        <v/>
      </c>
      <c r="Z1033">
        <f>M1033</f>
        <v/>
      </c>
      <c r="AA1033">
        <f>N1033</f>
        <v/>
      </c>
      <c r="AB1033" s="14">
        <f>IF(H1033="","",H1033)</f>
        <v/>
      </c>
      <c r="AC1033">
        <f>O1033</f>
        <v/>
      </c>
      <c r="AD1033" s="14">
        <f>IF(I1033="","",I1033)</f>
        <v/>
      </c>
      <c r="AE1033">
        <f>P1033</f>
        <v/>
      </c>
      <c r="AH1033">
        <f>IF(S1033&lt;&gt;"",S1033,AH1032+900)</f>
        <v/>
      </c>
      <c r="AI1033">
        <f>IF(T1033&lt;&gt;"",T1033,AI1032)</f>
        <v/>
      </c>
      <c r="AJ1033">
        <f>IF(U1033&lt;&gt;"",U1033,AJ1032)</f>
        <v/>
      </c>
      <c r="AK1033">
        <f>IF(W1033&lt;&gt;"",W1033,"")</f>
        <v/>
      </c>
      <c r="AL1033" s="14">
        <f>IF(X1033&lt;&gt;"",X1033,"")</f>
        <v/>
      </c>
      <c r="AM1033" s="14">
        <f>IF(Y1033&lt;&gt;"",Y1033,"")</f>
        <v/>
      </c>
      <c r="AN1033" s="14">
        <f>IF(OR(AL1033="",AM1033=""),"",AL1033-AM1033)</f>
        <v/>
      </c>
      <c r="AO1033">
        <f>IF(AN1033="","",IF(AN1033&gt;0,"Bullish","Bearish"))</f>
        <v/>
      </c>
      <c r="AP1033">
        <f>IF(AO1033="",AP1032,AO1033)</f>
        <v/>
      </c>
      <c r="AQ1033" s="14">
        <f>IF(AB1033&lt;&gt;"",AB1033,"")</f>
        <v/>
      </c>
      <c r="AR1033" s="14">
        <f>IF(AD1033&lt;&gt;"",AD1033,"")</f>
        <v/>
      </c>
      <c r="AS1033">
        <f>IF(AS1032+1=13,1,AS1032+1)</f>
        <v/>
      </c>
      <c r="AT1033">
        <f>IFERROR(IF(SLOPE($AQ$1010:$AQ$1021,$AS$1010:$AS$1021)&gt;0,MIN(3,ABS(SLOPE($AQ$1010:$AQ$1021,$AS$1010:$AS$1021))),IF(SLOPE($AQ$1010:$AQ$1021,$AS$1010:$AS$1021)&lt;-0.5,-0.5,0)),0)</f>
        <v/>
      </c>
      <c r="AU1033">
        <f>IFERROR(IF(SLOPE($AR$1010:$AR$1021,$AS$1010:$AS$1021)&lt;0,MAX(-3,-ABS(SLOPE($AR$1010:$AR$1021,$AS$1010:$AS$1021))),IF(SLOPE($AR$1010:$AR$1021,$AS$1010:$AS$1021)&gt;0.5,0.5,0)),0)</f>
        <v/>
      </c>
      <c r="AV1033">
        <f>($AQ$1022+(AT1033*(AS1033-1)))</f>
        <v/>
      </c>
      <c r="AW1033">
        <f>($AR$1022+(AU1033*(AS1033-1)))</f>
        <v/>
      </c>
      <c r="AX1033">
        <f>IF(AT1033&gt;0,AV1033+AT1033,AV1033)</f>
        <v/>
      </c>
      <c r="AY1033">
        <f>IF(AU1033&lt;0,AW1033+AU1033,AW1033)</f>
        <v/>
      </c>
      <c r="BA1033" s="14">
        <f>IFERROR(AX1033-AQ1033,"")</f>
        <v/>
      </c>
      <c r="BB1033" s="14">
        <f>IFERROR(AY1033-AR1033,"")</f>
        <v/>
      </c>
      <c r="BD1033">
        <f>AH1033</f>
        <v/>
      </c>
      <c r="BE1033">
        <f>AI1033</f>
        <v/>
      </c>
      <c r="BF1033">
        <f>AJ1033</f>
        <v/>
      </c>
      <c r="BG1033" s="14">
        <f>L1033</f>
        <v/>
      </c>
      <c r="BH1033" s="14">
        <f>IF(X1033="","",X1033)</f>
        <v/>
      </c>
      <c r="BI1033" s="14">
        <f>IF(Y1033="","",Y1033)</f>
        <v/>
      </c>
      <c r="BJ1033">
        <f>Z1033</f>
        <v/>
      </c>
      <c r="BK1033">
        <f>AA1033</f>
        <v/>
      </c>
      <c r="BL1033">
        <f>IFERROR(AX1033,"")</f>
        <v/>
      </c>
      <c r="BM1033">
        <f>IFERROR(AY1033,"")</f>
        <v/>
      </c>
    </row>
    <row r="1034" ht="14.25" customHeight="1">
      <c r="A1034">
        <f>ALGLIB_SSA_XAUUSD!AA1034</f>
        <v/>
      </c>
      <c r="B1034">
        <f>IF($A1034="","",INDEX(ALGLIB_SSA_XAUUSD!$B$2:$B$2401,MATCH($A1034,ALGLIB_SSA_XAUUSD!$A$2:$A$2401,1)))</f>
        <v/>
      </c>
      <c r="C1034">
        <f>IF($A1034="","",INDEX(ALGLIB_SSA_XAUUSD!$C$2:$C$2401,MATCH($A1034,ALGLIB_SSA_XAUUSD!$A$2:$A$2401,1)))</f>
        <v/>
      </c>
      <c r="D1034" s="14">
        <f>IF($A1034="","",INT((ROW()-2)/12)+1)</f>
        <v/>
      </c>
      <c r="E1034" s="14">
        <f>IF($A1034="","",INDEX(ALGLIB_SSA_XAUUSD!$D$2:$D$2401,MATCH($A1034,ALGLIB_SSA_XAUUSD!$A$2:$A$2401,1)))</f>
        <v/>
      </c>
      <c r="F1034" s="14">
        <f>IF($A1034="","",INDEX(ALGLIB_SSA_XAUUSD!$E$2:$E$2401,MATCH($A1034,ALGLIB_SSA_XAUUSD!$A$2:$A$2401,1)))</f>
        <v/>
      </c>
      <c r="G1034" s="14">
        <f>IF($A1034="","",INDEX(ALGLIB_SSA_XAUUSD!$F$2:$F$2401,MATCH($A1034,ALGLIB_SSA_XAUUSD!$A$2:$A$2401,1)))</f>
        <v/>
      </c>
      <c r="H1034" s="14">
        <f>IF($A1034="","",INDEX(ALGLIB_SSA_XAUUSD!$G$2:$G$2401,MATCH($A1034,ALGLIB_SSA_XAUUSD!$A$2:$A$2401,1)))</f>
        <v/>
      </c>
      <c r="I1034" s="14">
        <f>IF($A1034="","",INDEX(ALGLIB_SSA_XAUUSD!$H$2:$H$2401,MATCH($A1034,ALGLIB_SSA_XAUUSD!$A$2:$A$2401,1)))</f>
        <v/>
      </c>
      <c r="J1034">
        <f>_xlfn.XLOOKUP($A1034,ALGLIB_SSA_XAUUSD!$AA$2:$AA$2401,ALGLIB_SSA_XAUUSD!$P$2:$P$2401,"",0)</f>
        <v/>
      </c>
      <c r="K1034">
        <f>_xlfn.XLOOKUP($A1034,ALGLIB_SSA_XAUUSD!$AA$2:$AA$2401,ALGLIB_SSA_XAUUSD!$Q$2:$Q$2401,"",0)</f>
        <v/>
      </c>
      <c r="L1034">
        <f>_xlfn.XLOOKUP($A1034,ALGLIB_SSA_XAUUSD!$AA$2:$AA$2401,ALGLIB_SSA_XAUUSD!$R$2:$R$2401,"",0)</f>
        <v/>
      </c>
      <c r="M1034">
        <f>_xlfn.XLOOKUP($A1034,ALGLIB_SSA_XAUUSD!$AA$2:$AA$2401,ALGLIB_SSA_XAUUSD!$S$2:$S$2401,"",0)</f>
        <v/>
      </c>
      <c r="N1034">
        <f>_xlfn.XLOOKUP($A1034,ALGLIB_SSA_XAUUSD!$AA$2:$AA$2401,ALGLIB_SSA_XAUUSD!$T$2:$T$2401,"",0)</f>
        <v/>
      </c>
      <c r="O1034">
        <f>_xlfn.XLOOKUP($A1034,ALGLIB_SSA_XAUUSD!$AA$2:$AA$2401,ALGLIB_SSA_XAUUSD!$U$2:$U$2401,"",0)</f>
        <v/>
      </c>
      <c r="P1034">
        <f>_xlfn.XLOOKUP($A1034,ALGLIB_SSA_XAUUSD!$AA$2:$AA$2401,ALGLIB_SSA_XAUUSD!$V$2:$V$2401,"",0)</f>
        <v/>
      </c>
      <c r="S1034">
        <f>A1034</f>
        <v/>
      </c>
      <c r="T1034">
        <f>J1034</f>
        <v/>
      </c>
      <c r="U1034">
        <f>K1034</f>
        <v/>
      </c>
      <c r="V1034" s="14">
        <f>IF($A1034="","",MOD(ROW()-2,12)+1)</f>
        <v/>
      </c>
      <c r="W1034">
        <f>L1034</f>
        <v/>
      </c>
      <c r="X1034" s="14">
        <f>IF(F1034="","",F1034)</f>
        <v/>
      </c>
      <c r="Y1034" s="14">
        <f>IF(G1034="","",G1034)</f>
        <v/>
      </c>
      <c r="Z1034">
        <f>M1034</f>
        <v/>
      </c>
      <c r="AA1034">
        <f>N1034</f>
        <v/>
      </c>
      <c r="AB1034" s="14">
        <f>IF(H1034="","",H1034)</f>
        <v/>
      </c>
      <c r="AC1034">
        <f>O1034</f>
        <v/>
      </c>
      <c r="AD1034" s="14">
        <f>IF(I1034="","",I1034)</f>
        <v/>
      </c>
      <c r="AE1034">
        <f>P1034</f>
        <v/>
      </c>
      <c r="AH1034">
        <f>IF(S1034&lt;&gt;"",S1034,AH1033+900)</f>
        <v/>
      </c>
      <c r="AI1034">
        <f>IF(T1034&lt;&gt;"",T1034,AI1033)</f>
        <v/>
      </c>
      <c r="AJ1034">
        <f>IF(U1034&lt;&gt;"",U1034,AJ1033)</f>
        <v/>
      </c>
      <c r="AK1034">
        <f>IF(W1034&lt;&gt;"",W1034,"")</f>
        <v/>
      </c>
      <c r="AL1034" s="14">
        <f>IF(X1034&lt;&gt;"",X1034,"")</f>
        <v/>
      </c>
      <c r="AM1034" s="14">
        <f>IF(Y1034&lt;&gt;"",Y1034,"")</f>
        <v/>
      </c>
      <c r="AN1034" s="14">
        <f>IF(OR(AL1034="",AM1034=""),"",AL1034-AM1034)</f>
        <v/>
      </c>
      <c r="AO1034">
        <f>IF(AN1034="","",IF(AN1034&gt;0,"Bullish","Bearish"))</f>
        <v/>
      </c>
      <c r="AP1034">
        <f>IF(AO1034="",AP1033,AO1034)</f>
        <v/>
      </c>
      <c r="AQ1034" s="14">
        <f>IF(AB1034&lt;&gt;"",AB1034,"")</f>
        <v/>
      </c>
      <c r="AR1034" s="14">
        <f>IF(AD1034&lt;&gt;"",AD1034,"")</f>
        <v/>
      </c>
      <c r="AS1034">
        <f>IF(AS1033+1=13,1,AS1033+1)</f>
        <v/>
      </c>
      <c r="AT1034">
        <f>IFERROR(IF(SLOPE($AQ$1022:$AQ$1033,$AS$1022:$AS$1033)&gt;0,MIN(3,ABS(SLOPE($AQ$1022:$AQ$1033,$AS$1022:$AS$1033))),IF(SLOPE($AQ$1022:$AQ$1033,$AS$1022:$AS$1033)&lt;-0.5,-0.5,0)),0)</f>
        <v/>
      </c>
      <c r="AU1034">
        <f>IFERROR(IF(SLOPE($AR$1022:$AR$1033,$AS$1022:$AS$1033)&lt;0,MAX(-3,-ABS(SLOPE($AR$1022:$AR$1033,$AS$1022:$AS$1033))),IF(SLOPE($AR$1022:$AR$1033,$AS$1022:$AS$1033)&gt;0.5,0.5,0)),0)</f>
        <v/>
      </c>
      <c r="AV1034">
        <f>($AQ$1034+(AT1034*(AS1034-1)))</f>
        <v/>
      </c>
      <c r="AW1034">
        <f>($AR$1034+(AU1034*(AS1034-1)))</f>
        <v/>
      </c>
      <c r="AX1034">
        <f>IF(AT1034&gt;0,AV1034+AT1034,AV1034)</f>
        <v/>
      </c>
      <c r="AY1034">
        <f>IF(AU1034&lt;0,AW1034+AU1034,AW1034)</f>
        <v/>
      </c>
      <c r="BA1034" s="14">
        <f>IFERROR(AX1034-AQ1034,"")</f>
        <v/>
      </c>
      <c r="BB1034" s="14">
        <f>IFERROR(AY1034-AR1034,"")</f>
        <v/>
      </c>
      <c r="BD1034">
        <f>AH1034</f>
        <v/>
      </c>
      <c r="BE1034">
        <f>AI1034</f>
        <v/>
      </c>
      <c r="BF1034">
        <f>AJ1034</f>
        <v/>
      </c>
      <c r="BG1034" s="14">
        <f>L1034</f>
        <v/>
      </c>
      <c r="BH1034" s="14">
        <f>IF(X1034="","",X1034)</f>
        <v/>
      </c>
      <c r="BI1034" s="14">
        <f>IF(Y1034="","",Y1034)</f>
        <v/>
      </c>
      <c r="BJ1034">
        <f>Z1034</f>
        <v/>
      </c>
      <c r="BK1034">
        <f>AA1034</f>
        <v/>
      </c>
      <c r="BL1034">
        <f>IFERROR(AX1034,"")</f>
        <v/>
      </c>
      <c r="BM1034">
        <f>IFERROR(AY1034,"")</f>
        <v/>
      </c>
    </row>
    <row r="1035" ht="14.25" customHeight="1">
      <c r="A1035">
        <f>ALGLIB_SSA_XAUUSD!AA1035</f>
        <v/>
      </c>
      <c r="B1035">
        <f>IF($A1035="","",INDEX(ALGLIB_SSA_XAUUSD!$B$2:$B$2401,MATCH($A1035,ALGLIB_SSA_XAUUSD!$A$2:$A$2401,1)))</f>
        <v/>
      </c>
      <c r="C1035">
        <f>IF($A1035="","",INDEX(ALGLIB_SSA_XAUUSD!$C$2:$C$2401,MATCH($A1035,ALGLIB_SSA_XAUUSD!$A$2:$A$2401,1)))</f>
        <v/>
      </c>
      <c r="D1035" s="14">
        <f>IF($A1035="","",INT((ROW()-2)/12)+1)</f>
        <v/>
      </c>
      <c r="E1035" s="14">
        <f>IF(AND(E1046&lt;&gt;"",D1046=D1034+1),E1034+(E1046-E1034)*1/12,"")</f>
        <v/>
      </c>
      <c r="F1035" s="14">
        <f>IF(AND(F1046&lt;&gt;"",D1046=D1034+1),F1034+(F1046-F1034)*1/12,"")</f>
        <v/>
      </c>
      <c r="G1035" s="14">
        <f>IF(AND(G1046&lt;&gt;"",D1046=D1034+1),G1034+(G1046-G1034)*1/12,"")</f>
        <v/>
      </c>
      <c r="H1035" s="14">
        <f>IF(AND(H1046&lt;&gt;"",D1046=D1034+1),H1034+(H1046-H1034)*1/12,"")</f>
        <v/>
      </c>
      <c r="I1035" s="14">
        <f>IF(AND(L1046&lt;&gt;"",D1046=D1034+1),I1034+(I1046-I1034)*1/12,"")</f>
        <v/>
      </c>
      <c r="J1035">
        <f>_xlfn.XLOOKUP($A1035,ALGLIB_SSA_XAUUSD!$AA$2:$AA$2401,ALGLIB_SSA_XAUUSD!$P$2:$P$2401,"",0)</f>
        <v/>
      </c>
      <c r="K1035">
        <f>_xlfn.XLOOKUP($A1035,ALGLIB_SSA_XAUUSD!$AA$2:$AA$2401,ALGLIB_SSA_XAUUSD!$Q$2:$Q$2401,"",0)</f>
        <v/>
      </c>
      <c r="L1035">
        <f>_xlfn.XLOOKUP($A1035,ALGLIB_SSA_XAUUSD!$AA$2:$AA$2401,ALGLIB_SSA_XAUUSD!$R$2:$R$2401,"",0)</f>
        <v/>
      </c>
      <c r="M1035">
        <f>_xlfn.XLOOKUP($A1035,ALGLIB_SSA_XAUUSD!$AA$2:$AA$2401,ALGLIB_SSA_XAUUSD!$S$2:$S$2401,"",0)</f>
        <v/>
      </c>
      <c r="N1035">
        <f>_xlfn.XLOOKUP($A1035,ALGLIB_SSA_XAUUSD!$AA$2:$AA$2401,ALGLIB_SSA_XAUUSD!$T$2:$T$2401,"",0)</f>
        <v/>
      </c>
      <c r="O1035">
        <f>_xlfn.XLOOKUP($A1035,ALGLIB_SSA_XAUUSD!$AA$2:$AA$2401,ALGLIB_SSA_XAUUSD!$U$2:$U$2401,"",0)</f>
        <v/>
      </c>
      <c r="P1035">
        <f>_xlfn.XLOOKUP($A1035,ALGLIB_SSA_XAUUSD!$AA$2:$AA$2401,ALGLIB_SSA_XAUUSD!$V$2:$V$2401,"",0)</f>
        <v/>
      </c>
      <c r="S1035">
        <f>A1035</f>
        <v/>
      </c>
      <c r="T1035">
        <f>J1035</f>
        <v/>
      </c>
      <c r="U1035">
        <f>K1035</f>
        <v/>
      </c>
      <c r="V1035" s="14">
        <f>IF($A1035="","",MOD(ROW()-2,12)+1)</f>
        <v/>
      </c>
      <c r="W1035">
        <f>L1035</f>
        <v/>
      </c>
      <c r="X1035" s="14">
        <f>IF(F1035="","",F1035)</f>
        <v/>
      </c>
      <c r="Y1035" s="14">
        <f>IF(G1035="","",G1035)</f>
        <v/>
      </c>
      <c r="Z1035">
        <f>M1035</f>
        <v/>
      </c>
      <c r="AA1035">
        <f>N1035</f>
        <v/>
      </c>
      <c r="AB1035" s="14">
        <f>IF(H1035="","",H1035)</f>
        <v/>
      </c>
      <c r="AC1035">
        <f>O1035</f>
        <v/>
      </c>
      <c r="AD1035" s="14">
        <f>IF(I1035="","",I1035)</f>
        <v/>
      </c>
      <c r="AE1035">
        <f>P1035</f>
        <v/>
      </c>
      <c r="AH1035">
        <f>IF(S1035&lt;&gt;"",S1035,AH1034+900)</f>
        <v/>
      </c>
      <c r="AI1035">
        <f>IF(T1035&lt;&gt;"",T1035,AI1034)</f>
        <v/>
      </c>
      <c r="AJ1035">
        <f>IF(U1035&lt;&gt;"",U1035,AJ1034)</f>
        <v/>
      </c>
      <c r="AK1035">
        <f>IF(W1035&lt;&gt;"",W1035,"")</f>
        <v/>
      </c>
      <c r="AL1035" s="14">
        <f>IF(X1035&lt;&gt;"",X1035,"")</f>
        <v/>
      </c>
      <c r="AM1035" s="14">
        <f>IF(Y1035&lt;&gt;"",Y1035,"")</f>
        <v/>
      </c>
      <c r="AN1035" s="14">
        <f>IF(OR(AL1035="",AM1035=""),"",AL1035-AM1035)</f>
        <v/>
      </c>
      <c r="AO1035">
        <f>IF(AN1035="","",IF(AN1035&gt;0,"Bullish","Bearish"))</f>
        <v/>
      </c>
      <c r="AP1035">
        <f>IF(AO1035="",AP1034,AO1035)</f>
        <v/>
      </c>
      <c r="AQ1035" s="14">
        <f>IF(AB1035&lt;&gt;"",AB1035,"")</f>
        <v/>
      </c>
      <c r="AR1035" s="14">
        <f>IF(AD1035&lt;&gt;"",AD1035,"")</f>
        <v/>
      </c>
      <c r="AS1035">
        <f>IF(AS1034+1=13,1,AS1034+1)</f>
        <v/>
      </c>
      <c r="AT1035">
        <f>IFERROR(IF(SLOPE($AQ$1022:$AQ$1033,$AS$1022:$AS$1033)&gt;0,MIN(3,ABS(SLOPE($AQ$1022:$AQ$1033,$AS$1022:$AS$1033))),IF(SLOPE($AQ$1022:$AQ$1033,$AS$1022:$AS$1033)&lt;-0.5,-0.5,0)),0)</f>
        <v/>
      </c>
      <c r="AU1035">
        <f>IFERROR(IF(SLOPE($AR$1022:$AR$1033,$AS$1022:$AS$1033)&lt;0,MAX(-3,-ABS(SLOPE($AR$1022:$AR$1033,$AS$1022:$AS$1033))),IF(SLOPE($AR$1022:$AR$1033,$AS$1022:$AS$1033)&gt;0.5,0.5,0)),0)</f>
        <v/>
      </c>
      <c r="AV1035">
        <f>($AQ$1034+(AT1035*(AS1035-1)))</f>
        <v/>
      </c>
      <c r="AW1035">
        <f>($AR$1034+(AU1035*(AS1035-1)))</f>
        <v/>
      </c>
      <c r="AX1035">
        <f>IF(AT1035&gt;0,AV1035+AT1035,AV1035)</f>
        <v/>
      </c>
      <c r="AY1035">
        <f>IF(AU1035&lt;0,AW1035+AU1035,AW1035)</f>
        <v/>
      </c>
      <c r="BA1035" s="14">
        <f>IFERROR(AX1035-AQ1035,"")</f>
        <v/>
      </c>
      <c r="BB1035" s="14">
        <f>IFERROR(AY1035-AR1035,"")</f>
        <v/>
      </c>
      <c r="BD1035">
        <f>AH1035</f>
        <v/>
      </c>
      <c r="BE1035">
        <f>AI1035</f>
        <v/>
      </c>
      <c r="BF1035">
        <f>AJ1035</f>
        <v/>
      </c>
      <c r="BG1035" s="14">
        <f>L1035</f>
        <v/>
      </c>
      <c r="BH1035" s="14">
        <f>IF(X1035="","",X1035)</f>
        <v/>
      </c>
      <c r="BI1035" s="14">
        <f>IF(Y1035="","",Y1035)</f>
        <v/>
      </c>
      <c r="BJ1035">
        <f>Z1035</f>
        <v/>
      </c>
      <c r="BK1035">
        <f>AA1035</f>
        <v/>
      </c>
      <c r="BL1035">
        <f>IFERROR(AX1035,"")</f>
        <v/>
      </c>
      <c r="BM1035">
        <f>IFERROR(AY1035,"")</f>
        <v/>
      </c>
    </row>
    <row r="1036" ht="14.25" customHeight="1">
      <c r="A1036">
        <f>ALGLIB_SSA_XAUUSD!AA1036</f>
        <v/>
      </c>
      <c r="B1036">
        <f>IF($A1036="","",INDEX(ALGLIB_SSA_XAUUSD!$B$2:$B$2401,MATCH($A1036,ALGLIB_SSA_XAUUSD!$A$2:$A$2401,1)))</f>
        <v/>
      </c>
      <c r="C1036">
        <f>IF($A1036="","",INDEX(ALGLIB_SSA_XAUUSD!$C$2:$C$2401,MATCH($A1036,ALGLIB_SSA_XAUUSD!$A$2:$A$2401,1)))</f>
        <v/>
      </c>
      <c r="D1036" s="14">
        <f>IF($A1036="","",INT((ROW()-2)/12)+1)</f>
        <v/>
      </c>
      <c r="E1036" s="14">
        <f>IF(AND(E1046&lt;&gt;"",D1046=D1034+1),E1034+(E1046-E1034)*2/12,"")</f>
        <v/>
      </c>
      <c r="F1036" s="14">
        <f>IF(AND(F1046&lt;&gt;"",D1046=D1034+1),F1034+(F1046-F1034)*2/12,"")</f>
        <v/>
      </c>
      <c r="G1036" s="14">
        <f>IF(AND(G1046&lt;&gt;"",D1046=D1034+1),G1034+(G1046-G1034)*2/12,"")</f>
        <v/>
      </c>
      <c r="H1036" s="14">
        <f>IF(AND(H1046&lt;&gt;"",D1046=D1034+1),H1034+(H1046-H1034)*2/12,"")</f>
        <v/>
      </c>
      <c r="I1036" s="14">
        <f>IF(AND(L1046&lt;&gt;"",D1046=D1034+1),I1034+(I1046-I1034)*2/12,"")</f>
        <v/>
      </c>
      <c r="J1036">
        <f>_xlfn.XLOOKUP($A1036,ALGLIB_SSA_XAUUSD!$AA$2:$AA$2401,ALGLIB_SSA_XAUUSD!$P$2:$P$2401,"",0)</f>
        <v/>
      </c>
      <c r="K1036">
        <f>_xlfn.XLOOKUP($A1036,ALGLIB_SSA_XAUUSD!$AA$2:$AA$2401,ALGLIB_SSA_XAUUSD!$Q$2:$Q$2401,"",0)</f>
        <v/>
      </c>
      <c r="L1036">
        <f>_xlfn.XLOOKUP($A1036,ALGLIB_SSA_XAUUSD!$AA$2:$AA$2401,ALGLIB_SSA_XAUUSD!$R$2:$R$2401,"",0)</f>
        <v/>
      </c>
      <c r="M1036">
        <f>_xlfn.XLOOKUP($A1036,ALGLIB_SSA_XAUUSD!$AA$2:$AA$2401,ALGLIB_SSA_XAUUSD!$S$2:$S$2401,"",0)</f>
        <v/>
      </c>
      <c r="N1036">
        <f>_xlfn.XLOOKUP($A1036,ALGLIB_SSA_XAUUSD!$AA$2:$AA$2401,ALGLIB_SSA_XAUUSD!$T$2:$T$2401,"",0)</f>
        <v/>
      </c>
      <c r="O1036">
        <f>_xlfn.XLOOKUP($A1036,ALGLIB_SSA_XAUUSD!$AA$2:$AA$2401,ALGLIB_SSA_XAUUSD!$U$2:$U$2401,"",0)</f>
        <v/>
      </c>
      <c r="P1036">
        <f>_xlfn.XLOOKUP($A1036,ALGLIB_SSA_XAUUSD!$AA$2:$AA$2401,ALGLIB_SSA_XAUUSD!$V$2:$V$2401,"",0)</f>
        <v/>
      </c>
      <c r="S1036">
        <f>A1036</f>
        <v/>
      </c>
      <c r="T1036">
        <f>J1036</f>
        <v/>
      </c>
      <c r="U1036">
        <f>K1036</f>
        <v/>
      </c>
      <c r="V1036" s="14">
        <f>IF($A1036="","",MOD(ROW()-2,12)+1)</f>
        <v/>
      </c>
      <c r="W1036">
        <f>L1036</f>
        <v/>
      </c>
      <c r="X1036" s="14">
        <f>IF(F1036="","",F1036)</f>
        <v/>
      </c>
      <c r="Y1036" s="14">
        <f>IF(G1036="","",G1036)</f>
        <v/>
      </c>
      <c r="Z1036">
        <f>M1036</f>
        <v/>
      </c>
      <c r="AA1036">
        <f>N1036</f>
        <v/>
      </c>
      <c r="AB1036" s="14">
        <f>IF(H1036="","",H1036)</f>
        <v/>
      </c>
      <c r="AC1036">
        <f>O1036</f>
        <v/>
      </c>
      <c r="AD1036" s="14">
        <f>IF(I1036="","",I1036)</f>
        <v/>
      </c>
      <c r="AE1036">
        <f>P1036</f>
        <v/>
      </c>
      <c r="AH1036">
        <f>IF(S1036&lt;&gt;"",S1036,AH1035+900)</f>
        <v/>
      </c>
      <c r="AI1036">
        <f>IF(T1036&lt;&gt;"",T1036,AI1035)</f>
        <v/>
      </c>
      <c r="AJ1036">
        <f>IF(U1036&lt;&gt;"",U1036,AJ1035)</f>
        <v/>
      </c>
      <c r="AK1036">
        <f>IF(W1036&lt;&gt;"",W1036,"")</f>
        <v/>
      </c>
      <c r="AL1036" s="14">
        <f>IF(X1036&lt;&gt;"",X1036,"")</f>
        <v/>
      </c>
      <c r="AM1036" s="14">
        <f>IF(Y1036&lt;&gt;"",Y1036,"")</f>
        <v/>
      </c>
      <c r="AN1036" s="14">
        <f>IF(OR(AL1036="",AM1036=""),"",AL1036-AM1036)</f>
        <v/>
      </c>
      <c r="AO1036">
        <f>IF(AN1036="","",IF(AN1036&gt;0,"Bullish","Bearish"))</f>
        <v/>
      </c>
      <c r="AP1036">
        <f>IF(AO1036="",AP1035,AO1036)</f>
        <v/>
      </c>
      <c r="AQ1036" s="14">
        <f>IF(AB1036&lt;&gt;"",AB1036,"")</f>
        <v/>
      </c>
      <c r="AR1036" s="14">
        <f>IF(AD1036&lt;&gt;"",AD1036,"")</f>
        <v/>
      </c>
      <c r="AS1036">
        <f>IF(AS1035+1=13,1,AS1035+1)</f>
        <v/>
      </c>
      <c r="AT1036">
        <f>IFERROR(IF(SLOPE($AQ$1022:$AQ$1033,$AS$1022:$AS$1033)&gt;0,MIN(3,ABS(SLOPE($AQ$1022:$AQ$1033,$AS$1022:$AS$1033))),IF(SLOPE($AQ$1022:$AQ$1033,$AS$1022:$AS$1033)&lt;-0.5,-0.5,0)),0)</f>
        <v/>
      </c>
      <c r="AU1036">
        <f>IFERROR(IF(SLOPE($AR$1022:$AR$1033,$AS$1022:$AS$1033)&lt;0,MAX(-3,-ABS(SLOPE($AR$1022:$AR$1033,$AS$1022:$AS$1033))),IF(SLOPE($AR$1022:$AR$1033,$AS$1022:$AS$1033)&gt;0.5,0.5,0)),0)</f>
        <v/>
      </c>
      <c r="AV1036">
        <f>($AQ$1034+(AT1036*(AS1036-1)))</f>
        <v/>
      </c>
      <c r="AW1036">
        <f>($AR$1034+(AU1036*(AS1036-1)))</f>
        <v/>
      </c>
      <c r="AX1036">
        <f>IF(AT1036&gt;0,AV1036+AT1036,AV1036)</f>
        <v/>
      </c>
      <c r="AY1036">
        <f>IF(AU1036&lt;0,AW1036+AU1036,AW1036)</f>
        <v/>
      </c>
      <c r="BA1036" s="14">
        <f>IFERROR(AX1036-AQ1036,"")</f>
        <v/>
      </c>
      <c r="BB1036" s="14">
        <f>IFERROR(AY1036-AR1036,"")</f>
        <v/>
      </c>
      <c r="BD1036">
        <f>AH1036</f>
        <v/>
      </c>
      <c r="BE1036">
        <f>AI1036</f>
        <v/>
      </c>
      <c r="BF1036">
        <f>AJ1036</f>
        <v/>
      </c>
      <c r="BG1036" s="14">
        <f>L1036</f>
        <v/>
      </c>
      <c r="BH1036" s="14">
        <f>IF(X1036="","",X1036)</f>
        <v/>
      </c>
      <c r="BI1036" s="14">
        <f>IF(Y1036="","",Y1036)</f>
        <v/>
      </c>
      <c r="BJ1036">
        <f>Z1036</f>
        <v/>
      </c>
      <c r="BK1036">
        <f>AA1036</f>
        <v/>
      </c>
      <c r="BL1036">
        <f>IFERROR(AX1036,"")</f>
        <v/>
      </c>
      <c r="BM1036">
        <f>IFERROR(AY1036,"")</f>
        <v/>
      </c>
    </row>
    <row r="1037" ht="14.25" customHeight="1">
      <c r="A1037">
        <f>ALGLIB_SSA_XAUUSD!AA1037</f>
        <v/>
      </c>
      <c r="B1037">
        <f>IF($A1037="","",INDEX(ALGLIB_SSA_XAUUSD!$B$2:$B$2401,MATCH($A1037,ALGLIB_SSA_XAUUSD!$A$2:$A$2401,1)))</f>
        <v/>
      </c>
      <c r="C1037">
        <f>IF($A1037="","",INDEX(ALGLIB_SSA_XAUUSD!$C$2:$C$2401,MATCH($A1037,ALGLIB_SSA_XAUUSD!$A$2:$A$2401,1)))</f>
        <v/>
      </c>
      <c r="D1037" s="14">
        <f>IF($A1037="","",INT((ROW()-2)/12)+1)</f>
        <v/>
      </c>
      <c r="E1037" s="14">
        <f>IF(AND(E1046&lt;&gt;"",D1046=D1034+1),E1034+(E1046-E1034)*3/12,"")</f>
        <v/>
      </c>
      <c r="F1037" s="14">
        <f>IF(AND(F1046&lt;&gt;"",D1046=D1034+1),F1034+(F1046-F1034)*3/12,"")</f>
        <v/>
      </c>
      <c r="G1037" s="14">
        <f>IF(AND(G1046&lt;&gt;"",D1046=D1034+1),G1034+(G1046-G1034)*3/12,"")</f>
        <v/>
      </c>
      <c r="H1037" s="14">
        <f>IF(AND(H1046&lt;&gt;"",D1046=D1034+1),H1034+(H1046-H1034)*3/12,"")</f>
        <v/>
      </c>
      <c r="I1037" s="14">
        <f>IF(AND(L1046&lt;&gt;"",D1046=D1034+1),I1034+(I1046-I1034)*3/12,"")</f>
        <v/>
      </c>
      <c r="J1037">
        <f>_xlfn.XLOOKUP($A1037,ALGLIB_SSA_XAUUSD!$AA$2:$AA$2401,ALGLIB_SSA_XAUUSD!$P$2:$P$2401,"",0)</f>
        <v/>
      </c>
      <c r="K1037">
        <f>_xlfn.XLOOKUP($A1037,ALGLIB_SSA_XAUUSD!$AA$2:$AA$2401,ALGLIB_SSA_XAUUSD!$Q$2:$Q$2401,"",0)</f>
        <v/>
      </c>
      <c r="L1037">
        <f>_xlfn.XLOOKUP($A1037,ALGLIB_SSA_XAUUSD!$AA$2:$AA$2401,ALGLIB_SSA_XAUUSD!$R$2:$R$2401,"",0)</f>
        <v/>
      </c>
      <c r="M1037">
        <f>_xlfn.XLOOKUP($A1037,ALGLIB_SSA_XAUUSD!$AA$2:$AA$2401,ALGLIB_SSA_XAUUSD!$S$2:$S$2401,"",0)</f>
        <v/>
      </c>
      <c r="N1037">
        <f>_xlfn.XLOOKUP($A1037,ALGLIB_SSA_XAUUSD!$AA$2:$AA$2401,ALGLIB_SSA_XAUUSD!$T$2:$T$2401,"",0)</f>
        <v/>
      </c>
      <c r="O1037">
        <f>_xlfn.XLOOKUP($A1037,ALGLIB_SSA_XAUUSD!$AA$2:$AA$2401,ALGLIB_SSA_XAUUSD!$U$2:$U$2401,"",0)</f>
        <v/>
      </c>
      <c r="P1037">
        <f>_xlfn.XLOOKUP($A1037,ALGLIB_SSA_XAUUSD!$AA$2:$AA$2401,ALGLIB_SSA_XAUUSD!$V$2:$V$2401,"",0)</f>
        <v/>
      </c>
      <c r="S1037">
        <f>A1037</f>
        <v/>
      </c>
      <c r="T1037">
        <f>J1037</f>
        <v/>
      </c>
      <c r="U1037">
        <f>K1037</f>
        <v/>
      </c>
      <c r="V1037" s="14">
        <f>IF($A1037="","",MOD(ROW()-2,12)+1)</f>
        <v/>
      </c>
      <c r="W1037">
        <f>L1037</f>
        <v/>
      </c>
      <c r="X1037" s="14">
        <f>IF(F1037="","",F1037)</f>
        <v/>
      </c>
      <c r="Y1037" s="14">
        <f>IF(G1037="","",G1037)</f>
        <v/>
      </c>
      <c r="Z1037">
        <f>M1037</f>
        <v/>
      </c>
      <c r="AA1037">
        <f>N1037</f>
        <v/>
      </c>
      <c r="AB1037" s="14">
        <f>IF(H1037="","",H1037)</f>
        <v/>
      </c>
      <c r="AC1037">
        <f>O1037</f>
        <v/>
      </c>
      <c r="AD1037" s="14">
        <f>IF(I1037="","",I1037)</f>
        <v/>
      </c>
      <c r="AE1037">
        <f>P1037</f>
        <v/>
      </c>
      <c r="AH1037">
        <f>IF(S1037&lt;&gt;"",S1037,AH1036+900)</f>
        <v/>
      </c>
      <c r="AI1037">
        <f>IF(T1037&lt;&gt;"",T1037,AI1036)</f>
        <v/>
      </c>
      <c r="AJ1037">
        <f>IF(U1037&lt;&gt;"",U1037,AJ1036)</f>
        <v/>
      </c>
      <c r="AK1037">
        <f>IF(W1037&lt;&gt;"",W1037,"")</f>
        <v/>
      </c>
      <c r="AL1037" s="14">
        <f>IF(X1037&lt;&gt;"",X1037,"")</f>
        <v/>
      </c>
      <c r="AM1037" s="14">
        <f>IF(Y1037&lt;&gt;"",Y1037,"")</f>
        <v/>
      </c>
      <c r="AN1037" s="14">
        <f>IF(OR(AL1037="",AM1037=""),"",AL1037-AM1037)</f>
        <v/>
      </c>
      <c r="AO1037">
        <f>IF(AN1037="","",IF(AN1037&gt;0,"Bullish","Bearish"))</f>
        <v/>
      </c>
      <c r="AP1037">
        <f>IF(AO1037="",AP1036,AO1037)</f>
        <v/>
      </c>
      <c r="AQ1037" s="14">
        <f>IF(AB1037&lt;&gt;"",AB1037,"")</f>
        <v/>
      </c>
      <c r="AR1037" s="14">
        <f>IF(AD1037&lt;&gt;"",AD1037,"")</f>
        <v/>
      </c>
      <c r="AS1037">
        <f>IF(AS1036+1=13,1,AS1036+1)</f>
        <v/>
      </c>
      <c r="AT1037">
        <f>IFERROR(IF(SLOPE($AQ$1022:$AQ$1033,$AS$1022:$AS$1033)&gt;0,MIN(3,ABS(SLOPE($AQ$1022:$AQ$1033,$AS$1022:$AS$1033))),IF(SLOPE($AQ$1022:$AQ$1033,$AS$1022:$AS$1033)&lt;-0.5,-0.5,0)),0)</f>
        <v/>
      </c>
      <c r="AU1037">
        <f>IFERROR(IF(SLOPE($AR$1022:$AR$1033,$AS$1022:$AS$1033)&lt;0,MAX(-3,-ABS(SLOPE($AR$1022:$AR$1033,$AS$1022:$AS$1033))),IF(SLOPE($AR$1022:$AR$1033,$AS$1022:$AS$1033)&gt;0.5,0.5,0)),0)</f>
        <v/>
      </c>
      <c r="AV1037">
        <f>($AQ$1034+(AT1037*(AS1037-1)))</f>
        <v/>
      </c>
      <c r="AW1037">
        <f>($AR$1034+(AU1037*(AS1037-1)))</f>
        <v/>
      </c>
      <c r="AX1037">
        <f>IF(AT1037&gt;0,AV1037+AT1037,AV1037)</f>
        <v/>
      </c>
      <c r="AY1037">
        <f>IF(AU1037&lt;0,AW1037+AU1037,AW1037)</f>
        <v/>
      </c>
      <c r="BA1037" s="14">
        <f>IFERROR(AX1037-AQ1037,"")</f>
        <v/>
      </c>
      <c r="BB1037" s="14">
        <f>IFERROR(AY1037-AR1037,"")</f>
        <v/>
      </c>
      <c r="BD1037">
        <f>AH1037</f>
        <v/>
      </c>
      <c r="BE1037">
        <f>AI1037</f>
        <v/>
      </c>
      <c r="BF1037">
        <f>AJ1037</f>
        <v/>
      </c>
      <c r="BG1037" s="14">
        <f>L1037</f>
        <v/>
      </c>
      <c r="BH1037" s="14">
        <f>IF(X1037="","",X1037)</f>
        <v/>
      </c>
      <c r="BI1037" s="14">
        <f>IF(Y1037="","",Y1037)</f>
        <v/>
      </c>
      <c r="BJ1037">
        <f>Z1037</f>
        <v/>
      </c>
      <c r="BK1037">
        <f>AA1037</f>
        <v/>
      </c>
      <c r="BL1037">
        <f>IFERROR(AX1037,"")</f>
        <v/>
      </c>
      <c r="BM1037">
        <f>IFERROR(AY1037,"")</f>
        <v/>
      </c>
    </row>
    <row r="1038" ht="14.25" customHeight="1">
      <c r="A1038">
        <f>ALGLIB_SSA_XAUUSD!AA1038</f>
        <v/>
      </c>
      <c r="B1038">
        <f>IF($A1038="","",INDEX(ALGLIB_SSA_XAUUSD!$B$2:$B$2401,MATCH($A1038,ALGLIB_SSA_XAUUSD!$A$2:$A$2401,1)))</f>
        <v/>
      </c>
      <c r="C1038">
        <f>IF($A1038="","",INDEX(ALGLIB_SSA_XAUUSD!$C$2:$C$2401,MATCH($A1038,ALGLIB_SSA_XAUUSD!$A$2:$A$2401,1)))</f>
        <v/>
      </c>
      <c r="D1038" s="14">
        <f>IF($A1038="","",INT((ROW()-2)/12)+1)</f>
        <v/>
      </c>
      <c r="E1038" s="14">
        <f>IF(AND(E1046&lt;&gt;"",D1046=D1034+1),E1034+(E1046-E1034)*4/12,"")</f>
        <v/>
      </c>
      <c r="F1038" s="14">
        <f>IF(AND(F1046&lt;&gt;"",D1046=D1034+1),F1034+(F1046-F1034)*4/12,"")</f>
        <v/>
      </c>
      <c r="G1038" s="14">
        <f>IF(AND(G1046&lt;&gt;"",D1046=D1034+1),G1034+(G1046-G1034)*4/12,"")</f>
        <v/>
      </c>
      <c r="H1038" s="14">
        <f>IF(AND(H1046&lt;&gt;"",D1046=D1034+1),H1034+(H1046-H1034)*4/12,"")</f>
        <v/>
      </c>
      <c r="I1038" s="14">
        <f>IF(AND(L1046&lt;&gt;"",D1046=D1034+1),I1034+(I1046-I1034)*4/12,"")</f>
        <v/>
      </c>
      <c r="J1038">
        <f>_xlfn.XLOOKUP($A1038,ALGLIB_SSA_XAUUSD!$AA$2:$AA$2401,ALGLIB_SSA_XAUUSD!$P$2:$P$2401,"",0)</f>
        <v/>
      </c>
      <c r="K1038">
        <f>_xlfn.XLOOKUP($A1038,ALGLIB_SSA_XAUUSD!$AA$2:$AA$2401,ALGLIB_SSA_XAUUSD!$Q$2:$Q$2401,"",0)</f>
        <v/>
      </c>
      <c r="L1038">
        <f>_xlfn.XLOOKUP($A1038,ALGLIB_SSA_XAUUSD!$AA$2:$AA$2401,ALGLIB_SSA_XAUUSD!$R$2:$R$2401,"",0)</f>
        <v/>
      </c>
      <c r="M1038">
        <f>_xlfn.XLOOKUP($A1038,ALGLIB_SSA_XAUUSD!$AA$2:$AA$2401,ALGLIB_SSA_XAUUSD!$S$2:$S$2401,"",0)</f>
        <v/>
      </c>
      <c r="N1038">
        <f>_xlfn.XLOOKUP($A1038,ALGLIB_SSA_XAUUSD!$AA$2:$AA$2401,ALGLIB_SSA_XAUUSD!$T$2:$T$2401,"",0)</f>
        <v/>
      </c>
      <c r="O1038">
        <f>_xlfn.XLOOKUP($A1038,ALGLIB_SSA_XAUUSD!$AA$2:$AA$2401,ALGLIB_SSA_XAUUSD!$U$2:$U$2401,"",0)</f>
        <v/>
      </c>
      <c r="P1038">
        <f>_xlfn.XLOOKUP($A1038,ALGLIB_SSA_XAUUSD!$AA$2:$AA$2401,ALGLIB_SSA_XAUUSD!$V$2:$V$2401,"",0)</f>
        <v/>
      </c>
      <c r="S1038">
        <f>A1038</f>
        <v/>
      </c>
      <c r="T1038">
        <f>J1038</f>
        <v/>
      </c>
      <c r="U1038">
        <f>K1038</f>
        <v/>
      </c>
      <c r="V1038" s="14">
        <f>IF($A1038="","",MOD(ROW()-2,12)+1)</f>
        <v/>
      </c>
      <c r="W1038">
        <f>L1038</f>
        <v/>
      </c>
      <c r="X1038" s="14">
        <f>IF(F1038="","",F1038)</f>
        <v/>
      </c>
      <c r="Y1038" s="14">
        <f>IF(G1038="","",G1038)</f>
        <v/>
      </c>
      <c r="Z1038">
        <f>M1038</f>
        <v/>
      </c>
      <c r="AA1038">
        <f>N1038</f>
        <v/>
      </c>
      <c r="AB1038" s="14">
        <f>IF(H1038="","",H1038)</f>
        <v/>
      </c>
      <c r="AC1038">
        <f>O1038</f>
        <v/>
      </c>
      <c r="AD1038" s="14">
        <f>IF(I1038="","",I1038)</f>
        <v/>
      </c>
      <c r="AE1038">
        <f>P1038</f>
        <v/>
      </c>
      <c r="AH1038">
        <f>IF(S1038&lt;&gt;"",S1038,AH1037+900)</f>
        <v/>
      </c>
      <c r="AI1038">
        <f>IF(T1038&lt;&gt;"",T1038,AI1037)</f>
        <v/>
      </c>
      <c r="AJ1038">
        <f>IF(U1038&lt;&gt;"",U1038,AJ1037)</f>
        <v/>
      </c>
      <c r="AK1038">
        <f>IF(W1038&lt;&gt;"",W1038,"")</f>
        <v/>
      </c>
      <c r="AL1038" s="14">
        <f>IF(X1038&lt;&gt;"",X1038,"")</f>
        <v/>
      </c>
      <c r="AM1038" s="14">
        <f>IF(Y1038&lt;&gt;"",Y1038,"")</f>
        <v/>
      </c>
      <c r="AN1038" s="14">
        <f>IF(OR(AL1038="",AM1038=""),"",AL1038-AM1038)</f>
        <v/>
      </c>
      <c r="AO1038">
        <f>IF(AN1038="","",IF(AN1038&gt;0,"Bullish","Bearish"))</f>
        <v/>
      </c>
      <c r="AP1038">
        <f>IF(AO1038="",AP1037,AO1038)</f>
        <v/>
      </c>
      <c r="AQ1038" s="14">
        <f>IF(AB1038&lt;&gt;"",AB1038,"")</f>
        <v/>
      </c>
      <c r="AR1038" s="14">
        <f>IF(AD1038&lt;&gt;"",AD1038,"")</f>
        <v/>
      </c>
      <c r="AS1038">
        <f>IF(AS1037+1=13,1,AS1037+1)</f>
        <v/>
      </c>
      <c r="AT1038">
        <f>IFERROR(IF(SLOPE($AQ$1022:$AQ$1033,$AS$1022:$AS$1033)&gt;0,MIN(3,ABS(SLOPE($AQ$1022:$AQ$1033,$AS$1022:$AS$1033))),IF(SLOPE($AQ$1022:$AQ$1033,$AS$1022:$AS$1033)&lt;-0.5,-0.5,0)),0)</f>
        <v/>
      </c>
      <c r="AU1038">
        <f>IFERROR(IF(SLOPE($AR$1022:$AR$1033,$AS$1022:$AS$1033)&lt;0,MAX(-3,-ABS(SLOPE($AR$1022:$AR$1033,$AS$1022:$AS$1033))),IF(SLOPE($AR$1022:$AR$1033,$AS$1022:$AS$1033)&gt;0.5,0.5,0)),0)</f>
        <v/>
      </c>
      <c r="AV1038">
        <f>($AQ$1034+(AT1038*(AS1038-1)))</f>
        <v/>
      </c>
      <c r="AW1038">
        <f>($AR$1034+(AU1038*(AS1038-1)))</f>
        <v/>
      </c>
      <c r="AX1038">
        <f>IF(AT1038&gt;0,AV1038+AT1038,AV1038)</f>
        <v/>
      </c>
      <c r="AY1038">
        <f>IF(AU1038&lt;0,AW1038+AU1038,AW1038)</f>
        <v/>
      </c>
      <c r="BA1038" s="14">
        <f>IFERROR(AX1038-AQ1038,"")</f>
        <v/>
      </c>
      <c r="BB1038" s="14">
        <f>IFERROR(AY1038-AR1038,"")</f>
        <v/>
      </c>
      <c r="BD1038">
        <f>AH1038</f>
        <v/>
      </c>
      <c r="BE1038">
        <f>AI1038</f>
        <v/>
      </c>
      <c r="BF1038">
        <f>AJ1038</f>
        <v/>
      </c>
      <c r="BG1038" s="14">
        <f>L1038</f>
        <v/>
      </c>
      <c r="BH1038" s="14">
        <f>IF(X1038="","",X1038)</f>
        <v/>
      </c>
      <c r="BI1038" s="14">
        <f>IF(Y1038="","",Y1038)</f>
        <v/>
      </c>
      <c r="BJ1038">
        <f>Z1038</f>
        <v/>
      </c>
      <c r="BK1038">
        <f>AA1038</f>
        <v/>
      </c>
      <c r="BL1038">
        <f>IFERROR(AX1038,"")</f>
        <v/>
      </c>
      <c r="BM1038">
        <f>IFERROR(AY1038,"")</f>
        <v/>
      </c>
    </row>
    <row r="1039" ht="14.25" customHeight="1">
      <c r="A1039">
        <f>ALGLIB_SSA_XAUUSD!AA1039</f>
        <v/>
      </c>
      <c r="B1039">
        <f>IF($A1039="","",INDEX(ALGLIB_SSA_XAUUSD!$B$2:$B$2401,MATCH($A1039,ALGLIB_SSA_XAUUSD!$A$2:$A$2401,1)))</f>
        <v/>
      </c>
      <c r="C1039">
        <f>IF($A1039="","",INDEX(ALGLIB_SSA_XAUUSD!$C$2:$C$2401,MATCH($A1039,ALGLIB_SSA_XAUUSD!$A$2:$A$2401,1)))</f>
        <v/>
      </c>
      <c r="D1039" s="14">
        <f>IF($A1039="","",INT((ROW()-2)/12)+1)</f>
        <v/>
      </c>
      <c r="E1039" s="14">
        <f>IF(AND(E1046&lt;&gt;"",D1046=D1034+1),E1034+(E1046-E1034)*5/12,"")</f>
        <v/>
      </c>
      <c r="F1039" s="14">
        <f>IF(AND(F1046&lt;&gt;"",D1046=D1034+1),F1034+(F1046-F1034)*5/12,"")</f>
        <v/>
      </c>
      <c r="G1039" s="14">
        <f>IF(AND(G1046&lt;&gt;"",D1046=D1034+1),G1034+(G1046-G1034)*5/12,"")</f>
        <v/>
      </c>
      <c r="H1039" s="14">
        <f>IF(AND(H1046&lt;&gt;"",D1046=D1034+1),H1034+(H1046-H1034)*5/12,"")</f>
        <v/>
      </c>
      <c r="I1039" s="14">
        <f>IF(AND(L1046&lt;&gt;"",D1046=D1034+1),I1034+(I1046-I1034)*5/12,"")</f>
        <v/>
      </c>
      <c r="J1039">
        <f>_xlfn.XLOOKUP($A1039,ALGLIB_SSA_XAUUSD!$AA$2:$AA$2401,ALGLIB_SSA_XAUUSD!$P$2:$P$2401,"",0)</f>
        <v/>
      </c>
      <c r="K1039">
        <f>_xlfn.XLOOKUP($A1039,ALGLIB_SSA_XAUUSD!$AA$2:$AA$2401,ALGLIB_SSA_XAUUSD!$Q$2:$Q$2401,"",0)</f>
        <v/>
      </c>
      <c r="L1039">
        <f>_xlfn.XLOOKUP($A1039,ALGLIB_SSA_XAUUSD!$AA$2:$AA$2401,ALGLIB_SSA_XAUUSD!$R$2:$R$2401,"",0)</f>
        <v/>
      </c>
      <c r="M1039">
        <f>_xlfn.XLOOKUP($A1039,ALGLIB_SSA_XAUUSD!$AA$2:$AA$2401,ALGLIB_SSA_XAUUSD!$S$2:$S$2401,"",0)</f>
        <v/>
      </c>
      <c r="N1039">
        <f>_xlfn.XLOOKUP($A1039,ALGLIB_SSA_XAUUSD!$AA$2:$AA$2401,ALGLIB_SSA_XAUUSD!$T$2:$T$2401,"",0)</f>
        <v/>
      </c>
      <c r="O1039">
        <f>_xlfn.XLOOKUP($A1039,ALGLIB_SSA_XAUUSD!$AA$2:$AA$2401,ALGLIB_SSA_XAUUSD!$U$2:$U$2401,"",0)</f>
        <v/>
      </c>
      <c r="P1039">
        <f>_xlfn.XLOOKUP($A1039,ALGLIB_SSA_XAUUSD!$AA$2:$AA$2401,ALGLIB_SSA_XAUUSD!$V$2:$V$2401,"",0)</f>
        <v/>
      </c>
      <c r="S1039">
        <f>A1039</f>
        <v/>
      </c>
      <c r="T1039">
        <f>J1039</f>
        <v/>
      </c>
      <c r="U1039">
        <f>K1039</f>
        <v/>
      </c>
      <c r="V1039" s="14">
        <f>IF($A1039="","",MOD(ROW()-2,12)+1)</f>
        <v/>
      </c>
      <c r="W1039">
        <f>L1039</f>
        <v/>
      </c>
      <c r="X1039" s="14">
        <f>IF(F1039="","",F1039)</f>
        <v/>
      </c>
      <c r="Y1039" s="14">
        <f>IF(G1039="","",G1039)</f>
        <v/>
      </c>
      <c r="Z1039">
        <f>M1039</f>
        <v/>
      </c>
      <c r="AA1039">
        <f>N1039</f>
        <v/>
      </c>
      <c r="AB1039" s="14">
        <f>IF(H1039="","",H1039)</f>
        <v/>
      </c>
      <c r="AC1039">
        <f>O1039</f>
        <v/>
      </c>
      <c r="AD1039" s="14">
        <f>IF(I1039="","",I1039)</f>
        <v/>
      </c>
      <c r="AE1039">
        <f>P1039</f>
        <v/>
      </c>
      <c r="AH1039">
        <f>IF(S1039&lt;&gt;"",S1039,AH1038+900)</f>
        <v/>
      </c>
      <c r="AI1039">
        <f>IF(T1039&lt;&gt;"",T1039,AI1038)</f>
        <v/>
      </c>
      <c r="AJ1039">
        <f>IF(U1039&lt;&gt;"",U1039,AJ1038)</f>
        <v/>
      </c>
      <c r="AK1039">
        <f>IF(W1039&lt;&gt;"",W1039,"")</f>
        <v/>
      </c>
      <c r="AL1039" s="14">
        <f>IF(X1039&lt;&gt;"",X1039,"")</f>
        <v/>
      </c>
      <c r="AM1039" s="14">
        <f>IF(Y1039&lt;&gt;"",Y1039,"")</f>
        <v/>
      </c>
      <c r="AN1039" s="14">
        <f>IF(OR(AL1039="",AM1039=""),"",AL1039-AM1039)</f>
        <v/>
      </c>
      <c r="AO1039">
        <f>IF(AN1039="","",IF(AN1039&gt;0,"Bullish","Bearish"))</f>
        <v/>
      </c>
      <c r="AP1039">
        <f>IF(AO1039="",AP1038,AO1039)</f>
        <v/>
      </c>
      <c r="AQ1039" s="14">
        <f>IF(AB1039&lt;&gt;"",AB1039,"")</f>
        <v/>
      </c>
      <c r="AR1039" s="14">
        <f>IF(AD1039&lt;&gt;"",AD1039,"")</f>
        <v/>
      </c>
      <c r="AS1039">
        <f>IF(AS1038+1=13,1,AS1038+1)</f>
        <v/>
      </c>
      <c r="AT1039">
        <f>IFERROR(IF(SLOPE($AQ$1022:$AQ$1033,$AS$1022:$AS$1033)&gt;0,MIN(3,ABS(SLOPE($AQ$1022:$AQ$1033,$AS$1022:$AS$1033))),IF(SLOPE($AQ$1022:$AQ$1033,$AS$1022:$AS$1033)&lt;-0.5,-0.5,0)),0)</f>
        <v/>
      </c>
      <c r="AU1039">
        <f>IFERROR(IF(SLOPE($AR$1022:$AR$1033,$AS$1022:$AS$1033)&lt;0,MAX(-3,-ABS(SLOPE($AR$1022:$AR$1033,$AS$1022:$AS$1033))),IF(SLOPE($AR$1022:$AR$1033,$AS$1022:$AS$1033)&gt;0.5,0.5,0)),0)</f>
        <v/>
      </c>
      <c r="AV1039">
        <f>($AQ$1034+(AT1039*(AS1039-1)))</f>
        <v/>
      </c>
      <c r="AW1039">
        <f>($AR$1034+(AU1039*(AS1039-1)))</f>
        <v/>
      </c>
      <c r="AX1039">
        <f>IF(AT1039&gt;0,AV1039+AT1039,AV1039)</f>
        <v/>
      </c>
      <c r="AY1039">
        <f>IF(AU1039&lt;0,AW1039+AU1039,AW1039)</f>
        <v/>
      </c>
      <c r="BA1039" s="14">
        <f>IFERROR(AX1039-AQ1039,"")</f>
        <v/>
      </c>
      <c r="BB1039" s="14">
        <f>IFERROR(AY1039-AR1039,"")</f>
        <v/>
      </c>
      <c r="BD1039">
        <f>AH1039</f>
        <v/>
      </c>
      <c r="BE1039">
        <f>AI1039</f>
        <v/>
      </c>
      <c r="BF1039">
        <f>AJ1039</f>
        <v/>
      </c>
      <c r="BG1039" s="14">
        <f>L1039</f>
        <v/>
      </c>
      <c r="BH1039" s="14">
        <f>IF(X1039="","",X1039)</f>
        <v/>
      </c>
      <c r="BI1039" s="14">
        <f>IF(Y1039="","",Y1039)</f>
        <v/>
      </c>
      <c r="BJ1039">
        <f>Z1039</f>
        <v/>
      </c>
      <c r="BK1039">
        <f>AA1039</f>
        <v/>
      </c>
      <c r="BL1039">
        <f>IFERROR(AX1039,"")</f>
        <v/>
      </c>
      <c r="BM1039">
        <f>IFERROR(AY1039,"")</f>
        <v/>
      </c>
    </row>
    <row r="1040" ht="14.25" customHeight="1">
      <c r="A1040">
        <f>ALGLIB_SSA_XAUUSD!AA1040</f>
        <v/>
      </c>
      <c r="B1040">
        <f>IF($A1040="","",INDEX(ALGLIB_SSA_XAUUSD!$B$2:$B$2401,MATCH($A1040,ALGLIB_SSA_XAUUSD!$A$2:$A$2401,1)))</f>
        <v/>
      </c>
      <c r="C1040">
        <f>IF($A1040="","",INDEX(ALGLIB_SSA_XAUUSD!$C$2:$C$2401,MATCH($A1040,ALGLIB_SSA_XAUUSD!$A$2:$A$2401,1)))</f>
        <v/>
      </c>
      <c r="D1040" s="14">
        <f>IF($A1040="","",INT((ROW()-2)/12)+1)</f>
        <v/>
      </c>
      <c r="E1040" s="14">
        <f>IF(AND(E1046&lt;&gt;"",D1046=D1034+1),E1034+(E1046-E1034)*6/12,"")</f>
        <v/>
      </c>
      <c r="F1040" s="14">
        <f>IF(AND(F1046&lt;&gt;"",D1046=D1034+1),F1034+(F1046-F1034)*6/12,"")</f>
        <v/>
      </c>
      <c r="G1040" s="14">
        <f>IF(AND(G1046&lt;&gt;"",D1046=D1034+1),G1034+(G1046-G1034)*6/12,"")</f>
        <v/>
      </c>
      <c r="H1040" s="14">
        <f>IF(AND(H1046&lt;&gt;"",D1046=D1034+1),H1034+(H1046-H1034)*6/12,"")</f>
        <v/>
      </c>
      <c r="I1040" s="14">
        <f>IF(AND(L1046&lt;&gt;"",D1046=D1034+1),I1034+(I1046-I1034)*6/12,"")</f>
        <v/>
      </c>
      <c r="J1040">
        <f>_xlfn.XLOOKUP($A1040,ALGLIB_SSA_XAUUSD!$AA$2:$AA$2401,ALGLIB_SSA_XAUUSD!$P$2:$P$2401,"",0)</f>
        <v/>
      </c>
      <c r="K1040">
        <f>_xlfn.XLOOKUP($A1040,ALGLIB_SSA_XAUUSD!$AA$2:$AA$2401,ALGLIB_SSA_XAUUSD!$Q$2:$Q$2401,"",0)</f>
        <v/>
      </c>
      <c r="L1040">
        <f>_xlfn.XLOOKUP($A1040,ALGLIB_SSA_XAUUSD!$AA$2:$AA$2401,ALGLIB_SSA_XAUUSD!$R$2:$R$2401,"",0)</f>
        <v/>
      </c>
      <c r="M1040">
        <f>_xlfn.XLOOKUP($A1040,ALGLIB_SSA_XAUUSD!$AA$2:$AA$2401,ALGLIB_SSA_XAUUSD!$S$2:$S$2401,"",0)</f>
        <v/>
      </c>
      <c r="N1040">
        <f>_xlfn.XLOOKUP($A1040,ALGLIB_SSA_XAUUSD!$AA$2:$AA$2401,ALGLIB_SSA_XAUUSD!$T$2:$T$2401,"",0)</f>
        <v/>
      </c>
      <c r="O1040">
        <f>_xlfn.XLOOKUP($A1040,ALGLIB_SSA_XAUUSD!$AA$2:$AA$2401,ALGLIB_SSA_XAUUSD!$U$2:$U$2401,"",0)</f>
        <v/>
      </c>
      <c r="P1040">
        <f>_xlfn.XLOOKUP($A1040,ALGLIB_SSA_XAUUSD!$AA$2:$AA$2401,ALGLIB_SSA_XAUUSD!$V$2:$V$2401,"",0)</f>
        <v/>
      </c>
      <c r="S1040">
        <f>A1040</f>
        <v/>
      </c>
      <c r="T1040">
        <f>J1040</f>
        <v/>
      </c>
      <c r="U1040">
        <f>K1040</f>
        <v/>
      </c>
      <c r="V1040" s="14">
        <f>IF($A1040="","",MOD(ROW()-2,12)+1)</f>
        <v/>
      </c>
      <c r="W1040">
        <f>L1040</f>
        <v/>
      </c>
      <c r="X1040" s="14">
        <f>IF(F1040="","",F1040)</f>
        <v/>
      </c>
      <c r="Y1040" s="14">
        <f>IF(G1040="","",G1040)</f>
        <v/>
      </c>
      <c r="Z1040">
        <f>M1040</f>
        <v/>
      </c>
      <c r="AA1040">
        <f>N1040</f>
        <v/>
      </c>
      <c r="AB1040" s="14">
        <f>IF(H1040="","",H1040)</f>
        <v/>
      </c>
      <c r="AC1040">
        <f>O1040</f>
        <v/>
      </c>
      <c r="AD1040" s="14">
        <f>IF(I1040="","",I1040)</f>
        <v/>
      </c>
      <c r="AE1040">
        <f>P1040</f>
        <v/>
      </c>
      <c r="AH1040">
        <f>IF(S1040&lt;&gt;"",S1040,AH1039+900)</f>
        <v/>
      </c>
      <c r="AI1040">
        <f>IF(T1040&lt;&gt;"",T1040,AI1039)</f>
        <v/>
      </c>
      <c r="AJ1040">
        <f>IF(U1040&lt;&gt;"",U1040,AJ1039)</f>
        <v/>
      </c>
      <c r="AK1040">
        <f>IF(W1040&lt;&gt;"",W1040,"")</f>
        <v/>
      </c>
      <c r="AL1040" s="14">
        <f>IF(X1040&lt;&gt;"",X1040,"")</f>
        <v/>
      </c>
      <c r="AM1040" s="14">
        <f>IF(Y1040&lt;&gt;"",Y1040,"")</f>
        <v/>
      </c>
      <c r="AN1040" s="14">
        <f>IF(OR(AL1040="",AM1040=""),"",AL1040-AM1040)</f>
        <v/>
      </c>
      <c r="AO1040">
        <f>IF(AN1040="","",IF(AN1040&gt;0,"Bullish","Bearish"))</f>
        <v/>
      </c>
      <c r="AP1040">
        <f>IF(AO1040="",AP1039,AO1040)</f>
        <v/>
      </c>
      <c r="AQ1040" s="14">
        <f>IF(AB1040&lt;&gt;"",AB1040,"")</f>
        <v/>
      </c>
      <c r="AR1040" s="14">
        <f>IF(AD1040&lt;&gt;"",AD1040,"")</f>
        <v/>
      </c>
      <c r="AS1040">
        <f>IF(AS1039+1=13,1,AS1039+1)</f>
        <v/>
      </c>
      <c r="AT1040">
        <f>IFERROR(IF(SLOPE($AQ$1022:$AQ$1033,$AS$1022:$AS$1033)&gt;0,MIN(3,ABS(SLOPE($AQ$1022:$AQ$1033,$AS$1022:$AS$1033))),IF(SLOPE($AQ$1022:$AQ$1033,$AS$1022:$AS$1033)&lt;-0.5,-0.5,0)),0)</f>
        <v/>
      </c>
      <c r="AU1040">
        <f>IFERROR(IF(SLOPE($AR$1022:$AR$1033,$AS$1022:$AS$1033)&lt;0,MAX(-3,-ABS(SLOPE($AR$1022:$AR$1033,$AS$1022:$AS$1033))),IF(SLOPE($AR$1022:$AR$1033,$AS$1022:$AS$1033)&gt;0.5,0.5,0)),0)</f>
        <v/>
      </c>
      <c r="AV1040">
        <f>($AQ$1034+(AT1040*(AS1040-1)))</f>
        <v/>
      </c>
      <c r="AW1040">
        <f>($AR$1034+(AU1040*(AS1040-1)))</f>
        <v/>
      </c>
      <c r="AX1040">
        <f>IF(AT1040&gt;0,AV1040+AT1040,AV1040)</f>
        <v/>
      </c>
      <c r="AY1040">
        <f>IF(AU1040&lt;0,AW1040+AU1040,AW1040)</f>
        <v/>
      </c>
      <c r="BA1040" s="14">
        <f>IFERROR(AX1040-AQ1040,"")</f>
        <v/>
      </c>
      <c r="BB1040" s="14">
        <f>IFERROR(AY1040-AR1040,"")</f>
        <v/>
      </c>
      <c r="BD1040">
        <f>AH1040</f>
        <v/>
      </c>
      <c r="BE1040">
        <f>AI1040</f>
        <v/>
      </c>
      <c r="BF1040">
        <f>AJ1040</f>
        <v/>
      </c>
      <c r="BG1040" s="14">
        <f>L1040</f>
        <v/>
      </c>
      <c r="BH1040" s="14">
        <f>IF(X1040="","",X1040)</f>
        <v/>
      </c>
      <c r="BI1040" s="14">
        <f>IF(Y1040="","",Y1040)</f>
        <v/>
      </c>
      <c r="BJ1040">
        <f>Z1040</f>
        <v/>
      </c>
      <c r="BK1040">
        <f>AA1040</f>
        <v/>
      </c>
      <c r="BL1040">
        <f>IFERROR(AX1040,"")</f>
        <v/>
      </c>
      <c r="BM1040">
        <f>IFERROR(AY1040,"")</f>
        <v/>
      </c>
    </row>
    <row r="1041" ht="14.25" customHeight="1">
      <c r="A1041">
        <f>ALGLIB_SSA_XAUUSD!AA1041</f>
        <v/>
      </c>
      <c r="B1041">
        <f>IF($A1041="","",INDEX(ALGLIB_SSA_XAUUSD!$B$2:$B$2401,MATCH($A1041,ALGLIB_SSA_XAUUSD!$A$2:$A$2401,1)))</f>
        <v/>
      </c>
      <c r="C1041">
        <f>IF($A1041="","",INDEX(ALGLIB_SSA_XAUUSD!$C$2:$C$2401,MATCH($A1041,ALGLIB_SSA_XAUUSD!$A$2:$A$2401,1)))</f>
        <v/>
      </c>
      <c r="D1041" s="14">
        <f>IF($A1041="","",INT((ROW()-2)/12)+1)</f>
        <v/>
      </c>
      <c r="E1041" s="14">
        <f>IF(AND(E1046&lt;&gt;"",D1046=D1034+1),E1034+(E1046-E1034)*7/12,"")</f>
        <v/>
      </c>
      <c r="F1041" s="14">
        <f>IF(AND(F1046&lt;&gt;"",D1046=D1034+1),F1034+(F1046-F1034)*7/12,"")</f>
        <v/>
      </c>
      <c r="G1041" s="14">
        <f>IF(AND(G1046&lt;&gt;"",D1046=D1034+1),G1034+(G1046-G1034)*7/12,"")</f>
        <v/>
      </c>
      <c r="H1041" s="14">
        <f>IF(AND(H1046&lt;&gt;"",D1046=D1034+1),H1034+(H1046-H1034)*7/12,"")</f>
        <v/>
      </c>
      <c r="I1041" s="14">
        <f>IF(AND(L1046&lt;&gt;"",D1046=D1034+1),I1034+(I1046-I1034)*7/12,"")</f>
        <v/>
      </c>
      <c r="J1041">
        <f>_xlfn.XLOOKUP($A1041,ALGLIB_SSA_XAUUSD!$AA$2:$AA$2401,ALGLIB_SSA_XAUUSD!$P$2:$P$2401,"",0)</f>
        <v/>
      </c>
      <c r="K1041">
        <f>_xlfn.XLOOKUP($A1041,ALGLIB_SSA_XAUUSD!$AA$2:$AA$2401,ALGLIB_SSA_XAUUSD!$Q$2:$Q$2401,"",0)</f>
        <v/>
      </c>
      <c r="L1041">
        <f>_xlfn.XLOOKUP($A1041,ALGLIB_SSA_XAUUSD!$AA$2:$AA$2401,ALGLIB_SSA_XAUUSD!$R$2:$R$2401,"",0)</f>
        <v/>
      </c>
      <c r="M1041">
        <f>_xlfn.XLOOKUP($A1041,ALGLIB_SSA_XAUUSD!$AA$2:$AA$2401,ALGLIB_SSA_XAUUSD!$S$2:$S$2401,"",0)</f>
        <v/>
      </c>
      <c r="N1041">
        <f>_xlfn.XLOOKUP($A1041,ALGLIB_SSA_XAUUSD!$AA$2:$AA$2401,ALGLIB_SSA_XAUUSD!$T$2:$T$2401,"",0)</f>
        <v/>
      </c>
      <c r="O1041">
        <f>_xlfn.XLOOKUP($A1041,ALGLIB_SSA_XAUUSD!$AA$2:$AA$2401,ALGLIB_SSA_XAUUSD!$U$2:$U$2401,"",0)</f>
        <v/>
      </c>
      <c r="P1041">
        <f>_xlfn.XLOOKUP($A1041,ALGLIB_SSA_XAUUSD!$AA$2:$AA$2401,ALGLIB_SSA_XAUUSD!$V$2:$V$2401,"",0)</f>
        <v/>
      </c>
      <c r="S1041">
        <f>A1041</f>
        <v/>
      </c>
      <c r="T1041">
        <f>J1041</f>
        <v/>
      </c>
      <c r="U1041">
        <f>K1041</f>
        <v/>
      </c>
      <c r="V1041" s="14">
        <f>IF($A1041="","",MOD(ROW()-2,12)+1)</f>
        <v/>
      </c>
      <c r="W1041">
        <f>L1041</f>
        <v/>
      </c>
      <c r="X1041" s="14">
        <f>IF(F1041="","",F1041)</f>
        <v/>
      </c>
      <c r="Y1041" s="14">
        <f>IF(G1041="","",G1041)</f>
        <v/>
      </c>
      <c r="Z1041">
        <f>M1041</f>
        <v/>
      </c>
      <c r="AA1041">
        <f>N1041</f>
        <v/>
      </c>
      <c r="AB1041" s="14">
        <f>IF(H1041="","",H1041)</f>
        <v/>
      </c>
      <c r="AC1041">
        <f>O1041</f>
        <v/>
      </c>
      <c r="AD1041" s="14">
        <f>IF(I1041="","",I1041)</f>
        <v/>
      </c>
      <c r="AE1041">
        <f>P1041</f>
        <v/>
      </c>
      <c r="AH1041">
        <f>IF(S1041&lt;&gt;"",S1041,AH1040+900)</f>
        <v/>
      </c>
      <c r="AI1041">
        <f>IF(T1041&lt;&gt;"",T1041,AI1040)</f>
        <v/>
      </c>
      <c r="AJ1041">
        <f>IF(U1041&lt;&gt;"",U1041,AJ1040)</f>
        <v/>
      </c>
      <c r="AK1041">
        <f>IF(W1041&lt;&gt;"",W1041,"")</f>
        <v/>
      </c>
      <c r="AL1041" s="14">
        <f>IF(X1041&lt;&gt;"",X1041,"")</f>
        <v/>
      </c>
      <c r="AM1041" s="14">
        <f>IF(Y1041&lt;&gt;"",Y1041,"")</f>
        <v/>
      </c>
      <c r="AN1041" s="14">
        <f>IF(OR(AL1041="",AM1041=""),"",AL1041-AM1041)</f>
        <v/>
      </c>
      <c r="AO1041">
        <f>IF(AN1041="","",IF(AN1041&gt;0,"Bullish","Bearish"))</f>
        <v/>
      </c>
      <c r="AP1041">
        <f>IF(AO1041="",AP1040,AO1041)</f>
        <v/>
      </c>
      <c r="AQ1041" s="14">
        <f>IF(AB1041&lt;&gt;"",AB1041,"")</f>
        <v/>
      </c>
      <c r="AR1041" s="14">
        <f>IF(AD1041&lt;&gt;"",AD1041,"")</f>
        <v/>
      </c>
      <c r="AS1041">
        <f>IF(AS1040+1=13,1,AS1040+1)</f>
        <v/>
      </c>
      <c r="AT1041">
        <f>IFERROR(IF(SLOPE($AQ$1022:$AQ$1033,$AS$1022:$AS$1033)&gt;0,MIN(3,ABS(SLOPE($AQ$1022:$AQ$1033,$AS$1022:$AS$1033))),IF(SLOPE($AQ$1022:$AQ$1033,$AS$1022:$AS$1033)&lt;-0.5,-0.5,0)),0)</f>
        <v/>
      </c>
      <c r="AU1041">
        <f>IFERROR(IF(SLOPE($AR$1022:$AR$1033,$AS$1022:$AS$1033)&lt;0,MAX(-3,-ABS(SLOPE($AR$1022:$AR$1033,$AS$1022:$AS$1033))),IF(SLOPE($AR$1022:$AR$1033,$AS$1022:$AS$1033)&gt;0.5,0.5,0)),0)</f>
        <v/>
      </c>
      <c r="AV1041">
        <f>($AQ$1034+(AT1041*(AS1041-1)))</f>
        <v/>
      </c>
      <c r="AW1041">
        <f>($AR$1034+(AU1041*(AS1041-1)))</f>
        <v/>
      </c>
      <c r="AX1041">
        <f>IF(AT1041&gt;0,AV1041+AT1041,AV1041)</f>
        <v/>
      </c>
      <c r="AY1041">
        <f>IF(AU1041&lt;0,AW1041+AU1041,AW1041)</f>
        <v/>
      </c>
      <c r="BA1041" s="14">
        <f>IFERROR(AX1041-AQ1041,"")</f>
        <v/>
      </c>
      <c r="BB1041" s="14">
        <f>IFERROR(AY1041-AR1041,"")</f>
        <v/>
      </c>
      <c r="BD1041">
        <f>AH1041</f>
        <v/>
      </c>
      <c r="BE1041">
        <f>AI1041</f>
        <v/>
      </c>
      <c r="BF1041">
        <f>AJ1041</f>
        <v/>
      </c>
      <c r="BG1041" s="14">
        <f>L1041</f>
        <v/>
      </c>
      <c r="BH1041" s="14">
        <f>IF(X1041="","",X1041)</f>
        <v/>
      </c>
      <c r="BI1041" s="14">
        <f>IF(Y1041="","",Y1041)</f>
        <v/>
      </c>
      <c r="BJ1041">
        <f>Z1041</f>
        <v/>
      </c>
      <c r="BK1041">
        <f>AA1041</f>
        <v/>
      </c>
      <c r="BL1041">
        <f>IFERROR(AX1041,"")</f>
        <v/>
      </c>
      <c r="BM1041">
        <f>IFERROR(AY1041,"")</f>
        <v/>
      </c>
    </row>
    <row r="1042" ht="14.25" customHeight="1">
      <c r="A1042">
        <f>ALGLIB_SSA_XAUUSD!AA1042</f>
        <v/>
      </c>
      <c r="B1042">
        <f>IF($A1042="","",INDEX(ALGLIB_SSA_XAUUSD!$B$2:$B$2401,MATCH($A1042,ALGLIB_SSA_XAUUSD!$A$2:$A$2401,1)))</f>
        <v/>
      </c>
      <c r="C1042">
        <f>IF($A1042="","",INDEX(ALGLIB_SSA_XAUUSD!$C$2:$C$2401,MATCH($A1042,ALGLIB_SSA_XAUUSD!$A$2:$A$2401,1)))</f>
        <v/>
      </c>
      <c r="D1042" s="14">
        <f>IF($A1042="","",INT((ROW()-2)/12)+1)</f>
        <v/>
      </c>
      <c r="E1042" s="14">
        <f>IF(AND(E1046&lt;&gt;"",D1046=D1034+1),E1034+(E1046-E1034)*8/12,"")</f>
        <v/>
      </c>
      <c r="F1042" s="14">
        <f>IF(AND(F1046&lt;&gt;"",D1046=D1034+1),F1034+(F1046-F1034)*8/12,"")</f>
        <v/>
      </c>
      <c r="G1042" s="14">
        <f>IF(AND(G1046&lt;&gt;"",D1046=D1034+1),G1034+(G1046-G1034)*8/12,"")</f>
        <v/>
      </c>
      <c r="H1042" s="14">
        <f>IF(AND(H1046&lt;&gt;"",D1046=D1034+1),H1034+(H1046-H1034)*8/12,"")</f>
        <v/>
      </c>
      <c r="I1042" s="14">
        <f>IF(AND(L1046&lt;&gt;"",D1046=D1034+1),I1034+(I1046-I1034)*8/12,"")</f>
        <v/>
      </c>
      <c r="J1042">
        <f>_xlfn.XLOOKUP($A1042,ALGLIB_SSA_XAUUSD!$AA$2:$AA$2401,ALGLIB_SSA_XAUUSD!$P$2:$P$2401,"",0)</f>
        <v/>
      </c>
      <c r="K1042">
        <f>_xlfn.XLOOKUP($A1042,ALGLIB_SSA_XAUUSD!$AA$2:$AA$2401,ALGLIB_SSA_XAUUSD!$Q$2:$Q$2401,"",0)</f>
        <v/>
      </c>
      <c r="L1042">
        <f>_xlfn.XLOOKUP($A1042,ALGLIB_SSA_XAUUSD!$AA$2:$AA$2401,ALGLIB_SSA_XAUUSD!$R$2:$R$2401,"",0)</f>
        <v/>
      </c>
      <c r="M1042">
        <f>_xlfn.XLOOKUP($A1042,ALGLIB_SSA_XAUUSD!$AA$2:$AA$2401,ALGLIB_SSA_XAUUSD!$S$2:$S$2401,"",0)</f>
        <v/>
      </c>
      <c r="N1042">
        <f>_xlfn.XLOOKUP($A1042,ALGLIB_SSA_XAUUSD!$AA$2:$AA$2401,ALGLIB_SSA_XAUUSD!$T$2:$T$2401,"",0)</f>
        <v/>
      </c>
      <c r="O1042">
        <f>_xlfn.XLOOKUP($A1042,ALGLIB_SSA_XAUUSD!$AA$2:$AA$2401,ALGLIB_SSA_XAUUSD!$U$2:$U$2401,"",0)</f>
        <v/>
      </c>
      <c r="P1042">
        <f>_xlfn.XLOOKUP($A1042,ALGLIB_SSA_XAUUSD!$AA$2:$AA$2401,ALGLIB_SSA_XAUUSD!$V$2:$V$2401,"",0)</f>
        <v/>
      </c>
      <c r="S1042">
        <f>A1042</f>
        <v/>
      </c>
      <c r="T1042">
        <f>J1042</f>
        <v/>
      </c>
      <c r="U1042">
        <f>K1042</f>
        <v/>
      </c>
      <c r="V1042" s="14">
        <f>IF($A1042="","",MOD(ROW()-2,12)+1)</f>
        <v/>
      </c>
      <c r="W1042">
        <f>L1042</f>
        <v/>
      </c>
      <c r="X1042" s="14">
        <f>IF(F1042="","",F1042)</f>
        <v/>
      </c>
      <c r="Y1042" s="14">
        <f>IF(G1042="","",G1042)</f>
        <v/>
      </c>
      <c r="Z1042">
        <f>M1042</f>
        <v/>
      </c>
      <c r="AA1042">
        <f>N1042</f>
        <v/>
      </c>
      <c r="AB1042" s="14">
        <f>IF(H1042="","",H1042)</f>
        <v/>
      </c>
      <c r="AC1042">
        <f>O1042</f>
        <v/>
      </c>
      <c r="AD1042" s="14">
        <f>IF(I1042="","",I1042)</f>
        <v/>
      </c>
      <c r="AE1042">
        <f>P1042</f>
        <v/>
      </c>
      <c r="AH1042">
        <f>IF(S1042&lt;&gt;"",S1042,AH1041+900)</f>
        <v/>
      </c>
      <c r="AI1042">
        <f>IF(T1042&lt;&gt;"",T1042,AI1041)</f>
        <v/>
      </c>
      <c r="AJ1042">
        <f>IF(U1042&lt;&gt;"",U1042,AJ1041)</f>
        <v/>
      </c>
      <c r="AK1042">
        <f>IF(W1042&lt;&gt;"",W1042,"")</f>
        <v/>
      </c>
      <c r="AL1042" s="14">
        <f>IF(X1042&lt;&gt;"",X1042,"")</f>
        <v/>
      </c>
      <c r="AM1042" s="14">
        <f>IF(Y1042&lt;&gt;"",Y1042,"")</f>
        <v/>
      </c>
      <c r="AN1042" s="14">
        <f>IF(OR(AL1042="",AM1042=""),"",AL1042-AM1042)</f>
        <v/>
      </c>
      <c r="AO1042">
        <f>IF(AN1042="","",IF(AN1042&gt;0,"Bullish","Bearish"))</f>
        <v/>
      </c>
      <c r="AP1042">
        <f>IF(AO1042="",AP1041,AO1042)</f>
        <v/>
      </c>
      <c r="AQ1042" s="14">
        <f>IF(AB1042&lt;&gt;"",AB1042,"")</f>
        <v/>
      </c>
      <c r="AR1042" s="14">
        <f>IF(AD1042&lt;&gt;"",AD1042,"")</f>
        <v/>
      </c>
      <c r="AS1042">
        <f>IF(AS1041+1=13,1,AS1041+1)</f>
        <v/>
      </c>
      <c r="AT1042">
        <f>IFERROR(IF(SLOPE($AQ$1022:$AQ$1033,$AS$1022:$AS$1033)&gt;0,MIN(3,ABS(SLOPE($AQ$1022:$AQ$1033,$AS$1022:$AS$1033))),IF(SLOPE($AQ$1022:$AQ$1033,$AS$1022:$AS$1033)&lt;-0.5,-0.5,0)),0)</f>
        <v/>
      </c>
      <c r="AU1042">
        <f>IFERROR(IF(SLOPE($AR$1022:$AR$1033,$AS$1022:$AS$1033)&lt;0,MAX(-3,-ABS(SLOPE($AR$1022:$AR$1033,$AS$1022:$AS$1033))),IF(SLOPE($AR$1022:$AR$1033,$AS$1022:$AS$1033)&gt;0.5,0.5,0)),0)</f>
        <v/>
      </c>
      <c r="AV1042">
        <f>($AQ$1034+(AT1042*(AS1042-1)))</f>
        <v/>
      </c>
      <c r="AW1042">
        <f>($AR$1034+(AU1042*(AS1042-1)))</f>
        <v/>
      </c>
      <c r="AX1042">
        <f>IF(AT1042&gt;0,AV1042+AT1042,AV1042)</f>
        <v/>
      </c>
      <c r="AY1042">
        <f>IF(AU1042&lt;0,AW1042+AU1042,AW1042)</f>
        <v/>
      </c>
      <c r="BA1042" s="14">
        <f>IFERROR(AX1042-AQ1042,"")</f>
        <v/>
      </c>
      <c r="BB1042" s="14">
        <f>IFERROR(AY1042-AR1042,"")</f>
        <v/>
      </c>
      <c r="BD1042">
        <f>AH1042</f>
        <v/>
      </c>
      <c r="BE1042">
        <f>AI1042</f>
        <v/>
      </c>
      <c r="BF1042">
        <f>AJ1042</f>
        <v/>
      </c>
      <c r="BG1042" s="14">
        <f>L1042</f>
        <v/>
      </c>
      <c r="BH1042" s="14">
        <f>IF(X1042="","",X1042)</f>
        <v/>
      </c>
      <c r="BI1042" s="14">
        <f>IF(Y1042="","",Y1042)</f>
        <v/>
      </c>
      <c r="BJ1042">
        <f>Z1042</f>
        <v/>
      </c>
      <c r="BK1042">
        <f>AA1042</f>
        <v/>
      </c>
      <c r="BL1042">
        <f>IFERROR(AX1042,"")</f>
        <v/>
      </c>
      <c r="BM1042">
        <f>IFERROR(AY1042,"")</f>
        <v/>
      </c>
    </row>
    <row r="1043" ht="14.25" customHeight="1">
      <c r="A1043">
        <f>ALGLIB_SSA_XAUUSD!AA1043</f>
        <v/>
      </c>
      <c r="B1043">
        <f>IF($A1043="","",INDEX(ALGLIB_SSA_XAUUSD!$B$2:$B$2401,MATCH($A1043,ALGLIB_SSA_XAUUSD!$A$2:$A$2401,1)))</f>
        <v/>
      </c>
      <c r="C1043">
        <f>IF($A1043="","",INDEX(ALGLIB_SSA_XAUUSD!$C$2:$C$2401,MATCH($A1043,ALGLIB_SSA_XAUUSD!$A$2:$A$2401,1)))</f>
        <v/>
      </c>
      <c r="D1043" s="14">
        <f>IF($A1043="","",INT((ROW()-2)/12)+1)</f>
        <v/>
      </c>
      <c r="E1043" s="14">
        <f>IF(AND(E1046&lt;&gt;"",D1046=D1034+1),E1034+(E1046-E1034)*9/12,"")</f>
        <v/>
      </c>
      <c r="F1043" s="14">
        <f>IF(AND(F1046&lt;&gt;"",D1046=D1034+1),F1034+(F1046-F1034)*9/12,"")</f>
        <v/>
      </c>
      <c r="G1043" s="14">
        <f>IF(AND(G1046&lt;&gt;"",D1046=D1034+1),G1034+(G1046-G1034)*9/12,"")</f>
        <v/>
      </c>
      <c r="H1043" s="14">
        <f>IF(AND(H1046&lt;&gt;"",D1046=D1034+1),H1034+(H1046-H1034)*9/12,"")</f>
        <v/>
      </c>
      <c r="I1043" s="14">
        <f>IF(AND(L1046&lt;&gt;"",D1046=D1034+1),I1034+(I1046-I1034)*9/12,"")</f>
        <v/>
      </c>
      <c r="J1043">
        <f>_xlfn.XLOOKUP($A1043,ALGLIB_SSA_XAUUSD!$AA$2:$AA$2401,ALGLIB_SSA_XAUUSD!$P$2:$P$2401,"",0)</f>
        <v/>
      </c>
      <c r="K1043">
        <f>_xlfn.XLOOKUP($A1043,ALGLIB_SSA_XAUUSD!$AA$2:$AA$2401,ALGLIB_SSA_XAUUSD!$Q$2:$Q$2401,"",0)</f>
        <v/>
      </c>
      <c r="L1043">
        <f>_xlfn.XLOOKUP($A1043,ALGLIB_SSA_XAUUSD!$AA$2:$AA$2401,ALGLIB_SSA_XAUUSD!$R$2:$R$2401,"",0)</f>
        <v/>
      </c>
      <c r="M1043">
        <f>_xlfn.XLOOKUP($A1043,ALGLIB_SSA_XAUUSD!$AA$2:$AA$2401,ALGLIB_SSA_XAUUSD!$S$2:$S$2401,"",0)</f>
        <v/>
      </c>
      <c r="N1043">
        <f>_xlfn.XLOOKUP($A1043,ALGLIB_SSA_XAUUSD!$AA$2:$AA$2401,ALGLIB_SSA_XAUUSD!$T$2:$T$2401,"",0)</f>
        <v/>
      </c>
      <c r="O1043">
        <f>_xlfn.XLOOKUP($A1043,ALGLIB_SSA_XAUUSD!$AA$2:$AA$2401,ALGLIB_SSA_XAUUSD!$U$2:$U$2401,"",0)</f>
        <v/>
      </c>
      <c r="P1043">
        <f>_xlfn.XLOOKUP($A1043,ALGLIB_SSA_XAUUSD!$AA$2:$AA$2401,ALGLIB_SSA_XAUUSD!$V$2:$V$2401,"",0)</f>
        <v/>
      </c>
      <c r="S1043">
        <f>A1043</f>
        <v/>
      </c>
      <c r="T1043">
        <f>J1043</f>
        <v/>
      </c>
      <c r="U1043">
        <f>K1043</f>
        <v/>
      </c>
      <c r="V1043" s="14">
        <f>IF($A1043="","",MOD(ROW()-2,12)+1)</f>
        <v/>
      </c>
      <c r="W1043">
        <f>L1043</f>
        <v/>
      </c>
      <c r="X1043" s="14">
        <f>IF(F1043="","",F1043)</f>
        <v/>
      </c>
      <c r="Y1043" s="14">
        <f>IF(G1043="","",G1043)</f>
        <v/>
      </c>
      <c r="Z1043">
        <f>M1043</f>
        <v/>
      </c>
      <c r="AA1043">
        <f>N1043</f>
        <v/>
      </c>
      <c r="AB1043" s="14">
        <f>IF(H1043="","",H1043)</f>
        <v/>
      </c>
      <c r="AC1043">
        <f>O1043</f>
        <v/>
      </c>
      <c r="AD1043" s="14">
        <f>IF(I1043="","",I1043)</f>
        <v/>
      </c>
      <c r="AE1043">
        <f>P1043</f>
        <v/>
      </c>
      <c r="AH1043">
        <f>IF(S1043&lt;&gt;"",S1043,AH1042+900)</f>
        <v/>
      </c>
      <c r="AI1043">
        <f>IF(T1043&lt;&gt;"",T1043,AI1042)</f>
        <v/>
      </c>
      <c r="AJ1043">
        <f>IF(U1043&lt;&gt;"",U1043,AJ1042)</f>
        <v/>
      </c>
      <c r="AK1043">
        <f>IF(W1043&lt;&gt;"",W1043,"")</f>
        <v/>
      </c>
      <c r="AL1043" s="14">
        <f>IF(X1043&lt;&gt;"",X1043,"")</f>
        <v/>
      </c>
      <c r="AM1043" s="14">
        <f>IF(Y1043&lt;&gt;"",Y1043,"")</f>
        <v/>
      </c>
      <c r="AN1043" s="14">
        <f>IF(OR(AL1043="",AM1043=""),"",AL1043-AM1043)</f>
        <v/>
      </c>
      <c r="AO1043">
        <f>IF(AN1043="","",IF(AN1043&gt;0,"Bullish","Bearish"))</f>
        <v/>
      </c>
      <c r="AP1043">
        <f>IF(AO1043="",AP1042,AO1043)</f>
        <v/>
      </c>
      <c r="AQ1043" s="14">
        <f>IF(AB1043&lt;&gt;"",AB1043,"")</f>
        <v/>
      </c>
      <c r="AR1043" s="14">
        <f>IF(AD1043&lt;&gt;"",AD1043,"")</f>
        <v/>
      </c>
      <c r="AS1043">
        <f>IF(AS1042+1=13,1,AS1042+1)</f>
        <v/>
      </c>
      <c r="AT1043">
        <f>IFERROR(IF(SLOPE($AQ$1022:$AQ$1033,$AS$1022:$AS$1033)&gt;0,MIN(3,ABS(SLOPE($AQ$1022:$AQ$1033,$AS$1022:$AS$1033))),IF(SLOPE($AQ$1022:$AQ$1033,$AS$1022:$AS$1033)&lt;-0.5,-0.5,0)),0)</f>
        <v/>
      </c>
      <c r="AU1043">
        <f>IFERROR(IF(SLOPE($AR$1022:$AR$1033,$AS$1022:$AS$1033)&lt;0,MAX(-3,-ABS(SLOPE($AR$1022:$AR$1033,$AS$1022:$AS$1033))),IF(SLOPE($AR$1022:$AR$1033,$AS$1022:$AS$1033)&gt;0.5,0.5,0)),0)</f>
        <v/>
      </c>
      <c r="AV1043">
        <f>($AQ$1034+(AT1043*(AS1043-1)))</f>
        <v/>
      </c>
      <c r="AW1043">
        <f>($AR$1034+(AU1043*(AS1043-1)))</f>
        <v/>
      </c>
      <c r="AX1043">
        <f>IF(AT1043&gt;0,AV1043+AT1043,AV1043)</f>
        <v/>
      </c>
      <c r="AY1043">
        <f>IF(AU1043&lt;0,AW1043+AU1043,AW1043)</f>
        <v/>
      </c>
      <c r="BA1043" s="14">
        <f>IFERROR(AX1043-AQ1043,"")</f>
        <v/>
      </c>
      <c r="BB1043" s="14">
        <f>IFERROR(AY1043-AR1043,"")</f>
        <v/>
      </c>
      <c r="BD1043">
        <f>AH1043</f>
        <v/>
      </c>
      <c r="BE1043">
        <f>AI1043</f>
        <v/>
      </c>
      <c r="BF1043">
        <f>AJ1043</f>
        <v/>
      </c>
      <c r="BG1043" s="14">
        <f>L1043</f>
        <v/>
      </c>
      <c r="BH1043" s="14">
        <f>IF(X1043="","",X1043)</f>
        <v/>
      </c>
      <c r="BI1043" s="14">
        <f>IF(Y1043="","",Y1043)</f>
        <v/>
      </c>
      <c r="BJ1043">
        <f>Z1043</f>
        <v/>
      </c>
      <c r="BK1043">
        <f>AA1043</f>
        <v/>
      </c>
      <c r="BL1043">
        <f>IFERROR(AX1043,"")</f>
        <v/>
      </c>
      <c r="BM1043">
        <f>IFERROR(AY1043,"")</f>
        <v/>
      </c>
    </row>
    <row r="1044" ht="14.25" customHeight="1">
      <c r="A1044">
        <f>ALGLIB_SSA_XAUUSD!AA1044</f>
        <v/>
      </c>
      <c r="B1044">
        <f>IF($A1044="","",INDEX(ALGLIB_SSA_XAUUSD!$B$2:$B$2401,MATCH($A1044,ALGLIB_SSA_XAUUSD!$A$2:$A$2401,1)))</f>
        <v/>
      </c>
      <c r="C1044">
        <f>IF($A1044="","",INDEX(ALGLIB_SSA_XAUUSD!$C$2:$C$2401,MATCH($A1044,ALGLIB_SSA_XAUUSD!$A$2:$A$2401,1)))</f>
        <v/>
      </c>
      <c r="D1044" s="14">
        <f>IF($A1044="","",INT((ROW()-2)/12)+1)</f>
        <v/>
      </c>
      <c r="E1044" s="14">
        <f>IF(AND(E1046&lt;&gt;"",D1046=D1034+1),E1034+(E1046-E1034)*10/12,"")</f>
        <v/>
      </c>
      <c r="F1044" s="14">
        <f>IF(AND(F1046&lt;&gt;"",D1046=D1034+1),F1034+(F1046-F1034)*10/12,"")</f>
        <v/>
      </c>
      <c r="G1044" s="14">
        <f>IF(AND(G1046&lt;&gt;"",D1046=D1034+1),G1034+(G1046-G1034)*10/12,"")</f>
        <v/>
      </c>
      <c r="H1044" s="14">
        <f>IF(AND(H1046&lt;&gt;"",D1046=D1034+1),H1034+(H1046-H1034)*10/12,"")</f>
        <v/>
      </c>
      <c r="I1044" s="14">
        <f>IF(AND(L1046&lt;&gt;"",D1046=D1034+1),I1034+(I1046-I1034)*10/12,"")</f>
        <v/>
      </c>
      <c r="J1044">
        <f>_xlfn.XLOOKUP($A1044,ALGLIB_SSA_XAUUSD!$AA$2:$AA$2401,ALGLIB_SSA_XAUUSD!$P$2:$P$2401,"",0)</f>
        <v/>
      </c>
      <c r="K1044">
        <f>_xlfn.XLOOKUP($A1044,ALGLIB_SSA_XAUUSD!$AA$2:$AA$2401,ALGLIB_SSA_XAUUSD!$Q$2:$Q$2401,"",0)</f>
        <v/>
      </c>
      <c r="L1044">
        <f>_xlfn.XLOOKUP($A1044,ALGLIB_SSA_XAUUSD!$AA$2:$AA$2401,ALGLIB_SSA_XAUUSD!$R$2:$R$2401,"",0)</f>
        <v/>
      </c>
      <c r="M1044">
        <f>_xlfn.XLOOKUP($A1044,ALGLIB_SSA_XAUUSD!$AA$2:$AA$2401,ALGLIB_SSA_XAUUSD!$S$2:$S$2401,"",0)</f>
        <v/>
      </c>
      <c r="N1044">
        <f>_xlfn.XLOOKUP($A1044,ALGLIB_SSA_XAUUSD!$AA$2:$AA$2401,ALGLIB_SSA_XAUUSD!$T$2:$T$2401,"",0)</f>
        <v/>
      </c>
      <c r="O1044">
        <f>_xlfn.XLOOKUP($A1044,ALGLIB_SSA_XAUUSD!$AA$2:$AA$2401,ALGLIB_SSA_XAUUSD!$U$2:$U$2401,"",0)</f>
        <v/>
      </c>
      <c r="P1044">
        <f>_xlfn.XLOOKUP($A1044,ALGLIB_SSA_XAUUSD!$AA$2:$AA$2401,ALGLIB_SSA_XAUUSD!$V$2:$V$2401,"",0)</f>
        <v/>
      </c>
      <c r="S1044">
        <f>A1044</f>
        <v/>
      </c>
      <c r="T1044">
        <f>J1044</f>
        <v/>
      </c>
      <c r="U1044">
        <f>K1044</f>
        <v/>
      </c>
      <c r="V1044" s="14">
        <f>IF($A1044="","",MOD(ROW()-2,12)+1)</f>
        <v/>
      </c>
      <c r="W1044">
        <f>L1044</f>
        <v/>
      </c>
      <c r="X1044" s="14">
        <f>IF(F1044="","",F1044)</f>
        <v/>
      </c>
      <c r="Y1044" s="14">
        <f>IF(G1044="","",G1044)</f>
        <v/>
      </c>
      <c r="Z1044">
        <f>M1044</f>
        <v/>
      </c>
      <c r="AA1044">
        <f>N1044</f>
        <v/>
      </c>
      <c r="AB1044" s="14">
        <f>IF(H1044="","",H1044)</f>
        <v/>
      </c>
      <c r="AC1044">
        <f>O1044</f>
        <v/>
      </c>
      <c r="AD1044" s="14">
        <f>IF(I1044="","",I1044)</f>
        <v/>
      </c>
      <c r="AE1044">
        <f>P1044</f>
        <v/>
      </c>
      <c r="AH1044">
        <f>IF(S1044&lt;&gt;"",S1044,AH1043+900)</f>
        <v/>
      </c>
      <c r="AI1044">
        <f>IF(T1044&lt;&gt;"",T1044,AI1043)</f>
        <v/>
      </c>
      <c r="AJ1044">
        <f>IF(U1044&lt;&gt;"",U1044,AJ1043)</f>
        <v/>
      </c>
      <c r="AK1044">
        <f>IF(W1044&lt;&gt;"",W1044,"")</f>
        <v/>
      </c>
      <c r="AL1044" s="14">
        <f>IF(X1044&lt;&gt;"",X1044,"")</f>
        <v/>
      </c>
      <c r="AM1044" s="14">
        <f>IF(Y1044&lt;&gt;"",Y1044,"")</f>
        <v/>
      </c>
      <c r="AN1044" s="14">
        <f>IF(OR(AL1044="",AM1044=""),"",AL1044-AM1044)</f>
        <v/>
      </c>
      <c r="AO1044">
        <f>IF(AN1044="","",IF(AN1044&gt;0,"Bullish","Bearish"))</f>
        <v/>
      </c>
      <c r="AP1044">
        <f>IF(AO1044="",AP1043,AO1044)</f>
        <v/>
      </c>
      <c r="AQ1044" s="14">
        <f>IF(AB1044&lt;&gt;"",AB1044,"")</f>
        <v/>
      </c>
      <c r="AR1044" s="14">
        <f>IF(AD1044&lt;&gt;"",AD1044,"")</f>
        <v/>
      </c>
      <c r="AS1044">
        <f>IF(AS1043+1=13,1,AS1043+1)</f>
        <v/>
      </c>
      <c r="AT1044">
        <f>IFERROR(IF(SLOPE($AQ$1022:$AQ$1033,$AS$1022:$AS$1033)&gt;0,MIN(3,ABS(SLOPE($AQ$1022:$AQ$1033,$AS$1022:$AS$1033))),IF(SLOPE($AQ$1022:$AQ$1033,$AS$1022:$AS$1033)&lt;-0.5,-0.5,0)),0)</f>
        <v/>
      </c>
      <c r="AU1044">
        <f>IFERROR(IF(SLOPE($AR$1022:$AR$1033,$AS$1022:$AS$1033)&lt;0,MAX(-3,-ABS(SLOPE($AR$1022:$AR$1033,$AS$1022:$AS$1033))),IF(SLOPE($AR$1022:$AR$1033,$AS$1022:$AS$1033)&gt;0.5,0.5,0)),0)</f>
        <v/>
      </c>
      <c r="AV1044">
        <f>($AQ$1034+(AT1044*(AS1044-1)))</f>
        <v/>
      </c>
      <c r="AW1044">
        <f>($AR$1034+(AU1044*(AS1044-1)))</f>
        <v/>
      </c>
      <c r="AX1044">
        <f>IF(AT1044&gt;0,AV1044+AT1044,AV1044)</f>
        <v/>
      </c>
      <c r="AY1044">
        <f>IF(AU1044&lt;0,AW1044+AU1044,AW1044)</f>
        <v/>
      </c>
      <c r="BA1044" s="14">
        <f>IFERROR(AX1044-AQ1044,"")</f>
        <v/>
      </c>
      <c r="BB1044" s="14">
        <f>IFERROR(AY1044-AR1044,"")</f>
        <v/>
      </c>
      <c r="BD1044">
        <f>AH1044</f>
        <v/>
      </c>
      <c r="BE1044">
        <f>AI1044</f>
        <v/>
      </c>
      <c r="BF1044">
        <f>AJ1044</f>
        <v/>
      </c>
      <c r="BG1044" s="14">
        <f>L1044</f>
        <v/>
      </c>
      <c r="BH1044" s="14">
        <f>IF(X1044="","",X1044)</f>
        <v/>
      </c>
      <c r="BI1044" s="14">
        <f>IF(Y1044="","",Y1044)</f>
        <v/>
      </c>
      <c r="BJ1044">
        <f>Z1044</f>
        <v/>
      </c>
      <c r="BK1044">
        <f>AA1044</f>
        <v/>
      </c>
      <c r="BL1044">
        <f>IFERROR(AX1044,"")</f>
        <v/>
      </c>
      <c r="BM1044">
        <f>IFERROR(AY1044,"")</f>
        <v/>
      </c>
    </row>
    <row r="1045" ht="14.25" customHeight="1">
      <c r="A1045">
        <f>ALGLIB_SSA_XAUUSD!AA1045</f>
        <v/>
      </c>
      <c r="B1045">
        <f>IF($A1045="","",INDEX(ALGLIB_SSA_XAUUSD!$B$2:$B$2401,MATCH($A1045,ALGLIB_SSA_XAUUSD!$A$2:$A$2401,1)))</f>
        <v/>
      </c>
      <c r="C1045">
        <f>IF($A1045="","",INDEX(ALGLIB_SSA_XAUUSD!$C$2:$C$2401,MATCH($A1045,ALGLIB_SSA_XAUUSD!$A$2:$A$2401,1)))</f>
        <v/>
      </c>
      <c r="D1045" s="14">
        <f>IF($A1045="","",INT((ROW()-2)/12)+1)</f>
        <v/>
      </c>
      <c r="E1045" s="14">
        <f>IF(AND(E1046&lt;&gt;"",D1046=D1034+1),E1034+(E1046-E1034)*11/12,"")</f>
        <v/>
      </c>
      <c r="F1045" s="14">
        <f>IF(AND(F1046&lt;&gt;"",D1046=D1034+1),F1034+(F1046-F1034)*11/12,"")</f>
        <v/>
      </c>
      <c r="G1045" s="14">
        <f>IF(AND(G1046&lt;&gt;"",D1046=D1034+1),G1034+(G1046-G1034)*11/12,"")</f>
        <v/>
      </c>
      <c r="H1045" s="14">
        <f>IF(AND(H1046&lt;&gt;"",D1046=D1034+1),H1034+(H1046-H1034)*11/12,"")</f>
        <v/>
      </c>
      <c r="I1045" s="14">
        <f>IF(AND(L1046&lt;&gt;"",D1046=D1034+1),I1034+(I1046-I1034)*11/12,"")</f>
        <v/>
      </c>
      <c r="J1045">
        <f>_xlfn.XLOOKUP($A1045,ALGLIB_SSA_XAUUSD!$AA$2:$AA$2401,ALGLIB_SSA_XAUUSD!$P$2:$P$2401,"",0)</f>
        <v/>
      </c>
      <c r="K1045">
        <f>_xlfn.XLOOKUP($A1045,ALGLIB_SSA_XAUUSD!$AA$2:$AA$2401,ALGLIB_SSA_XAUUSD!$Q$2:$Q$2401,"",0)</f>
        <v/>
      </c>
      <c r="L1045">
        <f>_xlfn.XLOOKUP($A1045,ALGLIB_SSA_XAUUSD!$AA$2:$AA$2401,ALGLIB_SSA_XAUUSD!$R$2:$R$2401,"",0)</f>
        <v/>
      </c>
      <c r="M1045">
        <f>_xlfn.XLOOKUP($A1045,ALGLIB_SSA_XAUUSD!$AA$2:$AA$2401,ALGLIB_SSA_XAUUSD!$S$2:$S$2401,"",0)</f>
        <v/>
      </c>
      <c r="N1045">
        <f>_xlfn.XLOOKUP($A1045,ALGLIB_SSA_XAUUSD!$AA$2:$AA$2401,ALGLIB_SSA_XAUUSD!$T$2:$T$2401,"",0)</f>
        <v/>
      </c>
      <c r="O1045">
        <f>_xlfn.XLOOKUP($A1045,ALGLIB_SSA_XAUUSD!$AA$2:$AA$2401,ALGLIB_SSA_XAUUSD!$U$2:$U$2401,"",0)</f>
        <v/>
      </c>
      <c r="P1045">
        <f>_xlfn.XLOOKUP($A1045,ALGLIB_SSA_XAUUSD!$AA$2:$AA$2401,ALGLIB_SSA_XAUUSD!$V$2:$V$2401,"",0)</f>
        <v/>
      </c>
      <c r="S1045">
        <f>A1045</f>
        <v/>
      </c>
      <c r="T1045">
        <f>J1045</f>
        <v/>
      </c>
      <c r="U1045">
        <f>K1045</f>
        <v/>
      </c>
      <c r="V1045" s="14">
        <f>IF($A1045="","",MOD(ROW()-2,12)+1)</f>
        <v/>
      </c>
      <c r="W1045">
        <f>L1045</f>
        <v/>
      </c>
      <c r="X1045" s="14">
        <f>IF(F1045="","",F1045)</f>
        <v/>
      </c>
      <c r="Y1045" s="14">
        <f>IF(G1045="","",G1045)</f>
        <v/>
      </c>
      <c r="Z1045">
        <f>M1045</f>
        <v/>
      </c>
      <c r="AA1045">
        <f>N1045</f>
        <v/>
      </c>
      <c r="AB1045" s="14">
        <f>IF(H1045="","",H1045)</f>
        <v/>
      </c>
      <c r="AC1045">
        <f>O1045</f>
        <v/>
      </c>
      <c r="AD1045" s="14">
        <f>IF(I1045="","",I1045)</f>
        <v/>
      </c>
      <c r="AE1045">
        <f>P1045</f>
        <v/>
      </c>
      <c r="AH1045">
        <f>IF(S1045&lt;&gt;"",S1045,AH1044+900)</f>
        <v/>
      </c>
      <c r="AI1045">
        <f>IF(T1045&lt;&gt;"",T1045,AI1044)</f>
        <v/>
      </c>
      <c r="AJ1045">
        <f>IF(U1045&lt;&gt;"",U1045,AJ1044)</f>
        <v/>
      </c>
      <c r="AK1045">
        <f>IF(W1045&lt;&gt;"",W1045,"")</f>
        <v/>
      </c>
      <c r="AL1045" s="14">
        <f>IF(X1045&lt;&gt;"",X1045,"")</f>
        <v/>
      </c>
      <c r="AM1045" s="14">
        <f>IF(Y1045&lt;&gt;"",Y1045,"")</f>
        <v/>
      </c>
      <c r="AN1045" s="14">
        <f>IF(OR(AL1045="",AM1045=""),"",AL1045-AM1045)</f>
        <v/>
      </c>
      <c r="AO1045">
        <f>IF(AN1045="","",IF(AN1045&gt;0,"Bullish","Bearish"))</f>
        <v/>
      </c>
      <c r="AP1045">
        <f>IF(AO1045="",AP1044,AO1045)</f>
        <v/>
      </c>
      <c r="AQ1045" s="14">
        <f>IF(AB1045&lt;&gt;"",AB1045,"")</f>
        <v/>
      </c>
      <c r="AR1045" s="14">
        <f>IF(AD1045&lt;&gt;"",AD1045,"")</f>
        <v/>
      </c>
      <c r="AS1045">
        <f>IF(AS1044+1=13,1,AS1044+1)</f>
        <v/>
      </c>
      <c r="AT1045">
        <f>IFERROR(IF(SLOPE($AQ$1022:$AQ$1033,$AS$1022:$AS$1033)&gt;0,MIN(3,ABS(SLOPE($AQ$1022:$AQ$1033,$AS$1022:$AS$1033))),IF(SLOPE($AQ$1022:$AQ$1033,$AS$1022:$AS$1033)&lt;-0.5,-0.5,0)),0)</f>
        <v/>
      </c>
      <c r="AU1045">
        <f>IFERROR(IF(SLOPE($AR$1022:$AR$1033,$AS$1022:$AS$1033)&lt;0,MAX(-3,-ABS(SLOPE($AR$1022:$AR$1033,$AS$1022:$AS$1033))),IF(SLOPE($AR$1022:$AR$1033,$AS$1022:$AS$1033)&gt;0.5,0.5,0)),0)</f>
        <v/>
      </c>
      <c r="AV1045">
        <f>($AQ$1034+(AT1045*(AS1045-1)))</f>
        <v/>
      </c>
      <c r="AW1045">
        <f>($AR$1034+(AU1045*(AS1045-1)))</f>
        <v/>
      </c>
      <c r="AX1045">
        <f>IF(AT1045&gt;0,AV1045+AT1045,AV1045)</f>
        <v/>
      </c>
      <c r="AY1045">
        <f>IF(AU1045&lt;0,AW1045+AU1045,AW1045)</f>
        <v/>
      </c>
      <c r="BA1045" s="14">
        <f>IFERROR(AX1045-AQ1045,"")</f>
        <v/>
      </c>
      <c r="BB1045" s="14">
        <f>IFERROR(AY1045-AR1045,"")</f>
        <v/>
      </c>
      <c r="BD1045">
        <f>AH1045</f>
        <v/>
      </c>
      <c r="BE1045">
        <f>AI1045</f>
        <v/>
      </c>
      <c r="BF1045">
        <f>AJ1045</f>
        <v/>
      </c>
      <c r="BG1045" s="14">
        <f>L1045</f>
        <v/>
      </c>
      <c r="BH1045" s="14">
        <f>IF(X1045="","",X1045)</f>
        <v/>
      </c>
      <c r="BI1045" s="14">
        <f>IF(Y1045="","",Y1045)</f>
        <v/>
      </c>
      <c r="BJ1045">
        <f>Z1045</f>
        <v/>
      </c>
      <c r="BK1045">
        <f>AA1045</f>
        <v/>
      </c>
      <c r="BL1045">
        <f>IFERROR(AX1045,"")</f>
        <v/>
      </c>
      <c r="BM1045">
        <f>IFERROR(AY1045,"")</f>
        <v/>
      </c>
    </row>
    <row r="1046" ht="14.25" customHeight="1">
      <c r="A1046">
        <f>ALGLIB_SSA_XAUUSD!AA1046</f>
        <v/>
      </c>
      <c r="B1046">
        <f>IF($A1046="","",INDEX(ALGLIB_SSA_XAUUSD!$B$2:$B$2401,MATCH($A1046,ALGLIB_SSA_XAUUSD!$A$2:$A$2401,1)))</f>
        <v/>
      </c>
      <c r="C1046">
        <f>IF($A1046="","",INDEX(ALGLIB_SSA_XAUUSD!$C$2:$C$2401,MATCH($A1046,ALGLIB_SSA_XAUUSD!$A$2:$A$2401,1)))</f>
        <v/>
      </c>
      <c r="D1046" s="14">
        <f>IF($A1046="","",INT((ROW()-2)/12)+1)</f>
        <v/>
      </c>
      <c r="E1046" s="14">
        <f>IF($A1046="","",INDEX(ALGLIB_SSA_XAUUSD!$D$2:$D$2401,MATCH($A1046,ALGLIB_SSA_XAUUSD!$A$2:$A$2401,1)))</f>
        <v/>
      </c>
      <c r="F1046" s="14">
        <f>IF($A1046="","",INDEX(ALGLIB_SSA_XAUUSD!$E$2:$E$2401,MATCH($A1046,ALGLIB_SSA_XAUUSD!$A$2:$A$2401,1)))</f>
        <v/>
      </c>
      <c r="G1046" s="14">
        <f>IF($A1046="","",INDEX(ALGLIB_SSA_XAUUSD!$F$2:$F$2401,MATCH($A1046,ALGLIB_SSA_XAUUSD!$A$2:$A$2401,1)))</f>
        <v/>
      </c>
      <c r="H1046" s="14">
        <f>IF($A1046="","",INDEX(ALGLIB_SSA_XAUUSD!$G$2:$G$2401,MATCH($A1046,ALGLIB_SSA_XAUUSD!$A$2:$A$2401,1)))</f>
        <v/>
      </c>
      <c r="I1046" s="14">
        <f>IF($A1046="","",INDEX(ALGLIB_SSA_XAUUSD!$H$2:$H$2401,MATCH($A1046,ALGLIB_SSA_XAUUSD!$A$2:$A$2401,1)))</f>
        <v/>
      </c>
      <c r="J1046">
        <f>_xlfn.XLOOKUP($A1046,ALGLIB_SSA_XAUUSD!$AA$2:$AA$2401,ALGLIB_SSA_XAUUSD!$P$2:$P$2401,"",0)</f>
        <v/>
      </c>
      <c r="K1046">
        <f>_xlfn.XLOOKUP($A1046,ALGLIB_SSA_XAUUSD!$AA$2:$AA$2401,ALGLIB_SSA_XAUUSD!$Q$2:$Q$2401,"",0)</f>
        <v/>
      </c>
      <c r="L1046">
        <f>_xlfn.XLOOKUP($A1046,ALGLIB_SSA_XAUUSD!$AA$2:$AA$2401,ALGLIB_SSA_XAUUSD!$R$2:$R$2401,"",0)</f>
        <v/>
      </c>
      <c r="M1046">
        <f>_xlfn.XLOOKUP($A1046,ALGLIB_SSA_XAUUSD!$AA$2:$AA$2401,ALGLIB_SSA_XAUUSD!$S$2:$S$2401,"",0)</f>
        <v/>
      </c>
      <c r="N1046">
        <f>_xlfn.XLOOKUP($A1046,ALGLIB_SSA_XAUUSD!$AA$2:$AA$2401,ALGLIB_SSA_XAUUSD!$T$2:$T$2401,"",0)</f>
        <v/>
      </c>
      <c r="O1046">
        <f>_xlfn.XLOOKUP($A1046,ALGLIB_SSA_XAUUSD!$AA$2:$AA$2401,ALGLIB_SSA_XAUUSD!$U$2:$U$2401,"",0)</f>
        <v/>
      </c>
      <c r="P1046">
        <f>_xlfn.XLOOKUP($A1046,ALGLIB_SSA_XAUUSD!$AA$2:$AA$2401,ALGLIB_SSA_XAUUSD!$V$2:$V$2401,"",0)</f>
        <v/>
      </c>
      <c r="S1046">
        <f>A1046</f>
        <v/>
      </c>
      <c r="T1046">
        <f>J1046</f>
        <v/>
      </c>
      <c r="U1046">
        <f>K1046</f>
        <v/>
      </c>
      <c r="V1046" s="14">
        <f>IF($A1046="","",MOD(ROW()-2,12)+1)</f>
        <v/>
      </c>
      <c r="W1046">
        <f>L1046</f>
        <v/>
      </c>
      <c r="X1046" s="14">
        <f>IF(F1046="","",F1046)</f>
        <v/>
      </c>
      <c r="Y1046" s="14">
        <f>IF(G1046="","",G1046)</f>
        <v/>
      </c>
      <c r="Z1046">
        <f>M1046</f>
        <v/>
      </c>
      <c r="AA1046">
        <f>N1046</f>
        <v/>
      </c>
      <c r="AB1046" s="14">
        <f>IF(H1046="","",H1046)</f>
        <v/>
      </c>
      <c r="AC1046">
        <f>O1046</f>
        <v/>
      </c>
      <c r="AD1046" s="14">
        <f>IF(I1046="","",I1046)</f>
        <v/>
      </c>
      <c r="AE1046">
        <f>P1046</f>
        <v/>
      </c>
      <c r="AH1046">
        <f>IF(S1046&lt;&gt;"",S1046,AH1045+900)</f>
        <v/>
      </c>
      <c r="AI1046">
        <f>IF(T1046&lt;&gt;"",T1046,AI1045)</f>
        <v/>
      </c>
      <c r="AJ1046">
        <f>IF(U1046&lt;&gt;"",U1046,AJ1045)</f>
        <v/>
      </c>
      <c r="AK1046">
        <f>IF(W1046&lt;&gt;"",W1046,"")</f>
        <v/>
      </c>
      <c r="AL1046" s="14">
        <f>IF(X1046&lt;&gt;"",X1046,"")</f>
        <v/>
      </c>
      <c r="AM1046" s="14">
        <f>IF(Y1046&lt;&gt;"",Y1046,"")</f>
        <v/>
      </c>
      <c r="AN1046" s="14">
        <f>IF(OR(AL1046="",AM1046=""),"",AL1046-AM1046)</f>
        <v/>
      </c>
      <c r="AO1046">
        <f>IF(AN1046="","",IF(AN1046&gt;0,"Bullish","Bearish"))</f>
        <v/>
      </c>
      <c r="AP1046">
        <f>IF(AO1046="",AP1045,AO1046)</f>
        <v/>
      </c>
      <c r="AQ1046" s="14">
        <f>IF(AB1046&lt;&gt;"",AB1046,"")</f>
        <v/>
      </c>
      <c r="AR1046" s="14">
        <f>IF(AD1046&lt;&gt;"",AD1046,"")</f>
        <v/>
      </c>
      <c r="AS1046">
        <f>IF(AS1045+1=13,1,AS1045+1)</f>
        <v/>
      </c>
      <c r="AT1046">
        <f>IFERROR(IF(SLOPE($AQ$1034:$AQ$1045,$AS$1034:$AS$1045)&gt;0,MIN(3,ABS(SLOPE($AQ$1034:$AQ$1045,$AS$1034:$AS$1045))),IF(SLOPE($AQ$1034:$AQ$1045,$AS$1034:$AS$1045)&lt;-0.5,-0.5,0)),0)</f>
        <v/>
      </c>
      <c r="AU1046">
        <f>IFERROR(IF(SLOPE($AR$1034:$AR$1045,$AS$1034:$AS$1045)&lt;0,MAX(-3,-ABS(SLOPE($AR$1034:$AR$1045,$AS$1034:$AS$1045))),IF(SLOPE($AR$1034:$AR$1045,$AS$1034:$AS$1045)&gt;0.5,0.5,0)),0)</f>
        <v/>
      </c>
      <c r="AV1046">
        <f>($AQ$1046+(AT1046*(AS1046-1)))</f>
        <v/>
      </c>
      <c r="AW1046">
        <f>($AR$1046+(AU1046*(AS1046-1)))</f>
        <v/>
      </c>
      <c r="AX1046">
        <f>IF(AT1046&gt;0,AV1046+AT1046,AV1046)</f>
        <v/>
      </c>
      <c r="AY1046">
        <f>IF(AU1046&lt;0,AW1046+AU1046,AW1046)</f>
        <v/>
      </c>
      <c r="BA1046" s="14">
        <f>IFERROR(AX1046-AQ1046,"")</f>
        <v/>
      </c>
      <c r="BB1046" s="14">
        <f>IFERROR(AY1046-AR1046,"")</f>
        <v/>
      </c>
      <c r="BD1046">
        <f>AH1046</f>
        <v/>
      </c>
      <c r="BE1046">
        <f>AI1046</f>
        <v/>
      </c>
      <c r="BF1046">
        <f>AJ1046</f>
        <v/>
      </c>
      <c r="BG1046" s="14">
        <f>L1046</f>
        <v/>
      </c>
      <c r="BH1046" s="14">
        <f>IF(X1046="","",X1046)</f>
        <v/>
      </c>
      <c r="BI1046" s="14">
        <f>IF(Y1046="","",Y1046)</f>
        <v/>
      </c>
      <c r="BJ1046">
        <f>Z1046</f>
        <v/>
      </c>
      <c r="BK1046">
        <f>AA1046</f>
        <v/>
      </c>
      <c r="BL1046">
        <f>IFERROR(AX1046,"")</f>
        <v/>
      </c>
      <c r="BM1046">
        <f>IFERROR(AY1046,"")</f>
        <v/>
      </c>
    </row>
    <row r="1047" ht="14.25" customHeight="1">
      <c r="A1047">
        <f>ALGLIB_SSA_XAUUSD!AA1047</f>
        <v/>
      </c>
      <c r="B1047">
        <f>IF($A1047="","",INDEX(ALGLIB_SSA_XAUUSD!$B$2:$B$2401,MATCH($A1047,ALGLIB_SSA_XAUUSD!$A$2:$A$2401,1)))</f>
        <v/>
      </c>
      <c r="C1047">
        <f>IF($A1047="","",INDEX(ALGLIB_SSA_XAUUSD!$C$2:$C$2401,MATCH($A1047,ALGLIB_SSA_XAUUSD!$A$2:$A$2401,1)))</f>
        <v/>
      </c>
      <c r="D1047" s="14">
        <f>IF($A1047="","",INT((ROW()-2)/12)+1)</f>
        <v/>
      </c>
      <c r="E1047" s="14">
        <f>IF(AND(E1058&lt;&gt;"",D1058=D1046+1),E1046+(E1058-E1046)*1/12,"")</f>
        <v/>
      </c>
      <c r="F1047" s="14">
        <f>IF(AND(F1058&lt;&gt;"",D1058=D1046+1),F1046+(F1058-F1046)*1/12,"")</f>
        <v/>
      </c>
      <c r="G1047" s="14">
        <f>IF(AND(G1058&lt;&gt;"",D1058=D1046+1),G1046+(G1058-G1046)*1/12,"")</f>
        <v/>
      </c>
      <c r="H1047" s="14">
        <f>IF(AND(H1058&lt;&gt;"",D1058=D1046+1),H1046+(H1058-H1046)*1/12,"")</f>
        <v/>
      </c>
      <c r="I1047" s="14">
        <f>IF(AND(L1058&lt;&gt;"",D1058=D1046+1),I1046+(I1058-I1046)*1/12,"")</f>
        <v/>
      </c>
      <c r="J1047">
        <f>_xlfn.XLOOKUP($A1047,ALGLIB_SSA_XAUUSD!$AA$2:$AA$2401,ALGLIB_SSA_XAUUSD!$P$2:$P$2401,"",0)</f>
        <v/>
      </c>
      <c r="K1047">
        <f>_xlfn.XLOOKUP($A1047,ALGLIB_SSA_XAUUSD!$AA$2:$AA$2401,ALGLIB_SSA_XAUUSD!$Q$2:$Q$2401,"",0)</f>
        <v/>
      </c>
      <c r="L1047">
        <f>_xlfn.XLOOKUP($A1047,ALGLIB_SSA_XAUUSD!$AA$2:$AA$2401,ALGLIB_SSA_XAUUSD!$R$2:$R$2401,"",0)</f>
        <v/>
      </c>
      <c r="M1047">
        <f>_xlfn.XLOOKUP($A1047,ALGLIB_SSA_XAUUSD!$AA$2:$AA$2401,ALGLIB_SSA_XAUUSD!$S$2:$S$2401,"",0)</f>
        <v/>
      </c>
      <c r="N1047">
        <f>_xlfn.XLOOKUP($A1047,ALGLIB_SSA_XAUUSD!$AA$2:$AA$2401,ALGLIB_SSA_XAUUSD!$T$2:$T$2401,"",0)</f>
        <v/>
      </c>
      <c r="O1047">
        <f>_xlfn.XLOOKUP($A1047,ALGLIB_SSA_XAUUSD!$AA$2:$AA$2401,ALGLIB_SSA_XAUUSD!$U$2:$U$2401,"",0)</f>
        <v/>
      </c>
      <c r="P1047">
        <f>_xlfn.XLOOKUP($A1047,ALGLIB_SSA_XAUUSD!$AA$2:$AA$2401,ALGLIB_SSA_XAUUSD!$V$2:$V$2401,"",0)</f>
        <v/>
      </c>
      <c r="S1047">
        <f>A1047</f>
        <v/>
      </c>
      <c r="T1047">
        <f>J1047</f>
        <v/>
      </c>
      <c r="U1047">
        <f>K1047</f>
        <v/>
      </c>
      <c r="V1047" s="14">
        <f>IF($A1047="","",MOD(ROW()-2,12)+1)</f>
        <v/>
      </c>
      <c r="W1047">
        <f>L1047</f>
        <v/>
      </c>
      <c r="X1047" s="14">
        <f>IF(F1047="","",F1047)</f>
        <v/>
      </c>
      <c r="Y1047" s="14">
        <f>IF(G1047="","",G1047)</f>
        <v/>
      </c>
      <c r="Z1047">
        <f>M1047</f>
        <v/>
      </c>
      <c r="AA1047">
        <f>N1047</f>
        <v/>
      </c>
      <c r="AB1047" s="14">
        <f>IF(H1047="","",H1047)</f>
        <v/>
      </c>
      <c r="AC1047">
        <f>O1047</f>
        <v/>
      </c>
      <c r="AD1047" s="14">
        <f>IF(I1047="","",I1047)</f>
        <v/>
      </c>
      <c r="AE1047">
        <f>P1047</f>
        <v/>
      </c>
      <c r="AH1047">
        <f>IF(S1047&lt;&gt;"",S1047,AH1046+900)</f>
        <v/>
      </c>
      <c r="AI1047">
        <f>IF(T1047&lt;&gt;"",T1047,AI1046)</f>
        <v/>
      </c>
      <c r="AJ1047">
        <f>IF(U1047&lt;&gt;"",U1047,AJ1046)</f>
        <v/>
      </c>
      <c r="AK1047">
        <f>IF(W1047&lt;&gt;"",W1047,"")</f>
        <v/>
      </c>
      <c r="AL1047" s="14">
        <f>IF(X1047&lt;&gt;"",X1047,"")</f>
        <v/>
      </c>
      <c r="AM1047" s="14">
        <f>IF(Y1047&lt;&gt;"",Y1047,"")</f>
        <v/>
      </c>
      <c r="AN1047" s="14">
        <f>IF(OR(AL1047="",AM1047=""),"",AL1047-AM1047)</f>
        <v/>
      </c>
      <c r="AO1047">
        <f>IF(AN1047="","",IF(AN1047&gt;0,"Bullish","Bearish"))</f>
        <v/>
      </c>
      <c r="AP1047">
        <f>IF(AO1047="",AP1046,AO1047)</f>
        <v/>
      </c>
      <c r="AQ1047" s="14">
        <f>IF(AB1047&lt;&gt;"",AB1047,"")</f>
        <v/>
      </c>
      <c r="AR1047" s="14">
        <f>IF(AD1047&lt;&gt;"",AD1047,"")</f>
        <v/>
      </c>
      <c r="AS1047">
        <f>IF(AS1046+1=13,1,AS1046+1)</f>
        <v/>
      </c>
      <c r="AT1047">
        <f>IFERROR(IF(SLOPE($AQ$1034:$AQ$1045,$AS$1034:$AS$1045)&gt;0,MIN(3,ABS(SLOPE($AQ$1034:$AQ$1045,$AS$1034:$AS$1045))),IF(SLOPE($AQ$1034:$AQ$1045,$AS$1034:$AS$1045)&lt;-0.5,-0.5,0)),0)</f>
        <v/>
      </c>
      <c r="AU1047">
        <f>IFERROR(IF(SLOPE($AR$1034:$AR$1045,$AS$1034:$AS$1045)&lt;0,MAX(-3,-ABS(SLOPE($AR$1034:$AR$1045,$AS$1034:$AS$1045))),IF(SLOPE($AR$1034:$AR$1045,$AS$1034:$AS$1045)&gt;0.5,0.5,0)),0)</f>
        <v/>
      </c>
      <c r="AV1047">
        <f>($AQ$1046+(AT1047*(AS1047-1)))</f>
        <v/>
      </c>
      <c r="AW1047">
        <f>($AR$1046+(AU1047*(AS1047-1)))</f>
        <v/>
      </c>
      <c r="AX1047">
        <f>IF(AT1047&gt;0,AV1047+AT1047,AV1047)</f>
        <v/>
      </c>
      <c r="AY1047">
        <f>IF(AU1047&lt;0,AW1047+AU1047,AW1047)</f>
        <v/>
      </c>
      <c r="BA1047" s="14">
        <f>IFERROR(AX1047-AQ1047,"")</f>
        <v/>
      </c>
      <c r="BB1047" s="14">
        <f>IFERROR(AY1047-AR1047,"")</f>
        <v/>
      </c>
      <c r="BD1047">
        <f>AH1047</f>
        <v/>
      </c>
      <c r="BE1047">
        <f>AI1047</f>
        <v/>
      </c>
      <c r="BF1047">
        <f>AJ1047</f>
        <v/>
      </c>
      <c r="BG1047" s="14">
        <f>L1047</f>
        <v/>
      </c>
      <c r="BH1047" s="14">
        <f>IF(X1047="","",X1047)</f>
        <v/>
      </c>
      <c r="BI1047" s="14">
        <f>IF(Y1047="","",Y1047)</f>
        <v/>
      </c>
      <c r="BJ1047">
        <f>Z1047</f>
        <v/>
      </c>
      <c r="BK1047">
        <f>AA1047</f>
        <v/>
      </c>
      <c r="BL1047">
        <f>IFERROR(AX1047,"")</f>
        <v/>
      </c>
      <c r="BM1047">
        <f>IFERROR(AY1047,"")</f>
        <v/>
      </c>
    </row>
    <row r="1048" ht="14.25" customHeight="1">
      <c r="A1048">
        <f>ALGLIB_SSA_XAUUSD!AA1048</f>
        <v/>
      </c>
      <c r="B1048">
        <f>IF($A1048="","",INDEX(ALGLIB_SSA_XAUUSD!$B$2:$B$2401,MATCH($A1048,ALGLIB_SSA_XAUUSD!$A$2:$A$2401,1)))</f>
        <v/>
      </c>
      <c r="C1048">
        <f>IF($A1048="","",INDEX(ALGLIB_SSA_XAUUSD!$C$2:$C$2401,MATCH($A1048,ALGLIB_SSA_XAUUSD!$A$2:$A$2401,1)))</f>
        <v/>
      </c>
      <c r="D1048" s="14">
        <f>IF($A1048="","",INT((ROW()-2)/12)+1)</f>
        <v/>
      </c>
      <c r="E1048" s="14">
        <f>IF(AND(E1058&lt;&gt;"",D1058=D1046+1),E1046+(E1058-E1046)*2/12,"")</f>
        <v/>
      </c>
      <c r="F1048" s="14">
        <f>IF(AND(F1058&lt;&gt;"",D1058=D1046+1),F1046+(F1058-F1046)*2/12,"")</f>
        <v/>
      </c>
      <c r="G1048" s="14">
        <f>IF(AND(G1058&lt;&gt;"",D1058=D1046+1),G1046+(G1058-G1046)*2/12,"")</f>
        <v/>
      </c>
      <c r="H1048" s="14">
        <f>IF(AND(H1058&lt;&gt;"",D1058=D1046+1),H1046+(H1058-H1046)*2/12,"")</f>
        <v/>
      </c>
      <c r="I1048" s="14">
        <f>IF(AND(L1058&lt;&gt;"",D1058=D1046+1),I1046+(I1058-I1046)*2/12,"")</f>
        <v/>
      </c>
      <c r="J1048">
        <f>_xlfn.XLOOKUP($A1048,ALGLIB_SSA_XAUUSD!$AA$2:$AA$2401,ALGLIB_SSA_XAUUSD!$P$2:$P$2401,"",0)</f>
        <v/>
      </c>
      <c r="K1048">
        <f>_xlfn.XLOOKUP($A1048,ALGLIB_SSA_XAUUSD!$AA$2:$AA$2401,ALGLIB_SSA_XAUUSD!$Q$2:$Q$2401,"",0)</f>
        <v/>
      </c>
      <c r="L1048">
        <f>_xlfn.XLOOKUP($A1048,ALGLIB_SSA_XAUUSD!$AA$2:$AA$2401,ALGLIB_SSA_XAUUSD!$R$2:$R$2401,"",0)</f>
        <v/>
      </c>
      <c r="M1048">
        <f>_xlfn.XLOOKUP($A1048,ALGLIB_SSA_XAUUSD!$AA$2:$AA$2401,ALGLIB_SSA_XAUUSD!$S$2:$S$2401,"",0)</f>
        <v/>
      </c>
      <c r="N1048">
        <f>_xlfn.XLOOKUP($A1048,ALGLIB_SSA_XAUUSD!$AA$2:$AA$2401,ALGLIB_SSA_XAUUSD!$T$2:$T$2401,"",0)</f>
        <v/>
      </c>
      <c r="O1048">
        <f>_xlfn.XLOOKUP($A1048,ALGLIB_SSA_XAUUSD!$AA$2:$AA$2401,ALGLIB_SSA_XAUUSD!$U$2:$U$2401,"",0)</f>
        <v/>
      </c>
      <c r="P1048">
        <f>_xlfn.XLOOKUP($A1048,ALGLIB_SSA_XAUUSD!$AA$2:$AA$2401,ALGLIB_SSA_XAUUSD!$V$2:$V$2401,"",0)</f>
        <v/>
      </c>
      <c r="S1048">
        <f>A1048</f>
        <v/>
      </c>
      <c r="T1048">
        <f>J1048</f>
        <v/>
      </c>
      <c r="U1048">
        <f>K1048</f>
        <v/>
      </c>
      <c r="V1048" s="14">
        <f>IF($A1048="","",MOD(ROW()-2,12)+1)</f>
        <v/>
      </c>
      <c r="W1048">
        <f>L1048</f>
        <v/>
      </c>
      <c r="X1048" s="14">
        <f>IF(F1048="","",F1048)</f>
        <v/>
      </c>
      <c r="Y1048" s="14">
        <f>IF(G1048="","",G1048)</f>
        <v/>
      </c>
      <c r="Z1048">
        <f>M1048</f>
        <v/>
      </c>
      <c r="AA1048">
        <f>N1048</f>
        <v/>
      </c>
      <c r="AB1048" s="14">
        <f>IF(H1048="","",H1048)</f>
        <v/>
      </c>
      <c r="AC1048">
        <f>O1048</f>
        <v/>
      </c>
      <c r="AD1048" s="14">
        <f>IF(I1048="","",I1048)</f>
        <v/>
      </c>
      <c r="AE1048">
        <f>P1048</f>
        <v/>
      </c>
      <c r="AH1048">
        <f>IF(S1048&lt;&gt;"",S1048,AH1047+900)</f>
        <v/>
      </c>
      <c r="AI1048">
        <f>IF(T1048&lt;&gt;"",T1048,AI1047)</f>
        <v/>
      </c>
      <c r="AJ1048">
        <f>IF(U1048&lt;&gt;"",U1048,AJ1047)</f>
        <v/>
      </c>
      <c r="AK1048">
        <f>IF(W1048&lt;&gt;"",W1048,"")</f>
        <v/>
      </c>
      <c r="AL1048" s="14">
        <f>IF(X1048&lt;&gt;"",X1048,"")</f>
        <v/>
      </c>
      <c r="AM1048" s="14">
        <f>IF(Y1048&lt;&gt;"",Y1048,"")</f>
        <v/>
      </c>
      <c r="AN1048" s="14">
        <f>IF(OR(AL1048="",AM1048=""),"",AL1048-AM1048)</f>
        <v/>
      </c>
      <c r="AO1048">
        <f>IF(AN1048="","",IF(AN1048&gt;0,"Bullish","Bearish"))</f>
        <v/>
      </c>
      <c r="AP1048">
        <f>IF(AO1048="",AP1047,AO1048)</f>
        <v/>
      </c>
      <c r="AQ1048" s="14">
        <f>IF(AB1048&lt;&gt;"",AB1048,"")</f>
        <v/>
      </c>
      <c r="AR1048" s="14">
        <f>IF(AD1048&lt;&gt;"",AD1048,"")</f>
        <v/>
      </c>
      <c r="AS1048">
        <f>IF(AS1047+1=13,1,AS1047+1)</f>
        <v/>
      </c>
      <c r="AT1048">
        <f>IFERROR(IF(SLOPE($AQ$1034:$AQ$1045,$AS$1034:$AS$1045)&gt;0,MIN(3,ABS(SLOPE($AQ$1034:$AQ$1045,$AS$1034:$AS$1045))),IF(SLOPE($AQ$1034:$AQ$1045,$AS$1034:$AS$1045)&lt;-0.5,-0.5,0)),0)</f>
        <v/>
      </c>
      <c r="AU1048">
        <f>IFERROR(IF(SLOPE($AR$1034:$AR$1045,$AS$1034:$AS$1045)&lt;0,MAX(-3,-ABS(SLOPE($AR$1034:$AR$1045,$AS$1034:$AS$1045))),IF(SLOPE($AR$1034:$AR$1045,$AS$1034:$AS$1045)&gt;0.5,0.5,0)),0)</f>
        <v/>
      </c>
      <c r="AV1048">
        <f>($AQ$1046+(AT1048*(AS1048-1)))</f>
        <v/>
      </c>
      <c r="AW1048">
        <f>($AR$1046+(AU1048*(AS1048-1)))</f>
        <v/>
      </c>
      <c r="AX1048">
        <f>IF(AT1048&gt;0,AV1048+AT1048,AV1048)</f>
        <v/>
      </c>
      <c r="AY1048">
        <f>IF(AU1048&lt;0,AW1048+AU1048,AW1048)</f>
        <v/>
      </c>
      <c r="BA1048" s="14">
        <f>IFERROR(AX1048-AQ1048,"")</f>
        <v/>
      </c>
      <c r="BB1048" s="14">
        <f>IFERROR(AY1048-AR1048,"")</f>
        <v/>
      </c>
      <c r="BD1048">
        <f>AH1048</f>
        <v/>
      </c>
      <c r="BE1048">
        <f>AI1048</f>
        <v/>
      </c>
      <c r="BF1048">
        <f>AJ1048</f>
        <v/>
      </c>
      <c r="BG1048" s="14">
        <f>L1048</f>
        <v/>
      </c>
      <c r="BH1048" s="14">
        <f>IF(X1048="","",X1048)</f>
        <v/>
      </c>
      <c r="BI1048" s="14">
        <f>IF(Y1048="","",Y1048)</f>
        <v/>
      </c>
      <c r="BJ1048">
        <f>Z1048</f>
        <v/>
      </c>
      <c r="BK1048">
        <f>AA1048</f>
        <v/>
      </c>
      <c r="BL1048">
        <f>IFERROR(AX1048,"")</f>
        <v/>
      </c>
      <c r="BM1048">
        <f>IFERROR(AY1048,"")</f>
        <v/>
      </c>
    </row>
    <row r="1049" ht="14.25" customHeight="1">
      <c r="A1049">
        <f>ALGLIB_SSA_XAUUSD!AA1049</f>
        <v/>
      </c>
      <c r="B1049">
        <f>IF($A1049="","",INDEX(ALGLIB_SSA_XAUUSD!$B$2:$B$2401,MATCH($A1049,ALGLIB_SSA_XAUUSD!$A$2:$A$2401,1)))</f>
        <v/>
      </c>
      <c r="C1049">
        <f>IF($A1049="","",INDEX(ALGLIB_SSA_XAUUSD!$C$2:$C$2401,MATCH($A1049,ALGLIB_SSA_XAUUSD!$A$2:$A$2401,1)))</f>
        <v/>
      </c>
      <c r="D1049" s="14">
        <f>IF($A1049="","",INT((ROW()-2)/12)+1)</f>
        <v/>
      </c>
      <c r="E1049" s="14">
        <f>IF(AND(E1058&lt;&gt;"",D1058=D1046+1),E1046+(E1058-E1046)*3/12,"")</f>
        <v/>
      </c>
      <c r="F1049" s="14">
        <f>IF(AND(F1058&lt;&gt;"",D1058=D1046+1),F1046+(F1058-F1046)*3/12,"")</f>
        <v/>
      </c>
      <c r="G1049" s="14">
        <f>IF(AND(G1058&lt;&gt;"",D1058=D1046+1),G1046+(G1058-G1046)*3/12,"")</f>
        <v/>
      </c>
      <c r="H1049" s="14">
        <f>IF(AND(H1058&lt;&gt;"",D1058=D1046+1),H1046+(H1058-H1046)*3/12,"")</f>
        <v/>
      </c>
      <c r="I1049" s="14">
        <f>IF(AND(L1058&lt;&gt;"",D1058=D1046+1),I1046+(I1058-I1046)*3/12,"")</f>
        <v/>
      </c>
      <c r="J1049">
        <f>_xlfn.XLOOKUP($A1049,ALGLIB_SSA_XAUUSD!$AA$2:$AA$2401,ALGLIB_SSA_XAUUSD!$P$2:$P$2401,"",0)</f>
        <v/>
      </c>
      <c r="K1049">
        <f>_xlfn.XLOOKUP($A1049,ALGLIB_SSA_XAUUSD!$AA$2:$AA$2401,ALGLIB_SSA_XAUUSD!$Q$2:$Q$2401,"",0)</f>
        <v/>
      </c>
      <c r="L1049">
        <f>_xlfn.XLOOKUP($A1049,ALGLIB_SSA_XAUUSD!$AA$2:$AA$2401,ALGLIB_SSA_XAUUSD!$R$2:$R$2401,"",0)</f>
        <v/>
      </c>
      <c r="M1049">
        <f>_xlfn.XLOOKUP($A1049,ALGLIB_SSA_XAUUSD!$AA$2:$AA$2401,ALGLIB_SSA_XAUUSD!$S$2:$S$2401,"",0)</f>
        <v/>
      </c>
      <c r="N1049">
        <f>_xlfn.XLOOKUP($A1049,ALGLIB_SSA_XAUUSD!$AA$2:$AA$2401,ALGLIB_SSA_XAUUSD!$T$2:$T$2401,"",0)</f>
        <v/>
      </c>
      <c r="O1049">
        <f>_xlfn.XLOOKUP($A1049,ALGLIB_SSA_XAUUSD!$AA$2:$AA$2401,ALGLIB_SSA_XAUUSD!$U$2:$U$2401,"",0)</f>
        <v/>
      </c>
      <c r="P1049">
        <f>_xlfn.XLOOKUP($A1049,ALGLIB_SSA_XAUUSD!$AA$2:$AA$2401,ALGLIB_SSA_XAUUSD!$V$2:$V$2401,"",0)</f>
        <v/>
      </c>
      <c r="S1049">
        <f>A1049</f>
        <v/>
      </c>
      <c r="T1049">
        <f>J1049</f>
        <v/>
      </c>
      <c r="U1049">
        <f>K1049</f>
        <v/>
      </c>
      <c r="V1049" s="14">
        <f>IF($A1049="","",MOD(ROW()-2,12)+1)</f>
        <v/>
      </c>
      <c r="W1049">
        <f>L1049</f>
        <v/>
      </c>
      <c r="X1049" s="14">
        <f>IF(F1049="","",F1049)</f>
        <v/>
      </c>
      <c r="Y1049" s="14">
        <f>IF(G1049="","",G1049)</f>
        <v/>
      </c>
      <c r="Z1049">
        <f>M1049</f>
        <v/>
      </c>
      <c r="AA1049">
        <f>N1049</f>
        <v/>
      </c>
      <c r="AB1049" s="14">
        <f>IF(H1049="","",H1049)</f>
        <v/>
      </c>
      <c r="AC1049">
        <f>O1049</f>
        <v/>
      </c>
      <c r="AD1049" s="14">
        <f>IF(I1049="","",I1049)</f>
        <v/>
      </c>
      <c r="AE1049">
        <f>P1049</f>
        <v/>
      </c>
      <c r="AH1049">
        <f>IF(S1049&lt;&gt;"",S1049,AH1048+900)</f>
        <v/>
      </c>
      <c r="AI1049">
        <f>IF(T1049&lt;&gt;"",T1049,AI1048)</f>
        <v/>
      </c>
      <c r="AJ1049">
        <f>IF(U1049&lt;&gt;"",U1049,AJ1048)</f>
        <v/>
      </c>
      <c r="AK1049">
        <f>IF(W1049&lt;&gt;"",W1049,"")</f>
        <v/>
      </c>
      <c r="AL1049" s="14">
        <f>IF(X1049&lt;&gt;"",X1049,"")</f>
        <v/>
      </c>
      <c r="AM1049" s="14">
        <f>IF(Y1049&lt;&gt;"",Y1049,"")</f>
        <v/>
      </c>
      <c r="AN1049" s="14">
        <f>IF(OR(AL1049="",AM1049=""),"",AL1049-AM1049)</f>
        <v/>
      </c>
      <c r="AO1049">
        <f>IF(AN1049="","",IF(AN1049&gt;0,"Bullish","Bearish"))</f>
        <v/>
      </c>
      <c r="AP1049">
        <f>IF(AO1049="",AP1048,AO1049)</f>
        <v/>
      </c>
      <c r="AQ1049" s="14">
        <f>IF(AB1049&lt;&gt;"",AB1049,"")</f>
        <v/>
      </c>
      <c r="AR1049" s="14">
        <f>IF(AD1049&lt;&gt;"",AD1049,"")</f>
        <v/>
      </c>
      <c r="AS1049">
        <f>IF(AS1048+1=13,1,AS1048+1)</f>
        <v/>
      </c>
      <c r="AT1049">
        <f>IFERROR(IF(SLOPE($AQ$1034:$AQ$1045,$AS$1034:$AS$1045)&gt;0,MIN(3,ABS(SLOPE($AQ$1034:$AQ$1045,$AS$1034:$AS$1045))),IF(SLOPE($AQ$1034:$AQ$1045,$AS$1034:$AS$1045)&lt;-0.5,-0.5,0)),0)</f>
        <v/>
      </c>
      <c r="AU1049">
        <f>IFERROR(IF(SLOPE($AR$1034:$AR$1045,$AS$1034:$AS$1045)&lt;0,MAX(-3,-ABS(SLOPE($AR$1034:$AR$1045,$AS$1034:$AS$1045))),IF(SLOPE($AR$1034:$AR$1045,$AS$1034:$AS$1045)&gt;0.5,0.5,0)),0)</f>
        <v/>
      </c>
      <c r="AV1049">
        <f>($AQ$1046+(AT1049*(AS1049-1)))</f>
        <v/>
      </c>
      <c r="AW1049">
        <f>($AR$1046+(AU1049*(AS1049-1)))</f>
        <v/>
      </c>
      <c r="AX1049">
        <f>IF(AT1049&gt;0,AV1049+AT1049,AV1049)</f>
        <v/>
      </c>
      <c r="AY1049">
        <f>IF(AU1049&lt;0,AW1049+AU1049,AW1049)</f>
        <v/>
      </c>
      <c r="BA1049" s="14">
        <f>IFERROR(AX1049-AQ1049,"")</f>
        <v/>
      </c>
      <c r="BB1049" s="14">
        <f>IFERROR(AY1049-AR1049,"")</f>
        <v/>
      </c>
      <c r="BD1049">
        <f>AH1049</f>
        <v/>
      </c>
      <c r="BE1049">
        <f>AI1049</f>
        <v/>
      </c>
      <c r="BF1049">
        <f>AJ1049</f>
        <v/>
      </c>
      <c r="BG1049" s="14">
        <f>L1049</f>
        <v/>
      </c>
      <c r="BH1049" s="14">
        <f>IF(X1049="","",X1049)</f>
        <v/>
      </c>
      <c r="BI1049" s="14">
        <f>IF(Y1049="","",Y1049)</f>
        <v/>
      </c>
      <c r="BJ1049">
        <f>Z1049</f>
        <v/>
      </c>
      <c r="BK1049">
        <f>AA1049</f>
        <v/>
      </c>
      <c r="BL1049">
        <f>IFERROR(AX1049,"")</f>
        <v/>
      </c>
      <c r="BM1049">
        <f>IFERROR(AY1049,"")</f>
        <v/>
      </c>
    </row>
    <row r="1050" ht="14.25" customHeight="1">
      <c r="A1050">
        <f>ALGLIB_SSA_XAUUSD!AA1050</f>
        <v/>
      </c>
      <c r="B1050">
        <f>IF($A1050="","",INDEX(ALGLIB_SSA_XAUUSD!$B$2:$B$2401,MATCH($A1050,ALGLIB_SSA_XAUUSD!$A$2:$A$2401,1)))</f>
        <v/>
      </c>
      <c r="C1050">
        <f>IF($A1050="","",INDEX(ALGLIB_SSA_XAUUSD!$C$2:$C$2401,MATCH($A1050,ALGLIB_SSA_XAUUSD!$A$2:$A$2401,1)))</f>
        <v/>
      </c>
      <c r="D1050" s="14">
        <f>IF($A1050="","",INT((ROW()-2)/12)+1)</f>
        <v/>
      </c>
      <c r="E1050" s="14">
        <f>IF(AND(E1058&lt;&gt;"",D1058=D1046+1),E1046+(E1058-E1046)*4/12,"")</f>
        <v/>
      </c>
      <c r="F1050" s="14">
        <f>IF(AND(F1058&lt;&gt;"",D1058=D1046+1),F1046+(F1058-F1046)*4/12,"")</f>
        <v/>
      </c>
      <c r="G1050" s="14">
        <f>IF(AND(G1058&lt;&gt;"",D1058=D1046+1),G1046+(G1058-G1046)*4/12,"")</f>
        <v/>
      </c>
      <c r="H1050" s="14">
        <f>IF(AND(H1058&lt;&gt;"",D1058=D1046+1),H1046+(H1058-H1046)*4/12,"")</f>
        <v/>
      </c>
      <c r="I1050" s="14">
        <f>IF(AND(L1058&lt;&gt;"",D1058=D1046+1),I1046+(I1058-I1046)*4/12,"")</f>
        <v/>
      </c>
      <c r="J1050">
        <f>_xlfn.XLOOKUP($A1050,ALGLIB_SSA_XAUUSD!$AA$2:$AA$2401,ALGLIB_SSA_XAUUSD!$P$2:$P$2401,"",0)</f>
        <v/>
      </c>
      <c r="K1050">
        <f>_xlfn.XLOOKUP($A1050,ALGLIB_SSA_XAUUSD!$AA$2:$AA$2401,ALGLIB_SSA_XAUUSD!$Q$2:$Q$2401,"",0)</f>
        <v/>
      </c>
      <c r="L1050">
        <f>_xlfn.XLOOKUP($A1050,ALGLIB_SSA_XAUUSD!$AA$2:$AA$2401,ALGLIB_SSA_XAUUSD!$R$2:$R$2401,"",0)</f>
        <v/>
      </c>
      <c r="M1050">
        <f>_xlfn.XLOOKUP($A1050,ALGLIB_SSA_XAUUSD!$AA$2:$AA$2401,ALGLIB_SSA_XAUUSD!$S$2:$S$2401,"",0)</f>
        <v/>
      </c>
      <c r="N1050">
        <f>_xlfn.XLOOKUP($A1050,ALGLIB_SSA_XAUUSD!$AA$2:$AA$2401,ALGLIB_SSA_XAUUSD!$T$2:$T$2401,"",0)</f>
        <v/>
      </c>
      <c r="O1050">
        <f>_xlfn.XLOOKUP($A1050,ALGLIB_SSA_XAUUSD!$AA$2:$AA$2401,ALGLIB_SSA_XAUUSD!$U$2:$U$2401,"",0)</f>
        <v/>
      </c>
      <c r="P1050">
        <f>_xlfn.XLOOKUP($A1050,ALGLIB_SSA_XAUUSD!$AA$2:$AA$2401,ALGLIB_SSA_XAUUSD!$V$2:$V$2401,"",0)</f>
        <v/>
      </c>
      <c r="S1050">
        <f>A1050</f>
        <v/>
      </c>
      <c r="T1050">
        <f>J1050</f>
        <v/>
      </c>
      <c r="U1050">
        <f>K1050</f>
        <v/>
      </c>
      <c r="V1050" s="14">
        <f>IF($A1050="","",MOD(ROW()-2,12)+1)</f>
        <v/>
      </c>
      <c r="W1050">
        <f>L1050</f>
        <v/>
      </c>
      <c r="X1050" s="14">
        <f>IF(F1050="","",F1050)</f>
        <v/>
      </c>
      <c r="Y1050" s="14">
        <f>IF(G1050="","",G1050)</f>
        <v/>
      </c>
      <c r="Z1050">
        <f>M1050</f>
        <v/>
      </c>
      <c r="AA1050">
        <f>N1050</f>
        <v/>
      </c>
      <c r="AB1050" s="14">
        <f>IF(H1050="","",H1050)</f>
        <v/>
      </c>
      <c r="AC1050">
        <f>O1050</f>
        <v/>
      </c>
      <c r="AD1050" s="14">
        <f>IF(I1050="","",I1050)</f>
        <v/>
      </c>
      <c r="AE1050">
        <f>P1050</f>
        <v/>
      </c>
      <c r="AH1050">
        <f>IF(S1050&lt;&gt;"",S1050,AH1049+900)</f>
        <v/>
      </c>
      <c r="AI1050">
        <f>IF(T1050&lt;&gt;"",T1050,AI1049)</f>
        <v/>
      </c>
      <c r="AJ1050">
        <f>IF(U1050&lt;&gt;"",U1050,AJ1049)</f>
        <v/>
      </c>
      <c r="AK1050">
        <f>IF(W1050&lt;&gt;"",W1050,"")</f>
        <v/>
      </c>
      <c r="AL1050" s="14">
        <f>IF(X1050&lt;&gt;"",X1050,"")</f>
        <v/>
      </c>
      <c r="AM1050" s="14">
        <f>IF(Y1050&lt;&gt;"",Y1050,"")</f>
        <v/>
      </c>
      <c r="AN1050" s="14">
        <f>IF(OR(AL1050="",AM1050=""),"",AL1050-AM1050)</f>
        <v/>
      </c>
      <c r="AO1050">
        <f>IF(AN1050="","",IF(AN1050&gt;0,"Bullish","Bearish"))</f>
        <v/>
      </c>
      <c r="AP1050">
        <f>IF(AO1050="",AP1049,AO1050)</f>
        <v/>
      </c>
      <c r="AQ1050" s="14">
        <f>IF(AB1050&lt;&gt;"",AB1050,"")</f>
        <v/>
      </c>
      <c r="AR1050" s="14">
        <f>IF(AD1050&lt;&gt;"",AD1050,"")</f>
        <v/>
      </c>
      <c r="AS1050">
        <f>IF(AS1049+1=13,1,AS1049+1)</f>
        <v/>
      </c>
      <c r="AT1050">
        <f>IFERROR(IF(SLOPE($AQ$1034:$AQ$1045,$AS$1034:$AS$1045)&gt;0,MIN(3,ABS(SLOPE($AQ$1034:$AQ$1045,$AS$1034:$AS$1045))),IF(SLOPE($AQ$1034:$AQ$1045,$AS$1034:$AS$1045)&lt;-0.5,-0.5,0)),0)</f>
        <v/>
      </c>
      <c r="AU1050">
        <f>IFERROR(IF(SLOPE($AR$1034:$AR$1045,$AS$1034:$AS$1045)&lt;0,MAX(-3,-ABS(SLOPE($AR$1034:$AR$1045,$AS$1034:$AS$1045))),IF(SLOPE($AR$1034:$AR$1045,$AS$1034:$AS$1045)&gt;0.5,0.5,0)),0)</f>
        <v/>
      </c>
      <c r="AV1050">
        <f>($AQ$1046+(AT1050*(AS1050-1)))</f>
        <v/>
      </c>
      <c r="AW1050">
        <f>($AR$1046+(AU1050*(AS1050-1)))</f>
        <v/>
      </c>
      <c r="AX1050">
        <f>IF(AT1050&gt;0,AV1050+AT1050,AV1050)</f>
        <v/>
      </c>
      <c r="AY1050">
        <f>IF(AU1050&lt;0,AW1050+AU1050,AW1050)</f>
        <v/>
      </c>
      <c r="BA1050" s="14">
        <f>IFERROR(AX1050-AQ1050,"")</f>
        <v/>
      </c>
      <c r="BB1050" s="14">
        <f>IFERROR(AY1050-AR1050,"")</f>
        <v/>
      </c>
      <c r="BD1050">
        <f>AH1050</f>
        <v/>
      </c>
      <c r="BE1050">
        <f>AI1050</f>
        <v/>
      </c>
      <c r="BF1050">
        <f>AJ1050</f>
        <v/>
      </c>
      <c r="BG1050" s="14">
        <f>L1050</f>
        <v/>
      </c>
      <c r="BH1050" s="14">
        <f>IF(X1050="","",X1050)</f>
        <v/>
      </c>
      <c r="BI1050" s="14">
        <f>IF(Y1050="","",Y1050)</f>
        <v/>
      </c>
      <c r="BJ1050">
        <f>Z1050</f>
        <v/>
      </c>
      <c r="BK1050">
        <f>AA1050</f>
        <v/>
      </c>
      <c r="BL1050">
        <f>IFERROR(AX1050,"")</f>
        <v/>
      </c>
      <c r="BM1050">
        <f>IFERROR(AY1050,"")</f>
        <v/>
      </c>
    </row>
    <row r="1051" ht="14.25" customHeight="1">
      <c r="A1051">
        <f>ALGLIB_SSA_XAUUSD!AA1051</f>
        <v/>
      </c>
      <c r="B1051">
        <f>IF($A1051="","",INDEX(ALGLIB_SSA_XAUUSD!$B$2:$B$2401,MATCH($A1051,ALGLIB_SSA_XAUUSD!$A$2:$A$2401,1)))</f>
        <v/>
      </c>
      <c r="C1051">
        <f>IF($A1051="","",INDEX(ALGLIB_SSA_XAUUSD!$C$2:$C$2401,MATCH($A1051,ALGLIB_SSA_XAUUSD!$A$2:$A$2401,1)))</f>
        <v/>
      </c>
      <c r="D1051" s="14">
        <f>IF($A1051="","",INT((ROW()-2)/12)+1)</f>
        <v/>
      </c>
      <c r="E1051" s="14">
        <f>IF(AND(E1058&lt;&gt;"",D1058=D1046+1),E1046+(E1058-E1046)*5/12,"")</f>
        <v/>
      </c>
      <c r="F1051" s="14">
        <f>IF(AND(F1058&lt;&gt;"",D1058=D1046+1),F1046+(F1058-F1046)*5/12,"")</f>
        <v/>
      </c>
      <c r="G1051" s="14">
        <f>IF(AND(G1058&lt;&gt;"",D1058=D1046+1),G1046+(G1058-G1046)*5/12,"")</f>
        <v/>
      </c>
      <c r="H1051" s="14">
        <f>IF(AND(H1058&lt;&gt;"",D1058=D1046+1),H1046+(H1058-H1046)*5/12,"")</f>
        <v/>
      </c>
      <c r="I1051" s="14">
        <f>IF(AND(L1058&lt;&gt;"",D1058=D1046+1),I1046+(I1058-I1046)*5/12,"")</f>
        <v/>
      </c>
      <c r="J1051">
        <f>_xlfn.XLOOKUP($A1051,ALGLIB_SSA_XAUUSD!$AA$2:$AA$2401,ALGLIB_SSA_XAUUSD!$P$2:$P$2401,"",0)</f>
        <v/>
      </c>
      <c r="K1051">
        <f>_xlfn.XLOOKUP($A1051,ALGLIB_SSA_XAUUSD!$AA$2:$AA$2401,ALGLIB_SSA_XAUUSD!$Q$2:$Q$2401,"",0)</f>
        <v/>
      </c>
      <c r="L1051">
        <f>_xlfn.XLOOKUP($A1051,ALGLIB_SSA_XAUUSD!$AA$2:$AA$2401,ALGLIB_SSA_XAUUSD!$R$2:$R$2401,"",0)</f>
        <v/>
      </c>
      <c r="M1051">
        <f>_xlfn.XLOOKUP($A1051,ALGLIB_SSA_XAUUSD!$AA$2:$AA$2401,ALGLIB_SSA_XAUUSD!$S$2:$S$2401,"",0)</f>
        <v/>
      </c>
      <c r="N1051">
        <f>_xlfn.XLOOKUP($A1051,ALGLIB_SSA_XAUUSD!$AA$2:$AA$2401,ALGLIB_SSA_XAUUSD!$T$2:$T$2401,"",0)</f>
        <v/>
      </c>
      <c r="O1051">
        <f>_xlfn.XLOOKUP($A1051,ALGLIB_SSA_XAUUSD!$AA$2:$AA$2401,ALGLIB_SSA_XAUUSD!$U$2:$U$2401,"",0)</f>
        <v/>
      </c>
      <c r="P1051">
        <f>_xlfn.XLOOKUP($A1051,ALGLIB_SSA_XAUUSD!$AA$2:$AA$2401,ALGLIB_SSA_XAUUSD!$V$2:$V$2401,"",0)</f>
        <v/>
      </c>
      <c r="S1051">
        <f>A1051</f>
        <v/>
      </c>
      <c r="T1051">
        <f>J1051</f>
        <v/>
      </c>
      <c r="U1051">
        <f>K1051</f>
        <v/>
      </c>
      <c r="V1051" s="14">
        <f>IF($A1051="","",MOD(ROW()-2,12)+1)</f>
        <v/>
      </c>
      <c r="W1051">
        <f>L1051</f>
        <v/>
      </c>
      <c r="X1051" s="14">
        <f>IF(F1051="","",F1051)</f>
        <v/>
      </c>
      <c r="Y1051" s="14">
        <f>IF(G1051="","",G1051)</f>
        <v/>
      </c>
      <c r="Z1051">
        <f>M1051</f>
        <v/>
      </c>
      <c r="AA1051">
        <f>N1051</f>
        <v/>
      </c>
      <c r="AB1051" s="14">
        <f>IF(H1051="","",H1051)</f>
        <v/>
      </c>
      <c r="AC1051">
        <f>O1051</f>
        <v/>
      </c>
      <c r="AD1051" s="14">
        <f>IF(I1051="","",I1051)</f>
        <v/>
      </c>
      <c r="AE1051">
        <f>P1051</f>
        <v/>
      </c>
      <c r="AH1051">
        <f>IF(S1051&lt;&gt;"",S1051,AH1050+900)</f>
        <v/>
      </c>
      <c r="AI1051">
        <f>IF(T1051&lt;&gt;"",T1051,AI1050)</f>
        <v/>
      </c>
      <c r="AJ1051">
        <f>IF(U1051&lt;&gt;"",U1051,AJ1050)</f>
        <v/>
      </c>
      <c r="AK1051">
        <f>IF(W1051&lt;&gt;"",W1051,"")</f>
        <v/>
      </c>
      <c r="AL1051" s="14">
        <f>IF(X1051&lt;&gt;"",X1051,"")</f>
        <v/>
      </c>
      <c r="AM1051" s="14">
        <f>IF(Y1051&lt;&gt;"",Y1051,"")</f>
        <v/>
      </c>
      <c r="AN1051" s="14">
        <f>IF(OR(AL1051="",AM1051=""),"",AL1051-AM1051)</f>
        <v/>
      </c>
      <c r="AO1051">
        <f>IF(AN1051="","",IF(AN1051&gt;0,"Bullish","Bearish"))</f>
        <v/>
      </c>
      <c r="AP1051">
        <f>IF(AO1051="",AP1050,AO1051)</f>
        <v/>
      </c>
      <c r="AQ1051" s="14">
        <f>IF(AB1051&lt;&gt;"",AB1051,"")</f>
        <v/>
      </c>
      <c r="AR1051" s="14">
        <f>IF(AD1051&lt;&gt;"",AD1051,"")</f>
        <v/>
      </c>
      <c r="AS1051">
        <f>IF(AS1050+1=13,1,AS1050+1)</f>
        <v/>
      </c>
      <c r="AT1051">
        <f>IFERROR(IF(SLOPE($AQ$1034:$AQ$1045,$AS$1034:$AS$1045)&gt;0,MIN(3,ABS(SLOPE($AQ$1034:$AQ$1045,$AS$1034:$AS$1045))),IF(SLOPE($AQ$1034:$AQ$1045,$AS$1034:$AS$1045)&lt;-0.5,-0.5,0)),0)</f>
        <v/>
      </c>
      <c r="AU1051">
        <f>IFERROR(IF(SLOPE($AR$1034:$AR$1045,$AS$1034:$AS$1045)&lt;0,MAX(-3,-ABS(SLOPE($AR$1034:$AR$1045,$AS$1034:$AS$1045))),IF(SLOPE($AR$1034:$AR$1045,$AS$1034:$AS$1045)&gt;0.5,0.5,0)),0)</f>
        <v/>
      </c>
      <c r="AV1051">
        <f>($AQ$1046+(AT1051*(AS1051-1)))</f>
        <v/>
      </c>
      <c r="AW1051">
        <f>($AR$1046+(AU1051*(AS1051-1)))</f>
        <v/>
      </c>
      <c r="AX1051">
        <f>IF(AT1051&gt;0,AV1051+AT1051,AV1051)</f>
        <v/>
      </c>
      <c r="AY1051">
        <f>IF(AU1051&lt;0,AW1051+AU1051,AW1051)</f>
        <v/>
      </c>
      <c r="BA1051" s="14">
        <f>IFERROR(AX1051-AQ1051,"")</f>
        <v/>
      </c>
      <c r="BB1051" s="14">
        <f>IFERROR(AY1051-AR1051,"")</f>
        <v/>
      </c>
      <c r="BD1051">
        <f>AH1051</f>
        <v/>
      </c>
      <c r="BE1051">
        <f>AI1051</f>
        <v/>
      </c>
      <c r="BF1051">
        <f>AJ1051</f>
        <v/>
      </c>
      <c r="BG1051" s="14">
        <f>L1051</f>
        <v/>
      </c>
      <c r="BH1051" s="14">
        <f>IF(X1051="","",X1051)</f>
        <v/>
      </c>
      <c r="BI1051" s="14">
        <f>IF(Y1051="","",Y1051)</f>
        <v/>
      </c>
      <c r="BJ1051">
        <f>Z1051</f>
        <v/>
      </c>
      <c r="BK1051">
        <f>AA1051</f>
        <v/>
      </c>
      <c r="BL1051">
        <f>IFERROR(AX1051,"")</f>
        <v/>
      </c>
      <c r="BM1051">
        <f>IFERROR(AY1051,"")</f>
        <v/>
      </c>
    </row>
    <row r="1052" ht="14.25" customHeight="1">
      <c r="A1052">
        <f>ALGLIB_SSA_XAUUSD!AA1052</f>
        <v/>
      </c>
      <c r="B1052">
        <f>IF($A1052="","",INDEX(ALGLIB_SSA_XAUUSD!$B$2:$B$2401,MATCH($A1052,ALGLIB_SSA_XAUUSD!$A$2:$A$2401,1)))</f>
        <v/>
      </c>
      <c r="C1052">
        <f>IF($A1052="","",INDEX(ALGLIB_SSA_XAUUSD!$C$2:$C$2401,MATCH($A1052,ALGLIB_SSA_XAUUSD!$A$2:$A$2401,1)))</f>
        <v/>
      </c>
      <c r="D1052" s="14">
        <f>IF($A1052="","",INT((ROW()-2)/12)+1)</f>
        <v/>
      </c>
      <c r="E1052" s="14">
        <f>IF(AND(E1058&lt;&gt;"",D1058=D1046+1),E1046+(E1058-E1046)*6/12,"")</f>
        <v/>
      </c>
      <c r="F1052" s="14">
        <f>IF(AND(F1058&lt;&gt;"",D1058=D1046+1),F1046+(F1058-F1046)*6/12,"")</f>
        <v/>
      </c>
      <c r="G1052" s="14">
        <f>IF(AND(G1058&lt;&gt;"",D1058=D1046+1),G1046+(G1058-G1046)*6/12,"")</f>
        <v/>
      </c>
      <c r="H1052" s="14">
        <f>IF(AND(H1058&lt;&gt;"",D1058=D1046+1),H1046+(H1058-H1046)*6/12,"")</f>
        <v/>
      </c>
      <c r="I1052" s="14">
        <f>IF(AND(L1058&lt;&gt;"",D1058=D1046+1),I1046+(I1058-I1046)*6/12,"")</f>
        <v/>
      </c>
      <c r="J1052">
        <f>_xlfn.XLOOKUP($A1052,ALGLIB_SSA_XAUUSD!$AA$2:$AA$2401,ALGLIB_SSA_XAUUSD!$P$2:$P$2401,"",0)</f>
        <v/>
      </c>
      <c r="K1052">
        <f>_xlfn.XLOOKUP($A1052,ALGLIB_SSA_XAUUSD!$AA$2:$AA$2401,ALGLIB_SSA_XAUUSD!$Q$2:$Q$2401,"",0)</f>
        <v/>
      </c>
      <c r="L1052">
        <f>_xlfn.XLOOKUP($A1052,ALGLIB_SSA_XAUUSD!$AA$2:$AA$2401,ALGLIB_SSA_XAUUSD!$R$2:$R$2401,"",0)</f>
        <v/>
      </c>
      <c r="M1052">
        <f>_xlfn.XLOOKUP($A1052,ALGLIB_SSA_XAUUSD!$AA$2:$AA$2401,ALGLIB_SSA_XAUUSD!$S$2:$S$2401,"",0)</f>
        <v/>
      </c>
      <c r="N1052">
        <f>_xlfn.XLOOKUP($A1052,ALGLIB_SSA_XAUUSD!$AA$2:$AA$2401,ALGLIB_SSA_XAUUSD!$T$2:$T$2401,"",0)</f>
        <v/>
      </c>
      <c r="O1052">
        <f>_xlfn.XLOOKUP($A1052,ALGLIB_SSA_XAUUSD!$AA$2:$AA$2401,ALGLIB_SSA_XAUUSD!$U$2:$U$2401,"",0)</f>
        <v/>
      </c>
      <c r="P1052">
        <f>_xlfn.XLOOKUP($A1052,ALGLIB_SSA_XAUUSD!$AA$2:$AA$2401,ALGLIB_SSA_XAUUSD!$V$2:$V$2401,"",0)</f>
        <v/>
      </c>
      <c r="S1052">
        <f>A1052</f>
        <v/>
      </c>
      <c r="T1052">
        <f>J1052</f>
        <v/>
      </c>
      <c r="U1052">
        <f>K1052</f>
        <v/>
      </c>
      <c r="V1052" s="14">
        <f>IF($A1052="","",MOD(ROW()-2,12)+1)</f>
        <v/>
      </c>
      <c r="W1052">
        <f>L1052</f>
        <v/>
      </c>
      <c r="X1052" s="14">
        <f>IF(F1052="","",F1052)</f>
        <v/>
      </c>
      <c r="Y1052" s="14">
        <f>IF(G1052="","",G1052)</f>
        <v/>
      </c>
      <c r="Z1052">
        <f>M1052</f>
        <v/>
      </c>
      <c r="AA1052">
        <f>N1052</f>
        <v/>
      </c>
      <c r="AB1052" s="14">
        <f>IF(H1052="","",H1052)</f>
        <v/>
      </c>
      <c r="AC1052">
        <f>O1052</f>
        <v/>
      </c>
      <c r="AD1052" s="14">
        <f>IF(I1052="","",I1052)</f>
        <v/>
      </c>
      <c r="AE1052">
        <f>P1052</f>
        <v/>
      </c>
      <c r="AH1052">
        <f>IF(S1052&lt;&gt;"",S1052,AH1051+900)</f>
        <v/>
      </c>
      <c r="AI1052">
        <f>IF(T1052&lt;&gt;"",T1052,AI1051)</f>
        <v/>
      </c>
      <c r="AJ1052">
        <f>IF(U1052&lt;&gt;"",U1052,AJ1051)</f>
        <v/>
      </c>
      <c r="AK1052">
        <f>IF(W1052&lt;&gt;"",W1052,"")</f>
        <v/>
      </c>
      <c r="AL1052" s="14">
        <f>IF(X1052&lt;&gt;"",X1052,"")</f>
        <v/>
      </c>
      <c r="AM1052" s="14">
        <f>IF(Y1052&lt;&gt;"",Y1052,"")</f>
        <v/>
      </c>
      <c r="AN1052" s="14">
        <f>IF(OR(AL1052="",AM1052=""),"",AL1052-AM1052)</f>
        <v/>
      </c>
      <c r="AO1052">
        <f>IF(AN1052="","",IF(AN1052&gt;0,"Bullish","Bearish"))</f>
        <v/>
      </c>
      <c r="AP1052">
        <f>IF(AO1052="",AP1051,AO1052)</f>
        <v/>
      </c>
      <c r="AQ1052" s="14">
        <f>IF(AB1052&lt;&gt;"",AB1052,"")</f>
        <v/>
      </c>
      <c r="AR1052" s="14">
        <f>IF(AD1052&lt;&gt;"",AD1052,"")</f>
        <v/>
      </c>
      <c r="AS1052">
        <f>IF(AS1051+1=13,1,AS1051+1)</f>
        <v/>
      </c>
      <c r="AT1052">
        <f>IFERROR(IF(SLOPE($AQ$1034:$AQ$1045,$AS$1034:$AS$1045)&gt;0,MIN(3,ABS(SLOPE($AQ$1034:$AQ$1045,$AS$1034:$AS$1045))),IF(SLOPE($AQ$1034:$AQ$1045,$AS$1034:$AS$1045)&lt;-0.5,-0.5,0)),0)</f>
        <v/>
      </c>
      <c r="AU1052">
        <f>IFERROR(IF(SLOPE($AR$1034:$AR$1045,$AS$1034:$AS$1045)&lt;0,MAX(-3,-ABS(SLOPE($AR$1034:$AR$1045,$AS$1034:$AS$1045))),IF(SLOPE($AR$1034:$AR$1045,$AS$1034:$AS$1045)&gt;0.5,0.5,0)),0)</f>
        <v/>
      </c>
      <c r="AV1052">
        <f>($AQ$1046+(AT1052*(AS1052-1)))</f>
        <v/>
      </c>
      <c r="AW1052">
        <f>($AR$1046+(AU1052*(AS1052-1)))</f>
        <v/>
      </c>
      <c r="AX1052">
        <f>IF(AT1052&gt;0,AV1052+AT1052,AV1052)</f>
        <v/>
      </c>
      <c r="AY1052">
        <f>IF(AU1052&lt;0,AW1052+AU1052,AW1052)</f>
        <v/>
      </c>
      <c r="BA1052" s="14">
        <f>IFERROR(AX1052-AQ1052,"")</f>
        <v/>
      </c>
      <c r="BB1052" s="14">
        <f>IFERROR(AY1052-AR1052,"")</f>
        <v/>
      </c>
      <c r="BD1052">
        <f>AH1052</f>
        <v/>
      </c>
      <c r="BE1052">
        <f>AI1052</f>
        <v/>
      </c>
      <c r="BF1052">
        <f>AJ1052</f>
        <v/>
      </c>
      <c r="BG1052" s="14">
        <f>L1052</f>
        <v/>
      </c>
      <c r="BH1052" s="14">
        <f>IF(X1052="","",X1052)</f>
        <v/>
      </c>
      <c r="BI1052" s="14">
        <f>IF(Y1052="","",Y1052)</f>
        <v/>
      </c>
      <c r="BJ1052">
        <f>Z1052</f>
        <v/>
      </c>
      <c r="BK1052">
        <f>AA1052</f>
        <v/>
      </c>
      <c r="BL1052">
        <f>IFERROR(AX1052,"")</f>
        <v/>
      </c>
      <c r="BM1052">
        <f>IFERROR(AY1052,"")</f>
        <v/>
      </c>
    </row>
    <row r="1053" ht="14.25" customHeight="1">
      <c r="A1053">
        <f>ALGLIB_SSA_XAUUSD!AA1053</f>
        <v/>
      </c>
      <c r="B1053">
        <f>IF($A1053="","",INDEX(ALGLIB_SSA_XAUUSD!$B$2:$B$2401,MATCH($A1053,ALGLIB_SSA_XAUUSD!$A$2:$A$2401,1)))</f>
        <v/>
      </c>
      <c r="C1053">
        <f>IF($A1053="","",INDEX(ALGLIB_SSA_XAUUSD!$C$2:$C$2401,MATCH($A1053,ALGLIB_SSA_XAUUSD!$A$2:$A$2401,1)))</f>
        <v/>
      </c>
      <c r="D1053" s="14">
        <f>IF($A1053="","",INT((ROW()-2)/12)+1)</f>
        <v/>
      </c>
      <c r="E1053" s="14">
        <f>IF(AND(E1058&lt;&gt;"",D1058=D1046+1),E1046+(E1058-E1046)*7/12,"")</f>
        <v/>
      </c>
      <c r="F1053" s="14">
        <f>IF(AND(F1058&lt;&gt;"",D1058=D1046+1),F1046+(F1058-F1046)*7/12,"")</f>
        <v/>
      </c>
      <c r="G1053" s="14">
        <f>IF(AND(G1058&lt;&gt;"",D1058=D1046+1),G1046+(G1058-G1046)*7/12,"")</f>
        <v/>
      </c>
      <c r="H1053" s="14">
        <f>IF(AND(H1058&lt;&gt;"",D1058=D1046+1),H1046+(H1058-H1046)*7/12,"")</f>
        <v/>
      </c>
      <c r="I1053" s="14">
        <f>IF(AND(L1058&lt;&gt;"",D1058=D1046+1),I1046+(I1058-I1046)*7/12,"")</f>
        <v/>
      </c>
      <c r="J1053">
        <f>_xlfn.XLOOKUP($A1053,ALGLIB_SSA_XAUUSD!$AA$2:$AA$2401,ALGLIB_SSA_XAUUSD!$P$2:$P$2401,"",0)</f>
        <v/>
      </c>
      <c r="K1053">
        <f>_xlfn.XLOOKUP($A1053,ALGLIB_SSA_XAUUSD!$AA$2:$AA$2401,ALGLIB_SSA_XAUUSD!$Q$2:$Q$2401,"",0)</f>
        <v/>
      </c>
      <c r="L1053">
        <f>_xlfn.XLOOKUP($A1053,ALGLIB_SSA_XAUUSD!$AA$2:$AA$2401,ALGLIB_SSA_XAUUSD!$R$2:$R$2401,"",0)</f>
        <v/>
      </c>
      <c r="M1053">
        <f>_xlfn.XLOOKUP($A1053,ALGLIB_SSA_XAUUSD!$AA$2:$AA$2401,ALGLIB_SSA_XAUUSD!$S$2:$S$2401,"",0)</f>
        <v/>
      </c>
      <c r="N1053">
        <f>_xlfn.XLOOKUP($A1053,ALGLIB_SSA_XAUUSD!$AA$2:$AA$2401,ALGLIB_SSA_XAUUSD!$T$2:$T$2401,"",0)</f>
        <v/>
      </c>
      <c r="O1053">
        <f>_xlfn.XLOOKUP($A1053,ALGLIB_SSA_XAUUSD!$AA$2:$AA$2401,ALGLIB_SSA_XAUUSD!$U$2:$U$2401,"",0)</f>
        <v/>
      </c>
      <c r="P1053">
        <f>_xlfn.XLOOKUP($A1053,ALGLIB_SSA_XAUUSD!$AA$2:$AA$2401,ALGLIB_SSA_XAUUSD!$V$2:$V$2401,"",0)</f>
        <v/>
      </c>
      <c r="S1053">
        <f>A1053</f>
        <v/>
      </c>
      <c r="T1053">
        <f>J1053</f>
        <v/>
      </c>
      <c r="U1053">
        <f>K1053</f>
        <v/>
      </c>
      <c r="V1053" s="14">
        <f>IF($A1053="","",MOD(ROW()-2,12)+1)</f>
        <v/>
      </c>
      <c r="W1053">
        <f>L1053</f>
        <v/>
      </c>
      <c r="X1053" s="14">
        <f>IF(F1053="","",F1053)</f>
        <v/>
      </c>
      <c r="Y1053" s="14">
        <f>IF(G1053="","",G1053)</f>
        <v/>
      </c>
      <c r="Z1053">
        <f>M1053</f>
        <v/>
      </c>
      <c r="AA1053">
        <f>N1053</f>
        <v/>
      </c>
      <c r="AB1053" s="14">
        <f>IF(H1053="","",H1053)</f>
        <v/>
      </c>
      <c r="AC1053">
        <f>O1053</f>
        <v/>
      </c>
      <c r="AD1053" s="14">
        <f>IF(I1053="","",I1053)</f>
        <v/>
      </c>
      <c r="AE1053">
        <f>P1053</f>
        <v/>
      </c>
      <c r="AH1053">
        <f>IF(S1053&lt;&gt;"",S1053,AH1052+900)</f>
        <v/>
      </c>
      <c r="AI1053">
        <f>IF(T1053&lt;&gt;"",T1053,AI1052)</f>
        <v/>
      </c>
      <c r="AJ1053">
        <f>IF(U1053&lt;&gt;"",U1053,AJ1052)</f>
        <v/>
      </c>
      <c r="AK1053">
        <f>IF(W1053&lt;&gt;"",W1053,"")</f>
        <v/>
      </c>
      <c r="AL1053" s="14">
        <f>IF(X1053&lt;&gt;"",X1053,"")</f>
        <v/>
      </c>
      <c r="AM1053" s="14">
        <f>IF(Y1053&lt;&gt;"",Y1053,"")</f>
        <v/>
      </c>
      <c r="AN1053" s="14">
        <f>IF(OR(AL1053="",AM1053=""),"",AL1053-AM1053)</f>
        <v/>
      </c>
      <c r="AO1053">
        <f>IF(AN1053="","",IF(AN1053&gt;0,"Bullish","Bearish"))</f>
        <v/>
      </c>
      <c r="AP1053">
        <f>IF(AO1053="",AP1052,AO1053)</f>
        <v/>
      </c>
      <c r="AQ1053" s="14">
        <f>IF(AB1053&lt;&gt;"",AB1053,"")</f>
        <v/>
      </c>
      <c r="AR1053" s="14">
        <f>IF(AD1053&lt;&gt;"",AD1053,"")</f>
        <v/>
      </c>
      <c r="AS1053">
        <f>IF(AS1052+1=13,1,AS1052+1)</f>
        <v/>
      </c>
      <c r="AT1053">
        <f>IFERROR(IF(SLOPE($AQ$1034:$AQ$1045,$AS$1034:$AS$1045)&gt;0,MIN(3,ABS(SLOPE($AQ$1034:$AQ$1045,$AS$1034:$AS$1045))),IF(SLOPE($AQ$1034:$AQ$1045,$AS$1034:$AS$1045)&lt;-0.5,-0.5,0)),0)</f>
        <v/>
      </c>
      <c r="AU1053">
        <f>IFERROR(IF(SLOPE($AR$1034:$AR$1045,$AS$1034:$AS$1045)&lt;0,MAX(-3,-ABS(SLOPE($AR$1034:$AR$1045,$AS$1034:$AS$1045))),IF(SLOPE($AR$1034:$AR$1045,$AS$1034:$AS$1045)&gt;0.5,0.5,0)),0)</f>
        <v/>
      </c>
      <c r="AV1053">
        <f>($AQ$1046+(AT1053*(AS1053-1)))</f>
        <v/>
      </c>
      <c r="AW1053">
        <f>($AR$1046+(AU1053*(AS1053-1)))</f>
        <v/>
      </c>
      <c r="AX1053">
        <f>IF(AT1053&gt;0,AV1053+AT1053,AV1053)</f>
        <v/>
      </c>
      <c r="AY1053">
        <f>IF(AU1053&lt;0,AW1053+AU1053,AW1053)</f>
        <v/>
      </c>
      <c r="BA1053" s="14">
        <f>IFERROR(AX1053-AQ1053,"")</f>
        <v/>
      </c>
      <c r="BB1053" s="14">
        <f>IFERROR(AY1053-AR1053,"")</f>
        <v/>
      </c>
      <c r="BD1053">
        <f>AH1053</f>
        <v/>
      </c>
      <c r="BE1053">
        <f>AI1053</f>
        <v/>
      </c>
      <c r="BF1053">
        <f>AJ1053</f>
        <v/>
      </c>
      <c r="BG1053" s="14">
        <f>L1053</f>
        <v/>
      </c>
      <c r="BH1053" s="14">
        <f>IF(X1053="","",X1053)</f>
        <v/>
      </c>
      <c r="BI1053" s="14">
        <f>IF(Y1053="","",Y1053)</f>
        <v/>
      </c>
      <c r="BJ1053">
        <f>Z1053</f>
        <v/>
      </c>
      <c r="BK1053">
        <f>AA1053</f>
        <v/>
      </c>
      <c r="BL1053">
        <f>IFERROR(AX1053,"")</f>
        <v/>
      </c>
      <c r="BM1053">
        <f>IFERROR(AY1053,"")</f>
        <v/>
      </c>
    </row>
    <row r="1054" ht="14.25" customHeight="1">
      <c r="A1054">
        <f>ALGLIB_SSA_XAUUSD!AA1054</f>
        <v/>
      </c>
      <c r="B1054">
        <f>IF($A1054="","",INDEX(ALGLIB_SSA_XAUUSD!$B$2:$B$2401,MATCH($A1054,ALGLIB_SSA_XAUUSD!$A$2:$A$2401,1)))</f>
        <v/>
      </c>
      <c r="C1054">
        <f>IF($A1054="","",INDEX(ALGLIB_SSA_XAUUSD!$C$2:$C$2401,MATCH($A1054,ALGLIB_SSA_XAUUSD!$A$2:$A$2401,1)))</f>
        <v/>
      </c>
      <c r="D1054" s="14">
        <f>IF($A1054="","",INT((ROW()-2)/12)+1)</f>
        <v/>
      </c>
      <c r="E1054" s="14">
        <f>IF(AND(E1058&lt;&gt;"",D1058=D1046+1),E1046+(E1058-E1046)*8/12,"")</f>
        <v/>
      </c>
      <c r="F1054" s="14">
        <f>IF(AND(F1058&lt;&gt;"",D1058=D1046+1),F1046+(F1058-F1046)*8/12,"")</f>
        <v/>
      </c>
      <c r="G1054" s="14">
        <f>IF(AND(G1058&lt;&gt;"",D1058=D1046+1),G1046+(G1058-G1046)*8/12,"")</f>
        <v/>
      </c>
      <c r="H1054" s="14">
        <f>IF(AND(H1058&lt;&gt;"",D1058=D1046+1),H1046+(H1058-H1046)*8/12,"")</f>
        <v/>
      </c>
      <c r="I1054" s="14">
        <f>IF(AND(L1058&lt;&gt;"",D1058=D1046+1),I1046+(I1058-I1046)*8/12,"")</f>
        <v/>
      </c>
      <c r="J1054">
        <f>_xlfn.XLOOKUP($A1054,ALGLIB_SSA_XAUUSD!$AA$2:$AA$2401,ALGLIB_SSA_XAUUSD!$P$2:$P$2401,"",0)</f>
        <v/>
      </c>
      <c r="K1054">
        <f>_xlfn.XLOOKUP($A1054,ALGLIB_SSA_XAUUSD!$AA$2:$AA$2401,ALGLIB_SSA_XAUUSD!$Q$2:$Q$2401,"",0)</f>
        <v/>
      </c>
      <c r="L1054">
        <f>_xlfn.XLOOKUP($A1054,ALGLIB_SSA_XAUUSD!$AA$2:$AA$2401,ALGLIB_SSA_XAUUSD!$R$2:$R$2401,"",0)</f>
        <v/>
      </c>
      <c r="M1054">
        <f>_xlfn.XLOOKUP($A1054,ALGLIB_SSA_XAUUSD!$AA$2:$AA$2401,ALGLIB_SSA_XAUUSD!$S$2:$S$2401,"",0)</f>
        <v/>
      </c>
      <c r="N1054">
        <f>_xlfn.XLOOKUP($A1054,ALGLIB_SSA_XAUUSD!$AA$2:$AA$2401,ALGLIB_SSA_XAUUSD!$T$2:$T$2401,"",0)</f>
        <v/>
      </c>
      <c r="O1054">
        <f>_xlfn.XLOOKUP($A1054,ALGLIB_SSA_XAUUSD!$AA$2:$AA$2401,ALGLIB_SSA_XAUUSD!$U$2:$U$2401,"",0)</f>
        <v/>
      </c>
      <c r="P1054">
        <f>_xlfn.XLOOKUP($A1054,ALGLIB_SSA_XAUUSD!$AA$2:$AA$2401,ALGLIB_SSA_XAUUSD!$V$2:$V$2401,"",0)</f>
        <v/>
      </c>
      <c r="S1054">
        <f>A1054</f>
        <v/>
      </c>
      <c r="T1054">
        <f>J1054</f>
        <v/>
      </c>
      <c r="U1054">
        <f>K1054</f>
        <v/>
      </c>
      <c r="V1054" s="14">
        <f>IF($A1054="","",MOD(ROW()-2,12)+1)</f>
        <v/>
      </c>
      <c r="W1054">
        <f>L1054</f>
        <v/>
      </c>
      <c r="X1054" s="14">
        <f>IF(F1054="","",F1054)</f>
        <v/>
      </c>
      <c r="Y1054" s="14">
        <f>IF(G1054="","",G1054)</f>
        <v/>
      </c>
      <c r="Z1054">
        <f>M1054</f>
        <v/>
      </c>
      <c r="AA1054">
        <f>N1054</f>
        <v/>
      </c>
      <c r="AB1054" s="14">
        <f>IF(H1054="","",H1054)</f>
        <v/>
      </c>
      <c r="AC1054">
        <f>O1054</f>
        <v/>
      </c>
      <c r="AD1054" s="14">
        <f>IF(I1054="","",I1054)</f>
        <v/>
      </c>
      <c r="AE1054">
        <f>P1054</f>
        <v/>
      </c>
      <c r="AH1054">
        <f>IF(S1054&lt;&gt;"",S1054,AH1053+900)</f>
        <v/>
      </c>
      <c r="AI1054">
        <f>IF(T1054&lt;&gt;"",T1054,AI1053)</f>
        <v/>
      </c>
      <c r="AJ1054">
        <f>IF(U1054&lt;&gt;"",U1054,AJ1053)</f>
        <v/>
      </c>
      <c r="AK1054">
        <f>IF(W1054&lt;&gt;"",W1054,"")</f>
        <v/>
      </c>
      <c r="AL1054" s="14">
        <f>IF(X1054&lt;&gt;"",X1054,"")</f>
        <v/>
      </c>
      <c r="AM1054" s="14">
        <f>IF(Y1054&lt;&gt;"",Y1054,"")</f>
        <v/>
      </c>
      <c r="AN1054" s="14">
        <f>IF(OR(AL1054="",AM1054=""),"",AL1054-AM1054)</f>
        <v/>
      </c>
      <c r="AO1054">
        <f>IF(AN1054="","",IF(AN1054&gt;0,"Bullish","Bearish"))</f>
        <v/>
      </c>
      <c r="AP1054">
        <f>IF(AO1054="",AP1053,AO1054)</f>
        <v/>
      </c>
      <c r="AQ1054" s="14">
        <f>IF(AB1054&lt;&gt;"",AB1054,"")</f>
        <v/>
      </c>
      <c r="AR1054" s="14">
        <f>IF(AD1054&lt;&gt;"",AD1054,"")</f>
        <v/>
      </c>
      <c r="AS1054">
        <f>IF(AS1053+1=13,1,AS1053+1)</f>
        <v/>
      </c>
      <c r="AT1054">
        <f>IFERROR(IF(SLOPE($AQ$1034:$AQ$1045,$AS$1034:$AS$1045)&gt;0,MIN(3,ABS(SLOPE($AQ$1034:$AQ$1045,$AS$1034:$AS$1045))),IF(SLOPE($AQ$1034:$AQ$1045,$AS$1034:$AS$1045)&lt;-0.5,-0.5,0)),0)</f>
        <v/>
      </c>
      <c r="AU1054">
        <f>IFERROR(IF(SLOPE($AR$1034:$AR$1045,$AS$1034:$AS$1045)&lt;0,MAX(-3,-ABS(SLOPE($AR$1034:$AR$1045,$AS$1034:$AS$1045))),IF(SLOPE($AR$1034:$AR$1045,$AS$1034:$AS$1045)&gt;0.5,0.5,0)),0)</f>
        <v/>
      </c>
      <c r="AV1054">
        <f>($AQ$1046+(AT1054*(AS1054-1)))</f>
        <v/>
      </c>
      <c r="AW1054">
        <f>($AR$1046+(AU1054*(AS1054-1)))</f>
        <v/>
      </c>
      <c r="AX1054">
        <f>IF(AT1054&gt;0,AV1054+AT1054,AV1054)</f>
        <v/>
      </c>
      <c r="AY1054">
        <f>IF(AU1054&lt;0,AW1054+AU1054,AW1054)</f>
        <v/>
      </c>
      <c r="BA1054" s="14">
        <f>IFERROR(AX1054-AQ1054,"")</f>
        <v/>
      </c>
      <c r="BB1054" s="14">
        <f>IFERROR(AY1054-AR1054,"")</f>
        <v/>
      </c>
      <c r="BD1054">
        <f>AH1054</f>
        <v/>
      </c>
      <c r="BE1054">
        <f>AI1054</f>
        <v/>
      </c>
      <c r="BF1054">
        <f>AJ1054</f>
        <v/>
      </c>
      <c r="BG1054" s="14">
        <f>L1054</f>
        <v/>
      </c>
      <c r="BH1054" s="14">
        <f>IF(X1054="","",X1054)</f>
        <v/>
      </c>
      <c r="BI1054" s="14">
        <f>IF(Y1054="","",Y1054)</f>
        <v/>
      </c>
      <c r="BJ1054">
        <f>Z1054</f>
        <v/>
      </c>
      <c r="BK1054">
        <f>AA1054</f>
        <v/>
      </c>
      <c r="BL1054">
        <f>IFERROR(AX1054,"")</f>
        <v/>
      </c>
      <c r="BM1054">
        <f>IFERROR(AY1054,"")</f>
        <v/>
      </c>
    </row>
    <row r="1055" ht="14.25" customHeight="1">
      <c r="A1055">
        <f>ALGLIB_SSA_XAUUSD!AA1055</f>
        <v/>
      </c>
      <c r="B1055">
        <f>IF($A1055="","",INDEX(ALGLIB_SSA_XAUUSD!$B$2:$B$2401,MATCH($A1055,ALGLIB_SSA_XAUUSD!$A$2:$A$2401,1)))</f>
        <v/>
      </c>
      <c r="C1055">
        <f>IF($A1055="","",INDEX(ALGLIB_SSA_XAUUSD!$C$2:$C$2401,MATCH($A1055,ALGLIB_SSA_XAUUSD!$A$2:$A$2401,1)))</f>
        <v/>
      </c>
      <c r="D1055" s="14">
        <f>IF($A1055="","",INT((ROW()-2)/12)+1)</f>
        <v/>
      </c>
      <c r="E1055" s="14">
        <f>IF(AND(E1058&lt;&gt;"",D1058=D1046+1),E1046+(E1058-E1046)*9/12,"")</f>
        <v/>
      </c>
      <c r="F1055" s="14">
        <f>IF(AND(F1058&lt;&gt;"",D1058=D1046+1),F1046+(F1058-F1046)*9/12,"")</f>
        <v/>
      </c>
      <c r="G1055" s="14">
        <f>IF(AND(G1058&lt;&gt;"",D1058=D1046+1),G1046+(G1058-G1046)*9/12,"")</f>
        <v/>
      </c>
      <c r="H1055" s="14">
        <f>IF(AND(H1058&lt;&gt;"",D1058=D1046+1),H1046+(H1058-H1046)*9/12,"")</f>
        <v/>
      </c>
      <c r="I1055" s="14">
        <f>IF(AND(L1058&lt;&gt;"",D1058=D1046+1),I1046+(I1058-I1046)*9/12,"")</f>
        <v/>
      </c>
      <c r="J1055">
        <f>_xlfn.XLOOKUP($A1055,ALGLIB_SSA_XAUUSD!$AA$2:$AA$2401,ALGLIB_SSA_XAUUSD!$P$2:$P$2401,"",0)</f>
        <v/>
      </c>
      <c r="K1055">
        <f>_xlfn.XLOOKUP($A1055,ALGLIB_SSA_XAUUSD!$AA$2:$AA$2401,ALGLIB_SSA_XAUUSD!$Q$2:$Q$2401,"",0)</f>
        <v/>
      </c>
      <c r="L1055">
        <f>_xlfn.XLOOKUP($A1055,ALGLIB_SSA_XAUUSD!$AA$2:$AA$2401,ALGLIB_SSA_XAUUSD!$R$2:$R$2401,"",0)</f>
        <v/>
      </c>
      <c r="M1055">
        <f>_xlfn.XLOOKUP($A1055,ALGLIB_SSA_XAUUSD!$AA$2:$AA$2401,ALGLIB_SSA_XAUUSD!$S$2:$S$2401,"",0)</f>
        <v/>
      </c>
      <c r="N1055">
        <f>_xlfn.XLOOKUP($A1055,ALGLIB_SSA_XAUUSD!$AA$2:$AA$2401,ALGLIB_SSA_XAUUSD!$T$2:$T$2401,"",0)</f>
        <v/>
      </c>
      <c r="O1055">
        <f>_xlfn.XLOOKUP($A1055,ALGLIB_SSA_XAUUSD!$AA$2:$AA$2401,ALGLIB_SSA_XAUUSD!$U$2:$U$2401,"",0)</f>
        <v/>
      </c>
      <c r="P1055">
        <f>_xlfn.XLOOKUP($A1055,ALGLIB_SSA_XAUUSD!$AA$2:$AA$2401,ALGLIB_SSA_XAUUSD!$V$2:$V$2401,"",0)</f>
        <v/>
      </c>
      <c r="S1055">
        <f>A1055</f>
        <v/>
      </c>
      <c r="T1055">
        <f>J1055</f>
        <v/>
      </c>
      <c r="U1055">
        <f>K1055</f>
        <v/>
      </c>
      <c r="V1055" s="14">
        <f>IF($A1055="","",MOD(ROW()-2,12)+1)</f>
        <v/>
      </c>
      <c r="W1055">
        <f>L1055</f>
        <v/>
      </c>
      <c r="X1055" s="14">
        <f>IF(F1055="","",F1055)</f>
        <v/>
      </c>
      <c r="Y1055" s="14">
        <f>IF(G1055="","",G1055)</f>
        <v/>
      </c>
      <c r="Z1055">
        <f>M1055</f>
        <v/>
      </c>
      <c r="AA1055">
        <f>N1055</f>
        <v/>
      </c>
      <c r="AB1055" s="14">
        <f>IF(H1055="","",H1055)</f>
        <v/>
      </c>
      <c r="AC1055">
        <f>O1055</f>
        <v/>
      </c>
      <c r="AD1055" s="14">
        <f>IF(I1055="","",I1055)</f>
        <v/>
      </c>
      <c r="AE1055">
        <f>P1055</f>
        <v/>
      </c>
      <c r="AH1055">
        <f>IF(S1055&lt;&gt;"",S1055,AH1054+900)</f>
        <v/>
      </c>
      <c r="AI1055">
        <f>IF(T1055&lt;&gt;"",T1055,AI1054)</f>
        <v/>
      </c>
      <c r="AJ1055">
        <f>IF(U1055&lt;&gt;"",U1055,AJ1054)</f>
        <v/>
      </c>
      <c r="AK1055">
        <f>IF(W1055&lt;&gt;"",W1055,"")</f>
        <v/>
      </c>
      <c r="AL1055" s="14">
        <f>IF(X1055&lt;&gt;"",X1055,"")</f>
        <v/>
      </c>
      <c r="AM1055" s="14">
        <f>IF(Y1055&lt;&gt;"",Y1055,"")</f>
        <v/>
      </c>
      <c r="AN1055" s="14">
        <f>IF(OR(AL1055="",AM1055=""),"",AL1055-AM1055)</f>
        <v/>
      </c>
      <c r="AO1055">
        <f>IF(AN1055="","",IF(AN1055&gt;0,"Bullish","Bearish"))</f>
        <v/>
      </c>
      <c r="AP1055">
        <f>IF(AO1055="",AP1054,AO1055)</f>
        <v/>
      </c>
      <c r="AQ1055" s="14">
        <f>IF(AB1055&lt;&gt;"",AB1055,"")</f>
        <v/>
      </c>
      <c r="AR1055" s="14">
        <f>IF(AD1055&lt;&gt;"",AD1055,"")</f>
        <v/>
      </c>
      <c r="AS1055">
        <f>IF(AS1054+1=13,1,AS1054+1)</f>
        <v/>
      </c>
      <c r="AT1055">
        <f>IFERROR(IF(SLOPE($AQ$1034:$AQ$1045,$AS$1034:$AS$1045)&gt;0,MIN(3,ABS(SLOPE($AQ$1034:$AQ$1045,$AS$1034:$AS$1045))),IF(SLOPE($AQ$1034:$AQ$1045,$AS$1034:$AS$1045)&lt;-0.5,-0.5,0)),0)</f>
        <v/>
      </c>
      <c r="AU1055">
        <f>IFERROR(IF(SLOPE($AR$1034:$AR$1045,$AS$1034:$AS$1045)&lt;0,MAX(-3,-ABS(SLOPE($AR$1034:$AR$1045,$AS$1034:$AS$1045))),IF(SLOPE($AR$1034:$AR$1045,$AS$1034:$AS$1045)&gt;0.5,0.5,0)),0)</f>
        <v/>
      </c>
      <c r="AV1055">
        <f>($AQ$1046+(AT1055*(AS1055-1)))</f>
        <v/>
      </c>
      <c r="AW1055">
        <f>($AR$1046+(AU1055*(AS1055-1)))</f>
        <v/>
      </c>
      <c r="AX1055">
        <f>IF(AT1055&gt;0,AV1055+AT1055,AV1055)</f>
        <v/>
      </c>
      <c r="AY1055">
        <f>IF(AU1055&lt;0,AW1055+AU1055,AW1055)</f>
        <v/>
      </c>
      <c r="BA1055" s="14">
        <f>IFERROR(AX1055-AQ1055,"")</f>
        <v/>
      </c>
      <c r="BB1055" s="14">
        <f>IFERROR(AY1055-AR1055,"")</f>
        <v/>
      </c>
      <c r="BD1055">
        <f>AH1055</f>
        <v/>
      </c>
      <c r="BE1055">
        <f>AI1055</f>
        <v/>
      </c>
      <c r="BF1055">
        <f>AJ1055</f>
        <v/>
      </c>
      <c r="BG1055" s="14">
        <f>L1055</f>
        <v/>
      </c>
      <c r="BH1055" s="14">
        <f>IF(X1055="","",X1055)</f>
        <v/>
      </c>
      <c r="BI1055" s="14">
        <f>IF(Y1055="","",Y1055)</f>
        <v/>
      </c>
      <c r="BJ1055">
        <f>Z1055</f>
        <v/>
      </c>
      <c r="BK1055">
        <f>AA1055</f>
        <v/>
      </c>
      <c r="BL1055">
        <f>IFERROR(AX1055,"")</f>
        <v/>
      </c>
      <c r="BM1055">
        <f>IFERROR(AY1055,"")</f>
        <v/>
      </c>
    </row>
    <row r="1056" ht="14.25" customHeight="1">
      <c r="A1056">
        <f>ALGLIB_SSA_XAUUSD!AA1056</f>
        <v/>
      </c>
      <c r="B1056">
        <f>IF($A1056="","",INDEX(ALGLIB_SSA_XAUUSD!$B$2:$B$2401,MATCH($A1056,ALGLIB_SSA_XAUUSD!$A$2:$A$2401,1)))</f>
        <v/>
      </c>
      <c r="C1056">
        <f>IF($A1056="","",INDEX(ALGLIB_SSA_XAUUSD!$C$2:$C$2401,MATCH($A1056,ALGLIB_SSA_XAUUSD!$A$2:$A$2401,1)))</f>
        <v/>
      </c>
      <c r="D1056" s="14">
        <f>IF($A1056="","",INT((ROW()-2)/12)+1)</f>
        <v/>
      </c>
      <c r="E1056" s="14">
        <f>IF(AND(E1058&lt;&gt;"",D1058=D1046+1),E1046+(E1058-E1046)*10/12,"")</f>
        <v/>
      </c>
      <c r="F1056" s="14">
        <f>IF(AND(F1058&lt;&gt;"",D1058=D1046+1),F1046+(F1058-F1046)*10/12,"")</f>
        <v/>
      </c>
      <c r="G1056" s="14">
        <f>IF(AND(G1058&lt;&gt;"",D1058=D1046+1),G1046+(G1058-G1046)*10/12,"")</f>
        <v/>
      </c>
      <c r="H1056" s="14">
        <f>IF(AND(H1058&lt;&gt;"",D1058=D1046+1),H1046+(H1058-H1046)*10/12,"")</f>
        <v/>
      </c>
      <c r="I1056" s="14">
        <f>IF(AND(L1058&lt;&gt;"",D1058=D1046+1),I1046+(I1058-I1046)*10/12,"")</f>
        <v/>
      </c>
      <c r="J1056">
        <f>_xlfn.XLOOKUP($A1056,ALGLIB_SSA_XAUUSD!$AA$2:$AA$2401,ALGLIB_SSA_XAUUSD!$P$2:$P$2401,"",0)</f>
        <v/>
      </c>
      <c r="K1056">
        <f>_xlfn.XLOOKUP($A1056,ALGLIB_SSA_XAUUSD!$AA$2:$AA$2401,ALGLIB_SSA_XAUUSD!$Q$2:$Q$2401,"",0)</f>
        <v/>
      </c>
      <c r="L1056">
        <f>_xlfn.XLOOKUP($A1056,ALGLIB_SSA_XAUUSD!$AA$2:$AA$2401,ALGLIB_SSA_XAUUSD!$R$2:$R$2401,"",0)</f>
        <v/>
      </c>
      <c r="M1056">
        <f>_xlfn.XLOOKUP($A1056,ALGLIB_SSA_XAUUSD!$AA$2:$AA$2401,ALGLIB_SSA_XAUUSD!$S$2:$S$2401,"",0)</f>
        <v/>
      </c>
      <c r="N1056">
        <f>_xlfn.XLOOKUP($A1056,ALGLIB_SSA_XAUUSD!$AA$2:$AA$2401,ALGLIB_SSA_XAUUSD!$T$2:$T$2401,"",0)</f>
        <v/>
      </c>
      <c r="O1056">
        <f>_xlfn.XLOOKUP($A1056,ALGLIB_SSA_XAUUSD!$AA$2:$AA$2401,ALGLIB_SSA_XAUUSD!$U$2:$U$2401,"",0)</f>
        <v/>
      </c>
      <c r="P1056">
        <f>_xlfn.XLOOKUP($A1056,ALGLIB_SSA_XAUUSD!$AA$2:$AA$2401,ALGLIB_SSA_XAUUSD!$V$2:$V$2401,"",0)</f>
        <v/>
      </c>
      <c r="S1056">
        <f>A1056</f>
        <v/>
      </c>
      <c r="T1056">
        <f>J1056</f>
        <v/>
      </c>
      <c r="U1056">
        <f>K1056</f>
        <v/>
      </c>
      <c r="V1056" s="14">
        <f>IF($A1056="","",MOD(ROW()-2,12)+1)</f>
        <v/>
      </c>
      <c r="W1056">
        <f>L1056</f>
        <v/>
      </c>
      <c r="X1056" s="14">
        <f>IF(F1056="","",F1056)</f>
        <v/>
      </c>
      <c r="Y1056" s="14">
        <f>IF(G1056="","",G1056)</f>
        <v/>
      </c>
      <c r="Z1056">
        <f>M1056</f>
        <v/>
      </c>
      <c r="AA1056">
        <f>N1056</f>
        <v/>
      </c>
      <c r="AB1056" s="14">
        <f>IF(H1056="","",H1056)</f>
        <v/>
      </c>
      <c r="AC1056">
        <f>O1056</f>
        <v/>
      </c>
      <c r="AD1056" s="14">
        <f>IF(I1056="","",I1056)</f>
        <v/>
      </c>
      <c r="AE1056">
        <f>P1056</f>
        <v/>
      </c>
      <c r="AH1056">
        <f>IF(S1056&lt;&gt;"",S1056,AH1055+900)</f>
        <v/>
      </c>
      <c r="AI1056">
        <f>IF(T1056&lt;&gt;"",T1056,AI1055)</f>
        <v/>
      </c>
      <c r="AJ1056">
        <f>IF(U1056&lt;&gt;"",U1056,AJ1055)</f>
        <v/>
      </c>
      <c r="AK1056">
        <f>IF(W1056&lt;&gt;"",W1056,"")</f>
        <v/>
      </c>
      <c r="AL1056" s="14">
        <f>IF(X1056&lt;&gt;"",X1056,"")</f>
        <v/>
      </c>
      <c r="AM1056" s="14">
        <f>IF(Y1056&lt;&gt;"",Y1056,"")</f>
        <v/>
      </c>
      <c r="AN1056" s="14">
        <f>IF(OR(AL1056="",AM1056=""),"",AL1056-AM1056)</f>
        <v/>
      </c>
      <c r="AO1056">
        <f>IF(AN1056="","",IF(AN1056&gt;0,"Bullish","Bearish"))</f>
        <v/>
      </c>
      <c r="AP1056">
        <f>IF(AO1056="",AP1055,AO1056)</f>
        <v/>
      </c>
      <c r="AQ1056" s="14">
        <f>IF(AB1056&lt;&gt;"",AB1056,"")</f>
        <v/>
      </c>
      <c r="AR1056" s="14">
        <f>IF(AD1056&lt;&gt;"",AD1056,"")</f>
        <v/>
      </c>
      <c r="AS1056">
        <f>IF(AS1055+1=13,1,AS1055+1)</f>
        <v/>
      </c>
      <c r="AT1056">
        <f>IFERROR(IF(SLOPE($AQ$1034:$AQ$1045,$AS$1034:$AS$1045)&gt;0,MIN(3,ABS(SLOPE($AQ$1034:$AQ$1045,$AS$1034:$AS$1045))),IF(SLOPE($AQ$1034:$AQ$1045,$AS$1034:$AS$1045)&lt;-0.5,-0.5,0)),0)</f>
        <v/>
      </c>
      <c r="AU1056">
        <f>IFERROR(IF(SLOPE($AR$1034:$AR$1045,$AS$1034:$AS$1045)&lt;0,MAX(-3,-ABS(SLOPE($AR$1034:$AR$1045,$AS$1034:$AS$1045))),IF(SLOPE($AR$1034:$AR$1045,$AS$1034:$AS$1045)&gt;0.5,0.5,0)),0)</f>
        <v/>
      </c>
      <c r="AV1056">
        <f>($AQ$1046+(AT1056*(AS1056-1)))</f>
        <v/>
      </c>
      <c r="AW1056">
        <f>($AR$1046+(AU1056*(AS1056-1)))</f>
        <v/>
      </c>
      <c r="AX1056">
        <f>IF(AT1056&gt;0,AV1056+AT1056,AV1056)</f>
        <v/>
      </c>
      <c r="AY1056">
        <f>IF(AU1056&lt;0,AW1056+AU1056,AW1056)</f>
        <v/>
      </c>
      <c r="BA1056" s="14">
        <f>IFERROR(AX1056-AQ1056,"")</f>
        <v/>
      </c>
      <c r="BB1056" s="14">
        <f>IFERROR(AY1056-AR1056,"")</f>
        <v/>
      </c>
      <c r="BD1056">
        <f>AH1056</f>
        <v/>
      </c>
      <c r="BE1056">
        <f>AI1056</f>
        <v/>
      </c>
      <c r="BF1056">
        <f>AJ1056</f>
        <v/>
      </c>
      <c r="BG1056" s="14">
        <f>L1056</f>
        <v/>
      </c>
      <c r="BH1056" s="14">
        <f>IF(X1056="","",X1056)</f>
        <v/>
      </c>
      <c r="BI1056" s="14">
        <f>IF(Y1056="","",Y1056)</f>
        <v/>
      </c>
      <c r="BJ1056">
        <f>Z1056</f>
        <v/>
      </c>
      <c r="BK1056">
        <f>AA1056</f>
        <v/>
      </c>
      <c r="BL1056">
        <f>IFERROR(AX1056,"")</f>
        <v/>
      </c>
      <c r="BM1056">
        <f>IFERROR(AY1056,"")</f>
        <v/>
      </c>
    </row>
    <row r="1057" ht="14.25" customHeight="1">
      <c r="A1057">
        <f>ALGLIB_SSA_XAUUSD!AA1057</f>
        <v/>
      </c>
      <c r="B1057">
        <f>IF($A1057="","",INDEX(ALGLIB_SSA_XAUUSD!$B$2:$B$2401,MATCH($A1057,ALGLIB_SSA_XAUUSD!$A$2:$A$2401,1)))</f>
        <v/>
      </c>
      <c r="C1057">
        <f>IF($A1057="","",INDEX(ALGLIB_SSA_XAUUSD!$C$2:$C$2401,MATCH($A1057,ALGLIB_SSA_XAUUSD!$A$2:$A$2401,1)))</f>
        <v/>
      </c>
      <c r="D1057" s="14">
        <f>IF($A1057="","",INT((ROW()-2)/12)+1)</f>
        <v/>
      </c>
      <c r="E1057" s="14">
        <f>IF(AND(E1058&lt;&gt;"",D1058=D1046+1),E1046+(E1058-E1046)*11/12,"")</f>
        <v/>
      </c>
      <c r="F1057" s="14">
        <f>IF(AND(F1058&lt;&gt;"",D1058=D1046+1),F1046+(F1058-F1046)*11/12,"")</f>
        <v/>
      </c>
      <c r="G1057" s="14">
        <f>IF(AND(G1058&lt;&gt;"",D1058=D1046+1),G1046+(G1058-G1046)*11/12,"")</f>
        <v/>
      </c>
      <c r="H1057" s="14">
        <f>IF(AND(H1058&lt;&gt;"",D1058=D1046+1),H1046+(H1058-H1046)*11/12,"")</f>
        <v/>
      </c>
      <c r="I1057" s="14">
        <f>IF(AND(L1058&lt;&gt;"",D1058=D1046+1),I1046+(I1058-I1046)*11/12,"")</f>
        <v/>
      </c>
      <c r="J1057">
        <f>_xlfn.XLOOKUP($A1057,ALGLIB_SSA_XAUUSD!$AA$2:$AA$2401,ALGLIB_SSA_XAUUSD!$P$2:$P$2401,"",0)</f>
        <v/>
      </c>
      <c r="K1057">
        <f>_xlfn.XLOOKUP($A1057,ALGLIB_SSA_XAUUSD!$AA$2:$AA$2401,ALGLIB_SSA_XAUUSD!$Q$2:$Q$2401,"",0)</f>
        <v/>
      </c>
      <c r="L1057">
        <f>_xlfn.XLOOKUP($A1057,ALGLIB_SSA_XAUUSD!$AA$2:$AA$2401,ALGLIB_SSA_XAUUSD!$R$2:$R$2401,"",0)</f>
        <v/>
      </c>
      <c r="M1057">
        <f>_xlfn.XLOOKUP($A1057,ALGLIB_SSA_XAUUSD!$AA$2:$AA$2401,ALGLIB_SSA_XAUUSD!$S$2:$S$2401,"",0)</f>
        <v/>
      </c>
      <c r="N1057">
        <f>_xlfn.XLOOKUP($A1057,ALGLIB_SSA_XAUUSD!$AA$2:$AA$2401,ALGLIB_SSA_XAUUSD!$T$2:$T$2401,"",0)</f>
        <v/>
      </c>
      <c r="O1057">
        <f>_xlfn.XLOOKUP($A1057,ALGLIB_SSA_XAUUSD!$AA$2:$AA$2401,ALGLIB_SSA_XAUUSD!$U$2:$U$2401,"",0)</f>
        <v/>
      </c>
      <c r="P1057">
        <f>_xlfn.XLOOKUP($A1057,ALGLIB_SSA_XAUUSD!$AA$2:$AA$2401,ALGLIB_SSA_XAUUSD!$V$2:$V$2401,"",0)</f>
        <v/>
      </c>
      <c r="S1057">
        <f>A1057</f>
        <v/>
      </c>
      <c r="T1057">
        <f>J1057</f>
        <v/>
      </c>
      <c r="U1057">
        <f>K1057</f>
        <v/>
      </c>
      <c r="V1057" s="14">
        <f>IF($A1057="","",MOD(ROW()-2,12)+1)</f>
        <v/>
      </c>
      <c r="W1057">
        <f>L1057</f>
        <v/>
      </c>
      <c r="X1057" s="14">
        <f>IF(F1057="","",F1057)</f>
        <v/>
      </c>
      <c r="Y1057" s="14">
        <f>IF(G1057="","",G1057)</f>
        <v/>
      </c>
      <c r="Z1057">
        <f>M1057</f>
        <v/>
      </c>
      <c r="AA1057">
        <f>N1057</f>
        <v/>
      </c>
      <c r="AB1057" s="14">
        <f>IF(H1057="","",H1057)</f>
        <v/>
      </c>
      <c r="AC1057">
        <f>O1057</f>
        <v/>
      </c>
      <c r="AD1057" s="14">
        <f>IF(I1057="","",I1057)</f>
        <v/>
      </c>
      <c r="AE1057">
        <f>P1057</f>
        <v/>
      </c>
      <c r="AH1057">
        <f>IF(S1057&lt;&gt;"",S1057,AH1056+900)</f>
        <v/>
      </c>
      <c r="AI1057">
        <f>IF(T1057&lt;&gt;"",T1057,AI1056)</f>
        <v/>
      </c>
      <c r="AJ1057">
        <f>IF(U1057&lt;&gt;"",U1057,AJ1056)</f>
        <v/>
      </c>
      <c r="AK1057">
        <f>IF(W1057&lt;&gt;"",W1057,"")</f>
        <v/>
      </c>
      <c r="AL1057" s="14">
        <f>IF(X1057&lt;&gt;"",X1057,"")</f>
        <v/>
      </c>
      <c r="AM1057" s="14">
        <f>IF(Y1057&lt;&gt;"",Y1057,"")</f>
        <v/>
      </c>
      <c r="AN1057" s="14">
        <f>IF(OR(AL1057="",AM1057=""),"",AL1057-AM1057)</f>
        <v/>
      </c>
      <c r="AO1057">
        <f>IF(AN1057="","",IF(AN1057&gt;0,"Bullish","Bearish"))</f>
        <v/>
      </c>
      <c r="AP1057">
        <f>IF(AO1057="",AP1056,AO1057)</f>
        <v/>
      </c>
      <c r="AQ1057" s="14">
        <f>IF(AB1057&lt;&gt;"",AB1057,"")</f>
        <v/>
      </c>
      <c r="AR1057" s="14">
        <f>IF(AD1057&lt;&gt;"",AD1057,"")</f>
        <v/>
      </c>
      <c r="AS1057">
        <f>IF(AS1056+1=13,1,AS1056+1)</f>
        <v/>
      </c>
      <c r="AT1057">
        <f>IFERROR(IF(SLOPE($AQ$1034:$AQ$1045,$AS$1034:$AS$1045)&gt;0,MIN(3,ABS(SLOPE($AQ$1034:$AQ$1045,$AS$1034:$AS$1045))),IF(SLOPE($AQ$1034:$AQ$1045,$AS$1034:$AS$1045)&lt;-0.5,-0.5,0)),0)</f>
        <v/>
      </c>
      <c r="AU1057">
        <f>IFERROR(IF(SLOPE($AR$1034:$AR$1045,$AS$1034:$AS$1045)&lt;0,MAX(-3,-ABS(SLOPE($AR$1034:$AR$1045,$AS$1034:$AS$1045))),IF(SLOPE($AR$1034:$AR$1045,$AS$1034:$AS$1045)&gt;0.5,0.5,0)),0)</f>
        <v/>
      </c>
      <c r="AV1057">
        <f>($AQ$1046+(AT1057*(AS1057-1)))</f>
        <v/>
      </c>
      <c r="AW1057">
        <f>($AR$1046+(AU1057*(AS1057-1)))</f>
        <v/>
      </c>
      <c r="AX1057">
        <f>IF(AT1057&gt;0,AV1057+AT1057,AV1057)</f>
        <v/>
      </c>
      <c r="AY1057">
        <f>IF(AU1057&lt;0,AW1057+AU1057,AW1057)</f>
        <v/>
      </c>
      <c r="BA1057" s="14">
        <f>IFERROR(AX1057-AQ1057,"")</f>
        <v/>
      </c>
      <c r="BB1057" s="14">
        <f>IFERROR(AY1057-AR1057,"")</f>
        <v/>
      </c>
      <c r="BD1057">
        <f>AH1057</f>
        <v/>
      </c>
      <c r="BE1057">
        <f>AI1057</f>
        <v/>
      </c>
      <c r="BF1057">
        <f>AJ1057</f>
        <v/>
      </c>
      <c r="BG1057" s="14">
        <f>L1057</f>
        <v/>
      </c>
      <c r="BH1057" s="14">
        <f>IF(X1057="","",X1057)</f>
        <v/>
      </c>
      <c r="BI1057" s="14">
        <f>IF(Y1057="","",Y1057)</f>
        <v/>
      </c>
      <c r="BJ1057">
        <f>Z1057</f>
        <v/>
      </c>
      <c r="BK1057">
        <f>AA1057</f>
        <v/>
      </c>
      <c r="BL1057">
        <f>IFERROR(AX1057,"")</f>
        <v/>
      </c>
      <c r="BM1057">
        <f>IFERROR(AY1057,"")</f>
        <v/>
      </c>
    </row>
    <row r="1058" ht="14.25" customHeight="1">
      <c r="A1058">
        <f>ALGLIB_SSA_XAUUSD!AA1058</f>
        <v/>
      </c>
      <c r="B1058">
        <f>IF($A1058="","",INDEX(ALGLIB_SSA_XAUUSD!$B$2:$B$2401,MATCH($A1058,ALGLIB_SSA_XAUUSD!$A$2:$A$2401,1)))</f>
        <v/>
      </c>
      <c r="C1058">
        <f>IF($A1058="","",INDEX(ALGLIB_SSA_XAUUSD!$C$2:$C$2401,MATCH($A1058,ALGLIB_SSA_XAUUSD!$A$2:$A$2401,1)))</f>
        <v/>
      </c>
      <c r="D1058" s="14">
        <f>IF($A1058="","",INT((ROW()-2)/12)+1)</f>
        <v/>
      </c>
      <c r="E1058" s="14">
        <f>IF($A1058="","",INDEX(ALGLIB_SSA_XAUUSD!$D$2:$D$2401,MATCH($A1058,ALGLIB_SSA_XAUUSD!$A$2:$A$2401,1)))</f>
        <v/>
      </c>
      <c r="F1058" s="14">
        <f>IF($A1058="","",INDEX(ALGLIB_SSA_XAUUSD!$E$2:$E$2401,MATCH($A1058,ALGLIB_SSA_XAUUSD!$A$2:$A$2401,1)))</f>
        <v/>
      </c>
      <c r="G1058" s="14">
        <f>IF($A1058="","",INDEX(ALGLIB_SSA_XAUUSD!$F$2:$F$2401,MATCH($A1058,ALGLIB_SSA_XAUUSD!$A$2:$A$2401,1)))</f>
        <v/>
      </c>
      <c r="H1058" s="14">
        <f>IF($A1058="","",INDEX(ALGLIB_SSA_XAUUSD!$G$2:$G$2401,MATCH($A1058,ALGLIB_SSA_XAUUSD!$A$2:$A$2401,1)))</f>
        <v/>
      </c>
      <c r="I1058" s="14">
        <f>IF($A1058="","",INDEX(ALGLIB_SSA_XAUUSD!$H$2:$H$2401,MATCH($A1058,ALGLIB_SSA_XAUUSD!$A$2:$A$2401,1)))</f>
        <v/>
      </c>
      <c r="J1058">
        <f>_xlfn.XLOOKUP($A1058,ALGLIB_SSA_XAUUSD!$AA$2:$AA$2401,ALGLIB_SSA_XAUUSD!$P$2:$P$2401,"",0)</f>
        <v/>
      </c>
      <c r="K1058">
        <f>_xlfn.XLOOKUP($A1058,ALGLIB_SSA_XAUUSD!$AA$2:$AA$2401,ALGLIB_SSA_XAUUSD!$Q$2:$Q$2401,"",0)</f>
        <v/>
      </c>
      <c r="L1058">
        <f>_xlfn.XLOOKUP($A1058,ALGLIB_SSA_XAUUSD!$AA$2:$AA$2401,ALGLIB_SSA_XAUUSD!$R$2:$R$2401,"",0)</f>
        <v/>
      </c>
      <c r="M1058">
        <f>_xlfn.XLOOKUP($A1058,ALGLIB_SSA_XAUUSD!$AA$2:$AA$2401,ALGLIB_SSA_XAUUSD!$S$2:$S$2401,"",0)</f>
        <v/>
      </c>
      <c r="N1058">
        <f>_xlfn.XLOOKUP($A1058,ALGLIB_SSA_XAUUSD!$AA$2:$AA$2401,ALGLIB_SSA_XAUUSD!$T$2:$T$2401,"",0)</f>
        <v/>
      </c>
      <c r="O1058">
        <f>_xlfn.XLOOKUP($A1058,ALGLIB_SSA_XAUUSD!$AA$2:$AA$2401,ALGLIB_SSA_XAUUSD!$U$2:$U$2401,"",0)</f>
        <v/>
      </c>
      <c r="P1058">
        <f>_xlfn.XLOOKUP($A1058,ALGLIB_SSA_XAUUSD!$AA$2:$AA$2401,ALGLIB_SSA_XAUUSD!$V$2:$V$2401,"",0)</f>
        <v/>
      </c>
      <c r="S1058">
        <f>A1058</f>
        <v/>
      </c>
      <c r="T1058">
        <f>J1058</f>
        <v/>
      </c>
      <c r="U1058">
        <f>K1058</f>
        <v/>
      </c>
      <c r="V1058" s="14">
        <f>IF($A1058="","",MOD(ROW()-2,12)+1)</f>
        <v/>
      </c>
      <c r="W1058">
        <f>L1058</f>
        <v/>
      </c>
      <c r="X1058" s="14">
        <f>IF(F1058="","",F1058)</f>
        <v/>
      </c>
      <c r="Y1058" s="14">
        <f>IF(G1058="","",G1058)</f>
        <v/>
      </c>
      <c r="Z1058">
        <f>M1058</f>
        <v/>
      </c>
      <c r="AA1058">
        <f>N1058</f>
        <v/>
      </c>
      <c r="AB1058" s="14">
        <f>IF(H1058="","",H1058)</f>
        <v/>
      </c>
      <c r="AC1058">
        <f>O1058</f>
        <v/>
      </c>
      <c r="AD1058" s="14">
        <f>IF(I1058="","",I1058)</f>
        <v/>
      </c>
      <c r="AE1058">
        <f>P1058</f>
        <v/>
      </c>
      <c r="AH1058">
        <f>IF(S1058&lt;&gt;"",S1058,AH1057+900)</f>
        <v/>
      </c>
      <c r="AI1058">
        <f>IF(T1058&lt;&gt;"",T1058,AI1057)</f>
        <v/>
      </c>
      <c r="AJ1058">
        <f>IF(U1058&lt;&gt;"",U1058,AJ1057)</f>
        <v/>
      </c>
      <c r="AK1058">
        <f>IF(W1058&lt;&gt;"",W1058,"")</f>
        <v/>
      </c>
      <c r="AL1058" s="14">
        <f>IF(X1058&lt;&gt;"",X1058,"")</f>
        <v/>
      </c>
      <c r="AM1058" s="14">
        <f>IF(Y1058&lt;&gt;"",Y1058,"")</f>
        <v/>
      </c>
      <c r="AN1058" s="14">
        <f>IF(OR(AL1058="",AM1058=""),"",AL1058-AM1058)</f>
        <v/>
      </c>
      <c r="AO1058">
        <f>IF(AN1058="","",IF(AN1058&gt;0,"Bullish","Bearish"))</f>
        <v/>
      </c>
      <c r="AP1058">
        <f>IF(AO1058="",AP1057,AO1058)</f>
        <v/>
      </c>
      <c r="AQ1058" s="14">
        <f>IF(AB1058&lt;&gt;"",AB1058,"")</f>
        <v/>
      </c>
      <c r="AR1058" s="14">
        <f>IF(AD1058&lt;&gt;"",AD1058,"")</f>
        <v/>
      </c>
      <c r="AS1058">
        <f>IF(AS1057+1=13,1,AS1057+1)</f>
        <v/>
      </c>
      <c r="AT1058">
        <f>IFERROR(IF(SLOPE($AQ$1046:$AQ$1057,$AS$1046:$AS$1057)&gt;0,MIN(3,ABS(SLOPE($AQ$1046:$AQ$1057,$AS$1046:$AS$1057))),IF(SLOPE($AQ$1046:$AQ$1057,$AS$1046:$AS$1057)&lt;-0.5,-0.5,0)),0)</f>
        <v/>
      </c>
      <c r="AU1058">
        <f>IFERROR(IF(SLOPE($AR$1046:$AR$1057,$AS$1046:$AS$1057)&lt;0,MAX(-3,-ABS(SLOPE($AR$1046:$AR$1057,$AS$1046:$AS$1057))),IF(SLOPE($AR$1046:$AR$1057,$AS$1046:$AS$1057)&gt;0.5,0.5,0)),0)</f>
        <v/>
      </c>
      <c r="AV1058">
        <f>($AQ$1058+(AT1058*(AS1058-1)))</f>
        <v/>
      </c>
      <c r="AW1058">
        <f>($AR$1058+(AU1058*(AS1058-1)))</f>
        <v/>
      </c>
      <c r="AX1058">
        <f>IF(AT1058&gt;0,AV1058+AT1058,AV1058)</f>
        <v/>
      </c>
      <c r="AY1058">
        <f>IF(AU1058&lt;0,AW1058+AU1058,AW1058)</f>
        <v/>
      </c>
      <c r="BA1058" s="14">
        <f>IFERROR(AX1058-AQ1058,"")</f>
        <v/>
      </c>
      <c r="BB1058" s="14">
        <f>IFERROR(AY1058-AR1058,"")</f>
        <v/>
      </c>
      <c r="BD1058">
        <f>AH1058</f>
        <v/>
      </c>
      <c r="BE1058">
        <f>AI1058</f>
        <v/>
      </c>
      <c r="BF1058">
        <f>AJ1058</f>
        <v/>
      </c>
      <c r="BG1058" s="14">
        <f>L1058</f>
        <v/>
      </c>
      <c r="BH1058" s="14">
        <f>IF(X1058="","",X1058)</f>
        <v/>
      </c>
      <c r="BI1058" s="14">
        <f>IF(Y1058="","",Y1058)</f>
        <v/>
      </c>
      <c r="BJ1058">
        <f>Z1058</f>
        <v/>
      </c>
      <c r="BK1058">
        <f>AA1058</f>
        <v/>
      </c>
      <c r="BL1058">
        <f>IFERROR(AX1058,"")</f>
        <v/>
      </c>
      <c r="BM1058">
        <f>IFERROR(AY1058,"")</f>
        <v/>
      </c>
    </row>
    <row r="1059" ht="14.25" customHeight="1">
      <c r="A1059">
        <f>ALGLIB_SSA_XAUUSD!AA1059</f>
        <v/>
      </c>
      <c r="B1059">
        <f>IF($A1059="","",INDEX(ALGLIB_SSA_XAUUSD!$B$2:$B$2401,MATCH($A1059,ALGLIB_SSA_XAUUSD!$A$2:$A$2401,1)))</f>
        <v/>
      </c>
      <c r="C1059">
        <f>IF($A1059="","",INDEX(ALGLIB_SSA_XAUUSD!$C$2:$C$2401,MATCH($A1059,ALGLIB_SSA_XAUUSD!$A$2:$A$2401,1)))</f>
        <v/>
      </c>
      <c r="D1059" s="14">
        <f>IF($A1059="","",INT((ROW()-2)/12)+1)</f>
        <v/>
      </c>
      <c r="E1059" s="14">
        <f>IF(AND(E1070&lt;&gt;"",D1070=D1058+1),E1058+(E1070-E1058)*1/12,"")</f>
        <v/>
      </c>
      <c r="F1059" s="14">
        <f>IF(AND(F1070&lt;&gt;"",D1070=D1058+1),F1058+(F1070-F1058)*1/12,"")</f>
        <v/>
      </c>
      <c r="G1059" s="14">
        <f>IF(AND(G1070&lt;&gt;"",D1070=D1058+1),G1058+(G1070-G1058)*1/12,"")</f>
        <v/>
      </c>
      <c r="H1059" s="14">
        <f>IF(AND(H1070&lt;&gt;"",D1070=D1058+1),H1058+(H1070-H1058)*1/12,"")</f>
        <v/>
      </c>
      <c r="I1059" s="14">
        <f>IF(AND(L1070&lt;&gt;"",D1070=D1058+1),I1058+(I1070-I1058)*1/12,"")</f>
        <v/>
      </c>
      <c r="J1059">
        <f>_xlfn.XLOOKUP($A1059,ALGLIB_SSA_XAUUSD!$AA$2:$AA$2401,ALGLIB_SSA_XAUUSD!$P$2:$P$2401,"",0)</f>
        <v/>
      </c>
      <c r="K1059">
        <f>_xlfn.XLOOKUP($A1059,ALGLIB_SSA_XAUUSD!$AA$2:$AA$2401,ALGLIB_SSA_XAUUSD!$Q$2:$Q$2401,"",0)</f>
        <v/>
      </c>
      <c r="L1059">
        <f>_xlfn.XLOOKUP($A1059,ALGLIB_SSA_XAUUSD!$AA$2:$AA$2401,ALGLIB_SSA_XAUUSD!$R$2:$R$2401,"",0)</f>
        <v/>
      </c>
      <c r="M1059">
        <f>_xlfn.XLOOKUP($A1059,ALGLIB_SSA_XAUUSD!$AA$2:$AA$2401,ALGLIB_SSA_XAUUSD!$S$2:$S$2401,"",0)</f>
        <v/>
      </c>
      <c r="N1059">
        <f>_xlfn.XLOOKUP($A1059,ALGLIB_SSA_XAUUSD!$AA$2:$AA$2401,ALGLIB_SSA_XAUUSD!$T$2:$T$2401,"",0)</f>
        <v/>
      </c>
      <c r="O1059">
        <f>_xlfn.XLOOKUP($A1059,ALGLIB_SSA_XAUUSD!$AA$2:$AA$2401,ALGLIB_SSA_XAUUSD!$U$2:$U$2401,"",0)</f>
        <v/>
      </c>
      <c r="P1059">
        <f>_xlfn.XLOOKUP($A1059,ALGLIB_SSA_XAUUSD!$AA$2:$AA$2401,ALGLIB_SSA_XAUUSD!$V$2:$V$2401,"",0)</f>
        <v/>
      </c>
      <c r="S1059">
        <f>A1059</f>
        <v/>
      </c>
      <c r="T1059">
        <f>J1059</f>
        <v/>
      </c>
      <c r="U1059">
        <f>K1059</f>
        <v/>
      </c>
      <c r="V1059" s="14">
        <f>IF($A1059="","",MOD(ROW()-2,12)+1)</f>
        <v/>
      </c>
      <c r="W1059">
        <f>L1059</f>
        <v/>
      </c>
      <c r="X1059" s="14">
        <f>IF(F1059="","",F1059)</f>
        <v/>
      </c>
      <c r="Y1059" s="14">
        <f>IF(G1059="","",G1059)</f>
        <v/>
      </c>
      <c r="Z1059">
        <f>M1059</f>
        <v/>
      </c>
      <c r="AA1059">
        <f>N1059</f>
        <v/>
      </c>
      <c r="AB1059" s="14">
        <f>IF(H1059="","",H1059)</f>
        <v/>
      </c>
      <c r="AC1059">
        <f>O1059</f>
        <v/>
      </c>
      <c r="AD1059" s="14">
        <f>IF(I1059="","",I1059)</f>
        <v/>
      </c>
      <c r="AE1059">
        <f>P1059</f>
        <v/>
      </c>
      <c r="AH1059">
        <f>IF(S1059&lt;&gt;"",S1059,AH1058+900)</f>
        <v/>
      </c>
      <c r="AI1059">
        <f>IF(T1059&lt;&gt;"",T1059,AI1058)</f>
        <v/>
      </c>
      <c r="AJ1059">
        <f>IF(U1059&lt;&gt;"",U1059,AJ1058)</f>
        <v/>
      </c>
      <c r="AK1059">
        <f>IF(W1059&lt;&gt;"",W1059,"")</f>
        <v/>
      </c>
      <c r="AL1059" s="14">
        <f>IF(X1059&lt;&gt;"",X1059,"")</f>
        <v/>
      </c>
      <c r="AM1059" s="14">
        <f>IF(Y1059&lt;&gt;"",Y1059,"")</f>
        <v/>
      </c>
      <c r="AN1059" s="14">
        <f>IF(OR(AL1059="",AM1059=""),"",AL1059-AM1059)</f>
        <v/>
      </c>
      <c r="AO1059">
        <f>IF(AN1059="","",IF(AN1059&gt;0,"Bullish","Bearish"))</f>
        <v/>
      </c>
      <c r="AP1059">
        <f>IF(AO1059="",AP1058,AO1059)</f>
        <v/>
      </c>
      <c r="AQ1059" s="14">
        <f>IF(AB1059&lt;&gt;"",AB1059,"")</f>
        <v/>
      </c>
      <c r="AR1059" s="14">
        <f>IF(AD1059&lt;&gt;"",AD1059,"")</f>
        <v/>
      </c>
      <c r="AS1059">
        <f>IF(AS1058+1=13,1,AS1058+1)</f>
        <v/>
      </c>
      <c r="AT1059">
        <f>IFERROR(IF(SLOPE($AQ$1046:$AQ$1057,$AS$1046:$AS$1057)&gt;0,MIN(3,ABS(SLOPE($AQ$1046:$AQ$1057,$AS$1046:$AS$1057))),IF(SLOPE($AQ$1046:$AQ$1057,$AS$1046:$AS$1057)&lt;-0.5,-0.5,0)),0)</f>
        <v/>
      </c>
      <c r="AU1059">
        <f>IFERROR(IF(SLOPE($AR$1046:$AR$1057,$AS$1046:$AS$1057)&lt;0,MAX(-3,-ABS(SLOPE($AR$1046:$AR$1057,$AS$1046:$AS$1057))),IF(SLOPE($AR$1046:$AR$1057,$AS$1046:$AS$1057)&gt;0.5,0.5,0)),0)</f>
        <v/>
      </c>
      <c r="AV1059">
        <f>($AQ$1058+(AT1059*(AS1059-1)))</f>
        <v/>
      </c>
      <c r="AW1059">
        <f>($AR$1058+(AU1059*(AS1059-1)))</f>
        <v/>
      </c>
      <c r="AX1059">
        <f>IF(AT1059&gt;0,AV1059+AT1059,AV1059)</f>
        <v/>
      </c>
      <c r="AY1059">
        <f>IF(AU1059&lt;0,AW1059+AU1059,AW1059)</f>
        <v/>
      </c>
      <c r="BA1059" s="14">
        <f>IFERROR(AX1059-AQ1059,"")</f>
        <v/>
      </c>
      <c r="BB1059" s="14">
        <f>IFERROR(AY1059-AR1059,"")</f>
        <v/>
      </c>
      <c r="BD1059">
        <f>AH1059</f>
        <v/>
      </c>
      <c r="BE1059">
        <f>AI1059</f>
        <v/>
      </c>
      <c r="BF1059">
        <f>AJ1059</f>
        <v/>
      </c>
      <c r="BG1059" s="14">
        <f>L1059</f>
        <v/>
      </c>
      <c r="BH1059" s="14">
        <f>IF(X1059="","",X1059)</f>
        <v/>
      </c>
      <c r="BI1059" s="14">
        <f>IF(Y1059="","",Y1059)</f>
        <v/>
      </c>
      <c r="BJ1059">
        <f>Z1059</f>
        <v/>
      </c>
      <c r="BK1059">
        <f>AA1059</f>
        <v/>
      </c>
      <c r="BL1059">
        <f>IFERROR(AX1059,"")</f>
        <v/>
      </c>
      <c r="BM1059">
        <f>IFERROR(AY1059,"")</f>
        <v/>
      </c>
    </row>
    <row r="1060" ht="14.25" customHeight="1">
      <c r="A1060">
        <f>ALGLIB_SSA_XAUUSD!AA1060</f>
        <v/>
      </c>
      <c r="B1060">
        <f>IF($A1060="","",INDEX(ALGLIB_SSA_XAUUSD!$B$2:$B$2401,MATCH($A1060,ALGLIB_SSA_XAUUSD!$A$2:$A$2401,1)))</f>
        <v/>
      </c>
      <c r="C1060">
        <f>IF($A1060="","",INDEX(ALGLIB_SSA_XAUUSD!$C$2:$C$2401,MATCH($A1060,ALGLIB_SSA_XAUUSD!$A$2:$A$2401,1)))</f>
        <v/>
      </c>
      <c r="D1060" s="14">
        <f>IF($A1060="","",INT((ROW()-2)/12)+1)</f>
        <v/>
      </c>
      <c r="E1060" s="14">
        <f>IF(AND(E1070&lt;&gt;"",D1070=D1058+1),E1058+(E1070-E1058)*2/12,"")</f>
        <v/>
      </c>
      <c r="F1060" s="14">
        <f>IF(AND(F1070&lt;&gt;"",D1070=D1058+1),F1058+(F1070-F1058)*2/12,"")</f>
        <v/>
      </c>
      <c r="G1060" s="14">
        <f>IF(AND(G1070&lt;&gt;"",D1070=D1058+1),G1058+(G1070-G1058)*2/12,"")</f>
        <v/>
      </c>
      <c r="H1060" s="14">
        <f>IF(AND(H1070&lt;&gt;"",D1070=D1058+1),H1058+(H1070-H1058)*2/12,"")</f>
        <v/>
      </c>
      <c r="I1060" s="14">
        <f>IF(AND(L1070&lt;&gt;"",D1070=D1058+1),I1058+(I1070-I1058)*2/12,"")</f>
        <v/>
      </c>
      <c r="J1060">
        <f>_xlfn.XLOOKUP($A1060,ALGLIB_SSA_XAUUSD!$AA$2:$AA$2401,ALGLIB_SSA_XAUUSD!$P$2:$P$2401,"",0)</f>
        <v/>
      </c>
      <c r="K1060">
        <f>_xlfn.XLOOKUP($A1060,ALGLIB_SSA_XAUUSD!$AA$2:$AA$2401,ALGLIB_SSA_XAUUSD!$Q$2:$Q$2401,"",0)</f>
        <v/>
      </c>
      <c r="L1060">
        <f>_xlfn.XLOOKUP($A1060,ALGLIB_SSA_XAUUSD!$AA$2:$AA$2401,ALGLIB_SSA_XAUUSD!$R$2:$R$2401,"",0)</f>
        <v/>
      </c>
      <c r="M1060">
        <f>_xlfn.XLOOKUP($A1060,ALGLIB_SSA_XAUUSD!$AA$2:$AA$2401,ALGLIB_SSA_XAUUSD!$S$2:$S$2401,"",0)</f>
        <v/>
      </c>
      <c r="N1060">
        <f>_xlfn.XLOOKUP($A1060,ALGLIB_SSA_XAUUSD!$AA$2:$AA$2401,ALGLIB_SSA_XAUUSD!$T$2:$T$2401,"",0)</f>
        <v/>
      </c>
      <c r="O1060">
        <f>_xlfn.XLOOKUP($A1060,ALGLIB_SSA_XAUUSD!$AA$2:$AA$2401,ALGLIB_SSA_XAUUSD!$U$2:$U$2401,"",0)</f>
        <v/>
      </c>
      <c r="P1060">
        <f>_xlfn.XLOOKUP($A1060,ALGLIB_SSA_XAUUSD!$AA$2:$AA$2401,ALGLIB_SSA_XAUUSD!$V$2:$V$2401,"",0)</f>
        <v/>
      </c>
      <c r="S1060">
        <f>A1060</f>
        <v/>
      </c>
      <c r="T1060">
        <f>J1060</f>
        <v/>
      </c>
      <c r="U1060">
        <f>K1060</f>
        <v/>
      </c>
      <c r="V1060" s="14">
        <f>IF($A1060="","",MOD(ROW()-2,12)+1)</f>
        <v/>
      </c>
      <c r="W1060">
        <f>L1060</f>
        <v/>
      </c>
      <c r="X1060" s="14">
        <f>IF(F1060="","",F1060)</f>
        <v/>
      </c>
      <c r="Y1060" s="14">
        <f>IF(G1060="","",G1060)</f>
        <v/>
      </c>
      <c r="Z1060">
        <f>M1060</f>
        <v/>
      </c>
      <c r="AA1060">
        <f>N1060</f>
        <v/>
      </c>
      <c r="AB1060" s="14">
        <f>IF(H1060="","",H1060)</f>
        <v/>
      </c>
      <c r="AC1060">
        <f>O1060</f>
        <v/>
      </c>
      <c r="AD1060" s="14">
        <f>IF(I1060="","",I1060)</f>
        <v/>
      </c>
      <c r="AE1060">
        <f>P1060</f>
        <v/>
      </c>
      <c r="AH1060">
        <f>IF(S1060&lt;&gt;"",S1060,AH1059+900)</f>
        <v/>
      </c>
      <c r="AI1060">
        <f>IF(T1060&lt;&gt;"",T1060,AI1059)</f>
        <v/>
      </c>
      <c r="AJ1060">
        <f>IF(U1060&lt;&gt;"",U1060,AJ1059)</f>
        <v/>
      </c>
      <c r="AK1060">
        <f>IF(W1060&lt;&gt;"",W1060,"")</f>
        <v/>
      </c>
      <c r="AL1060" s="14">
        <f>IF(X1060&lt;&gt;"",X1060,"")</f>
        <v/>
      </c>
      <c r="AM1060" s="14">
        <f>IF(Y1060&lt;&gt;"",Y1060,"")</f>
        <v/>
      </c>
      <c r="AN1060" s="14">
        <f>IF(OR(AL1060="",AM1060=""),"",AL1060-AM1060)</f>
        <v/>
      </c>
      <c r="AO1060">
        <f>IF(AN1060="","",IF(AN1060&gt;0,"Bullish","Bearish"))</f>
        <v/>
      </c>
      <c r="AP1060">
        <f>IF(AO1060="",AP1059,AO1060)</f>
        <v/>
      </c>
      <c r="AQ1060" s="14">
        <f>IF(AB1060&lt;&gt;"",AB1060,"")</f>
        <v/>
      </c>
      <c r="AR1060" s="14">
        <f>IF(AD1060&lt;&gt;"",AD1060,"")</f>
        <v/>
      </c>
      <c r="AS1060">
        <f>IF(AS1059+1=13,1,AS1059+1)</f>
        <v/>
      </c>
      <c r="AT1060">
        <f>IFERROR(IF(SLOPE($AQ$1046:$AQ$1057,$AS$1046:$AS$1057)&gt;0,MIN(3,ABS(SLOPE($AQ$1046:$AQ$1057,$AS$1046:$AS$1057))),IF(SLOPE($AQ$1046:$AQ$1057,$AS$1046:$AS$1057)&lt;-0.5,-0.5,0)),0)</f>
        <v/>
      </c>
      <c r="AU1060">
        <f>IFERROR(IF(SLOPE($AR$1046:$AR$1057,$AS$1046:$AS$1057)&lt;0,MAX(-3,-ABS(SLOPE($AR$1046:$AR$1057,$AS$1046:$AS$1057))),IF(SLOPE($AR$1046:$AR$1057,$AS$1046:$AS$1057)&gt;0.5,0.5,0)),0)</f>
        <v/>
      </c>
      <c r="AV1060">
        <f>($AQ$1058+(AT1060*(AS1060-1)))</f>
        <v/>
      </c>
      <c r="AW1060">
        <f>($AR$1058+(AU1060*(AS1060-1)))</f>
        <v/>
      </c>
      <c r="AX1060">
        <f>IF(AT1060&gt;0,AV1060+AT1060,AV1060)</f>
        <v/>
      </c>
      <c r="AY1060">
        <f>IF(AU1060&lt;0,AW1060+AU1060,AW1060)</f>
        <v/>
      </c>
      <c r="BA1060" s="14">
        <f>IFERROR(AX1060-AQ1060,"")</f>
        <v/>
      </c>
      <c r="BB1060" s="14">
        <f>IFERROR(AY1060-AR1060,"")</f>
        <v/>
      </c>
      <c r="BD1060">
        <f>AH1060</f>
        <v/>
      </c>
      <c r="BE1060">
        <f>AI1060</f>
        <v/>
      </c>
      <c r="BF1060">
        <f>AJ1060</f>
        <v/>
      </c>
      <c r="BG1060" s="14">
        <f>L1060</f>
        <v/>
      </c>
      <c r="BH1060" s="14">
        <f>IF(X1060="","",X1060)</f>
        <v/>
      </c>
      <c r="BI1060" s="14">
        <f>IF(Y1060="","",Y1060)</f>
        <v/>
      </c>
      <c r="BJ1060">
        <f>Z1060</f>
        <v/>
      </c>
      <c r="BK1060">
        <f>AA1060</f>
        <v/>
      </c>
      <c r="BL1060">
        <f>IFERROR(AX1060,"")</f>
        <v/>
      </c>
      <c r="BM1060">
        <f>IFERROR(AY1060,"")</f>
        <v/>
      </c>
    </row>
    <row r="1061" ht="14.25" customHeight="1">
      <c r="A1061">
        <f>ALGLIB_SSA_XAUUSD!AA1061</f>
        <v/>
      </c>
      <c r="B1061">
        <f>IF($A1061="","",INDEX(ALGLIB_SSA_XAUUSD!$B$2:$B$2401,MATCH($A1061,ALGLIB_SSA_XAUUSD!$A$2:$A$2401,1)))</f>
        <v/>
      </c>
      <c r="C1061">
        <f>IF($A1061="","",INDEX(ALGLIB_SSA_XAUUSD!$C$2:$C$2401,MATCH($A1061,ALGLIB_SSA_XAUUSD!$A$2:$A$2401,1)))</f>
        <v/>
      </c>
      <c r="D1061" s="14">
        <f>IF($A1061="","",INT((ROW()-2)/12)+1)</f>
        <v/>
      </c>
      <c r="E1061" s="14">
        <f>IF(AND(E1070&lt;&gt;"",D1070=D1058+1),E1058+(E1070-E1058)*3/12,"")</f>
        <v/>
      </c>
      <c r="F1061" s="14">
        <f>IF(AND(F1070&lt;&gt;"",D1070=D1058+1),F1058+(F1070-F1058)*3/12,"")</f>
        <v/>
      </c>
      <c r="G1061" s="14">
        <f>IF(AND(G1070&lt;&gt;"",D1070=D1058+1),G1058+(G1070-G1058)*3/12,"")</f>
        <v/>
      </c>
      <c r="H1061" s="14">
        <f>IF(AND(H1070&lt;&gt;"",D1070=D1058+1),H1058+(H1070-H1058)*3/12,"")</f>
        <v/>
      </c>
      <c r="I1061" s="14">
        <f>IF(AND(L1070&lt;&gt;"",D1070=D1058+1),I1058+(I1070-I1058)*3/12,"")</f>
        <v/>
      </c>
      <c r="J1061">
        <f>_xlfn.XLOOKUP($A1061,ALGLIB_SSA_XAUUSD!$AA$2:$AA$2401,ALGLIB_SSA_XAUUSD!$P$2:$P$2401,"",0)</f>
        <v/>
      </c>
      <c r="K1061">
        <f>_xlfn.XLOOKUP($A1061,ALGLIB_SSA_XAUUSD!$AA$2:$AA$2401,ALGLIB_SSA_XAUUSD!$Q$2:$Q$2401,"",0)</f>
        <v/>
      </c>
      <c r="L1061">
        <f>_xlfn.XLOOKUP($A1061,ALGLIB_SSA_XAUUSD!$AA$2:$AA$2401,ALGLIB_SSA_XAUUSD!$R$2:$R$2401,"",0)</f>
        <v/>
      </c>
      <c r="M1061">
        <f>_xlfn.XLOOKUP($A1061,ALGLIB_SSA_XAUUSD!$AA$2:$AA$2401,ALGLIB_SSA_XAUUSD!$S$2:$S$2401,"",0)</f>
        <v/>
      </c>
      <c r="N1061">
        <f>_xlfn.XLOOKUP($A1061,ALGLIB_SSA_XAUUSD!$AA$2:$AA$2401,ALGLIB_SSA_XAUUSD!$T$2:$T$2401,"",0)</f>
        <v/>
      </c>
      <c r="O1061">
        <f>_xlfn.XLOOKUP($A1061,ALGLIB_SSA_XAUUSD!$AA$2:$AA$2401,ALGLIB_SSA_XAUUSD!$U$2:$U$2401,"",0)</f>
        <v/>
      </c>
      <c r="P1061">
        <f>_xlfn.XLOOKUP($A1061,ALGLIB_SSA_XAUUSD!$AA$2:$AA$2401,ALGLIB_SSA_XAUUSD!$V$2:$V$2401,"",0)</f>
        <v/>
      </c>
      <c r="S1061">
        <f>A1061</f>
        <v/>
      </c>
      <c r="T1061">
        <f>J1061</f>
        <v/>
      </c>
      <c r="U1061">
        <f>K1061</f>
        <v/>
      </c>
      <c r="V1061" s="14">
        <f>IF($A1061="","",MOD(ROW()-2,12)+1)</f>
        <v/>
      </c>
      <c r="W1061">
        <f>L1061</f>
        <v/>
      </c>
      <c r="X1061" s="14">
        <f>IF(F1061="","",F1061)</f>
        <v/>
      </c>
      <c r="Y1061" s="14">
        <f>IF(G1061="","",G1061)</f>
        <v/>
      </c>
      <c r="Z1061">
        <f>M1061</f>
        <v/>
      </c>
      <c r="AA1061">
        <f>N1061</f>
        <v/>
      </c>
      <c r="AB1061" s="14">
        <f>IF(H1061="","",H1061)</f>
        <v/>
      </c>
      <c r="AC1061">
        <f>O1061</f>
        <v/>
      </c>
      <c r="AD1061" s="14">
        <f>IF(I1061="","",I1061)</f>
        <v/>
      </c>
      <c r="AE1061">
        <f>P1061</f>
        <v/>
      </c>
      <c r="AH1061">
        <f>IF(S1061&lt;&gt;"",S1061,AH1060+900)</f>
        <v/>
      </c>
      <c r="AI1061">
        <f>IF(T1061&lt;&gt;"",T1061,AI1060)</f>
        <v/>
      </c>
      <c r="AJ1061">
        <f>IF(U1061&lt;&gt;"",U1061,AJ1060)</f>
        <v/>
      </c>
      <c r="AK1061">
        <f>IF(W1061&lt;&gt;"",W1061,"")</f>
        <v/>
      </c>
      <c r="AL1061" s="14">
        <f>IF(X1061&lt;&gt;"",X1061,"")</f>
        <v/>
      </c>
      <c r="AM1061" s="14">
        <f>IF(Y1061&lt;&gt;"",Y1061,"")</f>
        <v/>
      </c>
      <c r="AN1061" s="14">
        <f>IF(OR(AL1061="",AM1061=""),"",AL1061-AM1061)</f>
        <v/>
      </c>
      <c r="AO1061">
        <f>IF(AN1061="","",IF(AN1061&gt;0,"Bullish","Bearish"))</f>
        <v/>
      </c>
      <c r="AP1061">
        <f>IF(AO1061="",AP1060,AO1061)</f>
        <v/>
      </c>
      <c r="AQ1061" s="14">
        <f>IF(AB1061&lt;&gt;"",AB1061,"")</f>
        <v/>
      </c>
      <c r="AR1061" s="14">
        <f>IF(AD1061&lt;&gt;"",AD1061,"")</f>
        <v/>
      </c>
      <c r="AS1061">
        <f>IF(AS1060+1=13,1,AS1060+1)</f>
        <v/>
      </c>
      <c r="AT1061">
        <f>IFERROR(IF(SLOPE($AQ$1046:$AQ$1057,$AS$1046:$AS$1057)&gt;0,MIN(3,ABS(SLOPE($AQ$1046:$AQ$1057,$AS$1046:$AS$1057))),IF(SLOPE($AQ$1046:$AQ$1057,$AS$1046:$AS$1057)&lt;-0.5,-0.5,0)),0)</f>
        <v/>
      </c>
      <c r="AU1061">
        <f>IFERROR(IF(SLOPE($AR$1046:$AR$1057,$AS$1046:$AS$1057)&lt;0,MAX(-3,-ABS(SLOPE($AR$1046:$AR$1057,$AS$1046:$AS$1057))),IF(SLOPE($AR$1046:$AR$1057,$AS$1046:$AS$1057)&gt;0.5,0.5,0)),0)</f>
        <v/>
      </c>
      <c r="AV1061">
        <f>($AQ$1058+(AT1061*(AS1061-1)))</f>
        <v/>
      </c>
      <c r="AW1061">
        <f>($AR$1058+(AU1061*(AS1061-1)))</f>
        <v/>
      </c>
      <c r="AX1061">
        <f>IF(AT1061&gt;0,AV1061+AT1061,AV1061)</f>
        <v/>
      </c>
      <c r="AY1061">
        <f>IF(AU1061&lt;0,AW1061+AU1061,AW1061)</f>
        <v/>
      </c>
      <c r="BA1061" s="14">
        <f>IFERROR(AX1061-AQ1061,"")</f>
        <v/>
      </c>
      <c r="BB1061" s="14">
        <f>IFERROR(AY1061-AR1061,"")</f>
        <v/>
      </c>
      <c r="BD1061">
        <f>AH1061</f>
        <v/>
      </c>
      <c r="BE1061">
        <f>AI1061</f>
        <v/>
      </c>
      <c r="BF1061">
        <f>AJ1061</f>
        <v/>
      </c>
      <c r="BG1061" s="14">
        <f>L1061</f>
        <v/>
      </c>
      <c r="BH1061" s="14">
        <f>IF(X1061="","",X1061)</f>
        <v/>
      </c>
      <c r="BI1061" s="14">
        <f>IF(Y1061="","",Y1061)</f>
        <v/>
      </c>
      <c r="BJ1061">
        <f>Z1061</f>
        <v/>
      </c>
      <c r="BK1061">
        <f>AA1061</f>
        <v/>
      </c>
      <c r="BL1061">
        <f>IFERROR(AX1061,"")</f>
        <v/>
      </c>
      <c r="BM1061">
        <f>IFERROR(AY1061,"")</f>
        <v/>
      </c>
    </row>
    <row r="1062" ht="14.25" customHeight="1">
      <c r="A1062">
        <f>ALGLIB_SSA_XAUUSD!AA1062</f>
        <v/>
      </c>
      <c r="B1062">
        <f>IF($A1062="","",INDEX(ALGLIB_SSA_XAUUSD!$B$2:$B$2401,MATCH($A1062,ALGLIB_SSA_XAUUSD!$A$2:$A$2401,1)))</f>
        <v/>
      </c>
      <c r="C1062">
        <f>IF($A1062="","",INDEX(ALGLIB_SSA_XAUUSD!$C$2:$C$2401,MATCH($A1062,ALGLIB_SSA_XAUUSD!$A$2:$A$2401,1)))</f>
        <v/>
      </c>
      <c r="D1062" s="14">
        <f>IF($A1062="","",INT((ROW()-2)/12)+1)</f>
        <v/>
      </c>
      <c r="E1062" s="14">
        <f>IF(AND(E1070&lt;&gt;"",D1070=D1058+1),E1058+(E1070-E1058)*4/12,"")</f>
        <v/>
      </c>
      <c r="F1062" s="14">
        <f>IF(AND(F1070&lt;&gt;"",D1070=D1058+1),F1058+(F1070-F1058)*4/12,"")</f>
        <v/>
      </c>
      <c r="G1062" s="14">
        <f>IF(AND(G1070&lt;&gt;"",D1070=D1058+1),G1058+(G1070-G1058)*4/12,"")</f>
        <v/>
      </c>
      <c r="H1062" s="14">
        <f>IF(AND(H1070&lt;&gt;"",D1070=D1058+1),H1058+(H1070-H1058)*4/12,"")</f>
        <v/>
      </c>
      <c r="I1062" s="14">
        <f>IF(AND(L1070&lt;&gt;"",D1070=D1058+1),I1058+(I1070-I1058)*4/12,"")</f>
        <v/>
      </c>
      <c r="J1062">
        <f>_xlfn.XLOOKUP($A1062,ALGLIB_SSA_XAUUSD!$AA$2:$AA$2401,ALGLIB_SSA_XAUUSD!$P$2:$P$2401,"",0)</f>
        <v/>
      </c>
      <c r="K1062">
        <f>_xlfn.XLOOKUP($A1062,ALGLIB_SSA_XAUUSD!$AA$2:$AA$2401,ALGLIB_SSA_XAUUSD!$Q$2:$Q$2401,"",0)</f>
        <v/>
      </c>
      <c r="L1062">
        <f>_xlfn.XLOOKUP($A1062,ALGLIB_SSA_XAUUSD!$AA$2:$AA$2401,ALGLIB_SSA_XAUUSD!$R$2:$R$2401,"",0)</f>
        <v/>
      </c>
      <c r="M1062">
        <f>_xlfn.XLOOKUP($A1062,ALGLIB_SSA_XAUUSD!$AA$2:$AA$2401,ALGLIB_SSA_XAUUSD!$S$2:$S$2401,"",0)</f>
        <v/>
      </c>
      <c r="N1062">
        <f>_xlfn.XLOOKUP($A1062,ALGLIB_SSA_XAUUSD!$AA$2:$AA$2401,ALGLIB_SSA_XAUUSD!$T$2:$T$2401,"",0)</f>
        <v/>
      </c>
      <c r="O1062">
        <f>_xlfn.XLOOKUP($A1062,ALGLIB_SSA_XAUUSD!$AA$2:$AA$2401,ALGLIB_SSA_XAUUSD!$U$2:$U$2401,"",0)</f>
        <v/>
      </c>
      <c r="P1062">
        <f>_xlfn.XLOOKUP($A1062,ALGLIB_SSA_XAUUSD!$AA$2:$AA$2401,ALGLIB_SSA_XAUUSD!$V$2:$V$2401,"",0)</f>
        <v/>
      </c>
      <c r="S1062">
        <f>A1062</f>
        <v/>
      </c>
      <c r="T1062">
        <f>J1062</f>
        <v/>
      </c>
      <c r="U1062">
        <f>K1062</f>
        <v/>
      </c>
      <c r="V1062" s="14">
        <f>IF($A1062="","",MOD(ROW()-2,12)+1)</f>
        <v/>
      </c>
      <c r="W1062">
        <f>L1062</f>
        <v/>
      </c>
      <c r="X1062" s="14">
        <f>IF(F1062="","",F1062)</f>
        <v/>
      </c>
      <c r="Y1062" s="14">
        <f>IF(G1062="","",G1062)</f>
        <v/>
      </c>
      <c r="Z1062">
        <f>M1062</f>
        <v/>
      </c>
      <c r="AA1062">
        <f>N1062</f>
        <v/>
      </c>
      <c r="AB1062" s="14">
        <f>IF(H1062="","",H1062)</f>
        <v/>
      </c>
      <c r="AC1062">
        <f>O1062</f>
        <v/>
      </c>
      <c r="AD1062" s="14">
        <f>IF(I1062="","",I1062)</f>
        <v/>
      </c>
      <c r="AE1062">
        <f>P1062</f>
        <v/>
      </c>
      <c r="AH1062">
        <f>IF(S1062&lt;&gt;"",S1062,AH1061+900)</f>
        <v/>
      </c>
      <c r="AI1062">
        <f>IF(T1062&lt;&gt;"",T1062,AI1061)</f>
        <v/>
      </c>
      <c r="AJ1062">
        <f>IF(U1062&lt;&gt;"",U1062,AJ1061)</f>
        <v/>
      </c>
      <c r="AK1062">
        <f>IF(W1062&lt;&gt;"",W1062,"")</f>
        <v/>
      </c>
      <c r="AL1062" s="14">
        <f>IF(X1062&lt;&gt;"",X1062,"")</f>
        <v/>
      </c>
      <c r="AM1062" s="14">
        <f>IF(Y1062&lt;&gt;"",Y1062,"")</f>
        <v/>
      </c>
      <c r="AN1062" s="14">
        <f>IF(OR(AL1062="",AM1062=""),"",AL1062-AM1062)</f>
        <v/>
      </c>
      <c r="AO1062">
        <f>IF(AN1062="","",IF(AN1062&gt;0,"Bullish","Bearish"))</f>
        <v/>
      </c>
      <c r="AP1062">
        <f>IF(AO1062="",AP1061,AO1062)</f>
        <v/>
      </c>
      <c r="AQ1062" s="14">
        <f>IF(AB1062&lt;&gt;"",AB1062,"")</f>
        <v/>
      </c>
      <c r="AR1062" s="14">
        <f>IF(AD1062&lt;&gt;"",AD1062,"")</f>
        <v/>
      </c>
      <c r="AS1062">
        <f>IF(AS1061+1=13,1,AS1061+1)</f>
        <v/>
      </c>
      <c r="AT1062">
        <f>IFERROR(IF(SLOPE($AQ$1046:$AQ$1057,$AS$1046:$AS$1057)&gt;0,MIN(3,ABS(SLOPE($AQ$1046:$AQ$1057,$AS$1046:$AS$1057))),IF(SLOPE($AQ$1046:$AQ$1057,$AS$1046:$AS$1057)&lt;-0.5,-0.5,0)),0)</f>
        <v/>
      </c>
      <c r="AU1062">
        <f>IFERROR(IF(SLOPE($AR$1046:$AR$1057,$AS$1046:$AS$1057)&lt;0,MAX(-3,-ABS(SLOPE($AR$1046:$AR$1057,$AS$1046:$AS$1057))),IF(SLOPE($AR$1046:$AR$1057,$AS$1046:$AS$1057)&gt;0.5,0.5,0)),0)</f>
        <v/>
      </c>
      <c r="AV1062">
        <f>($AQ$1058+(AT1062*(AS1062-1)))</f>
        <v/>
      </c>
      <c r="AW1062">
        <f>($AR$1058+(AU1062*(AS1062-1)))</f>
        <v/>
      </c>
      <c r="AX1062">
        <f>IF(AT1062&gt;0,AV1062+AT1062,AV1062)</f>
        <v/>
      </c>
      <c r="AY1062">
        <f>IF(AU1062&lt;0,AW1062+AU1062,AW1062)</f>
        <v/>
      </c>
      <c r="BA1062" s="14">
        <f>IFERROR(AX1062-AQ1062,"")</f>
        <v/>
      </c>
      <c r="BB1062" s="14">
        <f>IFERROR(AY1062-AR1062,"")</f>
        <v/>
      </c>
      <c r="BD1062">
        <f>AH1062</f>
        <v/>
      </c>
      <c r="BE1062">
        <f>AI1062</f>
        <v/>
      </c>
      <c r="BF1062">
        <f>AJ1062</f>
        <v/>
      </c>
      <c r="BG1062" s="14">
        <f>L1062</f>
        <v/>
      </c>
      <c r="BH1062" s="14">
        <f>IF(X1062="","",X1062)</f>
        <v/>
      </c>
      <c r="BI1062" s="14">
        <f>IF(Y1062="","",Y1062)</f>
        <v/>
      </c>
      <c r="BJ1062">
        <f>Z1062</f>
        <v/>
      </c>
      <c r="BK1062">
        <f>AA1062</f>
        <v/>
      </c>
      <c r="BL1062">
        <f>IFERROR(AX1062,"")</f>
        <v/>
      </c>
      <c r="BM1062">
        <f>IFERROR(AY1062,"")</f>
        <v/>
      </c>
    </row>
    <row r="1063" ht="14.25" customHeight="1">
      <c r="A1063">
        <f>ALGLIB_SSA_XAUUSD!AA1063</f>
        <v/>
      </c>
      <c r="B1063">
        <f>IF($A1063="","",INDEX(ALGLIB_SSA_XAUUSD!$B$2:$B$2401,MATCH($A1063,ALGLIB_SSA_XAUUSD!$A$2:$A$2401,1)))</f>
        <v/>
      </c>
      <c r="C1063">
        <f>IF($A1063="","",INDEX(ALGLIB_SSA_XAUUSD!$C$2:$C$2401,MATCH($A1063,ALGLIB_SSA_XAUUSD!$A$2:$A$2401,1)))</f>
        <v/>
      </c>
      <c r="D1063" s="14">
        <f>IF($A1063="","",INT((ROW()-2)/12)+1)</f>
        <v/>
      </c>
      <c r="E1063" s="14">
        <f>IF(AND(E1070&lt;&gt;"",D1070=D1058+1),E1058+(E1070-E1058)*5/12,"")</f>
        <v/>
      </c>
      <c r="F1063" s="14">
        <f>IF(AND(F1070&lt;&gt;"",D1070=D1058+1),F1058+(F1070-F1058)*5/12,"")</f>
        <v/>
      </c>
      <c r="G1063" s="14">
        <f>IF(AND(G1070&lt;&gt;"",D1070=D1058+1),G1058+(G1070-G1058)*5/12,"")</f>
        <v/>
      </c>
      <c r="H1063" s="14">
        <f>IF(AND(H1070&lt;&gt;"",D1070=D1058+1),H1058+(H1070-H1058)*5/12,"")</f>
        <v/>
      </c>
      <c r="I1063" s="14">
        <f>IF(AND(L1070&lt;&gt;"",D1070=D1058+1),I1058+(I1070-I1058)*5/12,"")</f>
        <v/>
      </c>
      <c r="J1063">
        <f>_xlfn.XLOOKUP($A1063,ALGLIB_SSA_XAUUSD!$AA$2:$AA$2401,ALGLIB_SSA_XAUUSD!$P$2:$P$2401,"",0)</f>
        <v/>
      </c>
      <c r="K1063">
        <f>_xlfn.XLOOKUP($A1063,ALGLIB_SSA_XAUUSD!$AA$2:$AA$2401,ALGLIB_SSA_XAUUSD!$Q$2:$Q$2401,"",0)</f>
        <v/>
      </c>
      <c r="L1063">
        <f>_xlfn.XLOOKUP($A1063,ALGLIB_SSA_XAUUSD!$AA$2:$AA$2401,ALGLIB_SSA_XAUUSD!$R$2:$R$2401,"",0)</f>
        <v/>
      </c>
      <c r="M1063">
        <f>_xlfn.XLOOKUP($A1063,ALGLIB_SSA_XAUUSD!$AA$2:$AA$2401,ALGLIB_SSA_XAUUSD!$S$2:$S$2401,"",0)</f>
        <v/>
      </c>
      <c r="N1063">
        <f>_xlfn.XLOOKUP($A1063,ALGLIB_SSA_XAUUSD!$AA$2:$AA$2401,ALGLIB_SSA_XAUUSD!$T$2:$T$2401,"",0)</f>
        <v/>
      </c>
      <c r="O1063">
        <f>_xlfn.XLOOKUP($A1063,ALGLIB_SSA_XAUUSD!$AA$2:$AA$2401,ALGLIB_SSA_XAUUSD!$U$2:$U$2401,"",0)</f>
        <v/>
      </c>
      <c r="P1063">
        <f>_xlfn.XLOOKUP($A1063,ALGLIB_SSA_XAUUSD!$AA$2:$AA$2401,ALGLIB_SSA_XAUUSD!$V$2:$V$2401,"",0)</f>
        <v/>
      </c>
      <c r="S1063">
        <f>A1063</f>
        <v/>
      </c>
      <c r="T1063">
        <f>J1063</f>
        <v/>
      </c>
      <c r="U1063">
        <f>K1063</f>
        <v/>
      </c>
      <c r="V1063" s="14">
        <f>IF($A1063="","",MOD(ROW()-2,12)+1)</f>
        <v/>
      </c>
      <c r="W1063">
        <f>L1063</f>
        <v/>
      </c>
      <c r="X1063" s="14">
        <f>IF(F1063="","",F1063)</f>
        <v/>
      </c>
      <c r="Y1063" s="14">
        <f>IF(G1063="","",G1063)</f>
        <v/>
      </c>
      <c r="Z1063">
        <f>M1063</f>
        <v/>
      </c>
      <c r="AA1063">
        <f>N1063</f>
        <v/>
      </c>
      <c r="AB1063" s="14">
        <f>IF(H1063="","",H1063)</f>
        <v/>
      </c>
      <c r="AC1063">
        <f>O1063</f>
        <v/>
      </c>
      <c r="AD1063" s="14">
        <f>IF(I1063="","",I1063)</f>
        <v/>
      </c>
      <c r="AE1063">
        <f>P1063</f>
        <v/>
      </c>
      <c r="AH1063">
        <f>IF(S1063&lt;&gt;"",S1063,AH1062+900)</f>
        <v/>
      </c>
      <c r="AI1063">
        <f>IF(T1063&lt;&gt;"",T1063,AI1062)</f>
        <v/>
      </c>
      <c r="AJ1063">
        <f>IF(U1063&lt;&gt;"",U1063,AJ1062)</f>
        <v/>
      </c>
      <c r="AK1063">
        <f>IF(W1063&lt;&gt;"",W1063,"")</f>
        <v/>
      </c>
      <c r="AL1063" s="14">
        <f>IF(X1063&lt;&gt;"",X1063,"")</f>
        <v/>
      </c>
      <c r="AM1063" s="14">
        <f>IF(Y1063&lt;&gt;"",Y1063,"")</f>
        <v/>
      </c>
      <c r="AN1063" s="14">
        <f>IF(OR(AL1063="",AM1063=""),"",AL1063-AM1063)</f>
        <v/>
      </c>
      <c r="AO1063">
        <f>IF(AN1063="","",IF(AN1063&gt;0,"Bullish","Bearish"))</f>
        <v/>
      </c>
      <c r="AP1063">
        <f>IF(AO1063="",AP1062,AO1063)</f>
        <v/>
      </c>
      <c r="AQ1063" s="14">
        <f>IF(AB1063&lt;&gt;"",AB1063,"")</f>
        <v/>
      </c>
      <c r="AR1063" s="14">
        <f>IF(AD1063&lt;&gt;"",AD1063,"")</f>
        <v/>
      </c>
      <c r="AS1063">
        <f>IF(AS1062+1=13,1,AS1062+1)</f>
        <v/>
      </c>
      <c r="AT1063">
        <f>IFERROR(IF(SLOPE($AQ$1046:$AQ$1057,$AS$1046:$AS$1057)&gt;0,MIN(3,ABS(SLOPE($AQ$1046:$AQ$1057,$AS$1046:$AS$1057))),IF(SLOPE($AQ$1046:$AQ$1057,$AS$1046:$AS$1057)&lt;-0.5,-0.5,0)),0)</f>
        <v/>
      </c>
      <c r="AU1063">
        <f>IFERROR(IF(SLOPE($AR$1046:$AR$1057,$AS$1046:$AS$1057)&lt;0,MAX(-3,-ABS(SLOPE($AR$1046:$AR$1057,$AS$1046:$AS$1057))),IF(SLOPE($AR$1046:$AR$1057,$AS$1046:$AS$1057)&gt;0.5,0.5,0)),0)</f>
        <v/>
      </c>
      <c r="AV1063">
        <f>($AQ$1058+(AT1063*(AS1063-1)))</f>
        <v/>
      </c>
      <c r="AW1063">
        <f>($AR$1058+(AU1063*(AS1063-1)))</f>
        <v/>
      </c>
      <c r="AX1063">
        <f>IF(AT1063&gt;0,AV1063+AT1063,AV1063)</f>
        <v/>
      </c>
      <c r="AY1063">
        <f>IF(AU1063&lt;0,AW1063+AU1063,AW1063)</f>
        <v/>
      </c>
      <c r="BA1063" s="14">
        <f>IFERROR(AX1063-AQ1063,"")</f>
        <v/>
      </c>
      <c r="BB1063" s="14">
        <f>IFERROR(AY1063-AR1063,"")</f>
        <v/>
      </c>
      <c r="BD1063">
        <f>AH1063</f>
        <v/>
      </c>
      <c r="BE1063">
        <f>AI1063</f>
        <v/>
      </c>
      <c r="BF1063">
        <f>AJ1063</f>
        <v/>
      </c>
      <c r="BG1063" s="14">
        <f>L1063</f>
        <v/>
      </c>
      <c r="BH1063" s="14">
        <f>IF(X1063="","",X1063)</f>
        <v/>
      </c>
      <c r="BI1063" s="14">
        <f>IF(Y1063="","",Y1063)</f>
        <v/>
      </c>
      <c r="BJ1063">
        <f>Z1063</f>
        <v/>
      </c>
      <c r="BK1063">
        <f>AA1063</f>
        <v/>
      </c>
      <c r="BL1063">
        <f>IFERROR(AX1063,"")</f>
        <v/>
      </c>
      <c r="BM1063">
        <f>IFERROR(AY1063,"")</f>
        <v/>
      </c>
    </row>
    <row r="1064" ht="14.25" customHeight="1">
      <c r="A1064">
        <f>ALGLIB_SSA_XAUUSD!AA1064</f>
        <v/>
      </c>
      <c r="B1064">
        <f>IF($A1064="","",INDEX(ALGLIB_SSA_XAUUSD!$B$2:$B$2401,MATCH($A1064,ALGLIB_SSA_XAUUSD!$A$2:$A$2401,1)))</f>
        <v/>
      </c>
      <c r="C1064">
        <f>IF($A1064="","",INDEX(ALGLIB_SSA_XAUUSD!$C$2:$C$2401,MATCH($A1064,ALGLIB_SSA_XAUUSD!$A$2:$A$2401,1)))</f>
        <v/>
      </c>
      <c r="D1064" s="14">
        <f>IF($A1064="","",INT((ROW()-2)/12)+1)</f>
        <v/>
      </c>
      <c r="E1064" s="14">
        <f>IF(AND(E1070&lt;&gt;"",D1070=D1058+1),E1058+(E1070-E1058)*6/12,"")</f>
        <v/>
      </c>
      <c r="F1064" s="14">
        <f>IF(AND(F1070&lt;&gt;"",D1070=D1058+1),F1058+(F1070-F1058)*6/12,"")</f>
        <v/>
      </c>
      <c r="G1064" s="14">
        <f>IF(AND(G1070&lt;&gt;"",D1070=D1058+1),G1058+(G1070-G1058)*6/12,"")</f>
        <v/>
      </c>
      <c r="H1064" s="14">
        <f>IF(AND(H1070&lt;&gt;"",D1070=D1058+1),H1058+(H1070-H1058)*6/12,"")</f>
        <v/>
      </c>
      <c r="I1064" s="14">
        <f>IF(AND(L1070&lt;&gt;"",D1070=D1058+1),I1058+(I1070-I1058)*6/12,"")</f>
        <v/>
      </c>
      <c r="J1064">
        <f>_xlfn.XLOOKUP($A1064,ALGLIB_SSA_XAUUSD!$AA$2:$AA$2401,ALGLIB_SSA_XAUUSD!$P$2:$P$2401,"",0)</f>
        <v/>
      </c>
      <c r="K1064">
        <f>_xlfn.XLOOKUP($A1064,ALGLIB_SSA_XAUUSD!$AA$2:$AA$2401,ALGLIB_SSA_XAUUSD!$Q$2:$Q$2401,"",0)</f>
        <v/>
      </c>
      <c r="L1064">
        <f>_xlfn.XLOOKUP($A1064,ALGLIB_SSA_XAUUSD!$AA$2:$AA$2401,ALGLIB_SSA_XAUUSD!$R$2:$R$2401,"",0)</f>
        <v/>
      </c>
      <c r="M1064">
        <f>_xlfn.XLOOKUP($A1064,ALGLIB_SSA_XAUUSD!$AA$2:$AA$2401,ALGLIB_SSA_XAUUSD!$S$2:$S$2401,"",0)</f>
        <v/>
      </c>
      <c r="N1064">
        <f>_xlfn.XLOOKUP($A1064,ALGLIB_SSA_XAUUSD!$AA$2:$AA$2401,ALGLIB_SSA_XAUUSD!$T$2:$T$2401,"",0)</f>
        <v/>
      </c>
      <c r="O1064">
        <f>_xlfn.XLOOKUP($A1064,ALGLIB_SSA_XAUUSD!$AA$2:$AA$2401,ALGLIB_SSA_XAUUSD!$U$2:$U$2401,"",0)</f>
        <v/>
      </c>
      <c r="P1064">
        <f>_xlfn.XLOOKUP($A1064,ALGLIB_SSA_XAUUSD!$AA$2:$AA$2401,ALGLIB_SSA_XAUUSD!$V$2:$V$2401,"",0)</f>
        <v/>
      </c>
      <c r="S1064">
        <f>A1064</f>
        <v/>
      </c>
      <c r="T1064">
        <f>J1064</f>
        <v/>
      </c>
      <c r="U1064">
        <f>K1064</f>
        <v/>
      </c>
      <c r="V1064" s="14">
        <f>IF($A1064="","",MOD(ROW()-2,12)+1)</f>
        <v/>
      </c>
      <c r="W1064">
        <f>L1064</f>
        <v/>
      </c>
      <c r="X1064" s="14">
        <f>IF(F1064="","",F1064)</f>
        <v/>
      </c>
      <c r="Y1064" s="14">
        <f>IF(G1064="","",G1064)</f>
        <v/>
      </c>
      <c r="Z1064">
        <f>M1064</f>
        <v/>
      </c>
      <c r="AA1064">
        <f>N1064</f>
        <v/>
      </c>
      <c r="AB1064" s="14">
        <f>IF(H1064="","",H1064)</f>
        <v/>
      </c>
      <c r="AC1064">
        <f>O1064</f>
        <v/>
      </c>
      <c r="AD1064" s="14">
        <f>IF(I1064="","",I1064)</f>
        <v/>
      </c>
      <c r="AE1064">
        <f>P1064</f>
        <v/>
      </c>
      <c r="AH1064">
        <f>IF(S1064&lt;&gt;"",S1064,AH1063+900)</f>
        <v/>
      </c>
      <c r="AI1064">
        <f>IF(T1064&lt;&gt;"",T1064,AI1063)</f>
        <v/>
      </c>
      <c r="AJ1064">
        <f>IF(U1064&lt;&gt;"",U1064,AJ1063)</f>
        <v/>
      </c>
      <c r="AK1064">
        <f>IF(W1064&lt;&gt;"",W1064,"")</f>
        <v/>
      </c>
      <c r="AL1064" s="14">
        <f>IF(X1064&lt;&gt;"",X1064,"")</f>
        <v/>
      </c>
      <c r="AM1064" s="14">
        <f>IF(Y1064&lt;&gt;"",Y1064,"")</f>
        <v/>
      </c>
      <c r="AN1064" s="14">
        <f>IF(OR(AL1064="",AM1064=""),"",AL1064-AM1064)</f>
        <v/>
      </c>
      <c r="AO1064">
        <f>IF(AN1064="","",IF(AN1064&gt;0,"Bullish","Bearish"))</f>
        <v/>
      </c>
      <c r="AP1064">
        <f>IF(AO1064="",AP1063,AO1064)</f>
        <v/>
      </c>
      <c r="AQ1064" s="14">
        <f>IF(AB1064&lt;&gt;"",AB1064,"")</f>
        <v/>
      </c>
      <c r="AR1064" s="14">
        <f>IF(AD1064&lt;&gt;"",AD1064,"")</f>
        <v/>
      </c>
      <c r="AS1064">
        <f>IF(AS1063+1=13,1,AS1063+1)</f>
        <v/>
      </c>
      <c r="AT1064">
        <f>IFERROR(IF(SLOPE($AQ$1046:$AQ$1057,$AS$1046:$AS$1057)&gt;0,MIN(3,ABS(SLOPE($AQ$1046:$AQ$1057,$AS$1046:$AS$1057))),IF(SLOPE($AQ$1046:$AQ$1057,$AS$1046:$AS$1057)&lt;-0.5,-0.5,0)),0)</f>
        <v/>
      </c>
      <c r="AU1064">
        <f>IFERROR(IF(SLOPE($AR$1046:$AR$1057,$AS$1046:$AS$1057)&lt;0,MAX(-3,-ABS(SLOPE($AR$1046:$AR$1057,$AS$1046:$AS$1057))),IF(SLOPE($AR$1046:$AR$1057,$AS$1046:$AS$1057)&gt;0.5,0.5,0)),0)</f>
        <v/>
      </c>
      <c r="AV1064">
        <f>($AQ$1058+(AT1064*(AS1064-1)))</f>
        <v/>
      </c>
      <c r="AW1064">
        <f>($AR$1058+(AU1064*(AS1064-1)))</f>
        <v/>
      </c>
      <c r="AX1064">
        <f>IF(AT1064&gt;0,AV1064+AT1064,AV1064)</f>
        <v/>
      </c>
      <c r="AY1064">
        <f>IF(AU1064&lt;0,AW1064+AU1064,AW1064)</f>
        <v/>
      </c>
      <c r="BA1064" s="14">
        <f>IFERROR(AX1064-AQ1064,"")</f>
        <v/>
      </c>
      <c r="BB1064" s="14">
        <f>IFERROR(AY1064-AR1064,"")</f>
        <v/>
      </c>
      <c r="BD1064">
        <f>AH1064</f>
        <v/>
      </c>
      <c r="BE1064">
        <f>AI1064</f>
        <v/>
      </c>
      <c r="BF1064">
        <f>AJ1064</f>
        <v/>
      </c>
      <c r="BG1064" s="14">
        <f>L1064</f>
        <v/>
      </c>
      <c r="BH1064" s="14">
        <f>IF(X1064="","",X1064)</f>
        <v/>
      </c>
      <c r="BI1064" s="14">
        <f>IF(Y1064="","",Y1064)</f>
        <v/>
      </c>
      <c r="BJ1064">
        <f>Z1064</f>
        <v/>
      </c>
      <c r="BK1064">
        <f>AA1064</f>
        <v/>
      </c>
      <c r="BL1064">
        <f>IFERROR(AX1064,"")</f>
        <v/>
      </c>
      <c r="BM1064">
        <f>IFERROR(AY1064,"")</f>
        <v/>
      </c>
    </row>
    <row r="1065" ht="14.25" customHeight="1">
      <c r="A1065">
        <f>ALGLIB_SSA_XAUUSD!AA1065</f>
        <v/>
      </c>
      <c r="B1065">
        <f>IF($A1065="","",INDEX(ALGLIB_SSA_XAUUSD!$B$2:$B$2401,MATCH($A1065,ALGLIB_SSA_XAUUSD!$A$2:$A$2401,1)))</f>
        <v/>
      </c>
      <c r="C1065">
        <f>IF($A1065="","",INDEX(ALGLIB_SSA_XAUUSD!$C$2:$C$2401,MATCH($A1065,ALGLIB_SSA_XAUUSD!$A$2:$A$2401,1)))</f>
        <v/>
      </c>
      <c r="D1065" s="14">
        <f>IF($A1065="","",INT((ROW()-2)/12)+1)</f>
        <v/>
      </c>
      <c r="E1065" s="14">
        <f>IF(AND(E1070&lt;&gt;"",D1070=D1058+1),E1058+(E1070-E1058)*7/12,"")</f>
        <v/>
      </c>
      <c r="F1065" s="14">
        <f>IF(AND(F1070&lt;&gt;"",D1070=D1058+1),F1058+(F1070-F1058)*7/12,"")</f>
        <v/>
      </c>
      <c r="G1065" s="14">
        <f>IF(AND(G1070&lt;&gt;"",D1070=D1058+1),G1058+(G1070-G1058)*7/12,"")</f>
        <v/>
      </c>
      <c r="H1065" s="14">
        <f>IF(AND(H1070&lt;&gt;"",D1070=D1058+1),H1058+(H1070-H1058)*7/12,"")</f>
        <v/>
      </c>
      <c r="I1065" s="14">
        <f>IF(AND(L1070&lt;&gt;"",D1070=D1058+1),I1058+(I1070-I1058)*7/12,"")</f>
        <v/>
      </c>
      <c r="J1065">
        <f>_xlfn.XLOOKUP($A1065,ALGLIB_SSA_XAUUSD!$AA$2:$AA$2401,ALGLIB_SSA_XAUUSD!$P$2:$P$2401,"",0)</f>
        <v/>
      </c>
      <c r="K1065">
        <f>_xlfn.XLOOKUP($A1065,ALGLIB_SSA_XAUUSD!$AA$2:$AA$2401,ALGLIB_SSA_XAUUSD!$Q$2:$Q$2401,"",0)</f>
        <v/>
      </c>
      <c r="L1065">
        <f>_xlfn.XLOOKUP($A1065,ALGLIB_SSA_XAUUSD!$AA$2:$AA$2401,ALGLIB_SSA_XAUUSD!$R$2:$R$2401,"",0)</f>
        <v/>
      </c>
      <c r="M1065">
        <f>_xlfn.XLOOKUP($A1065,ALGLIB_SSA_XAUUSD!$AA$2:$AA$2401,ALGLIB_SSA_XAUUSD!$S$2:$S$2401,"",0)</f>
        <v/>
      </c>
      <c r="N1065">
        <f>_xlfn.XLOOKUP($A1065,ALGLIB_SSA_XAUUSD!$AA$2:$AA$2401,ALGLIB_SSA_XAUUSD!$T$2:$T$2401,"",0)</f>
        <v/>
      </c>
      <c r="O1065">
        <f>_xlfn.XLOOKUP($A1065,ALGLIB_SSA_XAUUSD!$AA$2:$AA$2401,ALGLIB_SSA_XAUUSD!$U$2:$U$2401,"",0)</f>
        <v/>
      </c>
      <c r="P1065">
        <f>_xlfn.XLOOKUP($A1065,ALGLIB_SSA_XAUUSD!$AA$2:$AA$2401,ALGLIB_SSA_XAUUSD!$V$2:$V$2401,"",0)</f>
        <v/>
      </c>
      <c r="S1065">
        <f>A1065</f>
        <v/>
      </c>
      <c r="T1065">
        <f>J1065</f>
        <v/>
      </c>
      <c r="U1065">
        <f>K1065</f>
        <v/>
      </c>
      <c r="V1065" s="14">
        <f>IF($A1065="","",MOD(ROW()-2,12)+1)</f>
        <v/>
      </c>
      <c r="W1065">
        <f>L1065</f>
        <v/>
      </c>
      <c r="X1065" s="14">
        <f>IF(F1065="","",F1065)</f>
        <v/>
      </c>
      <c r="Y1065" s="14">
        <f>IF(G1065="","",G1065)</f>
        <v/>
      </c>
      <c r="Z1065">
        <f>M1065</f>
        <v/>
      </c>
      <c r="AA1065">
        <f>N1065</f>
        <v/>
      </c>
      <c r="AB1065" s="14">
        <f>IF(H1065="","",H1065)</f>
        <v/>
      </c>
      <c r="AC1065">
        <f>O1065</f>
        <v/>
      </c>
      <c r="AD1065" s="14">
        <f>IF(I1065="","",I1065)</f>
        <v/>
      </c>
      <c r="AE1065">
        <f>P1065</f>
        <v/>
      </c>
      <c r="AH1065">
        <f>IF(S1065&lt;&gt;"",S1065,AH1064+900)</f>
        <v/>
      </c>
      <c r="AI1065">
        <f>IF(T1065&lt;&gt;"",T1065,AI1064)</f>
        <v/>
      </c>
      <c r="AJ1065">
        <f>IF(U1065&lt;&gt;"",U1065,AJ1064)</f>
        <v/>
      </c>
      <c r="AK1065">
        <f>IF(W1065&lt;&gt;"",W1065,"")</f>
        <v/>
      </c>
      <c r="AL1065" s="14">
        <f>IF(X1065&lt;&gt;"",X1065,"")</f>
        <v/>
      </c>
      <c r="AM1065" s="14">
        <f>IF(Y1065&lt;&gt;"",Y1065,"")</f>
        <v/>
      </c>
      <c r="AN1065" s="14">
        <f>IF(OR(AL1065="",AM1065=""),"",AL1065-AM1065)</f>
        <v/>
      </c>
      <c r="AO1065">
        <f>IF(AN1065="","",IF(AN1065&gt;0,"Bullish","Bearish"))</f>
        <v/>
      </c>
      <c r="AP1065">
        <f>IF(AO1065="",AP1064,AO1065)</f>
        <v/>
      </c>
      <c r="AQ1065" s="14">
        <f>IF(AB1065&lt;&gt;"",AB1065,"")</f>
        <v/>
      </c>
      <c r="AR1065" s="14">
        <f>IF(AD1065&lt;&gt;"",AD1065,"")</f>
        <v/>
      </c>
      <c r="AS1065">
        <f>IF(AS1064+1=13,1,AS1064+1)</f>
        <v/>
      </c>
      <c r="AT1065">
        <f>IFERROR(IF(SLOPE($AQ$1046:$AQ$1057,$AS$1046:$AS$1057)&gt;0,MIN(3,ABS(SLOPE($AQ$1046:$AQ$1057,$AS$1046:$AS$1057))),IF(SLOPE($AQ$1046:$AQ$1057,$AS$1046:$AS$1057)&lt;-0.5,-0.5,0)),0)</f>
        <v/>
      </c>
      <c r="AU1065">
        <f>IFERROR(IF(SLOPE($AR$1046:$AR$1057,$AS$1046:$AS$1057)&lt;0,MAX(-3,-ABS(SLOPE($AR$1046:$AR$1057,$AS$1046:$AS$1057))),IF(SLOPE($AR$1046:$AR$1057,$AS$1046:$AS$1057)&gt;0.5,0.5,0)),0)</f>
        <v/>
      </c>
      <c r="AV1065">
        <f>($AQ$1058+(AT1065*(AS1065-1)))</f>
        <v/>
      </c>
      <c r="AW1065">
        <f>($AR$1058+(AU1065*(AS1065-1)))</f>
        <v/>
      </c>
      <c r="AX1065">
        <f>IF(AT1065&gt;0,AV1065+AT1065,AV1065)</f>
        <v/>
      </c>
      <c r="AY1065">
        <f>IF(AU1065&lt;0,AW1065+AU1065,AW1065)</f>
        <v/>
      </c>
      <c r="BA1065" s="14">
        <f>IFERROR(AX1065-AQ1065,"")</f>
        <v/>
      </c>
      <c r="BB1065" s="14">
        <f>IFERROR(AY1065-AR1065,"")</f>
        <v/>
      </c>
      <c r="BD1065">
        <f>AH1065</f>
        <v/>
      </c>
      <c r="BE1065">
        <f>AI1065</f>
        <v/>
      </c>
      <c r="BF1065">
        <f>AJ1065</f>
        <v/>
      </c>
      <c r="BG1065" s="14">
        <f>L1065</f>
        <v/>
      </c>
      <c r="BH1065" s="14">
        <f>IF(X1065="","",X1065)</f>
        <v/>
      </c>
      <c r="BI1065" s="14">
        <f>IF(Y1065="","",Y1065)</f>
        <v/>
      </c>
      <c r="BJ1065">
        <f>Z1065</f>
        <v/>
      </c>
      <c r="BK1065">
        <f>AA1065</f>
        <v/>
      </c>
      <c r="BL1065">
        <f>IFERROR(AX1065,"")</f>
        <v/>
      </c>
      <c r="BM1065">
        <f>IFERROR(AY1065,"")</f>
        <v/>
      </c>
    </row>
    <row r="1066" ht="14.25" customHeight="1">
      <c r="A1066">
        <f>ALGLIB_SSA_XAUUSD!AA1066</f>
        <v/>
      </c>
      <c r="B1066">
        <f>IF($A1066="","",INDEX(ALGLIB_SSA_XAUUSD!$B$2:$B$2401,MATCH($A1066,ALGLIB_SSA_XAUUSD!$A$2:$A$2401,1)))</f>
        <v/>
      </c>
      <c r="C1066">
        <f>IF($A1066="","",INDEX(ALGLIB_SSA_XAUUSD!$C$2:$C$2401,MATCH($A1066,ALGLIB_SSA_XAUUSD!$A$2:$A$2401,1)))</f>
        <v/>
      </c>
      <c r="D1066" s="14">
        <f>IF($A1066="","",INT((ROW()-2)/12)+1)</f>
        <v/>
      </c>
      <c r="E1066" s="14">
        <f>IF(AND(E1070&lt;&gt;"",D1070=D1058+1),E1058+(E1070-E1058)*8/12,"")</f>
        <v/>
      </c>
      <c r="F1066" s="14">
        <f>IF(AND(F1070&lt;&gt;"",D1070=D1058+1),F1058+(F1070-F1058)*8/12,"")</f>
        <v/>
      </c>
      <c r="G1066" s="14">
        <f>IF(AND(G1070&lt;&gt;"",D1070=D1058+1),G1058+(G1070-G1058)*8/12,"")</f>
        <v/>
      </c>
      <c r="H1066" s="14">
        <f>IF(AND(H1070&lt;&gt;"",D1070=D1058+1),H1058+(H1070-H1058)*8/12,"")</f>
        <v/>
      </c>
      <c r="I1066" s="14">
        <f>IF(AND(L1070&lt;&gt;"",D1070=D1058+1),I1058+(I1070-I1058)*8/12,"")</f>
        <v/>
      </c>
      <c r="J1066">
        <f>_xlfn.XLOOKUP($A1066,ALGLIB_SSA_XAUUSD!$AA$2:$AA$2401,ALGLIB_SSA_XAUUSD!$P$2:$P$2401,"",0)</f>
        <v/>
      </c>
      <c r="K1066">
        <f>_xlfn.XLOOKUP($A1066,ALGLIB_SSA_XAUUSD!$AA$2:$AA$2401,ALGLIB_SSA_XAUUSD!$Q$2:$Q$2401,"",0)</f>
        <v/>
      </c>
      <c r="L1066">
        <f>_xlfn.XLOOKUP($A1066,ALGLIB_SSA_XAUUSD!$AA$2:$AA$2401,ALGLIB_SSA_XAUUSD!$R$2:$R$2401,"",0)</f>
        <v/>
      </c>
      <c r="M1066">
        <f>_xlfn.XLOOKUP($A1066,ALGLIB_SSA_XAUUSD!$AA$2:$AA$2401,ALGLIB_SSA_XAUUSD!$S$2:$S$2401,"",0)</f>
        <v/>
      </c>
      <c r="N1066">
        <f>_xlfn.XLOOKUP($A1066,ALGLIB_SSA_XAUUSD!$AA$2:$AA$2401,ALGLIB_SSA_XAUUSD!$T$2:$T$2401,"",0)</f>
        <v/>
      </c>
      <c r="O1066">
        <f>_xlfn.XLOOKUP($A1066,ALGLIB_SSA_XAUUSD!$AA$2:$AA$2401,ALGLIB_SSA_XAUUSD!$U$2:$U$2401,"",0)</f>
        <v/>
      </c>
      <c r="P1066">
        <f>_xlfn.XLOOKUP($A1066,ALGLIB_SSA_XAUUSD!$AA$2:$AA$2401,ALGLIB_SSA_XAUUSD!$V$2:$V$2401,"",0)</f>
        <v/>
      </c>
      <c r="S1066">
        <f>A1066</f>
        <v/>
      </c>
      <c r="T1066">
        <f>J1066</f>
        <v/>
      </c>
      <c r="U1066">
        <f>K1066</f>
        <v/>
      </c>
      <c r="V1066" s="14">
        <f>IF($A1066="","",MOD(ROW()-2,12)+1)</f>
        <v/>
      </c>
      <c r="W1066">
        <f>L1066</f>
        <v/>
      </c>
      <c r="X1066" s="14">
        <f>IF(F1066="","",F1066)</f>
        <v/>
      </c>
      <c r="Y1066" s="14">
        <f>IF(G1066="","",G1066)</f>
        <v/>
      </c>
      <c r="Z1066">
        <f>M1066</f>
        <v/>
      </c>
      <c r="AA1066">
        <f>N1066</f>
        <v/>
      </c>
      <c r="AB1066" s="14">
        <f>IF(H1066="","",H1066)</f>
        <v/>
      </c>
      <c r="AC1066">
        <f>O1066</f>
        <v/>
      </c>
      <c r="AD1066" s="14">
        <f>IF(I1066="","",I1066)</f>
        <v/>
      </c>
      <c r="AE1066">
        <f>P1066</f>
        <v/>
      </c>
      <c r="AH1066">
        <f>IF(S1066&lt;&gt;"",S1066,AH1065+900)</f>
        <v/>
      </c>
      <c r="AI1066">
        <f>IF(T1066&lt;&gt;"",T1066,AI1065)</f>
        <v/>
      </c>
      <c r="AJ1066">
        <f>IF(U1066&lt;&gt;"",U1066,AJ1065)</f>
        <v/>
      </c>
      <c r="AK1066">
        <f>IF(W1066&lt;&gt;"",W1066,"")</f>
        <v/>
      </c>
      <c r="AL1066" s="14">
        <f>IF(X1066&lt;&gt;"",X1066,"")</f>
        <v/>
      </c>
      <c r="AM1066" s="14">
        <f>IF(Y1066&lt;&gt;"",Y1066,"")</f>
        <v/>
      </c>
      <c r="AN1066" s="14">
        <f>IF(OR(AL1066="",AM1066=""),"",AL1066-AM1066)</f>
        <v/>
      </c>
      <c r="AO1066">
        <f>IF(AN1066="","",IF(AN1066&gt;0,"Bullish","Bearish"))</f>
        <v/>
      </c>
      <c r="AP1066">
        <f>IF(AO1066="",AP1065,AO1066)</f>
        <v/>
      </c>
      <c r="AQ1066" s="14">
        <f>IF(AB1066&lt;&gt;"",AB1066,"")</f>
        <v/>
      </c>
      <c r="AR1066" s="14">
        <f>IF(AD1066&lt;&gt;"",AD1066,"")</f>
        <v/>
      </c>
      <c r="AS1066">
        <f>IF(AS1065+1=13,1,AS1065+1)</f>
        <v/>
      </c>
      <c r="AT1066">
        <f>IFERROR(IF(SLOPE($AQ$1046:$AQ$1057,$AS$1046:$AS$1057)&gt;0,MIN(3,ABS(SLOPE($AQ$1046:$AQ$1057,$AS$1046:$AS$1057))),IF(SLOPE($AQ$1046:$AQ$1057,$AS$1046:$AS$1057)&lt;-0.5,-0.5,0)),0)</f>
        <v/>
      </c>
      <c r="AU1066">
        <f>IFERROR(IF(SLOPE($AR$1046:$AR$1057,$AS$1046:$AS$1057)&lt;0,MAX(-3,-ABS(SLOPE($AR$1046:$AR$1057,$AS$1046:$AS$1057))),IF(SLOPE($AR$1046:$AR$1057,$AS$1046:$AS$1057)&gt;0.5,0.5,0)),0)</f>
        <v/>
      </c>
      <c r="AV1066">
        <f>($AQ$1058+(AT1066*(AS1066-1)))</f>
        <v/>
      </c>
      <c r="AW1066">
        <f>($AR$1058+(AU1066*(AS1066-1)))</f>
        <v/>
      </c>
      <c r="AX1066">
        <f>IF(AT1066&gt;0,AV1066+AT1066,AV1066)</f>
        <v/>
      </c>
      <c r="AY1066">
        <f>IF(AU1066&lt;0,AW1066+AU1066,AW1066)</f>
        <v/>
      </c>
      <c r="BA1066" s="14">
        <f>IFERROR(AX1066-AQ1066,"")</f>
        <v/>
      </c>
      <c r="BB1066" s="14">
        <f>IFERROR(AY1066-AR1066,"")</f>
        <v/>
      </c>
      <c r="BD1066">
        <f>AH1066</f>
        <v/>
      </c>
      <c r="BE1066">
        <f>AI1066</f>
        <v/>
      </c>
      <c r="BF1066">
        <f>AJ1066</f>
        <v/>
      </c>
      <c r="BG1066" s="14">
        <f>L1066</f>
        <v/>
      </c>
      <c r="BH1066" s="14">
        <f>IF(X1066="","",X1066)</f>
        <v/>
      </c>
      <c r="BI1066" s="14">
        <f>IF(Y1066="","",Y1066)</f>
        <v/>
      </c>
      <c r="BJ1066">
        <f>Z1066</f>
        <v/>
      </c>
      <c r="BK1066">
        <f>AA1066</f>
        <v/>
      </c>
      <c r="BL1066">
        <f>IFERROR(AX1066,"")</f>
        <v/>
      </c>
      <c r="BM1066">
        <f>IFERROR(AY1066,"")</f>
        <v/>
      </c>
    </row>
    <row r="1067" ht="14.25" customHeight="1">
      <c r="A1067">
        <f>ALGLIB_SSA_XAUUSD!AA1067</f>
        <v/>
      </c>
      <c r="B1067">
        <f>IF($A1067="","",INDEX(ALGLIB_SSA_XAUUSD!$B$2:$B$2401,MATCH($A1067,ALGLIB_SSA_XAUUSD!$A$2:$A$2401,1)))</f>
        <v/>
      </c>
      <c r="C1067">
        <f>IF($A1067="","",INDEX(ALGLIB_SSA_XAUUSD!$C$2:$C$2401,MATCH($A1067,ALGLIB_SSA_XAUUSD!$A$2:$A$2401,1)))</f>
        <v/>
      </c>
      <c r="D1067" s="14">
        <f>IF($A1067="","",INT((ROW()-2)/12)+1)</f>
        <v/>
      </c>
      <c r="E1067" s="14">
        <f>IF(AND(E1070&lt;&gt;"",D1070=D1058+1),E1058+(E1070-E1058)*9/12,"")</f>
        <v/>
      </c>
      <c r="F1067" s="14">
        <f>IF(AND(F1070&lt;&gt;"",D1070=D1058+1),F1058+(F1070-F1058)*9/12,"")</f>
        <v/>
      </c>
      <c r="G1067" s="14">
        <f>IF(AND(G1070&lt;&gt;"",D1070=D1058+1),G1058+(G1070-G1058)*9/12,"")</f>
        <v/>
      </c>
      <c r="H1067" s="14">
        <f>IF(AND(H1070&lt;&gt;"",D1070=D1058+1),H1058+(H1070-H1058)*9/12,"")</f>
        <v/>
      </c>
      <c r="I1067" s="14">
        <f>IF(AND(L1070&lt;&gt;"",D1070=D1058+1),I1058+(I1070-I1058)*9/12,"")</f>
        <v/>
      </c>
      <c r="J1067">
        <f>_xlfn.XLOOKUP($A1067,ALGLIB_SSA_XAUUSD!$AA$2:$AA$2401,ALGLIB_SSA_XAUUSD!$P$2:$P$2401,"",0)</f>
        <v/>
      </c>
      <c r="K1067">
        <f>_xlfn.XLOOKUP($A1067,ALGLIB_SSA_XAUUSD!$AA$2:$AA$2401,ALGLIB_SSA_XAUUSD!$Q$2:$Q$2401,"",0)</f>
        <v/>
      </c>
      <c r="L1067">
        <f>_xlfn.XLOOKUP($A1067,ALGLIB_SSA_XAUUSD!$AA$2:$AA$2401,ALGLIB_SSA_XAUUSD!$R$2:$R$2401,"",0)</f>
        <v/>
      </c>
      <c r="M1067">
        <f>_xlfn.XLOOKUP($A1067,ALGLIB_SSA_XAUUSD!$AA$2:$AA$2401,ALGLIB_SSA_XAUUSD!$S$2:$S$2401,"",0)</f>
        <v/>
      </c>
      <c r="N1067">
        <f>_xlfn.XLOOKUP($A1067,ALGLIB_SSA_XAUUSD!$AA$2:$AA$2401,ALGLIB_SSA_XAUUSD!$T$2:$T$2401,"",0)</f>
        <v/>
      </c>
      <c r="O1067">
        <f>_xlfn.XLOOKUP($A1067,ALGLIB_SSA_XAUUSD!$AA$2:$AA$2401,ALGLIB_SSA_XAUUSD!$U$2:$U$2401,"",0)</f>
        <v/>
      </c>
      <c r="P1067">
        <f>_xlfn.XLOOKUP($A1067,ALGLIB_SSA_XAUUSD!$AA$2:$AA$2401,ALGLIB_SSA_XAUUSD!$V$2:$V$2401,"",0)</f>
        <v/>
      </c>
      <c r="S1067">
        <f>A1067</f>
        <v/>
      </c>
      <c r="T1067">
        <f>J1067</f>
        <v/>
      </c>
      <c r="U1067">
        <f>K1067</f>
        <v/>
      </c>
      <c r="V1067" s="14">
        <f>IF($A1067="","",MOD(ROW()-2,12)+1)</f>
        <v/>
      </c>
      <c r="W1067">
        <f>L1067</f>
        <v/>
      </c>
      <c r="X1067" s="14">
        <f>IF(F1067="","",F1067)</f>
        <v/>
      </c>
      <c r="Y1067" s="14">
        <f>IF(G1067="","",G1067)</f>
        <v/>
      </c>
      <c r="Z1067">
        <f>M1067</f>
        <v/>
      </c>
      <c r="AA1067">
        <f>N1067</f>
        <v/>
      </c>
      <c r="AB1067" s="14">
        <f>IF(H1067="","",H1067)</f>
        <v/>
      </c>
      <c r="AC1067">
        <f>O1067</f>
        <v/>
      </c>
      <c r="AD1067" s="14">
        <f>IF(I1067="","",I1067)</f>
        <v/>
      </c>
      <c r="AE1067">
        <f>P1067</f>
        <v/>
      </c>
      <c r="AH1067">
        <f>IF(S1067&lt;&gt;"",S1067,AH1066+900)</f>
        <v/>
      </c>
      <c r="AI1067">
        <f>IF(T1067&lt;&gt;"",T1067,AI1066)</f>
        <v/>
      </c>
      <c r="AJ1067">
        <f>IF(U1067&lt;&gt;"",U1067,AJ1066)</f>
        <v/>
      </c>
      <c r="AK1067">
        <f>IF(W1067&lt;&gt;"",W1067,"")</f>
        <v/>
      </c>
      <c r="AL1067" s="14">
        <f>IF(X1067&lt;&gt;"",X1067,"")</f>
        <v/>
      </c>
      <c r="AM1067" s="14">
        <f>IF(Y1067&lt;&gt;"",Y1067,"")</f>
        <v/>
      </c>
      <c r="AN1067" s="14">
        <f>IF(OR(AL1067="",AM1067=""),"",AL1067-AM1067)</f>
        <v/>
      </c>
      <c r="AO1067">
        <f>IF(AN1067="","",IF(AN1067&gt;0,"Bullish","Bearish"))</f>
        <v/>
      </c>
      <c r="AP1067">
        <f>IF(AO1067="",AP1066,AO1067)</f>
        <v/>
      </c>
      <c r="AQ1067" s="14">
        <f>IF(AB1067&lt;&gt;"",AB1067,"")</f>
        <v/>
      </c>
      <c r="AR1067" s="14">
        <f>IF(AD1067&lt;&gt;"",AD1067,"")</f>
        <v/>
      </c>
      <c r="AS1067">
        <f>IF(AS1066+1=13,1,AS1066+1)</f>
        <v/>
      </c>
      <c r="AT1067">
        <f>IFERROR(IF(SLOPE($AQ$1046:$AQ$1057,$AS$1046:$AS$1057)&gt;0,MIN(3,ABS(SLOPE($AQ$1046:$AQ$1057,$AS$1046:$AS$1057))),IF(SLOPE($AQ$1046:$AQ$1057,$AS$1046:$AS$1057)&lt;-0.5,-0.5,0)),0)</f>
        <v/>
      </c>
      <c r="AU1067">
        <f>IFERROR(IF(SLOPE($AR$1046:$AR$1057,$AS$1046:$AS$1057)&lt;0,MAX(-3,-ABS(SLOPE($AR$1046:$AR$1057,$AS$1046:$AS$1057))),IF(SLOPE($AR$1046:$AR$1057,$AS$1046:$AS$1057)&gt;0.5,0.5,0)),0)</f>
        <v/>
      </c>
      <c r="AV1067">
        <f>($AQ$1058+(AT1067*(AS1067-1)))</f>
        <v/>
      </c>
      <c r="AW1067">
        <f>($AR$1058+(AU1067*(AS1067-1)))</f>
        <v/>
      </c>
      <c r="AX1067">
        <f>IF(AT1067&gt;0,AV1067+AT1067,AV1067)</f>
        <v/>
      </c>
      <c r="AY1067">
        <f>IF(AU1067&lt;0,AW1067+AU1067,AW1067)</f>
        <v/>
      </c>
      <c r="BA1067" s="14">
        <f>IFERROR(AX1067-AQ1067,"")</f>
        <v/>
      </c>
      <c r="BB1067" s="14">
        <f>IFERROR(AY1067-AR1067,"")</f>
        <v/>
      </c>
      <c r="BD1067">
        <f>AH1067</f>
        <v/>
      </c>
      <c r="BE1067">
        <f>AI1067</f>
        <v/>
      </c>
      <c r="BF1067">
        <f>AJ1067</f>
        <v/>
      </c>
      <c r="BG1067" s="14">
        <f>L1067</f>
        <v/>
      </c>
      <c r="BH1067" s="14">
        <f>IF(X1067="","",X1067)</f>
        <v/>
      </c>
      <c r="BI1067" s="14">
        <f>IF(Y1067="","",Y1067)</f>
        <v/>
      </c>
      <c r="BJ1067">
        <f>Z1067</f>
        <v/>
      </c>
      <c r="BK1067">
        <f>AA1067</f>
        <v/>
      </c>
      <c r="BL1067">
        <f>IFERROR(AX1067,"")</f>
        <v/>
      </c>
      <c r="BM1067">
        <f>IFERROR(AY1067,"")</f>
        <v/>
      </c>
    </row>
    <row r="1068" ht="14.25" customHeight="1">
      <c r="A1068">
        <f>ALGLIB_SSA_XAUUSD!AA1068</f>
        <v/>
      </c>
      <c r="B1068">
        <f>IF($A1068="","",INDEX(ALGLIB_SSA_XAUUSD!$B$2:$B$2401,MATCH($A1068,ALGLIB_SSA_XAUUSD!$A$2:$A$2401,1)))</f>
        <v/>
      </c>
      <c r="C1068">
        <f>IF($A1068="","",INDEX(ALGLIB_SSA_XAUUSD!$C$2:$C$2401,MATCH($A1068,ALGLIB_SSA_XAUUSD!$A$2:$A$2401,1)))</f>
        <v/>
      </c>
      <c r="D1068" s="14">
        <f>IF($A1068="","",INT((ROW()-2)/12)+1)</f>
        <v/>
      </c>
      <c r="E1068" s="14">
        <f>IF(AND(E1070&lt;&gt;"",D1070=D1058+1),E1058+(E1070-E1058)*10/12,"")</f>
        <v/>
      </c>
      <c r="F1068" s="14">
        <f>IF(AND(F1070&lt;&gt;"",D1070=D1058+1),F1058+(F1070-F1058)*10/12,"")</f>
        <v/>
      </c>
      <c r="G1068" s="14">
        <f>IF(AND(G1070&lt;&gt;"",D1070=D1058+1),G1058+(G1070-G1058)*10/12,"")</f>
        <v/>
      </c>
      <c r="H1068" s="14">
        <f>IF(AND(H1070&lt;&gt;"",D1070=D1058+1),H1058+(H1070-H1058)*10/12,"")</f>
        <v/>
      </c>
      <c r="I1068" s="14">
        <f>IF(AND(L1070&lt;&gt;"",D1070=D1058+1),I1058+(I1070-I1058)*10/12,"")</f>
        <v/>
      </c>
      <c r="J1068">
        <f>_xlfn.XLOOKUP($A1068,ALGLIB_SSA_XAUUSD!$AA$2:$AA$2401,ALGLIB_SSA_XAUUSD!$P$2:$P$2401,"",0)</f>
        <v/>
      </c>
      <c r="K1068">
        <f>_xlfn.XLOOKUP($A1068,ALGLIB_SSA_XAUUSD!$AA$2:$AA$2401,ALGLIB_SSA_XAUUSD!$Q$2:$Q$2401,"",0)</f>
        <v/>
      </c>
      <c r="L1068">
        <f>_xlfn.XLOOKUP($A1068,ALGLIB_SSA_XAUUSD!$AA$2:$AA$2401,ALGLIB_SSA_XAUUSD!$R$2:$R$2401,"",0)</f>
        <v/>
      </c>
      <c r="M1068">
        <f>_xlfn.XLOOKUP($A1068,ALGLIB_SSA_XAUUSD!$AA$2:$AA$2401,ALGLIB_SSA_XAUUSD!$S$2:$S$2401,"",0)</f>
        <v/>
      </c>
      <c r="N1068">
        <f>_xlfn.XLOOKUP($A1068,ALGLIB_SSA_XAUUSD!$AA$2:$AA$2401,ALGLIB_SSA_XAUUSD!$T$2:$T$2401,"",0)</f>
        <v/>
      </c>
      <c r="O1068">
        <f>_xlfn.XLOOKUP($A1068,ALGLIB_SSA_XAUUSD!$AA$2:$AA$2401,ALGLIB_SSA_XAUUSD!$U$2:$U$2401,"",0)</f>
        <v/>
      </c>
      <c r="P1068">
        <f>_xlfn.XLOOKUP($A1068,ALGLIB_SSA_XAUUSD!$AA$2:$AA$2401,ALGLIB_SSA_XAUUSD!$V$2:$V$2401,"",0)</f>
        <v/>
      </c>
      <c r="S1068">
        <f>A1068</f>
        <v/>
      </c>
      <c r="T1068">
        <f>J1068</f>
        <v/>
      </c>
      <c r="U1068">
        <f>K1068</f>
        <v/>
      </c>
      <c r="V1068" s="14">
        <f>IF($A1068="","",MOD(ROW()-2,12)+1)</f>
        <v/>
      </c>
      <c r="W1068">
        <f>L1068</f>
        <v/>
      </c>
      <c r="X1068" s="14">
        <f>IF(F1068="","",F1068)</f>
        <v/>
      </c>
      <c r="Y1068" s="14">
        <f>IF(G1068="","",G1068)</f>
        <v/>
      </c>
      <c r="Z1068">
        <f>M1068</f>
        <v/>
      </c>
      <c r="AA1068">
        <f>N1068</f>
        <v/>
      </c>
      <c r="AB1068" s="14">
        <f>IF(H1068="","",H1068)</f>
        <v/>
      </c>
      <c r="AC1068">
        <f>O1068</f>
        <v/>
      </c>
      <c r="AD1068" s="14">
        <f>IF(I1068="","",I1068)</f>
        <v/>
      </c>
      <c r="AE1068">
        <f>P1068</f>
        <v/>
      </c>
      <c r="AH1068">
        <f>IF(S1068&lt;&gt;"",S1068,AH1067+900)</f>
        <v/>
      </c>
      <c r="AI1068">
        <f>IF(T1068&lt;&gt;"",T1068,AI1067)</f>
        <v/>
      </c>
      <c r="AJ1068">
        <f>IF(U1068&lt;&gt;"",U1068,AJ1067)</f>
        <v/>
      </c>
      <c r="AK1068">
        <f>IF(W1068&lt;&gt;"",W1068,"")</f>
        <v/>
      </c>
      <c r="AL1068" s="14">
        <f>IF(X1068&lt;&gt;"",X1068,"")</f>
        <v/>
      </c>
      <c r="AM1068" s="14">
        <f>IF(Y1068&lt;&gt;"",Y1068,"")</f>
        <v/>
      </c>
      <c r="AN1068" s="14">
        <f>IF(OR(AL1068="",AM1068=""),"",AL1068-AM1068)</f>
        <v/>
      </c>
      <c r="AO1068">
        <f>IF(AN1068="","",IF(AN1068&gt;0,"Bullish","Bearish"))</f>
        <v/>
      </c>
      <c r="AP1068">
        <f>IF(AO1068="",AP1067,AO1068)</f>
        <v/>
      </c>
      <c r="AQ1068" s="14">
        <f>IF(AB1068&lt;&gt;"",AB1068,"")</f>
        <v/>
      </c>
      <c r="AR1068" s="14">
        <f>IF(AD1068&lt;&gt;"",AD1068,"")</f>
        <v/>
      </c>
      <c r="AS1068">
        <f>IF(AS1067+1=13,1,AS1067+1)</f>
        <v/>
      </c>
      <c r="AT1068">
        <f>IFERROR(IF(SLOPE($AQ$1046:$AQ$1057,$AS$1046:$AS$1057)&gt;0,MIN(3,ABS(SLOPE($AQ$1046:$AQ$1057,$AS$1046:$AS$1057))),IF(SLOPE($AQ$1046:$AQ$1057,$AS$1046:$AS$1057)&lt;-0.5,-0.5,0)),0)</f>
        <v/>
      </c>
      <c r="AU1068">
        <f>IFERROR(IF(SLOPE($AR$1046:$AR$1057,$AS$1046:$AS$1057)&lt;0,MAX(-3,-ABS(SLOPE($AR$1046:$AR$1057,$AS$1046:$AS$1057))),IF(SLOPE($AR$1046:$AR$1057,$AS$1046:$AS$1057)&gt;0.5,0.5,0)),0)</f>
        <v/>
      </c>
      <c r="AV1068">
        <f>($AQ$1058+(AT1068*(AS1068-1)))</f>
        <v/>
      </c>
      <c r="AW1068">
        <f>($AR$1058+(AU1068*(AS1068-1)))</f>
        <v/>
      </c>
      <c r="AX1068">
        <f>IF(AT1068&gt;0,AV1068+AT1068,AV1068)</f>
        <v/>
      </c>
      <c r="AY1068">
        <f>IF(AU1068&lt;0,AW1068+AU1068,AW1068)</f>
        <v/>
      </c>
      <c r="BA1068" s="14">
        <f>IFERROR(AX1068-AQ1068,"")</f>
        <v/>
      </c>
      <c r="BB1068" s="14">
        <f>IFERROR(AY1068-AR1068,"")</f>
        <v/>
      </c>
      <c r="BD1068">
        <f>AH1068</f>
        <v/>
      </c>
      <c r="BE1068">
        <f>AI1068</f>
        <v/>
      </c>
      <c r="BF1068">
        <f>AJ1068</f>
        <v/>
      </c>
      <c r="BG1068" s="14">
        <f>L1068</f>
        <v/>
      </c>
      <c r="BH1068" s="14">
        <f>IF(X1068="","",X1068)</f>
        <v/>
      </c>
      <c r="BI1068" s="14">
        <f>IF(Y1068="","",Y1068)</f>
        <v/>
      </c>
      <c r="BJ1068">
        <f>Z1068</f>
        <v/>
      </c>
      <c r="BK1068">
        <f>AA1068</f>
        <v/>
      </c>
      <c r="BL1068">
        <f>IFERROR(AX1068,"")</f>
        <v/>
      </c>
      <c r="BM1068">
        <f>IFERROR(AY1068,"")</f>
        <v/>
      </c>
    </row>
    <row r="1069" ht="14.25" customHeight="1">
      <c r="A1069">
        <f>ALGLIB_SSA_XAUUSD!AA1069</f>
        <v/>
      </c>
      <c r="B1069">
        <f>IF($A1069="","",INDEX(ALGLIB_SSA_XAUUSD!$B$2:$B$2401,MATCH($A1069,ALGLIB_SSA_XAUUSD!$A$2:$A$2401,1)))</f>
        <v/>
      </c>
      <c r="C1069">
        <f>IF($A1069="","",INDEX(ALGLIB_SSA_XAUUSD!$C$2:$C$2401,MATCH($A1069,ALGLIB_SSA_XAUUSD!$A$2:$A$2401,1)))</f>
        <v/>
      </c>
      <c r="D1069" s="14">
        <f>IF($A1069="","",INT((ROW()-2)/12)+1)</f>
        <v/>
      </c>
      <c r="E1069" s="14">
        <f>IF(AND(E1070&lt;&gt;"",D1070=D1058+1),E1058+(E1070-E1058)*11/12,"")</f>
        <v/>
      </c>
      <c r="F1069" s="14">
        <f>IF(AND(F1070&lt;&gt;"",D1070=D1058+1),F1058+(F1070-F1058)*11/12,"")</f>
        <v/>
      </c>
      <c r="G1069" s="14">
        <f>IF(AND(G1070&lt;&gt;"",D1070=D1058+1),G1058+(G1070-G1058)*11/12,"")</f>
        <v/>
      </c>
      <c r="H1069" s="14">
        <f>IF(AND(H1070&lt;&gt;"",D1070=D1058+1),H1058+(H1070-H1058)*11/12,"")</f>
        <v/>
      </c>
      <c r="I1069" s="14">
        <f>IF(AND(L1070&lt;&gt;"",D1070=D1058+1),I1058+(I1070-I1058)*11/12,"")</f>
        <v/>
      </c>
      <c r="J1069">
        <f>_xlfn.XLOOKUP($A1069,ALGLIB_SSA_XAUUSD!$AA$2:$AA$2401,ALGLIB_SSA_XAUUSD!$P$2:$P$2401,"",0)</f>
        <v/>
      </c>
      <c r="K1069">
        <f>_xlfn.XLOOKUP($A1069,ALGLIB_SSA_XAUUSD!$AA$2:$AA$2401,ALGLIB_SSA_XAUUSD!$Q$2:$Q$2401,"",0)</f>
        <v/>
      </c>
      <c r="L1069">
        <f>_xlfn.XLOOKUP($A1069,ALGLIB_SSA_XAUUSD!$AA$2:$AA$2401,ALGLIB_SSA_XAUUSD!$R$2:$R$2401,"",0)</f>
        <v/>
      </c>
      <c r="M1069">
        <f>_xlfn.XLOOKUP($A1069,ALGLIB_SSA_XAUUSD!$AA$2:$AA$2401,ALGLIB_SSA_XAUUSD!$S$2:$S$2401,"",0)</f>
        <v/>
      </c>
      <c r="N1069">
        <f>_xlfn.XLOOKUP($A1069,ALGLIB_SSA_XAUUSD!$AA$2:$AA$2401,ALGLIB_SSA_XAUUSD!$T$2:$T$2401,"",0)</f>
        <v/>
      </c>
      <c r="O1069">
        <f>_xlfn.XLOOKUP($A1069,ALGLIB_SSA_XAUUSD!$AA$2:$AA$2401,ALGLIB_SSA_XAUUSD!$U$2:$U$2401,"",0)</f>
        <v/>
      </c>
      <c r="P1069">
        <f>_xlfn.XLOOKUP($A1069,ALGLIB_SSA_XAUUSD!$AA$2:$AA$2401,ALGLIB_SSA_XAUUSD!$V$2:$V$2401,"",0)</f>
        <v/>
      </c>
      <c r="S1069">
        <f>A1069</f>
        <v/>
      </c>
      <c r="T1069">
        <f>J1069</f>
        <v/>
      </c>
      <c r="U1069">
        <f>K1069</f>
        <v/>
      </c>
      <c r="V1069" s="14">
        <f>IF($A1069="","",MOD(ROW()-2,12)+1)</f>
        <v/>
      </c>
      <c r="W1069">
        <f>L1069</f>
        <v/>
      </c>
      <c r="X1069" s="14">
        <f>IF(F1069="","",F1069)</f>
        <v/>
      </c>
      <c r="Y1069" s="14">
        <f>IF(G1069="","",G1069)</f>
        <v/>
      </c>
      <c r="Z1069">
        <f>M1069</f>
        <v/>
      </c>
      <c r="AA1069">
        <f>N1069</f>
        <v/>
      </c>
      <c r="AB1069" s="14">
        <f>IF(H1069="","",H1069)</f>
        <v/>
      </c>
      <c r="AC1069">
        <f>O1069</f>
        <v/>
      </c>
      <c r="AD1069" s="14">
        <f>IF(I1069="","",I1069)</f>
        <v/>
      </c>
      <c r="AE1069">
        <f>P1069</f>
        <v/>
      </c>
      <c r="AH1069">
        <f>IF(S1069&lt;&gt;"",S1069,AH1068+900)</f>
        <v/>
      </c>
      <c r="AI1069">
        <f>IF(T1069&lt;&gt;"",T1069,AI1068)</f>
        <v/>
      </c>
      <c r="AJ1069">
        <f>IF(U1069&lt;&gt;"",U1069,AJ1068)</f>
        <v/>
      </c>
      <c r="AK1069">
        <f>IF(W1069&lt;&gt;"",W1069,"")</f>
        <v/>
      </c>
      <c r="AL1069" s="14">
        <f>IF(X1069&lt;&gt;"",X1069,"")</f>
        <v/>
      </c>
      <c r="AM1069" s="14">
        <f>IF(Y1069&lt;&gt;"",Y1069,"")</f>
        <v/>
      </c>
      <c r="AN1069" s="14">
        <f>IF(OR(AL1069="",AM1069=""),"",AL1069-AM1069)</f>
        <v/>
      </c>
      <c r="AO1069">
        <f>IF(AN1069="","",IF(AN1069&gt;0,"Bullish","Bearish"))</f>
        <v/>
      </c>
      <c r="AP1069">
        <f>IF(AO1069="",AP1068,AO1069)</f>
        <v/>
      </c>
      <c r="AQ1069" s="14">
        <f>IF(AB1069&lt;&gt;"",AB1069,"")</f>
        <v/>
      </c>
      <c r="AR1069" s="14">
        <f>IF(AD1069&lt;&gt;"",AD1069,"")</f>
        <v/>
      </c>
      <c r="AS1069">
        <f>IF(AS1068+1=13,1,AS1068+1)</f>
        <v/>
      </c>
      <c r="AT1069">
        <f>IFERROR(IF(SLOPE($AQ$1046:$AQ$1057,$AS$1046:$AS$1057)&gt;0,MIN(3,ABS(SLOPE($AQ$1046:$AQ$1057,$AS$1046:$AS$1057))),IF(SLOPE($AQ$1046:$AQ$1057,$AS$1046:$AS$1057)&lt;-0.5,-0.5,0)),0)</f>
        <v/>
      </c>
      <c r="AU1069">
        <f>IFERROR(IF(SLOPE($AR$1046:$AR$1057,$AS$1046:$AS$1057)&lt;0,MAX(-3,-ABS(SLOPE($AR$1046:$AR$1057,$AS$1046:$AS$1057))),IF(SLOPE($AR$1046:$AR$1057,$AS$1046:$AS$1057)&gt;0.5,0.5,0)),0)</f>
        <v/>
      </c>
      <c r="AV1069">
        <f>($AQ$1058+(AT1069*(AS1069-1)))</f>
        <v/>
      </c>
      <c r="AW1069">
        <f>($AR$1058+(AU1069*(AS1069-1)))</f>
        <v/>
      </c>
      <c r="AX1069">
        <f>IF(AT1069&gt;0,AV1069+AT1069,AV1069)</f>
        <v/>
      </c>
      <c r="AY1069">
        <f>IF(AU1069&lt;0,AW1069+AU1069,AW1069)</f>
        <v/>
      </c>
      <c r="BA1069" s="14">
        <f>IFERROR(AX1069-AQ1069,"")</f>
        <v/>
      </c>
      <c r="BB1069" s="14">
        <f>IFERROR(AY1069-AR1069,"")</f>
        <v/>
      </c>
      <c r="BD1069">
        <f>AH1069</f>
        <v/>
      </c>
      <c r="BE1069">
        <f>AI1069</f>
        <v/>
      </c>
      <c r="BF1069">
        <f>AJ1069</f>
        <v/>
      </c>
      <c r="BG1069" s="14">
        <f>L1069</f>
        <v/>
      </c>
      <c r="BH1069" s="14">
        <f>IF(X1069="","",X1069)</f>
        <v/>
      </c>
      <c r="BI1069" s="14">
        <f>IF(Y1069="","",Y1069)</f>
        <v/>
      </c>
      <c r="BJ1069">
        <f>Z1069</f>
        <v/>
      </c>
      <c r="BK1069">
        <f>AA1069</f>
        <v/>
      </c>
      <c r="BL1069">
        <f>IFERROR(AX1069,"")</f>
        <v/>
      </c>
      <c r="BM1069">
        <f>IFERROR(AY1069,"")</f>
        <v/>
      </c>
    </row>
    <row r="1070" ht="14.25" customHeight="1">
      <c r="A1070">
        <f>ALGLIB_SSA_XAUUSD!AA1070</f>
        <v/>
      </c>
      <c r="B1070">
        <f>IF($A1070="","",INDEX(ALGLIB_SSA_XAUUSD!$B$2:$B$2401,MATCH($A1070,ALGLIB_SSA_XAUUSD!$A$2:$A$2401,1)))</f>
        <v/>
      </c>
      <c r="C1070">
        <f>IF($A1070="","",INDEX(ALGLIB_SSA_XAUUSD!$C$2:$C$2401,MATCH($A1070,ALGLIB_SSA_XAUUSD!$A$2:$A$2401,1)))</f>
        <v/>
      </c>
      <c r="D1070" s="14">
        <f>IF($A1070="","",INT((ROW()-2)/12)+1)</f>
        <v/>
      </c>
      <c r="E1070" s="14">
        <f>IF($A1070="","",INDEX(ALGLIB_SSA_XAUUSD!$D$2:$D$2401,MATCH($A1070,ALGLIB_SSA_XAUUSD!$A$2:$A$2401,1)))</f>
        <v/>
      </c>
      <c r="F1070" s="14">
        <f>IF($A1070="","",INDEX(ALGLIB_SSA_XAUUSD!$E$2:$E$2401,MATCH($A1070,ALGLIB_SSA_XAUUSD!$A$2:$A$2401,1)))</f>
        <v/>
      </c>
      <c r="G1070" s="14">
        <f>IF($A1070="","",INDEX(ALGLIB_SSA_XAUUSD!$F$2:$F$2401,MATCH($A1070,ALGLIB_SSA_XAUUSD!$A$2:$A$2401,1)))</f>
        <v/>
      </c>
      <c r="H1070" s="14">
        <f>IF($A1070="","",INDEX(ALGLIB_SSA_XAUUSD!$G$2:$G$2401,MATCH($A1070,ALGLIB_SSA_XAUUSD!$A$2:$A$2401,1)))</f>
        <v/>
      </c>
      <c r="I1070" s="14">
        <f>IF($A1070="","",INDEX(ALGLIB_SSA_XAUUSD!$H$2:$H$2401,MATCH($A1070,ALGLIB_SSA_XAUUSD!$A$2:$A$2401,1)))</f>
        <v/>
      </c>
      <c r="J1070">
        <f>_xlfn.XLOOKUP($A1070,ALGLIB_SSA_XAUUSD!$AA$2:$AA$2401,ALGLIB_SSA_XAUUSD!$P$2:$P$2401,"",0)</f>
        <v/>
      </c>
      <c r="K1070">
        <f>_xlfn.XLOOKUP($A1070,ALGLIB_SSA_XAUUSD!$AA$2:$AA$2401,ALGLIB_SSA_XAUUSD!$Q$2:$Q$2401,"",0)</f>
        <v/>
      </c>
      <c r="L1070">
        <f>_xlfn.XLOOKUP($A1070,ALGLIB_SSA_XAUUSD!$AA$2:$AA$2401,ALGLIB_SSA_XAUUSD!$R$2:$R$2401,"",0)</f>
        <v/>
      </c>
      <c r="M1070">
        <f>_xlfn.XLOOKUP($A1070,ALGLIB_SSA_XAUUSD!$AA$2:$AA$2401,ALGLIB_SSA_XAUUSD!$S$2:$S$2401,"",0)</f>
        <v/>
      </c>
      <c r="N1070">
        <f>_xlfn.XLOOKUP($A1070,ALGLIB_SSA_XAUUSD!$AA$2:$AA$2401,ALGLIB_SSA_XAUUSD!$T$2:$T$2401,"",0)</f>
        <v/>
      </c>
      <c r="O1070">
        <f>_xlfn.XLOOKUP($A1070,ALGLIB_SSA_XAUUSD!$AA$2:$AA$2401,ALGLIB_SSA_XAUUSD!$U$2:$U$2401,"",0)</f>
        <v/>
      </c>
      <c r="P1070">
        <f>_xlfn.XLOOKUP($A1070,ALGLIB_SSA_XAUUSD!$AA$2:$AA$2401,ALGLIB_SSA_XAUUSD!$V$2:$V$2401,"",0)</f>
        <v/>
      </c>
      <c r="S1070">
        <f>A1070</f>
        <v/>
      </c>
      <c r="T1070">
        <f>J1070</f>
        <v/>
      </c>
      <c r="U1070">
        <f>K1070</f>
        <v/>
      </c>
      <c r="V1070" s="14">
        <f>IF($A1070="","",MOD(ROW()-2,12)+1)</f>
        <v/>
      </c>
      <c r="W1070">
        <f>L1070</f>
        <v/>
      </c>
      <c r="X1070" s="14">
        <f>IF(F1070="","",F1070)</f>
        <v/>
      </c>
      <c r="Y1070" s="14">
        <f>IF(G1070="","",G1070)</f>
        <v/>
      </c>
      <c r="Z1070">
        <f>M1070</f>
        <v/>
      </c>
      <c r="AA1070">
        <f>N1070</f>
        <v/>
      </c>
      <c r="AB1070" s="14">
        <f>IF(H1070="","",H1070)</f>
        <v/>
      </c>
      <c r="AC1070">
        <f>O1070</f>
        <v/>
      </c>
      <c r="AD1070" s="14">
        <f>IF(I1070="","",I1070)</f>
        <v/>
      </c>
      <c r="AE1070">
        <f>P1070</f>
        <v/>
      </c>
      <c r="AH1070">
        <f>IF(S1070&lt;&gt;"",S1070,AH1069+900)</f>
        <v/>
      </c>
      <c r="AI1070">
        <f>IF(T1070&lt;&gt;"",T1070,AI1069)</f>
        <v/>
      </c>
      <c r="AJ1070">
        <f>IF(U1070&lt;&gt;"",U1070,AJ1069)</f>
        <v/>
      </c>
      <c r="AK1070">
        <f>IF(W1070&lt;&gt;"",W1070,"")</f>
        <v/>
      </c>
      <c r="AL1070" s="14">
        <f>IF(X1070&lt;&gt;"",X1070,"")</f>
        <v/>
      </c>
      <c r="AM1070" s="14">
        <f>IF(Y1070&lt;&gt;"",Y1070,"")</f>
        <v/>
      </c>
      <c r="AN1070" s="14">
        <f>IF(OR(AL1070="",AM1070=""),"",AL1070-AM1070)</f>
        <v/>
      </c>
      <c r="AO1070">
        <f>IF(AN1070="","",IF(AN1070&gt;0,"Bullish","Bearish"))</f>
        <v/>
      </c>
      <c r="AP1070">
        <f>IF(AO1070="",AP1069,AO1070)</f>
        <v/>
      </c>
      <c r="AQ1070" s="14">
        <f>IF(AB1070&lt;&gt;"",AB1070,"")</f>
        <v/>
      </c>
      <c r="AR1070" s="14">
        <f>IF(AD1070&lt;&gt;"",AD1070,"")</f>
        <v/>
      </c>
      <c r="AS1070">
        <f>IF(AS1069+1=13,1,AS1069+1)</f>
        <v/>
      </c>
      <c r="AT1070">
        <f>IFERROR(IF(SLOPE($AQ$1058:$AQ$1069,$AS$1058:$AS$1069)&gt;0,MIN(3,ABS(SLOPE($AQ$1058:$AQ$1069,$AS$1058:$AS$1069))),IF(SLOPE($AQ$1058:$AQ$1069,$AS$1058:$AS$1069)&lt;-0.5,-0.5,0)),0)</f>
        <v/>
      </c>
      <c r="AU1070">
        <f>IFERROR(IF(SLOPE($AR$1058:$AR$1069,$AS$1058:$AS$1069)&lt;0,MAX(-3,-ABS(SLOPE($AR$1058:$AR$1069,$AS$1058:$AS$1069))),IF(SLOPE($AR$1058:$AR$1069,$AS$1058:$AS$1069)&gt;0.5,0.5,0)),0)</f>
        <v/>
      </c>
      <c r="AV1070">
        <f>($AQ$1070+(AT1070*(AS1070-1)))</f>
        <v/>
      </c>
      <c r="AW1070">
        <f>($AR$1070+(AU1070*(AS1070-1)))</f>
        <v/>
      </c>
      <c r="AX1070">
        <f>IF(AT1070&gt;0,AV1070+AT1070,AV1070)</f>
        <v/>
      </c>
      <c r="AY1070">
        <f>IF(AU1070&lt;0,AW1070+AU1070,AW1070)</f>
        <v/>
      </c>
      <c r="BA1070" s="14">
        <f>IFERROR(AX1070-AQ1070,"")</f>
        <v/>
      </c>
      <c r="BB1070" s="14">
        <f>IFERROR(AY1070-AR1070,"")</f>
        <v/>
      </c>
      <c r="BD1070">
        <f>AH1070</f>
        <v/>
      </c>
      <c r="BE1070">
        <f>AI1070</f>
        <v/>
      </c>
      <c r="BF1070">
        <f>AJ1070</f>
        <v/>
      </c>
      <c r="BG1070" s="14">
        <f>L1070</f>
        <v/>
      </c>
      <c r="BH1070" s="14">
        <f>IF(X1070="","",X1070)</f>
        <v/>
      </c>
      <c r="BI1070" s="14">
        <f>IF(Y1070="","",Y1070)</f>
        <v/>
      </c>
      <c r="BJ1070">
        <f>Z1070</f>
        <v/>
      </c>
      <c r="BK1070">
        <f>AA1070</f>
        <v/>
      </c>
      <c r="BL1070">
        <f>IFERROR(AX1070,"")</f>
        <v/>
      </c>
      <c r="BM1070">
        <f>IFERROR(AY1070,"")</f>
        <v/>
      </c>
    </row>
    <row r="1071" ht="14.25" customHeight="1">
      <c r="A1071">
        <f>ALGLIB_SSA_XAUUSD!AA1071</f>
        <v/>
      </c>
      <c r="B1071">
        <f>IF($A1071="","",INDEX(ALGLIB_SSA_XAUUSD!$B$2:$B$2401,MATCH($A1071,ALGLIB_SSA_XAUUSD!$A$2:$A$2401,1)))</f>
        <v/>
      </c>
      <c r="C1071">
        <f>IF($A1071="","",INDEX(ALGLIB_SSA_XAUUSD!$C$2:$C$2401,MATCH($A1071,ALGLIB_SSA_XAUUSD!$A$2:$A$2401,1)))</f>
        <v/>
      </c>
      <c r="D1071" s="14">
        <f>IF($A1071="","",INT((ROW()-2)/12)+1)</f>
        <v/>
      </c>
      <c r="E1071" s="14">
        <f>IF(AND(E1082&lt;&gt;"",D1082=D1070+1),E1070+(E1082-E1070)*1/12,"")</f>
        <v/>
      </c>
      <c r="F1071" s="14">
        <f>IF(AND(F1082&lt;&gt;"",D1082=D1070+1),F1070+(F1082-F1070)*1/12,"")</f>
        <v/>
      </c>
      <c r="G1071" s="14">
        <f>IF(AND(G1082&lt;&gt;"",D1082=D1070+1),G1070+(G1082-G1070)*1/12,"")</f>
        <v/>
      </c>
      <c r="H1071" s="14">
        <f>IF(AND(H1082&lt;&gt;"",D1082=D1070+1),H1070+(H1082-H1070)*1/12,"")</f>
        <v/>
      </c>
      <c r="I1071" s="14">
        <f>IF(AND(L1082&lt;&gt;"",D1082=D1070+1),I1070+(I1082-I1070)*1/12,"")</f>
        <v/>
      </c>
      <c r="J1071">
        <f>_xlfn.XLOOKUP($A1071,ALGLIB_SSA_XAUUSD!$AA$2:$AA$2401,ALGLIB_SSA_XAUUSD!$P$2:$P$2401,"",0)</f>
        <v/>
      </c>
      <c r="K1071">
        <f>_xlfn.XLOOKUP($A1071,ALGLIB_SSA_XAUUSD!$AA$2:$AA$2401,ALGLIB_SSA_XAUUSD!$Q$2:$Q$2401,"",0)</f>
        <v/>
      </c>
      <c r="L1071">
        <f>_xlfn.XLOOKUP($A1071,ALGLIB_SSA_XAUUSD!$AA$2:$AA$2401,ALGLIB_SSA_XAUUSD!$R$2:$R$2401,"",0)</f>
        <v/>
      </c>
      <c r="M1071">
        <f>_xlfn.XLOOKUP($A1071,ALGLIB_SSA_XAUUSD!$AA$2:$AA$2401,ALGLIB_SSA_XAUUSD!$S$2:$S$2401,"",0)</f>
        <v/>
      </c>
      <c r="N1071">
        <f>_xlfn.XLOOKUP($A1071,ALGLIB_SSA_XAUUSD!$AA$2:$AA$2401,ALGLIB_SSA_XAUUSD!$T$2:$T$2401,"",0)</f>
        <v/>
      </c>
      <c r="O1071">
        <f>_xlfn.XLOOKUP($A1071,ALGLIB_SSA_XAUUSD!$AA$2:$AA$2401,ALGLIB_SSA_XAUUSD!$U$2:$U$2401,"",0)</f>
        <v/>
      </c>
      <c r="P1071">
        <f>_xlfn.XLOOKUP($A1071,ALGLIB_SSA_XAUUSD!$AA$2:$AA$2401,ALGLIB_SSA_XAUUSD!$V$2:$V$2401,"",0)</f>
        <v/>
      </c>
      <c r="S1071">
        <f>A1071</f>
        <v/>
      </c>
      <c r="T1071">
        <f>J1071</f>
        <v/>
      </c>
      <c r="U1071">
        <f>K1071</f>
        <v/>
      </c>
      <c r="V1071" s="14">
        <f>IF($A1071="","",MOD(ROW()-2,12)+1)</f>
        <v/>
      </c>
      <c r="W1071">
        <f>L1071</f>
        <v/>
      </c>
      <c r="X1071" s="14">
        <f>IF(F1071="","",F1071)</f>
        <v/>
      </c>
      <c r="Y1071" s="14">
        <f>IF(G1071="","",G1071)</f>
        <v/>
      </c>
      <c r="Z1071">
        <f>M1071</f>
        <v/>
      </c>
      <c r="AA1071">
        <f>N1071</f>
        <v/>
      </c>
      <c r="AB1071" s="14">
        <f>IF(H1071="","",H1071)</f>
        <v/>
      </c>
      <c r="AC1071">
        <f>O1071</f>
        <v/>
      </c>
      <c r="AD1071" s="14">
        <f>IF(I1071="","",I1071)</f>
        <v/>
      </c>
      <c r="AE1071">
        <f>P1071</f>
        <v/>
      </c>
      <c r="AH1071">
        <f>IF(S1071&lt;&gt;"",S1071,AH1070+900)</f>
        <v/>
      </c>
      <c r="AI1071">
        <f>IF(T1071&lt;&gt;"",T1071,AI1070)</f>
        <v/>
      </c>
      <c r="AJ1071">
        <f>IF(U1071&lt;&gt;"",U1071,AJ1070)</f>
        <v/>
      </c>
      <c r="AK1071">
        <f>IF(W1071&lt;&gt;"",W1071,"")</f>
        <v/>
      </c>
      <c r="AL1071" s="14">
        <f>IF(X1071&lt;&gt;"",X1071,"")</f>
        <v/>
      </c>
      <c r="AM1071" s="14">
        <f>IF(Y1071&lt;&gt;"",Y1071,"")</f>
        <v/>
      </c>
      <c r="AN1071" s="14">
        <f>IF(OR(AL1071="",AM1071=""),"",AL1071-AM1071)</f>
        <v/>
      </c>
      <c r="AO1071">
        <f>IF(AN1071="","",IF(AN1071&gt;0,"Bullish","Bearish"))</f>
        <v/>
      </c>
      <c r="AP1071">
        <f>IF(AO1071="",AP1070,AO1071)</f>
        <v/>
      </c>
      <c r="AQ1071" s="14">
        <f>IF(AB1071&lt;&gt;"",AB1071,"")</f>
        <v/>
      </c>
      <c r="AR1071" s="14">
        <f>IF(AD1071&lt;&gt;"",AD1071,"")</f>
        <v/>
      </c>
      <c r="AS1071">
        <f>IF(AS1070+1=13,1,AS1070+1)</f>
        <v/>
      </c>
      <c r="AT1071">
        <f>IFERROR(IF(SLOPE($AQ$1058:$AQ$1069,$AS$1058:$AS$1069)&gt;0,MIN(3,ABS(SLOPE($AQ$1058:$AQ$1069,$AS$1058:$AS$1069))),IF(SLOPE($AQ$1058:$AQ$1069,$AS$1058:$AS$1069)&lt;-0.5,-0.5,0)),0)</f>
        <v/>
      </c>
      <c r="AU1071">
        <f>IFERROR(IF(SLOPE($AR$1058:$AR$1069,$AS$1058:$AS$1069)&lt;0,MAX(-3,-ABS(SLOPE($AR$1058:$AR$1069,$AS$1058:$AS$1069))),IF(SLOPE($AR$1058:$AR$1069,$AS$1058:$AS$1069)&gt;0.5,0.5,0)),0)</f>
        <v/>
      </c>
      <c r="AV1071">
        <f>($AQ$1070+(AT1071*(AS1071-1)))</f>
        <v/>
      </c>
      <c r="AW1071">
        <f>($AR$1070+(AU1071*(AS1071-1)))</f>
        <v/>
      </c>
      <c r="AX1071">
        <f>IF(AT1071&gt;0,AV1071+AT1071,AV1071)</f>
        <v/>
      </c>
      <c r="AY1071">
        <f>IF(AU1071&lt;0,AW1071+AU1071,AW1071)</f>
        <v/>
      </c>
      <c r="BA1071" s="14">
        <f>IFERROR(AX1071-AQ1071,"")</f>
        <v/>
      </c>
      <c r="BB1071" s="14">
        <f>IFERROR(AY1071-AR1071,"")</f>
        <v/>
      </c>
      <c r="BD1071">
        <f>AH1071</f>
        <v/>
      </c>
      <c r="BE1071">
        <f>AI1071</f>
        <v/>
      </c>
      <c r="BF1071">
        <f>AJ1071</f>
        <v/>
      </c>
      <c r="BG1071" s="14">
        <f>L1071</f>
        <v/>
      </c>
      <c r="BH1071" s="14">
        <f>IF(X1071="","",X1071)</f>
        <v/>
      </c>
      <c r="BI1071" s="14">
        <f>IF(Y1071="","",Y1071)</f>
        <v/>
      </c>
      <c r="BJ1071">
        <f>Z1071</f>
        <v/>
      </c>
      <c r="BK1071">
        <f>AA1071</f>
        <v/>
      </c>
      <c r="BL1071">
        <f>IFERROR(AX1071,"")</f>
        <v/>
      </c>
      <c r="BM1071">
        <f>IFERROR(AY1071,"")</f>
        <v/>
      </c>
    </row>
    <row r="1072" ht="14.25" customHeight="1">
      <c r="A1072">
        <f>ALGLIB_SSA_XAUUSD!AA1072</f>
        <v/>
      </c>
      <c r="B1072">
        <f>IF($A1072="","",INDEX(ALGLIB_SSA_XAUUSD!$B$2:$B$2401,MATCH($A1072,ALGLIB_SSA_XAUUSD!$A$2:$A$2401,1)))</f>
        <v/>
      </c>
      <c r="C1072">
        <f>IF($A1072="","",INDEX(ALGLIB_SSA_XAUUSD!$C$2:$C$2401,MATCH($A1072,ALGLIB_SSA_XAUUSD!$A$2:$A$2401,1)))</f>
        <v/>
      </c>
      <c r="D1072" s="14">
        <f>IF($A1072="","",INT((ROW()-2)/12)+1)</f>
        <v/>
      </c>
      <c r="E1072" s="14">
        <f>IF(AND(E1082&lt;&gt;"",D1082=D1070+1),E1070+(E1082-E1070)*2/12,"")</f>
        <v/>
      </c>
      <c r="F1072" s="14">
        <f>IF(AND(F1082&lt;&gt;"",D1082=D1070+1),F1070+(F1082-F1070)*2/12,"")</f>
        <v/>
      </c>
      <c r="G1072" s="14">
        <f>IF(AND(G1082&lt;&gt;"",D1082=D1070+1),G1070+(G1082-G1070)*2/12,"")</f>
        <v/>
      </c>
      <c r="H1072" s="14">
        <f>IF(AND(H1082&lt;&gt;"",D1082=D1070+1),H1070+(H1082-H1070)*2/12,"")</f>
        <v/>
      </c>
      <c r="I1072" s="14">
        <f>IF(AND(L1082&lt;&gt;"",D1082=D1070+1),I1070+(I1082-I1070)*2/12,"")</f>
        <v/>
      </c>
      <c r="J1072">
        <f>_xlfn.XLOOKUP($A1072,ALGLIB_SSA_XAUUSD!$AA$2:$AA$2401,ALGLIB_SSA_XAUUSD!$P$2:$P$2401,"",0)</f>
        <v/>
      </c>
      <c r="K1072">
        <f>_xlfn.XLOOKUP($A1072,ALGLIB_SSA_XAUUSD!$AA$2:$AA$2401,ALGLIB_SSA_XAUUSD!$Q$2:$Q$2401,"",0)</f>
        <v/>
      </c>
      <c r="L1072">
        <f>_xlfn.XLOOKUP($A1072,ALGLIB_SSA_XAUUSD!$AA$2:$AA$2401,ALGLIB_SSA_XAUUSD!$R$2:$R$2401,"",0)</f>
        <v/>
      </c>
      <c r="M1072">
        <f>_xlfn.XLOOKUP($A1072,ALGLIB_SSA_XAUUSD!$AA$2:$AA$2401,ALGLIB_SSA_XAUUSD!$S$2:$S$2401,"",0)</f>
        <v/>
      </c>
      <c r="N1072">
        <f>_xlfn.XLOOKUP($A1072,ALGLIB_SSA_XAUUSD!$AA$2:$AA$2401,ALGLIB_SSA_XAUUSD!$T$2:$T$2401,"",0)</f>
        <v/>
      </c>
      <c r="O1072">
        <f>_xlfn.XLOOKUP($A1072,ALGLIB_SSA_XAUUSD!$AA$2:$AA$2401,ALGLIB_SSA_XAUUSD!$U$2:$U$2401,"",0)</f>
        <v/>
      </c>
      <c r="P1072">
        <f>_xlfn.XLOOKUP($A1072,ALGLIB_SSA_XAUUSD!$AA$2:$AA$2401,ALGLIB_SSA_XAUUSD!$V$2:$V$2401,"",0)</f>
        <v/>
      </c>
      <c r="S1072">
        <f>A1072</f>
        <v/>
      </c>
      <c r="T1072">
        <f>J1072</f>
        <v/>
      </c>
      <c r="U1072">
        <f>K1072</f>
        <v/>
      </c>
      <c r="V1072" s="14">
        <f>IF($A1072="","",MOD(ROW()-2,12)+1)</f>
        <v/>
      </c>
      <c r="W1072">
        <f>L1072</f>
        <v/>
      </c>
      <c r="X1072" s="14">
        <f>IF(F1072="","",F1072)</f>
        <v/>
      </c>
      <c r="Y1072" s="14">
        <f>IF(G1072="","",G1072)</f>
        <v/>
      </c>
      <c r="Z1072">
        <f>M1072</f>
        <v/>
      </c>
      <c r="AA1072">
        <f>N1072</f>
        <v/>
      </c>
      <c r="AB1072" s="14">
        <f>IF(H1072="","",H1072)</f>
        <v/>
      </c>
      <c r="AC1072">
        <f>O1072</f>
        <v/>
      </c>
      <c r="AD1072" s="14">
        <f>IF(I1072="","",I1072)</f>
        <v/>
      </c>
      <c r="AE1072">
        <f>P1072</f>
        <v/>
      </c>
      <c r="AH1072">
        <f>IF(S1072&lt;&gt;"",S1072,AH1071+900)</f>
        <v/>
      </c>
      <c r="AI1072">
        <f>IF(T1072&lt;&gt;"",T1072,AI1071)</f>
        <v/>
      </c>
      <c r="AJ1072">
        <f>IF(U1072&lt;&gt;"",U1072,AJ1071)</f>
        <v/>
      </c>
      <c r="AK1072">
        <f>IF(W1072&lt;&gt;"",W1072,"")</f>
        <v/>
      </c>
      <c r="AL1072" s="14">
        <f>IF(X1072&lt;&gt;"",X1072,"")</f>
        <v/>
      </c>
      <c r="AM1072" s="14">
        <f>IF(Y1072&lt;&gt;"",Y1072,"")</f>
        <v/>
      </c>
      <c r="AN1072" s="14">
        <f>IF(OR(AL1072="",AM1072=""),"",AL1072-AM1072)</f>
        <v/>
      </c>
      <c r="AO1072">
        <f>IF(AN1072="","",IF(AN1072&gt;0,"Bullish","Bearish"))</f>
        <v/>
      </c>
      <c r="AP1072">
        <f>IF(AO1072="",AP1071,AO1072)</f>
        <v/>
      </c>
      <c r="AQ1072" s="14">
        <f>IF(AB1072&lt;&gt;"",AB1072,"")</f>
        <v/>
      </c>
      <c r="AR1072" s="14">
        <f>IF(AD1072&lt;&gt;"",AD1072,"")</f>
        <v/>
      </c>
      <c r="AS1072">
        <f>IF(AS1071+1=13,1,AS1071+1)</f>
        <v/>
      </c>
      <c r="AT1072">
        <f>IFERROR(IF(SLOPE($AQ$1058:$AQ$1069,$AS$1058:$AS$1069)&gt;0,MIN(3,ABS(SLOPE($AQ$1058:$AQ$1069,$AS$1058:$AS$1069))),IF(SLOPE($AQ$1058:$AQ$1069,$AS$1058:$AS$1069)&lt;-0.5,-0.5,0)),0)</f>
        <v/>
      </c>
      <c r="AU1072">
        <f>IFERROR(IF(SLOPE($AR$1058:$AR$1069,$AS$1058:$AS$1069)&lt;0,MAX(-3,-ABS(SLOPE($AR$1058:$AR$1069,$AS$1058:$AS$1069))),IF(SLOPE($AR$1058:$AR$1069,$AS$1058:$AS$1069)&gt;0.5,0.5,0)),0)</f>
        <v/>
      </c>
      <c r="AV1072">
        <f>($AQ$1070+(AT1072*(AS1072-1)))</f>
        <v/>
      </c>
      <c r="AW1072">
        <f>($AR$1070+(AU1072*(AS1072-1)))</f>
        <v/>
      </c>
      <c r="AX1072">
        <f>IF(AT1072&gt;0,AV1072+AT1072,AV1072)</f>
        <v/>
      </c>
      <c r="AY1072">
        <f>IF(AU1072&lt;0,AW1072+AU1072,AW1072)</f>
        <v/>
      </c>
      <c r="BA1072" s="14">
        <f>IFERROR(AX1072-AQ1072,"")</f>
        <v/>
      </c>
      <c r="BB1072" s="14">
        <f>IFERROR(AY1072-AR1072,"")</f>
        <v/>
      </c>
      <c r="BD1072">
        <f>AH1072</f>
        <v/>
      </c>
      <c r="BE1072">
        <f>AI1072</f>
        <v/>
      </c>
      <c r="BF1072">
        <f>AJ1072</f>
        <v/>
      </c>
      <c r="BG1072" s="14">
        <f>L1072</f>
        <v/>
      </c>
      <c r="BH1072" s="14">
        <f>IF(X1072="","",X1072)</f>
        <v/>
      </c>
      <c r="BI1072" s="14">
        <f>IF(Y1072="","",Y1072)</f>
        <v/>
      </c>
      <c r="BJ1072">
        <f>Z1072</f>
        <v/>
      </c>
      <c r="BK1072">
        <f>AA1072</f>
        <v/>
      </c>
      <c r="BL1072">
        <f>IFERROR(AX1072,"")</f>
        <v/>
      </c>
      <c r="BM1072">
        <f>IFERROR(AY1072,"")</f>
        <v/>
      </c>
    </row>
    <row r="1073" ht="14.25" customHeight="1">
      <c r="A1073">
        <f>ALGLIB_SSA_XAUUSD!AA1073</f>
        <v/>
      </c>
      <c r="B1073">
        <f>IF($A1073="","",INDEX(ALGLIB_SSA_XAUUSD!$B$2:$B$2401,MATCH($A1073,ALGLIB_SSA_XAUUSD!$A$2:$A$2401,1)))</f>
        <v/>
      </c>
      <c r="C1073">
        <f>IF($A1073="","",INDEX(ALGLIB_SSA_XAUUSD!$C$2:$C$2401,MATCH($A1073,ALGLIB_SSA_XAUUSD!$A$2:$A$2401,1)))</f>
        <v/>
      </c>
      <c r="D1073" s="14">
        <f>IF($A1073="","",INT((ROW()-2)/12)+1)</f>
        <v/>
      </c>
      <c r="E1073" s="14">
        <f>IF(AND(E1082&lt;&gt;"",D1082=D1070+1),E1070+(E1082-E1070)*3/12,"")</f>
        <v/>
      </c>
      <c r="F1073" s="14">
        <f>IF(AND(F1082&lt;&gt;"",D1082=D1070+1),F1070+(F1082-F1070)*3/12,"")</f>
        <v/>
      </c>
      <c r="G1073" s="14">
        <f>IF(AND(G1082&lt;&gt;"",D1082=D1070+1),G1070+(G1082-G1070)*3/12,"")</f>
        <v/>
      </c>
      <c r="H1073" s="14">
        <f>IF(AND(H1082&lt;&gt;"",D1082=D1070+1),H1070+(H1082-H1070)*3/12,"")</f>
        <v/>
      </c>
      <c r="I1073" s="14">
        <f>IF(AND(L1082&lt;&gt;"",D1082=D1070+1),I1070+(I1082-I1070)*3/12,"")</f>
        <v/>
      </c>
      <c r="J1073">
        <f>_xlfn.XLOOKUP($A1073,ALGLIB_SSA_XAUUSD!$AA$2:$AA$2401,ALGLIB_SSA_XAUUSD!$P$2:$P$2401,"",0)</f>
        <v/>
      </c>
      <c r="K1073">
        <f>_xlfn.XLOOKUP($A1073,ALGLIB_SSA_XAUUSD!$AA$2:$AA$2401,ALGLIB_SSA_XAUUSD!$Q$2:$Q$2401,"",0)</f>
        <v/>
      </c>
      <c r="L1073">
        <f>_xlfn.XLOOKUP($A1073,ALGLIB_SSA_XAUUSD!$AA$2:$AA$2401,ALGLIB_SSA_XAUUSD!$R$2:$R$2401,"",0)</f>
        <v/>
      </c>
      <c r="M1073">
        <f>_xlfn.XLOOKUP($A1073,ALGLIB_SSA_XAUUSD!$AA$2:$AA$2401,ALGLIB_SSA_XAUUSD!$S$2:$S$2401,"",0)</f>
        <v/>
      </c>
      <c r="N1073">
        <f>_xlfn.XLOOKUP($A1073,ALGLIB_SSA_XAUUSD!$AA$2:$AA$2401,ALGLIB_SSA_XAUUSD!$T$2:$T$2401,"",0)</f>
        <v/>
      </c>
      <c r="O1073">
        <f>_xlfn.XLOOKUP($A1073,ALGLIB_SSA_XAUUSD!$AA$2:$AA$2401,ALGLIB_SSA_XAUUSD!$U$2:$U$2401,"",0)</f>
        <v/>
      </c>
      <c r="P1073">
        <f>_xlfn.XLOOKUP($A1073,ALGLIB_SSA_XAUUSD!$AA$2:$AA$2401,ALGLIB_SSA_XAUUSD!$V$2:$V$2401,"",0)</f>
        <v/>
      </c>
      <c r="S1073">
        <f>A1073</f>
        <v/>
      </c>
      <c r="T1073">
        <f>J1073</f>
        <v/>
      </c>
      <c r="U1073">
        <f>K1073</f>
        <v/>
      </c>
      <c r="V1073" s="14">
        <f>IF($A1073="","",MOD(ROW()-2,12)+1)</f>
        <v/>
      </c>
      <c r="W1073">
        <f>L1073</f>
        <v/>
      </c>
      <c r="X1073" s="14">
        <f>IF(F1073="","",F1073)</f>
        <v/>
      </c>
      <c r="Y1073" s="14">
        <f>IF(G1073="","",G1073)</f>
        <v/>
      </c>
      <c r="Z1073">
        <f>M1073</f>
        <v/>
      </c>
      <c r="AA1073">
        <f>N1073</f>
        <v/>
      </c>
      <c r="AB1073" s="14">
        <f>IF(H1073="","",H1073)</f>
        <v/>
      </c>
      <c r="AC1073">
        <f>O1073</f>
        <v/>
      </c>
      <c r="AD1073" s="14">
        <f>IF(I1073="","",I1073)</f>
        <v/>
      </c>
      <c r="AE1073">
        <f>P1073</f>
        <v/>
      </c>
      <c r="AH1073">
        <f>IF(S1073&lt;&gt;"",S1073,AH1072+900)</f>
        <v/>
      </c>
      <c r="AI1073">
        <f>IF(T1073&lt;&gt;"",T1073,AI1072)</f>
        <v/>
      </c>
      <c r="AJ1073">
        <f>IF(U1073&lt;&gt;"",U1073,AJ1072)</f>
        <v/>
      </c>
      <c r="AK1073">
        <f>IF(W1073&lt;&gt;"",W1073,"")</f>
        <v/>
      </c>
      <c r="AL1073" s="14">
        <f>IF(X1073&lt;&gt;"",X1073,"")</f>
        <v/>
      </c>
      <c r="AM1073" s="14">
        <f>IF(Y1073&lt;&gt;"",Y1073,"")</f>
        <v/>
      </c>
      <c r="AN1073" s="14">
        <f>IF(OR(AL1073="",AM1073=""),"",AL1073-AM1073)</f>
        <v/>
      </c>
      <c r="AO1073">
        <f>IF(AN1073="","",IF(AN1073&gt;0,"Bullish","Bearish"))</f>
        <v/>
      </c>
      <c r="AP1073">
        <f>IF(AO1073="",AP1072,AO1073)</f>
        <v/>
      </c>
      <c r="AQ1073" s="14">
        <f>IF(AB1073&lt;&gt;"",AB1073,"")</f>
        <v/>
      </c>
      <c r="AR1073" s="14">
        <f>IF(AD1073&lt;&gt;"",AD1073,"")</f>
        <v/>
      </c>
      <c r="AS1073">
        <f>IF(AS1072+1=13,1,AS1072+1)</f>
        <v/>
      </c>
      <c r="AT1073">
        <f>IFERROR(IF(SLOPE($AQ$1058:$AQ$1069,$AS$1058:$AS$1069)&gt;0,MIN(3,ABS(SLOPE($AQ$1058:$AQ$1069,$AS$1058:$AS$1069))),IF(SLOPE($AQ$1058:$AQ$1069,$AS$1058:$AS$1069)&lt;-0.5,-0.5,0)),0)</f>
        <v/>
      </c>
      <c r="AU1073">
        <f>IFERROR(IF(SLOPE($AR$1058:$AR$1069,$AS$1058:$AS$1069)&lt;0,MAX(-3,-ABS(SLOPE($AR$1058:$AR$1069,$AS$1058:$AS$1069))),IF(SLOPE($AR$1058:$AR$1069,$AS$1058:$AS$1069)&gt;0.5,0.5,0)),0)</f>
        <v/>
      </c>
      <c r="AV1073">
        <f>($AQ$1070+(AT1073*(AS1073-1)))</f>
        <v/>
      </c>
      <c r="AW1073">
        <f>($AR$1070+(AU1073*(AS1073-1)))</f>
        <v/>
      </c>
      <c r="AX1073">
        <f>IF(AT1073&gt;0,AV1073+AT1073,AV1073)</f>
        <v/>
      </c>
      <c r="AY1073">
        <f>IF(AU1073&lt;0,AW1073+AU1073,AW1073)</f>
        <v/>
      </c>
      <c r="BA1073" s="14">
        <f>IFERROR(AX1073-AQ1073,"")</f>
        <v/>
      </c>
      <c r="BB1073" s="14">
        <f>IFERROR(AY1073-AR1073,"")</f>
        <v/>
      </c>
      <c r="BD1073">
        <f>AH1073</f>
        <v/>
      </c>
      <c r="BE1073">
        <f>AI1073</f>
        <v/>
      </c>
      <c r="BF1073">
        <f>AJ1073</f>
        <v/>
      </c>
      <c r="BG1073" s="14">
        <f>L1073</f>
        <v/>
      </c>
      <c r="BH1073" s="14">
        <f>IF(X1073="","",X1073)</f>
        <v/>
      </c>
      <c r="BI1073" s="14">
        <f>IF(Y1073="","",Y1073)</f>
        <v/>
      </c>
      <c r="BJ1073">
        <f>Z1073</f>
        <v/>
      </c>
      <c r="BK1073">
        <f>AA1073</f>
        <v/>
      </c>
      <c r="BL1073">
        <f>IFERROR(AX1073,"")</f>
        <v/>
      </c>
      <c r="BM1073">
        <f>IFERROR(AY1073,"")</f>
        <v/>
      </c>
    </row>
    <row r="1074" ht="14.25" customHeight="1">
      <c r="A1074">
        <f>ALGLIB_SSA_XAUUSD!AA1074</f>
        <v/>
      </c>
      <c r="B1074">
        <f>IF($A1074="","",INDEX(ALGLIB_SSA_XAUUSD!$B$2:$B$2401,MATCH($A1074,ALGLIB_SSA_XAUUSD!$A$2:$A$2401,1)))</f>
        <v/>
      </c>
      <c r="C1074">
        <f>IF($A1074="","",INDEX(ALGLIB_SSA_XAUUSD!$C$2:$C$2401,MATCH($A1074,ALGLIB_SSA_XAUUSD!$A$2:$A$2401,1)))</f>
        <v/>
      </c>
      <c r="D1074" s="14">
        <f>IF($A1074="","",INT((ROW()-2)/12)+1)</f>
        <v/>
      </c>
      <c r="E1074" s="14">
        <f>IF(AND(E1082&lt;&gt;"",D1082=D1070+1),E1070+(E1082-E1070)*4/12,"")</f>
        <v/>
      </c>
      <c r="F1074" s="14">
        <f>IF(AND(F1082&lt;&gt;"",D1082=D1070+1),F1070+(F1082-F1070)*4/12,"")</f>
        <v/>
      </c>
      <c r="G1074" s="14">
        <f>IF(AND(G1082&lt;&gt;"",D1082=D1070+1),G1070+(G1082-G1070)*4/12,"")</f>
        <v/>
      </c>
      <c r="H1074" s="14">
        <f>IF(AND(H1082&lt;&gt;"",D1082=D1070+1),H1070+(H1082-H1070)*4/12,"")</f>
        <v/>
      </c>
      <c r="I1074" s="14">
        <f>IF(AND(L1082&lt;&gt;"",D1082=D1070+1),I1070+(I1082-I1070)*4/12,"")</f>
        <v/>
      </c>
      <c r="J1074">
        <f>_xlfn.XLOOKUP($A1074,ALGLIB_SSA_XAUUSD!$AA$2:$AA$2401,ALGLIB_SSA_XAUUSD!$P$2:$P$2401,"",0)</f>
        <v/>
      </c>
      <c r="K1074">
        <f>_xlfn.XLOOKUP($A1074,ALGLIB_SSA_XAUUSD!$AA$2:$AA$2401,ALGLIB_SSA_XAUUSD!$Q$2:$Q$2401,"",0)</f>
        <v/>
      </c>
      <c r="L1074">
        <f>_xlfn.XLOOKUP($A1074,ALGLIB_SSA_XAUUSD!$AA$2:$AA$2401,ALGLIB_SSA_XAUUSD!$R$2:$R$2401,"",0)</f>
        <v/>
      </c>
      <c r="M1074">
        <f>_xlfn.XLOOKUP($A1074,ALGLIB_SSA_XAUUSD!$AA$2:$AA$2401,ALGLIB_SSA_XAUUSD!$S$2:$S$2401,"",0)</f>
        <v/>
      </c>
      <c r="N1074">
        <f>_xlfn.XLOOKUP($A1074,ALGLIB_SSA_XAUUSD!$AA$2:$AA$2401,ALGLIB_SSA_XAUUSD!$T$2:$T$2401,"",0)</f>
        <v/>
      </c>
      <c r="O1074">
        <f>_xlfn.XLOOKUP($A1074,ALGLIB_SSA_XAUUSD!$AA$2:$AA$2401,ALGLIB_SSA_XAUUSD!$U$2:$U$2401,"",0)</f>
        <v/>
      </c>
      <c r="P1074">
        <f>_xlfn.XLOOKUP($A1074,ALGLIB_SSA_XAUUSD!$AA$2:$AA$2401,ALGLIB_SSA_XAUUSD!$V$2:$V$2401,"",0)</f>
        <v/>
      </c>
      <c r="S1074">
        <f>A1074</f>
        <v/>
      </c>
      <c r="T1074">
        <f>J1074</f>
        <v/>
      </c>
      <c r="U1074">
        <f>K1074</f>
        <v/>
      </c>
      <c r="V1074" s="14">
        <f>IF($A1074="","",MOD(ROW()-2,12)+1)</f>
        <v/>
      </c>
      <c r="W1074">
        <f>L1074</f>
        <v/>
      </c>
      <c r="X1074" s="14">
        <f>IF(F1074="","",F1074)</f>
        <v/>
      </c>
      <c r="Y1074" s="14">
        <f>IF(G1074="","",G1074)</f>
        <v/>
      </c>
      <c r="Z1074">
        <f>M1074</f>
        <v/>
      </c>
      <c r="AA1074">
        <f>N1074</f>
        <v/>
      </c>
      <c r="AB1074" s="14">
        <f>IF(H1074="","",H1074)</f>
        <v/>
      </c>
      <c r="AC1074">
        <f>O1074</f>
        <v/>
      </c>
      <c r="AD1074" s="14">
        <f>IF(I1074="","",I1074)</f>
        <v/>
      </c>
      <c r="AE1074">
        <f>P1074</f>
        <v/>
      </c>
      <c r="AH1074">
        <f>IF(S1074&lt;&gt;"",S1074,AH1073+900)</f>
        <v/>
      </c>
      <c r="AI1074">
        <f>IF(T1074&lt;&gt;"",T1074,AI1073)</f>
        <v/>
      </c>
      <c r="AJ1074">
        <f>IF(U1074&lt;&gt;"",U1074,AJ1073)</f>
        <v/>
      </c>
      <c r="AK1074">
        <f>IF(W1074&lt;&gt;"",W1074,"")</f>
        <v/>
      </c>
      <c r="AL1074" s="14">
        <f>IF(X1074&lt;&gt;"",X1074,"")</f>
        <v/>
      </c>
      <c r="AM1074" s="14">
        <f>IF(Y1074&lt;&gt;"",Y1074,"")</f>
        <v/>
      </c>
      <c r="AN1074" s="14">
        <f>IF(OR(AL1074="",AM1074=""),"",AL1074-AM1074)</f>
        <v/>
      </c>
      <c r="AO1074">
        <f>IF(AN1074="","",IF(AN1074&gt;0,"Bullish","Bearish"))</f>
        <v/>
      </c>
      <c r="AP1074">
        <f>IF(AO1074="",AP1073,AO1074)</f>
        <v/>
      </c>
      <c r="AQ1074" s="14">
        <f>IF(AB1074&lt;&gt;"",AB1074,"")</f>
        <v/>
      </c>
      <c r="AR1074" s="14">
        <f>IF(AD1074&lt;&gt;"",AD1074,"")</f>
        <v/>
      </c>
      <c r="AS1074">
        <f>IF(AS1073+1=13,1,AS1073+1)</f>
        <v/>
      </c>
      <c r="AT1074">
        <f>IFERROR(IF(SLOPE($AQ$1058:$AQ$1069,$AS$1058:$AS$1069)&gt;0,MIN(3,ABS(SLOPE($AQ$1058:$AQ$1069,$AS$1058:$AS$1069))),IF(SLOPE($AQ$1058:$AQ$1069,$AS$1058:$AS$1069)&lt;-0.5,-0.5,0)),0)</f>
        <v/>
      </c>
      <c r="AU1074">
        <f>IFERROR(IF(SLOPE($AR$1058:$AR$1069,$AS$1058:$AS$1069)&lt;0,MAX(-3,-ABS(SLOPE($AR$1058:$AR$1069,$AS$1058:$AS$1069))),IF(SLOPE($AR$1058:$AR$1069,$AS$1058:$AS$1069)&gt;0.5,0.5,0)),0)</f>
        <v/>
      </c>
      <c r="AV1074">
        <f>($AQ$1070+(AT1074*(AS1074-1)))</f>
        <v/>
      </c>
      <c r="AW1074">
        <f>($AR$1070+(AU1074*(AS1074-1)))</f>
        <v/>
      </c>
      <c r="AX1074">
        <f>IF(AT1074&gt;0,AV1074+AT1074,AV1074)</f>
        <v/>
      </c>
      <c r="AY1074">
        <f>IF(AU1074&lt;0,AW1074+AU1074,AW1074)</f>
        <v/>
      </c>
      <c r="BA1074" s="14">
        <f>IFERROR(AX1074-AQ1074,"")</f>
        <v/>
      </c>
      <c r="BB1074" s="14">
        <f>IFERROR(AY1074-AR1074,"")</f>
        <v/>
      </c>
      <c r="BD1074">
        <f>AH1074</f>
        <v/>
      </c>
      <c r="BE1074">
        <f>AI1074</f>
        <v/>
      </c>
      <c r="BF1074">
        <f>AJ1074</f>
        <v/>
      </c>
      <c r="BG1074" s="14">
        <f>L1074</f>
        <v/>
      </c>
      <c r="BH1074" s="14">
        <f>IF(X1074="","",X1074)</f>
        <v/>
      </c>
      <c r="BI1074" s="14">
        <f>IF(Y1074="","",Y1074)</f>
        <v/>
      </c>
      <c r="BJ1074">
        <f>Z1074</f>
        <v/>
      </c>
      <c r="BK1074">
        <f>AA1074</f>
        <v/>
      </c>
      <c r="BL1074">
        <f>IFERROR(AX1074,"")</f>
        <v/>
      </c>
      <c r="BM1074">
        <f>IFERROR(AY1074,"")</f>
        <v/>
      </c>
    </row>
    <row r="1075" ht="14.25" customHeight="1">
      <c r="A1075">
        <f>ALGLIB_SSA_XAUUSD!AA1075</f>
        <v/>
      </c>
      <c r="B1075">
        <f>IF($A1075="","",INDEX(ALGLIB_SSA_XAUUSD!$B$2:$B$2401,MATCH($A1075,ALGLIB_SSA_XAUUSD!$A$2:$A$2401,1)))</f>
        <v/>
      </c>
      <c r="C1075">
        <f>IF($A1075="","",INDEX(ALGLIB_SSA_XAUUSD!$C$2:$C$2401,MATCH($A1075,ALGLIB_SSA_XAUUSD!$A$2:$A$2401,1)))</f>
        <v/>
      </c>
      <c r="D1075" s="14">
        <f>IF($A1075="","",INT((ROW()-2)/12)+1)</f>
        <v/>
      </c>
      <c r="E1075" s="14">
        <f>IF(AND(E1082&lt;&gt;"",D1082=D1070+1),E1070+(E1082-E1070)*5/12,"")</f>
        <v/>
      </c>
      <c r="F1075" s="14">
        <f>IF(AND(F1082&lt;&gt;"",D1082=D1070+1),F1070+(F1082-F1070)*5/12,"")</f>
        <v/>
      </c>
      <c r="G1075" s="14">
        <f>IF(AND(G1082&lt;&gt;"",D1082=D1070+1),G1070+(G1082-G1070)*5/12,"")</f>
        <v/>
      </c>
      <c r="H1075" s="14">
        <f>IF(AND(H1082&lt;&gt;"",D1082=D1070+1),H1070+(H1082-H1070)*5/12,"")</f>
        <v/>
      </c>
      <c r="I1075" s="14">
        <f>IF(AND(L1082&lt;&gt;"",D1082=D1070+1),I1070+(I1082-I1070)*5/12,"")</f>
        <v/>
      </c>
      <c r="J1075">
        <f>_xlfn.XLOOKUP($A1075,ALGLIB_SSA_XAUUSD!$AA$2:$AA$2401,ALGLIB_SSA_XAUUSD!$P$2:$P$2401,"",0)</f>
        <v/>
      </c>
      <c r="K1075">
        <f>_xlfn.XLOOKUP($A1075,ALGLIB_SSA_XAUUSD!$AA$2:$AA$2401,ALGLIB_SSA_XAUUSD!$Q$2:$Q$2401,"",0)</f>
        <v/>
      </c>
      <c r="L1075">
        <f>_xlfn.XLOOKUP($A1075,ALGLIB_SSA_XAUUSD!$AA$2:$AA$2401,ALGLIB_SSA_XAUUSD!$R$2:$R$2401,"",0)</f>
        <v/>
      </c>
      <c r="M1075">
        <f>_xlfn.XLOOKUP($A1075,ALGLIB_SSA_XAUUSD!$AA$2:$AA$2401,ALGLIB_SSA_XAUUSD!$S$2:$S$2401,"",0)</f>
        <v/>
      </c>
      <c r="N1075">
        <f>_xlfn.XLOOKUP($A1075,ALGLIB_SSA_XAUUSD!$AA$2:$AA$2401,ALGLIB_SSA_XAUUSD!$T$2:$T$2401,"",0)</f>
        <v/>
      </c>
      <c r="O1075">
        <f>_xlfn.XLOOKUP($A1075,ALGLIB_SSA_XAUUSD!$AA$2:$AA$2401,ALGLIB_SSA_XAUUSD!$U$2:$U$2401,"",0)</f>
        <v/>
      </c>
      <c r="P1075">
        <f>_xlfn.XLOOKUP($A1075,ALGLIB_SSA_XAUUSD!$AA$2:$AA$2401,ALGLIB_SSA_XAUUSD!$V$2:$V$2401,"",0)</f>
        <v/>
      </c>
      <c r="S1075">
        <f>A1075</f>
        <v/>
      </c>
      <c r="T1075">
        <f>J1075</f>
        <v/>
      </c>
      <c r="U1075">
        <f>K1075</f>
        <v/>
      </c>
      <c r="V1075" s="14">
        <f>IF($A1075="","",MOD(ROW()-2,12)+1)</f>
        <v/>
      </c>
      <c r="W1075">
        <f>L1075</f>
        <v/>
      </c>
      <c r="X1075" s="14">
        <f>IF(F1075="","",F1075)</f>
        <v/>
      </c>
      <c r="Y1075" s="14">
        <f>IF(G1075="","",G1075)</f>
        <v/>
      </c>
      <c r="Z1075">
        <f>M1075</f>
        <v/>
      </c>
      <c r="AA1075">
        <f>N1075</f>
        <v/>
      </c>
      <c r="AB1075" s="14">
        <f>IF(H1075="","",H1075)</f>
        <v/>
      </c>
      <c r="AC1075">
        <f>O1075</f>
        <v/>
      </c>
      <c r="AD1075" s="14">
        <f>IF(I1075="","",I1075)</f>
        <v/>
      </c>
      <c r="AE1075">
        <f>P1075</f>
        <v/>
      </c>
      <c r="AH1075">
        <f>IF(S1075&lt;&gt;"",S1075,AH1074+900)</f>
        <v/>
      </c>
      <c r="AI1075">
        <f>IF(T1075&lt;&gt;"",T1075,AI1074)</f>
        <v/>
      </c>
      <c r="AJ1075">
        <f>IF(U1075&lt;&gt;"",U1075,AJ1074)</f>
        <v/>
      </c>
      <c r="AK1075">
        <f>IF(W1075&lt;&gt;"",W1075,"")</f>
        <v/>
      </c>
      <c r="AL1075" s="14">
        <f>IF(X1075&lt;&gt;"",X1075,"")</f>
        <v/>
      </c>
      <c r="AM1075" s="14">
        <f>IF(Y1075&lt;&gt;"",Y1075,"")</f>
        <v/>
      </c>
      <c r="AN1075" s="14">
        <f>IF(OR(AL1075="",AM1075=""),"",AL1075-AM1075)</f>
        <v/>
      </c>
      <c r="AO1075">
        <f>IF(AN1075="","",IF(AN1075&gt;0,"Bullish","Bearish"))</f>
        <v/>
      </c>
      <c r="AP1075">
        <f>IF(AO1075="",AP1074,AO1075)</f>
        <v/>
      </c>
      <c r="AQ1075" s="14">
        <f>IF(AB1075&lt;&gt;"",AB1075,"")</f>
        <v/>
      </c>
      <c r="AR1075" s="14">
        <f>IF(AD1075&lt;&gt;"",AD1075,"")</f>
        <v/>
      </c>
      <c r="AS1075">
        <f>IF(AS1074+1=13,1,AS1074+1)</f>
        <v/>
      </c>
      <c r="AT1075">
        <f>IFERROR(IF(SLOPE($AQ$1058:$AQ$1069,$AS$1058:$AS$1069)&gt;0,MIN(3,ABS(SLOPE($AQ$1058:$AQ$1069,$AS$1058:$AS$1069))),IF(SLOPE($AQ$1058:$AQ$1069,$AS$1058:$AS$1069)&lt;-0.5,-0.5,0)),0)</f>
        <v/>
      </c>
      <c r="AU1075">
        <f>IFERROR(IF(SLOPE($AR$1058:$AR$1069,$AS$1058:$AS$1069)&lt;0,MAX(-3,-ABS(SLOPE($AR$1058:$AR$1069,$AS$1058:$AS$1069))),IF(SLOPE($AR$1058:$AR$1069,$AS$1058:$AS$1069)&gt;0.5,0.5,0)),0)</f>
        <v/>
      </c>
      <c r="AV1075">
        <f>($AQ$1070+(AT1075*(AS1075-1)))</f>
        <v/>
      </c>
      <c r="AW1075">
        <f>($AR$1070+(AU1075*(AS1075-1)))</f>
        <v/>
      </c>
      <c r="AX1075">
        <f>IF(AT1075&gt;0,AV1075+AT1075,AV1075)</f>
        <v/>
      </c>
      <c r="AY1075">
        <f>IF(AU1075&lt;0,AW1075+AU1075,AW1075)</f>
        <v/>
      </c>
      <c r="BA1075" s="14">
        <f>IFERROR(AX1075-AQ1075,"")</f>
        <v/>
      </c>
      <c r="BB1075" s="14">
        <f>IFERROR(AY1075-AR1075,"")</f>
        <v/>
      </c>
      <c r="BD1075">
        <f>AH1075</f>
        <v/>
      </c>
      <c r="BE1075">
        <f>AI1075</f>
        <v/>
      </c>
      <c r="BF1075">
        <f>AJ1075</f>
        <v/>
      </c>
      <c r="BG1075" s="14">
        <f>L1075</f>
        <v/>
      </c>
      <c r="BH1075" s="14">
        <f>IF(X1075="","",X1075)</f>
        <v/>
      </c>
      <c r="BI1075" s="14">
        <f>IF(Y1075="","",Y1075)</f>
        <v/>
      </c>
      <c r="BJ1075">
        <f>Z1075</f>
        <v/>
      </c>
      <c r="BK1075">
        <f>AA1075</f>
        <v/>
      </c>
      <c r="BL1075">
        <f>IFERROR(AX1075,"")</f>
        <v/>
      </c>
      <c r="BM1075">
        <f>IFERROR(AY1075,"")</f>
        <v/>
      </c>
    </row>
    <row r="1076" ht="14.25" customHeight="1">
      <c r="A1076">
        <f>ALGLIB_SSA_XAUUSD!AA1076</f>
        <v/>
      </c>
      <c r="B1076">
        <f>IF($A1076="","",INDEX(ALGLIB_SSA_XAUUSD!$B$2:$B$2401,MATCH($A1076,ALGLIB_SSA_XAUUSD!$A$2:$A$2401,1)))</f>
        <v/>
      </c>
      <c r="C1076">
        <f>IF($A1076="","",INDEX(ALGLIB_SSA_XAUUSD!$C$2:$C$2401,MATCH($A1076,ALGLIB_SSA_XAUUSD!$A$2:$A$2401,1)))</f>
        <v/>
      </c>
      <c r="D1076" s="14">
        <f>IF($A1076="","",INT((ROW()-2)/12)+1)</f>
        <v/>
      </c>
      <c r="E1076" s="14">
        <f>IF(AND(E1082&lt;&gt;"",D1082=D1070+1),E1070+(E1082-E1070)*6/12,"")</f>
        <v/>
      </c>
      <c r="F1076" s="14">
        <f>IF(AND(F1082&lt;&gt;"",D1082=D1070+1),F1070+(F1082-F1070)*6/12,"")</f>
        <v/>
      </c>
      <c r="G1076" s="14">
        <f>IF(AND(G1082&lt;&gt;"",D1082=D1070+1),G1070+(G1082-G1070)*6/12,"")</f>
        <v/>
      </c>
      <c r="H1076" s="14">
        <f>IF(AND(H1082&lt;&gt;"",D1082=D1070+1),H1070+(H1082-H1070)*6/12,"")</f>
        <v/>
      </c>
      <c r="I1076" s="14">
        <f>IF(AND(L1082&lt;&gt;"",D1082=D1070+1),I1070+(I1082-I1070)*6/12,"")</f>
        <v/>
      </c>
      <c r="J1076">
        <f>_xlfn.XLOOKUP($A1076,ALGLIB_SSA_XAUUSD!$AA$2:$AA$2401,ALGLIB_SSA_XAUUSD!$P$2:$P$2401,"",0)</f>
        <v/>
      </c>
      <c r="K1076">
        <f>_xlfn.XLOOKUP($A1076,ALGLIB_SSA_XAUUSD!$AA$2:$AA$2401,ALGLIB_SSA_XAUUSD!$Q$2:$Q$2401,"",0)</f>
        <v/>
      </c>
      <c r="L1076">
        <f>_xlfn.XLOOKUP($A1076,ALGLIB_SSA_XAUUSD!$AA$2:$AA$2401,ALGLIB_SSA_XAUUSD!$R$2:$R$2401,"",0)</f>
        <v/>
      </c>
      <c r="M1076">
        <f>_xlfn.XLOOKUP($A1076,ALGLIB_SSA_XAUUSD!$AA$2:$AA$2401,ALGLIB_SSA_XAUUSD!$S$2:$S$2401,"",0)</f>
        <v/>
      </c>
      <c r="N1076">
        <f>_xlfn.XLOOKUP($A1076,ALGLIB_SSA_XAUUSD!$AA$2:$AA$2401,ALGLIB_SSA_XAUUSD!$T$2:$T$2401,"",0)</f>
        <v/>
      </c>
      <c r="O1076">
        <f>_xlfn.XLOOKUP($A1076,ALGLIB_SSA_XAUUSD!$AA$2:$AA$2401,ALGLIB_SSA_XAUUSD!$U$2:$U$2401,"",0)</f>
        <v/>
      </c>
      <c r="P1076">
        <f>_xlfn.XLOOKUP($A1076,ALGLIB_SSA_XAUUSD!$AA$2:$AA$2401,ALGLIB_SSA_XAUUSD!$V$2:$V$2401,"",0)</f>
        <v/>
      </c>
      <c r="S1076">
        <f>A1076</f>
        <v/>
      </c>
      <c r="T1076">
        <f>J1076</f>
        <v/>
      </c>
      <c r="U1076">
        <f>K1076</f>
        <v/>
      </c>
      <c r="V1076" s="14">
        <f>IF($A1076="","",MOD(ROW()-2,12)+1)</f>
        <v/>
      </c>
      <c r="W1076">
        <f>L1076</f>
        <v/>
      </c>
      <c r="X1076" s="14">
        <f>IF(F1076="","",F1076)</f>
        <v/>
      </c>
      <c r="Y1076" s="14">
        <f>IF(G1076="","",G1076)</f>
        <v/>
      </c>
      <c r="Z1076">
        <f>M1076</f>
        <v/>
      </c>
      <c r="AA1076">
        <f>N1076</f>
        <v/>
      </c>
      <c r="AB1076" s="14">
        <f>IF(H1076="","",H1076)</f>
        <v/>
      </c>
      <c r="AC1076">
        <f>O1076</f>
        <v/>
      </c>
      <c r="AD1076" s="14">
        <f>IF(I1076="","",I1076)</f>
        <v/>
      </c>
      <c r="AE1076">
        <f>P1076</f>
        <v/>
      </c>
      <c r="AH1076">
        <f>IF(S1076&lt;&gt;"",S1076,AH1075+900)</f>
        <v/>
      </c>
      <c r="AI1076">
        <f>IF(T1076&lt;&gt;"",T1076,AI1075)</f>
        <v/>
      </c>
      <c r="AJ1076">
        <f>IF(U1076&lt;&gt;"",U1076,AJ1075)</f>
        <v/>
      </c>
      <c r="AK1076">
        <f>IF(W1076&lt;&gt;"",W1076,"")</f>
        <v/>
      </c>
      <c r="AL1076" s="14">
        <f>IF(X1076&lt;&gt;"",X1076,"")</f>
        <v/>
      </c>
      <c r="AM1076" s="14">
        <f>IF(Y1076&lt;&gt;"",Y1076,"")</f>
        <v/>
      </c>
      <c r="AN1076" s="14">
        <f>IF(OR(AL1076="",AM1076=""),"",AL1076-AM1076)</f>
        <v/>
      </c>
      <c r="AO1076">
        <f>IF(AN1076="","",IF(AN1076&gt;0,"Bullish","Bearish"))</f>
        <v/>
      </c>
      <c r="AP1076">
        <f>IF(AO1076="",AP1075,AO1076)</f>
        <v/>
      </c>
      <c r="AQ1076" s="14">
        <f>IF(AB1076&lt;&gt;"",AB1076,"")</f>
        <v/>
      </c>
      <c r="AR1076" s="14">
        <f>IF(AD1076&lt;&gt;"",AD1076,"")</f>
        <v/>
      </c>
      <c r="AS1076">
        <f>IF(AS1075+1=13,1,AS1075+1)</f>
        <v/>
      </c>
      <c r="AT1076">
        <f>IFERROR(IF(SLOPE($AQ$1058:$AQ$1069,$AS$1058:$AS$1069)&gt;0,MIN(3,ABS(SLOPE($AQ$1058:$AQ$1069,$AS$1058:$AS$1069))),IF(SLOPE($AQ$1058:$AQ$1069,$AS$1058:$AS$1069)&lt;-0.5,-0.5,0)),0)</f>
        <v/>
      </c>
      <c r="AU1076">
        <f>IFERROR(IF(SLOPE($AR$1058:$AR$1069,$AS$1058:$AS$1069)&lt;0,MAX(-3,-ABS(SLOPE($AR$1058:$AR$1069,$AS$1058:$AS$1069))),IF(SLOPE($AR$1058:$AR$1069,$AS$1058:$AS$1069)&gt;0.5,0.5,0)),0)</f>
        <v/>
      </c>
      <c r="AV1076">
        <f>($AQ$1070+(AT1076*(AS1076-1)))</f>
        <v/>
      </c>
      <c r="AW1076">
        <f>($AR$1070+(AU1076*(AS1076-1)))</f>
        <v/>
      </c>
      <c r="AX1076">
        <f>IF(AT1076&gt;0,AV1076+AT1076,AV1076)</f>
        <v/>
      </c>
      <c r="AY1076">
        <f>IF(AU1076&lt;0,AW1076+AU1076,AW1076)</f>
        <v/>
      </c>
      <c r="BA1076" s="14">
        <f>IFERROR(AX1076-AQ1076,"")</f>
        <v/>
      </c>
      <c r="BB1076" s="14">
        <f>IFERROR(AY1076-AR1076,"")</f>
        <v/>
      </c>
      <c r="BD1076">
        <f>AH1076</f>
        <v/>
      </c>
      <c r="BE1076">
        <f>AI1076</f>
        <v/>
      </c>
      <c r="BF1076">
        <f>AJ1076</f>
        <v/>
      </c>
      <c r="BG1076" s="14">
        <f>L1076</f>
        <v/>
      </c>
      <c r="BH1076" s="14">
        <f>IF(X1076="","",X1076)</f>
        <v/>
      </c>
      <c r="BI1076" s="14">
        <f>IF(Y1076="","",Y1076)</f>
        <v/>
      </c>
      <c r="BJ1076">
        <f>Z1076</f>
        <v/>
      </c>
      <c r="BK1076">
        <f>AA1076</f>
        <v/>
      </c>
      <c r="BL1076">
        <f>IFERROR(AX1076,"")</f>
        <v/>
      </c>
      <c r="BM1076">
        <f>IFERROR(AY1076,"")</f>
        <v/>
      </c>
    </row>
    <row r="1077" ht="14.25" customHeight="1">
      <c r="A1077">
        <f>ALGLIB_SSA_XAUUSD!AA1077</f>
        <v/>
      </c>
      <c r="B1077">
        <f>IF($A1077="","",INDEX(ALGLIB_SSA_XAUUSD!$B$2:$B$2401,MATCH($A1077,ALGLIB_SSA_XAUUSD!$A$2:$A$2401,1)))</f>
        <v/>
      </c>
      <c r="C1077">
        <f>IF($A1077="","",INDEX(ALGLIB_SSA_XAUUSD!$C$2:$C$2401,MATCH($A1077,ALGLIB_SSA_XAUUSD!$A$2:$A$2401,1)))</f>
        <v/>
      </c>
      <c r="D1077" s="14">
        <f>IF($A1077="","",INT((ROW()-2)/12)+1)</f>
        <v/>
      </c>
      <c r="E1077" s="14">
        <f>IF(AND(E1082&lt;&gt;"",D1082=D1070+1),E1070+(E1082-E1070)*7/12,"")</f>
        <v/>
      </c>
      <c r="F1077" s="14">
        <f>IF(AND(F1082&lt;&gt;"",D1082=D1070+1),F1070+(F1082-F1070)*7/12,"")</f>
        <v/>
      </c>
      <c r="G1077" s="14">
        <f>IF(AND(G1082&lt;&gt;"",D1082=D1070+1),G1070+(G1082-G1070)*7/12,"")</f>
        <v/>
      </c>
      <c r="H1077" s="14">
        <f>IF(AND(H1082&lt;&gt;"",D1082=D1070+1),H1070+(H1082-H1070)*7/12,"")</f>
        <v/>
      </c>
      <c r="I1077" s="14">
        <f>IF(AND(L1082&lt;&gt;"",D1082=D1070+1),I1070+(I1082-I1070)*7/12,"")</f>
        <v/>
      </c>
      <c r="J1077">
        <f>_xlfn.XLOOKUP($A1077,ALGLIB_SSA_XAUUSD!$AA$2:$AA$2401,ALGLIB_SSA_XAUUSD!$P$2:$P$2401,"",0)</f>
        <v/>
      </c>
      <c r="K1077">
        <f>_xlfn.XLOOKUP($A1077,ALGLIB_SSA_XAUUSD!$AA$2:$AA$2401,ALGLIB_SSA_XAUUSD!$Q$2:$Q$2401,"",0)</f>
        <v/>
      </c>
      <c r="L1077">
        <f>_xlfn.XLOOKUP($A1077,ALGLIB_SSA_XAUUSD!$AA$2:$AA$2401,ALGLIB_SSA_XAUUSD!$R$2:$R$2401,"",0)</f>
        <v/>
      </c>
      <c r="M1077">
        <f>_xlfn.XLOOKUP($A1077,ALGLIB_SSA_XAUUSD!$AA$2:$AA$2401,ALGLIB_SSA_XAUUSD!$S$2:$S$2401,"",0)</f>
        <v/>
      </c>
      <c r="N1077">
        <f>_xlfn.XLOOKUP($A1077,ALGLIB_SSA_XAUUSD!$AA$2:$AA$2401,ALGLIB_SSA_XAUUSD!$T$2:$T$2401,"",0)</f>
        <v/>
      </c>
      <c r="O1077">
        <f>_xlfn.XLOOKUP($A1077,ALGLIB_SSA_XAUUSD!$AA$2:$AA$2401,ALGLIB_SSA_XAUUSD!$U$2:$U$2401,"",0)</f>
        <v/>
      </c>
      <c r="P1077">
        <f>_xlfn.XLOOKUP($A1077,ALGLIB_SSA_XAUUSD!$AA$2:$AA$2401,ALGLIB_SSA_XAUUSD!$V$2:$V$2401,"",0)</f>
        <v/>
      </c>
      <c r="S1077">
        <f>A1077</f>
        <v/>
      </c>
      <c r="T1077">
        <f>J1077</f>
        <v/>
      </c>
      <c r="U1077">
        <f>K1077</f>
        <v/>
      </c>
      <c r="V1077" s="14">
        <f>IF($A1077="","",MOD(ROW()-2,12)+1)</f>
        <v/>
      </c>
      <c r="W1077">
        <f>L1077</f>
        <v/>
      </c>
      <c r="X1077" s="14">
        <f>IF(F1077="","",F1077)</f>
        <v/>
      </c>
      <c r="Y1077" s="14">
        <f>IF(G1077="","",G1077)</f>
        <v/>
      </c>
      <c r="Z1077">
        <f>M1077</f>
        <v/>
      </c>
      <c r="AA1077">
        <f>N1077</f>
        <v/>
      </c>
      <c r="AB1077" s="14">
        <f>IF(H1077="","",H1077)</f>
        <v/>
      </c>
      <c r="AC1077">
        <f>O1077</f>
        <v/>
      </c>
      <c r="AD1077" s="14">
        <f>IF(I1077="","",I1077)</f>
        <v/>
      </c>
      <c r="AE1077">
        <f>P1077</f>
        <v/>
      </c>
      <c r="AH1077">
        <f>IF(S1077&lt;&gt;"",S1077,AH1076+900)</f>
        <v/>
      </c>
      <c r="AI1077">
        <f>IF(T1077&lt;&gt;"",T1077,AI1076)</f>
        <v/>
      </c>
      <c r="AJ1077">
        <f>IF(U1077&lt;&gt;"",U1077,AJ1076)</f>
        <v/>
      </c>
      <c r="AK1077">
        <f>IF(W1077&lt;&gt;"",W1077,"")</f>
        <v/>
      </c>
      <c r="AL1077" s="14">
        <f>IF(X1077&lt;&gt;"",X1077,"")</f>
        <v/>
      </c>
      <c r="AM1077" s="14">
        <f>IF(Y1077&lt;&gt;"",Y1077,"")</f>
        <v/>
      </c>
      <c r="AN1077" s="14">
        <f>IF(OR(AL1077="",AM1077=""),"",AL1077-AM1077)</f>
        <v/>
      </c>
      <c r="AO1077">
        <f>IF(AN1077="","",IF(AN1077&gt;0,"Bullish","Bearish"))</f>
        <v/>
      </c>
      <c r="AP1077">
        <f>IF(AO1077="",AP1076,AO1077)</f>
        <v/>
      </c>
      <c r="AQ1077" s="14">
        <f>IF(AB1077&lt;&gt;"",AB1077,"")</f>
        <v/>
      </c>
      <c r="AR1077" s="14">
        <f>IF(AD1077&lt;&gt;"",AD1077,"")</f>
        <v/>
      </c>
      <c r="AS1077">
        <f>IF(AS1076+1=13,1,AS1076+1)</f>
        <v/>
      </c>
      <c r="AT1077">
        <f>IFERROR(IF(SLOPE($AQ$1058:$AQ$1069,$AS$1058:$AS$1069)&gt;0,MIN(3,ABS(SLOPE($AQ$1058:$AQ$1069,$AS$1058:$AS$1069))),IF(SLOPE($AQ$1058:$AQ$1069,$AS$1058:$AS$1069)&lt;-0.5,-0.5,0)),0)</f>
        <v/>
      </c>
      <c r="AU1077">
        <f>IFERROR(IF(SLOPE($AR$1058:$AR$1069,$AS$1058:$AS$1069)&lt;0,MAX(-3,-ABS(SLOPE($AR$1058:$AR$1069,$AS$1058:$AS$1069))),IF(SLOPE($AR$1058:$AR$1069,$AS$1058:$AS$1069)&gt;0.5,0.5,0)),0)</f>
        <v/>
      </c>
      <c r="AV1077">
        <f>($AQ$1070+(AT1077*(AS1077-1)))</f>
        <v/>
      </c>
      <c r="AW1077">
        <f>($AR$1070+(AU1077*(AS1077-1)))</f>
        <v/>
      </c>
      <c r="AX1077">
        <f>IF(AT1077&gt;0,AV1077+AT1077,AV1077)</f>
        <v/>
      </c>
      <c r="AY1077">
        <f>IF(AU1077&lt;0,AW1077+AU1077,AW1077)</f>
        <v/>
      </c>
      <c r="BA1077" s="14">
        <f>IFERROR(AX1077-AQ1077,"")</f>
        <v/>
      </c>
      <c r="BB1077" s="14">
        <f>IFERROR(AY1077-AR1077,"")</f>
        <v/>
      </c>
      <c r="BD1077">
        <f>AH1077</f>
        <v/>
      </c>
      <c r="BE1077">
        <f>AI1077</f>
        <v/>
      </c>
      <c r="BF1077">
        <f>AJ1077</f>
        <v/>
      </c>
      <c r="BG1077" s="14">
        <f>L1077</f>
        <v/>
      </c>
      <c r="BH1077" s="14">
        <f>IF(X1077="","",X1077)</f>
        <v/>
      </c>
      <c r="BI1077" s="14">
        <f>IF(Y1077="","",Y1077)</f>
        <v/>
      </c>
      <c r="BJ1077">
        <f>Z1077</f>
        <v/>
      </c>
      <c r="BK1077">
        <f>AA1077</f>
        <v/>
      </c>
      <c r="BL1077">
        <f>IFERROR(AX1077,"")</f>
        <v/>
      </c>
      <c r="BM1077">
        <f>IFERROR(AY1077,"")</f>
        <v/>
      </c>
    </row>
    <row r="1078" ht="14.25" customHeight="1">
      <c r="A1078">
        <f>ALGLIB_SSA_XAUUSD!AA1078</f>
        <v/>
      </c>
      <c r="B1078">
        <f>IF($A1078="","",INDEX(ALGLIB_SSA_XAUUSD!$B$2:$B$2401,MATCH($A1078,ALGLIB_SSA_XAUUSD!$A$2:$A$2401,1)))</f>
        <v/>
      </c>
      <c r="C1078">
        <f>IF($A1078="","",INDEX(ALGLIB_SSA_XAUUSD!$C$2:$C$2401,MATCH($A1078,ALGLIB_SSA_XAUUSD!$A$2:$A$2401,1)))</f>
        <v/>
      </c>
      <c r="D1078" s="14">
        <f>IF($A1078="","",INT((ROW()-2)/12)+1)</f>
        <v/>
      </c>
      <c r="E1078" s="14">
        <f>IF(AND(E1082&lt;&gt;"",D1082=D1070+1),E1070+(E1082-E1070)*8/12,"")</f>
        <v/>
      </c>
      <c r="F1078" s="14">
        <f>IF(AND(F1082&lt;&gt;"",D1082=D1070+1),F1070+(F1082-F1070)*8/12,"")</f>
        <v/>
      </c>
      <c r="G1078" s="14">
        <f>IF(AND(G1082&lt;&gt;"",D1082=D1070+1),G1070+(G1082-G1070)*8/12,"")</f>
        <v/>
      </c>
      <c r="H1078" s="14">
        <f>IF(AND(H1082&lt;&gt;"",D1082=D1070+1),H1070+(H1082-H1070)*8/12,"")</f>
        <v/>
      </c>
      <c r="I1078" s="14">
        <f>IF(AND(L1082&lt;&gt;"",D1082=D1070+1),I1070+(I1082-I1070)*8/12,"")</f>
        <v/>
      </c>
      <c r="J1078">
        <f>_xlfn.XLOOKUP($A1078,ALGLIB_SSA_XAUUSD!$AA$2:$AA$2401,ALGLIB_SSA_XAUUSD!$P$2:$P$2401,"",0)</f>
        <v/>
      </c>
      <c r="K1078">
        <f>_xlfn.XLOOKUP($A1078,ALGLIB_SSA_XAUUSD!$AA$2:$AA$2401,ALGLIB_SSA_XAUUSD!$Q$2:$Q$2401,"",0)</f>
        <v/>
      </c>
      <c r="L1078">
        <f>_xlfn.XLOOKUP($A1078,ALGLIB_SSA_XAUUSD!$AA$2:$AA$2401,ALGLIB_SSA_XAUUSD!$R$2:$R$2401,"",0)</f>
        <v/>
      </c>
      <c r="M1078">
        <f>_xlfn.XLOOKUP($A1078,ALGLIB_SSA_XAUUSD!$AA$2:$AA$2401,ALGLIB_SSA_XAUUSD!$S$2:$S$2401,"",0)</f>
        <v/>
      </c>
      <c r="N1078">
        <f>_xlfn.XLOOKUP($A1078,ALGLIB_SSA_XAUUSD!$AA$2:$AA$2401,ALGLIB_SSA_XAUUSD!$T$2:$T$2401,"",0)</f>
        <v/>
      </c>
      <c r="O1078">
        <f>_xlfn.XLOOKUP($A1078,ALGLIB_SSA_XAUUSD!$AA$2:$AA$2401,ALGLIB_SSA_XAUUSD!$U$2:$U$2401,"",0)</f>
        <v/>
      </c>
      <c r="P1078">
        <f>_xlfn.XLOOKUP($A1078,ALGLIB_SSA_XAUUSD!$AA$2:$AA$2401,ALGLIB_SSA_XAUUSD!$V$2:$V$2401,"",0)</f>
        <v/>
      </c>
      <c r="S1078">
        <f>A1078</f>
        <v/>
      </c>
      <c r="T1078">
        <f>J1078</f>
        <v/>
      </c>
      <c r="U1078">
        <f>K1078</f>
        <v/>
      </c>
      <c r="V1078" s="14">
        <f>IF($A1078="","",MOD(ROW()-2,12)+1)</f>
        <v/>
      </c>
      <c r="W1078">
        <f>L1078</f>
        <v/>
      </c>
      <c r="X1078" s="14">
        <f>IF(F1078="","",F1078)</f>
        <v/>
      </c>
      <c r="Y1078" s="14">
        <f>IF(G1078="","",G1078)</f>
        <v/>
      </c>
      <c r="Z1078">
        <f>M1078</f>
        <v/>
      </c>
      <c r="AA1078">
        <f>N1078</f>
        <v/>
      </c>
      <c r="AB1078" s="14">
        <f>IF(H1078="","",H1078)</f>
        <v/>
      </c>
      <c r="AC1078">
        <f>O1078</f>
        <v/>
      </c>
      <c r="AD1078" s="14">
        <f>IF(I1078="","",I1078)</f>
        <v/>
      </c>
      <c r="AE1078">
        <f>P1078</f>
        <v/>
      </c>
      <c r="AH1078">
        <f>IF(S1078&lt;&gt;"",S1078,AH1077+900)</f>
        <v/>
      </c>
      <c r="AI1078">
        <f>IF(T1078&lt;&gt;"",T1078,AI1077)</f>
        <v/>
      </c>
      <c r="AJ1078">
        <f>IF(U1078&lt;&gt;"",U1078,AJ1077)</f>
        <v/>
      </c>
      <c r="AK1078">
        <f>IF(W1078&lt;&gt;"",W1078,"")</f>
        <v/>
      </c>
      <c r="AL1078" s="14">
        <f>IF(X1078&lt;&gt;"",X1078,"")</f>
        <v/>
      </c>
      <c r="AM1078" s="14">
        <f>IF(Y1078&lt;&gt;"",Y1078,"")</f>
        <v/>
      </c>
      <c r="AN1078" s="14">
        <f>IF(OR(AL1078="",AM1078=""),"",AL1078-AM1078)</f>
        <v/>
      </c>
      <c r="AO1078">
        <f>IF(AN1078="","",IF(AN1078&gt;0,"Bullish","Bearish"))</f>
        <v/>
      </c>
      <c r="AP1078">
        <f>IF(AO1078="",AP1077,AO1078)</f>
        <v/>
      </c>
      <c r="AQ1078" s="14">
        <f>IF(AB1078&lt;&gt;"",AB1078,"")</f>
        <v/>
      </c>
      <c r="AR1078" s="14">
        <f>IF(AD1078&lt;&gt;"",AD1078,"")</f>
        <v/>
      </c>
      <c r="AS1078">
        <f>IF(AS1077+1=13,1,AS1077+1)</f>
        <v/>
      </c>
      <c r="AT1078">
        <f>IFERROR(IF(SLOPE($AQ$1058:$AQ$1069,$AS$1058:$AS$1069)&gt;0,MIN(3,ABS(SLOPE($AQ$1058:$AQ$1069,$AS$1058:$AS$1069))),IF(SLOPE($AQ$1058:$AQ$1069,$AS$1058:$AS$1069)&lt;-0.5,-0.5,0)),0)</f>
        <v/>
      </c>
      <c r="AU1078">
        <f>IFERROR(IF(SLOPE($AR$1058:$AR$1069,$AS$1058:$AS$1069)&lt;0,MAX(-3,-ABS(SLOPE($AR$1058:$AR$1069,$AS$1058:$AS$1069))),IF(SLOPE($AR$1058:$AR$1069,$AS$1058:$AS$1069)&gt;0.5,0.5,0)),0)</f>
        <v/>
      </c>
      <c r="AV1078">
        <f>($AQ$1070+(AT1078*(AS1078-1)))</f>
        <v/>
      </c>
      <c r="AW1078">
        <f>($AR$1070+(AU1078*(AS1078-1)))</f>
        <v/>
      </c>
      <c r="AX1078">
        <f>IF(AT1078&gt;0,AV1078+AT1078,AV1078)</f>
        <v/>
      </c>
      <c r="AY1078">
        <f>IF(AU1078&lt;0,AW1078+AU1078,AW1078)</f>
        <v/>
      </c>
      <c r="BA1078" s="14">
        <f>IFERROR(AX1078-AQ1078,"")</f>
        <v/>
      </c>
      <c r="BB1078" s="14">
        <f>IFERROR(AY1078-AR1078,"")</f>
        <v/>
      </c>
      <c r="BD1078">
        <f>AH1078</f>
        <v/>
      </c>
      <c r="BE1078">
        <f>AI1078</f>
        <v/>
      </c>
      <c r="BF1078">
        <f>AJ1078</f>
        <v/>
      </c>
      <c r="BG1078" s="14">
        <f>L1078</f>
        <v/>
      </c>
      <c r="BH1078" s="14">
        <f>IF(X1078="","",X1078)</f>
        <v/>
      </c>
      <c r="BI1078" s="14">
        <f>IF(Y1078="","",Y1078)</f>
        <v/>
      </c>
      <c r="BJ1078">
        <f>Z1078</f>
        <v/>
      </c>
      <c r="BK1078">
        <f>AA1078</f>
        <v/>
      </c>
      <c r="BL1078">
        <f>IFERROR(AX1078,"")</f>
        <v/>
      </c>
      <c r="BM1078">
        <f>IFERROR(AY1078,"")</f>
        <v/>
      </c>
    </row>
    <row r="1079" ht="14.25" customHeight="1">
      <c r="A1079">
        <f>ALGLIB_SSA_XAUUSD!AA1079</f>
        <v/>
      </c>
      <c r="B1079">
        <f>IF($A1079="","",INDEX(ALGLIB_SSA_XAUUSD!$B$2:$B$2401,MATCH($A1079,ALGLIB_SSA_XAUUSD!$A$2:$A$2401,1)))</f>
        <v/>
      </c>
      <c r="C1079">
        <f>IF($A1079="","",INDEX(ALGLIB_SSA_XAUUSD!$C$2:$C$2401,MATCH($A1079,ALGLIB_SSA_XAUUSD!$A$2:$A$2401,1)))</f>
        <v/>
      </c>
      <c r="D1079" s="14">
        <f>IF($A1079="","",INT((ROW()-2)/12)+1)</f>
        <v/>
      </c>
      <c r="E1079" s="14">
        <f>IF(AND(E1082&lt;&gt;"",D1082=D1070+1),E1070+(E1082-E1070)*9/12,"")</f>
        <v/>
      </c>
      <c r="F1079" s="14">
        <f>IF(AND(F1082&lt;&gt;"",D1082=D1070+1),F1070+(F1082-F1070)*9/12,"")</f>
        <v/>
      </c>
      <c r="G1079" s="14">
        <f>IF(AND(G1082&lt;&gt;"",D1082=D1070+1),G1070+(G1082-G1070)*9/12,"")</f>
        <v/>
      </c>
      <c r="H1079" s="14">
        <f>IF(AND(H1082&lt;&gt;"",D1082=D1070+1),H1070+(H1082-H1070)*9/12,"")</f>
        <v/>
      </c>
      <c r="I1079" s="14">
        <f>IF(AND(L1082&lt;&gt;"",D1082=D1070+1),I1070+(I1082-I1070)*9/12,"")</f>
        <v/>
      </c>
      <c r="J1079">
        <f>_xlfn.XLOOKUP($A1079,ALGLIB_SSA_XAUUSD!$AA$2:$AA$2401,ALGLIB_SSA_XAUUSD!$P$2:$P$2401,"",0)</f>
        <v/>
      </c>
      <c r="K1079">
        <f>_xlfn.XLOOKUP($A1079,ALGLIB_SSA_XAUUSD!$AA$2:$AA$2401,ALGLIB_SSA_XAUUSD!$Q$2:$Q$2401,"",0)</f>
        <v/>
      </c>
      <c r="L1079">
        <f>_xlfn.XLOOKUP($A1079,ALGLIB_SSA_XAUUSD!$AA$2:$AA$2401,ALGLIB_SSA_XAUUSD!$R$2:$R$2401,"",0)</f>
        <v/>
      </c>
      <c r="M1079">
        <f>_xlfn.XLOOKUP($A1079,ALGLIB_SSA_XAUUSD!$AA$2:$AA$2401,ALGLIB_SSA_XAUUSD!$S$2:$S$2401,"",0)</f>
        <v/>
      </c>
      <c r="N1079">
        <f>_xlfn.XLOOKUP($A1079,ALGLIB_SSA_XAUUSD!$AA$2:$AA$2401,ALGLIB_SSA_XAUUSD!$T$2:$T$2401,"",0)</f>
        <v/>
      </c>
      <c r="O1079">
        <f>_xlfn.XLOOKUP($A1079,ALGLIB_SSA_XAUUSD!$AA$2:$AA$2401,ALGLIB_SSA_XAUUSD!$U$2:$U$2401,"",0)</f>
        <v/>
      </c>
      <c r="P1079">
        <f>_xlfn.XLOOKUP($A1079,ALGLIB_SSA_XAUUSD!$AA$2:$AA$2401,ALGLIB_SSA_XAUUSD!$V$2:$V$2401,"",0)</f>
        <v/>
      </c>
      <c r="S1079">
        <f>A1079</f>
        <v/>
      </c>
      <c r="T1079">
        <f>J1079</f>
        <v/>
      </c>
      <c r="U1079">
        <f>K1079</f>
        <v/>
      </c>
      <c r="V1079" s="14">
        <f>IF($A1079="","",MOD(ROW()-2,12)+1)</f>
        <v/>
      </c>
      <c r="W1079">
        <f>L1079</f>
        <v/>
      </c>
      <c r="X1079" s="14">
        <f>IF(F1079="","",F1079)</f>
        <v/>
      </c>
      <c r="Y1079" s="14">
        <f>IF(G1079="","",G1079)</f>
        <v/>
      </c>
      <c r="Z1079">
        <f>M1079</f>
        <v/>
      </c>
      <c r="AA1079">
        <f>N1079</f>
        <v/>
      </c>
      <c r="AB1079" s="14">
        <f>IF(H1079="","",H1079)</f>
        <v/>
      </c>
      <c r="AC1079">
        <f>O1079</f>
        <v/>
      </c>
      <c r="AD1079" s="14">
        <f>IF(I1079="","",I1079)</f>
        <v/>
      </c>
      <c r="AE1079">
        <f>P1079</f>
        <v/>
      </c>
      <c r="AH1079">
        <f>IF(S1079&lt;&gt;"",S1079,AH1078+900)</f>
        <v/>
      </c>
      <c r="AI1079">
        <f>IF(T1079&lt;&gt;"",T1079,AI1078)</f>
        <v/>
      </c>
      <c r="AJ1079">
        <f>IF(U1079&lt;&gt;"",U1079,AJ1078)</f>
        <v/>
      </c>
      <c r="AK1079">
        <f>IF(W1079&lt;&gt;"",W1079,"")</f>
        <v/>
      </c>
      <c r="AL1079" s="14">
        <f>IF(X1079&lt;&gt;"",X1079,"")</f>
        <v/>
      </c>
      <c r="AM1079" s="14">
        <f>IF(Y1079&lt;&gt;"",Y1079,"")</f>
        <v/>
      </c>
      <c r="AN1079" s="14">
        <f>IF(OR(AL1079="",AM1079=""),"",AL1079-AM1079)</f>
        <v/>
      </c>
      <c r="AO1079">
        <f>IF(AN1079="","",IF(AN1079&gt;0,"Bullish","Bearish"))</f>
        <v/>
      </c>
      <c r="AP1079">
        <f>IF(AO1079="",AP1078,AO1079)</f>
        <v/>
      </c>
      <c r="AQ1079" s="14">
        <f>IF(AB1079&lt;&gt;"",AB1079,"")</f>
        <v/>
      </c>
      <c r="AR1079" s="14">
        <f>IF(AD1079&lt;&gt;"",AD1079,"")</f>
        <v/>
      </c>
      <c r="AS1079">
        <f>IF(AS1078+1=13,1,AS1078+1)</f>
        <v/>
      </c>
      <c r="AT1079">
        <f>IFERROR(IF(SLOPE($AQ$1058:$AQ$1069,$AS$1058:$AS$1069)&gt;0,MIN(3,ABS(SLOPE($AQ$1058:$AQ$1069,$AS$1058:$AS$1069))),IF(SLOPE($AQ$1058:$AQ$1069,$AS$1058:$AS$1069)&lt;-0.5,-0.5,0)),0)</f>
        <v/>
      </c>
      <c r="AU1079">
        <f>IFERROR(IF(SLOPE($AR$1058:$AR$1069,$AS$1058:$AS$1069)&lt;0,MAX(-3,-ABS(SLOPE($AR$1058:$AR$1069,$AS$1058:$AS$1069))),IF(SLOPE($AR$1058:$AR$1069,$AS$1058:$AS$1069)&gt;0.5,0.5,0)),0)</f>
        <v/>
      </c>
      <c r="AV1079">
        <f>($AQ$1070+(AT1079*(AS1079-1)))</f>
        <v/>
      </c>
      <c r="AW1079">
        <f>($AR$1070+(AU1079*(AS1079-1)))</f>
        <v/>
      </c>
      <c r="AX1079">
        <f>IF(AT1079&gt;0,AV1079+AT1079,AV1079)</f>
        <v/>
      </c>
      <c r="AY1079">
        <f>IF(AU1079&lt;0,AW1079+AU1079,AW1079)</f>
        <v/>
      </c>
      <c r="BA1079" s="14">
        <f>IFERROR(AX1079-AQ1079,"")</f>
        <v/>
      </c>
      <c r="BB1079" s="14">
        <f>IFERROR(AY1079-AR1079,"")</f>
        <v/>
      </c>
      <c r="BD1079">
        <f>AH1079</f>
        <v/>
      </c>
      <c r="BE1079">
        <f>AI1079</f>
        <v/>
      </c>
      <c r="BF1079">
        <f>AJ1079</f>
        <v/>
      </c>
      <c r="BG1079" s="14">
        <f>L1079</f>
        <v/>
      </c>
      <c r="BH1079" s="14">
        <f>IF(X1079="","",X1079)</f>
        <v/>
      </c>
      <c r="BI1079" s="14">
        <f>IF(Y1079="","",Y1079)</f>
        <v/>
      </c>
      <c r="BJ1079">
        <f>Z1079</f>
        <v/>
      </c>
      <c r="BK1079">
        <f>AA1079</f>
        <v/>
      </c>
      <c r="BL1079">
        <f>IFERROR(AX1079,"")</f>
        <v/>
      </c>
      <c r="BM1079">
        <f>IFERROR(AY1079,"")</f>
        <v/>
      </c>
    </row>
    <row r="1080" ht="14.25" customHeight="1">
      <c r="A1080">
        <f>ALGLIB_SSA_XAUUSD!AA1080</f>
        <v/>
      </c>
      <c r="B1080">
        <f>IF($A1080="","",INDEX(ALGLIB_SSA_XAUUSD!$B$2:$B$2401,MATCH($A1080,ALGLIB_SSA_XAUUSD!$A$2:$A$2401,1)))</f>
        <v/>
      </c>
      <c r="C1080">
        <f>IF($A1080="","",INDEX(ALGLIB_SSA_XAUUSD!$C$2:$C$2401,MATCH($A1080,ALGLIB_SSA_XAUUSD!$A$2:$A$2401,1)))</f>
        <v/>
      </c>
      <c r="D1080" s="14">
        <f>IF($A1080="","",INT((ROW()-2)/12)+1)</f>
        <v/>
      </c>
      <c r="E1080" s="14">
        <f>IF(AND(E1082&lt;&gt;"",D1082=D1070+1),E1070+(E1082-E1070)*10/12,"")</f>
        <v/>
      </c>
      <c r="F1080" s="14">
        <f>IF(AND(F1082&lt;&gt;"",D1082=D1070+1),F1070+(F1082-F1070)*10/12,"")</f>
        <v/>
      </c>
      <c r="G1080" s="14">
        <f>IF(AND(G1082&lt;&gt;"",D1082=D1070+1),G1070+(G1082-G1070)*10/12,"")</f>
        <v/>
      </c>
      <c r="H1080" s="14">
        <f>IF(AND(H1082&lt;&gt;"",D1082=D1070+1),H1070+(H1082-H1070)*10/12,"")</f>
        <v/>
      </c>
      <c r="I1080" s="14">
        <f>IF(AND(L1082&lt;&gt;"",D1082=D1070+1),I1070+(I1082-I1070)*10/12,"")</f>
        <v/>
      </c>
      <c r="J1080">
        <f>_xlfn.XLOOKUP($A1080,ALGLIB_SSA_XAUUSD!$AA$2:$AA$2401,ALGLIB_SSA_XAUUSD!$P$2:$P$2401,"",0)</f>
        <v/>
      </c>
      <c r="K1080">
        <f>_xlfn.XLOOKUP($A1080,ALGLIB_SSA_XAUUSD!$AA$2:$AA$2401,ALGLIB_SSA_XAUUSD!$Q$2:$Q$2401,"",0)</f>
        <v/>
      </c>
      <c r="L1080">
        <f>_xlfn.XLOOKUP($A1080,ALGLIB_SSA_XAUUSD!$AA$2:$AA$2401,ALGLIB_SSA_XAUUSD!$R$2:$R$2401,"",0)</f>
        <v/>
      </c>
      <c r="M1080">
        <f>_xlfn.XLOOKUP($A1080,ALGLIB_SSA_XAUUSD!$AA$2:$AA$2401,ALGLIB_SSA_XAUUSD!$S$2:$S$2401,"",0)</f>
        <v/>
      </c>
      <c r="N1080">
        <f>_xlfn.XLOOKUP($A1080,ALGLIB_SSA_XAUUSD!$AA$2:$AA$2401,ALGLIB_SSA_XAUUSD!$T$2:$T$2401,"",0)</f>
        <v/>
      </c>
      <c r="O1080">
        <f>_xlfn.XLOOKUP($A1080,ALGLIB_SSA_XAUUSD!$AA$2:$AA$2401,ALGLIB_SSA_XAUUSD!$U$2:$U$2401,"",0)</f>
        <v/>
      </c>
      <c r="P1080">
        <f>_xlfn.XLOOKUP($A1080,ALGLIB_SSA_XAUUSD!$AA$2:$AA$2401,ALGLIB_SSA_XAUUSD!$V$2:$V$2401,"",0)</f>
        <v/>
      </c>
      <c r="S1080">
        <f>A1080</f>
        <v/>
      </c>
      <c r="T1080">
        <f>J1080</f>
        <v/>
      </c>
      <c r="U1080">
        <f>K1080</f>
        <v/>
      </c>
      <c r="V1080" s="14">
        <f>IF($A1080="","",MOD(ROW()-2,12)+1)</f>
        <v/>
      </c>
      <c r="W1080">
        <f>L1080</f>
        <v/>
      </c>
      <c r="X1080" s="14">
        <f>IF(F1080="","",F1080)</f>
        <v/>
      </c>
      <c r="Y1080" s="14">
        <f>IF(G1080="","",G1080)</f>
        <v/>
      </c>
      <c r="Z1080">
        <f>M1080</f>
        <v/>
      </c>
      <c r="AA1080">
        <f>N1080</f>
        <v/>
      </c>
      <c r="AB1080" s="14">
        <f>IF(H1080="","",H1080)</f>
        <v/>
      </c>
      <c r="AC1080">
        <f>O1080</f>
        <v/>
      </c>
      <c r="AD1080" s="14">
        <f>IF(I1080="","",I1080)</f>
        <v/>
      </c>
      <c r="AE1080">
        <f>P1080</f>
        <v/>
      </c>
      <c r="AH1080">
        <f>IF(S1080&lt;&gt;"",S1080,AH1079+900)</f>
        <v/>
      </c>
      <c r="AI1080">
        <f>IF(T1080&lt;&gt;"",T1080,AI1079)</f>
        <v/>
      </c>
      <c r="AJ1080">
        <f>IF(U1080&lt;&gt;"",U1080,AJ1079)</f>
        <v/>
      </c>
      <c r="AK1080">
        <f>IF(W1080&lt;&gt;"",W1080,"")</f>
        <v/>
      </c>
      <c r="AL1080" s="14">
        <f>IF(X1080&lt;&gt;"",X1080,"")</f>
        <v/>
      </c>
      <c r="AM1080" s="14">
        <f>IF(Y1080&lt;&gt;"",Y1080,"")</f>
        <v/>
      </c>
      <c r="AN1080" s="14">
        <f>IF(OR(AL1080="",AM1080=""),"",AL1080-AM1080)</f>
        <v/>
      </c>
      <c r="AO1080">
        <f>IF(AN1080="","",IF(AN1080&gt;0,"Bullish","Bearish"))</f>
        <v/>
      </c>
      <c r="AP1080">
        <f>IF(AO1080="",AP1079,AO1080)</f>
        <v/>
      </c>
      <c r="AQ1080" s="14">
        <f>IF(AB1080&lt;&gt;"",AB1080,"")</f>
        <v/>
      </c>
      <c r="AR1080" s="14">
        <f>IF(AD1080&lt;&gt;"",AD1080,"")</f>
        <v/>
      </c>
      <c r="AS1080">
        <f>IF(AS1079+1=13,1,AS1079+1)</f>
        <v/>
      </c>
      <c r="AT1080">
        <f>IFERROR(IF(SLOPE($AQ$1058:$AQ$1069,$AS$1058:$AS$1069)&gt;0,MIN(3,ABS(SLOPE($AQ$1058:$AQ$1069,$AS$1058:$AS$1069))),IF(SLOPE($AQ$1058:$AQ$1069,$AS$1058:$AS$1069)&lt;-0.5,-0.5,0)),0)</f>
        <v/>
      </c>
      <c r="AU1080">
        <f>IFERROR(IF(SLOPE($AR$1058:$AR$1069,$AS$1058:$AS$1069)&lt;0,MAX(-3,-ABS(SLOPE($AR$1058:$AR$1069,$AS$1058:$AS$1069))),IF(SLOPE($AR$1058:$AR$1069,$AS$1058:$AS$1069)&gt;0.5,0.5,0)),0)</f>
        <v/>
      </c>
      <c r="AV1080">
        <f>($AQ$1070+(AT1080*(AS1080-1)))</f>
        <v/>
      </c>
      <c r="AW1080">
        <f>($AR$1070+(AU1080*(AS1080-1)))</f>
        <v/>
      </c>
      <c r="AX1080">
        <f>IF(AT1080&gt;0,AV1080+AT1080,AV1080)</f>
        <v/>
      </c>
      <c r="AY1080">
        <f>IF(AU1080&lt;0,AW1080+AU1080,AW1080)</f>
        <v/>
      </c>
      <c r="BA1080" s="14">
        <f>IFERROR(AX1080-AQ1080,"")</f>
        <v/>
      </c>
      <c r="BB1080" s="14">
        <f>IFERROR(AY1080-AR1080,"")</f>
        <v/>
      </c>
      <c r="BD1080">
        <f>AH1080</f>
        <v/>
      </c>
      <c r="BE1080">
        <f>AI1080</f>
        <v/>
      </c>
      <c r="BF1080">
        <f>AJ1080</f>
        <v/>
      </c>
      <c r="BG1080" s="14">
        <f>L1080</f>
        <v/>
      </c>
      <c r="BH1080" s="14">
        <f>IF(X1080="","",X1080)</f>
        <v/>
      </c>
      <c r="BI1080" s="14">
        <f>IF(Y1080="","",Y1080)</f>
        <v/>
      </c>
      <c r="BJ1080">
        <f>Z1080</f>
        <v/>
      </c>
      <c r="BK1080">
        <f>AA1080</f>
        <v/>
      </c>
      <c r="BL1080">
        <f>IFERROR(AX1080,"")</f>
        <v/>
      </c>
      <c r="BM1080">
        <f>IFERROR(AY1080,"")</f>
        <v/>
      </c>
    </row>
    <row r="1081" ht="14.25" customHeight="1">
      <c r="A1081">
        <f>ALGLIB_SSA_XAUUSD!AA1081</f>
        <v/>
      </c>
      <c r="B1081">
        <f>IF($A1081="","",INDEX(ALGLIB_SSA_XAUUSD!$B$2:$B$2401,MATCH($A1081,ALGLIB_SSA_XAUUSD!$A$2:$A$2401,1)))</f>
        <v/>
      </c>
      <c r="C1081">
        <f>IF($A1081="","",INDEX(ALGLIB_SSA_XAUUSD!$C$2:$C$2401,MATCH($A1081,ALGLIB_SSA_XAUUSD!$A$2:$A$2401,1)))</f>
        <v/>
      </c>
      <c r="D1081" s="14">
        <f>IF($A1081="","",INT((ROW()-2)/12)+1)</f>
        <v/>
      </c>
      <c r="E1081" s="14">
        <f>IF(AND(E1082&lt;&gt;"",D1082=D1070+1),E1070+(E1082-E1070)*11/12,"")</f>
        <v/>
      </c>
      <c r="F1081" s="14">
        <f>IF(AND(F1082&lt;&gt;"",D1082=D1070+1),F1070+(F1082-F1070)*11/12,"")</f>
        <v/>
      </c>
      <c r="G1081" s="14">
        <f>IF(AND(G1082&lt;&gt;"",D1082=D1070+1),G1070+(G1082-G1070)*11/12,"")</f>
        <v/>
      </c>
      <c r="H1081" s="14">
        <f>IF(AND(H1082&lt;&gt;"",D1082=D1070+1),H1070+(H1082-H1070)*11/12,"")</f>
        <v/>
      </c>
      <c r="I1081" s="14">
        <f>IF(AND(L1082&lt;&gt;"",D1082=D1070+1),I1070+(I1082-I1070)*11/12,"")</f>
        <v/>
      </c>
      <c r="J1081">
        <f>_xlfn.XLOOKUP($A1081,ALGLIB_SSA_XAUUSD!$AA$2:$AA$2401,ALGLIB_SSA_XAUUSD!$P$2:$P$2401,"",0)</f>
        <v/>
      </c>
      <c r="K1081">
        <f>_xlfn.XLOOKUP($A1081,ALGLIB_SSA_XAUUSD!$AA$2:$AA$2401,ALGLIB_SSA_XAUUSD!$Q$2:$Q$2401,"",0)</f>
        <v/>
      </c>
      <c r="L1081">
        <f>_xlfn.XLOOKUP($A1081,ALGLIB_SSA_XAUUSD!$AA$2:$AA$2401,ALGLIB_SSA_XAUUSD!$R$2:$R$2401,"",0)</f>
        <v/>
      </c>
      <c r="M1081">
        <f>_xlfn.XLOOKUP($A1081,ALGLIB_SSA_XAUUSD!$AA$2:$AA$2401,ALGLIB_SSA_XAUUSD!$S$2:$S$2401,"",0)</f>
        <v/>
      </c>
      <c r="N1081">
        <f>_xlfn.XLOOKUP($A1081,ALGLIB_SSA_XAUUSD!$AA$2:$AA$2401,ALGLIB_SSA_XAUUSD!$T$2:$T$2401,"",0)</f>
        <v/>
      </c>
      <c r="O1081">
        <f>_xlfn.XLOOKUP($A1081,ALGLIB_SSA_XAUUSD!$AA$2:$AA$2401,ALGLIB_SSA_XAUUSD!$U$2:$U$2401,"",0)</f>
        <v/>
      </c>
      <c r="P1081">
        <f>_xlfn.XLOOKUP($A1081,ALGLIB_SSA_XAUUSD!$AA$2:$AA$2401,ALGLIB_SSA_XAUUSD!$V$2:$V$2401,"",0)</f>
        <v/>
      </c>
      <c r="S1081">
        <f>A1081</f>
        <v/>
      </c>
      <c r="T1081">
        <f>J1081</f>
        <v/>
      </c>
      <c r="U1081">
        <f>K1081</f>
        <v/>
      </c>
      <c r="V1081" s="14">
        <f>IF($A1081="","",MOD(ROW()-2,12)+1)</f>
        <v/>
      </c>
      <c r="W1081">
        <f>L1081</f>
        <v/>
      </c>
      <c r="X1081" s="14">
        <f>IF(F1081="","",F1081)</f>
        <v/>
      </c>
      <c r="Y1081" s="14">
        <f>IF(G1081="","",G1081)</f>
        <v/>
      </c>
      <c r="Z1081">
        <f>M1081</f>
        <v/>
      </c>
      <c r="AA1081">
        <f>N1081</f>
        <v/>
      </c>
      <c r="AB1081" s="14">
        <f>IF(H1081="","",H1081)</f>
        <v/>
      </c>
      <c r="AC1081">
        <f>O1081</f>
        <v/>
      </c>
      <c r="AD1081" s="14">
        <f>IF(I1081="","",I1081)</f>
        <v/>
      </c>
      <c r="AE1081">
        <f>P1081</f>
        <v/>
      </c>
      <c r="AH1081">
        <f>IF(S1081&lt;&gt;"",S1081,AH1080+900)</f>
        <v/>
      </c>
      <c r="AI1081">
        <f>IF(T1081&lt;&gt;"",T1081,AI1080)</f>
        <v/>
      </c>
      <c r="AJ1081">
        <f>IF(U1081&lt;&gt;"",U1081,AJ1080)</f>
        <v/>
      </c>
      <c r="AK1081">
        <f>IF(W1081&lt;&gt;"",W1081,"")</f>
        <v/>
      </c>
      <c r="AL1081" s="14">
        <f>IF(X1081&lt;&gt;"",X1081,"")</f>
        <v/>
      </c>
      <c r="AM1081" s="14">
        <f>IF(Y1081&lt;&gt;"",Y1081,"")</f>
        <v/>
      </c>
      <c r="AN1081" s="14">
        <f>IF(OR(AL1081="",AM1081=""),"",AL1081-AM1081)</f>
        <v/>
      </c>
      <c r="AO1081">
        <f>IF(AN1081="","",IF(AN1081&gt;0,"Bullish","Bearish"))</f>
        <v/>
      </c>
      <c r="AP1081">
        <f>IF(AO1081="",AP1080,AO1081)</f>
        <v/>
      </c>
      <c r="AQ1081" s="14">
        <f>IF(AB1081&lt;&gt;"",AB1081,"")</f>
        <v/>
      </c>
      <c r="AR1081" s="14">
        <f>IF(AD1081&lt;&gt;"",AD1081,"")</f>
        <v/>
      </c>
      <c r="AS1081">
        <f>IF(AS1080+1=13,1,AS1080+1)</f>
        <v/>
      </c>
      <c r="AT1081">
        <f>IFERROR(IF(SLOPE($AQ$1058:$AQ$1069,$AS$1058:$AS$1069)&gt;0,MIN(3,ABS(SLOPE($AQ$1058:$AQ$1069,$AS$1058:$AS$1069))),IF(SLOPE($AQ$1058:$AQ$1069,$AS$1058:$AS$1069)&lt;-0.5,-0.5,0)),0)</f>
        <v/>
      </c>
      <c r="AU1081">
        <f>IFERROR(IF(SLOPE($AR$1058:$AR$1069,$AS$1058:$AS$1069)&lt;0,MAX(-3,-ABS(SLOPE($AR$1058:$AR$1069,$AS$1058:$AS$1069))),IF(SLOPE($AR$1058:$AR$1069,$AS$1058:$AS$1069)&gt;0.5,0.5,0)),0)</f>
        <v/>
      </c>
      <c r="AV1081">
        <f>($AQ$1070+(AT1081*(AS1081-1)))</f>
        <v/>
      </c>
      <c r="AW1081">
        <f>($AR$1070+(AU1081*(AS1081-1)))</f>
        <v/>
      </c>
      <c r="AX1081">
        <f>IF(AT1081&gt;0,AV1081+AT1081,AV1081)</f>
        <v/>
      </c>
      <c r="AY1081">
        <f>IF(AU1081&lt;0,AW1081+AU1081,AW1081)</f>
        <v/>
      </c>
      <c r="BA1081" s="14">
        <f>IFERROR(AX1081-AQ1081,"")</f>
        <v/>
      </c>
      <c r="BB1081" s="14">
        <f>IFERROR(AY1081-AR1081,"")</f>
        <v/>
      </c>
      <c r="BD1081">
        <f>AH1081</f>
        <v/>
      </c>
      <c r="BE1081">
        <f>AI1081</f>
        <v/>
      </c>
      <c r="BF1081">
        <f>AJ1081</f>
        <v/>
      </c>
      <c r="BG1081" s="14">
        <f>L1081</f>
        <v/>
      </c>
      <c r="BH1081" s="14">
        <f>IF(X1081="","",X1081)</f>
        <v/>
      </c>
      <c r="BI1081" s="14">
        <f>IF(Y1081="","",Y1081)</f>
        <v/>
      </c>
      <c r="BJ1081">
        <f>Z1081</f>
        <v/>
      </c>
      <c r="BK1081">
        <f>AA1081</f>
        <v/>
      </c>
      <c r="BL1081">
        <f>IFERROR(AX1081,"")</f>
        <v/>
      </c>
      <c r="BM1081">
        <f>IFERROR(AY1081,"")</f>
        <v/>
      </c>
    </row>
    <row r="1082" ht="14.25" customHeight="1">
      <c r="A1082">
        <f>ALGLIB_SSA_XAUUSD!AA1082</f>
        <v/>
      </c>
      <c r="B1082">
        <f>IF($A1082="","",INDEX(ALGLIB_SSA_XAUUSD!$B$2:$B$2401,MATCH($A1082,ALGLIB_SSA_XAUUSD!$A$2:$A$2401,1)))</f>
        <v/>
      </c>
      <c r="C1082">
        <f>IF($A1082="","",INDEX(ALGLIB_SSA_XAUUSD!$C$2:$C$2401,MATCH($A1082,ALGLIB_SSA_XAUUSD!$A$2:$A$2401,1)))</f>
        <v/>
      </c>
      <c r="D1082" s="14">
        <f>IF($A1082="","",INT((ROW()-2)/12)+1)</f>
        <v/>
      </c>
      <c r="E1082" s="14">
        <f>IF($A1082="","",INDEX(ALGLIB_SSA_XAUUSD!$D$2:$D$2401,MATCH($A1082,ALGLIB_SSA_XAUUSD!$A$2:$A$2401,1)))</f>
        <v/>
      </c>
      <c r="F1082" s="14">
        <f>IF($A1082="","",INDEX(ALGLIB_SSA_XAUUSD!$E$2:$E$2401,MATCH($A1082,ALGLIB_SSA_XAUUSD!$A$2:$A$2401,1)))</f>
        <v/>
      </c>
      <c r="G1082" s="14">
        <f>IF($A1082="","",INDEX(ALGLIB_SSA_XAUUSD!$F$2:$F$2401,MATCH($A1082,ALGLIB_SSA_XAUUSD!$A$2:$A$2401,1)))</f>
        <v/>
      </c>
      <c r="H1082" s="14">
        <f>IF($A1082="","",INDEX(ALGLIB_SSA_XAUUSD!$G$2:$G$2401,MATCH($A1082,ALGLIB_SSA_XAUUSD!$A$2:$A$2401,1)))</f>
        <v/>
      </c>
      <c r="I1082" s="14">
        <f>IF($A1082="","",INDEX(ALGLIB_SSA_XAUUSD!$H$2:$H$2401,MATCH($A1082,ALGLIB_SSA_XAUUSD!$A$2:$A$2401,1)))</f>
        <v/>
      </c>
      <c r="J1082">
        <f>_xlfn.XLOOKUP($A1082,ALGLIB_SSA_XAUUSD!$AA$2:$AA$2401,ALGLIB_SSA_XAUUSD!$P$2:$P$2401,"",0)</f>
        <v/>
      </c>
      <c r="K1082">
        <f>_xlfn.XLOOKUP($A1082,ALGLIB_SSA_XAUUSD!$AA$2:$AA$2401,ALGLIB_SSA_XAUUSD!$Q$2:$Q$2401,"",0)</f>
        <v/>
      </c>
      <c r="L1082">
        <f>_xlfn.XLOOKUP($A1082,ALGLIB_SSA_XAUUSD!$AA$2:$AA$2401,ALGLIB_SSA_XAUUSD!$R$2:$R$2401,"",0)</f>
        <v/>
      </c>
      <c r="M1082">
        <f>_xlfn.XLOOKUP($A1082,ALGLIB_SSA_XAUUSD!$AA$2:$AA$2401,ALGLIB_SSA_XAUUSD!$S$2:$S$2401,"",0)</f>
        <v/>
      </c>
      <c r="N1082">
        <f>_xlfn.XLOOKUP($A1082,ALGLIB_SSA_XAUUSD!$AA$2:$AA$2401,ALGLIB_SSA_XAUUSD!$T$2:$T$2401,"",0)</f>
        <v/>
      </c>
      <c r="O1082">
        <f>_xlfn.XLOOKUP($A1082,ALGLIB_SSA_XAUUSD!$AA$2:$AA$2401,ALGLIB_SSA_XAUUSD!$U$2:$U$2401,"",0)</f>
        <v/>
      </c>
      <c r="P1082">
        <f>_xlfn.XLOOKUP($A1082,ALGLIB_SSA_XAUUSD!$AA$2:$AA$2401,ALGLIB_SSA_XAUUSD!$V$2:$V$2401,"",0)</f>
        <v/>
      </c>
      <c r="S1082">
        <f>A1082</f>
        <v/>
      </c>
      <c r="T1082">
        <f>J1082</f>
        <v/>
      </c>
      <c r="U1082">
        <f>K1082</f>
        <v/>
      </c>
      <c r="V1082" s="14">
        <f>IF($A1082="","",MOD(ROW()-2,12)+1)</f>
        <v/>
      </c>
      <c r="W1082">
        <f>L1082</f>
        <v/>
      </c>
      <c r="X1082" s="14">
        <f>IF(F1082="","",F1082)</f>
        <v/>
      </c>
      <c r="Y1082" s="14">
        <f>IF(G1082="","",G1082)</f>
        <v/>
      </c>
      <c r="Z1082">
        <f>M1082</f>
        <v/>
      </c>
      <c r="AA1082">
        <f>N1082</f>
        <v/>
      </c>
      <c r="AB1082" s="14">
        <f>IF(H1082="","",H1082)</f>
        <v/>
      </c>
      <c r="AC1082">
        <f>O1082</f>
        <v/>
      </c>
      <c r="AD1082" s="14">
        <f>IF(I1082="","",I1082)</f>
        <v/>
      </c>
      <c r="AE1082">
        <f>P1082</f>
        <v/>
      </c>
      <c r="AH1082">
        <f>IF(S1082&lt;&gt;"",S1082,AH1081+900)</f>
        <v/>
      </c>
      <c r="AI1082">
        <f>IF(T1082&lt;&gt;"",T1082,AI1081)</f>
        <v/>
      </c>
      <c r="AJ1082">
        <f>IF(U1082&lt;&gt;"",U1082,AJ1081)</f>
        <v/>
      </c>
      <c r="AK1082">
        <f>IF(W1082&lt;&gt;"",W1082,"")</f>
        <v/>
      </c>
      <c r="AL1082" s="14">
        <f>IF(X1082&lt;&gt;"",X1082,"")</f>
        <v/>
      </c>
      <c r="AM1082" s="14">
        <f>IF(Y1082&lt;&gt;"",Y1082,"")</f>
        <v/>
      </c>
      <c r="AN1082" s="14">
        <f>IF(OR(AL1082="",AM1082=""),"",AL1082-AM1082)</f>
        <v/>
      </c>
      <c r="AO1082">
        <f>IF(AN1082="","",IF(AN1082&gt;0,"Bullish","Bearish"))</f>
        <v/>
      </c>
      <c r="AP1082">
        <f>IF(AO1082="",AP1081,AO1082)</f>
        <v/>
      </c>
      <c r="AQ1082" s="14">
        <f>IF(AB1082&lt;&gt;"",AB1082,"")</f>
        <v/>
      </c>
      <c r="AR1082" s="14">
        <f>IF(AD1082&lt;&gt;"",AD1082,"")</f>
        <v/>
      </c>
      <c r="AS1082">
        <f>IF(AS1081+1=13,1,AS1081+1)</f>
        <v/>
      </c>
      <c r="AT1082">
        <f>IFERROR(IF(SLOPE($AQ$1070:$AQ$1081,$AS$1070:$AS$1081)&gt;0,MIN(3,ABS(SLOPE($AQ$1070:$AQ$1081,$AS$1070:$AS$1081))),IF(SLOPE($AQ$1070:$AQ$1081,$AS$1070:$AS$1081)&lt;-0.5,-0.5,0)),0)</f>
        <v/>
      </c>
      <c r="AU1082">
        <f>IFERROR(IF(SLOPE($AR$1070:$AR$1081,$AS$1070:$AS$1081)&lt;0,MAX(-3,-ABS(SLOPE($AR$1070:$AR$1081,$AS$1070:$AS$1081))),IF(SLOPE($AR$1070:$AR$1081,$AS$1070:$AS$1081)&gt;0.5,0.5,0)),0)</f>
        <v/>
      </c>
      <c r="AV1082">
        <f>($AQ$1082+(AT1082*(AS1082-1)))</f>
        <v/>
      </c>
      <c r="AW1082">
        <f>($AR$1082+(AU1082*(AS1082-1)))</f>
        <v/>
      </c>
      <c r="AX1082">
        <f>IF(AT1082&gt;0,AV1082+AT1082,AV1082)</f>
        <v/>
      </c>
      <c r="AY1082">
        <f>IF(AU1082&lt;0,AW1082+AU1082,AW1082)</f>
        <v/>
      </c>
      <c r="BA1082" s="14">
        <f>IFERROR(AX1082-AQ1082,"")</f>
        <v/>
      </c>
      <c r="BB1082" s="14">
        <f>IFERROR(AY1082-AR1082,"")</f>
        <v/>
      </c>
      <c r="BD1082">
        <f>AH1082</f>
        <v/>
      </c>
      <c r="BE1082">
        <f>AI1082</f>
        <v/>
      </c>
      <c r="BF1082">
        <f>AJ1082</f>
        <v/>
      </c>
      <c r="BG1082" s="14">
        <f>L1082</f>
        <v/>
      </c>
      <c r="BH1082" s="14">
        <f>IF(X1082="","",X1082)</f>
        <v/>
      </c>
      <c r="BI1082" s="14">
        <f>IF(Y1082="","",Y1082)</f>
        <v/>
      </c>
      <c r="BJ1082">
        <f>Z1082</f>
        <v/>
      </c>
      <c r="BK1082">
        <f>AA1082</f>
        <v/>
      </c>
      <c r="BL1082">
        <f>IFERROR(AX1082,"")</f>
        <v/>
      </c>
      <c r="BM1082">
        <f>IFERROR(AY1082,"")</f>
        <v/>
      </c>
    </row>
    <row r="1083" ht="14.25" customHeight="1">
      <c r="A1083">
        <f>ALGLIB_SSA_XAUUSD!AA1083</f>
        <v/>
      </c>
      <c r="B1083">
        <f>IF($A1083="","",INDEX(ALGLIB_SSA_XAUUSD!$B$2:$B$2401,MATCH($A1083,ALGLIB_SSA_XAUUSD!$A$2:$A$2401,1)))</f>
        <v/>
      </c>
      <c r="C1083">
        <f>IF($A1083="","",INDEX(ALGLIB_SSA_XAUUSD!$C$2:$C$2401,MATCH($A1083,ALGLIB_SSA_XAUUSD!$A$2:$A$2401,1)))</f>
        <v/>
      </c>
      <c r="D1083" s="14">
        <f>IF($A1083="","",INT((ROW()-2)/12)+1)</f>
        <v/>
      </c>
      <c r="E1083" s="14">
        <f>IF(AND(E1094&lt;&gt;"",D1094=D1082+1),E1082+(E1094-E1082)*1/12,"")</f>
        <v/>
      </c>
      <c r="F1083" s="14">
        <f>IF(AND(F1094&lt;&gt;"",D1094=D1082+1),F1082+(F1094-F1082)*1/12,"")</f>
        <v/>
      </c>
      <c r="G1083" s="14">
        <f>IF(AND(G1094&lt;&gt;"",D1094=D1082+1),G1082+(G1094-G1082)*1/12,"")</f>
        <v/>
      </c>
      <c r="H1083" s="14">
        <f>IF(AND(H1094&lt;&gt;"",D1094=D1082+1),H1082+(H1094-H1082)*1/12,"")</f>
        <v/>
      </c>
      <c r="I1083" s="14">
        <f>IF(AND(L1094&lt;&gt;"",D1094=D1082+1),I1082+(I1094-I1082)*1/12,"")</f>
        <v/>
      </c>
      <c r="J1083">
        <f>_xlfn.XLOOKUP($A1083,ALGLIB_SSA_XAUUSD!$AA$2:$AA$2401,ALGLIB_SSA_XAUUSD!$P$2:$P$2401,"",0)</f>
        <v/>
      </c>
      <c r="K1083">
        <f>_xlfn.XLOOKUP($A1083,ALGLIB_SSA_XAUUSD!$AA$2:$AA$2401,ALGLIB_SSA_XAUUSD!$Q$2:$Q$2401,"",0)</f>
        <v/>
      </c>
      <c r="L1083">
        <f>_xlfn.XLOOKUP($A1083,ALGLIB_SSA_XAUUSD!$AA$2:$AA$2401,ALGLIB_SSA_XAUUSD!$R$2:$R$2401,"",0)</f>
        <v/>
      </c>
      <c r="M1083">
        <f>_xlfn.XLOOKUP($A1083,ALGLIB_SSA_XAUUSD!$AA$2:$AA$2401,ALGLIB_SSA_XAUUSD!$S$2:$S$2401,"",0)</f>
        <v/>
      </c>
      <c r="N1083">
        <f>_xlfn.XLOOKUP($A1083,ALGLIB_SSA_XAUUSD!$AA$2:$AA$2401,ALGLIB_SSA_XAUUSD!$T$2:$T$2401,"",0)</f>
        <v/>
      </c>
      <c r="O1083">
        <f>_xlfn.XLOOKUP($A1083,ALGLIB_SSA_XAUUSD!$AA$2:$AA$2401,ALGLIB_SSA_XAUUSD!$U$2:$U$2401,"",0)</f>
        <v/>
      </c>
      <c r="P1083">
        <f>_xlfn.XLOOKUP($A1083,ALGLIB_SSA_XAUUSD!$AA$2:$AA$2401,ALGLIB_SSA_XAUUSD!$V$2:$V$2401,"",0)</f>
        <v/>
      </c>
      <c r="S1083">
        <f>A1083</f>
        <v/>
      </c>
      <c r="T1083">
        <f>J1083</f>
        <v/>
      </c>
      <c r="U1083">
        <f>K1083</f>
        <v/>
      </c>
      <c r="V1083" s="14">
        <f>IF($A1083="","",MOD(ROW()-2,12)+1)</f>
        <v/>
      </c>
      <c r="W1083">
        <f>L1083</f>
        <v/>
      </c>
      <c r="X1083" s="14">
        <f>IF(F1083="","",F1083)</f>
        <v/>
      </c>
      <c r="Y1083" s="14">
        <f>IF(G1083="","",G1083)</f>
        <v/>
      </c>
      <c r="Z1083">
        <f>M1083</f>
        <v/>
      </c>
      <c r="AA1083">
        <f>N1083</f>
        <v/>
      </c>
      <c r="AB1083" s="14">
        <f>IF(H1083="","",H1083)</f>
        <v/>
      </c>
      <c r="AC1083">
        <f>O1083</f>
        <v/>
      </c>
      <c r="AD1083" s="14">
        <f>IF(I1083="","",I1083)</f>
        <v/>
      </c>
      <c r="AE1083">
        <f>P1083</f>
        <v/>
      </c>
      <c r="AH1083">
        <f>IF(S1083&lt;&gt;"",S1083,AH1082+900)</f>
        <v/>
      </c>
      <c r="AI1083">
        <f>IF(T1083&lt;&gt;"",T1083,AI1082)</f>
        <v/>
      </c>
      <c r="AJ1083">
        <f>IF(U1083&lt;&gt;"",U1083,AJ1082)</f>
        <v/>
      </c>
      <c r="AK1083">
        <f>IF(W1083&lt;&gt;"",W1083,"")</f>
        <v/>
      </c>
      <c r="AL1083" s="14">
        <f>IF(X1083&lt;&gt;"",X1083,"")</f>
        <v/>
      </c>
      <c r="AM1083" s="14">
        <f>IF(Y1083&lt;&gt;"",Y1083,"")</f>
        <v/>
      </c>
      <c r="AN1083" s="14">
        <f>IF(OR(AL1083="",AM1083=""),"",AL1083-AM1083)</f>
        <v/>
      </c>
      <c r="AO1083">
        <f>IF(AN1083="","",IF(AN1083&gt;0,"Bullish","Bearish"))</f>
        <v/>
      </c>
      <c r="AP1083">
        <f>IF(AO1083="",AP1082,AO1083)</f>
        <v/>
      </c>
      <c r="AQ1083" s="14">
        <f>IF(AB1083&lt;&gt;"",AB1083,"")</f>
        <v/>
      </c>
      <c r="AR1083" s="14">
        <f>IF(AD1083&lt;&gt;"",AD1083,"")</f>
        <v/>
      </c>
      <c r="AS1083">
        <f>IF(AS1082+1=13,1,AS1082+1)</f>
        <v/>
      </c>
      <c r="AT1083">
        <f>IFERROR(IF(SLOPE($AQ$1070:$AQ$1081,$AS$1070:$AS$1081)&gt;0,MIN(3,ABS(SLOPE($AQ$1070:$AQ$1081,$AS$1070:$AS$1081))),IF(SLOPE($AQ$1070:$AQ$1081,$AS$1070:$AS$1081)&lt;-0.5,-0.5,0)),0)</f>
        <v/>
      </c>
      <c r="AU1083">
        <f>IFERROR(IF(SLOPE($AR$1070:$AR$1081,$AS$1070:$AS$1081)&lt;0,MAX(-3,-ABS(SLOPE($AR$1070:$AR$1081,$AS$1070:$AS$1081))),IF(SLOPE($AR$1070:$AR$1081,$AS$1070:$AS$1081)&gt;0.5,0.5,0)),0)</f>
        <v/>
      </c>
      <c r="AV1083">
        <f>($AQ$1082+(AT1083*(AS1083-1)))</f>
        <v/>
      </c>
      <c r="AW1083">
        <f>($AR$1082+(AU1083*(AS1083-1)))</f>
        <v/>
      </c>
      <c r="AX1083">
        <f>IF(AT1083&gt;0,AV1083+AT1083,AV1083)</f>
        <v/>
      </c>
      <c r="AY1083">
        <f>IF(AU1083&lt;0,AW1083+AU1083,AW1083)</f>
        <v/>
      </c>
      <c r="BA1083" s="14">
        <f>IFERROR(AX1083-AQ1083,"")</f>
        <v/>
      </c>
      <c r="BB1083" s="14">
        <f>IFERROR(AY1083-AR1083,"")</f>
        <v/>
      </c>
      <c r="BD1083">
        <f>AH1083</f>
        <v/>
      </c>
      <c r="BE1083">
        <f>AI1083</f>
        <v/>
      </c>
      <c r="BF1083">
        <f>AJ1083</f>
        <v/>
      </c>
      <c r="BG1083" s="14">
        <f>L1083</f>
        <v/>
      </c>
      <c r="BH1083" s="14">
        <f>IF(X1083="","",X1083)</f>
        <v/>
      </c>
      <c r="BI1083" s="14">
        <f>IF(Y1083="","",Y1083)</f>
        <v/>
      </c>
      <c r="BJ1083">
        <f>Z1083</f>
        <v/>
      </c>
      <c r="BK1083">
        <f>AA1083</f>
        <v/>
      </c>
      <c r="BL1083">
        <f>IFERROR(AX1083,"")</f>
        <v/>
      </c>
      <c r="BM1083">
        <f>IFERROR(AY1083,"")</f>
        <v/>
      </c>
    </row>
    <row r="1084" ht="14.25" customHeight="1">
      <c r="A1084">
        <f>ALGLIB_SSA_XAUUSD!AA1084</f>
        <v/>
      </c>
      <c r="B1084">
        <f>IF($A1084="","",INDEX(ALGLIB_SSA_XAUUSD!$B$2:$B$2401,MATCH($A1084,ALGLIB_SSA_XAUUSD!$A$2:$A$2401,1)))</f>
        <v/>
      </c>
      <c r="C1084">
        <f>IF($A1084="","",INDEX(ALGLIB_SSA_XAUUSD!$C$2:$C$2401,MATCH($A1084,ALGLIB_SSA_XAUUSD!$A$2:$A$2401,1)))</f>
        <v/>
      </c>
      <c r="D1084" s="14">
        <f>IF($A1084="","",INT((ROW()-2)/12)+1)</f>
        <v/>
      </c>
      <c r="E1084" s="14">
        <f>IF(AND(E1094&lt;&gt;"",D1094=D1082+1),E1082+(E1094-E1082)*2/12,"")</f>
        <v/>
      </c>
      <c r="F1084" s="14">
        <f>IF(AND(F1094&lt;&gt;"",D1094=D1082+1),F1082+(F1094-F1082)*2/12,"")</f>
        <v/>
      </c>
      <c r="G1084" s="14">
        <f>IF(AND(G1094&lt;&gt;"",D1094=D1082+1),G1082+(G1094-G1082)*2/12,"")</f>
        <v/>
      </c>
      <c r="H1084" s="14">
        <f>IF(AND(H1094&lt;&gt;"",D1094=D1082+1),H1082+(H1094-H1082)*2/12,"")</f>
        <v/>
      </c>
      <c r="I1084" s="14">
        <f>IF(AND(L1094&lt;&gt;"",D1094=D1082+1),I1082+(I1094-I1082)*2/12,"")</f>
        <v/>
      </c>
      <c r="J1084">
        <f>_xlfn.XLOOKUP($A1084,ALGLIB_SSA_XAUUSD!$AA$2:$AA$2401,ALGLIB_SSA_XAUUSD!$P$2:$P$2401,"",0)</f>
        <v/>
      </c>
      <c r="K1084">
        <f>_xlfn.XLOOKUP($A1084,ALGLIB_SSA_XAUUSD!$AA$2:$AA$2401,ALGLIB_SSA_XAUUSD!$Q$2:$Q$2401,"",0)</f>
        <v/>
      </c>
      <c r="L1084">
        <f>_xlfn.XLOOKUP($A1084,ALGLIB_SSA_XAUUSD!$AA$2:$AA$2401,ALGLIB_SSA_XAUUSD!$R$2:$R$2401,"",0)</f>
        <v/>
      </c>
      <c r="M1084">
        <f>_xlfn.XLOOKUP($A1084,ALGLIB_SSA_XAUUSD!$AA$2:$AA$2401,ALGLIB_SSA_XAUUSD!$S$2:$S$2401,"",0)</f>
        <v/>
      </c>
      <c r="N1084">
        <f>_xlfn.XLOOKUP($A1084,ALGLIB_SSA_XAUUSD!$AA$2:$AA$2401,ALGLIB_SSA_XAUUSD!$T$2:$T$2401,"",0)</f>
        <v/>
      </c>
      <c r="O1084">
        <f>_xlfn.XLOOKUP($A1084,ALGLIB_SSA_XAUUSD!$AA$2:$AA$2401,ALGLIB_SSA_XAUUSD!$U$2:$U$2401,"",0)</f>
        <v/>
      </c>
      <c r="P1084">
        <f>_xlfn.XLOOKUP($A1084,ALGLIB_SSA_XAUUSD!$AA$2:$AA$2401,ALGLIB_SSA_XAUUSD!$V$2:$V$2401,"",0)</f>
        <v/>
      </c>
      <c r="S1084">
        <f>A1084</f>
        <v/>
      </c>
      <c r="T1084">
        <f>J1084</f>
        <v/>
      </c>
      <c r="U1084">
        <f>K1084</f>
        <v/>
      </c>
      <c r="V1084" s="14">
        <f>IF($A1084="","",MOD(ROW()-2,12)+1)</f>
        <v/>
      </c>
      <c r="W1084">
        <f>L1084</f>
        <v/>
      </c>
      <c r="X1084" s="14">
        <f>IF(F1084="","",F1084)</f>
        <v/>
      </c>
      <c r="Y1084" s="14">
        <f>IF(G1084="","",G1084)</f>
        <v/>
      </c>
      <c r="Z1084">
        <f>M1084</f>
        <v/>
      </c>
      <c r="AA1084">
        <f>N1084</f>
        <v/>
      </c>
      <c r="AB1084" s="14">
        <f>IF(H1084="","",H1084)</f>
        <v/>
      </c>
      <c r="AC1084">
        <f>O1084</f>
        <v/>
      </c>
      <c r="AD1084" s="14">
        <f>IF(I1084="","",I1084)</f>
        <v/>
      </c>
      <c r="AE1084">
        <f>P1084</f>
        <v/>
      </c>
      <c r="AH1084">
        <f>IF(S1084&lt;&gt;"",S1084,AH1083+900)</f>
        <v/>
      </c>
      <c r="AI1084">
        <f>IF(T1084&lt;&gt;"",T1084,AI1083)</f>
        <v/>
      </c>
      <c r="AJ1084">
        <f>IF(U1084&lt;&gt;"",U1084,AJ1083)</f>
        <v/>
      </c>
      <c r="AK1084">
        <f>IF(W1084&lt;&gt;"",W1084,"")</f>
        <v/>
      </c>
      <c r="AL1084" s="14">
        <f>IF(X1084&lt;&gt;"",X1084,"")</f>
        <v/>
      </c>
      <c r="AM1084" s="14">
        <f>IF(Y1084&lt;&gt;"",Y1084,"")</f>
        <v/>
      </c>
      <c r="AN1084" s="14">
        <f>IF(OR(AL1084="",AM1084=""),"",AL1084-AM1084)</f>
        <v/>
      </c>
      <c r="AO1084">
        <f>IF(AN1084="","",IF(AN1084&gt;0,"Bullish","Bearish"))</f>
        <v/>
      </c>
      <c r="AP1084">
        <f>IF(AO1084="",AP1083,AO1084)</f>
        <v/>
      </c>
      <c r="AQ1084" s="14">
        <f>IF(AB1084&lt;&gt;"",AB1084,"")</f>
        <v/>
      </c>
      <c r="AR1084" s="14">
        <f>IF(AD1084&lt;&gt;"",AD1084,"")</f>
        <v/>
      </c>
      <c r="AS1084">
        <f>IF(AS1083+1=13,1,AS1083+1)</f>
        <v/>
      </c>
      <c r="AT1084">
        <f>IFERROR(IF(SLOPE($AQ$1070:$AQ$1081,$AS$1070:$AS$1081)&gt;0,MIN(3,ABS(SLOPE($AQ$1070:$AQ$1081,$AS$1070:$AS$1081))),IF(SLOPE($AQ$1070:$AQ$1081,$AS$1070:$AS$1081)&lt;-0.5,-0.5,0)),0)</f>
        <v/>
      </c>
      <c r="AU1084">
        <f>IFERROR(IF(SLOPE($AR$1070:$AR$1081,$AS$1070:$AS$1081)&lt;0,MAX(-3,-ABS(SLOPE($AR$1070:$AR$1081,$AS$1070:$AS$1081))),IF(SLOPE($AR$1070:$AR$1081,$AS$1070:$AS$1081)&gt;0.5,0.5,0)),0)</f>
        <v/>
      </c>
      <c r="AV1084">
        <f>($AQ$1082+(AT1084*(AS1084-1)))</f>
        <v/>
      </c>
      <c r="AW1084">
        <f>($AR$1082+(AU1084*(AS1084-1)))</f>
        <v/>
      </c>
      <c r="AX1084">
        <f>IF(AT1084&gt;0,AV1084+AT1084,AV1084)</f>
        <v/>
      </c>
      <c r="AY1084">
        <f>IF(AU1084&lt;0,AW1084+AU1084,AW1084)</f>
        <v/>
      </c>
      <c r="BA1084" s="14">
        <f>IFERROR(AX1084-AQ1084,"")</f>
        <v/>
      </c>
      <c r="BB1084" s="14">
        <f>IFERROR(AY1084-AR1084,"")</f>
        <v/>
      </c>
      <c r="BD1084">
        <f>AH1084</f>
        <v/>
      </c>
      <c r="BE1084">
        <f>AI1084</f>
        <v/>
      </c>
      <c r="BF1084">
        <f>AJ1084</f>
        <v/>
      </c>
      <c r="BG1084" s="14">
        <f>L1084</f>
        <v/>
      </c>
      <c r="BH1084" s="14">
        <f>IF(X1084="","",X1084)</f>
        <v/>
      </c>
      <c r="BI1084" s="14">
        <f>IF(Y1084="","",Y1084)</f>
        <v/>
      </c>
      <c r="BJ1084">
        <f>Z1084</f>
        <v/>
      </c>
      <c r="BK1084">
        <f>AA1084</f>
        <v/>
      </c>
      <c r="BL1084">
        <f>IFERROR(AX1084,"")</f>
        <v/>
      </c>
      <c r="BM1084">
        <f>IFERROR(AY1084,"")</f>
        <v/>
      </c>
    </row>
    <row r="1085" ht="14.25" customHeight="1">
      <c r="A1085">
        <f>ALGLIB_SSA_XAUUSD!AA1085</f>
        <v/>
      </c>
      <c r="B1085">
        <f>IF($A1085="","",INDEX(ALGLIB_SSA_XAUUSD!$B$2:$B$2401,MATCH($A1085,ALGLIB_SSA_XAUUSD!$A$2:$A$2401,1)))</f>
        <v/>
      </c>
      <c r="C1085">
        <f>IF($A1085="","",INDEX(ALGLIB_SSA_XAUUSD!$C$2:$C$2401,MATCH($A1085,ALGLIB_SSA_XAUUSD!$A$2:$A$2401,1)))</f>
        <v/>
      </c>
      <c r="D1085" s="14">
        <f>IF($A1085="","",INT((ROW()-2)/12)+1)</f>
        <v/>
      </c>
      <c r="E1085" s="14">
        <f>IF(AND(E1094&lt;&gt;"",D1094=D1082+1),E1082+(E1094-E1082)*3/12,"")</f>
        <v/>
      </c>
      <c r="F1085" s="14">
        <f>IF(AND(F1094&lt;&gt;"",D1094=D1082+1),F1082+(F1094-F1082)*3/12,"")</f>
        <v/>
      </c>
      <c r="G1085" s="14">
        <f>IF(AND(G1094&lt;&gt;"",D1094=D1082+1),G1082+(G1094-G1082)*3/12,"")</f>
        <v/>
      </c>
      <c r="H1085" s="14">
        <f>IF(AND(H1094&lt;&gt;"",D1094=D1082+1),H1082+(H1094-H1082)*3/12,"")</f>
        <v/>
      </c>
      <c r="I1085" s="14">
        <f>IF(AND(L1094&lt;&gt;"",D1094=D1082+1),I1082+(I1094-I1082)*3/12,"")</f>
        <v/>
      </c>
      <c r="J1085">
        <f>_xlfn.XLOOKUP($A1085,ALGLIB_SSA_XAUUSD!$AA$2:$AA$2401,ALGLIB_SSA_XAUUSD!$P$2:$P$2401,"",0)</f>
        <v/>
      </c>
      <c r="K1085">
        <f>_xlfn.XLOOKUP($A1085,ALGLIB_SSA_XAUUSD!$AA$2:$AA$2401,ALGLIB_SSA_XAUUSD!$Q$2:$Q$2401,"",0)</f>
        <v/>
      </c>
      <c r="L1085">
        <f>_xlfn.XLOOKUP($A1085,ALGLIB_SSA_XAUUSD!$AA$2:$AA$2401,ALGLIB_SSA_XAUUSD!$R$2:$R$2401,"",0)</f>
        <v/>
      </c>
      <c r="M1085">
        <f>_xlfn.XLOOKUP($A1085,ALGLIB_SSA_XAUUSD!$AA$2:$AA$2401,ALGLIB_SSA_XAUUSD!$S$2:$S$2401,"",0)</f>
        <v/>
      </c>
      <c r="N1085">
        <f>_xlfn.XLOOKUP($A1085,ALGLIB_SSA_XAUUSD!$AA$2:$AA$2401,ALGLIB_SSA_XAUUSD!$T$2:$T$2401,"",0)</f>
        <v/>
      </c>
      <c r="O1085">
        <f>_xlfn.XLOOKUP($A1085,ALGLIB_SSA_XAUUSD!$AA$2:$AA$2401,ALGLIB_SSA_XAUUSD!$U$2:$U$2401,"",0)</f>
        <v/>
      </c>
      <c r="P1085">
        <f>_xlfn.XLOOKUP($A1085,ALGLIB_SSA_XAUUSD!$AA$2:$AA$2401,ALGLIB_SSA_XAUUSD!$V$2:$V$2401,"",0)</f>
        <v/>
      </c>
      <c r="S1085">
        <f>A1085</f>
        <v/>
      </c>
      <c r="T1085">
        <f>J1085</f>
        <v/>
      </c>
      <c r="U1085">
        <f>K1085</f>
        <v/>
      </c>
      <c r="V1085" s="14">
        <f>IF($A1085="","",MOD(ROW()-2,12)+1)</f>
        <v/>
      </c>
      <c r="W1085">
        <f>L1085</f>
        <v/>
      </c>
      <c r="X1085" s="14">
        <f>IF(F1085="","",F1085)</f>
        <v/>
      </c>
      <c r="Y1085" s="14">
        <f>IF(G1085="","",G1085)</f>
        <v/>
      </c>
      <c r="Z1085">
        <f>M1085</f>
        <v/>
      </c>
      <c r="AA1085">
        <f>N1085</f>
        <v/>
      </c>
      <c r="AB1085" s="14">
        <f>IF(H1085="","",H1085)</f>
        <v/>
      </c>
      <c r="AC1085">
        <f>O1085</f>
        <v/>
      </c>
      <c r="AD1085" s="14">
        <f>IF(I1085="","",I1085)</f>
        <v/>
      </c>
      <c r="AE1085">
        <f>P1085</f>
        <v/>
      </c>
      <c r="AH1085">
        <f>IF(S1085&lt;&gt;"",S1085,AH1084+900)</f>
        <v/>
      </c>
      <c r="AI1085">
        <f>IF(T1085&lt;&gt;"",T1085,AI1084)</f>
        <v/>
      </c>
      <c r="AJ1085">
        <f>IF(U1085&lt;&gt;"",U1085,AJ1084)</f>
        <v/>
      </c>
      <c r="AK1085">
        <f>IF(W1085&lt;&gt;"",W1085,"")</f>
        <v/>
      </c>
      <c r="AL1085" s="14">
        <f>IF(X1085&lt;&gt;"",X1085,"")</f>
        <v/>
      </c>
      <c r="AM1085" s="14">
        <f>IF(Y1085&lt;&gt;"",Y1085,"")</f>
        <v/>
      </c>
      <c r="AN1085" s="14">
        <f>IF(OR(AL1085="",AM1085=""),"",AL1085-AM1085)</f>
        <v/>
      </c>
      <c r="AO1085">
        <f>IF(AN1085="","",IF(AN1085&gt;0,"Bullish","Bearish"))</f>
        <v/>
      </c>
      <c r="AP1085">
        <f>IF(AO1085="",AP1084,AO1085)</f>
        <v/>
      </c>
      <c r="AQ1085" s="14">
        <f>IF(AB1085&lt;&gt;"",AB1085,"")</f>
        <v/>
      </c>
      <c r="AR1085" s="14">
        <f>IF(AD1085&lt;&gt;"",AD1085,"")</f>
        <v/>
      </c>
      <c r="AS1085">
        <f>IF(AS1084+1=13,1,AS1084+1)</f>
        <v/>
      </c>
      <c r="AT1085">
        <f>IFERROR(IF(SLOPE($AQ$1070:$AQ$1081,$AS$1070:$AS$1081)&gt;0,MIN(3,ABS(SLOPE($AQ$1070:$AQ$1081,$AS$1070:$AS$1081))),IF(SLOPE($AQ$1070:$AQ$1081,$AS$1070:$AS$1081)&lt;-0.5,-0.5,0)),0)</f>
        <v/>
      </c>
      <c r="AU1085">
        <f>IFERROR(IF(SLOPE($AR$1070:$AR$1081,$AS$1070:$AS$1081)&lt;0,MAX(-3,-ABS(SLOPE($AR$1070:$AR$1081,$AS$1070:$AS$1081))),IF(SLOPE($AR$1070:$AR$1081,$AS$1070:$AS$1081)&gt;0.5,0.5,0)),0)</f>
        <v/>
      </c>
      <c r="AV1085">
        <f>($AQ$1082+(AT1085*(AS1085-1)))</f>
        <v/>
      </c>
      <c r="AW1085">
        <f>($AR$1082+(AU1085*(AS1085-1)))</f>
        <v/>
      </c>
      <c r="AX1085">
        <f>IF(AT1085&gt;0,AV1085+AT1085,AV1085)</f>
        <v/>
      </c>
      <c r="AY1085">
        <f>IF(AU1085&lt;0,AW1085+AU1085,AW1085)</f>
        <v/>
      </c>
      <c r="BA1085" s="14">
        <f>IFERROR(AX1085-AQ1085,"")</f>
        <v/>
      </c>
      <c r="BB1085" s="14">
        <f>IFERROR(AY1085-AR1085,"")</f>
        <v/>
      </c>
      <c r="BD1085">
        <f>AH1085</f>
        <v/>
      </c>
      <c r="BE1085">
        <f>AI1085</f>
        <v/>
      </c>
      <c r="BF1085">
        <f>AJ1085</f>
        <v/>
      </c>
      <c r="BG1085" s="14">
        <f>L1085</f>
        <v/>
      </c>
      <c r="BH1085" s="14">
        <f>IF(X1085="","",X1085)</f>
        <v/>
      </c>
      <c r="BI1085" s="14">
        <f>IF(Y1085="","",Y1085)</f>
        <v/>
      </c>
      <c r="BJ1085">
        <f>Z1085</f>
        <v/>
      </c>
      <c r="BK1085">
        <f>AA1085</f>
        <v/>
      </c>
      <c r="BL1085">
        <f>IFERROR(AX1085,"")</f>
        <v/>
      </c>
      <c r="BM1085">
        <f>IFERROR(AY1085,"")</f>
        <v/>
      </c>
    </row>
    <row r="1086" ht="14.25" customHeight="1">
      <c r="A1086">
        <f>ALGLIB_SSA_XAUUSD!AA1086</f>
        <v/>
      </c>
      <c r="B1086">
        <f>IF($A1086="","",INDEX(ALGLIB_SSA_XAUUSD!$B$2:$B$2401,MATCH($A1086,ALGLIB_SSA_XAUUSD!$A$2:$A$2401,1)))</f>
        <v/>
      </c>
      <c r="C1086">
        <f>IF($A1086="","",INDEX(ALGLIB_SSA_XAUUSD!$C$2:$C$2401,MATCH($A1086,ALGLIB_SSA_XAUUSD!$A$2:$A$2401,1)))</f>
        <v/>
      </c>
      <c r="D1086" s="14">
        <f>IF($A1086="","",INT((ROW()-2)/12)+1)</f>
        <v/>
      </c>
      <c r="E1086" s="14">
        <f>IF(AND(E1094&lt;&gt;"",D1094=D1082+1),E1082+(E1094-E1082)*4/12,"")</f>
        <v/>
      </c>
      <c r="F1086" s="14">
        <f>IF(AND(F1094&lt;&gt;"",D1094=D1082+1),F1082+(F1094-F1082)*4/12,"")</f>
        <v/>
      </c>
      <c r="G1086" s="14">
        <f>IF(AND(G1094&lt;&gt;"",D1094=D1082+1),G1082+(G1094-G1082)*4/12,"")</f>
        <v/>
      </c>
      <c r="H1086" s="14">
        <f>IF(AND(H1094&lt;&gt;"",D1094=D1082+1),H1082+(H1094-H1082)*4/12,"")</f>
        <v/>
      </c>
      <c r="I1086" s="14">
        <f>IF(AND(L1094&lt;&gt;"",D1094=D1082+1),I1082+(I1094-I1082)*4/12,"")</f>
        <v/>
      </c>
      <c r="J1086">
        <f>_xlfn.XLOOKUP($A1086,ALGLIB_SSA_XAUUSD!$AA$2:$AA$2401,ALGLIB_SSA_XAUUSD!$P$2:$P$2401,"",0)</f>
        <v/>
      </c>
      <c r="K1086">
        <f>_xlfn.XLOOKUP($A1086,ALGLIB_SSA_XAUUSD!$AA$2:$AA$2401,ALGLIB_SSA_XAUUSD!$Q$2:$Q$2401,"",0)</f>
        <v/>
      </c>
      <c r="L1086">
        <f>_xlfn.XLOOKUP($A1086,ALGLIB_SSA_XAUUSD!$AA$2:$AA$2401,ALGLIB_SSA_XAUUSD!$R$2:$R$2401,"",0)</f>
        <v/>
      </c>
      <c r="M1086">
        <f>_xlfn.XLOOKUP($A1086,ALGLIB_SSA_XAUUSD!$AA$2:$AA$2401,ALGLIB_SSA_XAUUSD!$S$2:$S$2401,"",0)</f>
        <v/>
      </c>
      <c r="N1086">
        <f>_xlfn.XLOOKUP($A1086,ALGLIB_SSA_XAUUSD!$AA$2:$AA$2401,ALGLIB_SSA_XAUUSD!$T$2:$T$2401,"",0)</f>
        <v/>
      </c>
      <c r="O1086">
        <f>_xlfn.XLOOKUP($A1086,ALGLIB_SSA_XAUUSD!$AA$2:$AA$2401,ALGLIB_SSA_XAUUSD!$U$2:$U$2401,"",0)</f>
        <v/>
      </c>
      <c r="P1086">
        <f>_xlfn.XLOOKUP($A1086,ALGLIB_SSA_XAUUSD!$AA$2:$AA$2401,ALGLIB_SSA_XAUUSD!$V$2:$V$2401,"",0)</f>
        <v/>
      </c>
      <c r="S1086">
        <f>A1086</f>
        <v/>
      </c>
      <c r="T1086">
        <f>J1086</f>
        <v/>
      </c>
      <c r="U1086">
        <f>K1086</f>
        <v/>
      </c>
      <c r="V1086" s="14">
        <f>IF($A1086="","",MOD(ROW()-2,12)+1)</f>
        <v/>
      </c>
      <c r="W1086">
        <f>L1086</f>
        <v/>
      </c>
      <c r="X1086" s="14">
        <f>IF(F1086="","",F1086)</f>
        <v/>
      </c>
      <c r="Y1086" s="14">
        <f>IF(G1086="","",G1086)</f>
        <v/>
      </c>
      <c r="Z1086">
        <f>M1086</f>
        <v/>
      </c>
      <c r="AA1086">
        <f>N1086</f>
        <v/>
      </c>
      <c r="AB1086" s="14">
        <f>IF(H1086="","",H1086)</f>
        <v/>
      </c>
      <c r="AC1086">
        <f>O1086</f>
        <v/>
      </c>
      <c r="AD1086" s="14">
        <f>IF(I1086="","",I1086)</f>
        <v/>
      </c>
      <c r="AE1086">
        <f>P1086</f>
        <v/>
      </c>
      <c r="AH1086">
        <f>IF(S1086&lt;&gt;"",S1086,AH1085+900)</f>
        <v/>
      </c>
      <c r="AI1086">
        <f>IF(T1086&lt;&gt;"",T1086,AI1085)</f>
        <v/>
      </c>
      <c r="AJ1086">
        <f>IF(U1086&lt;&gt;"",U1086,AJ1085)</f>
        <v/>
      </c>
      <c r="AK1086">
        <f>IF(W1086&lt;&gt;"",W1086,"")</f>
        <v/>
      </c>
      <c r="AL1086" s="14">
        <f>IF(X1086&lt;&gt;"",X1086,"")</f>
        <v/>
      </c>
      <c r="AM1086" s="14">
        <f>IF(Y1086&lt;&gt;"",Y1086,"")</f>
        <v/>
      </c>
      <c r="AN1086" s="14">
        <f>IF(OR(AL1086="",AM1086=""),"",AL1086-AM1086)</f>
        <v/>
      </c>
      <c r="AO1086">
        <f>IF(AN1086="","",IF(AN1086&gt;0,"Bullish","Bearish"))</f>
        <v/>
      </c>
      <c r="AP1086">
        <f>IF(AO1086="",AP1085,AO1086)</f>
        <v/>
      </c>
      <c r="AQ1086" s="14">
        <f>IF(AB1086&lt;&gt;"",AB1086,"")</f>
        <v/>
      </c>
      <c r="AR1086" s="14">
        <f>IF(AD1086&lt;&gt;"",AD1086,"")</f>
        <v/>
      </c>
      <c r="AS1086">
        <f>IF(AS1085+1=13,1,AS1085+1)</f>
        <v/>
      </c>
      <c r="AT1086">
        <f>IFERROR(IF(SLOPE($AQ$1070:$AQ$1081,$AS$1070:$AS$1081)&gt;0,MIN(3,ABS(SLOPE($AQ$1070:$AQ$1081,$AS$1070:$AS$1081))),IF(SLOPE($AQ$1070:$AQ$1081,$AS$1070:$AS$1081)&lt;-0.5,-0.5,0)),0)</f>
        <v/>
      </c>
      <c r="AU1086">
        <f>IFERROR(IF(SLOPE($AR$1070:$AR$1081,$AS$1070:$AS$1081)&lt;0,MAX(-3,-ABS(SLOPE($AR$1070:$AR$1081,$AS$1070:$AS$1081))),IF(SLOPE($AR$1070:$AR$1081,$AS$1070:$AS$1081)&gt;0.5,0.5,0)),0)</f>
        <v/>
      </c>
      <c r="AV1086">
        <f>($AQ$1082+(AT1086*(AS1086-1)))</f>
        <v/>
      </c>
      <c r="AW1086">
        <f>($AR$1082+(AU1086*(AS1086-1)))</f>
        <v/>
      </c>
      <c r="AX1086">
        <f>IF(AT1086&gt;0,AV1086+AT1086,AV1086)</f>
        <v/>
      </c>
      <c r="AY1086">
        <f>IF(AU1086&lt;0,AW1086+AU1086,AW1086)</f>
        <v/>
      </c>
      <c r="BA1086" s="14">
        <f>IFERROR(AX1086-AQ1086,"")</f>
        <v/>
      </c>
      <c r="BB1086" s="14">
        <f>IFERROR(AY1086-AR1086,"")</f>
        <v/>
      </c>
      <c r="BD1086">
        <f>AH1086</f>
        <v/>
      </c>
      <c r="BE1086">
        <f>AI1086</f>
        <v/>
      </c>
      <c r="BF1086">
        <f>AJ1086</f>
        <v/>
      </c>
      <c r="BG1086" s="14">
        <f>L1086</f>
        <v/>
      </c>
      <c r="BH1086" s="14">
        <f>IF(X1086="","",X1086)</f>
        <v/>
      </c>
      <c r="BI1086" s="14">
        <f>IF(Y1086="","",Y1086)</f>
        <v/>
      </c>
      <c r="BJ1086">
        <f>Z1086</f>
        <v/>
      </c>
      <c r="BK1086">
        <f>AA1086</f>
        <v/>
      </c>
      <c r="BL1086">
        <f>IFERROR(AX1086,"")</f>
        <v/>
      </c>
      <c r="BM1086">
        <f>IFERROR(AY1086,"")</f>
        <v/>
      </c>
    </row>
    <row r="1087" ht="14.25" customHeight="1">
      <c r="A1087">
        <f>ALGLIB_SSA_XAUUSD!AA1087</f>
        <v/>
      </c>
      <c r="B1087">
        <f>IF($A1087="","",INDEX(ALGLIB_SSA_XAUUSD!$B$2:$B$2401,MATCH($A1087,ALGLIB_SSA_XAUUSD!$A$2:$A$2401,1)))</f>
        <v/>
      </c>
      <c r="C1087">
        <f>IF($A1087="","",INDEX(ALGLIB_SSA_XAUUSD!$C$2:$C$2401,MATCH($A1087,ALGLIB_SSA_XAUUSD!$A$2:$A$2401,1)))</f>
        <v/>
      </c>
      <c r="D1087" s="14">
        <f>IF($A1087="","",INT((ROW()-2)/12)+1)</f>
        <v/>
      </c>
      <c r="E1087" s="14">
        <f>IF(AND(E1094&lt;&gt;"",D1094=D1082+1),E1082+(E1094-E1082)*5/12,"")</f>
        <v/>
      </c>
      <c r="F1087" s="14">
        <f>IF(AND(F1094&lt;&gt;"",D1094=D1082+1),F1082+(F1094-F1082)*5/12,"")</f>
        <v/>
      </c>
      <c r="G1087" s="14">
        <f>IF(AND(G1094&lt;&gt;"",D1094=D1082+1),G1082+(G1094-G1082)*5/12,"")</f>
        <v/>
      </c>
      <c r="H1087" s="14">
        <f>IF(AND(H1094&lt;&gt;"",D1094=D1082+1),H1082+(H1094-H1082)*5/12,"")</f>
        <v/>
      </c>
      <c r="I1087" s="14">
        <f>IF(AND(L1094&lt;&gt;"",D1094=D1082+1),I1082+(I1094-I1082)*5/12,"")</f>
        <v/>
      </c>
      <c r="J1087">
        <f>_xlfn.XLOOKUP($A1087,ALGLIB_SSA_XAUUSD!$AA$2:$AA$2401,ALGLIB_SSA_XAUUSD!$P$2:$P$2401,"",0)</f>
        <v/>
      </c>
      <c r="K1087">
        <f>_xlfn.XLOOKUP($A1087,ALGLIB_SSA_XAUUSD!$AA$2:$AA$2401,ALGLIB_SSA_XAUUSD!$Q$2:$Q$2401,"",0)</f>
        <v/>
      </c>
      <c r="L1087">
        <f>_xlfn.XLOOKUP($A1087,ALGLIB_SSA_XAUUSD!$AA$2:$AA$2401,ALGLIB_SSA_XAUUSD!$R$2:$R$2401,"",0)</f>
        <v/>
      </c>
      <c r="M1087">
        <f>_xlfn.XLOOKUP($A1087,ALGLIB_SSA_XAUUSD!$AA$2:$AA$2401,ALGLIB_SSA_XAUUSD!$S$2:$S$2401,"",0)</f>
        <v/>
      </c>
      <c r="N1087">
        <f>_xlfn.XLOOKUP($A1087,ALGLIB_SSA_XAUUSD!$AA$2:$AA$2401,ALGLIB_SSA_XAUUSD!$T$2:$T$2401,"",0)</f>
        <v/>
      </c>
      <c r="O1087">
        <f>_xlfn.XLOOKUP($A1087,ALGLIB_SSA_XAUUSD!$AA$2:$AA$2401,ALGLIB_SSA_XAUUSD!$U$2:$U$2401,"",0)</f>
        <v/>
      </c>
      <c r="P1087">
        <f>_xlfn.XLOOKUP($A1087,ALGLIB_SSA_XAUUSD!$AA$2:$AA$2401,ALGLIB_SSA_XAUUSD!$V$2:$V$2401,"",0)</f>
        <v/>
      </c>
      <c r="S1087">
        <f>A1087</f>
        <v/>
      </c>
      <c r="T1087">
        <f>J1087</f>
        <v/>
      </c>
      <c r="U1087">
        <f>K1087</f>
        <v/>
      </c>
      <c r="V1087" s="14">
        <f>IF($A1087="","",MOD(ROW()-2,12)+1)</f>
        <v/>
      </c>
      <c r="W1087">
        <f>L1087</f>
        <v/>
      </c>
      <c r="X1087" s="14">
        <f>IF(F1087="","",F1087)</f>
        <v/>
      </c>
      <c r="Y1087" s="14">
        <f>IF(G1087="","",G1087)</f>
        <v/>
      </c>
      <c r="Z1087">
        <f>M1087</f>
        <v/>
      </c>
      <c r="AA1087">
        <f>N1087</f>
        <v/>
      </c>
      <c r="AB1087" s="14">
        <f>IF(H1087="","",H1087)</f>
        <v/>
      </c>
      <c r="AC1087">
        <f>O1087</f>
        <v/>
      </c>
      <c r="AD1087" s="14">
        <f>IF(I1087="","",I1087)</f>
        <v/>
      </c>
      <c r="AE1087">
        <f>P1087</f>
        <v/>
      </c>
      <c r="AH1087">
        <f>IF(S1087&lt;&gt;"",S1087,AH1086+900)</f>
        <v/>
      </c>
      <c r="AI1087">
        <f>IF(T1087&lt;&gt;"",T1087,AI1086)</f>
        <v/>
      </c>
      <c r="AJ1087">
        <f>IF(U1087&lt;&gt;"",U1087,AJ1086)</f>
        <v/>
      </c>
      <c r="AK1087">
        <f>IF(W1087&lt;&gt;"",W1087,"")</f>
        <v/>
      </c>
      <c r="AL1087" s="14">
        <f>IF(X1087&lt;&gt;"",X1087,"")</f>
        <v/>
      </c>
      <c r="AM1087" s="14">
        <f>IF(Y1087&lt;&gt;"",Y1087,"")</f>
        <v/>
      </c>
      <c r="AN1087" s="14">
        <f>IF(OR(AL1087="",AM1087=""),"",AL1087-AM1087)</f>
        <v/>
      </c>
      <c r="AO1087">
        <f>IF(AN1087="","",IF(AN1087&gt;0,"Bullish","Bearish"))</f>
        <v/>
      </c>
      <c r="AP1087">
        <f>IF(AO1087="",AP1086,AO1087)</f>
        <v/>
      </c>
      <c r="AQ1087" s="14">
        <f>IF(AB1087&lt;&gt;"",AB1087,"")</f>
        <v/>
      </c>
      <c r="AR1087" s="14">
        <f>IF(AD1087&lt;&gt;"",AD1087,"")</f>
        <v/>
      </c>
      <c r="AS1087">
        <f>IF(AS1086+1=13,1,AS1086+1)</f>
        <v/>
      </c>
      <c r="AT1087">
        <f>IFERROR(IF(SLOPE($AQ$1070:$AQ$1081,$AS$1070:$AS$1081)&gt;0,MIN(3,ABS(SLOPE($AQ$1070:$AQ$1081,$AS$1070:$AS$1081))),IF(SLOPE($AQ$1070:$AQ$1081,$AS$1070:$AS$1081)&lt;-0.5,-0.5,0)),0)</f>
        <v/>
      </c>
      <c r="AU1087">
        <f>IFERROR(IF(SLOPE($AR$1070:$AR$1081,$AS$1070:$AS$1081)&lt;0,MAX(-3,-ABS(SLOPE($AR$1070:$AR$1081,$AS$1070:$AS$1081))),IF(SLOPE($AR$1070:$AR$1081,$AS$1070:$AS$1081)&gt;0.5,0.5,0)),0)</f>
        <v/>
      </c>
      <c r="AV1087">
        <f>($AQ$1082+(AT1087*(AS1087-1)))</f>
        <v/>
      </c>
      <c r="AW1087">
        <f>($AR$1082+(AU1087*(AS1087-1)))</f>
        <v/>
      </c>
      <c r="AX1087">
        <f>IF(AT1087&gt;0,AV1087+AT1087,AV1087)</f>
        <v/>
      </c>
      <c r="AY1087">
        <f>IF(AU1087&lt;0,AW1087+AU1087,AW1087)</f>
        <v/>
      </c>
      <c r="BA1087" s="14">
        <f>IFERROR(AX1087-AQ1087,"")</f>
        <v/>
      </c>
      <c r="BB1087" s="14">
        <f>IFERROR(AY1087-AR1087,"")</f>
        <v/>
      </c>
      <c r="BD1087">
        <f>AH1087</f>
        <v/>
      </c>
      <c r="BE1087">
        <f>AI1087</f>
        <v/>
      </c>
      <c r="BF1087">
        <f>AJ1087</f>
        <v/>
      </c>
      <c r="BG1087" s="14">
        <f>L1087</f>
        <v/>
      </c>
      <c r="BH1087" s="14">
        <f>IF(X1087="","",X1087)</f>
        <v/>
      </c>
      <c r="BI1087" s="14">
        <f>IF(Y1087="","",Y1087)</f>
        <v/>
      </c>
      <c r="BJ1087">
        <f>Z1087</f>
        <v/>
      </c>
      <c r="BK1087">
        <f>AA1087</f>
        <v/>
      </c>
      <c r="BL1087">
        <f>IFERROR(AX1087,"")</f>
        <v/>
      </c>
      <c r="BM1087">
        <f>IFERROR(AY1087,"")</f>
        <v/>
      </c>
    </row>
    <row r="1088" ht="14.25" customHeight="1">
      <c r="A1088">
        <f>ALGLIB_SSA_XAUUSD!AA1088</f>
        <v/>
      </c>
      <c r="B1088">
        <f>IF($A1088="","",INDEX(ALGLIB_SSA_XAUUSD!$B$2:$B$2401,MATCH($A1088,ALGLIB_SSA_XAUUSD!$A$2:$A$2401,1)))</f>
        <v/>
      </c>
      <c r="C1088">
        <f>IF($A1088="","",INDEX(ALGLIB_SSA_XAUUSD!$C$2:$C$2401,MATCH($A1088,ALGLIB_SSA_XAUUSD!$A$2:$A$2401,1)))</f>
        <v/>
      </c>
      <c r="D1088" s="14">
        <f>IF($A1088="","",INT((ROW()-2)/12)+1)</f>
        <v/>
      </c>
      <c r="E1088" s="14">
        <f>IF(AND(E1094&lt;&gt;"",D1094=D1082+1),E1082+(E1094-E1082)*6/12,"")</f>
        <v/>
      </c>
      <c r="F1088" s="14">
        <f>IF(AND(F1094&lt;&gt;"",D1094=D1082+1),F1082+(F1094-F1082)*6/12,"")</f>
        <v/>
      </c>
      <c r="G1088" s="14">
        <f>IF(AND(G1094&lt;&gt;"",D1094=D1082+1),G1082+(G1094-G1082)*6/12,"")</f>
        <v/>
      </c>
      <c r="H1088" s="14">
        <f>IF(AND(H1094&lt;&gt;"",D1094=D1082+1),H1082+(H1094-H1082)*6/12,"")</f>
        <v/>
      </c>
      <c r="I1088" s="14">
        <f>IF(AND(L1094&lt;&gt;"",D1094=D1082+1),I1082+(I1094-I1082)*6/12,"")</f>
        <v/>
      </c>
      <c r="J1088">
        <f>_xlfn.XLOOKUP($A1088,ALGLIB_SSA_XAUUSD!$AA$2:$AA$2401,ALGLIB_SSA_XAUUSD!$P$2:$P$2401,"",0)</f>
        <v/>
      </c>
      <c r="K1088">
        <f>_xlfn.XLOOKUP($A1088,ALGLIB_SSA_XAUUSD!$AA$2:$AA$2401,ALGLIB_SSA_XAUUSD!$Q$2:$Q$2401,"",0)</f>
        <v/>
      </c>
      <c r="L1088">
        <f>_xlfn.XLOOKUP($A1088,ALGLIB_SSA_XAUUSD!$AA$2:$AA$2401,ALGLIB_SSA_XAUUSD!$R$2:$R$2401,"",0)</f>
        <v/>
      </c>
      <c r="M1088">
        <f>_xlfn.XLOOKUP($A1088,ALGLIB_SSA_XAUUSD!$AA$2:$AA$2401,ALGLIB_SSA_XAUUSD!$S$2:$S$2401,"",0)</f>
        <v/>
      </c>
      <c r="N1088">
        <f>_xlfn.XLOOKUP($A1088,ALGLIB_SSA_XAUUSD!$AA$2:$AA$2401,ALGLIB_SSA_XAUUSD!$T$2:$T$2401,"",0)</f>
        <v/>
      </c>
      <c r="O1088">
        <f>_xlfn.XLOOKUP($A1088,ALGLIB_SSA_XAUUSD!$AA$2:$AA$2401,ALGLIB_SSA_XAUUSD!$U$2:$U$2401,"",0)</f>
        <v/>
      </c>
      <c r="P1088">
        <f>_xlfn.XLOOKUP($A1088,ALGLIB_SSA_XAUUSD!$AA$2:$AA$2401,ALGLIB_SSA_XAUUSD!$V$2:$V$2401,"",0)</f>
        <v/>
      </c>
      <c r="S1088">
        <f>A1088</f>
        <v/>
      </c>
      <c r="T1088">
        <f>J1088</f>
        <v/>
      </c>
      <c r="U1088">
        <f>K1088</f>
        <v/>
      </c>
      <c r="V1088" s="14">
        <f>IF($A1088="","",MOD(ROW()-2,12)+1)</f>
        <v/>
      </c>
      <c r="W1088">
        <f>L1088</f>
        <v/>
      </c>
      <c r="X1088" s="14">
        <f>IF(F1088="","",F1088)</f>
        <v/>
      </c>
      <c r="Y1088" s="14">
        <f>IF(G1088="","",G1088)</f>
        <v/>
      </c>
      <c r="Z1088">
        <f>M1088</f>
        <v/>
      </c>
      <c r="AA1088">
        <f>N1088</f>
        <v/>
      </c>
      <c r="AB1088" s="14">
        <f>IF(H1088="","",H1088)</f>
        <v/>
      </c>
      <c r="AC1088">
        <f>O1088</f>
        <v/>
      </c>
      <c r="AD1088" s="14">
        <f>IF(I1088="","",I1088)</f>
        <v/>
      </c>
      <c r="AE1088">
        <f>P1088</f>
        <v/>
      </c>
      <c r="AH1088">
        <f>IF(S1088&lt;&gt;"",S1088,AH1087+900)</f>
        <v/>
      </c>
      <c r="AI1088">
        <f>IF(T1088&lt;&gt;"",T1088,AI1087)</f>
        <v/>
      </c>
      <c r="AJ1088">
        <f>IF(U1088&lt;&gt;"",U1088,AJ1087)</f>
        <v/>
      </c>
      <c r="AK1088">
        <f>IF(W1088&lt;&gt;"",W1088,"")</f>
        <v/>
      </c>
      <c r="AL1088" s="14">
        <f>IF(X1088&lt;&gt;"",X1088,"")</f>
        <v/>
      </c>
      <c r="AM1088" s="14">
        <f>IF(Y1088&lt;&gt;"",Y1088,"")</f>
        <v/>
      </c>
      <c r="AN1088" s="14">
        <f>IF(OR(AL1088="",AM1088=""),"",AL1088-AM1088)</f>
        <v/>
      </c>
      <c r="AO1088">
        <f>IF(AN1088="","",IF(AN1088&gt;0,"Bullish","Bearish"))</f>
        <v/>
      </c>
      <c r="AP1088">
        <f>IF(AO1088="",AP1087,AO1088)</f>
        <v/>
      </c>
      <c r="AQ1088" s="14">
        <f>IF(AB1088&lt;&gt;"",AB1088,"")</f>
        <v/>
      </c>
      <c r="AR1088" s="14">
        <f>IF(AD1088&lt;&gt;"",AD1088,"")</f>
        <v/>
      </c>
      <c r="AS1088">
        <f>IF(AS1087+1=13,1,AS1087+1)</f>
        <v/>
      </c>
      <c r="AT1088">
        <f>IFERROR(IF(SLOPE($AQ$1070:$AQ$1081,$AS$1070:$AS$1081)&gt;0,MIN(3,ABS(SLOPE($AQ$1070:$AQ$1081,$AS$1070:$AS$1081))),IF(SLOPE($AQ$1070:$AQ$1081,$AS$1070:$AS$1081)&lt;-0.5,-0.5,0)),0)</f>
        <v/>
      </c>
      <c r="AU1088">
        <f>IFERROR(IF(SLOPE($AR$1070:$AR$1081,$AS$1070:$AS$1081)&lt;0,MAX(-3,-ABS(SLOPE($AR$1070:$AR$1081,$AS$1070:$AS$1081))),IF(SLOPE($AR$1070:$AR$1081,$AS$1070:$AS$1081)&gt;0.5,0.5,0)),0)</f>
        <v/>
      </c>
      <c r="AV1088">
        <f>($AQ$1082+(AT1088*(AS1088-1)))</f>
        <v/>
      </c>
      <c r="AW1088">
        <f>($AR$1082+(AU1088*(AS1088-1)))</f>
        <v/>
      </c>
      <c r="AX1088">
        <f>IF(AT1088&gt;0,AV1088+AT1088,AV1088)</f>
        <v/>
      </c>
      <c r="AY1088">
        <f>IF(AU1088&lt;0,AW1088+AU1088,AW1088)</f>
        <v/>
      </c>
      <c r="BA1088" s="14">
        <f>IFERROR(AX1088-AQ1088,"")</f>
        <v/>
      </c>
      <c r="BB1088" s="14">
        <f>IFERROR(AY1088-AR1088,"")</f>
        <v/>
      </c>
      <c r="BD1088">
        <f>AH1088</f>
        <v/>
      </c>
      <c r="BE1088">
        <f>AI1088</f>
        <v/>
      </c>
      <c r="BF1088">
        <f>AJ1088</f>
        <v/>
      </c>
      <c r="BG1088" s="14">
        <f>L1088</f>
        <v/>
      </c>
      <c r="BH1088" s="14">
        <f>IF(X1088="","",X1088)</f>
        <v/>
      </c>
      <c r="BI1088" s="14">
        <f>IF(Y1088="","",Y1088)</f>
        <v/>
      </c>
      <c r="BJ1088">
        <f>Z1088</f>
        <v/>
      </c>
      <c r="BK1088">
        <f>AA1088</f>
        <v/>
      </c>
      <c r="BL1088">
        <f>IFERROR(AX1088,"")</f>
        <v/>
      </c>
      <c r="BM1088">
        <f>IFERROR(AY1088,"")</f>
        <v/>
      </c>
    </row>
    <row r="1089" ht="14.25" customHeight="1">
      <c r="A1089">
        <f>ALGLIB_SSA_XAUUSD!AA1089</f>
        <v/>
      </c>
      <c r="B1089">
        <f>IF($A1089="","",INDEX(ALGLIB_SSA_XAUUSD!$B$2:$B$2401,MATCH($A1089,ALGLIB_SSA_XAUUSD!$A$2:$A$2401,1)))</f>
        <v/>
      </c>
      <c r="C1089">
        <f>IF($A1089="","",INDEX(ALGLIB_SSA_XAUUSD!$C$2:$C$2401,MATCH($A1089,ALGLIB_SSA_XAUUSD!$A$2:$A$2401,1)))</f>
        <v/>
      </c>
      <c r="D1089" s="14">
        <f>IF($A1089="","",INT((ROW()-2)/12)+1)</f>
        <v/>
      </c>
      <c r="E1089" s="14">
        <f>IF(AND(E1094&lt;&gt;"",D1094=D1082+1),E1082+(E1094-E1082)*7/12,"")</f>
        <v/>
      </c>
      <c r="F1089" s="14">
        <f>IF(AND(F1094&lt;&gt;"",D1094=D1082+1),F1082+(F1094-F1082)*7/12,"")</f>
        <v/>
      </c>
      <c r="G1089" s="14">
        <f>IF(AND(G1094&lt;&gt;"",D1094=D1082+1),G1082+(G1094-G1082)*7/12,"")</f>
        <v/>
      </c>
      <c r="H1089" s="14">
        <f>IF(AND(H1094&lt;&gt;"",D1094=D1082+1),H1082+(H1094-H1082)*7/12,"")</f>
        <v/>
      </c>
      <c r="I1089" s="14">
        <f>IF(AND(L1094&lt;&gt;"",D1094=D1082+1),I1082+(I1094-I1082)*7/12,"")</f>
        <v/>
      </c>
      <c r="J1089">
        <f>_xlfn.XLOOKUP($A1089,ALGLIB_SSA_XAUUSD!$AA$2:$AA$2401,ALGLIB_SSA_XAUUSD!$P$2:$P$2401,"",0)</f>
        <v/>
      </c>
      <c r="K1089">
        <f>_xlfn.XLOOKUP($A1089,ALGLIB_SSA_XAUUSD!$AA$2:$AA$2401,ALGLIB_SSA_XAUUSD!$Q$2:$Q$2401,"",0)</f>
        <v/>
      </c>
      <c r="L1089">
        <f>_xlfn.XLOOKUP($A1089,ALGLIB_SSA_XAUUSD!$AA$2:$AA$2401,ALGLIB_SSA_XAUUSD!$R$2:$R$2401,"",0)</f>
        <v/>
      </c>
      <c r="M1089">
        <f>_xlfn.XLOOKUP($A1089,ALGLIB_SSA_XAUUSD!$AA$2:$AA$2401,ALGLIB_SSA_XAUUSD!$S$2:$S$2401,"",0)</f>
        <v/>
      </c>
      <c r="N1089">
        <f>_xlfn.XLOOKUP($A1089,ALGLIB_SSA_XAUUSD!$AA$2:$AA$2401,ALGLIB_SSA_XAUUSD!$T$2:$T$2401,"",0)</f>
        <v/>
      </c>
      <c r="O1089">
        <f>_xlfn.XLOOKUP($A1089,ALGLIB_SSA_XAUUSD!$AA$2:$AA$2401,ALGLIB_SSA_XAUUSD!$U$2:$U$2401,"",0)</f>
        <v/>
      </c>
      <c r="P1089">
        <f>_xlfn.XLOOKUP($A1089,ALGLIB_SSA_XAUUSD!$AA$2:$AA$2401,ALGLIB_SSA_XAUUSD!$V$2:$V$2401,"",0)</f>
        <v/>
      </c>
      <c r="S1089">
        <f>A1089</f>
        <v/>
      </c>
      <c r="T1089">
        <f>J1089</f>
        <v/>
      </c>
      <c r="U1089">
        <f>K1089</f>
        <v/>
      </c>
      <c r="V1089" s="14">
        <f>IF($A1089="","",MOD(ROW()-2,12)+1)</f>
        <v/>
      </c>
      <c r="W1089">
        <f>L1089</f>
        <v/>
      </c>
      <c r="X1089" s="14">
        <f>IF(F1089="","",F1089)</f>
        <v/>
      </c>
      <c r="Y1089" s="14">
        <f>IF(G1089="","",G1089)</f>
        <v/>
      </c>
      <c r="Z1089">
        <f>M1089</f>
        <v/>
      </c>
      <c r="AA1089">
        <f>N1089</f>
        <v/>
      </c>
      <c r="AB1089" s="14">
        <f>IF(H1089="","",H1089)</f>
        <v/>
      </c>
      <c r="AC1089">
        <f>O1089</f>
        <v/>
      </c>
      <c r="AD1089" s="14">
        <f>IF(I1089="","",I1089)</f>
        <v/>
      </c>
      <c r="AE1089">
        <f>P1089</f>
        <v/>
      </c>
      <c r="AH1089">
        <f>IF(S1089&lt;&gt;"",S1089,AH1088+900)</f>
        <v/>
      </c>
      <c r="AI1089">
        <f>IF(T1089&lt;&gt;"",T1089,AI1088)</f>
        <v/>
      </c>
      <c r="AJ1089">
        <f>IF(U1089&lt;&gt;"",U1089,AJ1088)</f>
        <v/>
      </c>
      <c r="AK1089">
        <f>IF(W1089&lt;&gt;"",W1089,"")</f>
        <v/>
      </c>
      <c r="AL1089" s="14">
        <f>IF(X1089&lt;&gt;"",X1089,"")</f>
        <v/>
      </c>
      <c r="AM1089" s="14">
        <f>IF(Y1089&lt;&gt;"",Y1089,"")</f>
        <v/>
      </c>
      <c r="AN1089" s="14">
        <f>IF(OR(AL1089="",AM1089=""),"",AL1089-AM1089)</f>
        <v/>
      </c>
      <c r="AO1089">
        <f>IF(AN1089="","",IF(AN1089&gt;0,"Bullish","Bearish"))</f>
        <v/>
      </c>
      <c r="AP1089">
        <f>IF(AO1089="",AP1088,AO1089)</f>
        <v/>
      </c>
      <c r="AQ1089" s="14">
        <f>IF(AB1089&lt;&gt;"",AB1089,"")</f>
        <v/>
      </c>
      <c r="AR1089" s="14">
        <f>IF(AD1089&lt;&gt;"",AD1089,"")</f>
        <v/>
      </c>
      <c r="AS1089">
        <f>IF(AS1088+1=13,1,AS1088+1)</f>
        <v/>
      </c>
      <c r="AT1089">
        <f>IFERROR(IF(SLOPE($AQ$1070:$AQ$1081,$AS$1070:$AS$1081)&gt;0,MIN(3,ABS(SLOPE($AQ$1070:$AQ$1081,$AS$1070:$AS$1081))),IF(SLOPE($AQ$1070:$AQ$1081,$AS$1070:$AS$1081)&lt;-0.5,-0.5,0)),0)</f>
        <v/>
      </c>
      <c r="AU1089">
        <f>IFERROR(IF(SLOPE($AR$1070:$AR$1081,$AS$1070:$AS$1081)&lt;0,MAX(-3,-ABS(SLOPE($AR$1070:$AR$1081,$AS$1070:$AS$1081))),IF(SLOPE($AR$1070:$AR$1081,$AS$1070:$AS$1081)&gt;0.5,0.5,0)),0)</f>
        <v/>
      </c>
      <c r="AV1089">
        <f>($AQ$1082+(AT1089*(AS1089-1)))</f>
        <v/>
      </c>
      <c r="AW1089">
        <f>($AR$1082+(AU1089*(AS1089-1)))</f>
        <v/>
      </c>
      <c r="AX1089">
        <f>IF(AT1089&gt;0,AV1089+AT1089,AV1089)</f>
        <v/>
      </c>
      <c r="AY1089">
        <f>IF(AU1089&lt;0,AW1089+AU1089,AW1089)</f>
        <v/>
      </c>
      <c r="BA1089" s="14">
        <f>IFERROR(AX1089-AQ1089,"")</f>
        <v/>
      </c>
      <c r="BB1089" s="14">
        <f>IFERROR(AY1089-AR1089,"")</f>
        <v/>
      </c>
      <c r="BD1089">
        <f>AH1089</f>
        <v/>
      </c>
      <c r="BE1089">
        <f>AI1089</f>
        <v/>
      </c>
      <c r="BF1089">
        <f>AJ1089</f>
        <v/>
      </c>
      <c r="BG1089" s="14">
        <f>L1089</f>
        <v/>
      </c>
      <c r="BH1089" s="14">
        <f>IF(X1089="","",X1089)</f>
        <v/>
      </c>
      <c r="BI1089" s="14">
        <f>IF(Y1089="","",Y1089)</f>
        <v/>
      </c>
      <c r="BJ1089">
        <f>Z1089</f>
        <v/>
      </c>
      <c r="BK1089">
        <f>AA1089</f>
        <v/>
      </c>
      <c r="BL1089">
        <f>IFERROR(AX1089,"")</f>
        <v/>
      </c>
      <c r="BM1089">
        <f>IFERROR(AY1089,"")</f>
        <v/>
      </c>
    </row>
    <row r="1090" ht="14.25" customHeight="1">
      <c r="A1090">
        <f>ALGLIB_SSA_XAUUSD!AA1090</f>
        <v/>
      </c>
      <c r="B1090">
        <f>IF($A1090="","",INDEX(ALGLIB_SSA_XAUUSD!$B$2:$B$2401,MATCH($A1090,ALGLIB_SSA_XAUUSD!$A$2:$A$2401,1)))</f>
        <v/>
      </c>
      <c r="C1090">
        <f>IF($A1090="","",INDEX(ALGLIB_SSA_XAUUSD!$C$2:$C$2401,MATCH($A1090,ALGLIB_SSA_XAUUSD!$A$2:$A$2401,1)))</f>
        <v/>
      </c>
      <c r="D1090" s="14">
        <f>IF($A1090="","",INT((ROW()-2)/12)+1)</f>
        <v/>
      </c>
      <c r="E1090" s="14">
        <f>IF(AND(E1094&lt;&gt;"",D1094=D1082+1),E1082+(E1094-E1082)*8/12,"")</f>
        <v/>
      </c>
      <c r="F1090" s="14">
        <f>IF(AND(F1094&lt;&gt;"",D1094=D1082+1),F1082+(F1094-F1082)*8/12,"")</f>
        <v/>
      </c>
      <c r="G1090" s="14">
        <f>IF(AND(G1094&lt;&gt;"",D1094=D1082+1),G1082+(G1094-G1082)*8/12,"")</f>
        <v/>
      </c>
      <c r="H1090" s="14">
        <f>IF(AND(H1094&lt;&gt;"",D1094=D1082+1),H1082+(H1094-H1082)*8/12,"")</f>
        <v/>
      </c>
      <c r="I1090" s="14">
        <f>IF(AND(L1094&lt;&gt;"",D1094=D1082+1),I1082+(I1094-I1082)*8/12,"")</f>
        <v/>
      </c>
      <c r="J1090">
        <f>_xlfn.XLOOKUP($A1090,ALGLIB_SSA_XAUUSD!$AA$2:$AA$2401,ALGLIB_SSA_XAUUSD!$P$2:$P$2401,"",0)</f>
        <v/>
      </c>
      <c r="K1090">
        <f>_xlfn.XLOOKUP($A1090,ALGLIB_SSA_XAUUSD!$AA$2:$AA$2401,ALGLIB_SSA_XAUUSD!$Q$2:$Q$2401,"",0)</f>
        <v/>
      </c>
      <c r="L1090">
        <f>_xlfn.XLOOKUP($A1090,ALGLIB_SSA_XAUUSD!$AA$2:$AA$2401,ALGLIB_SSA_XAUUSD!$R$2:$R$2401,"",0)</f>
        <v/>
      </c>
      <c r="M1090">
        <f>_xlfn.XLOOKUP($A1090,ALGLIB_SSA_XAUUSD!$AA$2:$AA$2401,ALGLIB_SSA_XAUUSD!$S$2:$S$2401,"",0)</f>
        <v/>
      </c>
      <c r="N1090">
        <f>_xlfn.XLOOKUP($A1090,ALGLIB_SSA_XAUUSD!$AA$2:$AA$2401,ALGLIB_SSA_XAUUSD!$T$2:$T$2401,"",0)</f>
        <v/>
      </c>
      <c r="O1090">
        <f>_xlfn.XLOOKUP($A1090,ALGLIB_SSA_XAUUSD!$AA$2:$AA$2401,ALGLIB_SSA_XAUUSD!$U$2:$U$2401,"",0)</f>
        <v/>
      </c>
      <c r="P1090">
        <f>_xlfn.XLOOKUP($A1090,ALGLIB_SSA_XAUUSD!$AA$2:$AA$2401,ALGLIB_SSA_XAUUSD!$V$2:$V$2401,"",0)</f>
        <v/>
      </c>
      <c r="S1090">
        <f>A1090</f>
        <v/>
      </c>
      <c r="T1090">
        <f>J1090</f>
        <v/>
      </c>
      <c r="U1090">
        <f>K1090</f>
        <v/>
      </c>
      <c r="V1090" s="14">
        <f>IF($A1090="","",MOD(ROW()-2,12)+1)</f>
        <v/>
      </c>
      <c r="W1090">
        <f>L1090</f>
        <v/>
      </c>
      <c r="X1090" s="14">
        <f>IF(F1090="","",F1090)</f>
        <v/>
      </c>
      <c r="Y1090" s="14">
        <f>IF(G1090="","",G1090)</f>
        <v/>
      </c>
      <c r="Z1090">
        <f>M1090</f>
        <v/>
      </c>
      <c r="AA1090">
        <f>N1090</f>
        <v/>
      </c>
      <c r="AB1090" s="14">
        <f>IF(H1090="","",H1090)</f>
        <v/>
      </c>
      <c r="AC1090">
        <f>O1090</f>
        <v/>
      </c>
      <c r="AD1090" s="14">
        <f>IF(I1090="","",I1090)</f>
        <v/>
      </c>
      <c r="AE1090">
        <f>P1090</f>
        <v/>
      </c>
      <c r="AH1090">
        <f>IF(S1090&lt;&gt;"",S1090,AH1089+900)</f>
        <v/>
      </c>
      <c r="AI1090">
        <f>IF(T1090&lt;&gt;"",T1090,AI1089)</f>
        <v/>
      </c>
      <c r="AJ1090">
        <f>IF(U1090&lt;&gt;"",U1090,AJ1089)</f>
        <v/>
      </c>
      <c r="AK1090">
        <f>IF(W1090&lt;&gt;"",W1090,"")</f>
        <v/>
      </c>
      <c r="AL1090" s="14">
        <f>IF(X1090&lt;&gt;"",X1090,"")</f>
        <v/>
      </c>
      <c r="AM1090" s="14">
        <f>IF(Y1090&lt;&gt;"",Y1090,"")</f>
        <v/>
      </c>
      <c r="AN1090" s="14">
        <f>IF(OR(AL1090="",AM1090=""),"",AL1090-AM1090)</f>
        <v/>
      </c>
      <c r="AO1090">
        <f>IF(AN1090="","",IF(AN1090&gt;0,"Bullish","Bearish"))</f>
        <v/>
      </c>
      <c r="AP1090">
        <f>IF(AO1090="",AP1089,AO1090)</f>
        <v/>
      </c>
      <c r="AQ1090" s="14">
        <f>IF(AB1090&lt;&gt;"",AB1090,"")</f>
        <v/>
      </c>
      <c r="AR1090" s="14">
        <f>IF(AD1090&lt;&gt;"",AD1090,"")</f>
        <v/>
      </c>
      <c r="AS1090">
        <f>IF(AS1089+1=13,1,AS1089+1)</f>
        <v/>
      </c>
      <c r="AT1090">
        <f>IFERROR(IF(SLOPE($AQ$1070:$AQ$1081,$AS$1070:$AS$1081)&gt;0,MIN(3,ABS(SLOPE($AQ$1070:$AQ$1081,$AS$1070:$AS$1081))),IF(SLOPE($AQ$1070:$AQ$1081,$AS$1070:$AS$1081)&lt;-0.5,-0.5,0)),0)</f>
        <v/>
      </c>
      <c r="AU1090">
        <f>IFERROR(IF(SLOPE($AR$1070:$AR$1081,$AS$1070:$AS$1081)&lt;0,MAX(-3,-ABS(SLOPE($AR$1070:$AR$1081,$AS$1070:$AS$1081))),IF(SLOPE($AR$1070:$AR$1081,$AS$1070:$AS$1081)&gt;0.5,0.5,0)),0)</f>
        <v/>
      </c>
      <c r="AV1090">
        <f>($AQ$1082+(AT1090*(AS1090-1)))</f>
        <v/>
      </c>
      <c r="AW1090">
        <f>($AR$1082+(AU1090*(AS1090-1)))</f>
        <v/>
      </c>
      <c r="AX1090">
        <f>IF(AT1090&gt;0,AV1090+AT1090,AV1090)</f>
        <v/>
      </c>
      <c r="AY1090">
        <f>IF(AU1090&lt;0,AW1090+AU1090,AW1090)</f>
        <v/>
      </c>
      <c r="BA1090" s="14">
        <f>IFERROR(AX1090-AQ1090,"")</f>
        <v/>
      </c>
      <c r="BB1090" s="14">
        <f>IFERROR(AY1090-AR1090,"")</f>
        <v/>
      </c>
      <c r="BD1090">
        <f>AH1090</f>
        <v/>
      </c>
      <c r="BE1090">
        <f>AI1090</f>
        <v/>
      </c>
      <c r="BF1090">
        <f>AJ1090</f>
        <v/>
      </c>
      <c r="BG1090" s="14">
        <f>L1090</f>
        <v/>
      </c>
      <c r="BH1090" s="14">
        <f>IF(X1090="","",X1090)</f>
        <v/>
      </c>
      <c r="BI1090" s="14">
        <f>IF(Y1090="","",Y1090)</f>
        <v/>
      </c>
      <c r="BJ1090">
        <f>Z1090</f>
        <v/>
      </c>
      <c r="BK1090">
        <f>AA1090</f>
        <v/>
      </c>
      <c r="BL1090">
        <f>IFERROR(AX1090,"")</f>
        <v/>
      </c>
      <c r="BM1090">
        <f>IFERROR(AY1090,"")</f>
        <v/>
      </c>
    </row>
    <row r="1091" ht="14.25" customHeight="1">
      <c r="A1091">
        <f>ALGLIB_SSA_XAUUSD!AA1091</f>
        <v/>
      </c>
      <c r="B1091">
        <f>IF($A1091="","",INDEX(ALGLIB_SSA_XAUUSD!$B$2:$B$2401,MATCH($A1091,ALGLIB_SSA_XAUUSD!$A$2:$A$2401,1)))</f>
        <v/>
      </c>
      <c r="C1091">
        <f>IF($A1091="","",INDEX(ALGLIB_SSA_XAUUSD!$C$2:$C$2401,MATCH($A1091,ALGLIB_SSA_XAUUSD!$A$2:$A$2401,1)))</f>
        <v/>
      </c>
      <c r="D1091" s="14">
        <f>IF($A1091="","",INT((ROW()-2)/12)+1)</f>
        <v/>
      </c>
      <c r="E1091" s="14">
        <f>IF(AND(E1094&lt;&gt;"",D1094=D1082+1),E1082+(E1094-E1082)*9/12,"")</f>
        <v/>
      </c>
      <c r="F1091" s="14">
        <f>IF(AND(F1094&lt;&gt;"",D1094=D1082+1),F1082+(F1094-F1082)*9/12,"")</f>
        <v/>
      </c>
      <c r="G1091" s="14">
        <f>IF(AND(G1094&lt;&gt;"",D1094=D1082+1),G1082+(G1094-G1082)*9/12,"")</f>
        <v/>
      </c>
      <c r="H1091" s="14">
        <f>IF(AND(H1094&lt;&gt;"",D1094=D1082+1),H1082+(H1094-H1082)*9/12,"")</f>
        <v/>
      </c>
      <c r="I1091" s="14">
        <f>IF(AND(L1094&lt;&gt;"",D1094=D1082+1),I1082+(I1094-I1082)*9/12,"")</f>
        <v/>
      </c>
      <c r="J1091">
        <f>_xlfn.XLOOKUP($A1091,ALGLIB_SSA_XAUUSD!$AA$2:$AA$2401,ALGLIB_SSA_XAUUSD!$P$2:$P$2401,"",0)</f>
        <v/>
      </c>
      <c r="K1091">
        <f>_xlfn.XLOOKUP($A1091,ALGLIB_SSA_XAUUSD!$AA$2:$AA$2401,ALGLIB_SSA_XAUUSD!$Q$2:$Q$2401,"",0)</f>
        <v/>
      </c>
      <c r="L1091">
        <f>_xlfn.XLOOKUP($A1091,ALGLIB_SSA_XAUUSD!$AA$2:$AA$2401,ALGLIB_SSA_XAUUSD!$R$2:$R$2401,"",0)</f>
        <v/>
      </c>
      <c r="M1091">
        <f>_xlfn.XLOOKUP($A1091,ALGLIB_SSA_XAUUSD!$AA$2:$AA$2401,ALGLIB_SSA_XAUUSD!$S$2:$S$2401,"",0)</f>
        <v/>
      </c>
      <c r="N1091">
        <f>_xlfn.XLOOKUP($A1091,ALGLIB_SSA_XAUUSD!$AA$2:$AA$2401,ALGLIB_SSA_XAUUSD!$T$2:$T$2401,"",0)</f>
        <v/>
      </c>
      <c r="O1091">
        <f>_xlfn.XLOOKUP($A1091,ALGLIB_SSA_XAUUSD!$AA$2:$AA$2401,ALGLIB_SSA_XAUUSD!$U$2:$U$2401,"",0)</f>
        <v/>
      </c>
      <c r="P1091">
        <f>_xlfn.XLOOKUP($A1091,ALGLIB_SSA_XAUUSD!$AA$2:$AA$2401,ALGLIB_SSA_XAUUSD!$V$2:$V$2401,"",0)</f>
        <v/>
      </c>
      <c r="S1091">
        <f>A1091</f>
        <v/>
      </c>
      <c r="T1091">
        <f>J1091</f>
        <v/>
      </c>
      <c r="U1091">
        <f>K1091</f>
        <v/>
      </c>
      <c r="V1091" s="14">
        <f>IF($A1091="","",MOD(ROW()-2,12)+1)</f>
        <v/>
      </c>
      <c r="W1091">
        <f>L1091</f>
        <v/>
      </c>
      <c r="X1091" s="14">
        <f>IF(F1091="","",F1091)</f>
        <v/>
      </c>
      <c r="Y1091" s="14">
        <f>IF(G1091="","",G1091)</f>
        <v/>
      </c>
      <c r="Z1091">
        <f>M1091</f>
        <v/>
      </c>
      <c r="AA1091">
        <f>N1091</f>
        <v/>
      </c>
      <c r="AB1091" s="14">
        <f>IF(H1091="","",H1091)</f>
        <v/>
      </c>
      <c r="AC1091">
        <f>O1091</f>
        <v/>
      </c>
      <c r="AD1091" s="14">
        <f>IF(I1091="","",I1091)</f>
        <v/>
      </c>
      <c r="AE1091">
        <f>P1091</f>
        <v/>
      </c>
      <c r="AH1091">
        <f>IF(S1091&lt;&gt;"",S1091,AH1090+900)</f>
        <v/>
      </c>
      <c r="AI1091">
        <f>IF(T1091&lt;&gt;"",T1091,AI1090)</f>
        <v/>
      </c>
      <c r="AJ1091">
        <f>IF(U1091&lt;&gt;"",U1091,AJ1090)</f>
        <v/>
      </c>
      <c r="AK1091">
        <f>IF(W1091&lt;&gt;"",W1091,"")</f>
        <v/>
      </c>
      <c r="AL1091" s="14">
        <f>IF(X1091&lt;&gt;"",X1091,"")</f>
        <v/>
      </c>
      <c r="AM1091" s="14">
        <f>IF(Y1091&lt;&gt;"",Y1091,"")</f>
        <v/>
      </c>
      <c r="AN1091" s="14">
        <f>IF(OR(AL1091="",AM1091=""),"",AL1091-AM1091)</f>
        <v/>
      </c>
      <c r="AO1091">
        <f>IF(AN1091="","",IF(AN1091&gt;0,"Bullish","Bearish"))</f>
        <v/>
      </c>
      <c r="AP1091">
        <f>IF(AO1091="",AP1090,AO1091)</f>
        <v/>
      </c>
      <c r="AQ1091" s="14">
        <f>IF(AB1091&lt;&gt;"",AB1091,"")</f>
        <v/>
      </c>
      <c r="AR1091" s="14">
        <f>IF(AD1091&lt;&gt;"",AD1091,"")</f>
        <v/>
      </c>
      <c r="AS1091">
        <f>IF(AS1090+1=13,1,AS1090+1)</f>
        <v/>
      </c>
      <c r="AT1091">
        <f>IFERROR(IF(SLOPE($AQ$1070:$AQ$1081,$AS$1070:$AS$1081)&gt;0,MIN(3,ABS(SLOPE($AQ$1070:$AQ$1081,$AS$1070:$AS$1081))),IF(SLOPE($AQ$1070:$AQ$1081,$AS$1070:$AS$1081)&lt;-0.5,-0.5,0)),0)</f>
        <v/>
      </c>
      <c r="AU1091">
        <f>IFERROR(IF(SLOPE($AR$1070:$AR$1081,$AS$1070:$AS$1081)&lt;0,MAX(-3,-ABS(SLOPE($AR$1070:$AR$1081,$AS$1070:$AS$1081))),IF(SLOPE($AR$1070:$AR$1081,$AS$1070:$AS$1081)&gt;0.5,0.5,0)),0)</f>
        <v/>
      </c>
      <c r="AV1091">
        <f>($AQ$1082+(AT1091*(AS1091-1)))</f>
        <v/>
      </c>
      <c r="AW1091">
        <f>($AR$1082+(AU1091*(AS1091-1)))</f>
        <v/>
      </c>
      <c r="AX1091">
        <f>IF(AT1091&gt;0,AV1091+AT1091,AV1091)</f>
        <v/>
      </c>
      <c r="AY1091">
        <f>IF(AU1091&lt;0,AW1091+AU1091,AW1091)</f>
        <v/>
      </c>
      <c r="BA1091" s="14">
        <f>IFERROR(AX1091-AQ1091,"")</f>
        <v/>
      </c>
      <c r="BB1091" s="14">
        <f>IFERROR(AY1091-AR1091,"")</f>
        <v/>
      </c>
      <c r="BD1091">
        <f>AH1091</f>
        <v/>
      </c>
      <c r="BE1091">
        <f>AI1091</f>
        <v/>
      </c>
      <c r="BF1091">
        <f>AJ1091</f>
        <v/>
      </c>
      <c r="BG1091" s="14">
        <f>L1091</f>
        <v/>
      </c>
      <c r="BH1091" s="14">
        <f>IF(X1091="","",X1091)</f>
        <v/>
      </c>
      <c r="BI1091" s="14">
        <f>IF(Y1091="","",Y1091)</f>
        <v/>
      </c>
      <c r="BJ1091">
        <f>Z1091</f>
        <v/>
      </c>
      <c r="BK1091">
        <f>AA1091</f>
        <v/>
      </c>
      <c r="BL1091">
        <f>IFERROR(AX1091,"")</f>
        <v/>
      </c>
      <c r="BM1091">
        <f>IFERROR(AY1091,"")</f>
        <v/>
      </c>
    </row>
    <row r="1092" ht="14.25" customHeight="1">
      <c r="A1092">
        <f>ALGLIB_SSA_XAUUSD!AA1092</f>
        <v/>
      </c>
      <c r="B1092">
        <f>IF($A1092="","",INDEX(ALGLIB_SSA_XAUUSD!$B$2:$B$2401,MATCH($A1092,ALGLIB_SSA_XAUUSD!$A$2:$A$2401,1)))</f>
        <v/>
      </c>
      <c r="C1092">
        <f>IF($A1092="","",INDEX(ALGLIB_SSA_XAUUSD!$C$2:$C$2401,MATCH($A1092,ALGLIB_SSA_XAUUSD!$A$2:$A$2401,1)))</f>
        <v/>
      </c>
      <c r="D1092" s="14">
        <f>IF($A1092="","",INT((ROW()-2)/12)+1)</f>
        <v/>
      </c>
      <c r="E1092" s="14">
        <f>IF(AND(E1094&lt;&gt;"",D1094=D1082+1),E1082+(E1094-E1082)*10/12,"")</f>
        <v/>
      </c>
      <c r="F1092" s="14">
        <f>IF(AND(F1094&lt;&gt;"",D1094=D1082+1),F1082+(F1094-F1082)*10/12,"")</f>
        <v/>
      </c>
      <c r="G1092" s="14">
        <f>IF(AND(G1094&lt;&gt;"",D1094=D1082+1),G1082+(G1094-G1082)*10/12,"")</f>
        <v/>
      </c>
      <c r="H1092" s="14">
        <f>IF(AND(H1094&lt;&gt;"",D1094=D1082+1),H1082+(H1094-H1082)*10/12,"")</f>
        <v/>
      </c>
      <c r="I1092" s="14">
        <f>IF(AND(L1094&lt;&gt;"",D1094=D1082+1),I1082+(I1094-I1082)*10/12,"")</f>
        <v/>
      </c>
      <c r="J1092">
        <f>_xlfn.XLOOKUP($A1092,ALGLIB_SSA_XAUUSD!$AA$2:$AA$2401,ALGLIB_SSA_XAUUSD!$P$2:$P$2401,"",0)</f>
        <v/>
      </c>
      <c r="K1092">
        <f>_xlfn.XLOOKUP($A1092,ALGLIB_SSA_XAUUSD!$AA$2:$AA$2401,ALGLIB_SSA_XAUUSD!$Q$2:$Q$2401,"",0)</f>
        <v/>
      </c>
      <c r="L1092">
        <f>_xlfn.XLOOKUP($A1092,ALGLIB_SSA_XAUUSD!$AA$2:$AA$2401,ALGLIB_SSA_XAUUSD!$R$2:$R$2401,"",0)</f>
        <v/>
      </c>
      <c r="M1092">
        <f>_xlfn.XLOOKUP($A1092,ALGLIB_SSA_XAUUSD!$AA$2:$AA$2401,ALGLIB_SSA_XAUUSD!$S$2:$S$2401,"",0)</f>
        <v/>
      </c>
      <c r="N1092">
        <f>_xlfn.XLOOKUP($A1092,ALGLIB_SSA_XAUUSD!$AA$2:$AA$2401,ALGLIB_SSA_XAUUSD!$T$2:$T$2401,"",0)</f>
        <v/>
      </c>
      <c r="O1092">
        <f>_xlfn.XLOOKUP($A1092,ALGLIB_SSA_XAUUSD!$AA$2:$AA$2401,ALGLIB_SSA_XAUUSD!$U$2:$U$2401,"",0)</f>
        <v/>
      </c>
      <c r="P1092">
        <f>_xlfn.XLOOKUP($A1092,ALGLIB_SSA_XAUUSD!$AA$2:$AA$2401,ALGLIB_SSA_XAUUSD!$V$2:$V$2401,"",0)</f>
        <v/>
      </c>
      <c r="S1092">
        <f>A1092</f>
        <v/>
      </c>
      <c r="T1092">
        <f>J1092</f>
        <v/>
      </c>
      <c r="U1092">
        <f>K1092</f>
        <v/>
      </c>
      <c r="V1092" s="14">
        <f>IF($A1092="","",MOD(ROW()-2,12)+1)</f>
        <v/>
      </c>
      <c r="W1092">
        <f>L1092</f>
        <v/>
      </c>
      <c r="X1092" s="14">
        <f>IF(F1092="","",F1092)</f>
        <v/>
      </c>
      <c r="Y1092" s="14">
        <f>IF(G1092="","",G1092)</f>
        <v/>
      </c>
      <c r="Z1092">
        <f>M1092</f>
        <v/>
      </c>
      <c r="AA1092">
        <f>N1092</f>
        <v/>
      </c>
      <c r="AB1092" s="14">
        <f>IF(H1092="","",H1092)</f>
        <v/>
      </c>
      <c r="AC1092">
        <f>O1092</f>
        <v/>
      </c>
      <c r="AD1092" s="14">
        <f>IF(I1092="","",I1092)</f>
        <v/>
      </c>
      <c r="AE1092">
        <f>P1092</f>
        <v/>
      </c>
      <c r="AH1092">
        <f>IF(S1092&lt;&gt;"",S1092,AH1091+900)</f>
        <v/>
      </c>
      <c r="AI1092">
        <f>IF(T1092&lt;&gt;"",T1092,AI1091)</f>
        <v/>
      </c>
      <c r="AJ1092">
        <f>IF(U1092&lt;&gt;"",U1092,AJ1091)</f>
        <v/>
      </c>
      <c r="AK1092">
        <f>IF(W1092&lt;&gt;"",W1092,"")</f>
        <v/>
      </c>
      <c r="AL1092" s="14">
        <f>IF(X1092&lt;&gt;"",X1092,"")</f>
        <v/>
      </c>
      <c r="AM1092" s="14">
        <f>IF(Y1092&lt;&gt;"",Y1092,"")</f>
        <v/>
      </c>
      <c r="AN1092" s="14">
        <f>IF(OR(AL1092="",AM1092=""),"",AL1092-AM1092)</f>
        <v/>
      </c>
      <c r="AO1092">
        <f>IF(AN1092="","",IF(AN1092&gt;0,"Bullish","Bearish"))</f>
        <v/>
      </c>
      <c r="AP1092">
        <f>IF(AO1092="",AP1091,AO1092)</f>
        <v/>
      </c>
      <c r="AQ1092" s="14">
        <f>IF(AB1092&lt;&gt;"",AB1092,"")</f>
        <v/>
      </c>
      <c r="AR1092" s="14">
        <f>IF(AD1092&lt;&gt;"",AD1092,"")</f>
        <v/>
      </c>
      <c r="AS1092">
        <f>IF(AS1091+1=13,1,AS1091+1)</f>
        <v/>
      </c>
      <c r="AT1092">
        <f>IFERROR(IF(SLOPE($AQ$1070:$AQ$1081,$AS$1070:$AS$1081)&gt;0,MIN(3,ABS(SLOPE($AQ$1070:$AQ$1081,$AS$1070:$AS$1081))),IF(SLOPE($AQ$1070:$AQ$1081,$AS$1070:$AS$1081)&lt;-0.5,-0.5,0)),0)</f>
        <v/>
      </c>
      <c r="AU1092">
        <f>IFERROR(IF(SLOPE($AR$1070:$AR$1081,$AS$1070:$AS$1081)&lt;0,MAX(-3,-ABS(SLOPE($AR$1070:$AR$1081,$AS$1070:$AS$1081))),IF(SLOPE($AR$1070:$AR$1081,$AS$1070:$AS$1081)&gt;0.5,0.5,0)),0)</f>
        <v/>
      </c>
      <c r="AV1092">
        <f>($AQ$1082+(AT1092*(AS1092-1)))</f>
        <v/>
      </c>
      <c r="AW1092">
        <f>($AR$1082+(AU1092*(AS1092-1)))</f>
        <v/>
      </c>
      <c r="AX1092">
        <f>IF(AT1092&gt;0,AV1092+AT1092,AV1092)</f>
        <v/>
      </c>
      <c r="AY1092">
        <f>IF(AU1092&lt;0,AW1092+AU1092,AW1092)</f>
        <v/>
      </c>
      <c r="BA1092" s="14">
        <f>IFERROR(AX1092-AQ1092,"")</f>
        <v/>
      </c>
      <c r="BB1092" s="14">
        <f>IFERROR(AY1092-AR1092,"")</f>
        <v/>
      </c>
      <c r="BD1092">
        <f>AH1092</f>
        <v/>
      </c>
      <c r="BE1092">
        <f>AI1092</f>
        <v/>
      </c>
      <c r="BF1092">
        <f>AJ1092</f>
        <v/>
      </c>
      <c r="BG1092" s="14">
        <f>L1092</f>
        <v/>
      </c>
      <c r="BH1092" s="14">
        <f>IF(X1092="","",X1092)</f>
        <v/>
      </c>
      <c r="BI1092" s="14">
        <f>IF(Y1092="","",Y1092)</f>
        <v/>
      </c>
      <c r="BJ1092">
        <f>Z1092</f>
        <v/>
      </c>
      <c r="BK1092">
        <f>AA1092</f>
        <v/>
      </c>
      <c r="BL1092">
        <f>IFERROR(AX1092,"")</f>
        <v/>
      </c>
      <c r="BM1092">
        <f>IFERROR(AY1092,"")</f>
        <v/>
      </c>
    </row>
    <row r="1093" ht="14.25" customHeight="1">
      <c r="A1093">
        <f>ALGLIB_SSA_XAUUSD!AA1093</f>
        <v/>
      </c>
      <c r="B1093">
        <f>IF($A1093="","",INDEX(ALGLIB_SSA_XAUUSD!$B$2:$B$2401,MATCH($A1093,ALGLIB_SSA_XAUUSD!$A$2:$A$2401,1)))</f>
        <v/>
      </c>
      <c r="C1093">
        <f>IF($A1093="","",INDEX(ALGLIB_SSA_XAUUSD!$C$2:$C$2401,MATCH($A1093,ALGLIB_SSA_XAUUSD!$A$2:$A$2401,1)))</f>
        <v/>
      </c>
      <c r="D1093" s="14">
        <f>IF($A1093="","",INT((ROW()-2)/12)+1)</f>
        <v/>
      </c>
      <c r="E1093" s="14">
        <f>IF(AND(E1094&lt;&gt;"",D1094=D1082+1),E1082+(E1094-E1082)*11/12,"")</f>
        <v/>
      </c>
      <c r="F1093" s="14">
        <f>IF(AND(F1094&lt;&gt;"",D1094=D1082+1),F1082+(F1094-F1082)*11/12,"")</f>
        <v/>
      </c>
      <c r="G1093" s="14">
        <f>IF(AND(G1094&lt;&gt;"",D1094=D1082+1),G1082+(G1094-G1082)*11/12,"")</f>
        <v/>
      </c>
      <c r="H1093" s="14">
        <f>IF(AND(H1094&lt;&gt;"",D1094=D1082+1),H1082+(H1094-H1082)*11/12,"")</f>
        <v/>
      </c>
      <c r="I1093" s="14">
        <f>IF(AND(L1094&lt;&gt;"",D1094=D1082+1),I1082+(I1094-I1082)*11/12,"")</f>
        <v/>
      </c>
      <c r="J1093">
        <f>_xlfn.XLOOKUP($A1093,ALGLIB_SSA_XAUUSD!$AA$2:$AA$2401,ALGLIB_SSA_XAUUSD!$P$2:$P$2401,"",0)</f>
        <v/>
      </c>
      <c r="K1093">
        <f>_xlfn.XLOOKUP($A1093,ALGLIB_SSA_XAUUSD!$AA$2:$AA$2401,ALGLIB_SSA_XAUUSD!$Q$2:$Q$2401,"",0)</f>
        <v/>
      </c>
      <c r="L1093">
        <f>_xlfn.XLOOKUP($A1093,ALGLIB_SSA_XAUUSD!$AA$2:$AA$2401,ALGLIB_SSA_XAUUSD!$R$2:$R$2401,"",0)</f>
        <v/>
      </c>
      <c r="M1093">
        <f>_xlfn.XLOOKUP($A1093,ALGLIB_SSA_XAUUSD!$AA$2:$AA$2401,ALGLIB_SSA_XAUUSD!$S$2:$S$2401,"",0)</f>
        <v/>
      </c>
      <c r="N1093">
        <f>_xlfn.XLOOKUP($A1093,ALGLIB_SSA_XAUUSD!$AA$2:$AA$2401,ALGLIB_SSA_XAUUSD!$T$2:$T$2401,"",0)</f>
        <v/>
      </c>
      <c r="O1093">
        <f>_xlfn.XLOOKUP($A1093,ALGLIB_SSA_XAUUSD!$AA$2:$AA$2401,ALGLIB_SSA_XAUUSD!$U$2:$U$2401,"",0)</f>
        <v/>
      </c>
      <c r="P1093">
        <f>_xlfn.XLOOKUP($A1093,ALGLIB_SSA_XAUUSD!$AA$2:$AA$2401,ALGLIB_SSA_XAUUSD!$V$2:$V$2401,"",0)</f>
        <v/>
      </c>
      <c r="S1093">
        <f>A1093</f>
        <v/>
      </c>
      <c r="T1093">
        <f>J1093</f>
        <v/>
      </c>
      <c r="U1093">
        <f>K1093</f>
        <v/>
      </c>
      <c r="V1093" s="14">
        <f>IF($A1093="","",MOD(ROW()-2,12)+1)</f>
        <v/>
      </c>
      <c r="W1093">
        <f>L1093</f>
        <v/>
      </c>
      <c r="X1093" s="14">
        <f>IF(F1093="","",F1093)</f>
        <v/>
      </c>
      <c r="Y1093" s="14">
        <f>IF(G1093="","",G1093)</f>
        <v/>
      </c>
      <c r="Z1093">
        <f>M1093</f>
        <v/>
      </c>
      <c r="AA1093">
        <f>N1093</f>
        <v/>
      </c>
      <c r="AB1093" s="14">
        <f>IF(H1093="","",H1093)</f>
        <v/>
      </c>
      <c r="AC1093">
        <f>O1093</f>
        <v/>
      </c>
      <c r="AD1093" s="14">
        <f>IF(I1093="","",I1093)</f>
        <v/>
      </c>
      <c r="AE1093">
        <f>P1093</f>
        <v/>
      </c>
      <c r="AH1093">
        <f>IF(S1093&lt;&gt;"",S1093,AH1092+900)</f>
        <v/>
      </c>
      <c r="AI1093">
        <f>IF(T1093&lt;&gt;"",T1093,AI1092)</f>
        <v/>
      </c>
      <c r="AJ1093">
        <f>IF(U1093&lt;&gt;"",U1093,AJ1092)</f>
        <v/>
      </c>
      <c r="AK1093">
        <f>IF(W1093&lt;&gt;"",W1093,"")</f>
        <v/>
      </c>
      <c r="AL1093" s="14">
        <f>IF(X1093&lt;&gt;"",X1093,"")</f>
        <v/>
      </c>
      <c r="AM1093" s="14">
        <f>IF(Y1093&lt;&gt;"",Y1093,"")</f>
        <v/>
      </c>
      <c r="AN1093" s="14">
        <f>IF(OR(AL1093="",AM1093=""),"",AL1093-AM1093)</f>
        <v/>
      </c>
      <c r="AO1093">
        <f>IF(AN1093="","",IF(AN1093&gt;0,"Bullish","Bearish"))</f>
        <v/>
      </c>
      <c r="AP1093">
        <f>IF(AO1093="",AP1092,AO1093)</f>
        <v/>
      </c>
      <c r="AQ1093" s="14">
        <f>IF(AB1093&lt;&gt;"",AB1093,"")</f>
        <v/>
      </c>
      <c r="AR1093" s="14">
        <f>IF(AD1093&lt;&gt;"",AD1093,"")</f>
        <v/>
      </c>
      <c r="AS1093">
        <f>IF(AS1092+1=13,1,AS1092+1)</f>
        <v/>
      </c>
      <c r="AT1093">
        <f>IFERROR(IF(SLOPE($AQ$1070:$AQ$1081,$AS$1070:$AS$1081)&gt;0,MIN(3,ABS(SLOPE($AQ$1070:$AQ$1081,$AS$1070:$AS$1081))),IF(SLOPE($AQ$1070:$AQ$1081,$AS$1070:$AS$1081)&lt;-0.5,-0.5,0)),0)</f>
        <v/>
      </c>
      <c r="AU1093">
        <f>IFERROR(IF(SLOPE($AR$1070:$AR$1081,$AS$1070:$AS$1081)&lt;0,MAX(-3,-ABS(SLOPE($AR$1070:$AR$1081,$AS$1070:$AS$1081))),IF(SLOPE($AR$1070:$AR$1081,$AS$1070:$AS$1081)&gt;0.5,0.5,0)),0)</f>
        <v/>
      </c>
      <c r="AV1093">
        <f>($AQ$1082+(AT1093*(AS1093-1)))</f>
        <v/>
      </c>
      <c r="AW1093">
        <f>($AR$1082+(AU1093*(AS1093-1)))</f>
        <v/>
      </c>
      <c r="AX1093">
        <f>IF(AT1093&gt;0,AV1093+AT1093,AV1093)</f>
        <v/>
      </c>
      <c r="AY1093">
        <f>IF(AU1093&lt;0,AW1093+AU1093,AW1093)</f>
        <v/>
      </c>
      <c r="BA1093" s="14">
        <f>IFERROR(AX1093-AQ1093,"")</f>
        <v/>
      </c>
      <c r="BB1093" s="14">
        <f>IFERROR(AY1093-AR1093,"")</f>
        <v/>
      </c>
      <c r="BD1093">
        <f>AH1093</f>
        <v/>
      </c>
      <c r="BE1093">
        <f>AI1093</f>
        <v/>
      </c>
      <c r="BF1093">
        <f>AJ1093</f>
        <v/>
      </c>
      <c r="BG1093" s="14">
        <f>L1093</f>
        <v/>
      </c>
      <c r="BH1093" s="14">
        <f>IF(X1093="","",X1093)</f>
        <v/>
      </c>
      <c r="BI1093" s="14">
        <f>IF(Y1093="","",Y1093)</f>
        <v/>
      </c>
      <c r="BJ1093">
        <f>Z1093</f>
        <v/>
      </c>
      <c r="BK1093">
        <f>AA1093</f>
        <v/>
      </c>
      <c r="BL1093">
        <f>IFERROR(AX1093,"")</f>
        <v/>
      </c>
      <c r="BM1093">
        <f>IFERROR(AY1093,"")</f>
        <v/>
      </c>
    </row>
    <row r="1094" ht="14.25" customHeight="1">
      <c r="A1094">
        <f>ALGLIB_SSA_XAUUSD!AA1094</f>
        <v/>
      </c>
      <c r="B1094">
        <f>IF($A1094="","",INDEX(ALGLIB_SSA_XAUUSD!$B$2:$B$2401,MATCH($A1094,ALGLIB_SSA_XAUUSD!$A$2:$A$2401,1)))</f>
        <v/>
      </c>
      <c r="C1094">
        <f>IF($A1094="","",INDEX(ALGLIB_SSA_XAUUSD!$C$2:$C$2401,MATCH($A1094,ALGLIB_SSA_XAUUSD!$A$2:$A$2401,1)))</f>
        <v/>
      </c>
      <c r="D1094" s="14">
        <f>IF($A1094="","",INT((ROW()-2)/12)+1)</f>
        <v/>
      </c>
      <c r="E1094" s="14">
        <f>IF($A1094="","",INDEX(ALGLIB_SSA_XAUUSD!$D$2:$D$2401,MATCH($A1094,ALGLIB_SSA_XAUUSD!$A$2:$A$2401,1)))</f>
        <v/>
      </c>
      <c r="F1094" s="14">
        <f>IF($A1094="","",INDEX(ALGLIB_SSA_XAUUSD!$E$2:$E$2401,MATCH($A1094,ALGLIB_SSA_XAUUSD!$A$2:$A$2401,1)))</f>
        <v/>
      </c>
      <c r="G1094" s="14">
        <f>IF($A1094="","",INDEX(ALGLIB_SSA_XAUUSD!$F$2:$F$2401,MATCH($A1094,ALGLIB_SSA_XAUUSD!$A$2:$A$2401,1)))</f>
        <v/>
      </c>
      <c r="H1094" s="14">
        <f>IF($A1094="","",INDEX(ALGLIB_SSA_XAUUSD!$G$2:$G$2401,MATCH($A1094,ALGLIB_SSA_XAUUSD!$A$2:$A$2401,1)))</f>
        <v/>
      </c>
      <c r="I1094" s="14">
        <f>IF($A1094="","",INDEX(ALGLIB_SSA_XAUUSD!$H$2:$H$2401,MATCH($A1094,ALGLIB_SSA_XAUUSD!$A$2:$A$2401,1)))</f>
        <v/>
      </c>
      <c r="J1094">
        <f>_xlfn.XLOOKUP($A1094,ALGLIB_SSA_XAUUSD!$AA$2:$AA$2401,ALGLIB_SSA_XAUUSD!$P$2:$P$2401,"",0)</f>
        <v/>
      </c>
      <c r="K1094">
        <f>_xlfn.XLOOKUP($A1094,ALGLIB_SSA_XAUUSD!$AA$2:$AA$2401,ALGLIB_SSA_XAUUSD!$Q$2:$Q$2401,"",0)</f>
        <v/>
      </c>
      <c r="L1094">
        <f>_xlfn.XLOOKUP($A1094,ALGLIB_SSA_XAUUSD!$AA$2:$AA$2401,ALGLIB_SSA_XAUUSD!$R$2:$R$2401,"",0)</f>
        <v/>
      </c>
      <c r="M1094">
        <f>_xlfn.XLOOKUP($A1094,ALGLIB_SSA_XAUUSD!$AA$2:$AA$2401,ALGLIB_SSA_XAUUSD!$S$2:$S$2401,"",0)</f>
        <v/>
      </c>
      <c r="N1094">
        <f>_xlfn.XLOOKUP($A1094,ALGLIB_SSA_XAUUSD!$AA$2:$AA$2401,ALGLIB_SSA_XAUUSD!$T$2:$T$2401,"",0)</f>
        <v/>
      </c>
      <c r="O1094">
        <f>_xlfn.XLOOKUP($A1094,ALGLIB_SSA_XAUUSD!$AA$2:$AA$2401,ALGLIB_SSA_XAUUSD!$U$2:$U$2401,"",0)</f>
        <v/>
      </c>
      <c r="P1094">
        <f>_xlfn.XLOOKUP($A1094,ALGLIB_SSA_XAUUSD!$AA$2:$AA$2401,ALGLIB_SSA_XAUUSD!$V$2:$V$2401,"",0)</f>
        <v/>
      </c>
      <c r="S1094">
        <f>A1094</f>
        <v/>
      </c>
      <c r="T1094">
        <f>J1094</f>
        <v/>
      </c>
      <c r="U1094">
        <f>K1094</f>
        <v/>
      </c>
      <c r="V1094" s="14">
        <f>IF($A1094="","",MOD(ROW()-2,12)+1)</f>
        <v/>
      </c>
      <c r="W1094">
        <f>L1094</f>
        <v/>
      </c>
      <c r="X1094" s="14">
        <f>IF(F1094="","",F1094)</f>
        <v/>
      </c>
      <c r="Y1094" s="14">
        <f>IF(G1094="","",G1094)</f>
        <v/>
      </c>
      <c r="Z1094">
        <f>M1094</f>
        <v/>
      </c>
      <c r="AA1094">
        <f>N1094</f>
        <v/>
      </c>
      <c r="AB1094" s="14">
        <f>IF(H1094="","",H1094)</f>
        <v/>
      </c>
      <c r="AC1094">
        <f>O1094</f>
        <v/>
      </c>
      <c r="AD1094" s="14">
        <f>IF(I1094="","",I1094)</f>
        <v/>
      </c>
      <c r="AE1094">
        <f>P1094</f>
        <v/>
      </c>
      <c r="AH1094">
        <f>IF(S1094&lt;&gt;"",S1094,AH1093+900)</f>
        <v/>
      </c>
      <c r="AI1094">
        <f>IF(T1094&lt;&gt;"",T1094,AI1093)</f>
        <v/>
      </c>
      <c r="AJ1094">
        <f>IF(U1094&lt;&gt;"",U1094,AJ1093)</f>
        <v/>
      </c>
      <c r="AK1094">
        <f>IF(W1094&lt;&gt;"",W1094,"")</f>
        <v/>
      </c>
      <c r="AL1094" s="14">
        <f>IF(X1094&lt;&gt;"",X1094,"")</f>
        <v/>
      </c>
      <c r="AM1094" s="14">
        <f>IF(Y1094&lt;&gt;"",Y1094,"")</f>
        <v/>
      </c>
      <c r="AN1094" s="14">
        <f>IF(OR(AL1094="",AM1094=""),"",AL1094-AM1094)</f>
        <v/>
      </c>
      <c r="AO1094">
        <f>IF(AN1094="","",IF(AN1094&gt;0,"Bullish","Bearish"))</f>
        <v/>
      </c>
      <c r="AP1094">
        <f>IF(AO1094="",AP1093,AO1094)</f>
        <v/>
      </c>
      <c r="AQ1094" s="14">
        <f>IF(AB1094&lt;&gt;"",AB1094,"")</f>
        <v/>
      </c>
      <c r="AR1094" s="14">
        <f>IF(AD1094&lt;&gt;"",AD1094,"")</f>
        <v/>
      </c>
      <c r="AS1094">
        <f>IF(AS1093+1=13,1,AS1093+1)</f>
        <v/>
      </c>
      <c r="AT1094">
        <f>IFERROR(IF(SLOPE($AQ$1082:$AQ$1093,$AS$1082:$AS$1093)&gt;0,MIN(3,ABS(SLOPE($AQ$1082:$AQ$1093,$AS$1082:$AS$1093))),IF(SLOPE($AQ$1082:$AQ$1093,$AS$1082:$AS$1093)&lt;-0.5,-0.5,0)),0)</f>
        <v/>
      </c>
      <c r="AU1094">
        <f>IFERROR(IF(SLOPE($AR$1082:$AR$1093,$AS$1082:$AS$1093)&lt;0,MAX(-3,-ABS(SLOPE($AR$1082:$AR$1093,$AS$1082:$AS$1093))),IF(SLOPE($AR$1082:$AR$1093,$AS$1082:$AS$1093)&gt;0.5,0.5,0)),0)</f>
        <v/>
      </c>
      <c r="AV1094">
        <f>($AQ$1094+(AT1094*(AS1094-1)))</f>
        <v/>
      </c>
      <c r="AW1094">
        <f>($AR$1094+(AU1094*(AS1094-1)))</f>
        <v/>
      </c>
      <c r="AX1094">
        <f>IF(AT1094&gt;0,AV1094+AT1094,AV1094)</f>
        <v/>
      </c>
      <c r="AY1094">
        <f>IF(AU1094&lt;0,AW1094+AU1094,AW1094)</f>
        <v/>
      </c>
      <c r="BA1094" s="14">
        <f>IFERROR(AX1094-AQ1094,"")</f>
        <v/>
      </c>
      <c r="BB1094" s="14">
        <f>IFERROR(AY1094-AR1094,"")</f>
        <v/>
      </c>
      <c r="BD1094">
        <f>AH1094</f>
        <v/>
      </c>
      <c r="BE1094">
        <f>AI1094</f>
        <v/>
      </c>
      <c r="BF1094">
        <f>AJ1094</f>
        <v/>
      </c>
      <c r="BG1094" s="14">
        <f>L1094</f>
        <v/>
      </c>
      <c r="BH1094" s="14">
        <f>IF(X1094="","",X1094)</f>
        <v/>
      </c>
      <c r="BI1094" s="14">
        <f>IF(Y1094="","",Y1094)</f>
        <v/>
      </c>
      <c r="BJ1094">
        <f>Z1094</f>
        <v/>
      </c>
      <c r="BK1094">
        <f>AA1094</f>
        <v/>
      </c>
      <c r="BL1094">
        <f>IFERROR(AX1094,"")</f>
        <v/>
      </c>
      <c r="BM1094">
        <f>IFERROR(AY1094,"")</f>
        <v/>
      </c>
    </row>
    <row r="1095" ht="14.25" customHeight="1">
      <c r="A1095">
        <f>ALGLIB_SSA_XAUUSD!AA1095</f>
        <v/>
      </c>
      <c r="B1095">
        <f>IF($A1095="","",INDEX(ALGLIB_SSA_XAUUSD!$B$2:$B$2401,MATCH($A1095,ALGLIB_SSA_XAUUSD!$A$2:$A$2401,1)))</f>
        <v/>
      </c>
      <c r="C1095">
        <f>IF($A1095="","",INDEX(ALGLIB_SSA_XAUUSD!$C$2:$C$2401,MATCH($A1095,ALGLIB_SSA_XAUUSD!$A$2:$A$2401,1)))</f>
        <v/>
      </c>
      <c r="D1095" s="14">
        <f>IF($A1095="","",INT((ROW()-2)/12)+1)</f>
        <v/>
      </c>
      <c r="E1095" s="14">
        <f>IF(AND(E1106&lt;&gt;"",D1106=D1094+1),E1094+(E1106-E1094)*1/12,"")</f>
        <v/>
      </c>
      <c r="F1095" s="14">
        <f>IF(AND(F1106&lt;&gt;"",D1106=D1094+1),F1094+(F1106-F1094)*1/12,"")</f>
        <v/>
      </c>
      <c r="G1095" s="14">
        <f>IF(AND(G1106&lt;&gt;"",D1106=D1094+1),G1094+(G1106-G1094)*1/12,"")</f>
        <v/>
      </c>
      <c r="H1095" s="14">
        <f>IF(AND(H1106&lt;&gt;"",D1106=D1094+1),H1094+(H1106-H1094)*1/12,"")</f>
        <v/>
      </c>
      <c r="I1095" s="14">
        <f>IF(AND(L1106&lt;&gt;"",D1106=D1094+1),I1094+(I1106-I1094)*1/12,"")</f>
        <v/>
      </c>
      <c r="J1095">
        <f>_xlfn.XLOOKUP($A1095,ALGLIB_SSA_XAUUSD!$AA$2:$AA$2401,ALGLIB_SSA_XAUUSD!$P$2:$P$2401,"",0)</f>
        <v/>
      </c>
      <c r="K1095">
        <f>_xlfn.XLOOKUP($A1095,ALGLIB_SSA_XAUUSD!$AA$2:$AA$2401,ALGLIB_SSA_XAUUSD!$Q$2:$Q$2401,"",0)</f>
        <v/>
      </c>
      <c r="L1095">
        <f>_xlfn.XLOOKUP($A1095,ALGLIB_SSA_XAUUSD!$AA$2:$AA$2401,ALGLIB_SSA_XAUUSD!$R$2:$R$2401,"",0)</f>
        <v/>
      </c>
      <c r="M1095">
        <f>_xlfn.XLOOKUP($A1095,ALGLIB_SSA_XAUUSD!$AA$2:$AA$2401,ALGLIB_SSA_XAUUSD!$S$2:$S$2401,"",0)</f>
        <v/>
      </c>
      <c r="N1095">
        <f>_xlfn.XLOOKUP($A1095,ALGLIB_SSA_XAUUSD!$AA$2:$AA$2401,ALGLIB_SSA_XAUUSD!$T$2:$T$2401,"",0)</f>
        <v/>
      </c>
      <c r="O1095">
        <f>_xlfn.XLOOKUP($A1095,ALGLIB_SSA_XAUUSD!$AA$2:$AA$2401,ALGLIB_SSA_XAUUSD!$U$2:$U$2401,"",0)</f>
        <v/>
      </c>
      <c r="P1095">
        <f>_xlfn.XLOOKUP($A1095,ALGLIB_SSA_XAUUSD!$AA$2:$AA$2401,ALGLIB_SSA_XAUUSD!$V$2:$V$2401,"",0)</f>
        <v/>
      </c>
      <c r="S1095">
        <f>A1095</f>
        <v/>
      </c>
      <c r="T1095">
        <f>J1095</f>
        <v/>
      </c>
      <c r="U1095">
        <f>K1095</f>
        <v/>
      </c>
      <c r="V1095" s="14">
        <f>IF($A1095="","",MOD(ROW()-2,12)+1)</f>
        <v/>
      </c>
      <c r="W1095">
        <f>L1095</f>
        <v/>
      </c>
      <c r="X1095" s="14">
        <f>IF(F1095="","",F1095)</f>
        <v/>
      </c>
      <c r="Y1095" s="14">
        <f>IF(G1095="","",G1095)</f>
        <v/>
      </c>
      <c r="Z1095">
        <f>M1095</f>
        <v/>
      </c>
      <c r="AA1095">
        <f>N1095</f>
        <v/>
      </c>
      <c r="AB1095" s="14">
        <f>IF(H1095="","",H1095)</f>
        <v/>
      </c>
      <c r="AC1095">
        <f>O1095</f>
        <v/>
      </c>
      <c r="AD1095" s="14">
        <f>IF(I1095="","",I1095)</f>
        <v/>
      </c>
      <c r="AE1095">
        <f>P1095</f>
        <v/>
      </c>
      <c r="AH1095">
        <f>IF(S1095&lt;&gt;"",S1095,AH1094+900)</f>
        <v/>
      </c>
      <c r="AI1095">
        <f>IF(T1095&lt;&gt;"",T1095,AI1094)</f>
        <v/>
      </c>
      <c r="AJ1095">
        <f>IF(U1095&lt;&gt;"",U1095,AJ1094)</f>
        <v/>
      </c>
      <c r="AK1095">
        <f>IF(W1095&lt;&gt;"",W1095,"")</f>
        <v/>
      </c>
      <c r="AL1095" s="14">
        <f>IF(X1095&lt;&gt;"",X1095,"")</f>
        <v/>
      </c>
      <c r="AM1095" s="14">
        <f>IF(Y1095&lt;&gt;"",Y1095,"")</f>
        <v/>
      </c>
      <c r="AN1095" s="14">
        <f>IF(OR(AL1095="",AM1095=""),"",AL1095-AM1095)</f>
        <v/>
      </c>
      <c r="AO1095">
        <f>IF(AN1095="","",IF(AN1095&gt;0,"Bullish","Bearish"))</f>
        <v/>
      </c>
      <c r="AP1095">
        <f>IF(AO1095="",AP1094,AO1095)</f>
        <v/>
      </c>
      <c r="AQ1095" s="14">
        <f>IF(AB1095&lt;&gt;"",AB1095,"")</f>
        <v/>
      </c>
      <c r="AR1095" s="14">
        <f>IF(AD1095&lt;&gt;"",AD1095,"")</f>
        <v/>
      </c>
      <c r="AS1095">
        <f>IF(AS1094+1=13,1,AS1094+1)</f>
        <v/>
      </c>
      <c r="AT1095">
        <f>IFERROR(IF(SLOPE($AQ$1082:$AQ$1093,$AS$1082:$AS$1093)&gt;0,MIN(3,ABS(SLOPE($AQ$1082:$AQ$1093,$AS$1082:$AS$1093))),IF(SLOPE($AQ$1082:$AQ$1093,$AS$1082:$AS$1093)&lt;-0.5,-0.5,0)),0)</f>
        <v/>
      </c>
      <c r="AU1095">
        <f>IFERROR(IF(SLOPE($AR$1082:$AR$1093,$AS$1082:$AS$1093)&lt;0,MAX(-3,-ABS(SLOPE($AR$1082:$AR$1093,$AS$1082:$AS$1093))),IF(SLOPE($AR$1082:$AR$1093,$AS$1082:$AS$1093)&gt;0.5,0.5,0)),0)</f>
        <v/>
      </c>
      <c r="AV1095">
        <f>($AQ$1094+(AT1095*(AS1095-1)))</f>
        <v/>
      </c>
      <c r="AW1095">
        <f>($AR$1094+(AU1095*(AS1095-1)))</f>
        <v/>
      </c>
      <c r="AX1095">
        <f>IF(AT1095&gt;0,AV1095+AT1095,AV1095)</f>
        <v/>
      </c>
      <c r="AY1095">
        <f>IF(AU1095&lt;0,AW1095+AU1095,AW1095)</f>
        <v/>
      </c>
      <c r="BA1095" s="14">
        <f>IFERROR(AX1095-AQ1095,"")</f>
        <v/>
      </c>
      <c r="BB1095" s="14">
        <f>IFERROR(AY1095-AR1095,"")</f>
        <v/>
      </c>
      <c r="BD1095">
        <f>AH1095</f>
        <v/>
      </c>
      <c r="BE1095">
        <f>AI1095</f>
        <v/>
      </c>
      <c r="BF1095">
        <f>AJ1095</f>
        <v/>
      </c>
      <c r="BG1095" s="14">
        <f>L1095</f>
        <v/>
      </c>
      <c r="BH1095" s="14">
        <f>IF(X1095="","",X1095)</f>
        <v/>
      </c>
      <c r="BI1095" s="14">
        <f>IF(Y1095="","",Y1095)</f>
        <v/>
      </c>
      <c r="BJ1095">
        <f>Z1095</f>
        <v/>
      </c>
      <c r="BK1095">
        <f>AA1095</f>
        <v/>
      </c>
      <c r="BL1095">
        <f>IFERROR(AX1095,"")</f>
        <v/>
      </c>
      <c r="BM1095">
        <f>IFERROR(AY1095,"")</f>
        <v/>
      </c>
    </row>
    <row r="1096" ht="14.25" customHeight="1">
      <c r="A1096">
        <f>ALGLIB_SSA_XAUUSD!AA1096</f>
        <v/>
      </c>
      <c r="B1096">
        <f>IF($A1096="","",INDEX(ALGLIB_SSA_XAUUSD!$B$2:$B$2401,MATCH($A1096,ALGLIB_SSA_XAUUSD!$A$2:$A$2401,1)))</f>
        <v/>
      </c>
      <c r="C1096">
        <f>IF($A1096="","",INDEX(ALGLIB_SSA_XAUUSD!$C$2:$C$2401,MATCH($A1096,ALGLIB_SSA_XAUUSD!$A$2:$A$2401,1)))</f>
        <v/>
      </c>
      <c r="D1096" s="14">
        <f>IF($A1096="","",INT((ROW()-2)/12)+1)</f>
        <v/>
      </c>
      <c r="E1096" s="14">
        <f>IF(AND(E1106&lt;&gt;"",D1106=D1094+1),E1094+(E1106-E1094)*2/12,"")</f>
        <v/>
      </c>
      <c r="F1096" s="14">
        <f>IF(AND(F1106&lt;&gt;"",D1106=D1094+1),F1094+(F1106-F1094)*2/12,"")</f>
        <v/>
      </c>
      <c r="G1096" s="14">
        <f>IF(AND(G1106&lt;&gt;"",D1106=D1094+1),G1094+(G1106-G1094)*2/12,"")</f>
        <v/>
      </c>
      <c r="H1096" s="14">
        <f>IF(AND(H1106&lt;&gt;"",D1106=D1094+1),H1094+(H1106-H1094)*2/12,"")</f>
        <v/>
      </c>
      <c r="I1096" s="14">
        <f>IF(AND(L1106&lt;&gt;"",D1106=D1094+1),I1094+(I1106-I1094)*2/12,"")</f>
        <v/>
      </c>
      <c r="J1096">
        <f>_xlfn.XLOOKUP($A1096,ALGLIB_SSA_XAUUSD!$AA$2:$AA$2401,ALGLIB_SSA_XAUUSD!$P$2:$P$2401,"",0)</f>
        <v/>
      </c>
      <c r="K1096">
        <f>_xlfn.XLOOKUP($A1096,ALGLIB_SSA_XAUUSD!$AA$2:$AA$2401,ALGLIB_SSA_XAUUSD!$Q$2:$Q$2401,"",0)</f>
        <v/>
      </c>
      <c r="L1096">
        <f>_xlfn.XLOOKUP($A1096,ALGLIB_SSA_XAUUSD!$AA$2:$AA$2401,ALGLIB_SSA_XAUUSD!$R$2:$R$2401,"",0)</f>
        <v/>
      </c>
      <c r="M1096">
        <f>_xlfn.XLOOKUP($A1096,ALGLIB_SSA_XAUUSD!$AA$2:$AA$2401,ALGLIB_SSA_XAUUSD!$S$2:$S$2401,"",0)</f>
        <v/>
      </c>
      <c r="N1096">
        <f>_xlfn.XLOOKUP($A1096,ALGLIB_SSA_XAUUSD!$AA$2:$AA$2401,ALGLIB_SSA_XAUUSD!$T$2:$T$2401,"",0)</f>
        <v/>
      </c>
      <c r="O1096">
        <f>_xlfn.XLOOKUP($A1096,ALGLIB_SSA_XAUUSD!$AA$2:$AA$2401,ALGLIB_SSA_XAUUSD!$U$2:$U$2401,"",0)</f>
        <v/>
      </c>
      <c r="P1096">
        <f>_xlfn.XLOOKUP($A1096,ALGLIB_SSA_XAUUSD!$AA$2:$AA$2401,ALGLIB_SSA_XAUUSD!$V$2:$V$2401,"",0)</f>
        <v/>
      </c>
      <c r="S1096">
        <f>A1096</f>
        <v/>
      </c>
      <c r="T1096">
        <f>J1096</f>
        <v/>
      </c>
      <c r="U1096">
        <f>K1096</f>
        <v/>
      </c>
      <c r="V1096" s="14">
        <f>IF($A1096="","",MOD(ROW()-2,12)+1)</f>
        <v/>
      </c>
      <c r="W1096">
        <f>L1096</f>
        <v/>
      </c>
      <c r="X1096" s="14">
        <f>IF(F1096="","",F1096)</f>
        <v/>
      </c>
      <c r="Y1096" s="14">
        <f>IF(G1096="","",G1096)</f>
        <v/>
      </c>
      <c r="Z1096">
        <f>M1096</f>
        <v/>
      </c>
      <c r="AA1096">
        <f>N1096</f>
        <v/>
      </c>
      <c r="AB1096" s="14">
        <f>IF(H1096="","",H1096)</f>
        <v/>
      </c>
      <c r="AC1096">
        <f>O1096</f>
        <v/>
      </c>
      <c r="AD1096" s="14">
        <f>IF(I1096="","",I1096)</f>
        <v/>
      </c>
      <c r="AE1096">
        <f>P1096</f>
        <v/>
      </c>
      <c r="AH1096">
        <f>IF(S1096&lt;&gt;"",S1096,AH1095+900)</f>
        <v/>
      </c>
      <c r="AI1096">
        <f>IF(T1096&lt;&gt;"",T1096,AI1095)</f>
        <v/>
      </c>
      <c r="AJ1096">
        <f>IF(U1096&lt;&gt;"",U1096,AJ1095)</f>
        <v/>
      </c>
      <c r="AK1096">
        <f>IF(W1096&lt;&gt;"",W1096,"")</f>
        <v/>
      </c>
      <c r="AL1096" s="14">
        <f>IF(X1096&lt;&gt;"",X1096,"")</f>
        <v/>
      </c>
      <c r="AM1096" s="14">
        <f>IF(Y1096&lt;&gt;"",Y1096,"")</f>
        <v/>
      </c>
      <c r="AN1096" s="14">
        <f>IF(OR(AL1096="",AM1096=""),"",AL1096-AM1096)</f>
        <v/>
      </c>
      <c r="AO1096">
        <f>IF(AN1096="","",IF(AN1096&gt;0,"Bullish","Bearish"))</f>
        <v/>
      </c>
      <c r="AP1096">
        <f>IF(AO1096="",AP1095,AO1096)</f>
        <v/>
      </c>
      <c r="AQ1096" s="14">
        <f>IF(AB1096&lt;&gt;"",AB1096,"")</f>
        <v/>
      </c>
      <c r="AR1096" s="14">
        <f>IF(AD1096&lt;&gt;"",AD1096,"")</f>
        <v/>
      </c>
      <c r="AS1096">
        <f>IF(AS1095+1=13,1,AS1095+1)</f>
        <v/>
      </c>
      <c r="AT1096">
        <f>IFERROR(IF(SLOPE($AQ$1082:$AQ$1093,$AS$1082:$AS$1093)&gt;0,MIN(3,ABS(SLOPE($AQ$1082:$AQ$1093,$AS$1082:$AS$1093))),IF(SLOPE($AQ$1082:$AQ$1093,$AS$1082:$AS$1093)&lt;-0.5,-0.5,0)),0)</f>
        <v/>
      </c>
      <c r="AU1096">
        <f>IFERROR(IF(SLOPE($AR$1082:$AR$1093,$AS$1082:$AS$1093)&lt;0,MAX(-3,-ABS(SLOPE($AR$1082:$AR$1093,$AS$1082:$AS$1093))),IF(SLOPE($AR$1082:$AR$1093,$AS$1082:$AS$1093)&gt;0.5,0.5,0)),0)</f>
        <v/>
      </c>
      <c r="AV1096">
        <f>($AQ$1094+(AT1096*(AS1096-1)))</f>
        <v/>
      </c>
      <c r="AW1096">
        <f>($AR$1094+(AU1096*(AS1096-1)))</f>
        <v/>
      </c>
      <c r="AX1096">
        <f>IF(AT1096&gt;0,AV1096+AT1096,AV1096)</f>
        <v/>
      </c>
      <c r="AY1096">
        <f>IF(AU1096&lt;0,AW1096+AU1096,AW1096)</f>
        <v/>
      </c>
      <c r="BA1096" s="14">
        <f>IFERROR(AX1096-AQ1096,"")</f>
        <v/>
      </c>
      <c r="BB1096" s="14">
        <f>IFERROR(AY1096-AR1096,"")</f>
        <v/>
      </c>
      <c r="BD1096">
        <f>AH1096</f>
        <v/>
      </c>
      <c r="BE1096">
        <f>AI1096</f>
        <v/>
      </c>
      <c r="BF1096">
        <f>AJ1096</f>
        <v/>
      </c>
      <c r="BG1096" s="14">
        <f>L1096</f>
        <v/>
      </c>
      <c r="BH1096" s="14">
        <f>IF(X1096="","",X1096)</f>
        <v/>
      </c>
      <c r="BI1096" s="14">
        <f>IF(Y1096="","",Y1096)</f>
        <v/>
      </c>
      <c r="BJ1096">
        <f>Z1096</f>
        <v/>
      </c>
      <c r="BK1096">
        <f>AA1096</f>
        <v/>
      </c>
      <c r="BL1096">
        <f>IFERROR(AX1096,"")</f>
        <v/>
      </c>
      <c r="BM1096">
        <f>IFERROR(AY1096,"")</f>
        <v/>
      </c>
    </row>
    <row r="1097" ht="14.25" customHeight="1">
      <c r="A1097">
        <f>ALGLIB_SSA_XAUUSD!AA1097</f>
        <v/>
      </c>
      <c r="B1097">
        <f>IF($A1097="","",INDEX(ALGLIB_SSA_XAUUSD!$B$2:$B$2401,MATCH($A1097,ALGLIB_SSA_XAUUSD!$A$2:$A$2401,1)))</f>
        <v/>
      </c>
      <c r="C1097">
        <f>IF($A1097="","",INDEX(ALGLIB_SSA_XAUUSD!$C$2:$C$2401,MATCH($A1097,ALGLIB_SSA_XAUUSD!$A$2:$A$2401,1)))</f>
        <v/>
      </c>
      <c r="D1097" s="14">
        <f>IF($A1097="","",INT((ROW()-2)/12)+1)</f>
        <v/>
      </c>
      <c r="E1097" s="14">
        <f>IF(AND(E1106&lt;&gt;"",D1106=D1094+1),E1094+(E1106-E1094)*3/12,"")</f>
        <v/>
      </c>
      <c r="F1097" s="14">
        <f>IF(AND(F1106&lt;&gt;"",D1106=D1094+1),F1094+(F1106-F1094)*3/12,"")</f>
        <v/>
      </c>
      <c r="G1097" s="14">
        <f>IF(AND(G1106&lt;&gt;"",D1106=D1094+1),G1094+(G1106-G1094)*3/12,"")</f>
        <v/>
      </c>
      <c r="H1097" s="14">
        <f>IF(AND(H1106&lt;&gt;"",D1106=D1094+1),H1094+(H1106-H1094)*3/12,"")</f>
        <v/>
      </c>
      <c r="I1097" s="14">
        <f>IF(AND(L1106&lt;&gt;"",D1106=D1094+1),I1094+(I1106-I1094)*3/12,"")</f>
        <v/>
      </c>
      <c r="J1097">
        <f>_xlfn.XLOOKUP($A1097,ALGLIB_SSA_XAUUSD!$AA$2:$AA$2401,ALGLIB_SSA_XAUUSD!$P$2:$P$2401,"",0)</f>
        <v/>
      </c>
      <c r="K1097">
        <f>_xlfn.XLOOKUP($A1097,ALGLIB_SSA_XAUUSD!$AA$2:$AA$2401,ALGLIB_SSA_XAUUSD!$Q$2:$Q$2401,"",0)</f>
        <v/>
      </c>
      <c r="L1097">
        <f>_xlfn.XLOOKUP($A1097,ALGLIB_SSA_XAUUSD!$AA$2:$AA$2401,ALGLIB_SSA_XAUUSD!$R$2:$R$2401,"",0)</f>
        <v/>
      </c>
      <c r="M1097">
        <f>_xlfn.XLOOKUP($A1097,ALGLIB_SSA_XAUUSD!$AA$2:$AA$2401,ALGLIB_SSA_XAUUSD!$S$2:$S$2401,"",0)</f>
        <v/>
      </c>
      <c r="N1097">
        <f>_xlfn.XLOOKUP($A1097,ALGLIB_SSA_XAUUSD!$AA$2:$AA$2401,ALGLIB_SSA_XAUUSD!$T$2:$T$2401,"",0)</f>
        <v/>
      </c>
      <c r="O1097">
        <f>_xlfn.XLOOKUP($A1097,ALGLIB_SSA_XAUUSD!$AA$2:$AA$2401,ALGLIB_SSA_XAUUSD!$U$2:$U$2401,"",0)</f>
        <v/>
      </c>
      <c r="P1097">
        <f>_xlfn.XLOOKUP($A1097,ALGLIB_SSA_XAUUSD!$AA$2:$AA$2401,ALGLIB_SSA_XAUUSD!$V$2:$V$2401,"",0)</f>
        <v/>
      </c>
      <c r="S1097">
        <f>A1097</f>
        <v/>
      </c>
      <c r="T1097">
        <f>J1097</f>
        <v/>
      </c>
      <c r="U1097">
        <f>K1097</f>
        <v/>
      </c>
      <c r="V1097" s="14">
        <f>IF($A1097="","",MOD(ROW()-2,12)+1)</f>
        <v/>
      </c>
      <c r="W1097">
        <f>L1097</f>
        <v/>
      </c>
      <c r="X1097" s="14">
        <f>IF(F1097="","",F1097)</f>
        <v/>
      </c>
      <c r="Y1097" s="14">
        <f>IF(G1097="","",G1097)</f>
        <v/>
      </c>
      <c r="Z1097">
        <f>M1097</f>
        <v/>
      </c>
      <c r="AA1097">
        <f>N1097</f>
        <v/>
      </c>
      <c r="AB1097" s="14">
        <f>IF(H1097="","",H1097)</f>
        <v/>
      </c>
      <c r="AC1097">
        <f>O1097</f>
        <v/>
      </c>
      <c r="AD1097" s="14">
        <f>IF(I1097="","",I1097)</f>
        <v/>
      </c>
      <c r="AE1097">
        <f>P1097</f>
        <v/>
      </c>
      <c r="AH1097">
        <f>IF(S1097&lt;&gt;"",S1097,AH1096+900)</f>
        <v/>
      </c>
      <c r="AI1097">
        <f>IF(T1097&lt;&gt;"",T1097,AI1096)</f>
        <v/>
      </c>
      <c r="AJ1097">
        <f>IF(U1097&lt;&gt;"",U1097,AJ1096)</f>
        <v/>
      </c>
      <c r="AK1097">
        <f>IF(W1097&lt;&gt;"",W1097,"")</f>
        <v/>
      </c>
      <c r="AL1097" s="14">
        <f>IF(X1097&lt;&gt;"",X1097,"")</f>
        <v/>
      </c>
      <c r="AM1097" s="14">
        <f>IF(Y1097&lt;&gt;"",Y1097,"")</f>
        <v/>
      </c>
      <c r="AN1097" s="14">
        <f>IF(OR(AL1097="",AM1097=""),"",AL1097-AM1097)</f>
        <v/>
      </c>
      <c r="AO1097">
        <f>IF(AN1097="","",IF(AN1097&gt;0,"Bullish","Bearish"))</f>
        <v/>
      </c>
      <c r="AP1097">
        <f>IF(AO1097="",AP1096,AO1097)</f>
        <v/>
      </c>
      <c r="AQ1097" s="14">
        <f>IF(AB1097&lt;&gt;"",AB1097,"")</f>
        <v/>
      </c>
      <c r="AR1097" s="14">
        <f>IF(AD1097&lt;&gt;"",AD1097,"")</f>
        <v/>
      </c>
      <c r="AS1097">
        <f>IF(AS1096+1=13,1,AS1096+1)</f>
        <v/>
      </c>
      <c r="AT1097">
        <f>IFERROR(IF(SLOPE($AQ$1082:$AQ$1093,$AS$1082:$AS$1093)&gt;0,MIN(3,ABS(SLOPE($AQ$1082:$AQ$1093,$AS$1082:$AS$1093))),IF(SLOPE($AQ$1082:$AQ$1093,$AS$1082:$AS$1093)&lt;-0.5,-0.5,0)),0)</f>
        <v/>
      </c>
      <c r="AU1097">
        <f>IFERROR(IF(SLOPE($AR$1082:$AR$1093,$AS$1082:$AS$1093)&lt;0,MAX(-3,-ABS(SLOPE($AR$1082:$AR$1093,$AS$1082:$AS$1093))),IF(SLOPE($AR$1082:$AR$1093,$AS$1082:$AS$1093)&gt;0.5,0.5,0)),0)</f>
        <v/>
      </c>
      <c r="AV1097">
        <f>($AQ$1094+(AT1097*(AS1097-1)))</f>
        <v/>
      </c>
      <c r="AW1097">
        <f>($AR$1094+(AU1097*(AS1097-1)))</f>
        <v/>
      </c>
      <c r="AX1097">
        <f>IF(AT1097&gt;0,AV1097+AT1097,AV1097)</f>
        <v/>
      </c>
      <c r="AY1097">
        <f>IF(AU1097&lt;0,AW1097+AU1097,AW1097)</f>
        <v/>
      </c>
      <c r="BA1097" s="14">
        <f>IFERROR(AX1097-AQ1097,"")</f>
        <v/>
      </c>
      <c r="BB1097" s="14">
        <f>IFERROR(AY1097-AR1097,"")</f>
        <v/>
      </c>
      <c r="BD1097">
        <f>AH1097</f>
        <v/>
      </c>
      <c r="BE1097">
        <f>AI1097</f>
        <v/>
      </c>
      <c r="BF1097">
        <f>AJ1097</f>
        <v/>
      </c>
      <c r="BG1097" s="14">
        <f>L1097</f>
        <v/>
      </c>
      <c r="BH1097" s="14">
        <f>IF(X1097="","",X1097)</f>
        <v/>
      </c>
      <c r="BI1097" s="14">
        <f>IF(Y1097="","",Y1097)</f>
        <v/>
      </c>
      <c r="BJ1097">
        <f>Z1097</f>
        <v/>
      </c>
      <c r="BK1097">
        <f>AA1097</f>
        <v/>
      </c>
      <c r="BL1097">
        <f>IFERROR(AX1097,"")</f>
        <v/>
      </c>
      <c r="BM1097">
        <f>IFERROR(AY1097,"")</f>
        <v/>
      </c>
    </row>
    <row r="1098" ht="14.25" customHeight="1">
      <c r="A1098">
        <f>ALGLIB_SSA_XAUUSD!AA1098</f>
        <v/>
      </c>
      <c r="B1098">
        <f>IF($A1098="","",INDEX(ALGLIB_SSA_XAUUSD!$B$2:$B$2401,MATCH($A1098,ALGLIB_SSA_XAUUSD!$A$2:$A$2401,1)))</f>
        <v/>
      </c>
      <c r="C1098">
        <f>IF($A1098="","",INDEX(ALGLIB_SSA_XAUUSD!$C$2:$C$2401,MATCH($A1098,ALGLIB_SSA_XAUUSD!$A$2:$A$2401,1)))</f>
        <v/>
      </c>
      <c r="D1098" s="14">
        <f>IF($A1098="","",INT((ROW()-2)/12)+1)</f>
        <v/>
      </c>
      <c r="E1098" s="14">
        <f>IF(AND(E1106&lt;&gt;"",D1106=D1094+1),E1094+(E1106-E1094)*4/12,"")</f>
        <v/>
      </c>
      <c r="F1098" s="14">
        <f>IF(AND(F1106&lt;&gt;"",D1106=D1094+1),F1094+(F1106-F1094)*4/12,"")</f>
        <v/>
      </c>
      <c r="G1098" s="14">
        <f>IF(AND(G1106&lt;&gt;"",D1106=D1094+1),G1094+(G1106-G1094)*4/12,"")</f>
        <v/>
      </c>
      <c r="H1098" s="14">
        <f>IF(AND(H1106&lt;&gt;"",D1106=D1094+1),H1094+(H1106-H1094)*4/12,"")</f>
        <v/>
      </c>
      <c r="I1098" s="14">
        <f>IF(AND(L1106&lt;&gt;"",D1106=D1094+1),I1094+(I1106-I1094)*4/12,"")</f>
        <v/>
      </c>
      <c r="J1098">
        <f>_xlfn.XLOOKUP($A1098,ALGLIB_SSA_XAUUSD!$AA$2:$AA$2401,ALGLIB_SSA_XAUUSD!$P$2:$P$2401,"",0)</f>
        <v/>
      </c>
      <c r="K1098">
        <f>_xlfn.XLOOKUP($A1098,ALGLIB_SSA_XAUUSD!$AA$2:$AA$2401,ALGLIB_SSA_XAUUSD!$Q$2:$Q$2401,"",0)</f>
        <v/>
      </c>
      <c r="L1098">
        <f>_xlfn.XLOOKUP($A1098,ALGLIB_SSA_XAUUSD!$AA$2:$AA$2401,ALGLIB_SSA_XAUUSD!$R$2:$R$2401,"",0)</f>
        <v/>
      </c>
      <c r="M1098">
        <f>_xlfn.XLOOKUP($A1098,ALGLIB_SSA_XAUUSD!$AA$2:$AA$2401,ALGLIB_SSA_XAUUSD!$S$2:$S$2401,"",0)</f>
        <v/>
      </c>
      <c r="N1098">
        <f>_xlfn.XLOOKUP($A1098,ALGLIB_SSA_XAUUSD!$AA$2:$AA$2401,ALGLIB_SSA_XAUUSD!$T$2:$T$2401,"",0)</f>
        <v/>
      </c>
      <c r="O1098">
        <f>_xlfn.XLOOKUP($A1098,ALGLIB_SSA_XAUUSD!$AA$2:$AA$2401,ALGLIB_SSA_XAUUSD!$U$2:$U$2401,"",0)</f>
        <v/>
      </c>
      <c r="P1098">
        <f>_xlfn.XLOOKUP($A1098,ALGLIB_SSA_XAUUSD!$AA$2:$AA$2401,ALGLIB_SSA_XAUUSD!$V$2:$V$2401,"",0)</f>
        <v/>
      </c>
      <c r="S1098">
        <f>A1098</f>
        <v/>
      </c>
      <c r="T1098">
        <f>J1098</f>
        <v/>
      </c>
      <c r="U1098">
        <f>K1098</f>
        <v/>
      </c>
      <c r="V1098" s="14">
        <f>IF($A1098="","",MOD(ROW()-2,12)+1)</f>
        <v/>
      </c>
      <c r="W1098">
        <f>L1098</f>
        <v/>
      </c>
      <c r="X1098" s="14">
        <f>IF(F1098="","",F1098)</f>
        <v/>
      </c>
      <c r="Y1098" s="14">
        <f>IF(G1098="","",G1098)</f>
        <v/>
      </c>
      <c r="Z1098">
        <f>M1098</f>
        <v/>
      </c>
      <c r="AA1098">
        <f>N1098</f>
        <v/>
      </c>
      <c r="AB1098" s="14">
        <f>IF(H1098="","",H1098)</f>
        <v/>
      </c>
      <c r="AC1098">
        <f>O1098</f>
        <v/>
      </c>
      <c r="AD1098" s="14">
        <f>IF(I1098="","",I1098)</f>
        <v/>
      </c>
      <c r="AE1098">
        <f>P1098</f>
        <v/>
      </c>
      <c r="AH1098">
        <f>IF(S1098&lt;&gt;"",S1098,AH1097+900)</f>
        <v/>
      </c>
      <c r="AI1098">
        <f>IF(T1098&lt;&gt;"",T1098,AI1097)</f>
        <v/>
      </c>
      <c r="AJ1098">
        <f>IF(U1098&lt;&gt;"",U1098,AJ1097)</f>
        <v/>
      </c>
      <c r="AK1098">
        <f>IF(W1098&lt;&gt;"",W1098,"")</f>
        <v/>
      </c>
      <c r="AL1098" s="14">
        <f>IF(X1098&lt;&gt;"",X1098,"")</f>
        <v/>
      </c>
      <c r="AM1098" s="14">
        <f>IF(Y1098&lt;&gt;"",Y1098,"")</f>
        <v/>
      </c>
      <c r="AN1098" s="14">
        <f>IF(OR(AL1098="",AM1098=""),"",AL1098-AM1098)</f>
        <v/>
      </c>
      <c r="AO1098">
        <f>IF(AN1098="","",IF(AN1098&gt;0,"Bullish","Bearish"))</f>
        <v/>
      </c>
      <c r="AP1098">
        <f>IF(AO1098="",AP1097,AO1098)</f>
        <v/>
      </c>
      <c r="AQ1098" s="14">
        <f>IF(AB1098&lt;&gt;"",AB1098,"")</f>
        <v/>
      </c>
      <c r="AR1098" s="14">
        <f>IF(AD1098&lt;&gt;"",AD1098,"")</f>
        <v/>
      </c>
      <c r="AS1098">
        <f>IF(AS1097+1=13,1,AS1097+1)</f>
        <v/>
      </c>
      <c r="AT1098">
        <f>IFERROR(IF(SLOPE($AQ$1082:$AQ$1093,$AS$1082:$AS$1093)&gt;0,MIN(3,ABS(SLOPE($AQ$1082:$AQ$1093,$AS$1082:$AS$1093))),IF(SLOPE($AQ$1082:$AQ$1093,$AS$1082:$AS$1093)&lt;-0.5,-0.5,0)),0)</f>
        <v/>
      </c>
      <c r="AU1098">
        <f>IFERROR(IF(SLOPE($AR$1082:$AR$1093,$AS$1082:$AS$1093)&lt;0,MAX(-3,-ABS(SLOPE($AR$1082:$AR$1093,$AS$1082:$AS$1093))),IF(SLOPE($AR$1082:$AR$1093,$AS$1082:$AS$1093)&gt;0.5,0.5,0)),0)</f>
        <v/>
      </c>
      <c r="AV1098">
        <f>($AQ$1094+(AT1098*(AS1098-1)))</f>
        <v/>
      </c>
      <c r="AW1098">
        <f>($AR$1094+(AU1098*(AS1098-1)))</f>
        <v/>
      </c>
      <c r="AX1098">
        <f>IF(AT1098&gt;0,AV1098+AT1098,AV1098)</f>
        <v/>
      </c>
      <c r="AY1098">
        <f>IF(AU1098&lt;0,AW1098+AU1098,AW1098)</f>
        <v/>
      </c>
      <c r="BA1098" s="14">
        <f>IFERROR(AX1098-AQ1098,"")</f>
        <v/>
      </c>
      <c r="BB1098" s="14">
        <f>IFERROR(AY1098-AR1098,"")</f>
        <v/>
      </c>
      <c r="BD1098">
        <f>AH1098</f>
        <v/>
      </c>
      <c r="BE1098">
        <f>AI1098</f>
        <v/>
      </c>
      <c r="BF1098">
        <f>AJ1098</f>
        <v/>
      </c>
      <c r="BG1098" s="14">
        <f>L1098</f>
        <v/>
      </c>
      <c r="BH1098" s="14">
        <f>IF(X1098="","",X1098)</f>
        <v/>
      </c>
      <c r="BI1098" s="14">
        <f>IF(Y1098="","",Y1098)</f>
        <v/>
      </c>
      <c r="BJ1098">
        <f>Z1098</f>
        <v/>
      </c>
      <c r="BK1098">
        <f>AA1098</f>
        <v/>
      </c>
      <c r="BL1098">
        <f>IFERROR(AX1098,"")</f>
        <v/>
      </c>
      <c r="BM1098">
        <f>IFERROR(AY1098,"")</f>
        <v/>
      </c>
    </row>
    <row r="1099" ht="14.25" customHeight="1">
      <c r="A1099">
        <f>ALGLIB_SSA_XAUUSD!AA1099</f>
        <v/>
      </c>
      <c r="B1099">
        <f>IF($A1099="","",INDEX(ALGLIB_SSA_XAUUSD!$B$2:$B$2401,MATCH($A1099,ALGLIB_SSA_XAUUSD!$A$2:$A$2401,1)))</f>
        <v/>
      </c>
      <c r="C1099">
        <f>IF($A1099="","",INDEX(ALGLIB_SSA_XAUUSD!$C$2:$C$2401,MATCH($A1099,ALGLIB_SSA_XAUUSD!$A$2:$A$2401,1)))</f>
        <v/>
      </c>
      <c r="D1099" s="14">
        <f>IF($A1099="","",INT((ROW()-2)/12)+1)</f>
        <v/>
      </c>
      <c r="E1099" s="14">
        <f>IF(AND(E1106&lt;&gt;"",D1106=D1094+1),E1094+(E1106-E1094)*5/12,"")</f>
        <v/>
      </c>
      <c r="F1099" s="14">
        <f>IF(AND(F1106&lt;&gt;"",D1106=D1094+1),F1094+(F1106-F1094)*5/12,"")</f>
        <v/>
      </c>
      <c r="G1099" s="14">
        <f>IF(AND(G1106&lt;&gt;"",D1106=D1094+1),G1094+(G1106-G1094)*5/12,"")</f>
        <v/>
      </c>
      <c r="H1099" s="14">
        <f>IF(AND(H1106&lt;&gt;"",D1106=D1094+1),H1094+(H1106-H1094)*5/12,"")</f>
        <v/>
      </c>
      <c r="I1099" s="14">
        <f>IF(AND(L1106&lt;&gt;"",D1106=D1094+1),I1094+(I1106-I1094)*5/12,"")</f>
        <v/>
      </c>
      <c r="J1099">
        <f>_xlfn.XLOOKUP($A1099,ALGLIB_SSA_XAUUSD!$AA$2:$AA$2401,ALGLIB_SSA_XAUUSD!$P$2:$P$2401,"",0)</f>
        <v/>
      </c>
      <c r="K1099">
        <f>_xlfn.XLOOKUP($A1099,ALGLIB_SSA_XAUUSD!$AA$2:$AA$2401,ALGLIB_SSA_XAUUSD!$Q$2:$Q$2401,"",0)</f>
        <v/>
      </c>
      <c r="L1099">
        <f>_xlfn.XLOOKUP($A1099,ALGLIB_SSA_XAUUSD!$AA$2:$AA$2401,ALGLIB_SSA_XAUUSD!$R$2:$R$2401,"",0)</f>
        <v/>
      </c>
      <c r="M1099">
        <f>_xlfn.XLOOKUP($A1099,ALGLIB_SSA_XAUUSD!$AA$2:$AA$2401,ALGLIB_SSA_XAUUSD!$S$2:$S$2401,"",0)</f>
        <v/>
      </c>
      <c r="N1099">
        <f>_xlfn.XLOOKUP($A1099,ALGLIB_SSA_XAUUSD!$AA$2:$AA$2401,ALGLIB_SSA_XAUUSD!$T$2:$T$2401,"",0)</f>
        <v/>
      </c>
      <c r="O1099">
        <f>_xlfn.XLOOKUP($A1099,ALGLIB_SSA_XAUUSD!$AA$2:$AA$2401,ALGLIB_SSA_XAUUSD!$U$2:$U$2401,"",0)</f>
        <v/>
      </c>
      <c r="P1099">
        <f>_xlfn.XLOOKUP($A1099,ALGLIB_SSA_XAUUSD!$AA$2:$AA$2401,ALGLIB_SSA_XAUUSD!$V$2:$V$2401,"",0)</f>
        <v/>
      </c>
      <c r="S1099">
        <f>A1099</f>
        <v/>
      </c>
      <c r="T1099">
        <f>J1099</f>
        <v/>
      </c>
      <c r="U1099">
        <f>K1099</f>
        <v/>
      </c>
      <c r="V1099" s="14">
        <f>IF($A1099="","",MOD(ROW()-2,12)+1)</f>
        <v/>
      </c>
      <c r="W1099">
        <f>L1099</f>
        <v/>
      </c>
      <c r="X1099" s="14">
        <f>IF(F1099="","",F1099)</f>
        <v/>
      </c>
      <c r="Y1099" s="14">
        <f>IF(G1099="","",G1099)</f>
        <v/>
      </c>
      <c r="Z1099">
        <f>M1099</f>
        <v/>
      </c>
      <c r="AA1099">
        <f>N1099</f>
        <v/>
      </c>
      <c r="AB1099" s="14">
        <f>IF(H1099="","",H1099)</f>
        <v/>
      </c>
      <c r="AC1099">
        <f>O1099</f>
        <v/>
      </c>
      <c r="AD1099" s="14">
        <f>IF(I1099="","",I1099)</f>
        <v/>
      </c>
      <c r="AE1099">
        <f>P1099</f>
        <v/>
      </c>
      <c r="AH1099">
        <f>IF(S1099&lt;&gt;"",S1099,AH1098+900)</f>
        <v/>
      </c>
      <c r="AI1099">
        <f>IF(T1099&lt;&gt;"",T1099,AI1098)</f>
        <v/>
      </c>
      <c r="AJ1099">
        <f>IF(U1099&lt;&gt;"",U1099,AJ1098)</f>
        <v/>
      </c>
      <c r="AK1099">
        <f>IF(W1099&lt;&gt;"",W1099,"")</f>
        <v/>
      </c>
      <c r="AL1099" s="14">
        <f>IF(X1099&lt;&gt;"",X1099,"")</f>
        <v/>
      </c>
      <c r="AM1099" s="14">
        <f>IF(Y1099&lt;&gt;"",Y1099,"")</f>
        <v/>
      </c>
      <c r="AN1099" s="14">
        <f>IF(OR(AL1099="",AM1099=""),"",AL1099-AM1099)</f>
        <v/>
      </c>
      <c r="AO1099">
        <f>IF(AN1099="","",IF(AN1099&gt;0,"Bullish","Bearish"))</f>
        <v/>
      </c>
      <c r="AP1099">
        <f>IF(AO1099="",AP1098,AO1099)</f>
        <v/>
      </c>
      <c r="AQ1099" s="14">
        <f>IF(AB1099&lt;&gt;"",AB1099,"")</f>
        <v/>
      </c>
      <c r="AR1099" s="14">
        <f>IF(AD1099&lt;&gt;"",AD1099,"")</f>
        <v/>
      </c>
      <c r="AS1099">
        <f>IF(AS1098+1=13,1,AS1098+1)</f>
        <v/>
      </c>
      <c r="AT1099">
        <f>IFERROR(IF(SLOPE($AQ$1082:$AQ$1093,$AS$1082:$AS$1093)&gt;0,MIN(3,ABS(SLOPE($AQ$1082:$AQ$1093,$AS$1082:$AS$1093))),IF(SLOPE($AQ$1082:$AQ$1093,$AS$1082:$AS$1093)&lt;-0.5,-0.5,0)),0)</f>
        <v/>
      </c>
      <c r="AU1099">
        <f>IFERROR(IF(SLOPE($AR$1082:$AR$1093,$AS$1082:$AS$1093)&lt;0,MAX(-3,-ABS(SLOPE($AR$1082:$AR$1093,$AS$1082:$AS$1093))),IF(SLOPE($AR$1082:$AR$1093,$AS$1082:$AS$1093)&gt;0.5,0.5,0)),0)</f>
        <v/>
      </c>
      <c r="AV1099">
        <f>($AQ$1094+(AT1099*(AS1099-1)))</f>
        <v/>
      </c>
      <c r="AW1099">
        <f>($AR$1094+(AU1099*(AS1099-1)))</f>
        <v/>
      </c>
      <c r="AX1099">
        <f>IF(AT1099&gt;0,AV1099+AT1099,AV1099)</f>
        <v/>
      </c>
      <c r="AY1099">
        <f>IF(AU1099&lt;0,AW1099+AU1099,AW1099)</f>
        <v/>
      </c>
      <c r="BA1099" s="14">
        <f>IFERROR(AX1099-AQ1099,"")</f>
        <v/>
      </c>
      <c r="BB1099" s="14">
        <f>IFERROR(AY1099-AR1099,"")</f>
        <v/>
      </c>
      <c r="BD1099">
        <f>AH1099</f>
        <v/>
      </c>
      <c r="BE1099">
        <f>AI1099</f>
        <v/>
      </c>
      <c r="BF1099">
        <f>AJ1099</f>
        <v/>
      </c>
      <c r="BG1099" s="14">
        <f>L1099</f>
        <v/>
      </c>
      <c r="BH1099" s="14">
        <f>IF(X1099="","",X1099)</f>
        <v/>
      </c>
      <c r="BI1099" s="14">
        <f>IF(Y1099="","",Y1099)</f>
        <v/>
      </c>
      <c r="BJ1099">
        <f>Z1099</f>
        <v/>
      </c>
      <c r="BK1099">
        <f>AA1099</f>
        <v/>
      </c>
      <c r="BL1099">
        <f>IFERROR(AX1099,"")</f>
        <v/>
      </c>
      <c r="BM1099">
        <f>IFERROR(AY1099,"")</f>
        <v/>
      </c>
    </row>
    <row r="1100" ht="14.25" customHeight="1">
      <c r="A1100">
        <f>ALGLIB_SSA_XAUUSD!AA1100</f>
        <v/>
      </c>
      <c r="B1100">
        <f>IF($A1100="","",INDEX(ALGLIB_SSA_XAUUSD!$B$2:$B$2401,MATCH($A1100,ALGLIB_SSA_XAUUSD!$A$2:$A$2401,1)))</f>
        <v/>
      </c>
      <c r="C1100">
        <f>IF($A1100="","",INDEX(ALGLIB_SSA_XAUUSD!$C$2:$C$2401,MATCH($A1100,ALGLIB_SSA_XAUUSD!$A$2:$A$2401,1)))</f>
        <v/>
      </c>
      <c r="D1100" s="14">
        <f>IF($A1100="","",INT((ROW()-2)/12)+1)</f>
        <v/>
      </c>
      <c r="E1100" s="14">
        <f>IF(AND(E1106&lt;&gt;"",D1106=D1094+1),E1094+(E1106-E1094)*6/12,"")</f>
        <v/>
      </c>
      <c r="F1100" s="14">
        <f>IF(AND(F1106&lt;&gt;"",D1106=D1094+1),F1094+(F1106-F1094)*6/12,"")</f>
        <v/>
      </c>
      <c r="G1100" s="14">
        <f>IF(AND(G1106&lt;&gt;"",D1106=D1094+1),G1094+(G1106-G1094)*6/12,"")</f>
        <v/>
      </c>
      <c r="H1100" s="14">
        <f>IF(AND(H1106&lt;&gt;"",D1106=D1094+1),H1094+(H1106-H1094)*6/12,"")</f>
        <v/>
      </c>
      <c r="I1100" s="14">
        <f>IF(AND(L1106&lt;&gt;"",D1106=D1094+1),I1094+(I1106-I1094)*6/12,"")</f>
        <v/>
      </c>
      <c r="J1100">
        <f>_xlfn.XLOOKUP($A1100,ALGLIB_SSA_XAUUSD!$AA$2:$AA$2401,ALGLIB_SSA_XAUUSD!$P$2:$P$2401,"",0)</f>
        <v/>
      </c>
      <c r="K1100">
        <f>_xlfn.XLOOKUP($A1100,ALGLIB_SSA_XAUUSD!$AA$2:$AA$2401,ALGLIB_SSA_XAUUSD!$Q$2:$Q$2401,"",0)</f>
        <v/>
      </c>
      <c r="L1100">
        <f>_xlfn.XLOOKUP($A1100,ALGLIB_SSA_XAUUSD!$AA$2:$AA$2401,ALGLIB_SSA_XAUUSD!$R$2:$R$2401,"",0)</f>
        <v/>
      </c>
      <c r="M1100">
        <f>_xlfn.XLOOKUP($A1100,ALGLIB_SSA_XAUUSD!$AA$2:$AA$2401,ALGLIB_SSA_XAUUSD!$S$2:$S$2401,"",0)</f>
        <v/>
      </c>
      <c r="N1100">
        <f>_xlfn.XLOOKUP($A1100,ALGLIB_SSA_XAUUSD!$AA$2:$AA$2401,ALGLIB_SSA_XAUUSD!$T$2:$T$2401,"",0)</f>
        <v/>
      </c>
      <c r="O1100">
        <f>_xlfn.XLOOKUP($A1100,ALGLIB_SSA_XAUUSD!$AA$2:$AA$2401,ALGLIB_SSA_XAUUSD!$U$2:$U$2401,"",0)</f>
        <v/>
      </c>
      <c r="P1100">
        <f>_xlfn.XLOOKUP($A1100,ALGLIB_SSA_XAUUSD!$AA$2:$AA$2401,ALGLIB_SSA_XAUUSD!$V$2:$V$2401,"",0)</f>
        <v/>
      </c>
      <c r="S1100">
        <f>A1100</f>
        <v/>
      </c>
      <c r="T1100">
        <f>J1100</f>
        <v/>
      </c>
      <c r="U1100">
        <f>K1100</f>
        <v/>
      </c>
      <c r="V1100" s="14">
        <f>IF($A1100="","",MOD(ROW()-2,12)+1)</f>
        <v/>
      </c>
      <c r="W1100">
        <f>L1100</f>
        <v/>
      </c>
      <c r="X1100" s="14">
        <f>IF(F1100="","",F1100)</f>
        <v/>
      </c>
      <c r="Y1100" s="14">
        <f>IF(G1100="","",G1100)</f>
        <v/>
      </c>
      <c r="Z1100">
        <f>M1100</f>
        <v/>
      </c>
      <c r="AA1100">
        <f>N1100</f>
        <v/>
      </c>
      <c r="AB1100" s="14">
        <f>IF(H1100="","",H1100)</f>
        <v/>
      </c>
      <c r="AC1100">
        <f>O1100</f>
        <v/>
      </c>
      <c r="AD1100" s="14">
        <f>IF(I1100="","",I1100)</f>
        <v/>
      </c>
      <c r="AE1100">
        <f>P1100</f>
        <v/>
      </c>
      <c r="AH1100">
        <f>IF(S1100&lt;&gt;"",S1100,AH1099+900)</f>
        <v/>
      </c>
      <c r="AI1100">
        <f>IF(T1100&lt;&gt;"",T1100,AI1099)</f>
        <v/>
      </c>
      <c r="AJ1100">
        <f>IF(U1100&lt;&gt;"",U1100,AJ1099)</f>
        <v/>
      </c>
      <c r="AK1100">
        <f>IF(W1100&lt;&gt;"",W1100,"")</f>
        <v/>
      </c>
      <c r="AL1100" s="14">
        <f>IF(X1100&lt;&gt;"",X1100,"")</f>
        <v/>
      </c>
      <c r="AM1100" s="14">
        <f>IF(Y1100&lt;&gt;"",Y1100,"")</f>
        <v/>
      </c>
      <c r="AN1100" s="14">
        <f>IF(OR(AL1100="",AM1100=""),"",AL1100-AM1100)</f>
        <v/>
      </c>
      <c r="AO1100">
        <f>IF(AN1100="","",IF(AN1100&gt;0,"Bullish","Bearish"))</f>
        <v/>
      </c>
      <c r="AP1100">
        <f>IF(AO1100="",AP1099,AO1100)</f>
        <v/>
      </c>
      <c r="AQ1100" s="14">
        <f>IF(AB1100&lt;&gt;"",AB1100,"")</f>
        <v/>
      </c>
      <c r="AR1100" s="14">
        <f>IF(AD1100&lt;&gt;"",AD1100,"")</f>
        <v/>
      </c>
      <c r="AS1100">
        <f>IF(AS1099+1=13,1,AS1099+1)</f>
        <v/>
      </c>
      <c r="AT1100">
        <f>IFERROR(IF(SLOPE($AQ$1082:$AQ$1093,$AS$1082:$AS$1093)&gt;0,MIN(3,ABS(SLOPE($AQ$1082:$AQ$1093,$AS$1082:$AS$1093))),IF(SLOPE($AQ$1082:$AQ$1093,$AS$1082:$AS$1093)&lt;-0.5,-0.5,0)),0)</f>
        <v/>
      </c>
      <c r="AU1100">
        <f>IFERROR(IF(SLOPE($AR$1082:$AR$1093,$AS$1082:$AS$1093)&lt;0,MAX(-3,-ABS(SLOPE($AR$1082:$AR$1093,$AS$1082:$AS$1093))),IF(SLOPE($AR$1082:$AR$1093,$AS$1082:$AS$1093)&gt;0.5,0.5,0)),0)</f>
        <v/>
      </c>
      <c r="AV1100">
        <f>($AQ$1094+(AT1100*(AS1100-1)))</f>
        <v/>
      </c>
      <c r="AW1100">
        <f>($AR$1094+(AU1100*(AS1100-1)))</f>
        <v/>
      </c>
      <c r="AX1100">
        <f>IF(AT1100&gt;0,AV1100+AT1100,AV1100)</f>
        <v/>
      </c>
      <c r="AY1100">
        <f>IF(AU1100&lt;0,AW1100+AU1100,AW1100)</f>
        <v/>
      </c>
      <c r="BA1100" s="14">
        <f>IFERROR(AX1100-AQ1100,"")</f>
        <v/>
      </c>
      <c r="BB1100" s="14">
        <f>IFERROR(AY1100-AR1100,"")</f>
        <v/>
      </c>
      <c r="BD1100">
        <f>AH1100</f>
        <v/>
      </c>
      <c r="BE1100">
        <f>AI1100</f>
        <v/>
      </c>
      <c r="BF1100">
        <f>AJ1100</f>
        <v/>
      </c>
      <c r="BG1100" s="14">
        <f>L1100</f>
        <v/>
      </c>
      <c r="BH1100" s="14">
        <f>IF(X1100="","",X1100)</f>
        <v/>
      </c>
      <c r="BI1100" s="14">
        <f>IF(Y1100="","",Y1100)</f>
        <v/>
      </c>
      <c r="BJ1100">
        <f>Z1100</f>
        <v/>
      </c>
      <c r="BK1100">
        <f>AA1100</f>
        <v/>
      </c>
      <c r="BL1100">
        <f>IFERROR(AX1100,"")</f>
        <v/>
      </c>
      <c r="BM1100">
        <f>IFERROR(AY1100,"")</f>
        <v/>
      </c>
    </row>
    <row r="1101" ht="14.25" customHeight="1">
      <c r="A1101">
        <f>ALGLIB_SSA_XAUUSD!AA1101</f>
        <v/>
      </c>
      <c r="B1101">
        <f>IF($A1101="","",INDEX(ALGLIB_SSA_XAUUSD!$B$2:$B$2401,MATCH($A1101,ALGLIB_SSA_XAUUSD!$A$2:$A$2401,1)))</f>
        <v/>
      </c>
      <c r="C1101">
        <f>IF($A1101="","",INDEX(ALGLIB_SSA_XAUUSD!$C$2:$C$2401,MATCH($A1101,ALGLIB_SSA_XAUUSD!$A$2:$A$2401,1)))</f>
        <v/>
      </c>
      <c r="D1101" s="14">
        <f>IF($A1101="","",INT((ROW()-2)/12)+1)</f>
        <v/>
      </c>
      <c r="E1101" s="14">
        <f>IF(AND(E1106&lt;&gt;"",D1106=D1094+1),E1094+(E1106-E1094)*7/12,"")</f>
        <v/>
      </c>
      <c r="F1101" s="14">
        <f>IF(AND(F1106&lt;&gt;"",D1106=D1094+1),F1094+(F1106-F1094)*7/12,"")</f>
        <v/>
      </c>
      <c r="G1101" s="14">
        <f>IF(AND(G1106&lt;&gt;"",D1106=D1094+1),G1094+(G1106-G1094)*7/12,"")</f>
        <v/>
      </c>
      <c r="H1101" s="14">
        <f>IF(AND(H1106&lt;&gt;"",D1106=D1094+1),H1094+(H1106-H1094)*7/12,"")</f>
        <v/>
      </c>
      <c r="I1101" s="14">
        <f>IF(AND(L1106&lt;&gt;"",D1106=D1094+1),I1094+(I1106-I1094)*7/12,"")</f>
        <v/>
      </c>
      <c r="J1101">
        <f>_xlfn.XLOOKUP($A1101,ALGLIB_SSA_XAUUSD!$AA$2:$AA$2401,ALGLIB_SSA_XAUUSD!$P$2:$P$2401,"",0)</f>
        <v/>
      </c>
      <c r="K1101">
        <f>_xlfn.XLOOKUP($A1101,ALGLIB_SSA_XAUUSD!$AA$2:$AA$2401,ALGLIB_SSA_XAUUSD!$Q$2:$Q$2401,"",0)</f>
        <v/>
      </c>
      <c r="L1101">
        <f>_xlfn.XLOOKUP($A1101,ALGLIB_SSA_XAUUSD!$AA$2:$AA$2401,ALGLIB_SSA_XAUUSD!$R$2:$R$2401,"",0)</f>
        <v/>
      </c>
      <c r="M1101">
        <f>_xlfn.XLOOKUP($A1101,ALGLIB_SSA_XAUUSD!$AA$2:$AA$2401,ALGLIB_SSA_XAUUSD!$S$2:$S$2401,"",0)</f>
        <v/>
      </c>
      <c r="N1101">
        <f>_xlfn.XLOOKUP($A1101,ALGLIB_SSA_XAUUSD!$AA$2:$AA$2401,ALGLIB_SSA_XAUUSD!$T$2:$T$2401,"",0)</f>
        <v/>
      </c>
      <c r="O1101">
        <f>_xlfn.XLOOKUP($A1101,ALGLIB_SSA_XAUUSD!$AA$2:$AA$2401,ALGLIB_SSA_XAUUSD!$U$2:$U$2401,"",0)</f>
        <v/>
      </c>
      <c r="P1101">
        <f>_xlfn.XLOOKUP($A1101,ALGLIB_SSA_XAUUSD!$AA$2:$AA$2401,ALGLIB_SSA_XAUUSD!$V$2:$V$2401,"",0)</f>
        <v/>
      </c>
      <c r="S1101">
        <f>A1101</f>
        <v/>
      </c>
      <c r="T1101">
        <f>J1101</f>
        <v/>
      </c>
      <c r="U1101">
        <f>K1101</f>
        <v/>
      </c>
      <c r="V1101" s="14">
        <f>IF($A1101="","",MOD(ROW()-2,12)+1)</f>
        <v/>
      </c>
      <c r="W1101">
        <f>L1101</f>
        <v/>
      </c>
      <c r="X1101" s="14">
        <f>IF(F1101="","",F1101)</f>
        <v/>
      </c>
      <c r="Y1101" s="14">
        <f>IF(G1101="","",G1101)</f>
        <v/>
      </c>
      <c r="Z1101">
        <f>M1101</f>
        <v/>
      </c>
      <c r="AA1101">
        <f>N1101</f>
        <v/>
      </c>
      <c r="AB1101" s="14">
        <f>IF(H1101="","",H1101)</f>
        <v/>
      </c>
      <c r="AC1101">
        <f>O1101</f>
        <v/>
      </c>
      <c r="AD1101" s="14">
        <f>IF(I1101="","",I1101)</f>
        <v/>
      </c>
      <c r="AE1101">
        <f>P1101</f>
        <v/>
      </c>
      <c r="AH1101">
        <f>IF(S1101&lt;&gt;"",S1101,AH1100+900)</f>
        <v/>
      </c>
      <c r="AI1101">
        <f>IF(T1101&lt;&gt;"",T1101,AI1100)</f>
        <v/>
      </c>
      <c r="AJ1101">
        <f>IF(U1101&lt;&gt;"",U1101,AJ1100)</f>
        <v/>
      </c>
      <c r="AK1101">
        <f>IF(W1101&lt;&gt;"",W1101,"")</f>
        <v/>
      </c>
      <c r="AL1101" s="14">
        <f>IF(X1101&lt;&gt;"",X1101,"")</f>
        <v/>
      </c>
      <c r="AM1101" s="14">
        <f>IF(Y1101&lt;&gt;"",Y1101,"")</f>
        <v/>
      </c>
      <c r="AN1101" s="14">
        <f>IF(OR(AL1101="",AM1101=""),"",AL1101-AM1101)</f>
        <v/>
      </c>
      <c r="AO1101">
        <f>IF(AN1101="","",IF(AN1101&gt;0,"Bullish","Bearish"))</f>
        <v/>
      </c>
      <c r="AP1101">
        <f>IF(AO1101="",AP1100,AO1101)</f>
        <v/>
      </c>
      <c r="AQ1101" s="14">
        <f>IF(AB1101&lt;&gt;"",AB1101,"")</f>
        <v/>
      </c>
      <c r="AR1101" s="14">
        <f>IF(AD1101&lt;&gt;"",AD1101,"")</f>
        <v/>
      </c>
      <c r="AS1101">
        <f>IF(AS1100+1=13,1,AS1100+1)</f>
        <v/>
      </c>
      <c r="AT1101">
        <f>IFERROR(IF(SLOPE($AQ$1082:$AQ$1093,$AS$1082:$AS$1093)&gt;0,MIN(3,ABS(SLOPE($AQ$1082:$AQ$1093,$AS$1082:$AS$1093))),IF(SLOPE($AQ$1082:$AQ$1093,$AS$1082:$AS$1093)&lt;-0.5,-0.5,0)),0)</f>
        <v/>
      </c>
      <c r="AU1101">
        <f>IFERROR(IF(SLOPE($AR$1082:$AR$1093,$AS$1082:$AS$1093)&lt;0,MAX(-3,-ABS(SLOPE($AR$1082:$AR$1093,$AS$1082:$AS$1093))),IF(SLOPE($AR$1082:$AR$1093,$AS$1082:$AS$1093)&gt;0.5,0.5,0)),0)</f>
        <v/>
      </c>
      <c r="AV1101">
        <f>($AQ$1094+(AT1101*(AS1101-1)))</f>
        <v/>
      </c>
      <c r="AW1101">
        <f>($AR$1094+(AU1101*(AS1101-1)))</f>
        <v/>
      </c>
      <c r="AX1101">
        <f>IF(AT1101&gt;0,AV1101+AT1101,AV1101)</f>
        <v/>
      </c>
      <c r="AY1101">
        <f>IF(AU1101&lt;0,AW1101+AU1101,AW1101)</f>
        <v/>
      </c>
      <c r="BA1101" s="14">
        <f>IFERROR(AX1101-AQ1101,"")</f>
        <v/>
      </c>
      <c r="BB1101" s="14">
        <f>IFERROR(AY1101-AR1101,"")</f>
        <v/>
      </c>
      <c r="BD1101">
        <f>AH1101</f>
        <v/>
      </c>
      <c r="BE1101">
        <f>AI1101</f>
        <v/>
      </c>
      <c r="BF1101">
        <f>AJ1101</f>
        <v/>
      </c>
      <c r="BG1101" s="14">
        <f>L1101</f>
        <v/>
      </c>
      <c r="BH1101" s="14">
        <f>IF(X1101="","",X1101)</f>
        <v/>
      </c>
      <c r="BI1101" s="14">
        <f>IF(Y1101="","",Y1101)</f>
        <v/>
      </c>
      <c r="BJ1101">
        <f>Z1101</f>
        <v/>
      </c>
      <c r="BK1101">
        <f>AA1101</f>
        <v/>
      </c>
      <c r="BL1101">
        <f>IFERROR(AX1101,"")</f>
        <v/>
      </c>
      <c r="BM1101">
        <f>IFERROR(AY1101,"")</f>
        <v/>
      </c>
    </row>
    <row r="1102" ht="14.25" customHeight="1">
      <c r="A1102">
        <f>ALGLIB_SSA_XAUUSD!AA1102</f>
        <v/>
      </c>
      <c r="B1102">
        <f>IF($A1102="","",INDEX(ALGLIB_SSA_XAUUSD!$B$2:$B$2401,MATCH($A1102,ALGLIB_SSA_XAUUSD!$A$2:$A$2401,1)))</f>
        <v/>
      </c>
      <c r="C1102">
        <f>IF($A1102="","",INDEX(ALGLIB_SSA_XAUUSD!$C$2:$C$2401,MATCH($A1102,ALGLIB_SSA_XAUUSD!$A$2:$A$2401,1)))</f>
        <v/>
      </c>
      <c r="D1102" s="14">
        <f>IF($A1102="","",INT((ROW()-2)/12)+1)</f>
        <v/>
      </c>
      <c r="E1102" s="14">
        <f>IF(AND(E1106&lt;&gt;"",D1106=D1094+1),E1094+(E1106-E1094)*8/12,"")</f>
        <v/>
      </c>
      <c r="F1102" s="14">
        <f>IF(AND(F1106&lt;&gt;"",D1106=D1094+1),F1094+(F1106-F1094)*8/12,"")</f>
        <v/>
      </c>
      <c r="G1102" s="14">
        <f>IF(AND(G1106&lt;&gt;"",D1106=D1094+1),G1094+(G1106-G1094)*8/12,"")</f>
        <v/>
      </c>
      <c r="H1102" s="14">
        <f>IF(AND(H1106&lt;&gt;"",D1106=D1094+1),H1094+(H1106-H1094)*8/12,"")</f>
        <v/>
      </c>
      <c r="I1102" s="14">
        <f>IF(AND(L1106&lt;&gt;"",D1106=D1094+1),I1094+(I1106-I1094)*8/12,"")</f>
        <v/>
      </c>
      <c r="J1102">
        <f>_xlfn.XLOOKUP($A1102,ALGLIB_SSA_XAUUSD!$AA$2:$AA$2401,ALGLIB_SSA_XAUUSD!$P$2:$P$2401,"",0)</f>
        <v/>
      </c>
      <c r="K1102">
        <f>_xlfn.XLOOKUP($A1102,ALGLIB_SSA_XAUUSD!$AA$2:$AA$2401,ALGLIB_SSA_XAUUSD!$Q$2:$Q$2401,"",0)</f>
        <v/>
      </c>
      <c r="L1102">
        <f>_xlfn.XLOOKUP($A1102,ALGLIB_SSA_XAUUSD!$AA$2:$AA$2401,ALGLIB_SSA_XAUUSD!$R$2:$R$2401,"",0)</f>
        <v/>
      </c>
      <c r="M1102">
        <f>_xlfn.XLOOKUP($A1102,ALGLIB_SSA_XAUUSD!$AA$2:$AA$2401,ALGLIB_SSA_XAUUSD!$S$2:$S$2401,"",0)</f>
        <v/>
      </c>
      <c r="N1102">
        <f>_xlfn.XLOOKUP($A1102,ALGLIB_SSA_XAUUSD!$AA$2:$AA$2401,ALGLIB_SSA_XAUUSD!$T$2:$T$2401,"",0)</f>
        <v/>
      </c>
      <c r="O1102">
        <f>_xlfn.XLOOKUP($A1102,ALGLIB_SSA_XAUUSD!$AA$2:$AA$2401,ALGLIB_SSA_XAUUSD!$U$2:$U$2401,"",0)</f>
        <v/>
      </c>
      <c r="P1102">
        <f>_xlfn.XLOOKUP($A1102,ALGLIB_SSA_XAUUSD!$AA$2:$AA$2401,ALGLIB_SSA_XAUUSD!$V$2:$V$2401,"",0)</f>
        <v/>
      </c>
      <c r="S1102">
        <f>A1102</f>
        <v/>
      </c>
      <c r="T1102">
        <f>J1102</f>
        <v/>
      </c>
      <c r="U1102">
        <f>K1102</f>
        <v/>
      </c>
      <c r="V1102" s="14">
        <f>IF($A1102="","",MOD(ROW()-2,12)+1)</f>
        <v/>
      </c>
      <c r="W1102">
        <f>L1102</f>
        <v/>
      </c>
      <c r="X1102" s="14">
        <f>IF(F1102="","",F1102)</f>
        <v/>
      </c>
      <c r="Y1102" s="14">
        <f>IF(G1102="","",G1102)</f>
        <v/>
      </c>
      <c r="Z1102">
        <f>M1102</f>
        <v/>
      </c>
      <c r="AA1102">
        <f>N1102</f>
        <v/>
      </c>
      <c r="AB1102" s="14">
        <f>IF(H1102="","",H1102)</f>
        <v/>
      </c>
      <c r="AC1102">
        <f>O1102</f>
        <v/>
      </c>
      <c r="AD1102" s="14">
        <f>IF(I1102="","",I1102)</f>
        <v/>
      </c>
      <c r="AE1102">
        <f>P1102</f>
        <v/>
      </c>
      <c r="AH1102">
        <f>IF(S1102&lt;&gt;"",S1102,AH1101+900)</f>
        <v/>
      </c>
      <c r="AI1102">
        <f>IF(T1102&lt;&gt;"",T1102,AI1101)</f>
        <v/>
      </c>
      <c r="AJ1102">
        <f>IF(U1102&lt;&gt;"",U1102,AJ1101)</f>
        <v/>
      </c>
      <c r="AK1102">
        <f>IF(W1102&lt;&gt;"",W1102,"")</f>
        <v/>
      </c>
      <c r="AL1102" s="14">
        <f>IF(X1102&lt;&gt;"",X1102,"")</f>
        <v/>
      </c>
      <c r="AM1102" s="14">
        <f>IF(Y1102&lt;&gt;"",Y1102,"")</f>
        <v/>
      </c>
      <c r="AN1102" s="14">
        <f>IF(OR(AL1102="",AM1102=""),"",AL1102-AM1102)</f>
        <v/>
      </c>
      <c r="AO1102">
        <f>IF(AN1102="","",IF(AN1102&gt;0,"Bullish","Bearish"))</f>
        <v/>
      </c>
      <c r="AP1102">
        <f>IF(AO1102="",AP1101,AO1102)</f>
        <v/>
      </c>
      <c r="AQ1102" s="14">
        <f>IF(AB1102&lt;&gt;"",AB1102,"")</f>
        <v/>
      </c>
      <c r="AR1102" s="14">
        <f>IF(AD1102&lt;&gt;"",AD1102,"")</f>
        <v/>
      </c>
      <c r="AS1102">
        <f>IF(AS1101+1=13,1,AS1101+1)</f>
        <v/>
      </c>
      <c r="AT1102">
        <f>IFERROR(IF(SLOPE($AQ$1082:$AQ$1093,$AS$1082:$AS$1093)&gt;0,MIN(3,ABS(SLOPE($AQ$1082:$AQ$1093,$AS$1082:$AS$1093))),IF(SLOPE($AQ$1082:$AQ$1093,$AS$1082:$AS$1093)&lt;-0.5,-0.5,0)),0)</f>
        <v/>
      </c>
      <c r="AU1102">
        <f>IFERROR(IF(SLOPE($AR$1082:$AR$1093,$AS$1082:$AS$1093)&lt;0,MAX(-3,-ABS(SLOPE($AR$1082:$AR$1093,$AS$1082:$AS$1093))),IF(SLOPE($AR$1082:$AR$1093,$AS$1082:$AS$1093)&gt;0.5,0.5,0)),0)</f>
        <v/>
      </c>
      <c r="AV1102">
        <f>($AQ$1094+(AT1102*(AS1102-1)))</f>
        <v/>
      </c>
      <c r="AW1102">
        <f>($AR$1094+(AU1102*(AS1102-1)))</f>
        <v/>
      </c>
      <c r="AX1102">
        <f>IF(AT1102&gt;0,AV1102+AT1102,AV1102)</f>
        <v/>
      </c>
      <c r="AY1102">
        <f>IF(AU1102&lt;0,AW1102+AU1102,AW1102)</f>
        <v/>
      </c>
      <c r="BA1102" s="14">
        <f>IFERROR(AX1102-AQ1102,"")</f>
        <v/>
      </c>
      <c r="BB1102" s="14">
        <f>IFERROR(AY1102-AR1102,"")</f>
        <v/>
      </c>
      <c r="BD1102">
        <f>AH1102</f>
        <v/>
      </c>
      <c r="BE1102">
        <f>AI1102</f>
        <v/>
      </c>
      <c r="BF1102">
        <f>AJ1102</f>
        <v/>
      </c>
      <c r="BG1102" s="14">
        <f>L1102</f>
        <v/>
      </c>
      <c r="BH1102" s="14">
        <f>IF(X1102="","",X1102)</f>
        <v/>
      </c>
      <c r="BI1102" s="14">
        <f>IF(Y1102="","",Y1102)</f>
        <v/>
      </c>
      <c r="BJ1102">
        <f>Z1102</f>
        <v/>
      </c>
      <c r="BK1102">
        <f>AA1102</f>
        <v/>
      </c>
      <c r="BL1102">
        <f>IFERROR(AX1102,"")</f>
        <v/>
      </c>
      <c r="BM1102">
        <f>IFERROR(AY1102,"")</f>
        <v/>
      </c>
    </row>
    <row r="1103" ht="14.25" customHeight="1">
      <c r="A1103">
        <f>ALGLIB_SSA_XAUUSD!AA1103</f>
        <v/>
      </c>
      <c r="B1103">
        <f>IF($A1103="","",INDEX(ALGLIB_SSA_XAUUSD!$B$2:$B$2401,MATCH($A1103,ALGLIB_SSA_XAUUSD!$A$2:$A$2401,1)))</f>
        <v/>
      </c>
      <c r="C1103">
        <f>IF($A1103="","",INDEX(ALGLIB_SSA_XAUUSD!$C$2:$C$2401,MATCH($A1103,ALGLIB_SSA_XAUUSD!$A$2:$A$2401,1)))</f>
        <v/>
      </c>
      <c r="D1103" s="14">
        <f>IF($A1103="","",INT((ROW()-2)/12)+1)</f>
        <v/>
      </c>
      <c r="E1103" s="14">
        <f>IF(AND(E1106&lt;&gt;"",D1106=D1094+1),E1094+(E1106-E1094)*9/12,"")</f>
        <v/>
      </c>
      <c r="F1103" s="14">
        <f>IF(AND(F1106&lt;&gt;"",D1106=D1094+1),F1094+(F1106-F1094)*9/12,"")</f>
        <v/>
      </c>
      <c r="G1103" s="14">
        <f>IF(AND(G1106&lt;&gt;"",D1106=D1094+1),G1094+(G1106-G1094)*9/12,"")</f>
        <v/>
      </c>
      <c r="H1103" s="14">
        <f>IF(AND(H1106&lt;&gt;"",D1106=D1094+1),H1094+(H1106-H1094)*9/12,"")</f>
        <v/>
      </c>
      <c r="I1103" s="14">
        <f>IF(AND(L1106&lt;&gt;"",D1106=D1094+1),I1094+(I1106-I1094)*9/12,"")</f>
        <v/>
      </c>
      <c r="J1103">
        <f>_xlfn.XLOOKUP($A1103,ALGLIB_SSA_XAUUSD!$AA$2:$AA$2401,ALGLIB_SSA_XAUUSD!$P$2:$P$2401,"",0)</f>
        <v/>
      </c>
      <c r="K1103">
        <f>_xlfn.XLOOKUP($A1103,ALGLIB_SSA_XAUUSD!$AA$2:$AA$2401,ALGLIB_SSA_XAUUSD!$Q$2:$Q$2401,"",0)</f>
        <v/>
      </c>
      <c r="L1103">
        <f>_xlfn.XLOOKUP($A1103,ALGLIB_SSA_XAUUSD!$AA$2:$AA$2401,ALGLIB_SSA_XAUUSD!$R$2:$R$2401,"",0)</f>
        <v/>
      </c>
      <c r="M1103">
        <f>_xlfn.XLOOKUP($A1103,ALGLIB_SSA_XAUUSD!$AA$2:$AA$2401,ALGLIB_SSA_XAUUSD!$S$2:$S$2401,"",0)</f>
        <v/>
      </c>
      <c r="N1103">
        <f>_xlfn.XLOOKUP($A1103,ALGLIB_SSA_XAUUSD!$AA$2:$AA$2401,ALGLIB_SSA_XAUUSD!$T$2:$T$2401,"",0)</f>
        <v/>
      </c>
      <c r="O1103">
        <f>_xlfn.XLOOKUP($A1103,ALGLIB_SSA_XAUUSD!$AA$2:$AA$2401,ALGLIB_SSA_XAUUSD!$U$2:$U$2401,"",0)</f>
        <v/>
      </c>
      <c r="P1103">
        <f>_xlfn.XLOOKUP($A1103,ALGLIB_SSA_XAUUSD!$AA$2:$AA$2401,ALGLIB_SSA_XAUUSD!$V$2:$V$2401,"",0)</f>
        <v/>
      </c>
      <c r="S1103">
        <f>A1103</f>
        <v/>
      </c>
      <c r="T1103">
        <f>J1103</f>
        <v/>
      </c>
      <c r="U1103">
        <f>K1103</f>
        <v/>
      </c>
      <c r="V1103" s="14">
        <f>IF($A1103="","",MOD(ROW()-2,12)+1)</f>
        <v/>
      </c>
      <c r="W1103">
        <f>L1103</f>
        <v/>
      </c>
      <c r="X1103" s="14">
        <f>IF(F1103="","",F1103)</f>
        <v/>
      </c>
      <c r="Y1103" s="14">
        <f>IF(G1103="","",G1103)</f>
        <v/>
      </c>
      <c r="Z1103">
        <f>M1103</f>
        <v/>
      </c>
      <c r="AA1103">
        <f>N1103</f>
        <v/>
      </c>
      <c r="AB1103" s="14">
        <f>IF(H1103="","",H1103)</f>
        <v/>
      </c>
      <c r="AC1103">
        <f>O1103</f>
        <v/>
      </c>
      <c r="AD1103" s="14">
        <f>IF(I1103="","",I1103)</f>
        <v/>
      </c>
      <c r="AE1103">
        <f>P1103</f>
        <v/>
      </c>
      <c r="AH1103">
        <f>IF(S1103&lt;&gt;"",S1103,AH1102+900)</f>
        <v/>
      </c>
      <c r="AI1103">
        <f>IF(T1103&lt;&gt;"",T1103,AI1102)</f>
        <v/>
      </c>
      <c r="AJ1103">
        <f>IF(U1103&lt;&gt;"",U1103,AJ1102)</f>
        <v/>
      </c>
      <c r="AK1103">
        <f>IF(W1103&lt;&gt;"",W1103,"")</f>
        <v/>
      </c>
      <c r="AL1103" s="14">
        <f>IF(X1103&lt;&gt;"",X1103,"")</f>
        <v/>
      </c>
      <c r="AM1103" s="14">
        <f>IF(Y1103&lt;&gt;"",Y1103,"")</f>
        <v/>
      </c>
      <c r="AN1103" s="14">
        <f>IF(OR(AL1103="",AM1103=""),"",AL1103-AM1103)</f>
        <v/>
      </c>
      <c r="AO1103">
        <f>IF(AN1103="","",IF(AN1103&gt;0,"Bullish","Bearish"))</f>
        <v/>
      </c>
      <c r="AP1103">
        <f>IF(AO1103="",AP1102,AO1103)</f>
        <v/>
      </c>
      <c r="AQ1103" s="14">
        <f>IF(AB1103&lt;&gt;"",AB1103,"")</f>
        <v/>
      </c>
      <c r="AR1103" s="14">
        <f>IF(AD1103&lt;&gt;"",AD1103,"")</f>
        <v/>
      </c>
      <c r="AS1103">
        <f>IF(AS1102+1=13,1,AS1102+1)</f>
        <v/>
      </c>
      <c r="AT1103">
        <f>IFERROR(IF(SLOPE($AQ$1082:$AQ$1093,$AS$1082:$AS$1093)&gt;0,MIN(3,ABS(SLOPE($AQ$1082:$AQ$1093,$AS$1082:$AS$1093))),IF(SLOPE($AQ$1082:$AQ$1093,$AS$1082:$AS$1093)&lt;-0.5,-0.5,0)),0)</f>
        <v/>
      </c>
      <c r="AU1103">
        <f>IFERROR(IF(SLOPE($AR$1082:$AR$1093,$AS$1082:$AS$1093)&lt;0,MAX(-3,-ABS(SLOPE($AR$1082:$AR$1093,$AS$1082:$AS$1093))),IF(SLOPE($AR$1082:$AR$1093,$AS$1082:$AS$1093)&gt;0.5,0.5,0)),0)</f>
        <v/>
      </c>
      <c r="AV1103">
        <f>($AQ$1094+(AT1103*(AS1103-1)))</f>
        <v/>
      </c>
      <c r="AW1103">
        <f>($AR$1094+(AU1103*(AS1103-1)))</f>
        <v/>
      </c>
      <c r="AX1103">
        <f>IF(AT1103&gt;0,AV1103+AT1103,AV1103)</f>
        <v/>
      </c>
      <c r="AY1103">
        <f>IF(AU1103&lt;0,AW1103+AU1103,AW1103)</f>
        <v/>
      </c>
      <c r="BA1103" s="14">
        <f>IFERROR(AX1103-AQ1103,"")</f>
        <v/>
      </c>
      <c r="BB1103" s="14">
        <f>IFERROR(AY1103-AR1103,"")</f>
        <v/>
      </c>
      <c r="BD1103">
        <f>AH1103</f>
        <v/>
      </c>
      <c r="BE1103">
        <f>AI1103</f>
        <v/>
      </c>
      <c r="BF1103">
        <f>AJ1103</f>
        <v/>
      </c>
      <c r="BG1103" s="14">
        <f>L1103</f>
        <v/>
      </c>
      <c r="BH1103" s="14">
        <f>IF(X1103="","",X1103)</f>
        <v/>
      </c>
      <c r="BI1103" s="14">
        <f>IF(Y1103="","",Y1103)</f>
        <v/>
      </c>
      <c r="BJ1103">
        <f>Z1103</f>
        <v/>
      </c>
      <c r="BK1103">
        <f>AA1103</f>
        <v/>
      </c>
      <c r="BL1103">
        <f>IFERROR(AX1103,"")</f>
        <v/>
      </c>
      <c r="BM1103">
        <f>IFERROR(AY1103,"")</f>
        <v/>
      </c>
    </row>
    <row r="1104" ht="14.25" customHeight="1">
      <c r="A1104">
        <f>ALGLIB_SSA_XAUUSD!AA1104</f>
        <v/>
      </c>
      <c r="B1104">
        <f>IF($A1104="","",INDEX(ALGLIB_SSA_XAUUSD!$B$2:$B$2401,MATCH($A1104,ALGLIB_SSA_XAUUSD!$A$2:$A$2401,1)))</f>
        <v/>
      </c>
      <c r="C1104">
        <f>IF($A1104="","",INDEX(ALGLIB_SSA_XAUUSD!$C$2:$C$2401,MATCH($A1104,ALGLIB_SSA_XAUUSD!$A$2:$A$2401,1)))</f>
        <v/>
      </c>
      <c r="D1104" s="14">
        <f>IF($A1104="","",INT((ROW()-2)/12)+1)</f>
        <v/>
      </c>
      <c r="E1104" s="14">
        <f>IF(AND(E1106&lt;&gt;"",D1106=D1094+1),E1094+(E1106-E1094)*10/12,"")</f>
        <v/>
      </c>
      <c r="F1104" s="14">
        <f>IF(AND(F1106&lt;&gt;"",D1106=D1094+1),F1094+(F1106-F1094)*10/12,"")</f>
        <v/>
      </c>
      <c r="G1104" s="14">
        <f>IF(AND(G1106&lt;&gt;"",D1106=D1094+1),G1094+(G1106-G1094)*10/12,"")</f>
        <v/>
      </c>
      <c r="H1104" s="14">
        <f>IF(AND(H1106&lt;&gt;"",D1106=D1094+1),H1094+(H1106-H1094)*10/12,"")</f>
        <v/>
      </c>
      <c r="I1104" s="14">
        <f>IF(AND(L1106&lt;&gt;"",D1106=D1094+1),I1094+(I1106-I1094)*10/12,"")</f>
        <v/>
      </c>
      <c r="J1104">
        <f>_xlfn.XLOOKUP($A1104,ALGLIB_SSA_XAUUSD!$AA$2:$AA$2401,ALGLIB_SSA_XAUUSD!$P$2:$P$2401,"",0)</f>
        <v/>
      </c>
      <c r="K1104">
        <f>_xlfn.XLOOKUP($A1104,ALGLIB_SSA_XAUUSD!$AA$2:$AA$2401,ALGLIB_SSA_XAUUSD!$Q$2:$Q$2401,"",0)</f>
        <v/>
      </c>
      <c r="L1104">
        <f>_xlfn.XLOOKUP($A1104,ALGLIB_SSA_XAUUSD!$AA$2:$AA$2401,ALGLIB_SSA_XAUUSD!$R$2:$R$2401,"",0)</f>
        <v/>
      </c>
      <c r="M1104">
        <f>_xlfn.XLOOKUP($A1104,ALGLIB_SSA_XAUUSD!$AA$2:$AA$2401,ALGLIB_SSA_XAUUSD!$S$2:$S$2401,"",0)</f>
        <v/>
      </c>
      <c r="N1104">
        <f>_xlfn.XLOOKUP($A1104,ALGLIB_SSA_XAUUSD!$AA$2:$AA$2401,ALGLIB_SSA_XAUUSD!$T$2:$T$2401,"",0)</f>
        <v/>
      </c>
      <c r="O1104">
        <f>_xlfn.XLOOKUP($A1104,ALGLIB_SSA_XAUUSD!$AA$2:$AA$2401,ALGLIB_SSA_XAUUSD!$U$2:$U$2401,"",0)</f>
        <v/>
      </c>
      <c r="P1104">
        <f>_xlfn.XLOOKUP($A1104,ALGLIB_SSA_XAUUSD!$AA$2:$AA$2401,ALGLIB_SSA_XAUUSD!$V$2:$V$2401,"",0)</f>
        <v/>
      </c>
      <c r="S1104">
        <f>A1104</f>
        <v/>
      </c>
      <c r="T1104">
        <f>J1104</f>
        <v/>
      </c>
      <c r="U1104">
        <f>K1104</f>
        <v/>
      </c>
      <c r="V1104" s="14">
        <f>IF($A1104="","",MOD(ROW()-2,12)+1)</f>
        <v/>
      </c>
      <c r="W1104">
        <f>L1104</f>
        <v/>
      </c>
      <c r="X1104" s="14">
        <f>IF(F1104="","",F1104)</f>
        <v/>
      </c>
      <c r="Y1104" s="14">
        <f>IF(G1104="","",G1104)</f>
        <v/>
      </c>
      <c r="Z1104">
        <f>M1104</f>
        <v/>
      </c>
      <c r="AA1104">
        <f>N1104</f>
        <v/>
      </c>
      <c r="AB1104" s="14">
        <f>IF(H1104="","",H1104)</f>
        <v/>
      </c>
      <c r="AC1104">
        <f>O1104</f>
        <v/>
      </c>
      <c r="AD1104" s="14">
        <f>IF(I1104="","",I1104)</f>
        <v/>
      </c>
      <c r="AE1104">
        <f>P1104</f>
        <v/>
      </c>
      <c r="AH1104">
        <f>IF(S1104&lt;&gt;"",S1104,AH1103+900)</f>
        <v/>
      </c>
      <c r="AI1104">
        <f>IF(T1104&lt;&gt;"",T1104,AI1103)</f>
        <v/>
      </c>
      <c r="AJ1104">
        <f>IF(U1104&lt;&gt;"",U1104,AJ1103)</f>
        <v/>
      </c>
      <c r="AK1104">
        <f>IF(W1104&lt;&gt;"",W1104,"")</f>
        <v/>
      </c>
      <c r="AL1104" s="14">
        <f>IF(X1104&lt;&gt;"",X1104,"")</f>
        <v/>
      </c>
      <c r="AM1104" s="14">
        <f>IF(Y1104&lt;&gt;"",Y1104,"")</f>
        <v/>
      </c>
      <c r="AN1104" s="14">
        <f>IF(OR(AL1104="",AM1104=""),"",AL1104-AM1104)</f>
        <v/>
      </c>
      <c r="AO1104">
        <f>IF(AN1104="","",IF(AN1104&gt;0,"Bullish","Bearish"))</f>
        <v/>
      </c>
      <c r="AP1104">
        <f>IF(AO1104="",AP1103,AO1104)</f>
        <v/>
      </c>
      <c r="AQ1104" s="14">
        <f>IF(AB1104&lt;&gt;"",AB1104,"")</f>
        <v/>
      </c>
      <c r="AR1104" s="14">
        <f>IF(AD1104&lt;&gt;"",AD1104,"")</f>
        <v/>
      </c>
      <c r="AS1104">
        <f>IF(AS1103+1=13,1,AS1103+1)</f>
        <v/>
      </c>
      <c r="AT1104">
        <f>IFERROR(IF(SLOPE($AQ$1082:$AQ$1093,$AS$1082:$AS$1093)&gt;0,MIN(3,ABS(SLOPE($AQ$1082:$AQ$1093,$AS$1082:$AS$1093))),IF(SLOPE($AQ$1082:$AQ$1093,$AS$1082:$AS$1093)&lt;-0.5,-0.5,0)),0)</f>
        <v/>
      </c>
      <c r="AU1104">
        <f>IFERROR(IF(SLOPE($AR$1082:$AR$1093,$AS$1082:$AS$1093)&lt;0,MAX(-3,-ABS(SLOPE($AR$1082:$AR$1093,$AS$1082:$AS$1093))),IF(SLOPE($AR$1082:$AR$1093,$AS$1082:$AS$1093)&gt;0.5,0.5,0)),0)</f>
        <v/>
      </c>
      <c r="AV1104">
        <f>($AQ$1094+(AT1104*(AS1104-1)))</f>
        <v/>
      </c>
      <c r="AW1104">
        <f>($AR$1094+(AU1104*(AS1104-1)))</f>
        <v/>
      </c>
      <c r="AX1104">
        <f>IF(AT1104&gt;0,AV1104+AT1104,AV1104)</f>
        <v/>
      </c>
      <c r="AY1104">
        <f>IF(AU1104&lt;0,AW1104+AU1104,AW1104)</f>
        <v/>
      </c>
      <c r="BA1104" s="14">
        <f>IFERROR(AX1104-AQ1104,"")</f>
        <v/>
      </c>
      <c r="BB1104" s="14">
        <f>IFERROR(AY1104-AR1104,"")</f>
        <v/>
      </c>
      <c r="BD1104">
        <f>AH1104</f>
        <v/>
      </c>
      <c r="BE1104">
        <f>AI1104</f>
        <v/>
      </c>
      <c r="BF1104">
        <f>AJ1104</f>
        <v/>
      </c>
      <c r="BG1104" s="14">
        <f>L1104</f>
        <v/>
      </c>
      <c r="BH1104" s="14">
        <f>IF(X1104="","",X1104)</f>
        <v/>
      </c>
      <c r="BI1104" s="14">
        <f>IF(Y1104="","",Y1104)</f>
        <v/>
      </c>
      <c r="BJ1104">
        <f>Z1104</f>
        <v/>
      </c>
      <c r="BK1104">
        <f>AA1104</f>
        <v/>
      </c>
      <c r="BL1104">
        <f>IFERROR(AX1104,"")</f>
        <v/>
      </c>
      <c r="BM1104">
        <f>IFERROR(AY1104,"")</f>
        <v/>
      </c>
    </row>
    <row r="1105" ht="14.25" customHeight="1">
      <c r="A1105">
        <f>ALGLIB_SSA_XAUUSD!AA1105</f>
        <v/>
      </c>
      <c r="B1105">
        <f>IF($A1105="","",INDEX(ALGLIB_SSA_XAUUSD!$B$2:$B$2401,MATCH($A1105,ALGLIB_SSA_XAUUSD!$A$2:$A$2401,1)))</f>
        <v/>
      </c>
      <c r="C1105">
        <f>IF($A1105="","",INDEX(ALGLIB_SSA_XAUUSD!$C$2:$C$2401,MATCH($A1105,ALGLIB_SSA_XAUUSD!$A$2:$A$2401,1)))</f>
        <v/>
      </c>
      <c r="D1105" s="14">
        <f>IF($A1105="","",INT((ROW()-2)/12)+1)</f>
        <v/>
      </c>
      <c r="E1105" s="14">
        <f>IF(AND(E1106&lt;&gt;"",D1106=D1094+1),E1094+(E1106-E1094)*11/12,"")</f>
        <v/>
      </c>
      <c r="F1105" s="14">
        <f>IF(AND(F1106&lt;&gt;"",D1106=D1094+1),F1094+(F1106-F1094)*11/12,"")</f>
        <v/>
      </c>
      <c r="G1105" s="14">
        <f>IF(AND(G1106&lt;&gt;"",D1106=D1094+1),G1094+(G1106-G1094)*11/12,"")</f>
        <v/>
      </c>
      <c r="H1105" s="14">
        <f>IF(AND(H1106&lt;&gt;"",D1106=D1094+1),H1094+(H1106-H1094)*11/12,"")</f>
        <v/>
      </c>
      <c r="I1105" s="14">
        <f>IF(AND(L1106&lt;&gt;"",D1106=D1094+1),I1094+(I1106-I1094)*11/12,"")</f>
        <v/>
      </c>
      <c r="J1105">
        <f>_xlfn.XLOOKUP($A1105,ALGLIB_SSA_XAUUSD!$AA$2:$AA$2401,ALGLIB_SSA_XAUUSD!$P$2:$P$2401,"",0)</f>
        <v/>
      </c>
      <c r="K1105">
        <f>_xlfn.XLOOKUP($A1105,ALGLIB_SSA_XAUUSD!$AA$2:$AA$2401,ALGLIB_SSA_XAUUSD!$Q$2:$Q$2401,"",0)</f>
        <v/>
      </c>
      <c r="L1105">
        <f>_xlfn.XLOOKUP($A1105,ALGLIB_SSA_XAUUSD!$AA$2:$AA$2401,ALGLIB_SSA_XAUUSD!$R$2:$R$2401,"",0)</f>
        <v/>
      </c>
      <c r="M1105">
        <f>_xlfn.XLOOKUP($A1105,ALGLIB_SSA_XAUUSD!$AA$2:$AA$2401,ALGLIB_SSA_XAUUSD!$S$2:$S$2401,"",0)</f>
        <v/>
      </c>
      <c r="N1105">
        <f>_xlfn.XLOOKUP($A1105,ALGLIB_SSA_XAUUSD!$AA$2:$AA$2401,ALGLIB_SSA_XAUUSD!$T$2:$T$2401,"",0)</f>
        <v/>
      </c>
      <c r="O1105">
        <f>_xlfn.XLOOKUP($A1105,ALGLIB_SSA_XAUUSD!$AA$2:$AA$2401,ALGLIB_SSA_XAUUSD!$U$2:$U$2401,"",0)</f>
        <v/>
      </c>
      <c r="P1105">
        <f>_xlfn.XLOOKUP($A1105,ALGLIB_SSA_XAUUSD!$AA$2:$AA$2401,ALGLIB_SSA_XAUUSD!$V$2:$V$2401,"",0)</f>
        <v/>
      </c>
      <c r="S1105">
        <f>A1105</f>
        <v/>
      </c>
      <c r="T1105">
        <f>J1105</f>
        <v/>
      </c>
      <c r="U1105">
        <f>K1105</f>
        <v/>
      </c>
      <c r="V1105" s="14">
        <f>IF($A1105="","",MOD(ROW()-2,12)+1)</f>
        <v/>
      </c>
      <c r="W1105">
        <f>L1105</f>
        <v/>
      </c>
      <c r="X1105" s="14">
        <f>IF(F1105="","",F1105)</f>
        <v/>
      </c>
      <c r="Y1105" s="14">
        <f>IF(G1105="","",G1105)</f>
        <v/>
      </c>
      <c r="Z1105">
        <f>M1105</f>
        <v/>
      </c>
      <c r="AA1105">
        <f>N1105</f>
        <v/>
      </c>
      <c r="AB1105" s="14">
        <f>IF(H1105="","",H1105)</f>
        <v/>
      </c>
      <c r="AC1105">
        <f>O1105</f>
        <v/>
      </c>
      <c r="AD1105" s="14">
        <f>IF(I1105="","",I1105)</f>
        <v/>
      </c>
      <c r="AE1105">
        <f>P1105</f>
        <v/>
      </c>
      <c r="AH1105">
        <f>IF(S1105&lt;&gt;"",S1105,AH1104+900)</f>
        <v/>
      </c>
      <c r="AI1105">
        <f>IF(T1105&lt;&gt;"",T1105,AI1104)</f>
        <v/>
      </c>
      <c r="AJ1105">
        <f>IF(U1105&lt;&gt;"",U1105,AJ1104)</f>
        <v/>
      </c>
      <c r="AK1105">
        <f>IF(W1105&lt;&gt;"",W1105,"")</f>
        <v/>
      </c>
      <c r="AL1105" s="14">
        <f>IF(X1105&lt;&gt;"",X1105,"")</f>
        <v/>
      </c>
      <c r="AM1105" s="14">
        <f>IF(Y1105&lt;&gt;"",Y1105,"")</f>
        <v/>
      </c>
      <c r="AN1105" s="14">
        <f>IF(OR(AL1105="",AM1105=""),"",AL1105-AM1105)</f>
        <v/>
      </c>
      <c r="AO1105">
        <f>IF(AN1105="","",IF(AN1105&gt;0,"Bullish","Bearish"))</f>
        <v/>
      </c>
      <c r="AP1105">
        <f>IF(AO1105="",AP1104,AO1105)</f>
        <v/>
      </c>
      <c r="AQ1105" s="14">
        <f>IF(AB1105&lt;&gt;"",AB1105,"")</f>
        <v/>
      </c>
      <c r="AR1105" s="14">
        <f>IF(AD1105&lt;&gt;"",AD1105,"")</f>
        <v/>
      </c>
      <c r="AS1105">
        <f>IF(AS1104+1=13,1,AS1104+1)</f>
        <v/>
      </c>
      <c r="AT1105">
        <f>IFERROR(IF(SLOPE($AQ$1082:$AQ$1093,$AS$1082:$AS$1093)&gt;0,MIN(3,ABS(SLOPE($AQ$1082:$AQ$1093,$AS$1082:$AS$1093))),IF(SLOPE($AQ$1082:$AQ$1093,$AS$1082:$AS$1093)&lt;-0.5,-0.5,0)),0)</f>
        <v/>
      </c>
      <c r="AU1105">
        <f>IFERROR(IF(SLOPE($AR$1082:$AR$1093,$AS$1082:$AS$1093)&lt;0,MAX(-3,-ABS(SLOPE($AR$1082:$AR$1093,$AS$1082:$AS$1093))),IF(SLOPE($AR$1082:$AR$1093,$AS$1082:$AS$1093)&gt;0.5,0.5,0)),0)</f>
        <v/>
      </c>
      <c r="AV1105">
        <f>($AQ$1094+(AT1105*(AS1105-1)))</f>
        <v/>
      </c>
      <c r="AW1105">
        <f>($AR$1094+(AU1105*(AS1105-1)))</f>
        <v/>
      </c>
      <c r="AX1105">
        <f>IF(AT1105&gt;0,AV1105+AT1105,AV1105)</f>
        <v/>
      </c>
      <c r="AY1105">
        <f>IF(AU1105&lt;0,AW1105+AU1105,AW1105)</f>
        <v/>
      </c>
      <c r="BA1105" s="14">
        <f>IFERROR(AX1105-AQ1105,"")</f>
        <v/>
      </c>
      <c r="BB1105" s="14">
        <f>IFERROR(AY1105-AR1105,"")</f>
        <v/>
      </c>
      <c r="BD1105">
        <f>AH1105</f>
        <v/>
      </c>
      <c r="BE1105">
        <f>AI1105</f>
        <v/>
      </c>
      <c r="BF1105">
        <f>AJ1105</f>
        <v/>
      </c>
      <c r="BG1105" s="14">
        <f>L1105</f>
        <v/>
      </c>
      <c r="BH1105" s="14">
        <f>IF(X1105="","",X1105)</f>
        <v/>
      </c>
      <c r="BI1105" s="14">
        <f>IF(Y1105="","",Y1105)</f>
        <v/>
      </c>
      <c r="BJ1105">
        <f>Z1105</f>
        <v/>
      </c>
      <c r="BK1105">
        <f>AA1105</f>
        <v/>
      </c>
      <c r="BL1105">
        <f>IFERROR(AX1105,"")</f>
        <v/>
      </c>
      <c r="BM1105">
        <f>IFERROR(AY1105,"")</f>
        <v/>
      </c>
    </row>
    <row r="1106" ht="14.25" customHeight="1">
      <c r="A1106">
        <f>ALGLIB_SSA_XAUUSD!AA1106</f>
        <v/>
      </c>
      <c r="B1106">
        <f>IF($A1106="","",INDEX(ALGLIB_SSA_XAUUSD!$B$2:$B$2401,MATCH($A1106,ALGLIB_SSA_XAUUSD!$A$2:$A$2401,1)))</f>
        <v/>
      </c>
      <c r="C1106">
        <f>IF($A1106="","",INDEX(ALGLIB_SSA_XAUUSD!$C$2:$C$2401,MATCH($A1106,ALGLIB_SSA_XAUUSD!$A$2:$A$2401,1)))</f>
        <v/>
      </c>
      <c r="D1106" s="14">
        <f>IF($A1106="","",INT((ROW()-2)/12)+1)</f>
        <v/>
      </c>
      <c r="E1106" s="14">
        <f>IF($A1106="","",INDEX(ALGLIB_SSA_XAUUSD!$D$2:$D$2401,MATCH($A1106,ALGLIB_SSA_XAUUSD!$A$2:$A$2401,1)))</f>
        <v/>
      </c>
      <c r="F1106" s="14">
        <f>IF($A1106="","",INDEX(ALGLIB_SSA_XAUUSD!$E$2:$E$2401,MATCH($A1106,ALGLIB_SSA_XAUUSD!$A$2:$A$2401,1)))</f>
        <v/>
      </c>
      <c r="G1106" s="14">
        <f>IF($A1106="","",INDEX(ALGLIB_SSA_XAUUSD!$F$2:$F$2401,MATCH($A1106,ALGLIB_SSA_XAUUSD!$A$2:$A$2401,1)))</f>
        <v/>
      </c>
      <c r="H1106" s="14">
        <f>IF($A1106="","",INDEX(ALGLIB_SSA_XAUUSD!$G$2:$G$2401,MATCH($A1106,ALGLIB_SSA_XAUUSD!$A$2:$A$2401,1)))</f>
        <v/>
      </c>
      <c r="I1106" s="14">
        <f>IF($A1106="","",INDEX(ALGLIB_SSA_XAUUSD!$H$2:$H$2401,MATCH($A1106,ALGLIB_SSA_XAUUSD!$A$2:$A$2401,1)))</f>
        <v/>
      </c>
      <c r="J1106">
        <f>_xlfn.XLOOKUP($A1106,ALGLIB_SSA_XAUUSD!$AA$2:$AA$2401,ALGLIB_SSA_XAUUSD!$P$2:$P$2401,"",0)</f>
        <v/>
      </c>
      <c r="K1106">
        <f>_xlfn.XLOOKUP($A1106,ALGLIB_SSA_XAUUSD!$AA$2:$AA$2401,ALGLIB_SSA_XAUUSD!$Q$2:$Q$2401,"",0)</f>
        <v/>
      </c>
      <c r="L1106">
        <f>_xlfn.XLOOKUP($A1106,ALGLIB_SSA_XAUUSD!$AA$2:$AA$2401,ALGLIB_SSA_XAUUSD!$R$2:$R$2401,"",0)</f>
        <v/>
      </c>
      <c r="M1106">
        <f>_xlfn.XLOOKUP($A1106,ALGLIB_SSA_XAUUSD!$AA$2:$AA$2401,ALGLIB_SSA_XAUUSD!$S$2:$S$2401,"",0)</f>
        <v/>
      </c>
      <c r="N1106">
        <f>_xlfn.XLOOKUP($A1106,ALGLIB_SSA_XAUUSD!$AA$2:$AA$2401,ALGLIB_SSA_XAUUSD!$T$2:$T$2401,"",0)</f>
        <v/>
      </c>
      <c r="O1106">
        <f>_xlfn.XLOOKUP($A1106,ALGLIB_SSA_XAUUSD!$AA$2:$AA$2401,ALGLIB_SSA_XAUUSD!$U$2:$U$2401,"",0)</f>
        <v/>
      </c>
      <c r="P1106">
        <f>_xlfn.XLOOKUP($A1106,ALGLIB_SSA_XAUUSD!$AA$2:$AA$2401,ALGLIB_SSA_XAUUSD!$V$2:$V$2401,"",0)</f>
        <v/>
      </c>
      <c r="S1106">
        <f>A1106</f>
        <v/>
      </c>
      <c r="T1106">
        <f>J1106</f>
        <v/>
      </c>
      <c r="U1106">
        <f>K1106</f>
        <v/>
      </c>
      <c r="V1106" s="14">
        <f>IF($A1106="","",MOD(ROW()-2,12)+1)</f>
        <v/>
      </c>
      <c r="W1106">
        <f>L1106</f>
        <v/>
      </c>
      <c r="X1106" s="14">
        <f>IF(F1106="","",F1106)</f>
        <v/>
      </c>
      <c r="Y1106" s="14">
        <f>IF(G1106="","",G1106)</f>
        <v/>
      </c>
      <c r="Z1106">
        <f>M1106</f>
        <v/>
      </c>
      <c r="AA1106">
        <f>N1106</f>
        <v/>
      </c>
      <c r="AB1106" s="14">
        <f>IF(H1106="","",H1106)</f>
        <v/>
      </c>
      <c r="AC1106">
        <f>O1106</f>
        <v/>
      </c>
      <c r="AD1106" s="14">
        <f>IF(I1106="","",I1106)</f>
        <v/>
      </c>
      <c r="AE1106">
        <f>P1106</f>
        <v/>
      </c>
      <c r="AH1106">
        <f>IF(S1106&lt;&gt;"",S1106,AH1105+900)</f>
        <v/>
      </c>
      <c r="AI1106">
        <f>IF(T1106&lt;&gt;"",T1106,AI1105)</f>
        <v/>
      </c>
      <c r="AJ1106">
        <f>IF(U1106&lt;&gt;"",U1106,AJ1105)</f>
        <v/>
      </c>
      <c r="AK1106">
        <f>IF(W1106&lt;&gt;"",W1106,"")</f>
        <v/>
      </c>
      <c r="AL1106" s="14">
        <f>IF(X1106&lt;&gt;"",X1106,"")</f>
        <v/>
      </c>
      <c r="AM1106" s="14">
        <f>IF(Y1106&lt;&gt;"",Y1106,"")</f>
        <v/>
      </c>
      <c r="AN1106" s="14">
        <f>IF(OR(AL1106="",AM1106=""),"",AL1106-AM1106)</f>
        <v/>
      </c>
      <c r="AO1106">
        <f>IF(AN1106="","",IF(AN1106&gt;0,"Bullish","Bearish"))</f>
        <v/>
      </c>
      <c r="AP1106">
        <f>IF(AO1106="",AP1105,AO1106)</f>
        <v/>
      </c>
      <c r="AQ1106" s="14">
        <f>IF(AB1106&lt;&gt;"",AB1106,"")</f>
        <v/>
      </c>
      <c r="AR1106" s="14">
        <f>IF(AD1106&lt;&gt;"",AD1106,"")</f>
        <v/>
      </c>
      <c r="AS1106">
        <f>IF(AS1105+1=13,1,AS1105+1)</f>
        <v/>
      </c>
      <c r="AT1106">
        <f>IFERROR(IF(SLOPE($AQ$1094:$AQ$1105,$AS$1094:$AS$1105)&gt;0,MIN(3,ABS(SLOPE($AQ$1094:$AQ$1105,$AS$1094:$AS$1105))),IF(SLOPE($AQ$1094:$AQ$1105,$AS$1094:$AS$1105)&lt;-0.5,-0.5,0)),0)</f>
        <v/>
      </c>
      <c r="AU1106">
        <f>IFERROR(IF(SLOPE($AR$1094:$AR$1105,$AS$1094:$AS$1105)&lt;0,MAX(-3,-ABS(SLOPE($AR$1094:$AR$1105,$AS$1094:$AS$1105))),IF(SLOPE($AR$1094:$AR$1105,$AS$1094:$AS$1105)&gt;0.5,0.5,0)),0)</f>
        <v/>
      </c>
      <c r="AV1106">
        <f>($AQ$1106+(AT1106*(AS1106-1)))</f>
        <v/>
      </c>
      <c r="AW1106">
        <f>($AR$1106+(AU1106*(AS1106-1)))</f>
        <v/>
      </c>
      <c r="AX1106">
        <f>IF(AT1106&gt;0,AV1106+AT1106,AV1106)</f>
        <v/>
      </c>
      <c r="AY1106">
        <f>IF(AU1106&lt;0,AW1106+AU1106,AW1106)</f>
        <v/>
      </c>
      <c r="BA1106" s="14">
        <f>IFERROR(AX1106-AQ1106,"")</f>
        <v/>
      </c>
      <c r="BB1106" s="14">
        <f>IFERROR(AY1106-AR1106,"")</f>
        <v/>
      </c>
      <c r="BD1106">
        <f>AH1106</f>
        <v/>
      </c>
      <c r="BE1106">
        <f>AI1106</f>
        <v/>
      </c>
      <c r="BF1106">
        <f>AJ1106</f>
        <v/>
      </c>
      <c r="BG1106" s="14">
        <f>L1106</f>
        <v/>
      </c>
      <c r="BH1106" s="14">
        <f>IF(X1106="","",X1106)</f>
        <v/>
      </c>
      <c r="BI1106" s="14">
        <f>IF(Y1106="","",Y1106)</f>
        <v/>
      </c>
      <c r="BJ1106">
        <f>Z1106</f>
        <v/>
      </c>
      <c r="BK1106">
        <f>AA1106</f>
        <v/>
      </c>
      <c r="BL1106">
        <f>IFERROR(AX1106,"")</f>
        <v/>
      </c>
      <c r="BM1106">
        <f>IFERROR(AY1106,"")</f>
        <v/>
      </c>
    </row>
    <row r="1107" ht="14.25" customHeight="1">
      <c r="A1107">
        <f>ALGLIB_SSA_XAUUSD!AA1107</f>
        <v/>
      </c>
      <c r="B1107">
        <f>IF($A1107="","",INDEX(ALGLIB_SSA_XAUUSD!$B$2:$B$2401,MATCH($A1107,ALGLIB_SSA_XAUUSD!$A$2:$A$2401,1)))</f>
        <v/>
      </c>
      <c r="C1107">
        <f>IF($A1107="","",INDEX(ALGLIB_SSA_XAUUSD!$C$2:$C$2401,MATCH($A1107,ALGLIB_SSA_XAUUSD!$A$2:$A$2401,1)))</f>
        <v/>
      </c>
      <c r="D1107" s="14">
        <f>IF($A1107="","",INT((ROW()-2)/12)+1)</f>
        <v/>
      </c>
      <c r="E1107" s="14">
        <f>IF(AND(E1118&lt;&gt;"",D1118=D1106+1),E1106+(E1118-E1106)*1/12,"")</f>
        <v/>
      </c>
      <c r="F1107" s="14">
        <f>IF(AND(F1118&lt;&gt;"",D1118=D1106+1),F1106+(F1118-F1106)*1/12,"")</f>
        <v/>
      </c>
      <c r="G1107" s="14">
        <f>IF(AND(G1118&lt;&gt;"",D1118=D1106+1),G1106+(G1118-G1106)*1/12,"")</f>
        <v/>
      </c>
      <c r="H1107" s="14">
        <f>IF(AND(H1118&lt;&gt;"",D1118=D1106+1),H1106+(H1118-H1106)*1/12,"")</f>
        <v/>
      </c>
      <c r="I1107" s="14">
        <f>IF(AND(L1118&lt;&gt;"",D1118=D1106+1),I1106+(I1118-I1106)*1/12,"")</f>
        <v/>
      </c>
      <c r="J1107">
        <f>_xlfn.XLOOKUP($A1107,ALGLIB_SSA_XAUUSD!$AA$2:$AA$2401,ALGLIB_SSA_XAUUSD!$P$2:$P$2401,"",0)</f>
        <v/>
      </c>
      <c r="K1107">
        <f>_xlfn.XLOOKUP($A1107,ALGLIB_SSA_XAUUSD!$AA$2:$AA$2401,ALGLIB_SSA_XAUUSD!$Q$2:$Q$2401,"",0)</f>
        <v/>
      </c>
      <c r="L1107">
        <f>_xlfn.XLOOKUP($A1107,ALGLIB_SSA_XAUUSD!$AA$2:$AA$2401,ALGLIB_SSA_XAUUSD!$R$2:$R$2401,"",0)</f>
        <v/>
      </c>
      <c r="M1107">
        <f>_xlfn.XLOOKUP($A1107,ALGLIB_SSA_XAUUSD!$AA$2:$AA$2401,ALGLIB_SSA_XAUUSD!$S$2:$S$2401,"",0)</f>
        <v/>
      </c>
      <c r="N1107">
        <f>_xlfn.XLOOKUP($A1107,ALGLIB_SSA_XAUUSD!$AA$2:$AA$2401,ALGLIB_SSA_XAUUSD!$T$2:$T$2401,"",0)</f>
        <v/>
      </c>
      <c r="O1107">
        <f>_xlfn.XLOOKUP($A1107,ALGLIB_SSA_XAUUSD!$AA$2:$AA$2401,ALGLIB_SSA_XAUUSD!$U$2:$U$2401,"",0)</f>
        <v/>
      </c>
      <c r="P1107">
        <f>_xlfn.XLOOKUP($A1107,ALGLIB_SSA_XAUUSD!$AA$2:$AA$2401,ALGLIB_SSA_XAUUSD!$V$2:$V$2401,"",0)</f>
        <v/>
      </c>
      <c r="S1107">
        <f>A1107</f>
        <v/>
      </c>
      <c r="T1107">
        <f>J1107</f>
        <v/>
      </c>
      <c r="U1107">
        <f>K1107</f>
        <v/>
      </c>
      <c r="V1107" s="14">
        <f>IF($A1107="","",MOD(ROW()-2,12)+1)</f>
        <v/>
      </c>
      <c r="W1107">
        <f>L1107</f>
        <v/>
      </c>
      <c r="X1107" s="14">
        <f>IF(F1107="","",F1107)</f>
        <v/>
      </c>
      <c r="Y1107" s="14">
        <f>IF(G1107="","",G1107)</f>
        <v/>
      </c>
      <c r="Z1107">
        <f>M1107</f>
        <v/>
      </c>
      <c r="AA1107">
        <f>N1107</f>
        <v/>
      </c>
      <c r="AB1107" s="14">
        <f>IF(H1107="","",H1107)</f>
        <v/>
      </c>
      <c r="AC1107">
        <f>O1107</f>
        <v/>
      </c>
      <c r="AD1107" s="14">
        <f>IF(I1107="","",I1107)</f>
        <v/>
      </c>
      <c r="AE1107">
        <f>P1107</f>
        <v/>
      </c>
      <c r="AH1107">
        <f>IF(S1107&lt;&gt;"",S1107,AH1106+900)</f>
        <v/>
      </c>
      <c r="AI1107">
        <f>IF(T1107&lt;&gt;"",T1107,AI1106)</f>
        <v/>
      </c>
      <c r="AJ1107">
        <f>IF(U1107&lt;&gt;"",U1107,AJ1106)</f>
        <v/>
      </c>
      <c r="AK1107">
        <f>IF(W1107&lt;&gt;"",W1107,"")</f>
        <v/>
      </c>
      <c r="AL1107" s="14">
        <f>IF(X1107&lt;&gt;"",X1107,"")</f>
        <v/>
      </c>
      <c r="AM1107" s="14">
        <f>IF(Y1107&lt;&gt;"",Y1107,"")</f>
        <v/>
      </c>
      <c r="AN1107" s="14">
        <f>IF(OR(AL1107="",AM1107=""),"",AL1107-AM1107)</f>
        <v/>
      </c>
      <c r="AO1107">
        <f>IF(AN1107="","",IF(AN1107&gt;0,"Bullish","Bearish"))</f>
        <v/>
      </c>
      <c r="AP1107">
        <f>IF(AO1107="",AP1106,AO1107)</f>
        <v/>
      </c>
      <c r="AQ1107" s="14">
        <f>IF(AB1107&lt;&gt;"",AB1107,"")</f>
        <v/>
      </c>
      <c r="AR1107" s="14">
        <f>IF(AD1107&lt;&gt;"",AD1107,"")</f>
        <v/>
      </c>
      <c r="AS1107">
        <f>IF(AS1106+1=13,1,AS1106+1)</f>
        <v/>
      </c>
      <c r="AT1107">
        <f>IFERROR(IF(SLOPE($AQ$1094:$AQ$1105,$AS$1094:$AS$1105)&gt;0,MIN(3,ABS(SLOPE($AQ$1094:$AQ$1105,$AS$1094:$AS$1105))),IF(SLOPE($AQ$1094:$AQ$1105,$AS$1094:$AS$1105)&lt;-0.5,-0.5,0)),0)</f>
        <v/>
      </c>
      <c r="AU1107">
        <f>IFERROR(IF(SLOPE($AR$1094:$AR$1105,$AS$1094:$AS$1105)&lt;0,MAX(-3,-ABS(SLOPE($AR$1094:$AR$1105,$AS$1094:$AS$1105))),IF(SLOPE($AR$1094:$AR$1105,$AS$1094:$AS$1105)&gt;0.5,0.5,0)),0)</f>
        <v/>
      </c>
      <c r="AV1107">
        <f>($AQ$1106+(AT1107*(AS1107-1)))</f>
        <v/>
      </c>
      <c r="AW1107">
        <f>($AR$1106+(AU1107*(AS1107-1)))</f>
        <v/>
      </c>
      <c r="AX1107">
        <f>IF(AT1107&gt;0,AV1107+AT1107,AV1107)</f>
        <v/>
      </c>
      <c r="AY1107">
        <f>IF(AU1107&lt;0,AW1107+AU1107,AW1107)</f>
        <v/>
      </c>
      <c r="BA1107" s="14">
        <f>IFERROR(AX1107-AQ1107,"")</f>
        <v/>
      </c>
      <c r="BB1107" s="14">
        <f>IFERROR(AY1107-AR1107,"")</f>
        <v/>
      </c>
      <c r="BD1107">
        <f>AH1107</f>
        <v/>
      </c>
      <c r="BE1107">
        <f>AI1107</f>
        <v/>
      </c>
      <c r="BF1107">
        <f>AJ1107</f>
        <v/>
      </c>
      <c r="BG1107" s="14">
        <f>L1107</f>
        <v/>
      </c>
      <c r="BH1107" s="14">
        <f>IF(X1107="","",X1107)</f>
        <v/>
      </c>
      <c r="BI1107" s="14">
        <f>IF(Y1107="","",Y1107)</f>
        <v/>
      </c>
      <c r="BJ1107">
        <f>Z1107</f>
        <v/>
      </c>
      <c r="BK1107">
        <f>AA1107</f>
        <v/>
      </c>
      <c r="BL1107">
        <f>IFERROR(AX1107,"")</f>
        <v/>
      </c>
      <c r="BM1107">
        <f>IFERROR(AY1107,"")</f>
        <v/>
      </c>
    </row>
    <row r="1108" ht="14.25" customHeight="1">
      <c r="A1108">
        <f>ALGLIB_SSA_XAUUSD!AA1108</f>
        <v/>
      </c>
      <c r="B1108">
        <f>IF($A1108="","",INDEX(ALGLIB_SSA_XAUUSD!$B$2:$B$2401,MATCH($A1108,ALGLIB_SSA_XAUUSD!$A$2:$A$2401,1)))</f>
        <v/>
      </c>
      <c r="C1108">
        <f>IF($A1108="","",INDEX(ALGLIB_SSA_XAUUSD!$C$2:$C$2401,MATCH($A1108,ALGLIB_SSA_XAUUSD!$A$2:$A$2401,1)))</f>
        <v/>
      </c>
      <c r="D1108" s="14">
        <f>IF($A1108="","",INT((ROW()-2)/12)+1)</f>
        <v/>
      </c>
      <c r="E1108" s="14">
        <f>IF(AND(E1118&lt;&gt;"",D1118=D1106+1),E1106+(E1118-E1106)*2/12,"")</f>
        <v/>
      </c>
      <c r="F1108" s="14">
        <f>IF(AND(F1118&lt;&gt;"",D1118=D1106+1),F1106+(F1118-F1106)*2/12,"")</f>
        <v/>
      </c>
      <c r="G1108" s="14">
        <f>IF(AND(G1118&lt;&gt;"",D1118=D1106+1),G1106+(G1118-G1106)*2/12,"")</f>
        <v/>
      </c>
      <c r="H1108" s="14">
        <f>IF(AND(H1118&lt;&gt;"",D1118=D1106+1),H1106+(H1118-H1106)*2/12,"")</f>
        <v/>
      </c>
      <c r="I1108" s="14">
        <f>IF(AND(L1118&lt;&gt;"",D1118=D1106+1),I1106+(I1118-I1106)*2/12,"")</f>
        <v/>
      </c>
      <c r="J1108">
        <f>_xlfn.XLOOKUP($A1108,ALGLIB_SSA_XAUUSD!$AA$2:$AA$2401,ALGLIB_SSA_XAUUSD!$P$2:$P$2401,"",0)</f>
        <v/>
      </c>
      <c r="K1108">
        <f>_xlfn.XLOOKUP($A1108,ALGLIB_SSA_XAUUSD!$AA$2:$AA$2401,ALGLIB_SSA_XAUUSD!$Q$2:$Q$2401,"",0)</f>
        <v/>
      </c>
      <c r="L1108">
        <f>_xlfn.XLOOKUP($A1108,ALGLIB_SSA_XAUUSD!$AA$2:$AA$2401,ALGLIB_SSA_XAUUSD!$R$2:$R$2401,"",0)</f>
        <v/>
      </c>
      <c r="M1108">
        <f>_xlfn.XLOOKUP($A1108,ALGLIB_SSA_XAUUSD!$AA$2:$AA$2401,ALGLIB_SSA_XAUUSD!$S$2:$S$2401,"",0)</f>
        <v/>
      </c>
      <c r="N1108">
        <f>_xlfn.XLOOKUP($A1108,ALGLIB_SSA_XAUUSD!$AA$2:$AA$2401,ALGLIB_SSA_XAUUSD!$T$2:$T$2401,"",0)</f>
        <v/>
      </c>
      <c r="O1108">
        <f>_xlfn.XLOOKUP($A1108,ALGLIB_SSA_XAUUSD!$AA$2:$AA$2401,ALGLIB_SSA_XAUUSD!$U$2:$U$2401,"",0)</f>
        <v/>
      </c>
      <c r="P1108">
        <f>_xlfn.XLOOKUP($A1108,ALGLIB_SSA_XAUUSD!$AA$2:$AA$2401,ALGLIB_SSA_XAUUSD!$V$2:$V$2401,"",0)</f>
        <v/>
      </c>
      <c r="S1108">
        <f>A1108</f>
        <v/>
      </c>
      <c r="T1108">
        <f>J1108</f>
        <v/>
      </c>
      <c r="U1108">
        <f>K1108</f>
        <v/>
      </c>
      <c r="V1108" s="14">
        <f>IF($A1108="","",MOD(ROW()-2,12)+1)</f>
        <v/>
      </c>
      <c r="W1108">
        <f>L1108</f>
        <v/>
      </c>
      <c r="X1108" s="14">
        <f>IF(F1108="","",F1108)</f>
        <v/>
      </c>
      <c r="Y1108" s="14">
        <f>IF(G1108="","",G1108)</f>
        <v/>
      </c>
      <c r="Z1108">
        <f>M1108</f>
        <v/>
      </c>
      <c r="AA1108">
        <f>N1108</f>
        <v/>
      </c>
      <c r="AB1108" s="14">
        <f>IF(H1108="","",H1108)</f>
        <v/>
      </c>
      <c r="AC1108">
        <f>O1108</f>
        <v/>
      </c>
      <c r="AD1108" s="14">
        <f>IF(I1108="","",I1108)</f>
        <v/>
      </c>
      <c r="AE1108">
        <f>P1108</f>
        <v/>
      </c>
      <c r="AH1108">
        <f>IF(S1108&lt;&gt;"",S1108,AH1107+900)</f>
        <v/>
      </c>
      <c r="AI1108">
        <f>IF(T1108&lt;&gt;"",T1108,AI1107)</f>
        <v/>
      </c>
      <c r="AJ1108">
        <f>IF(U1108&lt;&gt;"",U1108,AJ1107)</f>
        <v/>
      </c>
      <c r="AK1108">
        <f>IF(W1108&lt;&gt;"",W1108,"")</f>
        <v/>
      </c>
      <c r="AL1108" s="14">
        <f>IF(X1108&lt;&gt;"",X1108,"")</f>
        <v/>
      </c>
      <c r="AM1108" s="14">
        <f>IF(Y1108&lt;&gt;"",Y1108,"")</f>
        <v/>
      </c>
      <c r="AN1108" s="14">
        <f>IF(OR(AL1108="",AM1108=""),"",AL1108-AM1108)</f>
        <v/>
      </c>
      <c r="AO1108">
        <f>IF(AN1108="","",IF(AN1108&gt;0,"Bullish","Bearish"))</f>
        <v/>
      </c>
      <c r="AP1108">
        <f>IF(AO1108="",AP1107,AO1108)</f>
        <v/>
      </c>
      <c r="AQ1108" s="14">
        <f>IF(AB1108&lt;&gt;"",AB1108,"")</f>
        <v/>
      </c>
      <c r="AR1108" s="14">
        <f>IF(AD1108&lt;&gt;"",AD1108,"")</f>
        <v/>
      </c>
      <c r="AS1108">
        <f>IF(AS1107+1=13,1,AS1107+1)</f>
        <v/>
      </c>
      <c r="AT1108">
        <f>IFERROR(IF(SLOPE($AQ$1094:$AQ$1105,$AS$1094:$AS$1105)&gt;0,MIN(3,ABS(SLOPE($AQ$1094:$AQ$1105,$AS$1094:$AS$1105))),IF(SLOPE($AQ$1094:$AQ$1105,$AS$1094:$AS$1105)&lt;-0.5,-0.5,0)),0)</f>
        <v/>
      </c>
      <c r="AU1108">
        <f>IFERROR(IF(SLOPE($AR$1094:$AR$1105,$AS$1094:$AS$1105)&lt;0,MAX(-3,-ABS(SLOPE($AR$1094:$AR$1105,$AS$1094:$AS$1105))),IF(SLOPE($AR$1094:$AR$1105,$AS$1094:$AS$1105)&gt;0.5,0.5,0)),0)</f>
        <v/>
      </c>
      <c r="AV1108">
        <f>($AQ$1106+(AT1108*(AS1108-1)))</f>
        <v/>
      </c>
      <c r="AW1108">
        <f>($AR$1106+(AU1108*(AS1108-1)))</f>
        <v/>
      </c>
      <c r="AX1108">
        <f>IF(AT1108&gt;0,AV1108+AT1108,AV1108)</f>
        <v/>
      </c>
      <c r="AY1108">
        <f>IF(AU1108&lt;0,AW1108+AU1108,AW1108)</f>
        <v/>
      </c>
      <c r="BA1108" s="14">
        <f>IFERROR(AX1108-AQ1108,"")</f>
        <v/>
      </c>
      <c r="BB1108" s="14">
        <f>IFERROR(AY1108-AR1108,"")</f>
        <v/>
      </c>
      <c r="BD1108">
        <f>AH1108</f>
        <v/>
      </c>
      <c r="BE1108">
        <f>AI1108</f>
        <v/>
      </c>
      <c r="BF1108">
        <f>AJ1108</f>
        <v/>
      </c>
      <c r="BG1108" s="14">
        <f>L1108</f>
        <v/>
      </c>
      <c r="BH1108" s="14">
        <f>IF(X1108="","",X1108)</f>
        <v/>
      </c>
      <c r="BI1108" s="14">
        <f>IF(Y1108="","",Y1108)</f>
        <v/>
      </c>
      <c r="BJ1108">
        <f>Z1108</f>
        <v/>
      </c>
      <c r="BK1108">
        <f>AA1108</f>
        <v/>
      </c>
      <c r="BL1108">
        <f>IFERROR(AX1108,"")</f>
        <v/>
      </c>
      <c r="BM1108">
        <f>IFERROR(AY1108,"")</f>
        <v/>
      </c>
    </row>
    <row r="1109" ht="14.25" customHeight="1">
      <c r="A1109">
        <f>ALGLIB_SSA_XAUUSD!AA1109</f>
        <v/>
      </c>
      <c r="B1109">
        <f>IF($A1109="","",INDEX(ALGLIB_SSA_XAUUSD!$B$2:$B$2401,MATCH($A1109,ALGLIB_SSA_XAUUSD!$A$2:$A$2401,1)))</f>
        <v/>
      </c>
      <c r="C1109">
        <f>IF($A1109="","",INDEX(ALGLIB_SSA_XAUUSD!$C$2:$C$2401,MATCH($A1109,ALGLIB_SSA_XAUUSD!$A$2:$A$2401,1)))</f>
        <v/>
      </c>
      <c r="D1109" s="14">
        <f>IF($A1109="","",INT((ROW()-2)/12)+1)</f>
        <v/>
      </c>
      <c r="E1109" s="14">
        <f>IF(AND(E1118&lt;&gt;"",D1118=D1106+1),E1106+(E1118-E1106)*3/12,"")</f>
        <v/>
      </c>
      <c r="F1109" s="14">
        <f>IF(AND(F1118&lt;&gt;"",D1118=D1106+1),F1106+(F1118-F1106)*3/12,"")</f>
        <v/>
      </c>
      <c r="G1109" s="14">
        <f>IF(AND(G1118&lt;&gt;"",D1118=D1106+1),G1106+(G1118-G1106)*3/12,"")</f>
        <v/>
      </c>
      <c r="H1109" s="14">
        <f>IF(AND(H1118&lt;&gt;"",D1118=D1106+1),H1106+(H1118-H1106)*3/12,"")</f>
        <v/>
      </c>
      <c r="I1109" s="14">
        <f>IF(AND(L1118&lt;&gt;"",D1118=D1106+1),I1106+(I1118-I1106)*3/12,"")</f>
        <v/>
      </c>
      <c r="J1109">
        <f>_xlfn.XLOOKUP($A1109,ALGLIB_SSA_XAUUSD!$AA$2:$AA$2401,ALGLIB_SSA_XAUUSD!$P$2:$P$2401,"",0)</f>
        <v/>
      </c>
      <c r="K1109">
        <f>_xlfn.XLOOKUP($A1109,ALGLIB_SSA_XAUUSD!$AA$2:$AA$2401,ALGLIB_SSA_XAUUSD!$Q$2:$Q$2401,"",0)</f>
        <v/>
      </c>
      <c r="L1109">
        <f>_xlfn.XLOOKUP($A1109,ALGLIB_SSA_XAUUSD!$AA$2:$AA$2401,ALGLIB_SSA_XAUUSD!$R$2:$R$2401,"",0)</f>
        <v/>
      </c>
      <c r="M1109">
        <f>_xlfn.XLOOKUP($A1109,ALGLIB_SSA_XAUUSD!$AA$2:$AA$2401,ALGLIB_SSA_XAUUSD!$S$2:$S$2401,"",0)</f>
        <v/>
      </c>
      <c r="N1109">
        <f>_xlfn.XLOOKUP($A1109,ALGLIB_SSA_XAUUSD!$AA$2:$AA$2401,ALGLIB_SSA_XAUUSD!$T$2:$T$2401,"",0)</f>
        <v/>
      </c>
      <c r="O1109">
        <f>_xlfn.XLOOKUP($A1109,ALGLIB_SSA_XAUUSD!$AA$2:$AA$2401,ALGLIB_SSA_XAUUSD!$U$2:$U$2401,"",0)</f>
        <v/>
      </c>
      <c r="P1109">
        <f>_xlfn.XLOOKUP($A1109,ALGLIB_SSA_XAUUSD!$AA$2:$AA$2401,ALGLIB_SSA_XAUUSD!$V$2:$V$2401,"",0)</f>
        <v/>
      </c>
      <c r="S1109">
        <f>A1109</f>
        <v/>
      </c>
      <c r="T1109">
        <f>J1109</f>
        <v/>
      </c>
      <c r="U1109">
        <f>K1109</f>
        <v/>
      </c>
      <c r="V1109" s="14">
        <f>IF($A1109="","",MOD(ROW()-2,12)+1)</f>
        <v/>
      </c>
      <c r="W1109">
        <f>L1109</f>
        <v/>
      </c>
      <c r="X1109" s="14">
        <f>IF(F1109="","",F1109)</f>
        <v/>
      </c>
      <c r="Y1109" s="14">
        <f>IF(G1109="","",G1109)</f>
        <v/>
      </c>
      <c r="Z1109">
        <f>M1109</f>
        <v/>
      </c>
      <c r="AA1109">
        <f>N1109</f>
        <v/>
      </c>
      <c r="AB1109" s="14">
        <f>IF(H1109="","",H1109)</f>
        <v/>
      </c>
      <c r="AC1109">
        <f>O1109</f>
        <v/>
      </c>
      <c r="AD1109" s="14">
        <f>IF(I1109="","",I1109)</f>
        <v/>
      </c>
      <c r="AE1109">
        <f>P1109</f>
        <v/>
      </c>
      <c r="AH1109">
        <f>IF(S1109&lt;&gt;"",S1109,AH1108+900)</f>
        <v/>
      </c>
      <c r="AI1109">
        <f>IF(T1109&lt;&gt;"",T1109,AI1108)</f>
        <v/>
      </c>
      <c r="AJ1109">
        <f>IF(U1109&lt;&gt;"",U1109,AJ1108)</f>
        <v/>
      </c>
      <c r="AK1109">
        <f>IF(W1109&lt;&gt;"",W1109,"")</f>
        <v/>
      </c>
      <c r="AL1109" s="14">
        <f>IF(X1109&lt;&gt;"",X1109,"")</f>
        <v/>
      </c>
      <c r="AM1109" s="14">
        <f>IF(Y1109&lt;&gt;"",Y1109,"")</f>
        <v/>
      </c>
      <c r="AN1109" s="14">
        <f>IF(OR(AL1109="",AM1109=""),"",AL1109-AM1109)</f>
        <v/>
      </c>
      <c r="AO1109">
        <f>IF(AN1109="","",IF(AN1109&gt;0,"Bullish","Bearish"))</f>
        <v/>
      </c>
      <c r="AP1109">
        <f>IF(AO1109="",AP1108,AO1109)</f>
        <v/>
      </c>
      <c r="AQ1109" s="14">
        <f>IF(AB1109&lt;&gt;"",AB1109,"")</f>
        <v/>
      </c>
      <c r="AR1109" s="14">
        <f>IF(AD1109&lt;&gt;"",AD1109,"")</f>
        <v/>
      </c>
      <c r="AS1109">
        <f>IF(AS1108+1=13,1,AS1108+1)</f>
        <v/>
      </c>
      <c r="AT1109">
        <f>IFERROR(IF(SLOPE($AQ$1094:$AQ$1105,$AS$1094:$AS$1105)&gt;0,MIN(3,ABS(SLOPE($AQ$1094:$AQ$1105,$AS$1094:$AS$1105))),IF(SLOPE($AQ$1094:$AQ$1105,$AS$1094:$AS$1105)&lt;-0.5,-0.5,0)),0)</f>
        <v/>
      </c>
      <c r="AU1109">
        <f>IFERROR(IF(SLOPE($AR$1094:$AR$1105,$AS$1094:$AS$1105)&lt;0,MAX(-3,-ABS(SLOPE($AR$1094:$AR$1105,$AS$1094:$AS$1105))),IF(SLOPE($AR$1094:$AR$1105,$AS$1094:$AS$1105)&gt;0.5,0.5,0)),0)</f>
        <v/>
      </c>
      <c r="AV1109">
        <f>($AQ$1106+(AT1109*(AS1109-1)))</f>
        <v/>
      </c>
      <c r="AW1109">
        <f>($AR$1106+(AU1109*(AS1109-1)))</f>
        <v/>
      </c>
      <c r="AX1109">
        <f>IF(AT1109&gt;0,AV1109+AT1109,AV1109)</f>
        <v/>
      </c>
      <c r="AY1109">
        <f>IF(AU1109&lt;0,AW1109+AU1109,AW1109)</f>
        <v/>
      </c>
      <c r="BA1109" s="14">
        <f>IFERROR(AX1109-AQ1109,"")</f>
        <v/>
      </c>
      <c r="BB1109" s="14">
        <f>IFERROR(AY1109-AR1109,"")</f>
        <v/>
      </c>
      <c r="BD1109">
        <f>AH1109</f>
        <v/>
      </c>
      <c r="BE1109">
        <f>AI1109</f>
        <v/>
      </c>
      <c r="BF1109">
        <f>AJ1109</f>
        <v/>
      </c>
      <c r="BG1109" s="14">
        <f>L1109</f>
        <v/>
      </c>
      <c r="BH1109" s="14">
        <f>IF(X1109="","",X1109)</f>
        <v/>
      </c>
      <c r="BI1109" s="14">
        <f>IF(Y1109="","",Y1109)</f>
        <v/>
      </c>
      <c r="BJ1109">
        <f>Z1109</f>
        <v/>
      </c>
      <c r="BK1109">
        <f>AA1109</f>
        <v/>
      </c>
      <c r="BL1109">
        <f>IFERROR(AX1109,"")</f>
        <v/>
      </c>
      <c r="BM1109">
        <f>IFERROR(AY1109,"")</f>
        <v/>
      </c>
    </row>
    <row r="1110" ht="14.25" customHeight="1">
      <c r="A1110">
        <f>ALGLIB_SSA_XAUUSD!AA1110</f>
        <v/>
      </c>
      <c r="B1110">
        <f>IF($A1110="","",INDEX(ALGLIB_SSA_XAUUSD!$B$2:$B$2401,MATCH($A1110,ALGLIB_SSA_XAUUSD!$A$2:$A$2401,1)))</f>
        <v/>
      </c>
      <c r="C1110">
        <f>IF($A1110="","",INDEX(ALGLIB_SSA_XAUUSD!$C$2:$C$2401,MATCH($A1110,ALGLIB_SSA_XAUUSD!$A$2:$A$2401,1)))</f>
        <v/>
      </c>
      <c r="D1110" s="14">
        <f>IF($A1110="","",INT((ROW()-2)/12)+1)</f>
        <v/>
      </c>
      <c r="E1110" s="14">
        <f>IF(AND(E1118&lt;&gt;"",D1118=D1106+1),E1106+(E1118-E1106)*4/12,"")</f>
        <v/>
      </c>
      <c r="F1110" s="14">
        <f>IF(AND(F1118&lt;&gt;"",D1118=D1106+1),F1106+(F1118-F1106)*4/12,"")</f>
        <v/>
      </c>
      <c r="G1110" s="14">
        <f>IF(AND(G1118&lt;&gt;"",D1118=D1106+1),G1106+(G1118-G1106)*4/12,"")</f>
        <v/>
      </c>
      <c r="H1110" s="14">
        <f>IF(AND(H1118&lt;&gt;"",D1118=D1106+1),H1106+(H1118-H1106)*4/12,"")</f>
        <v/>
      </c>
      <c r="I1110" s="14">
        <f>IF(AND(L1118&lt;&gt;"",D1118=D1106+1),I1106+(I1118-I1106)*4/12,"")</f>
        <v/>
      </c>
      <c r="J1110">
        <f>_xlfn.XLOOKUP($A1110,ALGLIB_SSA_XAUUSD!$AA$2:$AA$2401,ALGLIB_SSA_XAUUSD!$P$2:$P$2401,"",0)</f>
        <v/>
      </c>
      <c r="K1110">
        <f>_xlfn.XLOOKUP($A1110,ALGLIB_SSA_XAUUSD!$AA$2:$AA$2401,ALGLIB_SSA_XAUUSD!$Q$2:$Q$2401,"",0)</f>
        <v/>
      </c>
      <c r="L1110">
        <f>_xlfn.XLOOKUP($A1110,ALGLIB_SSA_XAUUSD!$AA$2:$AA$2401,ALGLIB_SSA_XAUUSD!$R$2:$R$2401,"",0)</f>
        <v/>
      </c>
      <c r="M1110">
        <f>_xlfn.XLOOKUP($A1110,ALGLIB_SSA_XAUUSD!$AA$2:$AA$2401,ALGLIB_SSA_XAUUSD!$S$2:$S$2401,"",0)</f>
        <v/>
      </c>
      <c r="N1110">
        <f>_xlfn.XLOOKUP($A1110,ALGLIB_SSA_XAUUSD!$AA$2:$AA$2401,ALGLIB_SSA_XAUUSD!$T$2:$T$2401,"",0)</f>
        <v/>
      </c>
      <c r="O1110">
        <f>_xlfn.XLOOKUP($A1110,ALGLIB_SSA_XAUUSD!$AA$2:$AA$2401,ALGLIB_SSA_XAUUSD!$U$2:$U$2401,"",0)</f>
        <v/>
      </c>
      <c r="P1110">
        <f>_xlfn.XLOOKUP($A1110,ALGLIB_SSA_XAUUSD!$AA$2:$AA$2401,ALGLIB_SSA_XAUUSD!$V$2:$V$2401,"",0)</f>
        <v/>
      </c>
      <c r="S1110">
        <f>A1110</f>
        <v/>
      </c>
      <c r="T1110">
        <f>J1110</f>
        <v/>
      </c>
      <c r="U1110">
        <f>K1110</f>
        <v/>
      </c>
      <c r="V1110" s="14">
        <f>IF($A1110="","",MOD(ROW()-2,12)+1)</f>
        <v/>
      </c>
      <c r="W1110">
        <f>L1110</f>
        <v/>
      </c>
      <c r="X1110" s="14">
        <f>IF(F1110="","",F1110)</f>
        <v/>
      </c>
      <c r="Y1110" s="14">
        <f>IF(G1110="","",G1110)</f>
        <v/>
      </c>
      <c r="Z1110">
        <f>M1110</f>
        <v/>
      </c>
      <c r="AA1110">
        <f>N1110</f>
        <v/>
      </c>
      <c r="AB1110" s="14">
        <f>IF(H1110="","",H1110)</f>
        <v/>
      </c>
      <c r="AC1110">
        <f>O1110</f>
        <v/>
      </c>
      <c r="AD1110" s="14">
        <f>IF(I1110="","",I1110)</f>
        <v/>
      </c>
      <c r="AE1110">
        <f>P1110</f>
        <v/>
      </c>
      <c r="AH1110">
        <f>IF(S1110&lt;&gt;"",S1110,AH1109+900)</f>
        <v/>
      </c>
      <c r="AI1110">
        <f>IF(T1110&lt;&gt;"",T1110,AI1109)</f>
        <v/>
      </c>
      <c r="AJ1110">
        <f>IF(U1110&lt;&gt;"",U1110,AJ1109)</f>
        <v/>
      </c>
      <c r="AK1110">
        <f>IF(W1110&lt;&gt;"",W1110,"")</f>
        <v/>
      </c>
      <c r="AL1110" s="14">
        <f>IF(X1110&lt;&gt;"",X1110,"")</f>
        <v/>
      </c>
      <c r="AM1110" s="14">
        <f>IF(Y1110&lt;&gt;"",Y1110,"")</f>
        <v/>
      </c>
      <c r="AN1110" s="14">
        <f>IF(OR(AL1110="",AM1110=""),"",AL1110-AM1110)</f>
        <v/>
      </c>
      <c r="AO1110">
        <f>IF(AN1110="","",IF(AN1110&gt;0,"Bullish","Bearish"))</f>
        <v/>
      </c>
      <c r="AP1110">
        <f>IF(AO1110="",AP1109,AO1110)</f>
        <v/>
      </c>
      <c r="AQ1110" s="14">
        <f>IF(AB1110&lt;&gt;"",AB1110,"")</f>
        <v/>
      </c>
      <c r="AR1110" s="14">
        <f>IF(AD1110&lt;&gt;"",AD1110,"")</f>
        <v/>
      </c>
      <c r="AS1110">
        <f>IF(AS1109+1=13,1,AS1109+1)</f>
        <v/>
      </c>
      <c r="AT1110">
        <f>IFERROR(IF(SLOPE($AQ$1094:$AQ$1105,$AS$1094:$AS$1105)&gt;0,MIN(3,ABS(SLOPE($AQ$1094:$AQ$1105,$AS$1094:$AS$1105))),IF(SLOPE($AQ$1094:$AQ$1105,$AS$1094:$AS$1105)&lt;-0.5,-0.5,0)),0)</f>
        <v/>
      </c>
      <c r="AU1110">
        <f>IFERROR(IF(SLOPE($AR$1094:$AR$1105,$AS$1094:$AS$1105)&lt;0,MAX(-3,-ABS(SLOPE($AR$1094:$AR$1105,$AS$1094:$AS$1105))),IF(SLOPE($AR$1094:$AR$1105,$AS$1094:$AS$1105)&gt;0.5,0.5,0)),0)</f>
        <v/>
      </c>
      <c r="AV1110">
        <f>($AQ$1106+(AT1110*(AS1110-1)))</f>
        <v/>
      </c>
      <c r="AW1110">
        <f>($AR$1106+(AU1110*(AS1110-1)))</f>
        <v/>
      </c>
      <c r="AX1110">
        <f>IF(AT1110&gt;0,AV1110+AT1110,AV1110)</f>
        <v/>
      </c>
      <c r="AY1110">
        <f>IF(AU1110&lt;0,AW1110+AU1110,AW1110)</f>
        <v/>
      </c>
      <c r="BA1110" s="14">
        <f>IFERROR(AX1110-AQ1110,"")</f>
        <v/>
      </c>
      <c r="BB1110" s="14">
        <f>IFERROR(AY1110-AR1110,"")</f>
        <v/>
      </c>
      <c r="BD1110">
        <f>AH1110</f>
        <v/>
      </c>
      <c r="BE1110">
        <f>AI1110</f>
        <v/>
      </c>
      <c r="BF1110">
        <f>AJ1110</f>
        <v/>
      </c>
      <c r="BG1110" s="14">
        <f>L1110</f>
        <v/>
      </c>
      <c r="BH1110" s="14">
        <f>IF(X1110="","",X1110)</f>
        <v/>
      </c>
      <c r="BI1110" s="14">
        <f>IF(Y1110="","",Y1110)</f>
        <v/>
      </c>
      <c r="BJ1110">
        <f>Z1110</f>
        <v/>
      </c>
      <c r="BK1110">
        <f>AA1110</f>
        <v/>
      </c>
      <c r="BL1110">
        <f>IFERROR(AX1110,"")</f>
        <v/>
      </c>
      <c r="BM1110">
        <f>IFERROR(AY1110,"")</f>
        <v/>
      </c>
    </row>
    <row r="1111" ht="14.25" customHeight="1">
      <c r="A1111">
        <f>ALGLIB_SSA_XAUUSD!AA1111</f>
        <v/>
      </c>
      <c r="B1111">
        <f>IF($A1111="","",INDEX(ALGLIB_SSA_XAUUSD!$B$2:$B$2401,MATCH($A1111,ALGLIB_SSA_XAUUSD!$A$2:$A$2401,1)))</f>
        <v/>
      </c>
      <c r="C1111">
        <f>IF($A1111="","",INDEX(ALGLIB_SSA_XAUUSD!$C$2:$C$2401,MATCH($A1111,ALGLIB_SSA_XAUUSD!$A$2:$A$2401,1)))</f>
        <v/>
      </c>
      <c r="D1111" s="14">
        <f>IF($A1111="","",INT((ROW()-2)/12)+1)</f>
        <v/>
      </c>
      <c r="E1111" s="14">
        <f>IF(AND(E1118&lt;&gt;"",D1118=D1106+1),E1106+(E1118-E1106)*5/12,"")</f>
        <v/>
      </c>
      <c r="F1111" s="14">
        <f>IF(AND(F1118&lt;&gt;"",D1118=D1106+1),F1106+(F1118-F1106)*5/12,"")</f>
        <v/>
      </c>
      <c r="G1111" s="14">
        <f>IF(AND(G1118&lt;&gt;"",D1118=D1106+1),G1106+(G1118-G1106)*5/12,"")</f>
        <v/>
      </c>
      <c r="H1111" s="14">
        <f>IF(AND(H1118&lt;&gt;"",D1118=D1106+1),H1106+(H1118-H1106)*5/12,"")</f>
        <v/>
      </c>
      <c r="I1111" s="14">
        <f>IF(AND(L1118&lt;&gt;"",D1118=D1106+1),I1106+(I1118-I1106)*5/12,"")</f>
        <v/>
      </c>
      <c r="J1111">
        <f>_xlfn.XLOOKUP($A1111,ALGLIB_SSA_XAUUSD!$AA$2:$AA$2401,ALGLIB_SSA_XAUUSD!$P$2:$P$2401,"",0)</f>
        <v/>
      </c>
      <c r="K1111">
        <f>_xlfn.XLOOKUP($A1111,ALGLIB_SSA_XAUUSD!$AA$2:$AA$2401,ALGLIB_SSA_XAUUSD!$Q$2:$Q$2401,"",0)</f>
        <v/>
      </c>
      <c r="L1111">
        <f>_xlfn.XLOOKUP($A1111,ALGLIB_SSA_XAUUSD!$AA$2:$AA$2401,ALGLIB_SSA_XAUUSD!$R$2:$R$2401,"",0)</f>
        <v/>
      </c>
      <c r="M1111">
        <f>_xlfn.XLOOKUP($A1111,ALGLIB_SSA_XAUUSD!$AA$2:$AA$2401,ALGLIB_SSA_XAUUSD!$S$2:$S$2401,"",0)</f>
        <v/>
      </c>
      <c r="N1111">
        <f>_xlfn.XLOOKUP($A1111,ALGLIB_SSA_XAUUSD!$AA$2:$AA$2401,ALGLIB_SSA_XAUUSD!$T$2:$T$2401,"",0)</f>
        <v/>
      </c>
      <c r="O1111">
        <f>_xlfn.XLOOKUP($A1111,ALGLIB_SSA_XAUUSD!$AA$2:$AA$2401,ALGLIB_SSA_XAUUSD!$U$2:$U$2401,"",0)</f>
        <v/>
      </c>
      <c r="P1111">
        <f>_xlfn.XLOOKUP($A1111,ALGLIB_SSA_XAUUSD!$AA$2:$AA$2401,ALGLIB_SSA_XAUUSD!$V$2:$V$2401,"",0)</f>
        <v/>
      </c>
      <c r="S1111">
        <f>A1111</f>
        <v/>
      </c>
      <c r="T1111">
        <f>J1111</f>
        <v/>
      </c>
      <c r="U1111">
        <f>K1111</f>
        <v/>
      </c>
      <c r="V1111" s="14">
        <f>IF($A1111="","",MOD(ROW()-2,12)+1)</f>
        <v/>
      </c>
      <c r="W1111">
        <f>L1111</f>
        <v/>
      </c>
      <c r="X1111" s="14">
        <f>IF(F1111="","",F1111)</f>
        <v/>
      </c>
      <c r="Y1111" s="14">
        <f>IF(G1111="","",G1111)</f>
        <v/>
      </c>
      <c r="Z1111">
        <f>M1111</f>
        <v/>
      </c>
      <c r="AA1111">
        <f>N1111</f>
        <v/>
      </c>
      <c r="AB1111" s="14">
        <f>IF(H1111="","",H1111)</f>
        <v/>
      </c>
      <c r="AC1111">
        <f>O1111</f>
        <v/>
      </c>
      <c r="AD1111" s="14">
        <f>IF(I1111="","",I1111)</f>
        <v/>
      </c>
      <c r="AE1111">
        <f>P1111</f>
        <v/>
      </c>
      <c r="AH1111">
        <f>IF(S1111&lt;&gt;"",S1111,AH1110+900)</f>
        <v/>
      </c>
      <c r="AI1111">
        <f>IF(T1111&lt;&gt;"",T1111,AI1110)</f>
        <v/>
      </c>
      <c r="AJ1111">
        <f>IF(U1111&lt;&gt;"",U1111,AJ1110)</f>
        <v/>
      </c>
      <c r="AK1111">
        <f>IF(W1111&lt;&gt;"",W1111,"")</f>
        <v/>
      </c>
      <c r="AL1111" s="14">
        <f>IF(X1111&lt;&gt;"",X1111,"")</f>
        <v/>
      </c>
      <c r="AM1111" s="14">
        <f>IF(Y1111&lt;&gt;"",Y1111,"")</f>
        <v/>
      </c>
      <c r="AN1111" s="14">
        <f>IF(OR(AL1111="",AM1111=""),"",AL1111-AM1111)</f>
        <v/>
      </c>
      <c r="AO1111">
        <f>IF(AN1111="","",IF(AN1111&gt;0,"Bullish","Bearish"))</f>
        <v/>
      </c>
      <c r="AP1111">
        <f>IF(AO1111="",AP1110,AO1111)</f>
        <v/>
      </c>
      <c r="AQ1111" s="14">
        <f>IF(AB1111&lt;&gt;"",AB1111,"")</f>
        <v/>
      </c>
      <c r="AR1111" s="14">
        <f>IF(AD1111&lt;&gt;"",AD1111,"")</f>
        <v/>
      </c>
      <c r="AS1111">
        <f>IF(AS1110+1=13,1,AS1110+1)</f>
        <v/>
      </c>
      <c r="AT1111">
        <f>IFERROR(IF(SLOPE($AQ$1094:$AQ$1105,$AS$1094:$AS$1105)&gt;0,MIN(3,ABS(SLOPE($AQ$1094:$AQ$1105,$AS$1094:$AS$1105))),IF(SLOPE($AQ$1094:$AQ$1105,$AS$1094:$AS$1105)&lt;-0.5,-0.5,0)),0)</f>
        <v/>
      </c>
      <c r="AU1111">
        <f>IFERROR(IF(SLOPE($AR$1094:$AR$1105,$AS$1094:$AS$1105)&lt;0,MAX(-3,-ABS(SLOPE($AR$1094:$AR$1105,$AS$1094:$AS$1105))),IF(SLOPE($AR$1094:$AR$1105,$AS$1094:$AS$1105)&gt;0.5,0.5,0)),0)</f>
        <v/>
      </c>
      <c r="AV1111">
        <f>($AQ$1106+(AT1111*(AS1111-1)))</f>
        <v/>
      </c>
      <c r="AW1111">
        <f>($AR$1106+(AU1111*(AS1111-1)))</f>
        <v/>
      </c>
      <c r="AX1111">
        <f>IF(AT1111&gt;0,AV1111+AT1111,AV1111)</f>
        <v/>
      </c>
      <c r="AY1111">
        <f>IF(AU1111&lt;0,AW1111+AU1111,AW1111)</f>
        <v/>
      </c>
      <c r="BA1111" s="14">
        <f>IFERROR(AX1111-AQ1111,"")</f>
        <v/>
      </c>
      <c r="BB1111" s="14">
        <f>IFERROR(AY1111-AR1111,"")</f>
        <v/>
      </c>
      <c r="BD1111">
        <f>AH1111</f>
        <v/>
      </c>
      <c r="BE1111">
        <f>AI1111</f>
        <v/>
      </c>
      <c r="BF1111">
        <f>AJ1111</f>
        <v/>
      </c>
      <c r="BG1111" s="14">
        <f>L1111</f>
        <v/>
      </c>
      <c r="BH1111" s="14">
        <f>IF(X1111="","",X1111)</f>
        <v/>
      </c>
      <c r="BI1111" s="14">
        <f>IF(Y1111="","",Y1111)</f>
        <v/>
      </c>
      <c r="BJ1111">
        <f>Z1111</f>
        <v/>
      </c>
      <c r="BK1111">
        <f>AA1111</f>
        <v/>
      </c>
      <c r="BL1111">
        <f>IFERROR(AX1111,"")</f>
        <v/>
      </c>
      <c r="BM1111">
        <f>IFERROR(AY1111,"")</f>
        <v/>
      </c>
    </row>
    <row r="1112" ht="14.25" customHeight="1">
      <c r="A1112">
        <f>ALGLIB_SSA_XAUUSD!AA1112</f>
        <v/>
      </c>
      <c r="B1112">
        <f>IF($A1112="","",INDEX(ALGLIB_SSA_XAUUSD!$B$2:$B$2401,MATCH($A1112,ALGLIB_SSA_XAUUSD!$A$2:$A$2401,1)))</f>
        <v/>
      </c>
      <c r="C1112">
        <f>IF($A1112="","",INDEX(ALGLIB_SSA_XAUUSD!$C$2:$C$2401,MATCH($A1112,ALGLIB_SSA_XAUUSD!$A$2:$A$2401,1)))</f>
        <v/>
      </c>
      <c r="D1112" s="14">
        <f>IF($A1112="","",INT((ROW()-2)/12)+1)</f>
        <v/>
      </c>
      <c r="E1112" s="14">
        <f>IF(AND(E1118&lt;&gt;"",D1118=D1106+1),E1106+(E1118-E1106)*6/12,"")</f>
        <v/>
      </c>
      <c r="F1112" s="14">
        <f>IF(AND(F1118&lt;&gt;"",D1118=D1106+1),F1106+(F1118-F1106)*6/12,"")</f>
        <v/>
      </c>
      <c r="G1112" s="14">
        <f>IF(AND(G1118&lt;&gt;"",D1118=D1106+1),G1106+(G1118-G1106)*6/12,"")</f>
        <v/>
      </c>
      <c r="H1112" s="14">
        <f>IF(AND(H1118&lt;&gt;"",D1118=D1106+1),H1106+(H1118-H1106)*6/12,"")</f>
        <v/>
      </c>
      <c r="I1112" s="14">
        <f>IF(AND(L1118&lt;&gt;"",D1118=D1106+1),I1106+(I1118-I1106)*6/12,"")</f>
        <v/>
      </c>
      <c r="J1112">
        <f>_xlfn.XLOOKUP($A1112,ALGLIB_SSA_XAUUSD!$AA$2:$AA$2401,ALGLIB_SSA_XAUUSD!$P$2:$P$2401,"",0)</f>
        <v/>
      </c>
      <c r="K1112">
        <f>_xlfn.XLOOKUP($A1112,ALGLIB_SSA_XAUUSD!$AA$2:$AA$2401,ALGLIB_SSA_XAUUSD!$Q$2:$Q$2401,"",0)</f>
        <v/>
      </c>
      <c r="L1112">
        <f>_xlfn.XLOOKUP($A1112,ALGLIB_SSA_XAUUSD!$AA$2:$AA$2401,ALGLIB_SSA_XAUUSD!$R$2:$R$2401,"",0)</f>
        <v/>
      </c>
      <c r="M1112">
        <f>_xlfn.XLOOKUP($A1112,ALGLIB_SSA_XAUUSD!$AA$2:$AA$2401,ALGLIB_SSA_XAUUSD!$S$2:$S$2401,"",0)</f>
        <v/>
      </c>
      <c r="N1112">
        <f>_xlfn.XLOOKUP($A1112,ALGLIB_SSA_XAUUSD!$AA$2:$AA$2401,ALGLIB_SSA_XAUUSD!$T$2:$T$2401,"",0)</f>
        <v/>
      </c>
      <c r="O1112">
        <f>_xlfn.XLOOKUP($A1112,ALGLIB_SSA_XAUUSD!$AA$2:$AA$2401,ALGLIB_SSA_XAUUSD!$U$2:$U$2401,"",0)</f>
        <v/>
      </c>
      <c r="P1112">
        <f>_xlfn.XLOOKUP($A1112,ALGLIB_SSA_XAUUSD!$AA$2:$AA$2401,ALGLIB_SSA_XAUUSD!$V$2:$V$2401,"",0)</f>
        <v/>
      </c>
      <c r="S1112">
        <f>A1112</f>
        <v/>
      </c>
      <c r="T1112">
        <f>J1112</f>
        <v/>
      </c>
      <c r="U1112">
        <f>K1112</f>
        <v/>
      </c>
      <c r="V1112" s="14">
        <f>IF($A1112="","",MOD(ROW()-2,12)+1)</f>
        <v/>
      </c>
      <c r="W1112">
        <f>L1112</f>
        <v/>
      </c>
      <c r="X1112" s="14">
        <f>IF(F1112="","",F1112)</f>
        <v/>
      </c>
      <c r="Y1112" s="14">
        <f>IF(G1112="","",G1112)</f>
        <v/>
      </c>
      <c r="Z1112">
        <f>M1112</f>
        <v/>
      </c>
      <c r="AA1112">
        <f>N1112</f>
        <v/>
      </c>
      <c r="AB1112" s="14">
        <f>IF(H1112="","",H1112)</f>
        <v/>
      </c>
      <c r="AC1112">
        <f>O1112</f>
        <v/>
      </c>
      <c r="AD1112" s="14">
        <f>IF(I1112="","",I1112)</f>
        <v/>
      </c>
      <c r="AE1112">
        <f>P1112</f>
        <v/>
      </c>
      <c r="AH1112">
        <f>IF(S1112&lt;&gt;"",S1112,AH1111+900)</f>
        <v/>
      </c>
      <c r="AI1112">
        <f>IF(T1112&lt;&gt;"",T1112,AI1111)</f>
        <v/>
      </c>
      <c r="AJ1112">
        <f>IF(U1112&lt;&gt;"",U1112,AJ1111)</f>
        <v/>
      </c>
      <c r="AK1112">
        <f>IF(W1112&lt;&gt;"",W1112,"")</f>
        <v/>
      </c>
      <c r="AL1112" s="14">
        <f>IF(X1112&lt;&gt;"",X1112,"")</f>
        <v/>
      </c>
      <c r="AM1112" s="14">
        <f>IF(Y1112&lt;&gt;"",Y1112,"")</f>
        <v/>
      </c>
      <c r="AN1112" s="14">
        <f>IF(OR(AL1112="",AM1112=""),"",AL1112-AM1112)</f>
        <v/>
      </c>
      <c r="AO1112">
        <f>IF(AN1112="","",IF(AN1112&gt;0,"Bullish","Bearish"))</f>
        <v/>
      </c>
      <c r="AP1112">
        <f>IF(AO1112="",AP1111,AO1112)</f>
        <v/>
      </c>
      <c r="AQ1112" s="14">
        <f>IF(AB1112&lt;&gt;"",AB1112,"")</f>
        <v/>
      </c>
      <c r="AR1112" s="14">
        <f>IF(AD1112&lt;&gt;"",AD1112,"")</f>
        <v/>
      </c>
      <c r="AS1112">
        <f>IF(AS1111+1=13,1,AS1111+1)</f>
        <v/>
      </c>
      <c r="AT1112">
        <f>IFERROR(IF(SLOPE($AQ$1094:$AQ$1105,$AS$1094:$AS$1105)&gt;0,MIN(3,ABS(SLOPE($AQ$1094:$AQ$1105,$AS$1094:$AS$1105))),IF(SLOPE($AQ$1094:$AQ$1105,$AS$1094:$AS$1105)&lt;-0.5,-0.5,0)),0)</f>
        <v/>
      </c>
      <c r="AU1112">
        <f>IFERROR(IF(SLOPE($AR$1094:$AR$1105,$AS$1094:$AS$1105)&lt;0,MAX(-3,-ABS(SLOPE($AR$1094:$AR$1105,$AS$1094:$AS$1105))),IF(SLOPE($AR$1094:$AR$1105,$AS$1094:$AS$1105)&gt;0.5,0.5,0)),0)</f>
        <v/>
      </c>
      <c r="AV1112">
        <f>($AQ$1106+(AT1112*(AS1112-1)))</f>
        <v/>
      </c>
      <c r="AW1112">
        <f>($AR$1106+(AU1112*(AS1112-1)))</f>
        <v/>
      </c>
      <c r="AX1112">
        <f>IF(AT1112&gt;0,AV1112+AT1112,AV1112)</f>
        <v/>
      </c>
      <c r="AY1112">
        <f>IF(AU1112&lt;0,AW1112+AU1112,AW1112)</f>
        <v/>
      </c>
      <c r="BA1112" s="14">
        <f>IFERROR(AX1112-AQ1112,"")</f>
        <v/>
      </c>
      <c r="BB1112" s="14">
        <f>IFERROR(AY1112-AR1112,"")</f>
        <v/>
      </c>
      <c r="BD1112">
        <f>AH1112</f>
        <v/>
      </c>
      <c r="BE1112">
        <f>AI1112</f>
        <v/>
      </c>
      <c r="BF1112">
        <f>AJ1112</f>
        <v/>
      </c>
      <c r="BG1112" s="14">
        <f>L1112</f>
        <v/>
      </c>
      <c r="BH1112" s="14">
        <f>IF(X1112="","",X1112)</f>
        <v/>
      </c>
      <c r="BI1112" s="14">
        <f>IF(Y1112="","",Y1112)</f>
        <v/>
      </c>
      <c r="BJ1112">
        <f>Z1112</f>
        <v/>
      </c>
      <c r="BK1112">
        <f>AA1112</f>
        <v/>
      </c>
      <c r="BL1112">
        <f>IFERROR(AX1112,"")</f>
        <v/>
      </c>
      <c r="BM1112">
        <f>IFERROR(AY1112,"")</f>
        <v/>
      </c>
    </row>
    <row r="1113" ht="14.25" customHeight="1">
      <c r="A1113">
        <f>ALGLIB_SSA_XAUUSD!AA1113</f>
        <v/>
      </c>
      <c r="B1113">
        <f>IF($A1113="","",INDEX(ALGLIB_SSA_XAUUSD!$B$2:$B$2401,MATCH($A1113,ALGLIB_SSA_XAUUSD!$A$2:$A$2401,1)))</f>
        <v/>
      </c>
      <c r="C1113">
        <f>IF($A1113="","",INDEX(ALGLIB_SSA_XAUUSD!$C$2:$C$2401,MATCH($A1113,ALGLIB_SSA_XAUUSD!$A$2:$A$2401,1)))</f>
        <v/>
      </c>
      <c r="D1113" s="14">
        <f>IF($A1113="","",INT((ROW()-2)/12)+1)</f>
        <v/>
      </c>
      <c r="E1113" s="14">
        <f>IF(AND(E1118&lt;&gt;"",D1118=D1106+1),E1106+(E1118-E1106)*7/12,"")</f>
        <v/>
      </c>
      <c r="F1113" s="14">
        <f>IF(AND(F1118&lt;&gt;"",D1118=D1106+1),F1106+(F1118-F1106)*7/12,"")</f>
        <v/>
      </c>
      <c r="G1113" s="14">
        <f>IF(AND(G1118&lt;&gt;"",D1118=D1106+1),G1106+(G1118-G1106)*7/12,"")</f>
        <v/>
      </c>
      <c r="H1113" s="14">
        <f>IF(AND(H1118&lt;&gt;"",D1118=D1106+1),H1106+(H1118-H1106)*7/12,"")</f>
        <v/>
      </c>
      <c r="I1113" s="14">
        <f>IF(AND(L1118&lt;&gt;"",D1118=D1106+1),I1106+(I1118-I1106)*7/12,"")</f>
        <v/>
      </c>
      <c r="J1113">
        <f>_xlfn.XLOOKUP($A1113,ALGLIB_SSA_XAUUSD!$AA$2:$AA$2401,ALGLIB_SSA_XAUUSD!$P$2:$P$2401,"",0)</f>
        <v/>
      </c>
      <c r="K1113">
        <f>_xlfn.XLOOKUP($A1113,ALGLIB_SSA_XAUUSD!$AA$2:$AA$2401,ALGLIB_SSA_XAUUSD!$Q$2:$Q$2401,"",0)</f>
        <v/>
      </c>
      <c r="L1113">
        <f>_xlfn.XLOOKUP($A1113,ALGLIB_SSA_XAUUSD!$AA$2:$AA$2401,ALGLIB_SSA_XAUUSD!$R$2:$R$2401,"",0)</f>
        <v/>
      </c>
      <c r="M1113">
        <f>_xlfn.XLOOKUP($A1113,ALGLIB_SSA_XAUUSD!$AA$2:$AA$2401,ALGLIB_SSA_XAUUSD!$S$2:$S$2401,"",0)</f>
        <v/>
      </c>
      <c r="N1113">
        <f>_xlfn.XLOOKUP($A1113,ALGLIB_SSA_XAUUSD!$AA$2:$AA$2401,ALGLIB_SSA_XAUUSD!$T$2:$T$2401,"",0)</f>
        <v/>
      </c>
      <c r="O1113">
        <f>_xlfn.XLOOKUP($A1113,ALGLIB_SSA_XAUUSD!$AA$2:$AA$2401,ALGLIB_SSA_XAUUSD!$U$2:$U$2401,"",0)</f>
        <v/>
      </c>
      <c r="P1113">
        <f>_xlfn.XLOOKUP($A1113,ALGLIB_SSA_XAUUSD!$AA$2:$AA$2401,ALGLIB_SSA_XAUUSD!$V$2:$V$2401,"",0)</f>
        <v/>
      </c>
      <c r="S1113">
        <f>A1113</f>
        <v/>
      </c>
      <c r="T1113">
        <f>J1113</f>
        <v/>
      </c>
      <c r="U1113">
        <f>K1113</f>
        <v/>
      </c>
      <c r="V1113" s="14">
        <f>IF($A1113="","",MOD(ROW()-2,12)+1)</f>
        <v/>
      </c>
      <c r="W1113">
        <f>L1113</f>
        <v/>
      </c>
      <c r="X1113" s="14">
        <f>IF(F1113="","",F1113)</f>
        <v/>
      </c>
      <c r="Y1113" s="14">
        <f>IF(G1113="","",G1113)</f>
        <v/>
      </c>
      <c r="Z1113">
        <f>M1113</f>
        <v/>
      </c>
      <c r="AA1113">
        <f>N1113</f>
        <v/>
      </c>
      <c r="AB1113" s="14">
        <f>IF(H1113="","",H1113)</f>
        <v/>
      </c>
      <c r="AC1113">
        <f>O1113</f>
        <v/>
      </c>
      <c r="AD1113" s="14">
        <f>IF(I1113="","",I1113)</f>
        <v/>
      </c>
      <c r="AE1113">
        <f>P1113</f>
        <v/>
      </c>
      <c r="AH1113">
        <f>IF(S1113&lt;&gt;"",S1113,AH1112+900)</f>
        <v/>
      </c>
      <c r="AI1113">
        <f>IF(T1113&lt;&gt;"",T1113,AI1112)</f>
        <v/>
      </c>
      <c r="AJ1113">
        <f>IF(U1113&lt;&gt;"",U1113,AJ1112)</f>
        <v/>
      </c>
      <c r="AK1113">
        <f>IF(W1113&lt;&gt;"",W1113,"")</f>
        <v/>
      </c>
      <c r="AL1113" s="14">
        <f>IF(X1113&lt;&gt;"",X1113,"")</f>
        <v/>
      </c>
      <c r="AM1113" s="14">
        <f>IF(Y1113&lt;&gt;"",Y1113,"")</f>
        <v/>
      </c>
      <c r="AN1113" s="14">
        <f>IF(OR(AL1113="",AM1113=""),"",AL1113-AM1113)</f>
        <v/>
      </c>
      <c r="AO1113">
        <f>IF(AN1113="","",IF(AN1113&gt;0,"Bullish","Bearish"))</f>
        <v/>
      </c>
      <c r="AP1113">
        <f>IF(AO1113="",AP1112,AO1113)</f>
        <v/>
      </c>
      <c r="AQ1113" s="14">
        <f>IF(AB1113&lt;&gt;"",AB1113,"")</f>
        <v/>
      </c>
      <c r="AR1113" s="14">
        <f>IF(AD1113&lt;&gt;"",AD1113,"")</f>
        <v/>
      </c>
      <c r="AS1113">
        <f>IF(AS1112+1=13,1,AS1112+1)</f>
        <v/>
      </c>
      <c r="AT1113">
        <f>IFERROR(IF(SLOPE($AQ$1094:$AQ$1105,$AS$1094:$AS$1105)&gt;0,MIN(3,ABS(SLOPE($AQ$1094:$AQ$1105,$AS$1094:$AS$1105))),IF(SLOPE($AQ$1094:$AQ$1105,$AS$1094:$AS$1105)&lt;-0.5,-0.5,0)),0)</f>
        <v/>
      </c>
      <c r="AU1113">
        <f>IFERROR(IF(SLOPE($AR$1094:$AR$1105,$AS$1094:$AS$1105)&lt;0,MAX(-3,-ABS(SLOPE($AR$1094:$AR$1105,$AS$1094:$AS$1105))),IF(SLOPE($AR$1094:$AR$1105,$AS$1094:$AS$1105)&gt;0.5,0.5,0)),0)</f>
        <v/>
      </c>
      <c r="AV1113">
        <f>($AQ$1106+(AT1113*(AS1113-1)))</f>
        <v/>
      </c>
      <c r="AW1113">
        <f>($AR$1106+(AU1113*(AS1113-1)))</f>
        <v/>
      </c>
      <c r="AX1113">
        <f>IF(AT1113&gt;0,AV1113+AT1113,AV1113)</f>
        <v/>
      </c>
      <c r="AY1113">
        <f>IF(AU1113&lt;0,AW1113+AU1113,AW1113)</f>
        <v/>
      </c>
      <c r="BA1113" s="14">
        <f>IFERROR(AX1113-AQ1113,"")</f>
        <v/>
      </c>
      <c r="BB1113" s="14">
        <f>IFERROR(AY1113-AR1113,"")</f>
        <v/>
      </c>
      <c r="BD1113">
        <f>AH1113</f>
        <v/>
      </c>
      <c r="BE1113">
        <f>AI1113</f>
        <v/>
      </c>
      <c r="BF1113">
        <f>AJ1113</f>
        <v/>
      </c>
      <c r="BG1113" s="14">
        <f>L1113</f>
        <v/>
      </c>
      <c r="BH1113" s="14">
        <f>IF(X1113="","",X1113)</f>
        <v/>
      </c>
      <c r="BI1113" s="14">
        <f>IF(Y1113="","",Y1113)</f>
        <v/>
      </c>
      <c r="BJ1113">
        <f>Z1113</f>
        <v/>
      </c>
      <c r="BK1113">
        <f>AA1113</f>
        <v/>
      </c>
      <c r="BL1113">
        <f>IFERROR(AX1113,"")</f>
        <v/>
      </c>
      <c r="BM1113">
        <f>IFERROR(AY1113,"")</f>
        <v/>
      </c>
    </row>
    <row r="1114" ht="14.25" customHeight="1">
      <c r="A1114">
        <f>ALGLIB_SSA_XAUUSD!AA1114</f>
        <v/>
      </c>
      <c r="B1114">
        <f>IF($A1114="","",INDEX(ALGLIB_SSA_XAUUSD!$B$2:$B$2401,MATCH($A1114,ALGLIB_SSA_XAUUSD!$A$2:$A$2401,1)))</f>
        <v/>
      </c>
      <c r="C1114">
        <f>IF($A1114="","",INDEX(ALGLIB_SSA_XAUUSD!$C$2:$C$2401,MATCH($A1114,ALGLIB_SSA_XAUUSD!$A$2:$A$2401,1)))</f>
        <v/>
      </c>
      <c r="D1114" s="14">
        <f>IF($A1114="","",INT((ROW()-2)/12)+1)</f>
        <v/>
      </c>
      <c r="E1114" s="14">
        <f>IF(AND(E1118&lt;&gt;"",D1118=D1106+1),E1106+(E1118-E1106)*8/12,"")</f>
        <v/>
      </c>
      <c r="F1114" s="14">
        <f>IF(AND(F1118&lt;&gt;"",D1118=D1106+1),F1106+(F1118-F1106)*8/12,"")</f>
        <v/>
      </c>
      <c r="G1114" s="14">
        <f>IF(AND(G1118&lt;&gt;"",D1118=D1106+1),G1106+(G1118-G1106)*8/12,"")</f>
        <v/>
      </c>
      <c r="H1114" s="14">
        <f>IF(AND(H1118&lt;&gt;"",D1118=D1106+1),H1106+(H1118-H1106)*8/12,"")</f>
        <v/>
      </c>
      <c r="I1114" s="14">
        <f>IF(AND(L1118&lt;&gt;"",D1118=D1106+1),I1106+(I1118-I1106)*8/12,"")</f>
        <v/>
      </c>
      <c r="J1114">
        <f>_xlfn.XLOOKUP($A1114,ALGLIB_SSA_XAUUSD!$AA$2:$AA$2401,ALGLIB_SSA_XAUUSD!$P$2:$P$2401,"",0)</f>
        <v/>
      </c>
      <c r="K1114">
        <f>_xlfn.XLOOKUP($A1114,ALGLIB_SSA_XAUUSD!$AA$2:$AA$2401,ALGLIB_SSA_XAUUSD!$Q$2:$Q$2401,"",0)</f>
        <v/>
      </c>
      <c r="L1114">
        <f>_xlfn.XLOOKUP($A1114,ALGLIB_SSA_XAUUSD!$AA$2:$AA$2401,ALGLIB_SSA_XAUUSD!$R$2:$R$2401,"",0)</f>
        <v/>
      </c>
      <c r="M1114">
        <f>_xlfn.XLOOKUP($A1114,ALGLIB_SSA_XAUUSD!$AA$2:$AA$2401,ALGLIB_SSA_XAUUSD!$S$2:$S$2401,"",0)</f>
        <v/>
      </c>
      <c r="N1114">
        <f>_xlfn.XLOOKUP($A1114,ALGLIB_SSA_XAUUSD!$AA$2:$AA$2401,ALGLIB_SSA_XAUUSD!$T$2:$T$2401,"",0)</f>
        <v/>
      </c>
      <c r="O1114">
        <f>_xlfn.XLOOKUP($A1114,ALGLIB_SSA_XAUUSD!$AA$2:$AA$2401,ALGLIB_SSA_XAUUSD!$U$2:$U$2401,"",0)</f>
        <v/>
      </c>
      <c r="P1114">
        <f>_xlfn.XLOOKUP($A1114,ALGLIB_SSA_XAUUSD!$AA$2:$AA$2401,ALGLIB_SSA_XAUUSD!$V$2:$V$2401,"",0)</f>
        <v/>
      </c>
      <c r="S1114">
        <f>A1114</f>
        <v/>
      </c>
      <c r="T1114">
        <f>J1114</f>
        <v/>
      </c>
      <c r="U1114">
        <f>K1114</f>
        <v/>
      </c>
      <c r="V1114" s="14">
        <f>IF($A1114="","",MOD(ROW()-2,12)+1)</f>
        <v/>
      </c>
      <c r="W1114">
        <f>L1114</f>
        <v/>
      </c>
      <c r="X1114" s="14">
        <f>IF(F1114="","",F1114)</f>
        <v/>
      </c>
      <c r="Y1114" s="14">
        <f>IF(G1114="","",G1114)</f>
        <v/>
      </c>
      <c r="Z1114">
        <f>M1114</f>
        <v/>
      </c>
      <c r="AA1114">
        <f>N1114</f>
        <v/>
      </c>
      <c r="AB1114" s="14">
        <f>IF(H1114="","",H1114)</f>
        <v/>
      </c>
      <c r="AC1114">
        <f>O1114</f>
        <v/>
      </c>
      <c r="AD1114" s="14">
        <f>IF(I1114="","",I1114)</f>
        <v/>
      </c>
      <c r="AE1114">
        <f>P1114</f>
        <v/>
      </c>
      <c r="AH1114">
        <f>IF(S1114&lt;&gt;"",S1114,AH1113+900)</f>
        <v/>
      </c>
      <c r="AI1114">
        <f>IF(T1114&lt;&gt;"",T1114,AI1113)</f>
        <v/>
      </c>
      <c r="AJ1114">
        <f>IF(U1114&lt;&gt;"",U1114,AJ1113)</f>
        <v/>
      </c>
      <c r="AK1114">
        <f>IF(W1114&lt;&gt;"",W1114,"")</f>
        <v/>
      </c>
      <c r="AL1114" s="14">
        <f>IF(X1114&lt;&gt;"",X1114,"")</f>
        <v/>
      </c>
      <c r="AM1114" s="14">
        <f>IF(Y1114&lt;&gt;"",Y1114,"")</f>
        <v/>
      </c>
      <c r="AN1114" s="14">
        <f>IF(OR(AL1114="",AM1114=""),"",AL1114-AM1114)</f>
        <v/>
      </c>
      <c r="AO1114">
        <f>IF(AN1114="","",IF(AN1114&gt;0,"Bullish","Bearish"))</f>
        <v/>
      </c>
      <c r="AP1114">
        <f>IF(AO1114="",AP1113,AO1114)</f>
        <v/>
      </c>
      <c r="AQ1114" s="14">
        <f>IF(AB1114&lt;&gt;"",AB1114,"")</f>
        <v/>
      </c>
      <c r="AR1114" s="14">
        <f>IF(AD1114&lt;&gt;"",AD1114,"")</f>
        <v/>
      </c>
      <c r="AS1114">
        <f>IF(AS1113+1=13,1,AS1113+1)</f>
        <v/>
      </c>
      <c r="AT1114">
        <f>IFERROR(IF(SLOPE($AQ$1094:$AQ$1105,$AS$1094:$AS$1105)&gt;0,MIN(3,ABS(SLOPE($AQ$1094:$AQ$1105,$AS$1094:$AS$1105))),IF(SLOPE($AQ$1094:$AQ$1105,$AS$1094:$AS$1105)&lt;-0.5,-0.5,0)),0)</f>
        <v/>
      </c>
      <c r="AU1114">
        <f>IFERROR(IF(SLOPE($AR$1094:$AR$1105,$AS$1094:$AS$1105)&lt;0,MAX(-3,-ABS(SLOPE($AR$1094:$AR$1105,$AS$1094:$AS$1105))),IF(SLOPE($AR$1094:$AR$1105,$AS$1094:$AS$1105)&gt;0.5,0.5,0)),0)</f>
        <v/>
      </c>
      <c r="AV1114">
        <f>($AQ$1106+(AT1114*(AS1114-1)))</f>
        <v/>
      </c>
      <c r="AW1114">
        <f>($AR$1106+(AU1114*(AS1114-1)))</f>
        <v/>
      </c>
      <c r="AX1114">
        <f>IF(AT1114&gt;0,AV1114+AT1114,AV1114)</f>
        <v/>
      </c>
      <c r="AY1114">
        <f>IF(AU1114&lt;0,AW1114+AU1114,AW1114)</f>
        <v/>
      </c>
      <c r="BA1114" s="14">
        <f>IFERROR(AX1114-AQ1114,"")</f>
        <v/>
      </c>
      <c r="BB1114" s="14">
        <f>IFERROR(AY1114-AR1114,"")</f>
        <v/>
      </c>
      <c r="BD1114">
        <f>AH1114</f>
        <v/>
      </c>
      <c r="BE1114">
        <f>AI1114</f>
        <v/>
      </c>
      <c r="BF1114">
        <f>AJ1114</f>
        <v/>
      </c>
      <c r="BG1114" s="14">
        <f>L1114</f>
        <v/>
      </c>
      <c r="BH1114" s="14">
        <f>IF(X1114="","",X1114)</f>
        <v/>
      </c>
      <c r="BI1114" s="14">
        <f>IF(Y1114="","",Y1114)</f>
        <v/>
      </c>
      <c r="BJ1114">
        <f>Z1114</f>
        <v/>
      </c>
      <c r="BK1114">
        <f>AA1114</f>
        <v/>
      </c>
      <c r="BL1114">
        <f>IFERROR(AX1114,"")</f>
        <v/>
      </c>
      <c r="BM1114">
        <f>IFERROR(AY1114,"")</f>
        <v/>
      </c>
    </row>
    <row r="1115" ht="14.25" customHeight="1">
      <c r="A1115">
        <f>ALGLIB_SSA_XAUUSD!AA1115</f>
        <v/>
      </c>
      <c r="B1115">
        <f>IF($A1115="","",INDEX(ALGLIB_SSA_XAUUSD!$B$2:$B$2401,MATCH($A1115,ALGLIB_SSA_XAUUSD!$A$2:$A$2401,1)))</f>
        <v/>
      </c>
      <c r="C1115">
        <f>IF($A1115="","",INDEX(ALGLIB_SSA_XAUUSD!$C$2:$C$2401,MATCH($A1115,ALGLIB_SSA_XAUUSD!$A$2:$A$2401,1)))</f>
        <v/>
      </c>
      <c r="D1115" s="14">
        <f>IF($A1115="","",INT((ROW()-2)/12)+1)</f>
        <v/>
      </c>
      <c r="E1115" s="14">
        <f>IF(AND(E1118&lt;&gt;"",D1118=D1106+1),E1106+(E1118-E1106)*9/12,"")</f>
        <v/>
      </c>
      <c r="F1115" s="14">
        <f>IF(AND(F1118&lt;&gt;"",D1118=D1106+1),F1106+(F1118-F1106)*9/12,"")</f>
        <v/>
      </c>
      <c r="G1115" s="14">
        <f>IF(AND(G1118&lt;&gt;"",D1118=D1106+1),G1106+(G1118-G1106)*9/12,"")</f>
        <v/>
      </c>
      <c r="H1115" s="14">
        <f>IF(AND(H1118&lt;&gt;"",D1118=D1106+1),H1106+(H1118-H1106)*9/12,"")</f>
        <v/>
      </c>
      <c r="I1115" s="14">
        <f>IF(AND(L1118&lt;&gt;"",D1118=D1106+1),I1106+(I1118-I1106)*9/12,"")</f>
        <v/>
      </c>
      <c r="J1115">
        <f>_xlfn.XLOOKUP($A1115,ALGLIB_SSA_XAUUSD!$AA$2:$AA$2401,ALGLIB_SSA_XAUUSD!$P$2:$P$2401,"",0)</f>
        <v/>
      </c>
      <c r="K1115">
        <f>_xlfn.XLOOKUP($A1115,ALGLIB_SSA_XAUUSD!$AA$2:$AA$2401,ALGLIB_SSA_XAUUSD!$Q$2:$Q$2401,"",0)</f>
        <v/>
      </c>
      <c r="L1115">
        <f>_xlfn.XLOOKUP($A1115,ALGLIB_SSA_XAUUSD!$AA$2:$AA$2401,ALGLIB_SSA_XAUUSD!$R$2:$R$2401,"",0)</f>
        <v/>
      </c>
      <c r="M1115">
        <f>_xlfn.XLOOKUP($A1115,ALGLIB_SSA_XAUUSD!$AA$2:$AA$2401,ALGLIB_SSA_XAUUSD!$S$2:$S$2401,"",0)</f>
        <v/>
      </c>
      <c r="N1115">
        <f>_xlfn.XLOOKUP($A1115,ALGLIB_SSA_XAUUSD!$AA$2:$AA$2401,ALGLIB_SSA_XAUUSD!$T$2:$T$2401,"",0)</f>
        <v/>
      </c>
      <c r="O1115">
        <f>_xlfn.XLOOKUP($A1115,ALGLIB_SSA_XAUUSD!$AA$2:$AA$2401,ALGLIB_SSA_XAUUSD!$U$2:$U$2401,"",0)</f>
        <v/>
      </c>
      <c r="P1115">
        <f>_xlfn.XLOOKUP($A1115,ALGLIB_SSA_XAUUSD!$AA$2:$AA$2401,ALGLIB_SSA_XAUUSD!$V$2:$V$2401,"",0)</f>
        <v/>
      </c>
      <c r="S1115">
        <f>A1115</f>
        <v/>
      </c>
      <c r="T1115">
        <f>J1115</f>
        <v/>
      </c>
      <c r="U1115">
        <f>K1115</f>
        <v/>
      </c>
      <c r="V1115" s="14">
        <f>IF($A1115="","",MOD(ROW()-2,12)+1)</f>
        <v/>
      </c>
      <c r="W1115">
        <f>L1115</f>
        <v/>
      </c>
      <c r="X1115" s="14">
        <f>IF(F1115="","",F1115)</f>
        <v/>
      </c>
      <c r="Y1115" s="14">
        <f>IF(G1115="","",G1115)</f>
        <v/>
      </c>
      <c r="Z1115">
        <f>M1115</f>
        <v/>
      </c>
      <c r="AA1115">
        <f>N1115</f>
        <v/>
      </c>
      <c r="AB1115" s="14">
        <f>IF(H1115="","",H1115)</f>
        <v/>
      </c>
      <c r="AC1115">
        <f>O1115</f>
        <v/>
      </c>
      <c r="AD1115" s="14">
        <f>IF(I1115="","",I1115)</f>
        <v/>
      </c>
      <c r="AE1115">
        <f>P1115</f>
        <v/>
      </c>
      <c r="AH1115">
        <f>IF(S1115&lt;&gt;"",S1115,AH1114+900)</f>
        <v/>
      </c>
      <c r="AI1115">
        <f>IF(T1115&lt;&gt;"",T1115,AI1114)</f>
        <v/>
      </c>
      <c r="AJ1115">
        <f>IF(U1115&lt;&gt;"",U1115,AJ1114)</f>
        <v/>
      </c>
      <c r="AK1115">
        <f>IF(W1115&lt;&gt;"",W1115,"")</f>
        <v/>
      </c>
      <c r="AL1115" s="14">
        <f>IF(X1115&lt;&gt;"",X1115,"")</f>
        <v/>
      </c>
      <c r="AM1115" s="14">
        <f>IF(Y1115&lt;&gt;"",Y1115,"")</f>
        <v/>
      </c>
      <c r="AN1115" s="14">
        <f>IF(OR(AL1115="",AM1115=""),"",AL1115-AM1115)</f>
        <v/>
      </c>
      <c r="AO1115">
        <f>IF(AN1115="","",IF(AN1115&gt;0,"Bullish","Bearish"))</f>
        <v/>
      </c>
      <c r="AP1115">
        <f>IF(AO1115="",AP1114,AO1115)</f>
        <v/>
      </c>
      <c r="AQ1115" s="14">
        <f>IF(AB1115&lt;&gt;"",AB1115,"")</f>
        <v/>
      </c>
      <c r="AR1115" s="14">
        <f>IF(AD1115&lt;&gt;"",AD1115,"")</f>
        <v/>
      </c>
      <c r="AS1115">
        <f>IF(AS1114+1=13,1,AS1114+1)</f>
        <v/>
      </c>
      <c r="AT1115">
        <f>IFERROR(IF(SLOPE($AQ$1094:$AQ$1105,$AS$1094:$AS$1105)&gt;0,MIN(3,ABS(SLOPE($AQ$1094:$AQ$1105,$AS$1094:$AS$1105))),IF(SLOPE($AQ$1094:$AQ$1105,$AS$1094:$AS$1105)&lt;-0.5,-0.5,0)),0)</f>
        <v/>
      </c>
      <c r="AU1115">
        <f>IFERROR(IF(SLOPE($AR$1094:$AR$1105,$AS$1094:$AS$1105)&lt;0,MAX(-3,-ABS(SLOPE($AR$1094:$AR$1105,$AS$1094:$AS$1105))),IF(SLOPE($AR$1094:$AR$1105,$AS$1094:$AS$1105)&gt;0.5,0.5,0)),0)</f>
        <v/>
      </c>
      <c r="AV1115">
        <f>($AQ$1106+(AT1115*(AS1115-1)))</f>
        <v/>
      </c>
      <c r="AW1115">
        <f>($AR$1106+(AU1115*(AS1115-1)))</f>
        <v/>
      </c>
      <c r="AX1115">
        <f>IF(AT1115&gt;0,AV1115+AT1115,AV1115)</f>
        <v/>
      </c>
      <c r="AY1115">
        <f>IF(AU1115&lt;0,AW1115+AU1115,AW1115)</f>
        <v/>
      </c>
      <c r="BA1115" s="14">
        <f>IFERROR(AX1115-AQ1115,"")</f>
        <v/>
      </c>
      <c r="BB1115" s="14">
        <f>IFERROR(AY1115-AR1115,"")</f>
        <v/>
      </c>
      <c r="BD1115">
        <f>AH1115</f>
        <v/>
      </c>
      <c r="BE1115">
        <f>AI1115</f>
        <v/>
      </c>
      <c r="BF1115">
        <f>AJ1115</f>
        <v/>
      </c>
      <c r="BG1115" s="14">
        <f>L1115</f>
        <v/>
      </c>
      <c r="BH1115" s="14">
        <f>IF(X1115="","",X1115)</f>
        <v/>
      </c>
      <c r="BI1115" s="14">
        <f>IF(Y1115="","",Y1115)</f>
        <v/>
      </c>
      <c r="BJ1115">
        <f>Z1115</f>
        <v/>
      </c>
      <c r="BK1115">
        <f>AA1115</f>
        <v/>
      </c>
      <c r="BL1115">
        <f>IFERROR(AX1115,"")</f>
        <v/>
      </c>
      <c r="BM1115">
        <f>IFERROR(AY1115,"")</f>
        <v/>
      </c>
    </row>
    <row r="1116" ht="14.25" customHeight="1">
      <c r="A1116">
        <f>ALGLIB_SSA_XAUUSD!AA1116</f>
        <v/>
      </c>
      <c r="B1116">
        <f>IF($A1116="","",INDEX(ALGLIB_SSA_XAUUSD!$B$2:$B$2401,MATCH($A1116,ALGLIB_SSA_XAUUSD!$A$2:$A$2401,1)))</f>
        <v/>
      </c>
      <c r="C1116">
        <f>IF($A1116="","",INDEX(ALGLIB_SSA_XAUUSD!$C$2:$C$2401,MATCH($A1116,ALGLIB_SSA_XAUUSD!$A$2:$A$2401,1)))</f>
        <v/>
      </c>
      <c r="D1116" s="14">
        <f>IF($A1116="","",INT((ROW()-2)/12)+1)</f>
        <v/>
      </c>
      <c r="E1116" s="14">
        <f>IF(AND(E1118&lt;&gt;"",D1118=D1106+1),E1106+(E1118-E1106)*10/12,"")</f>
        <v/>
      </c>
      <c r="F1116" s="14">
        <f>IF(AND(F1118&lt;&gt;"",D1118=D1106+1),F1106+(F1118-F1106)*10/12,"")</f>
        <v/>
      </c>
      <c r="G1116" s="14">
        <f>IF(AND(G1118&lt;&gt;"",D1118=D1106+1),G1106+(G1118-G1106)*10/12,"")</f>
        <v/>
      </c>
      <c r="H1116" s="14">
        <f>IF(AND(H1118&lt;&gt;"",D1118=D1106+1),H1106+(H1118-H1106)*10/12,"")</f>
        <v/>
      </c>
      <c r="I1116" s="14">
        <f>IF(AND(L1118&lt;&gt;"",D1118=D1106+1),I1106+(I1118-I1106)*10/12,"")</f>
        <v/>
      </c>
      <c r="J1116">
        <f>_xlfn.XLOOKUP($A1116,ALGLIB_SSA_XAUUSD!$AA$2:$AA$2401,ALGLIB_SSA_XAUUSD!$P$2:$P$2401,"",0)</f>
        <v/>
      </c>
      <c r="K1116">
        <f>_xlfn.XLOOKUP($A1116,ALGLIB_SSA_XAUUSD!$AA$2:$AA$2401,ALGLIB_SSA_XAUUSD!$Q$2:$Q$2401,"",0)</f>
        <v/>
      </c>
      <c r="L1116">
        <f>_xlfn.XLOOKUP($A1116,ALGLIB_SSA_XAUUSD!$AA$2:$AA$2401,ALGLIB_SSA_XAUUSD!$R$2:$R$2401,"",0)</f>
        <v/>
      </c>
      <c r="M1116">
        <f>_xlfn.XLOOKUP($A1116,ALGLIB_SSA_XAUUSD!$AA$2:$AA$2401,ALGLIB_SSA_XAUUSD!$S$2:$S$2401,"",0)</f>
        <v/>
      </c>
      <c r="N1116">
        <f>_xlfn.XLOOKUP($A1116,ALGLIB_SSA_XAUUSD!$AA$2:$AA$2401,ALGLIB_SSA_XAUUSD!$T$2:$T$2401,"",0)</f>
        <v/>
      </c>
      <c r="O1116">
        <f>_xlfn.XLOOKUP($A1116,ALGLIB_SSA_XAUUSD!$AA$2:$AA$2401,ALGLIB_SSA_XAUUSD!$U$2:$U$2401,"",0)</f>
        <v/>
      </c>
      <c r="P1116">
        <f>_xlfn.XLOOKUP($A1116,ALGLIB_SSA_XAUUSD!$AA$2:$AA$2401,ALGLIB_SSA_XAUUSD!$V$2:$V$2401,"",0)</f>
        <v/>
      </c>
      <c r="S1116">
        <f>A1116</f>
        <v/>
      </c>
      <c r="T1116">
        <f>J1116</f>
        <v/>
      </c>
      <c r="U1116">
        <f>K1116</f>
        <v/>
      </c>
      <c r="V1116" s="14">
        <f>IF($A1116="","",MOD(ROW()-2,12)+1)</f>
        <v/>
      </c>
      <c r="W1116">
        <f>L1116</f>
        <v/>
      </c>
      <c r="X1116" s="14">
        <f>IF(F1116="","",F1116)</f>
        <v/>
      </c>
      <c r="Y1116" s="14">
        <f>IF(G1116="","",G1116)</f>
        <v/>
      </c>
      <c r="Z1116">
        <f>M1116</f>
        <v/>
      </c>
      <c r="AA1116">
        <f>N1116</f>
        <v/>
      </c>
      <c r="AB1116" s="14">
        <f>IF(H1116="","",H1116)</f>
        <v/>
      </c>
      <c r="AC1116">
        <f>O1116</f>
        <v/>
      </c>
      <c r="AD1116" s="14">
        <f>IF(I1116="","",I1116)</f>
        <v/>
      </c>
      <c r="AE1116">
        <f>P1116</f>
        <v/>
      </c>
      <c r="AH1116">
        <f>IF(S1116&lt;&gt;"",S1116,AH1115+900)</f>
        <v/>
      </c>
      <c r="AI1116">
        <f>IF(T1116&lt;&gt;"",T1116,AI1115)</f>
        <v/>
      </c>
      <c r="AJ1116">
        <f>IF(U1116&lt;&gt;"",U1116,AJ1115)</f>
        <v/>
      </c>
      <c r="AK1116">
        <f>IF(W1116&lt;&gt;"",W1116,"")</f>
        <v/>
      </c>
      <c r="AL1116" s="14">
        <f>IF(X1116&lt;&gt;"",X1116,"")</f>
        <v/>
      </c>
      <c r="AM1116" s="14">
        <f>IF(Y1116&lt;&gt;"",Y1116,"")</f>
        <v/>
      </c>
      <c r="AN1116" s="14">
        <f>IF(OR(AL1116="",AM1116=""),"",AL1116-AM1116)</f>
        <v/>
      </c>
      <c r="AO1116">
        <f>IF(AN1116="","",IF(AN1116&gt;0,"Bullish","Bearish"))</f>
        <v/>
      </c>
      <c r="AP1116">
        <f>IF(AO1116="",AP1115,AO1116)</f>
        <v/>
      </c>
      <c r="AQ1116" s="14">
        <f>IF(AB1116&lt;&gt;"",AB1116,"")</f>
        <v/>
      </c>
      <c r="AR1116" s="14">
        <f>IF(AD1116&lt;&gt;"",AD1116,"")</f>
        <v/>
      </c>
      <c r="AS1116">
        <f>IF(AS1115+1=13,1,AS1115+1)</f>
        <v/>
      </c>
      <c r="AT1116">
        <f>IFERROR(IF(SLOPE($AQ$1094:$AQ$1105,$AS$1094:$AS$1105)&gt;0,MIN(3,ABS(SLOPE($AQ$1094:$AQ$1105,$AS$1094:$AS$1105))),IF(SLOPE($AQ$1094:$AQ$1105,$AS$1094:$AS$1105)&lt;-0.5,-0.5,0)),0)</f>
        <v/>
      </c>
      <c r="AU1116">
        <f>IFERROR(IF(SLOPE($AR$1094:$AR$1105,$AS$1094:$AS$1105)&lt;0,MAX(-3,-ABS(SLOPE($AR$1094:$AR$1105,$AS$1094:$AS$1105))),IF(SLOPE($AR$1094:$AR$1105,$AS$1094:$AS$1105)&gt;0.5,0.5,0)),0)</f>
        <v/>
      </c>
      <c r="AV1116">
        <f>($AQ$1106+(AT1116*(AS1116-1)))</f>
        <v/>
      </c>
      <c r="AW1116">
        <f>($AR$1106+(AU1116*(AS1116-1)))</f>
        <v/>
      </c>
      <c r="AX1116">
        <f>IF(AT1116&gt;0,AV1116+AT1116,AV1116)</f>
        <v/>
      </c>
      <c r="AY1116">
        <f>IF(AU1116&lt;0,AW1116+AU1116,AW1116)</f>
        <v/>
      </c>
      <c r="BA1116" s="14">
        <f>IFERROR(AX1116-AQ1116,"")</f>
        <v/>
      </c>
      <c r="BB1116" s="14">
        <f>IFERROR(AY1116-AR1116,"")</f>
        <v/>
      </c>
      <c r="BD1116">
        <f>AH1116</f>
        <v/>
      </c>
      <c r="BE1116">
        <f>AI1116</f>
        <v/>
      </c>
      <c r="BF1116">
        <f>AJ1116</f>
        <v/>
      </c>
      <c r="BG1116" s="14">
        <f>L1116</f>
        <v/>
      </c>
      <c r="BH1116" s="14">
        <f>IF(X1116="","",X1116)</f>
        <v/>
      </c>
      <c r="BI1116" s="14">
        <f>IF(Y1116="","",Y1116)</f>
        <v/>
      </c>
      <c r="BJ1116">
        <f>Z1116</f>
        <v/>
      </c>
      <c r="BK1116">
        <f>AA1116</f>
        <v/>
      </c>
      <c r="BL1116">
        <f>IFERROR(AX1116,"")</f>
        <v/>
      </c>
      <c r="BM1116">
        <f>IFERROR(AY1116,"")</f>
        <v/>
      </c>
    </row>
    <row r="1117" ht="14.25" customHeight="1">
      <c r="A1117">
        <f>ALGLIB_SSA_XAUUSD!AA1117</f>
        <v/>
      </c>
      <c r="B1117">
        <f>IF($A1117="","",INDEX(ALGLIB_SSA_XAUUSD!$B$2:$B$2401,MATCH($A1117,ALGLIB_SSA_XAUUSD!$A$2:$A$2401,1)))</f>
        <v/>
      </c>
      <c r="C1117">
        <f>IF($A1117="","",INDEX(ALGLIB_SSA_XAUUSD!$C$2:$C$2401,MATCH($A1117,ALGLIB_SSA_XAUUSD!$A$2:$A$2401,1)))</f>
        <v/>
      </c>
      <c r="D1117" s="14">
        <f>IF($A1117="","",INT((ROW()-2)/12)+1)</f>
        <v/>
      </c>
      <c r="E1117" s="14">
        <f>IF(AND(E1118&lt;&gt;"",D1118=D1106+1),E1106+(E1118-E1106)*11/12,"")</f>
        <v/>
      </c>
      <c r="F1117" s="14">
        <f>IF(AND(F1118&lt;&gt;"",D1118=D1106+1),F1106+(F1118-F1106)*11/12,"")</f>
        <v/>
      </c>
      <c r="G1117" s="14">
        <f>IF(AND(G1118&lt;&gt;"",D1118=D1106+1),G1106+(G1118-G1106)*11/12,"")</f>
        <v/>
      </c>
      <c r="H1117" s="14">
        <f>IF(AND(H1118&lt;&gt;"",D1118=D1106+1),H1106+(H1118-H1106)*11/12,"")</f>
        <v/>
      </c>
      <c r="I1117" s="14">
        <f>IF(AND(L1118&lt;&gt;"",D1118=D1106+1),I1106+(I1118-I1106)*11/12,"")</f>
        <v/>
      </c>
      <c r="J1117">
        <f>_xlfn.XLOOKUP($A1117,ALGLIB_SSA_XAUUSD!$AA$2:$AA$2401,ALGLIB_SSA_XAUUSD!$P$2:$P$2401,"",0)</f>
        <v/>
      </c>
      <c r="K1117">
        <f>_xlfn.XLOOKUP($A1117,ALGLIB_SSA_XAUUSD!$AA$2:$AA$2401,ALGLIB_SSA_XAUUSD!$Q$2:$Q$2401,"",0)</f>
        <v/>
      </c>
      <c r="L1117">
        <f>_xlfn.XLOOKUP($A1117,ALGLIB_SSA_XAUUSD!$AA$2:$AA$2401,ALGLIB_SSA_XAUUSD!$R$2:$R$2401,"",0)</f>
        <v/>
      </c>
      <c r="M1117">
        <f>_xlfn.XLOOKUP($A1117,ALGLIB_SSA_XAUUSD!$AA$2:$AA$2401,ALGLIB_SSA_XAUUSD!$S$2:$S$2401,"",0)</f>
        <v/>
      </c>
      <c r="N1117">
        <f>_xlfn.XLOOKUP($A1117,ALGLIB_SSA_XAUUSD!$AA$2:$AA$2401,ALGLIB_SSA_XAUUSD!$T$2:$T$2401,"",0)</f>
        <v/>
      </c>
      <c r="O1117">
        <f>_xlfn.XLOOKUP($A1117,ALGLIB_SSA_XAUUSD!$AA$2:$AA$2401,ALGLIB_SSA_XAUUSD!$U$2:$U$2401,"",0)</f>
        <v/>
      </c>
      <c r="P1117">
        <f>_xlfn.XLOOKUP($A1117,ALGLIB_SSA_XAUUSD!$AA$2:$AA$2401,ALGLIB_SSA_XAUUSD!$V$2:$V$2401,"",0)</f>
        <v/>
      </c>
      <c r="S1117">
        <f>A1117</f>
        <v/>
      </c>
      <c r="T1117">
        <f>J1117</f>
        <v/>
      </c>
      <c r="U1117">
        <f>K1117</f>
        <v/>
      </c>
      <c r="V1117" s="14">
        <f>IF($A1117="","",MOD(ROW()-2,12)+1)</f>
        <v/>
      </c>
      <c r="W1117">
        <f>L1117</f>
        <v/>
      </c>
      <c r="X1117" s="14">
        <f>IF(F1117="","",F1117)</f>
        <v/>
      </c>
      <c r="Y1117" s="14">
        <f>IF(G1117="","",G1117)</f>
        <v/>
      </c>
      <c r="Z1117">
        <f>M1117</f>
        <v/>
      </c>
      <c r="AA1117">
        <f>N1117</f>
        <v/>
      </c>
      <c r="AB1117" s="14">
        <f>IF(H1117="","",H1117)</f>
        <v/>
      </c>
      <c r="AC1117">
        <f>O1117</f>
        <v/>
      </c>
      <c r="AD1117" s="14">
        <f>IF(I1117="","",I1117)</f>
        <v/>
      </c>
      <c r="AE1117">
        <f>P1117</f>
        <v/>
      </c>
      <c r="AH1117">
        <f>IF(S1117&lt;&gt;"",S1117,AH1116+900)</f>
        <v/>
      </c>
      <c r="AI1117">
        <f>IF(T1117&lt;&gt;"",T1117,AI1116)</f>
        <v/>
      </c>
      <c r="AJ1117">
        <f>IF(U1117&lt;&gt;"",U1117,AJ1116)</f>
        <v/>
      </c>
      <c r="AK1117">
        <f>IF(W1117&lt;&gt;"",W1117,"")</f>
        <v/>
      </c>
      <c r="AL1117" s="14">
        <f>IF(X1117&lt;&gt;"",X1117,"")</f>
        <v/>
      </c>
      <c r="AM1117" s="14">
        <f>IF(Y1117&lt;&gt;"",Y1117,"")</f>
        <v/>
      </c>
      <c r="AN1117" s="14">
        <f>IF(OR(AL1117="",AM1117=""),"",AL1117-AM1117)</f>
        <v/>
      </c>
      <c r="AO1117">
        <f>IF(AN1117="","",IF(AN1117&gt;0,"Bullish","Bearish"))</f>
        <v/>
      </c>
      <c r="AP1117">
        <f>IF(AO1117="",AP1116,AO1117)</f>
        <v/>
      </c>
      <c r="AQ1117" s="14">
        <f>IF(AB1117&lt;&gt;"",AB1117,"")</f>
        <v/>
      </c>
      <c r="AR1117" s="14">
        <f>IF(AD1117&lt;&gt;"",AD1117,"")</f>
        <v/>
      </c>
      <c r="AS1117">
        <f>IF(AS1116+1=13,1,AS1116+1)</f>
        <v/>
      </c>
      <c r="AT1117">
        <f>IFERROR(IF(SLOPE($AQ$1094:$AQ$1105,$AS$1094:$AS$1105)&gt;0,MIN(3,ABS(SLOPE($AQ$1094:$AQ$1105,$AS$1094:$AS$1105))),IF(SLOPE($AQ$1094:$AQ$1105,$AS$1094:$AS$1105)&lt;-0.5,-0.5,0)),0)</f>
        <v/>
      </c>
      <c r="AU1117">
        <f>IFERROR(IF(SLOPE($AR$1094:$AR$1105,$AS$1094:$AS$1105)&lt;0,MAX(-3,-ABS(SLOPE($AR$1094:$AR$1105,$AS$1094:$AS$1105))),IF(SLOPE($AR$1094:$AR$1105,$AS$1094:$AS$1105)&gt;0.5,0.5,0)),0)</f>
        <v/>
      </c>
      <c r="AV1117">
        <f>($AQ$1106+(AT1117*(AS1117-1)))</f>
        <v/>
      </c>
      <c r="AW1117">
        <f>($AR$1106+(AU1117*(AS1117-1)))</f>
        <v/>
      </c>
      <c r="AX1117">
        <f>IF(AT1117&gt;0,AV1117+AT1117,AV1117)</f>
        <v/>
      </c>
      <c r="AY1117">
        <f>IF(AU1117&lt;0,AW1117+AU1117,AW1117)</f>
        <v/>
      </c>
      <c r="BA1117" s="14">
        <f>IFERROR(AX1117-AQ1117,"")</f>
        <v/>
      </c>
      <c r="BB1117" s="14">
        <f>IFERROR(AY1117-AR1117,"")</f>
        <v/>
      </c>
      <c r="BD1117">
        <f>AH1117</f>
        <v/>
      </c>
      <c r="BE1117">
        <f>AI1117</f>
        <v/>
      </c>
      <c r="BF1117">
        <f>AJ1117</f>
        <v/>
      </c>
      <c r="BG1117" s="14">
        <f>L1117</f>
        <v/>
      </c>
      <c r="BH1117" s="14">
        <f>IF(X1117="","",X1117)</f>
        <v/>
      </c>
      <c r="BI1117" s="14">
        <f>IF(Y1117="","",Y1117)</f>
        <v/>
      </c>
      <c r="BJ1117">
        <f>Z1117</f>
        <v/>
      </c>
      <c r="BK1117">
        <f>AA1117</f>
        <v/>
      </c>
      <c r="BL1117">
        <f>IFERROR(AX1117,"")</f>
        <v/>
      </c>
      <c r="BM1117">
        <f>IFERROR(AY1117,"")</f>
        <v/>
      </c>
    </row>
    <row r="1118" ht="14.25" customHeight="1">
      <c r="A1118">
        <f>ALGLIB_SSA_XAUUSD!AA1118</f>
        <v/>
      </c>
      <c r="B1118">
        <f>IF($A1118="","",INDEX(ALGLIB_SSA_XAUUSD!$B$2:$B$2401,MATCH($A1118,ALGLIB_SSA_XAUUSD!$A$2:$A$2401,1)))</f>
        <v/>
      </c>
      <c r="C1118">
        <f>IF($A1118="","",INDEX(ALGLIB_SSA_XAUUSD!$C$2:$C$2401,MATCH($A1118,ALGLIB_SSA_XAUUSD!$A$2:$A$2401,1)))</f>
        <v/>
      </c>
      <c r="D1118" s="14">
        <f>IF($A1118="","",INT((ROW()-2)/12)+1)</f>
        <v/>
      </c>
      <c r="E1118" s="14">
        <f>IF($A1118="","",INDEX(ALGLIB_SSA_XAUUSD!$D$2:$D$2401,MATCH($A1118,ALGLIB_SSA_XAUUSD!$A$2:$A$2401,1)))</f>
        <v/>
      </c>
      <c r="F1118" s="14">
        <f>IF($A1118="","",INDEX(ALGLIB_SSA_XAUUSD!$E$2:$E$2401,MATCH($A1118,ALGLIB_SSA_XAUUSD!$A$2:$A$2401,1)))</f>
        <v/>
      </c>
      <c r="G1118" s="14">
        <f>IF($A1118="","",INDEX(ALGLIB_SSA_XAUUSD!$F$2:$F$2401,MATCH($A1118,ALGLIB_SSA_XAUUSD!$A$2:$A$2401,1)))</f>
        <v/>
      </c>
      <c r="H1118" s="14">
        <f>IF($A1118="","",INDEX(ALGLIB_SSA_XAUUSD!$G$2:$G$2401,MATCH($A1118,ALGLIB_SSA_XAUUSD!$A$2:$A$2401,1)))</f>
        <v/>
      </c>
      <c r="I1118" s="14">
        <f>IF($A1118="","",INDEX(ALGLIB_SSA_XAUUSD!$H$2:$H$2401,MATCH($A1118,ALGLIB_SSA_XAUUSD!$A$2:$A$2401,1)))</f>
        <v/>
      </c>
      <c r="J1118">
        <f>_xlfn.XLOOKUP($A1118,ALGLIB_SSA_XAUUSD!$AA$2:$AA$2401,ALGLIB_SSA_XAUUSD!$P$2:$P$2401,"",0)</f>
        <v/>
      </c>
      <c r="K1118">
        <f>_xlfn.XLOOKUP($A1118,ALGLIB_SSA_XAUUSD!$AA$2:$AA$2401,ALGLIB_SSA_XAUUSD!$Q$2:$Q$2401,"",0)</f>
        <v/>
      </c>
      <c r="L1118">
        <f>_xlfn.XLOOKUP($A1118,ALGLIB_SSA_XAUUSD!$AA$2:$AA$2401,ALGLIB_SSA_XAUUSD!$R$2:$R$2401,"",0)</f>
        <v/>
      </c>
      <c r="M1118">
        <f>_xlfn.XLOOKUP($A1118,ALGLIB_SSA_XAUUSD!$AA$2:$AA$2401,ALGLIB_SSA_XAUUSD!$S$2:$S$2401,"",0)</f>
        <v/>
      </c>
      <c r="N1118">
        <f>_xlfn.XLOOKUP($A1118,ALGLIB_SSA_XAUUSD!$AA$2:$AA$2401,ALGLIB_SSA_XAUUSD!$T$2:$T$2401,"",0)</f>
        <v/>
      </c>
      <c r="O1118">
        <f>_xlfn.XLOOKUP($A1118,ALGLIB_SSA_XAUUSD!$AA$2:$AA$2401,ALGLIB_SSA_XAUUSD!$U$2:$U$2401,"",0)</f>
        <v/>
      </c>
      <c r="P1118">
        <f>_xlfn.XLOOKUP($A1118,ALGLIB_SSA_XAUUSD!$AA$2:$AA$2401,ALGLIB_SSA_XAUUSD!$V$2:$V$2401,"",0)</f>
        <v/>
      </c>
      <c r="S1118">
        <f>A1118</f>
        <v/>
      </c>
      <c r="T1118">
        <f>J1118</f>
        <v/>
      </c>
      <c r="U1118">
        <f>K1118</f>
        <v/>
      </c>
      <c r="V1118" s="14">
        <f>IF($A1118="","",MOD(ROW()-2,12)+1)</f>
        <v/>
      </c>
      <c r="W1118">
        <f>L1118</f>
        <v/>
      </c>
      <c r="X1118" s="14">
        <f>IF(F1118="","",F1118)</f>
        <v/>
      </c>
      <c r="Y1118" s="14">
        <f>IF(G1118="","",G1118)</f>
        <v/>
      </c>
      <c r="Z1118">
        <f>M1118</f>
        <v/>
      </c>
      <c r="AA1118">
        <f>N1118</f>
        <v/>
      </c>
      <c r="AB1118" s="14">
        <f>IF(H1118="","",H1118)</f>
        <v/>
      </c>
      <c r="AC1118">
        <f>O1118</f>
        <v/>
      </c>
      <c r="AD1118" s="14">
        <f>IF(I1118="","",I1118)</f>
        <v/>
      </c>
      <c r="AE1118">
        <f>P1118</f>
        <v/>
      </c>
      <c r="AH1118">
        <f>IF(S1118&lt;&gt;"",S1118,AH1117+900)</f>
        <v/>
      </c>
      <c r="AI1118">
        <f>IF(T1118&lt;&gt;"",T1118,AI1117)</f>
        <v/>
      </c>
      <c r="AJ1118">
        <f>IF(U1118&lt;&gt;"",U1118,AJ1117)</f>
        <v/>
      </c>
      <c r="AK1118">
        <f>IF(W1118&lt;&gt;"",W1118,"")</f>
        <v/>
      </c>
      <c r="AL1118" s="14">
        <f>IF(X1118&lt;&gt;"",X1118,"")</f>
        <v/>
      </c>
      <c r="AM1118" s="14">
        <f>IF(Y1118&lt;&gt;"",Y1118,"")</f>
        <v/>
      </c>
      <c r="AN1118" s="14">
        <f>IF(OR(AL1118="",AM1118=""),"",AL1118-AM1118)</f>
        <v/>
      </c>
      <c r="AO1118">
        <f>IF(AN1118="","",IF(AN1118&gt;0,"Bullish","Bearish"))</f>
        <v/>
      </c>
      <c r="AP1118">
        <f>IF(AO1118="",AP1117,AO1118)</f>
        <v/>
      </c>
      <c r="AQ1118" s="14">
        <f>IF(AB1118&lt;&gt;"",AB1118,"")</f>
        <v/>
      </c>
      <c r="AR1118" s="14">
        <f>IF(AD1118&lt;&gt;"",AD1118,"")</f>
        <v/>
      </c>
      <c r="AS1118">
        <f>IF(AS1117+1=13,1,AS1117+1)</f>
        <v/>
      </c>
      <c r="AT1118">
        <f>IFERROR(IF(SLOPE($AQ$1106:$AQ$1117,$AS$1106:$AS$1117)&gt;0,MIN(3,ABS(SLOPE($AQ$1106:$AQ$1117,$AS$1106:$AS$1117))),IF(SLOPE($AQ$1106:$AQ$1117,$AS$1106:$AS$1117)&lt;-0.5,-0.5,0)),0)</f>
        <v/>
      </c>
      <c r="AU1118">
        <f>IFERROR(IF(SLOPE($AR$1106:$AR$1117,$AS$1106:$AS$1117)&lt;0,MAX(-3,-ABS(SLOPE($AR$1106:$AR$1117,$AS$1106:$AS$1117))),IF(SLOPE($AR$1106:$AR$1117,$AS$1106:$AS$1117)&gt;0.5,0.5,0)),0)</f>
        <v/>
      </c>
      <c r="AV1118">
        <f>($AQ$1118+(AT1118*(AS1118-1)))</f>
        <v/>
      </c>
      <c r="AW1118">
        <f>($AR$1118+(AU1118*(AS1118-1)))</f>
        <v/>
      </c>
      <c r="AX1118">
        <f>IF(AT1118&gt;0,AV1118+AT1118,AV1118)</f>
        <v/>
      </c>
      <c r="AY1118">
        <f>IF(AU1118&lt;0,AW1118+AU1118,AW1118)</f>
        <v/>
      </c>
      <c r="BA1118" s="14">
        <f>IFERROR(AX1118-AQ1118,"")</f>
        <v/>
      </c>
      <c r="BB1118" s="14">
        <f>IFERROR(AY1118-AR1118,"")</f>
        <v/>
      </c>
      <c r="BD1118">
        <f>AH1118</f>
        <v/>
      </c>
      <c r="BE1118">
        <f>AI1118</f>
        <v/>
      </c>
      <c r="BF1118">
        <f>AJ1118</f>
        <v/>
      </c>
      <c r="BG1118" s="14">
        <f>L1118</f>
        <v/>
      </c>
      <c r="BH1118" s="14">
        <f>IF(X1118="","",X1118)</f>
        <v/>
      </c>
      <c r="BI1118" s="14">
        <f>IF(Y1118="","",Y1118)</f>
        <v/>
      </c>
      <c r="BJ1118">
        <f>Z1118</f>
        <v/>
      </c>
      <c r="BK1118">
        <f>AA1118</f>
        <v/>
      </c>
      <c r="BL1118">
        <f>IFERROR(AX1118,"")</f>
        <v/>
      </c>
      <c r="BM1118">
        <f>IFERROR(AY1118,"")</f>
        <v/>
      </c>
    </row>
    <row r="1119" ht="14.25" customHeight="1">
      <c r="A1119">
        <f>ALGLIB_SSA_XAUUSD!AA1119</f>
        <v/>
      </c>
      <c r="B1119">
        <f>IF($A1119="","",INDEX(ALGLIB_SSA_XAUUSD!$B$2:$B$2401,MATCH($A1119,ALGLIB_SSA_XAUUSD!$A$2:$A$2401,1)))</f>
        <v/>
      </c>
      <c r="C1119">
        <f>IF($A1119="","",INDEX(ALGLIB_SSA_XAUUSD!$C$2:$C$2401,MATCH($A1119,ALGLIB_SSA_XAUUSD!$A$2:$A$2401,1)))</f>
        <v/>
      </c>
      <c r="D1119" s="14">
        <f>IF($A1119="","",INT((ROW()-2)/12)+1)</f>
        <v/>
      </c>
      <c r="E1119" s="14">
        <f>IF(AND(E1130&lt;&gt;"",D1130=D1118+1),E1118+(E1130-E1118)*1/12,"")</f>
        <v/>
      </c>
      <c r="F1119" s="14">
        <f>IF(AND(F1130&lt;&gt;"",D1130=D1118+1),F1118+(F1130-F1118)*1/12,"")</f>
        <v/>
      </c>
      <c r="G1119" s="14">
        <f>IF(AND(G1130&lt;&gt;"",D1130=D1118+1),G1118+(G1130-G1118)*1/12,"")</f>
        <v/>
      </c>
      <c r="H1119" s="14">
        <f>IF(AND(H1130&lt;&gt;"",D1130=D1118+1),H1118+(H1130-H1118)*1/12,"")</f>
        <v/>
      </c>
      <c r="I1119" s="14">
        <f>IF(AND(L1130&lt;&gt;"",D1130=D1118+1),I1118+(I1130-I1118)*1/12,"")</f>
        <v/>
      </c>
      <c r="J1119">
        <f>_xlfn.XLOOKUP($A1119,ALGLIB_SSA_XAUUSD!$AA$2:$AA$2401,ALGLIB_SSA_XAUUSD!$P$2:$P$2401,"",0)</f>
        <v/>
      </c>
      <c r="K1119">
        <f>_xlfn.XLOOKUP($A1119,ALGLIB_SSA_XAUUSD!$AA$2:$AA$2401,ALGLIB_SSA_XAUUSD!$Q$2:$Q$2401,"",0)</f>
        <v/>
      </c>
      <c r="L1119">
        <f>_xlfn.XLOOKUP($A1119,ALGLIB_SSA_XAUUSD!$AA$2:$AA$2401,ALGLIB_SSA_XAUUSD!$R$2:$R$2401,"",0)</f>
        <v/>
      </c>
      <c r="M1119">
        <f>_xlfn.XLOOKUP($A1119,ALGLIB_SSA_XAUUSD!$AA$2:$AA$2401,ALGLIB_SSA_XAUUSD!$S$2:$S$2401,"",0)</f>
        <v/>
      </c>
      <c r="N1119">
        <f>_xlfn.XLOOKUP($A1119,ALGLIB_SSA_XAUUSD!$AA$2:$AA$2401,ALGLIB_SSA_XAUUSD!$T$2:$T$2401,"",0)</f>
        <v/>
      </c>
      <c r="O1119">
        <f>_xlfn.XLOOKUP($A1119,ALGLIB_SSA_XAUUSD!$AA$2:$AA$2401,ALGLIB_SSA_XAUUSD!$U$2:$U$2401,"",0)</f>
        <v/>
      </c>
      <c r="P1119">
        <f>_xlfn.XLOOKUP($A1119,ALGLIB_SSA_XAUUSD!$AA$2:$AA$2401,ALGLIB_SSA_XAUUSD!$V$2:$V$2401,"",0)</f>
        <v/>
      </c>
      <c r="S1119">
        <f>A1119</f>
        <v/>
      </c>
      <c r="T1119">
        <f>J1119</f>
        <v/>
      </c>
      <c r="U1119">
        <f>K1119</f>
        <v/>
      </c>
      <c r="V1119" s="14">
        <f>IF($A1119="","",MOD(ROW()-2,12)+1)</f>
        <v/>
      </c>
      <c r="W1119">
        <f>L1119</f>
        <v/>
      </c>
      <c r="X1119" s="14">
        <f>IF(F1119="","",F1119)</f>
        <v/>
      </c>
      <c r="Y1119" s="14">
        <f>IF(G1119="","",G1119)</f>
        <v/>
      </c>
      <c r="Z1119">
        <f>M1119</f>
        <v/>
      </c>
      <c r="AA1119">
        <f>N1119</f>
        <v/>
      </c>
      <c r="AB1119" s="14">
        <f>IF(H1119="","",H1119)</f>
        <v/>
      </c>
      <c r="AC1119">
        <f>O1119</f>
        <v/>
      </c>
      <c r="AD1119" s="14">
        <f>IF(I1119="","",I1119)</f>
        <v/>
      </c>
      <c r="AE1119">
        <f>P1119</f>
        <v/>
      </c>
      <c r="AH1119">
        <f>IF(S1119&lt;&gt;"",S1119,AH1118+900)</f>
        <v/>
      </c>
      <c r="AI1119">
        <f>IF(T1119&lt;&gt;"",T1119,AI1118)</f>
        <v/>
      </c>
      <c r="AJ1119">
        <f>IF(U1119&lt;&gt;"",U1119,AJ1118)</f>
        <v/>
      </c>
      <c r="AK1119">
        <f>IF(W1119&lt;&gt;"",W1119,"")</f>
        <v/>
      </c>
      <c r="AL1119" s="14">
        <f>IF(X1119&lt;&gt;"",X1119,"")</f>
        <v/>
      </c>
      <c r="AM1119" s="14">
        <f>IF(Y1119&lt;&gt;"",Y1119,"")</f>
        <v/>
      </c>
      <c r="AN1119" s="14">
        <f>IF(OR(AL1119="",AM1119=""),"",AL1119-AM1119)</f>
        <v/>
      </c>
      <c r="AO1119">
        <f>IF(AN1119="","",IF(AN1119&gt;0,"Bullish","Bearish"))</f>
        <v/>
      </c>
      <c r="AP1119">
        <f>IF(AO1119="",AP1118,AO1119)</f>
        <v/>
      </c>
      <c r="AQ1119" s="14">
        <f>IF(AB1119&lt;&gt;"",AB1119,"")</f>
        <v/>
      </c>
      <c r="AR1119" s="14">
        <f>IF(AD1119&lt;&gt;"",AD1119,"")</f>
        <v/>
      </c>
      <c r="AS1119">
        <f>IF(AS1118+1=13,1,AS1118+1)</f>
        <v/>
      </c>
      <c r="AT1119">
        <f>IFERROR(IF(SLOPE($AQ$1106:$AQ$1117,$AS$1106:$AS$1117)&gt;0,MIN(3,ABS(SLOPE($AQ$1106:$AQ$1117,$AS$1106:$AS$1117))),IF(SLOPE($AQ$1106:$AQ$1117,$AS$1106:$AS$1117)&lt;-0.5,-0.5,0)),0)</f>
        <v/>
      </c>
      <c r="AU1119">
        <f>IFERROR(IF(SLOPE($AR$1106:$AR$1117,$AS$1106:$AS$1117)&lt;0,MAX(-3,-ABS(SLOPE($AR$1106:$AR$1117,$AS$1106:$AS$1117))),IF(SLOPE($AR$1106:$AR$1117,$AS$1106:$AS$1117)&gt;0.5,0.5,0)),0)</f>
        <v/>
      </c>
      <c r="AV1119">
        <f>($AQ$1118+(AT1119*(AS1119-1)))</f>
        <v/>
      </c>
      <c r="AW1119">
        <f>($AR$1118+(AU1119*(AS1119-1)))</f>
        <v/>
      </c>
      <c r="AX1119">
        <f>IF(AT1119&gt;0,AV1119+AT1119,AV1119)</f>
        <v/>
      </c>
      <c r="AY1119">
        <f>IF(AU1119&lt;0,AW1119+AU1119,AW1119)</f>
        <v/>
      </c>
      <c r="BA1119" s="14">
        <f>IFERROR(AX1119-AQ1119,"")</f>
        <v/>
      </c>
      <c r="BB1119" s="14">
        <f>IFERROR(AY1119-AR1119,"")</f>
        <v/>
      </c>
      <c r="BD1119">
        <f>AH1119</f>
        <v/>
      </c>
      <c r="BE1119">
        <f>AI1119</f>
        <v/>
      </c>
      <c r="BF1119">
        <f>AJ1119</f>
        <v/>
      </c>
      <c r="BG1119" s="14">
        <f>L1119</f>
        <v/>
      </c>
      <c r="BH1119" s="14">
        <f>IF(X1119="","",X1119)</f>
        <v/>
      </c>
      <c r="BI1119" s="14">
        <f>IF(Y1119="","",Y1119)</f>
        <v/>
      </c>
      <c r="BJ1119">
        <f>Z1119</f>
        <v/>
      </c>
      <c r="BK1119">
        <f>AA1119</f>
        <v/>
      </c>
      <c r="BL1119">
        <f>IFERROR(AX1119,"")</f>
        <v/>
      </c>
      <c r="BM1119">
        <f>IFERROR(AY1119,"")</f>
        <v/>
      </c>
    </row>
    <row r="1120" ht="14.25" customHeight="1">
      <c r="A1120">
        <f>ALGLIB_SSA_XAUUSD!AA1120</f>
        <v/>
      </c>
      <c r="B1120">
        <f>IF($A1120="","",INDEX(ALGLIB_SSA_XAUUSD!$B$2:$B$2401,MATCH($A1120,ALGLIB_SSA_XAUUSD!$A$2:$A$2401,1)))</f>
        <v/>
      </c>
      <c r="C1120">
        <f>IF($A1120="","",INDEX(ALGLIB_SSA_XAUUSD!$C$2:$C$2401,MATCH($A1120,ALGLIB_SSA_XAUUSD!$A$2:$A$2401,1)))</f>
        <v/>
      </c>
      <c r="D1120" s="14">
        <f>IF($A1120="","",INT((ROW()-2)/12)+1)</f>
        <v/>
      </c>
      <c r="E1120" s="14">
        <f>IF(AND(E1130&lt;&gt;"",D1130=D1118+1),E1118+(E1130-E1118)*2/12,"")</f>
        <v/>
      </c>
      <c r="F1120" s="14">
        <f>IF(AND(F1130&lt;&gt;"",D1130=D1118+1),F1118+(F1130-F1118)*2/12,"")</f>
        <v/>
      </c>
      <c r="G1120" s="14">
        <f>IF(AND(G1130&lt;&gt;"",D1130=D1118+1),G1118+(G1130-G1118)*2/12,"")</f>
        <v/>
      </c>
      <c r="H1120" s="14">
        <f>IF(AND(H1130&lt;&gt;"",D1130=D1118+1),H1118+(H1130-H1118)*2/12,"")</f>
        <v/>
      </c>
      <c r="I1120" s="14">
        <f>IF(AND(L1130&lt;&gt;"",D1130=D1118+1),I1118+(I1130-I1118)*2/12,"")</f>
        <v/>
      </c>
      <c r="J1120">
        <f>_xlfn.XLOOKUP($A1120,ALGLIB_SSA_XAUUSD!$AA$2:$AA$2401,ALGLIB_SSA_XAUUSD!$P$2:$P$2401,"",0)</f>
        <v/>
      </c>
      <c r="K1120">
        <f>_xlfn.XLOOKUP($A1120,ALGLIB_SSA_XAUUSD!$AA$2:$AA$2401,ALGLIB_SSA_XAUUSD!$Q$2:$Q$2401,"",0)</f>
        <v/>
      </c>
      <c r="L1120">
        <f>_xlfn.XLOOKUP($A1120,ALGLIB_SSA_XAUUSD!$AA$2:$AA$2401,ALGLIB_SSA_XAUUSD!$R$2:$R$2401,"",0)</f>
        <v/>
      </c>
      <c r="M1120">
        <f>_xlfn.XLOOKUP($A1120,ALGLIB_SSA_XAUUSD!$AA$2:$AA$2401,ALGLIB_SSA_XAUUSD!$S$2:$S$2401,"",0)</f>
        <v/>
      </c>
      <c r="N1120">
        <f>_xlfn.XLOOKUP($A1120,ALGLIB_SSA_XAUUSD!$AA$2:$AA$2401,ALGLIB_SSA_XAUUSD!$T$2:$T$2401,"",0)</f>
        <v/>
      </c>
      <c r="O1120">
        <f>_xlfn.XLOOKUP($A1120,ALGLIB_SSA_XAUUSD!$AA$2:$AA$2401,ALGLIB_SSA_XAUUSD!$U$2:$U$2401,"",0)</f>
        <v/>
      </c>
      <c r="P1120">
        <f>_xlfn.XLOOKUP($A1120,ALGLIB_SSA_XAUUSD!$AA$2:$AA$2401,ALGLIB_SSA_XAUUSD!$V$2:$V$2401,"",0)</f>
        <v/>
      </c>
      <c r="S1120">
        <f>A1120</f>
        <v/>
      </c>
      <c r="T1120">
        <f>J1120</f>
        <v/>
      </c>
      <c r="U1120">
        <f>K1120</f>
        <v/>
      </c>
      <c r="V1120" s="14">
        <f>IF($A1120="","",MOD(ROW()-2,12)+1)</f>
        <v/>
      </c>
      <c r="W1120">
        <f>L1120</f>
        <v/>
      </c>
      <c r="X1120" s="14">
        <f>IF(F1120="","",F1120)</f>
        <v/>
      </c>
      <c r="Y1120" s="14">
        <f>IF(G1120="","",G1120)</f>
        <v/>
      </c>
      <c r="Z1120">
        <f>M1120</f>
        <v/>
      </c>
      <c r="AA1120">
        <f>N1120</f>
        <v/>
      </c>
      <c r="AB1120" s="14">
        <f>IF(H1120="","",H1120)</f>
        <v/>
      </c>
      <c r="AC1120">
        <f>O1120</f>
        <v/>
      </c>
      <c r="AD1120" s="14">
        <f>IF(I1120="","",I1120)</f>
        <v/>
      </c>
      <c r="AE1120">
        <f>P1120</f>
        <v/>
      </c>
      <c r="AH1120">
        <f>IF(S1120&lt;&gt;"",S1120,AH1119+900)</f>
        <v/>
      </c>
      <c r="AI1120">
        <f>IF(T1120&lt;&gt;"",T1120,AI1119)</f>
        <v/>
      </c>
      <c r="AJ1120">
        <f>IF(U1120&lt;&gt;"",U1120,AJ1119)</f>
        <v/>
      </c>
      <c r="AK1120">
        <f>IF(W1120&lt;&gt;"",W1120,"")</f>
        <v/>
      </c>
      <c r="AL1120" s="14">
        <f>IF(X1120&lt;&gt;"",X1120,"")</f>
        <v/>
      </c>
      <c r="AM1120" s="14">
        <f>IF(Y1120&lt;&gt;"",Y1120,"")</f>
        <v/>
      </c>
      <c r="AN1120" s="14">
        <f>IF(OR(AL1120="",AM1120=""),"",AL1120-AM1120)</f>
        <v/>
      </c>
      <c r="AO1120">
        <f>IF(AN1120="","",IF(AN1120&gt;0,"Bullish","Bearish"))</f>
        <v/>
      </c>
      <c r="AP1120">
        <f>IF(AO1120="",AP1119,AO1120)</f>
        <v/>
      </c>
      <c r="AQ1120" s="14">
        <f>IF(AB1120&lt;&gt;"",AB1120,"")</f>
        <v/>
      </c>
      <c r="AR1120" s="14">
        <f>IF(AD1120&lt;&gt;"",AD1120,"")</f>
        <v/>
      </c>
      <c r="AS1120">
        <f>IF(AS1119+1=13,1,AS1119+1)</f>
        <v/>
      </c>
      <c r="AT1120">
        <f>IFERROR(IF(SLOPE($AQ$1106:$AQ$1117,$AS$1106:$AS$1117)&gt;0,MIN(3,ABS(SLOPE($AQ$1106:$AQ$1117,$AS$1106:$AS$1117))),IF(SLOPE($AQ$1106:$AQ$1117,$AS$1106:$AS$1117)&lt;-0.5,-0.5,0)),0)</f>
        <v/>
      </c>
      <c r="AU1120">
        <f>IFERROR(IF(SLOPE($AR$1106:$AR$1117,$AS$1106:$AS$1117)&lt;0,MAX(-3,-ABS(SLOPE($AR$1106:$AR$1117,$AS$1106:$AS$1117))),IF(SLOPE($AR$1106:$AR$1117,$AS$1106:$AS$1117)&gt;0.5,0.5,0)),0)</f>
        <v/>
      </c>
      <c r="AV1120">
        <f>($AQ$1118+(AT1120*(AS1120-1)))</f>
        <v/>
      </c>
      <c r="AW1120">
        <f>($AR$1118+(AU1120*(AS1120-1)))</f>
        <v/>
      </c>
      <c r="AX1120">
        <f>IF(AT1120&gt;0,AV1120+AT1120,AV1120)</f>
        <v/>
      </c>
      <c r="AY1120">
        <f>IF(AU1120&lt;0,AW1120+AU1120,AW1120)</f>
        <v/>
      </c>
      <c r="BA1120" s="14">
        <f>IFERROR(AX1120-AQ1120,"")</f>
        <v/>
      </c>
      <c r="BB1120" s="14">
        <f>IFERROR(AY1120-AR1120,"")</f>
        <v/>
      </c>
      <c r="BD1120">
        <f>AH1120</f>
        <v/>
      </c>
      <c r="BE1120">
        <f>AI1120</f>
        <v/>
      </c>
      <c r="BF1120">
        <f>AJ1120</f>
        <v/>
      </c>
      <c r="BG1120" s="14">
        <f>L1120</f>
        <v/>
      </c>
      <c r="BH1120" s="14">
        <f>IF(X1120="","",X1120)</f>
        <v/>
      </c>
      <c r="BI1120" s="14">
        <f>IF(Y1120="","",Y1120)</f>
        <v/>
      </c>
      <c r="BJ1120">
        <f>Z1120</f>
        <v/>
      </c>
      <c r="BK1120">
        <f>AA1120</f>
        <v/>
      </c>
      <c r="BL1120">
        <f>IFERROR(AX1120,"")</f>
        <v/>
      </c>
      <c r="BM1120">
        <f>IFERROR(AY1120,"")</f>
        <v/>
      </c>
    </row>
    <row r="1121" ht="14.25" customHeight="1">
      <c r="A1121">
        <f>ALGLIB_SSA_XAUUSD!AA1121</f>
        <v/>
      </c>
      <c r="B1121">
        <f>IF($A1121="","",INDEX(ALGLIB_SSA_XAUUSD!$B$2:$B$2401,MATCH($A1121,ALGLIB_SSA_XAUUSD!$A$2:$A$2401,1)))</f>
        <v/>
      </c>
      <c r="C1121">
        <f>IF($A1121="","",INDEX(ALGLIB_SSA_XAUUSD!$C$2:$C$2401,MATCH($A1121,ALGLIB_SSA_XAUUSD!$A$2:$A$2401,1)))</f>
        <v/>
      </c>
      <c r="D1121" s="14">
        <f>IF($A1121="","",INT((ROW()-2)/12)+1)</f>
        <v/>
      </c>
      <c r="E1121" s="14">
        <f>IF(AND(E1130&lt;&gt;"",D1130=D1118+1),E1118+(E1130-E1118)*3/12,"")</f>
        <v/>
      </c>
      <c r="F1121" s="14">
        <f>IF(AND(F1130&lt;&gt;"",D1130=D1118+1),F1118+(F1130-F1118)*3/12,"")</f>
        <v/>
      </c>
      <c r="G1121" s="14">
        <f>IF(AND(G1130&lt;&gt;"",D1130=D1118+1),G1118+(G1130-G1118)*3/12,"")</f>
        <v/>
      </c>
      <c r="H1121" s="14">
        <f>IF(AND(H1130&lt;&gt;"",D1130=D1118+1),H1118+(H1130-H1118)*3/12,"")</f>
        <v/>
      </c>
      <c r="I1121" s="14">
        <f>IF(AND(L1130&lt;&gt;"",D1130=D1118+1),I1118+(I1130-I1118)*3/12,"")</f>
        <v/>
      </c>
      <c r="J1121">
        <f>_xlfn.XLOOKUP($A1121,ALGLIB_SSA_XAUUSD!$AA$2:$AA$2401,ALGLIB_SSA_XAUUSD!$P$2:$P$2401,"",0)</f>
        <v/>
      </c>
      <c r="K1121">
        <f>_xlfn.XLOOKUP($A1121,ALGLIB_SSA_XAUUSD!$AA$2:$AA$2401,ALGLIB_SSA_XAUUSD!$Q$2:$Q$2401,"",0)</f>
        <v/>
      </c>
      <c r="L1121">
        <f>_xlfn.XLOOKUP($A1121,ALGLIB_SSA_XAUUSD!$AA$2:$AA$2401,ALGLIB_SSA_XAUUSD!$R$2:$R$2401,"",0)</f>
        <v/>
      </c>
      <c r="M1121">
        <f>_xlfn.XLOOKUP($A1121,ALGLIB_SSA_XAUUSD!$AA$2:$AA$2401,ALGLIB_SSA_XAUUSD!$S$2:$S$2401,"",0)</f>
        <v/>
      </c>
      <c r="N1121">
        <f>_xlfn.XLOOKUP($A1121,ALGLIB_SSA_XAUUSD!$AA$2:$AA$2401,ALGLIB_SSA_XAUUSD!$T$2:$T$2401,"",0)</f>
        <v/>
      </c>
      <c r="O1121">
        <f>_xlfn.XLOOKUP($A1121,ALGLIB_SSA_XAUUSD!$AA$2:$AA$2401,ALGLIB_SSA_XAUUSD!$U$2:$U$2401,"",0)</f>
        <v/>
      </c>
      <c r="P1121">
        <f>_xlfn.XLOOKUP($A1121,ALGLIB_SSA_XAUUSD!$AA$2:$AA$2401,ALGLIB_SSA_XAUUSD!$V$2:$V$2401,"",0)</f>
        <v/>
      </c>
      <c r="S1121">
        <f>A1121</f>
        <v/>
      </c>
      <c r="T1121">
        <f>J1121</f>
        <v/>
      </c>
      <c r="U1121">
        <f>K1121</f>
        <v/>
      </c>
      <c r="V1121" s="14">
        <f>IF($A1121="","",MOD(ROW()-2,12)+1)</f>
        <v/>
      </c>
      <c r="W1121">
        <f>L1121</f>
        <v/>
      </c>
      <c r="X1121" s="14">
        <f>IF(F1121="","",F1121)</f>
        <v/>
      </c>
      <c r="Y1121" s="14">
        <f>IF(G1121="","",G1121)</f>
        <v/>
      </c>
      <c r="Z1121">
        <f>M1121</f>
        <v/>
      </c>
      <c r="AA1121">
        <f>N1121</f>
        <v/>
      </c>
      <c r="AB1121" s="14">
        <f>IF(H1121="","",H1121)</f>
        <v/>
      </c>
      <c r="AC1121">
        <f>O1121</f>
        <v/>
      </c>
      <c r="AD1121" s="14">
        <f>IF(I1121="","",I1121)</f>
        <v/>
      </c>
      <c r="AE1121">
        <f>P1121</f>
        <v/>
      </c>
      <c r="AH1121">
        <f>IF(S1121&lt;&gt;"",S1121,AH1120+900)</f>
        <v/>
      </c>
      <c r="AI1121">
        <f>IF(T1121&lt;&gt;"",T1121,AI1120)</f>
        <v/>
      </c>
      <c r="AJ1121">
        <f>IF(U1121&lt;&gt;"",U1121,AJ1120)</f>
        <v/>
      </c>
      <c r="AK1121">
        <f>IF(W1121&lt;&gt;"",W1121,"")</f>
        <v/>
      </c>
      <c r="AL1121" s="14">
        <f>IF(X1121&lt;&gt;"",X1121,"")</f>
        <v/>
      </c>
      <c r="AM1121" s="14">
        <f>IF(Y1121&lt;&gt;"",Y1121,"")</f>
        <v/>
      </c>
      <c r="AN1121" s="14">
        <f>IF(OR(AL1121="",AM1121=""),"",AL1121-AM1121)</f>
        <v/>
      </c>
      <c r="AO1121">
        <f>IF(AN1121="","",IF(AN1121&gt;0,"Bullish","Bearish"))</f>
        <v/>
      </c>
      <c r="AP1121">
        <f>IF(AO1121="",AP1120,AO1121)</f>
        <v/>
      </c>
      <c r="AQ1121" s="14">
        <f>IF(AB1121&lt;&gt;"",AB1121,"")</f>
        <v/>
      </c>
      <c r="AR1121" s="14">
        <f>IF(AD1121&lt;&gt;"",AD1121,"")</f>
        <v/>
      </c>
      <c r="AS1121">
        <f>IF(AS1120+1=13,1,AS1120+1)</f>
        <v/>
      </c>
      <c r="AT1121">
        <f>IFERROR(IF(SLOPE($AQ$1106:$AQ$1117,$AS$1106:$AS$1117)&gt;0,MIN(3,ABS(SLOPE($AQ$1106:$AQ$1117,$AS$1106:$AS$1117))),IF(SLOPE($AQ$1106:$AQ$1117,$AS$1106:$AS$1117)&lt;-0.5,-0.5,0)),0)</f>
        <v/>
      </c>
      <c r="AU1121">
        <f>IFERROR(IF(SLOPE($AR$1106:$AR$1117,$AS$1106:$AS$1117)&lt;0,MAX(-3,-ABS(SLOPE($AR$1106:$AR$1117,$AS$1106:$AS$1117))),IF(SLOPE($AR$1106:$AR$1117,$AS$1106:$AS$1117)&gt;0.5,0.5,0)),0)</f>
        <v/>
      </c>
      <c r="AV1121">
        <f>($AQ$1118+(AT1121*(AS1121-1)))</f>
        <v/>
      </c>
      <c r="AW1121">
        <f>($AR$1118+(AU1121*(AS1121-1)))</f>
        <v/>
      </c>
      <c r="AX1121">
        <f>IF(AT1121&gt;0,AV1121+AT1121,AV1121)</f>
        <v/>
      </c>
      <c r="AY1121">
        <f>IF(AU1121&lt;0,AW1121+AU1121,AW1121)</f>
        <v/>
      </c>
      <c r="BA1121" s="14">
        <f>IFERROR(AX1121-AQ1121,"")</f>
        <v/>
      </c>
      <c r="BB1121" s="14">
        <f>IFERROR(AY1121-AR1121,"")</f>
        <v/>
      </c>
      <c r="BD1121">
        <f>AH1121</f>
        <v/>
      </c>
      <c r="BE1121">
        <f>AI1121</f>
        <v/>
      </c>
      <c r="BF1121">
        <f>AJ1121</f>
        <v/>
      </c>
      <c r="BG1121" s="14">
        <f>L1121</f>
        <v/>
      </c>
      <c r="BH1121" s="14">
        <f>IF(X1121="","",X1121)</f>
        <v/>
      </c>
      <c r="BI1121" s="14">
        <f>IF(Y1121="","",Y1121)</f>
        <v/>
      </c>
      <c r="BJ1121">
        <f>Z1121</f>
        <v/>
      </c>
      <c r="BK1121">
        <f>AA1121</f>
        <v/>
      </c>
      <c r="BL1121">
        <f>IFERROR(AX1121,"")</f>
        <v/>
      </c>
      <c r="BM1121">
        <f>IFERROR(AY1121,"")</f>
        <v/>
      </c>
    </row>
    <row r="1122" ht="14.25" customHeight="1">
      <c r="A1122">
        <f>ALGLIB_SSA_XAUUSD!AA1122</f>
        <v/>
      </c>
      <c r="B1122">
        <f>IF($A1122="","",INDEX(ALGLIB_SSA_XAUUSD!$B$2:$B$2401,MATCH($A1122,ALGLIB_SSA_XAUUSD!$A$2:$A$2401,1)))</f>
        <v/>
      </c>
      <c r="C1122">
        <f>IF($A1122="","",INDEX(ALGLIB_SSA_XAUUSD!$C$2:$C$2401,MATCH($A1122,ALGLIB_SSA_XAUUSD!$A$2:$A$2401,1)))</f>
        <v/>
      </c>
      <c r="D1122" s="14">
        <f>IF($A1122="","",INT((ROW()-2)/12)+1)</f>
        <v/>
      </c>
      <c r="E1122" s="14">
        <f>IF(AND(E1130&lt;&gt;"",D1130=D1118+1),E1118+(E1130-E1118)*4/12,"")</f>
        <v/>
      </c>
      <c r="F1122" s="14">
        <f>IF(AND(F1130&lt;&gt;"",D1130=D1118+1),F1118+(F1130-F1118)*4/12,"")</f>
        <v/>
      </c>
      <c r="G1122" s="14">
        <f>IF(AND(G1130&lt;&gt;"",D1130=D1118+1),G1118+(G1130-G1118)*4/12,"")</f>
        <v/>
      </c>
      <c r="H1122" s="14">
        <f>IF(AND(H1130&lt;&gt;"",D1130=D1118+1),H1118+(H1130-H1118)*4/12,"")</f>
        <v/>
      </c>
      <c r="I1122" s="14">
        <f>IF(AND(L1130&lt;&gt;"",D1130=D1118+1),I1118+(I1130-I1118)*4/12,"")</f>
        <v/>
      </c>
      <c r="J1122">
        <f>_xlfn.XLOOKUP($A1122,ALGLIB_SSA_XAUUSD!$AA$2:$AA$2401,ALGLIB_SSA_XAUUSD!$P$2:$P$2401,"",0)</f>
        <v/>
      </c>
      <c r="K1122">
        <f>_xlfn.XLOOKUP($A1122,ALGLIB_SSA_XAUUSD!$AA$2:$AA$2401,ALGLIB_SSA_XAUUSD!$Q$2:$Q$2401,"",0)</f>
        <v/>
      </c>
      <c r="L1122">
        <f>_xlfn.XLOOKUP($A1122,ALGLIB_SSA_XAUUSD!$AA$2:$AA$2401,ALGLIB_SSA_XAUUSD!$R$2:$R$2401,"",0)</f>
        <v/>
      </c>
      <c r="M1122">
        <f>_xlfn.XLOOKUP($A1122,ALGLIB_SSA_XAUUSD!$AA$2:$AA$2401,ALGLIB_SSA_XAUUSD!$S$2:$S$2401,"",0)</f>
        <v/>
      </c>
      <c r="N1122">
        <f>_xlfn.XLOOKUP($A1122,ALGLIB_SSA_XAUUSD!$AA$2:$AA$2401,ALGLIB_SSA_XAUUSD!$T$2:$T$2401,"",0)</f>
        <v/>
      </c>
      <c r="O1122">
        <f>_xlfn.XLOOKUP($A1122,ALGLIB_SSA_XAUUSD!$AA$2:$AA$2401,ALGLIB_SSA_XAUUSD!$U$2:$U$2401,"",0)</f>
        <v/>
      </c>
      <c r="P1122">
        <f>_xlfn.XLOOKUP($A1122,ALGLIB_SSA_XAUUSD!$AA$2:$AA$2401,ALGLIB_SSA_XAUUSD!$V$2:$V$2401,"",0)</f>
        <v/>
      </c>
      <c r="S1122">
        <f>A1122</f>
        <v/>
      </c>
      <c r="T1122">
        <f>J1122</f>
        <v/>
      </c>
      <c r="U1122">
        <f>K1122</f>
        <v/>
      </c>
      <c r="V1122" s="14">
        <f>IF($A1122="","",MOD(ROW()-2,12)+1)</f>
        <v/>
      </c>
      <c r="W1122">
        <f>L1122</f>
        <v/>
      </c>
      <c r="X1122" s="14">
        <f>IF(F1122="","",F1122)</f>
        <v/>
      </c>
      <c r="Y1122" s="14">
        <f>IF(G1122="","",G1122)</f>
        <v/>
      </c>
      <c r="Z1122">
        <f>M1122</f>
        <v/>
      </c>
      <c r="AA1122">
        <f>N1122</f>
        <v/>
      </c>
      <c r="AB1122" s="14">
        <f>IF(H1122="","",H1122)</f>
        <v/>
      </c>
      <c r="AC1122">
        <f>O1122</f>
        <v/>
      </c>
      <c r="AD1122" s="14">
        <f>IF(I1122="","",I1122)</f>
        <v/>
      </c>
      <c r="AE1122">
        <f>P1122</f>
        <v/>
      </c>
      <c r="AH1122">
        <f>IF(S1122&lt;&gt;"",S1122,AH1121+900)</f>
        <v/>
      </c>
      <c r="AI1122">
        <f>IF(T1122&lt;&gt;"",T1122,AI1121)</f>
        <v/>
      </c>
      <c r="AJ1122">
        <f>IF(U1122&lt;&gt;"",U1122,AJ1121)</f>
        <v/>
      </c>
      <c r="AK1122">
        <f>IF(W1122&lt;&gt;"",W1122,"")</f>
        <v/>
      </c>
      <c r="AL1122" s="14">
        <f>IF(X1122&lt;&gt;"",X1122,"")</f>
        <v/>
      </c>
      <c r="AM1122" s="14">
        <f>IF(Y1122&lt;&gt;"",Y1122,"")</f>
        <v/>
      </c>
      <c r="AN1122" s="14">
        <f>IF(OR(AL1122="",AM1122=""),"",AL1122-AM1122)</f>
        <v/>
      </c>
      <c r="AO1122">
        <f>IF(AN1122="","",IF(AN1122&gt;0,"Bullish","Bearish"))</f>
        <v/>
      </c>
      <c r="AP1122">
        <f>IF(AO1122="",AP1121,AO1122)</f>
        <v/>
      </c>
      <c r="AQ1122" s="14">
        <f>IF(AB1122&lt;&gt;"",AB1122,"")</f>
        <v/>
      </c>
      <c r="AR1122" s="14">
        <f>IF(AD1122&lt;&gt;"",AD1122,"")</f>
        <v/>
      </c>
      <c r="AS1122">
        <f>IF(AS1121+1=13,1,AS1121+1)</f>
        <v/>
      </c>
      <c r="AT1122">
        <f>IFERROR(IF(SLOPE($AQ$1106:$AQ$1117,$AS$1106:$AS$1117)&gt;0,MIN(3,ABS(SLOPE($AQ$1106:$AQ$1117,$AS$1106:$AS$1117))),IF(SLOPE($AQ$1106:$AQ$1117,$AS$1106:$AS$1117)&lt;-0.5,-0.5,0)),0)</f>
        <v/>
      </c>
      <c r="AU1122">
        <f>IFERROR(IF(SLOPE($AR$1106:$AR$1117,$AS$1106:$AS$1117)&lt;0,MAX(-3,-ABS(SLOPE($AR$1106:$AR$1117,$AS$1106:$AS$1117))),IF(SLOPE($AR$1106:$AR$1117,$AS$1106:$AS$1117)&gt;0.5,0.5,0)),0)</f>
        <v/>
      </c>
      <c r="AV1122">
        <f>($AQ$1118+(AT1122*(AS1122-1)))</f>
        <v/>
      </c>
      <c r="AW1122">
        <f>($AR$1118+(AU1122*(AS1122-1)))</f>
        <v/>
      </c>
      <c r="AX1122">
        <f>IF(AT1122&gt;0,AV1122+AT1122,AV1122)</f>
        <v/>
      </c>
      <c r="AY1122">
        <f>IF(AU1122&lt;0,AW1122+AU1122,AW1122)</f>
        <v/>
      </c>
      <c r="BA1122" s="14">
        <f>IFERROR(AX1122-AQ1122,"")</f>
        <v/>
      </c>
      <c r="BB1122" s="14">
        <f>IFERROR(AY1122-AR1122,"")</f>
        <v/>
      </c>
      <c r="BD1122">
        <f>AH1122</f>
        <v/>
      </c>
      <c r="BE1122">
        <f>AI1122</f>
        <v/>
      </c>
      <c r="BF1122">
        <f>AJ1122</f>
        <v/>
      </c>
      <c r="BG1122" s="14">
        <f>L1122</f>
        <v/>
      </c>
      <c r="BH1122" s="14">
        <f>IF(X1122="","",X1122)</f>
        <v/>
      </c>
      <c r="BI1122" s="14">
        <f>IF(Y1122="","",Y1122)</f>
        <v/>
      </c>
      <c r="BJ1122">
        <f>Z1122</f>
        <v/>
      </c>
      <c r="BK1122">
        <f>AA1122</f>
        <v/>
      </c>
      <c r="BL1122">
        <f>IFERROR(AX1122,"")</f>
        <v/>
      </c>
      <c r="BM1122">
        <f>IFERROR(AY1122,"")</f>
        <v/>
      </c>
    </row>
    <row r="1123" ht="14.25" customHeight="1">
      <c r="A1123">
        <f>ALGLIB_SSA_XAUUSD!AA1123</f>
        <v/>
      </c>
      <c r="B1123">
        <f>IF($A1123="","",INDEX(ALGLIB_SSA_XAUUSD!$B$2:$B$2401,MATCH($A1123,ALGLIB_SSA_XAUUSD!$A$2:$A$2401,1)))</f>
        <v/>
      </c>
      <c r="C1123">
        <f>IF($A1123="","",INDEX(ALGLIB_SSA_XAUUSD!$C$2:$C$2401,MATCH($A1123,ALGLIB_SSA_XAUUSD!$A$2:$A$2401,1)))</f>
        <v/>
      </c>
      <c r="D1123" s="14">
        <f>IF($A1123="","",INT((ROW()-2)/12)+1)</f>
        <v/>
      </c>
      <c r="E1123" s="14">
        <f>IF(AND(E1130&lt;&gt;"",D1130=D1118+1),E1118+(E1130-E1118)*5/12,"")</f>
        <v/>
      </c>
      <c r="F1123" s="14">
        <f>IF(AND(F1130&lt;&gt;"",D1130=D1118+1),F1118+(F1130-F1118)*5/12,"")</f>
        <v/>
      </c>
      <c r="G1123" s="14">
        <f>IF(AND(G1130&lt;&gt;"",D1130=D1118+1),G1118+(G1130-G1118)*5/12,"")</f>
        <v/>
      </c>
      <c r="H1123" s="14">
        <f>IF(AND(H1130&lt;&gt;"",D1130=D1118+1),H1118+(H1130-H1118)*5/12,"")</f>
        <v/>
      </c>
      <c r="I1123" s="14">
        <f>IF(AND(L1130&lt;&gt;"",D1130=D1118+1),I1118+(I1130-I1118)*5/12,"")</f>
        <v/>
      </c>
      <c r="J1123">
        <f>_xlfn.XLOOKUP($A1123,ALGLIB_SSA_XAUUSD!$AA$2:$AA$2401,ALGLIB_SSA_XAUUSD!$P$2:$P$2401,"",0)</f>
        <v/>
      </c>
      <c r="K1123">
        <f>_xlfn.XLOOKUP($A1123,ALGLIB_SSA_XAUUSD!$AA$2:$AA$2401,ALGLIB_SSA_XAUUSD!$Q$2:$Q$2401,"",0)</f>
        <v/>
      </c>
      <c r="L1123">
        <f>_xlfn.XLOOKUP($A1123,ALGLIB_SSA_XAUUSD!$AA$2:$AA$2401,ALGLIB_SSA_XAUUSD!$R$2:$R$2401,"",0)</f>
        <v/>
      </c>
      <c r="M1123">
        <f>_xlfn.XLOOKUP($A1123,ALGLIB_SSA_XAUUSD!$AA$2:$AA$2401,ALGLIB_SSA_XAUUSD!$S$2:$S$2401,"",0)</f>
        <v/>
      </c>
      <c r="N1123">
        <f>_xlfn.XLOOKUP($A1123,ALGLIB_SSA_XAUUSD!$AA$2:$AA$2401,ALGLIB_SSA_XAUUSD!$T$2:$T$2401,"",0)</f>
        <v/>
      </c>
      <c r="O1123">
        <f>_xlfn.XLOOKUP($A1123,ALGLIB_SSA_XAUUSD!$AA$2:$AA$2401,ALGLIB_SSA_XAUUSD!$U$2:$U$2401,"",0)</f>
        <v/>
      </c>
      <c r="P1123">
        <f>_xlfn.XLOOKUP($A1123,ALGLIB_SSA_XAUUSD!$AA$2:$AA$2401,ALGLIB_SSA_XAUUSD!$V$2:$V$2401,"",0)</f>
        <v/>
      </c>
      <c r="S1123">
        <f>A1123</f>
        <v/>
      </c>
      <c r="T1123">
        <f>J1123</f>
        <v/>
      </c>
      <c r="U1123">
        <f>K1123</f>
        <v/>
      </c>
      <c r="V1123" s="14">
        <f>IF($A1123="","",MOD(ROW()-2,12)+1)</f>
        <v/>
      </c>
      <c r="W1123">
        <f>L1123</f>
        <v/>
      </c>
      <c r="X1123" s="14">
        <f>IF(F1123="","",F1123)</f>
        <v/>
      </c>
      <c r="Y1123" s="14">
        <f>IF(G1123="","",G1123)</f>
        <v/>
      </c>
      <c r="Z1123">
        <f>M1123</f>
        <v/>
      </c>
      <c r="AA1123">
        <f>N1123</f>
        <v/>
      </c>
      <c r="AB1123" s="14">
        <f>IF(H1123="","",H1123)</f>
        <v/>
      </c>
      <c r="AC1123">
        <f>O1123</f>
        <v/>
      </c>
      <c r="AD1123" s="14">
        <f>IF(I1123="","",I1123)</f>
        <v/>
      </c>
      <c r="AE1123">
        <f>P1123</f>
        <v/>
      </c>
      <c r="AH1123">
        <f>IF(S1123&lt;&gt;"",S1123,AH1122+900)</f>
        <v/>
      </c>
      <c r="AI1123">
        <f>IF(T1123&lt;&gt;"",T1123,AI1122)</f>
        <v/>
      </c>
      <c r="AJ1123">
        <f>IF(U1123&lt;&gt;"",U1123,AJ1122)</f>
        <v/>
      </c>
      <c r="AK1123">
        <f>IF(W1123&lt;&gt;"",W1123,"")</f>
        <v/>
      </c>
      <c r="AL1123" s="14">
        <f>IF(X1123&lt;&gt;"",X1123,"")</f>
        <v/>
      </c>
      <c r="AM1123" s="14">
        <f>IF(Y1123&lt;&gt;"",Y1123,"")</f>
        <v/>
      </c>
      <c r="AN1123" s="14">
        <f>IF(OR(AL1123="",AM1123=""),"",AL1123-AM1123)</f>
        <v/>
      </c>
      <c r="AO1123">
        <f>IF(AN1123="","",IF(AN1123&gt;0,"Bullish","Bearish"))</f>
        <v/>
      </c>
      <c r="AP1123">
        <f>IF(AO1123="",AP1122,AO1123)</f>
        <v/>
      </c>
      <c r="AQ1123" s="14">
        <f>IF(AB1123&lt;&gt;"",AB1123,"")</f>
        <v/>
      </c>
      <c r="AR1123" s="14">
        <f>IF(AD1123&lt;&gt;"",AD1123,"")</f>
        <v/>
      </c>
      <c r="AS1123">
        <f>IF(AS1122+1=13,1,AS1122+1)</f>
        <v/>
      </c>
      <c r="AT1123">
        <f>IFERROR(IF(SLOPE($AQ$1106:$AQ$1117,$AS$1106:$AS$1117)&gt;0,MIN(3,ABS(SLOPE($AQ$1106:$AQ$1117,$AS$1106:$AS$1117))),IF(SLOPE($AQ$1106:$AQ$1117,$AS$1106:$AS$1117)&lt;-0.5,-0.5,0)),0)</f>
        <v/>
      </c>
      <c r="AU1123">
        <f>IFERROR(IF(SLOPE($AR$1106:$AR$1117,$AS$1106:$AS$1117)&lt;0,MAX(-3,-ABS(SLOPE($AR$1106:$AR$1117,$AS$1106:$AS$1117))),IF(SLOPE($AR$1106:$AR$1117,$AS$1106:$AS$1117)&gt;0.5,0.5,0)),0)</f>
        <v/>
      </c>
      <c r="AV1123">
        <f>($AQ$1118+(AT1123*(AS1123-1)))</f>
        <v/>
      </c>
      <c r="AW1123">
        <f>($AR$1118+(AU1123*(AS1123-1)))</f>
        <v/>
      </c>
      <c r="AX1123">
        <f>IF(AT1123&gt;0,AV1123+AT1123,AV1123)</f>
        <v/>
      </c>
      <c r="AY1123">
        <f>IF(AU1123&lt;0,AW1123+AU1123,AW1123)</f>
        <v/>
      </c>
      <c r="BA1123" s="14">
        <f>IFERROR(AX1123-AQ1123,"")</f>
        <v/>
      </c>
      <c r="BB1123" s="14">
        <f>IFERROR(AY1123-AR1123,"")</f>
        <v/>
      </c>
      <c r="BD1123">
        <f>AH1123</f>
        <v/>
      </c>
      <c r="BE1123">
        <f>AI1123</f>
        <v/>
      </c>
      <c r="BF1123">
        <f>AJ1123</f>
        <v/>
      </c>
      <c r="BG1123" s="14">
        <f>L1123</f>
        <v/>
      </c>
      <c r="BH1123" s="14">
        <f>IF(X1123="","",X1123)</f>
        <v/>
      </c>
      <c r="BI1123" s="14">
        <f>IF(Y1123="","",Y1123)</f>
        <v/>
      </c>
      <c r="BJ1123">
        <f>Z1123</f>
        <v/>
      </c>
      <c r="BK1123">
        <f>AA1123</f>
        <v/>
      </c>
      <c r="BL1123">
        <f>IFERROR(AX1123,"")</f>
        <v/>
      </c>
      <c r="BM1123">
        <f>IFERROR(AY1123,"")</f>
        <v/>
      </c>
    </row>
    <row r="1124" ht="14.25" customHeight="1">
      <c r="A1124">
        <f>ALGLIB_SSA_XAUUSD!AA1124</f>
        <v/>
      </c>
      <c r="B1124">
        <f>IF($A1124="","",INDEX(ALGLIB_SSA_XAUUSD!$B$2:$B$2401,MATCH($A1124,ALGLIB_SSA_XAUUSD!$A$2:$A$2401,1)))</f>
        <v/>
      </c>
      <c r="C1124">
        <f>IF($A1124="","",INDEX(ALGLIB_SSA_XAUUSD!$C$2:$C$2401,MATCH($A1124,ALGLIB_SSA_XAUUSD!$A$2:$A$2401,1)))</f>
        <v/>
      </c>
      <c r="D1124" s="14">
        <f>IF($A1124="","",INT((ROW()-2)/12)+1)</f>
        <v/>
      </c>
      <c r="E1124" s="14">
        <f>IF(AND(E1130&lt;&gt;"",D1130=D1118+1),E1118+(E1130-E1118)*6/12,"")</f>
        <v/>
      </c>
      <c r="F1124" s="14">
        <f>IF(AND(F1130&lt;&gt;"",D1130=D1118+1),F1118+(F1130-F1118)*6/12,"")</f>
        <v/>
      </c>
      <c r="G1124" s="14">
        <f>IF(AND(G1130&lt;&gt;"",D1130=D1118+1),G1118+(G1130-G1118)*6/12,"")</f>
        <v/>
      </c>
      <c r="H1124" s="14">
        <f>IF(AND(H1130&lt;&gt;"",D1130=D1118+1),H1118+(H1130-H1118)*6/12,"")</f>
        <v/>
      </c>
      <c r="I1124" s="14">
        <f>IF(AND(L1130&lt;&gt;"",D1130=D1118+1),I1118+(I1130-I1118)*6/12,"")</f>
        <v/>
      </c>
      <c r="J1124">
        <f>_xlfn.XLOOKUP($A1124,ALGLIB_SSA_XAUUSD!$AA$2:$AA$2401,ALGLIB_SSA_XAUUSD!$P$2:$P$2401,"",0)</f>
        <v/>
      </c>
      <c r="K1124">
        <f>_xlfn.XLOOKUP($A1124,ALGLIB_SSA_XAUUSD!$AA$2:$AA$2401,ALGLIB_SSA_XAUUSD!$Q$2:$Q$2401,"",0)</f>
        <v/>
      </c>
      <c r="L1124">
        <f>_xlfn.XLOOKUP($A1124,ALGLIB_SSA_XAUUSD!$AA$2:$AA$2401,ALGLIB_SSA_XAUUSD!$R$2:$R$2401,"",0)</f>
        <v/>
      </c>
      <c r="M1124">
        <f>_xlfn.XLOOKUP($A1124,ALGLIB_SSA_XAUUSD!$AA$2:$AA$2401,ALGLIB_SSA_XAUUSD!$S$2:$S$2401,"",0)</f>
        <v/>
      </c>
      <c r="N1124">
        <f>_xlfn.XLOOKUP($A1124,ALGLIB_SSA_XAUUSD!$AA$2:$AA$2401,ALGLIB_SSA_XAUUSD!$T$2:$T$2401,"",0)</f>
        <v/>
      </c>
      <c r="O1124">
        <f>_xlfn.XLOOKUP($A1124,ALGLIB_SSA_XAUUSD!$AA$2:$AA$2401,ALGLIB_SSA_XAUUSD!$U$2:$U$2401,"",0)</f>
        <v/>
      </c>
      <c r="P1124">
        <f>_xlfn.XLOOKUP($A1124,ALGLIB_SSA_XAUUSD!$AA$2:$AA$2401,ALGLIB_SSA_XAUUSD!$V$2:$V$2401,"",0)</f>
        <v/>
      </c>
      <c r="S1124">
        <f>A1124</f>
        <v/>
      </c>
      <c r="T1124">
        <f>J1124</f>
        <v/>
      </c>
      <c r="U1124">
        <f>K1124</f>
        <v/>
      </c>
      <c r="V1124" s="14">
        <f>IF($A1124="","",MOD(ROW()-2,12)+1)</f>
        <v/>
      </c>
      <c r="W1124">
        <f>L1124</f>
        <v/>
      </c>
      <c r="X1124" s="14">
        <f>IF(F1124="","",F1124)</f>
        <v/>
      </c>
      <c r="Y1124" s="14">
        <f>IF(G1124="","",G1124)</f>
        <v/>
      </c>
      <c r="Z1124">
        <f>M1124</f>
        <v/>
      </c>
      <c r="AA1124">
        <f>N1124</f>
        <v/>
      </c>
      <c r="AB1124" s="14">
        <f>IF(H1124="","",H1124)</f>
        <v/>
      </c>
      <c r="AC1124">
        <f>O1124</f>
        <v/>
      </c>
      <c r="AD1124" s="14">
        <f>IF(I1124="","",I1124)</f>
        <v/>
      </c>
      <c r="AE1124">
        <f>P1124</f>
        <v/>
      </c>
      <c r="AH1124">
        <f>IF(S1124&lt;&gt;"",S1124,AH1123+900)</f>
        <v/>
      </c>
      <c r="AI1124">
        <f>IF(T1124&lt;&gt;"",T1124,AI1123)</f>
        <v/>
      </c>
      <c r="AJ1124">
        <f>IF(U1124&lt;&gt;"",U1124,AJ1123)</f>
        <v/>
      </c>
      <c r="AK1124">
        <f>IF(W1124&lt;&gt;"",W1124,"")</f>
        <v/>
      </c>
      <c r="AL1124" s="14">
        <f>IF(X1124&lt;&gt;"",X1124,"")</f>
        <v/>
      </c>
      <c r="AM1124" s="14">
        <f>IF(Y1124&lt;&gt;"",Y1124,"")</f>
        <v/>
      </c>
      <c r="AN1124" s="14">
        <f>IF(OR(AL1124="",AM1124=""),"",AL1124-AM1124)</f>
        <v/>
      </c>
      <c r="AO1124">
        <f>IF(AN1124="","",IF(AN1124&gt;0,"Bullish","Bearish"))</f>
        <v/>
      </c>
      <c r="AP1124">
        <f>IF(AO1124="",AP1123,AO1124)</f>
        <v/>
      </c>
      <c r="AQ1124" s="14">
        <f>IF(AB1124&lt;&gt;"",AB1124,"")</f>
        <v/>
      </c>
      <c r="AR1124" s="14">
        <f>IF(AD1124&lt;&gt;"",AD1124,"")</f>
        <v/>
      </c>
      <c r="AS1124">
        <f>IF(AS1123+1=13,1,AS1123+1)</f>
        <v/>
      </c>
      <c r="AT1124">
        <f>IFERROR(IF(SLOPE($AQ$1106:$AQ$1117,$AS$1106:$AS$1117)&gt;0,MIN(3,ABS(SLOPE($AQ$1106:$AQ$1117,$AS$1106:$AS$1117))),IF(SLOPE($AQ$1106:$AQ$1117,$AS$1106:$AS$1117)&lt;-0.5,-0.5,0)),0)</f>
        <v/>
      </c>
      <c r="AU1124">
        <f>IFERROR(IF(SLOPE($AR$1106:$AR$1117,$AS$1106:$AS$1117)&lt;0,MAX(-3,-ABS(SLOPE($AR$1106:$AR$1117,$AS$1106:$AS$1117))),IF(SLOPE($AR$1106:$AR$1117,$AS$1106:$AS$1117)&gt;0.5,0.5,0)),0)</f>
        <v/>
      </c>
      <c r="AV1124">
        <f>($AQ$1118+(AT1124*(AS1124-1)))</f>
        <v/>
      </c>
      <c r="AW1124">
        <f>($AR$1118+(AU1124*(AS1124-1)))</f>
        <v/>
      </c>
      <c r="AX1124">
        <f>IF(AT1124&gt;0,AV1124+AT1124,AV1124)</f>
        <v/>
      </c>
      <c r="AY1124">
        <f>IF(AU1124&lt;0,AW1124+AU1124,AW1124)</f>
        <v/>
      </c>
      <c r="BA1124" s="14">
        <f>IFERROR(AX1124-AQ1124,"")</f>
        <v/>
      </c>
      <c r="BB1124" s="14">
        <f>IFERROR(AY1124-AR1124,"")</f>
        <v/>
      </c>
      <c r="BD1124">
        <f>AH1124</f>
        <v/>
      </c>
      <c r="BE1124">
        <f>AI1124</f>
        <v/>
      </c>
      <c r="BF1124">
        <f>AJ1124</f>
        <v/>
      </c>
      <c r="BG1124" s="14">
        <f>L1124</f>
        <v/>
      </c>
      <c r="BH1124" s="14">
        <f>IF(X1124="","",X1124)</f>
        <v/>
      </c>
      <c r="BI1124" s="14">
        <f>IF(Y1124="","",Y1124)</f>
        <v/>
      </c>
      <c r="BJ1124">
        <f>Z1124</f>
        <v/>
      </c>
      <c r="BK1124">
        <f>AA1124</f>
        <v/>
      </c>
      <c r="BL1124">
        <f>IFERROR(AX1124,"")</f>
        <v/>
      </c>
      <c r="BM1124">
        <f>IFERROR(AY1124,"")</f>
        <v/>
      </c>
    </row>
    <row r="1125" ht="14.25" customHeight="1">
      <c r="A1125">
        <f>ALGLIB_SSA_XAUUSD!AA1125</f>
        <v/>
      </c>
      <c r="B1125">
        <f>IF($A1125="","",INDEX(ALGLIB_SSA_XAUUSD!$B$2:$B$2401,MATCH($A1125,ALGLIB_SSA_XAUUSD!$A$2:$A$2401,1)))</f>
        <v/>
      </c>
      <c r="C1125">
        <f>IF($A1125="","",INDEX(ALGLIB_SSA_XAUUSD!$C$2:$C$2401,MATCH($A1125,ALGLIB_SSA_XAUUSD!$A$2:$A$2401,1)))</f>
        <v/>
      </c>
      <c r="D1125" s="14">
        <f>IF($A1125="","",INT((ROW()-2)/12)+1)</f>
        <v/>
      </c>
      <c r="E1125" s="14">
        <f>IF(AND(E1130&lt;&gt;"",D1130=D1118+1),E1118+(E1130-E1118)*7/12,"")</f>
        <v/>
      </c>
      <c r="F1125" s="14">
        <f>IF(AND(F1130&lt;&gt;"",D1130=D1118+1),F1118+(F1130-F1118)*7/12,"")</f>
        <v/>
      </c>
      <c r="G1125" s="14">
        <f>IF(AND(G1130&lt;&gt;"",D1130=D1118+1),G1118+(G1130-G1118)*7/12,"")</f>
        <v/>
      </c>
      <c r="H1125" s="14">
        <f>IF(AND(H1130&lt;&gt;"",D1130=D1118+1),H1118+(H1130-H1118)*7/12,"")</f>
        <v/>
      </c>
      <c r="I1125" s="14">
        <f>IF(AND(L1130&lt;&gt;"",D1130=D1118+1),I1118+(I1130-I1118)*7/12,"")</f>
        <v/>
      </c>
      <c r="J1125">
        <f>_xlfn.XLOOKUP($A1125,ALGLIB_SSA_XAUUSD!$AA$2:$AA$2401,ALGLIB_SSA_XAUUSD!$P$2:$P$2401,"",0)</f>
        <v/>
      </c>
      <c r="K1125">
        <f>_xlfn.XLOOKUP($A1125,ALGLIB_SSA_XAUUSD!$AA$2:$AA$2401,ALGLIB_SSA_XAUUSD!$Q$2:$Q$2401,"",0)</f>
        <v/>
      </c>
      <c r="L1125">
        <f>_xlfn.XLOOKUP($A1125,ALGLIB_SSA_XAUUSD!$AA$2:$AA$2401,ALGLIB_SSA_XAUUSD!$R$2:$R$2401,"",0)</f>
        <v/>
      </c>
      <c r="M1125">
        <f>_xlfn.XLOOKUP($A1125,ALGLIB_SSA_XAUUSD!$AA$2:$AA$2401,ALGLIB_SSA_XAUUSD!$S$2:$S$2401,"",0)</f>
        <v/>
      </c>
      <c r="N1125">
        <f>_xlfn.XLOOKUP($A1125,ALGLIB_SSA_XAUUSD!$AA$2:$AA$2401,ALGLIB_SSA_XAUUSD!$T$2:$T$2401,"",0)</f>
        <v/>
      </c>
      <c r="O1125">
        <f>_xlfn.XLOOKUP($A1125,ALGLIB_SSA_XAUUSD!$AA$2:$AA$2401,ALGLIB_SSA_XAUUSD!$U$2:$U$2401,"",0)</f>
        <v/>
      </c>
      <c r="P1125">
        <f>_xlfn.XLOOKUP($A1125,ALGLIB_SSA_XAUUSD!$AA$2:$AA$2401,ALGLIB_SSA_XAUUSD!$V$2:$V$2401,"",0)</f>
        <v/>
      </c>
      <c r="S1125">
        <f>A1125</f>
        <v/>
      </c>
      <c r="T1125">
        <f>J1125</f>
        <v/>
      </c>
      <c r="U1125">
        <f>K1125</f>
        <v/>
      </c>
      <c r="V1125" s="14">
        <f>IF($A1125="","",MOD(ROW()-2,12)+1)</f>
        <v/>
      </c>
      <c r="W1125">
        <f>L1125</f>
        <v/>
      </c>
      <c r="X1125" s="14">
        <f>IF(F1125="","",F1125)</f>
        <v/>
      </c>
      <c r="Y1125" s="14">
        <f>IF(G1125="","",G1125)</f>
        <v/>
      </c>
      <c r="Z1125">
        <f>M1125</f>
        <v/>
      </c>
      <c r="AA1125">
        <f>N1125</f>
        <v/>
      </c>
      <c r="AB1125" s="14">
        <f>IF(H1125="","",H1125)</f>
        <v/>
      </c>
      <c r="AC1125">
        <f>O1125</f>
        <v/>
      </c>
      <c r="AD1125" s="14">
        <f>IF(I1125="","",I1125)</f>
        <v/>
      </c>
      <c r="AE1125">
        <f>P1125</f>
        <v/>
      </c>
      <c r="AH1125">
        <f>IF(S1125&lt;&gt;"",S1125,AH1124+900)</f>
        <v/>
      </c>
      <c r="AI1125">
        <f>IF(T1125&lt;&gt;"",T1125,AI1124)</f>
        <v/>
      </c>
      <c r="AJ1125">
        <f>IF(U1125&lt;&gt;"",U1125,AJ1124)</f>
        <v/>
      </c>
      <c r="AK1125">
        <f>IF(W1125&lt;&gt;"",W1125,"")</f>
        <v/>
      </c>
      <c r="AL1125" s="14">
        <f>IF(X1125&lt;&gt;"",X1125,"")</f>
        <v/>
      </c>
      <c r="AM1125" s="14">
        <f>IF(Y1125&lt;&gt;"",Y1125,"")</f>
        <v/>
      </c>
      <c r="AN1125" s="14">
        <f>IF(OR(AL1125="",AM1125=""),"",AL1125-AM1125)</f>
        <v/>
      </c>
      <c r="AO1125">
        <f>IF(AN1125="","",IF(AN1125&gt;0,"Bullish","Bearish"))</f>
        <v/>
      </c>
      <c r="AP1125">
        <f>IF(AO1125="",AP1124,AO1125)</f>
        <v/>
      </c>
      <c r="AQ1125" s="14">
        <f>IF(AB1125&lt;&gt;"",AB1125,"")</f>
        <v/>
      </c>
      <c r="AR1125" s="14">
        <f>IF(AD1125&lt;&gt;"",AD1125,"")</f>
        <v/>
      </c>
      <c r="AS1125">
        <f>IF(AS1124+1=13,1,AS1124+1)</f>
        <v/>
      </c>
      <c r="AT1125">
        <f>IFERROR(IF(SLOPE($AQ$1106:$AQ$1117,$AS$1106:$AS$1117)&gt;0,MIN(3,ABS(SLOPE($AQ$1106:$AQ$1117,$AS$1106:$AS$1117))),IF(SLOPE($AQ$1106:$AQ$1117,$AS$1106:$AS$1117)&lt;-0.5,-0.5,0)),0)</f>
        <v/>
      </c>
      <c r="AU1125">
        <f>IFERROR(IF(SLOPE($AR$1106:$AR$1117,$AS$1106:$AS$1117)&lt;0,MAX(-3,-ABS(SLOPE($AR$1106:$AR$1117,$AS$1106:$AS$1117))),IF(SLOPE($AR$1106:$AR$1117,$AS$1106:$AS$1117)&gt;0.5,0.5,0)),0)</f>
        <v/>
      </c>
      <c r="AV1125">
        <f>($AQ$1118+(AT1125*(AS1125-1)))</f>
        <v/>
      </c>
      <c r="AW1125">
        <f>($AR$1118+(AU1125*(AS1125-1)))</f>
        <v/>
      </c>
      <c r="AX1125">
        <f>IF(AT1125&gt;0,AV1125+AT1125,AV1125)</f>
        <v/>
      </c>
      <c r="AY1125">
        <f>IF(AU1125&lt;0,AW1125+AU1125,AW1125)</f>
        <v/>
      </c>
      <c r="BA1125" s="14">
        <f>IFERROR(AX1125-AQ1125,"")</f>
        <v/>
      </c>
      <c r="BB1125" s="14">
        <f>IFERROR(AY1125-AR1125,"")</f>
        <v/>
      </c>
      <c r="BD1125">
        <f>AH1125</f>
        <v/>
      </c>
      <c r="BE1125">
        <f>AI1125</f>
        <v/>
      </c>
      <c r="BF1125">
        <f>AJ1125</f>
        <v/>
      </c>
      <c r="BG1125" s="14">
        <f>L1125</f>
        <v/>
      </c>
      <c r="BH1125" s="14">
        <f>IF(X1125="","",X1125)</f>
        <v/>
      </c>
      <c r="BI1125" s="14">
        <f>IF(Y1125="","",Y1125)</f>
        <v/>
      </c>
      <c r="BJ1125">
        <f>Z1125</f>
        <v/>
      </c>
      <c r="BK1125">
        <f>AA1125</f>
        <v/>
      </c>
      <c r="BL1125">
        <f>IFERROR(AX1125,"")</f>
        <v/>
      </c>
      <c r="BM1125">
        <f>IFERROR(AY1125,"")</f>
        <v/>
      </c>
    </row>
    <row r="1126" ht="14.25" customHeight="1">
      <c r="A1126">
        <f>ALGLIB_SSA_XAUUSD!AA1126</f>
        <v/>
      </c>
      <c r="B1126">
        <f>IF($A1126="","",INDEX(ALGLIB_SSA_XAUUSD!$B$2:$B$2401,MATCH($A1126,ALGLIB_SSA_XAUUSD!$A$2:$A$2401,1)))</f>
        <v/>
      </c>
      <c r="C1126">
        <f>IF($A1126="","",INDEX(ALGLIB_SSA_XAUUSD!$C$2:$C$2401,MATCH($A1126,ALGLIB_SSA_XAUUSD!$A$2:$A$2401,1)))</f>
        <v/>
      </c>
      <c r="D1126" s="14">
        <f>IF($A1126="","",INT((ROW()-2)/12)+1)</f>
        <v/>
      </c>
      <c r="E1126" s="14">
        <f>IF(AND(E1130&lt;&gt;"",D1130=D1118+1),E1118+(E1130-E1118)*8/12,"")</f>
        <v/>
      </c>
      <c r="F1126" s="14">
        <f>IF(AND(F1130&lt;&gt;"",D1130=D1118+1),F1118+(F1130-F1118)*8/12,"")</f>
        <v/>
      </c>
      <c r="G1126" s="14">
        <f>IF(AND(G1130&lt;&gt;"",D1130=D1118+1),G1118+(G1130-G1118)*8/12,"")</f>
        <v/>
      </c>
      <c r="H1126" s="14">
        <f>IF(AND(H1130&lt;&gt;"",D1130=D1118+1),H1118+(H1130-H1118)*8/12,"")</f>
        <v/>
      </c>
      <c r="I1126" s="14">
        <f>IF(AND(L1130&lt;&gt;"",D1130=D1118+1),I1118+(I1130-I1118)*8/12,"")</f>
        <v/>
      </c>
      <c r="J1126">
        <f>_xlfn.XLOOKUP($A1126,ALGLIB_SSA_XAUUSD!$AA$2:$AA$2401,ALGLIB_SSA_XAUUSD!$P$2:$P$2401,"",0)</f>
        <v/>
      </c>
      <c r="K1126">
        <f>_xlfn.XLOOKUP($A1126,ALGLIB_SSA_XAUUSD!$AA$2:$AA$2401,ALGLIB_SSA_XAUUSD!$Q$2:$Q$2401,"",0)</f>
        <v/>
      </c>
      <c r="L1126">
        <f>_xlfn.XLOOKUP($A1126,ALGLIB_SSA_XAUUSD!$AA$2:$AA$2401,ALGLIB_SSA_XAUUSD!$R$2:$R$2401,"",0)</f>
        <v/>
      </c>
      <c r="M1126">
        <f>_xlfn.XLOOKUP($A1126,ALGLIB_SSA_XAUUSD!$AA$2:$AA$2401,ALGLIB_SSA_XAUUSD!$S$2:$S$2401,"",0)</f>
        <v/>
      </c>
      <c r="N1126">
        <f>_xlfn.XLOOKUP($A1126,ALGLIB_SSA_XAUUSD!$AA$2:$AA$2401,ALGLIB_SSA_XAUUSD!$T$2:$T$2401,"",0)</f>
        <v/>
      </c>
      <c r="O1126">
        <f>_xlfn.XLOOKUP($A1126,ALGLIB_SSA_XAUUSD!$AA$2:$AA$2401,ALGLIB_SSA_XAUUSD!$U$2:$U$2401,"",0)</f>
        <v/>
      </c>
      <c r="P1126">
        <f>_xlfn.XLOOKUP($A1126,ALGLIB_SSA_XAUUSD!$AA$2:$AA$2401,ALGLIB_SSA_XAUUSD!$V$2:$V$2401,"",0)</f>
        <v/>
      </c>
      <c r="S1126">
        <f>A1126</f>
        <v/>
      </c>
      <c r="T1126">
        <f>J1126</f>
        <v/>
      </c>
      <c r="U1126">
        <f>K1126</f>
        <v/>
      </c>
      <c r="V1126" s="14">
        <f>IF($A1126="","",MOD(ROW()-2,12)+1)</f>
        <v/>
      </c>
      <c r="W1126">
        <f>L1126</f>
        <v/>
      </c>
      <c r="X1126" s="14">
        <f>IF(F1126="","",F1126)</f>
        <v/>
      </c>
      <c r="Y1126" s="14">
        <f>IF(G1126="","",G1126)</f>
        <v/>
      </c>
      <c r="Z1126">
        <f>M1126</f>
        <v/>
      </c>
      <c r="AA1126">
        <f>N1126</f>
        <v/>
      </c>
      <c r="AB1126" s="14">
        <f>IF(H1126="","",H1126)</f>
        <v/>
      </c>
      <c r="AC1126">
        <f>O1126</f>
        <v/>
      </c>
      <c r="AD1126" s="14">
        <f>IF(I1126="","",I1126)</f>
        <v/>
      </c>
      <c r="AE1126">
        <f>P1126</f>
        <v/>
      </c>
      <c r="AH1126">
        <f>IF(S1126&lt;&gt;"",S1126,AH1125+900)</f>
        <v/>
      </c>
      <c r="AI1126">
        <f>IF(T1126&lt;&gt;"",T1126,AI1125)</f>
        <v/>
      </c>
      <c r="AJ1126">
        <f>IF(U1126&lt;&gt;"",U1126,AJ1125)</f>
        <v/>
      </c>
      <c r="AK1126">
        <f>IF(W1126&lt;&gt;"",W1126,"")</f>
        <v/>
      </c>
      <c r="AL1126" s="14">
        <f>IF(X1126&lt;&gt;"",X1126,"")</f>
        <v/>
      </c>
      <c r="AM1126" s="14">
        <f>IF(Y1126&lt;&gt;"",Y1126,"")</f>
        <v/>
      </c>
      <c r="AN1126" s="14">
        <f>IF(OR(AL1126="",AM1126=""),"",AL1126-AM1126)</f>
        <v/>
      </c>
      <c r="AO1126">
        <f>IF(AN1126="","",IF(AN1126&gt;0,"Bullish","Bearish"))</f>
        <v/>
      </c>
      <c r="AP1126">
        <f>IF(AO1126="",AP1125,AO1126)</f>
        <v/>
      </c>
      <c r="AQ1126" s="14">
        <f>IF(AB1126&lt;&gt;"",AB1126,"")</f>
        <v/>
      </c>
      <c r="AR1126" s="14">
        <f>IF(AD1126&lt;&gt;"",AD1126,"")</f>
        <v/>
      </c>
      <c r="AS1126">
        <f>IF(AS1125+1=13,1,AS1125+1)</f>
        <v/>
      </c>
      <c r="AT1126">
        <f>IFERROR(IF(SLOPE($AQ$1106:$AQ$1117,$AS$1106:$AS$1117)&gt;0,MIN(3,ABS(SLOPE($AQ$1106:$AQ$1117,$AS$1106:$AS$1117))),IF(SLOPE($AQ$1106:$AQ$1117,$AS$1106:$AS$1117)&lt;-0.5,-0.5,0)),0)</f>
        <v/>
      </c>
      <c r="AU1126">
        <f>IFERROR(IF(SLOPE($AR$1106:$AR$1117,$AS$1106:$AS$1117)&lt;0,MAX(-3,-ABS(SLOPE($AR$1106:$AR$1117,$AS$1106:$AS$1117))),IF(SLOPE($AR$1106:$AR$1117,$AS$1106:$AS$1117)&gt;0.5,0.5,0)),0)</f>
        <v/>
      </c>
      <c r="AV1126">
        <f>($AQ$1118+(AT1126*(AS1126-1)))</f>
        <v/>
      </c>
      <c r="AW1126">
        <f>($AR$1118+(AU1126*(AS1126-1)))</f>
        <v/>
      </c>
      <c r="AX1126">
        <f>IF(AT1126&gt;0,AV1126+AT1126,AV1126)</f>
        <v/>
      </c>
      <c r="AY1126">
        <f>IF(AU1126&lt;0,AW1126+AU1126,AW1126)</f>
        <v/>
      </c>
      <c r="BA1126" s="14">
        <f>IFERROR(AX1126-AQ1126,"")</f>
        <v/>
      </c>
      <c r="BB1126" s="14">
        <f>IFERROR(AY1126-AR1126,"")</f>
        <v/>
      </c>
      <c r="BD1126">
        <f>AH1126</f>
        <v/>
      </c>
      <c r="BE1126">
        <f>AI1126</f>
        <v/>
      </c>
      <c r="BF1126">
        <f>AJ1126</f>
        <v/>
      </c>
      <c r="BG1126" s="14">
        <f>L1126</f>
        <v/>
      </c>
      <c r="BH1126" s="14">
        <f>IF(X1126="","",X1126)</f>
        <v/>
      </c>
      <c r="BI1126" s="14">
        <f>IF(Y1126="","",Y1126)</f>
        <v/>
      </c>
      <c r="BJ1126">
        <f>Z1126</f>
        <v/>
      </c>
      <c r="BK1126">
        <f>AA1126</f>
        <v/>
      </c>
      <c r="BL1126">
        <f>IFERROR(AX1126,"")</f>
        <v/>
      </c>
      <c r="BM1126">
        <f>IFERROR(AY1126,"")</f>
        <v/>
      </c>
    </row>
    <row r="1127" ht="14.25" customHeight="1">
      <c r="A1127">
        <f>ALGLIB_SSA_XAUUSD!AA1127</f>
        <v/>
      </c>
      <c r="B1127">
        <f>IF($A1127="","",INDEX(ALGLIB_SSA_XAUUSD!$B$2:$B$2401,MATCH($A1127,ALGLIB_SSA_XAUUSD!$A$2:$A$2401,1)))</f>
        <v/>
      </c>
      <c r="C1127">
        <f>IF($A1127="","",INDEX(ALGLIB_SSA_XAUUSD!$C$2:$C$2401,MATCH($A1127,ALGLIB_SSA_XAUUSD!$A$2:$A$2401,1)))</f>
        <v/>
      </c>
      <c r="D1127" s="14">
        <f>IF($A1127="","",INT((ROW()-2)/12)+1)</f>
        <v/>
      </c>
      <c r="E1127" s="14">
        <f>IF(AND(E1130&lt;&gt;"",D1130=D1118+1),E1118+(E1130-E1118)*9/12,"")</f>
        <v/>
      </c>
      <c r="F1127" s="14">
        <f>IF(AND(F1130&lt;&gt;"",D1130=D1118+1),F1118+(F1130-F1118)*9/12,"")</f>
        <v/>
      </c>
      <c r="G1127" s="14">
        <f>IF(AND(G1130&lt;&gt;"",D1130=D1118+1),G1118+(G1130-G1118)*9/12,"")</f>
        <v/>
      </c>
      <c r="H1127" s="14">
        <f>IF(AND(H1130&lt;&gt;"",D1130=D1118+1),H1118+(H1130-H1118)*9/12,"")</f>
        <v/>
      </c>
      <c r="I1127" s="14">
        <f>IF(AND(L1130&lt;&gt;"",D1130=D1118+1),I1118+(I1130-I1118)*9/12,"")</f>
        <v/>
      </c>
      <c r="J1127">
        <f>_xlfn.XLOOKUP($A1127,ALGLIB_SSA_XAUUSD!$AA$2:$AA$2401,ALGLIB_SSA_XAUUSD!$P$2:$P$2401,"",0)</f>
        <v/>
      </c>
      <c r="K1127">
        <f>_xlfn.XLOOKUP($A1127,ALGLIB_SSA_XAUUSD!$AA$2:$AA$2401,ALGLIB_SSA_XAUUSD!$Q$2:$Q$2401,"",0)</f>
        <v/>
      </c>
      <c r="L1127">
        <f>_xlfn.XLOOKUP($A1127,ALGLIB_SSA_XAUUSD!$AA$2:$AA$2401,ALGLIB_SSA_XAUUSD!$R$2:$R$2401,"",0)</f>
        <v/>
      </c>
      <c r="M1127">
        <f>_xlfn.XLOOKUP($A1127,ALGLIB_SSA_XAUUSD!$AA$2:$AA$2401,ALGLIB_SSA_XAUUSD!$S$2:$S$2401,"",0)</f>
        <v/>
      </c>
      <c r="N1127">
        <f>_xlfn.XLOOKUP($A1127,ALGLIB_SSA_XAUUSD!$AA$2:$AA$2401,ALGLIB_SSA_XAUUSD!$T$2:$T$2401,"",0)</f>
        <v/>
      </c>
      <c r="O1127">
        <f>_xlfn.XLOOKUP($A1127,ALGLIB_SSA_XAUUSD!$AA$2:$AA$2401,ALGLIB_SSA_XAUUSD!$U$2:$U$2401,"",0)</f>
        <v/>
      </c>
      <c r="P1127">
        <f>_xlfn.XLOOKUP($A1127,ALGLIB_SSA_XAUUSD!$AA$2:$AA$2401,ALGLIB_SSA_XAUUSD!$V$2:$V$2401,"",0)</f>
        <v/>
      </c>
      <c r="S1127">
        <f>A1127</f>
        <v/>
      </c>
      <c r="T1127">
        <f>J1127</f>
        <v/>
      </c>
      <c r="U1127">
        <f>K1127</f>
        <v/>
      </c>
      <c r="V1127" s="14">
        <f>IF($A1127="","",MOD(ROW()-2,12)+1)</f>
        <v/>
      </c>
      <c r="W1127">
        <f>L1127</f>
        <v/>
      </c>
      <c r="X1127" s="14">
        <f>IF(F1127="","",F1127)</f>
        <v/>
      </c>
      <c r="Y1127" s="14">
        <f>IF(G1127="","",G1127)</f>
        <v/>
      </c>
      <c r="Z1127">
        <f>M1127</f>
        <v/>
      </c>
      <c r="AA1127">
        <f>N1127</f>
        <v/>
      </c>
      <c r="AB1127" s="14">
        <f>IF(H1127="","",H1127)</f>
        <v/>
      </c>
      <c r="AC1127">
        <f>O1127</f>
        <v/>
      </c>
      <c r="AD1127" s="14">
        <f>IF(I1127="","",I1127)</f>
        <v/>
      </c>
      <c r="AE1127">
        <f>P1127</f>
        <v/>
      </c>
      <c r="AH1127">
        <f>IF(S1127&lt;&gt;"",S1127,AH1126+900)</f>
        <v/>
      </c>
      <c r="AI1127">
        <f>IF(T1127&lt;&gt;"",T1127,AI1126)</f>
        <v/>
      </c>
      <c r="AJ1127">
        <f>IF(U1127&lt;&gt;"",U1127,AJ1126)</f>
        <v/>
      </c>
      <c r="AK1127">
        <f>IF(W1127&lt;&gt;"",W1127,"")</f>
        <v/>
      </c>
      <c r="AL1127" s="14">
        <f>IF(X1127&lt;&gt;"",X1127,"")</f>
        <v/>
      </c>
      <c r="AM1127" s="14">
        <f>IF(Y1127&lt;&gt;"",Y1127,"")</f>
        <v/>
      </c>
      <c r="AN1127" s="14">
        <f>IF(OR(AL1127="",AM1127=""),"",AL1127-AM1127)</f>
        <v/>
      </c>
      <c r="AO1127">
        <f>IF(AN1127="","",IF(AN1127&gt;0,"Bullish","Bearish"))</f>
        <v/>
      </c>
      <c r="AP1127">
        <f>IF(AO1127="",AP1126,AO1127)</f>
        <v/>
      </c>
      <c r="AQ1127" s="14">
        <f>IF(AB1127&lt;&gt;"",AB1127,"")</f>
        <v/>
      </c>
      <c r="AR1127" s="14">
        <f>IF(AD1127&lt;&gt;"",AD1127,"")</f>
        <v/>
      </c>
      <c r="AS1127">
        <f>IF(AS1126+1=13,1,AS1126+1)</f>
        <v/>
      </c>
      <c r="AT1127">
        <f>IFERROR(IF(SLOPE($AQ$1106:$AQ$1117,$AS$1106:$AS$1117)&gt;0,MIN(3,ABS(SLOPE($AQ$1106:$AQ$1117,$AS$1106:$AS$1117))),IF(SLOPE($AQ$1106:$AQ$1117,$AS$1106:$AS$1117)&lt;-0.5,-0.5,0)),0)</f>
        <v/>
      </c>
      <c r="AU1127">
        <f>IFERROR(IF(SLOPE($AR$1106:$AR$1117,$AS$1106:$AS$1117)&lt;0,MAX(-3,-ABS(SLOPE($AR$1106:$AR$1117,$AS$1106:$AS$1117))),IF(SLOPE($AR$1106:$AR$1117,$AS$1106:$AS$1117)&gt;0.5,0.5,0)),0)</f>
        <v/>
      </c>
      <c r="AV1127">
        <f>($AQ$1118+(AT1127*(AS1127-1)))</f>
        <v/>
      </c>
      <c r="AW1127">
        <f>($AR$1118+(AU1127*(AS1127-1)))</f>
        <v/>
      </c>
      <c r="AX1127">
        <f>IF(AT1127&gt;0,AV1127+AT1127,AV1127)</f>
        <v/>
      </c>
      <c r="AY1127">
        <f>IF(AU1127&lt;0,AW1127+AU1127,AW1127)</f>
        <v/>
      </c>
      <c r="BA1127" s="14">
        <f>IFERROR(AX1127-AQ1127,"")</f>
        <v/>
      </c>
      <c r="BB1127" s="14">
        <f>IFERROR(AY1127-AR1127,"")</f>
        <v/>
      </c>
      <c r="BD1127">
        <f>AH1127</f>
        <v/>
      </c>
      <c r="BE1127">
        <f>AI1127</f>
        <v/>
      </c>
      <c r="BF1127">
        <f>AJ1127</f>
        <v/>
      </c>
      <c r="BG1127" s="14">
        <f>L1127</f>
        <v/>
      </c>
      <c r="BH1127" s="14">
        <f>IF(X1127="","",X1127)</f>
        <v/>
      </c>
      <c r="BI1127" s="14">
        <f>IF(Y1127="","",Y1127)</f>
        <v/>
      </c>
      <c r="BJ1127">
        <f>Z1127</f>
        <v/>
      </c>
      <c r="BK1127">
        <f>AA1127</f>
        <v/>
      </c>
      <c r="BL1127">
        <f>IFERROR(AX1127,"")</f>
        <v/>
      </c>
      <c r="BM1127">
        <f>IFERROR(AY1127,"")</f>
        <v/>
      </c>
    </row>
    <row r="1128" ht="14.25" customHeight="1">
      <c r="A1128">
        <f>ALGLIB_SSA_XAUUSD!AA1128</f>
        <v/>
      </c>
      <c r="B1128">
        <f>IF($A1128="","",INDEX(ALGLIB_SSA_XAUUSD!$B$2:$B$2401,MATCH($A1128,ALGLIB_SSA_XAUUSD!$A$2:$A$2401,1)))</f>
        <v/>
      </c>
      <c r="C1128">
        <f>IF($A1128="","",INDEX(ALGLIB_SSA_XAUUSD!$C$2:$C$2401,MATCH($A1128,ALGLIB_SSA_XAUUSD!$A$2:$A$2401,1)))</f>
        <v/>
      </c>
      <c r="D1128" s="14">
        <f>IF($A1128="","",INT((ROW()-2)/12)+1)</f>
        <v/>
      </c>
      <c r="E1128" s="14">
        <f>IF(AND(E1130&lt;&gt;"",D1130=D1118+1),E1118+(E1130-E1118)*10/12,"")</f>
        <v/>
      </c>
      <c r="F1128" s="14">
        <f>IF(AND(F1130&lt;&gt;"",D1130=D1118+1),F1118+(F1130-F1118)*10/12,"")</f>
        <v/>
      </c>
      <c r="G1128" s="14">
        <f>IF(AND(G1130&lt;&gt;"",D1130=D1118+1),G1118+(G1130-G1118)*10/12,"")</f>
        <v/>
      </c>
      <c r="H1128" s="14">
        <f>IF(AND(H1130&lt;&gt;"",D1130=D1118+1),H1118+(H1130-H1118)*10/12,"")</f>
        <v/>
      </c>
      <c r="I1128" s="14">
        <f>IF(AND(L1130&lt;&gt;"",D1130=D1118+1),I1118+(I1130-I1118)*10/12,"")</f>
        <v/>
      </c>
      <c r="J1128">
        <f>_xlfn.XLOOKUP($A1128,ALGLIB_SSA_XAUUSD!$AA$2:$AA$2401,ALGLIB_SSA_XAUUSD!$P$2:$P$2401,"",0)</f>
        <v/>
      </c>
      <c r="K1128">
        <f>_xlfn.XLOOKUP($A1128,ALGLIB_SSA_XAUUSD!$AA$2:$AA$2401,ALGLIB_SSA_XAUUSD!$Q$2:$Q$2401,"",0)</f>
        <v/>
      </c>
      <c r="L1128">
        <f>_xlfn.XLOOKUP($A1128,ALGLIB_SSA_XAUUSD!$AA$2:$AA$2401,ALGLIB_SSA_XAUUSD!$R$2:$R$2401,"",0)</f>
        <v/>
      </c>
      <c r="M1128">
        <f>_xlfn.XLOOKUP($A1128,ALGLIB_SSA_XAUUSD!$AA$2:$AA$2401,ALGLIB_SSA_XAUUSD!$S$2:$S$2401,"",0)</f>
        <v/>
      </c>
      <c r="N1128">
        <f>_xlfn.XLOOKUP($A1128,ALGLIB_SSA_XAUUSD!$AA$2:$AA$2401,ALGLIB_SSA_XAUUSD!$T$2:$T$2401,"",0)</f>
        <v/>
      </c>
      <c r="O1128">
        <f>_xlfn.XLOOKUP($A1128,ALGLIB_SSA_XAUUSD!$AA$2:$AA$2401,ALGLIB_SSA_XAUUSD!$U$2:$U$2401,"",0)</f>
        <v/>
      </c>
      <c r="P1128">
        <f>_xlfn.XLOOKUP($A1128,ALGLIB_SSA_XAUUSD!$AA$2:$AA$2401,ALGLIB_SSA_XAUUSD!$V$2:$V$2401,"",0)</f>
        <v/>
      </c>
      <c r="S1128">
        <f>A1128</f>
        <v/>
      </c>
      <c r="T1128">
        <f>J1128</f>
        <v/>
      </c>
      <c r="U1128">
        <f>K1128</f>
        <v/>
      </c>
      <c r="V1128" s="14">
        <f>IF($A1128="","",MOD(ROW()-2,12)+1)</f>
        <v/>
      </c>
      <c r="W1128">
        <f>L1128</f>
        <v/>
      </c>
      <c r="X1128" s="14">
        <f>IF(F1128="","",F1128)</f>
        <v/>
      </c>
      <c r="Y1128" s="14">
        <f>IF(G1128="","",G1128)</f>
        <v/>
      </c>
      <c r="Z1128">
        <f>M1128</f>
        <v/>
      </c>
      <c r="AA1128">
        <f>N1128</f>
        <v/>
      </c>
      <c r="AB1128" s="14">
        <f>IF(H1128="","",H1128)</f>
        <v/>
      </c>
      <c r="AC1128">
        <f>O1128</f>
        <v/>
      </c>
      <c r="AD1128" s="14">
        <f>IF(I1128="","",I1128)</f>
        <v/>
      </c>
      <c r="AE1128">
        <f>P1128</f>
        <v/>
      </c>
      <c r="AH1128">
        <f>IF(S1128&lt;&gt;"",S1128,AH1127+900)</f>
        <v/>
      </c>
      <c r="AI1128">
        <f>IF(T1128&lt;&gt;"",T1128,AI1127)</f>
        <v/>
      </c>
      <c r="AJ1128">
        <f>IF(U1128&lt;&gt;"",U1128,AJ1127)</f>
        <v/>
      </c>
      <c r="AK1128">
        <f>IF(W1128&lt;&gt;"",W1128,"")</f>
        <v/>
      </c>
      <c r="AL1128" s="14">
        <f>IF(X1128&lt;&gt;"",X1128,"")</f>
        <v/>
      </c>
      <c r="AM1128" s="14">
        <f>IF(Y1128&lt;&gt;"",Y1128,"")</f>
        <v/>
      </c>
      <c r="AN1128" s="14">
        <f>IF(OR(AL1128="",AM1128=""),"",AL1128-AM1128)</f>
        <v/>
      </c>
      <c r="AO1128">
        <f>IF(AN1128="","",IF(AN1128&gt;0,"Bullish","Bearish"))</f>
        <v/>
      </c>
      <c r="AP1128">
        <f>IF(AO1128="",AP1127,AO1128)</f>
        <v/>
      </c>
      <c r="AQ1128" s="14">
        <f>IF(AB1128&lt;&gt;"",AB1128,"")</f>
        <v/>
      </c>
      <c r="AR1128" s="14">
        <f>IF(AD1128&lt;&gt;"",AD1128,"")</f>
        <v/>
      </c>
      <c r="AS1128">
        <f>IF(AS1127+1=13,1,AS1127+1)</f>
        <v/>
      </c>
      <c r="AT1128">
        <f>IFERROR(IF(SLOPE($AQ$1106:$AQ$1117,$AS$1106:$AS$1117)&gt;0,MIN(3,ABS(SLOPE($AQ$1106:$AQ$1117,$AS$1106:$AS$1117))),IF(SLOPE($AQ$1106:$AQ$1117,$AS$1106:$AS$1117)&lt;-0.5,-0.5,0)),0)</f>
        <v/>
      </c>
      <c r="AU1128">
        <f>IFERROR(IF(SLOPE($AR$1106:$AR$1117,$AS$1106:$AS$1117)&lt;0,MAX(-3,-ABS(SLOPE($AR$1106:$AR$1117,$AS$1106:$AS$1117))),IF(SLOPE($AR$1106:$AR$1117,$AS$1106:$AS$1117)&gt;0.5,0.5,0)),0)</f>
        <v/>
      </c>
      <c r="AV1128">
        <f>($AQ$1118+(AT1128*(AS1128-1)))</f>
        <v/>
      </c>
      <c r="AW1128">
        <f>($AR$1118+(AU1128*(AS1128-1)))</f>
        <v/>
      </c>
      <c r="AX1128">
        <f>IF(AT1128&gt;0,AV1128+AT1128,AV1128)</f>
        <v/>
      </c>
      <c r="AY1128">
        <f>IF(AU1128&lt;0,AW1128+AU1128,AW1128)</f>
        <v/>
      </c>
      <c r="BA1128" s="14">
        <f>IFERROR(AX1128-AQ1128,"")</f>
        <v/>
      </c>
      <c r="BB1128" s="14">
        <f>IFERROR(AY1128-AR1128,"")</f>
        <v/>
      </c>
      <c r="BD1128">
        <f>AH1128</f>
        <v/>
      </c>
      <c r="BE1128">
        <f>AI1128</f>
        <v/>
      </c>
      <c r="BF1128">
        <f>AJ1128</f>
        <v/>
      </c>
      <c r="BG1128" s="14">
        <f>L1128</f>
        <v/>
      </c>
      <c r="BH1128" s="14">
        <f>IF(X1128="","",X1128)</f>
        <v/>
      </c>
      <c r="BI1128" s="14">
        <f>IF(Y1128="","",Y1128)</f>
        <v/>
      </c>
      <c r="BJ1128">
        <f>Z1128</f>
        <v/>
      </c>
      <c r="BK1128">
        <f>AA1128</f>
        <v/>
      </c>
      <c r="BL1128">
        <f>IFERROR(AX1128,"")</f>
        <v/>
      </c>
      <c r="BM1128">
        <f>IFERROR(AY1128,"")</f>
        <v/>
      </c>
    </row>
    <row r="1129" ht="14.25" customHeight="1">
      <c r="A1129">
        <f>ALGLIB_SSA_XAUUSD!AA1129</f>
        <v/>
      </c>
      <c r="B1129">
        <f>IF($A1129="","",INDEX(ALGLIB_SSA_XAUUSD!$B$2:$B$2401,MATCH($A1129,ALGLIB_SSA_XAUUSD!$A$2:$A$2401,1)))</f>
        <v/>
      </c>
      <c r="C1129">
        <f>IF($A1129="","",INDEX(ALGLIB_SSA_XAUUSD!$C$2:$C$2401,MATCH($A1129,ALGLIB_SSA_XAUUSD!$A$2:$A$2401,1)))</f>
        <v/>
      </c>
      <c r="D1129" s="14">
        <f>IF($A1129="","",INT((ROW()-2)/12)+1)</f>
        <v/>
      </c>
      <c r="E1129" s="14">
        <f>IF(AND(E1130&lt;&gt;"",D1130=D1118+1),E1118+(E1130-E1118)*11/12,"")</f>
        <v/>
      </c>
      <c r="F1129" s="14">
        <f>IF(AND(F1130&lt;&gt;"",D1130=D1118+1),F1118+(F1130-F1118)*11/12,"")</f>
        <v/>
      </c>
      <c r="G1129" s="14">
        <f>IF(AND(G1130&lt;&gt;"",D1130=D1118+1),G1118+(G1130-G1118)*11/12,"")</f>
        <v/>
      </c>
      <c r="H1129" s="14">
        <f>IF(AND(H1130&lt;&gt;"",D1130=D1118+1),H1118+(H1130-H1118)*11/12,"")</f>
        <v/>
      </c>
      <c r="I1129" s="14">
        <f>IF(AND(L1130&lt;&gt;"",D1130=D1118+1),I1118+(I1130-I1118)*11/12,"")</f>
        <v/>
      </c>
      <c r="J1129">
        <f>_xlfn.XLOOKUP($A1129,ALGLIB_SSA_XAUUSD!$AA$2:$AA$2401,ALGLIB_SSA_XAUUSD!$P$2:$P$2401,"",0)</f>
        <v/>
      </c>
      <c r="K1129">
        <f>_xlfn.XLOOKUP($A1129,ALGLIB_SSA_XAUUSD!$AA$2:$AA$2401,ALGLIB_SSA_XAUUSD!$Q$2:$Q$2401,"",0)</f>
        <v/>
      </c>
      <c r="L1129">
        <f>_xlfn.XLOOKUP($A1129,ALGLIB_SSA_XAUUSD!$AA$2:$AA$2401,ALGLIB_SSA_XAUUSD!$R$2:$R$2401,"",0)</f>
        <v/>
      </c>
      <c r="M1129">
        <f>_xlfn.XLOOKUP($A1129,ALGLIB_SSA_XAUUSD!$AA$2:$AA$2401,ALGLIB_SSA_XAUUSD!$S$2:$S$2401,"",0)</f>
        <v/>
      </c>
      <c r="N1129">
        <f>_xlfn.XLOOKUP($A1129,ALGLIB_SSA_XAUUSD!$AA$2:$AA$2401,ALGLIB_SSA_XAUUSD!$T$2:$T$2401,"",0)</f>
        <v/>
      </c>
      <c r="O1129">
        <f>_xlfn.XLOOKUP($A1129,ALGLIB_SSA_XAUUSD!$AA$2:$AA$2401,ALGLIB_SSA_XAUUSD!$U$2:$U$2401,"",0)</f>
        <v/>
      </c>
      <c r="P1129">
        <f>_xlfn.XLOOKUP($A1129,ALGLIB_SSA_XAUUSD!$AA$2:$AA$2401,ALGLIB_SSA_XAUUSD!$V$2:$V$2401,"",0)</f>
        <v/>
      </c>
      <c r="S1129">
        <f>A1129</f>
        <v/>
      </c>
      <c r="T1129">
        <f>J1129</f>
        <v/>
      </c>
      <c r="U1129">
        <f>K1129</f>
        <v/>
      </c>
      <c r="V1129" s="14">
        <f>IF($A1129="","",MOD(ROW()-2,12)+1)</f>
        <v/>
      </c>
      <c r="W1129">
        <f>L1129</f>
        <v/>
      </c>
      <c r="X1129" s="14">
        <f>IF(F1129="","",F1129)</f>
        <v/>
      </c>
      <c r="Y1129" s="14">
        <f>IF(G1129="","",G1129)</f>
        <v/>
      </c>
      <c r="Z1129">
        <f>M1129</f>
        <v/>
      </c>
      <c r="AA1129">
        <f>N1129</f>
        <v/>
      </c>
      <c r="AB1129" s="14">
        <f>IF(H1129="","",H1129)</f>
        <v/>
      </c>
      <c r="AC1129">
        <f>O1129</f>
        <v/>
      </c>
      <c r="AD1129" s="14">
        <f>IF(I1129="","",I1129)</f>
        <v/>
      </c>
      <c r="AE1129">
        <f>P1129</f>
        <v/>
      </c>
      <c r="AH1129">
        <f>IF(S1129&lt;&gt;"",S1129,AH1128+900)</f>
        <v/>
      </c>
      <c r="AI1129">
        <f>IF(T1129&lt;&gt;"",T1129,AI1128)</f>
        <v/>
      </c>
      <c r="AJ1129">
        <f>IF(U1129&lt;&gt;"",U1129,AJ1128)</f>
        <v/>
      </c>
      <c r="AK1129">
        <f>IF(W1129&lt;&gt;"",W1129,"")</f>
        <v/>
      </c>
      <c r="AL1129" s="14">
        <f>IF(X1129&lt;&gt;"",X1129,"")</f>
        <v/>
      </c>
      <c r="AM1129" s="14">
        <f>IF(Y1129&lt;&gt;"",Y1129,"")</f>
        <v/>
      </c>
      <c r="AN1129" s="14">
        <f>IF(OR(AL1129="",AM1129=""),"",AL1129-AM1129)</f>
        <v/>
      </c>
      <c r="AO1129">
        <f>IF(AN1129="","",IF(AN1129&gt;0,"Bullish","Bearish"))</f>
        <v/>
      </c>
      <c r="AP1129">
        <f>IF(AO1129="",AP1128,AO1129)</f>
        <v/>
      </c>
      <c r="AQ1129" s="14">
        <f>IF(AB1129&lt;&gt;"",AB1129,"")</f>
        <v/>
      </c>
      <c r="AR1129" s="14">
        <f>IF(AD1129&lt;&gt;"",AD1129,"")</f>
        <v/>
      </c>
      <c r="AS1129">
        <f>IF(AS1128+1=13,1,AS1128+1)</f>
        <v/>
      </c>
      <c r="AT1129">
        <f>IFERROR(IF(SLOPE($AQ$1106:$AQ$1117,$AS$1106:$AS$1117)&gt;0,MIN(3,ABS(SLOPE($AQ$1106:$AQ$1117,$AS$1106:$AS$1117))),IF(SLOPE($AQ$1106:$AQ$1117,$AS$1106:$AS$1117)&lt;-0.5,-0.5,0)),0)</f>
        <v/>
      </c>
      <c r="AU1129">
        <f>IFERROR(IF(SLOPE($AR$1106:$AR$1117,$AS$1106:$AS$1117)&lt;0,MAX(-3,-ABS(SLOPE($AR$1106:$AR$1117,$AS$1106:$AS$1117))),IF(SLOPE($AR$1106:$AR$1117,$AS$1106:$AS$1117)&gt;0.5,0.5,0)),0)</f>
        <v/>
      </c>
      <c r="AV1129">
        <f>($AQ$1118+(AT1129*(AS1129-1)))</f>
        <v/>
      </c>
      <c r="AW1129">
        <f>($AR$1118+(AU1129*(AS1129-1)))</f>
        <v/>
      </c>
      <c r="AX1129">
        <f>IF(AT1129&gt;0,AV1129+AT1129,AV1129)</f>
        <v/>
      </c>
      <c r="AY1129">
        <f>IF(AU1129&lt;0,AW1129+AU1129,AW1129)</f>
        <v/>
      </c>
      <c r="BA1129" s="14">
        <f>IFERROR(AX1129-AQ1129,"")</f>
        <v/>
      </c>
      <c r="BB1129" s="14">
        <f>IFERROR(AY1129-AR1129,"")</f>
        <v/>
      </c>
      <c r="BD1129">
        <f>AH1129</f>
        <v/>
      </c>
      <c r="BE1129">
        <f>AI1129</f>
        <v/>
      </c>
      <c r="BF1129">
        <f>AJ1129</f>
        <v/>
      </c>
      <c r="BG1129" s="14">
        <f>L1129</f>
        <v/>
      </c>
      <c r="BH1129" s="14">
        <f>IF(X1129="","",X1129)</f>
        <v/>
      </c>
      <c r="BI1129" s="14">
        <f>IF(Y1129="","",Y1129)</f>
        <v/>
      </c>
      <c r="BJ1129">
        <f>Z1129</f>
        <v/>
      </c>
      <c r="BK1129">
        <f>AA1129</f>
        <v/>
      </c>
      <c r="BL1129">
        <f>IFERROR(AX1129,"")</f>
        <v/>
      </c>
      <c r="BM1129">
        <f>IFERROR(AY1129,"")</f>
        <v/>
      </c>
    </row>
    <row r="1130" ht="14.25" customHeight="1">
      <c r="A1130">
        <f>ALGLIB_SSA_XAUUSD!AA1130</f>
        <v/>
      </c>
      <c r="B1130">
        <f>IF($A1130="","",INDEX(ALGLIB_SSA_XAUUSD!$B$2:$B$2401,MATCH($A1130,ALGLIB_SSA_XAUUSD!$A$2:$A$2401,1)))</f>
        <v/>
      </c>
      <c r="C1130">
        <f>IF($A1130="","",INDEX(ALGLIB_SSA_XAUUSD!$C$2:$C$2401,MATCH($A1130,ALGLIB_SSA_XAUUSD!$A$2:$A$2401,1)))</f>
        <v/>
      </c>
      <c r="D1130" s="14">
        <f>IF($A1130="","",INT((ROW()-2)/12)+1)</f>
        <v/>
      </c>
      <c r="E1130" s="14">
        <f>IF($A1130="","",INDEX(ALGLIB_SSA_XAUUSD!$D$2:$D$2401,MATCH($A1130,ALGLIB_SSA_XAUUSD!$A$2:$A$2401,1)))</f>
        <v/>
      </c>
      <c r="F1130" s="14">
        <f>IF($A1130="","",INDEX(ALGLIB_SSA_XAUUSD!$E$2:$E$2401,MATCH($A1130,ALGLIB_SSA_XAUUSD!$A$2:$A$2401,1)))</f>
        <v/>
      </c>
      <c r="G1130" s="14">
        <f>IF($A1130="","",INDEX(ALGLIB_SSA_XAUUSD!$F$2:$F$2401,MATCH($A1130,ALGLIB_SSA_XAUUSD!$A$2:$A$2401,1)))</f>
        <v/>
      </c>
      <c r="H1130" s="14">
        <f>IF($A1130="","",INDEX(ALGLIB_SSA_XAUUSD!$G$2:$G$2401,MATCH($A1130,ALGLIB_SSA_XAUUSD!$A$2:$A$2401,1)))</f>
        <v/>
      </c>
      <c r="I1130" s="14">
        <f>IF($A1130="","",INDEX(ALGLIB_SSA_XAUUSD!$H$2:$H$2401,MATCH($A1130,ALGLIB_SSA_XAUUSD!$A$2:$A$2401,1)))</f>
        <v/>
      </c>
      <c r="J1130">
        <f>_xlfn.XLOOKUP($A1130,ALGLIB_SSA_XAUUSD!$AA$2:$AA$2401,ALGLIB_SSA_XAUUSD!$P$2:$P$2401,"",0)</f>
        <v/>
      </c>
      <c r="K1130">
        <f>_xlfn.XLOOKUP($A1130,ALGLIB_SSA_XAUUSD!$AA$2:$AA$2401,ALGLIB_SSA_XAUUSD!$Q$2:$Q$2401,"",0)</f>
        <v/>
      </c>
      <c r="L1130">
        <f>_xlfn.XLOOKUP($A1130,ALGLIB_SSA_XAUUSD!$AA$2:$AA$2401,ALGLIB_SSA_XAUUSD!$R$2:$R$2401,"",0)</f>
        <v/>
      </c>
      <c r="M1130">
        <f>_xlfn.XLOOKUP($A1130,ALGLIB_SSA_XAUUSD!$AA$2:$AA$2401,ALGLIB_SSA_XAUUSD!$S$2:$S$2401,"",0)</f>
        <v/>
      </c>
      <c r="N1130">
        <f>_xlfn.XLOOKUP($A1130,ALGLIB_SSA_XAUUSD!$AA$2:$AA$2401,ALGLIB_SSA_XAUUSD!$T$2:$T$2401,"",0)</f>
        <v/>
      </c>
      <c r="O1130">
        <f>_xlfn.XLOOKUP($A1130,ALGLIB_SSA_XAUUSD!$AA$2:$AA$2401,ALGLIB_SSA_XAUUSD!$U$2:$U$2401,"",0)</f>
        <v/>
      </c>
      <c r="P1130">
        <f>_xlfn.XLOOKUP($A1130,ALGLIB_SSA_XAUUSD!$AA$2:$AA$2401,ALGLIB_SSA_XAUUSD!$V$2:$V$2401,"",0)</f>
        <v/>
      </c>
      <c r="S1130">
        <f>A1130</f>
        <v/>
      </c>
      <c r="T1130">
        <f>J1130</f>
        <v/>
      </c>
      <c r="U1130">
        <f>K1130</f>
        <v/>
      </c>
      <c r="V1130" s="14">
        <f>IF($A1130="","",MOD(ROW()-2,12)+1)</f>
        <v/>
      </c>
      <c r="W1130">
        <f>L1130</f>
        <v/>
      </c>
      <c r="X1130" s="14">
        <f>IF(F1130="","",F1130)</f>
        <v/>
      </c>
      <c r="Y1130" s="14">
        <f>IF(G1130="","",G1130)</f>
        <v/>
      </c>
      <c r="Z1130">
        <f>M1130</f>
        <v/>
      </c>
      <c r="AA1130">
        <f>N1130</f>
        <v/>
      </c>
      <c r="AB1130" s="14">
        <f>IF(H1130="","",H1130)</f>
        <v/>
      </c>
      <c r="AC1130">
        <f>O1130</f>
        <v/>
      </c>
      <c r="AD1130" s="14">
        <f>IF(I1130="","",I1130)</f>
        <v/>
      </c>
      <c r="AE1130">
        <f>P1130</f>
        <v/>
      </c>
      <c r="AH1130">
        <f>IF(S1130&lt;&gt;"",S1130,AH1129+900)</f>
        <v/>
      </c>
      <c r="AI1130">
        <f>IF(T1130&lt;&gt;"",T1130,AI1129)</f>
        <v/>
      </c>
      <c r="AJ1130">
        <f>IF(U1130&lt;&gt;"",U1130,AJ1129)</f>
        <v/>
      </c>
      <c r="AK1130">
        <f>IF(W1130&lt;&gt;"",W1130,"")</f>
        <v/>
      </c>
      <c r="AL1130" s="14">
        <f>IF(X1130&lt;&gt;"",X1130,"")</f>
        <v/>
      </c>
      <c r="AM1130" s="14">
        <f>IF(Y1130&lt;&gt;"",Y1130,"")</f>
        <v/>
      </c>
      <c r="AN1130" s="14">
        <f>IF(OR(AL1130="",AM1130=""),"",AL1130-AM1130)</f>
        <v/>
      </c>
      <c r="AO1130">
        <f>IF(AN1130="","",IF(AN1130&gt;0,"Bullish","Bearish"))</f>
        <v/>
      </c>
      <c r="AP1130">
        <f>IF(AO1130="",AP1129,AO1130)</f>
        <v/>
      </c>
      <c r="AQ1130" s="14">
        <f>IF(AB1130&lt;&gt;"",AB1130,"")</f>
        <v/>
      </c>
      <c r="AR1130" s="14">
        <f>IF(AD1130&lt;&gt;"",AD1130,"")</f>
        <v/>
      </c>
      <c r="AS1130">
        <f>IF(AS1129+1=13,1,AS1129+1)</f>
        <v/>
      </c>
      <c r="AT1130">
        <f>IFERROR(IF(SLOPE($AQ$1118:$AQ$1129,$AS$1118:$AS$1129)&gt;0,MIN(3,ABS(SLOPE($AQ$1118:$AQ$1129,$AS$1118:$AS$1129))),IF(SLOPE($AQ$1118:$AQ$1129,$AS$1118:$AS$1129)&lt;-0.5,-0.5,0)),0)</f>
        <v/>
      </c>
      <c r="AU1130">
        <f>IFERROR(IF(SLOPE($AR$1118:$AR$1129,$AS$1118:$AS$1129)&lt;0,MAX(-3,-ABS(SLOPE($AR$1118:$AR$1129,$AS$1118:$AS$1129))),IF(SLOPE($AR$1118:$AR$1129,$AS$1118:$AS$1129)&gt;0.5,0.5,0)),0)</f>
        <v/>
      </c>
      <c r="AV1130">
        <f>($AQ$1130+(AT1130*(AS1130-1)))</f>
        <v/>
      </c>
      <c r="AW1130">
        <f>($AR$1130+(AU1130*(AS1130-1)))</f>
        <v/>
      </c>
      <c r="AX1130">
        <f>IF(AT1130&gt;0,AV1130+AT1130,AV1130)</f>
        <v/>
      </c>
      <c r="AY1130">
        <f>IF(AU1130&lt;0,AW1130+AU1130,AW1130)</f>
        <v/>
      </c>
      <c r="BA1130" s="14">
        <f>IFERROR(AX1130-AQ1130,"")</f>
        <v/>
      </c>
      <c r="BB1130" s="14">
        <f>IFERROR(AY1130-AR1130,"")</f>
        <v/>
      </c>
      <c r="BD1130">
        <f>AH1130</f>
        <v/>
      </c>
      <c r="BE1130">
        <f>AI1130</f>
        <v/>
      </c>
      <c r="BF1130">
        <f>AJ1130</f>
        <v/>
      </c>
      <c r="BG1130" s="14">
        <f>L1130</f>
        <v/>
      </c>
      <c r="BH1130" s="14">
        <f>IF(X1130="","",X1130)</f>
        <v/>
      </c>
      <c r="BI1130" s="14">
        <f>IF(Y1130="","",Y1130)</f>
        <v/>
      </c>
      <c r="BJ1130">
        <f>Z1130</f>
        <v/>
      </c>
      <c r="BK1130">
        <f>AA1130</f>
        <v/>
      </c>
      <c r="BL1130">
        <f>IFERROR(AX1130,"")</f>
        <v/>
      </c>
      <c r="BM1130">
        <f>IFERROR(AY1130,"")</f>
        <v/>
      </c>
    </row>
    <row r="1131" ht="14.25" customHeight="1">
      <c r="A1131">
        <f>ALGLIB_SSA_XAUUSD!AA1131</f>
        <v/>
      </c>
      <c r="B1131">
        <f>IF($A1131="","",INDEX(ALGLIB_SSA_XAUUSD!$B$2:$B$2401,MATCH($A1131,ALGLIB_SSA_XAUUSD!$A$2:$A$2401,1)))</f>
        <v/>
      </c>
      <c r="C1131">
        <f>IF($A1131="","",INDEX(ALGLIB_SSA_XAUUSD!$C$2:$C$2401,MATCH($A1131,ALGLIB_SSA_XAUUSD!$A$2:$A$2401,1)))</f>
        <v/>
      </c>
      <c r="D1131" s="14">
        <f>IF($A1131="","",INT((ROW()-2)/12)+1)</f>
        <v/>
      </c>
      <c r="E1131" s="14">
        <f>IF(AND(E1142&lt;&gt;"",D1142=D1130+1),E1130+(E1142-E1130)*1/12,"")</f>
        <v/>
      </c>
      <c r="F1131" s="14">
        <f>IF(AND(F1142&lt;&gt;"",D1142=D1130+1),F1130+(F1142-F1130)*1/12,"")</f>
        <v/>
      </c>
      <c r="G1131" s="14">
        <f>IF(AND(G1142&lt;&gt;"",D1142=D1130+1),G1130+(G1142-G1130)*1/12,"")</f>
        <v/>
      </c>
      <c r="H1131" s="14">
        <f>IF(AND(H1142&lt;&gt;"",D1142=D1130+1),H1130+(H1142-H1130)*1/12,"")</f>
        <v/>
      </c>
      <c r="I1131" s="14">
        <f>IF(AND(L1142&lt;&gt;"",D1142=D1130+1),I1130+(I1142-I1130)*1/12,"")</f>
        <v/>
      </c>
      <c r="J1131">
        <f>_xlfn.XLOOKUP($A1131,ALGLIB_SSA_XAUUSD!$AA$2:$AA$2401,ALGLIB_SSA_XAUUSD!$P$2:$P$2401,"",0)</f>
        <v/>
      </c>
      <c r="K1131">
        <f>_xlfn.XLOOKUP($A1131,ALGLIB_SSA_XAUUSD!$AA$2:$AA$2401,ALGLIB_SSA_XAUUSD!$Q$2:$Q$2401,"",0)</f>
        <v/>
      </c>
      <c r="L1131">
        <f>_xlfn.XLOOKUP($A1131,ALGLIB_SSA_XAUUSD!$AA$2:$AA$2401,ALGLIB_SSA_XAUUSD!$R$2:$R$2401,"",0)</f>
        <v/>
      </c>
      <c r="M1131">
        <f>_xlfn.XLOOKUP($A1131,ALGLIB_SSA_XAUUSD!$AA$2:$AA$2401,ALGLIB_SSA_XAUUSD!$S$2:$S$2401,"",0)</f>
        <v/>
      </c>
      <c r="N1131">
        <f>_xlfn.XLOOKUP($A1131,ALGLIB_SSA_XAUUSD!$AA$2:$AA$2401,ALGLIB_SSA_XAUUSD!$T$2:$T$2401,"",0)</f>
        <v/>
      </c>
      <c r="O1131">
        <f>_xlfn.XLOOKUP($A1131,ALGLIB_SSA_XAUUSD!$AA$2:$AA$2401,ALGLIB_SSA_XAUUSD!$U$2:$U$2401,"",0)</f>
        <v/>
      </c>
      <c r="P1131">
        <f>_xlfn.XLOOKUP($A1131,ALGLIB_SSA_XAUUSD!$AA$2:$AA$2401,ALGLIB_SSA_XAUUSD!$V$2:$V$2401,"",0)</f>
        <v/>
      </c>
      <c r="S1131">
        <f>A1131</f>
        <v/>
      </c>
      <c r="T1131">
        <f>J1131</f>
        <v/>
      </c>
      <c r="U1131">
        <f>K1131</f>
        <v/>
      </c>
      <c r="V1131" s="14">
        <f>IF($A1131="","",MOD(ROW()-2,12)+1)</f>
        <v/>
      </c>
      <c r="W1131">
        <f>L1131</f>
        <v/>
      </c>
      <c r="X1131" s="14">
        <f>IF(F1131="","",F1131)</f>
        <v/>
      </c>
      <c r="Y1131" s="14">
        <f>IF(G1131="","",G1131)</f>
        <v/>
      </c>
      <c r="Z1131">
        <f>M1131</f>
        <v/>
      </c>
      <c r="AA1131">
        <f>N1131</f>
        <v/>
      </c>
      <c r="AB1131" s="14">
        <f>IF(H1131="","",H1131)</f>
        <v/>
      </c>
      <c r="AC1131">
        <f>O1131</f>
        <v/>
      </c>
      <c r="AD1131" s="14">
        <f>IF(I1131="","",I1131)</f>
        <v/>
      </c>
      <c r="AE1131">
        <f>P1131</f>
        <v/>
      </c>
      <c r="AH1131">
        <f>IF(S1131&lt;&gt;"",S1131,AH1130+900)</f>
        <v/>
      </c>
      <c r="AI1131">
        <f>IF(T1131&lt;&gt;"",T1131,AI1130)</f>
        <v/>
      </c>
      <c r="AJ1131">
        <f>IF(U1131&lt;&gt;"",U1131,AJ1130)</f>
        <v/>
      </c>
      <c r="AK1131">
        <f>IF(W1131&lt;&gt;"",W1131,"")</f>
        <v/>
      </c>
      <c r="AL1131" s="14">
        <f>IF(X1131&lt;&gt;"",X1131,"")</f>
        <v/>
      </c>
      <c r="AM1131" s="14">
        <f>IF(Y1131&lt;&gt;"",Y1131,"")</f>
        <v/>
      </c>
      <c r="AN1131" s="14">
        <f>IF(OR(AL1131="",AM1131=""),"",AL1131-AM1131)</f>
        <v/>
      </c>
      <c r="AO1131">
        <f>IF(AN1131="","",IF(AN1131&gt;0,"Bullish","Bearish"))</f>
        <v/>
      </c>
      <c r="AP1131">
        <f>IF(AO1131="",AP1130,AO1131)</f>
        <v/>
      </c>
      <c r="AQ1131" s="14">
        <f>IF(AB1131&lt;&gt;"",AB1131,"")</f>
        <v/>
      </c>
      <c r="AR1131" s="14">
        <f>IF(AD1131&lt;&gt;"",AD1131,"")</f>
        <v/>
      </c>
      <c r="AS1131">
        <f>IF(AS1130+1=13,1,AS1130+1)</f>
        <v/>
      </c>
      <c r="AT1131">
        <f>IFERROR(IF(SLOPE($AQ$1118:$AQ$1129,$AS$1118:$AS$1129)&gt;0,MIN(3,ABS(SLOPE($AQ$1118:$AQ$1129,$AS$1118:$AS$1129))),IF(SLOPE($AQ$1118:$AQ$1129,$AS$1118:$AS$1129)&lt;-0.5,-0.5,0)),0)</f>
        <v/>
      </c>
      <c r="AU1131">
        <f>IFERROR(IF(SLOPE($AR$1118:$AR$1129,$AS$1118:$AS$1129)&lt;0,MAX(-3,-ABS(SLOPE($AR$1118:$AR$1129,$AS$1118:$AS$1129))),IF(SLOPE($AR$1118:$AR$1129,$AS$1118:$AS$1129)&gt;0.5,0.5,0)),0)</f>
        <v/>
      </c>
      <c r="AV1131">
        <f>($AQ$1130+(AT1131*(AS1131-1)))</f>
        <v/>
      </c>
      <c r="AW1131">
        <f>($AR$1130+(AU1131*(AS1131-1)))</f>
        <v/>
      </c>
      <c r="AX1131">
        <f>IF(AT1131&gt;0,AV1131+AT1131,AV1131)</f>
        <v/>
      </c>
      <c r="AY1131">
        <f>IF(AU1131&lt;0,AW1131+AU1131,AW1131)</f>
        <v/>
      </c>
      <c r="BA1131" s="14">
        <f>IFERROR(AX1131-AQ1131,"")</f>
        <v/>
      </c>
      <c r="BB1131" s="14">
        <f>IFERROR(AY1131-AR1131,"")</f>
        <v/>
      </c>
      <c r="BD1131">
        <f>AH1131</f>
        <v/>
      </c>
      <c r="BE1131">
        <f>AI1131</f>
        <v/>
      </c>
      <c r="BF1131">
        <f>AJ1131</f>
        <v/>
      </c>
      <c r="BG1131" s="14">
        <f>L1131</f>
        <v/>
      </c>
      <c r="BH1131" s="14">
        <f>IF(X1131="","",X1131)</f>
        <v/>
      </c>
      <c r="BI1131" s="14">
        <f>IF(Y1131="","",Y1131)</f>
        <v/>
      </c>
      <c r="BJ1131">
        <f>Z1131</f>
        <v/>
      </c>
      <c r="BK1131">
        <f>AA1131</f>
        <v/>
      </c>
      <c r="BL1131">
        <f>IFERROR(AX1131,"")</f>
        <v/>
      </c>
      <c r="BM1131">
        <f>IFERROR(AY1131,"")</f>
        <v/>
      </c>
    </row>
    <row r="1132" ht="14.25" customHeight="1">
      <c r="A1132">
        <f>ALGLIB_SSA_XAUUSD!AA1132</f>
        <v/>
      </c>
      <c r="B1132">
        <f>IF($A1132="","",INDEX(ALGLIB_SSA_XAUUSD!$B$2:$B$2401,MATCH($A1132,ALGLIB_SSA_XAUUSD!$A$2:$A$2401,1)))</f>
        <v/>
      </c>
      <c r="C1132">
        <f>IF($A1132="","",INDEX(ALGLIB_SSA_XAUUSD!$C$2:$C$2401,MATCH($A1132,ALGLIB_SSA_XAUUSD!$A$2:$A$2401,1)))</f>
        <v/>
      </c>
      <c r="D1132" s="14">
        <f>IF($A1132="","",INT((ROW()-2)/12)+1)</f>
        <v/>
      </c>
      <c r="E1132" s="14">
        <f>IF(AND(E1142&lt;&gt;"",D1142=D1130+1),E1130+(E1142-E1130)*2/12,"")</f>
        <v/>
      </c>
      <c r="F1132" s="14">
        <f>IF(AND(F1142&lt;&gt;"",D1142=D1130+1),F1130+(F1142-F1130)*2/12,"")</f>
        <v/>
      </c>
      <c r="G1132" s="14">
        <f>IF(AND(G1142&lt;&gt;"",D1142=D1130+1),G1130+(G1142-G1130)*2/12,"")</f>
        <v/>
      </c>
      <c r="H1132" s="14">
        <f>IF(AND(H1142&lt;&gt;"",D1142=D1130+1),H1130+(H1142-H1130)*2/12,"")</f>
        <v/>
      </c>
      <c r="I1132" s="14">
        <f>IF(AND(L1142&lt;&gt;"",D1142=D1130+1),I1130+(I1142-I1130)*2/12,"")</f>
        <v/>
      </c>
      <c r="J1132">
        <f>_xlfn.XLOOKUP($A1132,ALGLIB_SSA_XAUUSD!$AA$2:$AA$2401,ALGLIB_SSA_XAUUSD!$P$2:$P$2401,"",0)</f>
        <v/>
      </c>
      <c r="K1132">
        <f>_xlfn.XLOOKUP($A1132,ALGLIB_SSA_XAUUSD!$AA$2:$AA$2401,ALGLIB_SSA_XAUUSD!$Q$2:$Q$2401,"",0)</f>
        <v/>
      </c>
      <c r="L1132">
        <f>_xlfn.XLOOKUP($A1132,ALGLIB_SSA_XAUUSD!$AA$2:$AA$2401,ALGLIB_SSA_XAUUSD!$R$2:$R$2401,"",0)</f>
        <v/>
      </c>
      <c r="M1132">
        <f>_xlfn.XLOOKUP($A1132,ALGLIB_SSA_XAUUSD!$AA$2:$AA$2401,ALGLIB_SSA_XAUUSD!$S$2:$S$2401,"",0)</f>
        <v/>
      </c>
      <c r="N1132">
        <f>_xlfn.XLOOKUP($A1132,ALGLIB_SSA_XAUUSD!$AA$2:$AA$2401,ALGLIB_SSA_XAUUSD!$T$2:$T$2401,"",0)</f>
        <v/>
      </c>
      <c r="O1132">
        <f>_xlfn.XLOOKUP($A1132,ALGLIB_SSA_XAUUSD!$AA$2:$AA$2401,ALGLIB_SSA_XAUUSD!$U$2:$U$2401,"",0)</f>
        <v/>
      </c>
      <c r="P1132">
        <f>_xlfn.XLOOKUP($A1132,ALGLIB_SSA_XAUUSD!$AA$2:$AA$2401,ALGLIB_SSA_XAUUSD!$V$2:$V$2401,"",0)</f>
        <v/>
      </c>
      <c r="S1132">
        <f>A1132</f>
        <v/>
      </c>
      <c r="T1132">
        <f>J1132</f>
        <v/>
      </c>
      <c r="U1132">
        <f>K1132</f>
        <v/>
      </c>
      <c r="V1132" s="14">
        <f>IF($A1132="","",MOD(ROW()-2,12)+1)</f>
        <v/>
      </c>
      <c r="W1132">
        <f>L1132</f>
        <v/>
      </c>
      <c r="X1132" s="14">
        <f>IF(F1132="","",F1132)</f>
        <v/>
      </c>
      <c r="Y1132" s="14">
        <f>IF(G1132="","",G1132)</f>
        <v/>
      </c>
      <c r="Z1132">
        <f>M1132</f>
        <v/>
      </c>
      <c r="AA1132">
        <f>N1132</f>
        <v/>
      </c>
      <c r="AB1132" s="14">
        <f>IF(H1132="","",H1132)</f>
        <v/>
      </c>
      <c r="AC1132">
        <f>O1132</f>
        <v/>
      </c>
      <c r="AD1132" s="14">
        <f>IF(I1132="","",I1132)</f>
        <v/>
      </c>
      <c r="AE1132">
        <f>P1132</f>
        <v/>
      </c>
      <c r="AH1132">
        <f>IF(S1132&lt;&gt;"",S1132,AH1131+900)</f>
        <v/>
      </c>
      <c r="AI1132">
        <f>IF(T1132&lt;&gt;"",T1132,AI1131)</f>
        <v/>
      </c>
      <c r="AJ1132">
        <f>IF(U1132&lt;&gt;"",U1132,AJ1131)</f>
        <v/>
      </c>
      <c r="AK1132">
        <f>IF(W1132&lt;&gt;"",W1132,"")</f>
        <v/>
      </c>
      <c r="AL1132" s="14">
        <f>IF(X1132&lt;&gt;"",X1132,"")</f>
        <v/>
      </c>
      <c r="AM1132" s="14">
        <f>IF(Y1132&lt;&gt;"",Y1132,"")</f>
        <v/>
      </c>
      <c r="AN1132" s="14">
        <f>IF(OR(AL1132="",AM1132=""),"",AL1132-AM1132)</f>
        <v/>
      </c>
      <c r="AO1132">
        <f>IF(AN1132="","",IF(AN1132&gt;0,"Bullish","Bearish"))</f>
        <v/>
      </c>
      <c r="AP1132">
        <f>IF(AO1132="",AP1131,AO1132)</f>
        <v/>
      </c>
      <c r="AQ1132" s="14">
        <f>IF(AB1132&lt;&gt;"",AB1132,"")</f>
        <v/>
      </c>
      <c r="AR1132" s="14">
        <f>IF(AD1132&lt;&gt;"",AD1132,"")</f>
        <v/>
      </c>
      <c r="AS1132">
        <f>IF(AS1131+1=13,1,AS1131+1)</f>
        <v/>
      </c>
      <c r="AT1132">
        <f>IFERROR(IF(SLOPE($AQ$1118:$AQ$1129,$AS$1118:$AS$1129)&gt;0,MIN(3,ABS(SLOPE($AQ$1118:$AQ$1129,$AS$1118:$AS$1129))),IF(SLOPE($AQ$1118:$AQ$1129,$AS$1118:$AS$1129)&lt;-0.5,-0.5,0)),0)</f>
        <v/>
      </c>
      <c r="AU1132">
        <f>IFERROR(IF(SLOPE($AR$1118:$AR$1129,$AS$1118:$AS$1129)&lt;0,MAX(-3,-ABS(SLOPE($AR$1118:$AR$1129,$AS$1118:$AS$1129))),IF(SLOPE($AR$1118:$AR$1129,$AS$1118:$AS$1129)&gt;0.5,0.5,0)),0)</f>
        <v/>
      </c>
      <c r="AV1132">
        <f>($AQ$1130+(AT1132*(AS1132-1)))</f>
        <v/>
      </c>
      <c r="AW1132">
        <f>($AR$1130+(AU1132*(AS1132-1)))</f>
        <v/>
      </c>
      <c r="AX1132">
        <f>IF(AT1132&gt;0,AV1132+AT1132,AV1132)</f>
        <v/>
      </c>
      <c r="AY1132">
        <f>IF(AU1132&lt;0,AW1132+AU1132,AW1132)</f>
        <v/>
      </c>
      <c r="BA1132" s="14">
        <f>IFERROR(AX1132-AQ1132,"")</f>
        <v/>
      </c>
      <c r="BB1132" s="14">
        <f>IFERROR(AY1132-AR1132,"")</f>
        <v/>
      </c>
      <c r="BD1132">
        <f>AH1132</f>
        <v/>
      </c>
      <c r="BE1132">
        <f>AI1132</f>
        <v/>
      </c>
      <c r="BF1132">
        <f>AJ1132</f>
        <v/>
      </c>
      <c r="BG1132" s="14">
        <f>L1132</f>
        <v/>
      </c>
      <c r="BH1132" s="14">
        <f>IF(X1132="","",X1132)</f>
        <v/>
      </c>
      <c r="BI1132" s="14">
        <f>IF(Y1132="","",Y1132)</f>
        <v/>
      </c>
      <c r="BJ1132">
        <f>Z1132</f>
        <v/>
      </c>
      <c r="BK1132">
        <f>AA1132</f>
        <v/>
      </c>
      <c r="BL1132">
        <f>IFERROR(AX1132,"")</f>
        <v/>
      </c>
      <c r="BM1132">
        <f>IFERROR(AY1132,"")</f>
        <v/>
      </c>
    </row>
    <row r="1133" ht="14.25" customHeight="1">
      <c r="A1133">
        <f>ALGLIB_SSA_XAUUSD!AA1133</f>
        <v/>
      </c>
      <c r="B1133">
        <f>IF($A1133="","",INDEX(ALGLIB_SSA_XAUUSD!$B$2:$B$2401,MATCH($A1133,ALGLIB_SSA_XAUUSD!$A$2:$A$2401,1)))</f>
        <v/>
      </c>
      <c r="C1133">
        <f>IF($A1133="","",INDEX(ALGLIB_SSA_XAUUSD!$C$2:$C$2401,MATCH($A1133,ALGLIB_SSA_XAUUSD!$A$2:$A$2401,1)))</f>
        <v/>
      </c>
      <c r="D1133" s="14">
        <f>IF($A1133="","",INT((ROW()-2)/12)+1)</f>
        <v/>
      </c>
      <c r="E1133" s="14">
        <f>IF(AND(E1142&lt;&gt;"",D1142=D1130+1),E1130+(E1142-E1130)*3/12,"")</f>
        <v/>
      </c>
      <c r="F1133" s="14">
        <f>IF(AND(F1142&lt;&gt;"",D1142=D1130+1),F1130+(F1142-F1130)*3/12,"")</f>
        <v/>
      </c>
      <c r="G1133" s="14">
        <f>IF(AND(G1142&lt;&gt;"",D1142=D1130+1),G1130+(G1142-G1130)*3/12,"")</f>
        <v/>
      </c>
      <c r="H1133" s="14">
        <f>IF(AND(H1142&lt;&gt;"",D1142=D1130+1),H1130+(H1142-H1130)*3/12,"")</f>
        <v/>
      </c>
      <c r="I1133" s="14">
        <f>IF(AND(L1142&lt;&gt;"",D1142=D1130+1),I1130+(I1142-I1130)*3/12,"")</f>
        <v/>
      </c>
      <c r="J1133">
        <f>_xlfn.XLOOKUP($A1133,ALGLIB_SSA_XAUUSD!$AA$2:$AA$2401,ALGLIB_SSA_XAUUSD!$P$2:$P$2401,"",0)</f>
        <v/>
      </c>
      <c r="K1133">
        <f>_xlfn.XLOOKUP($A1133,ALGLIB_SSA_XAUUSD!$AA$2:$AA$2401,ALGLIB_SSA_XAUUSD!$Q$2:$Q$2401,"",0)</f>
        <v/>
      </c>
      <c r="L1133">
        <f>_xlfn.XLOOKUP($A1133,ALGLIB_SSA_XAUUSD!$AA$2:$AA$2401,ALGLIB_SSA_XAUUSD!$R$2:$R$2401,"",0)</f>
        <v/>
      </c>
      <c r="M1133">
        <f>_xlfn.XLOOKUP($A1133,ALGLIB_SSA_XAUUSD!$AA$2:$AA$2401,ALGLIB_SSA_XAUUSD!$S$2:$S$2401,"",0)</f>
        <v/>
      </c>
      <c r="N1133">
        <f>_xlfn.XLOOKUP($A1133,ALGLIB_SSA_XAUUSD!$AA$2:$AA$2401,ALGLIB_SSA_XAUUSD!$T$2:$T$2401,"",0)</f>
        <v/>
      </c>
      <c r="O1133">
        <f>_xlfn.XLOOKUP($A1133,ALGLIB_SSA_XAUUSD!$AA$2:$AA$2401,ALGLIB_SSA_XAUUSD!$U$2:$U$2401,"",0)</f>
        <v/>
      </c>
      <c r="P1133">
        <f>_xlfn.XLOOKUP($A1133,ALGLIB_SSA_XAUUSD!$AA$2:$AA$2401,ALGLIB_SSA_XAUUSD!$V$2:$V$2401,"",0)</f>
        <v/>
      </c>
      <c r="S1133">
        <f>A1133</f>
        <v/>
      </c>
      <c r="T1133">
        <f>J1133</f>
        <v/>
      </c>
      <c r="U1133">
        <f>K1133</f>
        <v/>
      </c>
      <c r="V1133" s="14">
        <f>IF($A1133="","",MOD(ROW()-2,12)+1)</f>
        <v/>
      </c>
      <c r="W1133">
        <f>L1133</f>
        <v/>
      </c>
      <c r="X1133" s="14">
        <f>IF(F1133="","",F1133)</f>
        <v/>
      </c>
      <c r="Y1133" s="14">
        <f>IF(G1133="","",G1133)</f>
        <v/>
      </c>
      <c r="Z1133">
        <f>M1133</f>
        <v/>
      </c>
      <c r="AA1133">
        <f>N1133</f>
        <v/>
      </c>
      <c r="AB1133" s="14">
        <f>IF(H1133="","",H1133)</f>
        <v/>
      </c>
      <c r="AC1133">
        <f>O1133</f>
        <v/>
      </c>
      <c r="AD1133" s="14">
        <f>IF(I1133="","",I1133)</f>
        <v/>
      </c>
      <c r="AE1133">
        <f>P1133</f>
        <v/>
      </c>
      <c r="AH1133">
        <f>IF(S1133&lt;&gt;"",S1133,AH1132+900)</f>
        <v/>
      </c>
      <c r="AI1133">
        <f>IF(T1133&lt;&gt;"",T1133,AI1132)</f>
        <v/>
      </c>
      <c r="AJ1133">
        <f>IF(U1133&lt;&gt;"",U1133,AJ1132)</f>
        <v/>
      </c>
      <c r="AK1133">
        <f>IF(W1133&lt;&gt;"",W1133,"")</f>
        <v/>
      </c>
      <c r="AL1133" s="14">
        <f>IF(X1133&lt;&gt;"",X1133,"")</f>
        <v/>
      </c>
      <c r="AM1133" s="14">
        <f>IF(Y1133&lt;&gt;"",Y1133,"")</f>
        <v/>
      </c>
      <c r="AN1133" s="14">
        <f>IF(OR(AL1133="",AM1133=""),"",AL1133-AM1133)</f>
        <v/>
      </c>
      <c r="AO1133">
        <f>IF(AN1133="","",IF(AN1133&gt;0,"Bullish","Bearish"))</f>
        <v/>
      </c>
      <c r="AP1133">
        <f>IF(AO1133="",AP1132,AO1133)</f>
        <v/>
      </c>
      <c r="AQ1133" s="14">
        <f>IF(AB1133&lt;&gt;"",AB1133,"")</f>
        <v/>
      </c>
      <c r="AR1133" s="14">
        <f>IF(AD1133&lt;&gt;"",AD1133,"")</f>
        <v/>
      </c>
      <c r="AS1133">
        <f>IF(AS1132+1=13,1,AS1132+1)</f>
        <v/>
      </c>
      <c r="AT1133">
        <f>IFERROR(IF(SLOPE($AQ$1118:$AQ$1129,$AS$1118:$AS$1129)&gt;0,MIN(3,ABS(SLOPE($AQ$1118:$AQ$1129,$AS$1118:$AS$1129))),IF(SLOPE($AQ$1118:$AQ$1129,$AS$1118:$AS$1129)&lt;-0.5,-0.5,0)),0)</f>
        <v/>
      </c>
      <c r="AU1133">
        <f>IFERROR(IF(SLOPE($AR$1118:$AR$1129,$AS$1118:$AS$1129)&lt;0,MAX(-3,-ABS(SLOPE($AR$1118:$AR$1129,$AS$1118:$AS$1129))),IF(SLOPE($AR$1118:$AR$1129,$AS$1118:$AS$1129)&gt;0.5,0.5,0)),0)</f>
        <v/>
      </c>
      <c r="AV1133">
        <f>($AQ$1130+(AT1133*(AS1133-1)))</f>
        <v/>
      </c>
      <c r="AW1133">
        <f>($AR$1130+(AU1133*(AS1133-1)))</f>
        <v/>
      </c>
      <c r="AX1133">
        <f>IF(AT1133&gt;0,AV1133+AT1133,AV1133)</f>
        <v/>
      </c>
      <c r="AY1133">
        <f>IF(AU1133&lt;0,AW1133+AU1133,AW1133)</f>
        <v/>
      </c>
      <c r="BA1133" s="14">
        <f>IFERROR(AX1133-AQ1133,"")</f>
        <v/>
      </c>
      <c r="BB1133" s="14">
        <f>IFERROR(AY1133-AR1133,"")</f>
        <v/>
      </c>
      <c r="BD1133">
        <f>AH1133</f>
        <v/>
      </c>
      <c r="BE1133">
        <f>AI1133</f>
        <v/>
      </c>
      <c r="BF1133">
        <f>AJ1133</f>
        <v/>
      </c>
      <c r="BG1133" s="14">
        <f>L1133</f>
        <v/>
      </c>
      <c r="BH1133" s="14">
        <f>IF(X1133="","",X1133)</f>
        <v/>
      </c>
      <c r="BI1133" s="14">
        <f>IF(Y1133="","",Y1133)</f>
        <v/>
      </c>
      <c r="BJ1133">
        <f>Z1133</f>
        <v/>
      </c>
      <c r="BK1133">
        <f>AA1133</f>
        <v/>
      </c>
      <c r="BL1133">
        <f>IFERROR(AX1133,"")</f>
        <v/>
      </c>
      <c r="BM1133">
        <f>IFERROR(AY1133,"")</f>
        <v/>
      </c>
    </row>
    <row r="1134" ht="14.25" customHeight="1">
      <c r="A1134">
        <f>ALGLIB_SSA_XAUUSD!AA1134</f>
        <v/>
      </c>
      <c r="B1134">
        <f>IF($A1134="","",INDEX(ALGLIB_SSA_XAUUSD!$B$2:$B$2401,MATCH($A1134,ALGLIB_SSA_XAUUSD!$A$2:$A$2401,1)))</f>
        <v/>
      </c>
      <c r="C1134">
        <f>IF($A1134="","",INDEX(ALGLIB_SSA_XAUUSD!$C$2:$C$2401,MATCH($A1134,ALGLIB_SSA_XAUUSD!$A$2:$A$2401,1)))</f>
        <v/>
      </c>
      <c r="D1134" s="14">
        <f>IF($A1134="","",INT((ROW()-2)/12)+1)</f>
        <v/>
      </c>
      <c r="E1134" s="14">
        <f>IF(AND(E1142&lt;&gt;"",D1142=D1130+1),E1130+(E1142-E1130)*4/12,"")</f>
        <v/>
      </c>
      <c r="F1134" s="14">
        <f>IF(AND(F1142&lt;&gt;"",D1142=D1130+1),F1130+(F1142-F1130)*4/12,"")</f>
        <v/>
      </c>
      <c r="G1134" s="14">
        <f>IF(AND(G1142&lt;&gt;"",D1142=D1130+1),G1130+(G1142-G1130)*4/12,"")</f>
        <v/>
      </c>
      <c r="H1134" s="14">
        <f>IF(AND(H1142&lt;&gt;"",D1142=D1130+1),H1130+(H1142-H1130)*4/12,"")</f>
        <v/>
      </c>
      <c r="I1134" s="14">
        <f>IF(AND(L1142&lt;&gt;"",D1142=D1130+1),I1130+(I1142-I1130)*4/12,"")</f>
        <v/>
      </c>
      <c r="J1134">
        <f>_xlfn.XLOOKUP($A1134,ALGLIB_SSA_XAUUSD!$AA$2:$AA$2401,ALGLIB_SSA_XAUUSD!$P$2:$P$2401,"",0)</f>
        <v/>
      </c>
      <c r="K1134">
        <f>_xlfn.XLOOKUP($A1134,ALGLIB_SSA_XAUUSD!$AA$2:$AA$2401,ALGLIB_SSA_XAUUSD!$Q$2:$Q$2401,"",0)</f>
        <v/>
      </c>
      <c r="L1134">
        <f>_xlfn.XLOOKUP($A1134,ALGLIB_SSA_XAUUSD!$AA$2:$AA$2401,ALGLIB_SSA_XAUUSD!$R$2:$R$2401,"",0)</f>
        <v/>
      </c>
      <c r="M1134">
        <f>_xlfn.XLOOKUP($A1134,ALGLIB_SSA_XAUUSD!$AA$2:$AA$2401,ALGLIB_SSA_XAUUSD!$S$2:$S$2401,"",0)</f>
        <v/>
      </c>
      <c r="N1134">
        <f>_xlfn.XLOOKUP($A1134,ALGLIB_SSA_XAUUSD!$AA$2:$AA$2401,ALGLIB_SSA_XAUUSD!$T$2:$T$2401,"",0)</f>
        <v/>
      </c>
      <c r="O1134">
        <f>_xlfn.XLOOKUP($A1134,ALGLIB_SSA_XAUUSD!$AA$2:$AA$2401,ALGLIB_SSA_XAUUSD!$U$2:$U$2401,"",0)</f>
        <v/>
      </c>
      <c r="P1134">
        <f>_xlfn.XLOOKUP($A1134,ALGLIB_SSA_XAUUSD!$AA$2:$AA$2401,ALGLIB_SSA_XAUUSD!$V$2:$V$2401,"",0)</f>
        <v/>
      </c>
      <c r="S1134">
        <f>A1134</f>
        <v/>
      </c>
      <c r="T1134">
        <f>J1134</f>
        <v/>
      </c>
      <c r="U1134">
        <f>K1134</f>
        <v/>
      </c>
      <c r="V1134" s="14">
        <f>IF($A1134="","",MOD(ROW()-2,12)+1)</f>
        <v/>
      </c>
      <c r="W1134">
        <f>L1134</f>
        <v/>
      </c>
      <c r="X1134" s="14">
        <f>IF(F1134="","",F1134)</f>
        <v/>
      </c>
      <c r="Y1134" s="14">
        <f>IF(G1134="","",G1134)</f>
        <v/>
      </c>
      <c r="Z1134">
        <f>M1134</f>
        <v/>
      </c>
      <c r="AA1134">
        <f>N1134</f>
        <v/>
      </c>
      <c r="AB1134" s="14">
        <f>IF(H1134="","",H1134)</f>
        <v/>
      </c>
      <c r="AC1134">
        <f>O1134</f>
        <v/>
      </c>
      <c r="AD1134" s="14">
        <f>IF(I1134="","",I1134)</f>
        <v/>
      </c>
      <c r="AE1134">
        <f>P1134</f>
        <v/>
      </c>
      <c r="AH1134">
        <f>IF(S1134&lt;&gt;"",S1134,AH1133+900)</f>
        <v/>
      </c>
      <c r="AI1134">
        <f>IF(T1134&lt;&gt;"",T1134,AI1133)</f>
        <v/>
      </c>
      <c r="AJ1134">
        <f>IF(U1134&lt;&gt;"",U1134,AJ1133)</f>
        <v/>
      </c>
      <c r="AK1134">
        <f>IF(W1134&lt;&gt;"",W1134,"")</f>
        <v/>
      </c>
      <c r="AL1134" s="14">
        <f>IF(X1134&lt;&gt;"",X1134,"")</f>
        <v/>
      </c>
      <c r="AM1134" s="14">
        <f>IF(Y1134&lt;&gt;"",Y1134,"")</f>
        <v/>
      </c>
      <c r="AN1134" s="14">
        <f>IF(OR(AL1134="",AM1134=""),"",AL1134-AM1134)</f>
        <v/>
      </c>
      <c r="AO1134">
        <f>IF(AN1134="","",IF(AN1134&gt;0,"Bullish","Bearish"))</f>
        <v/>
      </c>
      <c r="AP1134">
        <f>IF(AO1134="",AP1133,AO1134)</f>
        <v/>
      </c>
      <c r="AQ1134" s="14">
        <f>IF(AB1134&lt;&gt;"",AB1134,"")</f>
        <v/>
      </c>
      <c r="AR1134" s="14">
        <f>IF(AD1134&lt;&gt;"",AD1134,"")</f>
        <v/>
      </c>
      <c r="AS1134">
        <f>IF(AS1133+1=13,1,AS1133+1)</f>
        <v/>
      </c>
      <c r="AT1134">
        <f>IFERROR(IF(SLOPE($AQ$1118:$AQ$1129,$AS$1118:$AS$1129)&gt;0,MIN(3,ABS(SLOPE($AQ$1118:$AQ$1129,$AS$1118:$AS$1129))),IF(SLOPE($AQ$1118:$AQ$1129,$AS$1118:$AS$1129)&lt;-0.5,-0.5,0)),0)</f>
        <v/>
      </c>
      <c r="AU1134">
        <f>IFERROR(IF(SLOPE($AR$1118:$AR$1129,$AS$1118:$AS$1129)&lt;0,MAX(-3,-ABS(SLOPE($AR$1118:$AR$1129,$AS$1118:$AS$1129))),IF(SLOPE($AR$1118:$AR$1129,$AS$1118:$AS$1129)&gt;0.5,0.5,0)),0)</f>
        <v/>
      </c>
      <c r="AV1134">
        <f>($AQ$1130+(AT1134*(AS1134-1)))</f>
        <v/>
      </c>
      <c r="AW1134">
        <f>($AR$1130+(AU1134*(AS1134-1)))</f>
        <v/>
      </c>
      <c r="AX1134">
        <f>IF(AT1134&gt;0,AV1134+AT1134,AV1134)</f>
        <v/>
      </c>
      <c r="AY1134">
        <f>IF(AU1134&lt;0,AW1134+AU1134,AW1134)</f>
        <v/>
      </c>
      <c r="BA1134" s="14">
        <f>IFERROR(AX1134-AQ1134,"")</f>
        <v/>
      </c>
      <c r="BB1134" s="14">
        <f>IFERROR(AY1134-AR1134,"")</f>
        <v/>
      </c>
      <c r="BD1134">
        <f>AH1134</f>
        <v/>
      </c>
      <c r="BE1134">
        <f>AI1134</f>
        <v/>
      </c>
      <c r="BF1134">
        <f>AJ1134</f>
        <v/>
      </c>
      <c r="BG1134" s="14">
        <f>L1134</f>
        <v/>
      </c>
      <c r="BH1134" s="14">
        <f>IF(X1134="","",X1134)</f>
        <v/>
      </c>
      <c r="BI1134" s="14">
        <f>IF(Y1134="","",Y1134)</f>
        <v/>
      </c>
      <c r="BJ1134">
        <f>Z1134</f>
        <v/>
      </c>
      <c r="BK1134">
        <f>AA1134</f>
        <v/>
      </c>
      <c r="BL1134">
        <f>IFERROR(AX1134,"")</f>
        <v/>
      </c>
      <c r="BM1134">
        <f>IFERROR(AY1134,"")</f>
        <v/>
      </c>
    </row>
    <row r="1135" ht="14.25" customHeight="1">
      <c r="A1135">
        <f>ALGLIB_SSA_XAUUSD!AA1135</f>
        <v/>
      </c>
      <c r="B1135">
        <f>IF($A1135="","",INDEX(ALGLIB_SSA_XAUUSD!$B$2:$B$2401,MATCH($A1135,ALGLIB_SSA_XAUUSD!$A$2:$A$2401,1)))</f>
        <v/>
      </c>
      <c r="C1135">
        <f>IF($A1135="","",INDEX(ALGLIB_SSA_XAUUSD!$C$2:$C$2401,MATCH($A1135,ALGLIB_SSA_XAUUSD!$A$2:$A$2401,1)))</f>
        <v/>
      </c>
      <c r="D1135" s="14">
        <f>IF($A1135="","",INT((ROW()-2)/12)+1)</f>
        <v/>
      </c>
      <c r="E1135" s="14">
        <f>IF(AND(E1142&lt;&gt;"",D1142=D1130+1),E1130+(E1142-E1130)*5/12,"")</f>
        <v/>
      </c>
      <c r="F1135" s="14">
        <f>IF(AND(F1142&lt;&gt;"",D1142=D1130+1),F1130+(F1142-F1130)*5/12,"")</f>
        <v/>
      </c>
      <c r="G1135" s="14">
        <f>IF(AND(G1142&lt;&gt;"",D1142=D1130+1),G1130+(G1142-G1130)*5/12,"")</f>
        <v/>
      </c>
      <c r="H1135" s="14">
        <f>IF(AND(H1142&lt;&gt;"",D1142=D1130+1),H1130+(H1142-H1130)*5/12,"")</f>
        <v/>
      </c>
      <c r="I1135" s="14">
        <f>IF(AND(L1142&lt;&gt;"",D1142=D1130+1),I1130+(I1142-I1130)*5/12,"")</f>
        <v/>
      </c>
      <c r="J1135">
        <f>_xlfn.XLOOKUP($A1135,ALGLIB_SSA_XAUUSD!$AA$2:$AA$2401,ALGLIB_SSA_XAUUSD!$P$2:$P$2401,"",0)</f>
        <v/>
      </c>
      <c r="K1135">
        <f>_xlfn.XLOOKUP($A1135,ALGLIB_SSA_XAUUSD!$AA$2:$AA$2401,ALGLIB_SSA_XAUUSD!$Q$2:$Q$2401,"",0)</f>
        <v/>
      </c>
      <c r="L1135">
        <f>_xlfn.XLOOKUP($A1135,ALGLIB_SSA_XAUUSD!$AA$2:$AA$2401,ALGLIB_SSA_XAUUSD!$R$2:$R$2401,"",0)</f>
        <v/>
      </c>
      <c r="M1135">
        <f>_xlfn.XLOOKUP($A1135,ALGLIB_SSA_XAUUSD!$AA$2:$AA$2401,ALGLIB_SSA_XAUUSD!$S$2:$S$2401,"",0)</f>
        <v/>
      </c>
      <c r="N1135">
        <f>_xlfn.XLOOKUP($A1135,ALGLIB_SSA_XAUUSD!$AA$2:$AA$2401,ALGLIB_SSA_XAUUSD!$T$2:$T$2401,"",0)</f>
        <v/>
      </c>
      <c r="O1135">
        <f>_xlfn.XLOOKUP($A1135,ALGLIB_SSA_XAUUSD!$AA$2:$AA$2401,ALGLIB_SSA_XAUUSD!$U$2:$U$2401,"",0)</f>
        <v/>
      </c>
      <c r="P1135">
        <f>_xlfn.XLOOKUP($A1135,ALGLIB_SSA_XAUUSD!$AA$2:$AA$2401,ALGLIB_SSA_XAUUSD!$V$2:$V$2401,"",0)</f>
        <v/>
      </c>
      <c r="S1135">
        <f>A1135</f>
        <v/>
      </c>
      <c r="T1135">
        <f>J1135</f>
        <v/>
      </c>
      <c r="U1135">
        <f>K1135</f>
        <v/>
      </c>
      <c r="V1135" s="14">
        <f>IF($A1135="","",MOD(ROW()-2,12)+1)</f>
        <v/>
      </c>
      <c r="W1135">
        <f>L1135</f>
        <v/>
      </c>
      <c r="X1135" s="14">
        <f>IF(F1135="","",F1135)</f>
        <v/>
      </c>
      <c r="Y1135" s="14">
        <f>IF(G1135="","",G1135)</f>
        <v/>
      </c>
      <c r="Z1135">
        <f>M1135</f>
        <v/>
      </c>
      <c r="AA1135">
        <f>N1135</f>
        <v/>
      </c>
      <c r="AB1135" s="14">
        <f>IF(H1135="","",H1135)</f>
        <v/>
      </c>
      <c r="AC1135">
        <f>O1135</f>
        <v/>
      </c>
      <c r="AD1135" s="14">
        <f>IF(I1135="","",I1135)</f>
        <v/>
      </c>
      <c r="AE1135">
        <f>P1135</f>
        <v/>
      </c>
      <c r="AH1135">
        <f>IF(S1135&lt;&gt;"",S1135,AH1134+900)</f>
        <v/>
      </c>
      <c r="AI1135">
        <f>IF(T1135&lt;&gt;"",T1135,AI1134)</f>
        <v/>
      </c>
      <c r="AJ1135">
        <f>IF(U1135&lt;&gt;"",U1135,AJ1134)</f>
        <v/>
      </c>
      <c r="AK1135">
        <f>IF(W1135&lt;&gt;"",W1135,"")</f>
        <v/>
      </c>
      <c r="AL1135" s="14">
        <f>IF(X1135&lt;&gt;"",X1135,"")</f>
        <v/>
      </c>
      <c r="AM1135" s="14">
        <f>IF(Y1135&lt;&gt;"",Y1135,"")</f>
        <v/>
      </c>
      <c r="AN1135" s="14">
        <f>IF(OR(AL1135="",AM1135=""),"",AL1135-AM1135)</f>
        <v/>
      </c>
      <c r="AO1135">
        <f>IF(AN1135="","",IF(AN1135&gt;0,"Bullish","Bearish"))</f>
        <v/>
      </c>
      <c r="AP1135">
        <f>IF(AO1135="",AP1134,AO1135)</f>
        <v/>
      </c>
      <c r="AQ1135" s="14">
        <f>IF(AB1135&lt;&gt;"",AB1135,"")</f>
        <v/>
      </c>
      <c r="AR1135" s="14">
        <f>IF(AD1135&lt;&gt;"",AD1135,"")</f>
        <v/>
      </c>
      <c r="AS1135">
        <f>IF(AS1134+1=13,1,AS1134+1)</f>
        <v/>
      </c>
      <c r="AT1135">
        <f>IFERROR(IF(SLOPE($AQ$1118:$AQ$1129,$AS$1118:$AS$1129)&gt;0,MIN(3,ABS(SLOPE($AQ$1118:$AQ$1129,$AS$1118:$AS$1129))),IF(SLOPE($AQ$1118:$AQ$1129,$AS$1118:$AS$1129)&lt;-0.5,-0.5,0)),0)</f>
        <v/>
      </c>
      <c r="AU1135">
        <f>IFERROR(IF(SLOPE($AR$1118:$AR$1129,$AS$1118:$AS$1129)&lt;0,MAX(-3,-ABS(SLOPE($AR$1118:$AR$1129,$AS$1118:$AS$1129))),IF(SLOPE($AR$1118:$AR$1129,$AS$1118:$AS$1129)&gt;0.5,0.5,0)),0)</f>
        <v/>
      </c>
      <c r="AV1135">
        <f>($AQ$1130+(AT1135*(AS1135-1)))</f>
        <v/>
      </c>
      <c r="AW1135">
        <f>($AR$1130+(AU1135*(AS1135-1)))</f>
        <v/>
      </c>
      <c r="AX1135">
        <f>IF(AT1135&gt;0,AV1135+AT1135,AV1135)</f>
        <v/>
      </c>
      <c r="AY1135">
        <f>IF(AU1135&lt;0,AW1135+AU1135,AW1135)</f>
        <v/>
      </c>
      <c r="BA1135" s="14">
        <f>IFERROR(AX1135-AQ1135,"")</f>
        <v/>
      </c>
      <c r="BB1135" s="14">
        <f>IFERROR(AY1135-AR1135,"")</f>
        <v/>
      </c>
      <c r="BD1135">
        <f>AH1135</f>
        <v/>
      </c>
      <c r="BE1135">
        <f>AI1135</f>
        <v/>
      </c>
      <c r="BF1135">
        <f>AJ1135</f>
        <v/>
      </c>
      <c r="BG1135" s="14">
        <f>L1135</f>
        <v/>
      </c>
      <c r="BH1135" s="14">
        <f>IF(X1135="","",X1135)</f>
        <v/>
      </c>
      <c r="BI1135" s="14">
        <f>IF(Y1135="","",Y1135)</f>
        <v/>
      </c>
      <c r="BJ1135">
        <f>Z1135</f>
        <v/>
      </c>
      <c r="BK1135">
        <f>AA1135</f>
        <v/>
      </c>
      <c r="BL1135">
        <f>IFERROR(AX1135,"")</f>
        <v/>
      </c>
      <c r="BM1135">
        <f>IFERROR(AY1135,"")</f>
        <v/>
      </c>
    </row>
    <row r="1136" ht="14.25" customHeight="1">
      <c r="A1136">
        <f>ALGLIB_SSA_XAUUSD!AA1136</f>
        <v/>
      </c>
      <c r="B1136">
        <f>IF($A1136="","",INDEX(ALGLIB_SSA_XAUUSD!$B$2:$B$2401,MATCH($A1136,ALGLIB_SSA_XAUUSD!$A$2:$A$2401,1)))</f>
        <v/>
      </c>
      <c r="C1136">
        <f>IF($A1136="","",INDEX(ALGLIB_SSA_XAUUSD!$C$2:$C$2401,MATCH($A1136,ALGLIB_SSA_XAUUSD!$A$2:$A$2401,1)))</f>
        <v/>
      </c>
      <c r="D1136" s="14">
        <f>IF($A1136="","",INT((ROW()-2)/12)+1)</f>
        <v/>
      </c>
      <c r="E1136" s="14">
        <f>IF(AND(E1142&lt;&gt;"",D1142=D1130+1),E1130+(E1142-E1130)*6/12,"")</f>
        <v/>
      </c>
      <c r="F1136" s="14">
        <f>IF(AND(F1142&lt;&gt;"",D1142=D1130+1),F1130+(F1142-F1130)*6/12,"")</f>
        <v/>
      </c>
      <c r="G1136" s="14">
        <f>IF(AND(G1142&lt;&gt;"",D1142=D1130+1),G1130+(G1142-G1130)*6/12,"")</f>
        <v/>
      </c>
      <c r="H1136" s="14">
        <f>IF(AND(H1142&lt;&gt;"",D1142=D1130+1),H1130+(H1142-H1130)*6/12,"")</f>
        <v/>
      </c>
      <c r="I1136" s="14">
        <f>IF(AND(L1142&lt;&gt;"",D1142=D1130+1),I1130+(I1142-I1130)*6/12,"")</f>
        <v/>
      </c>
      <c r="J1136">
        <f>_xlfn.XLOOKUP($A1136,ALGLIB_SSA_XAUUSD!$AA$2:$AA$2401,ALGLIB_SSA_XAUUSD!$P$2:$P$2401,"",0)</f>
        <v/>
      </c>
      <c r="K1136">
        <f>_xlfn.XLOOKUP($A1136,ALGLIB_SSA_XAUUSD!$AA$2:$AA$2401,ALGLIB_SSA_XAUUSD!$Q$2:$Q$2401,"",0)</f>
        <v/>
      </c>
      <c r="L1136">
        <f>_xlfn.XLOOKUP($A1136,ALGLIB_SSA_XAUUSD!$AA$2:$AA$2401,ALGLIB_SSA_XAUUSD!$R$2:$R$2401,"",0)</f>
        <v/>
      </c>
      <c r="M1136">
        <f>_xlfn.XLOOKUP($A1136,ALGLIB_SSA_XAUUSD!$AA$2:$AA$2401,ALGLIB_SSA_XAUUSD!$S$2:$S$2401,"",0)</f>
        <v/>
      </c>
      <c r="N1136">
        <f>_xlfn.XLOOKUP($A1136,ALGLIB_SSA_XAUUSD!$AA$2:$AA$2401,ALGLIB_SSA_XAUUSD!$T$2:$T$2401,"",0)</f>
        <v/>
      </c>
      <c r="O1136">
        <f>_xlfn.XLOOKUP($A1136,ALGLIB_SSA_XAUUSD!$AA$2:$AA$2401,ALGLIB_SSA_XAUUSD!$U$2:$U$2401,"",0)</f>
        <v/>
      </c>
      <c r="P1136">
        <f>_xlfn.XLOOKUP($A1136,ALGLIB_SSA_XAUUSD!$AA$2:$AA$2401,ALGLIB_SSA_XAUUSD!$V$2:$V$2401,"",0)</f>
        <v/>
      </c>
      <c r="S1136">
        <f>A1136</f>
        <v/>
      </c>
      <c r="T1136">
        <f>J1136</f>
        <v/>
      </c>
      <c r="U1136">
        <f>K1136</f>
        <v/>
      </c>
      <c r="V1136" s="14">
        <f>IF($A1136="","",MOD(ROW()-2,12)+1)</f>
        <v/>
      </c>
      <c r="W1136">
        <f>L1136</f>
        <v/>
      </c>
      <c r="X1136" s="14">
        <f>IF(F1136="","",F1136)</f>
        <v/>
      </c>
      <c r="Y1136" s="14">
        <f>IF(G1136="","",G1136)</f>
        <v/>
      </c>
      <c r="Z1136">
        <f>M1136</f>
        <v/>
      </c>
      <c r="AA1136">
        <f>N1136</f>
        <v/>
      </c>
      <c r="AB1136" s="14">
        <f>IF(H1136="","",H1136)</f>
        <v/>
      </c>
      <c r="AC1136">
        <f>O1136</f>
        <v/>
      </c>
      <c r="AD1136" s="14">
        <f>IF(I1136="","",I1136)</f>
        <v/>
      </c>
      <c r="AE1136">
        <f>P1136</f>
        <v/>
      </c>
      <c r="AH1136">
        <f>IF(S1136&lt;&gt;"",S1136,AH1135+900)</f>
        <v/>
      </c>
      <c r="AI1136">
        <f>IF(T1136&lt;&gt;"",T1136,AI1135)</f>
        <v/>
      </c>
      <c r="AJ1136">
        <f>IF(U1136&lt;&gt;"",U1136,AJ1135)</f>
        <v/>
      </c>
      <c r="AK1136">
        <f>IF(W1136&lt;&gt;"",W1136,"")</f>
        <v/>
      </c>
      <c r="AL1136" s="14">
        <f>IF(X1136&lt;&gt;"",X1136,"")</f>
        <v/>
      </c>
      <c r="AM1136" s="14">
        <f>IF(Y1136&lt;&gt;"",Y1136,"")</f>
        <v/>
      </c>
      <c r="AN1136" s="14">
        <f>IF(OR(AL1136="",AM1136=""),"",AL1136-AM1136)</f>
        <v/>
      </c>
      <c r="AO1136">
        <f>IF(AN1136="","",IF(AN1136&gt;0,"Bullish","Bearish"))</f>
        <v/>
      </c>
      <c r="AP1136">
        <f>IF(AO1136="",AP1135,AO1136)</f>
        <v/>
      </c>
      <c r="AQ1136" s="14">
        <f>IF(AB1136&lt;&gt;"",AB1136,"")</f>
        <v/>
      </c>
      <c r="AR1136" s="14">
        <f>IF(AD1136&lt;&gt;"",AD1136,"")</f>
        <v/>
      </c>
      <c r="AS1136">
        <f>IF(AS1135+1=13,1,AS1135+1)</f>
        <v/>
      </c>
      <c r="AT1136">
        <f>IFERROR(IF(SLOPE($AQ$1118:$AQ$1129,$AS$1118:$AS$1129)&gt;0,MIN(3,ABS(SLOPE($AQ$1118:$AQ$1129,$AS$1118:$AS$1129))),IF(SLOPE($AQ$1118:$AQ$1129,$AS$1118:$AS$1129)&lt;-0.5,-0.5,0)),0)</f>
        <v/>
      </c>
      <c r="AU1136">
        <f>IFERROR(IF(SLOPE($AR$1118:$AR$1129,$AS$1118:$AS$1129)&lt;0,MAX(-3,-ABS(SLOPE($AR$1118:$AR$1129,$AS$1118:$AS$1129))),IF(SLOPE($AR$1118:$AR$1129,$AS$1118:$AS$1129)&gt;0.5,0.5,0)),0)</f>
        <v/>
      </c>
      <c r="AV1136">
        <f>($AQ$1130+(AT1136*(AS1136-1)))</f>
        <v/>
      </c>
      <c r="AW1136">
        <f>($AR$1130+(AU1136*(AS1136-1)))</f>
        <v/>
      </c>
      <c r="AX1136">
        <f>IF(AT1136&gt;0,AV1136+AT1136,AV1136)</f>
        <v/>
      </c>
      <c r="AY1136">
        <f>IF(AU1136&lt;0,AW1136+AU1136,AW1136)</f>
        <v/>
      </c>
      <c r="BA1136" s="14">
        <f>IFERROR(AX1136-AQ1136,"")</f>
        <v/>
      </c>
      <c r="BB1136" s="14">
        <f>IFERROR(AY1136-AR1136,"")</f>
        <v/>
      </c>
      <c r="BD1136">
        <f>AH1136</f>
        <v/>
      </c>
      <c r="BE1136">
        <f>AI1136</f>
        <v/>
      </c>
      <c r="BF1136">
        <f>AJ1136</f>
        <v/>
      </c>
      <c r="BG1136" s="14">
        <f>L1136</f>
        <v/>
      </c>
      <c r="BH1136" s="14">
        <f>IF(X1136="","",X1136)</f>
        <v/>
      </c>
      <c r="BI1136" s="14">
        <f>IF(Y1136="","",Y1136)</f>
        <v/>
      </c>
      <c r="BJ1136">
        <f>Z1136</f>
        <v/>
      </c>
      <c r="BK1136">
        <f>AA1136</f>
        <v/>
      </c>
      <c r="BL1136">
        <f>IFERROR(AX1136,"")</f>
        <v/>
      </c>
      <c r="BM1136">
        <f>IFERROR(AY1136,"")</f>
        <v/>
      </c>
    </row>
    <row r="1137" ht="14.25" customHeight="1">
      <c r="A1137">
        <f>ALGLIB_SSA_XAUUSD!AA1137</f>
        <v/>
      </c>
      <c r="B1137">
        <f>IF($A1137="","",INDEX(ALGLIB_SSA_XAUUSD!$B$2:$B$2401,MATCH($A1137,ALGLIB_SSA_XAUUSD!$A$2:$A$2401,1)))</f>
        <v/>
      </c>
      <c r="C1137">
        <f>IF($A1137="","",INDEX(ALGLIB_SSA_XAUUSD!$C$2:$C$2401,MATCH($A1137,ALGLIB_SSA_XAUUSD!$A$2:$A$2401,1)))</f>
        <v/>
      </c>
      <c r="D1137" s="14">
        <f>IF($A1137="","",INT((ROW()-2)/12)+1)</f>
        <v/>
      </c>
      <c r="E1137" s="14">
        <f>IF(AND(E1142&lt;&gt;"",D1142=D1130+1),E1130+(E1142-E1130)*7/12,"")</f>
        <v/>
      </c>
      <c r="F1137" s="14">
        <f>IF(AND(F1142&lt;&gt;"",D1142=D1130+1),F1130+(F1142-F1130)*7/12,"")</f>
        <v/>
      </c>
      <c r="G1137" s="14">
        <f>IF(AND(G1142&lt;&gt;"",D1142=D1130+1),G1130+(G1142-G1130)*7/12,"")</f>
        <v/>
      </c>
      <c r="H1137" s="14">
        <f>IF(AND(H1142&lt;&gt;"",D1142=D1130+1),H1130+(H1142-H1130)*7/12,"")</f>
        <v/>
      </c>
      <c r="I1137" s="14">
        <f>IF(AND(L1142&lt;&gt;"",D1142=D1130+1),I1130+(I1142-I1130)*7/12,"")</f>
        <v/>
      </c>
      <c r="J1137">
        <f>_xlfn.XLOOKUP($A1137,ALGLIB_SSA_XAUUSD!$AA$2:$AA$2401,ALGLIB_SSA_XAUUSD!$P$2:$P$2401,"",0)</f>
        <v/>
      </c>
      <c r="K1137">
        <f>_xlfn.XLOOKUP($A1137,ALGLIB_SSA_XAUUSD!$AA$2:$AA$2401,ALGLIB_SSA_XAUUSD!$Q$2:$Q$2401,"",0)</f>
        <v/>
      </c>
      <c r="L1137">
        <f>_xlfn.XLOOKUP($A1137,ALGLIB_SSA_XAUUSD!$AA$2:$AA$2401,ALGLIB_SSA_XAUUSD!$R$2:$R$2401,"",0)</f>
        <v/>
      </c>
      <c r="M1137">
        <f>_xlfn.XLOOKUP($A1137,ALGLIB_SSA_XAUUSD!$AA$2:$AA$2401,ALGLIB_SSA_XAUUSD!$S$2:$S$2401,"",0)</f>
        <v/>
      </c>
      <c r="N1137">
        <f>_xlfn.XLOOKUP($A1137,ALGLIB_SSA_XAUUSD!$AA$2:$AA$2401,ALGLIB_SSA_XAUUSD!$T$2:$T$2401,"",0)</f>
        <v/>
      </c>
      <c r="O1137">
        <f>_xlfn.XLOOKUP($A1137,ALGLIB_SSA_XAUUSD!$AA$2:$AA$2401,ALGLIB_SSA_XAUUSD!$U$2:$U$2401,"",0)</f>
        <v/>
      </c>
      <c r="P1137">
        <f>_xlfn.XLOOKUP($A1137,ALGLIB_SSA_XAUUSD!$AA$2:$AA$2401,ALGLIB_SSA_XAUUSD!$V$2:$V$2401,"",0)</f>
        <v/>
      </c>
      <c r="S1137">
        <f>A1137</f>
        <v/>
      </c>
      <c r="T1137">
        <f>J1137</f>
        <v/>
      </c>
      <c r="U1137">
        <f>K1137</f>
        <v/>
      </c>
      <c r="V1137" s="14">
        <f>IF($A1137="","",MOD(ROW()-2,12)+1)</f>
        <v/>
      </c>
      <c r="W1137">
        <f>L1137</f>
        <v/>
      </c>
      <c r="X1137" s="14">
        <f>IF(F1137="","",F1137)</f>
        <v/>
      </c>
      <c r="Y1137" s="14">
        <f>IF(G1137="","",G1137)</f>
        <v/>
      </c>
      <c r="Z1137">
        <f>M1137</f>
        <v/>
      </c>
      <c r="AA1137">
        <f>N1137</f>
        <v/>
      </c>
      <c r="AB1137" s="14">
        <f>IF(H1137="","",H1137)</f>
        <v/>
      </c>
      <c r="AC1137">
        <f>O1137</f>
        <v/>
      </c>
      <c r="AD1137" s="14">
        <f>IF(I1137="","",I1137)</f>
        <v/>
      </c>
      <c r="AE1137">
        <f>P1137</f>
        <v/>
      </c>
      <c r="AH1137">
        <f>IF(S1137&lt;&gt;"",S1137,AH1136+900)</f>
        <v/>
      </c>
      <c r="AI1137">
        <f>IF(T1137&lt;&gt;"",T1137,AI1136)</f>
        <v/>
      </c>
      <c r="AJ1137">
        <f>IF(U1137&lt;&gt;"",U1137,AJ1136)</f>
        <v/>
      </c>
      <c r="AK1137">
        <f>IF(W1137&lt;&gt;"",W1137,"")</f>
        <v/>
      </c>
      <c r="AL1137" s="14">
        <f>IF(X1137&lt;&gt;"",X1137,"")</f>
        <v/>
      </c>
      <c r="AM1137" s="14">
        <f>IF(Y1137&lt;&gt;"",Y1137,"")</f>
        <v/>
      </c>
      <c r="AN1137" s="14">
        <f>IF(OR(AL1137="",AM1137=""),"",AL1137-AM1137)</f>
        <v/>
      </c>
      <c r="AO1137">
        <f>IF(AN1137="","",IF(AN1137&gt;0,"Bullish","Bearish"))</f>
        <v/>
      </c>
      <c r="AP1137">
        <f>IF(AO1137="",AP1136,AO1137)</f>
        <v/>
      </c>
      <c r="AQ1137" s="14">
        <f>IF(AB1137&lt;&gt;"",AB1137,"")</f>
        <v/>
      </c>
      <c r="AR1137" s="14">
        <f>IF(AD1137&lt;&gt;"",AD1137,"")</f>
        <v/>
      </c>
      <c r="AS1137">
        <f>IF(AS1136+1=13,1,AS1136+1)</f>
        <v/>
      </c>
      <c r="AT1137">
        <f>IFERROR(IF(SLOPE($AQ$1118:$AQ$1129,$AS$1118:$AS$1129)&gt;0,MIN(3,ABS(SLOPE($AQ$1118:$AQ$1129,$AS$1118:$AS$1129))),IF(SLOPE($AQ$1118:$AQ$1129,$AS$1118:$AS$1129)&lt;-0.5,-0.5,0)),0)</f>
        <v/>
      </c>
      <c r="AU1137">
        <f>IFERROR(IF(SLOPE($AR$1118:$AR$1129,$AS$1118:$AS$1129)&lt;0,MAX(-3,-ABS(SLOPE($AR$1118:$AR$1129,$AS$1118:$AS$1129))),IF(SLOPE($AR$1118:$AR$1129,$AS$1118:$AS$1129)&gt;0.5,0.5,0)),0)</f>
        <v/>
      </c>
      <c r="AV1137">
        <f>($AQ$1130+(AT1137*(AS1137-1)))</f>
        <v/>
      </c>
      <c r="AW1137">
        <f>($AR$1130+(AU1137*(AS1137-1)))</f>
        <v/>
      </c>
      <c r="AX1137">
        <f>IF(AT1137&gt;0,AV1137+AT1137,AV1137)</f>
        <v/>
      </c>
      <c r="AY1137">
        <f>IF(AU1137&lt;0,AW1137+AU1137,AW1137)</f>
        <v/>
      </c>
      <c r="BA1137" s="14">
        <f>IFERROR(AX1137-AQ1137,"")</f>
        <v/>
      </c>
      <c r="BB1137" s="14">
        <f>IFERROR(AY1137-AR1137,"")</f>
        <v/>
      </c>
      <c r="BD1137">
        <f>AH1137</f>
        <v/>
      </c>
      <c r="BE1137">
        <f>AI1137</f>
        <v/>
      </c>
      <c r="BF1137">
        <f>AJ1137</f>
        <v/>
      </c>
      <c r="BG1137" s="14">
        <f>L1137</f>
        <v/>
      </c>
      <c r="BH1137" s="14">
        <f>IF(X1137="","",X1137)</f>
        <v/>
      </c>
      <c r="BI1137" s="14">
        <f>IF(Y1137="","",Y1137)</f>
        <v/>
      </c>
      <c r="BJ1137">
        <f>Z1137</f>
        <v/>
      </c>
      <c r="BK1137">
        <f>AA1137</f>
        <v/>
      </c>
      <c r="BL1137">
        <f>IFERROR(AX1137,"")</f>
        <v/>
      </c>
      <c r="BM1137">
        <f>IFERROR(AY1137,"")</f>
        <v/>
      </c>
    </row>
    <row r="1138" ht="14.25" customHeight="1">
      <c r="A1138">
        <f>ALGLIB_SSA_XAUUSD!AA1138</f>
        <v/>
      </c>
      <c r="B1138">
        <f>IF($A1138="","",INDEX(ALGLIB_SSA_XAUUSD!$B$2:$B$2401,MATCH($A1138,ALGLIB_SSA_XAUUSD!$A$2:$A$2401,1)))</f>
        <v/>
      </c>
      <c r="C1138">
        <f>IF($A1138="","",INDEX(ALGLIB_SSA_XAUUSD!$C$2:$C$2401,MATCH($A1138,ALGLIB_SSA_XAUUSD!$A$2:$A$2401,1)))</f>
        <v/>
      </c>
      <c r="D1138" s="14">
        <f>IF($A1138="","",INT((ROW()-2)/12)+1)</f>
        <v/>
      </c>
      <c r="E1138" s="14">
        <f>IF(AND(E1142&lt;&gt;"",D1142=D1130+1),E1130+(E1142-E1130)*8/12,"")</f>
        <v/>
      </c>
      <c r="F1138" s="14">
        <f>IF(AND(F1142&lt;&gt;"",D1142=D1130+1),F1130+(F1142-F1130)*8/12,"")</f>
        <v/>
      </c>
      <c r="G1138" s="14">
        <f>IF(AND(G1142&lt;&gt;"",D1142=D1130+1),G1130+(G1142-G1130)*8/12,"")</f>
        <v/>
      </c>
      <c r="H1138" s="14">
        <f>IF(AND(H1142&lt;&gt;"",D1142=D1130+1),H1130+(H1142-H1130)*8/12,"")</f>
        <v/>
      </c>
      <c r="I1138" s="14">
        <f>IF(AND(L1142&lt;&gt;"",D1142=D1130+1),I1130+(I1142-I1130)*8/12,"")</f>
        <v/>
      </c>
      <c r="J1138">
        <f>_xlfn.XLOOKUP($A1138,ALGLIB_SSA_XAUUSD!$AA$2:$AA$2401,ALGLIB_SSA_XAUUSD!$P$2:$P$2401,"",0)</f>
        <v/>
      </c>
      <c r="K1138">
        <f>_xlfn.XLOOKUP($A1138,ALGLIB_SSA_XAUUSD!$AA$2:$AA$2401,ALGLIB_SSA_XAUUSD!$Q$2:$Q$2401,"",0)</f>
        <v/>
      </c>
      <c r="L1138">
        <f>_xlfn.XLOOKUP($A1138,ALGLIB_SSA_XAUUSD!$AA$2:$AA$2401,ALGLIB_SSA_XAUUSD!$R$2:$R$2401,"",0)</f>
        <v/>
      </c>
      <c r="M1138">
        <f>_xlfn.XLOOKUP($A1138,ALGLIB_SSA_XAUUSD!$AA$2:$AA$2401,ALGLIB_SSA_XAUUSD!$S$2:$S$2401,"",0)</f>
        <v/>
      </c>
      <c r="N1138">
        <f>_xlfn.XLOOKUP($A1138,ALGLIB_SSA_XAUUSD!$AA$2:$AA$2401,ALGLIB_SSA_XAUUSD!$T$2:$T$2401,"",0)</f>
        <v/>
      </c>
      <c r="O1138">
        <f>_xlfn.XLOOKUP($A1138,ALGLIB_SSA_XAUUSD!$AA$2:$AA$2401,ALGLIB_SSA_XAUUSD!$U$2:$U$2401,"",0)</f>
        <v/>
      </c>
      <c r="P1138">
        <f>_xlfn.XLOOKUP($A1138,ALGLIB_SSA_XAUUSD!$AA$2:$AA$2401,ALGLIB_SSA_XAUUSD!$V$2:$V$2401,"",0)</f>
        <v/>
      </c>
      <c r="S1138">
        <f>A1138</f>
        <v/>
      </c>
      <c r="T1138">
        <f>J1138</f>
        <v/>
      </c>
      <c r="U1138">
        <f>K1138</f>
        <v/>
      </c>
      <c r="V1138" s="14">
        <f>IF($A1138="","",MOD(ROW()-2,12)+1)</f>
        <v/>
      </c>
      <c r="W1138">
        <f>L1138</f>
        <v/>
      </c>
      <c r="X1138" s="14">
        <f>IF(F1138="","",F1138)</f>
        <v/>
      </c>
      <c r="Y1138" s="14">
        <f>IF(G1138="","",G1138)</f>
        <v/>
      </c>
      <c r="Z1138">
        <f>M1138</f>
        <v/>
      </c>
      <c r="AA1138">
        <f>N1138</f>
        <v/>
      </c>
      <c r="AB1138" s="14">
        <f>IF(H1138="","",H1138)</f>
        <v/>
      </c>
      <c r="AC1138">
        <f>O1138</f>
        <v/>
      </c>
      <c r="AD1138" s="14">
        <f>IF(I1138="","",I1138)</f>
        <v/>
      </c>
      <c r="AE1138">
        <f>P1138</f>
        <v/>
      </c>
      <c r="AH1138">
        <f>IF(S1138&lt;&gt;"",S1138,AH1137+900)</f>
        <v/>
      </c>
      <c r="AI1138">
        <f>IF(T1138&lt;&gt;"",T1138,AI1137)</f>
        <v/>
      </c>
      <c r="AJ1138">
        <f>IF(U1138&lt;&gt;"",U1138,AJ1137)</f>
        <v/>
      </c>
      <c r="AK1138">
        <f>IF(W1138&lt;&gt;"",W1138,"")</f>
        <v/>
      </c>
      <c r="AL1138" s="14">
        <f>IF(X1138&lt;&gt;"",X1138,"")</f>
        <v/>
      </c>
      <c r="AM1138" s="14">
        <f>IF(Y1138&lt;&gt;"",Y1138,"")</f>
        <v/>
      </c>
      <c r="AN1138" s="14">
        <f>IF(OR(AL1138="",AM1138=""),"",AL1138-AM1138)</f>
        <v/>
      </c>
      <c r="AO1138">
        <f>IF(AN1138="","",IF(AN1138&gt;0,"Bullish","Bearish"))</f>
        <v/>
      </c>
      <c r="AP1138">
        <f>IF(AO1138="",AP1137,AO1138)</f>
        <v/>
      </c>
      <c r="AQ1138" s="14">
        <f>IF(AB1138&lt;&gt;"",AB1138,"")</f>
        <v/>
      </c>
      <c r="AR1138" s="14">
        <f>IF(AD1138&lt;&gt;"",AD1138,"")</f>
        <v/>
      </c>
      <c r="AS1138">
        <f>IF(AS1137+1=13,1,AS1137+1)</f>
        <v/>
      </c>
      <c r="AT1138">
        <f>IFERROR(IF(SLOPE($AQ$1118:$AQ$1129,$AS$1118:$AS$1129)&gt;0,MIN(3,ABS(SLOPE($AQ$1118:$AQ$1129,$AS$1118:$AS$1129))),IF(SLOPE($AQ$1118:$AQ$1129,$AS$1118:$AS$1129)&lt;-0.5,-0.5,0)),0)</f>
        <v/>
      </c>
      <c r="AU1138">
        <f>IFERROR(IF(SLOPE($AR$1118:$AR$1129,$AS$1118:$AS$1129)&lt;0,MAX(-3,-ABS(SLOPE($AR$1118:$AR$1129,$AS$1118:$AS$1129))),IF(SLOPE($AR$1118:$AR$1129,$AS$1118:$AS$1129)&gt;0.5,0.5,0)),0)</f>
        <v/>
      </c>
      <c r="AV1138">
        <f>($AQ$1130+(AT1138*(AS1138-1)))</f>
        <v/>
      </c>
      <c r="AW1138">
        <f>($AR$1130+(AU1138*(AS1138-1)))</f>
        <v/>
      </c>
      <c r="AX1138">
        <f>IF(AT1138&gt;0,AV1138+AT1138,AV1138)</f>
        <v/>
      </c>
      <c r="AY1138">
        <f>IF(AU1138&lt;0,AW1138+AU1138,AW1138)</f>
        <v/>
      </c>
      <c r="BA1138" s="14">
        <f>IFERROR(AX1138-AQ1138,"")</f>
        <v/>
      </c>
      <c r="BB1138" s="14">
        <f>IFERROR(AY1138-AR1138,"")</f>
        <v/>
      </c>
      <c r="BD1138">
        <f>AH1138</f>
        <v/>
      </c>
      <c r="BE1138">
        <f>AI1138</f>
        <v/>
      </c>
      <c r="BF1138">
        <f>AJ1138</f>
        <v/>
      </c>
      <c r="BG1138" s="14">
        <f>L1138</f>
        <v/>
      </c>
      <c r="BH1138" s="14">
        <f>IF(X1138="","",X1138)</f>
        <v/>
      </c>
      <c r="BI1138" s="14">
        <f>IF(Y1138="","",Y1138)</f>
        <v/>
      </c>
      <c r="BJ1138">
        <f>Z1138</f>
        <v/>
      </c>
      <c r="BK1138">
        <f>AA1138</f>
        <v/>
      </c>
      <c r="BL1138">
        <f>IFERROR(AX1138,"")</f>
        <v/>
      </c>
      <c r="BM1138">
        <f>IFERROR(AY1138,"")</f>
        <v/>
      </c>
    </row>
    <row r="1139" ht="14.25" customHeight="1">
      <c r="A1139">
        <f>ALGLIB_SSA_XAUUSD!AA1139</f>
        <v/>
      </c>
      <c r="B1139">
        <f>IF($A1139="","",INDEX(ALGLIB_SSA_XAUUSD!$B$2:$B$2401,MATCH($A1139,ALGLIB_SSA_XAUUSD!$A$2:$A$2401,1)))</f>
        <v/>
      </c>
      <c r="C1139">
        <f>IF($A1139="","",INDEX(ALGLIB_SSA_XAUUSD!$C$2:$C$2401,MATCH($A1139,ALGLIB_SSA_XAUUSD!$A$2:$A$2401,1)))</f>
        <v/>
      </c>
      <c r="D1139" s="14">
        <f>IF($A1139="","",INT((ROW()-2)/12)+1)</f>
        <v/>
      </c>
      <c r="E1139" s="14">
        <f>IF(AND(E1142&lt;&gt;"",D1142=D1130+1),E1130+(E1142-E1130)*9/12,"")</f>
        <v/>
      </c>
      <c r="F1139" s="14">
        <f>IF(AND(F1142&lt;&gt;"",D1142=D1130+1),F1130+(F1142-F1130)*9/12,"")</f>
        <v/>
      </c>
      <c r="G1139" s="14">
        <f>IF(AND(G1142&lt;&gt;"",D1142=D1130+1),G1130+(G1142-G1130)*9/12,"")</f>
        <v/>
      </c>
      <c r="H1139" s="14">
        <f>IF(AND(H1142&lt;&gt;"",D1142=D1130+1),H1130+(H1142-H1130)*9/12,"")</f>
        <v/>
      </c>
      <c r="I1139" s="14">
        <f>IF(AND(L1142&lt;&gt;"",D1142=D1130+1),I1130+(I1142-I1130)*9/12,"")</f>
        <v/>
      </c>
      <c r="J1139">
        <f>_xlfn.XLOOKUP($A1139,ALGLIB_SSA_XAUUSD!$AA$2:$AA$2401,ALGLIB_SSA_XAUUSD!$P$2:$P$2401,"",0)</f>
        <v/>
      </c>
      <c r="K1139">
        <f>_xlfn.XLOOKUP($A1139,ALGLIB_SSA_XAUUSD!$AA$2:$AA$2401,ALGLIB_SSA_XAUUSD!$Q$2:$Q$2401,"",0)</f>
        <v/>
      </c>
      <c r="L1139">
        <f>_xlfn.XLOOKUP($A1139,ALGLIB_SSA_XAUUSD!$AA$2:$AA$2401,ALGLIB_SSA_XAUUSD!$R$2:$R$2401,"",0)</f>
        <v/>
      </c>
      <c r="M1139">
        <f>_xlfn.XLOOKUP($A1139,ALGLIB_SSA_XAUUSD!$AA$2:$AA$2401,ALGLIB_SSA_XAUUSD!$S$2:$S$2401,"",0)</f>
        <v/>
      </c>
      <c r="N1139">
        <f>_xlfn.XLOOKUP($A1139,ALGLIB_SSA_XAUUSD!$AA$2:$AA$2401,ALGLIB_SSA_XAUUSD!$T$2:$T$2401,"",0)</f>
        <v/>
      </c>
      <c r="O1139">
        <f>_xlfn.XLOOKUP($A1139,ALGLIB_SSA_XAUUSD!$AA$2:$AA$2401,ALGLIB_SSA_XAUUSD!$U$2:$U$2401,"",0)</f>
        <v/>
      </c>
      <c r="P1139">
        <f>_xlfn.XLOOKUP($A1139,ALGLIB_SSA_XAUUSD!$AA$2:$AA$2401,ALGLIB_SSA_XAUUSD!$V$2:$V$2401,"",0)</f>
        <v/>
      </c>
      <c r="S1139">
        <f>A1139</f>
        <v/>
      </c>
      <c r="T1139">
        <f>J1139</f>
        <v/>
      </c>
      <c r="U1139">
        <f>K1139</f>
        <v/>
      </c>
      <c r="V1139" s="14">
        <f>IF($A1139="","",MOD(ROW()-2,12)+1)</f>
        <v/>
      </c>
      <c r="W1139">
        <f>L1139</f>
        <v/>
      </c>
      <c r="X1139" s="14">
        <f>IF(F1139="","",F1139)</f>
        <v/>
      </c>
      <c r="Y1139" s="14">
        <f>IF(G1139="","",G1139)</f>
        <v/>
      </c>
      <c r="Z1139">
        <f>M1139</f>
        <v/>
      </c>
      <c r="AA1139">
        <f>N1139</f>
        <v/>
      </c>
      <c r="AB1139" s="14">
        <f>IF(H1139="","",H1139)</f>
        <v/>
      </c>
      <c r="AC1139">
        <f>O1139</f>
        <v/>
      </c>
      <c r="AD1139" s="14">
        <f>IF(I1139="","",I1139)</f>
        <v/>
      </c>
      <c r="AE1139">
        <f>P1139</f>
        <v/>
      </c>
      <c r="AH1139">
        <f>IF(S1139&lt;&gt;"",S1139,AH1138+900)</f>
        <v/>
      </c>
      <c r="AI1139">
        <f>IF(T1139&lt;&gt;"",T1139,AI1138)</f>
        <v/>
      </c>
      <c r="AJ1139">
        <f>IF(U1139&lt;&gt;"",U1139,AJ1138)</f>
        <v/>
      </c>
      <c r="AK1139">
        <f>IF(W1139&lt;&gt;"",W1139,"")</f>
        <v/>
      </c>
      <c r="AL1139" s="14">
        <f>IF(X1139&lt;&gt;"",X1139,"")</f>
        <v/>
      </c>
      <c r="AM1139" s="14">
        <f>IF(Y1139&lt;&gt;"",Y1139,"")</f>
        <v/>
      </c>
      <c r="AN1139" s="14">
        <f>IF(OR(AL1139="",AM1139=""),"",AL1139-AM1139)</f>
        <v/>
      </c>
      <c r="AO1139">
        <f>IF(AN1139="","",IF(AN1139&gt;0,"Bullish","Bearish"))</f>
        <v/>
      </c>
      <c r="AP1139">
        <f>IF(AO1139="",AP1138,AO1139)</f>
        <v/>
      </c>
      <c r="AQ1139" s="14">
        <f>IF(AB1139&lt;&gt;"",AB1139,"")</f>
        <v/>
      </c>
      <c r="AR1139" s="14">
        <f>IF(AD1139&lt;&gt;"",AD1139,"")</f>
        <v/>
      </c>
      <c r="AS1139">
        <f>IF(AS1138+1=13,1,AS1138+1)</f>
        <v/>
      </c>
      <c r="AT1139">
        <f>IFERROR(IF(SLOPE($AQ$1118:$AQ$1129,$AS$1118:$AS$1129)&gt;0,MIN(3,ABS(SLOPE($AQ$1118:$AQ$1129,$AS$1118:$AS$1129))),IF(SLOPE($AQ$1118:$AQ$1129,$AS$1118:$AS$1129)&lt;-0.5,-0.5,0)),0)</f>
        <v/>
      </c>
      <c r="AU1139">
        <f>IFERROR(IF(SLOPE($AR$1118:$AR$1129,$AS$1118:$AS$1129)&lt;0,MAX(-3,-ABS(SLOPE($AR$1118:$AR$1129,$AS$1118:$AS$1129))),IF(SLOPE($AR$1118:$AR$1129,$AS$1118:$AS$1129)&gt;0.5,0.5,0)),0)</f>
        <v/>
      </c>
      <c r="AV1139">
        <f>($AQ$1130+(AT1139*(AS1139-1)))</f>
        <v/>
      </c>
      <c r="AW1139">
        <f>($AR$1130+(AU1139*(AS1139-1)))</f>
        <v/>
      </c>
      <c r="AX1139">
        <f>IF(AT1139&gt;0,AV1139+AT1139,AV1139)</f>
        <v/>
      </c>
      <c r="AY1139">
        <f>IF(AU1139&lt;0,AW1139+AU1139,AW1139)</f>
        <v/>
      </c>
      <c r="BA1139" s="14">
        <f>IFERROR(AX1139-AQ1139,"")</f>
        <v/>
      </c>
      <c r="BB1139" s="14">
        <f>IFERROR(AY1139-AR1139,"")</f>
        <v/>
      </c>
      <c r="BD1139">
        <f>AH1139</f>
        <v/>
      </c>
      <c r="BE1139">
        <f>AI1139</f>
        <v/>
      </c>
      <c r="BF1139">
        <f>AJ1139</f>
        <v/>
      </c>
      <c r="BG1139" s="14">
        <f>L1139</f>
        <v/>
      </c>
      <c r="BH1139" s="14">
        <f>IF(X1139="","",X1139)</f>
        <v/>
      </c>
      <c r="BI1139" s="14">
        <f>IF(Y1139="","",Y1139)</f>
        <v/>
      </c>
      <c r="BJ1139">
        <f>Z1139</f>
        <v/>
      </c>
      <c r="BK1139">
        <f>AA1139</f>
        <v/>
      </c>
      <c r="BL1139">
        <f>IFERROR(AX1139,"")</f>
        <v/>
      </c>
      <c r="BM1139">
        <f>IFERROR(AY1139,"")</f>
        <v/>
      </c>
    </row>
    <row r="1140" ht="14.25" customHeight="1">
      <c r="A1140">
        <f>ALGLIB_SSA_XAUUSD!AA1140</f>
        <v/>
      </c>
      <c r="B1140">
        <f>IF($A1140="","",INDEX(ALGLIB_SSA_XAUUSD!$B$2:$B$2401,MATCH($A1140,ALGLIB_SSA_XAUUSD!$A$2:$A$2401,1)))</f>
        <v/>
      </c>
      <c r="C1140">
        <f>IF($A1140="","",INDEX(ALGLIB_SSA_XAUUSD!$C$2:$C$2401,MATCH($A1140,ALGLIB_SSA_XAUUSD!$A$2:$A$2401,1)))</f>
        <v/>
      </c>
      <c r="D1140" s="14">
        <f>IF($A1140="","",INT((ROW()-2)/12)+1)</f>
        <v/>
      </c>
      <c r="E1140" s="14">
        <f>IF(AND(E1142&lt;&gt;"",D1142=D1130+1),E1130+(E1142-E1130)*10/12,"")</f>
        <v/>
      </c>
      <c r="F1140" s="14">
        <f>IF(AND(F1142&lt;&gt;"",D1142=D1130+1),F1130+(F1142-F1130)*10/12,"")</f>
        <v/>
      </c>
      <c r="G1140" s="14">
        <f>IF(AND(G1142&lt;&gt;"",D1142=D1130+1),G1130+(G1142-G1130)*10/12,"")</f>
        <v/>
      </c>
      <c r="H1140" s="14">
        <f>IF(AND(H1142&lt;&gt;"",D1142=D1130+1),H1130+(H1142-H1130)*10/12,"")</f>
        <v/>
      </c>
      <c r="I1140" s="14">
        <f>IF(AND(L1142&lt;&gt;"",D1142=D1130+1),I1130+(I1142-I1130)*10/12,"")</f>
        <v/>
      </c>
      <c r="J1140">
        <f>_xlfn.XLOOKUP($A1140,ALGLIB_SSA_XAUUSD!$AA$2:$AA$2401,ALGLIB_SSA_XAUUSD!$P$2:$P$2401,"",0)</f>
        <v/>
      </c>
      <c r="K1140">
        <f>_xlfn.XLOOKUP($A1140,ALGLIB_SSA_XAUUSD!$AA$2:$AA$2401,ALGLIB_SSA_XAUUSD!$Q$2:$Q$2401,"",0)</f>
        <v/>
      </c>
      <c r="L1140">
        <f>_xlfn.XLOOKUP($A1140,ALGLIB_SSA_XAUUSD!$AA$2:$AA$2401,ALGLIB_SSA_XAUUSD!$R$2:$R$2401,"",0)</f>
        <v/>
      </c>
      <c r="M1140">
        <f>_xlfn.XLOOKUP($A1140,ALGLIB_SSA_XAUUSD!$AA$2:$AA$2401,ALGLIB_SSA_XAUUSD!$S$2:$S$2401,"",0)</f>
        <v/>
      </c>
      <c r="N1140">
        <f>_xlfn.XLOOKUP($A1140,ALGLIB_SSA_XAUUSD!$AA$2:$AA$2401,ALGLIB_SSA_XAUUSD!$T$2:$T$2401,"",0)</f>
        <v/>
      </c>
      <c r="O1140">
        <f>_xlfn.XLOOKUP($A1140,ALGLIB_SSA_XAUUSD!$AA$2:$AA$2401,ALGLIB_SSA_XAUUSD!$U$2:$U$2401,"",0)</f>
        <v/>
      </c>
      <c r="P1140">
        <f>_xlfn.XLOOKUP($A1140,ALGLIB_SSA_XAUUSD!$AA$2:$AA$2401,ALGLIB_SSA_XAUUSD!$V$2:$V$2401,"",0)</f>
        <v/>
      </c>
      <c r="S1140">
        <f>A1140</f>
        <v/>
      </c>
      <c r="T1140">
        <f>J1140</f>
        <v/>
      </c>
      <c r="U1140">
        <f>K1140</f>
        <v/>
      </c>
      <c r="V1140" s="14">
        <f>IF($A1140="","",MOD(ROW()-2,12)+1)</f>
        <v/>
      </c>
      <c r="W1140">
        <f>L1140</f>
        <v/>
      </c>
      <c r="X1140" s="14">
        <f>IF(F1140="","",F1140)</f>
        <v/>
      </c>
      <c r="Y1140" s="14">
        <f>IF(G1140="","",G1140)</f>
        <v/>
      </c>
      <c r="Z1140">
        <f>M1140</f>
        <v/>
      </c>
      <c r="AA1140">
        <f>N1140</f>
        <v/>
      </c>
      <c r="AB1140" s="14">
        <f>IF(H1140="","",H1140)</f>
        <v/>
      </c>
      <c r="AC1140">
        <f>O1140</f>
        <v/>
      </c>
      <c r="AD1140" s="14">
        <f>IF(I1140="","",I1140)</f>
        <v/>
      </c>
      <c r="AE1140">
        <f>P1140</f>
        <v/>
      </c>
      <c r="AH1140">
        <f>IF(S1140&lt;&gt;"",S1140,AH1139+900)</f>
        <v/>
      </c>
      <c r="AI1140">
        <f>IF(T1140&lt;&gt;"",T1140,AI1139)</f>
        <v/>
      </c>
      <c r="AJ1140">
        <f>IF(U1140&lt;&gt;"",U1140,AJ1139)</f>
        <v/>
      </c>
      <c r="AK1140">
        <f>IF(W1140&lt;&gt;"",W1140,"")</f>
        <v/>
      </c>
      <c r="AL1140" s="14">
        <f>IF(X1140&lt;&gt;"",X1140,"")</f>
        <v/>
      </c>
      <c r="AM1140" s="14">
        <f>IF(Y1140&lt;&gt;"",Y1140,"")</f>
        <v/>
      </c>
      <c r="AN1140" s="14">
        <f>IF(OR(AL1140="",AM1140=""),"",AL1140-AM1140)</f>
        <v/>
      </c>
      <c r="AO1140">
        <f>IF(AN1140="","",IF(AN1140&gt;0,"Bullish","Bearish"))</f>
        <v/>
      </c>
      <c r="AP1140">
        <f>IF(AO1140="",AP1139,AO1140)</f>
        <v/>
      </c>
      <c r="AQ1140" s="14">
        <f>IF(AB1140&lt;&gt;"",AB1140,"")</f>
        <v/>
      </c>
      <c r="AR1140" s="14">
        <f>IF(AD1140&lt;&gt;"",AD1140,"")</f>
        <v/>
      </c>
      <c r="AS1140">
        <f>IF(AS1139+1=13,1,AS1139+1)</f>
        <v/>
      </c>
      <c r="AT1140">
        <f>IFERROR(IF(SLOPE($AQ$1118:$AQ$1129,$AS$1118:$AS$1129)&gt;0,MIN(3,ABS(SLOPE($AQ$1118:$AQ$1129,$AS$1118:$AS$1129))),IF(SLOPE($AQ$1118:$AQ$1129,$AS$1118:$AS$1129)&lt;-0.5,-0.5,0)),0)</f>
        <v/>
      </c>
      <c r="AU1140">
        <f>IFERROR(IF(SLOPE($AR$1118:$AR$1129,$AS$1118:$AS$1129)&lt;0,MAX(-3,-ABS(SLOPE($AR$1118:$AR$1129,$AS$1118:$AS$1129))),IF(SLOPE($AR$1118:$AR$1129,$AS$1118:$AS$1129)&gt;0.5,0.5,0)),0)</f>
        <v/>
      </c>
      <c r="AV1140">
        <f>($AQ$1130+(AT1140*(AS1140-1)))</f>
        <v/>
      </c>
      <c r="AW1140">
        <f>($AR$1130+(AU1140*(AS1140-1)))</f>
        <v/>
      </c>
      <c r="AX1140">
        <f>IF(AT1140&gt;0,AV1140+AT1140,AV1140)</f>
        <v/>
      </c>
      <c r="AY1140">
        <f>IF(AU1140&lt;0,AW1140+AU1140,AW1140)</f>
        <v/>
      </c>
      <c r="BA1140" s="14">
        <f>IFERROR(AX1140-AQ1140,"")</f>
        <v/>
      </c>
      <c r="BB1140" s="14">
        <f>IFERROR(AY1140-AR1140,"")</f>
        <v/>
      </c>
      <c r="BD1140">
        <f>AH1140</f>
        <v/>
      </c>
      <c r="BE1140">
        <f>AI1140</f>
        <v/>
      </c>
      <c r="BF1140">
        <f>AJ1140</f>
        <v/>
      </c>
      <c r="BG1140" s="14">
        <f>L1140</f>
        <v/>
      </c>
      <c r="BH1140" s="14">
        <f>IF(X1140="","",X1140)</f>
        <v/>
      </c>
      <c r="BI1140" s="14">
        <f>IF(Y1140="","",Y1140)</f>
        <v/>
      </c>
      <c r="BJ1140">
        <f>Z1140</f>
        <v/>
      </c>
      <c r="BK1140">
        <f>AA1140</f>
        <v/>
      </c>
      <c r="BL1140">
        <f>IFERROR(AX1140,"")</f>
        <v/>
      </c>
      <c r="BM1140">
        <f>IFERROR(AY1140,"")</f>
        <v/>
      </c>
    </row>
    <row r="1141" ht="14.25" customHeight="1">
      <c r="A1141">
        <f>ALGLIB_SSA_XAUUSD!AA1141</f>
        <v/>
      </c>
      <c r="B1141">
        <f>IF($A1141="","",INDEX(ALGLIB_SSA_XAUUSD!$B$2:$B$2401,MATCH($A1141,ALGLIB_SSA_XAUUSD!$A$2:$A$2401,1)))</f>
        <v/>
      </c>
      <c r="C1141">
        <f>IF($A1141="","",INDEX(ALGLIB_SSA_XAUUSD!$C$2:$C$2401,MATCH($A1141,ALGLIB_SSA_XAUUSD!$A$2:$A$2401,1)))</f>
        <v/>
      </c>
      <c r="D1141" s="14">
        <f>IF($A1141="","",INT((ROW()-2)/12)+1)</f>
        <v/>
      </c>
      <c r="E1141" s="14">
        <f>IF(AND(E1142&lt;&gt;"",D1142=D1130+1),E1130+(E1142-E1130)*11/12,"")</f>
        <v/>
      </c>
      <c r="F1141" s="14">
        <f>IF(AND(F1142&lt;&gt;"",D1142=D1130+1),F1130+(F1142-F1130)*11/12,"")</f>
        <v/>
      </c>
      <c r="G1141" s="14">
        <f>IF(AND(G1142&lt;&gt;"",D1142=D1130+1),G1130+(G1142-G1130)*11/12,"")</f>
        <v/>
      </c>
      <c r="H1141" s="14">
        <f>IF(AND(H1142&lt;&gt;"",D1142=D1130+1),H1130+(H1142-H1130)*11/12,"")</f>
        <v/>
      </c>
      <c r="I1141" s="14">
        <f>IF(AND(L1142&lt;&gt;"",D1142=D1130+1),I1130+(I1142-I1130)*11/12,"")</f>
        <v/>
      </c>
      <c r="J1141">
        <f>_xlfn.XLOOKUP($A1141,ALGLIB_SSA_XAUUSD!$AA$2:$AA$2401,ALGLIB_SSA_XAUUSD!$P$2:$P$2401,"",0)</f>
        <v/>
      </c>
      <c r="K1141">
        <f>_xlfn.XLOOKUP($A1141,ALGLIB_SSA_XAUUSD!$AA$2:$AA$2401,ALGLIB_SSA_XAUUSD!$Q$2:$Q$2401,"",0)</f>
        <v/>
      </c>
      <c r="L1141">
        <f>_xlfn.XLOOKUP($A1141,ALGLIB_SSA_XAUUSD!$AA$2:$AA$2401,ALGLIB_SSA_XAUUSD!$R$2:$R$2401,"",0)</f>
        <v/>
      </c>
      <c r="M1141">
        <f>_xlfn.XLOOKUP($A1141,ALGLIB_SSA_XAUUSD!$AA$2:$AA$2401,ALGLIB_SSA_XAUUSD!$S$2:$S$2401,"",0)</f>
        <v/>
      </c>
      <c r="N1141">
        <f>_xlfn.XLOOKUP($A1141,ALGLIB_SSA_XAUUSD!$AA$2:$AA$2401,ALGLIB_SSA_XAUUSD!$T$2:$T$2401,"",0)</f>
        <v/>
      </c>
      <c r="O1141">
        <f>_xlfn.XLOOKUP($A1141,ALGLIB_SSA_XAUUSD!$AA$2:$AA$2401,ALGLIB_SSA_XAUUSD!$U$2:$U$2401,"",0)</f>
        <v/>
      </c>
      <c r="P1141">
        <f>_xlfn.XLOOKUP($A1141,ALGLIB_SSA_XAUUSD!$AA$2:$AA$2401,ALGLIB_SSA_XAUUSD!$V$2:$V$2401,"",0)</f>
        <v/>
      </c>
      <c r="S1141">
        <f>A1141</f>
        <v/>
      </c>
      <c r="T1141">
        <f>J1141</f>
        <v/>
      </c>
      <c r="U1141">
        <f>K1141</f>
        <v/>
      </c>
      <c r="V1141" s="14">
        <f>IF($A1141="","",MOD(ROW()-2,12)+1)</f>
        <v/>
      </c>
      <c r="W1141">
        <f>L1141</f>
        <v/>
      </c>
      <c r="X1141" s="14">
        <f>IF(F1141="","",F1141)</f>
        <v/>
      </c>
      <c r="Y1141" s="14">
        <f>IF(G1141="","",G1141)</f>
        <v/>
      </c>
      <c r="Z1141">
        <f>M1141</f>
        <v/>
      </c>
      <c r="AA1141">
        <f>N1141</f>
        <v/>
      </c>
      <c r="AB1141" s="14">
        <f>IF(H1141="","",H1141)</f>
        <v/>
      </c>
      <c r="AC1141">
        <f>O1141</f>
        <v/>
      </c>
      <c r="AD1141" s="14">
        <f>IF(I1141="","",I1141)</f>
        <v/>
      </c>
      <c r="AE1141">
        <f>P1141</f>
        <v/>
      </c>
      <c r="AH1141">
        <f>IF(S1141&lt;&gt;"",S1141,AH1140+900)</f>
        <v/>
      </c>
      <c r="AI1141">
        <f>IF(T1141&lt;&gt;"",T1141,AI1140)</f>
        <v/>
      </c>
      <c r="AJ1141">
        <f>IF(U1141&lt;&gt;"",U1141,AJ1140)</f>
        <v/>
      </c>
      <c r="AK1141">
        <f>IF(W1141&lt;&gt;"",W1141,"")</f>
        <v/>
      </c>
      <c r="AL1141" s="14">
        <f>IF(X1141&lt;&gt;"",X1141,"")</f>
        <v/>
      </c>
      <c r="AM1141" s="14">
        <f>IF(Y1141&lt;&gt;"",Y1141,"")</f>
        <v/>
      </c>
      <c r="AN1141" s="14">
        <f>IF(OR(AL1141="",AM1141=""),"",AL1141-AM1141)</f>
        <v/>
      </c>
      <c r="AO1141">
        <f>IF(AN1141="","",IF(AN1141&gt;0,"Bullish","Bearish"))</f>
        <v/>
      </c>
      <c r="AP1141">
        <f>IF(AO1141="",AP1140,AO1141)</f>
        <v/>
      </c>
      <c r="AQ1141" s="14">
        <f>IF(AB1141&lt;&gt;"",AB1141,"")</f>
        <v/>
      </c>
      <c r="AR1141" s="14">
        <f>IF(AD1141&lt;&gt;"",AD1141,"")</f>
        <v/>
      </c>
      <c r="AS1141">
        <f>IF(AS1140+1=13,1,AS1140+1)</f>
        <v/>
      </c>
      <c r="AT1141">
        <f>IFERROR(IF(SLOPE($AQ$1118:$AQ$1129,$AS$1118:$AS$1129)&gt;0,MIN(3,ABS(SLOPE($AQ$1118:$AQ$1129,$AS$1118:$AS$1129))),IF(SLOPE($AQ$1118:$AQ$1129,$AS$1118:$AS$1129)&lt;-0.5,-0.5,0)),0)</f>
        <v/>
      </c>
      <c r="AU1141">
        <f>IFERROR(IF(SLOPE($AR$1118:$AR$1129,$AS$1118:$AS$1129)&lt;0,MAX(-3,-ABS(SLOPE($AR$1118:$AR$1129,$AS$1118:$AS$1129))),IF(SLOPE($AR$1118:$AR$1129,$AS$1118:$AS$1129)&gt;0.5,0.5,0)),0)</f>
        <v/>
      </c>
      <c r="AV1141">
        <f>($AQ$1130+(AT1141*(AS1141-1)))</f>
        <v/>
      </c>
      <c r="AW1141">
        <f>($AR$1130+(AU1141*(AS1141-1)))</f>
        <v/>
      </c>
      <c r="AX1141">
        <f>IF(AT1141&gt;0,AV1141+AT1141,AV1141)</f>
        <v/>
      </c>
      <c r="AY1141">
        <f>IF(AU1141&lt;0,AW1141+AU1141,AW1141)</f>
        <v/>
      </c>
      <c r="BA1141" s="14">
        <f>IFERROR(AX1141-AQ1141,"")</f>
        <v/>
      </c>
      <c r="BB1141" s="14">
        <f>IFERROR(AY1141-AR1141,"")</f>
        <v/>
      </c>
      <c r="BD1141">
        <f>AH1141</f>
        <v/>
      </c>
      <c r="BE1141">
        <f>AI1141</f>
        <v/>
      </c>
      <c r="BF1141">
        <f>AJ1141</f>
        <v/>
      </c>
      <c r="BG1141" s="14">
        <f>L1141</f>
        <v/>
      </c>
      <c r="BH1141" s="14">
        <f>IF(X1141="","",X1141)</f>
        <v/>
      </c>
      <c r="BI1141" s="14">
        <f>IF(Y1141="","",Y1141)</f>
        <v/>
      </c>
      <c r="BJ1141">
        <f>Z1141</f>
        <v/>
      </c>
      <c r="BK1141">
        <f>AA1141</f>
        <v/>
      </c>
      <c r="BL1141">
        <f>IFERROR(AX1141,"")</f>
        <v/>
      </c>
      <c r="BM1141">
        <f>IFERROR(AY1141,"")</f>
        <v/>
      </c>
    </row>
    <row r="1142" ht="14.25" customHeight="1">
      <c r="A1142">
        <f>ALGLIB_SSA_XAUUSD!AA1142</f>
        <v/>
      </c>
      <c r="B1142">
        <f>IF($A1142="","",INDEX(ALGLIB_SSA_XAUUSD!$B$2:$B$2401,MATCH($A1142,ALGLIB_SSA_XAUUSD!$A$2:$A$2401,1)))</f>
        <v/>
      </c>
      <c r="C1142">
        <f>IF($A1142="","",INDEX(ALGLIB_SSA_XAUUSD!$C$2:$C$2401,MATCH($A1142,ALGLIB_SSA_XAUUSD!$A$2:$A$2401,1)))</f>
        <v/>
      </c>
      <c r="D1142" s="14">
        <f>IF($A1142="","",INT((ROW()-2)/12)+1)</f>
        <v/>
      </c>
      <c r="E1142" s="14">
        <f>IF($A1142="","",INDEX(ALGLIB_SSA_XAUUSD!$D$2:$D$2401,MATCH($A1142,ALGLIB_SSA_XAUUSD!$A$2:$A$2401,1)))</f>
        <v/>
      </c>
      <c r="F1142" s="14">
        <f>IF($A1142="","",INDEX(ALGLIB_SSA_XAUUSD!$E$2:$E$2401,MATCH($A1142,ALGLIB_SSA_XAUUSD!$A$2:$A$2401,1)))</f>
        <v/>
      </c>
      <c r="G1142" s="14">
        <f>IF($A1142="","",INDEX(ALGLIB_SSA_XAUUSD!$F$2:$F$2401,MATCH($A1142,ALGLIB_SSA_XAUUSD!$A$2:$A$2401,1)))</f>
        <v/>
      </c>
      <c r="H1142" s="14">
        <f>IF($A1142="","",INDEX(ALGLIB_SSA_XAUUSD!$G$2:$G$2401,MATCH($A1142,ALGLIB_SSA_XAUUSD!$A$2:$A$2401,1)))</f>
        <v/>
      </c>
      <c r="I1142" s="14">
        <f>IF($A1142="","",INDEX(ALGLIB_SSA_XAUUSD!$H$2:$H$2401,MATCH($A1142,ALGLIB_SSA_XAUUSD!$A$2:$A$2401,1)))</f>
        <v/>
      </c>
      <c r="J1142">
        <f>_xlfn.XLOOKUP($A1142,ALGLIB_SSA_XAUUSD!$AA$2:$AA$2401,ALGLIB_SSA_XAUUSD!$P$2:$P$2401,"",0)</f>
        <v/>
      </c>
      <c r="K1142">
        <f>_xlfn.XLOOKUP($A1142,ALGLIB_SSA_XAUUSD!$AA$2:$AA$2401,ALGLIB_SSA_XAUUSD!$Q$2:$Q$2401,"",0)</f>
        <v/>
      </c>
      <c r="L1142">
        <f>_xlfn.XLOOKUP($A1142,ALGLIB_SSA_XAUUSD!$AA$2:$AA$2401,ALGLIB_SSA_XAUUSD!$R$2:$R$2401,"",0)</f>
        <v/>
      </c>
      <c r="M1142">
        <f>_xlfn.XLOOKUP($A1142,ALGLIB_SSA_XAUUSD!$AA$2:$AA$2401,ALGLIB_SSA_XAUUSD!$S$2:$S$2401,"",0)</f>
        <v/>
      </c>
      <c r="N1142">
        <f>_xlfn.XLOOKUP($A1142,ALGLIB_SSA_XAUUSD!$AA$2:$AA$2401,ALGLIB_SSA_XAUUSD!$T$2:$T$2401,"",0)</f>
        <v/>
      </c>
      <c r="O1142">
        <f>_xlfn.XLOOKUP($A1142,ALGLIB_SSA_XAUUSD!$AA$2:$AA$2401,ALGLIB_SSA_XAUUSD!$U$2:$U$2401,"",0)</f>
        <v/>
      </c>
      <c r="P1142">
        <f>_xlfn.XLOOKUP($A1142,ALGLIB_SSA_XAUUSD!$AA$2:$AA$2401,ALGLIB_SSA_XAUUSD!$V$2:$V$2401,"",0)</f>
        <v/>
      </c>
      <c r="S1142">
        <f>A1142</f>
        <v/>
      </c>
      <c r="T1142">
        <f>J1142</f>
        <v/>
      </c>
      <c r="U1142">
        <f>K1142</f>
        <v/>
      </c>
      <c r="V1142" s="14">
        <f>IF($A1142="","",MOD(ROW()-2,12)+1)</f>
        <v/>
      </c>
      <c r="W1142">
        <f>L1142</f>
        <v/>
      </c>
      <c r="X1142" s="14">
        <f>IF(F1142="","",F1142)</f>
        <v/>
      </c>
      <c r="Y1142" s="14">
        <f>IF(G1142="","",G1142)</f>
        <v/>
      </c>
      <c r="Z1142">
        <f>M1142</f>
        <v/>
      </c>
      <c r="AA1142">
        <f>N1142</f>
        <v/>
      </c>
      <c r="AB1142" s="14">
        <f>IF(H1142="","",H1142)</f>
        <v/>
      </c>
      <c r="AC1142">
        <f>O1142</f>
        <v/>
      </c>
      <c r="AD1142" s="14">
        <f>IF(I1142="","",I1142)</f>
        <v/>
      </c>
      <c r="AE1142">
        <f>P1142</f>
        <v/>
      </c>
      <c r="AH1142">
        <f>IF(S1142&lt;&gt;"",S1142,AH1141+900)</f>
        <v/>
      </c>
      <c r="AI1142">
        <f>IF(T1142&lt;&gt;"",T1142,AI1141)</f>
        <v/>
      </c>
      <c r="AJ1142">
        <f>IF(U1142&lt;&gt;"",U1142,AJ1141)</f>
        <v/>
      </c>
      <c r="AK1142">
        <f>IF(W1142&lt;&gt;"",W1142,"")</f>
        <v/>
      </c>
      <c r="AL1142" s="14">
        <f>IF(X1142&lt;&gt;"",X1142,"")</f>
        <v/>
      </c>
      <c r="AM1142" s="14">
        <f>IF(Y1142&lt;&gt;"",Y1142,"")</f>
        <v/>
      </c>
      <c r="AN1142" s="14">
        <f>IF(OR(AL1142="",AM1142=""),"",AL1142-AM1142)</f>
        <v/>
      </c>
      <c r="AO1142">
        <f>IF(AN1142="","",IF(AN1142&gt;0,"Bullish","Bearish"))</f>
        <v/>
      </c>
      <c r="AP1142">
        <f>IF(AO1142="",AP1141,AO1142)</f>
        <v/>
      </c>
      <c r="AQ1142" s="14">
        <f>IF(AB1142&lt;&gt;"",AB1142,"")</f>
        <v/>
      </c>
      <c r="AR1142" s="14">
        <f>IF(AD1142&lt;&gt;"",AD1142,"")</f>
        <v/>
      </c>
      <c r="AS1142">
        <f>IF(AS1141+1=13,1,AS1141+1)</f>
        <v/>
      </c>
      <c r="AT1142">
        <f>IFERROR(IF(SLOPE($AQ$1130:$AQ$1141,$AS$1130:$AS$1141)&gt;0,MIN(3,ABS(SLOPE($AQ$1130:$AQ$1141,$AS$1130:$AS$1141))),IF(SLOPE($AQ$1130:$AQ$1141,$AS$1130:$AS$1141)&lt;-0.5,-0.5,0)),0)</f>
        <v/>
      </c>
      <c r="AU1142">
        <f>IFERROR(IF(SLOPE($AR$1130:$AR$1141,$AS$1130:$AS$1141)&lt;0,MAX(-3,-ABS(SLOPE($AR$1130:$AR$1141,$AS$1130:$AS$1141))),IF(SLOPE($AR$1130:$AR$1141,$AS$1130:$AS$1141)&gt;0.5,0.5,0)),0)</f>
        <v/>
      </c>
      <c r="AV1142">
        <f>($AQ$1142+(AT1142*(AS1142-1)))</f>
        <v/>
      </c>
      <c r="AW1142">
        <f>($AR$1142+(AU1142*(AS1142-1)))</f>
        <v/>
      </c>
      <c r="AX1142">
        <f>IF(AT1142&gt;0,AV1142+AT1142,AV1142)</f>
        <v/>
      </c>
      <c r="AY1142">
        <f>IF(AU1142&lt;0,AW1142+AU1142,AW1142)</f>
        <v/>
      </c>
      <c r="BA1142" s="14">
        <f>IFERROR(AX1142-AQ1142,"")</f>
        <v/>
      </c>
      <c r="BB1142" s="14">
        <f>IFERROR(AY1142-AR1142,"")</f>
        <v/>
      </c>
      <c r="BD1142">
        <f>AH1142</f>
        <v/>
      </c>
      <c r="BE1142">
        <f>AI1142</f>
        <v/>
      </c>
      <c r="BF1142">
        <f>AJ1142</f>
        <v/>
      </c>
      <c r="BG1142" s="14">
        <f>L1142</f>
        <v/>
      </c>
      <c r="BH1142" s="14">
        <f>IF(X1142="","",X1142)</f>
        <v/>
      </c>
      <c r="BI1142" s="14">
        <f>IF(Y1142="","",Y1142)</f>
        <v/>
      </c>
      <c r="BJ1142">
        <f>Z1142</f>
        <v/>
      </c>
      <c r="BK1142">
        <f>AA1142</f>
        <v/>
      </c>
      <c r="BL1142">
        <f>IFERROR(AX1142,"")</f>
        <v/>
      </c>
      <c r="BM1142">
        <f>IFERROR(AY1142,"")</f>
        <v/>
      </c>
    </row>
    <row r="1143" ht="14.25" customHeight="1">
      <c r="A1143">
        <f>ALGLIB_SSA_XAUUSD!AA1143</f>
        <v/>
      </c>
      <c r="B1143">
        <f>IF($A1143="","",INDEX(ALGLIB_SSA_XAUUSD!$B$2:$B$2401,MATCH($A1143,ALGLIB_SSA_XAUUSD!$A$2:$A$2401,1)))</f>
        <v/>
      </c>
      <c r="C1143">
        <f>IF($A1143="","",INDEX(ALGLIB_SSA_XAUUSD!$C$2:$C$2401,MATCH($A1143,ALGLIB_SSA_XAUUSD!$A$2:$A$2401,1)))</f>
        <v/>
      </c>
      <c r="D1143" s="14">
        <f>IF($A1143="","",INT((ROW()-2)/12)+1)</f>
        <v/>
      </c>
      <c r="E1143" s="14">
        <f>IF(AND(E1154&lt;&gt;"",D1154=D1142+1),E1142+(E1154-E1142)*1/12,"")</f>
        <v/>
      </c>
      <c r="F1143" s="14">
        <f>IF(AND(F1154&lt;&gt;"",D1154=D1142+1),F1142+(F1154-F1142)*1/12,"")</f>
        <v/>
      </c>
      <c r="G1143" s="14">
        <f>IF(AND(G1154&lt;&gt;"",D1154=D1142+1),G1142+(G1154-G1142)*1/12,"")</f>
        <v/>
      </c>
      <c r="H1143" s="14">
        <f>IF(AND(H1154&lt;&gt;"",D1154=D1142+1),H1142+(H1154-H1142)*1/12,"")</f>
        <v/>
      </c>
      <c r="I1143" s="14">
        <f>IF(AND(L1154&lt;&gt;"",D1154=D1142+1),I1142+(I1154-I1142)*1/12,"")</f>
        <v/>
      </c>
      <c r="J1143">
        <f>_xlfn.XLOOKUP($A1143,ALGLIB_SSA_XAUUSD!$AA$2:$AA$2401,ALGLIB_SSA_XAUUSD!$P$2:$P$2401,"",0)</f>
        <v/>
      </c>
      <c r="K1143">
        <f>_xlfn.XLOOKUP($A1143,ALGLIB_SSA_XAUUSD!$AA$2:$AA$2401,ALGLIB_SSA_XAUUSD!$Q$2:$Q$2401,"",0)</f>
        <v/>
      </c>
      <c r="L1143">
        <f>_xlfn.XLOOKUP($A1143,ALGLIB_SSA_XAUUSD!$AA$2:$AA$2401,ALGLIB_SSA_XAUUSD!$R$2:$R$2401,"",0)</f>
        <v/>
      </c>
      <c r="M1143">
        <f>_xlfn.XLOOKUP($A1143,ALGLIB_SSA_XAUUSD!$AA$2:$AA$2401,ALGLIB_SSA_XAUUSD!$S$2:$S$2401,"",0)</f>
        <v/>
      </c>
      <c r="N1143">
        <f>_xlfn.XLOOKUP($A1143,ALGLIB_SSA_XAUUSD!$AA$2:$AA$2401,ALGLIB_SSA_XAUUSD!$T$2:$T$2401,"",0)</f>
        <v/>
      </c>
      <c r="O1143">
        <f>_xlfn.XLOOKUP($A1143,ALGLIB_SSA_XAUUSD!$AA$2:$AA$2401,ALGLIB_SSA_XAUUSD!$U$2:$U$2401,"",0)</f>
        <v/>
      </c>
      <c r="P1143">
        <f>_xlfn.XLOOKUP($A1143,ALGLIB_SSA_XAUUSD!$AA$2:$AA$2401,ALGLIB_SSA_XAUUSD!$V$2:$V$2401,"",0)</f>
        <v/>
      </c>
      <c r="S1143">
        <f>A1143</f>
        <v/>
      </c>
      <c r="T1143">
        <f>J1143</f>
        <v/>
      </c>
      <c r="U1143">
        <f>K1143</f>
        <v/>
      </c>
      <c r="V1143" s="14">
        <f>IF($A1143="","",MOD(ROW()-2,12)+1)</f>
        <v/>
      </c>
      <c r="W1143">
        <f>L1143</f>
        <v/>
      </c>
      <c r="X1143" s="14">
        <f>IF(F1143="","",F1143)</f>
        <v/>
      </c>
      <c r="Y1143" s="14">
        <f>IF(G1143="","",G1143)</f>
        <v/>
      </c>
      <c r="Z1143">
        <f>M1143</f>
        <v/>
      </c>
      <c r="AA1143">
        <f>N1143</f>
        <v/>
      </c>
      <c r="AB1143" s="14">
        <f>IF(H1143="","",H1143)</f>
        <v/>
      </c>
      <c r="AC1143">
        <f>O1143</f>
        <v/>
      </c>
      <c r="AD1143" s="14">
        <f>IF(I1143="","",I1143)</f>
        <v/>
      </c>
      <c r="AE1143">
        <f>P1143</f>
        <v/>
      </c>
      <c r="AH1143">
        <f>IF(S1143&lt;&gt;"",S1143,AH1142+900)</f>
        <v/>
      </c>
      <c r="AI1143">
        <f>IF(T1143&lt;&gt;"",T1143,AI1142)</f>
        <v/>
      </c>
      <c r="AJ1143">
        <f>IF(U1143&lt;&gt;"",U1143,AJ1142)</f>
        <v/>
      </c>
      <c r="AK1143">
        <f>IF(W1143&lt;&gt;"",W1143,"")</f>
        <v/>
      </c>
      <c r="AL1143" s="14">
        <f>IF(X1143&lt;&gt;"",X1143,"")</f>
        <v/>
      </c>
      <c r="AM1143" s="14">
        <f>IF(Y1143&lt;&gt;"",Y1143,"")</f>
        <v/>
      </c>
      <c r="AN1143" s="14">
        <f>IF(OR(AL1143="",AM1143=""),"",AL1143-AM1143)</f>
        <v/>
      </c>
      <c r="AO1143">
        <f>IF(AN1143="","",IF(AN1143&gt;0,"Bullish","Bearish"))</f>
        <v/>
      </c>
      <c r="AP1143">
        <f>IF(AO1143="",AP1142,AO1143)</f>
        <v/>
      </c>
      <c r="AQ1143" s="14">
        <f>IF(AB1143&lt;&gt;"",AB1143,"")</f>
        <v/>
      </c>
      <c r="AR1143" s="14">
        <f>IF(AD1143&lt;&gt;"",AD1143,"")</f>
        <v/>
      </c>
      <c r="AS1143">
        <f>IF(AS1142+1=13,1,AS1142+1)</f>
        <v/>
      </c>
      <c r="AT1143">
        <f>IFERROR(IF(SLOPE($AQ$1130:$AQ$1141,$AS$1130:$AS$1141)&gt;0,MIN(3,ABS(SLOPE($AQ$1130:$AQ$1141,$AS$1130:$AS$1141))),IF(SLOPE($AQ$1130:$AQ$1141,$AS$1130:$AS$1141)&lt;-0.5,-0.5,0)),0)</f>
        <v/>
      </c>
      <c r="AU1143">
        <f>IFERROR(IF(SLOPE($AR$1130:$AR$1141,$AS$1130:$AS$1141)&lt;0,MAX(-3,-ABS(SLOPE($AR$1130:$AR$1141,$AS$1130:$AS$1141))),IF(SLOPE($AR$1130:$AR$1141,$AS$1130:$AS$1141)&gt;0.5,0.5,0)),0)</f>
        <v/>
      </c>
      <c r="AV1143">
        <f>($AQ$1142+(AT1143*(AS1143-1)))</f>
        <v/>
      </c>
      <c r="AW1143">
        <f>($AR$1142+(AU1143*(AS1143-1)))</f>
        <v/>
      </c>
      <c r="AX1143">
        <f>IF(AT1143&gt;0,AV1143+AT1143,AV1143)</f>
        <v/>
      </c>
      <c r="AY1143">
        <f>IF(AU1143&lt;0,AW1143+AU1143,AW1143)</f>
        <v/>
      </c>
      <c r="BA1143" s="14">
        <f>IFERROR(AX1143-AQ1143,"")</f>
        <v/>
      </c>
      <c r="BB1143" s="14">
        <f>IFERROR(AY1143-AR1143,"")</f>
        <v/>
      </c>
      <c r="BD1143">
        <f>AH1143</f>
        <v/>
      </c>
      <c r="BE1143">
        <f>AI1143</f>
        <v/>
      </c>
      <c r="BF1143">
        <f>AJ1143</f>
        <v/>
      </c>
      <c r="BG1143" s="14">
        <f>L1143</f>
        <v/>
      </c>
      <c r="BH1143" s="14">
        <f>IF(X1143="","",X1143)</f>
        <v/>
      </c>
      <c r="BI1143" s="14">
        <f>IF(Y1143="","",Y1143)</f>
        <v/>
      </c>
      <c r="BJ1143">
        <f>Z1143</f>
        <v/>
      </c>
      <c r="BK1143">
        <f>AA1143</f>
        <v/>
      </c>
      <c r="BL1143">
        <f>IFERROR(AX1143,"")</f>
        <v/>
      </c>
      <c r="BM1143">
        <f>IFERROR(AY1143,"")</f>
        <v/>
      </c>
    </row>
    <row r="1144" ht="14.25" customHeight="1">
      <c r="A1144">
        <f>ALGLIB_SSA_XAUUSD!AA1144</f>
        <v/>
      </c>
      <c r="B1144">
        <f>IF($A1144="","",INDEX(ALGLIB_SSA_XAUUSD!$B$2:$B$2401,MATCH($A1144,ALGLIB_SSA_XAUUSD!$A$2:$A$2401,1)))</f>
        <v/>
      </c>
      <c r="C1144">
        <f>IF($A1144="","",INDEX(ALGLIB_SSA_XAUUSD!$C$2:$C$2401,MATCH($A1144,ALGLIB_SSA_XAUUSD!$A$2:$A$2401,1)))</f>
        <v/>
      </c>
      <c r="D1144" s="14">
        <f>IF($A1144="","",INT((ROW()-2)/12)+1)</f>
        <v/>
      </c>
      <c r="E1144" s="14">
        <f>IF(AND(E1154&lt;&gt;"",D1154=D1142+1),E1142+(E1154-E1142)*2/12,"")</f>
        <v/>
      </c>
      <c r="F1144" s="14">
        <f>IF(AND(F1154&lt;&gt;"",D1154=D1142+1),F1142+(F1154-F1142)*2/12,"")</f>
        <v/>
      </c>
      <c r="G1144" s="14">
        <f>IF(AND(G1154&lt;&gt;"",D1154=D1142+1),G1142+(G1154-G1142)*2/12,"")</f>
        <v/>
      </c>
      <c r="H1144" s="14">
        <f>IF(AND(H1154&lt;&gt;"",D1154=D1142+1),H1142+(H1154-H1142)*2/12,"")</f>
        <v/>
      </c>
      <c r="I1144" s="14">
        <f>IF(AND(L1154&lt;&gt;"",D1154=D1142+1),I1142+(I1154-I1142)*2/12,"")</f>
        <v/>
      </c>
      <c r="J1144">
        <f>_xlfn.XLOOKUP($A1144,ALGLIB_SSA_XAUUSD!$AA$2:$AA$2401,ALGLIB_SSA_XAUUSD!$P$2:$P$2401,"",0)</f>
        <v/>
      </c>
      <c r="K1144">
        <f>_xlfn.XLOOKUP($A1144,ALGLIB_SSA_XAUUSD!$AA$2:$AA$2401,ALGLIB_SSA_XAUUSD!$Q$2:$Q$2401,"",0)</f>
        <v/>
      </c>
      <c r="L1144">
        <f>_xlfn.XLOOKUP($A1144,ALGLIB_SSA_XAUUSD!$AA$2:$AA$2401,ALGLIB_SSA_XAUUSD!$R$2:$R$2401,"",0)</f>
        <v/>
      </c>
      <c r="M1144">
        <f>_xlfn.XLOOKUP($A1144,ALGLIB_SSA_XAUUSD!$AA$2:$AA$2401,ALGLIB_SSA_XAUUSD!$S$2:$S$2401,"",0)</f>
        <v/>
      </c>
      <c r="N1144">
        <f>_xlfn.XLOOKUP($A1144,ALGLIB_SSA_XAUUSD!$AA$2:$AA$2401,ALGLIB_SSA_XAUUSD!$T$2:$T$2401,"",0)</f>
        <v/>
      </c>
      <c r="O1144">
        <f>_xlfn.XLOOKUP($A1144,ALGLIB_SSA_XAUUSD!$AA$2:$AA$2401,ALGLIB_SSA_XAUUSD!$U$2:$U$2401,"",0)</f>
        <v/>
      </c>
      <c r="P1144">
        <f>_xlfn.XLOOKUP($A1144,ALGLIB_SSA_XAUUSD!$AA$2:$AA$2401,ALGLIB_SSA_XAUUSD!$V$2:$V$2401,"",0)</f>
        <v/>
      </c>
      <c r="S1144">
        <f>A1144</f>
        <v/>
      </c>
      <c r="T1144">
        <f>J1144</f>
        <v/>
      </c>
      <c r="U1144">
        <f>K1144</f>
        <v/>
      </c>
      <c r="V1144" s="14">
        <f>IF($A1144="","",MOD(ROW()-2,12)+1)</f>
        <v/>
      </c>
      <c r="W1144">
        <f>L1144</f>
        <v/>
      </c>
      <c r="X1144" s="14">
        <f>IF(F1144="","",F1144)</f>
        <v/>
      </c>
      <c r="Y1144" s="14">
        <f>IF(G1144="","",G1144)</f>
        <v/>
      </c>
      <c r="Z1144">
        <f>M1144</f>
        <v/>
      </c>
      <c r="AA1144">
        <f>N1144</f>
        <v/>
      </c>
      <c r="AB1144" s="14">
        <f>IF(H1144="","",H1144)</f>
        <v/>
      </c>
      <c r="AC1144">
        <f>O1144</f>
        <v/>
      </c>
      <c r="AD1144" s="14">
        <f>IF(I1144="","",I1144)</f>
        <v/>
      </c>
      <c r="AE1144">
        <f>P1144</f>
        <v/>
      </c>
      <c r="AH1144">
        <f>IF(S1144&lt;&gt;"",S1144,AH1143+900)</f>
        <v/>
      </c>
      <c r="AI1144">
        <f>IF(T1144&lt;&gt;"",T1144,AI1143)</f>
        <v/>
      </c>
      <c r="AJ1144">
        <f>IF(U1144&lt;&gt;"",U1144,AJ1143)</f>
        <v/>
      </c>
      <c r="AK1144">
        <f>IF(W1144&lt;&gt;"",W1144,"")</f>
        <v/>
      </c>
      <c r="AL1144" s="14">
        <f>IF(X1144&lt;&gt;"",X1144,"")</f>
        <v/>
      </c>
      <c r="AM1144" s="14">
        <f>IF(Y1144&lt;&gt;"",Y1144,"")</f>
        <v/>
      </c>
      <c r="AN1144" s="14">
        <f>IF(OR(AL1144="",AM1144=""),"",AL1144-AM1144)</f>
        <v/>
      </c>
      <c r="AO1144">
        <f>IF(AN1144="","",IF(AN1144&gt;0,"Bullish","Bearish"))</f>
        <v/>
      </c>
      <c r="AP1144">
        <f>IF(AO1144="",AP1143,AO1144)</f>
        <v/>
      </c>
      <c r="AQ1144" s="14">
        <f>IF(AB1144&lt;&gt;"",AB1144,"")</f>
        <v/>
      </c>
      <c r="AR1144" s="14">
        <f>IF(AD1144&lt;&gt;"",AD1144,"")</f>
        <v/>
      </c>
      <c r="AS1144">
        <f>IF(AS1143+1=13,1,AS1143+1)</f>
        <v/>
      </c>
      <c r="AT1144">
        <f>IFERROR(IF(SLOPE($AQ$1130:$AQ$1141,$AS$1130:$AS$1141)&gt;0,MIN(3,ABS(SLOPE($AQ$1130:$AQ$1141,$AS$1130:$AS$1141))),IF(SLOPE($AQ$1130:$AQ$1141,$AS$1130:$AS$1141)&lt;-0.5,-0.5,0)),0)</f>
        <v/>
      </c>
      <c r="AU1144">
        <f>IFERROR(IF(SLOPE($AR$1130:$AR$1141,$AS$1130:$AS$1141)&lt;0,MAX(-3,-ABS(SLOPE($AR$1130:$AR$1141,$AS$1130:$AS$1141))),IF(SLOPE($AR$1130:$AR$1141,$AS$1130:$AS$1141)&gt;0.5,0.5,0)),0)</f>
        <v/>
      </c>
      <c r="AV1144">
        <f>($AQ$1142+(AT1144*(AS1144-1)))</f>
        <v/>
      </c>
      <c r="AW1144">
        <f>($AR$1142+(AU1144*(AS1144-1)))</f>
        <v/>
      </c>
      <c r="AX1144">
        <f>IF(AT1144&gt;0,AV1144+AT1144,AV1144)</f>
        <v/>
      </c>
      <c r="AY1144">
        <f>IF(AU1144&lt;0,AW1144+AU1144,AW1144)</f>
        <v/>
      </c>
      <c r="BA1144" s="14">
        <f>IFERROR(AX1144-AQ1144,"")</f>
        <v/>
      </c>
      <c r="BB1144" s="14">
        <f>IFERROR(AY1144-AR1144,"")</f>
        <v/>
      </c>
      <c r="BD1144">
        <f>AH1144</f>
        <v/>
      </c>
      <c r="BE1144">
        <f>AI1144</f>
        <v/>
      </c>
      <c r="BF1144">
        <f>AJ1144</f>
        <v/>
      </c>
      <c r="BG1144" s="14">
        <f>L1144</f>
        <v/>
      </c>
      <c r="BH1144" s="14">
        <f>IF(X1144="","",X1144)</f>
        <v/>
      </c>
      <c r="BI1144" s="14">
        <f>IF(Y1144="","",Y1144)</f>
        <v/>
      </c>
      <c r="BJ1144">
        <f>Z1144</f>
        <v/>
      </c>
      <c r="BK1144">
        <f>AA1144</f>
        <v/>
      </c>
      <c r="BL1144">
        <f>IFERROR(AX1144,"")</f>
        <v/>
      </c>
      <c r="BM1144">
        <f>IFERROR(AY1144,"")</f>
        <v/>
      </c>
    </row>
    <row r="1145" ht="14.25" customHeight="1">
      <c r="A1145">
        <f>ALGLIB_SSA_XAUUSD!AA1145</f>
        <v/>
      </c>
      <c r="B1145">
        <f>IF($A1145="","",INDEX(ALGLIB_SSA_XAUUSD!$B$2:$B$2401,MATCH($A1145,ALGLIB_SSA_XAUUSD!$A$2:$A$2401,1)))</f>
        <v/>
      </c>
      <c r="C1145">
        <f>IF($A1145="","",INDEX(ALGLIB_SSA_XAUUSD!$C$2:$C$2401,MATCH($A1145,ALGLIB_SSA_XAUUSD!$A$2:$A$2401,1)))</f>
        <v/>
      </c>
      <c r="D1145" s="14">
        <f>IF($A1145="","",INT((ROW()-2)/12)+1)</f>
        <v/>
      </c>
      <c r="E1145" s="14">
        <f>IF(AND(E1154&lt;&gt;"",D1154=D1142+1),E1142+(E1154-E1142)*3/12,"")</f>
        <v/>
      </c>
      <c r="F1145" s="14">
        <f>IF(AND(F1154&lt;&gt;"",D1154=D1142+1),F1142+(F1154-F1142)*3/12,"")</f>
        <v/>
      </c>
      <c r="G1145" s="14">
        <f>IF(AND(G1154&lt;&gt;"",D1154=D1142+1),G1142+(G1154-G1142)*3/12,"")</f>
        <v/>
      </c>
      <c r="H1145" s="14">
        <f>IF(AND(H1154&lt;&gt;"",D1154=D1142+1),H1142+(H1154-H1142)*3/12,"")</f>
        <v/>
      </c>
      <c r="I1145" s="14">
        <f>IF(AND(L1154&lt;&gt;"",D1154=D1142+1),I1142+(I1154-I1142)*3/12,"")</f>
        <v/>
      </c>
      <c r="J1145">
        <f>_xlfn.XLOOKUP($A1145,ALGLIB_SSA_XAUUSD!$AA$2:$AA$2401,ALGLIB_SSA_XAUUSD!$P$2:$P$2401,"",0)</f>
        <v/>
      </c>
      <c r="K1145">
        <f>_xlfn.XLOOKUP($A1145,ALGLIB_SSA_XAUUSD!$AA$2:$AA$2401,ALGLIB_SSA_XAUUSD!$Q$2:$Q$2401,"",0)</f>
        <v/>
      </c>
      <c r="L1145">
        <f>_xlfn.XLOOKUP($A1145,ALGLIB_SSA_XAUUSD!$AA$2:$AA$2401,ALGLIB_SSA_XAUUSD!$R$2:$R$2401,"",0)</f>
        <v/>
      </c>
      <c r="M1145">
        <f>_xlfn.XLOOKUP($A1145,ALGLIB_SSA_XAUUSD!$AA$2:$AA$2401,ALGLIB_SSA_XAUUSD!$S$2:$S$2401,"",0)</f>
        <v/>
      </c>
      <c r="N1145">
        <f>_xlfn.XLOOKUP($A1145,ALGLIB_SSA_XAUUSD!$AA$2:$AA$2401,ALGLIB_SSA_XAUUSD!$T$2:$T$2401,"",0)</f>
        <v/>
      </c>
      <c r="O1145">
        <f>_xlfn.XLOOKUP($A1145,ALGLIB_SSA_XAUUSD!$AA$2:$AA$2401,ALGLIB_SSA_XAUUSD!$U$2:$U$2401,"",0)</f>
        <v/>
      </c>
      <c r="P1145">
        <f>_xlfn.XLOOKUP($A1145,ALGLIB_SSA_XAUUSD!$AA$2:$AA$2401,ALGLIB_SSA_XAUUSD!$V$2:$V$2401,"",0)</f>
        <v/>
      </c>
      <c r="S1145">
        <f>A1145</f>
        <v/>
      </c>
      <c r="T1145">
        <f>J1145</f>
        <v/>
      </c>
      <c r="U1145">
        <f>K1145</f>
        <v/>
      </c>
      <c r="V1145" s="14">
        <f>IF($A1145="","",MOD(ROW()-2,12)+1)</f>
        <v/>
      </c>
      <c r="W1145">
        <f>L1145</f>
        <v/>
      </c>
      <c r="X1145" s="14">
        <f>IF(F1145="","",F1145)</f>
        <v/>
      </c>
      <c r="Y1145" s="14">
        <f>IF(G1145="","",G1145)</f>
        <v/>
      </c>
      <c r="Z1145">
        <f>M1145</f>
        <v/>
      </c>
      <c r="AA1145">
        <f>N1145</f>
        <v/>
      </c>
      <c r="AB1145" s="14">
        <f>IF(H1145="","",H1145)</f>
        <v/>
      </c>
      <c r="AC1145">
        <f>O1145</f>
        <v/>
      </c>
      <c r="AD1145" s="14">
        <f>IF(I1145="","",I1145)</f>
        <v/>
      </c>
      <c r="AE1145">
        <f>P1145</f>
        <v/>
      </c>
      <c r="AH1145">
        <f>IF(S1145&lt;&gt;"",S1145,AH1144+900)</f>
        <v/>
      </c>
      <c r="AI1145">
        <f>IF(T1145&lt;&gt;"",T1145,AI1144)</f>
        <v/>
      </c>
      <c r="AJ1145">
        <f>IF(U1145&lt;&gt;"",U1145,AJ1144)</f>
        <v/>
      </c>
      <c r="AK1145">
        <f>IF(W1145&lt;&gt;"",W1145,"")</f>
        <v/>
      </c>
      <c r="AL1145" s="14">
        <f>IF(X1145&lt;&gt;"",X1145,"")</f>
        <v/>
      </c>
      <c r="AM1145" s="14">
        <f>IF(Y1145&lt;&gt;"",Y1145,"")</f>
        <v/>
      </c>
      <c r="AN1145" s="14">
        <f>IF(OR(AL1145="",AM1145=""),"",AL1145-AM1145)</f>
        <v/>
      </c>
      <c r="AO1145">
        <f>IF(AN1145="","",IF(AN1145&gt;0,"Bullish","Bearish"))</f>
        <v/>
      </c>
      <c r="AP1145">
        <f>IF(AO1145="",AP1144,AO1145)</f>
        <v/>
      </c>
      <c r="AQ1145" s="14">
        <f>IF(AB1145&lt;&gt;"",AB1145,"")</f>
        <v/>
      </c>
      <c r="AR1145" s="14">
        <f>IF(AD1145&lt;&gt;"",AD1145,"")</f>
        <v/>
      </c>
      <c r="AS1145">
        <f>IF(AS1144+1=13,1,AS1144+1)</f>
        <v/>
      </c>
      <c r="AT1145">
        <f>IFERROR(IF(SLOPE($AQ$1130:$AQ$1141,$AS$1130:$AS$1141)&gt;0,MIN(3,ABS(SLOPE($AQ$1130:$AQ$1141,$AS$1130:$AS$1141))),IF(SLOPE($AQ$1130:$AQ$1141,$AS$1130:$AS$1141)&lt;-0.5,-0.5,0)),0)</f>
        <v/>
      </c>
      <c r="AU1145">
        <f>IFERROR(IF(SLOPE($AR$1130:$AR$1141,$AS$1130:$AS$1141)&lt;0,MAX(-3,-ABS(SLOPE($AR$1130:$AR$1141,$AS$1130:$AS$1141))),IF(SLOPE($AR$1130:$AR$1141,$AS$1130:$AS$1141)&gt;0.5,0.5,0)),0)</f>
        <v/>
      </c>
      <c r="AV1145">
        <f>($AQ$1142+(AT1145*(AS1145-1)))</f>
        <v/>
      </c>
      <c r="AW1145">
        <f>($AR$1142+(AU1145*(AS1145-1)))</f>
        <v/>
      </c>
      <c r="AX1145">
        <f>IF(AT1145&gt;0,AV1145+AT1145,AV1145)</f>
        <v/>
      </c>
      <c r="AY1145">
        <f>IF(AU1145&lt;0,AW1145+AU1145,AW1145)</f>
        <v/>
      </c>
      <c r="BA1145" s="14">
        <f>IFERROR(AX1145-AQ1145,"")</f>
        <v/>
      </c>
      <c r="BB1145" s="14">
        <f>IFERROR(AY1145-AR1145,"")</f>
        <v/>
      </c>
      <c r="BD1145">
        <f>AH1145</f>
        <v/>
      </c>
      <c r="BE1145">
        <f>AI1145</f>
        <v/>
      </c>
      <c r="BF1145">
        <f>AJ1145</f>
        <v/>
      </c>
      <c r="BG1145" s="14">
        <f>L1145</f>
        <v/>
      </c>
      <c r="BH1145" s="14">
        <f>IF(X1145="","",X1145)</f>
        <v/>
      </c>
      <c r="BI1145" s="14">
        <f>IF(Y1145="","",Y1145)</f>
        <v/>
      </c>
      <c r="BJ1145">
        <f>Z1145</f>
        <v/>
      </c>
      <c r="BK1145">
        <f>AA1145</f>
        <v/>
      </c>
      <c r="BL1145">
        <f>IFERROR(AX1145,"")</f>
        <v/>
      </c>
      <c r="BM1145">
        <f>IFERROR(AY1145,"")</f>
        <v/>
      </c>
    </row>
    <row r="1146" ht="14.25" customHeight="1">
      <c r="A1146">
        <f>ALGLIB_SSA_XAUUSD!AA1146</f>
        <v/>
      </c>
      <c r="B1146">
        <f>IF($A1146="","",INDEX(ALGLIB_SSA_XAUUSD!$B$2:$B$2401,MATCH($A1146,ALGLIB_SSA_XAUUSD!$A$2:$A$2401,1)))</f>
        <v/>
      </c>
      <c r="C1146">
        <f>IF($A1146="","",INDEX(ALGLIB_SSA_XAUUSD!$C$2:$C$2401,MATCH($A1146,ALGLIB_SSA_XAUUSD!$A$2:$A$2401,1)))</f>
        <v/>
      </c>
      <c r="D1146" s="14">
        <f>IF($A1146="","",INT((ROW()-2)/12)+1)</f>
        <v/>
      </c>
      <c r="E1146" s="14">
        <f>IF(AND(E1154&lt;&gt;"",D1154=D1142+1),E1142+(E1154-E1142)*4/12,"")</f>
        <v/>
      </c>
      <c r="F1146" s="14">
        <f>IF(AND(F1154&lt;&gt;"",D1154=D1142+1),F1142+(F1154-F1142)*4/12,"")</f>
        <v/>
      </c>
      <c r="G1146" s="14">
        <f>IF(AND(G1154&lt;&gt;"",D1154=D1142+1),G1142+(G1154-G1142)*4/12,"")</f>
        <v/>
      </c>
      <c r="H1146" s="14">
        <f>IF(AND(H1154&lt;&gt;"",D1154=D1142+1),H1142+(H1154-H1142)*4/12,"")</f>
        <v/>
      </c>
      <c r="I1146" s="14">
        <f>IF(AND(L1154&lt;&gt;"",D1154=D1142+1),I1142+(I1154-I1142)*4/12,"")</f>
        <v/>
      </c>
      <c r="J1146">
        <f>_xlfn.XLOOKUP($A1146,ALGLIB_SSA_XAUUSD!$AA$2:$AA$2401,ALGLIB_SSA_XAUUSD!$P$2:$P$2401,"",0)</f>
        <v/>
      </c>
      <c r="K1146">
        <f>_xlfn.XLOOKUP($A1146,ALGLIB_SSA_XAUUSD!$AA$2:$AA$2401,ALGLIB_SSA_XAUUSD!$Q$2:$Q$2401,"",0)</f>
        <v/>
      </c>
      <c r="L1146">
        <f>_xlfn.XLOOKUP($A1146,ALGLIB_SSA_XAUUSD!$AA$2:$AA$2401,ALGLIB_SSA_XAUUSD!$R$2:$R$2401,"",0)</f>
        <v/>
      </c>
      <c r="M1146">
        <f>_xlfn.XLOOKUP($A1146,ALGLIB_SSA_XAUUSD!$AA$2:$AA$2401,ALGLIB_SSA_XAUUSD!$S$2:$S$2401,"",0)</f>
        <v/>
      </c>
      <c r="N1146">
        <f>_xlfn.XLOOKUP($A1146,ALGLIB_SSA_XAUUSD!$AA$2:$AA$2401,ALGLIB_SSA_XAUUSD!$T$2:$T$2401,"",0)</f>
        <v/>
      </c>
      <c r="O1146">
        <f>_xlfn.XLOOKUP($A1146,ALGLIB_SSA_XAUUSD!$AA$2:$AA$2401,ALGLIB_SSA_XAUUSD!$U$2:$U$2401,"",0)</f>
        <v/>
      </c>
      <c r="P1146">
        <f>_xlfn.XLOOKUP($A1146,ALGLIB_SSA_XAUUSD!$AA$2:$AA$2401,ALGLIB_SSA_XAUUSD!$V$2:$V$2401,"",0)</f>
        <v/>
      </c>
      <c r="S1146">
        <f>A1146</f>
        <v/>
      </c>
      <c r="T1146">
        <f>J1146</f>
        <v/>
      </c>
      <c r="U1146">
        <f>K1146</f>
        <v/>
      </c>
      <c r="V1146" s="14">
        <f>IF($A1146="","",MOD(ROW()-2,12)+1)</f>
        <v/>
      </c>
      <c r="W1146">
        <f>L1146</f>
        <v/>
      </c>
      <c r="X1146" s="14">
        <f>IF(F1146="","",F1146)</f>
        <v/>
      </c>
      <c r="Y1146" s="14">
        <f>IF(G1146="","",G1146)</f>
        <v/>
      </c>
      <c r="Z1146">
        <f>M1146</f>
        <v/>
      </c>
      <c r="AA1146">
        <f>N1146</f>
        <v/>
      </c>
      <c r="AB1146" s="14">
        <f>IF(H1146="","",H1146)</f>
        <v/>
      </c>
      <c r="AC1146">
        <f>O1146</f>
        <v/>
      </c>
      <c r="AD1146" s="14">
        <f>IF(I1146="","",I1146)</f>
        <v/>
      </c>
      <c r="AE1146">
        <f>P1146</f>
        <v/>
      </c>
      <c r="AH1146">
        <f>IF(S1146&lt;&gt;"",S1146,AH1145+900)</f>
        <v/>
      </c>
      <c r="AI1146">
        <f>IF(T1146&lt;&gt;"",T1146,AI1145)</f>
        <v/>
      </c>
      <c r="AJ1146">
        <f>IF(U1146&lt;&gt;"",U1146,AJ1145)</f>
        <v/>
      </c>
      <c r="AK1146">
        <f>IF(W1146&lt;&gt;"",W1146,"")</f>
        <v/>
      </c>
      <c r="AL1146" s="14">
        <f>IF(X1146&lt;&gt;"",X1146,"")</f>
        <v/>
      </c>
      <c r="AM1146" s="14">
        <f>IF(Y1146&lt;&gt;"",Y1146,"")</f>
        <v/>
      </c>
      <c r="AN1146" s="14">
        <f>IF(OR(AL1146="",AM1146=""),"",AL1146-AM1146)</f>
        <v/>
      </c>
      <c r="AO1146">
        <f>IF(AN1146="","",IF(AN1146&gt;0,"Bullish","Bearish"))</f>
        <v/>
      </c>
      <c r="AP1146">
        <f>IF(AO1146="",AP1145,AO1146)</f>
        <v/>
      </c>
      <c r="AQ1146" s="14">
        <f>IF(AB1146&lt;&gt;"",AB1146,"")</f>
        <v/>
      </c>
      <c r="AR1146" s="14">
        <f>IF(AD1146&lt;&gt;"",AD1146,"")</f>
        <v/>
      </c>
      <c r="AS1146">
        <f>IF(AS1145+1=13,1,AS1145+1)</f>
        <v/>
      </c>
      <c r="AT1146">
        <f>IFERROR(IF(SLOPE($AQ$1130:$AQ$1141,$AS$1130:$AS$1141)&gt;0,MIN(3,ABS(SLOPE($AQ$1130:$AQ$1141,$AS$1130:$AS$1141))),IF(SLOPE($AQ$1130:$AQ$1141,$AS$1130:$AS$1141)&lt;-0.5,-0.5,0)),0)</f>
        <v/>
      </c>
      <c r="AU1146">
        <f>IFERROR(IF(SLOPE($AR$1130:$AR$1141,$AS$1130:$AS$1141)&lt;0,MAX(-3,-ABS(SLOPE($AR$1130:$AR$1141,$AS$1130:$AS$1141))),IF(SLOPE($AR$1130:$AR$1141,$AS$1130:$AS$1141)&gt;0.5,0.5,0)),0)</f>
        <v/>
      </c>
      <c r="AV1146">
        <f>($AQ$1142+(AT1146*(AS1146-1)))</f>
        <v/>
      </c>
      <c r="AW1146">
        <f>($AR$1142+(AU1146*(AS1146-1)))</f>
        <v/>
      </c>
      <c r="AX1146">
        <f>IF(AT1146&gt;0,AV1146+AT1146,AV1146)</f>
        <v/>
      </c>
      <c r="AY1146">
        <f>IF(AU1146&lt;0,AW1146+AU1146,AW1146)</f>
        <v/>
      </c>
      <c r="BA1146" s="14">
        <f>IFERROR(AX1146-AQ1146,"")</f>
        <v/>
      </c>
      <c r="BB1146" s="14">
        <f>IFERROR(AY1146-AR1146,"")</f>
        <v/>
      </c>
      <c r="BD1146">
        <f>AH1146</f>
        <v/>
      </c>
      <c r="BE1146">
        <f>AI1146</f>
        <v/>
      </c>
      <c r="BF1146">
        <f>AJ1146</f>
        <v/>
      </c>
      <c r="BG1146" s="14">
        <f>L1146</f>
        <v/>
      </c>
      <c r="BH1146" s="14">
        <f>IF(X1146="","",X1146)</f>
        <v/>
      </c>
      <c r="BI1146" s="14">
        <f>IF(Y1146="","",Y1146)</f>
        <v/>
      </c>
      <c r="BJ1146">
        <f>Z1146</f>
        <v/>
      </c>
      <c r="BK1146">
        <f>AA1146</f>
        <v/>
      </c>
      <c r="BL1146">
        <f>IFERROR(AX1146,"")</f>
        <v/>
      </c>
      <c r="BM1146">
        <f>IFERROR(AY1146,"")</f>
        <v/>
      </c>
    </row>
    <row r="1147" ht="14.25" customHeight="1">
      <c r="A1147">
        <f>ALGLIB_SSA_XAUUSD!AA1147</f>
        <v/>
      </c>
      <c r="B1147">
        <f>IF($A1147="","",INDEX(ALGLIB_SSA_XAUUSD!$B$2:$B$2401,MATCH($A1147,ALGLIB_SSA_XAUUSD!$A$2:$A$2401,1)))</f>
        <v/>
      </c>
      <c r="C1147">
        <f>IF($A1147="","",INDEX(ALGLIB_SSA_XAUUSD!$C$2:$C$2401,MATCH($A1147,ALGLIB_SSA_XAUUSD!$A$2:$A$2401,1)))</f>
        <v/>
      </c>
      <c r="D1147" s="14">
        <f>IF($A1147="","",INT((ROW()-2)/12)+1)</f>
        <v/>
      </c>
      <c r="E1147" s="14">
        <f>IF(AND(E1154&lt;&gt;"",D1154=D1142+1),E1142+(E1154-E1142)*5/12,"")</f>
        <v/>
      </c>
      <c r="F1147" s="14">
        <f>IF(AND(F1154&lt;&gt;"",D1154=D1142+1),F1142+(F1154-F1142)*5/12,"")</f>
        <v/>
      </c>
      <c r="G1147" s="14">
        <f>IF(AND(G1154&lt;&gt;"",D1154=D1142+1),G1142+(G1154-G1142)*5/12,"")</f>
        <v/>
      </c>
      <c r="H1147" s="14">
        <f>IF(AND(H1154&lt;&gt;"",D1154=D1142+1),H1142+(H1154-H1142)*5/12,"")</f>
        <v/>
      </c>
      <c r="I1147" s="14">
        <f>IF(AND(L1154&lt;&gt;"",D1154=D1142+1),I1142+(I1154-I1142)*5/12,"")</f>
        <v/>
      </c>
      <c r="J1147">
        <f>_xlfn.XLOOKUP($A1147,ALGLIB_SSA_XAUUSD!$AA$2:$AA$2401,ALGLIB_SSA_XAUUSD!$P$2:$P$2401,"",0)</f>
        <v/>
      </c>
      <c r="K1147">
        <f>_xlfn.XLOOKUP($A1147,ALGLIB_SSA_XAUUSD!$AA$2:$AA$2401,ALGLIB_SSA_XAUUSD!$Q$2:$Q$2401,"",0)</f>
        <v/>
      </c>
      <c r="L1147">
        <f>_xlfn.XLOOKUP($A1147,ALGLIB_SSA_XAUUSD!$AA$2:$AA$2401,ALGLIB_SSA_XAUUSD!$R$2:$R$2401,"",0)</f>
        <v/>
      </c>
      <c r="M1147">
        <f>_xlfn.XLOOKUP($A1147,ALGLIB_SSA_XAUUSD!$AA$2:$AA$2401,ALGLIB_SSA_XAUUSD!$S$2:$S$2401,"",0)</f>
        <v/>
      </c>
      <c r="N1147">
        <f>_xlfn.XLOOKUP($A1147,ALGLIB_SSA_XAUUSD!$AA$2:$AA$2401,ALGLIB_SSA_XAUUSD!$T$2:$T$2401,"",0)</f>
        <v/>
      </c>
      <c r="O1147">
        <f>_xlfn.XLOOKUP($A1147,ALGLIB_SSA_XAUUSD!$AA$2:$AA$2401,ALGLIB_SSA_XAUUSD!$U$2:$U$2401,"",0)</f>
        <v/>
      </c>
      <c r="P1147">
        <f>_xlfn.XLOOKUP($A1147,ALGLIB_SSA_XAUUSD!$AA$2:$AA$2401,ALGLIB_SSA_XAUUSD!$V$2:$V$2401,"",0)</f>
        <v/>
      </c>
      <c r="S1147">
        <f>A1147</f>
        <v/>
      </c>
      <c r="T1147">
        <f>J1147</f>
        <v/>
      </c>
      <c r="U1147">
        <f>K1147</f>
        <v/>
      </c>
      <c r="V1147" s="14">
        <f>IF($A1147="","",MOD(ROW()-2,12)+1)</f>
        <v/>
      </c>
      <c r="W1147">
        <f>L1147</f>
        <v/>
      </c>
      <c r="X1147" s="14">
        <f>IF(F1147="","",F1147)</f>
        <v/>
      </c>
      <c r="Y1147" s="14">
        <f>IF(G1147="","",G1147)</f>
        <v/>
      </c>
      <c r="Z1147">
        <f>M1147</f>
        <v/>
      </c>
      <c r="AA1147">
        <f>N1147</f>
        <v/>
      </c>
      <c r="AB1147" s="14">
        <f>IF(H1147="","",H1147)</f>
        <v/>
      </c>
      <c r="AC1147">
        <f>O1147</f>
        <v/>
      </c>
      <c r="AD1147" s="14">
        <f>IF(I1147="","",I1147)</f>
        <v/>
      </c>
      <c r="AE1147">
        <f>P1147</f>
        <v/>
      </c>
      <c r="AH1147">
        <f>IF(S1147&lt;&gt;"",S1147,AH1146+900)</f>
        <v/>
      </c>
      <c r="AI1147">
        <f>IF(T1147&lt;&gt;"",T1147,AI1146)</f>
        <v/>
      </c>
      <c r="AJ1147">
        <f>IF(U1147&lt;&gt;"",U1147,AJ1146)</f>
        <v/>
      </c>
      <c r="AK1147">
        <f>IF(W1147&lt;&gt;"",W1147,"")</f>
        <v/>
      </c>
      <c r="AL1147" s="14">
        <f>IF(X1147&lt;&gt;"",X1147,"")</f>
        <v/>
      </c>
      <c r="AM1147" s="14">
        <f>IF(Y1147&lt;&gt;"",Y1147,"")</f>
        <v/>
      </c>
      <c r="AN1147" s="14">
        <f>IF(OR(AL1147="",AM1147=""),"",AL1147-AM1147)</f>
        <v/>
      </c>
      <c r="AO1147">
        <f>IF(AN1147="","",IF(AN1147&gt;0,"Bullish","Bearish"))</f>
        <v/>
      </c>
      <c r="AP1147">
        <f>IF(AO1147="",AP1146,AO1147)</f>
        <v/>
      </c>
      <c r="AQ1147" s="14">
        <f>IF(AB1147&lt;&gt;"",AB1147,"")</f>
        <v/>
      </c>
      <c r="AR1147" s="14">
        <f>IF(AD1147&lt;&gt;"",AD1147,"")</f>
        <v/>
      </c>
      <c r="AS1147">
        <f>IF(AS1146+1=13,1,AS1146+1)</f>
        <v/>
      </c>
      <c r="AT1147">
        <f>IFERROR(IF(SLOPE($AQ$1130:$AQ$1141,$AS$1130:$AS$1141)&gt;0,MIN(3,ABS(SLOPE($AQ$1130:$AQ$1141,$AS$1130:$AS$1141))),IF(SLOPE($AQ$1130:$AQ$1141,$AS$1130:$AS$1141)&lt;-0.5,-0.5,0)),0)</f>
        <v/>
      </c>
      <c r="AU1147">
        <f>IFERROR(IF(SLOPE($AR$1130:$AR$1141,$AS$1130:$AS$1141)&lt;0,MAX(-3,-ABS(SLOPE($AR$1130:$AR$1141,$AS$1130:$AS$1141))),IF(SLOPE($AR$1130:$AR$1141,$AS$1130:$AS$1141)&gt;0.5,0.5,0)),0)</f>
        <v/>
      </c>
      <c r="AV1147">
        <f>($AQ$1142+(AT1147*(AS1147-1)))</f>
        <v/>
      </c>
      <c r="AW1147">
        <f>($AR$1142+(AU1147*(AS1147-1)))</f>
        <v/>
      </c>
      <c r="AX1147">
        <f>IF(AT1147&gt;0,AV1147+AT1147,AV1147)</f>
        <v/>
      </c>
      <c r="AY1147">
        <f>IF(AU1147&lt;0,AW1147+AU1147,AW1147)</f>
        <v/>
      </c>
      <c r="BA1147" s="14">
        <f>IFERROR(AX1147-AQ1147,"")</f>
        <v/>
      </c>
      <c r="BB1147" s="14">
        <f>IFERROR(AY1147-AR1147,"")</f>
        <v/>
      </c>
      <c r="BD1147">
        <f>AH1147</f>
        <v/>
      </c>
      <c r="BE1147">
        <f>AI1147</f>
        <v/>
      </c>
      <c r="BF1147">
        <f>AJ1147</f>
        <v/>
      </c>
      <c r="BG1147" s="14">
        <f>L1147</f>
        <v/>
      </c>
      <c r="BH1147" s="14">
        <f>IF(X1147="","",X1147)</f>
        <v/>
      </c>
      <c r="BI1147" s="14">
        <f>IF(Y1147="","",Y1147)</f>
        <v/>
      </c>
      <c r="BJ1147">
        <f>Z1147</f>
        <v/>
      </c>
      <c r="BK1147">
        <f>AA1147</f>
        <v/>
      </c>
      <c r="BL1147">
        <f>IFERROR(AX1147,"")</f>
        <v/>
      </c>
      <c r="BM1147">
        <f>IFERROR(AY1147,"")</f>
        <v/>
      </c>
    </row>
    <row r="1148" ht="14.25" customHeight="1">
      <c r="A1148">
        <f>ALGLIB_SSA_XAUUSD!AA1148</f>
        <v/>
      </c>
      <c r="B1148">
        <f>IF($A1148="","",INDEX(ALGLIB_SSA_XAUUSD!$B$2:$B$2401,MATCH($A1148,ALGLIB_SSA_XAUUSD!$A$2:$A$2401,1)))</f>
        <v/>
      </c>
      <c r="C1148">
        <f>IF($A1148="","",INDEX(ALGLIB_SSA_XAUUSD!$C$2:$C$2401,MATCH($A1148,ALGLIB_SSA_XAUUSD!$A$2:$A$2401,1)))</f>
        <v/>
      </c>
      <c r="D1148" s="14">
        <f>IF($A1148="","",INT((ROW()-2)/12)+1)</f>
        <v/>
      </c>
      <c r="E1148" s="14">
        <f>IF(AND(E1154&lt;&gt;"",D1154=D1142+1),E1142+(E1154-E1142)*6/12,"")</f>
        <v/>
      </c>
      <c r="F1148" s="14">
        <f>IF(AND(F1154&lt;&gt;"",D1154=D1142+1),F1142+(F1154-F1142)*6/12,"")</f>
        <v/>
      </c>
      <c r="G1148" s="14">
        <f>IF(AND(G1154&lt;&gt;"",D1154=D1142+1),G1142+(G1154-G1142)*6/12,"")</f>
        <v/>
      </c>
      <c r="H1148" s="14">
        <f>IF(AND(H1154&lt;&gt;"",D1154=D1142+1),H1142+(H1154-H1142)*6/12,"")</f>
        <v/>
      </c>
      <c r="I1148" s="14">
        <f>IF(AND(L1154&lt;&gt;"",D1154=D1142+1),I1142+(I1154-I1142)*6/12,"")</f>
        <v/>
      </c>
      <c r="J1148">
        <f>_xlfn.XLOOKUP($A1148,ALGLIB_SSA_XAUUSD!$AA$2:$AA$2401,ALGLIB_SSA_XAUUSD!$P$2:$P$2401,"",0)</f>
        <v/>
      </c>
      <c r="K1148">
        <f>_xlfn.XLOOKUP($A1148,ALGLIB_SSA_XAUUSD!$AA$2:$AA$2401,ALGLIB_SSA_XAUUSD!$Q$2:$Q$2401,"",0)</f>
        <v/>
      </c>
      <c r="L1148">
        <f>_xlfn.XLOOKUP($A1148,ALGLIB_SSA_XAUUSD!$AA$2:$AA$2401,ALGLIB_SSA_XAUUSD!$R$2:$R$2401,"",0)</f>
        <v/>
      </c>
      <c r="M1148">
        <f>_xlfn.XLOOKUP($A1148,ALGLIB_SSA_XAUUSD!$AA$2:$AA$2401,ALGLIB_SSA_XAUUSD!$S$2:$S$2401,"",0)</f>
        <v/>
      </c>
      <c r="N1148">
        <f>_xlfn.XLOOKUP($A1148,ALGLIB_SSA_XAUUSD!$AA$2:$AA$2401,ALGLIB_SSA_XAUUSD!$T$2:$T$2401,"",0)</f>
        <v/>
      </c>
      <c r="O1148">
        <f>_xlfn.XLOOKUP($A1148,ALGLIB_SSA_XAUUSD!$AA$2:$AA$2401,ALGLIB_SSA_XAUUSD!$U$2:$U$2401,"",0)</f>
        <v/>
      </c>
      <c r="P1148">
        <f>_xlfn.XLOOKUP($A1148,ALGLIB_SSA_XAUUSD!$AA$2:$AA$2401,ALGLIB_SSA_XAUUSD!$V$2:$V$2401,"",0)</f>
        <v/>
      </c>
      <c r="S1148">
        <f>A1148</f>
        <v/>
      </c>
      <c r="T1148">
        <f>J1148</f>
        <v/>
      </c>
      <c r="U1148">
        <f>K1148</f>
        <v/>
      </c>
      <c r="V1148" s="14">
        <f>IF($A1148="","",MOD(ROW()-2,12)+1)</f>
        <v/>
      </c>
      <c r="W1148">
        <f>L1148</f>
        <v/>
      </c>
      <c r="X1148" s="14">
        <f>IF(F1148="","",F1148)</f>
        <v/>
      </c>
      <c r="Y1148" s="14">
        <f>IF(G1148="","",G1148)</f>
        <v/>
      </c>
      <c r="Z1148">
        <f>M1148</f>
        <v/>
      </c>
      <c r="AA1148">
        <f>N1148</f>
        <v/>
      </c>
      <c r="AB1148" s="14">
        <f>IF(H1148="","",H1148)</f>
        <v/>
      </c>
      <c r="AC1148">
        <f>O1148</f>
        <v/>
      </c>
      <c r="AD1148" s="14">
        <f>IF(I1148="","",I1148)</f>
        <v/>
      </c>
      <c r="AE1148">
        <f>P1148</f>
        <v/>
      </c>
      <c r="AH1148">
        <f>IF(S1148&lt;&gt;"",S1148,AH1147+900)</f>
        <v/>
      </c>
      <c r="AI1148">
        <f>IF(T1148&lt;&gt;"",T1148,AI1147)</f>
        <v/>
      </c>
      <c r="AJ1148">
        <f>IF(U1148&lt;&gt;"",U1148,AJ1147)</f>
        <v/>
      </c>
      <c r="AK1148">
        <f>IF(W1148&lt;&gt;"",W1148,"")</f>
        <v/>
      </c>
      <c r="AL1148" s="14">
        <f>IF(X1148&lt;&gt;"",X1148,"")</f>
        <v/>
      </c>
      <c r="AM1148" s="14">
        <f>IF(Y1148&lt;&gt;"",Y1148,"")</f>
        <v/>
      </c>
      <c r="AN1148" s="14">
        <f>IF(OR(AL1148="",AM1148=""),"",AL1148-AM1148)</f>
        <v/>
      </c>
      <c r="AO1148">
        <f>IF(AN1148="","",IF(AN1148&gt;0,"Bullish","Bearish"))</f>
        <v/>
      </c>
      <c r="AP1148">
        <f>IF(AO1148="",AP1147,AO1148)</f>
        <v/>
      </c>
      <c r="AQ1148" s="14">
        <f>IF(AB1148&lt;&gt;"",AB1148,"")</f>
        <v/>
      </c>
      <c r="AR1148" s="14">
        <f>IF(AD1148&lt;&gt;"",AD1148,"")</f>
        <v/>
      </c>
      <c r="AS1148">
        <f>IF(AS1147+1=13,1,AS1147+1)</f>
        <v/>
      </c>
      <c r="AT1148">
        <f>IFERROR(IF(SLOPE($AQ$1130:$AQ$1141,$AS$1130:$AS$1141)&gt;0,MIN(3,ABS(SLOPE($AQ$1130:$AQ$1141,$AS$1130:$AS$1141))),IF(SLOPE($AQ$1130:$AQ$1141,$AS$1130:$AS$1141)&lt;-0.5,-0.5,0)),0)</f>
        <v/>
      </c>
      <c r="AU1148">
        <f>IFERROR(IF(SLOPE($AR$1130:$AR$1141,$AS$1130:$AS$1141)&lt;0,MAX(-3,-ABS(SLOPE($AR$1130:$AR$1141,$AS$1130:$AS$1141))),IF(SLOPE($AR$1130:$AR$1141,$AS$1130:$AS$1141)&gt;0.5,0.5,0)),0)</f>
        <v/>
      </c>
      <c r="AV1148">
        <f>($AQ$1142+(AT1148*(AS1148-1)))</f>
        <v/>
      </c>
      <c r="AW1148">
        <f>($AR$1142+(AU1148*(AS1148-1)))</f>
        <v/>
      </c>
      <c r="AX1148">
        <f>IF(AT1148&gt;0,AV1148+AT1148,AV1148)</f>
        <v/>
      </c>
      <c r="AY1148">
        <f>IF(AU1148&lt;0,AW1148+AU1148,AW1148)</f>
        <v/>
      </c>
      <c r="BA1148" s="14">
        <f>IFERROR(AX1148-AQ1148,"")</f>
        <v/>
      </c>
      <c r="BB1148" s="14">
        <f>IFERROR(AY1148-AR1148,"")</f>
        <v/>
      </c>
      <c r="BD1148">
        <f>AH1148</f>
        <v/>
      </c>
      <c r="BE1148">
        <f>AI1148</f>
        <v/>
      </c>
      <c r="BF1148">
        <f>AJ1148</f>
        <v/>
      </c>
      <c r="BG1148" s="14">
        <f>L1148</f>
        <v/>
      </c>
      <c r="BH1148" s="14">
        <f>IF(X1148="","",X1148)</f>
        <v/>
      </c>
      <c r="BI1148" s="14">
        <f>IF(Y1148="","",Y1148)</f>
        <v/>
      </c>
      <c r="BJ1148">
        <f>Z1148</f>
        <v/>
      </c>
      <c r="BK1148">
        <f>AA1148</f>
        <v/>
      </c>
      <c r="BL1148">
        <f>IFERROR(AX1148,"")</f>
        <v/>
      </c>
      <c r="BM1148">
        <f>IFERROR(AY1148,"")</f>
        <v/>
      </c>
    </row>
    <row r="1149" ht="14.25" customHeight="1">
      <c r="A1149">
        <f>ALGLIB_SSA_XAUUSD!AA1149</f>
        <v/>
      </c>
      <c r="B1149">
        <f>IF($A1149="","",INDEX(ALGLIB_SSA_XAUUSD!$B$2:$B$2401,MATCH($A1149,ALGLIB_SSA_XAUUSD!$A$2:$A$2401,1)))</f>
        <v/>
      </c>
      <c r="C1149">
        <f>IF($A1149="","",INDEX(ALGLIB_SSA_XAUUSD!$C$2:$C$2401,MATCH($A1149,ALGLIB_SSA_XAUUSD!$A$2:$A$2401,1)))</f>
        <v/>
      </c>
      <c r="D1149" s="14">
        <f>IF($A1149="","",INT((ROW()-2)/12)+1)</f>
        <v/>
      </c>
      <c r="E1149" s="14">
        <f>IF(AND(E1154&lt;&gt;"",D1154=D1142+1),E1142+(E1154-E1142)*7/12,"")</f>
        <v/>
      </c>
      <c r="F1149" s="14">
        <f>IF(AND(F1154&lt;&gt;"",D1154=D1142+1),F1142+(F1154-F1142)*7/12,"")</f>
        <v/>
      </c>
      <c r="G1149" s="14">
        <f>IF(AND(G1154&lt;&gt;"",D1154=D1142+1),G1142+(G1154-G1142)*7/12,"")</f>
        <v/>
      </c>
      <c r="H1149" s="14">
        <f>IF(AND(H1154&lt;&gt;"",D1154=D1142+1),H1142+(H1154-H1142)*7/12,"")</f>
        <v/>
      </c>
      <c r="I1149" s="14">
        <f>IF(AND(L1154&lt;&gt;"",D1154=D1142+1),I1142+(I1154-I1142)*7/12,"")</f>
        <v/>
      </c>
      <c r="J1149">
        <f>_xlfn.XLOOKUP($A1149,ALGLIB_SSA_XAUUSD!$AA$2:$AA$2401,ALGLIB_SSA_XAUUSD!$P$2:$P$2401,"",0)</f>
        <v/>
      </c>
      <c r="K1149">
        <f>_xlfn.XLOOKUP($A1149,ALGLIB_SSA_XAUUSD!$AA$2:$AA$2401,ALGLIB_SSA_XAUUSD!$Q$2:$Q$2401,"",0)</f>
        <v/>
      </c>
      <c r="L1149">
        <f>_xlfn.XLOOKUP($A1149,ALGLIB_SSA_XAUUSD!$AA$2:$AA$2401,ALGLIB_SSA_XAUUSD!$R$2:$R$2401,"",0)</f>
        <v/>
      </c>
      <c r="M1149">
        <f>_xlfn.XLOOKUP($A1149,ALGLIB_SSA_XAUUSD!$AA$2:$AA$2401,ALGLIB_SSA_XAUUSD!$S$2:$S$2401,"",0)</f>
        <v/>
      </c>
      <c r="N1149">
        <f>_xlfn.XLOOKUP($A1149,ALGLIB_SSA_XAUUSD!$AA$2:$AA$2401,ALGLIB_SSA_XAUUSD!$T$2:$T$2401,"",0)</f>
        <v/>
      </c>
      <c r="O1149">
        <f>_xlfn.XLOOKUP($A1149,ALGLIB_SSA_XAUUSD!$AA$2:$AA$2401,ALGLIB_SSA_XAUUSD!$U$2:$U$2401,"",0)</f>
        <v/>
      </c>
      <c r="P1149">
        <f>_xlfn.XLOOKUP($A1149,ALGLIB_SSA_XAUUSD!$AA$2:$AA$2401,ALGLIB_SSA_XAUUSD!$V$2:$V$2401,"",0)</f>
        <v/>
      </c>
      <c r="S1149">
        <f>A1149</f>
        <v/>
      </c>
      <c r="T1149">
        <f>J1149</f>
        <v/>
      </c>
      <c r="U1149">
        <f>K1149</f>
        <v/>
      </c>
      <c r="V1149" s="14">
        <f>IF($A1149="","",MOD(ROW()-2,12)+1)</f>
        <v/>
      </c>
      <c r="W1149">
        <f>L1149</f>
        <v/>
      </c>
      <c r="X1149" s="14">
        <f>IF(F1149="","",F1149)</f>
        <v/>
      </c>
      <c r="Y1149" s="14">
        <f>IF(G1149="","",G1149)</f>
        <v/>
      </c>
      <c r="Z1149">
        <f>M1149</f>
        <v/>
      </c>
      <c r="AA1149">
        <f>N1149</f>
        <v/>
      </c>
      <c r="AB1149" s="14">
        <f>IF(H1149="","",H1149)</f>
        <v/>
      </c>
      <c r="AC1149">
        <f>O1149</f>
        <v/>
      </c>
      <c r="AD1149" s="14">
        <f>IF(I1149="","",I1149)</f>
        <v/>
      </c>
      <c r="AE1149">
        <f>P1149</f>
        <v/>
      </c>
      <c r="AH1149">
        <f>IF(S1149&lt;&gt;"",S1149,AH1148+900)</f>
        <v/>
      </c>
      <c r="AI1149">
        <f>IF(T1149&lt;&gt;"",T1149,AI1148)</f>
        <v/>
      </c>
      <c r="AJ1149">
        <f>IF(U1149&lt;&gt;"",U1149,AJ1148)</f>
        <v/>
      </c>
      <c r="AK1149">
        <f>IF(W1149&lt;&gt;"",W1149,"")</f>
        <v/>
      </c>
      <c r="AL1149" s="14">
        <f>IF(X1149&lt;&gt;"",X1149,"")</f>
        <v/>
      </c>
      <c r="AM1149" s="14">
        <f>IF(Y1149&lt;&gt;"",Y1149,"")</f>
        <v/>
      </c>
      <c r="AN1149" s="14">
        <f>IF(OR(AL1149="",AM1149=""),"",AL1149-AM1149)</f>
        <v/>
      </c>
      <c r="AO1149">
        <f>IF(AN1149="","",IF(AN1149&gt;0,"Bullish","Bearish"))</f>
        <v/>
      </c>
      <c r="AP1149">
        <f>IF(AO1149="",AP1148,AO1149)</f>
        <v/>
      </c>
      <c r="AQ1149" s="14">
        <f>IF(AB1149&lt;&gt;"",AB1149,"")</f>
        <v/>
      </c>
      <c r="AR1149" s="14">
        <f>IF(AD1149&lt;&gt;"",AD1149,"")</f>
        <v/>
      </c>
      <c r="AS1149">
        <f>IF(AS1148+1=13,1,AS1148+1)</f>
        <v/>
      </c>
      <c r="AT1149">
        <f>IFERROR(IF(SLOPE($AQ$1130:$AQ$1141,$AS$1130:$AS$1141)&gt;0,MIN(3,ABS(SLOPE($AQ$1130:$AQ$1141,$AS$1130:$AS$1141))),IF(SLOPE($AQ$1130:$AQ$1141,$AS$1130:$AS$1141)&lt;-0.5,-0.5,0)),0)</f>
        <v/>
      </c>
      <c r="AU1149">
        <f>IFERROR(IF(SLOPE($AR$1130:$AR$1141,$AS$1130:$AS$1141)&lt;0,MAX(-3,-ABS(SLOPE($AR$1130:$AR$1141,$AS$1130:$AS$1141))),IF(SLOPE($AR$1130:$AR$1141,$AS$1130:$AS$1141)&gt;0.5,0.5,0)),0)</f>
        <v/>
      </c>
      <c r="AV1149">
        <f>($AQ$1142+(AT1149*(AS1149-1)))</f>
        <v/>
      </c>
      <c r="AW1149">
        <f>($AR$1142+(AU1149*(AS1149-1)))</f>
        <v/>
      </c>
      <c r="AX1149">
        <f>IF(AT1149&gt;0,AV1149+AT1149,AV1149)</f>
        <v/>
      </c>
      <c r="AY1149">
        <f>IF(AU1149&lt;0,AW1149+AU1149,AW1149)</f>
        <v/>
      </c>
      <c r="BA1149" s="14">
        <f>IFERROR(AX1149-AQ1149,"")</f>
        <v/>
      </c>
      <c r="BB1149" s="14">
        <f>IFERROR(AY1149-AR1149,"")</f>
        <v/>
      </c>
      <c r="BD1149">
        <f>AH1149</f>
        <v/>
      </c>
      <c r="BE1149">
        <f>AI1149</f>
        <v/>
      </c>
      <c r="BF1149">
        <f>AJ1149</f>
        <v/>
      </c>
      <c r="BG1149" s="14">
        <f>L1149</f>
        <v/>
      </c>
      <c r="BH1149" s="14">
        <f>IF(X1149="","",X1149)</f>
        <v/>
      </c>
      <c r="BI1149" s="14">
        <f>IF(Y1149="","",Y1149)</f>
        <v/>
      </c>
      <c r="BJ1149">
        <f>Z1149</f>
        <v/>
      </c>
      <c r="BK1149">
        <f>AA1149</f>
        <v/>
      </c>
      <c r="BL1149">
        <f>IFERROR(AX1149,"")</f>
        <v/>
      </c>
      <c r="BM1149">
        <f>IFERROR(AY1149,"")</f>
        <v/>
      </c>
    </row>
    <row r="1150" ht="14.25" customHeight="1">
      <c r="A1150">
        <f>ALGLIB_SSA_XAUUSD!AA1150</f>
        <v/>
      </c>
      <c r="B1150">
        <f>IF($A1150="","",INDEX(ALGLIB_SSA_XAUUSD!$B$2:$B$2401,MATCH($A1150,ALGLIB_SSA_XAUUSD!$A$2:$A$2401,1)))</f>
        <v/>
      </c>
      <c r="C1150">
        <f>IF($A1150="","",INDEX(ALGLIB_SSA_XAUUSD!$C$2:$C$2401,MATCH($A1150,ALGLIB_SSA_XAUUSD!$A$2:$A$2401,1)))</f>
        <v/>
      </c>
      <c r="D1150" s="14">
        <f>IF($A1150="","",INT((ROW()-2)/12)+1)</f>
        <v/>
      </c>
      <c r="E1150" s="14">
        <f>IF(AND(E1154&lt;&gt;"",D1154=D1142+1),E1142+(E1154-E1142)*8/12,"")</f>
        <v/>
      </c>
      <c r="F1150" s="14">
        <f>IF(AND(F1154&lt;&gt;"",D1154=D1142+1),F1142+(F1154-F1142)*8/12,"")</f>
        <v/>
      </c>
      <c r="G1150" s="14">
        <f>IF(AND(G1154&lt;&gt;"",D1154=D1142+1),G1142+(G1154-G1142)*8/12,"")</f>
        <v/>
      </c>
      <c r="H1150" s="14">
        <f>IF(AND(H1154&lt;&gt;"",D1154=D1142+1),H1142+(H1154-H1142)*8/12,"")</f>
        <v/>
      </c>
      <c r="I1150" s="14">
        <f>IF(AND(L1154&lt;&gt;"",D1154=D1142+1),I1142+(I1154-I1142)*8/12,"")</f>
        <v/>
      </c>
      <c r="J1150">
        <f>_xlfn.XLOOKUP($A1150,ALGLIB_SSA_XAUUSD!$AA$2:$AA$2401,ALGLIB_SSA_XAUUSD!$P$2:$P$2401,"",0)</f>
        <v/>
      </c>
      <c r="K1150">
        <f>_xlfn.XLOOKUP($A1150,ALGLIB_SSA_XAUUSD!$AA$2:$AA$2401,ALGLIB_SSA_XAUUSD!$Q$2:$Q$2401,"",0)</f>
        <v/>
      </c>
      <c r="L1150">
        <f>_xlfn.XLOOKUP($A1150,ALGLIB_SSA_XAUUSD!$AA$2:$AA$2401,ALGLIB_SSA_XAUUSD!$R$2:$R$2401,"",0)</f>
        <v/>
      </c>
      <c r="M1150">
        <f>_xlfn.XLOOKUP($A1150,ALGLIB_SSA_XAUUSD!$AA$2:$AA$2401,ALGLIB_SSA_XAUUSD!$S$2:$S$2401,"",0)</f>
        <v/>
      </c>
      <c r="N1150">
        <f>_xlfn.XLOOKUP($A1150,ALGLIB_SSA_XAUUSD!$AA$2:$AA$2401,ALGLIB_SSA_XAUUSD!$T$2:$T$2401,"",0)</f>
        <v/>
      </c>
      <c r="O1150">
        <f>_xlfn.XLOOKUP($A1150,ALGLIB_SSA_XAUUSD!$AA$2:$AA$2401,ALGLIB_SSA_XAUUSD!$U$2:$U$2401,"",0)</f>
        <v/>
      </c>
      <c r="P1150">
        <f>_xlfn.XLOOKUP($A1150,ALGLIB_SSA_XAUUSD!$AA$2:$AA$2401,ALGLIB_SSA_XAUUSD!$V$2:$V$2401,"",0)</f>
        <v/>
      </c>
      <c r="S1150">
        <f>A1150</f>
        <v/>
      </c>
      <c r="T1150">
        <f>J1150</f>
        <v/>
      </c>
      <c r="U1150">
        <f>K1150</f>
        <v/>
      </c>
      <c r="V1150" s="14">
        <f>IF($A1150="","",MOD(ROW()-2,12)+1)</f>
        <v/>
      </c>
      <c r="W1150">
        <f>L1150</f>
        <v/>
      </c>
      <c r="X1150" s="14">
        <f>IF(F1150="","",F1150)</f>
        <v/>
      </c>
      <c r="Y1150" s="14">
        <f>IF(G1150="","",G1150)</f>
        <v/>
      </c>
      <c r="Z1150">
        <f>M1150</f>
        <v/>
      </c>
      <c r="AA1150">
        <f>N1150</f>
        <v/>
      </c>
      <c r="AB1150" s="14">
        <f>IF(H1150="","",H1150)</f>
        <v/>
      </c>
      <c r="AC1150">
        <f>O1150</f>
        <v/>
      </c>
      <c r="AD1150" s="14">
        <f>IF(I1150="","",I1150)</f>
        <v/>
      </c>
      <c r="AE1150">
        <f>P1150</f>
        <v/>
      </c>
      <c r="AH1150">
        <f>IF(S1150&lt;&gt;"",S1150,AH1149+900)</f>
        <v/>
      </c>
      <c r="AI1150">
        <f>IF(T1150&lt;&gt;"",T1150,AI1149)</f>
        <v/>
      </c>
      <c r="AJ1150">
        <f>IF(U1150&lt;&gt;"",U1150,AJ1149)</f>
        <v/>
      </c>
      <c r="AK1150">
        <f>IF(W1150&lt;&gt;"",W1150,"")</f>
        <v/>
      </c>
      <c r="AL1150" s="14">
        <f>IF(X1150&lt;&gt;"",X1150,"")</f>
        <v/>
      </c>
      <c r="AM1150" s="14">
        <f>IF(Y1150&lt;&gt;"",Y1150,"")</f>
        <v/>
      </c>
      <c r="AN1150" s="14">
        <f>IF(OR(AL1150="",AM1150=""),"",AL1150-AM1150)</f>
        <v/>
      </c>
      <c r="AO1150">
        <f>IF(AN1150="","",IF(AN1150&gt;0,"Bullish","Bearish"))</f>
        <v/>
      </c>
      <c r="AP1150">
        <f>IF(AO1150="",AP1149,AO1150)</f>
        <v/>
      </c>
      <c r="AQ1150" s="14">
        <f>IF(AB1150&lt;&gt;"",AB1150,"")</f>
        <v/>
      </c>
      <c r="AR1150" s="14">
        <f>IF(AD1150&lt;&gt;"",AD1150,"")</f>
        <v/>
      </c>
      <c r="AS1150">
        <f>IF(AS1149+1=13,1,AS1149+1)</f>
        <v/>
      </c>
      <c r="AT1150">
        <f>IFERROR(IF(SLOPE($AQ$1130:$AQ$1141,$AS$1130:$AS$1141)&gt;0,MIN(3,ABS(SLOPE($AQ$1130:$AQ$1141,$AS$1130:$AS$1141))),IF(SLOPE($AQ$1130:$AQ$1141,$AS$1130:$AS$1141)&lt;-0.5,-0.5,0)),0)</f>
        <v/>
      </c>
      <c r="AU1150">
        <f>IFERROR(IF(SLOPE($AR$1130:$AR$1141,$AS$1130:$AS$1141)&lt;0,MAX(-3,-ABS(SLOPE($AR$1130:$AR$1141,$AS$1130:$AS$1141))),IF(SLOPE($AR$1130:$AR$1141,$AS$1130:$AS$1141)&gt;0.5,0.5,0)),0)</f>
        <v/>
      </c>
      <c r="AV1150">
        <f>($AQ$1142+(AT1150*(AS1150-1)))</f>
        <v/>
      </c>
      <c r="AW1150">
        <f>($AR$1142+(AU1150*(AS1150-1)))</f>
        <v/>
      </c>
      <c r="AX1150">
        <f>IF(AT1150&gt;0,AV1150+AT1150,AV1150)</f>
        <v/>
      </c>
      <c r="AY1150">
        <f>IF(AU1150&lt;0,AW1150+AU1150,AW1150)</f>
        <v/>
      </c>
      <c r="BA1150" s="14">
        <f>IFERROR(AX1150-AQ1150,"")</f>
        <v/>
      </c>
      <c r="BB1150" s="14">
        <f>IFERROR(AY1150-AR1150,"")</f>
        <v/>
      </c>
      <c r="BD1150">
        <f>AH1150</f>
        <v/>
      </c>
      <c r="BE1150">
        <f>AI1150</f>
        <v/>
      </c>
      <c r="BF1150">
        <f>AJ1150</f>
        <v/>
      </c>
      <c r="BG1150" s="14">
        <f>L1150</f>
        <v/>
      </c>
      <c r="BH1150" s="14">
        <f>IF(X1150="","",X1150)</f>
        <v/>
      </c>
      <c r="BI1150" s="14">
        <f>IF(Y1150="","",Y1150)</f>
        <v/>
      </c>
      <c r="BJ1150">
        <f>Z1150</f>
        <v/>
      </c>
      <c r="BK1150">
        <f>AA1150</f>
        <v/>
      </c>
      <c r="BL1150">
        <f>IFERROR(AX1150,"")</f>
        <v/>
      </c>
      <c r="BM1150">
        <f>IFERROR(AY1150,"")</f>
        <v/>
      </c>
    </row>
    <row r="1151" ht="14.25" customHeight="1">
      <c r="A1151">
        <f>ALGLIB_SSA_XAUUSD!AA1151</f>
        <v/>
      </c>
      <c r="B1151">
        <f>IF($A1151="","",INDEX(ALGLIB_SSA_XAUUSD!$B$2:$B$2401,MATCH($A1151,ALGLIB_SSA_XAUUSD!$A$2:$A$2401,1)))</f>
        <v/>
      </c>
      <c r="C1151">
        <f>IF($A1151="","",INDEX(ALGLIB_SSA_XAUUSD!$C$2:$C$2401,MATCH($A1151,ALGLIB_SSA_XAUUSD!$A$2:$A$2401,1)))</f>
        <v/>
      </c>
      <c r="D1151" s="14">
        <f>IF($A1151="","",INT((ROW()-2)/12)+1)</f>
        <v/>
      </c>
      <c r="E1151" s="14">
        <f>IF(AND(E1154&lt;&gt;"",D1154=D1142+1),E1142+(E1154-E1142)*9/12,"")</f>
        <v/>
      </c>
      <c r="F1151" s="14">
        <f>IF(AND(F1154&lt;&gt;"",D1154=D1142+1),F1142+(F1154-F1142)*9/12,"")</f>
        <v/>
      </c>
      <c r="G1151" s="14">
        <f>IF(AND(G1154&lt;&gt;"",D1154=D1142+1),G1142+(G1154-G1142)*9/12,"")</f>
        <v/>
      </c>
      <c r="H1151" s="14">
        <f>IF(AND(H1154&lt;&gt;"",D1154=D1142+1),H1142+(H1154-H1142)*9/12,"")</f>
        <v/>
      </c>
      <c r="I1151" s="14">
        <f>IF(AND(L1154&lt;&gt;"",D1154=D1142+1),I1142+(I1154-I1142)*9/12,"")</f>
        <v/>
      </c>
      <c r="J1151">
        <f>_xlfn.XLOOKUP($A1151,ALGLIB_SSA_XAUUSD!$AA$2:$AA$2401,ALGLIB_SSA_XAUUSD!$P$2:$P$2401,"",0)</f>
        <v/>
      </c>
      <c r="K1151">
        <f>_xlfn.XLOOKUP($A1151,ALGLIB_SSA_XAUUSD!$AA$2:$AA$2401,ALGLIB_SSA_XAUUSD!$Q$2:$Q$2401,"",0)</f>
        <v/>
      </c>
      <c r="L1151">
        <f>_xlfn.XLOOKUP($A1151,ALGLIB_SSA_XAUUSD!$AA$2:$AA$2401,ALGLIB_SSA_XAUUSD!$R$2:$R$2401,"",0)</f>
        <v/>
      </c>
      <c r="M1151">
        <f>_xlfn.XLOOKUP($A1151,ALGLIB_SSA_XAUUSD!$AA$2:$AA$2401,ALGLIB_SSA_XAUUSD!$S$2:$S$2401,"",0)</f>
        <v/>
      </c>
      <c r="N1151">
        <f>_xlfn.XLOOKUP($A1151,ALGLIB_SSA_XAUUSD!$AA$2:$AA$2401,ALGLIB_SSA_XAUUSD!$T$2:$T$2401,"",0)</f>
        <v/>
      </c>
      <c r="O1151">
        <f>_xlfn.XLOOKUP($A1151,ALGLIB_SSA_XAUUSD!$AA$2:$AA$2401,ALGLIB_SSA_XAUUSD!$U$2:$U$2401,"",0)</f>
        <v/>
      </c>
      <c r="P1151">
        <f>_xlfn.XLOOKUP($A1151,ALGLIB_SSA_XAUUSD!$AA$2:$AA$2401,ALGLIB_SSA_XAUUSD!$V$2:$V$2401,"",0)</f>
        <v/>
      </c>
      <c r="S1151">
        <f>A1151</f>
        <v/>
      </c>
      <c r="T1151">
        <f>J1151</f>
        <v/>
      </c>
      <c r="U1151">
        <f>K1151</f>
        <v/>
      </c>
      <c r="V1151" s="14">
        <f>IF($A1151="","",MOD(ROW()-2,12)+1)</f>
        <v/>
      </c>
      <c r="W1151">
        <f>L1151</f>
        <v/>
      </c>
      <c r="X1151" s="14">
        <f>IF(F1151="","",F1151)</f>
        <v/>
      </c>
      <c r="Y1151" s="14">
        <f>IF(G1151="","",G1151)</f>
        <v/>
      </c>
      <c r="Z1151">
        <f>M1151</f>
        <v/>
      </c>
      <c r="AA1151">
        <f>N1151</f>
        <v/>
      </c>
      <c r="AB1151" s="14">
        <f>IF(H1151="","",H1151)</f>
        <v/>
      </c>
      <c r="AC1151">
        <f>O1151</f>
        <v/>
      </c>
      <c r="AD1151" s="14">
        <f>IF(I1151="","",I1151)</f>
        <v/>
      </c>
      <c r="AE1151">
        <f>P1151</f>
        <v/>
      </c>
      <c r="AH1151">
        <f>IF(S1151&lt;&gt;"",S1151,AH1150+900)</f>
        <v/>
      </c>
      <c r="AI1151">
        <f>IF(T1151&lt;&gt;"",T1151,AI1150)</f>
        <v/>
      </c>
      <c r="AJ1151">
        <f>IF(U1151&lt;&gt;"",U1151,AJ1150)</f>
        <v/>
      </c>
      <c r="AK1151">
        <f>IF(W1151&lt;&gt;"",W1151,"")</f>
        <v/>
      </c>
      <c r="AL1151" s="14">
        <f>IF(X1151&lt;&gt;"",X1151,"")</f>
        <v/>
      </c>
      <c r="AM1151" s="14">
        <f>IF(Y1151&lt;&gt;"",Y1151,"")</f>
        <v/>
      </c>
      <c r="AN1151" s="14">
        <f>IF(OR(AL1151="",AM1151=""),"",AL1151-AM1151)</f>
        <v/>
      </c>
      <c r="AO1151">
        <f>IF(AN1151="","",IF(AN1151&gt;0,"Bullish","Bearish"))</f>
        <v/>
      </c>
      <c r="AP1151">
        <f>IF(AO1151="",AP1150,AO1151)</f>
        <v/>
      </c>
      <c r="AQ1151" s="14">
        <f>IF(AB1151&lt;&gt;"",AB1151,"")</f>
        <v/>
      </c>
      <c r="AR1151" s="14">
        <f>IF(AD1151&lt;&gt;"",AD1151,"")</f>
        <v/>
      </c>
      <c r="AS1151">
        <f>IF(AS1150+1=13,1,AS1150+1)</f>
        <v/>
      </c>
      <c r="AT1151">
        <f>IFERROR(IF(SLOPE($AQ$1130:$AQ$1141,$AS$1130:$AS$1141)&gt;0,MIN(3,ABS(SLOPE($AQ$1130:$AQ$1141,$AS$1130:$AS$1141))),IF(SLOPE($AQ$1130:$AQ$1141,$AS$1130:$AS$1141)&lt;-0.5,-0.5,0)),0)</f>
        <v/>
      </c>
      <c r="AU1151">
        <f>IFERROR(IF(SLOPE($AR$1130:$AR$1141,$AS$1130:$AS$1141)&lt;0,MAX(-3,-ABS(SLOPE($AR$1130:$AR$1141,$AS$1130:$AS$1141))),IF(SLOPE($AR$1130:$AR$1141,$AS$1130:$AS$1141)&gt;0.5,0.5,0)),0)</f>
        <v/>
      </c>
      <c r="AV1151">
        <f>($AQ$1142+(AT1151*(AS1151-1)))</f>
        <v/>
      </c>
      <c r="AW1151">
        <f>($AR$1142+(AU1151*(AS1151-1)))</f>
        <v/>
      </c>
      <c r="AX1151">
        <f>IF(AT1151&gt;0,AV1151+AT1151,AV1151)</f>
        <v/>
      </c>
      <c r="AY1151">
        <f>IF(AU1151&lt;0,AW1151+AU1151,AW1151)</f>
        <v/>
      </c>
      <c r="BA1151" s="14">
        <f>IFERROR(AX1151-AQ1151,"")</f>
        <v/>
      </c>
      <c r="BB1151" s="14">
        <f>IFERROR(AY1151-AR1151,"")</f>
        <v/>
      </c>
      <c r="BD1151">
        <f>AH1151</f>
        <v/>
      </c>
      <c r="BE1151">
        <f>AI1151</f>
        <v/>
      </c>
      <c r="BF1151">
        <f>AJ1151</f>
        <v/>
      </c>
      <c r="BG1151" s="14">
        <f>L1151</f>
        <v/>
      </c>
      <c r="BH1151" s="14">
        <f>IF(X1151="","",X1151)</f>
        <v/>
      </c>
      <c r="BI1151" s="14">
        <f>IF(Y1151="","",Y1151)</f>
        <v/>
      </c>
      <c r="BJ1151">
        <f>Z1151</f>
        <v/>
      </c>
      <c r="BK1151">
        <f>AA1151</f>
        <v/>
      </c>
      <c r="BL1151">
        <f>IFERROR(AX1151,"")</f>
        <v/>
      </c>
      <c r="BM1151">
        <f>IFERROR(AY1151,"")</f>
        <v/>
      </c>
    </row>
    <row r="1152" ht="14.25" customHeight="1">
      <c r="A1152">
        <f>ALGLIB_SSA_XAUUSD!AA1152</f>
        <v/>
      </c>
      <c r="B1152">
        <f>IF($A1152="","",INDEX(ALGLIB_SSA_XAUUSD!$B$2:$B$2401,MATCH($A1152,ALGLIB_SSA_XAUUSD!$A$2:$A$2401,1)))</f>
        <v/>
      </c>
      <c r="C1152">
        <f>IF($A1152="","",INDEX(ALGLIB_SSA_XAUUSD!$C$2:$C$2401,MATCH($A1152,ALGLIB_SSA_XAUUSD!$A$2:$A$2401,1)))</f>
        <v/>
      </c>
      <c r="D1152" s="14">
        <f>IF($A1152="","",INT((ROW()-2)/12)+1)</f>
        <v/>
      </c>
      <c r="E1152" s="14">
        <f>IF(AND(E1154&lt;&gt;"",D1154=D1142+1),E1142+(E1154-E1142)*10/12,"")</f>
        <v/>
      </c>
      <c r="F1152" s="14">
        <f>IF(AND(F1154&lt;&gt;"",D1154=D1142+1),F1142+(F1154-F1142)*10/12,"")</f>
        <v/>
      </c>
      <c r="G1152" s="14">
        <f>IF(AND(G1154&lt;&gt;"",D1154=D1142+1),G1142+(G1154-G1142)*10/12,"")</f>
        <v/>
      </c>
      <c r="H1152" s="14">
        <f>IF(AND(H1154&lt;&gt;"",D1154=D1142+1),H1142+(H1154-H1142)*10/12,"")</f>
        <v/>
      </c>
      <c r="I1152" s="14">
        <f>IF(AND(L1154&lt;&gt;"",D1154=D1142+1),I1142+(I1154-I1142)*10/12,"")</f>
        <v/>
      </c>
      <c r="J1152">
        <f>_xlfn.XLOOKUP($A1152,ALGLIB_SSA_XAUUSD!$AA$2:$AA$2401,ALGLIB_SSA_XAUUSD!$P$2:$P$2401,"",0)</f>
        <v/>
      </c>
      <c r="K1152">
        <f>_xlfn.XLOOKUP($A1152,ALGLIB_SSA_XAUUSD!$AA$2:$AA$2401,ALGLIB_SSA_XAUUSD!$Q$2:$Q$2401,"",0)</f>
        <v/>
      </c>
      <c r="L1152">
        <f>_xlfn.XLOOKUP($A1152,ALGLIB_SSA_XAUUSD!$AA$2:$AA$2401,ALGLIB_SSA_XAUUSD!$R$2:$R$2401,"",0)</f>
        <v/>
      </c>
      <c r="M1152">
        <f>_xlfn.XLOOKUP($A1152,ALGLIB_SSA_XAUUSD!$AA$2:$AA$2401,ALGLIB_SSA_XAUUSD!$S$2:$S$2401,"",0)</f>
        <v/>
      </c>
      <c r="N1152">
        <f>_xlfn.XLOOKUP($A1152,ALGLIB_SSA_XAUUSD!$AA$2:$AA$2401,ALGLIB_SSA_XAUUSD!$T$2:$T$2401,"",0)</f>
        <v/>
      </c>
      <c r="O1152">
        <f>_xlfn.XLOOKUP($A1152,ALGLIB_SSA_XAUUSD!$AA$2:$AA$2401,ALGLIB_SSA_XAUUSD!$U$2:$U$2401,"",0)</f>
        <v/>
      </c>
      <c r="P1152">
        <f>_xlfn.XLOOKUP($A1152,ALGLIB_SSA_XAUUSD!$AA$2:$AA$2401,ALGLIB_SSA_XAUUSD!$V$2:$V$2401,"",0)</f>
        <v/>
      </c>
      <c r="S1152">
        <f>A1152</f>
        <v/>
      </c>
      <c r="T1152">
        <f>J1152</f>
        <v/>
      </c>
      <c r="U1152">
        <f>K1152</f>
        <v/>
      </c>
      <c r="V1152" s="14">
        <f>IF($A1152="","",MOD(ROW()-2,12)+1)</f>
        <v/>
      </c>
      <c r="W1152">
        <f>L1152</f>
        <v/>
      </c>
      <c r="X1152" s="14">
        <f>IF(F1152="","",F1152)</f>
        <v/>
      </c>
      <c r="Y1152" s="14">
        <f>IF(G1152="","",G1152)</f>
        <v/>
      </c>
      <c r="Z1152">
        <f>M1152</f>
        <v/>
      </c>
      <c r="AA1152">
        <f>N1152</f>
        <v/>
      </c>
      <c r="AB1152" s="14">
        <f>IF(H1152="","",H1152)</f>
        <v/>
      </c>
      <c r="AC1152">
        <f>O1152</f>
        <v/>
      </c>
      <c r="AD1152" s="14">
        <f>IF(I1152="","",I1152)</f>
        <v/>
      </c>
      <c r="AE1152">
        <f>P1152</f>
        <v/>
      </c>
      <c r="AH1152">
        <f>IF(S1152&lt;&gt;"",S1152,AH1151+900)</f>
        <v/>
      </c>
      <c r="AI1152">
        <f>IF(T1152&lt;&gt;"",T1152,AI1151)</f>
        <v/>
      </c>
      <c r="AJ1152">
        <f>IF(U1152&lt;&gt;"",U1152,AJ1151)</f>
        <v/>
      </c>
      <c r="AK1152">
        <f>IF(W1152&lt;&gt;"",W1152,"")</f>
        <v/>
      </c>
      <c r="AL1152" s="14">
        <f>IF(X1152&lt;&gt;"",X1152,"")</f>
        <v/>
      </c>
      <c r="AM1152" s="14">
        <f>IF(Y1152&lt;&gt;"",Y1152,"")</f>
        <v/>
      </c>
      <c r="AN1152" s="14">
        <f>IF(OR(AL1152="",AM1152=""),"",AL1152-AM1152)</f>
        <v/>
      </c>
      <c r="AO1152">
        <f>IF(AN1152="","",IF(AN1152&gt;0,"Bullish","Bearish"))</f>
        <v/>
      </c>
      <c r="AP1152">
        <f>IF(AO1152="",AP1151,AO1152)</f>
        <v/>
      </c>
      <c r="AQ1152" s="14">
        <f>IF(AB1152&lt;&gt;"",AB1152,"")</f>
        <v/>
      </c>
      <c r="AR1152" s="14">
        <f>IF(AD1152&lt;&gt;"",AD1152,"")</f>
        <v/>
      </c>
      <c r="AS1152">
        <f>IF(AS1151+1=13,1,AS1151+1)</f>
        <v/>
      </c>
      <c r="AT1152">
        <f>IFERROR(IF(SLOPE($AQ$1130:$AQ$1141,$AS$1130:$AS$1141)&gt;0,MIN(3,ABS(SLOPE($AQ$1130:$AQ$1141,$AS$1130:$AS$1141))),IF(SLOPE($AQ$1130:$AQ$1141,$AS$1130:$AS$1141)&lt;-0.5,-0.5,0)),0)</f>
        <v/>
      </c>
      <c r="AU1152">
        <f>IFERROR(IF(SLOPE($AR$1130:$AR$1141,$AS$1130:$AS$1141)&lt;0,MAX(-3,-ABS(SLOPE($AR$1130:$AR$1141,$AS$1130:$AS$1141))),IF(SLOPE($AR$1130:$AR$1141,$AS$1130:$AS$1141)&gt;0.5,0.5,0)),0)</f>
        <v/>
      </c>
      <c r="AV1152">
        <f>($AQ$1142+(AT1152*(AS1152-1)))</f>
        <v/>
      </c>
      <c r="AW1152">
        <f>($AR$1142+(AU1152*(AS1152-1)))</f>
        <v/>
      </c>
      <c r="AX1152">
        <f>IF(AT1152&gt;0,AV1152+AT1152,AV1152)</f>
        <v/>
      </c>
      <c r="AY1152">
        <f>IF(AU1152&lt;0,AW1152+AU1152,AW1152)</f>
        <v/>
      </c>
      <c r="BA1152" s="14">
        <f>IFERROR(AX1152-AQ1152,"")</f>
        <v/>
      </c>
      <c r="BB1152" s="14">
        <f>IFERROR(AY1152-AR1152,"")</f>
        <v/>
      </c>
      <c r="BD1152">
        <f>AH1152</f>
        <v/>
      </c>
      <c r="BE1152">
        <f>AI1152</f>
        <v/>
      </c>
      <c r="BF1152">
        <f>AJ1152</f>
        <v/>
      </c>
      <c r="BG1152" s="14">
        <f>L1152</f>
        <v/>
      </c>
      <c r="BH1152" s="14">
        <f>IF(X1152="","",X1152)</f>
        <v/>
      </c>
      <c r="BI1152" s="14">
        <f>IF(Y1152="","",Y1152)</f>
        <v/>
      </c>
      <c r="BJ1152">
        <f>Z1152</f>
        <v/>
      </c>
      <c r="BK1152">
        <f>AA1152</f>
        <v/>
      </c>
      <c r="BL1152">
        <f>IFERROR(AX1152,"")</f>
        <v/>
      </c>
      <c r="BM1152">
        <f>IFERROR(AY1152,"")</f>
        <v/>
      </c>
    </row>
    <row r="1153" ht="14.25" customHeight="1">
      <c r="A1153">
        <f>ALGLIB_SSA_XAUUSD!AA1153</f>
        <v/>
      </c>
      <c r="B1153">
        <f>IF($A1153="","",INDEX(ALGLIB_SSA_XAUUSD!$B$2:$B$2401,MATCH($A1153,ALGLIB_SSA_XAUUSD!$A$2:$A$2401,1)))</f>
        <v/>
      </c>
      <c r="C1153">
        <f>IF($A1153="","",INDEX(ALGLIB_SSA_XAUUSD!$C$2:$C$2401,MATCH($A1153,ALGLIB_SSA_XAUUSD!$A$2:$A$2401,1)))</f>
        <v/>
      </c>
      <c r="D1153" s="14">
        <f>IF($A1153="","",INT((ROW()-2)/12)+1)</f>
        <v/>
      </c>
      <c r="E1153" s="14">
        <f>IF(AND(E1154&lt;&gt;"",D1154=D1142+1),E1142+(E1154-E1142)*11/12,"")</f>
        <v/>
      </c>
      <c r="F1153" s="14">
        <f>IF(AND(F1154&lt;&gt;"",D1154=D1142+1),F1142+(F1154-F1142)*11/12,"")</f>
        <v/>
      </c>
      <c r="G1153" s="14">
        <f>IF(AND(G1154&lt;&gt;"",D1154=D1142+1),G1142+(G1154-G1142)*11/12,"")</f>
        <v/>
      </c>
      <c r="H1153" s="14">
        <f>IF(AND(H1154&lt;&gt;"",D1154=D1142+1),H1142+(H1154-H1142)*11/12,"")</f>
        <v/>
      </c>
      <c r="I1153" s="14">
        <f>IF(AND(L1154&lt;&gt;"",D1154=D1142+1),I1142+(I1154-I1142)*11/12,"")</f>
        <v/>
      </c>
      <c r="J1153">
        <f>_xlfn.XLOOKUP($A1153,ALGLIB_SSA_XAUUSD!$AA$2:$AA$2401,ALGLIB_SSA_XAUUSD!$P$2:$P$2401,"",0)</f>
        <v/>
      </c>
      <c r="K1153">
        <f>_xlfn.XLOOKUP($A1153,ALGLIB_SSA_XAUUSD!$AA$2:$AA$2401,ALGLIB_SSA_XAUUSD!$Q$2:$Q$2401,"",0)</f>
        <v/>
      </c>
      <c r="L1153">
        <f>_xlfn.XLOOKUP($A1153,ALGLIB_SSA_XAUUSD!$AA$2:$AA$2401,ALGLIB_SSA_XAUUSD!$R$2:$R$2401,"",0)</f>
        <v/>
      </c>
      <c r="M1153">
        <f>_xlfn.XLOOKUP($A1153,ALGLIB_SSA_XAUUSD!$AA$2:$AA$2401,ALGLIB_SSA_XAUUSD!$S$2:$S$2401,"",0)</f>
        <v/>
      </c>
      <c r="N1153">
        <f>_xlfn.XLOOKUP($A1153,ALGLIB_SSA_XAUUSD!$AA$2:$AA$2401,ALGLIB_SSA_XAUUSD!$T$2:$T$2401,"",0)</f>
        <v/>
      </c>
      <c r="O1153">
        <f>_xlfn.XLOOKUP($A1153,ALGLIB_SSA_XAUUSD!$AA$2:$AA$2401,ALGLIB_SSA_XAUUSD!$U$2:$U$2401,"",0)</f>
        <v/>
      </c>
      <c r="P1153">
        <f>_xlfn.XLOOKUP($A1153,ALGLIB_SSA_XAUUSD!$AA$2:$AA$2401,ALGLIB_SSA_XAUUSD!$V$2:$V$2401,"",0)</f>
        <v/>
      </c>
      <c r="S1153">
        <f>A1153</f>
        <v/>
      </c>
      <c r="T1153">
        <f>J1153</f>
        <v/>
      </c>
      <c r="U1153">
        <f>K1153</f>
        <v/>
      </c>
      <c r="V1153" s="14">
        <f>IF($A1153="","",MOD(ROW()-2,12)+1)</f>
        <v/>
      </c>
      <c r="W1153">
        <f>L1153</f>
        <v/>
      </c>
      <c r="X1153" s="14">
        <f>IF(F1153="","",F1153)</f>
        <v/>
      </c>
      <c r="Y1153" s="14">
        <f>IF(G1153="","",G1153)</f>
        <v/>
      </c>
      <c r="Z1153">
        <f>M1153</f>
        <v/>
      </c>
      <c r="AA1153">
        <f>N1153</f>
        <v/>
      </c>
      <c r="AB1153" s="14">
        <f>IF(H1153="","",H1153)</f>
        <v/>
      </c>
      <c r="AC1153">
        <f>O1153</f>
        <v/>
      </c>
      <c r="AD1153" s="14">
        <f>IF(I1153="","",I1153)</f>
        <v/>
      </c>
      <c r="AE1153">
        <f>P1153</f>
        <v/>
      </c>
      <c r="AH1153">
        <f>IF(S1153&lt;&gt;"",S1153,AH1152+900)</f>
        <v/>
      </c>
      <c r="AI1153">
        <f>IF(T1153&lt;&gt;"",T1153,AI1152)</f>
        <v/>
      </c>
      <c r="AJ1153">
        <f>IF(U1153&lt;&gt;"",U1153,AJ1152)</f>
        <v/>
      </c>
      <c r="AK1153">
        <f>IF(W1153&lt;&gt;"",W1153,"")</f>
        <v/>
      </c>
      <c r="AL1153" s="14">
        <f>IF(X1153&lt;&gt;"",X1153,"")</f>
        <v/>
      </c>
      <c r="AM1153" s="14">
        <f>IF(Y1153&lt;&gt;"",Y1153,"")</f>
        <v/>
      </c>
      <c r="AN1153" s="14">
        <f>IF(OR(AL1153="",AM1153=""),"",AL1153-AM1153)</f>
        <v/>
      </c>
      <c r="AO1153">
        <f>IF(AN1153="","",IF(AN1153&gt;0,"Bullish","Bearish"))</f>
        <v/>
      </c>
      <c r="AP1153">
        <f>IF(AO1153="",AP1152,AO1153)</f>
        <v/>
      </c>
      <c r="AQ1153" s="14">
        <f>IF(AB1153&lt;&gt;"",AB1153,"")</f>
        <v/>
      </c>
      <c r="AR1153" s="14">
        <f>IF(AD1153&lt;&gt;"",AD1153,"")</f>
        <v/>
      </c>
      <c r="AS1153">
        <f>IF(AS1152+1=13,1,AS1152+1)</f>
        <v/>
      </c>
      <c r="AT1153">
        <f>IFERROR(IF(SLOPE($AQ$1130:$AQ$1141,$AS$1130:$AS$1141)&gt;0,MIN(3,ABS(SLOPE($AQ$1130:$AQ$1141,$AS$1130:$AS$1141))),IF(SLOPE($AQ$1130:$AQ$1141,$AS$1130:$AS$1141)&lt;-0.5,-0.5,0)),0)</f>
        <v/>
      </c>
      <c r="AU1153">
        <f>IFERROR(IF(SLOPE($AR$1130:$AR$1141,$AS$1130:$AS$1141)&lt;0,MAX(-3,-ABS(SLOPE($AR$1130:$AR$1141,$AS$1130:$AS$1141))),IF(SLOPE($AR$1130:$AR$1141,$AS$1130:$AS$1141)&gt;0.5,0.5,0)),0)</f>
        <v/>
      </c>
      <c r="AV1153">
        <f>($AQ$1142+(AT1153*(AS1153-1)))</f>
        <v/>
      </c>
      <c r="AW1153">
        <f>($AR$1142+(AU1153*(AS1153-1)))</f>
        <v/>
      </c>
      <c r="AX1153">
        <f>IF(AT1153&gt;0,AV1153+AT1153,AV1153)</f>
        <v/>
      </c>
      <c r="AY1153">
        <f>IF(AU1153&lt;0,AW1153+AU1153,AW1153)</f>
        <v/>
      </c>
      <c r="BA1153" s="14">
        <f>IFERROR(AX1153-AQ1153,"")</f>
        <v/>
      </c>
      <c r="BB1153" s="14">
        <f>IFERROR(AY1153-AR1153,"")</f>
        <v/>
      </c>
      <c r="BD1153">
        <f>AH1153</f>
        <v/>
      </c>
      <c r="BE1153">
        <f>AI1153</f>
        <v/>
      </c>
      <c r="BF1153">
        <f>AJ1153</f>
        <v/>
      </c>
      <c r="BG1153" s="14">
        <f>L1153</f>
        <v/>
      </c>
      <c r="BH1153" s="14">
        <f>IF(X1153="","",X1153)</f>
        <v/>
      </c>
      <c r="BI1153" s="14">
        <f>IF(Y1153="","",Y1153)</f>
        <v/>
      </c>
      <c r="BJ1153">
        <f>Z1153</f>
        <v/>
      </c>
      <c r="BK1153">
        <f>AA1153</f>
        <v/>
      </c>
      <c r="BL1153">
        <f>IFERROR(AX1153,"")</f>
        <v/>
      </c>
      <c r="BM1153">
        <f>IFERROR(AY1153,"")</f>
        <v/>
      </c>
    </row>
    <row r="1154" ht="14.25" customHeight="1">
      <c r="A1154">
        <f>ALGLIB_SSA_XAUUSD!AA1154</f>
        <v/>
      </c>
      <c r="B1154">
        <f>IF($A1154="","",INDEX(ALGLIB_SSA_XAUUSD!$B$2:$B$2401,MATCH($A1154,ALGLIB_SSA_XAUUSD!$A$2:$A$2401,1)))</f>
        <v/>
      </c>
      <c r="C1154">
        <f>IF($A1154="","",INDEX(ALGLIB_SSA_XAUUSD!$C$2:$C$2401,MATCH($A1154,ALGLIB_SSA_XAUUSD!$A$2:$A$2401,1)))</f>
        <v/>
      </c>
      <c r="D1154" s="14">
        <f>IF($A1154="","",INT((ROW()-2)/12)+1)</f>
        <v/>
      </c>
      <c r="E1154" s="14">
        <f>IF($A1154="","",INDEX(ALGLIB_SSA_XAUUSD!$D$2:$D$2401,MATCH($A1154,ALGLIB_SSA_XAUUSD!$A$2:$A$2401,1)))</f>
        <v/>
      </c>
      <c r="F1154" s="14">
        <f>IF($A1154="","",INDEX(ALGLIB_SSA_XAUUSD!$E$2:$E$2401,MATCH($A1154,ALGLIB_SSA_XAUUSD!$A$2:$A$2401,1)))</f>
        <v/>
      </c>
      <c r="G1154" s="14">
        <f>IF($A1154="","",INDEX(ALGLIB_SSA_XAUUSD!$F$2:$F$2401,MATCH($A1154,ALGLIB_SSA_XAUUSD!$A$2:$A$2401,1)))</f>
        <v/>
      </c>
      <c r="H1154" s="14">
        <f>IF($A1154="","",INDEX(ALGLIB_SSA_XAUUSD!$G$2:$G$2401,MATCH($A1154,ALGLIB_SSA_XAUUSD!$A$2:$A$2401,1)))</f>
        <v/>
      </c>
      <c r="I1154" s="14">
        <f>IF($A1154="","",INDEX(ALGLIB_SSA_XAUUSD!$H$2:$H$2401,MATCH($A1154,ALGLIB_SSA_XAUUSD!$A$2:$A$2401,1)))</f>
        <v/>
      </c>
      <c r="J1154">
        <f>_xlfn.XLOOKUP($A1154,ALGLIB_SSA_XAUUSD!$AA$2:$AA$2401,ALGLIB_SSA_XAUUSD!$P$2:$P$2401,"",0)</f>
        <v/>
      </c>
      <c r="K1154">
        <f>_xlfn.XLOOKUP($A1154,ALGLIB_SSA_XAUUSD!$AA$2:$AA$2401,ALGLIB_SSA_XAUUSD!$Q$2:$Q$2401,"",0)</f>
        <v/>
      </c>
      <c r="L1154">
        <f>_xlfn.XLOOKUP($A1154,ALGLIB_SSA_XAUUSD!$AA$2:$AA$2401,ALGLIB_SSA_XAUUSD!$R$2:$R$2401,"",0)</f>
        <v/>
      </c>
      <c r="M1154">
        <f>_xlfn.XLOOKUP($A1154,ALGLIB_SSA_XAUUSD!$AA$2:$AA$2401,ALGLIB_SSA_XAUUSD!$S$2:$S$2401,"",0)</f>
        <v/>
      </c>
      <c r="N1154">
        <f>_xlfn.XLOOKUP($A1154,ALGLIB_SSA_XAUUSD!$AA$2:$AA$2401,ALGLIB_SSA_XAUUSD!$T$2:$T$2401,"",0)</f>
        <v/>
      </c>
      <c r="O1154">
        <f>_xlfn.XLOOKUP($A1154,ALGLIB_SSA_XAUUSD!$AA$2:$AA$2401,ALGLIB_SSA_XAUUSD!$U$2:$U$2401,"",0)</f>
        <v/>
      </c>
      <c r="P1154">
        <f>_xlfn.XLOOKUP($A1154,ALGLIB_SSA_XAUUSD!$AA$2:$AA$2401,ALGLIB_SSA_XAUUSD!$V$2:$V$2401,"",0)</f>
        <v/>
      </c>
      <c r="S1154">
        <f>A1154</f>
        <v/>
      </c>
      <c r="T1154">
        <f>J1154</f>
        <v/>
      </c>
      <c r="U1154">
        <f>K1154</f>
        <v/>
      </c>
      <c r="V1154" s="14">
        <f>IF($A1154="","",MOD(ROW()-2,12)+1)</f>
        <v/>
      </c>
      <c r="W1154">
        <f>L1154</f>
        <v/>
      </c>
      <c r="X1154" s="14">
        <f>IF(F1154="","",F1154)</f>
        <v/>
      </c>
      <c r="Y1154" s="14">
        <f>IF(G1154="","",G1154)</f>
        <v/>
      </c>
      <c r="Z1154">
        <f>M1154</f>
        <v/>
      </c>
      <c r="AA1154">
        <f>N1154</f>
        <v/>
      </c>
      <c r="AB1154" s="14">
        <f>IF(H1154="","",H1154)</f>
        <v/>
      </c>
      <c r="AC1154">
        <f>O1154</f>
        <v/>
      </c>
      <c r="AD1154" s="14">
        <f>IF(I1154="","",I1154)</f>
        <v/>
      </c>
      <c r="AE1154">
        <f>P1154</f>
        <v/>
      </c>
      <c r="AH1154">
        <f>IF(S1154&lt;&gt;"",S1154,AH1153+900)</f>
        <v/>
      </c>
      <c r="AI1154">
        <f>IF(T1154&lt;&gt;"",T1154,AI1153)</f>
        <v/>
      </c>
      <c r="AJ1154">
        <f>IF(U1154&lt;&gt;"",U1154,AJ1153)</f>
        <v/>
      </c>
      <c r="AK1154">
        <f>IF(W1154&lt;&gt;"",W1154,"")</f>
        <v/>
      </c>
      <c r="AL1154" s="14">
        <f>IF(X1154&lt;&gt;"",X1154,"")</f>
        <v/>
      </c>
      <c r="AM1154" s="14">
        <f>IF(Y1154&lt;&gt;"",Y1154,"")</f>
        <v/>
      </c>
      <c r="AN1154" s="14">
        <f>IF(OR(AL1154="",AM1154=""),"",AL1154-AM1154)</f>
        <v/>
      </c>
      <c r="AO1154">
        <f>IF(AN1154="","",IF(AN1154&gt;0,"Bullish","Bearish"))</f>
        <v/>
      </c>
      <c r="AP1154">
        <f>IF(AO1154="",AP1153,AO1154)</f>
        <v/>
      </c>
      <c r="AQ1154" s="14">
        <f>IF(AB1154&lt;&gt;"",AB1154,"")</f>
        <v/>
      </c>
      <c r="AR1154" s="14">
        <f>IF(AD1154&lt;&gt;"",AD1154,"")</f>
        <v/>
      </c>
      <c r="AS1154">
        <f>IF(AS1153+1=13,1,AS1153+1)</f>
        <v/>
      </c>
      <c r="AT1154">
        <f>IFERROR(IF(SLOPE($AQ$1142:$AQ$1153,$AS$1142:$AS$1153)&gt;0,MIN(3,ABS(SLOPE($AQ$1142:$AQ$1153,$AS$1142:$AS$1153))),IF(SLOPE($AQ$1142:$AQ$1153,$AS$1142:$AS$1153)&lt;-0.5,-0.5,0)),0)</f>
        <v/>
      </c>
      <c r="AU1154">
        <f>IFERROR(IF(SLOPE($AR$1142:$AR$1153,$AS$1142:$AS$1153)&lt;0,MAX(-3,-ABS(SLOPE($AR$1142:$AR$1153,$AS$1142:$AS$1153))),IF(SLOPE($AR$1142:$AR$1153,$AS$1142:$AS$1153)&gt;0.5,0.5,0)),0)</f>
        <v/>
      </c>
      <c r="AV1154">
        <f>($AQ$1154+(AT1154*(AS1154-1)))</f>
        <v/>
      </c>
      <c r="AW1154">
        <f>($AR$1154+(AU1154*(AS1154-1)))</f>
        <v/>
      </c>
      <c r="AX1154">
        <f>IF(AT1154&gt;0,AV1154+AT1154,AV1154)</f>
        <v/>
      </c>
      <c r="AY1154">
        <f>IF(AU1154&lt;0,AW1154+AU1154,AW1154)</f>
        <v/>
      </c>
      <c r="BA1154" s="14">
        <f>IFERROR(AX1154-AQ1154,"")</f>
        <v/>
      </c>
      <c r="BB1154" s="14">
        <f>IFERROR(AY1154-AR1154,"")</f>
        <v/>
      </c>
      <c r="BD1154">
        <f>AH1154</f>
        <v/>
      </c>
      <c r="BE1154">
        <f>AI1154</f>
        <v/>
      </c>
      <c r="BF1154">
        <f>AJ1154</f>
        <v/>
      </c>
      <c r="BG1154" s="14">
        <f>L1154</f>
        <v/>
      </c>
      <c r="BH1154" s="14">
        <f>IF(X1154="","",X1154)</f>
        <v/>
      </c>
      <c r="BI1154" s="14">
        <f>IF(Y1154="","",Y1154)</f>
        <v/>
      </c>
      <c r="BJ1154">
        <f>Z1154</f>
        <v/>
      </c>
      <c r="BK1154">
        <f>AA1154</f>
        <v/>
      </c>
      <c r="BL1154">
        <f>IFERROR(AX1154,"")</f>
        <v/>
      </c>
      <c r="BM1154">
        <f>IFERROR(AY1154,"")</f>
        <v/>
      </c>
    </row>
    <row r="1155" ht="14.25" customHeight="1">
      <c r="A1155">
        <f>ALGLIB_SSA_XAUUSD!AA1155</f>
        <v/>
      </c>
      <c r="B1155">
        <f>IF($A1155="","",INDEX(ALGLIB_SSA_XAUUSD!$B$2:$B$2401,MATCH($A1155,ALGLIB_SSA_XAUUSD!$A$2:$A$2401,1)))</f>
        <v/>
      </c>
      <c r="C1155">
        <f>IF($A1155="","",INDEX(ALGLIB_SSA_XAUUSD!$C$2:$C$2401,MATCH($A1155,ALGLIB_SSA_XAUUSD!$A$2:$A$2401,1)))</f>
        <v/>
      </c>
      <c r="D1155" s="14">
        <f>IF($A1155="","",INT((ROW()-2)/12)+1)</f>
        <v/>
      </c>
      <c r="E1155" s="14">
        <f>IF(AND(E1166&lt;&gt;"",D1166=D1154+1),E1154+(E1166-E1154)*1/12,"")</f>
        <v/>
      </c>
      <c r="F1155" s="14">
        <f>IF(AND(F1166&lt;&gt;"",D1166=D1154+1),F1154+(F1166-F1154)*1/12,"")</f>
        <v/>
      </c>
      <c r="G1155" s="14">
        <f>IF(AND(G1166&lt;&gt;"",D1166=D1154+1),G1154+(G1166-G1154)*1/12,"")</f>
        <v/>
      </c>
      <c r="H1155" s="14">
        <f>IF(AND(H1166&lt;&gt;"",D1166=D1154+1),H1154+(H1166-H1154)*1/12,"")</f>
        <v/>
      </c>
      <c r="I1155" s="14">
        <f>IF(AND(L1166&lt;&gt;"",D1166=D1154+1),I1154+(I1166-I1154)*1/12,"")</f>
        <v/>
      </c>
      <c r="J1155">
        <f>_xlfn.XLOOKUP($A1155,ALGLIB_SSA_XAUUSD!$AA$2:$AA$2401,ALGLIB_SSA_XAUUSD!$P$2:$P$2401,"",0)</f>
        <v/>
      </c>
      <c r="K1155">
        <f>_xlfn.XLOOKUP($A1155,ALGLIB_SSA_XAUUSD!$AA$2:$AA$2401,ALGLIB_SSA_XAUUSD!$Q$2:$Q$2401,"",0)</f>
        <v/>
      </c>
      <c r="L1155">
        <f>_xlfn.XLOOKUP($A1155,ALGLIB_SSA_XAUUSD!$AA$2:$AA$2401,ALGLIB_SSA_XAUUSD!$R$2:$R$2401,"",0)</f>
        <v/>
      </c>
      <c r="M1155">
        <f>_xlfn.XLOOKUP($A1155,ALGLIB_SSA_XAUUSD!$AA$2:$AA$2401,ALGLIB_SSA_XAUUSD!$S$2:$S$2401,"",0)</f>
        <v/>
      </c>
      <c r="N1155">
        <f>_xlfn.XLOOKUP($A1155,ALGLIB_SSA_XAUUSD!$AA$2:$AA$2401,ALGLIB_SSA_XAUUSD!$T$2:$T$2401,"",0)</f>
        <v/>
      </c>
      <c r="O1155">
        <f>_xlfn.XLOOKUP($A1155,ALGLIB_SSA_XAUUSD!$AA$2:$AA$2401,ALGLIB_SSA_XAUUSD!$U$2:$U$2401,"",0)</f>
        <v/>
      </c>
      <c r="P1155">
        <f>_xlfn.XLOOKUP($A1155,ALGLIB_SSA_XAUUSD!$AA$2:$AA$2401,ALGLIB_SSA_XAUUSD!$V$2:$V$2401,"",0)</f>
        <v/>
      </c>
      <c r="S1155">
        <f>A1155</f>
        <v/>
      </c>
      <c r="T1155">
        <f>J1155</f>
        <v/>
      </c>
      <c r="U1155">
        <f>K1155</f>
        <v/>
      </c>
      <c r="V1155" s="14">
        <f>IF($A1155="","",MOD(ROW()-2,12)+1)</f>
        <v/>
      </c>
      <c r="W1155">
        <f>L1155</f>
        <v/>
      </c>
      <c r="X1155" s="14">
        <f>IF(F1155="","",F1155)</f>
        <v/>
      </c>
      <c r="Y1155" s="14">
        <f>IF(G1155="","",G1155)</f>
        <v/>
      </c>
      <c r="Z1155">
        <f>M1155</f>
        <v/>
      </c>
      <c r="AA1155">
        <f>N1155</f>
        <v/>
      </c>
      <c r="AB1155" s="14">
        <f>IF(H1155="","",H1155)</f>
        <v/>
      </c>
      <c r="AC1155">
        <f>O1155</f>
        <v/>
      </c>
      <c r="AD1155" s="14">
        <f>IF(I1155="","",I1155)</f>
        <v/>
      </c>
      <c r="AE1155">
        <f>P1155</f>
        <v/>
      </c>
      <c r="AH1155">
        <f>IF(S1155&lt;&gt;"",S1155,AH1154+900)</f>
        <v/>
      </c>
      <c r="AI1155">
        <f>IF(T1155&lt;&gt;"",T1155,AI1154)</f>
        <v/>
      </c>
      <c r="AJ1155">
        <f>IF(U1155&lt;&gt;"",U1155,AJ1154)</f>
        <v/>
      </c>
      <c r="AK1155">
        <f>IF(W1155&lt;&gt;"",W1155,"")</f>
        <v/>
      </c>
      <c r="AL1155" s="14">
        <f>IF(X1155&lt;&gt;"",X1155,"")</f>
        <v/>
      </c>
      <c r="AM1155" s="14">
        <f>IF(Y1155&lt;&gt;"",Y1155,"")</f>
        <v/>
      </c>
      <c r="AN1155" s="14">
        <f>IF(OR(AL1155="",AM1155=""),"",AL1155-AM1155)</f>
        <v/>
      </c>
      <c r="AO1155">
        <f>IF(AN1155="","",IF(AN1155&gt;0,"Bullish","Bearish"))</f>
        <v/>
      </c>
      <c r="AP1155">
        <f>IF(AO1155="",AP1154,AO1155)</f>
        <v/>
      </c>
      <c r="AQ1155" s="14">
        <f>IF(AB1155&lt;&gt;"",AB1155,"")</f>
        <v/>
      </c>
      <c r="AR1155" s="14">
        <f>IF(AD1155&lt;&gt;"",AD1155,"")</f>
        <v/>
      </c>
      <c r="AS1155">
        <f>IF(AS1154+1=13,1,AS1154+1)</f>
        <v/>
      </c>
      <c r="AT1155">
        <f>IFERROR(IF(SLOPE($AQ$1142:$AQ$1153,$AS$1142:$AS$1153)&gt;0,MIN(3,ABS(SLOPE($AQ$1142:$AQ$1153,$AS$1142:$AS$1153))),IF(SLOPE($AQ$1142:$AQ$1153,$AS$1142:$AS$1153)&lt;-0.5,-0.5,0)),0)</f>
        <v/>
      </c>
      <c r="AU1155">
        <f>IFERROR(IF(SLOPE($AR$1142:$AR$1153,$AS$1142:$AS$1153)&lt;0,MAX(-3,-ABS(SLOPE($AR$1142:$AR$1153,$AS$1142:$AS$1153))),IF(SLOPE($AR$1142:$AR$1153,$AS$1142:$AS$1153)&gt;0.5,0.5,0)),0)</f>
        <v/>
      </c>
      <c r="AV1155">
        <f>($AQ$1154+(AT1155*(AS1155-1)))</f>
        <v/>
      </c>
      <c r="AW1155">
        <f>($AR$1154+(AU1155*(AS1155-1)))</f>
        <v/>
      </c>
      <c r="AX1155">
        <f>IF(AT1155&gt;0,AV1155+AT1155,AV1155)</f>
        <v/>
      </c>
      <c r="AY1155">
        <f>IF(AU1155&lt;0,AW1155+AU1155,AW1155)</f>
        <v/>
      </c>
      <c r="BA1155" s="14">
        <f>IFERROR(AX1155-AQ1155,"")</f>
        <v/>
      </c>
      <c r="BB1155" s="14">
        <f>IFERROR(AY1155-AR1155,"")</f>
        <v/>
      </c>
      <c r="BD1155">
        <f>AH1155</f>
        <v/>
      </c>
      <c r="BE1155">
        <f>AI1155</f>
        <v/>
      </c>
      <c r="BF1155">
        <f>AJ1155</f>
        <v/>
      </c>
      <c r="BG1155" s="14">
        <f>L1155</f>
        <v/>
      </c>
      <c r="BH1155" s="14">
        <f>IF(X1155="","",X1155)</f>
        <v/>
      </c>
      <c r="BI1155" s="14">
        <f>IF(Y1155="","",Y1155)</f>
        <v/>
      </c>
      <c r="BJ1155">
        <f>Z1155</f>
        <v/>
      </c>
      <c r="BK1155">
        <f>AA1155</f>
        <v/>
      </c>
      <c r="BL1155">
        <f>IFERROR(AX1155,"")</f>
        <v/>
      </c>
      <c r="BM1155">
        <f>IFERROR(AY1155,"")</f>
        <v/>
      </c>
    </row>
    <row r="1156" ht="14.25" customHeight="1">
      <c r="A1156">
        <f>ALGLIB_SSA_XAUUSD!AA1156</f>
        <v/>
      </c>
      <c r="B1156">
        <f>IF($A1156="","",INDEX(ALGLIB_SSA_XAUUSD!$B$2:$B$2401,MATCH($A1156,ALGLIB_SSA_XAUUSD!$A$2:$A$2401,1)))</f>
        <v/>
      </c>
      <c r="C1156">
        <f>IF($A1156="","",INDEX(ALGLIB_SSA_XAUUSD!$C$2:$C$2401,MATCH($A1156,ALGLIB_SSA_XAUUSD!$A$2:$A$2401,1)))</f>
        <v/>
      </c>
      <c r="D1156" s="14">
        <f>IF($A1156="","",INT((ROW()-2)/12)+1)</f>
        <v/>
      </c>
      <c r="E1156" s="14">
        <f>IF(AND(E1166&lt;&gt;"",D1166=D1154+1),E1154+(E1166-E1154)*2/12,"")</f>
        <v/>
      </c>
      <c r="F1156" s="14">
        <f>IF(AND(F1166&lt;&gt;"",D1166=D1154+1),F1154+(F1166-F1154)*2/12,"")</f>
        <v/>
      </c>
      <c r="G1156" s="14">
        <f>IF(AND(G1166&lt;&gt;"",D1166=D1154+1),G1154+(G1166-G1154)*2/12,"")</f>
        <v/>
      </c>
      <c r="H1156" s="14">
        <f>IF(AND(H1166&lt;&gt;"",D1166=D1154+1),H1154+(H1166-H1154)*2/12,"")</f>
        <v/>
      </c>
      <c r="I1156" s="14">
        <f>IF(AND(L1166&lt;&gt;"",D1166=D1154+1),I1154+(I1166-I1154)*2/12,"")</f>
        <v/>
      </c>
      <c r="J1156">
        <f>_xlfn.XLOOKUP($A1156,ALGLIB_SSA_XAUUSD!$AA$2:$AA$2401,ALGLIB_SSA_XAUUSD!$P$2:$P$2401,"",0)</f>
        <v/>
      </c>
      <c r="K1156">
        <f>_xlfn.XLOOKUP($A1156,ALGLIB_SSA_XAUUSD!$AA$2:$AA$2401,ALGLIB_SSA_XAUUSD!$Q$2:$Q$2401,"",0)</f>
        <v/>
      </c>
      <c r="L1156">
        <f>_xlfn.XLOOKUP($A1156,ALGLIB_SSA_XAUUSD!$AA$2:$AA$2401,ALGLIB_SSA_XAUUSD!$R$2:$R$2401,"",0)</f>
        <v/>
      </c>
      <c r="M1156">
        <f>_xlfn.XLOOKUP($A1156,ALGLIB_SSA_XAUUSD!$AA$2:$AA$2401,ALGLIB_SSA_XAUUSD!$S$2:$S$2401,"",0)</f>
        <v/>
      </c>
      <c r="N1156">
        <f>_xlfn.XLOOKUP($A1156,ALGLIB_SSA_XAUUSD!$AA$2:$AA$2401,ALGLIB_SSA_XAUUSD!$T$2:$T$2401,"",0)</f>
        <v/>
      </c>
      <c r="O1156">
        <f>_xlfn.XLOOKUP($A1156,ALGLIB_SSA_XAUUSD!$AA$2:$AA$2401,ALGLIB_SSA_XAUUSD!$U$2:$U$2401,"",0)</f>
        <v/>
      </c>
      <c r="P1156">
        <f>_xlfn.XLOOKUP($A1156,ALGLIB_SSA_XAUUSD!$AA$2:$AA$2401,ALGLIB_SSA_XAUUSD!$V$2:$V$2401,"",0)</f>
        <v/>
      </c>
      <c r="S1156">
        <f>A1156</f>
        <v/>
      </c>
      <c r="T1156">
        <f>J1156</f>
        <v/>
      </c>
      <c r="U1156">
        <f>K1156</f>
        <v/>
      </c>
      <c r="V1156" s="14">
        <f>IF($A1156="","",MOD(ROW()-2,12)+1)</f>
        <v/>
      </c>
      <c r="W1156">
        <f>L1156</f>
        <v/>
      </c>
      <c r="X1156" s="14">
        <f>IF(F1156="","",F1156)</f>
        <v/>
      </c>
      <c r="Y1156" s="14">
        <f>IF(G1156="","",G1156)</f>
        <v/>
      </c>
      <c r="Z1156">
        <f>M1156</f>
        <v/>
      </c>
      <c r="AA1156">
        <f>N1156</f>
        <v/>
      </c>
      <c r="AB1156" s="14">
        <f>IF(H1156="","",H1156)</f>
        <v/>
      </c>
      <c r="AC1156">
        <f>O1156</f>
        <v/>
      </c>
      <c r="AD1156" s="14">
        <f>IF(I1156="","",I1156)</f>
        <v/>
      </c>
      <c r="AE1156">
        <f>P1156</f>
        <v/>
      </c>
      <c r="AH1156">
        <f>IF(S1156&lt;&gt;"",S1156,AH1155+900)</f>
        <v/>
      </c>
      <c r="AI1156">
        <f>IF(T1156&lt;&gt;"",T1156,AI1155)</f>
        <v/>
      </c>
      <c r="AJ1156">
        <f>IF(U1156&lt;&gt;"",U1156,AJ1155)</f>
        <v/>
      </c>
      <c r="AK1156">
        <f>IF(W1156&lt;&gt;"",W1156,"")</f>
        <v/>
      </c>
      <c r="AL1156" s="14">
        <f>IF(X1156&lt;&gt;"",X1156,"")</f>
        <v/>
      </c>
      <c r="AM1156" s="14">
        <f>IF(Y1156&lt;&gt;"",Y1156,"")</f>
        <v/>
      </c>
      <c r="AN1156" s="14">
        <f>IF(OR(AL1156="",AM1156=""),"",AL1156-AM1156)</f>
        <v/>
      </c>
      <c r="AO1156">
        <f>IF(AN1156="","",IF(AN1156&gt;0,"Bullish","Bearish"))</f>
        <v/>
      </c>
      <c r="AP1156">
        <f>IF(AO1156="",AP1155,AO1156)</f>
        <v/>
      </c>
      <c r="AQ1156" s="14">
        <f>IF(AB1156&lt;&gt;"",AB1156,"")</f>
        <v/>
      </c>
      <c r="AR1156" s="14">
        <f>IF(AD1156&lt;&gt;"",AD1156,"")</f>
        <v/>
      </c>
      <c r="AS1156">
        <f>IF(AS1155+1=13,1,AS1155+1)</f>
        <v/>
      </c>
      <c r="AT1156">
        <f>IFERROR(IF(SLOPE($AQ$1142:$AQ$1153,$AS$1142:$AS$1153)&gt;0,MIN(3,ABS(SLOPE($AQ$1142:$AQ$1153,$AS$1142:$AS$1153))),IF(SLOPE($AQ$1142:$AQ$1153,$AS$1142:$AS$1153)&lt;-0.5,-0.5,0)),0)</f>
        <v/>
      </c>
      <c r="AU1156">
        <f>IFERROR(IF(SLOPE($AR$1142:$AR$1153,$AS$1142:$AS$1153)&lt;0,MAX(-3,-ABS(SLOPE($AR$1142:$AR$1153,$AS$1142:$AS$1153))),IF(SLOPE($AR$1142:$AR$1153,$AS$1142:$AS$1153)&gt;0.5,0.5,0)),0)</f>
        <v/>
      </c>
      <c r="AV1156">
        <f>($AQ$1154+(AT1156*(AS1156-1)))</f>
        <v/>
      </c>
      <c r="AW1156">
        <f>($AR$1154+(AU1156*(AS1156-1)))</f>
        <v/>
      </c>
      <c r="AX1156">
        <f>IF(AT1156&gt;0,AV1156+AT1156,AV1156)</f>
        <v/>
      </c>
      <c r="AY1156">
        <f>IF(AU1156&lt;0,AW1156+AU1156,AW1156)</f>
        <v/>
      </c>
      <c r="BA1156" s="14">
        <f>IFERROR(AX1156-AQ1156,"")</f>
        <v/>
      </c>
      <c r="BB1156" s="14">
        <f>IFERROR(AY1156-AR1156,"")</f>
        <v/>
      </c>
      <c r="BD1156">
        <f>AH1156</f>
        <v/>
      </c>
      <c r="BE1156">
        <f>AI1156</f>
        <v/>
      </c>
      <c r="BF1156">
        <f>AJ1156</f>
        <v/>
      </c>
      <c r="BG1156" s="14">
        <f>L1156</f>
        <v/>
      </c>
      <c r="BH1156" s="14">
        <f>IF(X1156="","",X1156)</f>
        <v/>
      </c>
      <c r="BI1156" s="14">
        <f>IF(Y1156="","",Y1156)</f>
        <v/>
      </c>
      <c r="BJ1156">
        <f>Z1156</f>
        <v/>
      </c>
      <c r="BK1156">
        <f>AA1156</f>
        <v/>
      </c>
      <c r="BL1156">
        <f>IFERROR(AX1156,"")</f>
        <v/>
      </c>
      <c r="BM1156">
        <f>IFERROR(AY1156,"")</f>
        <v/>
      </c>
    </row>
    <row r="1157" ht="14.25" customHeight="1">
      <c r="A1157">
        <f>ALGLIB_SSA_XAUUSD!AA1157</f>
        <v/>
      </c>
      <c r="B1157">
        <f>IF($A1157="","",INDEX(ALGLIB_SSA_XAUUSD!$B$2:$B$2401,MATCH($A1157,ALGLIB_SSA_XAUUSD!$A$2:$A$2401,1)))</f>
        <v/>
      </c>
      <c r="C1157">
        <f>IF($A1157="","",INDEX(ALGLIB_SSA_XAUUSD!$C$2:$C$2401,MATCH($A1157,ALGLIB_SSA_XAUUSD!$A$2:$A$2401,1)))</f>
        <v/>
      </c>
      <c r="D1157" s="14">
        <f>IF($A1157="","",INT((ROW()-2)/12)+1)</f>
        <v/>
      </c>
      <c r="E1157" s="14">
        <f>IF(AND(E1166&lt;&gt;"",D1166=D1154+1),E1154+(E1166-E1154)*3/12,"")</f>
        <v/>
      </c>
      <c r="F1157" s="14">
        <f>IF(AND(F1166&lt;&gt;"",D1166=D1154+1),F1154+(F1166-F1154)*3/12,"")</f>
        <v/>
      </c>
      <c r="G1157" s="14">
        <f>IF(AND(G1166&lt;&gt;"",D1166=D1154+1),G1154+(G1166-G1154)*3/12,"")</f>
        <v/>
      </c>
      <c r="H1157" s="14">
        <f>IF(AND(H1166&lt;&gt;"",D1166=D1154+1),H1154+(H1166-H1154)*3/12,"")</f>
        <v/>
      </c>
      <c r="I1157" s="14">
        <f>IF(AND(L1166&lt;&gt;"",D1166=D1154+1),I1154+(I1166-I1154)*3/12,"")</f>
        <v/>
      </c>
      <c r="J1157">
        <f>_xlfn.XLOOKUP($A1157,ALGLIB_SSA_XAUUSD!$AA$2:$AA$2401,ALGLIB_SSA_XAUUSD!$P$2:$P$2401,"",0)</f>
        <v/>
      </c>
      <c r="K1157">
        <f>_xlfn.XLOOKUP($A1157,ALGLIB_SSA_XAUUSD!$AA$2:$AA$2401,ALGLIB_SSA_XAUUSD!$Q$2:$Q$2401,"",0)</f>
        <v/>
      </c>
      <c r="L1157">
        <f>_xlfn.XLOOKUP($A1157,ALGLIB_SSA_XAUUSD!$AA$2:$AA$2401,ALGLIB_SSA_XAUUSD!$R$2:$R$2401,"",0)</f>
        <v/>
      </c>
      <c r="M1157">
        <f>_xlfn.XLOOKUP($A1157,ALGLIB_SSA_XAUUSD!$AA$2:$AA$2401,ALGLIB_SSA_XAUUSD!$S$2:$S$2401,"",0)</f>
        <v/>
      </c>
      <c r="N1157">
        <f>_xlfn.XLOOKUP($A1157,ALGLIB_SSA_XAUUSD!$AA$2:$AA$2401,ALGLIB_SSA_XAUUSD!$T$2:$T$2401,"",0)</f>
        <v/>
      </c>
      <c r="O1157">
        <f>_xlfn.XLOOKUP($A1157,ALGLIB_SSA_XAUUSD!$AA$2:$AA$2401,ALGLIB_SSA_XAUUSD!$U$2:$U$2401,"",0)</f>
        <v/>
      </c>
      <c r="P1157">
        <f>_xlfn.XLOOKUP($A1157,ALGLIB_SSA_XAUUSD!$AA$2:$AA$2401,ALGLIB_SSA_XAUUSD!$V$2:$V$2401,"",0)</f>
        <v/>
      </c>
      <c r="S1157">
        <f>A1157</f>
        <v/>
      </c>
      <c r="T1157">
        <f>J1157</f>
        <v/>
      </c>
      <c r="U1157">
        <f>K1157</f>
        <v/>
      </c>
      <c r="V1157" s="14">
        <f>IF($A1157="","",MOD(ROW()-2,12)+1)</f>
        <v/>
      </c>
      <c r="W1157">
        <f>L1157</f>
        <v/>
      </c>
      <c r="X1157" s="14">
        <f>IF(F1157="","",F1157)</f>
        <v/>
      </c>
      <c r="Y1157" s="14">
        <f>IF(G1157="","",G1157)</f>
        <v/>
      </c>
      <c r="Z1157">
        <f>M1157</f>
        <v/>
      </c>
      <c r="AA1157">
        <f>N1157</f>
        <v/>
      </c>
      <c r="AB1157" s="14">
        <f>IF(H1157="","",H1157)</f>
        <v/>
      </c>
      <c r="AC1157">
        <f>O1157</f>
        <v/>
      </c>
      <c r="AD1157" s="14">
        <f>IF(I1157="","",I1157)</f>
        <v/>
      </c>
      <c r="AE1157">
        <f>P1157</f>
        <v/>
      </c>
      <c r="AH1157">
        <f>IF(S1157&lt;&gt;"",S1157,AH1156+900)</f>
        <v/>
      </c>
      <c r="AI1157">
        <f>IF(T1157&lt;&gt;"",T1157,AI1156)</f>
        <v/>
      </c>
      <c r="AJ1157">
        <f>IF(U1157&lt;&gt;"",U1157,AJ1156)</f>
        <v/>
      </c>
      <c r="AK1157">
        <f>IF(W1157&lt;&gt;"",W1157,"")</f>
        <v/>
      </c>
      <c r="AL1157" s="14">
        <f>IF(X1157&lt;&gt;"",X1157,"")</f>
        <v/>
      </c>
      <c r="AM1157" s="14">
        <f>IF(Y1157&lt;&gt;"",Y1157,"")</f>
        <v/>
      </c>
      <c r="AN1157" s="14">
        <f>IF(OR(AL1157="",AM1157=""),"",AL1157-AM1157)</f>
        <v/>
      </c>
      <c r="AO1157">
        <f>IF(AN1157="","",IF(AN1157&gt;0,"Bullish","Bearish"))</f>
        <v/>
      </c>
      <c r="AP1157">
        <f>IF(AO1157="",AP1156,AO1157)</f>
        <v/>
      </c>
      <c r="AQ1157" s="14">
        <f>IF(AB1157&lt;&gt;"",AB1157,"")</f>
        <v/>
      </c>
      <c r="AR1157" s="14">
        <f>IF(AD1157&lt;&gt;"",AD1157,"")</f>
        <v/>
      </c>
      <c r="AS1157">
        <f>IF(AS1156+1=13,1,AS1156+1)</f>
        <v/>
      </c>
      <c r="AT1157">
        <f>IFERROR(IF(SLOPE($AQ$1142:$AQ$1153,$AS$1142:$AS$1153)&gt;0,MIN(3,ABS(SLOPE($AQ$1142:$AQ$1153,$AS$1142:$AS$1153))),IF(SLOPE($AQ$1142:$AQ$1153,$AS$1142:$AS$1153)&lt;-0.5,-0.5,0)),0)</f>
        <v/>
      </c>
      <c r="AU1157">
        <f>IFERROR(IF(SLOPE($AR$1142:$AR$1153,$AS$1142:$AS$1153)&lt;0,MAX(-3,-ABS(SLOPE($AR$1142:$AR$1153,$AS$1142:$AS$1153))),IF(SLOPE($AR$1142:$AR$1153,$AS$1142:$AS$1153)&gt;0.5,0.5,0)),0)</f>
        <v/>
      </c>
      <c r="AV1157">
        <f>($AQ$1154+(AT1157*(AS1157-1)))</f>
        <v/>
      </c>
      <c r="AW1157">
        <f>($AR$1154+(AU1157*(AS1157-1)))</f>
        <v/>
      </c>
      <c r="AX1157">
        <f>IF(AT1157&gt;0,AV1157+AT1157,AV1157)</f>
        <v/>
      </c>
      <c r="AY1157">
        <f>IF(AU1157&lt;0,AW1157+AU1157,AW1157)</f>
        <v/>
      </c>
      <c r="BA1157" s="14">
        <f>IFERROR(AX1157-AQ1157,"")</f>
        <v/>
      </c>
      <c r="BB1157" s="14">
        <f>IFERROR(AY1157-AR1157,"")</f>
        <v/>
      </c>
      <c r="BD1157">
        <f>AH1157</f>
        <v/>
      </c>
      <c r="BE1157">
        <f>AI1157</f>
        <v/>
      </c>
      <c r="BF1157">
        <f>AJ1157</f>
        <v/>
      </c>
      <c r="BG1157" s="14">
        <f>L1157</f>
        <v/>
      </c>
      <c r="BH1157" s="14">
        <f>IF(X1157="","",X1157)</f>
        <v/>
      </c>
      <c r="BI1157" s="14">
        <f>IF(Y1157="","",Y1157)</f>
        <v/>
      </c>
      <c r="BJ1157">
        <f>Z1157</f>
        <v/>
      </c>
      <c r="BK1157">
        <f>AA1157</f>
        <v/>
      </c>
      <c r="BL1157">
        <f>IFERROR(AX1157,"")</f>
        <v/>
      </c>
      <c r="BM1157">
        <f>IFERROR(AY1157,"")</f>
        <v/>
      </c>
    </row>
    <row r="1158" ht="14.25" customHeight="1">
      <c r="A1158">
        <f>ALGLIB_SSA_XAUUSD!AA1158</f>
        <v/>
      </c>
      <c r="B1158">
        <f>IF($A1158="","",INDEX(ALGLIB_SSA_XAUUSD!$B$2:$B$2401,MATCH($A1158,ALGLIB_SSA_XAUUSD!$A$2:$A$2401,1)))</f>
        <v/>
      </c>
      <c r="C1158">
        <f>IF($A1158="","",INDEX(ALGLIB_SSA_XAUUSD!$C$2:$C$2401,MATCH($A1158,ALGLIB_SSA_XAUUSD!$A$2:$A$2401,1)))</f>
        <v/>
      </c>
      <c r="D1158" s="14">
        <f>IF($A1158="","",INT((ROW()-2)/12)+1)</f>
        <v/>
      </c>
      <c r="E1158" s="14">
        <f>IF(AND(E1166&lt;&gt;"",D1166=D1154+1),E1154+(E1166-E1154)*4/12,"")</f>
        <v/>
      </c>
      <c r="F1158" s="14">
        <f>IF(AND(F1166&lt;&gt;"",D1166=D1154+1),F1154+(F1166-F1154)*4/12,"")</f>
        <v/>
      </c>
      <c r="G1158" s="14">
        <f>IF(AND(G1166&lt;&gt;"",D1166=D1154+1),G1154+(G1166-G1154)*4/12,"")</f>
        <v/>
      </c>
      <c r="H1158" s="14">
        <f>IF(AND(H1166&lt;&gt;"",D1166=D1154+1),H1154+(H1166-H1154)*4/12,"")</f>
        <v/>
      </c>
      <c r="I1158" s="14">
        <f>IF(AND(L1166&lt;&gt;"",D1166=D1154+1),I1154+(I1166-I1154)*4/12,"")</f>
        <v/>
      </c>
      <c r="J1158">
        <f>_xlfn.XLOOKUP($A1158,ALGLIB_SSA_XAUUSD!$AA$2:$AA$2401,ALGLIB_SSA_XAUUSD!$P$2:$P$2401,"",0)</f>
        <v/>
      </c>
      <c r="K1158">
        <f>_xlfn.XLOOKUP($A1158,ALGLIB_SSA_XAUUSD!$AA$2:$AA$2401,ALGLIB_SSA_XAUUSD!$Q$2:$Q$2401,"",0)</f>
        <v/>
      </c>
      <c r="L1158">
        <f>_xlfn.XLOOKUP($A1158,ALGLIB_SSA_XAUUSD!$AA$2:$AA$2401,ALGLIB_SSA_XAUUSD!$R$2:$R$2401,"",0)</f>
        <v/>
      </c>
      <c r="M1158">
        <f>_xlfn.XLOOKUP($A1158,ALGLIB_SSA_XAUUSD!$AA$2:$AA$2401,ALGLIB_SSA_XAUUSD!$S$2:$S$2401,"",0)</f>
        <v/>
      </c>
      <c r="N1158">
        <f>_xlfn.XLOOKUP($A1158,ALGLIB_SSA_XAUUSD!$AA$2:$AA$2401,ALGLIB_SSA_XAUUSD!$T$2:$T$2401,"",0)</f>
        <v/>
      </c>
      <c r="O1158">
        <f>_xlfn.XLOOKUP($A1158,ALGLIB_SSA_XAUUSD!$AA$2:$AA$2401,ALGLIB_SSA_XAUUSD!$U$2:$U$2401,"",0)</f>
        <v/>
      </c>
      <c r="P1158">
        <f>_xlfn.XLOOKUP($A1158,ALGLIB_SSA_XAUUSD!$AA$2:$AA$2401,ALGLIB_SSA_XAUUSD!$V$2:$V$2401,"",0)</f>
        <v/>
      </c>
      <c r="S1158">
        <f>A1158</f>
        <v/>
      </c>
      <c r="T1158">
        <f>J1158</f>
        <v/>
      </c>
      <c r="U1158">
        <f>K1158</f>
        <v/>
      </c>
      <c r="V1158" s="14">
        <f>IF($A1158="","",MOD(ROW()-2,12)+1)</f>
        <v/>
      </c>
      <c r="W1158">
        <f>L1158</f>
        <v/>
      </c>
      <c r="X1158" s="14">
        <f>IF(F1158="","",F1158)</f>
        <v/>
      </c>
      <c r="Y1158" s="14">
        <f>IF(G1158="","",G1158)</f>
        <v/>
      </c>
      <c r="Z1158">
        <f>M1158</f>
        <v/>
      </c>
      <c r="AA1158">
        <f>N1158</f>
        <v/>
      </c>
      <c r="AB1158" s="14">
        <f>IF(H1158="","",H1158)</f>
        <v/>
      </c>
      <c r="AC1158">
        <f>O1158</f>
        <v/>
      </c>
      <c r="AD1158" s="14">
        <f>IF(I1158="","",I1158)</f>
        <v/>
      </c>
      <c r="AE1158">
        <f>P1158</f>
        <v/>
      </c>
      <c r="AH1158">
        <f>IF(S1158&lt;&gt;"",S1158,AH1157+900)</f>
        <v/>
      </c>
      <c r="AI1158">
        <f>IF(T1158&lt;&gt;"",T1158,AI1157)</f>
        <v/>
      </c>
      <c r="AJ1158">
        <f>IF(U1158&lt;&gt;"",U1158,AJ1157)</f>
        <v/>
      </c>
      <c r="AK1158">
        <f>IF(W1158&lt;&gt;"",W1158,"")</f>
        <v/>
      </c>
      <c r="AL1158" s="14">
        <f>IF(X1158&lt;&gt;"",X1158,"")</f>
        <v/>
      </c>
      <c r="AM1158" s="14">
        <f>IF(Y1158&lt;&gt;"",Y1158,"")</f>
        <v/>
      </c>
      <c r="AN1158" s="14">
        <f>IF(OR(AL1158="",AM1158=""),"",AL1158-AM1158)</f>
        <v/>
      </c>
      <c r="AO1158">
        <f>IF(AN1158="","",IF(AN1158&gt;0,"Bullish","Bearish"))</f>
        <v/>
      </c>
      <c r="AP1158">
        <f>IF(AO1158="",AP1157,AO1158)</f>
        <v/>
      </c>
      <c r="AQ1158" s="14">
        <f>IF(AB1158&lt;&gt;"",AB1158,"")</f>
        <v/>
      </c>
      <c r="AR1158" s="14">
        <f>IF(AD1158&lt;&gt;"",AD1158,"")</f>
        <v/>
      </c>
      <c r="AS1158">
        <f>IF(AS1157+1=13,1,AS1157+1)</f>
        <v/>
      </c>
      <c r="AT1158">
        <f>IFERROR(IF(SLOPE($AQ$1142:$AQ$1153,$AS$1142:$AS$1153)&gt;0,MIN(3,ABS(SLOPE($AQ$1142:$AQ$1153,$AS$1142:$AS$1153))),IF(SLOPE($AQ$1142:$AQ$1153,$AS$1142:$AS$1153)&lt;-0.5,-0.5,0)),0)</f>
        <v/>
      </c>
      <c r="AU1158">
        <f>IFERROR(IF(SLOPE($AR$1142:$AR$1153,$AS$1142:$AS$1153)&lt;0,MAX(-3,-ABS(SLOPE($AR$1142:$AR$1153,$AS$1142:$AS$1153))),IF(SLOPE($AR$1142:$AR$1153,$AS$1142:$AS$1153)&gt;0.5,0.5,0)),0)</f>
        <v/>
      </c>
      <c r="AV1158">
        <f>($AQ$1154+(AT1158*(AS1158-1)))</f>
        <v/>
      </c>
      <c r="AW1158">
        <f>($AR$1154+(AU1158*(AS1158-1)))</f>
        <v/>
      </c>
      <c r="AX1158">
        <f>IF(AT1158&gt;0,AV1158+AT1158,AV1158)</f>
        <v/>
      </c>
      <c r="AY1158">
        <f>IF(AU1158&lt;0,AW1158+AU1158,AW1158)</f>
        <v/>
      </c>
      <c r="BA1158" s="14">
        <f>IFERROR(AX1158-AQ1158,"")</f>
        <v/>
      </c>
      <c r="BB1158" s="14">
        <f>IFERROR(AY1158-AR1158,"")</f>
        <v/>
      </c>
      <c r="BD1158">
        <f>AH1158</f>
        <v/>
      </c>
      <c r="BE1158">
        <f>AI1158</f>
        <v/>
      </c>
      <c r="BF1158">
        <f>AJ1158</f>
        <v/>
      </c>
      <c r="BG1158" s="14">
        <f>L1158</f>
        <v/>
      </c>
      <c r="BH1158" s="14">
        <f>IF(X1158="","",X1158)</f>
        <v/>
      </c>
      <c r="BI1158" s="14">
        <f>IF(Y1158="","",Y1158)</f>
        <v/>
      </c>
      <c r="BJ1158">
        <f>Z1158</f>
        <v/>
      </c>
      <c r="BK1158">
        <f>AA1158</f>
        <v/>
      </c>
      <c r="BL1158">
        <f>IFERROR(AX1158,"")</f>
        <v/>
      </c>
      <c r="BM1158">
        <f>IFERROR(AY1158,"")</f>
        <v/>
      </c>
    </row>
    <row r="1159" ht="14.25" customHeight="1">
      <c r="A1159">
        <f>ALGLIB_SSA_XAUUSD!AA1159</f>
        <v/>
      </c>
      <c r="B1159">
        <f>IF($A1159="","",INDEX(ALGLIB_SSA_XAUUSD!$B$2:$B$2401,MATCH($A1159,ALGLIB_SSA_XAUUSD!$A$2:$A$2401,1)))</f>
        <v/>
      </c>
      <c r="C1159">
        <f>IF($A1159="","",INDEX(ALGLIB_SSA_XAUUSD!$C$2:$C$2401,MATCH($A1159,ALGLIB_SSA_XAUUSD!$A$2:$A$2401,1)))</f>
        <v/>
      </c>
      <c r="D1159" s="14">
        <f>IF($A1159="","",INT((ROW()-2)/12)+1)</f>
        <v/>
      </c>
      <c r="E1159" s="14">
        <f>IF(AND(E1166&lt;&gt;"",D1166=D1154+1),E1154+(E1166-E1154)*5/12,"")</f>
        <v/>
      </c>
      <c r="F1159" s="14">
        <f>IF(AND(F1166&lt;&gt;"",D1166=D1154+1),F1154+(F1166-F1154)*5/12,"")</f>
        <v/>
      </c>
      <c r="G1159" s="14">
        <f>IF(AND(G1166&lt;&gt;"",D1166=D1154+1),G1154+(G1166-G1154)*5/12,"")</f>
        <v/>
      </c>
      <c r="H1159" s="14">
        <f>IF(AND(H1166&lt;&gt;"",D1166=D1154+1),H1154+(H1166-H1154)*5/12,"")</f>
        <v/>
      </c>
      <c r="I1159" s="14">
        <f>IF(AND(L1166&lt;&gt;"",D1166=D1154+1),I1154+(I1166-I1154)*5/12,"")</f>
        <v/>
      </c>
      <c r="J1159">
        <f>_xlfn.XLOOKUP($A1159,ALGLIB_SSA_XAUUSD!$AA$2:$AA$2401,ALGLIB_SSA_XAUUSD!$P$2:$P$2401,"",0)</f>
        <v/>
      </c>
      <c r="K1159">
        <f>_xlfn.XLOOKUP($A1159,ALGLIB_SSA_XAUUSD!$AA$2:$AA$2401,ALGLIB_SSA_XAUUSD!$Q$2:$Q$2401,"",0)</f>
        <v/>
      </c>
      <c r="L1159">
        <f>_xlfn.XLOOKUP($A1159,ALGLIB_SSA_XAUUSD!$AA$2:$AA$2401,ALGLIB_SSA_XAUUSD!$R$2:$R$2401,"",0)</f>
        <v/>
      </c>
      <c r="M1159">
        <f>_xlfn.XLOOKUP($A1159,ALGLIB_SSA_XAUUSD!$AA$2:$AA$2401,ALGLIB_SSA_XAUUSD!$S$2:$S$2401,"",0)</f>
        <v/>
      </c>
      <c r="N1159">
        <f>_xlfn.XLOOKUP($A1159,ALGLIB_SSA_XAUUSD!$AA$2:$AA$2401,ALGLIB_SSA_XAUUSD!$T$2:$T$2401,"",0)</f>
        <v/>
      </c>
      <c r="O1159">
        <f>_xlfn.XLOOKUP($A1159,ALGLIB_SSA_XAUUSD!$AA$2:$AA$2401,ALGLIB_SSA_XAUUSD!$U$2:$U$2401,"",0)</f>
        <v/>
      </c>
      <c r="P1159">
        <f>_xlfn.XLOOKUP($A1159,ALGLIB_SSA_XAUUSD!$AA$2:$AA$2401,ALGLIB_SSA_XAUUSD!$V$2:$V$2401,"",0)</f>
        <v/>
      </c>
      <c r="S1159">
        <f>A1159</f>
        <v/>
      </c>
      <c r="T1159">
        <f>J1159</f>
        <v/>
      </c>
      <c r="U1159">
        <f>K1159</f>
        <v/>
      </c>
      <c r="V1159" s="14">
        <f>IF($A1159="","",MOD(ROW()-2,12)+1)</f>
        <v/>
      </c>
      <c r="W1159">
        <f>L1159</f>
        <v/>
      </c>
      <c r="X1159" s="14">
        <f>IF(F1159="","",F1159)</f>
        <v/>
      </c>
      <c r="Y1159" s="14">
        <f>IF(G1159="","",G1159)</f>
        <v/>
      </c>
      <c r="Z1159">
        <f>M1159</f>
        <v/>
      </c>
      <c r="AA1159">
        <f>N1159</f>
        <v/>
      </c>
      <c r="AB1159" s="14">
        <f>IF(H1159="","",H1159)</f>
        <v/>
      </c>
      <c r="AC1159">
        <f>O1159</f>
        <v/>
      </c>
      <c r="AD1159" s="14">
        <f>IF(I1159="","",I1159)</f>
        <v/>
      </c>
      <c r="AE1159">
        <f>P1159</f>
        <v/>
      </c>
      <c r="AH1159">
        <f>IF(S1159&lt;&gt;"",S1159,AH1158+900)</f>
        <v/>
      </c>
      <c r="AI1159">
        <f>IF(T1159&lt;&gt;"",T1159,AI1158)</f>
        <v/>
      </c>
      <c r="AJ1159">
        <f>IF(U1159&lt;&gt;"",U1159,AJ1158)</f>
        <v/>
      </c>
      <c r="AK1159">
        <f>IF(W1159&lt;&gt;"",W1159,"")</f>
        <v/>
      </c>
      <c r="AL1159" s="14">
        <f>IF(X1159&lt;&gt;"",X1159,"")</f>
        <v/>
      </c>
      <c r="AM1159" s="14">
        <f>IF(Y1159&lt;&gt;"",Y1159,"")</f>
        <v/>
      </c>
      <c r="AN1159" s="14">
        <f>IF(OR(AL1159="",AM1159=""),"",AL1159-AM1159)</f>
        <v/>
      </c>
      <c r="AO1159">
        <f>IF(AN1159="","",IF(AN1159&gt;0,"Bullish","Bearish"))</f>
        <v/>
      </c>
      <c r="AP1159">
        <f>IF(AO1159="",AP1158,AO1159)</f>
        <v/>
      </c>
      <c r="AQ1159" s="14">
        <f>IF(AB1159&lt;&gt;"",AB1159,"")</f>
        <v/>
      </c>
      <c r="AR1159" s="14">
        <f>IF(AD1159&lt;&gt;"",AD1159,"")</f>
        <v/>
      </c>
      <c r="AS1159">
        <f>IF(AS1158+1=13,1,AS1158+1)</f>
        <v/>
      </c>
      <c r="AT1159">
        <f>IFERROR(IF(SLOPE($AQ$1142:$AQ$1153,$AS$1142:$AS$1153)&gt;0,MIN(3,ABS(SLOPE($AQ$1142:$AQ$1153,$AS$1142:$AS$1153))),IF(SLOPE($AQ$1142:$AQ$1153,$AS$1142:$AS$1153)&lt;-0.5,-0.5,0)),0)</f>
        <v/>
      </c>
      <c r="AU1159">
        <f>IFERROR(IF(SLOPE($AR$1142:$AR$1153,$AS$1142:$AS$1153)&lt;0,MAX(-3,-ABS(SLOPE($AR$1142:$AR$1153,$AS$1142:$AS$1153))),IF(SLOPE($AR$1142:$AR$1153,$AS$1142:$AS$1153)&gt;0.5,0.5,0)),0)</f>
        <v/>
      </c>
      <c r="AV1159">
        <f>($AQ$1154+(AT1159*(AS1159-1)))</f>
        <v/>
      </c>
      <c r="AW1159">
        <f>($AR$1154+(AU1159*(AS1159-1)))</f>
        <v/>
      </c>
      <c r="AX1159">
        <f>IF(AT1159&gt;0,AV1159+AT1159,AV1159)</f>
        <v/>
      </c>
      <c r="AY1159">
        <f>IF(AU1159&lt;0,AW1159+AU1159,AW1159)</f>
        <v/>
      </c>
      <c r="BA1159" s="14">
        <f>IFERROR(AX1159-AQ1159,"")</f>
        <v/>
      </c>
      <c r="BB1159" s="14">
        <f>IFERROR(AY1159-AR1159,"")</f>
        <v/>
      </c>
      <c r="BD1159">
        <f>AH1159</f>
        <v/>
      </c>
      <c r="BE1159">
        <f>AI1159</f>
        <v/>
      </c>
      <c r="BF1159">
        <f>AJ1159</f>
        <v/>
      </c>
      <c r="BG1159" s="14">
        <f>L1159</f>
        <v/>
      </c>
      <c r="BH1159" s="14">
        <f>IF(X1159="","",X1159)</f>
        <v/>
      </c>
      <c r="BI1159" s="14">
        <f>IF(Y1159="","",Y1159)</f>
        <v/>
      </c>
      <c r="BJ1159">
        <f>Z1159</f>
        <v/>
      </c>
      <c r="BK1159">
        <f>AA1159</f>
        <v/>
      </c>
      <c r="BL1159">
        <f>IFERROR(AX1159,"")</f>
        <v/>
      </c>
      <c r="BM1159">
        <f>IFERROR(AY1159,"")</f>
        <v/>
      </c>
    </row>
    <row r="1160" ht="14.25" customHeight="1">
      <c r="A1160">
        <f>ALGLIB_SSA_XAUUSD!AA1160</f>
        <v/>
      </c>
      <c r="B1160">
        <f>IF($A1160="","",INDEX(ALGLIB_SSA_XAUUSD!$B$2:$B$2401,MATCH($A1160,ALGLIB_SSA_XAUUSD!$A$2:$A$2401,1)))</f>
        <v/>
      </c>
      <c r="C1160">
        <f>IF($A1160="","",INDEX(ALGLIB_SSA_XAUUSD!$C$2:$C$2401,MATCH($A1160,ALGLIB_SSA_XAUUSD!$A$2:$A$2401,1)))</f>
        <v/>
      </c>
      <c r="D1160" s="14">
        <f>IF($A1160="","",INT((ROW()-2)/12)+1)</f>
        <v/>
      </c>
      <c r="E1160" s="14">
        <f>IF(AND(E1166&lt;&gt;"",D1166=D1154+1),E1154+(E1166-E1154)*6/12,"")</f>
        <v/>
      </c>
      <c r="F1160" s="14">
        <f>IF(AND(F1166&lt;&gt;"",D1166=D1154+1),F1154+(F1166-F1154)*6/12,"")</f>
        <v/>
      </c>
      <c r="G1160" s="14">
        <f>IF(AND(G1166&lt;&gt;"",D1166=D1154+1),G1154+(G1166-G1154)*6/12,"")</f>
        <v/>
      </c>
      <c r="H1160" s="14">
        <f>IF(AND(H1166&lt;&gt;"",D1166=D1154+1),H1154+(H1166-H1154)*6/12,"")</f>
        <v/>
      </c>
      <c r="I1160" s="14">
        <f>IF(AND(L1166&lt;&gt;"",D1166=D1154+1),I1154+(I1166-I1154)*6/12,"")</f>
        <v/>
      </c>
      <c r="J1160">
        <f>_xlfn.XLOOKUP($A1160,ALGLIB_SSA_XAUUSD!$AA$2:$AA$2401,ALGLIB_SSA_XAUUSD!$P$2:$P$2401,"",0)</f>
        <v/>
      </c>
      <c r="K1160">
        <f>_xlfn.XLOOKUP($A1160,ALGLIB_SSA_XAUUSD!$AA$2:$AA$2401,ALGLIB_SSA_XAUUSD!$Q$2:$Q$2401,"",0)</f>
        <v/>
      </c>
      <c r="L1160">
        <f>_xlfn.XLOOKUP($A1160,ALGLIB_SSA_XAUUSD!$AA$2:$AA$2401,ALGLIB_SSA_XAUUSD!$R$2:$R$2401,"",0)</f>
        <v/>
      </c>
      <c r="M1160">
        <f>_xlfn.XLOOKUP($A1160,ALGLIB_SSA_XAUUSD!$AA$2:$AA$2401,ALGLIB_SSA_XAUUSD!$S$2:$S$2401,"",0)</f>
        <v/>
      </c>
      <c r="N1160">
        <f>_xlfn.XLOOKUP($A1160,ALGLIB_SSA_XAUUSD!$AA$2:$AA$2401,ALGLIB_SSA_XAUUSD!$T$2:$T$2401,"",0)</f>
        <v/>
      </c>
      <c r="O1160">
        <f>_xlfn.XLOOKUP($A1160,ALGLIB_SSA_XAUUSD!$AA$2:$AA$2401,ALGLIB_SSA_XAUUSD!$U$2:$U$2401,"",0)</f>
        <v/>
      </c>
      <c r="P1160">
        <f>_xlfn.XLOOKUP($A1160,ALGLIB_SSA_XAUUSD!$AA$2:$AA$2401,ALGLIB_SSA_XAUUSD!$V$2:$V$2401,"",0)</f>
        <v/>
      </c>
      <c r="S1160">
        <f>A1160</f>
        <v/>
      </c>
      <c r="T1160">
        <f>J1160</f>
        <v/>
      </c>
      <c r="U1160">
        <f>K1160</f>
        <v/>
      </c>
      <c r="V1160" s="14">
        <f>IF($A1160="","",MOD(ROW()-2,12)+1)</f>
        <v/>
      </c>
      <c r="W1160">
        <f>L1160</f>
        <v/>
      </c>
      <c r="X1160" s="14">
        <f>IF(F1160="","",F1160)</f>
        <v/>
      </c>
      <c r="Y1160" s="14">
        <f>IF(G1160="","",G1160)</f>
        <v/>
      </c>
      <c r="Z1160">
        <f>M1160</f>
        <v/>
      </c>
      <c r="AA1160">
        <f>N1160</f>
        <v/>
      </c>
      <c r="AB1160" s="14">
        <f>IF(H1160="","",H1160)</f>
        <v/>
      </c>
      <c r="AC1160">
        <f>O1160</f>
        <v/>
      </c>
      <c r="AD1160" s="14">
        <f>IF(I1160="","",I1160)</f>
        <v/>
      </c>
      <c r="AE1160">
        <f>P1160</f>
        <v/>
      </c>
      <c r="AH1160">
        <f>IF(S1160&lt;&gt;"",S1160,AH1159+900)</f>
        <v/>
      </c>
      <c r="AI1160">
        <f>IF(T1160&lt;&gt;"",T1160,AI1159)</f>
        <v/>
      </c>
      <c r="AJ1160">
        <f>IF(U1160&lt;&gt;"",U1160,AJ1159)</f>
        <v/>
      </c>
      <c r="AK1160">
        <f>IF(W1160&lt;&gt;"",W1160,"")</f>
        <v/>
      </c>
      <c r="AL1160" s="14">
        <f>IF(X1160&lt;&gt;"",X1160,"")</f>
        <v/>
      </c>
      <c r="AM1160" s="14">
        <f>IF(Y1160&lt;&gt;"",Y1160,"")</f>
        <v/>
      </c>
      <c r="AN1160" s="14">
        <f>IF(OR(AL1160="",AM1160=""),"",AL1160-AM1160)</f>
        <v/>
      </c>
      <c r="AO1160">
        <f>IF(AN1160="","",IF(AN1160&gt;0,"Bullish","Bearish"))</f>
        <v/>
      </c>
      <c r="AP1160">
        <f>IF(AO1160="",AP1159,AO1160)</f>
        <v/>
      </c>
      <c r="AQ1160" s="14">
        <f>IF(AB1160&lt;&gt;"",AB1160,"")</f>
        <v/>
      </c>
      <c r="AR1160" s="14">
        <f>IF(AD1160&lt;&gt;"",AD1160,"")</f>
        <v/>
      </c>
      <c r="AS1160">
        <f>IF(AS1159+1=13,1,AS1159+1)</f>
        <v/>
      </c>
      <c r="AT1160">
        <f>IFERROR(IF(SLOPE($AQ$1142:$AQ$1153,$AS$1142:$AS$1153)&gt;0,MIN(3,ABS(SLOPE($AQ$1142:$AQ$1153,$AS$1142:$AS$1153))),IF(SLOPE($AQ$1142:$AQ$1153,$AS$1142:$AS$1153)&lt;-0.5,-0.5,0)),0)</f>
        <v/>
      </c>
      <c r="AU1160">
        <f>IFERROR(IF(SLOPE($AR$1142:$AR$1153,$AS$1142:$AS$1153)&lt;0,MAX(-3,-ABS(SLOPE($AR$1142:$AR$1153,$AS$1142:$AS$1153))),IF(SLOPE($AR$1142:$AR$1153,$AS$1142:$AS$1153)&gt;0.5,0.5,0)),0)</f>
        <v/>
      </c>
      <c r="AV1160">
        <f>($AQ$1154+(AT1160*(AS1160-1)))</f>
        <v/>
      </c>
      <c r="AW1160">
        <f>($AR$1154+(AU1160*(AS1160-1)))</f>
        <v/>
      </c>
      <c r="AX1160">
        <f>IF(AT1160&gt;0,AV1160+AT1160,AV1160)</f>
        <v/>
      </c>
      <c r="AY1160">
        <f>IF(AU1160&lt;0,AW1160+AU1160,AW1160)</f>
        <v/>
      </c>
      <c r="BA1160" s="14">
        <f>IFERROR(AX1160-AQ1160,"")</f>
        <v/>
      </c>
      <c r="BB1160" s="14">
        <f>IFERROR(AY1160-AR1160,"")</f>
        <v/>
      </c>
      <c r="BD1160">
        <f>AH1160</f>
        <v/>
      </c>
      <c r="BE1160">
        <f>AI1160</f>
        <v/>
      </c>
      <c r="BF1160">
        <f>AJ1160</f>
        <v/>
      </c>
      <c r="BG1160" s="14">
        <f>L1160</f>
        <v/>
      </c>
      <c r="BH1160" s="14">
        <f>IF(X1160="","",X1160)</f>
        <v/>
      </c>
      <c r="BI1160" s="14">
        <f>IF(Y1160="","",Y1160)</f>
        <v/>
      </c>
      <c r="BJ1160">
        <f>Z1160</f>
        <v/>
      </c>
      <c r="BK1160">
        <f>AA1160</f>
        <v/>
      </c>
      <c r="BL1160">
        <f>IFERROR(AX1160,"")</f>
        <v/>
      </c>
      <c r="BM1160">
        <f>IFERROR(AY1160,"")</f>
        <v/>
      </c>
    </row>
    <row r="1161" ht="14.25" customHeight="1">
      <c r="A1161">
        <f>ALGLIB_SSA_XAUUSD!AA1161</f>
        <v/>
      </c>
      <c r="B1161">
        <f>IF($A1161="","",INDEX(ALGLIB_SSA_XAUUSD!$B$2:$B$2401,MATCH($A1161,ALGLIB_SSA_XAUUSD!$A$2:$A$2401,1)))</f>
        <v/>
      </c>
      <c r="C1161">
        <f>IF($A1161="","",INDEX(ALGLIB_SSA_XAUUSD!$C$2:$C$2401,MATCH($A1161,ALGLIB_SSA_XAUUSD!$A$2:$A$2401,1)))</f>
        <v/>
      </c>
      <c r="D1161" s="14">
        <f>IF($A1161="","",INT((ROW()-2)/12)+1)</f>
        <v/>
      </c>
      <c r="E1161" s="14">
        <f>IF(AND(E1166&lt;&gt;"",D1166=D1154+1),E1154+(E1166-E1154)*7/12,"")</f>
        <v/>
      </c>
      <c r="F1161" s="14">
        <f>IF(AND(F1166&lt;&gt;"",D1166=D1154+1),F1154+(F1166-F1154)*7/12,"")</f>
        <v/>
      </c>
      <c r="G1161" s="14">
        <f>IF(AND(G1166&lt;&gt;"",D1166=D1154+1),G1154+(G1166-G1154)*7/12,"")</f>
        <v/>
      </c>
      <c r="H1161" s="14">
        <f>IF(AND(H1166&lt;&gt;"",D1166=D1154+1),H1154+(H1166-H1154)*7/12,"")</f>
        <v/>
      </c>
      <c r="I1161" s="14">
        <f>IF(AND(L1166&lt;&gt;"",D1166=D1154+1),I1154+(I1166-I1154)*7/12,"")</f>
        <v/>
      </c>
      <c r="J1161">
        <f>_xlfn.XLOOKUP($A1161,ALGLIB_SSA_XAUUSD!$AA$2:$AA$2401,ALGLIB_SSA_XAUUSD!$P$2:$P$2401,"",0)</f>
        <v/>
      </c>
      <c r="K1161">
        <f>_xlfn.XLOOKUP($A1161,ALGLIB_SSA_XAUUSD!$AA$2:$AA$2401,ALGLIB_SSA_XAUUSD!$Q$2:$Q$2401,"",0)</f>
        <v/>
      </c>
      <c r="L1161">
        <f>_xlfn.XLOOKUP($A1161,ALGLIB_SSA_XAUUSD!$AA$2:$AA$2401,ALGLIB_SSA_XAUUSD!$R$2:$R$2401,"",0)</f>
        <v/>
      </c>
      <c r="M1161">
        <f>_xlfn.XLOOKUP($A1161,ALGLIB_SSA_XAUUSD!$AA$2:$AA$2401,ALGLIB_SSA_XAUUSD!$S$2:$S$2401,"",0)</f>
        <v/>
      </c>
      <c r="N1161">
        <f>_xlfn.XLOOKUP($A1161,ALGLIB_SSA_XAUUSD!$AA$2:$AA$2401,ALGLIB_SSA_XAUUSD!$T$2:$T$2401,"",0)</f>
        <v/>
      </c>
      <c r="O1161">
        <f>_xlfn.XLOOKUP($A1161,ALGLIB_SSA_XAUUSD!$AA$2:$AA$2401,ALGLIB_SSA_XAUUSD!$U$2:$U$2401,"",0)</f>
        <v/>
      </c>
      <c r="P1161">
        <f>_xlfn.XLOOKUP($A1161,ALGLIB_SSA_XAUUSD!$AA$2:$AA$2401,ALGLIB_SSA_XAUUSD!$V$2:$V$2401,"",0)</f>
        <v/>
      </c>
      <c r="S1161">
        <f>A1161</f>
        <v/>
      </c>
      <c r="T1161">
        <f>J1161</f>
        <v/>
      </c>
      <c r="U1161">
        <f>K1161</f>
        <v/>
      </c>
      <c r="V1161" s="14">
        <f>IF($A1161="","",MOD(ROW()-2,12)+1)</f>
        <v/>
      </c>
      <c r="W1161">
        <f>L1161</f>
        <v/>
      </c>
      <c r="X1161" s="14">
        <f>IF(F1161="","",F1161)</f>
        <v/>
      </c>
      <c r="Y1161" s="14">
        <f>IF(G1161="","",G1161)</f>
        <v/>
      </c>
      <c r="Z1161">
        <f>M1161</f>
        <v/>
      </c>
      <c r="AA1161">
        <f>N1161</f>
        <v/>
      </c>
      <c r="AB1161" s="14">
        <f>IF(H1161="","",H1161)</f>
        <v/>
      </c>
      <c r="AC1161">
        <f>O1161</f>
        <v/>
      </c>
      <c r="AD1161" s="14">
        <f>IF(I1161="","",I1161)</f>
        <v/>
      </c>
      <c r="AE1161">
        <f>P1161</f>
        <v/>
      </c>
      <c r="AH1161">
        <f>IF(S1161&lt;&gt;"",S1161,AH1160+900)</f>
        <v/>
      </c>
      <c r="AI1161">
        <f>IF(T1161&lt;&gt;"",T1161,AI1160)</f>
        <v/>
      </c>
      <c r="AJ1161">
        <f>IF(U1161&lt;&gt;"",U1161,AJ1160)</f>
        <v/>
      </c>
      <c r="AK1161">
        <f>IF(W1161&lt;&gt;"",W1161,"")</f>
        <v/>
      </c>
      <c r="AL1161" s="14">
        <f>IF(X1161&lt;&gt;"",X1161,"")</f>
        <v/>
      </c>
      <c r="AM1161" s="14">
        <f>IF(Y1161&lt;&gt;"",Y1161,"")</f>
        <v/>
      </c>
      <c r="AN1161" s="14">
        <f>IF(OR(AL1161="",AM1161=""),"",AL1161-AM1161)</f>
        <v/>
      </c>
      <c r="AO1161">
        <f>IF(AN1161="","",IF(AN1161&gt;0,"Bullish","Bearish"))</f>
        <v/>
      </c>
      <c r="AP1161">
        <f>IF(AO1161="",AP1160,AO1161)</f>
        <v/>
      </c>
      <c r="AQ1161" s="14">
        <f>IF(AB1161&lt;&gt;"",AB1161,"")</f>
        <v/>
      </c>
      <c r="AR1161" s="14">
        <f>IF(AD1161&lt;&gt;"",AD1161,"")</f>
        <v/>
      </c>
      <c r="AS1161">
        <f>IF(AS1160+1=13,1,AS1160+1)</f>
        <v/>
      </c>
      <c r="AT1161">
        <f>IFERROR(IF(SLOPE($AQ$1142:$AQ$1153,$AS$1142:$AS$1153)&gt;0,MIN(3,ABS(SLOPE($AQ$1142:$AQ$1153,$AS$1142:$AS$1153))),IF(SLOPE($AQ$1142:$AQ$1153,$AS$1142:$AS$1153)&lt;-0.5,-0.5,0)),0)</f>
        <v/>
      </c>
      <c r="AU1161">
        <f>IFERROR(IF(SLOPE($AR$1142:$AR$1153,$AS$1142:$AS$1153)&lt;0,MAX(-3,-ABS(SLOPE($AR$1142:$AR$1153,$AS$1142:$AS$1153))),IF(SLOPE($AR$1142:$AR$1153,$AS$1142:$AS$1153)&gt;0.5,0.5,0)),0)</f>
        <v/>
      </c>
      <c r="AV1161">
        <f>($AQ$1154+(AT1161*(AS1161-1)))</f>
        <v/>
      </c>
      <c r="AW1161">
        <f>($AR$1154+(AU1161*(AS1161-1)))</f>
        <v/>
      </c>
      <c r="AX1161">
        <f>IF(AT1161&gt;0,AV1161+AT1161,AV1161)</f>
        <v/>
      </c>
      <c r="AY1161">
        <f>IF(AU1161&lt;0,AW1161+AU1161,AW1161)</f>
        <v/>
      </c>
      <c r="BA1161" s="14">
        <f>IFERROR(AX1161-AQ1161,"")</f>
        <v/>
      </c>
      <c r="BB1161" s="14">
        <f>IFERROR(AY1161-AR1161,"")</f>
        <v/>
      </c>
      <c r="BD1161">
        <f>AH1161</f>
        <v/>
      </c>
      <c r="BE1161">
        <f>AI1161</f>
        <v/>
      </c>
      <c r="BF1161">
        <f>AJ1161</f>
        <v/>
      </c>
      <c r="BG1161" s="14">
        <f>L1161</f>
        <v/>
      </c>
      <c r="BH1161" s="14">
        <f>IF(X1161="","",X1161)</f>
        <v/>
      </c>
      <c r="BI1161" s="14">
        <f>IF(Y1161="","",Y1161)</f>
        <v/>
      </c>
      <c r="BJ1161">
        <f>Z1161</f>
        <v/>
      </c>
      <c r="BK1161">
        <f>AA1161</f>
        <v/>
      </c>
      <c r="BL1161">
        <f>IFERROR(AX1161,"")</f>
        <v/>
      </c>
      <c r="BM1161">
        <f>IFERROR(AY1161,"")</f>
        <v/>
      </c>
    </row>
    <row r="1162" ht="14.25" customHeight="1">
      <c r="A1162">
        <f>ALGLIB_SSA_XAUUSD!AA1162</f>
        <v/>
      </c>
      <c r="B1162">
        <f>IF($A1162="","",INDEX(ALGLIB_SSA_XAUUSD!$B$2:$B$2401,MATCH($A1162,ALGLIB_SSA_XAUUSD!$A$2:$A$2401,1)))</f>
        <v/>
      </c>
      <c r="C1162">
        <f>IF($A1162="","",INDEX(ALGLIB_SSA_XAUUSD!$C$2:$C$2401,MATCH($A1162,ALGLIB_SSA_XAUUSD!$A$2:$A$2401,1)))</f>
        <v/>
      </c>
      <c r="D1162" s="14">
        <f>IF($A1162="","",INT((ROW()-2)/12)+1)</f>
        <v/>
      </c>
      <c r="E1162" s="14">
        <f>IF(AND(E1166&lt;&gt;"",D1166=D1154+1),E1154+(E1166-E1154)*8/12,"")</f>
        <v/>
      </c>
      <c r="F1162" s="14">
        <f>IF(AND(F1166&lt;&gt;"",D1166=D1154+1),F1154+(F1166-F1154)*8/12,"")</f>
        <v/>
      </c>
      <c r="G1162" s="14">
        <f>IF(AND(G1166&lt;&gt;"",D1166=D1154+1),G1154+(G1166-G1154)*8/12,"")</f>
        <v/>
      </c>
      <c r="H1162" s="14">
        <f>IF(AND(H1166&lt;&gt;"",D1166=D1154+1),H1154+(H1166-H1154)*8/12,"")</f>
        <v/>
      </c>
      <c r="I1162" s="14">
        <f>IF(AND(L1166&lt;&gt;"",D1166=D1154+1),I1154+(I1166-I1154)*8/12,"")</f>
        <v/>
      </c>
      <c r="J1162">
        <f>_xlfn.XLOOKUP($A1162,ALGLIB_SSA_XAUUSD!$AA$2:$AA$2401,ALGLIB_SSA_XAUUSD!$P$2:$P$2401,"",0)</f>
        <v/>
      </c>
      <c r="K1162">
        <f>_xlfn.XLOOKUP($A1162,ALGLIB_SSA_XAUUSD!$AA$2:$AA$2401,ALGLIB_SSA_XAUUSD!$Q$2:$Q$2401,"",0)</f>
        <v/>
      </c>
      <c r="L1162">
        <f>_xlfn.XLOOKUP($A1162,ALGLIB_SSA_XAUUSD!$AA$2:$AA$2401,ALGLIB_SSA_XAUUSD!$R$2:$R$2401,"",0)</f>
        <v/>
      </c>
      <c r="M1162">
        <f>_xlfn.XLOOKUP($A1162,ALGLIB_SSA_XAUUSD!$AA$2:$AA$2401,ALGLIB_SSA_XAUUSD!$S$2:$S$2401,"",0)</f>
        <v/>
      </c>
      <c r="N1162">
        <f>_xlfn.XLOOKUP($A1162,ALGLIB_SSA_XAUUSD!$AA$2:$AA$2401,ALGLIB_SSA_XAUUSD!$T$2:$T$2401,"",0)</f>
        <v/>
      </c>
      <c r="O1162">
        <f>_xlfn.XLOOKUP($A1162,ALGLIB_SSA_XAUUSD!$AA$2:$AA$2401,ALGLIB_SSA_XAUUSD!$U$2:$U$2401,"",0)</f>
        <v/>
      </c>
      <c r="P1162">
        <f>_xlfn.XLOOKUP($A1162,ALGLIB_SSA_XAUUSD!$AA$2:$AA$2401,ALGLIB_SSA_XAUUSD!$V$2:$V$2401,"",0)</f>
        <v/>
      </c>
      <c r="S1162">
        <f>A1162</f>
        <v/>
      </c>
      <c r="T1162">
        <f>J1162</f>
        <v/>
      </c>
      <c r="U1162">
        <f>K1162</f>
        <v/>
      </c>
      <c r="V1162" s="14">
        <f>IF($A1162="","",MOD(ROW()-2,12)+1)</f>
        <v/>
      </c>
      <c r="W1162">
        <f>L1162</f>
        <v/>
      </c>
      <c r="X1162" s="14">
        <f>IF(F1162="","",F1162)</f>
        <v/>
      </c>
      <c r="Y1162" s="14">
        <f>IF(G1162="","",G1162)</f>
        <v/>
      </c>
      <c r="Z1162">
        <f>M1162</f>
        <v/>
      </c>
      <c r="AA1162">
        <f>N1162</f>
        <v/>
      </c>
      <c r="AB1162" s="14">
        <f>IF(H1162="","",H1162)</f>
        <v/>
      </c>
      <c r="AC1162">
        <f>O1162</f>
        <v/>
      </c>
      <c r="AD1162" s="14">
        <f>IF(I1162="","",I1162)</f>
        <v/>
      </c>
      <c r="AE1162">
        <f>P1162</f>
        <v/>
      </c>
      <c r="AH1162">
        <f>IF(S1162&lt;&gt;"",S1162,AH1161+900)</f>
        <v/>
      </c>
      <c r="AI1162">
        <f>IF(T1162&lt;&gt;"",T1162,AI1161)</f>
        <v/>
      </c>
      <c r="AJ1162">
        <f>IF(U1162&lt;&gt;"",U1162,AJ1161)</f>
        <v/>
      </c>
      <c r="AK1162">
        <f>IF(W1162&lt;&gt;"",W1162,"")</f>
        <v/>
      </c>
      <c r="AL1162" s="14">
        <f>IF(X1162&lt;&gt;"",X1162,"")</f>
        <v/>
      </c>
      <c r="AM1162" s="14">
        <f>IF(Y1162&lt;&gt;"",Y1162,"")</f>
        <v/>
      </c>
      <c r="AN1162" s="14">
        <f>IF(OR(AL1162="",AM1162=""),"",AL1162-AM1162)</f>
        <v/>
      </c>
      <c r="AO1162">
        <f>IF(AN1162="","",IF(AN1162&gt;0,"Bullish","Bearish"))</f>
        <v/>
      </c>
      <c r="AP1162">
        <f>IF(AO1162="",AP1161,AO1162)</f>
        <v/>
      </c>
      <c r="AQ1162" s="14">
        <f>IF(AB1162&lt;&gt;"",AB1162,"")</f>
        <v/>
      </c>
      <c r="AR1162" s="14">
        <f>IF(AD1162&lt;&gt;"",AD1162,"")</f>
        <v/>
      </c>
      <c r="AS1162">
        <f>IF(AS1161+1=13,1,AS1161+1)</f>
        <v/>
      </c>
      <c r="AT1162">
        <f>IFERROR(IF(SLOPE($AQ$1142:$AQ$1153,$AS$1142:$AS$1153)&gt;0,MIN(3,ABS(SLOPE($AQ$1142:$AQ$1153,$AS$1142:$AS$1153))),IF(SLOPE($AQ$1142:$AQ$1153,$AS$1142:$AS$1153)&lt;-0.5,-0.5,0)),0)</f>
        <v/>
      </c>
      <c r="AU1162">
        <f>IFERROR(IF(SLOPE($AR$1142:$AR$1153,$AS$1142:$AS$1153)&lt;0,MAX(-3,-ABS(SLOPE($AR$1142:$AR$1153,$AS$1142:$AS$1153))),IF(SLOPE($AR$1142:$AR$1153,$AS$1142:$AS$1153)&gt;0.5,0.5,0)),0)</f>
        <v/>
      </c>
      <c r="AV1162">
        <f>($AQ$1154+(AT1162*(AS1162-1)))</f>
        <v/>
      </c>
      <c r="AW1162">
        <f>($AR$1154+(AU1162*(AS1162-1)))</f>
        <v/>
      </c>
      <c r="AX1162">
        <f>IF(AT1162&gt;0,AV1162+AT1162,AV1162)</f>
        <v/>
      </c>
      <c r="AY1162">
        <f>IF(AU1162&lt;0,AW1162+AU1162,AW1162)</f>
        <v/>
      </c>
      <c r="BA1162" s="14">
        <f>IFERROR(AX1162-AQ1162,"")</f>
        <v/>
      </c>
      <c r="BB1162" s="14">
        <f>IFERROR(AY1162-AR1162,"")</f>
        <v/>
      </c>
      <c r="BD1162">
        <f>AH1162</f>
        <v/>
      </c>
      <c r="BE1162">
        <f>AI1162</f>
        <v/>
      </c>
      <c r="BF1162">
        <f>AJ1162</f>
        <v/>
      </c>
      <c r="BG1162" s="14">
        <f>L1162</f>
        <v/>
      </c>
      <c r="BH1162" s="14">
        <f>IF(X1162="","",X1162)</f>
        <v/>
      </c>
      <c r="BI1162" s="14">
        <f>IF(Y1162="","",Y1162)</f>
        <v/>
      </c>
      <c r="BJ1162">
        <f>Z1162</f>
        <v/>
      </c>
      <c r="BK1162">
        <f>AA1162</f>
        <v/>
      </c>
      <c r="BL1162">
        <f>IFERROR(AX1162,"")</f>
        <v/>
      </c>
      <c r="BM1162">
        <f>IFERROR(AY1162,"")</f>
        <v/>
      </c>
    </row>
    <row r="1163" ht="14.25" customHeight="1">
      <c r="A1163">
        <f>ALGLIB_SSA_XAUUSD!AA1163</f>
        <v/>
      </c>
      <c r="B1163">
        <f>IF($A1163="","",INDEX(ALGLIB_SSA_XAUUSD!$B$2:$B$2401,MATCH($A1163,ALGLIB_SSA_XAUUSD!$A$2:$A$2401,1)))</f>
        <v/>
      </c>
      <c r="C1163">
        <f>IF($A1163="","",INDEX(ALGLIB_SSA_XAUUSD!$C$2:$C$2401,MATCH($A1163,ALGLIB_SSA_XAUUSD!$A$2:$A$2401,1)))</f>
        <v/>
      </c>
      <c r="D1163" s="14">
        <f>IF($A1163="","",INT((ROW()-2)/12)+1)</f>
        <v/>
      </c>
      <c r="E1163" s="14">
        <f>IF(AND(E1166&lt;&gt;"",D1166=D1154+1),E1154+(E1166-E1154)*9/12,"")</f>
        <v/>
      </c>
      <c r="F1163" s="14">
        <f>IF(AND(F1166&lt;&gt;"",D1166=D1154+1),F1154+(F1166-F1154)*9/12,"")</f>
        <v/>
      </c>
      <c r="G1163" s="14">
        <f>IF(AND(G1166&lt;&gt;"",D1166=D1154+1),G1154+(G1166-G1154)*9/12,"")</f>
        <v/>
      </c>
      <c r="H1163" s="14">
        <f>IF(AND(H1166&lt;&gt;"",D1166=D1154+1),H1154+(H1166-H1154)*9/12,"")</f>
        <v/>
      </c>
      <c r="I1163" s="14">
        <f>IF(AND(L1166&lt;&gt;"",D1166=D1154+1),I1154+(I1166-I1154)*9/12,"")</f>
        <v/>
      </c>
      <c r="J1163">
        <f>_xlfn.XLOOKUP($A1163,ALGLIB_SSA_XAUUSD!$AA$2:$AA$2401,ALGLIB_SSA_XAUUSD!$P$2:$P$2401,"",0)</f>
        <v/>
      </c>
      <c r="K1163">
        <f>_xlfn.XLOOKUP($A1163,ALGLIB_SSA_XAUUSD!$AA$2:$AA$2401,ALGLIB_SSA_XAUUSD!$Q$2:$Q$2401,"",0)</f>
        <v/>
      </c>
      <c r="L1163">
        <f>_xlfn.XLOOKUP($A1163,ALGLIB_SSA_XAUUSD!$AA$2:$AA$2401,ALGLIB_SSA_XAUUSD!$R$2:$R$2401,"",0)</f>
        <v/>
      </c>
      <c r="M1163">
        <f>_xlfn.XLOOKUP($A1163,ALGLIB_SSA_XAUUSD!$AA$2:$AA$2401,ALGLIB_SSA_XAUUSD!$S$2:$S$2401,"",0)</f>
        <v/>
      </c>
      <c r="N1163">
        <f>_xlfn.XLOOKUP($A1163,ALGLIB_SSA_XAUUSD!$AA$2:$AA$2401,ALGLIB_SSA_XAUUSD!$T$2:$T$2401,"",0)</f>
        <v/>
      </c>
      <c r="O1163">
        <f>_xlfn.XLOOKUP($A1163,ALGLIB_SSA_XAUUSD!$AA$2:$AA$2401,ALGLIB_SSA_XAUUSD!$U$2:$U$2401,"",0)</f>
        <v/>
      </c>
      <c r="P1163">
        <f>_xlfn.XLOOKUP($A1163,ALGLIB_SSA_XAUUSD!$AA$2:$AA$2401,ALGLIB_SSA_XAUUSD!$V$2:$V$2401,"",0)</f>
        <v/>
      </c>
      <c r="S1163">
        <f>A1163</f>
        <v/>
      </c>
      <c r="T1163">
        <f>J1163</f>
        <v/>
      </c>
      <c r="U1163">
        <f>K1163</f>
        <v/>
      </c>
      <c r="V1163" s="14">
        <f>IF($A1163="","",MOD(ROW()-2,12)+1)</f>
        <v/>
      </c>
      <c r="W1163">
        <f>L1163</f>
        <v/>
      </c>
      <c r="X1163" s="14">
        <f>IF(F1163="","",F1163)</f>
        <v/>
      </c>
      <c r="Y1163" s="14">
        <f>IF(G1163="","",G1163)</f>
        <v/>
      </c>
      <c r="Z1163">
        <f>M1163</f>
        <v/>
      </c>
      <c r="AA1163">
        <f>N1163</f>
        <v/>
      </c>
      <c r="AB1163" s="14">
        <f>IF(H1163="","",H1163)</f>
        <v/>
      </c>
      <c r="AC1163">
        <f>O1163</f>
        <v/>
      </c>
      <c r="AD1163" s="14">
        <f>IF(I1163="","",I1163)</f>
        <v/>
      </c>
      <c r="AE1163">
        <f>P1163</f>
        <v/>
      </c>
      <c r="AH1163">
        <f>IF(S1163&lt;&gt;"",S1163,AH1162+900)</f>
        <v/>
      </c>
      <c r="AI1163">
        <f>IF(T1163&lt;&gt;"",T1163,AI1162)</f>
        <v/>
      </c>
      <c r="AJ1163">
        <f>IF(U1163&lt;&gt;"",U1163,AJ1162)</f>
        <v/>
      </c>
      <c r="AK1163">
        <f>IF(W1163&lt;&gt;"",W1163,"")</f>
        <v/>
      </c>
      <c r="AL1163" s="14">
        <f>IF(X1163&lt;&gt;"",X1163,"")</f>
        <v/>
      </c>
      <c r="AM1163" s="14">
        <f>IF(Y1163&lt;&gt;"",Y1163,"")</f>
        <v/>
      </c>
      <c r="AN1163" s="14">
        <f>IF(OR(AL1163="",AM1163=""),"",AL1163-AM1163)</f>
        <v/>
      </c>
      <c r="AO1163">
        <f>IF(AN1163="","",IF(AN1163&gt;0,"Bullish","Bearish"))</f>
        <v/>
      </c>
      <c r="AP1163">
        <f>IF(AO1163="",AP1162,AO1163)</f>
        <v/>
      </c>
      <c r="AQ1163" s="14">
        <f>IF(AB1163&lt;&gt;"",AB1163,"")</f>
        <v/>
      </c>
      <c r="AR1163" s="14">
        <f>IF(AD1163&lt;&gt;"",AD1163,"")</f>
        <v/>
      </c>
      <c r="AS1163">
        <f>IF(AS1162+1=13,1,AS1162+1)</f>
        <v/>
      </c>
      <c r="AT1163">
        <f>IFERROR(IF(SLOPE($AQ$1142:$AQ$1153,$AS$1142:$AS$1153)&gt;0,MIN(3,ABS(SLOPE($AQ$1142:$AQ$1153,$AS$1142:$AS$1153))),IF(SLOPE($AQ$1142:$AQ$1153,$AS$1142:$AS$1153)&lt;-0.5,-0.5,0)),0)</f>
        <v/>
      </c>
      <c r="AU1163">
        <f>IFERROR(IF(SLOPE($AR$1142:$AR$1153,$AS$1142:$AS$1153)&lt;0,MAX(-3,-ABS(SLOPE($AR$1142:$AR$1153,$AS$1142:$AS$1153))),IF(SLOPE($AR$1142:$AR$1153,$AS$1142:$AS$1153)&gt;0.5,0.5,0)),0)</f>
        <v/>
      </c>
      <c r="AV1163">
        <f>($AQ$1154+(AT1163*(AS1163-1)))</f>
        <v/>
      </c>
      <c r="AW1163">
        <f>($AR$1154+(AU1163*(AS1163-1)))</f>
        <v/>
      </c>
      <c r="AX1163">
        <f>IF(AT1163&gt;0,AV1163+AT1163,AV1163)</f>
        <v/>
      </c>
      <c r="AY1163">
        <f>IF(AU1163&lt;0,AW1163+AU1163,AW1163)</f>
        <v/>
      </c>
      <c r="BA1163" s="14">
        <f>IFERROR(AX1163-AQ1163,"")</f>
        <v/>
      </c>
      <c r="BB1163" s="14">
        <f>IFERROR(AY1163-AR1163,"")</f>
        <v/>
      </c>
      <c r="BD1163">
        <f>AH1163</f>
        <v/>
      </c>
      <c r="BE1163">
        <f>AI1163</f>
        <v/>
      </c>
      <c r="BF1163">
        <f>AJ1163</f>
        <v/>
      </c>
      <c r="BG1163" s="14">
        <f>L1163</f>
        <v/>
      </c>
      <c r="BH1163" s="14">
        <f>IF(X1163="","",X1163)</f>
        <v/>
      </c>
      <c r="BI1163" s="14">
        <f>IF(Y1163="","",Y1163)</f>
        <v/>
      </c>
      <c r="BJ1163">
        <f>Z1163</f>
        <v/>
      </c>
      <c r="BK1163">
        <f>AA1163</f>
        <v/>
      </c>
      <c r="BL1163">
        <f>IFERROR(AX1163,"")</f>
        <v/>
      </c>
      <c r="BM1163">
        <f>IFERROR(AY1163,"")</f>
        <v/>
      </c>
    </row>
    <row r="1164" ht="14.25" customHeight="1">
      <c r="A1164">
        <f>ALGLIB_SSA_XAUUSD!AA1164</f>
        <v/>
      </c>
      <c r="B1164">
        <f>IF($A1164="","",INDEX(ALGLIB_SSA_XAUUSD!$B$2:$B$2401,MATCH($A1164,ALGLIB_SSA_XAUUSD!$A$2:$A$2401,1)))</f>
        <v/>
      </c>
      <c r="C1164">
        <f>IF($A1164="","",INDEX(ALGLIB_SSA_XAUUSD!$C$2:$C$2401,MATCH($A1164,ALGLIB_SSA_XAUUSD!$A$2:$A$2401,1)))</f>
        <v/>
      </c>
      <c r="D1164" s="14">
        <f>IF($A1164="","",INT((ROW()-2)/12)+1)</f>
        <v/>
      </c>
      <c r="E1164" s="14">
        <f>IF(AND(E1166&lt;&gt;"",D1166=D1154+1),E1154+(E1166-E1154)*10/12,"")</f>
        <v/>
      </c>
      <c r="F1164" s="14">
        <f>IF(AND(F1166&lt;&gt;"",D1166=D1154+1),F1154+(F1166-F1154)*10/12,"")</f>
        <v/>
      </c>
      <c r="G1164" s="14">
        <f>IF(AND(G1166&lt;&gt;"",D1166=D1154+1),G1154+(G1166-G1154)*10/12,"")</f>
        <v/>
      </c>
      <c r="H1164" s="14">
        <f>IF(AND(H1166&lt;&gt;"",D1166=D1154+1),H1154+(H1166-H1154)*10/12,"")</f>
        <v/>
      </c>
      <c r="I1164" s="14">
        <f>IF(AND(L1166&lt;&gt;"",D1166=D1154+1),I1154+(I1166-I1154)*10/12,"")</f>
        <v/>
      </c>
      <c r="J1164">
        <f>_xlfn.XLOOKUP($A1164,ALGLIB_SSA_XAUUSD!$AA$2:$AA$2401,ALGLIB_SSA_XAUUSD!$P$2:$P$2401,"",0)</f>
        <v/>
      </c>
      <c r="K1164">
        <f>_xlfn.XLOOKUP($A1164,ALGLIB_SSA_XAUUSD!$AA$2:$AA$2401,ALGLIB_SSA_XAUUSD!$Q$2:$Q$2401,"",0)</f>
        <v/>
      </c>
      <c r="L1164">
        <f>_xlfn.XLOOKUP($A1164,ALGLIB_SSA_XAUUSD!$AA$2:$AA$2401,ALGLIB_SSA_XAUUSD!$R$2:$R$2401,"",0)</f>
        <v/>
      </c>
      <c r="M1164">
        <f>_xlfn.XLOOKUP($A1164,ALGLIB_SSA_XAUUSD!$AA$2:$AA$2401,ALGLIB_SSA_XAUUSD!$S$2:$S$2401,"",0)</f>
        <v/>
      </c>
      <c r="N1164">
        <f>_xlfn.XLOOKUP($A1164,ALGLIB_SSA_XAUUSD!$AA$2:$AA$2401,ALGLIB_SSA_XAUUSD!$T$2:$T$2401,"",0)</f>
        <v/>
      </c>
      <c r="O1164">
        <f>_xlfn.XLOOKUP($A1164,ALGLIB_SSA_XAUUSD!$AA$2:$AA$2401,ALGLIB_SSA_XAUUSD!$U$2:$U$2401,"",0)</f>
        <v/>
      </c>
      <c r="P1164">
        <f>_xlfn.XLOOKUP($A1164,ALGLIB_SSA_XAUUSD!$AA$2:$AA$2401,ALGLIB_SSA_XAUUSD!$V$2:$V$2401,"",0)</f>
        <v/>
      </c>
      <c r="S1164">
        <f>A1164</f>
        <v/>
      </c>
      <c r="T1164">
        <f>J1164</f>
        <v/>
      </c>
      <c r="U1164">
        <f>K1164</f>
        <v/>
      </c>
      <c r="V1164" s="14">
        <f>IF($A1164="","",MOD(ROW()-2,12)+1)</f>
        <v/>
      </c>
      <c r="W1164">
        <f>L1164</f>
        <v/>
      </c>
      <c r="X1164" s="14">
        <f>IF(F1164="","",F1164)</f>
        <v/>
      </c>
      <c r="Y1164" s="14">
        <f>IF(G1164="","",G1164)</f>
        <v/>
      </c>
      <c r="Z1164">
        <f>M1164</f>
        <v/>
      </c>
      <c r="AA1164">
        <f>N1164</f>
        <v/>
      </c>
      <c r="AB1164" s="14">
        <f>IF(H1164="","",H1164)</f>
        <v/>
      </c>
      <c r="AC1164">
        <f>O1164</f>
        <v/>
      </c>
      <c r="AD1164" s="14">
        <f>IF(I1164="","",I1164)</f>
        <v/>
      </c>
      <c r="AE1164">
        <f>P1164</f>
        <v/>
      </c>
      <c r="AH1164">
        <f>IF(S1164&lt;&gt;"",S1164,AH1163+900)</f>
        <v/>
      </c>
      <c r="AI1164">
        <f>IF(T1164&lt;&gt;"",T1164,AI1163)</f>
        <v/>
      </c>
      <c r="AJ1164">
        <f>IF(U1164&lt;&gt;"",U1164,AJ1163)</f>
        <v/>
      </c>
      <c r="AK1164">
        <f>IF(W1164&lt;&gt;"",W1164,"")</f>
        <v/>
      </c>
      <c r="AL1164" s="14">
        <f>IF(X1164&lt;&gt;"",X1164,"")</f>
        <v/>
      </c>
      <c r="AM1164" s="14">
        <f>IF(Y1164&lt;&gt;"",Y1164,"")</f>
        <v/>
      </c>
      <c r="AN1164" s="14">
        <f>IF(OR(AL1164="",AM1164=""),"",AL1164-AM1164)</f>
        <v/>
      </c>
      <c r="AO1164">
        <f>IF(AN1164="","",IF(AN1164&gt;0,"Bullish","Bearish"))</f>
        <v/>
      </c>
      <c r="AP1164">
        <f>IF(AO1164="",AP1163,AO1164)</f>
        <v/>
      </c>
      <c r="AQ1164" s="14">
        <f>IF(AB1164&lt;&gt;"",AB1164,"")</f>
        <v/>
      </c>
      <c r="AR1164" s="14">
        <f>IF(AD1164&lt;&gt;"",AD1164,"")</f>
        <v/>
      </c>
      <c r="AS1164">
        <f>IF(AS1163+1=13,1,AS1163+1)</f>
        <v/>
      </c>
      <c r="AT1164">
        <f>IFERROR(IF(SLOPE($AQ$1142:$AQ$1153,$AS$1142:$AS$1153)&gt;0,MIN(3,ABS(SLOPE($AQ$1142:$AQ$1153,$AS$1142:$AS$1153))),IF(SLOPE($AQ$1142:$AQ$1153,$AS$1142:$AS$1153)&lt;-0.5,-0.5,0)),0)</f>
        <v/>
      </c>
      <c r="AU1164">
        <f>IFERROR(IF(SLOPE($AR$1142:$AR$1153,$AS$1142:$AS$1153)&lt;0,MAX(-3,-ABS(SLOPE($AR$1142:$AR$1153,$AS$1142:$AS$1153))),IF(SLOPE($AR$1142:$AR$1153,$AS$1142:$AS$1153)&gt;0.5,0.5,0)),0)</f>
        <v/>
      </c>
      <c r="AV1164">
        <f>($AQ$1154+(AT1164*(AS1164-1)))</f>
        <v/>
      </c>
      <c r="AW1164">
        <f>($AR$1154+(AU1164*(AS1164-1)))</f>
        <v/>
      </c>
      <c r="AX1164">
        <f>IF(AT1164&gt;0,AV1164+AT1164,AV1164)</f>
        <v/>
      </c>
      <c r="AY1164">
        <f>IF(AU1164&lt;0,AW1164+AU1164,AW1164)</f>
        <v/>
      </c>
      <c r="BA1164" s="14">
        <f>IFERROR(AX1164-AQ1164,"")</f>
        <v/>
      </c>
      <c r="BB1164" s="14">
        <f>IFERROR(AY1164-AR1164,"")</f>
        <v/>
      </c>
      <c r="BD1164">
        <f>AH1164</f>
        <v/>
      </c>
      <c r="BE1164">
        <f>AI1164</f>
        <v/>
      </c>
      <c r="BF1164">
        <f>AJ1164</f>
        <v/>
      </c>
      <c r="BG1164" s="14">
        <f>L1164</f>
        <v/>
      </c>
      <c r="BH1164" s="14">
        <f>IF(X1164="","",X1164)</f>
        <v/>
      </c>
      <c r="BI1164" s="14">
        <f>IF(Y1164="","",Y1164)</f>
        <v/>
      </c>
      <c r="BJ1164">
        <f>Z1164</f>
        <v/>
      </c>
      <c r="BK1164">
        <f>AA1164</f>
        <v/>
      </c>
      <c r="BL1164">
        <f>IFERROR(AX1164,"")</f>
        <v/>
      </c>
      <c r="BM1164">
        <f>IFERROR(AY1164,"")</f>
        <v/>
      </c>
    </row>
    <row r="1165" ht="14.25" customHeight="1">
      <c r="A1165">
        <f>ALGLIB_SSA_XAUUSD!AA1165</f>
        <v/>
      </c>
      <c r="B1165">
        <f>IF($A1165="","",INDEX(ALGLIB_SSA_XAUUSD!$B$2:$B$2401,MATCH($A1165,ALGLIB_SSA_XAUUSD!$A$2:$A$2401,1)))</f>
        <v/>
      </c>
      <c r="C1165">
        <f>IF($A1165="","",INDEX(ALGLIB_SSA_XAUUSD!$C$2:$C$2401,MATCH($A1165,ALGLIB_SSA_XAUUSD!$A$2:$A$2401,1)))</f>
        <v/>
      </c>
      <c r="D1165" s="14">
        <f>IF($A1165="","",INT((ROW()-2)/12)+1)</f>
        <v/>
      </c>
      <c r="E1165" s="14">
        <f>IF(AND(E1166&lt;&gt;"",D1166=D1154+1),E1154+(E1166-E1154)*11/12,"")</f>
        <v/>
      </c>
      <c r="F1165" s="14">
        <f>IF(AND(F1166&lt;&gt;"",D1166=D1154+1),F1154+(F1166-F1154)*11/12,"")</f>
        <v/>
      </c>
      <c r="G1165" s="14">
        <f>IF(AND(G1166&lt;&gt;"",D1166=D1154+1),G1154+(G1166-G1154)*11/12,"")</f>
        <v/>
      </c>
      <c r="H1165" s="14">
        <f>IF(AND(H1166&lt;&gt;"",D1166=D1154+1),H1154+(H1166-H1154)*11/12,"")</f>
        <v/>
      </c>
      <c r="I1165" s="14">
        <f>IF(AND(L1166&lt;&gt;"",D1166=D1154+1),I1154+(I1166-I1154)*11/12,"")</f>
        <v/>
      </c>
      <c r="J1165">
        <f>_xlfn.XLOOKUP($A1165,ALGLIB_SSA_XAUUSD!$AA$2:$AA$2401,ALGLIB_SSA_XAUUSD!$P$2:$P$2401,"",0)</f>
        <v/>
      </c>
      <c r="K1165">
        <f>_xlfn.XLOOKUP($A1165,ALGLIB_SSA_XAUUSD!$AA$2:$AA$2401,ALGLIB_SSA_XAUUSD!$Q$2:$Q$2401,"",0)</f>
        <v/>
      </c>
      <c r="L1165">
        <f>_xlfn.XLOOKUP($A1165,ALGLIB_SSA_XAUUSD!$AA$2:$AA$2401,ALGLIB_SSA_XAUUSD!$R$2:$R$2401,"",0)</f>
        <v/>
      </c>
      <c r="M1165">
        <f>_xlfn.XLOOKUP($A1165,ALGLIB_SSA_XAUUSD!$AA$2:$AA$2401,ALGLIB_SSA_XAUUSD!$S$2:$S$2401,"",0)</f>
        <v/>
      </c>
      <c r="N1165">
        <f>_xlfn.XLOOKUP($A1165,ALGLIB_SSA_XAUUSD!$AA$2:$AA$2401,ALGLIB_SSA_XAUUSD!$T$2:$T$2401,"",0)</f>
        <v/>
      </c>
      <c r="O1165">
        <f>_xlfn.XLOOKUP($A1165,ALGLIB_SSA_XAUUSD!$AA$2:$AA$2401,ALGLIB_SSA_XAUUSD!$U$2:$U$2401,"",0)</f>
        <v/>
      </c>
      <c r="P1165">
        <f>_xlfn.XLOOKUP($A1165,ALGLIB_SSA_XAUUSD!$AA$2:$AA$2401,ALGLIB_SSA_XAUUSD!$V$2:$V$2401,"",0)</f>
        <v/>
      </c>
      <c r="S1165">
        <f>A1165</f>
        <v/>
      </c>
      <c r="T1165">
        <f>J1165</f>
        <v/>
      </c>
      <c r="U1165">
        <f>K1165</f>
        <v/>
      </c>
      <c r="V1165" s="14">
        <f>IF($A1165="","",MOD(ROW()-2,12)+1)</f>
        <v/>
      </c>
      <c r="W1165">
        <f>L1165</f>
        <v/>
      </c>
      <c r="X1165" s="14">
        <f>IF(F1165="","",F1165)</f>
        <v/>
      </c>
      <c r="Y1165" s="14">
        <f>IF(G1165="","",G1165)</f>
        <v/>
      </c>
      <c r="Z1165">
        <f>M1165</f>
        <v/>
      </c>
      <c r="AA1165">
        <f>N1165</f>
        <v/>
      </c>
      <c r="AB1165" s="14">
        <f>IF(H1165="","",H1165)</f>
        <v/>
      </c>
      <c r="AC1165">
        <f>O1165</f>
        <v/>
      </c>
      <c r="AD1165" s="14">
        <f>IF(I1165="","",I1165)</f>
        <v/>
      </c>
      <c r="AE1165">
        <f>P1165</f>
        <v/>
      </c>
      <c r="AH1165">
        <f>IF(S1165&lt;&gt;"",S1165,AH1164+900)</f>
        <v/>
      </c>
      <c r="AI1165">
        <f>IF(T1165&lt;&gt;"",T1165,AI1164)</f>
        <v/>
      </c>
      <c r="AJ1165">
        <f>IF(U1165&lt;&gt;"",U1165,AJ1164)</f>
        <v/>
      </c>
      <c r="AK1165">
        <f>IF(W1165&lt;&gt;"",W1165,"")</f>
        <v/>
      </c>
      <c r="AL1165" s="14">
        <f>IF(X1165&lt;&gt;"",X1165,"")</f>
        <v/>
      </c>
      <c r="AM1165" s="14">
        <f>IF(Y1165&lt;&gt;"",Y1165,"")</f>
        <v/>
      </c>
      <c r="AN1165" s="14">
        <f>IF(OR(AL1165="",AM1165=""),"",AL1165-AM1165)</f>
        <v/>
      </c>
      <c r="AO1165">
        <f>IF(AN1165="","",IF(AN1165&gt;0,"Bullish","Bearish"))</f>
        <v/>
      </c>
      <c r="AP1165">
        <f>IF(AO1165="",AP1164,AO1165)</f>
        <v/>
      </c>
      <c r="AQ1165" s="14">
        <f>IF(AB1165&lt;&gt;"",AB1165,"")</f>
        <v/>
      </c>
      <c r="AR1165" s="14">
        <f>IF(AD1165&lt;&gt;"",AD1165,"")</f>
        <v/>
      </c>
      <c r="AS1165">
        <f>IF(AS1164+1=13,1,AS1164+1)</f>
        <v/>
      </c>
      <c r="AT1165">
        <f>IFERROR(IF(SLOPE($AQ$1142:$AQ$1153,$AS$1142:$AS$1153)&gt;0,MIN(3,ABS(SLOPE($AQ$1142:$AQ$1153,$AS$1142:$AS$1153))),IF(SLOPE($AQ$1142:$AQ$1153,$AS$1142:$AS$1153)&lt;-0.5,-0.5,0)),0)</f>
        <v/>
      </c>
      <c r="AU1165">
        <f>IFERROR(IF(SLOPE($AR$1142:$AR$1153,$AS$1142:$AS$1153)&lt;0,MAX(-3,-ABS(SLOPE($AR$1142:$AR$1153,$AS$1142:$AS$1153))),IF(SLOPE($AR$1142:$AR$1153,$AS$1142:$AS$1153)&gt;0.5,0.5,0)),0)</f>
        <v/>
      </c>
      <c r="AV1165">
        <f>($AQ$1154+(AT1165*(AS1165-1)))</f>
        <v/>
      </c>
      <c r="AW1165">
        <f>($AR$1154+(AU1165*(AS1165-1)))</f>
        <v/>
      </c>
      <c r="AX1165">
        <f>IF(AT1165&gt;0,AV1165+AT1165,AV1165)</f>
        <v/>
      </c>
      <c r="AY1165">
        <f>IF(AU1165&lt;0,AW1165+AU1165,AW1165)</f>
        <v/>
      </c>
      <c r="BA1165" s="14">
        <f>IFERROR(AX1165-AQ1165,"")</f>
        <v/>
      </c>
      <c r="BB1165" s="14">
        <f>IFERROR(AY1165-AR1165,"")</f>
        <v/>
      </c>
      <c r="BD1165">
        <f>AH1165</f>
        <v/>
      </c>
      <c r="BE1165">
        <f>AI1165</f>
        <v/>
      </c>
      <c r="BF1165">
        <f>AJ1165</f>
        <v/>
      </c>
      <c r="BG1165" s="14">
        <f>L1165</f>
        <v/>
      </c>
      <c r="BH1165" s="14">
        <f>IF(X1165="","",X1165)</f>
        <v/>
      </c>
      <c r="BI1165" s="14">
        <f>IF(Y1165="","",Y1165)</f>
        <v/>
      </c>
      <c r="BJ1165">
        <f>Z1165</f>
        <v/>
      </c>
      <c r="BK1165">
        <f>AA1165</f>
        <v/>
      </c>
      <c r="BL1165">
        <f>IFERROR(AX1165,"")</f>
        <v/>
      </c>
      <c r="BM1165">
        <f>IFERROR(AY1165,"")</f>
        <v/>
      </c>
    </row>
    <row r="1166" ht="14.25" customHeight="1">
      <c r="A1166">
        <f>ALGLIB_SSA_XAUUSD!AA1166</f>
        <v/>
      </c>
      <c r="B1166">
        <f>IF($A1166="","",INDEX(ALGLIB_SSA_XAUUSD!$B$2:$B$2401,MATCH($A1166,ALGLIB_SSA_XAUUSD!$A$2:$A$2401,1)))</f>
        <v/>
      </c>
      <c r="C1166">
        <f>IF($A1166="","",INDEX(ALGLIB_SSA_XAUUSD!$C$2:$C$2401,MATCH($A1166,ALGLIB_SSA_XAUUSD!$A$2:$A$2401,1)))</f>
        <v/>
      </c>
      <c r="D1166" s="14">
        <f>IF($A1166="","",INT((ROW()-2)/12)+1)</f>
        <v/>
      </c>
      <c r="E1166" s="14">
        <f>IF($A1166="","",INDEX(ALGLIB_SSA_XAUUSD!$D$2:$D$2401,MATCH($A1166,ALGLIB_SSA_XAUUSD!$A$2:$A$2401,1)))</f>
        <v/>
      </c>
      <c r="F1166" s="14">
        <f>IF($A1166="","",INDEX(ALGLIB_SSA_XAUUSD!$E$2:$E$2401,MATCH($A1166,ALGLIB_SSA_XAUUSD!$A$2:$A$2401,1)))</f>
        <v/>
      </c>
      <c r="G1166" s="14">
        <f>IF($A1166="","",INDEX(ALGLIB_SSA_XAUUSD!$F$2:$F$2401,MATCH($A1166,ALGLIB_SSA_XAUUSD!$A$2:$A$2401,1)))</f>
        <v/>
      </c>
      <c r="H1166" s="14">
        <f>IF($A1166="","",INDEX(ALGLIB_SSA_XAUUSD!$G$2:$G$2401,MATCH($A1166,ALGLIB_SSA_XAUUSD!$A$2:$A$2401,1)))</f>
        <v/>
      </c>
      <c r="I1166" s="14">
        <f>IF($A1166="","",INDEX(ALGLIB_SSA_XAUUSD!$H$2:$H$2401,MATCH($A1166,ALGLIB_SSA_XAUUSD!$A$2:$A$2401,1)))</f>
        <v/>
      </c>
      <c r="J1166">
        <f>_xlfn.XLOOKUP($A1166,ALGLIB_SSA_XAUUSD!$AA$2:$AA$2401,ALGLIB_SSA_XAUUSD!$P$2:$P$2401,"",0)</f>
        <v/>
      </c>
      <c r="K1166">
        <f>_xlfn.XLOOKUP($A1166,ALGLIB_SSA_XAUUSD!$AA$2:$AA$2401,ALGLIB_SSA_XAUUSD!$Q$2:$Q$2401,"",0)</f>
        <v/>
      </c>
      <c r="L1166">
        <f>_xlfn.XLOOKUP($A1166,ALGLIB_SSA_XAUUSD!$AA$2:$AA$2401,ALGLIB_SSA_XAUUSD!$R$2:$R$2401,"",0)</f>
        <v/>
      </c>
      <c r="M1166">
        <f>_xlfn.XLOOKUP($A1166,ALGLIB_SSA_XAUUSD!$AA$2:$AA$2401,ALGLIB_SSA_XAUUSD!$S$2:$S$2401,"",0)</f>
        <v/>
      </c>
      <c r="N1166">
        <f>_xlfn.XLOOKUP($A1166,ALGLIB_SSA_XAUUSD!$AA$2:$AA$2401,ALGLIB_SSA_XAUUSD!$T$2:$T$2401,"",0)</f>
        <v/>
      </c>
      <c r="O1166">
        <f>_xlfn.XLOOKUP($A1166,ALGLIB_SSA_XAUUSD!$AA$2:$AA$2401,ALGLIB_SSA_XAUUSD!$U$2:$U$2401,"",0)</f>
        <v/>
      </c>
      <c r="P1166">
        <f>_xlfn.XLOOKUP($A1166,ALGLIB_SSA_XAUUSD!$AA$2:$AA$2401,ALGLIB_SSA_XAUUSD!$V$2:$V$2401,"",0)</f>
        <v/>
      </c>
      <c r="S1166">
        <f>A1166</f>
        <v/>
      </c>
      <c r="T1166">
        <f>J1166</f>
        <v/>
      </c>
      <c r="U1166">
        <f>K1166</f>
        <v/>
      </c>
      <c r="V1166" s="14">
        <f>IF($A1166="","",MOD(ROW()-2,12)+1)</f>
        <v/>
      </c>
      <c r="W1166">
        <f>L1166</f>
        <v/>
      </c>
      <c r="X1166" s="14">
        <f>IF(F1166="","",F1166)</f>
        <v/>
      </c>
      <c r="Y1166" s="14">
        <f>IF(G1166="","",G1166)</f>
        <v/>
      </c>
      <c r="Z1166">
        <f>M1166</f>
        <v/>
      </c>
      <c r="AA1166">
        <f>N1166</f>
        <v/>
      </c>
      <c r="AB1166" s="14">
        <f>IF(H1166="","",H1166)</f>
        <v/>
      </c>
      <c r="AC1166">
        <f>O1166</f>
        <v/>
      </c>
      <c r="AD1166" s="14">
        <f>IF(I1166="","",I1166)</f>
        <v/>
      </c>
      <c r="AE1166">
        <f>P1166</f>
        <v/>
      </c>
      <c r="AH1166">
        <f>IF(S1166&lt;&gt;"",S1166,AH1165+900)</f>
        <v/>
      </c>
      <c r="AI1166">
        <f>IF(T1166&lt;&gt;"",T1166,AI1165)</f>
        <v/>
      </c>
      <c r="AJ1166">
        <f>IF(U1166&lt;&gt;"",U1166,AJ1165)</f>
        <v/>
      </c>
      <c r="AK1166">
        <f>IF(W1166&lt;&gt;"",W1166,"")</f>
        <v/>
      </c>
      <c r="AL1166" s="14">
        <f>IF(X1166&lt;&gt;"",X1166,"")</f>
        <v/>
      </c>
      <c r="AM1166" s="14">
        <f>IF(Y1166&lt;&gt;"",Y1166,"")</f>
        <v/>
      </c>
      <c r="AN1166" s="14">
        <f>IF(OR(AL1166="",AM1166=""),"",AL1166-AM1166)</f>
        <v/>
      </c>
      <c r="AO1166">
        <f>IF(AN1166="","",IF(AN1166&gt;0,"Bullish","Bearish"))</f>
        <v/>
      </c>
      <c r="AP1166">
        <f>IF(AO1166="",AP1165,AO1166)</f>
        <v/>
      </c>
      <c r="AQ1166" s="14">
        <f>IF(AB1166&lt;&gt;"",AB1166,"")</f>
        <v/>
      </c>
      <c r="AR1166" s="14">
        <f>IF(AD1166&lt;&gt;"",AD1166,"")</f>
        <v/>
      </c>
      <c r="AS1166">
        <f>IF(AS1165+1=13,1,AS1165+1)</f>
        <v/>
      </c>
      <c r="AT1166">
        <f>IFERROR(IF(SLOPE($AQ$1154:$AQ$1165,$AS$1154:$AS$1165)&gt;0,MIN(3,ABS(SLOPE($AQ$1154:$AQ$1165,$AS$1154:$AS$1165))),IF(SLOPE($AQ$1154:$AQ$1165,$AS$1154:$AS$1165)&lt;-0.5,-0.5,0)),0)</f>
        <v/>
      </c>
      <c r="AU1166">
        <f>IFERROR(IF(SLOPE($AR$1154:$AR$1165,$AS$1154:$AS$1165)&lt;0,MAX(-3,-ABS(SLOPE($AR$1154:$AR$1165,$AS$1154:$AS$1165))),IF(SLOPE($AR$1154:$AR$1165,$AS$1154:$AS$1165)&gt;0.5,0.5,0)),0)</f>
        <v/>
      </c>
      <c r="AV1166">
        <f>($AQ$1166+(AT1166*(AS1166-1)))</f>
        <v/>
      </c>
      <c r="AW1166">
        <f>($AR$1166+(AU1166*(AS1166-1)))</f>
        <v/>
      </c>
      <c r="AX1166">
        <f>IF(AT1166&gt;0,AV1166+AT1166,AV1166)</f>
        <v/>
      </c>
      <c r="AY1166">
        <f>IF(AU1166&lt;0,AW1166+AU1166,AW1166)</f>
        <v/>
      </c>
      <c r="BA1166" s="14">
        <f>IFERROR(AX1166-AQ1166,"")</f>
        <v/>
      </c>
      <c r="BB1166" s="14">
        <f>IFERROR(AY1166-AR1166,"")</f>
        <v/>
      </c>
      <c r="BD1166">
        <f>AH1166</f>
        <v/>
      </c>
      <c r="BE1166">
        <f>AI1166</f>
        <v/>
      </c>
      <c r="BF1166">
        <f>AJ1166</f>
        <v/>
      </c>
      <c r="BG1166" s="14">
        <f>L1166</f>
        <v/>
      </c>
      <c r="BH1166" s="14">
        <f>IF(X1166="","",X1166)</f>
        <v/>
      </c>
      <c r="BI1166" s="14">
        <f>IF(Y1166="","",Y1166)</f>
        <v/>
      </c>
      <c r="BJ1166">
        <f>Z1166</f>
        <v/>
      </c>
      <c r="BK1166">
        <f>AA1166</f>
        <v/>
      </c>
      <c r="BL1166">
        <f>IFERROR(AX1166,"")</f>
        <v/>
      </c>
      <c r="BM1166">
        <f>IFERROR(AY1166,"")</f>
        <v/>
      </c>
    </row>
    <row r="1167" ht="14.25" customHeight="1">
      <c r="A1167">
        <f>ALGLIB_SSA_XAUUSD!AA1167</f>
        <v/>
      </c>
      <c r="B1167">
        <f>IF($A1167="","",INDEX(ALGLIB_SSA_XAUUSD!$B$2:$B$2401,MATCH($A1167,ALGLIB_SSA_XAUUSD!$A$2:$A$2401,1)))</f>
        <v/>
      </c>
      <c r="C1167">
        <f>IF($A1167="","",INDEX(ALGLIB_SSA_XAUUSD!$C$2:$C$2401,MATCH($A1167,ALGLIB_SSA_XAUUSD!$A$2:$A$2401,1)))</f>
        <v/>
      </c>
      <c r="D1167" s="14">
        <f>IF($A1167="","",INT((ROW()-2)/12)+1)</f>
        <v/>
      </c>
      <c r="E1167" s="14">
        <f>IF(AND(E1178&lt;&gt;"",D1178=D1166+1),E1166+(E1178-E1166)*1/12,"")</f>
        <v/>
      </c>
      <c r="F1167" s="14">
        <f>IF(AND(F1178&lt;&gt;"",D1178=D1166+1),F1166+(F1178-F1166)*1/12,"")</f>
        <v/>
      </c>
      <c r="G1167" s="14">
        <f>IF(AND(G1178&lt;&gt;"",D1178=D1166+1),G1166+(G1178-G1166)*1/12,"")</f>
        <v/>
      </c>
      <c r="H1167" s="14">
        <f>IF(AND(H1178&lt;&gt;"",D1178=D1166+1),H1166+(H1178-H1166)*1/12,"")</f>
        <v/>
      </c>
      <c r="I1167" s="14">
        <f>IF(AND(L1178&lt;&gt;"",D1178=D1166+1),I1166+(I1178-I1166)*1/12,"")</f>
        <v/>
      </c>
      <c r="J1167">
        <f>_xlfn.XLOOKUP($A1167,ALGLIB_SSA_XAUUSD!$AA$2:$AA$2401,ALGLIB_SSA_XAUUSD!$P$2:$P$2401,"",0)</f>
        <v/>
      </c>
      <c r="K1167">
        <f>_xlfn.XLOOKUP($A1167,ALGLIB_SSA_XAUUSD!$AA$2:$AA$2401,ALGLIB_SSA_XAUUSD!$Q$2:$Q$2401,"",0)</f>
        <v/>
      </c>
      <c r="L1167">
        <f>_xlfn.XLOOKUP($A1167,ALGLIB_SSA_XAUUSD!$AA$2:$AA$2401,ALGLIB_SSA_XAUUSD!$R$2:$R$2401,"",0)</f>
        <v/>
      </c>
      <c r="M1167">
        <f>_xlfn.XLOOKUP($A1167,ALGLIB_SSA_XAUUSD!$AA$2:$AA$2401,ALGLIB_SSA_XAUUSD!$S$2:$S$2401,"",0)</f>
        <v/>
      </c>
      <c r="N1167">
        <f>_xlfn.XLOOKUP($A1167,ALGLIB_SSA_XAUUSD!$AA$2:$AA$2401,ALGLIB_SSA_XAUUSD!$T$2:$T$2401,"",0)</f>
        <v/>
      </c>
      <c r="O1167">
        <f>_xlfn.XLOOKUP($A1167,ALGLIB_SSA_XAUUSD!$AA$2:$AA$2401,ALGLIB_SSA_XAUUSD!$U$2:$U$2401,"",0)</f>
        <v/>
      </c>
      <c r="P1167">
        <f>_xlfn.XLOOKUP($A1167,ALGLIB_SSA_XAUUSD!$AA$2:$AA$2401,ALGLIB_SSA_XAUUSD!$V$2:$V$2401,"",0)</f>
        <v/>
      </c>
      <c r="S1167">
        <f>A1167</f>
        <v/>
      </c>
      <c r="T1167">
        <f>J1167</f>
        <v/>
      </c>
      <c r="U1167">
        <f>K1167</f>
        <v/>
      </c>
      <c r="V1167" s="14">
        <f>IF($A1167="","",MOD(ROW()-2,12)+1)</f>
        <v/>
      </c>
      <c r="W1167">
        <f>L1167</f>
        <v/>
      </c>
      <c r="X1167" s="14">
        <f>IF(F1167="","",F1167)</f>
        <v/>
      </c>
      <c r="Y1167" s="14">
        <f>IF(G1167="","",G1167)</f>
        <v/>
      </c>
      <c r="Z1167">
        <f>M1167</f>
        <v/>
      </c>
      <c r="AA1167">
        <f>N1167</f>
        <v/>
      </c>
      <c r="AB1167" s="14">
        <f>IF(H1167="","",H1167)</f>
        <v/>
      </c>
      <c r="AC1167">
        <f>O1167</f>
        <v/>
      </c>
      <c r="AD1167" s="14">
        <f>IF(I1167="","",I1167)</f>
        <v/>
      </c>
      <c r="AE1167">
        <f>P1167</f>
        <v/>
      </c>
      <c r="AH1167">
        <f>IF(S1167&lt;&gt;"",S1167,AH1166+900)</f>
        <v/>
      </c>
      <c r="AI1167">
        <f>IF(T1167&lt;&gt;"",T1167,AI1166)</f>
        <v/>
      </c>
      <c r="AJ1167">
        <f>IF(U1167&lt;&gt;"",U1167,AJ1166)</f>
        <v/>
      </c>
      <c r="AK1167">
        <f>IF(W1167&lt;&gt;"",W1167,"")</f>
        <v/>
      </c>
      <c r="AL1167" s="14">
        <f>IF(X1167&lt;&gt;"",X1167,"")</f>
        <v/>
      </c>
      <c r="AM1167" s="14">
        <f>IF(Y1167&lt;&gt;"",Y1167,"")</f>
        <v/>
      </c>
      <c r="AN1167" s="14">
        <f>IF(OR(AL1167="",AM1167=""),"",AL1167-AM1167)</f>
        <v/>
      </c>
      <c r="AO1167">
        <f>IF(AN1167="","",IF(AN1167&gt;0,"Bullish","Bearish"))</f>
        <v/>
      </c>
      <c r="AP1167">
        <f>IF(AO1167="",AP1166,AO1167)</f>
        <v/>
      </c>
      <c r="AQ1167" s="14">
        <f>IF(AB1167&lt;&gt;"",AB1167,"")</f>
        <v/>
      </c>
      <c r="AR1167" s="14">
        <f>IF(AD1167&lt;&gt;"",AD1167,"")</f>
        <v/>
      </c>
      <c r="AS1167">
        <f>IF(AS1166+1=13,1,AS1166+1)</f>
        <v/>
      </c>
      <c r="AT1167">
        <f>IFERROR(IF(SLOPE($AQ$1154:$AQ$1165,$AS$1154:$AS$1165)&gt;0,MIN(3,ABS(SLOPE($AQ$1154:$AQ$1165,$AS$1154:$AS$1165))),IF(SLOPE($AQ$1154:$AQ$1165,$AS$1154:$AS$1165)&lt;-0.5,-0.5,0)),0)</f>
        <v/>
      </c>
      <c r="AU1167">
        <f>IFERROR(IF(SLOPE($AR$1154:$AR$1165,$AS$1154:$AS$1165)&lt;0,MAX(-3,-ABS(SLOPE($AR$1154:$AR$1165,$AS$1154:$AS$1165))),IF(SLOPE($AR$1154:$AR$1165,$AS$1154:$AS$1165)&gt;0.5,0.5,0)),0)</f>
        <v/>
      </c>
      <c r="AV1167">
        <f>($AQ$1166+(AT1167*(AS1167-1)))</f>
        <v/>
      </c>
      <c r="AW1167">
        <f>($AR$1166+(AU1167*(AS1167-1)))</f>
        <v/>
      </c>
      <c r="AX1167">
        <f>IF(AT1167&gt;0,AV1167+AT1167,AV1167)</f>
        <v/>
      </c>
      <c r="AY1167">
        <f>IF(AU1167&lt;0,AW1167+AU1167,AW1167)</f>
        <v/>
      </c>
      <c r="BA1167" s="14">
        <f>IFERROR(AX1167-AQ1167,"")</f>
        <v/>
      </c>
      <c r="BB1167" s="14">
        <f>IFERROR(AY1167-AR1167,"")</f>
        <v/>
      </c>
      <c r="BD1167">
        <f>AH1167</f>
        <v/>
      </c>
      <c r="BE1167">
        <f>AI1167</f>
        <v/>
      </c>
      <c r="BF1167">
        <f>AJ1167</f>
        <v/>
      </c>
      <c r="BG1167" s="14">
        <f>L1167</f>
        <v/>
      </c>
      <c r="BH1167" s="14">
        <f>IF(X1167="","",X1167)</f>
        <v/>
      </c>
      <c r="BI1167" s="14">
        <f>IF(Y1167="","",Y1167)</f>
        <v/>
      </c>
      <c r="BJ1167">
        <f>Z1167</f>
        <v/>
      </c>
      <c r="BK1167">
        <f>AA1167</f>
        <v/>
      </c>
      <c r="BL1167">
        <f>IFERROR(AX1167,"")</f>
        <v/>
      </c>
      <c r="BM1167">
        <f>IFERROR(AY1167,"")</f>
        <v/>
      </c>
    </row>
    <row r="1168" ht="14.25" customHeight="1">
      <c r="A1168">
        <f>ALGLIB_SSA_XAUUSD!AA1168</f>
        <v/>
      </c>
      <c r="B1168">
        <f>IF($A1168="","",INDEX(ALGLIB_SSA_XAUUSD!$B$2:$B$2401,MATCH($A1168,ALGLIB_SSA_XAUUSD!$A$2:$A$2401,1)))</f>
        <v/>
      </c>
      <c r="C1168">
        <f>IF($A1168="","",INDEX(ALGLIB_SSA_XAUUSD!$C$2:$C$2401,MATCH($A1168,ALGLIB_SSA_XAUUSD!$A$2:$A$2401,1)))</f>
        <v/>
      </c>
      <c r="D1168" s="14">
        <f>IF($A1168="","",INT((ROW()-2)/12)+1)</f>
        <v/>
      </c>
      <c r="E1168" s="14">
        <f>IF(AND(E1178&lt;&gt;"",D1178=D1166+1),E1166+(E1178-E1166)*2/12,"")</f>
        <v/>
      </c>
      <c r="F1168" s="14">
        <f>IF(AND(F1178&lt;&gt;"",D1178=D1166+1),F1166+(F1178-F1166)*2/12,"")</f>
        <v/>
      </c>
      <c r="G1168" s="14">
        <f>IF(AND(G1178&lt;&gt;"",D1178=D1166+1),G1166+(G1178-G1166)*2/12,"")</f>
        <v/>
      </c>
      <c r="H1168" s="14">
        <f>IF(AND(H1178&lt;&gt;"",D1178=D1166+1),H1166+(H1178-H1166)*2/12,"")</f>
        <v/>
      </c>
      <c r="I1168" s="14">
        <f>IF(AND(L1178&lt;&gt;"",D1178=D1166+1),I1166+(I1178-I1166)*2/12,"")</f>
        <v/>
      </c>
      <c r="J1168">
        <f>_xlfn.XLOOKUP($A1168,ALGLIB_SSA_XAUUSD!$AA$2:$AA$2401,ALGLIB_SSA_XAUUSD!$P$2:$P$2401,"",0)</f>
        <v/>
      </c>
      <c r="K1168">
        <f>_xlfn.XLOOKUP($A1168,ALGLIB_SSA_XAUUSD!$AA$2:$AA$2401,ALGLIB_SSA_XAUUSD!$Q$2:$Q$2401,"",0)</f>
        <v/>
      </c>
      <c r="L1168">
        <f>_xlfn.XLOOKUP($A1168,ALGLIB_SSA_XAUUSD!$AA$2:$AA$2401,ALGLIB_SSA_XAUUSD!$R$2:$R$2401,"",0)</f>
        <v/>
      </c>
      <c r="M1168">
        <f>_xlfn.XLOOKUP($A1168,ALGLIB_SSA_XAUUSD!$AA$2:$AA$2401,ALGLIB_SSA_XAUUSD!$S$2:$S$2401,"",0)</f>
        <v/>
      </c>
      <c r="N1168">
        <f>_xlfn.XLOOKUP($A1168,ALGLIB_SSA_XAUUSD!$AA$2:$AA$2401,ALGLIB_SSA_XAUUSD!$T$2:$T$2401,"",0)</f>
        <v/>
      </c>
      <c r="O1168">
        <f>_xlfn.XLOOKUP($A1168,ALGLIB_SSA_XAUUSD!$AA$2:$AA$2401,ALGLIB_SSA_XAUUSD!$U$2:$U$2401,"",0)</f>
        <v/>
      </c>
      <c r="P1168">
        <f>_xlfn.XLOOKUP($A1168,ALGLIB_SSA_XAUUSD!$AA$2:$AA$2401,ALGLIB_SSA_XAUUSD!$V$2:$V$2401,"",0)</f>
        <v/>
      </c>
      <c r="S1168">
        <f>A1168</f>
        <v/>
      </c>
      <c r="T1168">
        <f>J1168</f>
        <v/>
      </c>
      <c r="U1168">
        <f>K1168</f>
        <v/>
      </c>
      <c r="V1168" s="14">
        <f>IF($A1168="","",MOD(ROW()-2,12)+1)</f>
        <v/>
      </c>
      <c r="W1168">
        <f>L1168</f>
        <v/>
      </c>
      <c r="X1168" s="14">
        <f>IF(F1168="","",F1168)</f>
        <v/>
      </c>
      <c r="Y1168" s="14">
        <f>IF(G1168="","",G1168)</f>
        <v/>
      </c>
      <c r="Z1168">
        <f>M1168</f>
        <v/>
      </c>
      <c r="AA1168">
        <f>N1168</f>
        <v/>
      </c>
      <c r="AB1168" s="14">
        <f>IF(H1168="","",H1168)</f>
        <v/>
      </c>
      <c r="AC1168">
        <f>O1168</f>
        <v/>
      </c>
      <c r="AD1168" s="14">
        <f>IF(I1168="","",I1168)</f>
        <v/>
      </c>
      <c r="AE1168">
        <f>P1168</f>
        <v/>
      </c>
      <c r="AH1168">
        <f>IF(S1168&lt;&gt;"",S1168,AH1167+900)</f>
        <v/>
      </c>
      <c r="AI1168">
        <f>IF(T1168&lt;&gt;"",T1168,AI1167)</f>
        <v/>
      </c>
      <c r="AJ1168">
        <f>IF(U1168&lt;&gt;"",U1168,AJ1167)</f>
        <v/>
      </c>
      <c r="AK1168">
        <f>IF(W1168&lt;&gt;"",W1168,"")</f>
        <v/>
      </c>
      <c r="AL1168" s="14">
        <f>IF(X1168&lt;&gt;"",X1168,"")</f>
        <v/>
      </c>
      <c r="AM1168" s="14">
        <f>IF(Y1168&lt;&gt;"",Y1168,"")</f>
        <v/>
      </c>
      <c r="AN1168" s="14">
        <f>IF(OR(AL1168="",AM1168=""),"",AL1168-AM1168)</f>
        <v/>
      </c>
      <c r="AO1168">
        <f>IF(AN1168="","",IF(AN1168&gt;0,"Bullish","Bearish"))</f>
        <v/>
      </c>
      <c r="AP1168">
        <f>IF(AO1168="",AP1167,AO1168)</f>
        <v/>
      </c>
      <c r="AQ1168" s="14">
        <f>IF(AB1168&lt;&gt;"",AB1168,"")</f>
        <v/>
      </c>
      <c r="AR1168" s="14">
        <f>IF(AD1168&lt;&gt;"",AD1168,"")</f>
        <v/>
      </c>
      <c r="AS1168">
        <f>IF(AS1167+1=13,1,AS1167+1)</f>
        <v/>
      </c>
      <c r="AT1168">
        <f>IFERROR(IF(SLOPE($AQ$1154:$AQ$1165,$AS$1154:$AS$1165)&gt;0,MIN(3,ABS(SLOPE($AQ$1154:$AQ$1165,$AS$1154:$AS$1165))),IF(SLOPE($AQ$1154:$AQ$1165,$AS$1154:$AS$1165)&lt;-0.5,-0.5,0)),0)</f>
        <v/>
      </c>
      <c r="AU1168">
        <f>IFERROR(IF(SLOPE($AR$1154:$AR$1165,$AS$1154:$AS$1165)&lt;0,MAX(-3,-ABS(SLOPE($AR$1154:$AR$1165,$AS$1154:$AS$1165))),IF(SLOPE($AR$1154:$AR$1165,$AS$1154:$AS$1165)&gt;0.5,0.5,0)),0)</f>
        <v/>
      </c>
      <c r="AV1168">
        <f>($AQ$1166+(AT1168*(AS1168-1)))</f>
        <v/>
      </c>
      <c r="AW1168">
        <f>($AR$1166+(AU1168*(AS1168-1)))</f>
        <v/>
      </c>
      <c r="AX1168">
        <f>IF(AT1168&gt;0,AV1168+AT1168,AV1168)</f>
        <v/>
      </c>
      <c r="AY1168">
        <f>IF(AU1168&lt;0,AW1168+AU1168,AW1168)</f>
        <v/>
      </c>
      <c r="BA1168" s="14">
        <f>IFERROR(AX1168-AQ1168,"")</f>
        <v/>
      </c>
      <c r="BB1168" s="14">
        <f>IFERROR(AY1168-AR1168,"")</f>
        <v/>
      </c>
      <c r="BD1168">
        <f>AH1168</f>
        <v/>
      </c>
      <c r="BE1168">
        <f>AI1168</f>
        <v/>
      </c>
      <c r="BF1168">
        <f>AJ1168</f>
        <v/>
      </c>
      <c r="BG1168" s="14">
        <f>L1168</f>
        <v/>
      </c>
      <c r="BH1168" s="14">
        <f>IF(X1168="","",X1168)</f>
        <v/>
      </c>
      <c r="BI1168" s="14">
        <f>IF(Y1168="","",Y1168)</f>
        <v/>
      </c>
      <c r="BJ1168">
        <f>Z1168</f>
        <v/>
      </c>
      <c r="BK1168">
        <f>AA1168</f>
        <v/>
      </c>
      <c r="BL1168">
        <f>IFERROR(AX1168,"")</f>
        <v/>
      </c>
      <c r="BM1168">
        <f>IFERROR(AY1168,"")</f>
        <v/>
      </c>
    </row>
    <row r="1169" ht="14.25" customHeight="1">
      <c r="A1169">
        <f>ALGLIB_SSA_XAUUSD!AA1169</f>
        <v/>
      </c>
      <c r="B1169">
        <f>IF($A1169="","",INDEX(ALGLIB_SSA_XAUUSD!$B$2:$B$2401,MATCH($A1169,ALGLIB_SSA_XAUUSD!$A$2:$A$2401,1)))</f>
        <v/>
      </c>
      <c r="C1169">
        <f>IF($A1169="","",INDEX(ALGLIB_SSA_XAUUSD!$C$2:$C$2401,MATCH($A1169,ALGLIB_SSA_XAUUSD!$A$2:$A$2401,1)))</f>
        <v/>
      </c>
      <c r="D1169" s="14">
        <f>IF($A1169="","",INT((ROW()-2)/12)+1)</f>
        <v/>
      </c>
      <c r="E1169" s="14">
        <f>IF(AND(E1178&lt;&gt;"",D1178=D1166+1),E1166+(E1178-E1166)*3/12,"")</f>
        <v/>
      </c>
      <c r="F1169" s="14">
        <f>IF(AND(F1178&lt;&gt;"",D1178=D1166+1),F1166+(F1178-F1166)*3/12,"")</f>
        <v/>
      </c>
      <c r="G1169" s="14">
        <f>IF(AND(G1178&lt;&gt;"",D1178=D1166+1),G1166+(G1178-G1166)*3/12,"")</f>
        <v/>
      </c>
      <c r="H1169" s="14">
        <f>IF(AND(H1178&lt;&gt;"",D1178=D1166+1),H1166+(H1178-H1166)*3/12,"")</f>
        <v/>
      </c>
      <c r="I1169" s="14">
        <f>IF(AND(L1178&lt;&gt;"",D1178=D1166+1),I1166+(I1178-I1166)*3/12,"")</f>
        <v/>
      </c>
      <c r="J1169">
        <f>_xlfn.XLOOKUP($A1169,ALGLIB_SSA_XAUUSD!$AA$2:$AA$2401,ALGLIB_SSA_XAUUSD!$P$2:$P$2401,"",0)</f>
        <v/>
      </c>
      <c r="K1169">
        <f>_xlfn.XLOOKUP($A1169,ALGLIB_SSA_XAUUSD!$AA$2:$AA$2401,ALGLIB_SSA_XAUUSD!$Q$2:$Q$2401,"",0)</f>
        <v/>
      </c>
      <c r="L1169">
        <f>_xlfn.XLOOKUP($A1169,ALGLIB_SSA_XAUUSD!$AA$2:$AA$2401,ALGLIB_SSA_XAUUSD!$R$2:$R$2401,"",0)</f>
        <v/>
      </c>
      <c r="M1169">
        <f>_xlfn.XLOOKUP($A1169,ALGLIB_SSA_XAUUSD!$AA$2:$AA$2401,ALGLIB_SSA_XAUUSD!$S$2:$S$2401,"",0)</f>
        <v/>
      </c>
      <c r="N1169">
        <f>_xlfn.XLOOKUP($A1169,ALGLIB_SSA_XAUUSD!$AA$2:$AA$2401,ALGLIB_SSA_XAUUSD!$T$2:$T$2401,"",0)</f>
        <v/>
      </c>
      <c r="O1169">
        <f>_xlfn.XLOOKUP($A1169,ALGLIB_SSA_XAUUSD!$AA$2:$AA$2401,ALGLIB_SSA_XAUUSD!$U$2:$U$2401,"",0)</f>
        <v/>
      </c>
      <c r="P1169">
        <f>_xlfn.XLOOKUP($A1169,ALGLIB_SSA_XAUUSD!$AA$2:$AA$2401,ALGLIB_SSA_XAUUSD!$V$2:$V$2401,"",0)</f>
        <v/>
      </c>
      <c r="S1169">
        <f>A1169</f>
        <v/>
      </c>
      <c r="T1169">
        <f>J1169</f>
        <v/>
      </c>
      <c r="U1169">
        <f>K1169</f>
        <v/>
      </c>
      <c r="V1169" s="14">
        <f>IF($A1169="","",MOD(ROW()-2,12)+1)</f>
        <v/>
      </c>
      <c r="W1169">
        <f>L1169</f>
        <v/>
      </c>
      <c r="X1169" s="14">
        <f>IF(F1169="","",F1169)</f>
        <v/>
      </c>
      <c r="Y1169" s="14">
        <f>IF(G1169="","",G1169)</f>
        <v/>
      </c>
      <c r="Z1169">
        <f>M1169</f>
        <v/>
      </c>
      <c r="AA1169">
        <f>N1169</f>
        <v/>
      </c>
      <c r="AB1169" s="14">
        <f>IF(H1169="","",H1169)</f>
        <v/>
      </c>
      <c r="AC1169">
        <f>O1169</f>
        <v/>
      </c>
      <c r="AD1169" s="14">
        <f>IF(I1169="","",I1169)</f>
        <v/>
      </c>
      <c r="AE1169">
        <f>P1169</f>
        <v/>
      </c>
      <c r="AH1169">
        <f>IF(S1169&lt;&gt;"",S1169,AH1168+900)</f>
        <v/>
      </c>
      <c r="AI1169">
        <f>IF(T1169&lt;&gt;"",T1169,AI1168)</f>
        <v/>
      </c>
      <c r="AJ1169">
        <f>IF(U1169&lt;&gt;"",U1169,AJ1168)</f>
        <v/>
      </c>
      <c r="AK1169">
        <f>IF(W1169&lt;&gt;"",W1169,"")</f>
        <v/>
      </c>
      <c r="AL1169" s="14">
        <f>IF(X1169&lt;&gt;"",X1169,"")</f>
        <v/>
      </c>
      <c r="AM1169" s="14">
        <f>IF(Y1169&lt;&gt;"",Y1169,"")</f>
        <v/>
      </c>
      <c r="AN1169" s="14">
        <f>IF(OR(AL1169="",AM1169=""),"",AL1169-AM1169)</f>
        <v/>
      </c>
      <c r="AO1169">
        <f>IF(AN1169="","",IF(AN1169&gt;0,"Bullish","Bearish"))</f>
        <v/>
      </c>
      <c r="AP1169">
        <f>IF(AO1169="",AP1168,AO1169)</f>
        <v/>
      </c>
      <c r="AQ1169" s="14">
        <f>IF(AB1169&lt;&gt;"",AB1169,"")</f>
        <v/>
      </c>
      <c r="AR1169" s="14">
        <f>IF(AD1169&lt;&gt;"",AD1169,"")</f>
        <v/>
      </c>
      <c r="AS1169">
        <f>IF(AS1168+1=13,1,AS1168+1)</f>
        <v/>
      </c>
      <c r="AT1169">
        <f>IFERROR(IF(SLOPE($AQ$1154:$AQ$1165,$AS$1154:$AS$1165)&gt;0,MIN(3,ABS(SLOPE($AQ$1154:$AQ$1165,$AS$1154:$AS$1165))),IF(SLOPE($AQ$1154:$AQ$1165,$AS$1154:$AS$1165)&lt;-0.5,-0.5,0)),0)</f>
        <v/>
      </c>
      <c r="AU1169">
        <f>IFERROR(IF(SLOPE($AR$1154:$AR$1165,$AS$1154:$AS$1165)&lt;0,MAX(-3,-ABS(SLOPE($AR$1154:$AR$1165,$AS$1154:$AS$1165))),IF(SLOPE($AR$1154:$AR$1165,$AS$1154:$AS$1165)&gt;0.5,0.5,0)),0)</f>
        <v/>
      </c>
      <c r="AV1169">
        <f>($AQ$1166+(AT1169*(AS1169-1)))</f>
        <v/>
      </c>
      <c r="AW1169">
        <f>($AR$1166+(AU1169*(AS1169-1)))</f>
        <v/>
      </c>
      <c r="AX1169">
        <f>IF(AT1169&gt;0,AV1169+AT1169,AV1169)</f>
        <v/>
      </c>
      <c r="AY1169">
        <f>IF(AU1169&lt;0,AW1169+AU1169,AW1169)</f>
        <v/>
      </c>
      <c r="BA1169" s="14">
        <f>IFERROR(AX1169-AQ1169,"")</f>
        <v/>
      </c>
      <c r="BB1169" s="14">
        <f>IFERROR(AY1169-AR1169,"")</f>
        <v/>
      </c>
      <c r="BD1169">
        <f>AH1169</f>
        <v/>
      </c>
      <c r="BE1169">
        <f>AI1169</f>
        <v/>
      </c>
      <c r="BF1169">
        <f>AJ1169</f>
        <v/>
      </c>
      <c r="BG1169" s="14">
        <f>L1169</f>
        <v/>
      </c>
      <c r="BH1169" s="14">
        <f>IF(X1169="","",X1169)</f>
        <v/>
      </c>
      <c r="BI1169" s="14">
        <f>IF(Y1169="","",Y1169)</f>
        <v/>
      </c>
      <c r="BJ1169">
        <f>Z1169</f>
        <v/>
      </c>
      <c r="BK1169">
        <f>AA1169</f>
        <v/>
      </c>
      <c r="BL1169">
        <f>IFERROR(AX1169,"")</f>
        <v/>
      </c>
      <c r="BM1169">
        <f>IFERROR(AY1169,"")</f>
        <v/>
      </c>
    </row>
    <row r="1170" ht="14.25" customHeight="1">
      <c r="A1170">
        <f>ALGLIB_SSA_XAUUSD!AA1170</f>
        <v/>
      </c>
      <c r="B1170">
        <f>IF($A1170="","",INDEX(ALGLIB_SSA_XAUUSD!$B$2:$B$2401,MATCH($A1170,ALGLIB_SSA_XAUUSD!$A$2:$A$2401,1)))</f>
        <v/>
      </c>
      <c r="C1170">
        <f>IF($A1170="","",INDEX(ALGLIB_SSA_XAUUSD!$C$2:$C$2401,MATCH($A1170,ALGLIB_SSA_XAUUSD!$A$2:$A$2401,1)))</f>
        <v/>
      </c>
      <c r="D1170" s="14">
        <f>IF($A1170="","",INT((ROW()-2)/12)+1)</f>
        <v/>
      </c>
      <c r="E1170" s="14">
        <f>IF(AND(E1178&lt;&gt;"",D1178=D1166+1),E1166+(E1178-E1166)*4/12,"")</f>
        <v/>
      </c>
      <c r="F1170" s="14">
        <f>IF(AND(F1178&lt;&gt;"",D1178=D1166+1),F1166+(F1178-F1166)*4/12,"")</f>
        <v/>
      </c>
      <c r="G1170" s="14">
        <f>IF(AND(G1178&lt;&gt;"",D1178=D1166+1),G1166+(G1178-G1166)*4/12,"")</f>
        <v/>
      </c>
      <c r="H1170" s="14">
        <f>IF(AND(H1178&lt;&gt;"",D1178=D1166+1),H1166+(H1178-H1166)*4/12,"")</f>
        <v/>
      </c>
      <c r="I1170" s="14">
        <f>IF(AND(L1178&lt;&gt;"",D1178=D1166+1),I1166+(I1178-I1166)*4/12,"")</f>
        <v/>
      </c>
      <c r="J1170">
        <f>_xlfn.XLOOKUP($A1170,ALGLIB_SSA_XAUUSD!$AA$2:$AA$2401,ALGLIB_SSA_XAUUSD!$P$2:$P$2401,"",0)</f>
        <v/>
      </c>
      <c r="K1170">
        <f>_xlfn.XLOOKUP($A1170,ALGLIB_SSA_XAUUSD!$AA$2:$AA$2401,ALGLIB_SSA_XAUUSD!$Q$2:$Q$2401,"",0)</f>
        <v/>
      </c>
      <c r="L1170">
        <f>_xlfn.XLOOKUP($A1170,ALGLIB_SSA_XAUUSD!$AA$2:$AA$2401,ALGLIB_SSA_XAUUSD!$R$2:$R$2401,"",0)</f>
        <v/>
      </c>
      <c r="M1170">
        <f>_xlfn.XLOOKUP($A1170,ALGLIB_SSA_XAUUSD!$AA$2:$AA$2401,ALGLIB_SSA_XAUUSD!$S$2:$S$2401,"",0)</f>
        <v/>
      </c>
      <c r="N1170">
        <f>_xlfn.XLOOKUP($A1170,ALGLIB_SSA_XAUUSD!$AA$2:$AA$2401,ALGLIB_SSA_XAUUSD!$T$2:$T$2401,"",0)</f>
        <v/>
      </c>
      <c r="O1170">
        <f>_xlfn.XLOOKUP($A1170,ALGLIB_SSA_XAUUSD!$AA$2:$AA$2401,ALGLIB_SSA_XAUUSD!$U$2:$U$2401,"",0)</f>
        <v/>
      </c>
      <c r="P1170">
        <f>_xlfn.XLOOKUP($A1170,ALGLIB_SSA_XAUUSD!$AA$2:$AA$2401,ALGLIB_SSA_XAUUSD!$V$2:$V$2401,"",0)</f>
        <v/>
      </c>
      <c r="S1170">
        <f>A1170</f>
        <v/>
      </c>
      <c r="T1170">
        <f>J1170</f>
        <v/>
      </c>
      <c r="U1170">
        <f>K1170</f>
        <v/>
      </c>
      <c r="V1170" s="14">
        <f>IF($A1170="","",MOD(ROW()-2,12)+1)</f>
        <v/>
      </c>
      <c r="W1170">
        <f>L1170</f>
        <v/>
      </c>
      <c r="X1170" s="14">
        <f>IF(F1170="","",F1170)</f>
        <v/>
      </c>
      <c r="Y1170" s="14">
        <f>IF(G1170="","",G1170)</f>
        <v/>
      </c>
      <c r="Z1170">
        <f>M1170</f>
        <v/>
      </c>
      <c r="AA1170">
        <f>N1170</f>
        <v/>
      </c>
      <c r="AB1170" s="14">
        <f>IF(H1170="","",H1170)</f>
        <v/>
      </c>
      <c r="AC1170">
        <f>O1170</f>
        <v/>
      </c>
      <c r="AD1170" s="14">
        <f>IF(I1170="","",I1170)</f>
        <v/>
      </c>
      <c r="AE1170">
        <f>P1170</f>
        <v/>
      </c>
      <c r="AH1170">
        <f>IF(S1170&lt;&gt;"",S1170,AH1169+900)</f>
        <v/>
      </c>
      <c r="AI1170">
        <f>IF(T1170&lt;&gt;"",T1170,AI1169)</f>
        <v/>
      </c>
      <c r="AJ1170">
        <f>IF(U1170&lt;&gt;"",U1170,AJ1169)</f>
        <v/>
      </c>
      <c r="AK1170">
        <f>IF(W1170&lt;&gt;"",W1170,"")</f>
        <v/>
      </c>
      <c r="AL1170" s="14">
        <f>IF(X1170&lt;&gt;"",X1170,"")</f>
        <v/>
      </c>
      <c r="AM1170" s="14">
        <f>IF(Y1170&lt;&gt;"",Y1170,"")</f>
        <v/>
      </c>
      <c r="AN1170" s="14">
        <f>IF(OR(AL1170="",AM1170=""),"",AL1170-AM1170)</f>
        <v/>
      </c>
      <c r="AO1170">
        <f>IF(AN1170="","",IF(AN1170&gt;0,"Bullish","Bearish"))</f>
        <v/>
      </c>
      <c r="AP1170">
        <f>IF(AO1170="",AP1169,AO1170)</f>
        <v/>
      </c>
      <c r="AQ1170" s="14">
        <f>IF(AB1170&lt;&gt;"",AB1170,"")</f>
        <v/>
      </c>
      <c r="AR1170" s="14">
        <f>IF(AD1170&lt;&gt;"",AD1170,"")</f>
        <v/>
      </c>
      <c r="AS1170">
        <f>IF(AS1169+1=13,1,AS1169+1)</f>
        <v/>
      </c>
      <c r="AT1170">
        <f>IFERROR(IF(SLOPE($AQ$1154:$AQ$1165,$AS$1154:$AS$1165)&gt;0,MIN(3,ABS(SLOPE($AQ$1154:$AQ$1165,$AS$1154:$AS$1165))),IF(SLOPE($AQ$1154:$AQ$1165,$AS$1154:$AS$1165)&lt;-0.5,-0.5,0)),0)</f>
        <v/>
      </c>
      <c r="AU1170">
        <f>IFERROR(IF(SLOPE($AR$1154:$AR$1165,$AS$1154:$AS$1165)&lt;0,MAX(-3,-ABS(SLOPE($AR$1154:$AR$1165,$AS$1154:$AS$1165))),IF(SLOPE($AR$1154:$AR$1165,$AS$1154:$AS$1165)&gt;0.5,0.5,0)),0)</f>
        <v/>
      </c>
      <c r="AV1170">
        <f>($AQ$1166+(AT1170*(AS1170-1)))</f>
        <v/>
      </c>
      <c r="AW1170">
        <f>($AR$1166+(AU1170*(AS1170-1)))</f>
        <v/>
      </c>
      <c r="AX1170">
        <f>IF(AT1170&gt;0,AV1170+AT1170,AV1170)</f>
        <v/>
      </c>
      <c r="AY1170">
        <f>IF(AU1170&lt;0,AW1170+AU1170,AW1170)</f>
        <v/>
      </c>
      <c r="BA1170" s="14">
        <f>IFERROR(AX1170-AQ1170,"")</f>
        <v/>
      </c>
      <c r="BB1170" s="14">
        <f>IFERROR(AY1170-AR1170,"")</f>
        <v/>
      </c>
      <c r="BD1170">
        <f>AH1170</f>
        <v/>
      </c>
      <c r="BE1170">
        <f>AI1170</f>
        <v/>
      </c>
      <c r="BF1170">
        <f>AJ1170</f>
        <v/>
      </c>
      <c r="BG1170" s="14">
        <f>L1170</f>
        <v/>
      </c>
      <c r="BH1170" s="14">
        <f>IF(X1170="","",X1170)</f>
        <v/>
      </c>
      <c r="BI1170" s="14">
        <f>IF(Y1170="","",Y1170)</f>
        <v/>
      </c>
      <c r="BJ1170">
        <f>Z1170</f>
        <v/>
      </c>
      <c r="BK1170">
        <f>AA1170</f>
        <v/>
      </c>
      <c r="BL1170">
        <f>IFERROR(AX1170,"")</f>
        <v/>
      </c>
      <c r="BM1170">
        <f>IFERROR(AY1170,"")</f>
        <v/>
      </c>
    </row>
    <row r="1171" ht="14.25" customHeight="1">
      <c r="A1171">
        <f>ALGLIB_SSA_XAUUSD!AA1171</f>
        <v/>
      </c>
      <c r="B1171">
        <f>IF($A1171="","",INDEX(ALGLIB_SSA_XAUUSD!$B$2:$B$2401,MATCH($A1171,ALGLIB_SSA_XAUUSD!$A$2:$A$2401,1)))</f>
        <v/>
      </c>
      <c r="C1171">
        <f>IF($A1171="","",INDEX(ALGLIB_SSA_XAUUSD!$C$2:$C$2401,MATCH($A1171,ALGLIB_SSA_XAUUSD!$A$2:$A$2401,1)))</f>
        <v/>
      </c>
      <c r="D1171" s="14">
        <f>IF($A1171="","",INT((ROW()-2)/12)+1)</f>
        <v/>
      </c>
      <c r="E1171" s="14">
        <f>IF(AND(E1178&lt;&gt;"",D1178=D1166+1),E1166+(E1178-E1166)*5/12,"")</f>
        <v/>
      </c>
      <c r="F1171" s="14">
        <f>IF(AND(F1178&lt;&gt;"",D1178=D1166+1),F1166+(F1178-F1166)*5/12,"")</f>
        <v/>
      </c>
      <c r="G1171" s="14">
        <f>IF(AND(G1178&lt;&gt;"",D1178=D1166+1),G1166+(G1178-G1166)*5/12,"")</f>
        <v/>
      </c>
      <c r="H1171" s="14">
        <f>IF(AND(H1178&lt;&gt;"",D1178=D1166+1),H1166+(H1178-H1166)*5/12,"")</f>
        <v/>
      </c>
      <c r="I1171" s="14">
        <f>IF(AND(L1178&lt;&gt;"",D1178=D1166+1),I1166+(I1178-I1166)*5/12,"")</f>
        <v/>
      </c>
      <c r="J1171">
        <f>_xlfn.XLOOKUP($A1171,ALGLIB_SSA_XAUUSD!$AA$2:$AA$2401,ALGLIB_SSA_XAUUSD!$P$2:$P$2401,"",0)</f>
        <v/>
      </c>
      <c r="K1171">
        <f>_xlfn.XLOOKUP($A1171,ALGLIB_SSA_XAUUSD!$AA$2:$AA$2401,ALGLIB_SSA_XAUUSD!$Q$2:$Q$2401,"",0)</f>
        <v/>
      </c>
      <c r="L1171">
        <f>_xlfn.XLOOKUP($A1171,ALGLIB_SSA_XAUUSD!$AA$2:$AA$2401,ALGLIB_SSA_XAUUSD!$R$2:$R$2401,"",0)</f>
        <v/>
      </c>
      <c r="M1171">
        <f>_xlfn.XLOOKUP($A1171,ALGLIB_SSA_XAUUSD!$AA$2:$AA$2401,ALGLIB_SSA_XAUUSD!$S$2:$S$2401,"",0)</f>
        <v/>
      </c>
      <c r="N1171">
        <f>_xlfn.XLOOKUP($A1171,ALGLIB_SSA_XAUUSD!$AA$2:$AA$2401,ALGLIB_SSA_XAUUSD!$T$2:$T$2401,"",0)</f>
        <v/>
      </c>
      <c r="O1171">
        <f>_xlfn.XLOOKUP($A1171,ALGLIB_SSA_XAUUSD!$AA$2:$AA$2401,ALGLIB_SSA_XAUUSD!$U$2:$U$2401,"",0)</f>
        <v/>
      </c>
      <c r="P1171">
        <f>_xlfn.XLOOKUP($A1171,ALGLIB_SSA_XAUUSD!$AA$2:$AA$2401,ALGLIB_SSA_XAUUSD!$V$2:$V$2401,"",0)</f>
        <v/>
      </c>
      <c r="S1171">
        <f>A1171</f>
        <v/>
      </c>
      <c r="T1171">
        <f>J1171</f>
        <v/>
      </c>
      <c r="U1171">
        <f>K1171</f>
        <v/>
      </c>
      <c r="V1171" s="14">
        <f>IF($A1171="","",MOD(ROW()-2,12)+1)</f>
        <v/>
      </c>
      <c r="W1171">
        <f>L1171</f>
        <v/>
      </c>
      <c r="X1171" s="14">
        <f>IF(F1171="","",F1171)</f>
        <v/>
      </c>
      <c r="Y1171" s="14">
        <f>IF(G1171="","",G1171)</f>
        <v/>
      </c>
      <c r="Z1171">
        <f>M1171</f>
        <v/>
      </c>
      <c r="AA1171">
        <f>N1171</f>
        <v/>
      </c>
      <c r="AB1171" s="14">
        <f>IF(H1171="","",H1171)</f>
        <v/>
      </c>
      <c r="AC1171">
        <f>O1171</f>
        <v/>
      </c>
      <c r="AD1171" s="14">
        <f>IF(I1171="","",I1171)</f>
        <v/>
      </c>
      <c r="AE1171">
        <f>P1171</f>
        <v/>
      </c>
      <c r="AH1171">
        <f>IF(S1171&lt;&gt;"",S1171,AH1170+900)</f>
        <v/>
      </c>
      <c r="AI1171">
        <f>IF(T1171&lt;&gt;"",T1171,AI1170)</f>
        <v/>
      </c>
      <c r="AJ1171">
        <f>IF(U1171&lt;&gt;"",U1171,AJ1170)</f>
        <v/>
      </c>
      <c r="AK1171">
        <f>IF(W1171&lt;&gt;"",W1171,"")</f>
        <v/>
      </c>
      <c r="AL1171" s="14">
        <f>IF(X1171&lt;&gt;"",X1171,"")</f>
        <v/>
      </c>
      <c r="AM1171" s="14">
        <f>IF(Y1171&lt;&gt;"",Y1171,"")</f>
        <v/>
      </c>
      <c r="AN1171" s="14">
        <f>IF(OR(AL1171="",AM1171=""),"",AL1171-AM1171)</f>
        <v/>
      </c>
      <c r="AO1171">
        <f>IF(AN1171="","",IF(AN1171&gt;0,"Bullish","Bearish"))</f>
        <v/>
      </c>
      <c r="AP1171">
        <f>IF(AO1171="",AP1170,AO1171)</f>
        <v/>
      </c>
      <c r="AQ1171" s="14">
        <f>IF(AB1171&lt;&gt;"",AB1171,"")</f>
        <v/>
      </c>
      <c r="AR1171" s="14">
        <f>IF(AD1171&lt;&gt;"",AD1171,"")</f>
        <v/>
      </c>
      <c r="AS1171">
        <f>IF(AS1170+1=13,1,AS1170+1)</f>
        <v/>
      </c>
      <c r="AT1171">
        <f>IFERROR(IF(SLOPE($AQ$1154:$AQ$1165,$AS$1154:$AS$1165)&gt;0,MIN(3,ABS(SLOPE($AQ$1154:$AQ$1165,$AS$1154:$AS$1165))),IF(SLOPE($AQ$1154:$AQ$1165,$AS$1154:$AS$1165)&lt;-0.5,-0.5,0)),0)</f>
        <v/>
      </c>
      <c r="AU1171">
        <f>IFERROR(IF(SLOPE($AR$1154:$AR$1165,$AS$1154:$AS$1165)&lt;0,MAX(-3,-ABS(SLOPE($AR$1154:$AR$1165,$AS$1154:$AS$1165))),IF(SLOPE($AR$1154:$AR$1165,$AS$1154:$AS$1165)&gt;0.5,0.5,0)),0)</f>
        <v/>
      </c>
      <c r="AV1171">
        <f>($AQ$1166+(AT1171*(AS1171-1)))</f>
        <v/>
      </c>
      <c r="AW1171">
        <f>($AR$1166+(AU1171*(AS1171-1)))</f>
        <v/>
      </c>
      <c r="AX1171">
        <f>IF(AT1171&gt;0,AV1171+AT1171,AV1171)</f>
        <v/>
      </c>
      <c r="AY1171">
        <f>IF(AU1171&lt;0,AW1171+AU1171,AW1171)</f>
        <v/>
      </c>
      <c r="BA1171" s="14">
        <f>IFERROR(AX1171-AQ1171,"")</f>
        <v/>
      </c>
      <c r="BB1171" s="14">
        <f>IFERROR(AY1171-AR1171,"")</f>
        <v/>
      </c>
      <c r="BD1171">
        <f>AH1171</f>
        <v/>
      </c>
      <c r="BE1171">
        <f>AI1171</f>
        <v/>
      </c>
      <c r="BF1171">
        <f>AJ1171</f>
        <v/>
      </c>
      <c r="BG1171" s="14">
        <f>L1171</f>
        <v/>
      </c>
      <c r="BH1171" s="14">
        <f>IF(X1171="","",X1171)</f>
        <v/>
      </c>
      <c r="BI1171" s="14">
        <f>IF(Y1171="","",Y1171)</f>
        <v/>
      </c>
      <c r="BJ1171">
        <f>Z1171</f>
        <v/>
      </c>
      <c r="BK1171">
        <f>AA1171</f>
        <v/>
      </c>
      <c r="BL1171">
        <f>IFERROR(AX1171,"")</f>
        <v/>
      </c>
      <c r="BM1171">
        <f>IFERROR(AY1171,"")</f>
        <v/>
      </c>
    </row>
    <row r="1172" ht="14.25" customHeight="1">
      <c r="A1172">
        <f>ALGLIB_SSA_XAUUSD!AA1172</f>
        <v/>
      </c>
      <c r="B1172">
        <f>IF($A1172="","",INDEX(ALGLIB_SSA_XAUUSD!$B$2:$B$2401,MATCH($A1172,ALGLIB_SSA_XAUUSD!$A$2:$A$2401,1)))</f>
        <v/>
      </c>
      <c r="C1172">
        <f>IF($A1172="","",INDEX(ALGLIB_SSA_XAUUSD!$C$2:$C$2401,MATCH($A1172,ALGLIB_SSA_XAUUSD!$A$2:$A$2401,1)))</f>
        <v/>
      </c>
      <c r="D1172" s="14">
        <f>IF($A1172="","",INT((ROW()-2)/12)+1)</f>
        <v/>
      </c>
      <c r="E1172" s="14">
        <f>IF(AND(E1178&lt;&gt;"",D1178=D1166+1),E1166+(E1178-E1166)*6/12,"")</f>
        <v/>
      </c>
      <c r="F1172" s="14">
        <f>IF(AND(F1178&lt;&gt;"",D1178=D1166+1),F1166+(F1178-F1166)*6/12,"")</f>
        <v/>
      </c>
      <c r="G1172" s="14">
        <f>IF(AND(G1178&lt;&gt;"",D1178=D1166+1),G1166+(G1178-G1166)*6/12,"")</f>
        <v/>
      </c>
      <c r="H1172" s="14">
        <f>IF(AND(H1178&lt;&gt;"",D1178=D1166+1),H1166+(H1178-H1166)*6/12,"")</f>
        <v/>
      </c>
      <c r="I1172" s="14">
        <f>IF(AND(L1178&lt;&gt;"",D1178=D1166+1),I1166+(I1178-I1166)*6/12,"")</f>
        <v/>
      </c>
      <c r="J1172">
        <f>_xlfn.XLOOKUP($A1172,ALGLIB_SSA_XAUUSD!$AA$2:$AA$2401,ALGLIB_SSA_XAUUSD!$P$2:$P$2401,"",0)</f>
        <v/>
      </c>
      <c r="K1172">
        <f>_xlfn.XLOOKUP($A1172,ALGLIB_SSA_XAUUSD!$AA$2:$AA$2401,ALGLIB_SSA_XAUUSD!$Q$2:$Q$2401,"",0)</f>
        <v/>
      </c>
      <c r="L1172">
        <f>_xlfn.XLOOKUP($A1172,ALGLIB_SSA_XAUUSD!$AA$2:$AA$2401,ALGLIB_SSA_XAUUSD!$R$2:$R$2401,"",0)</f>
        <v/>
      </c>
      <c r="M1172">
        <f>_xlfn.XLOOKUP($A1172,ALGLIB_SSA_XAUUSD!$AA$2:$AA$2401,ALGLIB_SSA_XAUUSD!$S$2:$S$2401,"",0)</f>
        <v/>
      </c>
      <c r="N1172">
        <f>_xlfn.XLOOKUP($A1172,ALGLIB_SSA_XAUUSD!$AA$2:$AA$2401,ALGLIB_SSA_XAUUSD!$T$2:$T$2401,"",0)</f>
        <v/>
      </c>
      <c r="O1172">
        <f>_xlfn.XLOOKUP($A1172,ALGLIB_SSA_XAUUSD!$AA$2:$AA$2401,ALGLIB_SSA_XAUUSD!$U$2:$U$2401,"",0)</f>
        <v/>
      </c>
      <c r="P1172">
        <f>_xlfn.XLOOKUP($A1172,ALGLIB_SSA_XAUUSD!$AA$2:$AA$2401,ALGLIB_SSA_XAUUSD!$V$2:$V$2401,"",0)</f>
        <v/>
      </c>
      <c r="S1172">
        <f>A1172</f>
        <v/>
      </c>
      <c r="T1172">
        <f>J1172</f>
        <v/>
      </c>
      <c r="U1172">
        <f>K1172</f>
        <v/>
      </c>
      <c r="V1172" s="14">
        <f>IF($A1172="","",MOD(ROW()-2,12)+1)</f>
        <v/>
      </c>
      <c r="W1172">
        <f>L1172</f>
        <v/>
      </c>
      <c r="X1172" s="14">
        <f>IF(F1172="","",F1172)</f>
        <v/>
      </c>
      <c r="Y1172" s="14">
        <f>IF(G1172="","",G1172)</f>
        <v/>
      </c>
      <c r="Z1172">
        <f>M1172</f>
        <v/>
      </c>
      <c r="AA1172">
        <f>N1172</f>
        <v/>
      </c>
      <c r="AB1172" s="14">
        <f>IF(H1172="","",H1172)</f>
        <v/>
      </c>
      <c r="AC1172">
        <f>O1172</f>
        <v/>
      </c>
      <c r="AD1172" s="14">
        <f>IF(I1172="","",I1172)</f>
        <v/>
      </c>
      <c r="AE1172">
        <f>P1172</f>
        <v/>
      </c>
      <c r="AH1172">
        <f>IF(S1172&lt;&gt;"",S1172,AH1171+900)</f>
        <v/>
      </c>
      <c r="AI1172">
        <f>IF(T1172&lt;&gt;"",T1172,AI1171)</f>
        <v/>
      </c>
      <c r="AJ1172">
        <f>IF(U1172&lt;&gt;"",U1172,AJ1171)</f>
        <v/>
      </c>
      <c r="AK1172">
        <f>IF(W1172&lt;&gt;"",W1172,"")</f>
        <v/>
      </c>
      <c r="AL1172" s="14">
        <f>IF(X1172&lt;&gt;"",X1172,"")</f>
        <v/>
      </c>
      <c r="AM1172" s="14">
        <f>IF(Y1172&lt;&gt;"",Y1172,"")</f>
        <v/>
      </c>
      <c r="AN1172" s="14">
        <f>IF(OR(AL1172="",AM1172=""),"",AL1172-AM1172)</f>
        <v/>
      </c>
      <c r="AO1172">
        <f>IF(AN1172="","",IF(AN1172&gt;0,"Bullish","Bearish"))</f>
        <v/>
      </c>
      <c r="AP1172">
        <f>IF(AO1172="",AP1171,AO1172)</f>
        <v/>
      </c>
      <c r="AQ1172" s="14">
        <f>IF(AB1172&lt;&gt;"",AB1172,"")</f>
        <v/>
      </c>
      <c r="AR1172" s="14">
        <f>IF(AD1172&lt;&gt;"",AD1172,"")</f>
        <v/>
      </c>
      <c r="AS1172">
        <f>IF(AS1171+1=13,1,AS1171+1)</f>
        <v/>
      </c>
      <c r="AT1172">
        <f>IFERROR(IF(SLOPE($AQ$1154:$AQ$1165,$AS$1154:$AS$1165)&gt;0,MIN(3,ABS(SLOPE($AQ$1154:$AQ$1165,$AS$1154:$AS$1165))),IF(SLOPE($AQ$1154:$AQ$1165,$AS$1154:$AS$1165)&lt;-0.5,-0.5,0)),0)</f>
        <v/>
      </c>
      <c r="AU1172">
        <f>IFERROR(IF(SLOPE($AR$1154:$AR$1165,$AS$1154:$AS$1165)&lt;0,MAX(-3,-ABS(SLOPE($AR$1154:$AR$1165,$AS$1154:$AS$1165))),IF(SLOPE($AR$1154:$AR$1165,$AS$1154:$AS$1165)&gt;0.5,0.5,0)),0)</f>
        <v/>
      </c>
      <c r="AV1172">
        <f>($AQ$1166+(AT1172*(AS1172-1)))</f>
        <v/>
      </c>
      <c r="AW1172">
        <f>($AR$1166+(AU1172*(AS1172-1)))</f>
        <v/>
      </c>
      <c r="AX1172">
        <f>IF(AT1172&gt;0,AV1172+AT1172,AV1172)</f>
        <v/>
      </c>
      <c r="AY1172">
        <f>IF(AU1172&lt;0,AW1172+AU1172,AW1172)</f>
        <v/>
      </c>
      <c r="BA1172" s="14">
        <f>IFERROR(AX1172-AQ1172,"")</f>
        <v/>
      </c>
      <c r="BB1172" s="14">
        <f>IFERROR(AY1172-AR1172,"")</f>
        <v/>
      </c>
      <c r="BD1172">
        <f>AH1172</f>
        <v/>
      </c>
      <c r="BE1172">
        <f>AI1172</f>
        <v/>
      </c>
      <c r="BF1172">
        <f>AJ1172</f>
        <v/>
      </c>
      <c r="BG1172" s="14">
        <f>L1172</f>
        <v/>
      </c>
      <c r="BH1172" s="14">
        <f>IF(X1172="","",X1172)</f>
        <v/>
      </c>
      <c r="BI1172" s="14">
        <f>IF(Y1172="","",Y1172)</f>
        <v/>
      </c>
      <c r="BJ1172">
        <f>Z1172</f>
        <v/>
      </c>
      <c r="BK1172">
        <f>AA1172</f>
        <v/>
      </c>
      <c r="BL1172">
        <f>IFERROR(AX1172,"")</f>
        <v/>
      </c>
      <c r="BM1172">
        <f>IFERROR(AY1172,"")</f>
        <v/>
      </c>
    </row>
    <row r="1173" ht="14.25" customHeight="1">
      <c r="A1173">
        <f>ALGLIB_SSA_XAUUSD!AA1173</f>
        <v/>
      </c>
      <c r="B1173">
        <f>IF($A1173="","",INDEX(ALGLIB_SSA_XAUUSD!$B$2:$B$2401,MATCH($A1173,ALGLIB_SSA_XAUUSD!$A$2:$A$2401,1)))</f>
        <v/>
      </c>
      <c r="C1173">
        <f>IF($A1173="","",INDEX(ALGLIB_SSA_XAUUSD!$C$2:$C$2401,MATCH($A1173,ALGLIB_SSA_XAUUSD!$A$2:$A$2401,1)))</f>
        <v/>
      </c>
      <c r="D1173" s="14">
        <f>IF($A1173="","",INT((ROW()-2)/12)+1)</f>
        <v/>
      </c>
      <c r="E1173" s="14">
        <f>IF(AND(E1178&lt;&gt;"",D1178=D1166+1),E1166+(E1178-E1166)*7/12,"")</f>
        <v/>
      </c>
      <c r="F1173" s="14">
        <f>IF(AND(F1178&lt;&gt;"",D1178=D1166+1),F1166+(F1178-F1166)*7/12,"")</f>
        <v/>
      </c>
      <c r="G1173" s="14">
        <f>IF(AND(G1178&lt;&gt;"",D1178=D1166+1),G1166+(G1178-G1166)*7/12,"")</f>
        <v/>
      </c>
      <c r="H1173" s="14">
        <f>IF(AND(H1178&lt;&gt;"",D1178=D1166+1),H1166+(H1178-H1166)*7/12,"")</f>
        <v/>
      </c>
      <c r="I1173" s="14">
        <f>IF(AND(L1178&lt;&gt;"",D1178=D1166+1),I1166+(I1178-I1166)*7/12,"")</f>
        <v/>
      </c>
      <c r="J1173">
        <f>_xlfn.XLOOKUP($A1173,ALGLIB_SSA_XAUUSD!$AA$2:$AA$2401,ALGLIB_SSA_XAUUSD!$P$2:$P$2401,"",0)</f>
        <v/>
      </c>
      <c r="K1173">
        <f>_xlfn.XLOOKUP($A1173,ALGLIB_SSA_XAUUSD!$AA$2:$AA$2401,ALGLIB_SSA_XAUUSD!$Q$2:$Q$2401,"",0)</f>
        <v/>
      </c>
      <c r="L1173">
        <f>_xlfn.XLOOKUP($A1173,ALGLIB_SSA_XAUUSD!$AA$2:$AA$2401,ALGLIB_SSA_XAUUSD!$R$2:$R$2401,"",0)</f>
        <v/>
      </c>
      <c r="M1173">
        <f>_xlfn.XLOOKUP($A1173,ALGLIB_SSA_XAUUSD!$AA$2:$AA$2401,ALGLIB_SSA_XAUUSD!$S$2:$S$2401,"",0)</f>
        <v/>
      </c>
      <c r="N1173">
        <f>_xlfn.XLOOKUP($A1173,ALGLIB_SSA_XAUUSD!$AA$2:$AA$2401,ALGLIB_SSA_XAUUSD!$T$2:$T$2401,"",0)</f>
        <v/>
      </c>
      <c r="O1173">
        <f>_xlfn.XLOOKUP($A1173,ALGLIB_SSA_XAUUSD!$AA$2:$AA$2401,ALGLIB_SSA_XAUUSD!$U$2:$U$2401,"",0)</f>
        <v/>
      </c>
      <c r="P1173">
        <f>_xlfn.XLOOKUP($A1173,ALGLIB_SSA_XAUUSD!$AA$2:$AA$2401,ALGLIB_SSA_XAUUSD!$V$2:$V$2401,"",0)</f>
        <v/>
      </c>
      <c r="S1173">
        <f>A1173</f>
        <v/>
      </c>
      <c r="T1173">
        <f>J1173</f>
        <v/>
      </c>
      <c r="U1173">
        <f>K1173</f>
        <v/>
      </c>
      <c r="V1173" s="14">
        <f>IF($A1173="","",MOD(ROW()-2,12)+1)</f>
        <v/>
      </c>
      <c r="W1173">
        <f>L1173</f>
        <v/>
      </c>
      <c r="X1173" s="14">
        <f>IF(F1173="","",F1173)</f>
        <v/>
      </c>
      <c r="Y1173" s="14">
        <f>IF(G1173="","",G1173)</f>
        <v/>
      </c>
      <c r="Z1173">
        <f>M1173</f>
        <v/>
      </c>
      <c r="AA1173">
        <f>N1173</f>
        <v/>
      </c>
      <c r="AB1173" s="14">
        <f>IF(H1173="","",H1173)</f>
        <v/>
      </c>
      <c r="AC1173">
        <f>O1173</f>
        <v/>
      </c>
      <c r="AD1173" s="14">
        <f>IF(I1173="","",I1173)</f>
        <v/>
      </c>
      <c r="AE1173">
        <f>P1173</f>
        <v/>
      </c>
      <c r="AH1173">
        <f>IF(S1173&lt;&gt;"",S1173,AH1172+900)</f>
        <v/>
      </c>
      <c r="AI1173">
        <f>IF(T1173&lt;&gt;"",T1173,AI1172)</f>
        <v/>
      </c>
      <c r="AJ1173">
        <f>IF(U1173&lt;&gt;"",U1173,AJ1172)</f>
        <v/>
      </c>
      <c r="AK1173">
        <f>IF(W1173&lt;&gt;"",W1173,"")</f>
        <v/>
      </c>
      <c r="AL1173" s="14">
        <f>IF(X1173&lt;&gt;"",X1173,"")</f>
        <v/>
      </c>
      <c r="AM1173" s="14">
        <f>IF(Y1173&lt;&gt;"",Y1173,"")</f>
        <v/>
      </c>
      <c r="AN1173" s="14">
        <f>IF(OR(AL1173="",AM1173=""),"",AL1173-AM1173)</f>
        <v/>
      </c>
      <c r="AO1173">
        <f>IF(AN1173="","",IF(AN1173&gt;0,"Bullish","Bearish"))</f>
        <v/>
      </c>
      <c r="AP1173">
        <f>IF(AO1173="",AP1172,AO1173)</f>
        <v/>
      </c>
      <c r="AQ1173" s="14">
        <f>IF(AB1173&lt;&gt;"",AB1173,"")</f>
        <v/>
      </c>
      <c r="AR1173" s="14">
        <f>IF(AD1173&lt;&gt;"",AD1173,"")</f>
        <v/>
      </c>
      <c r="AS1173">
        <f>IF(AS1172+1=13,1,AS1172+1)</f>
        <v/>
      </c>
      <c r="AT1173">
        <f>IFERROR(IF(SLOPE($AQ$1154:$AQ$1165,$AS$1154:$AS$1165)&gt;0,MIN(3,ABS(SLOPE($AQ$1154:$AQ$1165,$AS$1154:$AS$1165))),IF(SLOPE($AQ$1154:$AQ$1165,$AS$1154:$AS$1165)&lt;-0.5,-0.5,0)),0)</f>
        <v/>
      </c>
      <c r="AU1173">
        <f>IFERROR(IF(SLOPE($AR$1154:$AR$1165,$AS$1154:$AS$1165)&lt;0,MAX(-3,-ABS(SLOPE($AR$1154:$AR$1165,$AS$1154:$AS$1165))),IF(SLOPE($AR$1154:$AR$1165,$AS$1154:$AS$1165)&gt;0.5,0.5,0)),0)</f>
        <v/>
      </c>
      <c r="AV1173">
        <f>($AQ$1166+(AT1173*(AS1173-1)))</f>
        <v/>
      </c>
      <c r="AW1173">
        <f>($AR$1166+(AU1173*(AS1173-1)))</f>
        <v/>
      </c>
      <c r="AX1173">
        <f>IF(AT1173&gt;0,AV1173+AT1173,AV1173)</f>
        <v/>
      </c>
      <c r="AY1173">
        <f>IF(AU1173&lt;0,AW1173+AU1173,AW1173)</f>
        <v/>
      </c>
      <c r="BA1173" s="14">
        <f>IFERROR(AX1173-AQ1173,"")</f>
        <v/>
      </c>
      <c r="BB1173" s="14">
        <f>IFERROR(AY1173-AR1173,"")</f>
        <v/>
      </c>
      <c r="BD1173">
        <f>AH1173</f>
        <v/>
      </c>
      <c r="BE1173">
        <f>AI1173</f>
        <v/>
      </c>
      <c r="BF1173">
        <f>AJ1173</f>
        <v/>
      </c>
      <c r="BG1173" s="14">
        <f>L1173</f>
        <v/>
      </c>
      <c r="BH1173" s="14">
        <f>IF(X1173="","",X1173)</f>
        <v/>
      </c>
      <c r="BI1173" s="14">
        <f>IF(Y1173="","",Y1173)</f>
        <v/>
      </c>
      <c r="BJ1173">
        <f>Z1173</f>
        <v/>
      </c>
      <c r="BK1173">
        <f>AA1173</f>
        <v/>
      </c>
      <c r="BL1173">
        <f>IFERROR(AX1173,"")</f>
        <v/>
      </c>
      <c r="BM1173">
        <f>IFERROR(AY1173,"")</f>
        <v/>
      </c>
    </row>
    <row r="1174" ht="14.25" customHeight="1">
      <c r="A1174">
        <f>ALGLIB_SSA_XAUUSD!AA1174</f>
        <v/>
      </c>
      <c r="B1174">
        <f>IF($A1174="","",INDEX(ALGLIB_SSA_XAUUSD!$B$2:$B$2401,MATCH($A1174,ALGLIB_SSA_XAUUSD!$A$2:$A$2401,1)))</f>
        <v/>
      </c>
      <c r="C1174">
        <f>IF($A1174="","",INDEX(ALGLIB_SSA_XAUUSD!$C$2:$C$2401,MATCH($A1174,ALGLIB_SSA_XAUUSD!$A$2:$A$2401,1)))</f>
        <v/>
      </c>
      <c r="D1174" s="14">
        <f>IF($A1174="","",INT((ROW()-2)/12)+1)</f>
        <v/>
      </c>
      <c r="E1174" s="14">
        <f>IF(AND(E1178&lt;&gt;"",D1178=D1166+1),E1166+(E1178-E1166)*8/12,"")</f>
        <v/>
      </c>
      <c r="F1174" s="14">
        <f>IF(AND(F1178&lt;&gt;"",D1178=D1166+1),F1166+(F1178-F1166)*8/12,"")</f>
        <v/>
      </c>
      <c r="G1174" s="14">
        <f>IF(AND(G1178&lt;&gt;"",D1178=D1166+1),G1166+(G1178-G1166)*8/12,"")</f>
        <v/>
      </c>
      <c r="H1174" s="14">
        <f>IF(AND(H1178&lt;&gt;"",D1178=D1166+1),H1166+(H1178-H1166)*8/12,"")</f>
        <v/>
      </c>
      <c r="I1174" s="14">
        <f>IF(AND(L1178&lt;&gt;"",D1178=D1166+1),I1166+(I1178-I1166)*8/12,"")</f>
        <v/>
      </c>
      <c r="J1174">
        <f>_xlfn.XLOOKUP($A1174,ALGLIB_SSA_XAUUSD!$AA$2:$AA$2401,ALGLIB_SSA_XAUUSD!$P$2:$P$2401,"",0)</f>
        <v/>
      </c>
      <c r="K1174">
        <f>_xlfn.XLOOKUP($A1174,ALGLIB_SSA_XAUUSD!$AA$2:$AA$2401,ALGLIB_SSA_XAUUSD!$Q$2:$Q$2401,"",0)</f>
        <v/>
      </c>
      <c r="L1174">
        <f>_xlfn.XLOOKUP($A1174,ALGLIB_SSA_XAUUSD!$AA$2:$AA$2401,ALGLIB_SSA_XAUUSD!$R$2:$R$2401,"",0)</f>
        <v/>
      </c>
      <c r="M1174">
        <f>_xlfn.XLOOKUP($A1174,ALGLIB_SSA_XAUUSD!$AA$2:$AA$2401,ALGLIB_SSA_XAUUSD!$S$2:$S$2401,"",0)</f>
        <v/>
      </c>
      <c r="N1174">
        <f>_xlfn.XLOOKUP($A1174,ALGLIB_SSA_XAUUSD!$AA$2:$AA$2401,ALGLIB_SSA_XAUUSD!$T$2:$T$2401,"",0)</f>
        <v/>
      </c>
      <c r="O1174">
        <f>_xlfn.XLOOKUP($A1174,ALGLIB_SSA_XAUUSD!$AA$2:$AA$2401,ALGLIB_SSA_XAUUSD!$U$2:$U$2401,"",0)</f>
        <v/>
      </c>
      <c r="P1174">
        <f>_xlfn.XLOOKUP($A1174,ALGLIB_SSA_XAUUSD!$AA$2:$AA$2401,ALGLIB_SSA_XAUUSD!$V$2:$V$2401,"",0)</f>
        <v/>
      </c>
      <c r="S1174">
        <f>A1174</f>
        <v/>
      </c>
      <c r="T1174">
        <f>J1174</f>
        <v/>
      </c>
      <c r="U1174">
        <f>K1174</f>
        <v/>
      </c>
      <c r="V1174" s="14">
        <f>IF($A1174="","",MOD(ROW()-2,12)+1)</f>
        <v/>
      </c>
      <c r="W1174">
        <f>L1174</f>
        <v/>
      </c>
      <c r="X1174" s="14">
        <f>IF(F1174="","",F1174)</f>
        <v/>
      </c>
      <c r="Y1174" s="14">
        <f>IF(G1174="","",G1174)</f>
        <v/>
      </c>
      <c r="Z1174">
        <f>M1174</f>
        <v/>
      </c>
      <c r="AA1174">
        <f>N1174</f>
        <v/>
      </c>
      <c r="AB1174" s="14">
        <f>IF(H1174="","",H1174)</f>
        <v/>
      </c>
      <c r="AC1174">
        <f>O1174</f>
        <v/>
      </c>
      <c r="AD1174" s="14">
        <f>IF(I1174="","",I1174)</f>
        <v/>
      </c>
      <c r="AE1174">
        <f>P1174</f>
        <v/>
      </c>
      <c r="AH1174">
        <f>IF(S1174&lt;&gt;"",S1174,AH1173+900)</f>
        <v/>
      </c>
      <c r="AI1174">
        <f>IF(T1174&lt;&gt;"",T1174,AI1173)</f>
        <v/>
      </c>
      <c r="AJ1174">
        <f>IF(U1174&lt;&gt;"",U1174,AJ1173)</f>
        <v/>
      </c>
      <c r="AK1174">
        <f>IF(W1174&lt;&gt;"",W1174,"")</f>
        <v/>
      </c>
      <c r="AL1174" s="14">
        <f>IF(X1174&lt;&gt;"",X1174,"")</f>
        <v/>
      </c>
      <c r="AM1174" s="14">
        <f>IF(Y1174&lt;&gt;"",Y1174,"")</f>
        <v/>
      </c>
      <c r="AN1174" s="14">
        <f>IF(OR(AL1174="",AM1174=""),"",AL1174-AM1174)</f>
        <v/>
      </c>
      <c r="AO1174">
        <f>IF(AN1174="","",IF(AN1174&gt;0,"Bullish","Bearish"))</f>
        <v/>
      </c>
      <c r="AP1174">
        <f>IF(AO1174="",AP1173,AO1174)</f>
        <v/>
      </c>
      <c r="AQ1174" s="14">
        <f>IF(AB1174&lt;&gt;"",AB1174,"")</f>
        <v/>
      </c>
      <c r="AR1174" s="14">
        <f>IF(AD1174&lt;&gt;"",AD1174,"")</f>
        <v/>
      </c>
      <c r="AS1174">
        <f>IF(AS1173+1=13,1,AS1173+1)</f>
        <v/>
      </c>
      <c r="AT1174">
        <f>IFERROR(IF(SLOPE($AQ$1154:$AQ$1165,$AS$1154:$AS$1165)&gt;0,MIN(3,ABS(SLOPE($AQ$1154:$AQ$1165,$AS$1154:$AS$1165))),IF(SLOPE($AQ$1154:$AQ$1165,$AS$1154:$AS$1165)&lt;-0.5,-0.5,0)),0)</f>
        <v/>
      </c>
      <c r="AU1174">
        <f>IFERROR(IF(SLOPE($AR$1154:$AR$1165,$AS$1154:$AS$1165)&lt;0,MAX(-3,-ABS(SLOPE($AR$1154:$AR$1165,$AS$1154:$AS$1165))),IF(SLOPE($AR$1154:$AR$1165,$AS$1154:$AS$1165)&gt;0.5,0.5,0)),0)</f>
        <v/>
      </c>
      <c r="AV1174">
        <f>($AQ$1166+(AT1174*(AS1174-1)))</f>
        <v/>
      </c>
      <c r="AW1174">
        <f>($AR$1166+(AU1174*(AS1174-1)))</f>
        <v/>
      </c>
      <c r="AX1174">
        <f>IF(AT1174&gt;0,AV1174+AT1174,AV1174)</f>
        <v/>
      </c>
      <c r="AY1174">
        <f>IF(AU1174&lt;0,AW1174+AU1174,AW1174)</f>
        <v/>
      </c>
      <c r="BA1174" s="14">
        <f>IFERROR(AX1174-AQ1174,"")</f>
        <v/>
      </c>
      <c r="BB1174" s="14">
        <f>IFERROR(AY1174-AR1174,"")</f>
        <v/>
      </c>
      <c r="BD1174">
        <f>AH1174</f>
        <v/>
      </c>
      <c r="BE1174">
        <f>AI1174</f>
        <v/>
      </c>
      <c r="BF1174">
        <f>AJ1174</f>
        <v/>
      </c>
      <c r="BG1174" s="14">
        <f>L1174</f>
        <v/>
      </c>
      <c r="BH1174" s="14">
        <f>IF(X1174="","",X1174)</f>
        <v/>
      </c>
      <c r="BI1174" s="14">
        <f>IF(Y1174="","",Y1174)</f>
        <v/>
      </c>
      <c r="BJ1174">
        <f>Z1174</f>
        <v/>
      </c>
      <c r="BK1174">
        <f>AA1174</f>
        <v/>
      </c>
      <c r="BL1174">
        <f>IFERROR(AX1174,"")</f>
        <v/>
      </c>
      <c r="BM1174">
        <f>IFERROR(AY1174,"")</f>
        <v/>
      </c>
    </row>
    <row r="1175" ht="14.25" customHeight="1">
      <c r="A1175">
        <f>ALGLIB_SSA_XAUUSD!AA1175</f>
        <v/>
      </c>
      <c r="B1175">
        <f>IF($A1175="","",INDEX(ALGLIB_SSA_XAUUSD!$B$2:$B$2401,MATCH($A1175,ALGLIB_SSA_XAUUSD!$A$2:$A$2401,1)))</f>
        <v/>
      </c>
      <c r="C1175">
        <f>IF($A1175="","",INDEX(ALGLIB_SSA_XAUUSD!$C$2:$C$2401,MATCH($A1175,ALGLIB_SSA_XAUUSD!$A$2:$A$2401,1)))</f>
        <v/>
      </c>
      <c r="D1175" s="14">
        <f>IF($A1175="","",INT((ROW()-2)/12)+1)</f>
        <v/>
      </c>
      <c r="E1175" s="14">
        <f>IF(AND(E1178&lt;&gt;"",D1178=D1166+1),E1166+(E1178-E1166)*9/12,"")</f>
        <v/>
      </c>
      <c r="F1175" s="14">
        <f>IF(AND(F1178&lt;&gt;"",D1178=D1166+1),F1166+(F1178-F1166)*9/12,"")</f>
        <v/>
      </c>
      <c r="G1175" s="14">
        <f>IF(AND(G1178&lt;&gt;"",D1178=D1166+1),G1166+(G1178-G1166)*9/12,"")</f>
        <v/>
      </c>
      <c r="H1175" s="14">
        <f>IF(AND(H1178&lt;&gt;"",D1178=D1166+1),H1166+(H1178-H1166)*9/12,"")</f>
        <v/>
      </c>
      <c r="I1175" s="14">
        <f>IF(AND(L1178&lt;&gt;"",D1178=D1166+1),I1166+(I1178-I1166)*9/12,"")</f>
        <v/>
      </c>
      <c r="J1175">
        <f>_xlfn.XLOOKUP($A1175,ALGLIB_SSA_XAUUSD!$AA$2:$AA$2401,ALGLIB_SSA_XAUUSD!$P$2:$P$2401,"",0)</f>
        <v/>
      </c>
      <c r="K1175">
        <f>_xlfn.XLOOKUP($A1175,ALGLIB_SSA_XAUUSD!$AA$2:$AA$2401,ALGLIB_SSA_XAUUSD!$Q$2:$Q$2401,"",0)</f>
        <v/>
      </c>
      <c r="L1175">
        <f>_xlfn.XLOOKUP($A1175,ALGLIB_SSA_XAUUSD!$AA$2:$AA$2401,ALGLIB_SSA_XAUUSD!$R$2:$R$2401,"",0)</f>
        <v/>
      </c>
      <c r="M1175">
        <f>_xlfn.XLOOKUP($A1175,ALGLIB_SSA_XAUUSD!$AA$2:$AA$2401,ALGLIB_SSA_XAUUSD!$S$2:$S$2401,"",0)</f>
        <v/>
      </c>
      <c r="N1175">
        <f>_xlfn.XLOOKUP($A1175,ALGLIB_SSA_XAUUSD!$AA$2:$AA$2401,ALGLIB_SSA_XAUUSD!$T$2:$T$2401,"",0)</f>
        <v/>
      </c>
      <c r="O1175">
        <f>_xlfn.XLOOKUP($A1175,ALGLIB_SSA_XAUUSD!$AA$2:$AA$2401,ALGLIB_SSA_XAUUSD!$U$2:$U$2401,"",0)</f>
        <v/>
      </c>
      <c r="P1175">
        <f>_xlfn.XLOOKUP($A1175,ALGLIB_SSA_XAUUSD!$AA$2:$AA$2401,ALGLIB_SSA_XAUUSD!$V$2:$V$2401,"",0)</f>
        <v/>
      </c>
      <c r="S1175">
        <f>A1175</f>
        <v/>
      </c>
      <c r="T1175">
        <f>J1175</f>
        <v/>
      </c>
      <c r="U1175">
        <f>K1175</f>
        <v/>
      </c>
      <c r="V1175" s="14">
        <f>IF($A1175="","",MOD(ROW()-2,12)+1)</f>
        <v/>
      </c>
      <c r="W1175">
        <f>L1175</f>
        <v/>
      </c>
      <c r="X1175" s="14">
        <f>IF(F1175="","",F1175)</f>
        <v/>
      </c>
      <c r="Y1175" s="14">
        <f>IF(G1175="","",G1175)</f>
        <v/>
      </c>
      <c r="Z1175">
        <f>M1175</f>
        <v/>
      </c>
      <c r="AA1175">
        <f>N1175</f>
        <v/>
      </c>
      <c r="AB1175" s="14">
        <f>IF(H1175="","",H1175)</f>
        <v/>
      </c>
      <c r="AC1175">
        <f>O1175</f>
        <v/>
      </c>
      <c r="AD1175" s="14">
        <f>IF(I1175="","",I1175)</f>
        <v/>
      </c>
      <c r="AE1175">
        <f>P1175</f>
        <v/>
      </c>
      <c r="AH1175">
        <f>IF(S1175&lt;&gt;"",S1175,AH1174+900)</f>
        <v/>
      </c>
      <c r="AI1175">
        <f>IF(T1175&lt;&gt;"",T1175,AI1174)</f>
        <v/>
      </c>
      <c r="AJ1175">
        <f>IF(U1175&lt;&gt;"",U1175,AJ1174)</f>
        <v/>
      </c>
      <c r="AK1175">
        <f>IF(W1175&lt;&gt;"",W1175,"")</f>
        <v/>
      </c>
      <c r="AL1175" s="14">
        <f>IF(X1175&lt;&gt;"",X1175,"")</f>
        <v/>
      </c>
      <c r="AM1175" s="14">
        <f>IF(Y1175&lt;&gt;"",Y1175,"")</f>
        <v/>
      </c>
      <c r="AN1175" s="14">
        <f>IF(OR(AL1175="",AM1175=""),"",AL1175-AM1175)</f>
        <v/>
      </c>
      <c r="AO1175">
        <f>IF(AN1175="","",IF(AN1175&gt;0,"Bullish","Bearish"))</f>
        <v/>
      </c>
      <c r="AP1175">
        <f>IF(AO1175="",AP1174,AO1175)</f>
        <v/>
      </c>
      <c r="AQ1175" s="14">
        <f>IF(AB1175&lt;&gt;"",AB1175,"")</f>
        <v/>
      </c>
      <c r="AR1175" s="14">
        <f>IF(AD1175&lt;&gt;"",AD1175,"")</f>
        <v/>
      </c>
      <c r="AS1175">
        <f>IF(AS1174+1=13,1,AS1174+1)</f>
        <v/>
      </c>
      <c r="AT1175">
        <f>IFERROR(IF(SLOPE($AQ$1154:$AQ$1165,$AS$1154:$AS$1165)&gt;0,MIN(3,ABS(SLOPE($AQ$1154:$AQ$1165,$AS$1154:$AS$1165))),IF(SLOPE($AQ$1154:$AQ$1165,$AS$1154:$AS$1165)&lt;-0.5,-0.5,0)),0)</f>
        <v/>
      </c>
      <c r="AU1175">
        <f>IFERROR(IF(SLOPE($AR$1154:$AR$1165,$AS$1154:$AS$1165)&lt;0,MAX(-3,-ABS(SLOPE($AR$1154:$AR$1165,$AS$1154:$AS$1165))),IF(SLOPE($AR$1154:$AR$1165,$AS$1154:$AS$1165)&gt;0.5,0.5,0)),0)</f>
        <v/>
      </c>
      <c r="AV1175">
        <f>($AQ$1166+(AT1175*(AS1175-1)))</f>
        <v/>
      </c>
      <c r="AW1175">
        <f>($AR$1166+(AU1175*(AS1175-1)))</f>
        <v/>
      </c>
      <c r="AX1175">
        <f>IF(AT1175&gt;0,AV1175+AT1175,AV1175)</f>
        <v/>
      </c>
      <c r="AY1175">
        <f>IF(AU1175&lt;0,AW1175+AU1175,AW1175)</f>
        <v/>
      </c>
      <c r="BA1175" s="14">
        <f>IFERROR(AX1175-AQ1175,"")</f>
        <v/>
      </c>
      <c r="BB1175" s="14">
        <f>IFERROR(AY1175-AR1175,"")</f>
        <v/>
      </c>
      <c r="BD1175">
        <f>AH1175</f>
        <v/>
      </c>
      <c r="BE1175">
        <f>AI1175</f>
        <v/>
      </c>
      <c r="BF1175">
        <f>AJ1175</f>
        <v/>
      </c>
      <c r="BG1175" s="14">
        <f>L1175</f>
        <v/>
      </c>
      <c r="BH1175" s="14">
        <f>IF(X1175="","",X1175)</f>
        <v/>
      </c>
      <c r="BI1175" s="14">
        <f>IF(Y1175="","",Y1175)</f>
        <v/>
      </c>
      <c r="BJ1175">
        <f>Z1175</f>
        <v/>
      </c>
      <c r="BK1175">
        <f>AA1175</f>
        <v/>
      </c>
      <c r="BL1175">
        <f>IFERROR(AX1175,"")</f>
        <v/>
      </c>
      <c r="BM1175">
        <f>IFERROR(AY1175,"")</f>
        <v/>
      </c>
    </row>
    <row r="1176" ht="14.25" customHeight="1">
      <c r="A1176">
        <f>ALGLIB_SSA_XAUUSD!AA1176</f>
        <v/>
      </c>
      <c r="B1176">
        <f>IF($A1176="","",INDEX(ALGLIB_SSA_XAUUSD!$B$2:$B$2401,MATCH($A1176,ALGLIB_SSA_XAUUSD!$A$2:$A$2401,1)))</f>
        <v/>
      </c>
      <c r="C1176">
        <f>IF($A1176="","",INDEX(ALGLIB_SSA_XAUUSD!$C$2:$C$2401,MATCH($A1176,ALGLIB_SSA_XAUUSD!$A$2:$A$2401,1)))</f>
        <v/>
      </c>
      <c r="D1176" s="14">
        <f>IF($A1176="","",INT((ROW()-2)/12)+1)</f>
        <v/>
      </c>
      <c r="E1176" s="14">
        <f>IF(AND(E1178&lt;&gt;"",D1178=D1166+1),E1166+(E1178-E1166)*10/12,"")</f>
        <v/>
      </c>
      <c r="F1176" s="14">
        <f>IF(AND(F1178&lt;&gt;"",D1178=D1166+1),F1166+(F1178-F1166)*10/12,"")</f>
        <v/>
      </c>
      <c r="G1176" s="14">
        <f>IF(AND(G1178&lt;&gt;"",D1178=D1166+1),G1166+(G1178-G1166)*10/12,"")</f>
        <v/>
      </c>
      <c r="H1176" s="14">
        <f>IF(AND(H1178&lt;&gt;"",D1178=D1166+1),H1166+(H1178-H1166)*10/12,"")</f>
        <v/>
      </c>
      <c r="I1176" s="14">
        <f>IF(AND(L1178&lt;&gt;"",D1178=D1166+1),I1166+(I1178-I1166)*10/12,"")</f>
        <v/>
      </c>
      <c r="J1176">
        <f>_xlfn.XLOOKUP($A1176,ALGLIB_SSA_XAUUSD!$AA$2:$AA$2401,ALGLIB_SSA_XAUUSD!$P$2:$P$2401,"",0)</f>
        <v/>
      </c>
      <c r="K1176">
        <f>_xlfn.XLOOKUP($A1176,ALGLIB_SSA_XAUUSD!$AA$2:$AA$2401,ALGLIB_SSA_XAUUSD!$Q$2:$Q$2401,"",0)</f>
        <v/>
      </c>
      <c r="L1176">
        <f>_xlfn.XLOOKUP($A1176,ALGLIB_SSA_XAUUSD!$AA$2:$AA$2401,ALGLIB_SSA_XAUUSD!$R$2:$R$2401,"",0)</f>
        <v/>
      </c>
      <c r="M1176">
        <f>_xlfn.XLOOKUP($A1176,ALGLIB_SSA_XAUUSD!$AA$2:$AA$2401,ALGLIB_SSA_XAUUSD!$S$2:$S$2401,"",0)</f>
        <v/>
      </c>
      <c r="N1176">
        <f>_xlfn.XLOOKUP($A1176,ALGLIB_SSA_XAUUSD!$AA$2:$AA$2401,ALGLIB_SSA_XAUUSD!$T$2:$T$2401,"",0)</f>
        <v/>
      </c>
      <c r="O1176">
        <f>_xlfn.XLOOKUP($A1176,ALGLIB_SSA_XAUUSD!$AA$2:$AA$2401,ALGLIB_SSA_XAUUSD!$U$2:$U$2401,"",0)</f>
        <v/>
      </c>
      <c r="P1176">
        <f>_xlfn.XLOOKUP($A1176,ALGLIB_SSA_XAUUSD!$AA$2:$AA$2401,ALGLIB_SSA_XAUUSD!$V$2:$V$2401,"",0)</f>
        <v/>
      </c>
      <c r="S1176">
        <f>A1176</f>
        <v/>
      </c>
      <c r="T1176">
        <f>J1176</f>
        <v/>
      </c>
      <c r="U1176">
        <f>K1176</f>
        <v/>
      </c>
      <c r="V1176" s="14">
        <f>IF($A1176="","",MOD(ROW()-2,12)+1)</f>
        <v/>
      </c>
      <c r="W1176">
        <f>L1176</f>
        <v/>
      </c>
      <c r="X1176" s="14">
        <f>IF(F1176="","",F1176)</f>
        <v/>
      </c>
      <c r="Y1176" s="14">
        <f>IF(G1176="","",G1176)</f>
        <v/>
      </c>
      <c r="Z1176">
        <f>M1176</f>
        <v/>
      </c>
      <c r="AA1176">
        <f>N1176</f>
        <v/>
      </c>
      <c r="AB1176" s="14">
        <f>IF(H1176="","",H1176)</f>
        <v/>
      </c>
      <c r="AC1176">
        <f>O1176</f>
        <v/>
      </c>
      <c r="AD1176" s="14">
        <f>IF(I1176="","",I1176)</f>
        <v/>
      </c>
      <c r="AE1176">
        <f>P1176</f>
        <v/>
      </c>
      <c r="AH1176">
        <f>IF(S1176&lt;&gt;"",S1176,AH1175+900)</f>
        <v/>
      </c>
      <c r="AI1176">
        <f>IF(T1176&lt;&gt;"",T1176,AI1175)</f>
        <v/>
      </c>
      <c r="AJ1176">
        <f>IF(U1176&lt;&gt;"",U1176,AJ1175)</f>
        <v/>
      </c>
      <c r="AK1176">
        <f>IF(W1176&lt;&gt;"",W1176,"")</f>
        <v/>
      </c>
      <c r="AL1176" s="14">
        <f>IF(X1176&lt;&gt;"",X1176,"")</f>
        <v/>
      </c>
      <c r="AM1176" s="14">
        <f>IF(Y1176&lt;&gt;"",Y1176,"")</f>
        <v/>
      </c>
      <c r="AN1176" s="14">
        <f>IF(OR(AL1176="",AM1176=""),"",AL1176-AM1176)</f>
        <v/>
      </c>
      <c r="AO1176">
        <f>IF(AN1176="","",IF(AN1176&gt;0,"Bullish","Bearish"))</f>
        <v/>
      </c>
      <c r="AP1176">
        <f>IF(AO1176="",AP1175,AO1176)</f>
        <v/>
      </c>
      <c r="AQ1176" s="14">
        <f>IF(AB1176&lt;&gt;"",AB1176,"")</f>
        <v/>
      </c>
      <c r="AR1176" s="14">
        <f>IF(AD1176&lt;&gt;"",AD1176,"")</f>
        <v/>
      </c>
      <c r="AS1176">
        <f>IF(AS1175+1=13,1,AS1175+1)</f>
        <v/>
      </c>
      <c r="AT1176">
        <f>IFERROR(IF(SLOPE($AQ$1154:$AQ$1165,$AS$1154:$AS$1165)&gt;0,MIN(3,ABS(SLOPE($AQ$1154:$AQ$1165,$AS$1154:$AS$1165))),IF(SLOPE($AQ$1154:$AQ$1165,$AS$1154:$AS$1165)&lt;-0.5,-0.5,0)),0)</f>
        <v/>
      </c>
      <c r="AU1176">
        <f>IFERROR(IF(SLOPE($AR$1154:$AR$1165,$AS$1154:$AS$1165)&lt;0,MAX(-3,-ABS(SLOPE($AR$1154:$AR$1165,$AS$1154:$AS$1165))),IF(SLOPE($AR$1154:$AR$1165,$AS$1154:$AS$1165)&gt;0.5,0.5,0)),0)</f>
        <v/>
      </c>
      <c r="AV1176">
        <f>($AQ$1166+(AT1176*(AS1176-1)))</f>
        <v/>
      </c>
      <c r="AW1176">
        <f>($AR$1166+(AU1176*(AS1176-1)))</f>
        <v/>
      </c>
      <c r="AX1176">
        <f>IF(AT1176&gt;0,AV1176+AT1176,AV1176)</f>
        <v/>
      </c>
      <c r="AY1176">
        <f>IF(AU1176&lt;0,AW1176+AU1176,AW1176)</f>
        <v/>
      </c>
      <c r="BA1176" s="14">
        <f>IFERROR(AX1176-AQ1176,"")</f>
        <v/>
      </c>
      <c r="BB1176" s="14">
        <f>IFERROR(AY1176-AR1176,"")</f>
        <v/>
      </c>
      <c r="BD1176">
        <f>AH1176</f>
        <v/>
      </c>
      <c r="BE1176">
        <f>AI1176</f>
        <v/>
      </c>
      <c r="BF1176">
        <f>AJ1176</f>
        <v/>
      </c>
      <c r="BG1176" s="14">
        <f>L1176</f>
        <v/>
      </c>
      <c r="BH1176" s="14">
        <f>IF(X1176="","",X1176)</f>
        <v/>
      </c>
      <c r="BI1176" s="14">
        <f>IF(Y1176="","",Y1176)</f>
        <v/>
      </c>
      <c r="BJ1176">
        <f>Z1176</f>
        <v/>
      </c>
      <c r="BK1176">
        <f>AA1176</f>
        <v/>
      </c>
      <c r="BL1176">
        <f>IFERROR(AX1176,"")</f>
        <v/>
      </c>
      <c r="BM1176">
        <f>IFERROR(AY1176,"")</f>
        <v/>
      </c>
    </row>
    <row r="1177" ht="14.25" customHeight="1">
      <c r="A1177">
        <f>ALGLIB_SSA_XAUUSD!AA1177</f>
        <v/>
      </c>
      <c r="B1177">
        <f>IF($A1177="","",INDEX(ALGLIB_SSA_XAUUSD!$B$2:$B$2401,MATCH($A1177,ALGLIB_SSA_XAUUSD!$A$2:$A$2401,1)))</f>
        <v/>
      </c>
      <c r="C1177">
        <f>IF($A1177="","",INDEX(ALGLIB_SSA_XAUUSD!$C$2:$C$2401,MATCH($A1177,ALGLIB_SSA_XAUUSD!$A$2:$A$2401,1)))</f>
        <v/>
      </c>
      <c r="D1177" s="14">
        <f>IF($A1177="","",INT((ROW()-2)/12)+1)</f>
        <v/>
      </c>
      <c r="E1177" s="14">
        <f>IF(AND(E1178&lt;&gt;"",D1178=D1166+1),E1166+(E1178-E1166)*11/12,"")</f>
        <v/>
      </c>
      <c r="F1177" s="14">
        <f>IF(AND(F1178&lt;&gt;"",D1178=D1166+1),F1166+(F1178-F1166)*11/12,"")</f>
        <v/>
      </c>
      <c r="G1177" s="14">
        <f>IF(AND(G1178&lt;&gt;"",D1178=D1166+1),G1166+(G1178-G1166)*11/12,"")</f>
        <v/>
      </c>
      <c r="H1177" s="14">
        <f>IF(AND(H1178&lt;&gt;"",D1178=D1166+1),H1166+(H1178-H1166)*11/12,"")</f>
        <v/>
      </c>
      <c r="I1177" s="14">
        <f>IF(AND(L1178&lt;&gt;"",D1178=D1166+1),I1166+(I1178-I1166)*11/12,"")</f>
        <v/>
      </c>
      <c r="J1177">
        <f>_xlfn.XLOOKUP($A1177,ALGLIB_SSA_XAUUSD!$AA$2:$AA$2401,ALGLIB_SSA_XAUUSD!$P$2:$P$2401,"",0)</f>
        <v/>
      </c>
      <c r="K1177">
        <f>_xlfn.XLOOKUP($A1177,ALGLIB_SSA_XAUUSD!$AA$2:$AA$2401,ALGLIB_SSA_XAUUSD!$Q$2:$Q$2401,"",0)</f>
        <v/>
      </c>
      <c r="L1177">
        <f>_xlfn.XLOOKUP($A1177,ALGLIB_SSA_XAUUSD!$AA$2:$AA$2401,ALGLIB_SSA_XAUUSD!$R$2:$R$2401,"",0)</f>
        <v/>
      </c>
      <c r="M1177">
        <f>_xlfn.XLOOKUP($A1177,ALGLIB_SSA_XAUUSD!$AA$2:$AA$2401,ALGLIB_SSA_XAUUSD!$S$2:$S$2401,"",0)</f>
        <v/>
      </c>
      <c r="N1177">
        <f>_xlfn.XLOOKUP($A1177,ALGLIB_SSA_XAUUSD!$AA$2:$AA$2401,ALGLIB_SSA_XAUUSD!$T$2:$T$2401,"",0)</f>
        <v/>
      </c>
      <c r="O1177">
        <f>_xlfn.XLOOKUP($A1177,ALGLIB_SSA_XAUUSD!$AA$2:$AA$2401,ALGLIB_SSA_XAUUSD!$U$2:$U$2401,"",0)</f>
        <v/>
      </c>
      <c r="P1177">
        <f>_xlfn.XLOOKUP($A1177,ALGLIB_SSA_XAUUSD!$AA$2:$AA$2401,ALGLIB_SSA_XAUUSD!$V$2:$V$2401,"",0)</f>
        <v/>
      </c>
      <c r="S1177">
        <f>A1177</f>
        <v/>
      </c>
      <c r="T1177">
        <f>J1177</f>
        <v/>
      </c>
      <c r="U1177">
        <f>K1177</f>
        <v/>
      </c>
      <c r="V1177" s="14">
        <f>IF($A1177="","",MOD(ROW()-2,12)+1)</f>
        <v/>
      </c>
      <c r="W1177">
        <f>L1177</f>
        <v/>
      </c>
      <c r="X1177" s="14">
        <f>IF(F1177="","",F1177)</f>
        <v/>
      </c>
      <c r="Y1177" s="14">
        <f>IF(G1177="","",G1177)</f>
        <v/>
      </c>
      <c r="Z1177">
        <f>M1177</f>
        <v/>
      </c>
      <c r="AA1177">
        <f>N1177</f>
        <v/>
      </c>
      <c r="AB1177" s="14">
        <f>IF(H1177="","",H1177)</f>
        <v/>
      </c>
      <c r="AC1177">
        <f>O1177</f>
        <v/>
      </c>
      <c r="AD1177" s="14">
        <f>IF(I1177="","",I1177)</f>
        <v/>
      </c>
      <c r="AE1177">
        <f>P1177</f>
        <v/>
      </c>
      <c r="AH1177">
        <f>IF(S1177&lt;&gt;"",S1177,AH1176+900)</f>
        <v/>
      </c>
      <c r="AI1177">
        <f>IF(T1177&lt;&gt;"",T1177,AI1176)</f>
        <v/>
      </c>
      <c r="AJ1177">
        <f>IF(U1177&lt;&gt;"",U1177,AJ1176)</f>
        <v/>
      </c>
      <c r="AK1177">
        <f>IF(W1177&lt;&gt;"",W1177,"")</f>
        <v/>
      </c>
      <c r="AL1177" s="14">
        <f>IF(X1177&lt;&gt;"",X1177,"")</f>
        <v/>
      </c>
      <c r="AM1177" s="14">
        <f>IF(Y1177&lt;&gt;"",Y1177,"")</f>
        <v/>
      </c>
      <c r="AN1177" s="14">
        <f>IF(OR(AL1177="",AM1177=""),"",AL1177-AM1177)</f>
        <v/>
      </c>
      <c r="AO1177">
        <f>IF(AN1177="","",IF(AN1177&gt;0,"Bullish","Bearish"))</f>
        <v/>
      </c>
      <c r="AP1177">
        <f>IF(AO1177="",AP1176,AO1177)</f>
        <v/>
      </c>
      <c r="AQ1177" s="14">
        <f>IF(AB1177&lt;&gt;"",AB1177,"")</f>
        <v/>
      </c>
      <c r="AR1177" s="14">
        <f>IF(AD1177&lt;&gt;"",AD1177,"")</f>
        <v/>
      </c>
      <c r="AS1177">
        <f>IF(AS1176+1=13,1,AS1176+1)</f>
        <v/>
      </c>
      <c r="AT1177">
        <f>IFERROR(IF(SLOPE($AQ$1154:$AQ$1165,$AS$1154:$AS$1165)&gt;0,MIN(3,ABS(SLOPE($AQ$1154:$AQ$1165,$AS$1154:$AS$1165))),IF(SLOPE($AQ$1154:$AQ$1165,$AS$1154:$AS$1165)&lt;-0.5,-0.5,0)),0)</f>
        <v/>
      </c>
      <c r="AU1177">
        <f>IFERROR(IF(SLOPE($AR$1154:$AR$1165,$AS$1154:$AS$1165)&lt;0,MAX(-3,-ABS(SLOPE($AR$1154:$AR$1165,$AS$1154:$AS$1165))),IF(SLOPE($AR$1154:$AR$1165,$AS$1154:$AS$1165)&gt;0.5,0.5,0)),0)</f>
        <v/>
      </c>
      <c r="AV1177">
        <f>($AQ$1166+(AT1177*(AS1177-1)))</f>
        <v/>
      </c>
      <c r="AW1177">
        <f>($AR$1166+(AU1177*(AS1177-1)))</f>
        <v/>
      </c>
      <c r="AX1177">
        <f>IF(AT1177&gt;0,AV1177+AT1177,AV1177)</f>
        <v/>
      </c>
      <c r="AY1177">
        <f>IF(AU1177&lt;0,AW1177+AU1177,AW1177)</f>
        <v/>
      </c>
      <c r="BA1177" s="14">
        <f>IFERROR(AX1177-AQ1177,"")</f>
        <v/>
      </c>
      <c r="BB1177" s="14">
        <f>IFERROR(AY1177-AR1177,"")</f>
        <v/>
      </c>
      <c r="BD1177">
        <f>AH1177</f>
        <v/>
      </c>
      <c r="BE1177">
        <f>AI1177</f>
        <v/>
      </c>
      <c r="BF1177">
        <f>AJ1177</f>
        <v/>
      </c>
      <c r="BG1177" s="14">
        <f>L1177</f>
        <v/>
      </c>
      <c r="BH1177" s="14">
        <f>IF(X1177="","",X1177)</f>
        <v/>
      </c>
      <c r="BI1177" s="14">
        <f>IF(Y1177="","",Y1177)</f>
        <v/>
      </c>
      <c r="BJ1177">
        <f>Z1177</f>
        <v/>
      </c>
      <c r="BK1177">
        <f>AA1177</f>
        <v/>
      </c>
      <c r="BL1177">
        <f>IFERROR(AX1177,"")</f>
        <v/>
      </c>
      <c r="BM1177">
        <f>IFERROR(AY1177,"")</f>
        <v/>
      </c>
    </row>
    <row r="1178" ht="14.25" customHeight="1">
      <c r="A1178">
        <f>ALGLIB_SSA_XAUUSD!AA1178</f>
        <v/>
      </c>
      <c r="B1178">
        <f>IF($A1178="","",INDEX(ALGLIB_SSA_XAUUSD!$B$2:$B$2401,MATCH($A1178,ALGLIB_SSA_XAUUSD!$A$2:$A$2401,1)))</f>
        <v/>
      </c>
      <c r="C1178">
        <f>IF($A1178="","",INDEX(ALGLIB_SSA_XAUUSD!$C$2:$C$2401,MATCH($A1178,ALGLIB_SSA_XAUUSD!$A$2:$A$2401,1)))</f>
        <v/>
      </c>
      <c r="D1178" s="14">
        <f>IF($A1178="","",INT((ROW()-2)/12)+1)</f>
        <v/>
      </c>
      <c r="E1178" s="14">
        <f>IF($A1178="","",INDEX(ALGLIB_SSA_XAUUSD!$D$2:$D$2401,MATCH($A1178,ALGLIB_SSA_XAUUSD!$A$2:$A$2401,1)))</f>
        <v/>
      </c>
      <c r="F1178" s="14">
        <f>IF($A1178="","",INDEX(ALGLIB_SSA_XAUUSD!$E$2:$E$2401,MATCH($A1178,ALGLIB_SSA_XAUUSD!$A$2:$A$2401,1)))</f>
        <v/>
      </c>
      <c r="G1178" s="14">
        <f>IF($A1178="","",INDEX(ALGLIB_SSA_XAUUSD!$F$2:$F$2401,MATCH($A1178,ALGLIB_SSA_XAUUSD!$A$2:$A$2401,1)))</f>
        <v/>
      </c>
      <c r="H1178" s="14">
        <f>IF($A1178="","",INDEX(ALGLIB_SSA_XAUUSD!$G$2:$G$2401,MATCH($A1178,ALGLIB_SSA_XAUUSD!$A$2:$A$2401,1)))</f>
        <v/>
      </c>
      <c r="I1178" s="14">
        <f>IF($A1178="","",INDEX(ALGLIB_SSA_XAUUSD!$H$2:$H$2401,MATCH($A1178,ALGLIB_SSA_XAUUSD!$A$2:$A$2401,1)))</f>
        <v/>
      </c>
      <c r="J1178">
        <f>_xlfn.XLOOKUP($A1178,ALGLIB_SSA_XAUUSD!$AA$2:$AA$2401,ALGLIB_SSA_XAUUSD!$P$2:$P$2401,"",0)</f>
        <v/>
      </c>
      <c r="K1178">
        <f>_xlfn.XLOOKUP($A1178,ALGLIB_SSA_XAUUSD!$AA$2:$AA$2401,ALGLIB_SSA_XAUUSD!$Q$2:$Q$2401,"",0)</f>
        <v/>
      </c>
      <c r="L1178">
        <f>_xlfn.XLOOKUP($A1178,ALGLIB_SSA_XAUUSD!$AA$2:$AA$2401,ALGLIB_SSA_XAUUSD!$R$2:$R$2401,"",0)</f>
        <v/>
      </c>
      <c r="M1178">
        <f>_xlfn.XLOOKUP($A1178,ALGLIB_SSA_XAUUSD!$AA$2:$AA$2401,ALGLIB_SSA_XAUUSD!$S$2:$S$2401,"",0)</f>
        <v/>
      </c>
      <c r="N1178">
        <f>_xlfn.XLOOKUP($A1178,ALGLIB_SSA_XAUUSD!$AA$2:$AA$2401,ALGLIB_SSA_XAUUSD!$T$2:$T$2401,"",0)</f>
        <v/>
      </c>
      <c r="O1178">
        <f>_xlfn.XLOOKUP($A1178,ALGLIB_SSA_XAUUSD!$AA$2:$AA$2401,ALGLIB_SSA_XAUUSD!$U$2:$U$2401,"",0)</f>
        <v/>
      </c>
      <c r="P1178">
        <f>_xlfn.XLOOKUP($A1178,ALGLIB_SSA_XAUUSD!$AA$2:$AA$2401,ALGLIB_SSA_XAUUSD!$V$2:$V$2401,"",0)</f>
        <v/>
      </c>
      <c r="S1178">
        <f>A1178</f>
        <v/>
      </c>
      <c r="T1178">
        <f>J1178</f>
        <v/>
      </c>
      <c r="U1178">
        <f>K1178</f>
        <v/>
      </c>
      <c r="V1178" s="14">
        <f>IF($A1178="","",MOD(ROW()-2,12)+1)</f>
        <v/>
      </c>
      <c r="W1178">
        <f>L1178</f>
        <v/>
      </c>
      <c r="X1178" s="14">
        <f>IF(F1178="","",F1178)</f>
        <v/>
      </c>
      <c r="Y1178" s="14">
        <f>IF(G1178="","",G1178)</f>
        <v/>
      </c>
      <c r="Z1178">
        <f>M1178</f>
        <v/>
      </c>
      <c r="AA1178">
        <f>N1178</f>
        <v/>
      </c>
      <c r="AB1178" s="14">
        <f>IF(H1178="","",H1178)</f>
        <v/>
      </c>
      <c r="AC1178">
        <f>O1178</f>
        <v/>
      </c>
      <c r="AD1178" s="14">
        <f>IF(I1178="","",I1178)</f>
        <v/>
      </c>
      <c r="AE1178">
        <f>P1178</f>
        <v/>
      </c>
      <c r="AH1178">
        <f>IF(S1178&lt;&gt;"",S1178,AH1177+900)</f>
        <v/>
      </c>
      <c r="AI1178">
        <f>IF(T1178&lt;&gt;"",T1178,AI1177)</f>
        <v/>
      </c>
      <c r="AJ1178">
        <f>IF(U1178&lt;&gt;"",U1178,AJ1177)</f>
        <v/>
      </c>
      <c r="AK1178">
        <f>IF(W1178&lt;&gt;"",W1178,"")</f>
        <v/>
      </c>
      <c r="AL1178" s="14">
        <f>IF(X1178&lt;&gt;"",X1178,"")</f>
        <v/>
      </c>
      <c r="AM1178" s="14">
        <f>IF(Y1178&lt;&gt;"",Y1178,"")</f>
        <v/>
      </c>
      <c r="AN1178" s="14">
        <f>IF(OR(AL1178="",AM1178=""),"",AL1178-AM1178)</f>
        <v/>
      </c>
      <c r="AO1178">
        <f>IF(AN1178="","",IF(AN1178&gt;0,"Bullish","Bearish"))</f>
        <v/>
      </c>
      <c r="AP1178">
        <f>IF(AO1178="",AP1177,AO1178)</f>
        <v/>
      </c>
      <c r="AQ1178" s="14">
        <f>IF(AB1178&lt;&gt;"",AB1178,"")</f>
        <v/>
      </c>
      <c r="AR1178" s="14">
        <f>IF(AD1178&lt;&gt;"",AD1178,"")</f>
        <v/>
      </c>
      <c r="AS1178">
        <f>IF(AS1177+1=13,1,AS1177+1)</f>
        <v/>
      </c>
      <c r="AT1178">
        <f>IFERROR(IF(SLOPE($AQ$1166:$AQ$1177,$AS$1166:$AS$1177)&gt;0,MIN(3,ABS(SLOPE($AQ$1166:$AQ$1177,$AS$1166:$AS$1177))),IF(SLOPE($AQ$1166:$AQ$1177,$AS$1166:$AS$1177)&lt;-0.5,-0.5,0)),0)</f>
        <v/>
      </c>
      <c r="AU1178">
        <f>IFERROR(IF(SLOPE($AR$1166:$AR$1177,$AS$1166:$AS$1177)&lt;0,MAX(-3,-ABS(SLOPE($AR$1166:$AR$1177,$AS$1166:$AS$1177))),IF(SLOPE($AR$1166:$AR$1177,$AS$1166:$AS$1177)&gt;0.5,0.5,0)),0)</f>
        <v/>
      </c>
      <c r="AV1178">
        <f>($AQ$1178+(AT1178*(AS1178-1)))</f>
        <v/>
      </c>
      <c r="AW1178">
        <f>($AR$1178+(AU1178*(AS1178-1)))</f>
        <v/>
      </c>
      <c r="AX1178">
        <f>IF(AT1178&gt;0,AV1178+AT1178,AV1178)</f>
        <v/>
      </c>
      <c r="AY1178">
        <f>IF(AU1178&lt;0,AW1178+AU1178,AW1178)</f>
        <v/>
      </c>
      <c r="BA1178" s="14">
        <f>IFERROR(AX1178-AQ1178,"")</f>
        <v/>
      </c>
      <c r="BB1178" s="14">
        <f>IFERROR(AY1178-AR1178,"")</f>
        <v/>
      </c>
      <c r="BD1178">
        <f>AH1178</f>
        <v/>
      </c>
      <c r="BE1178">
        <f>AI1178</f>
        <v/>
      </c>
      <c r="BF1178">
        <f>AJ1178</f>
        <v/>
      </c>
      <c r="BG1178" s="14">
        <f>L1178</f>
        <v/>
      </c>
      <c r="BH1178" s="14">
        <f>IF(X1178="","",X1178)</f>
        <v/>
      </c>
      <c r="BI1178" s="14">
        <f>IF(Y1178="","",Y1178)</f>
        <v/>
      </c>
      <c r="BJ1178">
        <f>Z1178</f>
        <v/>
      </c>
      <c r="BK1178">
        <f>AA1178</f>
        <v/>
      </c>
      <c r="BL1178">
        <f>IFERROR(AX1178,"")</f>
        <v/>
      </c>
      <c r="BM1178">
        <f>IFERROR(AY1178,"")</f>
        <v/>
      </c>
    </row>
    <row r="1179" ht="14.25" customHeight="1">
      <c r="A1179">
        <f>ALGLIB_SSA_XAUUSD!AA1179</f>
        <v/>
      </c>
      <c r="B1179">
        <f>IF($A1179="","",INDEX(ALGLIB_SSA_XAUUSD!$B$2:$B$2401,MATCH($A1179,ALGLIB_SSA_XAUUSD!$A$2:$A$2401,1)))</f>
        <v/>
      </c>
      <c r="C1179">
        <f>IF($A1179="","",INDEX(ALGLIB_SSA_XAUUSD!$C$2:$C$2401,MATCH($A1179,ALGLIB_SSA_XAUUSD!$A$2:$A$2401,1)))</f>
        <v/>
      </c>
      <c r="D1179" s="14">
        <f>IF($A1179="","",INT((ROW()-2)/12)+1)</f>
        <v/>
      </c>
      <c r="E1179" s="14">
        <f>IF(AND(E1190&lt;&gt;"",D1190=D1178+1),E1178+(E1190-E1178)*1/12,"")</f>
        <v/>
      </c>
      <c r="F1179" s="14">
        <f>IF(AND(F1190&lt;&gt;"",D1190=D1178+1),F1178+(F1190-F1178)*1/12,"")</f>
        <v/>
      </c>
      <c r="G1179" s="14">
        <f>IF(AND(G1190&lt;&gt;"",D1190=D1178+1),G1178+(G1190-G1178)*1/12,"")</f>
        <v/>
      </c>
      <c r="H1179" s="14">
        <f>IF(AND(H1190&lt;&gt;"",D1190=D1178+1),H1178+(H1190-H1178)*1/12,"")</f>
        <v/>
      </c>
      <c r="I1179" s="14">
        <f>IF(AND(L1190&lt;&gt;"",D1190=D1178+1),I1178+(I1190-I1178)*1/12,"")</f>
        <v/>
      </c>
      <c r="J1179">
        <f>_xlfn.XLOOKUP($A1179,ALGLIB_SSA_XAUUSD!$AA$2:$AA$2401,ALGLIB_SSA_XAUUSD!$P$2:$P$2401,"",0)</f>
        <v/>
      </c>
      <c r="K1179">
        <f>_xlfn.XLOOKUP($A1179,ALGLIB_SSA_XAUUSD!$AA$2:$AA$2401,ALGLIB_SSA_XAUUSD!$Q$2:$Q$2401,"",0)</f>
        <v/>
      </c>
      <c r="L1179">
        <f>_xlfn.XLOOKUP($A1179,ALGLIB_SSA_XAUUSD!$AA$2:$AA$2401,ALGLIB_SSA_XAUUSD!$R$2:$R$2401,"",0)</f>
        <v/>
      </c>
      <c r="M1179">
        <f>_xlfn.XLOOKUP($A1179,ALGLIB_SSA_XAUUSD!$AA$2:$AA$2401,ALGLIB_SSA_XAUUSD!$S$2:$S$2401,"",0)</f>
        <v/>
      </c>
      <c r="N1179">
        <f>_xlfn.XLOOKUP($A1179,ALGLIB_SSA_XAUUSD!$AA$2:$AA$2401,ALGLIB_SSA_XAUUSD!$T$2:$T$2401,"",0)</f>
        <v/>
      </c>
      <c r="O1179">
        <f>_xlfn.XLOOKUP($A1179,ALGLIB_SSA_XAUUSD!$AA$2:$AA$2401,ALGLIB_SSA_XAUUSD!$U$2:$U$2401,"",0)</f>
        <v/>
      </c>
      <c r="P1179">
        <f>_xlfn.XLOOKUP($A1179,ALGLIB_SSA_XAUUSD!$AA$2:$AA$2401,ALGLIB_SSA_XAUUSD!$V$2:$V$2401,"",0)</f>
        <v/>
      </c>
      <c r="S1179">
        <f>A1179</f>
        <v/>
      </c>
      <c r="T1179">
        <f>J1179</f>
        <v/>
      </c>
      <c r="U1179">
        <f>K1179</f>
        <v/>
      </c>
      <c r="V1179" s="14">
        <f>IF($A1179="","",MOD(ROW()-2,12)+1)</f>
        <v/>
      </c>
      <c r="W1179">
        <f>L1179</f>
        <v/>
      </c>
      <c r="X1179" s="14">
        <f>IF(F1179="","",F1179)</f>
        <v/>
      </c>
      <c r="Y1179" s="14">
        <f>IF(G1179="","",G1179)</f>
        <v/>
      </c>
      <c r="Z1179">
        <f>M1179</f>
        <v/>
      </c>
      <c r="AA1179">
        <f>N1179</f>
        <v/>
      </c>
      <c r="AB1179" s="14">
        <f>IF(H1179="","",H1179)</f>
        <v/>
      </c>
      <c r="AC1179">
        <f>O1179</f>
        <v/>
      </c>
      <c r="AD1179" s="14">
        <f>IF(I1179="","",I1179)</f>
        <v/>
      </c>
      <c r="AE1179">
        <f>P1179</f>
        <v/>
      </c>
      <c r="AH1179">
        <f>IF(S1179&lt;&gt;"",S1179,AH1178+900)</f>
        <v/>
      </c>
      <c r="AI1179">
        <f>IF(T1179&lt;&gt;"",T1179,AI1178)</f>
        <v/>
      </c>
      <c r="AJ1179">
        <f>IF(U1179&lt;&gt;"",U1179,AJ1178)</f>
        <v/>
      </c>
      <c r="AK1179">
        <f>IF(W1179&lt;&gt;"",W1179,"")</f>
        <v/>
      </c>
      <c r="AL1179" s="14">
        <f>IF(X1179&lt;&gt;"",X1179,"")</f>
        <v/>
      </c>
      <c r="AM1179" s="14">
        <f>IF(Y1179&lt;&gt;"",Y1179,"")</f>
        <v/>
      </c>
      <c r="AN1179" s="14">
        <f>IF(OR(AL1179="",AM1179=""),"",AL1179-AM1179)</f>
        <v/>
      </c>
      <c r="AO1179">
        <f>IF(AN1179="","",IF(AN1179&gt;0,"Bullish","Bearish"))</f>
        <v/>
      </c>
      <c r="AP1179">
        <f>IF(AO1179="",AP1178,AO1179)</f>
        <v/>
      </c>
      <c r="AQ1179" s="14">
        <f>IF(AB1179&lt;&gt;"",AB1179,"")</f>
        <v/>
      </c>
      <c r="AR1179" s="14">
        <f>IF(AD1179&lt;&gt;"",AD1179,"")</f>
        <v/>
      </c>
      <c r="AS1179">
        <f>IF(AS1178+1=13,1,AS1178+1)</f>
        <v/>
      </c>
      <c r="AT1179">
        <f>IFERROR(IF(SLOPE($AQ$1166:$AQ$1177,$AS$1166:$AS$1177)&gt;0,MIN(3,ABS(SLOPE($AQ$1166:$AQ$1177,$AS$1166:$AS$1177))),IF(SLOPE($AQ$1166:$AQ$1177,$AS$1166:$AS$1177)&lt;-0.5,-0.5,0)),0)</f>
        <v/>
      </c>
      <c r="AU1179">
        <f>IFERROR(IF(SLOPE($AR$1166:$AR$1177,$AS$1166:$AS$1177)&lt;0,MAX(-3,-ABS(SLOPE($AR$1166:$AR$1177,$AS$1166:$AS$1177))),IF(SLOPE($AR$1166:$AR$1177,$AS$1166:$AS$1177)&gt;0.5,0.5,0)),0)</f>
        <v/>
      </c>
      <c r="AV1179">
        <f>($AQ$1178+(AT1179*(AS1179-1)))</f>
        <v/>
      </c>
      <c r="AW1179">
        <f>($AR$1178+(AU1179*(AS1179-1)))</f>
        <v/>
      </c>
      <c r="AX1179">
        <f>IF(AT1179&gt;0,AV1179+AT1179,AV1179)</f>
        <v/>
      </c>
      <c r="AY1179">
        <f>IF(AU1179&lt;0,AW1179+AU1179,AW1179)</f>
        <v/>
      </c>
      <c r="BA1179" s="14">
        <f>IFERROR(AX1179-AQ1179,"")</f>
        <v/>
      </c>
      <c r="BB1179" s="14">
        <f>IFERROR(AY1179-AR1179,"")</f>
        <v/>
      </c>
      <c r="BD1179">
        <f>AH1179</f>
        <v/>
      </c>
      <c r="BE1179">
        <f>AI1179</f>
        <v/>
      </c>
      <c r="BF1179">
        <f>AJ1179</f>
        <v/>
      </c>
      <c r="BG1179" s="14">
        <f>L1179</f>
        <v/>
      </c>
      <c r="BH1179" s="14">
        <f>IF(X1179="","",X1179)</f>
        <v/>
      </c>
      <c r="BI1179" s="14">
        <f>IF(Y1179="","",Y1179)</f>
        <v/>
      </c>
      <c r="BJ1179">
        <f>Z1179</f>
        <v/>
      </c>
      <c r="BK1179">
        <f>AA1179</f>
        <v/>
      </c>
      <c r="BL1179">
        <f>IFERROR(AX1179,"")</f>
        <v/>
      </c>
      <c r="BM1179">
        <f>IFERROR(AY1179,"")</f>
        <v/>
      </c>
    </row>
    <row r="1180" ht="14.25" customHeight="1">
      <c r="A1180">
        <f>ALGLIB_SSA_XAUUSD!AA1180</f>
        <v/>
      </c>
      <c r="B1180">
        <f>IF($A1180="","",INDEX(ALGLIB_SSA_XAUUSD!$B$2:$B$2401,MATCH($A1180,ALGLIB_SSA_XAUUSD!$A$2:$A$2401,1)))</f>
        <v/>
      </c>
      <c r="C1180">
        <f>IF($A1180="","",INDEX(ALGLIB_SSA_XAUUSD!$C$2:$C$2401,MATCH($A1180,ALGLIB_SSA_XAUUSD!$A$2:$A$2401,1)))</f>
        <v/>
      </c>
      <c r="D1180" s="14">
        <f>IF($A1180="","",INT((ROW()-2)/12)+1)</f>
        <v/>
      </c>
      <c r="E1180" s="14">
        <f>IF(AND(E1190&lt;&gt;"",D1190=D1178+1),E1178+(E1190-E1178)*2/12,"")</f>
        <v/>
      </c>
      <c r="F1180" s="14">
        <f>IF(AND(F1190&lt;&gt;"",D1190=D1178+1),F1178+(F1190-F1178)*2/12,"")</f>
        <v/>
      </c>
      <c r="G1180" s="14">
        <f>IF(AND(G1190&lt;&gt;"",D1190=D1178+1),G1178+(G1190-G1178)*2/12,"")</f>
        <v/>
      </c>
      <c r="H1180" s="14">
        <f>IF(AND(H1190&lt;&gt;"",D1190=D1178+1),H1178+(H1190-H1178)*2/12,"")</f>
        <v/>
      </c>
      <c r="I1180" s="14">
        <f>IF(AND(L1190&lt;&gt;"",D1190=D1178+1),I1178+(I1190-I1178)*2/12,"")</f>
        <v/>
      </c>
      <c r="J1180">
        <f>_xlfn.XLOOKUP($A1180,ALGLIB_SSA_XAUUSD!$AA$2:$AA$2401,ALGLIB_SSA_XAUUSD!$P$2:$P$2401,"",0)</f>
        <v/>
      </c>
      <c r="K1180">
        <f>_xlfn.XLOOKUP($A1180,ALGLIB_SSA_XAUUSD!$AA$2:$AA$2401,ALGLIB_SSA_XAUUSD!$Q$2:$Q$2401,"",0)</f>
        <v/>
      </c>
      <c r="L1180">
        <f>_xlfn.XLOOKUP($A1180,ALGLIB_SSA_XAUUSD!$AA$2:$AA$2401,ALGLIB_SSA_XAUUSD!$R$2:$R$2401,"",0)</f>
        <v/>
      </c>
      <c r="M1180">
        <f>_xlfn.XLOOKUP($A1180,ALGLIB_SSA_XAUUSD!$AA$2:$AA$2401,ALGLIB_SSA_XAUUSD!$S$2:$S$2401,"",0)</f>
        <v/>
      </c>
      <c r="N1180">
        <f>_xlfn.XLOOKUP($A1180,ALGLIB_SSA_XAUUSD!$AA$2:$AA$2401,ALGLIB_SSA_XAUUSD!$T$2:$T$2401,"",0)</f>
        <v/>
      </c>
      <c r="O1180">
        <f>_xlfn.XLOOKUP($A1180,ALGLIB_SSA_XAUUSD!$AA$2:$AA$2401,ALGLIB_SSA_XAUUSD!$U$2:$U$2401,"",0)</f>
        <v/>
      </c>
      <c r="P1180">
        <f>_xlfn.XLOOKUP($A1180,ALGLIB_SSA_XAUUSD!$AA$2:$AA$2401,ALGLIB_SSA_XAUUSD!$V$2:$V$2401,"",0)</f>
        <v/>
      </c>
      <c r="S1180">
        <f>A1180</f>
        <v/>
      </c>
      <c r="T1180">
        <f>J1180</f>
        <v/>
      </c>
      <c r="U1180">
        <f>K1180</f>
        <v/>
      </c>
      <c r="V1180" s="14">
        <f>IF($A1180="","",MOD(ROW()-2,12)+1)</f>
        <v/>
      </c>
      <c r="W1180">
        <f>L1180</f>
        <v/>
      </c>
      <c r="X1180" s="14">
        <f>IF(F1180="","",F1180)</f>
        <v/>
      </c>
      <c r="Y1180" s="14">
        <f>IF(G1180="","",G1180)</f>
        <v/>
      </c>
      <c r="Z1180">
        <f>M1180</f>
        <v/>
      </c>
      <c r="AA1180">
        <f>N1180</f>
        <v/>
      </c>
      <c r="AB1180" s="14">
        <f>IF(H1180="","",H1180)</f>
        <v/>
      </c>
      <c r="AC1180">
        <f>O1180</f>
        <v/>
      </c>
      <c r="AD1180" s="14">
        <f>IF(I1180="","",I1180)</f>
        <v/>
      </c>
      <c r="AE1180">
        <f>P1180</f>
        <v/>
      </c>
      <c r="AH1180">
        <f>IF(S1180&lt;&gt;"",S1180,AH1179+900)</f>
        <v/>
      </c>
      <c r="AI1180">
        <f>IF(T1180&lt;&gt;"",T1180,AI1179)</f>
        <v/>
      </c>
      <c r="AJ1180">
        <f>IF(U1180&lt;&gt;"",U1180,AJ1179)</f>
        <v/>
      </c>
      <c r="AK1180">
        <f>IF(W1180&lt;&gt;"",W1180,"")</f>
        <v/>
      </c>
      <c r="AL1180" s="14">
        <f>IF(X1180&lt;&gt;"",X1180,"")</f>
        <v/>
      </c>
      <c r="AM1180" s="14">
        <f>IF(Y1180&lt;&gt;"",Y1180,"")</f>
        <v/>
      </c>
      <c r="AN1180" s="14">
        <f>IF(OR(AL1180="",AM1180=""),"",AL1180-AM1180)</f>
        <v/>
      </c>
      <c r="AO1180">
        <f>IF(AN1180="","",IF(AN1180&gt;0,"Bullish","Bearish"))</f>
        <v/>
      </c>
      <c r="AP1180">
        <f>IF(AO1180="",AP1179,AO1180)</f>
        <v/>
      </c>
      <c r="AQ1180" s="14">
        <f>IF(AB1180&lt;&gt;"",AB1180,"")</f>
        <v/>
      </c>
      <c r="AR1180" s="14">
        <f>IF(AD1180&lt;&gt;"",AD1180,"")</f>
        <v/>
      </c>
      <c r="AS1180">
        <f>IF(AS1179+1=13,1,AS1179+1)</f>
        <v/>
      </c>
      <c r="AT1180">
        <f>IFERROR(IF(SLOPE($AQ$1166:$AQ$1177,$AS$1166:$AS$1177)&gt;0,MIN(3,ABS(SLOPE($AQ$1166:$AQ$1177,$AS$1166:$AS$1177))),IF(SLOPE($AQ$1166:$AQ$1177,$AS$1166:$AS$1177)&lt;-0.5,-0.5,0)),0)</f>
        <v/>
      </c>
      <c r="AU1180">
        <f>IFERROR(IF(SLOPE($AR$1166:$AR$1177,$AS$1166:$AS$1177)&lt;0,MAX(-3,-ABS(SLOPE($AR$1166:$AR$1177,$AS$1166:$AS$1177))),IF(SLOPE($AR$1166:$AR$1177,$AS$1166:$AS$1177)&gt;0.5,0.5,0)),0)</f>
        <v/>
      </c>
      <c r="AV1180">
        <f>($AQ$1178+(AT1180*(AS1180-1)))</f>
        <v/>
      </c>
      <c r="AW1180">
        <f>($AR$1178+(AU1180*(AS1180-1)))</f>
        <v/>
      </c>
      <c r="AX1180">
        <f>IF(AT1180&gt;0,AV1180+AT1180,AV1180)</f>
        <v/>
      </c>
      <c r="AY1180">
        <f>IF(AU1180&lt;0,AW1180+AU1180,AW1180)</f>
        <v/>
      </c>
      <c r="BA1180" s="14">
        <f>IFERROR(AX1180-AQ1180,"")</f>
        <v/>
      </c>
      <c r="BB1180" s="14">
        <f>IFERROR(AY1180-AR1180,"")</f>
        <v/>
      </c>
      <c r="BD1180">
        <f>AH1180</f>
        <v/>
      </c>
      <c r="BE1180">
        <f>AI1180</f>
        <v/>
      </c>
      <c r="BF1180">
        <f>AJ1180</f>
        <v/>
      </c>
      <c r="BG1180" s="14">
        <f>L1180</f>
        <v/>
      </c>
      <c r="BH1180" s="14">
        <f>IF(X1180="","",X1180)</f>
        <v/>
      </c>
      <c r="BI1180" s="14">
        <f>IF(Y1180="","",Y1180)</f>
        <v/>
      </c>
      <c r="BJ1180">
        <f>Z1180</f>
        <v/>
      </c>
      <c r="BK1180">
        <f>AA1180</f>
        <v/>
      </c>
      <c r="BL1180">
        <f>IFERROR(AX1180,"")</f>
        <v/>
      </c>
      <c r="BM1180">
        <f>IFERROR(AY1180,"")</f>
        <v/>
      </c>
    </row>
    <row r="1181" ht="14.25" customHeight="1">
      <c r="A1181">
        <f>ALGLIB_SSA_XAUUSD!AA1181</f>
        <v/>
      </c>
      <c r="B1181">
        <f>IF($A1181="","",INDEX(ALGLIB_SSA_XAUUSD!$B$2:$B$2401,MATCH($A1181,ALGLIB_SSA_XAUUSD!$A$2:$A$2401,1)))</f>
        <v/>
      </c>
      <c r="C1181">
        <f>IF($A1181="","",INDEX(ALGLIB_SSA_XAUUSD!$C$2:$C$2401,MATCH($A1181,ALGLIB_SSA_XAUUSD!$A$2:$A$2401,1)))</f>
        <v/>
      </c>
      <c r="D1181" s="14">
        <f>IF($A1181="","",INT((ROW()-2)/12)+1)</f>
        <v/>
      </c>
      <c r="E1181" s="14">
        <f>IF(AND(E1190&lt;&gt;"",D1190=D1178+1),E1178+(E1190-E1178)*3/12,"")</f>
        <v/>
      </c>
      <c r="F1181" s="14">
        <f>IF(AND(F1190&lt;&gt;"",D1190=D1178+1),F1178+(F1190-F1178)*3/12,"")</f>
        <v/>
      </c>
      <c r="G1181" s="14">
        <f>IF(AND(G1190&lt;&gt;"",D1190=D1178+1),G1178+(G1190-G1178)*3/12,"")</f>
        <v/>
      </c>
      <c r="H1181" s="14">
        <f>IF(AND(H1190&lt;&gt;"",D1190=D1178+1),H1178+(H1190-H1178)*3/12,"")</f>
        <v/>
      </c>
      <c r="I1181" s="14">
        <f>IF(AND(L1190&lt;&gt;"",D1190=D1178+1),I1178+(I1190-I1178)*3/12,"")</f>
        <v/>
      </c>
      <c r="J1181">
        <f>_xlfn.XLOOKUP($A1181,ALGLIB_SSA_XAUUSD!$AA$2:$AA$2401,ALGLIB_SSA_XAUUSD!$P$2:$P$2401,"",0)</f>
        <v/>
      </c>
      <c r="K1181">
        <f>_xlfn.XLOOKUP($A1181,ALGLIB_SSA_XAUUSD!$AA$2:$AA$2401,ALGLIB_SSA_XAUUSD!$Q$2:$Q$2401,"",0)</f>
        <v/>
      </c>
      <c r="L1181">
        <f>_xlfn.XLOOKUP($A1181,ALGLIB_SSA_XAUUSD!$AA$2:$AA$2401,ALGLIB_SSA_XAUUSD!$R$2:$R$2401,"",0)</f>
        <v/>
      </c>
      <c r="M1181">
        <f>_xlfn.XLOOKUP($A1181,ALGLIB_SSA_XAUUSD!$AA$2:$AA$2401,ALGLIB_SSA_XAUUSD!$S$2:$S$2401,"",0)</f>
        <v/>
      </c>
      <c r="N1181">
        <f>_xlfn.XLOOKUP($A1181,ALGLIB_SSA_XAUUSD!$AA$2:$AA$2401,ALGLIB_SSA_XAUUSD!$T$2:$T$2401,"",0)</f>
        <v/>
      </c>
      <c r="O1181">
        <f>_xlfn.XLOOKUP($A1181,ALGLIB_SSA_XAUUSD!$AA$2:$AA$2401,ALGLIB_SSA_XAUUSD!$U$2:$U$2401,"",0)</f>
        <v/>
      </c>
      <c r="P1181">
        <f>_xlfn.XLOOKUP($A1181,ALGLIB_SSA_XAUUSD!$AA$2:$AA$2401,ALGLIB_SSA_XAUUSD!$V$2:$V$2401,"",0)</f>
        <v/>
      </c>
      <c r="S1181">
        <f>A1181</f>
        <v/>
      </c>
      <c r="T1181">
        <f>J1181</f>
        <v/>
      </c>
      <c r="U1181">
        <f>K1181</f>
        <v/>
      </c>
      <c r="V1181" s="14">
        <f>IF($A1181="","",MOD(ROW()-2,12)+1)</f>
        <v/>
      </c>
      <c r="W1181">
        <f>L1181</f>
        <v/>
      </c>
      <c r="X1181" s="14">
        <f>IF(F1181="","",F1181)</f>
        <v/>
      </c>
      <c r="Y1181" s="14">
        <f>IF(G1181="","",G1181)</f>
        <v/>
      </c>
      <c r="Z1181">
        <f>M1181</f>
        <v/>
      </c>
      <c r="AA1181">
        <f>N1181</f>
        <v/>
      </c>
      <c r="AB1181" s="14">
        <f>IF(H1181="","",H1181)</f>
        <v/>
      </c>
      <c r="AC1181">
        <f>O1181</f>
        <v/>
      </c>
      <c r="AD1181" s="14">
        <f>IF(I1181="","",I1181)</f>
        <v/>
      </c>
      <c r="AE1181">
        <f>P1181</f>
        <v/>
      </c>
      <c r="AH1181">
        <f>IF(S1181&lt;&gt;"",S1181,AH1180+900)</f>
        <v/>
      </c>
      <c r="AI1181">
        <f>IF(T1181&lt;&gt;"",T1181,AI1180)</f>
        <v/>
      </c>
      <c r="AJ1181">
        <f>IF(U1181&lt;&gt;"",U1181,AJ1180)</f>
        <v/>
      </c>
      <c r="AK1181">
        <f>IF(W1181&lt;&gt;"",W1181,"")</f>
        <v/>
      </c>
      <c r="AL1181" s="14">
        <f>IF(X1181&lt;&gt;"",X1181,"")</f>
        <v/>
      </c>
      <c r="AM1181" s="14">
        <f>IF(Y1181&lt;&gt;"",Y1181,"")</f>
        <v/>
      </c>
      <c r="AN1181" s="14">
        <f>IF(OR(AL1181="",AM1181=""),"",AL1181-AM1181)</f>
        <v/>
      </c>
      <c r="AO1181">
        <f>IF(AN1181="","",IF(AN1181&gt;0,"Bullish","Bearish"))</f>
        <v/>
      </c>
      <c r="AP1181">
        <f>IF(AO1181="",AP1180,AO1181)</f>
        <v/>
      </c>
      <c r="AQ1181" s="14">
        <f>IF(AB1181&lt;&gt;"",AB1181,"")</f>
        <v/>
      </c>
      <c r="AR1181" s="14">
        <f>IF(AD1181&lt;&gt;"",AD1181,"")</f>
        <v/>
      </c>
      <c r="AS1181">
        <f>IF(AS1180+1=13,1,AS1180+1)</f>
        <v/>
      </c>
      <c r="AT1181">
        <f>IFERROR(IF(SLOPE($AQ$1166:$AQ$1177,$AS$1166:$AS$1177)&gt;0,MIN(3,ABS(SLOPE($AQ$1166:$AQ$1177,$AS$1166:$AS$1177))),IF(SLOPE($AQ$1166:$AQ$1177,$AS$1166:$AS$1177)&lt;-0.5,-0.5,0)),0)</f>
        <v/>
      </c>
      <c r="AU1181">
        <f>IFERROR(IF(SLOPE($AR$1166:$AR$1177,$AS$1166:$AS$1177)&lt;0,MAX(-3,-ABS(SLOPE($AR$1166:$AR$1177,$AS$1166:$AS$1177))),IF(SLOPE($AR$1166:$AR$1177,$AS$1166:$AS$1177)&gt;0.5,0.5,0)),0)</f>
        <v/>
      </c>
      <c r="AV1181">
        <f>($AQ$1178+(AT1181*(AS1181-1)))</f>
        <v/>
      </c>
      <c r="AW1181">
        <f>($AR$1178+(AU1181*(AS1181-1)))</f>
        <v/>
      </c>
      <c r="AX1181">
        <f>IF(AT1181&gt;0,AV1181+AT1181,AV1181)</f>
        <v/>
      </c>
      <c r="AY1181">
        <f>IF(AU1181&lt;0,AW1181+AU1181,AW1181)</f>
        <v/>
      </c>
      <c r="BA1181" s="14">
        <f>IFERROR(AX1181-AQ1181,"")</f>
        <v/>
      </c>
      <c r="BB1181" s="14">
        <f>IFERROR(AY1181-AR1181,"")</f>
        <v/>
      </c>
      <c r="BD1181">
        <f>AH1181</f>
        <v/>
      </c>
      <c r="BE1181">
        <f>AI1181</f>
        <v/>
      </c>
      <c r="BF1181">
        <f>AJ1181</f>
        <v/>
      </c>
      <c r="BG1181" s="14">
        <f>L1181</f>
        <v/>
      </c>
      <c r="BH1181" s="14">
        <f>IF(X1181="","",X1181)</f>
        <v/>
      </c>
      <c r="BI1181" s="14">
        <f>IF(Y1181="","",Y1181)</f>
        <v/>
      </c>
      <c r="BJ1181">
        <f>Z1181</f>
        <v/>
      </c>
      <c r="BK1181">
        <f>AA1181</f>
        <v/>
      </c>
      <c r="BL1181">
        <f>IFERROR(AX1181,"")</f>
        <v/>
      </c>
      <c r="BM1181">
        <f>IFERROR(AY1181,"")</f>
        <v/>
      </c>
    </row>
    <row r="1182" ht="14.25" customHeight="1">
      <c r="A1182">
        <f>ALGLIB_SSA_XAUUSD!AA1182</f>
        <v/>
      </c>
      <c r="B1182">
        <f>IF($A1182="","",INDEX(ALGLIB_SSA_XAUUSD!$B$2:$B$2401,MATCH($A1182,ALGLIB_SSA_XAUUSD!$A$2:$A$2401,1)))</f>
        <v/>
      </c>
      <c r="C1182">
        <f>IF($A1182="","",INDEX(ALGLIB_SSA_XAUUSD!$C$2:$C$2401,MATCH($A1182,ALGLIB_SSA_XAUUSD!$A$2:$A$2401,1)))</f>
        <v/>
      </c>
      <c r="D1182" s="14">
        <f>IF($A1182="","",INT((ROW()-2)/12)+1)</f>
        <v/>
      </c>
      <c r="E1182" s="14">
        <f>IF(AND(E1190&lt;&gt;"",D1190=D1178+1),E1178+(E1190-E1178)*4/12,"")</f>
        <v/>
      </c>
      <c r="F1182" s="14">
        <f>IF(AND(F1190&lt;&gt;"",D1190=D1178+1),F1178+(F1190-F1178)*4/12,"")</f>
        <v/>
      </c>
      <c r="G1182" s="14">
        <f>IF(AND(G1190&lt;&gt;"",D1190=D1178+1),G1178+(G1190-G1178)*4/12,"")</f>
        <v/>
      </c>
      <c r="H1182" s="14">
        <f>IF(AND(H1190&lt;&gt;"",D1190=D1178+1),H1178+(H1190-H1178)*4/12,"")</f>
        <v/>
      </c>
      <c r="I1182" s="14">
        <f>IF(AND(L1190&lt;&gt;"",D1190=D1178+1),I1178+(I1190-I1178)*4/12,"")</f>
        <v/>
      </c>
      <c r="J1182">
        <f>_xlfn.XLOOKUP($A1182,ALGLIB_SSA_XAUUSD!$AA$2:$AA$2401,ALGLIB_SSA_XAUUSD!$P$2:$P$2401,"",0)</f>
        <v/>
      </c>
      <c r="K1182">
        <f>_xlfn.XLOOKUP($A1182,ALGLIB_SSA_XAUUSD!$AA$2:$AA$2401,ALGLIB_SSA_XAUUSD!$Q$2:$Q$2401,"",0)</f>
        <v/>
      </c>
      <c r="L1182">
        <f>_xlfn.XLOOKUP($A1182,ALGLIB_SSA_XAUUSD!$AA$2:$AA$2401,ALGLIB_SSA_XAUUSD!$R$2:$R$2401,"",0)</f>
        <v/>
      </c>
      <c r="M1182">
        <f>_xlfn.XLOOKUP($A1182,ALGLIB_SSA_XAUUSD!$AA$2:$AA$2401,ALGLIB_SSA_XAUUSD!$S$2:$S$2401,"",0)</f>
        <v/>
      </c>
      <c r="N1182">
        <f>_xlfn.XLOOKUP($A1182,ALGLIB_SSA_XAUUSD!$AA$2:$AA$2401,ALGLIB_SSA_XAUUSD!$T$2:$T$2401,"",0)</f>
        <v/>
      </c>
      <c r="O1182">
        <f>_xlfn.XLOOKUP($A1182,ALGLIB_SSA_XAUUSD!$AA$2:$AA$2401,ALGLIB_SSA_XAUUSD!$U$2:$U$2401,"",0)</f>
        <v/>
      </c>
      <c r="P1182">
        <f>_xlfn.XLOOKUP($A1182,ALGLIB_SSA_XAUUSD!$AA$2:$AA$2401,ALGLIB_SSA_XAUUSD!$V$2:$V$2401,"",0)</f>
        <v/>
      </c>
      <c r="S1182">
        <f>A1182</f>
        <v/>
      </c>
      <c r="T1182">
        <f>J1182</f>
        <v/>
      </c>
      <c r="U1182">
        <f>K1182</f>
        <v/>
      </c>
      <c r="V1182" s="14">
        <f>IF($A1182="","",MOD(ROW()-2,12)+1)</f>
        <v/>
      </c>
      <c r="W1182">
        <f>L1182</f>
        <v/>
      </c>
      <c r="X1182" s="14">
        <f>IF(F1182="","",F1182)</f>
        <v/>
      </c>
      <c r="Y1182" s="14">
        <f>IF(G1182="","",G1182)</f>
        <v/>
      </c>
      <c r="Z1182">
        <f>M1182</f>
        <v/>
      </c>
      <c r="AA1182">
        <f>N1182</f>
        <v/>
      </c>
      <c r="AB1182" s="14">
        <f>IF(H1182="","",H1182)</f>
        <v/>
      </c>
      <c r="AC1182">
        <f>O1182</f>
        <v/>
      </c>
      <c r="AD1182" s="14">
        <f>IF(I1182="","",I1182)</f>
        <v/>
      </c>
      <c r="AE1182">
        <f>P1182</f>
        <v/>
      </c>
      <c r="AH1182">
        <f>IF(S1182&lt;&gt;"",S1182,AH1181+900)</f>
        <v/>
      </c>
      <c r="AI1182">
        <f>IF(T1182&lt;&gt;"",T1182,AI1181)</f>
        <v/>
      </c>
      <c r="AJ1182">
        <f>IF(U1182&lt;&gt;"",U1182,AJ1181)</f>
        <v/>
      </c>
      <c r="AK1182">
        <f>IF(W1182&lt;&gt;"",W1182,"")</f>
        <v/>
      </c>
      <c r="AL1182" s="14">
        <f>IF(X1182&lt;&gt;"",X1182,"")</f>
        <v/>
      </c>
      <c r="AM1182" s="14">
        <f>IF(Y1182&lt;&gt;"",Y1182,"")</f>
        <v/>
      </c>
      <c r="AN1182" s="14">
        <f>IF(OR(AL1182="",AM1182=""),"",AL1182-AM1182)</f>
        <v/>
      </c>
      <c r="AO1182">
        <f>IF(AN1182="","",IF(AN1182&gt;0,"Bullish","Bearish"))</f>
        <v/>
      </c>
      <c r="AP1182">
        <f>IF(AO1182="",AP1181,AO1182)</f>
        <v/>
      </c>
      <c r="AQ1182" s="14">
        <f>IF(AB1182&lt;&gt;"",AB1182,"")</f>
        <v/>
      </c>
      <c r="AR1182" s="14">
        <f>IF(AD1182&lt;&gt;"",AD1182,"")</f>
        <v/>
      </c>
      <c r="AS1182">
        <f>IF(AS1181+1=13,1,AS1181+1)</f>
        <v/>
      </c>
      <c r="AT1182">
        <f>IFERROR(IF(SLOPE($AQ$1166:$AQ$1177,$AS$1166:$AS$1177)&gt;0,MIN(3,ABS(SLOPE($AQ$1166:$AQ$1177,$AS$1166:$AS$1177))),IF(SLOPE($AQ$1166:$AQ$1177,$AS$1166:$AS$1177)&lt;-0.5,-0.5,0)),0)</f>
        <v/>
      </c>
      <c r="AU1182">
        <f>IFERROR(IF(SLOPE($AR$1166:$AR$1177,$AS$1166:$AS$1177)&lt;0,MAX(-3,-ABS(SLOPE($AR$1166:$AR$1177,$AS$1166:$AS$1177))),IF(SLOPE($AR$1166:$AR$1177,$AS$1166:$AS$1177)&gt;0.5,0.5,0)),0)</f>
        <v/>
      </c>
      <c r="AV1182">
        <f>($AQ$1178+(AT1182*(AS1182-1)))</f>
        <v/>
      </c>
      <c r="AW1182">
        <f>($AR$1178+(AU1182*(AS1182-1)))</f>
        <v/>
      </c>
      <c r="AX1182">
        <f>IF(AT1182&gt;0,AV1182+AT1182,AV1182)</f>
        <v/>
      </c>
      <c r="AY1182">
        <f>IF(AU1182&lt;0,AW1182+AU1182,AW1182)</f>
        <v/>
      </c>
      <c r="BA1182" s="14">
        <f>IFERROR(AX1182-AQ1182,"")</f>
        <v/>
      </c>
      <c r="BB1182" s="14">
        <f>IFERROR(AY1182-AR1182,"")</f>
        <v/>
      </c>
      <c r="BD1182">
        <f>AH1182</f>
        <v/>
      </c>
      <c r="BE1182">
        <f>AI1182</f>
        <v/>
      </c>
      <c r="BF1182">
        <f>AJ1182</f>
        <v/>
      </c>
      <c r="BG1182" s="14">
        <f>L1182</f>
        <v/>
      </c>
      <c r="BH1182" s="14">
        <f>IF(X1182="","",X1182)</f>
        <v/>
      </c>
      <c r="BI1182" s="14">
        <f>IF(Y1182="","",Y1182)</f>
        <v/>
      </c>
      <c r="BJ1182">
        <f>Z1182</f>
        <v/>
      </c>
      <c r="BK1182">
        <f>AA1182</f>
        <v/>
      </c>
      <c r="BL1182">
        <f>IFERROR(AX1182,"")</f>
        <v/>
      </c>
      <c r="BM1182">
        <f>IFERROR(AY1182,"")</f>
        <v/>
      </c>
    </row>
    <row r="1183" ht="14.25" customHeight="1">
      <c r="A1183">
        <f>ALGLIB_SSA_XAUUSD!AA1183</f>
        <v/>
      </c>
      <c r="B1183">
        <f>IF($A1183="","",INDEX(ALGLIB_SSA_XAUUSD!$B$2:$B$2401,MATCH($A1183,ALGLIB_SSA_XAUUSD!$A$2:$A$2401,1)))</f>
        <v/>
      </c>
      <c r="C1183">
        <f>IF($A1183="","",INDEX(ALGLIB_SSA_XAUUSD!$C$2:$C$2401,MATCH($A1183,ALGLIB_SSA_XAUUSD!$A$2:$A$2401,1)))</f>
        <v/>
      </c>
      <c r="D1183" s="14">
        <f>IF($A1183="","",INT((ROW()-2)/12)+1)</f>
        <v/>
      </c>
      <c r="E1183" s="14">
        <f>IF(AND(E1190&lt;&gt;"",D1190=D1178+1),E1178+(E1190-E1178)*5/12,"")</f>
        <v/>
      </c>
      <c r="F1183" s="14">
        <f>IF(AND(F1190&lt;&gt;"",D1190=D1178+1),F1178+(F1190-F1178)*5/12,"")</f>
        <v/>
      </c>
      <c r="G1183" s="14">
        <f>IF(AND(G1190&lt;&gt;"",D1190=D1178+1),G1178+(G1190-G1178)*5/12,"")</f>
        <v/>
      </c>
      <c r="H1183" s="14">
        <f>IF(AND(H1190&lt;&gt;"",D1190=D1178+1),H1178+(H1190-H1178)*5/12,"")</f>
        <v/>
      </c>
      <c r="I1183" s="14">
        <f>IF(AND(L1190&lt;&gt;"",D1190=D1178+1),I1178+(I1190-I1178)*5/12,"")</f>
        <v/>
      </c>
      <c r="J1183">
        <f>_xlfn.XLOOKUP($A1183,ALGLIB_SSA_XAUUSD!$AA$2:$AA$2401,ALGLIB_SSA_XAUUSD!$P$2:$P$2401,"",0)</f>
        <v/>
      </c>
      <c r="K1183">
        <f>_xlfn.XLOOKUP($A1183,ALGLIB_SSA_XAUUSD!$AA$2:$AA$2401,ALGLIB_SSA_XAUUSD!$Q$2:$Q$2401,"",0)</f>
        <v/>
      </c>
      <c r="L1183">
        <f>_xlfn.XLOOKUP($A1183,ALGLIB_SSA_XAUUSD!$AA$2:$AA$2401,ALGLIB_SSA_XAUUSD!$R$2:$R$2401,"",0)</f>
        <v/>
      </c>
      <c r="M1183">
        <f>_xlfn.XLOOKUP($A1183,ALGLIB_SSA_XAUUSD!$AA$2:$AA$2401,ALGLIB_SSA_XAUUSD!$S$2:$S$2401,"",0)</f>
        <v/>
      </c>
      <c r="N1183">
        <f>_xlfn.XLOOKUP($A1183,ALGLIB_SSA_XAUUSD!$AA$2:$AA$2401,ALGLIB_SSA_XAUUSD!$T$2:$T$2401,"",0)</f>
        <v/>
      </c>
      <c r="O1183">
        <f>_xlfn.XLOOKUP($A1183,ALGLIB_SSA_XAUUSD!$AA$2:$AA$2401,ALGLIB_SSA_XAUUSD!$U$2:$U$2401,"",0)</f>
        <v/>
      </c>
      <c r="P1183">
        <f>_xlfn.XLOOKUP($A1183,ALGLIB_SSA_XAUUSD!$AA$2:$AA$2401,ALGLIB_SSA_XAUUSD!$V$2:$V$2401,"",0)</f>
        <v/>
      </c>
      <c r="S1183">
        <f>A1183</f>
        <v/>
      </c>
      <c r="T1183">
        <f>J1183</f>
        <v/>
      </c>
      <c r="U1183">
        <f>K1183</f>
        <v/>
      </c>
      <c r="V1183" s="14">
        <f>IF($A1183="","",MOD(ROW()-2,12)+1)</f>
        <v/>
      </c>
      <c r="W1183">
        <f>L1183</f>
        <v/>
      </c>
      <c r="X1183" s="14">
        <f>IF(F1183="","",F1183)</f>
        <v/>
      </c>
      <c r="Y1183" s="14">
        <f>IF(G1183="","",G1183)</f>
        <v/>
      </c>
      <c r="Z1183">
        <f>M1183</f>
        <v/>
      </c>
      <c r="AA1183">
        <f>N1183</f>
        <v/>
      </c>
      <c r="AB1183" s="14">
        <f>IF(H1183="","",H1183)</f>
        <v/>
      </c>
      <c r="AC1183">
        <f>O1183</f>
        <v/>
      </c>
      <c r="AD1183" s="14">
        <f>IF(I1183="","",I1183)</f>
        <v/>
      </c>
      <c r="AE1183">
        <f>P1183</f>
        <v/>
      </c>
      <c r="AH1183">
        <f>IF(S1183&lt;&gt;"",S1183,AH1182+900)</f>
        <v/>
      </c>
      <c r="AI1183">
        <f>IF(T1183&lt;&gt;"",T1183,AI1182)</f>
        <v/>
      </c>
      <c r="AJ1183">
        <f>IF(U1183&lt;&gt;"",U1183,AJ1182)</f>
        <v/>
      </c>
      <c r="AK1183">
        <f>IF(W1183&lt;&gt;"",W1183,"")</f>
        <v/>
      </c>
      <c r="AL1183" s="14">
        <f>IF(X1183&lt;&gt;"",X1183,"")</f>
        <v/>
      </c>
      <c r="AM1183" s="14">
        <f>IF(Y1183&lt;&gt;"",Y1183,"")</f>
        <v/>
      </c>
      <c r="AN1183" s="14">
        <f>IF(OR(AL1183="",AM1183=""),"",AL1183-AM1183)</f>
        <v/>
      </c>
      <c r="AO1183">
        <f>IF(AN1183="","",IF(AN1183&gt;0,"Bullish","Bearish"))</f>
        <v/>
      </c>
      <c r="AP1183">
        <f>IF(AO1183="",AP1182,AO1183)</f>
        <v/>
      </c>
      <c r="AQ1183" s="14">
        <f>IF(AB1183&lt;&gt;"",AB1183,"")</f>
        <v/>
      </c>
      <c r="AR1183" s="14">
        <f>IF(AD1183&lt;&gt;"",AD1183,"")</f>
        <v/>
      </c>
      <c r="AS1183">
        <f>IF(AS1182+1=13,1,AS1182+1)</f>
        <v/>
      </c>
      <c r="AT1183">
        <f>IFERROR(IF(SLOPE($AQ$1166:$AQ$1177,$AS$1166:$AS$1177)&gt;0,MIN(3,ABS(SLOPE($AQ$1166:$AQ$1177,$AS$1166:$AS$1177))),IF(SLOPE($AQ$1166:$AQ$1177,$AS$1166:$AS$1177)&lt;-0.5,-0.5,0)),0)</f>
        <v/>
      </c>
      <c r="AU1183">
        <f>IFERROR(IF(SLOPE($AR$1166:$AR$1177,$AS$1166:$AS$1177)&lt;0,MAX(-3,-ABS(SLOPE($AR$1166:$AR$1177,$AS$1166:$AS$1177))),IF(SLOPE($AR$1166:$AR$1177,$AS$1166:$AS$1177)&gt;0.5,0.5,0)),0)</f>
        <v/>
      </c>
      <c r="AV1183">
        <f>($AQ$1178+(AT1183*(AS1183-1)))</f>
        <v/>
      </c>
      <c r="AW1183">
        <f>($AR$1178+(AU1183*(AS1183-1)))</f>
        <v/>
      </c>
      <c r="AX1183">
        <f>IF(AT1183&gt;0,AV1183+AT1183,AV1183)</f>
        <v/>
      </c>
      <c r="AY1183">
        <f>IF(AU1183&lt;0,AW1183+AU1183,AW1183)</f>
        <v/>
      </c>
      <c r="BA1183" s="14">
        <f>IFERROR(AX1183-AQ1183,"")</f>
        <v/>
      </c>
      <c r="BB1183" s="14">
        <f>IFERROR(AY1183-AR1183,"")</f>
        <v/>
      </c>
      <c r="BD1183">
        <f>AH1183</f>
        <v/>
      </c>
      <c r="BE1183">
        <f>AI1183</f>
        <v/>
      </c>
      <c r="BF1183">
        <f>AJ1183</f>
        <v/>
      </c>
      <c r="BG1183" s="14">
        <f>L1183</f>
        <v/>
      </c>
      <c r="BH1183" s="14">
        <f>IF(X1183="","",X1183)</f>
        <v/>
      </c>
      <c r="BI1183" s="14">
        <f>IF(Y1183="","",Y1183)</f>
        <v/>
      </c>
      <c r="BJ1183">
        <f>Z1183</f>
        <v/>
      </c>
      <c r="BK1183">
        <f>AA1183</f>
        <v/>
      </c>
      <c r="BL1183">
        <f>IFERROR(AX1183,"")</f>
        <v/>
      </c>
      <c r="BM1183">
        <f>IFERROR(AY1183,"")</f>
        <v/>
      </c>
    </row>
    <row r="1184" ht="14.25" customHeight="1">
      <c r="A1184">
        <f>ALGLIB_SSA_XAUUSD!AA1184</f>
        <v/>
      </c>
      <c r="B1184">
        <f>IF($A1184="","",INDEX(ALGLIB_SSA_XAUUSD!$B$2:$B$2401,MATCH($A1184,ALGLIB_SSA_XAUUSD!$A$2:$A$2401,1)))</f>
        <v/>
      </c>
      <c r="C1184">
        <f>IF($A1184="","",INDEX(ALGLIB_SSA_XAUUSD!$C$2:$C$2401,MATCH($A1184,ALGLIB_SSA_XAUUSD!$A$2:$A$2401,1)))</f>
        <v/>
      </c>
      <c r="D1184" s="14">
        <f>IF($A1184="","",INT((ROW()-2)/12)+1)</f>
        <v/>
      </c>
      <c r="E1184" s="14">
        <f>IF(AND(E1190&lt;&gt;"",D1190=D1178+1),E1178+(E1190-E1178)*6/12,"")</f>
        <v/>
      </c>
      <c r="F1184" s="14">
        <f>IF(AND(F1190&lt;&gt;"",D1190=D1178+1),F1178+(F1190-F1178)*6/12,"")</f>
        <v/>
      </c>
      <c r="G1184" s="14">
        <f>IF(AND(G1190&lt;&gt;"",D1190=D1178+1),G1178+(G1190-G1178)*6/12,"")</f>
        <v/>
      </c>
      <c r="H1184" s="14">
        <f>IF(AND(H1190&lt;&gt;"",D1190=D1178+1),H1178+(H1190-H1178)*6/12,"")</f>
        <v/>
      </c>
      <c r="I1184" s="14">
        <f>IF(AND(L1190&lt;&gt;"",D1190=D1178+1),I1178+(I1190-I1178)*6/12,"")</f>
        <v/>
      </c>
      <c r="J1184">
        <f>_xlfn.XLOOKUP($A1184,ALGLIB_SSA_XAUUSD!$AA$2:$AA$2401,ALGLIB_SSA_XAUUSD!$P$2:$P$2401,"",0)</f>
        <v/>
      </c>
      <c r="K1184">
        <f>_xlfn.XLOOKUP($A1184,ALGLIB_SSA_XAUUSD!$AA$2:$AA$2401,ALGLIB_SSA_XAUUSD!$Q$2:$Q$2401,"",0)</f>
        <v/>
      </c>
      <c r="L1184">
        <f>_xlfn.XLOOKUP($A1184,ALGLIB_SSA_XAUUSD!$AA$2:$AA$2401,ALGLIB_SSA_XAUUSD!$R$2:$R$2401,"",0)</f>
        <v/>
      </c>
      <c r="M1184">
        <f>_xlfn.XLOOKUP($A1184,ALGLIB_SSA_XAUUSD!$AA$2:$AA$2401,ALGLIB_SSA_XAUUSD!$S$2:$S$2401,"",0)</f>
        <v/>
      </c>
      <c r="N1184">
        <f>_xlfn.XLOOKUP($A1184,ALGLIB_SSA_XAUUSD!$AA$2:$AA$2401,ALGLIB_SSA_XAUUSD!$T$2:$T$2401,"",0)</f>
        <v/>
      </c>
      <c r="O1184">
        <f>_xlfn.XLOOKUP($A1184,ALGLIB_SSA_XAUUSD!$AA$2:$AA$2401,ALGLIB_SSA_XAUUSD!$U$2:$U$2401,"",0)</f>
        <v/>
      </c>
      <c r="P1184">
        <f>_xlfn.XLOOKUP($A1184,ALGLIB_SSA_XAUUSD!$AA$2:$AA$2401,ALGLIB_SSA_XAUUSD!$V$2:$V$2401,"",0)</f>
        <v/>
      </c>
      <c r="S1184">
        <f>A1184</f>
        <v/>
      </c>
      <c r="T1184">
        <f>J1184</f>
        <v/>
      </c>
      <c r="U1184">
        <f>K1184</f>
        <v/>
      </c>
      <c r="V1184" s="14">
        <f>IF($A1184="","",MOD(ROW()-2,12)+1)</f>
        <v/>
      </c>
      <c r="W1184">
        <f>L1184</f>
        <v/>
      </c>
      <c r="X1184" s="14">
        <f>IF(F1184="","",F1184)</f>
        <v/>
      </c>
      <c r="Y1184" s="14">
        <f>IF(G1184="","",G1184)</f>
        <v/>
      </c>
      <c r="Z1184">
        <f>M1184</f>
        <v/>
      </c>
      <c r="AA1184">
        <f>N1184</f>
        <v/>
      </c>
      <c r="AB1184" s="14">
        <f>IF(H1184="","",H1184)</f>
        <v/>
      </c>
      <c r="AC1184">
        <f>O1184</f>
        <v/>
      </c>
      <c r="AD1184" s="14">
        <f>IF(I1184="","",I1184)</f>
        <v/>
      </c>
      <c r="AE1184">
        <f>P1184</f>
        <v/>
      </c>
      <c r="AH1184">
        <f>IF(S1184&lt;&gt;"",S1184,AH1183+900)</f>
        <v/>
      </c>
      <c r="AI1184">
        <f>IF(T1184&lt;&gt;"",T1184,AI1183)</f>
        <v/>
      </c>
      <c r="AJ1184">
        <f>IF(U1184&lt;&gt;"",U1184,AJ1183)</f>
        <v/>
      </c>
      <c r="AK1184">
        <f>IF(W1184&lt;&gt;"",W1184,"")</f>
        <v/>
      </c>
      <c r="AL1184" s="14">
        <f>IF(X1184&lt;&gt;"",X1184,"")</f>
        <v/>
      </c>
      <c r="AM1184" s="14">
        <f>IF(Y1184&lt;&gt;"",Y1184,"")</f>
        <v/>
      </c>
      <c r="AN1184" s="14">
        <f>IF(OR(AL1184="",AM1184=""),"",AL1184-AM1184)</f>
        <v/>
      </c>
      <c r="AO1184">
        <f>IF(AN1184="","",IF(AN1184&gt;0,"Bullish","Bearish"))</f>
        <v/>
      </c>
      <c r="AP1184">
        <f>IF(AO1184="",AP1183,AO1184)</f>
        <v/>
      </c>
      <c r="AQ1184" s="14">
        <f>IF(AB1184&lt;&gt;"",AB1184,"")</f>
        <v/>
      </c>
      <c r="AR1184" s="14">
        <f>IF(AD1184&lt;&gt;"",AD1184,"")</f>
        <v/>
      </c>
      <c r="AS1184">
        <f>IF(AS1183+1=13,1,AS1183+1)</f>
        <v/>
      </c>
      <c r="AT1184">
        <f>IFERROR(IF(SLOPE($AQ$1166:$AQ$1177,$AS$1166:$AS$1177)&gt;0,MIN(3,ABS(SLOPE($AQ$1166:$AQ$1177,$AS$1166:$AS$1177))),IF(SLOPE($AQ$1166:$AQ$1177,$AS$1166:$AS$1177)&lt;-0.5,-0.5,0)),0)</f>
        <v/>
      </c>
      <c r="AU1184">
        <f>IFERROR(IF(SLOPE($AR$1166:$AR$1177,$AS$1166:$AS$1177)&lt;0,MAX(-3,-ABS(SLOPE($AR$1166:$AR$1177,$AS$1166:$AS$1177))),IF(SLOPE($AR$1166:$AR$1177,$AS$1166:$AS$1177)&gt;0.5,0.5,0)),0)</f>
        <v/>
      </c>
      <c r="AV1184">
        <f>($AQ$1178+(AT1184*(AS1184-1)))</f>
        <v/>
      </c>
      <c r="AW1184">
        <f>($AR$1178+(AU1184*(AS1184-1)))</f>
        <v/>
      </c>
      <c r="AX1184">
        <f>IF(AT1184&gt;0,AV1184+AT1184,AV1184)</f>
        <v/>
      </c>
      <c r="AY1184">
        <f>IF(AU1184&lt;0,AW1184+AU1184,AW1184)</f>
        <v/>
      </c>
      <c r="BA1184" s="14">
        <f>IFERROR(AX1184-AQ1184,"")</f>
        <v/>
      </c>
      <c r="BB1184" s="14">
        <f>IFERROR(AY1184-AR1184,"")</f>
        <v/>
      </c>
      <c r="BD1184">
        <f>AH1184</f>
        <v/>
      </c>
      <c r="BE1184">
        <f>AI1184</f>
        <v/>
      </c>
      <c r="BF1184">
        <f>AJ1184</f>
        <v/>
      </c>
      <c r="BG1184" s="14">
        <f>L1184</f>
        <v/>
      </c>
      <c r="BH1184" s="14">
        <f>IF(X1184="","",X1184)</f>
        <v/>
      </c>
      <c r="BI1184" s="14">
        <f>IF(Y1184="","",Y1184)</f>
        <v/>
      </c>
      <c r="BJ1184">
        <f>Z1184</f>
        <v/>
      </c>
      <c r="BK1184">
        <f>AA1184</f>
        <v/>
      </c>
      <c r="BL1184">
        <f>IFERROR(AX1184,"")</f>
        <v/>
      </c>
      <c r="BM1184">
        <f>IFERROR(AY1184,"")</f>
        <v/>
      </c>
    </row>
    <row r="1185" ht="14.25" customHeight="1">
      <c r="A1185">
        <f>ALGLIB_SSA_XAUUSD!AA1185</f>
        <v/>
      </c>
      <c r="B1185">
        <f>IF($A1185="","",INDEX(ALGLIB_SSA_XAUUSD!$B$2:$B$2401,MATCH($A1185,ALGLIB_SSA_XAUUSD!$A$2:$A$2401,1)))</f>
        <v/>
      </c>
      <c r="C1185">
        <f>IF($A1185="","",INDEX(ALGLIB_SSA_XAUUSD!$C$2:$C$2401,MATCH($A1185,ALGLIB_SSA_XAUUSD!$A$2:$A$2401,1)))</f>
        <v/>
      </c>
      <c r="D1185" s="14">
        <f>IF($A1185="","",INT((ROW()-2)/12)+1)</f>
        <v/>
      </c>
      <c r="E1185" s="14">
        <f>IF(AND(E1190&lt;&gt;"",D1190=D1178+1),E1178+(E1190-E1178)*7/12,"")</f>
        <v/>
      </c>
      <c r="F1185" s="14">
        <f>IF(AND(F1190&lt;&gt;"",D1190=D1178+1),F1178+(F1190-F1178)*7/12,"")</f>
        <v/>
      </c>
      <c r="G1185" s="14">
        <f>IF(AND(G1190&lt;&gt;"",D1190=D1178+1),G1178+(G1190-G1178)*7/12,"")</f>
        <v/>
      </c>
      <c r="H1185" s="14">
        <f>IF(AND(H1190&lt;&gt;"",D1190=D1178+1),H1178+(H1190-H1178)*7/12,"")</f>
        <v/>
      </c>
      <c r="I1185" s="14">
        <f>IF(AND(L1190&lt;&gt;"",D1190=D1178+1),I1178+(I1190-I1178)*7/12,"")</f>
        <v/>
      </c>
      <c r="J1185">
        <f>_xlfn.XLOOKUP($A1185,ALGLIB_SSA_XAUUSD!$AA$2:$AA$2401,ALGLIB_SSA_XAUUSD!$P$2:$P$2401,"",0)</f>
        <v/>
      </c>
      <c r="K1185">
        <f>_xlfn.XLOOKUP($A1185,ALGLIB_SSA_XAUUSD!$AA$2:$AA$2401,ALGLIB_SSA_XAUUSD!$Q$2:$Q$2401,"",0)</f>
        <v/>
      </c>
      <c r="L1185">
        <f>_xlfn.XLOOKUP($A1185,ALGLIB_SSA_XAUUSD!$AA$2:$AA$2401,ALGLIB_SSA_XAUUSD!$R$2:$R$2401,"",0)</f>
        <v/>
      </c>
      <c r="M1185">
        <f>_xlfn.XLOOKUP($A1185,ALGLIB_SSA_XAUUSD!$AA$2:$AA$2401,ALGLIB_SSA_XAUUSD!$S$2:$S$2401,"",0)</f>
        <v/>
      </c>
      <c r="N1185">
        <f>_xlfn.XLOOKUP($A1185,ALGLIB_SSA_XAUUSD!$AA$2:$AA$2401,ALGLIB_SSA_XAUUSD!$T$2:$T$2401,"",0)</f>
        <v/>
      </c>
      <c r="O1185">
        <f>_xlfn.XLOOKUP($A1185,ALGLIB_SSA_XAUUSD!$AA$2:$AA$2401,ALGLIB_SSA_XAUUSD!$U$2:$U$2401,"",0)</f>
        <v/>
      </c>
      <c r="P1185">
        <f>_xlfn.XLOOKUP($A1185,ALGLIB_SSA_XAUUSD!$AA$2:$AA$2401,ALGLIB_SSA_XAUUSD!$V$2:$V$2401,"",0)</f>
        <v/>
      </c>
      <c r="S1185">
        <f>A1185</f>
        <v/>
      </c>
      <c r="T1185">
        <f>J1185</f>
        <v/>
      </c>
      <c r="U1185">
        <f>K1185</f>
        <v/>
      </c>
      <c r="V1185" s="14">
        <f>IF($A1185="","",MOD(ROW()-2,12)+1)</f>
        <v/>
      </c>
      <c r="W1185">
        <f>L1185</f>
        <v/>
      </c>
      <c r="X1185" s="14">
        <f>IF(F1185="","",F1185)</f>
        <v/>
      </c>
      <c r="Y1185" s="14">
        <f>IF(G1185="","",G1185)</f>
        <v/>
      </c>
      <c r="Z1185">
        <f>M1185</f>
        <v/>
      </c>
      <c r="AA1185">
        <f>N1185</f>
        <v/>
      </c>
      <c r="AB1185" s="14">
        <f>IF(H1185="","",H1185)</f>
        <v/>
      </c>
      <c r="AC1185">
        <f>O1185</f>
        <v/>
      </c>
      <c r="AD1185" s="14">
        <f>IF(I1185="","",I1185)</f>
        <v/>
      </c>
      <c r="AE1185">
        <f>P1185</f>
        <v/>
      </c>
      <c r="AH1185">
        <f>IF(S1185&lt;&gt;"",S1185,AH1184+900)</f>
        <v/>
      </c>
      <c r="AI1185">
        <f>IF(T1185&lt;&gt;"",T1185,AI1184)</f>
        <v/>
      </c>
      <c r="AJ1185">
        <f>IF(U1185&lt;&gt;"",U1185,AJ1184)</f>
        <v/>
      </c>
      <c r="AK1185">
        <f>IF(W1185&lt;&gt;"",W1185,"")</f>
        <v/>
      </c>
      <c r="AL1185" s="14">
        <f>IF(X1185&lt;&gt;"",X1185,"")</f>
        <v/>
      </c>
      <c r="AM1185" s="14">
        <f>IF(Y1185&lt;&gt;"",Y1185,"")</f>
        <v/>
      </c>
      <c r="AN1185" s="14">
        <f>IF(OR(AL1185="",AM1185=""),"",AL1185-AM1185)</f>
        <v/>
      </c>
      <c r="AO1185">
        <f>IF(AN1185="","",IF(AN1185&gt;0,"Bullish","Bearish"))</f>
        <v/>
      </c>
      <c r="AP1185">
        <f>IF(AO1185="",AP1184,AO1185)</f>
        <v/>
      </c>
      <c r="AQ1185" s="14">
        <f>IF(AB1185&lt;&gt;"",AB1185,"")</f>
        <v/>
      </c>
      <c r="AR1185" s="14">
        <f>IF(AD1185&lt;&gt;"",AD1185,"")</f>
        <v/>
      </c>
      <c r="AS1185">
        <f>IF(AS1184+1=13,1,AS1184+1)</f>
        <v/>
      </c>
      <c r="AT1185">
        <f>IFERROR(IF(SLOPE($AQ$1166:$AQ$1177,$AS$1166:$AS$1177)&gt;0,MIN(3,ABS(SLOPE($AQ$1166:$AQ$1177,$AS$1166:$AS$1177))),IF(SLOPE($AQ$1166:$AQ$1177,$AS$1166:$AS$1177)&lt;-0.5,-0.5,0)),0)</f>
        <v/>
      </c>
      <c r="AU1185">
        <f>IFERROR(IF(SLOPE($AR$1166:$AR$1177,$AS$1166:$AS$1177)&lt;0,MAX(-3,-ABS(SLOPE($AR$1166:$AR$1177,$AS$1166:$AS$1177))),IF(SLOPE($AR$1166:$AR$1177,$AS$1166:$AS$1177)&gt;0.5,0.5,0)),0)</f>
        <v/>
      </c>
      <c r="AV1185">
        <f>($AQ$1178+(AT1185*(AS1185-1)))</f>
        <v/>
      </c>
      <c r="AW1185">
        <f>($AR$1178+(AU1185*(AS1185-1)))</f>
        <v/>
      </c>
      <c r="AX1185">
        <f>IF(AT1185&gt;0,AV1185+AT1185,AV1185)</f>
        <v/>
      </c>
      <c r="AY1185">
        <f>IF(AU1185&lt;0,AW1185+AU1185,AW1185)</f>
        <v/>
      </c>
      <c r="BA1185" s="14">
        <f>IFERROR(AX1185-AQ1185,"")</f>
        <v/>
      </c>
      <c r="BB1185" s="14">
        <f>IFERROR(AY1185-AR1185,"")</f>
        <v/>
      </c>
      <c r="BD1185">
        <f>AH1185</f>
        <v/>
      </c>
      <c r="BE1185">
        <f>AI1185</f>
        <v/>
      </c>
      <c r="BF1185">
        <f>AJ1185</f>
        <v/>
      </c>
      <c r="BG1185" s="14">
        <f>L1185</f>
        <v/>
      </c>
      <c r="BH1185" s="14">
        <f>IF(X1185="","",X1185)</f>
        <v/>
      </c>
      <c r="BI1185" s="14">
        <f>IF(Y1185="","",Y1185)</f>
        <v/>
      </c>
      <c r="BJ1185">
        <f>Z1185</f>
        <v/>
      </c>
      <c r="BK1185">
        <f>AA1185</f>
        <v/>
      </c>
      <c r="BL1185">
        <f>IFERROR(AX1185,"")</f>
        <v/>
      </c>
      <c r="BM1185">
        <f>IFERROR(AY1185,"")</f>
        <v/>
      </c>
    </row>
    <row r="1186" ht="14.25" customHeight="1">
      <c r="A1186">
        <f>ALGLIB_SSA_XAUUSD!AA1186</f>
        <v/>
      </c>
      <c r="B1186">
        <f>IF($A1186="","",INDEX(ALGLIB_SSA_XAUUSD!$B$2:$B$2401,MATCH($A1186,ALGLIB_SSA_XAUUSD!$A$2:$A$2401,1)))</f>
        <v/>
      </c>
      <c r="C1186">
        <f>IF($A1186="","",INDEX(ALGLIB_SSA_XAUUSD!$C$2:$C$2401,MATCH($A1186,ALGLIB_SSA_XAUUSD!$A$2:$A$2401,1)))</f>
        <v/>
      </c>
      <c r="D1186" s="14">
        <f>IF($A1186="","",INT((ROW()-2)/12)+1)</f>
        <v/>
      </c>
      <c r="E1186" s="14">
        <f>IF(AND(E1190&lt;&gt;"",D1190=D1178+1),E1178+(E1190-E1178)*8/12,"")</f>
        <v/>
      </c>
      <c r="F1186" s="14">
        <f>IF(AND(F1190&lt;&gt;"",D1190=D1178+1),F1178+(F1190-F1178)*8/12,"")</f>
        <v/>
      </c>
      <c r="G1186" s="14">
        <f>IF(AND(G1190&lt;&gt;"",D1190=D1178+1),G1178+(G1190-G1178)*8/12,"")</f>
        <v/>
      </c>
      <c r="H1186" s="14">
        <f>IF(AND(H1190&lt;&gt;"",D1190=D1178+1),H1178+(H1190-H1178)*8/12,"")</f>
        <v/>
      </c>
      <c r="I1186" s="14">
        <f>IF(AND(L1190&lt;&gt;"",D1190=D1178+1),I1178+(I1190-I1178)*8/12,"")</f>
        <v/>
      </c>
      <c r="J1186">
        <f>_xlfn.XLOOKUP($A1186,ALGLIB_SSA_XAUUSD!$AA$2:$AA$2401,ALGLIB_SSA_XAUUSD!$P$2:$P$2401,"",0)</f>
        <v/>
      </c>
      <c r="K1186">
        <f>_xlfn.XLOOKUP($A1186,ALGLIB_SSA_XAUUSD!$AA$2:$AA$2401,ALGLIB_SSA_XAUUSD!$Q$2:$Q$2401,"",0)</f>
        <v/>
      </c>
      <c r="L1186">
        <f>_xlfn.XLOOKUP($A1186,ALGLIB_SSA_XAUUSD!$AA$2:$AA$2401,ALGLIB_SSA_XAUUSD!$R$2:$R$2401,"",0)</f>
        <v/>
      </c>
      <c r="M1186">
        <f>_xlfn.XLOOKUP($A1186,ALGLIB_SSA_XAUUSD!$AA$2:$AA$2401,ALGLIB_SSA_XAUUSD!$S$2:$S$2401,"",0)</f>
        <v/>
      </c>
      <c r="N1186">
        <f>_xlfn.XLOOKUP($A1186,ALGLIB_SSA_XAUUSD!$AA$2:$AA$2401,ALGLIB_SSA_XAUUSD!$T$2:$T$2401,"",0)</f>
        <v/>
      </c>
      <c r="O1186">
        <f>_xlfn.XLOOKUP($A1186,ALGLIB_SSA_XAUUSD!$AA$2:$AA$2401,ALGLIB_SSA_XAUUSD!$U$2:$U$2401,"",0)</f>
        <v/>
      </c>
      <c r="P1186">
        <f>_xlfn.XLOOKUP($A1186,ALGLIB_SSA_XAUUSD!$AA$2:$AA$2401,ALGLIB_SSA_XAUUSD!$V$2:$V$2401,"",0)</f>
        <v/>
      </c>
      <c r="S1186">
        <f>A1186</f>
        <v/>
      </c>
      <c r="T1186">
        <f>J1186</f>
        <v/>
      </c>
      <c r="U1186">
        <f>K1186</f>
        <v/>
      </c>
      <c r="V1186" s="14">
        <f>IF($A1186="","",MOD(ROW()-2,12)+1)</f>
        <v/>
      </c>
      <c r="W1186">
        <f>L1186</f>
        <v/>
      </c>
      <c r="X1186" s="14">
        <f>IF(F1186="","",F1186)</f>
        <v/>
      </c>
      <c r="Y1186" s="14">
        <f>IF(G1186="","",G1186)</f>
        <v/>
      </c>
      <c r="Z1186">
        <f>M1186</f>
        <v/>
      </c>
      <c r="AA1186">
        <f>N1186</f>
        <v/>
      </c>
      <c r="AB1186" s="14">
        <f>IF(H1186="","",H1186)</f>
        <v/>
      </c>
      <c r="AC1186">
        <f>O1186</f>
        <v/>
      </c>
      <c r="AD1186" s="14">
        <f>IF(I1186="","",I1186)</f>
        <v/>
      </c>
      <c r="AE1186">
        <f>P1186</f>
        <v/>
      </c>
      <c r="AH1186">
        <f>IF(S1186&lt;&gt;"",S1186,AH1185+900)</f>
        <v/>
      </c>
      <c r="AI1186">
        <f>IF(T1186&lt;&gt;"",T1186,AI1185)</f>
        <v/>
      </c>
      <c r="AJ1186">
        <f>IF(U1186&lt;&gt;"",U1186,AJ1185)</f>
        <v/>
      </c>
      <c r="AK1186">
        <f>IF(W1186&lt;&gt;"",W1186,"")</f>
        <v/>
      </c>
      <c r="AL1186" s="14">
        <f>IF(X1186&lt;&gt;"",X1186,"")</f>
        <v/>
      </c>
      <c r="AM1186" s="14">
        <f>IF(Y1186&lt;&gt;"",Y1186,"")</f>
        <v/>
      </c>
      <c r="AN1186" s="14">
        <f>IF(OR(AL1186="",AM1186=""),"",AL1186-AM1186)</f>
        <v/>
      </c>
      <c r="AO1186">
        <f>IF(AN1186="","",IF(AN1186&gt;0,"Bullish","Bearish"))</f>
        <v/>
      </c>
      <c r="AP1186">
        <f>IF(AO1186="",AP1185,AO1186)</f>
        <v/>
      </c>
      <c r="AQ1186" s="14">
        <f>IF(AB1186&lt;&gt;"",AB1186,"")</f>
        <v/>
      </c>
      <c r="AR1186" s="14">
        <f>IF(AD1186&lt;&gt;"",AD1186,"")</f>
        <v/>
      </c>
      <c r="AS1186">
        <f>IF(AS1185+1=13,1,AS1185+1)</f>
        <v/>
      </c>
      <c r="AT1186">
        <f>IFERROR(IF(SLOPE($AQ$1166:$AQ$1177,$AS$1166:$AS$1177)&gt;0,MIN(3,ABS(SLOPE($AQ$1166:$AQ$1177,$AS$1166:$AS$1177))),IF(SLOPE($AQ$1166:$AQ$1177,$AS$1166:$AS$1177)&lt;-0.5,-0.5,0)),0)</f>
        <v/>
      </c>
      <c r="AU1186">
        <f>IFERROR(IF(SLOPE($AR$1166:$AR$1177,$AS$1166:$AS$1177)&lt;0,MAX(-3,-ABS(SLOPE($AR$1166:$AR$1177,$AS$1166:$AS$1177))),IF(SLOPE($AR$1166:$AR$1177,$AS$1166:$AS$1177)&gt;0.5,0.5,0)),0)</f>
        <v/>
      </c>
      <c r="AV1186">
        <f>($AQ$1178+(AT1186*(AS1186-1)))</f>
        <v/>
      </c>
      <c r="AW1186">
        <f>($AR$1178+(AU1186*(AS1186-1)))</f>
        <v/>
      </c>
      <c r="AX1186">
        <f>IF(AT1186&gt;0,AV1186+AT1186,AV1186)</f>
        <v/>
      </c>
      <c r="AY1186">
        <f>IF(AU1186&lt;0,AW1186+AU1186,AW1186)</f>
        <v/>
      </c>
      <c r="BA1186" s="14">
        <f>IFERROR(AX1186-AQ1186,"")</f>
        <v/>
      </c>
      <c r="BB1186" s="14">
        <f>IFERROR(AY1186-AR1186,"")</f>
        <v/>
      </c>
      <c r="BD1186">
        <f>AH1186</f>
        <v/>
      </c>
      <c r="BE1186">
        <f>AI1186</f>
        <v/>
      </c>
      <c r="BF1186">
        <f>AJ1186</f>
        <v/>
      </c>
      <c r="BG1186" s="14">
        <f>L1186</f>
        <v/>
      </c>
      <c r="BH1186" s="14">
        <f>IF(X1186="","",X1186)</f>
        <v/>
      </c>
      <c r="BI1186" s="14">
        <f>IF(Y1186="","",Y1186)</f>
        <v/>
      </c>
      <c r="BJ1186">
        <f>Z1186</f>
        <v/>
      </c>
      <c r="BK1186">
        <f>AA1186</f>
        <v/>
      </c>
      <c r="BL1186">
        <f>IFERROR(AX1186,"")</f>
        <v/>
      </c>
      <c r="BM1186">
        <f>IFERROR(AY1186,"")</f>
        <v/>
      </c>
    </row>
    <row r="1187" ht="14.25" customHeight="1">
      <c r="A1187">
        <f>ALGLIB_SSA_XAUUSD!AA1187</f>
        <v/>
      </c>
      <c r="B1187">
        <f>IF($A1187="","",INDEX(ALGLIB_SSA_XAUUSD!$B$2:$B$2401,MATCH($A1187,ALGLIB_SSA_XAUUSD!$A$2:$A$2401,1)))</f>
        <v/>
      </c>
      <c r="C1187">
        <f>IF($A1187="","",INDEX(ALGLIB_SSA_XAUUSD!$C$2:$C$2401,MATCH($A1187,ALGLIB_SSA_XAUUSD!$A$2:$A$2401,1)))</f>
        <v/>
      </c>
      <c r="D1187" s="14">
        <f>IF($A1187="","",INT((ROW()-2)/12)+1)</f>
        <v/>
      </c>
      <c r="E1187" s="14">
        <f>IF(AND(E1190&lt;&gt;"",D1190=D1178+1),E1178+(E1190-E1178)*9/12,"")</f>
        <v/>
      </c>
      <c r="F1187" s="14">
        <f>IF(AND(F1190&lt;&gt;"",D1190=D1178+1),F1178+(F1190-F1178)*9/12,"")</f>
        <v/>
      </c>
      <c r="G1187" s="14">
        <f>IF(AND(G1190&lt;&gt;"",D1190=D1178+1),G1178+(G1190-G1178)*9/12,"")</f>
        <v/>
      </c>
      <c r="H1187" s="14">
        <f>IF(AND(H1190&lt;&gt;"",D1190=D1178+1),H1178+(H1190-H1178)*9/12,"")</f>
        <v/>
      </c>
      <c r="I1187" s="14">
        <f>IF(AND(L1190&lt;&gt;"",D1190=D1178+1),I1178+(I1190-I1178)*9/12,"")</f>
        <v/>
      </c>
      <c r="J1187">
        <f>_xlfn.XLOOKUP($A1187,ALGLIB_SSA_XAUUSD!$AA$2:$AA$2401,ALGLIB_SSA_XAUUSD!$P$2:$P$2401,"",0)</f>
        <v/>
      </c>
      <c r="K1187">
        <f>_xlfn.XLOOKUP($A1187,ALGLIB_SSA_XAUUSD!$AA$2:$AA$2401,ALGLIB_SSA_XAUUSD!$Q$2:$Q$2401,"",0)</f>
        <v/>
      </c>
      <c r="L1187">
        <f>_xlfn.XLOOKUP($A1187,ALGLIB_SSA_XAUUSD!$AA$2:$AA$2401,ALGLIB_SSA_XAUUSD!$R$2:$R$2401,"",0)</f>
        <v/>
      </c>
      <c r="M1187">
        <f>_xlfn.XLOOKUP($A1187,ALGLIB_SSA_XAUUSD!$AA$2:$AA$2401,ALGLIB_SSA_XAUUSD!$S$2:$S$2401,"",0)</f>
        <v/>
      </c>
      <c r="N1187">
        <f>_xlfn.XLOOKUP($A1187,ALGLIB_SSA_XAUUSD!$AA$2:$AA$2401,ALGLIB_SSA_XAUUSD!$T$2:$T$2401,"",0)</f>
        <v/>
      </c>
      <c r="O1187">
        <f>_xlfn.XLOOKUP($A1187,ALGLIB_SSA_XAUUSD!$AA$2:$AA$2401,ALGLIB_SSA_XAUUSD!$U$2:$U$2401,"",0)</f>
        <v/>
      </c>
      <c r="P1187">
        <f>_xlfn.XLOOKUP($A1187,ALGLIB_SSA_XAUUSD!$AA$2:$AA$2401,ALGLIB_SSA_XAUUSD!$V$2:$V$2401,"",0)</f>
        <v/>
      </c>
      <c r="S1187">
        <f>A1187</f>
        <v/>
      </c>
      <c r="T1187">
        <f>J1187</f>
        <v/>
      </c>
      <c r="U1187">
        <f>K1187</f>
        <v/>
      </c>
      <c r="V1187" s="14">
        <f>IF($A1187="","",MOD(ROW()-2,12)+1)</f>
        <v/>
      </c>
      <c r="W1187">
        <f>L1187</f>
        <v/>
      </c>
      <c r="X1187" s="14">
        <f>IF(F1187="","",F1187)</f>
        <v/>
      </c>
      <c r="Y1187" s="14">
        <f>IF(G1187="","",G1187)</f>
        <v/>
      </c>
      <c r="Z1187">
        <f>M1187</f>
        <v/>
      </c>
      <c r="AA1187">
        <f>N1187</f>
        <v/>
      </c>
      <c r="AB1187" s="14">
        <f>IF(H1187="","",H1187)</f>
        <v/>
      </c>
      <c r="AC1187">
        <f>O1187</f>
        <v/>
      </c>
      <c r="AD1187" s="14">
        <f>IF(I1187="","",I1187)</f>
        <v/>
      </c>
      <c r="AE1187">
        <f>P1187</f>
        <v/>
      </c>
      <c r="AH1187">
        <f>IF(S1187&lt;&gt;"",S1187,AH1186+900)</f>
        <v/>
      </c>
      <c r="AI1187">
        <f>IF(T1187&lt;&gt;"",T1187,AI1186)</f>
        <v/>
      </c>
      <c r="AJ1187">
        <f>IF(U1187&lt;&gt;"",U1187,AJ1186)</f>
        <v/>
      </c>
      <c r="AK1187">
        <f>IF(W1187&lt;&gt;"",W1187,"")</f>
        <v/>
      </c>
      <c r="AL1187" s="14">
        <f>IF(X1187&lt;&gt;"",X1187,"")</f>
        <v/>
      </c>
      <c r="AM1187" s="14">
        <f>IF(Y1187&lt;&gt;"",Y1187,"")</f>
        <v/>
      </c>
      <c r="AN1187" s="14">
        <f>IF(OR(AL1187="",AM1187=""),"",AL1187-AM1187)</f>
        <v/>
      </c>
      <c r="AO1187">
        <f>IF(AN1187="","",IF(AN1187&gt;0,"Bullish","Bearish"))</f>
        <v/>
      </c>
      <c r="AP1187">
        <f>IF(AO1187="",AP1186,AO1187)</f>
        <v/>
      </c>
      <c r="AQ1187" s="14">
        <f>IF(AB1187&lt;&gt;"",AB1187,"")</f>
        <v/>
      </c>
      <c r="AR1187" s="14">
        <f>IF(AD1187&lt;&gt;"",AD1187,"")</f>
        <v/>
      </c>
      <c r="AS1187">
        <f>IF(AS1186+1=13,1,AS1186+1)</f>
        <v/>
      </c>
      <c r="AT1187">
        <f>IFERROR(IF(SLOPE($AQ$1166:$AQ$1177,$AS$1166:$AS$1177)&gt;0,MIN(3,ABS(SLOPE($AQ$1166:$AQ$1177,$AS$1166:$AS$1177))),IF(SLOPE($AQ$1166:$AQ$1177,$AS$1166:$AS$1177)&lt;-0.5,-0.5,0)),0)</f>
        <v/>
      </c>
      <c r="AU1187">
        <f>IFERROR(IF(SLOPE($AR$1166:$AR$1177,$AS$1166:$AS$1177)&lt;0,MAX(-3,-ABS(SLOPE($AR$1166:$AR$1177,$AS$1166:$AS$1177))),IF(SLOPE($AR$1166:$AR$1177,$AS$1166:$AS$1177)&gt;0.5,0.5,0)),0)</f>
        <v/>
      </c>
      <c r="AV1187">
        <f>($AQ$1178+(AT1187*(AS1187-1)))</f>
        <v/>
      </c>
      <c r="AW1187">
        <f>($AR$1178+(AU1187*(AS1187-1)))</f>
        <v/>
      </c>
      <c r="AX1187">
        <f>IF(AT1187&gt;0,AV1187+AT1187,AV1187)</f>
        <v/>
      </c>
      <c r="AY1187">
        <f>IF(AU1187&lt;0,AW1187+AU1187,AW1187)</f>
        <v/>
      </c>
      <c r="BA1187" s="14">
        <f>IFERROR(AX1187-AQ1187,"")</f>
        <v/>
      </c>
      <c r="BB1187" s="14">
        <f>IFERROR(AY1187-AR1187,"")</f>
        <v/>
      </c>
      <c r="BD1187">
        <f>AH1187</f>
        <v/>
      </c>
      <c r="BE1187">
        <f>AI1187</f>
        <v/>
      </c>
      <c r="BF1187">
        <f>AJ1187</f>
        <v/>
      </c>
      <c r="BG1187" s="14">
        <f>L1187</f>
        <v/>
      </c>
      <c r="BH1187" s="14">
        <f>IF(X1187="","",X1187)</f>
        <v/>
      </c>
      <c r="BI1187" s="14">
        <f>IF(Y1187="","",Y1187)</f>
        <v/>
      </c>
      <c r="BJ1187">
        <f>Z1187</f>
        <v/>
      </c>
      <c r="BK1187">
        <f>AA1187</f>
        <v/>
      </c>
      <c r="BL1187">
        <f>IFERROR(AX1187,"")</f>
        <v/>
      </c>
      <c r="BM1187">
        <f>IFERROR(AY1187,"")</f>
        <v/>
      </c>
    </row>
    <row r="1188" ht="14.25" customHeight="1">
      <c r="A1188">
        <f>ALGLIB_SSA_XAUUSD!AA1188</f>
        <v/>
      </c>
      <c r="B1188">
        <f>IF($A1188="","",INDEX(ALGLIB_SSA_XAUUSD!$B$2:$B$2401,MATCH($A1188,ALGLIB_SSA_XAUUSD!$A$2:$A$2401,1)))</f>
        <v/>
      </c>
      <c r="C1188">
        <f>IF($A1188="","",INDEX(ALGLIB_SSA_XAUUSD!$C$2:$C$2401,MATCH($A1188,ALGLIB_SSA_XAUUSD!$A$2:$A$2401,1)))</f>
        <v/>
      </c>
      <c r="D1188" s="14">
        <f>IF($A1188="","",INT((ROW()-2)/12)+1)</f>
        <v/>
      </c>
      <c r="E1188" s="14">
        <f>IF(AND(E1190&lt;&gt;"",D1190=D1178+1),E1178+(E1190-E1178)*10/12,"")</f>
        <v/>
      </c>
      <c r="F1188" s="14">
        <f>IF(AND(F1190&lt;&gt;"",D1190=D1178+1),F1178+(F1190-F1178)*10/12,"")</f>
        <v/>
      </c>
      <c r="G1188" s="14">
        <f>IF(AND(G1190&lt;&gt;"",D1190=D1178+1),G1178+(G1190-G1178)*10/12,"")</f>
        <v/>
      </c>
      <c r="H1188" s="14">
        <f>IF(AND(H1190&lt;&gt;"",D1190=D1178+1),H1178+(H1190-H1178)*10/12,"")</f>
        <v/>
      </c>
      <c r="I1188" s="14">
        <f>IF(AND(L1190&lt;&gt;"",D1190=D1178+1),I1178+(I1190-I1178)*10/12,"")</f>
        <v/>
      </c>
      <c r="J1188">
        <f>_xlfn.XLOOKUP($A1188,ALGLIB_SSA_XAUUSD!$AA$2:$AA$2401,ALGLIB_SSA_XAUUSD!$P$2:$P$2401,"",0)</f>
        <v/>
      </c>
      <c r="K1188">
        <f>_xlfn.XLOOKUP($A1188,ALGLIB_SSA_XAUUSD!$AA$2:$AA$2401,ALGLIB_SSA_XAUUSD!$Q$2:$Q$2401,"",0)</f>
        <v/>
      </c>
      <c r="L1188">
        <f>_xlfn.XLOOKUP($A1188,ALGLIB_SSA_XAUUSD!$AA$2:$AA$2401,ALGLIB_SSA_XAUUSD!$R$2:$R$2401,"",0)</f>
        <v/>
      </c>
      <c r="M1188">
        <f>_xlfn.XLOOKUP($A1188,ALGLIB_SSA_XAUUSD!$AA$2:$AA$2401,ALGLIB_SSA_XAUUSD!$S$2:$S$2401,"",0)</f>
        <v/>
      </c>
      <c r="N1188">
        <f>_xlfn.XLOOKUP($A1188,ALGLIB_SSA_XAUUSD!$AA$2:$AA$2401,ALGLIB_SSA_XAUUSD!$T$2:$T$2401,"",0)</f>
        <v/>
      </c>
      <c r="O1188">
        <f>_xlfn.XLOOKUP($A1188,ALGLIB_SSA_XAUUSD!$AA$2:$AA$2401,ALGLIB_SSA_XAUUSD!$U$2:$U$2401,"",0)</f>
        <v/>
      </c>
      <c r="P1188">
        <f>_xlfn.XLOOKUP($A1188,ALGLIB_SSA_XAUUSD!$AA$2:$AA$2401,ALGLIB_SSA_XAUUSD!$V$2:$V$2401,"",0)</f>
        <v/>
      </c>
      <c r="S1188">
        <f>A1188</f>
        <v/>
      </c>
      <c r="T1188">
        <f>J1188</f>
        <v/>
      </c>
      <c r="U1188">
        <f>K1188</f>
        <v/>
      </c>
      <c r="V1188" s="14">
        <f>IF($A1188="","",MOD(ROW()-2,12)+1)</f>
        <v/>
      </c>
      <c r="W1188">
        <f>L1188</f>
        <v/>
      </c>
      <c r="X1188" s="14">
        <f>IF(F1188="","",F1188)</f>
        <v/>
      </c>
      <c r="Y1188" s="14">
        <f>IF(G1188="","",G1188)</f>
        <v/>
      </c>
      <c r="Z1188">
        <f>M1188</f>
        <v/>
      </c>
      <c r="AA1188">
        <f>N1188</f>
        <v/>
      </c>
      <c r="AB1188" s="14">
        <f>IF(H1188="","",H1188)</f>
        <v/>
      </c>
      <c r="AC1188">
        <f>O1188</f>
        <v/>
      </c>
      <c r="AD1188" s="14">
        <f>IF(I1188="","",I1188)</f>
        <v/>
      </c>
      <c r="AE1188">
        <f>P1188</f>
        <v/>
      </c>
      <c r="AH1188">
        <f>IF(S1188&lt;&gt;"",S1188,AH1187+900)</f>
        <v/>
      </c>
      <c r="AI1188">
        <f>IF(T1188&lt;&gt;"",T1188,AI1187)</f>
        <v/>
      </c>
      <c r="AJ1188">
        <f>IF(U1188&lt;&gt;"",U1188,AJ1187)</f>
        <v/>
      </c>
      <c r="AK1188">
        <f>IF(W1188&lt;&gt;"",W1188,"")</f>
        <v/>
      </c>
      <c r="AL1188" s="14">
        <f>IF(X1188&lt;&gt;"",X1188,"")</f>
        <v/>
      </c>
      <c r="AM1188" s="14">
        <f>IF(Y1188&lt;&gt;"",Y1188,"")</f>
        <v/>
      </c>
      <c r="AN1188" s="14">
        <f>IF(OR(AL1188="",AM1188=""),"",AL1188-AM1188)</f>
        <v/>
      </c>
      <c r="AO1188">
        <f>IF(AN1188="","",IF(AN1188&gt;0,"Bullish","Bearish"))</f>
        <v/>
      </c>
      <c r="AP1188">
        <f>IF(AO1188="",AP1187,AO1188)</f>
        <v/>
      </c>
      <c r="AQ1188" s="14">
        <f>IF(AB1188&lt;&gt;"",AB1188,"")</f>
        <v/>
      </c>
      <c r="AR1188" s="14">
        <f>IF(AD1188&lt;&gt;"",AD1188,"")</f>
        <v/>
      </c>
      <c r="AS1188">
        <f>IF(AS1187+1=13,1,AS1187+1)</f>
        <v/>
      </c>
      <c r="AT1188">
        <f>IFERROR(IF(SLOPE($AQ$1166:$AQ$1177,$AS$1166:$AS$1177)&gt;0,MIN(3,ABS(SLOPE($AQ$1166:$AQ$1177,$AS$1166:$AS$1177))),IF(SLOPE($AQ$1166:$AQ$1177,$AS$1166:$AS$1177)&lt;-0.5,-0.5,0)),0)</f>
        <v/>
      </c>
      <c r="AU1188">
        <f>IFERROR(IF(SLOPE($AR$1166:$AR$1177,$AS$1166:$AS$1177)&lt;0,MAX(-3,-ABS(SLOPE($AR$1166:$AR$1177,$AS$1166:$AS$1177))),IF(SLOPE($AR$1166:$AR$1177,$AS$1166:$AS$1177)&gt;0.5,0.5,0)),0)</f>
        <v/>
      </c>
      <c r="AV1188">
        <f>($AQ$1178+(AT1188*(AS1188-1)))</f>
        <v/>
      </c>
      <c r="AW1188">
        <f>($AR$1178+(AU1188*(AS1188-1)))</f>
        <v/>
      </c>
      <c r="AX1188">
        <f>IF(AT1188&gt;0,AV1188+AT1188,AV1188)</f>
        <v/>
      </c>
      <c r="AY1188">
        <f>IF(AU1188&lt;0,AW1188+AU1188,AW1188)</f>
        <v/>
      </c>
      <c r="BA1188" s="14">
        <f>IFERROR(AX1188-AQ1188,"")</f>
        <v/>
      </c>
      <c r="BB1188" s="14">
        <f>IFERROR(AY1188-AR1188,"")</f>
        <v/>
      </c>
      <c r="BD1188">
        <f>AH1188</f>
        <v/>
      </c>
      <c r="BE1188">
        <f>AI1188</f>
        <v/>
      </c>
      <c r="BF1188">
        <f>AJ1188</f>
        <v/>
      </c>
      <c r="BG1188" s="14">
        <f>L1188</f>
        <v/>
      </c>
      <c r="BH1188" s="14">
        <f>IF(X1188="","",X1188)</f>
        <v/>
      </c>
      <c r="BI1188" s="14">
        <f>IF(Y1188="","",Y1188)</f>
        <v/>
      </c>
      <c r="BJ1188">
        <f>Z1188</f>
        <v/>
      </c>
      <c r="BK1188">
        <f>AA1188</f>
        <v/>
      </c>
      <c r="BL1188">
        <f>IFERROR(AX1188,"")</f>
        <v/>
      </c>
      <c r="BM1188">
        <f>IFERROR(AY1188,"")</f>
        <v/>
      </c>
    </row>
    <row r="1189" ht="14.25" customHeight="1">
      <c r="A1189">
        <f>ALGLIB_SSA_XAUUSD!AA1189</f>
        <v/>
      </c>
      <c r="B1189">
        <f>IF($A1189="","",INDEX(ALGLIB_SSA_XAUUSD!$B$2:$B$2401,MATCH($A1189,ALGLIB_SSA_XAUUSD!$A$2:$A$2401,1)))</f>
        <v/>
      </c>
      <c r="C1189">
        <f>IF($A1189="","",INDEX(ALGLIB_SSA_XAUUSD!$C$2:$C$2401,MATCH($A1189,ALGLIB_SSA_XAUUSD!$A$2:$A$2401,1)))</f>
        <v/>
      </c>
      <c r="D1189" s="14">
        <f>IF($A1189="","",INT((ROW()-2)/12)+1)</f>
        <v/>
      </c>
      <c r="E1189" s="14">
        <f>IF(AND(E1190&lt;&gt;"",D1190=D1178+1),E1178+(E1190-E1178)*11/12,"")</f>
        <v/>
      </c>
      <c r="F1189" s="14">
        <f>IF(AND(F1190&lt;&gt;"",D1190=D1178+1),F1178+(F1190-F1178)*11/12,"")</f>
        <v/>
      </c>
      <c r="G1189" s="14">
        <f>IF(AND(G1190&lt;&gt;"",D1190=D1178+1),G1178+(G1190-G1178)*11/12,"")</f>
        <v/>
      </c>
      <c r="H1189" s="14">
        <f>IF(AND(H1190&lt;&gt;"",D1190=D1178+1),H1178+(H1190-H1178)*11/12,"")</f>
        <v/>
      </c>
      <c r="I1189" s="14">
        <f>IF(AND(L1190&lt;&gt;"",D1190=D1178+1),I1178+(I1190-I1178)*11/12,"")</f>
        <v/>
      </c>
      <c r="J1189">
        <f>_xlfn.XLOOKUP($A1189,ALGLIB_SSA_XAUUSD!$AA$2:$AA$2401,ALGLIB_SSA_XAUUSD!$P$2:$P$2401,"",0)</f>
        <v/>
      </c>
      <c r="K1189">
        <f>_xlfn.XLOOKUP($A1189,ALGLIB_SSA_XAUUSD!$AA$2:$AA$2401,ALGLIB_SSA_XAUUSD!$Q$2:$Q$2401,"",0)</f>
        <v/>
      </c>
      <c r="L1189">
        <f>_xlfn.XLOOKUP($A1189,ALGLIB_SSA_XAUUSD!$AA$2:$AA$2401,ALGLIB_SSA_XAUUSD!$R$2:$R$2401,"",0)</f>
        <v/>
      </c>
      <c r="M1189">
        <f>_xlfn.XLOOKUP($A1189,ALGLIB_SSA_XAUUSD!$AA$2:$AA$2401,ALGLIB_SSA_XAUUSD!$S$2:$S$2401,"",0)</f>
        <v/>
      </c>
      <c r="N1189">
        <f>_xlfn.XLOOKUP($A1189,ALGLIB_SSA_XAUUSD!$AA$2:$AA$2401,ALGLIB_SSA_XAUUSD!$T$2:$T$2401,"",0)</f>
        <v/>
      </c>
      <c r="O1189">
        <f>_xlfn.XLOOKUP($A1189,ALGLIB_SSA_XAUUSD!$AA$2:$AA$2401,ALGLIB_SSA_XAUUSD!$U$2:$U$2401,"",0)</f>
        <v/>
      </c>
      <c r="P1189">
        <f>_xlfn.XLOOKUP($A1189,ALGLIB_SSA_XAUUSD!$AA$2:$AA$2401,ALGLIB_SSA_XAUUSD!$V$2:$V$2401,"",0)</f>
        <v/>
      </c>
      <c r="S1189">
        <f>A1189</f>
        <v/>
      </c>
      <c r="T1189">
        <f>J1189</f>
        <v/>
      </c>
      <c r="U1189">
        <f>K1189</f>
        <v/>
      </c>
      <c r="V1189" s="14">
        <f>IF($A1189="","",MOD(ROW()-2,12)+1)</f>
        <v/>
      </c>
      <c r="W1189">
        <f>L1189</f>
        <v/>
      </c>
      <c r="X1189" s="14">
        <f>IF(F1189="","",F1189)</f>
        <v/>
      </c>
      <c r="Y1189" s="14">
        <f>IF(G1189="","",G1189)</f>
        <v/>
      </c>
      <c r="Z1189">
        <f>M1189</f>
        <v/>
      </c>
      <c r="AA1189">
        <f>N1189</f>
        <v/>
      </c>
      <c r="AB1189" s="14">
        <f>IF(H1189="","",H1189)</f>
        <v/>
      </c>
      <c r="AC1189">
        <f>O1189</f>
        <v/>
      </c>
      <c r="AD1189" s="14">
        <f>IF(I1189="","",I1189)</f>
        <v/>
      </c>
      <c r="AE1189">
        <f>P1189</f>
        <v/>
      </c>
      <c r="AH1189">
        <f>IF(S1189&lt;&gt;"",S1189,AH1188+900)</f>
        <v/>
      </c>
      <c r="AI1189">
        <f>IF(T1189&lt;&gt;"",T1189,AI1188)</f>
        <v/>
      </c>
      <c r="AJ1189">
        <f>IF(U1189&lt;&gt;"",U1189,AJ1188)</f>
        <v/>
      </c>
      <c r="AK1189">
        <f>IF(W1189&lt;&gt;"",W1189,"")</f>
        <v/>
      </c>
      <c r="AL1189" s="14">
        <f>IF(X1189&lt;&gt;"",X1189,"")</f>
        <v/>
      </c>
      <c r="AM1189" s="14">
        <f>IF(Y1189&lt;&gt;"",Y1189,"")</f>
        <v/>
      </c>
      <c r="AN1189" s="14">
        <f>IF(OR(AL1189="",AM1189=""),"",AL1189-AM1189)</f>
        <v/>
      </c>
      <c r="AO1189">
        <f>IF(AN1189="","",IF(AN1189&gt;0,"Bullish","Bearish"))</f>
        <v/>
      </c>
      <c r="AP1189">
        <f>IF(AO1189="",AP1188,AO1189)</f>
        <v/>
      </c>
      <c r="AQ1189" s="14">
        <f>IF(AB1189&lt;&gt;"",AB1189,"")</f>
        <v/>
      </c>
      <c r="AR1189" s="14">
        <f>IF(AD1189&lt;&gt;"",AD1189,"")</f>
        <v/>
      </c>
      <c r="AS1189">
        <f>IF(AS1188+1=13,1,AS1188+1)</f>
        <v/>
      </c>
      <c r="AT1189">
        <f>IFERROR(IF(SLOPE($AQ$1166:$AQ$1177,$AS$1166:$AS$1177)&gt;0,MIN(3,ABS(SLOPE($AQ$1166:$AQ$1177,$AS$1166:$AS$1177))),IF(SLOPE($AQ$1166:$AQ$1177,$AS$1166:$AS$1177)&lt;-0.5,-0.5,0)),0)</f>
        <v/>
      </c>
      <c r="AU1189">
        <f>IFERROR(IF(SLOPE($AR$1166:$AR$1177,$AS$1166:$AS$1177)&lt;0,MAX(-3,-ABS(SLOPE($AR$1166:$AR$1177,$AS$1166:$AS$1177))),IF(SLOPE($AR$1166:$AR$1177,$AS$1166:$AS$1177)&gt;0.5,0.5,0)),0)</f>
        <v/>
      </c>
      <c r="AV1189">
        <f>($AQ$1178+(AT1189*(AS1189-1)))</f>
        <v/>
      </c>
      <c r="AW1189">
        <f>($AR$1178+(AU1189*(AS1189-1)))</f>
        <v/>
      </c>
      <c r="AX1189">
        <f>IF(AT1189&gt;0,AV1189+AT1189,AV1189)</f>
        <v/>
      </c>
      <c r="AY1189">
        <f>IF(AU1189&lt;0,AW1189+AU1189,AW1189)</f>
        <v/>
      </c>
      <c r="BA1189" s="14">
        <f>IFERROR(AX1189-AQ1189,"")</f>
        <v/>
      </c>
      <c r="BB1189" s="14">
        <f>IFERROR(AY1189-AR1189,"")</f>
        <v/>
      </c>
      <c r="BD1189">
        <f>AH1189</f>
        <v/>
      </c>
      <c r="BE1189">
        <f>AI1189</f>
        <v/>
      </c>
      <c r="BF1189">
        <f>AJ1189</f>
        <v/>
      </c>
      <c r="BG1189" s="14">
        <f>L1189</f>
        <v/>
      </c>
      <c r="BH1189" s="14">
        <f>IF(X1189="","",X1189)</f>
        <v/>
      </c>
      <c r="BI1189" s="14">
        <f>IF(Y1189="","",Y1189)</f>
        <v/>
      </c>
      <c r="BJ1189">
        <f>Z1189</f>
        <v/>
      </c>
      <c r="BK1189">
        <f>AA1189</f>
        <v/>
      </c>
      <c r="BL1189">
        <f>IFERROR(AX1189,"")</f>
        <v/>
      </c>
      <c r="BM1189">
        <f>IFERROR(AY1189,"")</f>
        <v/>
      </c>
    </row>
    <row r="1190" ht="14.25" customHeight="1">
      <c r="A1190">
        <f>ALGLIB_SSA_XAUUSD!AA1190</f>
        <v/>
      </c>
      <c r="B1190">
        <f>IF($A1190="","",INDEX(ALGLIB_SSA_XAUUSD!$B$2:$B$2401,MATCH($A1190,ALGLIB_SSA_XAUUSD!$A$2:$A$2401,1)))</f>
        <v/>
      </c>
      <c r="C1190">
        <f>IF($A1190="","",INDEX(ALGLIB_SSA_XAUUSD!$C$2:$C$2401,MATCH($A1190,ALGLIB_SSA_XAUUSD!$A$2:$A$2401,1)))</f>
        <v/>
      </c>
      <c r="D1190" s="14">
        <f>IF($A1190="","",INT((ROW()-2)/12)+1)</f>
        <v/>
      </c>
      <c r="E1190" s="14">
        <f>IF($A1190="","",INDEX(ALGLIB_SSA_XAUUSD!$D$2:$D$2401,MATCH($A1190,ALGLIB_SSA_XAUUSD!$A$2:$A$2401,1)))</f>
        <v/>
      </c>
      <c r="F1190" s="14">
        <f>IF($A1190="","",INDEX(ALGLIB_SSA_XAUUSD!$E$2:$E$2401,MATCH($A1190,ALGLIB_SSA_XAUUSD!$A$2:$A$2401,1)))</f>
        <v/>
      </c>
      <c r="G1190" s="14">
        <f>IF($A1190="","",INDEX(ALGLIB_SSA_XAUUSD!$F$2:$F$2401,MATCH($A1190,ALGLIB_SSA_XAUUSD!$A$2:$A$2401,1)))</f>
        <v/>
      </c>
      <c r="H1190" s="14">
        <f>IF($A1190="","",INDEX(ALGLIB_SSA_XAUUSD!$G$2:$G$2401,MATCH($A1190,ALGLIB_SSA_XAUUSD!$A$2:$A$2401,1)))</f>
        <v/>
      </c>
      <c r="I1190" s="14">
        <f>IF($A1190="","",INDEX(ALGLIB_SSA_XAUUSD!$H$2:$H$2401,MATCH($A1190,ALGLIB_SSA_XAUUSD!$A$2:$A$2401,1)))</f>
        <v/>
      </c>
      <c r="J1190">
        <f>_xlfn.XLOOKUP($A1190,ALGLIB_SSA_XAUUSD!$AA$2:$AA$2401,ALGLIB_SSA_XAUUSD!$P$2:$P$2401,"",0)</f>
        <v/>
      </c>
      <c r="K1190">
        <f>_xlfn.XLOOKUP($A1190,ALGLIB_SSA_XAUUSD!$AA$2:$AA$2401,ALGLIB_SSA_XAUUSD!$Q$2:$Q$2401,"",0)</f>
        <v/>
      </c>
      <c r="L1190">
        <f>_xlfn.XLOOKUP($A1190,ALGLIB_SSA_XAUUSD!$AA$2:$AA$2401,ALGLIB_SSA_XAUUSD!$R$2:$R$2401,"",0)</f>
        <v/>
      </c>
      <c r="M1190">
        <f>_xlfn.XLOOKUP($A1190,ALGLIB_SSA_XAUUSD!$AA$2:$AA$2401,ALGLIB_SSA_XAUUSD!$S$2:$S$2401,"",0)</f>
        <v/>
      </c>
      <c r="N1190">
        <f>_xlfn.XLOOKUP($A1190,ALGLIB_SSA_XAUUSD!$AA$2:$AA$2401,ALGLIB_SSA_XAUUSD!$T$2:$T$2401,"",0)</f>
        <v/>
      </c>
      <c r="O1190">
        <f>_xlfn.XLOOKUP($A1190,ALGLIB_SSA_XAUUSD!$AA$2:$AA$2401,ALGLIB_SSA_XAUUSD!$U$2:$U$2401,"",0)</f>
        <v/>
      </c>
      <c r="P1190">
        <f>_xlfn.XLOOKUP($A1190,ALGLIB_SSA_XAUUSD!$AA$2:$AA$2401,ALGLIB_SSA_XAUUSD!$V$2:$V$2401,"",0)</f>
        <v/>
      </c>
      <c r="S1190">
        <f>A1190</f>
        <v/>
      </c>
      <c r="T1190">
        <f>J1190</f>
        <v/>
      </c>
      <c r="U1190">
        <f>K1190</f>
        <v/>
      </c>
      <c r="V1190" s="14">
        <f>IF($A1190="","",MOD(ROW()-2,12)+1)</f>
        <v/>
      </c>
      <c r="W1190">
        <f>L1190</f>
        <v/>
      </c>
      <c r="X1190" s="14">
        <f>IF(F1190="","",F1190)</f>
        <v/>
      </c>
      <c r="Y1190" s="14">
        <f>IF(G1190="","",G1190)</f>
        <v/>
      </c>
      <c r="Z1190">
        <f>M1190</f>
        <v/>
      </c>
      <c r="AA1190">
        <f>N1190</f>
        <v/>
      </c>
      <c r="AB1190" s="14">
        <f>IF(H1190="","",H1190)</f>
        <v/>
      </c>
      <c r="AC1190">
        <f>O1190</f>
        <v/>
      </c>
      <c r="AD1190" s="14">
        <f>IF(I1190="","",I1190)</f>
        <v/>
      </c>
      <c r="AE1190">
        <f>P1190</f>
        <v/>
      </c>
      <c r="AH1190">
        <f>IF(S1190&lt;&gt;"",S1190,AH1189+900)</f>
        <v/>
      </c>
      <c r="AI1190">
        <f>IF(T1190&lt;&gt;"",T1190,AI1189)</f>
        <v/>
      </c>
      <c r="AJ1190">
        <f>IF(U1190&lt;&gt;"",U1190,AJ1189)</f>
        <v/>
      </c>
      <c r="AK1190">
        <f>IF(W1190&lt;&gt;"",W1190,"")</f>
        <v/>
      </c>
      <c r="AL1190" s="14">
        <f>IF(X1190&lt;&gt;"",X1190,"")</f>
        <v/>
      </c>
      <c r="AM1190" s="14">
        <f>IF(Y1190&lt;&gt;"",Y1190,"")</f>
        <v/>
      </c>
      <c r="AN1190" s="14">
        <f>IF(OR(AL1190="",AM1190=""),"",AL1190-AM1190)</f>
        <v/>
      </c>
      <c r="AO1190">
        <f>IF(AN1190="","",IF(AN1190&gt;0,"Bullish","Bearish"))</f>
        <v/>
      </c>
      <c r="AP1190">
        <f>IF(AO1190="",AP1189,AO1190)</f>
        <v/>
      </c>
      <c r="AQ1190" s="14">
        <f>IF(AB1190&lt;&gt;"",AB1190,"")</f>
        <v/>
      </c>
      <c r="AR1190" s="14">
        <f>IF(AD1190&lt;&gt;"",AD1190,"")</f>
        <v/>
      </c>
      <c r="AS1190">
        <f>IF(AS1189+1=13,1,AS1189+1)</f>
        <v/>
      </c>
      <c r="AT1190">
        <f>IFERROR(IF(SLOPE($AQ$1178:$AQ$1189,$AS$1178:$AS$1189)&gt;0,MIN(3,ABS(SLOPE($AQ$1178:$AQ$1189,$AS$1178:$AS$1189))),IF(SLOPE($AQ$1178:$AQ$1189,$AS$1178:$AS$1189)&lt;-0.5,-0.5,0)),0)</f>
        <v/>
      </c>
      <c r="AU1190">
        <f>IFERROR(IF(SLOPE($AR$1178:$AR$1189,$AS$1178:$AS$1189)&lt;0,MAX(-3,-ABS(SLOPE($AR$1178:$AR$1189,$AS$1178:$AS$1189))),IF(SLOPE($AR$1178:$AR$1189,$AS$1178:$AS$1189)&gt;0.5,0.5,0)),0)</f>
        <v/>
      </c>
      <c r="AV1190">
        <f>($AQ$1190+(AT1190*(AS1190-1)))</f>
        <v/>
      </c>
      <c r="AW1190">
        <f>($AR$1190+(AU1190*(AS1190-1)))</f>
        <v/>
      </c>
      <c r="AX1190">
        <f>IF(AT1190&gt;0,AV1190+AT1190,AV1190)</f>
        <v/>
      </c>
      <c r="AY1190">
        <f>IF(AU1190&lt;0,AW1190+AU1190,AW1190)</f>
        <v/>
      </c>
      <c r="BA1190" s="14">
        <f>IFERROR(AX1190-AQ1190,"")</f>
        <v/>
      </c>
      <c r="BB1190" s="14">
        <f>IFERROR(AY1190-AR1190,"")</f>
        <v/>
      </c>
      <c r="BD1190">
        <f>AH1190</f>
        <v/>
      </c>
      <c r="BE1190">
        <f>AI1190</f>
        <v/>
      </c>
      <c r="BF1190">
        <f>AJ1190</f>
        <v/>
      </c>
      <c r="BG1190" s="14">
        <f>L1190</f>
        <v/>
      </c>
      <c r="BH1190" s="14">
        <f>IF(X1190="","",X1190)</f>
        <v/>
      </c>
      <c r="BI1190" s="14">
        <f>IF(Y1190="","",Y1190)</f>
        <v/>
      </c>
      <c r="BJ1190">
        <f>Z1190</f>
        <v/>
      </c>
      <c r="BK1190">
        <f>AA1190</f>
        <v/>
      </c>
      <c r="BL1190">
        <f>IFERROR(AX1190,"")</f>
        <v/>
      </c>
      <c r="BM1190">
        <f>IFERROR(AY1190,"")</f>
        <v/>
      </c>
    </row>
    <row r="1191" ht="14.25" customHeight="1">
      <c r="A1191">
        <f>ALGLIB_SSA_XAUUSD!AA1191</f>
        <v/>
      </c>
      <c r="B1191">
        <f>IF($A1191="","",INDEX(ALGLIB_SSA_XAUUSD!$B$2:$B$2401,MATCH($A1191,ALGLIB_SSA_XAUUSD!$A$2:$A$2401,1)))</f>
        <v/>
      </c>
      <c r="C1191">
        <f>IF($A1191="","",INDEX(ALGLIB_SSA_XAUUSD!$C$2:$C$2401,MATCH($A1191,ALGLIB_SSA_XAUUSD!$A$2:$A$2401,1)))</f>
        <v/>
      </c>
      <c r="D1191" s="14">
        <f>IF($A1191="","",INT((ROW()-2)/12)+1)</f>
        <v/>
      </c>
      <c r="E1191" s="14">
        <f>IF(AND(E1202&lt;&gt;"",D1202=D1190+1),E1190+(E1202-E1190)*1/12,"")</f>
        <v/>
      </c>
      <c r="F1191" s="14">
        <f>IF(AND(F1202&lt;&gt;"",D1202=D1190+1),F1190+(F1202-F1190)*1/12,"")</f>
        <v/>
      </c>
      <c r="G1191" s="14">
        <f>IF(AND(G1202&lt;&gt;"",D1202=D1190+1),G1190+(G1202-G1190)*1/12,"")</f>
        <v/>
      </c>
      <c r="H1191" s="14">
        <f>IF(AND(H1202&lt;&gt;"",D1202=D1190+1),H1190+(H1202-H1190)*1/12,"")</f>
        <v/>
      </c>
      <c r="I1191" s="14">
        <f>IF(AND(L1202&lt;&gt;"",D1202=D1190+1),I1190+(I1202-I1190)*1/12,"")</f>
        <v/>
      </c>
      <c r="J1191">
        <f>_xlfn.XLOOKUP($A1191,ALGLIB_SSA_XAUUSD!$AA$2:$AA$2401,ALGLIB_SSA_XAUUSD!$P$2:$P$2401,"",0)</f>
        <v/>
      </c>
      <c r="K1191">
        <f>_xlfn.XLOOKUP($A1191,ALGLIB_SSA_XAUUSD!$AA$2:$AA$2401,ALGLIB_SSA_XAUUSD!$Q$2:$Q$2401,"",0)</f>
        <v/>
      </c>
      <c r="L1191">
        <f>_xlfn.XLOOKUP($A1191,ALGLIB_SSA_XAUUSD!$AA$2:$AA$2401,ALGLIB_SSA_XAUUSD!$R$2:$R$2401,"",0)</f>
        <v/>
      </c>
      <c r="M1191">
        <f>_xlfn.XLOOKUP($A1191,ALGLIB_SSA_XAUUSD!$AA$2:$AA$2401,ALGLIB_SSA_XAUUSD!$S$2:$S$2401,"",0)</f>
        <v/>
      </c>
      <c r="N1191">
        <f>_xlfn.XLOOKUP($A1191,ALGLIB_SSA_XAUUSD!$AA$2:$AA$2401,ALGLIB_SSA_XAUUSD!$T$2:$T$2401,"",0)</f>
        <v/>
      </c>
      <c r="O1191">
        <f>_xlfn.XLOOKUP($A1191,ALGLIB_SSA_XAUUSD!$AA$2:$AA$2401,ALGLIB_SSA_XAUUSD!$U$2:$U$2401,"",0)</f>
        <v/>
      </c>
      <c r="P1191">
        <f>_xlfn.XLOOKUP($A1191,ALGLIB_SSA_XAUUSD!$AA$2:$AA$2401,ALGLIB_SSA_XAUUSD!$V$2:$V$2401,"",0)</f>
        <v/>
      </c>
      <c r="S1191">
        <f>A1191</f>
        <v/>
      </c>
      <c r="T1191">
        <f>J1191</f>
        <v/>
      </c>
      <c r="U1191">
        <f>K1191</f>
        <v/>
      </c>
      <c r="V1191" s="14">
        <f>IF($A1191="","",MOD(ROW()-2,12)+1)</f>
        <v/>
      </c>
      <c r="W1191">
        <f>L1191</f>
        <v/>
      </c>
      <c r="X1191" s="14">
        <f>IF(F1191="","",F1191)</f>
        <v/>
      </c>
      <c r="Y1191" s="14">
        <f>IF(G1191="","",G1191)</f>
        <v/>
      </c>
      <c r="Z1191">
        <f>M1191</f>
        <v/>
      </c>
      <c r="AA1191">
        <f>N1191</f>
        <v/>
      </c>
      <c r="AB1191" s="14">
        <f>IF(H1191="","",H1191)</f>
        <v/>
      </c>
      <c r="AC1191">
        <f>O1191</f>
        <v/>
      </c>
      <c r="AD1191" s="14">
        <f>IF(I1191="","",I1191)</f>
        <v/>
      </c>
      <c r="AE1191">
        <f>P1191</f>
        <v/>
      </c>
      <c r="AH1191">
        <f>IF(S1191&lt;&gt;"",S1191,AH1190+900)</f>
        <v/>
      </c>
      <c r="AI1191">
        <f>IF(T1191&lt;&gt;"",T1191,AI1190)</f>
        <v/>
      </c>
      <c r="AJ1191">
        <f>IF(U1191&lt;&gt;"",U1191,AJ1190)</f>
        <v/>
      </c>
      <c r="AK1191">
        <f>IF(W1191&lt;&gt;"",W1191,"")</f>
        <v/>
      </c>
      <c r="AL1191" s="14">
        <f>IF(X1191&lt;&gt;"",X1191,"")</f>
        <v/>
      </c>
      <c r="AM1191" s="14">
        <f>IF(Y1191&lt;&gt;"",Y1191,"")</f>
        <v/>
      </c>
      <c r="AN1191" s="14">
        <f>IF(OR(AL1191="",AM1191=""),"",AL1191-AM1191)</f>
        <v/>
      </c>
      <c r="AO1191">
        <f>IF(AN1191="","",IF(AN1191&gt;0,"Bullish","Bearish"))</f>
        <v/>
      </c>
      <c r="AP1191">
        <f>IF(AO1191="",AP1190,AO1191)</f>
        <v/>
      </c>
      <c r="AQ1191" s="14">
        <f>IF(AB1191&lt;&gt;"",AB1191,"")</f>
        <v/>
      </c>
      <c r="AR1191" s="14">
        <f>IF(AD1191&lt;&gt;"",AD1191,"")</f>
        <v/>
      </c>
      <c r="AS1191">
        <f>IF(AS1190+1=13,1,AS1190+1)</f>
        <v/>
      </c>
      <c r="AT1191">
        <f>IFERROR(IF(SLOPE($AQ$1178:$AQ$1189,$AS$1178:$AS$1189)&gt;0,MIN(3,ABS(SLOPE($AQ$1178:$AQ$1189,$AS$1178:$AS$1189))),IF(SLOPE($AQ$1178:$AQ$1189,$AS$1178:$AS$1189)&lt;-0.5,-0.5,0)),0)</f>
        <v/>
      </c>
      <c r="AU1191">
        <f>IFERROR(IF(SLOPE($AR$1178:$AR$1189,$AS$1178:$AS$1189)&lt;0,MAX(-3,-ABS(SLOPE($AR$1178:$AR$1189,$AS$1178:$AS$1189))),IF(SLOPE($AR$1178:$AR$1189,$AS$1178:$AS$1189)&gt;0.5,0.5,0)),0)</f>
        <v/>
      </c>
      <c r="AV1191">
        <f>($AQ$1190+(AT1191*(AS1191-1)))</f>
        <v/>
      </c>
      <c r="AW1191">
        <f>($AR$1190+(AU1191*(AS1191-1)))</f>
        <v/>
      </c>
      <c r="AX1191">
        <f>IF(AT1191&gt;0,AV1191+AT1191,AV1191)</f>
        <v/>
      </c>
      <c r="AY1191">
        <f>IF(AU1191&lt;0,AW1191+AU1191,AW1191)</f>
        <v/>
      </c>
      <c r="BA1191" s="14">
        <f>IFERROR(AX1191-AQ1191,"")</f>
        <v/>
      </c>
      <c r="BB1191" s="14">
        <f>IFERROR(AY1191-AR1191,"")</f>
        <v/>
      </c>
      <c r="BD1191">
        <f>AH1191</f>
        <v/>
      </c>
      <c r="BE1191">
        <f>AI1191</f>
        <v/>
      </c>
      <c r="BF1191">
        <f>AJ1191</f>
        <v/>
      </c>
      <c r="BG1191" s="14">
        <f>L1191</f>
        <v/>
      </c>
      <c r="BH1191" s="14">
        <f>IF(X1191="","",X1191)</f>
        <v/>
      </c>
      <c r="BI1191" s="14">
        <f>IF(Y1191="","",Y1191)</f>
        <v/>
      </c>
      <c r="BJ1191">
        <f>Z1191</f>
        <v/>
      </c>
      <c r="BK1191">
        <f>AA1191</f>
        <v/>
      </c>
      <c r="BL1191">
        <f>IFERROR(AX1191,"")</f>
        <v/>
      </c>
      <c r="BM1191">
        <f>IFERROR(AY1191,"")</f>
        <v/>
      </c>
    </row>
    <row r="1192" ht="14.25" customHeight="1">
      <c r="A1192">
        <f>ALGLIB_SSA_XAUUSD!AA1192</f>
        <v/>
      </c>
      <c r="B1192">
        <f>IF($A1192="","",INDEX(ALGLIB_SSA_XAUUSD!$B$2:$B$2401,MATCH($A1192,ALGLIB_SSA_XAUUSD!$A$2:$A$2401,1)))</f>
        <v/>
      </c>
      <c r="C1192">
        <f>IF($A1192="","",INDEX(ALGLIB_SSA_XAUUSD!$C$2:$C$2401,MATCH($A1192,ALGLIB_SSA_XAUUSD!$A$2:$A$2401,1)))</f>
        <v/>
      </c>
      <c r="D1192" s="14">
        <f>IF($A1192="","",INT((ROW()-2)/12)+1)</f>
        <v/>
      </c>
      <c r="E1192" s="14">
        <f>IF(AND(E1202&lt;&gt;"",D1202=D1190+1),E1190+(E1202-E1190)*2/12,"")</f>
        <v/>
      </c>
      <c r="F1192" s="14">
        <f>IF(AND(F1202&lt;&gt;"",D1202=D1190+1),F1190+(F1202-F1190)*2/12,"")</f>
        <v/>
      </c>
      <c r="G1192" s="14">
        <f>IF(AND(G1202&lt;&gt;"",D1202=D1190+1),G1190+(G1202-G1190)*2/12,"")</f>
        <v/>
      </c>
      <c r="H1192" s="14">
        <f>IF(AND(H1202&lt;&gt;"",D1202=D1190+1),H1190+(H1202-H1190)*2/12,"")</f>
        <v/>
      </c>
      <c r="I1192" s="14">
        <f>IF(AND(L1202&lt;&gt;"",D1202=D1190+1),I1190+(I1202-I1190)*2/12,"")</f>
        <v/>
      </c>
      <c r="J1192">
        <f>_xlfn.XLOOKUP($A1192,ALGLIB_SSA_XAUUSD!$AA$2:$AA$2401,ALGLIB_SSA_XAUUSD!$P$2:$P$2401,"",0)</f>
        <v/>
      </c>
      <c r="K1192">
        <f>_xlfn.XLOOKUP($A1192,ALGLIB_SSA_XAUUSD!$AA$2:$AA$2401,ALGLIB_SSA_XAUUSD!$Q$2:$Q$2401,"",0)</f>
        <v/>
      </c>
      <c r="L1192">
        <f>_xlfn.XLOOKUP($A1192,ALGLIB_SSA_XAUUSD!$AA$2:$AA$2401,ALGLIB_SSA_XAUUSD!$R$2:$R$2401,"",0)</f>
        <v/>
      </c>
      <c r="M1192">
        <f>_xlfn.XLOOKUP($A1192,ALGLIB_SSA_XAUUSD!$AA$2:$AA$2401,ALGLIB_SSA_XAUUSD!$S$2:$S$2401,"",0)</f>
        <v/>
      </c>
      <c r="N1192">
        <f>_xlfn.XLOOKUP($A1192,ALGLIB_SSA_XAUUSD!$AA$2:$AA$2401,ALGLIB_SSA_XAUUSD!$T$2:$T$2401,"",0)</f>
        <v/>
      </c>
      <c r="O1192">
        <f>_xlfn.XLOOKUP($A1192,ALGLIB_SSA_XAUUSD!$AA$2:$AA$2401,ALGLIB_SSA_XAUUSD!$U$2:$U$2401,"",0)</f>
        <v/>
      </c>
      <c r="P1192">
        <f>_xlfn.XLOOKUP($A1192,ALGLIB_SSA_XAUUSD!$AA$2:$AA$2401,ALGLIB_SSA_XAUUSD!$V$2:$V$2401,"",0)</f>
        <v/>
      </c>
      <c r="S1192">
        <f>A1192</f>
        <v/>
      </c>
      <c r="T1192">
        <f>J1192</f>
        <v/>
      </c>
      <c r="U1192">
        <f>K1192</f>
        <v/>
      </c>
      <c r="V1192" s="14">
        <f>IF($A1192="","",MOD(ROW()-2,12)+1)</f>
        <v/>
      </c>
      <c r="W1192">
        <f>L1192</f>
        <v/>
      </c>
      <c r="X1192" s="14">
        <f>IF(F1192="","",F1192)</f>
        <v/>
      </c>
      <c r="Y1192" s="14">
        <f>IF(G1192="","",G1192)</f>
        <v/>
      </c>
      <c r="Z1192">
        <f>M1192</f>
        <v/>
      </c>
      <c r="AA1192">
        <f>N1192</f>
        <v/>
      </c>
      <c r="AB1192" s="14">
        <f>IF(H1192="","",H1192)</f>
        <v/>
      </c>
      <c r="AC1192">
        <f>O1192</f>
        <v/>
      </c>
      <c r="AD1192" s="14">
        <f>IF(I1192="","",I1192)</f>
        <v/>
      </c>
      <c r="AE1192">
        <f>P1192</f>
        <v/>
      </c>
      <c r="AH1192">
        <f>IF(S1192&lt;&gt;"",S1192,AH1191+900)</f>
        <v/>
      </c>
      <c r="AI1192">
        <f>IF(T1192&lt;&gt;"",T1192,AI1191)</f>
        <v/>
      </c>
      <c r="AJ1192">
        <f>IF(U1192&lt;&gt;"",U1192,AJ1191)</f>
        <v/>
      </c>
      <c r="AK1192">
        <f>IF(W1192&lt;&gt;"",W1192,"")</f>
        <v/>
      </c>
      <c r="AL1192" s="14">
        <f>IF(X1192&lt;&gt;"",X1192,"")</f>
        <v/>
      </c>
      <c r="AM1192" s="14">
        <f>IF(Y1192&lt;&gt;"",Y1192,"")</f>
        <v/>
      </c>
      <c r="AN1192" s="14">
        <f>IF(OR(AL1192="",AM1192=""),"",AL1192-AM1192)</f>
        <v/>
      </c>
      <c r="AO1192">
        <f>IF(AN1192="","",IF(AN1192&gt;0,"Bullish","Bearish"))</f>
        <v/>
      </c>
      <c r="AP1192">
        <f>IF(AO1192="",AP1191,AO1192)</f>
        <v/>
      </c>
      <c r="AQ1192" s="14">
        <f>IF(AB1192&lt;&gt;"",AB1192,"")</f>
        <v/>
      </c>
      <c r="AR1192" s="14">
        <f>IF(AD1192&lt;&gt;"",AD1192,"")</f>
        <v/>
      </c>
      <c r="AS1192">
        <f>IF(AS1191+1=13,1,AS1191+1)</f>
        <v/>
      </c>
      <c r="AT1192">
        <f>IFERROR(IF(SLOPE($AQ$1178:$AQ$1189,$AS$1178:$AS$1189)&gt;0,MIN(3,ABS(SLOPE($AQ$1178:$AQ$1189,$AS$1178:$AS$1189))),IF(SLOPE($AQ$1178:$AQ$1189,$AS$1178:$AS$1189)&lt;-0.5,-0.5,0)),0)</f>
        <v/>
      </c>
      <c r="AU1192">
        <f>IFERROR(IF(SLOPE($AR$1178:$AR$1189,$AS$1178:$AS$1189)&lt;0,MAX(-3,-ABS(SLOPE($AR$1178:$AR$1189,$AS$1178:$AS$1189))),IF(SLOPE($AR$1178:$AR$1189,$AS$1178:$AS$1189)&gt;0.5,0.5,0)),0)</f>
        <v/>
      </c>
      <c r="AV1192">
        <f>($AQ$1190+(AT1192*(AS1192-1)))</f>
        <v/>
      </c>
      <c r="AW1192">
        <f>($AR$1190+(AU1192*(AS1192-1)))</f>
        <v/>
      </c>
      <c r="AX1192">
        <f>IF(AT1192&gt;0,AV1192+AT1192,AV1192)</f>
        <v/>
      </c>
      <c r="AY1192">
        <f>IF(AU1192&lt;0,AW1192+AU1192,AW1192)</f>
        <v/>
      </c>
      <c r="BA1192" s="14">
        <f>IFERROR(AX1192-AQ1192,"")</f>
        <v/>
      </c>
      <c r="BB1192" s="14">
        <f>IFERROR(AY1192-AR1192,"")</f>
        <v/>
      </c>
      <c r="BD1192">
        <f>AH1192</f>
        <v/>
      </c>
      <c r="BE1192">
        <f>AI1192</f>
        <v/>
      </c>
      <c r="BF1192">
        <f>AJ1192</f>
        <v/>
      </c>
      <c r="BG1192" s="14">
        <f>L1192</f>
        <v/>
      </c>
      <c r="BH1192" s="14">
        <f>IF(X1192="","",X1192)</f>
        <v/>
      </c>
      <c r="BI1192" s="14">
        <f>IF(Y1192="","",Y1192)</f>
        <v/>
      </c>
      <c r="BJ1192">
        <f>Z1192</f>
        <v/>
      </c>
      <c r="BK1192">
        <f>AA1192</f>
        <v/>
      </c>
      <c r="BL1192">
        <f>IFERROR(AX1192,"")</f>
        <v/>
      </c>
      <c r="BM1192">
        <f>IFERROR(AY1192,"")</f>
        <v/>
      </c>
    </row>
    <row r="1193" ht="14.25" customHeight="1">
      <c r="A1193">
        <f>ALGLIB_SSA_XAUUSD!AA1193</f>
        <v/>
      </c>
      <c r="B1193">
        <f>IF($A1193="","",INDEX(ALGLIB_SSA_XAUUSD!$B$2:$B$2401,MATCH($A1193,ALGLIB_SSA_XAUUSD!$A$2:$A$2401,1)))</f>
        <v/>
      </c>
      <c r="C1193">
        <f>IF($A1193="","",INDEX(ALGLIB_SSA_XAUUSD!$C$2:$C$2401,MATCH($A1193,ALGLIB_SSA_XAUUSD!$A$2:$A$2401,1)))</f>
        <v/>
      </c>
      <c r="D1193" s="14">
        <f>IF($A1193="","",INT((ROW()-2)/12)+1)</f>
        <v/>
      </c>
      <c r="E1193" s="14">
        <f>IF(AND(E1202&lt;&gt;"",D1202=D1190+1),E1190+(E1202-E1190)*3/12,"")</f>
        <v/>
      </c>
      <c r="F1193" s="14">
        <f>IF(AND(F1202&lt;&gt;"",D1202=D1190+1),F1190+(F1202-F1190)*3/12,"")</f>
        <v/>
      </c>
      <c r="G1193" s="14">
        <f>IF(AND(G1202&lt;&gt;"",D1202=D1190+1),G1190+(G1202-G1190)*3/12,"")</f>
        <v/>
      </c>
      <c r="H1193" s="14">
        <f>IF(AND(H1202&lt;&gt;"",D1202=D1190+1),H1190+(H1202-H1190)*3/12,"")</f>
        <v/>
      </c>
      <c r="I1193" s="14">
        <f>IF(AND(L1202&lt;&gt;"",D1202=D1190+1),I1190+(I1202-I1190)*3/12,"")</f>
        <v/>
      </c>
      <c r="J1193">
        <f>_xlfn.XLOOKUP($A1193,ALGLIB_SSA_XAUUSD!$AA$2:$AA$2401,ALGLIB_SSA_XAUUSD!$P$2:$P$2401,"",0)</f>
        <v/>
      </c>
      <c r="K1193">
        <f>_xlfn.XLOOKUP($A1193,ALGLIB_SSA_XAUUSD!$AA$2:$AA$2401,ALGLIB_SSA_XAUUSD!$Q$2:$Q$2401,"",0)</f>
        <v/>
      </c>
      <c r="L1193">
        <f>_xlfn.XLOOKUP($A1193,ALGLIB_SSA_XAUUSD!$AA$2:$AA$2401,ALGLIB_SSA_XAUUSD!$R$2:$R$2401,"",0)</f>
        <v/>
      </c>
      <c r="M1193">
        <f>_xlfn.XLOOKUP($A1193,ALGLIB_SSA_XAUUSD!$AA$2:$AA$2401,ALGLIB_SSA_XAUUSD!$S$2:$S$2401,"",0)</f>
        <v/>
      </c>
      <c r="N1193">
        <f>_xlfn.XLOOKUP($A1193,ALGLIB_SSA_XAUUSD!$AA$2:$AA$2401,ALGLIB_SSA_XAUUSD!$T$2:$T$2401,"",0)</f>
        <v/>
      </c>
      <c r="O1193">
        <f>_xlfn.XLOOKUP($A1193,ALGLIB_SSA_XAUUSD!$AA$2:$AA$2401,ALGLIB_SSA_XAUUSD!$U$2:$U$2401,"",0)</f>
        <v/>
      </c>
      <c r="P1193">
        <f>_xlfn.XLOOKUP($A1193,ALGLIB_SSA_XAUUSD!$AA$2:$AA$2401,ALGLIB_SSA_XAUUSD!$V$2:$V$2401,"",0)</f>
        <v/>
      </c>
      <c r="S1193">
        <f>A1193</f>
        <v/>
      </c>
      <c r="T1193">
        <f>J1193</f>
        <v/>
      </c>
      <c r="U1193">
        <f>K1193</f>
        <v/>
      </c>
      <c r="V1193" s="14">
        <f>IF($A1193="","",MOD(ROW()-2,12)+1)</f>
        <v/>
      </c>
      <c r="W1193">
        <f>L1193</f>
        <v/>
      </c>
      <c r="X1193" s="14">
        <f>IF(F1193="","",F1193)</f>
        <v/>
      </c>
      <c r="Y1193" s="14">
        <f>IF(G1193="","",G1193)</f>
        <v/>
      </c>
      <c r="Z1193">
        <f>M1193</f>
        <v/>
      </c>
      <c r="AA1193">
        <f>N1193</f>
        <v/>
      </c>
      <c r="AB1193" s="14">
        <f>IF(H1193="","",H1193)</f>
        <v/>
      </c>
      <c r="AC1193">
        <f>O1193</f>
        <v/>
      </c>
      <c r="AD1193" s="14">
        <f>IF(I1193="","",I1193)</f>
        <v/>
      </c>
      <c r="AE1193">
        <f>P1193</f>
        <v/>
      </c>
      <c r="AH1193">
        <f>IF(S1193&lt;&gt;"",S1193,AH1192+900)</f>
        <v/>
      </c>
      <c r="AI1193">
        <f>IF(T1193&lt;&gt;"",T1193,AI1192)</f>
        <v/>
      </c>
      <c r="AJ1193">
        <f>IF(U1193&lt;&gt;"",U1193,AJ1192)</f>
        <v/>
      </c>
      <c r="AK1193">
        <f>IF(W1193&lt;&gt;"",W1193,"")</f>
        <v/>
      </c>
      <c r="AL1193" s="14">
        <f>IF(X1193&lt;&gt;"",X1193,"")</f>
        <v/>
      </c>
      <c r="AM1193" s="14">
        <f>IF(Y1193&lt;&gt;"",Y1193,"")</f>
        <v/>
      </c>
      <c r="AN1193" s="14">
        <f>IF(OR(AL1193="",AM1193=""),"",AL1193-AM1193)</f>
        <v/>
      </c>
      <c r="AO1193">
        <f>IF(AN1193="","",IF(AN1193&gt;0,"Bullish","Bearish"))</f>
        <v/>
      </c>
      <c r="AP1193">
        <f>IF(AO1193="",AP1192,AO1193)</f>
        <v/>
      </c>
      <c r="AQ1193" s="14">
        <f>IF(AB1193&lt;&gt;"",AB1193,"")</f>
        <v/>
      </c>
      <c r="AR1193" s="14">
        <f>IF(AD1193&lt;&gt;"",AD1193,"")</f>
        <v/>
      </c>
      <c r="AS1193">
        <f>IF(AS1192+1=13,1,AS1192+1)</f>
        <v/>
      </c>
      <c r="AT1193">
        <f>IFERROR(IF(SLOPE($AQ$1178:$AQ$1189,$AS$1178:$AS$1189)&gt;0,MIN(3,ABS(SLOPE($AQ$1178:$AQ$1189,$AS$1178:$AS$1189))),IF(SLOPE($AQ$1178:$AQ$1189,$AS$1178:$AS$1189)&lt;-0.5,-0.5,0)),0)</f>
        <v/>
      </c>
      <c r="AU1193">
        <f>IFERROR(IF(SLOPE($AR$1178:$AR$1189,$AS$1178:$AS$1189)&lt;0,MAX(-3,-ABS(SLOPE($AR$1178:$AR$1189,$AS$1178:$AS$1189))),IF(SLOPE($AR$1178:$AR$1189,$AS$1178:$AS$1189)&gt;0.5,0.5,0)),0)</f>
        <v/>
      </c>
      <c r="AV1193">
        <f>($AQ$1190+(AT1193*(AS1193-1)))</f>
        <v/>
      </c>
      <c r="AW1193">
        <f>($AR$1190+(AU1193*(AS1193-1)))</f>
        <v/>
      </c>
      <c r="AX1193">
        <f>IF(AT1193&gt;0,AV1193+AT1193,AV1193)</f>
        <v/>
      </c>
      <c r="AY1193">
        <f>IF(AU1193&lt;0,AW1193+AU1193,AW1193)</f>
        <v/>
      </c>
      <c r="BA1193" s="14">
        <f>IFERROR(AX1193-AQ1193,"")</f>
        <v/>
      </c>
      <c r="BB1193" s="14">
        <f>IFERROR(AY1193-AR1193,"")</f>
        <v/>
      </c>
      <c r="BD1193">
        <f>AH1193</f>
        <v/>
      </c>
      <c r="BE1193">
        <f>AI1193</f>
        <v/>
      </c>
      <c r="BF1193">
        <f>AJ1193</f>
        <v/>
      </c>
      <c r="BG1193" s="14">
        <f>L1193</f>
        <v/>
      </c>
      <c r="BH1193" s="14">
        <f>IF(X1193="","",X1193)</f>
        <v/>
      </c>
      <c r="BI1193" s="14">
        <f>IF(Y1193="","",Y1193)</f>
        <v/>
      </c>
      <c r="BJ1193">
        <f>Z1193</f>
        <v/>
      </c>
      <c r="BK1193">
        <f>AA1193</f>
        <v/>
      </c>
      <c r="BL1193">
        <f>IFERROR(AX1193,"")</f>
        <v/>
      </c>
      <c r="BM1193">
        <f>IFERROR(AY1193,"")</f>
        <v/>
      </c>
    </row>
    <row r="1194" ht="14.25" customHeight="1">
      <c r="A1194">
        <f>ALGLIB_SSA_XAUUSD!AA1194</f>
        <v/>
      </c>
      <c r="B1194">
        <f>IF($A1194="","",INDEX(ALGLIB_SSA_XAUUSD!$B$2:$B$2401,MATCH($A1194,ALGLIB_SSA_XAUUSD!$A$2:$A$2401,1)))</f>
        <v/>
      </c>
      <c r="C1194">
        <f>IF($A1194="","",INDEX(ALGLIB_SSA_XAUUSD!$C$2:$C$2401,MATCH($A1194,ALGLIB_SSA_XAUUSD!$A$2:$A$2401,1)))</f>
        <v/>
      </c>
      <c r="D1194" s="14">
        <f>IF($A1194="","",INT((ROW()-2)/12)+1)</f>
        <v/>
      </c>
      <c r="E1194" s="14">
        <f>IF(AND(E1202&lt;&gt;"",D1202=D1190+1),E1190+(E1202-E1190)*4/12,"")</f>
        <v/>
      </c>
      <c r="F1194" s="14">
        <f>IF(AND(F1202&lt;&gt;"",D1202=D1190+1),F1190+(F1202-F1190)*4/12,"")</f>
        <v/>
      </c>
      <c r="G1194" s="14">
        <f>IF(AND(G1202&lt;&gt;"",D1202=D1190+1),G1190+(G1202-G1190)*4/12,"")</f>
        <v/>
      </c>
      <c r="H1194" s="14">
        <f>IF(AND(H1202&lt;&gt;"",D1202=D1190+1),H1190+(H1202-H1190)*4/12,"")</f>
        <v/>
      </c>
      <c r="I1194" s="14">
        <f>IF(AND(L1202&lt;&gt;"",D1202=D1190+1),I1190+(I1202-I1190)*4/12,"")</f>
        <v/>
      </c>
      <c r="J1194">
        <f>_xlfn.XLOOKUP($A1194,ALGLIB_SSA_XAUUSD!$AA$2:$AA$2401,ALGLIB_SSA_XAUUSD!$P$2:$P$2401,"",0)</f>
        <v/>
      </c>
      <c r="K1194">
        <f>_xlfn.XLOOKUP($A1194,ALGLIB_SSA_XAUUSD!$AA$2:$AA$2401,ALGLIB_SSA_XAUUSD!$Q$2:$Q$2401,"",0)</f>
        <v/>
      </c>
      <c r="L1194">
        <f>_xlfn.XLOOKUP($A1194,ALGLIB_SSA_XAUUSD!$AA$2:$AA$2401,ALGLIB_SSA_XAUUSD!$R$2:$R$2401,"",0)</f>
        <v/>
      </c>
      <c r="M1194">
        <f>_xlfn.XLOOKUP($A1194,ALGLIB_SSA_XAUUSD!$AA$2:$AA$2401,ALGLIB_SSA_XAUUSD!$S$2:$S$2401,"",0)</f>
        <v/>
      </c>
      <c r="N1194">
        <f>_xlfn.XLOOKUP($A1194,ALGLIB_SSA_XAUUSD!$AA$2:$AA$2401,ALGLIB_SSA_XAUUSD!$T$2:$T$2401,"",0)</f>
        <v/>
      </c>
      <c r="O1194">
        <f>_xlfn.XLOOKUP($A1194,ALGLIB_SSA_XAUUSD!$AA$2:$AA$2401,ALGLIB_SSA_XAUUSD!$U$2:$U$2401,"",0)</f>
        <v/>
      </c>
      <c r="P1194">
        <f>_xlfn.XLOOKUP($A1194,ALGLIB_SSA_XAUUSD!$AA$2:$AA$2401,ALGLIB_SSA_XAUUSD!$V$2:$V$2401,"",0)</f>
        <v/>
      </c>
      <c r="S1194">
        <f>A1194</f>
        <v/>
      </c>
      <c r="T1194">
        <f>J1194</f>
        <v/>
      </c>
      <c r="U1194">
        <f>K1194</f>
        <v/>
      </c>
      <c r="V1194" s="14">
        <f>IF($A1194="","",MOD(ROW()-2,12)+1)</f>
        <v/>
      </c>
      <c r="W1194">
        <f>L1194</f>
        <v/>
      </c>
      <c r="X1194" s="14">
        <f>IF(F1194="","",F1194)</f>
        <v/>
      </c>
      <c r="Y1194" s="14">
        <f>IF(G1194="","",G1194)</f>
        <v/>
      </c>
      <c r="Z1194">
        <f>M1194</f>
        <v/>
      </c>
      <c r="AA1194">
        <f>N1194</f>
        <v/>
      </c>
      <c r="AB1194" s="14">
        <f>IF(H1194="","",H1194)</f>
        <v/>
      </c>
      <c r="AC1194">
        <f>O1194</f>
        <v/>
      </c>
      <c r="AD1194" s="14">
        <f>IF(I1194="","",I1194)</f>
        <v/>
      </c>
      <c r="AE1194">
        <f>P1194</f>
        <v/>
      </c>
      <c r="AH1194">
        <f>IF(S1194&lt;&gt;"",S1194,AH1193+900)</f>
        <v/>
      </c>
      <c r="AI1194">
        <f>IF(T1194&lt;&gt;"",T1194,AI1193)</f>
        <v/>
      </c>
      <c r="AJ1194">
        <f>IF(U1194&lt;&gt;"",U1194,AJ1193)</f>
        <v/>
      </c>
      <c r="AK1194">
        <f>IF(W1194&lt;&gt;"",W1194,"")</f>
        <v/>
      </c>
      <c r="AL1194" s="14">
        <f>IF(X1194&lt;&gt;"",X1194,"")</f>
        <v/>
      </c>
      <c r="AM1194" s="14">
        <f>IF(Y1194&lt;&gt;"",Y1194,"")</f>
        <v/>
      </c>
      <c r="AN1194" s="14">
        <f>IF(OR(AL1194="",AM1194=""),"",AL1194-AM1194)</f>
        <v/>
      </c>
      <c r="AO1194">
        <f>IF(AN1194="","",IF(AN1194&gt;0,"Bullish","Bearish"))</f>
        <v/>
      </c>
      <c r="AP1194">
        <f>IF(AO1194="",AP1193,AO1194)</f>
        <v/>
      </c>
      <c r="AQ1194" s="14">
        <f>IF(AB1194&lt;&gt;"",AB1194,"")</f>
        <v/>
      </c>
      <c r="AR1194" s="14">
        <f>IF(AD1194&lt;&gt;"",AD1194,"")</f>
        <v/>
      </c>
      <c r="AS1194">
        <f>IF(AS1193+1=13,1,AS1193+1)</f>
        <v/>
      </c>
      <c r="AT1194">
        <f>IFERROR(IF(SLOPE($AQ$1178:$AQ$1189,$AS$1178:$AS$1189)&gt;0,MIN(3,ABS(SLOPE($AQ$1178:$AQ$1189,$AS$1178:$AS$1189))),IF(SLOPE($AQ$1178:$AQ$1189,$AS$1178:$AS$1189)&lt;-0.5,-0.5,0)),0)</f>
        <v/>
      </c>
      <c r="AU1194">
        <f>IFERROR(IF(SLOPE($AR$1178:$AR$1189,$AS$1178:$AS$1189)&lt;0,MAX(-3,-ABS(SLOPE($AR$1178:$AR$1189,$AS$1178:$AS$1189))),IF(SLOPE($AR$1178:$AR$1189,$AS$1178:$AS$1189)&gt;0.5,0.5,0)),0)</f>
        <v/>
      </c>
      <c r="AV1194">
        <f>($AQ$1190+(AT1194*(AS1194-1)))</f>
        <v/>
      </c>
      <c r="AW1194">
        <f>($AR$1190+(AU1194*(AS1194-1)))</f>
        <v/>
      </c>
      <c r="AX1194">
        <f>IF(AT1194&gt;0,AV1194+AT1194,AV1194)</f>
        <v/>
      </c>
      <c r="AY1194">
        <f>IF(AU1194&lt;0,AW1194+AU1194,AW1194)</f>
        <v/>
      </c>
      <c r="BA1194" s="14">
        <f>IFERROR(AX1194-AQ1194,"")</f>
        <v/>
      </c>
      <c r="BB1194" s="14">
        <f>IFERROR(AY1194-AR1194,"")</f>
        <v/>
      </c>
      <c r="BD1194">
        <f>AH1194</f>
        <v/>
      </c>
      <c r="BE1194">
        <f>AI1194</f>
        <v/>
      </c>
      <c r="BF1194">
        <f>AJ1194</f>
        <v/>
      </c>
      <c r="BG1194" s="14">
        <f>L1194</f>
        <v/>
      </c>
      <c r="BH1194" s="14">
        <f>IF(X1194="","",X1194)</f>
        <v/>
      </c>
      <c r="BI1194" s="14">
        <f>IF(Y1194="","",Y1194)</f>
        <v/>
      </c>
      <c r="BJ1194">
        <f>Z1194</f>
        <v/>
      </c>
      <c r="BK1194">
        <f>AA1194</f>
        <v/>
      </c>
      <c r="BL1194">
        <f>IFERROR(AX1194,"")</f>
        <v/>
      </c>
      <c r="BM1194">
        <f>IFERROR(AY1194,"")</f>
        <v/>
      </c>
    </row>
    <row r="1195" ht="14.25" customHeight="1">
      <c r="A1195">
        <f>ALGLIB_SSA_XAUUSD!AA1195</f>
        <v/>
      </c>
      <c r="B1195">
        <f>IF($A1195="","",INDEX(ALGLIB_SSA_XAUUSD!$B$2:$B$2401,MATCH($A1195,ALGLIB_SSA_XAUUSD!$A$2:$A$2401,1)))</f>
        <v/>
      </c>
      <c r="C1195">
        <f>IF($A1195="","",INDEX(ALGLIB_SSA_XAUUSD!$C$2:$C$2401,MATCH($A1195,ALGLIB_SSA_XAUUSD!$A$2:$A$2401,1)))</f>
        <v/>
      </c>
      <c r="D1195" s="14">
        <f>IF($A1195="","",INT((ROW()-2)/12)+1)</f>
        <v/>
      </c>
      <c r="E1195" s="14">
        <f>IF(AND(E1202&lt;&gt;"",D1202=D1190+1),E1190+(E1202-E1190)*5/12,"")</f>
        <v/>
      </c>
      <c r="F1195" s="14">
        <f>IF(AND(F1202&lt;&gt;"",D1202=D1190+1),F1190+(F1202-F1190)*5/12,"")</f>
        <v/>
      </c>
      <c r="G1195" s="14">
        <f>IF(AND(G1202&lt;&gt;"",D1202=D1190+1),G1190+(G1202-G1190)*5/12,"")</f>
        <v/>
      </c>
      <c r="H1195" s="14">
        <f>IF(AND(H1202&lt;&gt;"",D1202=D1190+1),H1190+(H1202-H1190)*5/12,"")</f>
        <v/>
      </c>
      <c r="I1195" s="14">
        <f>IF(AND(L1202&lt;&gt;"",D1202=D1190+1),I1190+(I1202-I1190)*5/12,"")</f>
        <v/>
      </c>
      <c r="J1195">
        <f>_xlfn.XLOOKUP($A1195,ALGLIB_SSA_XAUUSD!$AA$2:$AA$2401,ALGLIB_SSA_XAUUSD!$P$2:$P$2401,"",0)</f>
        <v/>
      </c>
      <c r="K1195">
        <f>_xlfn.XLOOKUP($A1195,ALGLIB_SSA_XAUUSD!$AA$2:$AA$2401,ALGLIB_SSA_XAUUSD!$Q$2:$Q$2401,"",0)</f>
        <v/>
      </c>
      <c r="L1195">
        <f>_xlfn.XLOOKUP($A1195,ALGLIB_SSA_XAUUSD!$AA$2:$AA$2401,ALGLIB_SSA_XAUUSD!$R$2:$R$2401,"",0)</f>
        <v/>
      </c>
      <c r="M1195">
        <f>_xlfn.XLOOKUP($A1195,ALGLIB_SSA_XAUUSD!$AA$2:$AA$2401,ALGLIB_SSA_XAUUSD!$S$2:$S$2401,"",0)</f>
        <v/>
      </c>
      <c r="N1195">
        <f>_xlfn.XLOOKUP($A1195,ALGLIB_SSA_XAUUSD!$AA$2:$AA$2401,ALGLIB_SSA_XAUUSD!$T$2:$T$2401,"",0)</f>
        <v/>
      </c>
      <c r="O1195">
        <f>_xlfn.XLOOKUP($A1195,ALGLIB_SSA_XAUUSD!$AA$2:$AA$2401,ALGLIB_SSA_XAUUSD!$U$2:$U$2401,"",0)</f>
        <v/>
      </c>
      <c r="P1195">
        <f>_xlfn.XLOOKUP($A1195,ALGLIB_SSA_XAUUSD!$AA$2:$AA$2401,ALGLIB_SSA_XAUUSD!$V$2:$V$2401,"",0)</f>
        <v/>
      </c>
      <c r="S1195">
        <f>A1195</f>
        <v/>
      </c>
      <c r="T1195">
        <f>J1195</f>
        <v/>
      </c>
      <c r="U1195">
        <f>K1195</f>
        <v/>
      </c>
      <c r="V1195" s="14">
        <f>IF($A1195="","",MOD(ROW()-2,12)+1)</f>
        <v/>
      </c>
      <c r="W1195">
        <f>L1195</f>
        <v/>
      </c>
      <c r="X1195" s="14">
        <f>IF(F1195="","",F1195)</f>
        <v/>
      </c>
      <c r="Y1195" s="14">
        <f>IF(G1195="","",G1195)</f>
        <v/>
      </c>
      <c r="Z1195">
        <f>M1195</f>
        <v/>
      </c>
      <c r="AA1195">
        <f>N1195</f>
        <v/>
      </c>
      <c r="AB1195" s="14">
        <f>IF(H1195="","",H1195)</f>
        <v/>
      </c>
      <c r="AC1195">
        <f>O1195</f>
        <v/>
      </c>
      <c r="AD1195" s="14">
        <f>IF(I1195="","",I1195)</f>
        <v/>
      </c>
      <c r="AE1195">
        <f>P1195</f>
        <v/>
      </c>
      <c r="AH1195">
        <f>IF(S1195&lt;&gt;"",S1195,AH1194+900)</f>
        <v/>
      </c>
      <c r="AI1195">
        <f>IF(T1195&lt;&gt;"",T1195,AI1194)</f>
        <v/>
      </c>
      <c r="AJ1195">
        <f>IF(U1195&lt;&gt;"",U1195,AJ1194)</f>
        <v/>
      </c>
      <c r="AK1195">
        <f>IF(W1195&lt;&gt;"",W1195,"")</f>
        <v/>
      </c>
      <c r="AL1195" s="14">
        <f>IF(X1195&lt;&gt;"",X1195,"")</f>
        <v/>
      </c>
      <c r="AM1195" s="14">
        <f>IF(Y1195&lt;&gt;"",Y1195,"")</f>
        <v/>
      </c>
      <c r="AN1195" s="14">
        <f>IF(OR(AL1195="",AM1195=""),"",AL1195-AM1195)</f>
        <v/>
      </c>
      <c r="AO1195">
        <f>IF(AN1195="","",IF(AN1195&gt;0,"Bullish","Bearish"))</f>
        <v/>
      </c>
      <c r="AP1195">
        <f>IF(AO1195="",AP1194,AO1195)</f>
        <v/>
      </c>
      <c r="AQ1195" s="14">
        <f>IF(AB1195&lt;&gt;"",AB1195,"")</f>
        <v/>
      </c>
      <c r="AR1195" s="14">
        <f>IF(AD1195&lt;&gt;"",AD1195,"")</f>
        <v/>
      </c>
      <c r="AS1195">
        <f>IF(AS1194+1=13,1,AS1194+1)</f>
        <v/>
      </c>
      <c r="AT1195">
        <f>IFERROR(IF(SLOPE($AQ$1178:$AQ$1189,$AS$1178:$AS$1189)&gt;0,MIN(3,ABS(SLOPE($AQ$1178:$AQ$1189,$AS$1178:$AS$1189))),IF(SLOPE($AQ$1178:$AQ$1189,$AS$1178:$AS$1189)&lt;-0.5,-0.5,0)),0)</f>
        <v/>
      </c>
      <c r="AU1195">
        <f>IFERROR(IF(SLOPE($AR$1178:$AR$1189,$AS$1178:$AS$1189)&lt;0,MAX(-3,-ABS(SLOPE($AR$1178:$AR$1189,$AS$1178:$AS$1189))),IF(SLOPE($AR$1178:$AR$1189,$AS$1178:$AS$1189)&gt;0.5,0.5,0)),0)</f>
        <v/>
      </c>
      <c r="AV1195">
        <f>($AQ$1190+(AT1195*(AS1195-1)))</f>
        <v/>
      </c>
      <c r="AW1195">
        <f>($AR$1190+(AU1195*(AS1195-1)))</f>
        <v/>
      </c>
      <c r="AX1195">
        <f>IF(AT1195&gt;0,AV1195+AT1195,AV1195)</f>
        <v/>
      </c>
      <c r="AY1195">
        <f>IF(AU1195&lt;0,AW1195+AU1195,AW1195)</f>
        <v/>
      </c>
      <c r="BA1195" s="14">
        <f>IFERROR(AX1195-AQ1195,"")</f>
        <v/>
      </c>
      <c r="BB1195" s="14">
        <f>IFERROR(AY1195-AR1195,"")</f>
        <v/>
      </c>
      <c r="BD1195">
        <f>AH1195</f>
        <v/>
      </c>
      <c r="BE1195">
        <f>AI1195</f>
        <v/>
      </c>
      <c r="BF1195">
        <f>AJ1195</f>
        <v/>
      </c>
      <c r="BG1195" s="14">
        <f>L1195</f>
        <v/>
      </c>
      <c r="BH1195" s="14">
        <f>IF(X1195="","",X1195)</f>
        <v/>
      </c>
      <c r="BI1195" s="14">
        <f>IF(Y1195="","",Y1195)</f>
        <v/>
      </c>
      <c r="BJ1195">
        <f>Z1195</f>
        <v/>
      </c>
      <c r="BK1195">
        <f>AA1195</f>
        <v/>
      </c>
      <c r="BL1195">
        <f>IFERROR(AX1195,"")</f>
        <v/>
      </c>
      <c r="BM1195">
        <f>IFERROR(AY1195,"")</f>
        <v/>
      </c>
    </row>
    <row r="1196" ht="14.25" customHeight="1">
      <c r="A1196">
        <f>ALGLIB_SSA_XAUUSD!AA1196</f>
        <v/>
      </c>
      <c r="B1196">
        <f>IF($A1196="","",INDEX(ALGLIB_SSA_XAUUSD!$B$2:$B$2401,MATCH($A1196,ALGLIB_SSA_XAUUSD!$A$2:$A$2401,1)))</f>
        <v/>
      </c>
      <c r="C1196">
        <f>IF($A1196="","",INDEX(ALGLIB_SSA_XAUUSD!$C$2:$C$2401,MATCH($A1196,ALGLIB_SSA_XAUUSD!$A$2:$A$2401,1)))</f>
        <v/>
      </c>
      <c r="D1196" s="14">
        <f>IF($A1196="","",INT((ROW()-2)/12)+1)</f>
        <v/>
      </c>
      <c r="E1196" s="14">
        <f>IF(AND(E1202&lt;&gt;"",D1202=D1190+1),E1190+(E1202-E1190)*6/12,"")</f>
        <v/>
      </c>
      <c r="F1196" s="14">
        <f>IF(AND(F1202&lt;&gt;"",D1202=D1190+1),F1190+(F1202-F1190)*6/12,"")</f>
        <v/>
      </c>
      <c r="G1196" s="14">
        <f>IF(AND(G1202&lt;&gt;"",D1202=D1190+1),G1190+(G1202-G1190)*6/12,"")</f>
        <v/>
      </c>
      <c r="H1196" s="14">
        <f>IF(AND(H1202&lt;&gt;"",D1202=D1190+1),H1190+(H1202-H1190)*6/12,"")</f>
        <v/>
      </c>
      <c r="I1196" s="14">
        <f>IF(AND(L1202&lt;&gt;"",D1202=D1190+1),I1190+(I1202-I1190)*6/12,"")</f>
        <v/>
      </c>
      <c r="J1196">
        <f>_xlfn.XLOOKUP($A1196,ALGLIB_SSA_XAUUSD!$AA$2:$AA$2401,ALGLIB_SSA_XAUUSD!$P$2:$P$2401,"",0)</f>
        <v/>
      </c>
      <c r="K1196">
        <f>_xlfn.XLOOKUP($A1196,ALGLIB_SSA_XAUUSD!$AA$2:$AA$2401,ALGLIB_SSA_XAUUSD!$Q$2:$Q$2401,"",0)</f>
        <v/>
      </c>
      <c r="L1196">
        <f>_xlfn.XLOOKUP($A1196,ALGLIB_SSA_XAUUSD!$AA$2:$AA$2401,ALGLIB_SSA_XAUUSD!$R$2:$R$2401,"",0)</f>
        <v/>
      </c>
      <c r="M1196">
        <f>_xlfn.XLOOKUP($A1196,ALGLIB_SSA_XAUUSD!$AA$2:$AA$2401,ALGLIB_SSA_XAUUSD!$S$2:$S$2401,"",0)</f>
        <v/>
      </c>
      <c r="N1196">
        <f>_xlfn.XLOOKUP($A1196,ALGLIB_SSA_XAUUSD!$AA$2:$AA$2401,ALGLIB_SSA_XAUUSD!$T$2:$T$2401,"",0)</f>
        <v/>
      </c>
      <c r="O1196">
        <f>_xlfn.XLOOKUP($A1196,ALGLIB_SSA_XAUUSD!$AA$2:$AA$2401,ALGLIB_SSA_XAUUSD!$U$2:$U$2401,"",0)</f>
        <v/>
      </c>
      <c r="P1196">
        <f>_xlfn.XLOOKUP($A1196,ALGLIB_SSA_XAUUSD!$AA$2:$AA$2401,ALGLIB_SSA_XAUUSD!$V$2:$V$2401,"",0)</f>
        <v/>
      </c>
      <c r="S1196">
        <f>A1196</f>
        <v/>
      </c>
      <c r="T1196">
        <f>J1196</f>
        <v/>
      </c>
      <c r="U1196">
        <f>K1196</f>
        <v/>
      </c>
      <c r="V1196" s="14">
        <f>IF($A1196="","",MOD(ROW()-2,12)+1)</f>
        <v/>
      </c>
      <c r="W1196">
        <f>L1196</f>
        <v/>
      </c>
      <c r="X1196" s="14">
        <f>IF(F1196="","",F1196)</f>
        <v/>
      </c>
      <c r="Y1196" s="14">
        <f>IF(G1196="","",G1196)</f>
        <v/>
      </c>
      <c r="Z1196">
        <f>M1196</f>
        <v/>
      </c>
      <c r="AA1196">
        <f>N1196</f>
        <v/>
      </c>
      <c r="AB1196" s="14">
        <f>IF(H1196="","",H1196)</f>
        <v/>
      </c>
      <c r="AC1196">
        <f>O1196</f>
        <v/>
      </c>
      <c r="AD1196" s="14">
        <f>IF(I1196="","",I1196)</f>
        <v/>
      </c>
      <c r="AE1196">
        <f>P1196</f>
        <v/>
      </c>
      <c r="AH1196">
        <f>IF(S1196&lt;&gt;"",S1196,AH1195+900)</f>
        <v/>
      </c>
      <c r="AI1196">
        <f>IF(T1196&lt;&gt;"",T1196,AI1195)</f>
        <v/>
      </c>
      <c r="AJ1196">
        <f>IF(U1196&lt;&gt;"",U1196,AJ1195)</f>
        <v/>
      </c>
      <c r="AK1196">
        <f>IF(W1196&lt;&gt;"",W1196,"")</f>
        <v/>
      </c>
      <c r="AL1196" s="14">
        <f>IF(X1196&lt;&gt;"",X1196,"")</f>
        <v/>
      </c>
      <c r="AM1196" s="14">
        <f>IF(Y1196&lt;&gt;"",Y1196,"")</f>
        <v/>
      </c>
      <c r="AN1196" s="14">
        <f>IF(OR(AL1196="",AM1196=""),"",AL1196-AM1196)</f>
        <v/>
      </c>
      <c r="AO1196">
        <f>IF(AN1196="","",IF(AN1196&gt;0,"Bullish","Bearish"))</f>
        <v/>
      </c>
      <c r="AP1196">
        <f>IF(AO1196="",AP1195,AO1196)</f>
        <v/>
      </c>
      <c r="AQ1196" s="14">
        <f>IF(AB1196&lt;&gt;"",AB1196,"")</f>
        <v/>
      </c>
      <c r="AR1196" s="14">
        <f>IF(AD1196&lt;&gt;"",AD1196,"")</f>
        <v/>
      </c>
      <c r="AS1196">
        <f>IF(AS1195+1=13,1,AS1195+1)</f>
        <v/>
      </c>
      <c r="AT1196">
        <f>IFERROR(IF(SLOPE($AQ$1178:$AQ$1189,$AS$1178:$AS$1189)&gt;0,MIN(3,ABS(SLOPE($AQ$1178:$AQ$1189,$AS$1178:$AS$1189))),IF(SLOPE($AQ$1178:$AQ$1189,$AS$1178:$AS$1189)&lt;-0.5,-0.5,0)),0)</f>
        <v/>
      </c>
      <c r="AU1196">
        <f>IFERROR(IF(SLOPE($AR$1178:$AR$1189,$AS$1178:$AS$1189)&lt;0,MAX(-3,-ABS(SLOPE($AR$1178:$AR$1189,$AS$1178:$AS$1189))),IF(SLOPE($AR$1178:$AR$1189,$AS$1178:$AS$1189)&gt;0.5,0.5,0)),0)</f>
        <v/>
      </c>
      <c r="AV1196">
        <f>($AQ$1190+(AT1196*(AS1196-1)))</f>
        <v/>
      </c>
      <c r="AW1196">
        <f>($AR$1190+(AU1196*(AS1196-1)))</f>
        <v/>
      </c>
      <c r="AX1196">
        <f>IF(AT1196&gt;0,AV1196+AT1196,AV1196)</f>
        <v/>
      </c>
      <c r="AY1196">
        <f>IF(AU1196&lt;0,AW1196+AU1196,AW1196)</f>
        <v/>
      </c>
      <c r="BA1196" s="14">
        <f>IFERROR(AX1196-AQ1196,"")</f>
        <v/>
      </c>
      <c r="BB1196" s="14">
        <f>IFERROR(AY1196-AR1196,"")</f>
        <v/>
      </c>
      <c r="BD1196">
        <f>AH1196</f>
        <v/>
      </c>
      <c r="BE1196">
        <f>AI1196</f>
        <v/>
      </c>
      <c r="BF1196">
        <f>AJ1196</f>
        <v/>
      </c>
      <c r="BG1196" s="14">
        <f>L1196</f>
        <v/>
      </c>
      <c r="BH1196" s="14">
        <f>IF(X1196="","",X1196)</f>
        <v/>
      </c>
      <c r="BI1196" s="14">
        <f>IF(Y1196="","",Y1196)</f>
        <v/>
      </c>
      <c r="BJ1196">
        <f>Z1196</f>
        <v/>
      </c>
      <c r="BK1196">
        <f>AA1196</f>
        <v/>
      </c>
      <c r="BL1196">
        <f>IFERROR(AX1196,"")</f>
        <v/>
      </c>
      <c r="BM1196">
        <f>IFERROR(AY1196,"")</f>
        <v/>
      </c>
    </row>
    <row r="1197" ht="14.25" customHeight="1">
      <c r="A1197">
        <f>ALGLIB_SSA_XAUUSD!AA1197</f>
        <v/>
      </c>
      <c r="B1197">
        <f>IF($A1197="","",INDEX(ALGLIB_SSA_XAUUSD!$B$2:$B$2401,MATCH($A1197,ALGLIB_SSA_XAUUSD!$A$2:$A$2401,1)))</f>
        <v/>
      </c>
      <c r="C1197">
        <f>IF($A1197="","",INDEX(ALGLIB_SSA_XAUUSD!$C$2:$C$2401,MATCH($A1197,ALGLIB_SSA_XAUUSD!$A$2:$A$2401,1)))</f>
        <v/>
      </c>
      <c r="D1197" s="14">
        <f>IF($A1197="","",INT((ROW()-2)/12)+1)</f>
        <v/>
      </c>
      <c r="E1197" s="14">
        <f>IF(AND(E1202&lt;&gt;"",D1202=D1190+1),E1190+(E1202-E1190)*7/12,"")</f>
        <v/>
      </c>
      <c r="F1197" s="14">
        <f>IF(AND(F1202&lt;&gt;"",D1202=D1190+1),F1190+(F1202-F1190)*7/12,"")</f>
        <v/>
      </c>
      <c r="G1197" s="14">
        <f>IF(AND(G1202&lt;&gt;"",D1202=D1190+1),G1190+(G1202-G1190)*7/12,"")</f>
        <v/>
      </c>
      <c r="H1197" s="14">
        <f>IF(AND(H1202&lt;&gt;"",D1202=D1190+1),H1190+(H1202-H1190)*7/12,"")</f>
        <v/>
      </c>
      <c r="I1197" s="14">
        <f>IF(AND(L1202&lt;&gt;"",D1202=D1190+1),I1190+(I1202-I1190)*7/12,"")</f>
        <v/>
      </c>
      <c r="J1197">
        <f>_xlfn.XLOOKUP($A1197,ALGLIB_SSA_XAUUSD!$AA$2:$AA$2401,ALGLIB_SSA_XAUUSD!$P$2:$P$2401,"",0)</f>
        <v/>
      </c>
      <c r="K1197">
        <f>_xlfn.XLOOKUP($A1197,ALGLIB_SSA_XAUUSD!$AA$2:$AA$2401,ALGLIB_SSA_XAUUSD!$Q$2:$Q$2401,"",0)</f>
        <v/>
      </c>
      <c r="L1197">
        <f>_xlfn.XLOOKUP($A1197,ALGLIB_SSA_XAUUSD!$AA$2:$AA$2401,ALGLIB_SSA_XAUUSD!$R$2:$R$2401,"",0)</f>
        <v/>
      </c>
      <c r="M1197">
        <f>_xlfn.XLOOKUP($A1197,ALGLIB_SSA_XAUUSD!$AA$2:$AA$2401,ALGLIB_SSA_XAUUSD!$S$2:$S$2401,"",0)</f>
        <v/>
      </c>
      <c r="N1197">
        <f>_xlfn.XLOOKUP($A1197,ALGLIB_SSA_XAUUSD!$AA$2:$AA$2401,ALGLIB_SSA_XAUUSD!$T$2:$T$2401,"",0)</f>
        <v/>
      </c>
      <c r="O1197">
        <f>_xlfn.XLOOKUP($A1197,ALGLIB_SSA_XAUUSD!$AA$2:$AA$2401,ALGLIB_SSA_XAUUSD!$U$2:$U$2401,"",0)</f>
        <v/>
      </c>
      <c r="P1197">
        <f>_xlfn.XLOOKUP($A1197,ALGLIB_SSA_XAUUSD!$AA$2:$AA$2401,ALGLIB_SSA_XAUUSD!$V$2:$V$2401,"",0)</f>
        <v/>
      </c>
      <c r="S1197">
        <f>A1197</f>
        <v/>
      </c>
      <c r="T1197">
        <f>J1197</f>
        <v/>
      </c>
      <c r="U1197">
        <f>K1197</f>
        <v/>
      </c>
      <c r="V1197" s="14">
        <f>IF($A1197="","",MOD(ROW()-2,12)+1)</f>
        <v/>
      </c>
      <c r="W1197">
        <f>L1197</f>
        <v/>
      </c>
      <c r="X1197" s="14">
        <f>IF(F1197="","",F1197)</f>
        <v/>
      </c>
      <c r="Y1197" s="14">
        <f>IF(G1197="","",G1197)</f>
        <v/>
      </c>
      <c r="Z1197">
        <f>M1197</f>
        <v/>
      </c>
      <c r="AA1197">
        <f>N1197</f>
        <v/>
      </c>
      <c r="AB1197" s="14">
        <f>IF(H1197="","",H1197)</f>
        <v/>
      </c>
      <c r="AC1197">
        <f>O1197</f>
        <v/>
      </c>
      <c r="AD1197" s="14">
        <f>IF(I1197="","",I1197)</f>
        <v/>
      </c>
      <c r="AE1197">
        <f>P1197</f>
        <v/>
      </c>
      <c r="AH1197">
        <f>IF(S1197&lt;&gt;"",S1197,AH1196+900)</f>
        <v/>
      </c>
      <c r="AI1197">
        <f>IF(T1197&lt;&gt;"",T1197,AI1196)</f>
        <v/>
      </c>
      <c r="AJ1197">
        <f>IF(U1197&lt;&gt;"",U1197,AJ1196)</f>
        <v/>
      </c>
      <c r="AK1197">
        <f>IF(W1197&lt;&gt;"",W1197,"")</f>
        <v/>
      </c>
      <c r="AL1197" s="14">
        <f>IF(X1197&lt;&gt;"",X1197,"")</f>
        <v/>
      </c>
      <c r="AM1197" s="14">
        <f>IF(Y1197&lt;&gt;"",Y1197,"")</f>
        <v/>
      </c>
      <c r="AN1197" s="14">
        <f>IF(OR(AL1197="",AM1197=""),"",AL1197-AM1197)</f>
        <v/>
      </c>
      <c r="AO1197">
        <f>IF(AN1197="","",IF(AN1197&gt;0,"Bullish","Bearish"))</f>
        <v/>
      </c>
      <c r="AP1197">
        <f>IF(AO1197="",AP1196,AO1197)</f>
        <v/>
      </c>
      <c r="AQ1197" s="14">
        <f>IF(AB1197&lt;&gt;"",AB1197,"")</f>
        <v/>
      </c>
      <c r="AR1197" s="14">
        <f>IF(AD1197&lt;&gt;"",AD1197,"")</f>
        <v/>
      </c>
      <c r="AS1197">
        <f>IF(AS1196+1=13,1,AS1196+1)</f>
        <v/>
      </c>
      <c r="AT1197">
        <f>IFERROR(IF(SLOPE($AQ$1178:$AQ$1189,$AS$1178:$AS$1189)&gt;0,MIN(3,ABS(SLOPE($AQ$1178:$AQ$1189,$AS$1178:$AS$1189))),IF(SLOPE($AQ$1178:$AQ$1189,$AS$1178:$AS$1189)&lt;-0.5,-0.5,0)),0)</f>
        <v/>
      </c>
      <c r="AU1197">
        <f>IFERROR(IF(SLOPE($AR$1178:$AR$1189,$AS$1178:$AS$1189)&lt;0,MAX(-3,-ABS(SLOPE($AR$1178:$AR$1189,$AS$1178:$AS$1189))),IF(SLOPE($AR$1178:$AR$1189,$AS$1178:$AS$1189)&gt;0.5,0.5,0)),0)</f>
        <v/>
      </c>
      <c r="AV1197">
        <f>($AQ$1190+(AT1197*(AS1197-1)))</f>
        <v/>
      </c>
      <c r="AW1197">
        <f>($AR$1190+(AU1197*(AS1197-1)))</f>
        <v/>
      </c>
      <c r="AX1197">
        <f>IF(AT1197&gt;0,AV1197+AT1197,AV1197)</f>
        <v/>
      </c>
      <c r="AY1197">
        <f>IF(AU1197&lt;0,AW1197+AU1197,AW1197)</f>
        <v/>
      </c>
      <c r="BA1197" s="14">
        <f>IFERROR(AX1197-AQ1197,"")</f>
        <v/>
      </c>
      <c r="BB1197" s="14">
        <f>IFERROR(AY1197-AR1197,"")</f>
        <v/>
      </c>
      <c r="BD1197">
        <f>AH1197</f>
        <v/>
      </c>
      <c r="BE1197">
        <f>AI1197</f>
        <v/>
      </c>
      <c r="BF1197">
        <f>AJ1197</f>
        <v/>
      </c>
      <c r="BG1197" s="14">
        <f>L1197</f>
        <v/>
      </c>
      <c r="BH1197" s="14">
        <f>IF(X1197="","",X1197)</f>
        <v/>
      </c>
      <c r="BI1197" s="14">
        <f>IF(Y1197="","",Y1197)</f>
        <v/>
      </c>
      <c r="BJ1197">
        <f>Z1197</f>
        <v/>
      </c>
      <c r="BK1197">
        <f>AA1197</f>
        <v/>
      </c>
      <c r="BL1197">
        <f>IFERROR(AX1197,"")</f>
        <v/>
      </c>
      <c r="BM1197">
        <f>IFERROR(AY1197,"")</f>
        <v/>
      </c>
    </row>
    <row r="1198" ht="14.25" customHeight="1">
      <c r="A1198">
        <f>ALGLIB_SSA_XAUUSD!AA1198</f>
        <v/>
      </c>
      <c r="B1198">
        <f>IF($A1198="","",INDEX(ALGLIB_SSA_XAUUSD!$B$2:$B$2401,MATCH($A1198,ALGLIB_SSA_XAUUSD!$A$2:$A$2401,1)))</f>
        <v/>
      </c>
      <c r="C1198">
        <f>IF($A1198="","",INDEX(ALGLIB_SSA_XAUUSD!$C$2:$C$2401,MATCH($A1198,ALGLIB_SSA_XAUUSD!$A$2:$A$2401,1)))</f>
        <v/>
      </c>
      <c r="D1198" s="14">
        <f>IF($A1198="","",INT((ROW()-2)/12)+1)</f>
        <v/>
      </c>
      <c r="E1198" s="14">
        <f>IF(AND(E1202&lt;&gt;"",D1202=D1190+1),E1190+(E1202-E1190)*8/12,"")</f>
        <v/>
      </c>
      <c r="F1198" s="14">
        <f>IF(AND(F1202&lt;&gt;"",D1202=D1190+1),F1190+(F1202-F1190)*8/12,"")</f>
        <v/>
      </c>
      <c r="G1198" s="14">
        <f>IF(AND(G1202&lt;&gt;"",D1202=D1190+1),G1190+(G1202-G1190)*8/12,"")</f>
        <v/>
      </c>
      <c r="H1198" s="14">
        <f>IF(AND(H1202&lt;&gt;"",D1202=D1190+1),H1190+(H1202-H1190)*8/12,"")</f>
        <v/>
      </c>
      <c r="I1198" s="14">
        <f>IF(AND(L1202&lt;&gt;"",D1202=D1190+1),I1190+(I1202-I1190)*8/12,"")</f>
        <v/>
      </c>
      <c r="J1198">
        <f>_xlfn.XLOOKUP($A1198,ALGLIB_SSA_XAUUSD!$AA$2:$AA$2401,ALGLIB_SSA_XAUUSD!$P$2:$P$2401,"",0)</f>
        <v/>
      </c>
      <c r="K1198">
        <f>_xlfn.XLOOKUP($A1198,ALGLIB_SSA_XAUUSD!$AA$2:$AA$2401,ALGLIB_SSA_XAUUSD!$Q$2:$Q$2401,"",0)</f>
        <v/>
      </c>
      <c r="L1198">
        <f>_xlfn.XLOOKUP($A1198,ALGLIB_SSA_XAUUSD!$AA$2:$AA$2401,ALGLIB_SSA_XAUUSD!$R$2:$R$2401,"",0)</f>
        <v/>
      </c>
      <c r="M1198">
        <f>_xlfn.XLOOKUP($A1198,ALGLIB_SSA_XAUUSD!$AA$2:$AA$2401,ALGLIB_SSA_XAUUSD!$S$2:$S$2401,"",0)</f>
        <v/>
      </c>
      <c r="N1198">
        <f>_xlfn.XLOOKUP($A1198,ALGLIB_SSA_XAUUSD!$AA$2:$AA$2401,ALGLIB_SSA_XAUUSD!$T$2:$T$2401,"",0)</f>
        <v/>
      </c>
      <c r="O1198">
        <f>_xlfn.XLOOKUP($A1198,ALGLIB_SSA_XAUUSD!$AA$2:$AA$2401,ALGLIB_SSA_XAUUSD!$U$2:$U$2401,"",0)</f>
        <v/>
      </c>
      <c r="P1198">
        <f>_xlfn.XLOOKUP($A1198,ALGLIB_SSA_XAUUSD!$AA$2:$AA$2401,ALGLIB_SSA_XAUUSD!$V$2:$V$2401,"",0)</f>
        <v/>
      </c>
      <c r="S1198">
        <f>A1198</f>
        <v/>
      </c>
      <c r="T1198">
        <f>J1198</f>
        <v/>
      </c>
      <c r="U1198">
        <f>K1198</f>
        <v/>
      </c>
      <c r="V1198" s="14">
        <f>IF($A1198="","",MOD(ROW()-2,12)+1)</f>
        <v/>
      </c>
      <c r="W1198">
        <f>L1198</f>
        <v/>
      </c>
      <c r="X1198" s="14">
        <f>IF(F1198="","",F1198)</f>
        <v/>
      </c>
      <c r="Y1198" s="14">
        <f>IF(G1198="","",G1198)</f>
        <v/>
      </c>
      <c r="Z1198">
        <f>M1198</f>
        <v/>
      </c>
      <c r="AA1198">
        <f>N1198</f>
        <v/>
      </c>
      <c r="AB1198" s="14">
        <f>IF(H1198="","",H1198)</f>
        <v/>
      </c>
      <c r="AC1198">
        <f>O1198</f>
        <v/>
      </c>
      <c r="AD1198" s="14">
        <f>IF(I1198="","",I1198)</f>
        <v/>
      </c>
      <c r="AE1198">
        <f>P1198</f>
        <v/>
      </c>
      <c r="AH1198">
        <f>IF(S1198&lt;&gt;"",S1198,AH1197+900)</f>
        <v/>
      </c>
      <c r="AI1198">
        <f>IF(T1198&lt;&gt;"",T1198,AI1197)</f>
        <v/>
      </c>
      <c r="AJ1198">
        <f>IF(U1198&lt;&gt;"",U1198,AJ1197)</f>
        <v/>
      </c>
      <c r="AK1198">
        <f>IF(W1198&lt;&gt;"",W1198,"")</f>
        <v/>
      </c>
      <c r="AL1198" s="14">
        <f>IF(X1198&lt;&gt;"",X1198,"")</f>
        <v/>
      </c>
      <c r="AM1198" s="14">
        <f>IF(Y1198&lt;&gt;"",Y1198,"")</f>
        <v/>
      </c>
      <c r="AN1198" s="14">
        <f>IF(OR(AL1198="",AM1198=""),"",AL1198-AM1198)</f>
        <v/>
      </c>
      <c r="AO1198">
        <f>IF(AN1198="","",IF(AN1198&gt;0,"Bullish","Bearish"))</f>
        <v/>
      </c>
      <c r="AP1198">
        <f>IF(AO1198="",AP1197,AO1198)</f>
        <v/>
      </c>
      <c r="AQ1198" s="14">
        <f>IF(AB1198&lt;&gt;"",AB1198,"")</f>
        <v/>
      </c>
      <c r="AR1198" s="14">
        <f>IF(AD1198&lt;&gt;"",AD1198,"")</f>
        <v/>
      </c>
      <c r="AS1198">
        <f>IF(AS1197+1=13,1,AS1197+1)</f>
        <v/>
      </c>
      <c r="AT1198">
        <f>IFERROR(IF(SLOPE($AQ$1178:$AQ$1189,$AS$1178:$AS$1189)&gt;0,MIN(3,ABS(SLOPE($AQ$1178:$AQ$1189,$AS$1178:$AS$1189))),IF(SLOPE($AQ$1178:$AQ$1189,$AS$1178:$AS$1189)&lt;-0.5,-0.5,0)),0)</f>
        <v/>
      </c>
      <c r="AU1198">
        <f>IFERROR(IF(SLOPE($AR$1178:$AR$1189,$AS$1178:$AS$1189)&lt;0,MAX(-3,-ABS(SLOPE($AR$1178:$AR$1189,$AS$1178:$AS$1189))),IF(SLOPE($AR$1178:$AR$1189,$AS$1178:$AS$1189)&gt;0.5,0.5,0)),0)</f>
        <v/>
      </c>
      <c r="AV1198">
        <f>($AQ$1190+(AT1198*(AS1198-1)))</f>
        <v/>
      </c>
      <c r="AW1198">
        <f>($AR$1190+(AU1198*(AS1198-1)))</f>
        <v/>
      </c>
      <c r="AX1198">
        <f>IF(AT1198&gt;0,AV1198+AT1198,AV1198)</f>
        <v/>
      </c>
      <c r="AY1198">
        <f>IF(AU1198&lt;0,AW1198+AU1198,AW1198)</f>
        <v/>
      </c>
      <c r="BA1198" s="14">
        <f>IFERROR(AX1198-AQ1198,"")</f>
        <v/>
      </c>
      <c r="BB1198" s="14">
        <f>IFERROR(AY1198-AR1198,"")</f>
        <v/>
      </c>
      <c r="BD1198">
        <f>AH1198</f>
        <v/>
      </c>
      <c r="BE1198">
        <f>AI1198</f>
        <v/>
      </c>
      <c r="BF1198">
        <f>AJ1198</f>
        <v/>
      </c>
      <c r="BG1198" s="14">
        <f>L1198</f>
        <v/>
      </c>
      <c r="BH1198" s="14">
        <f>IF(X1198="","",X1198)</f>
        <v/>
      </c>
      <c r="BI1198" s="14">
        <f>IF(Y1198="","",Y1198)</f>
        <v/>
      </c>
      <c r="BJ1198">
        <f>Z1198</f>
        <v/>
      </c>
      <c r="BK1198">
        <f>AA1198</f>
        <v/>
      </c>
      <c r="BL1198">
        <f>IFERROR(AX1198,"")</f>
        <v/>
      </c>
      <c r="BM1198">
        <f>IFERROR(AY1198,"")</f>
        <v/>
      </c>
    </row>
    <row r="1199" ht="14.25" customHeight="1">
      <c r="A1199">
        <f>ALGLIB_SSA_XAUUSD!AA1199</f>
        <v/>
      </c>
      <c r="B1199">
        <f>IF($A1199="","",INDEX(ALGLIB_SSA_XAUUSD!$B$2:$B$2401,MATCH($A1199,ALGLIB_SSA_XAUUSD!$A$2:$A$2401,1)))</f>
        <v/>
      </c>
      <c r="C1199">
        <f>IF($A1199="","",INDEX(ALGLIB_SSA_XAUUSD!$C$2:$C$2401,MATCH($A1199,ALGLIB_SSA_XAUUSD!$A$2:$A$2401,1)))</f>
        <v/>
      </c>
      <c r="D1199" s="14">
        <f>IF($A1199="","",INT((ROW()-2)/12)+1)</f>
        <v/>
      </c>
      <c r="E1199" s="14">
        <f>IF(AND(E1202&lt;&gt;"",D1202=D1190+1),E1190+(E1202-E1190)*9/12,"")</f>
        <v/>
      </c>
      <c r="F1199" s="14">
        <f>IF(AND(F1202&lt;&gt;"",D1202=D1190+1),F1190+(F1202-F1190)*9/12,"")</f>
        <v/>
      </c>
      <c r="G1199" s="14">
        <f>IF(AND(G1202&lt;&gt;"",D1202=D1190+1),G1190+(G1202-G1190)*9/12,"")</f>
        <v/>
      </c>
      <c r="H1199" s="14">
        <f>IF(AND(H1202&lt;&gt;"",D1202=D1190+1),H1190+(H1202-H1190)*9/12,"")</f>
        <v/>
      </c>
      <c r="I1199" s="14">
        <f>IF(AND(L1202&lt;&gt;"",D1202=D1190+1),I1190+(I1202-I1190)*9/12,"")</f>
        <v/>
      </c>
      <c r="J1199">
        <f>_xlfn.XLOOKUP($A1199,ALGLIB_SSA_XAUUSD!$AA$2:$AA$2401,ALGLIB_SSA_XAUUSD!$P$2:$P$2401,"",0)</f>
        <v/>
      </c>
      <c r="K1199">
        <f>_xlfn.XLOOKUP($A1199,ALGLIB_SSA_XAUUSD!$AA$2:$AA$2401,ALGLIB_SSA_XAUUSD!$Q$2:$Q$2401,"",0)</f>
        <v/>
      </c>
      <c r="L1199">
        <f>_xlfn.XLOOKUP($A1199,ALGLIB_SSA_XAUUSD!$AA$2:$AA$2401,ALGLIB_SSA_XAUUSD!$R$2:$R$2401,"",0)</f>
        <v/>
      </c>
      <c r="M1199">
        <f>_xlfn.XLOOKUP($A1199,ALGLIB_SSA_XAUUSD!$AA$2:$AA$2401,ALGLIB_SSA_XAUUSD!$S$2:$S$2401,"",0)</f>
        <v/>
      </c>
      <c r="N1199">
        <f>_xlfn.XLOOKUP($A1199,ALGLIB_SSA_XAUUSD!$AA$2:$AA$2401,ALGLIB_SSA_XAUUSD!$T$2:$T$2401,"",0)</f>
        <v/>
      </c>
      <c r="O1199">
        <f>_xlfn.XLOOKUP($A1199,ALGLIB_SSA_XAUUSD!$AA$2:$AA$2401,ALGLIB_SSA_XAUUSD!$U$2:$U$2401,"",0)</f>
        <v/>
      </c>
      <c r="P1199">
        <f>_xlfn.XLOOKUP($A1199,ALGLIB_SSA_XAUUSD!$AA$2:$AA$2401,ALGLIB_SSA_XAUUSD!$V$2:$V$2401,"",0)</f>
        <v/>
      </c>
      <c r="S1199">
        <f>A1199</f>
        <v/>
      </c>
      <c r="T1199">
        <f>J1199</f>
        <v/>
      </c>
      <c r="U1199">
        <f>K1199</f>
        <v/>
      </c>
      <c r="V1199" s="14">
        <f>IF($A1199="","",MOD(ROW()-2,12)+1)</f>
        <v/>
      </c>
      <c r="W1199">
        <f>L1199</f>
        <v/>
      </c>
      <c r="X1199" s="14">
        <f>IF(F1199="","",F1199)</f>
        <v/>
      </c>
      <c r="Y1199" s="14">
        <f>IF(G1199="","",G1199)</f>
        <v/>
      </c>
      <c r="Z1199">
        <f>M1199</f>
        <v/>
      </c>
      <c r="AA1199">
        <f>N1199</f>
        <v/>
      </c>
      <c r="AB1199" s="14">
        <f>IF(H1199="","",H1199)</f>
        <v/>
      </c>
      <c r="AC1199">
        <f>O1199</f>
        <v/>
      </c>
      <c r="AD1199" s="14">
        <f>IF(I1199="","",I1199)</f>
        <v/>
      </c>
      <c r="AE1199">
        <f>P1199</f>
        <v/>
      </c>
      <c r="AH1199">
        <f>IF(S1199&lt;&gt;"",S1199,AH1198+900)</f>
        <v/>
      </c>
      <c r="AI1199">
        <f>IF(T1199&lt;&gt;"",T1199,AI1198)</f>
        <v/>
      </c>
      <c r="AJ1199">
        <f>IF(U1199&lt;&gt;"",U1199,AJ1198)</f>
        <v/>
      </c>
      <c r="AK1199">
        <f>IF(W1199&lt;&gt;"",W1199,"")</f>
        <v/>
      </c>
      <c r="AL1199" s="14">
        <f>IF(X1199&lt;&gt;"",X1199,"")</f>
        <v/>
      </c>
      <c r="AM1199" s="14">
        <f>IF(Y1199&lt;&gt;"",Y1199,"")</f>
        <v/>
      </c>
      <c r="AN1199" s="14">
        <f>IF(OR(AL1199="",AM1199=""),"",AL1199-AM1199)</f>
        <v/>
      </c>
      <c r="AO1199">
        <f>IF(AN1199="","",IF(AN1199&gt;0,"Bullish","Bearish"))</f>
        <v/>
      </c>
      <c r="AP1199">
        <f>IF(AO1199="",AP1198,AO1199)</f>
        <v/>
      </c>
      <c r="AQ1199" s="14">
        <f>IF(AB1199&lt;&gt;"",AB1199,"")</f>
        <v/>
      </c>
      <c r="AR1199" s="14">
        <f>IF(AD1199&lt;&gt;"",AD1199,"")</f>
        <v/>
      </c>
      <c r="AS1199">
        <f>IF(AS1198+1=13,1,AS1198+1)</f>
        <v/>
      </c>
      <c r="AT1199">
        <f>IFERROR(IF(SLOPE($AQ$1178:$AQ$1189,$AS$1178:$AS$1189)&gt;0,MIN(3,ABS(SLOPE($AQ$1178:$AQ$1189,$AS$1178:$AS$1189))),IF(SLOPE($AQ$1178:$AQ$1189,$AS$1178:$AS$1189)&lt;-0.5,-0.5,0)),0)</f>
        <v/>
      </c>
      <c r="AU1199">
        <f>IFERROR(IF(SLOPE($AR$1178:$AR$1189,$AS$1178:$AS$1189)&lt;0,MAX(-3,-ABS(SLOPE($AR$1178:$AR$1189,$AS$1178:$AS$1189))),IF(SLOPE($AR$1178:$AR$1189,$AS$1178:$AS$1189)&gt;0.5,0.5,0)),0)</f>
        <v/>
      </c>
      <c r="AV1199">
        <f>($AQ$1190+(AT1199*(AS1199-1)))</f>
        <v/>
      </c>
      <c r="AW1199">
        <f>($AR$1190+(AU1199*(AS1199-1)))</f>
        <v/>
      </c>
      <c r="AX1199">
        <f>IF(AT1199&gt;0,AV1199+AT1199,AV1199)</f>
        <v/>
      </c>
      <c r="AY1199">
        <f>IF(AU1199&lt;0,AW1199+AU1199,AW1199)</f>
        <v/>
      </c>
      <c r="BA1199" s="14">
        <f>IFERROR(AX1199-AQ1199,"")</f>
        <v/>
      </c>
      <c r="BB1199" s="14">
        <f>IFERROR(AY1199-AR1199,"")</f>
        <v/>
      </c>
      <c r="BD1199">
        <f>AH1199</f>
        <v/>
      </c>
      <c r="BE1199">
        <f>AI1199</f>
        <v/>
      </c>
      <c r="BF1199">
        <f>AJ1199</f>
        <v/>
      </c>
      <c r="BG1199" s="14">
        <f>L1199</f>
        <v/>
      </c>
      <c r="BH1199" s="14">
        <f>IF(X1199="","",X1199)</f>
        <v/>
      </c>
      <c r="BI1199" s="14">
        <f>IF(Y1199="","",Y1199)</f>
        <v/>
      </c>
      <c r="BJ1199">
        <f>Z1199</f>
        <v/>
      </c>
      <c r="BK1199">
        <f>AA1199</f>
        <v/>
      </c>
      <c r="BL1199">
        <f>IFERROR(AX1199,"")</f>
        <v/>
      </c>
      <c r="BM1199">
        <f>IFERROR(AY1199,"")</f>
        <v/>
      </c>
    </row>
    <row r="1200" ht="14.25" customHeight="1">
      <c r="A1200">
        <f>ALGLIB_SSA_XAUUSD!AA1200</f>
        <v/>
      </c>
      <c r="B1200">
        <f>IF($A1200="","",INDEX(ALGLIB_SSA_XAUUSD!$B$2:$B$2401,MATCH($A1200,ALGLIB_SSA_XAUUSD!$A$2:$A$2401,1)))</f>
        <v/>
      </c>
      <c r="C1200">
        <f>IF($A1200="","",INDEX(ALGLIB_SSA_XAUUSD!$C$2:$C$2401,MATCH($A1200,ALGLIB_SSA_XAUUSD!$A$2:$A$2401,1)))</f>
        <v/>
      </c>
      <c r="D1200" s="14">
        <f>IF($A1200="","",INT((ROW()-2)/12)+1)</f>
        <v/>
      </c>
      <c r="E1200" s="14">
        <f>IF(AND(E1202&lt;&gt;"",D1202=D1190+1),E1190+(E1202-E1190)*10/12,"")</f>
        <v/>
      </c>
      <c r="F1200" s="14">
        <f>IF(AND(F1202&lt;&gt;"",D1202=D1190+1),F1190+(F1202-F1190)*10/12,"")</f>
        <v/>
      </c>
      <c r="G1200" s="14">
        <f>IF(AND(G1202&lt;&gt;"",D1202=D1190+1),G1190+(G1202-G1190)*10/12,"")</f>
        <v/>
      </c>
      <c r="H1200" s="14">
        <f>IF(AND(H1202&lt;&gt;"",D1202=D1190+1),H1190+(H1202-H1190)*10/12,"")</f>
        <v/>
      </c>
      <c r="I1200" s="14">
        <f>IF(AND(L1202&lt;&gt;"",D1202=D1190+1),I1190+(I1202-I1190)*10/12,"")</f>
        <v/>
      </c>
      <c r="J1200">
        <f>_xlfn.XLOOKUP($A1200,ALGLIB_SSA_XAUUSD!$AA$2:$AA$2401,ALGLIB_SSA_XAUUSD!$P$2:$P$2401,"",0)</f>
        <v/>
      </c>
      <c r="K1200">
        <f>_xlfn.XLOOKUP($A1200,ALGLIB_SSA_XAUUSD!$AA$2:$AA$2401,ALGLIB_SSA_XAUUSD!$Q$2:$Q$2401,"",0)</f>
        <v/>
      </c>
      <c r="L1200">
        <f>_xlfn.XLOOKUP($A1200,ALGLIB_SSA_XAUUSD!$AA$2:$AA$2401,ALGLIB_SSA_XAUUSD!$R$2:$R$2401,"",0)</f>
        <v/>
      </c>
      <c r="M1200">
        <f>_xlfn.XLOOKUP($A1200,ALGLIB_SSA_XAUUSD!$AA$2:$AA$2401,ALGLIB_SSA_XAUUSD!$S$2:$S$2401,"",0)</f>
        <v/>
      </c>
      <c r="N1200">
        <f>_xlfn.XLOOKUP($A1200,ALGLIB_SSA_XAUUSD!$AA$2:$AA$2401,ALGLIB_SSA_XAUUSD!$T$2:$T$2401,"",0)</f>
        <v/>
      </c>
      <c r="O1200">
        <f>_xlfn.XLOOKUP($A1200,ALGLIB_SSA_XAUUSD!$AA$2:$AA$2401,ALGLIB_SSA_XAUUSD!$U$2:$U$2401,"",0)</f>
        <v/>
      </c>
      <c r="P1200">
        <f>_xlfn.XLOOKUP($A1200,ALGLIB_SSA_XAUUSD!$AA$2:$AA$2401,ALGLIB_SSA_XAUUSD!$V$2:$V$2401,"",0)</f>
        <v/>
      </c>
      <c r="S1200">
        <f>A1200</f>
        <v/>
      </c>
      <c r="T1200">
        <f>J1200</f>
        <v/>
      </c>
      <c r="U1200">
        <f>K1200</f>
        <v/>
      </c>
      <c r="V1200" s="14">
        <f>IF($A1200="","",MOD(ROW()-2,12)+1)</f>
        <v/>
      </c>
      <c r="W1200">
        <f>L1200</f>
        <v/>
      </c>
      <c r="X1200" s="14">
        <f>IF(F1200="","",F1200)</f>
        <v/>
      </c>
      <c r="Y1200" s="14">
        <f>IF(G1200="","",G1200)</f>
        <v/>
      </c>
      <c r="Z1200">
        <f>M1200</f>
        <v/>
      </c>
      <c r="AA1200">
        <f>N1200</f>
        <v/>
      </c>
      <c r="AB1200" s="14">
        <f>IF(H1200="","",H1200)</f>
        <v/>
      </c>
      <c r="AC1200">
        <f>O1200</f>
        <v/>
      </c>
      <c r="AD1200" s="14">
        <f>IF(I1200="","",I1200)</f>
        <v/>
      </c>
      <c r="AE1200">
        <f>P1200</f>
        <v/>
      </c>
      <c r="AH1200">
        <f>IF(S1200&lt;&gt;"",S1200,AH1199+900)</f>
        <v/>
      </c>
      <c r="AI1200">
        <f>IF(T1200&lt;&gt;"",T1200,AI1199)</f>
        <v/>
      </c>
      <c r="AJ1200">
        <f>IF(U1200&lt;&gt;"",U1200,AJ1199)</f>
        <v/>
      </c>
      <c r="AK1200">
        <f>IF(W1200&lt;&gt;"",W1200,"")</f>
        <v/>
      </c>
      <c r="AL1200" s="14">
        <f>IF(X1200&lt;&gt;"",X1200,"")</f>
        <v/>
      </c>
      <c r="AM1200" s="14">
        <f>IF(Y1200&lt;&gt;"",Y1200,"")</f>
        <v/>
      </c>
      <c r="AN1200" s="14">
        <f>IF(OR(AL1200="",AM1200=""),"",AL1200-AM1200)</f>
        <v/>
      </c>
      <c r="AO1200">
        <f>IF(AN1200="","",IF(AN1200&gt;0,"Bullish","Bearish"))</f>
        <v/>
      </c>
      <c r="AP1200">
        <f>IF(AO1200="",AP1199,AO1200)</f>
        <v/>
      </c>
      <c r="AQ1200" s="14">
        <f>IF(AB1200&lt;&gt;"",AB1200,"")</f>
        <v/>
      </c>
      <c r="AR1200" s="14">
        <f>IF(AD1200&lt;&gt;"",AD1200,"")</f>
        <v/>
      </c>
      <c r="AS1200">
        <f>IF(AS1199+1=13,1,AS1199+1)</f>
        <v/>
      </c>
      <c r="AT1200">
        <f>IFERROR(IF(SLOPE($AQ$1178:$AQ$1189,$AS$1178:$AS$1189)&gt;0,MIN(3,ABS(SLOPE($AQ$1178:$AQ$1189,$AS$1178:$AS$1189))),IF(SLOPE($AQ$1178:$AQ$1189,$AS$1178:$AS$1189)&lt;-0.5,-0.5,0)),0)</f>
        <v/>
      </c>
      <c r="AU1200">
        <f>IFERROR(IF(SLOPE($AR$1178:$AR$1189,$AS$1178:$AS$1189)&lt;0,MAX(-3,-ABS(SLOPE($AR$1178:$AR$1189,$AS$1178:$AS$1189))),IF(SLOPE($AR$1178:$AR$1189,$AS$1178:$AS$1189)&gt;0.5,0.5,0)),0)</f>
        <v/>
      </c>
      <c r="AV1200">
        <f>($AQ$1190+(AT1200*(AS1200-1)))</f>
        <v/>
      </c>
      <c r="AW1200">
        <f>($AR$1190+(AU1200*(AS1200-1)))</f>
        <v/>
      </c>
      <c r="AX1200">
        <f>IF(AT1200&gt;0,AV1200+AT1200,AV1200)</f>
        <v/>
      </c>
      <c r="AY1200">
        <f>IF(AU1200&lt;0,AW1200+AU1200,AW1200)</f>
        <v/>
      </c>
      <c r="BA1200" s="14">
        <f>IFERROR(AX1200-AQ1200,"")</f>
        <v/>
      </c>
      <c r="BB1200" s="14">
        <f>IFERROR(AY1200-AR1200,"")</f>
        <v/>
      </c>
      <c r="BD1200">
        <f>AH1200</f>
        <v/>
      </c>
      <c r="BE1200">
        <f>AI1200</f>
        <v/>
      </c>
      <c r="BF1200">
        <f>AJ1200</f>
        <v/>
      </c>
      <c r="BG1200" s="14">
        <f>L1200</f>
        <v/>
      </c>
      <c r="BH1200" s="14">
        <f>IF(X1200="","",X1200)</f>
        <v/>
      </c>
      <c r="BI1200" s="14">
        <f>IF(Y1200="","",Y1200)</f>
        <v/>
      </c>
      <c r="BJ1200">
        <f>Z1200</f>
        <v/>
      </c>
      <c r="BK1200">
        <f>AA1200</f>
        <v/>
      </c>
      <c r="BL1200">
        <f>IFERROR(AX1200,"")</f>
        <v/>
      </c>
      <c r="BM1200">
        <f>IFERROR(AY1200,"")</f>
        <v/>
      </c>
    </row>
    <row r="1201" ht="14.25" customHeight="1">
      <c r="A1201">
        <f>ALGLIB_SSA_XAUUSD!AA1201</f>
        <v/>
      </c>
      <c r="B1201">
        <f>IF($A1201="","",INDEX(ALGLIB_SSA_XAUUSD!$B$2:$B$2401,MATCH($A1201,ALGLIB_SSA_XAUUSD!$A$2:$A$2401,1)))</f>
        <v/>
      </c>
      <c r="C1201">
        <f>IF($A1201="","",INDEX(ALGLIB_SSA_XAUUSD!$C$2:$C$2401,MATCH($A1201,ALGLIB_SSA_XAUUSD!$A$2:$A$2401,1)))</f>
        <v/>
      </c>
      <c r="D1201" s="14">
        <f>IF($A1201="","",INT((ROW()-2)/12)+1)</f>
        <v/>
      </c>
      <c r="E1201" s="14">
        <f>IF(AND(E1202&lt;&gt;"",D1202=D1190+1),E1190+(E1202-E1190)*11/12,"")</f>
        <v/>
      </c>
      <c r="F1201" s="14">
        <f>IF(AND(F1202&lt;&gt;"",D1202=D1190+1),F1190+(F1202-F1190)*11/12,"")</f>
        <v/>
      </c>
      <c r="G1201" s="14">
        <f>IF(AND(G1202&lt;&gt;"",D1202=D1190+1),G1190+(G1202-G1190)*11/12,"")</f>
        <v/>
      </c>
      <c r="H1201" s="14">
        <f>IF(AND(H1202&lt;&gt;"",D1202=D1190+1),H1190+(H1202-H1190)*11/12,"")</f>
        <v/>
      </c>
      <c r="I1201" s="14">
        <f>IF(AND(L1202&lt;&gt;"",D1202=D1190+1),I1190+(I1202-I1190)*11/12,"")</f>
        <v/>
      </c>
      <c r="J1201">
        <f>_xlfn.XLOOKUP($A1201,ALGLIB_SSA_XAUUSD!$AA$2:$AA$2401,ALGLIB_SSA_XAUUSD!$P$2:$P$2401,"",0)</f>
        <v/>
      </c>
      <c r="K1201">
        <f>_xlfn.XLOOKUP($A1201,ALGLIB_SSA_XAUUSD!$AA$2:$AA$2401,ALGLIB_SSA_XAUUSD!$Q$2:$Q$2401,"",0)</f>
        <v/>
      </c>
      <c r="L1201">
        <f>_xlfn.XLOOKUP($A1201,ALGLIB_SSA_XAUUSD!$AA$2:$AA$2401,ALGLIB_SSA_XAUUSD!$R$2:$R$2401,"",0)</f>
        <v/>
      </c>
      <c r="M1201">
        <f>_xlfn.XLOOKUP($A1201,ALGLIB_SSA_XAUUSD!$AA$2:$AA$2401,ALGLIB_SSA_XAUUSD!$S$2:$S$2401,"",0)</f>
        <v/>
      </c>
      <c r="N1201">
        <f>_xlfn.XLOOKUP($A1201,ALGLIB_SSA_XAUUSD!$AA$2:$AA$2401,ALGLIB_SSA_XAUUSD!$T$2:$T$2401,"",0)</f>
        <v/>
      </c>
      <c r="O1201">
        <f>_xlfn.XLOOKUP($A1201,ALGLIB_SSA_XAUUSD!$AA$2:$AA$2401,ALGLIB_SSA_XAUUSD!$U$2:$U$2401,"",0)</f>
        <v/>
      </c>
      <c r="P1201">
        <f>_xlfn.XLOOKUP($A1201,ALGLIB_SSA_XAUUSD!$AA$2:$AA$2401,ALGLIB_SSA_XAUUSD!$V$2:$V$2401,"",0)</f>
        <v/>
      </c>
      <c r="S1201">
        <f>A1201</f>
        <v/>
      </c>
      <c r="T1201">
        <f>J1201</f>
        <v/>
      </c>
      <c r="U1201">
        <f>K1201</f>
        <v/>
      </c>
      <c r="V1201" s="14">
        <f>IF($A1201="","",MOD(ROW()-2,12)+1)</f>
        <v/>
      </c>
      <c r="W1201">
        <f>L1201</f>
        <v/>
      </c>
      <c r="X1201" s="14">
        <f>IF(F1201="","",F1201)</f>
        <v/>
      </c>
      <c r="Y1201" s="14">
        <f>IF(G1201="","",G1201)</f>
        <v/>
      </c>
      <c r="Z1201">
        <f>M1201</f>
        <v/>
      </c>
      <c r="AA1201">
        <f>N1201</f>
        <v/>
      </c>
      <c r="AB1201" s="14">
        <f>IF(H1201="","",H1201)</f>
        <v/>
      </c>
      <c r="AC1201">
        <f>O1201</f>
        <v/>
      </c>
      <c r="AD1201" s="14">
        <f>IF(I1201="","",I1201)</f>
        <v/>
      </c>
      <c r="AE1201">
        <f>P1201</f>
        <v/>
      </c>
      <c r="AH1201">
        <f>IF(S1201&lt;&gt;"",S1201,AH1200+900)</f>
        <v/>
      </c>
      <c r="AI1201">
        <f>IF(T1201&lt;&gt;"",T1201,AI1200)</f>
        <v/>
      </c>
      <c r="AJ1201">
        <f>IF(U1201&lt;&gt;"",U1201,AJ1200)</f>
        <v/>
      </c>
      <c r="AK1201">
        <f>IF(W1201&lt;&gt;"",W1201,"")</f>
        <v/>
      </c>
      <c r="AL1201" s="14">
        <f>IF(X1201&lt;&gt;"",X1201,"")</f>
        <v/>
      </c>
      <c r="AM1201" s="14">
        <f>IF(Y1201&lt;&gt;"",Y1201,"")</f>
        <v/>
      </c>
      <c r="AN1201" s="14">
        <f>IF(OR(AL1201="",AM1201=""),"",AL1201-AM1201)</f>
        <v/>
      </c>
      <c r="AO1201">
        <f>IF(AN1201="","",IF(AN1201&gt;0,"Bullish","Bearish"))</f>
        <v/>
      </c>
      <c r="AP1201">
        <f>IF(AO1201="",AP1200,AO1201)</f>
        <v/>
      </c>
      <c r="AQ1201" s="14">
        <f>IF(AB1201&lt;&gt;"",AB1201,"")</f>
        <v/>
      </c>
      <c r="AR1201" s="14">
        <f>IF(AD1201&lt;&gt;"",AD1201,"")</f>
        <v/>
      </c>
      <c r="AS1201">
        <f>IF(AS1200+1=13,1,AS1200+1)</f>
        <v/>
      </c>
      <c r="AT1201">
        <f>IFERROR(IF(SLOPE($AQ$1178:$AQ$1189,$AS$1178:$AS$1189)&gt;0,MIN(3,ABS(SLOPE($AQ$1178:$AQ$1189,$AS$1178:$AS$1189))),IF(SLOPE($AQ$1178:$AQ$1189,$AS$1178:$AS$1189)&lt;-0.5,-0.5,0)),0)</f>
        <v/>
      </c>
      <c r="AU1201">
        <f>IFERROR(IF(SLOPE($AR$1178:$AR$1189,$AS$1178:$AS$1189)&lt;0,MAX(-3,-ABS(SLOPE($AR$1178:$AR$1189,$AS$1178:$AS$1189))),IF(SLOPE($AR$1178:$AR$1189,$AS$1178:$AS$1189)&gt;0.5,0.5,0)),0)</f>
        <v/>
      </c>
      <c r="AV1201">
        <f>($AQ$1190+(AT1201*(AS1201-1)))</f>
        <v/>
      </c>
      <c r="AW1201">
        <f>($AR$1190+(AU1201*(AS1201-1)))</f>
        <v/>
      </c>
      <c r="AX1201">
        <f>IF(AT1201&gt;0,AV1201+AT1201,AV1201)</f>
        <v/>
      </c>
      <c r="AY1201">
        <f>IF(AU1201&lt;0,AW1201+AU1201,AW1201)</f>
        <v/>
      </c>
      <c r="BA1201" s="14">
        <f>IFERROR(AX1201-AQ1201,"")</f>
        <v/>
      </c>
      <c r="BB1201" s="14">
        <f>IFERROR(AY1201-AR1201,"")</f>
        <v/>
      </c>
      <c r="BD1201">
        <f>AH1201</f>
        <v/>
      </c>
      <c r="BE1201">
        <f>AI1201</f>
        <v/>
      </c>
      <c r="BF1201">
        <f>AJ1201</f>
        <v/>
      </c>
      <c r="BG1201" s="14">
        <f>L1201</f>
        <v/>
      </c>
      <c r="BH1201" s="14">
        <f>IF(X1201="","",X1201)</f>
        <v/>
      </c>
      <c r="BI1201" s="14">
        <f>IF(Y1201="","",Y1201)</f>
        <v/>
      </c>
      <c r="BJ1201">
        <f>Z1201</f>
        <v/>
      </c>
      <c r="BK1201">
        <f>AA1201</f>
        <v/>
      </c>
      <c r="BL1201">
        <f>IFERROR(AX1201,"")</f>
        <v/>
      </c>
      <c r="BM1201">
        <f>IFERROR(AY1201,"")</f>
        <v/>
      </c>
    </row>
    <row r="1202" ht="14.25" customHeight="1">
      <c r="A1202">
        <f>ALGLIB_SSA_XAUUSD!AA1202</f>
        <v/>
      </c>
      <c r="B1202">
        <f>IF($A1202="","",INDEX(ALGLIB_SSA_XAUUSD!$B$2:$B$2401,MATCH($A1202,ALGLIB_SSA_XAUUSD!$A$2:$A$2401,1)))</f>
        <v/>
      </c>
      <c r="C1202">
        <f>IF($A1202="","",INDEX(ALGLIB_SSA_XAUUSD!$C$2:$C$2401,MATCH($A1202,ALGLIB_SSA_XAUUSD!$A$2:$A$2401,1)))</f>
        <v/>
      </c>
      <c r="D1202" s="14">
        <f>IF($A1202="","",INT((ROW()-2)/12)+1)</f>
        <v/>
      </c>
      <c r="E1202" s="14">
        <f>IF($A1202="","",INDEX(ALGLIB_SSA_XAUUSD!$D$2:$D$2401,MATCH($A1202,ALGLIB_SSA_XAUUSD!$A$2:$A$2401,1)))</f>
        <v/>
      </c>
      <c r="F1202" s="14">
        <f>IF($A1202="","",INDEX(ALGLIB_SSA_XAUUSD!$E$2:$E$2401,MATCH($A1202,ALGLIB_SSA_XAUUSD!$A$2:$A$2401,1)))</f>
        <v/>
      </c>
      <c r="G1202" s="14">
        <f>IF($A1202="","",INDEX(ALGLIB_SSA_XAUUSD!$F$2:$F$2401,MATCH($A1202,ALGLIB_SSA_XAUUSD!$A$2:$A$2401,1)))</f>
        <v/>
      </c>
      <c r="H1202" s="14">
        <f>IF($A1202="","",INDEX(ALGLIB_SSA_XAUUSD!$G$2:$G$2401,MATCH($A1202,ALGLIB_SSA_XAUUSD!$A$2:$A$2401,1)))</f>
        <v/>
      </c>
      <c r="I1202" s="14">
        <f>IF($A1202="","",INDEX(ALGLIB_SSA_XAUUSD!$H$2:$H$2401,MATCH($A1202,ALGLIB_SSA_XAUUSD!$A$2:$A$2401,1)))</f>
        <v/>
      </c>
      <c r="J1202">
        <f>_xlfn.XLOOKUP($A1202,ALGLIB_SSA_XAUUSD!$AA$2:$AA$2401,ALGLIB_SSA_XAUUSD!$P$2:$P$2401,"",0)</f>
        <v/>
      </c>
      <c r="K1202">
        <f>_xlfn.XLOOKUP($A1202,ALGLIB_SSA_XAUUSD!$AA$2:$AA$2401,ALGLIB_SSA_XAUUSD!$Q$2:$Q$2401,"",0)</f>
        <v/>
      </c>
      <c r="L1202">
        <f>_xlfn.XLOOKUP($A1202,ALGLIB_SSA_XAUUSD!$AA$2:$AA$2401,ALGLIB_SSA_XAUUSD!$R$2:$R$2401,"",0)</f>
        <v/>
      </c>
      <c r="M1202">
        <f>_xlfn.XLOOKUP($A1202,ALGLIB_SSA_XAUUSD!$AA$2:$AA$2401,ALGLIB_SSA_XAUUSD!$S$2:$S$2401,"",0)</f>
        <v/>
      </c>
      <c r="N1202">
        <f>_xlfn.XLOOKUP($A1202,ALGLIB_SSA_XAUUSD!$AA$2:$AA$2401,ALGLIB_SSA_XAUUSD!$T$2:$T$2401,"",0)</f>
        <v/>
      </c>
      <c r="O1202">
        <f>_xlfn.XLOOKUP($A1202,ALGLIB_SSA_XAUUSD!$AA$2:$AA$2401,ALGLIB_SSA_XAUUSD!$U$2:$U$2401,"",0)</f>
        <v/>
      </c>
      <c r="P1202">
        <f>_xlfn.XLOOKUP($A1202,ALGLIB_SSA_XAUUSD!$AA$2:$AA$2401,ALGLIB_SSA_XAUUSD!$V$2:$V$2401,"",0)</f>
        <v/>
      </c>
      <c r="S1202">
        <f>A1202</f>
        <v/>
      </c>
      <c r="T1202">
        <f>J1202</f>
        <v/>
      </c>
      <c r="U1202">
        <f>K1202</f>
        <v/>
      </c>
      <c r="V1202" s="14">
        <f>IF($A1202="","",MOD(ROW()-2,12)+1)</f>
        <v/>
      </c>
      <c r="W1202">
        <f>L1202</f>
        <v/>
      </c>
      <c r="X1202" s="14">
        <f>IF(F1202="","",F1202)</f>
        <v/>
      </c>
      <c r="Y1202" s="14">
        <f>IF(G1202="","",G1202)</f>
        <v/>
      </c>
      <c r="Z1202">
        <f>M1202</f>
        <v/>
      </c>
      <c r="AA1202">
        <f>N1202</f>
        <v/>
      </c>
      <c r="AB1202" s="14">
        <f>IF(H1202="","",H1202)</f>
        <v/>
      </c>
      <c r="AC1202">
        <f>O1202</f>
        <v/>
      </c>
      <c r="AD1202" s="14">
        <f>IF(I1202="","",I1202)</f>
        <v/>
      </c>
      <c r="AE1202">
        <f>P1202</f>
        <v/>
      </c>
      <c r="AH1202">
        <f>IF(S1202&lt;&gt;"",S1202,AH1201+900)</f>
        <v/>
      </c>
      <c r="AI1202">
        <f>IF(T1202&lt;&gt;"",T1202,AI1201)</f>
        <v/>
      </c>
      <c r="AJ1202">
        <f>IF(U1202&lt;&gt;"",U1202,AJ1201)</f>
        <v/>
      </c>
      <c r="AK1202">
        <f>IF(W1202&lt;&gt;"",W1202,"")</f>
        <v/>
      </c>
      <c r="AL1202" s="14">
        <f>IF(X1202&lt;&gt;"",X1202,"")</f>
        <v/>
      </c>
      <c r="AM1202" s="14">
        <f>IF(Y1202&lt;&gt;"",Y1202,"")</f>
        <v/>
      </c>
      <c r="AN1202" s="14">
        <f>IF(OR(AL1202="",AM1202=""),"",AL1202-AM1202)</f>
        <v/>
      </c>
      <c r="AO1202">
        <f>IF(AN1202="","",IF(AN1202&gt;0,"Bullish","Bearish"))</f>
        <v/>
      </c>
      <c r="AP1202">
        <f>IF(AO1202="",AP1201,AO1202)</f>
        <v/>
      </c>
      <c r="AQ1202" s="14">
        <f>IF(AB1202&lt;&gt;"",AB1202,"")</f>
        <v/>
      </c>
      <c r="AR1202" s="14">
        <f>IF(AD1202&lt;&gt;"",AD1202,"")</f>
        <v/>
      </c>
      <c r="AS1202">
        <f>IF(AS1201+1=13,1,AS1201+1)</f>
        <v/>
      </c>
      <c r="AT1202">
        <f>IFERROR(IF(SLOPE($AQ$1190:$AQ$1201,$AS$1190:$AS$1201)&gt;0,MIN(3,ABS(SLOPE($AQ$1190:$AQ$1201,$AS$1190:$AS$1201))),IF(SLOPE($AQ$1190:$AQ$1201,$AS$1190:$AS$1201)&lt;-0.5,-0.5,0)),0)</f>
        <v/>
      </c>
      <c r="AU1202">
        <f>IFERROR(IF(SLOPE($AR$1190:$AR$1201,$AS$1190:$AS$1201)&lt;0,MAX(-3,-ABS(SLOPE($AR$1190:$AR$1201,$AS$1190:$AS$1201))),IF(SLOPE($AR$1190:$AR$1201,$AS$1190:$AS$1201)&gt;0.5,0.5,0)),0)</f>
        <v/>
      </c>
      <c r="AV1202">
        <f>($AQ$1202+(AT1202*(AS1202-1)))</f>
        <v/>
      </c>
      <c r="AW1202">
        <f>($AR$1202+(AU1202*(AS1202-1)))</f>
        <v/>
      </c>
      <c r="AX1202">
        <f>IF(AT1202&gt;0,AV1202+AT1202,AV1202)</f>
        <v/>
      </c>
      <c r="AY1202">
        <f>IF(AU1202&lt;0,AW1202+AU1202,AW1202)</f>
        <v/>
      </c>
      <c r="BA1202" s="14">
        <f>IFERROR(AX1202-AQ1202,"")</f>
        <v/>
      </c>
      <c r="BB1202" s="14">
        <f>IFERROR(AY1202-AR1202,"")</f>
        <v/>
      </c>
      <c r="BD1202">
        <f>AH1202</f>
        <v/>
      </c>
      <c r="BE1202">
        <f>AI1202</f>
        <v/>
      </c>
      <c r="BF1202">
        <f>AJ1202</f>
        <v/>
      </c>
      <c r="BG1202" s="14">
        <f>L1202</f>
        <v/>
      </c>
      <c r="BH1202" s="14">
        <f>IF(X1202="","",X1202)</f>
        <v/>
      </c>
      <c r="BI1202" s="14">
        <f>IF(Y1202="","",Y1202)</f>
        <v/>
      </c>
      <c r="BJ1202">
        <f>Z1202</f>
        <v/>
      </c>
      <c r="BK1202">
        <f>AA1202</f>
        <v/>
      </c>
      <c r="BL1202">
        <f>IFERROR(AX1202,"")</f>
        <v/>
      </c>
      <c r="BM1202">
        <f>IFERROR(AY1202,"")</f>
        <v/>
      </c>
    </row>
    <row r="1203" ht="14.25" customHeight="1">
      <c r="A1203">
        <f>ALGLIB_SSA_XAUUSD!AA1203</f>
        <v/>
      </c>
      <c r="B1203">
        <f>IF($A1203="","",INDEX(ALGLIB_SSA_XAUUSD!$B$2:$B$2401,MATCH($A1203,ALGLIB_SSA_XAUUSD!$A$2:$A$2401,1)))</f>
        <v/>
      </c>
      <c r="C1203">
        <f>IF($A1203="","",INDEX(ALGLIB_SSA_XAUUSD!$C$2:$C$2401,MATCH($A1203,ALGLIB_SSA_XAUUSD!$A$2:$A$2401,1)))</f>
        <v/>
      </c>
      <c r="D1203" s="14">
        <f>IF($A1203="","",INT((ROW()-2)/12)+1)</f>
        <v/>
      </c>
      <c r="E1203" s="14">
        <f>IF(AND(E1214&lt;&gt;"",D1214=D1202+1),E1202+(E1214-E1202)*1/12,"")</f>
        <v/>
      </c>
      <c r="F1203" s="14">
        <f>IF(AND(F1214&lt;&gt;"",D1214=D1202+1),F1202+(F1214-F1202)*1/12,"")</f>
        <v/>
      </c>
      <c r="G1203" s="14">
        <f>IF(AND(G1214&lt;&gt;"",D1214=D1202+1),G1202+(G1214-G1202)*1/12,"")</f>
        <v/>
      </c>
      <c r="H1203" s="14">
        <f>IF(AND(H1214&lt;&gt;"",D1214=D1202+1),H1202+(H1214-H1202)*1/12,"")</f>
        <v/>
      </c>
      <c r="I1203" s="14">
        <f>IF(AND(L1214&lt;&gt;"",D1214=D1202+1),I1202+(I1214-I1202)*1/12,"")</f>
        <v/>
      </c>
      <c r="J1203">
        <f>_xlfn.XLOOKUP($A1203,ALGLIB_SSA_XAUUSD!$AA$2:$AA$2401,ALGLIB_SSA_XAUUSD!$P$2:$P$2401,"",0)</f>
        <v/>
      </c>
      <c r="K1203">
        <f>_xlfn.XLOOKUP($A1203,ALGLIB_SSA_XAUUSD!$AA$2:$AA$2401,ALGLIB_SSA_XAUUSD!$Q$2:$Q$2401,"",0)</f>
        <v/>
      </c>
      <c r="L1203">
        <f>_xlfn.XLOOKUP($A1203,ALGLIB_SSA_XAUUSD!$AA$2:$AA$2401,ALGLIB_SSA_XAUUSD!$R$2:$R$2401,"",0)</f>
        <v/>
      </c>
      <c r="M1203">
        <f>_xlfn.XLOOKUP($A1203,ALGLIB_SSA_XAUUSD!$AA$2:$AA$2401,ALGLIB_SSA_XAUUSD!$S$2:$S$2401,"",0)</f>
        <v/>
      </c>
      <c r="N1203">
        <f>_xlfn.XLOOKUP($A1203,ALGLIB_SSA_XAUUSD!$AA$2:$AA$2401,ALGLIB_SSA_XAUUSD!$T$2:$T$2401,"",0)</f>
        <v/>
      </c>
      <c r="O1203">
        <f>_xlfn.XLOOKUP($A1203,ALGLIB_SSA_XAUUSD!$AA$2:$AA$2401,ALGLIB_SSA_XAUUSD!$U$2:$U$2401,"",0)</f>
        <v/>
      </c>
      <c r="P1203">
        <f>_xlfn.XLOOKUP($A1203,ALGLIB_SSA_XAUUSD!$AA$2:$AA$2401,ALGLIB_SSA_XAUUSD!$V$2:$V$2401,"",0)</f>
        <v/>
      </c>
      <c r="S1203">
        <f>A1203</f>
        <v/>
      </c>
      <c r="T1203">
        <f>J1203</f>
        <v/>
      </c>
      <c r="U1203">
        <f>K1203</f>
        <v/>
      </c>
      <c r="V1203" s="14">
        <f>IF($A1203="","",MOD(ROW()-2,12)+1)</f>
        <v/>
      </c>
      <c r="W1203">
        <f>L1203</f>
        <v/>
      </c>
      <c r="X1203" s="14">
        <f>IF(F1203="","",F1203)</f>
        <v/>
      </c>
      <c r="Y1203" s="14">
        <f>IF(G1203="","",G1203)</f>
        <v/>
      </c>
      <c r="Z1203">
        <f>M1203</f>
        <v/>
      </c>
      <c r="AA1203">
        <f>N1203</f>
        <v/>
      </c>
      <c r="AB1203" s="14">
        <f>IF(H1203="","",H1203)</f>
        <v/>
      </c>
      <c r="AC1203">
        <f>O1203</f>
        <v/>
      </c>
      <c r="AD1203" s="14">
        <f>IF(I1203="","",I1203)</f>
        <v/>
      </c>
      <c r="AE1203">
        <f>P1203</f>
        <v/>
      </c>
      <c r="AH1203">
        <f>IF(S1203&lt;&gt;"",S1203,AH1202+900)</f>
        <v/>
      </c>
      <c r="AI1203">
        <f>IF(T1203&lt;&gt;"",T1203,AI1202)</f>
        <v/>
      </c>
      <c r="AJ1203">
        <f>IF(U1203&lt;&gt;"",U1203,AJ1202)</f>
        <v/>
      </c>
      <c r="AK1203">
        <f>IF(W1203&lt;&gt;"",W1203,"")</f>
        <v/>
      </c>
      <c r="AL1203" s="14">
        <f>IF(X1203&lt;&gt;"",X1203,"")</f>
        <v/>
      </c>
      <c r="AM1203" s="14">
        <f>IF(Y1203&lt;&gt;"",Y1203,"")</f>
        <v/>
      </c>
      <c r="AN1203" s="14">
        <f>IF(OR(AL1203="",AM1203=""),"",AL1203-AM1203)</f>
        <v/>
      </c>
      <c r="AO1203">
        <f>IF(AN1203="","",IF(AN1203&gt;0,"Bullish","Bearish"))</f>
        <v/>
      </c>
      <c r="AP1203">
        <f>IF(AO1203="",AP1202,AO1203)</f>
        <v/>
      </c>
      <c r="AQ1203" s="14">
        <f>IF(AB1203&lt;&gt;"",AB1203,"")</f>
        <v/>
      </c>
      <c r="AR1203" s="14">
        <f>IF(AD1203&lt;&gt;"",AD1203,"")</f>
        <v/>
      </c>
      <c r="AS1203">
        <f>IF(AS1202+1=13,1,AS1202+1)</f>
        <v/>
      </c>
      <c r="AT1203">
        <f>IFERROR(IF(SLOPE($AQ$1190:$AQ$1201,$AS$1190:$AS$1201)&gt;0,MIN(3,ABS(SLOPE($AQ$1190:$AQ$1201,$AS$1190:$AS$1201))),IF(SLOPE($AQ$1190:$AQ$1201,$AS$1190:$AS$1201)&lt;-0.5,-0.5,0)),0)</f>
        <v/>
      </c>
      <c r="AU1203">
        <f>IFERROR(IF(SLOPE($AR$1190:$AR$1201,$AS$1190:$AS$1201)&lt;0,MAX(-3,-ABS(SLOPE($AR$1190:$AR$1201,$AS$1190:$AS$1201))),IF(SLOPE($AR$1190:$AR$1201,$AS$1190:$AS$1201)&gt;0.5,0.5,0)),0)</f>
        <v/>
      </c>
      <c r="AV1203">
        <f>($AQ$1202+(AT1203*(AS1203-1)))</f>
        <v/>
      </c>
      <c r="AW1203">
        <f>($AR$1202+(AU1203*(AS1203-1)))</f>
        <v/>
      </c>
      <c r="AX1203">
        <f>IF(AT1203&gt;0,AV1203+AT1203,AV1203)</f>
        <v/>
      </c>
      <c r="AY1203">
        <f>IF(AU1203&lt;0,AW1203+AU1203,AW1203)</f>
        <v/>
      </c>
      <c r="BA1203" s="14">
        <f>IFERROR(AX1203-AQ1203,"")</f>
        <v/>
      </c>
      <c r="BB1203" s="14">
        <f>IFERROR(AY1203-AR1203,"")</f>
        <v/>
      </c>
      <c r="BD1203">
        <f>AH1203</f>
        <v/>
      </c>
      <c r="BE1203">
        <f>AI1203</f>
        <v/>
      </c>
      <c r="BF1203">
        <f>AJ1203</f>
        <v/>
      </c>
      <c r="BG1203" s="14">
        <f>L1203</f>
        <v/>
      </c>
      <c r="BH1203" s="14">
        <f>IF(X1203="","",X1203)</f>
        <v/>
      </c>
      <c r="BI1203" s="14">
        <f>IF(Y1203="","",Y1203)</f>
        <v/>
      </c>
      <c r="BJ1203">
        <f>Z1203</f>
        <v/>
      </c>
      <c r="BK1203">
        <f>AA1203</f>
        <v/>
      </c>
      <c r="BL1203">
        <f>IFERROR(AX1203,"")</f>
        <v/>
      </c>
      <c r="BM1203">
        <f>IFERROR(AY1203,"")</f>
        <v/>
      </c>
    </row>
    <row r="1204" ht="14.25" customHeight="1">
      <c r="A1204">
        <f>ALGLIB_SSA_XAUUSD!AA1204</f>
        <v/>
      </c>
      <c r="B1204">
        <f>IF($A1204="","",INDEX(ALGLIB_SSA_XAUUSD!$B$2:$B$2401,MATCH($A1204,ALGLIB_SSA_XAUUSD!$A$2:$A$2401,1)))</f>
        <v/>
      </c>
      <c r="C1204">
        <f>IF($A1204="","",INDEX(ALGLIB_SSA_XAUUSD!$C$2:$C$2401,MATCH($A1204,ALGLIB_SSA_XAUUSD!$A$2:$A$2401,1)))</f>
        <v/>
      </c>
      <c r="D1204" s="14">
        <f>IF($A1204="","",INT((ROW()-2)/12)+1)</f>
        <v/>
      </c>
      <c r="E1204" s="14">
        <f>IF(AND(E1214&lt;&gt;"",D1214=D1202+1),E1202+(E1214-E1202)*2/12,"")</f>
        <v/>
      </c>
      <c r="F1204" s="14">
        <f>IF(AND(F1214&lt;&gt;"",D1214=D1202+1),F1202+(F1214-F1202)*2/12,"")</f>
        <v/>
      </c>
      <c r="G1204" s="14">
        <f>IF(AND(G1214&lt;&gt;"",D1214=D1202+1),G1202+(G1214-G1202)*2/12,"")</f>
        <v/>
      </c>
      <c r="H1204" s="14">
        <f>IF(AND(H1214&lt;&gt;"",D1214=D1202+1),H1202+(H1214-H1202)*2/12,"")</f>
        <v/>
      </c>
      <c r="I1204" s="14">
        <f>IF(AND(L1214&lt;&gt;"",D1214=D1202+1),I1202+(I1214-I1202)*2/12,"")</f>
        <v/>
      </c>
      <c r="J1204">
        <f>_xlfn.XLOOKUP($A1204,ALGLIB_SSA_XAUUSD!$AA$2:$AA$2401,ALGLIB_SSA_XAUUSD!$P$2:$P$2401,"",0)</f>
        <v/>
      </c>
      <c r="K1204">
        <f>_xlfn.XLOOKUP($A1204,ALGLIB_SSA_XAUUSD!$AA$2:$AA$2401,ALGLIB_SSA_XAUUSD!$Q$2:$Q$2401,"",0)</f>
        <v/>
      </c>
      <c r="L1204">
        <f>_xlfn.XLOOKUP($A1204,ALGLIB_SSA_XAUUSD!$AA$2:$AA$2401,ALGLIB_SSA_XAUUSD!$R$2:$R$2401,"",0)</f>
        <v/>
      </c>
      <c r="M1204">
        <f>_xlfn.XLOOKUP($A1204,ALGLIB_SSA_XAUUSD!$AA$2:$AA$2401,ALGLIB_SSA_XAUUSD!$S$2:$S$2401,"",0)</f>
        <v/>
      </c>
      <c r="N1204">
        <f>_xlfn.XLOOKUP($A1204,ALGLIB_SSA_XAUUSD!$AA$2:$AA$2401,ALGLIB_SSA_XAUUSD!$T$2:$T$2401,"",0)</f>
        <v/>
      </c>
      <c r="O1204">
        <f>_xlfn.XLOOKUP($A1204,ALGLIB_SSA_XAUUSD!$AA$2:$AA$2401,ALGLIB_SSA_XAUUSD!$U$2:$U$2401,"",0)</f>
        <v/>
      </c>
      <c r="P1204">
        <f>_xlfn.XLOOKUP($A1204,ALGLIB_SSA_XAUUSD!$AA$2:$AA$2401,ALGLIB_SSA_XAUUSD!$V$2:$V$2401,"",0)</f>
        <v/>
      </c>
      <c r="S1204">
        <f>A1204</f>
        <v/>
      </c>
      <c r="T1204">
        <f>J1204</f>
        <v/>
      </c>
      <c r="U1204">
        <f>K1204</f>
        <v/>
      </c>
      <c r="V1204" s="14">
        <f>IF($A1204="","",MOD(ROW()-2,12)+1)</f>
        <v/>
      </c>
      <c r="W1204">
        <f>L1204</f>
        <v/>
      </c>
      <c r="X1204" s="14">
        <f>IF(F1204="","",F1204)</f>
        <v/>
      </c>
      <c r="Y1204" s="14">
        <f>IF(G1204="","",G1204)</f>
        <v/>
      </c>
      <c r="Z1204">
        <f>M1204</f>
        <v/>
      </c>
      <c r="AA1204">
        <f>N1204</f>
        <v/>
      </c>
      <c r="AB1204" s="14">
        <f>IF(H1204="","",H1204)</f>
        <v/>
      </c>
      <c r="AC1204">
        <f>O1204</f>
        <v/>
      </c>
      <c r="AD1204" s="14">
        <f>IF(I1204="","",I1204)</f>
        <v/>
      </c>
      <c r="AE1204">
        <f>P1204</f>
        <v/>
      </c>
      <c r="AH1204">
        <f>IF(S1204&lt;&gt;"",S1204,AH1203+900)</f>
        <v/>
      </c>
      <c r="AI1204">
        <f>IF(T1204&lt;&gt;"",T1204,AI1203)</f>
        <v/>
      </c>
      <c r="AJ1204">
        <f>IF(U1204&lt;&gt;"",U1204,AJ1203)</f>
        <v/>
      </c>
      <c r="AK1204">
        <f>IF(W1204&lt;&gt;"",W1204,"")</f>
        <v/>
      </c>
      <c r="AL1204" s="14">
        <f>IF(X1204&lt;&gt;"",X1204,"")</f>
        <v/>
      </c>
      <c r="AM1204" s="14">
        <f>IF(Y1204&lt;&gt;"",Y1204,"")</f>
        <v/>
      </c>
      <c r="AN1204" s="14">
        <f>IF(OR(AL1204="",AM1204=""),"",AL1204-AM1204)</f>
        <v/>
      </c>
      <c r="AO1204">
        <f>IF(AN1204="","",IF(AN1204&gt;0,"Bullish","Bearish"))</f>
        <v/>
      </c>
      <c r="AP1204">
        <f>IF(AO1204="",AP1203,AO1204)</f>
        <v/>
      </c>
      <c r="AQ1204" s="14">
        <f>IF(AB1204&lt;&gt;"",AB1204,"")</f>
        <v/>
      </c>
      <c r="AR1204" s="14">
        <f>IF(AD1204&lt;&gt;"",AD1204,"")</f>
        <v/>
      </c>
      <c r="AS1204">
        <f>IF(AS1203+1=13,1,AS1203+1)</f>
        <v/>
      </c>
      <c r="AT1204">
        <f>IFERROR(IF(SLOPE($AQ$1190:$AQ$1201,$AS$1190:$AS$1201)&gt;0,MIN(3,ABS(SLOPE($AQ$1190:$AQ$1201,$AS$1190:$AS$1201))),IF(SLOPE($AQ$1190:$AQ$1201,$AS$1190:$AS$1201)&lt;-0.5,-0.5,0)),0)</f>
        <v/>
      </c>
      <c r="AU1204">
        <f>IFERROR(IF(SLOPE($AR$1190:$AR$1201,$AS$1190:$AS$1201)&lt;0,MAX(-3,-ABS(SLOPE($AR$1190:$AR$1201,$AS$1190:$AS$1201))),IF(SLOPE($AR$1190:$AR$1201,$AS$1190:$AS$1201)&gt;0.5,0.5,0)),0)</f>
        <v/>
      </c>
      <c r="AV1204">
        <f>($AQ$1202+(AT1204*(AS1204-1)))</f>
        <v/>
      </c>
      <c r="AW1204">
        <f>($AR$1202+(AU1204*(AS1204-1)))</f>
        <v/>
      </c>
      <c r="AX1204">
        <f>IF(AT1204&gt;0,AV1204+AT1204,AV1204)</f>
        <v/>
      </c>
      <c r="AY1204">
        <f>IF(AU1204&lt;0,AW1204+AU1204,AW1204)</f>
        <v/>
      </c>
      <c r="BA1204" s="14">
        <f>IFERROR(AX1204-AQ1204,"")</f>
        <v/>
      </c>
      <c r="BB1204" s="14">
        <f>IFERROR(AY1204-AR1204,"")</f>
        <v/>
      </c>
      <c r="BD1204">
        <f>AH1204</f>
        <v/>
      </c>
      <c r="BE1204">
        <f>AI1204</f>
        <v/>
      </c>
      <c r="BF1204">
        <f>AJ1204</f>
        <v/>
      </c>
      <c r="BG1204" s="14">
        <f>L1204</f>
        <v/>
      </c>
      <c r="BH1204" s="14">
        <f>IF(X1204="","",X1204)</f>
        <v/>
      </c>
      <c r="BI1204" s="14">
        <f>IF(Y1204="","",Y1204)</f>
        <v/>
      </c>
      <c r="BJ1204">
        <f>Z1204</f>
        <v/>
      </c>
      <c r="BK1204">
        <f>AA1204</f>
        <v/>
      </c>
      <c r="BL1204">
        <f>IFERROR(AX1204,"")</f>
        <v/>
      </c>
      <c r="BM1204">
        <f>IFERROR(AY1204,"")</f>
        <v/>
      </c>
    </row>
    <row r="1205" ht="14.25" customHeight="1">
      <c r="A1205">
        <f>ALGLIB_SSA_XAUUSD!AA1205</f>
        <v/>
      </c>
      <c r="B1205">
        <f>IF($A1205="","",INDEX(ALGLIB_SSA_XAUUSD!$B$2:$B$2401,MATCH($A1205,ALGLIB_SSA_XAUUSD!$A$2:$A$2401,1)))</f>
        <v/>
      </c>
      <c r="C1205">
        <f>IF($A1205="","",INDEX(ALGLIB_SSA_XAUUSD!$C$2:$C$2401,MATCH($A1205,ALGLIB_SSA_XAUUSD!$A$2:$A$2401,1)))</f>
        <v/>
      </c>
      <c r="D1205" s="14">
        <f>IF($A1205="","",INT((ROW()-2)/12)+1)</f>
        <v/>
      </c>
      <c r="E1205" s="14">
        <f>IF(AND(E1214&lt;&gt;"",D1214=D1202+1),E1202+(E1214-E1202)*3/12,"")</f>
        <v/>
      </c>
      <c r="F1205" s="14">
        <f>IF(AND(F1214&lt;&gt;"",D1214=D1202+1),F1202+(F1214-F1202)*3/12,"")</f>
        <v/>
      </c>
      <c r="G1205" s="14">
        <f>IF(AND(G1214&lt;&gt;"",D1214=D1202+1),G1202+(G1214-G1202)*3/12,"")</f>
        <v/>
      </c>
      <c r="H1205" s="14">
        <f>IF(AND(H1214&lt;&gt;"",D1214=D1202+1),H1202+(H1214-H1202)*3/12,"")</f>
        <v/>
      </c>
      <c r="I1205" s="14">
        <f>IF(AND(L1214&lt;&gt;"",D1214=D1202+1),I1202+(I1214-I1202)*3/12,"")</f>
        <v/>
      </c>
      <c r="J1205">
        <f>_xlfn.XLOOKUP($A1205,ALGLIB_SSA_XAUUSD!$AA$2:$AA$2401,ALGLIB_SSA_XAUUSD!$P$2:$P$2401,"",0)</f>
        <v/>
      </c>
      <c r="K1205">
        <f>_xlfn.XLOOKUP($A1205,ALGLIB_SSA_XAUUSD!$AA$2:$AA$2401,ALGLIB_SSA_XAUUSD!$Q$2:$Q$2401,"",0)</f>
        <v/>
      </c>
      <c r="L1205">
        <f>_xlfn.XLOOKUP($A1205,ALGLIB_SSA_XAUUSD!$AA$2:$AA$2401,ALGLIB_SSA_XAUUSD!$R$2:$R$2401,"",0)</f>
        <v/>
      </c>
      <c r="M1205">
        <f>_xlfn.XLOOKUP($A1205,ALGLIB_SSA_XAUUSD!$AA$2:$AA$2401,ALGLIB_SSA_XAUUSD!$S$2:$S$2401,"",0)</f>
        <v/>
      </c>
      <c r="N1205">
        <f>_xlfn.XLOOKUP($A1205,ALGLIB_SSA_XAUUSD!$AA$2:$AA$2401,ALGLIB_SSA_XAUUSD!$T$2:$T$2401,"",0)</f>
        <v/>
      </c>
      <c r="O1205">
        <f>_xlfn.XLOOKUP($A1205,ALGLIB_SSA_XAUUSD!$AA$2:$AA$2401,ALGLIB_SSA_XAUUSD!$U$2:$U$2401,"",0)</f>
        <v/>
      </c>
      <c r="P1205">
        <f>_xlfn.XLOOKUP($A1205,ALGLIB_SSA_XAUUSD!$AA$2:$AA$2401,ALGLIB_SSA_XAUUSD!$V$2:$V$2401,"",0)</f>
        <v/>
      </c>
      <c r="S1205">
        <f>A1205</f>
        <v/>
      </c>
      <c r="T1205">
        <f>J1205</f>
        <v/>
      </c>
      <c r="U1205">
        <f>K1205</f>
        <v/>
      </c>
      <c r="V1205" s="14">
        <f>IF($A1205="","",MOD(ROW()-2,12)+1)</f>
        <v/>
      </c>
      <c r="W1205">
        <f>L1205</f>
        <v/>
      </c>
      <c r="X1205" s="14">
        <f>IF(F1205="","",F1205)</f>
        <v/>
      </c>
      <c r="Y1205" s="14">
        <f>IF(G1205="","",G1205)</f>
        <v/>
      </c>
      <c r="Z1205">
        <f>M1205</f>
        <v/>
      </c>
      <c r="AA1205">
        <f>N1205</f>
        <v/>
      </c>
      <c r="AB1205" s="14">
        <f>IF(H1205="","",H1205)</f>
        <v/>
      </c>
      <c r="AC1205">
        <f>O1205</f>
        <v/>
      </c>
      <c r="AD1205" s="14">
        <f>IF(I1205="","",I1205)</f>
        <v/>
      </c>
      <c r="AE1205">
        <f>P1205</f>
        <v/>
      </c>
      <c r="AH1205">
        <f>IF(S1205&lt;&gt;"",S1205,AH1204+900)</f>
        <v/>
      </c>
      <c r="AI1205">
        <f>IF(T1205&lt;&gt;"",T1205,AI1204)</f>
        <v/>
      </c>
      <c r="AJ1205">
        <f>IF(U1205&lt;&gt;"",U1205,AJ1204)</f>
        <v/>
      </c>
      <c r="AK1205">
        <f>IF(W1205&lt;&gt;"",W1205,"")</f>
        <v/>
      </c>
      <c r="AL1205" s="14">
        <f>IF(X1205&lt;&gt;"",X1205,"")</f>
        <v/>
      </c>
      <c r="AM1205" s="14">
        <f>IF(Y1205&lt;&gt;"",Y1205,"")</f>
        <v/>
      </c>
      <c r="AN1205" s="14">
        <f>IF(OR(AL1205="",AM1205=""),"",AL1205-AM1205)</f>
        <v/>
      </c>
      <c r="AO1205">
        <f>IF(AN1205="","",IF(AN1205&gt;0,"Bullish","Bearish"))</f>
        <v/>
      </c>
      <c r="AP1205">
        <f>IF(AO1205="",AP1204,AO1205)</f>
        <v/>
      </c>
      <c r="AQ1205" s="14">
        <f>IF(AB1205&lt;&gt;"",AB1205,"")</f>
        <v/>
      </c>
      <c r="AR1205" s="14">
        <f>IF(AD1205&lt;&gt;"",AD1205,"")</f>
        <v/>
      </c>
      <c r="AS1205">
        <f>IF(AS1204+1=13,1,AS1204+1)</f>
        <v/>
      </c>
      <c r="AT1205">
        <f>IFERROR(IF(SLOPE($AQ$1190:$AQ$1201,$AS$1190:$AS$1201)&gt;0,MIN(3,ABS(SLOPE($AQ$1190:$AQ$1201,$AS$1190:$AS$1201))),IF(SLOPE($AQ$1190:$AQ$1201,$AS$1190:$AS$1201)&lt;-0.5,-0.5,0)),0)</f>
        <v/>
      </c>
      <c r="AU1205">
        <f>IFERROR(IF(SLOPE($AR$1190:$AR$1201,$AS$1190:$AS$1201)&lt;0,MAX(-3,-ABS(SLOPE($AR$1190:$AR$1201,$AS$1190:$AS$1201))),IF(SLOPE($AR$1190:$AR$1201,$AS$1190:$AS$1201)&gt;0.5,0.5,0)),0)</f>
        <v/>
      </c>
      <c r="AV1205">
        <f>($AQ$1202+(AT1205*(AS1205-1)))</f>
        <v/>
      </c>
      <c r="AW1205">
        <f>($AR$1202+(AU1205*(AS1205-1)))</f>
        <v/>
      </c>
      <c r="AX1205">
        <f>IF(AT1205&gt;0,AV1205+AT1205,AV1205)</f>
        <v/>
      </c>
      <c r="AY1205">
        <f>IF(AU1205&lt;0,AW1205+AU1205,AW1205)</f>
        <v/>
      </c>
      <c r="BA1205" s="14">
        <f>IFERROR(AX1205-AQ1205,"")</f>
        <v/>
      </c>
      <c r="BB1205" s="14">
        <f>IFERROR(AY1205-AR1205,"")</f>
        <v/>
      </c>
      <c r="BD1205">
        <f>AH1205</f>
        <v/>
      </c>
      <c r="BE1205">
        <f>AI1205</f>
        <v/>
      </c>
      <c r="BF1205">
        <f>AJ1205</f>
        <v/>
      </c>
      <c r="BG1205" s="14">
        <f>L1205</f>
        <v/>
      </c>
      <c r="BH1205" s="14">
        <f>IF(X1205="","",X1205)</f>
        <v/>
      </c>
      <c r="BI1205" s="14">
        <f>IF(Y1205="","",Y1205)</f>
        <v/>
      </c>
      <c r="BJ1205">
        <f>Z1205</f>
        <v/>
      </c>
      <c r="BK1205">
        <f>AA1205</f>
        <v/>
      </c>
      <c r="BL1205">
        <f>IFERROR(AX1205,"")</f>
        <v/>
      </c>
      <c r="BM1205">
        <f>IFERROR(AY1205,"")</f>
        <v/>
      </c>
    </row>
    <row r="1206" ht="14.25" customHeight="1">
      <c r="A1206">
        <f>ALGLIB_SSA_XAUUSD!AA1206</f>
        <v/>
      </c>
      <c r="B1206">
        <f>IF($A1206="","",INDEX(ALGLIB_SSA_XAUUSD!$B$2:$B$2401,MATCH($A1206,ALGLIB_SSA_XAUUSD!$A$2:$A$2401,1)))</f>
        <v/>
      </c>
      <c r="C1206">
        <f>IF($A1206="","",INDEX(ALGLIB_SSA_XAUUSD!$C$2:$C$2401,MATCH($A1206,ALGLIB_SSA_XAUUSD!$A$2:$A$2401,1)))</f>
        <v/>
      </c>
      <c r="D1206" s="14">
        <f>IF($A1206="","",INT((ROW()-2)/12)+1)</f>
        <v/>
      </c>
      <c r="E1206" s="14">
        <f>IF(AND(E1214&lt;&gt;"",D1214=D1202+1),E1202+(E1214-E1202)*4/12,"")</f>
        <v/>
      </c>
      <c r="F1206" s="14">
        <f>IF(AND(F1214&lt;&gt;"",D1214=D1202+1),F1202+(F1214-F1202)*4/12,"")</f>
        <v/>
      </c>
      <c r="G1206" s="14">
        <f>IF(AND(G1214&lt;&gt;"",D1214=D1202+1),G1202+(G1214-G1202)*4/12,"")</f>
        <v/>
      </c>
      <c r="H1206" s="14">
        <f>IF(AND(H1214&lt;&gt;"",D1214=D1202+1),H1202+(H1214-H1202)*4/12,"")</f>
        <v/>
      </c>
      <c r="I1206" s="14">
        <f>IF(AND(L1214&lt;&gt;"",D1214=D1202+1),I1202+(I1214-I1202)*4/12,"")</f>
        <v/>
      </c>
      <c r="J1206">
        <f>_xlfn.XLOOKUP($A1206,ALGLIB_SSA_XAUUSD!$AA$2:$AA$2401,ALGLIB_SSA_XAUUSD!$P$2:$P$2401,"",0)</f>
        <v/>
      </c>
      <c r="K1206">
        <f>_xlfn.XLOOKUP($A1206,ALGLIB_SSA_XAUUSD!$AA$2:$AA$2401,ALGLIB_SSA_XAUUSD!$Q$2:$Q$2401,"",0)</f>
        <v/>
      </c>
      <c r="L1206">
        <f>_xlfn.XLOOKUP($A1206,ALGLIB_SSA_XAUUSD!$AA$2:$AA$2401,ALGLIB_SSA_XAUUSD!$R$2:$R$2401,"",0)</f>
        <v/>
      </c>
      <c r="M1206">
        <f>_xlfn.XLOOKUP($A1206,ALGLIB_SSA_XAUUSD!$AA$2:$AA$2401,ALGLIB_SSA_XAUUSD!$S$2:$S$2401,"",0)</f>
        <v/>
      </c>
      <c r="N1206">
        <f>_xlfn.XLOOKUP($A1206,ALGLIB_SSA_XAUUSD!$AA$2:$AA$2401,ALGLIB_SSA_XAUUSD!$T$2:$T$2401,"",0)</f>
        <v/>
      </c>
      <c r="O1206">
        <f>_xlfn.XLOOKUP($A1206,ALGLIB_SSA_XAUUSD!$AA$2:$AA$2401,ALGLIB_SSA_XAUUSD!$U$2:$U$2401,"",0)</f>
        <v/>
      </c>
      <c r="P1206">
        <f>_xlfn.XLOOKUP($A1206,ALGLIB_SSA_XAUUSD!$AA$2:$AA$2401,ALGLIB_SSA_XAUUSD!$V$2:$V$2401,"",0)</f>
        <v/>
      </c>
      <c r="S1206">
        <f>A1206</f>
        <v/>
      </c>
      <c r="T1206">
        <f>J1206</f>
        <v/>
      </c>
      <c r="U1206">
        <f>K1206</f>
        <v/>
      </c>
      <c r="V1206" s="14">
        <f>IF($A1206="","",MOD(ROW()-2,12)+1)</f>
        <v/>
      </c>
      <c r="W1206">
        <f>L1206</f>
        <v/>
      </c>
      <c r="X1206" s="14">
        <f>IF(F1206="","",F1206)</f>
        <v/>
      </c>
      <c r="Y1206" s="14">
        <f>IF(G1206="","",G1206)</f>
        <v/>
      </c>
      <c r="Z1206">
        <f>M1206</f>
        <v/>
      </c>
      <c r="AA1206">
        <f>N1206</f>
        <v/>
      </c>
      <c r="AB1206" s="14">
        <f>IF(H1206="","",H1206)</f>
        <v/>
      </c>
      <c r="AC1206">
        <f>O1206</f>
        <v/>
      </c>
      <c r="AD1206" s="14">
        <f>IF(I1206="","",I1206)</f>
        <v/>
      </c>
      <c r="AE1206">
        <f>P1206</f>
        <v/>
      </c>
      <c r="AH1206">
        <f>IF(S1206&lt;&gt;"",S1206,AH1205+900)</f>
        <v/>
      </c>
      <c r="AI1206">
        <f>IF(T1206&lt;&gt;"",T1206,AI1205)</f>
        <v/>
      </c>
      <c r="AJ1206">
        <f>IF(U1206&lt;&gt;"",U1206,AJ1205)</f>
        <v/>
      </c>
      <c r="AK1206">
        <f>IF(W1206&lt;&gt;"",W1206,"")</f>
        <v/>
      </c>
      <c r="AL1206" s="14">
        <f>IF(X1206&lt;&gt;"",X1206,"")</f>
        <v/>
      </c>
      <c r="AM1206" s="14">
        <f>IF(Y1206&lt;&gt;"",Y1206,"")</f>
        <v/>
      </c>
      <c r="AN1206" s="14">
        <f>IF(OR(AL1206="",AM1206=""),"",AL1206-AM1206)</f>
        <v/>
      </c>
      <c r="AO1206">
        <f>IF(AN1206="","",IF(AN1206&gt;0,"Bullish","Bearish"))</f>
        <v/>
      </c>
      <c r="AP1206">
        <f>IF(AO1206="",AP1205,AO1206)</f>
        <v/>
      </c>
      <c r="AQ1206" s="14">
        <f>IF(AB1206&lt;&gt;"",AB1206,"")</f>
        <v/>
      </c>
      <c r="AR1206" s="14">
        <f>IF(AD1206&lt;&gt;"",AD1206,"")</f>
        <v/>
      </c>
      <c r="AS1206">
        <f>IF(AS1205+1=13,1,AS1205+1)</f>
        <v/>
      </c>
      <c r="AT1206">
        <f>IFERROR(IF(SLOPE($AQ$1190:$AQ$1201,$AS$1190:$AS$1201)&gt;0,MIN(3,ABS(SLOPE($AQ$1190:$AQ$1201,$AS$1190:$AS$1201))),IF(SLOPE($AQ$1190:$AQ$1201,$AS$1190:$AS$1201)&lt;-0.5,-0.5,0)),0)</f>
        <v/>
      </c>
      <c r="AU1206">
        <f>IFERROR(IF(SLOPE($AR$1190:$AR$1201,$AS$1190:$AS$1201)&lt;0,MAX(-3,-ABS(SLOPE($AR$1190:$AR$1201,$AS$1190:$AS$1201))),IF(SLOPE($AR$1190:$AR$1201,$AS$1190:$AS$1201)&gt;0.5,0.5,0)),0)</f>
        <v/>
      </c>
      <c r="AV1206">
        <f>($AQ$1202+(AT1206*(AS1206-1)))</f>
        <v/>
      </c>
      <c r="AW1206">
        <f>($AR$1202+(AU1206*(AS1206-1)))</f>
        <v/>
      </c>
      <c r="AX1206">
        <f>IF(AT1206&gt;0,AV1206+AT1206,AV1206)</f>
        <v/>
      </c>
      <c r="AY1206">
        <f>IF(AU1206&lt;0,AW1206+AU1206,AW1206)</f>
        <v/>
      </c>
      <c r="BA1206" s="14">
        <f>IFERROR(AX1206-AQ1206,"")</f>
        <v/>
      </c>
      <c r="BB1206" s="14">
        <f>IFERROR(AY1206-AR1206,"")</f>
        <v/>
      </c>
      <c r="BD1206">
        <f>AH1206</f>
        <v/>
      </c>
      <c r="BE1206">
        <f>AI1206</f>
        <v/>
      </c>
      <c r="BF1206">
        <f>AJ1206</f>
        <v/>
      </c>
      <c r="BG1206" s="14">
        <f>L1206</f>
        <v/>
      </c>
      <c r="BH1206" s="14">
        <f>IF(X1206="","",X1206)</f>
        <v/>
      </c>
      <c r="BI1206" s="14">
        <f>IF(Y1206="","",Y1206)</f>
        <v/>
      </c>
      <c r="BJ1206">
        <f>Z1206</f>
        <v/>
      </c>
      <c r="BK1206">
        <f>AA1206</f>
        <v/>
      </c>
      <c r="BL1206">
        <f>IFERROR(AX1206,"")</f>
        <v/>
      </c>
      <c r="BM1206">
        <f>IFERROR(AY1206,"")</f>
        <v/>
      </c>
    </row>
    <row r="1207" ht="14.25" customHeight="1">
      <c r="A1207">
        <f>ALGLIB_SSA_XAUUSD!AA1207</f>
        <v/>
      </c>
      <c r="B1207">
        <f>IF($A1207="","",INDEX(ALGLIB_SSA_XAUUSD!$B$2:$B$2401,MATCH($A1207,ALGLIB_SSA_XAUUSD!$A$2:$A$2401,1)))</f>
        <v/>
      </c>
      <c r="C1207">
        <f>IF($A1207="","",INDEX(ALGLIB_SSA_XAUUSD!$C$2:$C$2401,MATCH($A1207,ALGLIB_SSA_XAUUSD!$A$2:$A$2401,1)))</f>
        <v/>
      </c>
      <c r="D1207" s="14">
        <f>IF($A1207="","",INT((ROW()-2)/12)+1)</f>
        <v/>
      </c>
      <c r="E1207" s="14">
        <f>IF(AND(E1214&lt;&gt;"",D1214=D1202+1),E1202+(E1214-E1202)*5/12,"")</f>
        <v/>
      </c>
      <c r="F1207" s="14">
        <f>IF(AND(F1214&lt;&gt;"",D1214=D1202+1),F1202+(F1214-F1202)*5/12,"")</f>
        <v/>
      </c>
      <c r="G1207" s="14">
        <f>IF(AND(G1214&lt;&gt;"",D1214=D1202+1),G1202+(G1214-G1202)*5/12,"")</f>
        <v/>
      </c>
      <c r="H1207" s="14">
        <f>IF(AND(H1214&lt;&gt;"",D1214=D1202+1),H1202+(H1214-H1202)*5/12,"")</f>
        <v/>
      </c>
      <c r="I1207" s="14">
        <f>IF(AND(L1214&lt;&gt;"",D1214=D1202+1),I1202+(I1214-I1202)*5/12,"")</f>
        <v/>
      </c>
      <c r="J1207">
        <f>_xlfn.XLOOKUP($A1207,ALGLIB_SSA_XAUUSD!$AA$2:$AA$2401,ALGLIB_SSA_XAUUSD!$P$2:$P$2401,"",0)</f>
        <v/>
      </c>
      <c r="K1207">
        <f>_xlfn.XLOOKUP($A1207,ALGLIB_SSA_XAUUSD!$AA$2:$AA$2401,ALGLIB_SSA_XAUUSD!$Q$2:$Q$2401,"",0)</f>
        <v/>
      </c>
      <c r="L1207">
        <f>_xlfn.XLOOKUP($A1207,ALGLIB_SSA_XAUUSD!$AA$2:$AA$2401,ALGLIB_SSA_XAUUSD!$R$2:$R$2401,"",0)</f>
        <v/>
      </c>
      <c r="M1207">
        <f>_xlfn.XLOOKUP($A1207,ALGLIB_SSA_XAUUSD!$AA$2:$AA$2401,ALGLIB_SSA_XAUUSD!$S$2:$S$2401,"",0)</f>
        <v/>
      </c>
      <c r="N1207">
        <f>_xlfn.XLOOKUP($A1207,ALGLIB_SSA_XAUUSD!$AA$2:$AA$2401,ALGLIB_SSA_XAUUSD!$T$2:$T$2401,"",0)</f>
        <v/>
      </c>
      <c r="O1207">
        <f>_xlfn.XLOOKUP($A1207,ALGLIB_SSA_XAUUSD!$AA$2:$AA$2401,ALGLIB_SSA_XAUUSD!$U$2:$U$2401,"",0)</f>
        <v/>
      </c>
      <c r="P1207">
        <f>_xlfn.XLOOKUP($A1207,ALGLIB_SSA_XAUUSD!$AA$2:$AA$2401,ALGLIB_SSA_XAUUSD!$V$2:$V$2401,"",0)</f>
        <v/>
      </c>
      <c r="S1207">
        <f>A1207</f>
        <v/>
      </c>
      <c r="T1207">
        <f>J1207</f>
        <v/>
      </c>
      <c r="U1207">
        <f>K1207</f>
        <v/>
      </c>
      <c r="V1207" s="14">
        <f>IF($A1207="","",MOD(ROW()-2,12)+1)</f>
        <v/>
      </c>
      <c r="W1207">
        <f>L1207</f>
        <v/>
      </c>
      <c r="X1207" s="14">
        <f>IF(F1207="","",F1207)</f>
        <v/>
      </c>
      <c r="Y1207" s="14">
        <f>IF(G1207="","",G1207)</f>
        <v/>
      </c>
      <c r="Z1207">
        <f>M1207</f>
        <v/>
      </c>
      <c r="AA1207">
        <f>N1207</f>
        <v/>
      </c>
      <c r="AB1207" s="14">
        <f>IF(H1207="","",H1207)</f>
        <v/>
      </c>
      <c r="AC1207">
        <f>O1207</f>
        <v/>
      </c>
      <c r="AD1207" s="14">
        <f>IF(I1207="","",I1207)</f>
        <v/>
      </c>
      <c r="AE1207">
        <f>P1207</f>
        <v/>
      </c>
      <c r="AH1207">
        <f>IF(S1207&lt;&gt;"",S1207,AH1206+900)</f>
        <v/>
      </c>
      <c r="AI1207">
        <f>IF(T1207&lt;&gt;"",T1207,AI1206)</f>
        <v/>
      </c>
      <c r="AJ1207">
        <f>IF(U1207&lt;&gt;"",U1207,AJ1206)</f>
        <v/>
      </c>
      <c r="AK1207">
        <f>IF(W1207&lt;&gt;"",W1207,"")</f>
        <v/>
      </c>
      <c r="AL1207" s="14">
        <f>IF(X1207&lt;&gt;"",X1207,"")</f>
        <v/>
      </c>
      <c r="AM1207" s="14">
        <f>IF(Y1207&lt;&gt;"",Y1207,"")</f>
        <v/>
      </c>
      <c r="AN1207" s="14">
        <f>IF(OR(AL1207="",AM1207=""),"",AL1207-AM1207)</f>
        <v/>
      </c>
      <c r="AO1207">
        <f>IF(AN1207="","",IF(AN1207&gt;0,"Bullish","Bearish"))</f>
        <v/>
      </c>
      <c r="AP1207">
        <f>IF(AO1207="",AP1206,AO1207)</f>
        <v/>
      </c>
      <c r="AQ1207" s="14">
        <f>IF(AB1207&lt;&gt;"",AB1207,"")</f>
        <v/>
      </c>
      <c r="AR1207" s="14">
        <f>IF(AD1207&lt;&gt;"",AD1207,"")</f>
        <v/>
      </c>
      <c r="AS1207">
        <f>IF(AS1206+1=13,1,AS1206+1)</f>
        <v/>
      </c>
      <c r="AT1207">
        <f>IFERROR(IF(SLOPE($AQ$1190:$AQ$1201,$AS$1190:$AS$1201)&gt;0,MIN(3,ABS(SLOPE($AQ$1190:$AQ$1201,$AS$1190:$AS$1201))),IF(SLOPE($AQ$1190:$AQ$1201,$AS$1190:$AS$1201)&lt;-0.5,-0.5,0)),0)</f>
        <v/>
      </c>
      <c r="AU1207">
        <f>IFERROR(IF(SLOPE($AR$1190:$AR$1201,$AS$1190:$AS$1201)&lt;0,MAX(-3,-ABS(SLOPE($AR$1190:$AR$1201,$AS$1190:$AS$1201))),IF(SLOPE($AR$1190:$AR$1201,$AS$1190:$AS$1201)&gt;0.5,0.5,0)),0)</f>
        <v/>
      </c>
      <c r="AV1207">
        <f>($AQ$1202+(AT1207*(AS1207-1)))</f>
        <v/>
      </c>
      <c r="AW1207">
        <f>($AR$1202+(AU1207*(AS1207-1)))</f>
        <v/>
      </c>
      <c r="AX1207">
        <f>IF(AT1207&gt;0,AV1207+AT1207,AV1207)</f>
        <v/>
      </c>
      <c r="AY1207">
        <f>IF(AU1207&lt;0,AW1207+AU1207,AW1207)</f>
        <v/>
      </c>
      <c r="BA1207" s="14">
        <f>IFERROR(AX1207-AQ1207,"")</f>
        <v/>
      </c>
      <c r="BB1207" s="14">
        <f>IFERROR(AY1207-AR1207,"")</f>
        <v/>
      </c>
      <c r="BD1207">
        <f>AH1207</f>
        <v/>
      </c>
      <c r="BE1207">
        <f>AI1207</f>
        <v/>
      </c>
      <c r="BF1207">
        <f>AJ1207</f>
        <v/>
      </c>
      <c r="BG1207" s="14">
        <f>L1207</f>
        <v/>
      </c>
      <c r="BH1207" s="14">
        <f>IF(X1207="","",X1207)</f>
        <v/>
      </c>
      <c r="BI1207" s="14">
        <f>IF(Y1207="","",Y1207)</f>
        <v/>
      </c>
      <c r="BJ1207">
        <f>Z1207</f>
        <v/>
      </c>
      <c r="BK1207">
        <f>AA1207</f>
        <v/>
      </c>
      <c r="BL1207">
        <f>IFERROR(AX1207,"")</f>
        <v/>
      </c>
      <c r="BM1207">
        <f>IFERROR(AY1207,"")</f>
        <v/>
      </c>
    </row>
    <row r="1208" ht="14.25" customHeight="1">
      <c r="A1208">
        <f>ALGLIB_SSA_XAUUSD!AA1208</f>
        <v/>
      </c>
      <c r="B1208">
        <f>IF($A1208="","",INDEX(ALGLIB_SSA_XAUUSD!$B$2:$B$2401,MATCH($A1208,ALGLIB_SSA_XAUUSD!$A$2:$A$2401,1)))</f>
        <v/>
      </c>
      <c r="C1208">
        <f>IF($A1208="","",INDEX(ALGLIB_SSA_XAUUSD!$C$2:$C$2401,MATCH($A1208,ALGLIB_SSA_XAUUSD!$A$2:$A$2401,1)))</f>
        <v/>
      </c>
      <c r="D1208" s="14">
        <f>IF($A1208="","",INT((ROW()-2)/12)+1)</f>
        <v/>
      </c>
      <c r="E1208" s="14">
        <f>IF(AND(E1214&lt;&gt;"",D1214=D1202+1),E1202+(E1214-E1202)*6/12,"")</f>
        <v/>
      </c>
      <c r="F1208" s="14">
        <f>IF(AND(F1214&lt;&gt;"",D1214=D1202+1),F1202+(F1214-F1202)*6/12,"")</f>
        <v/>
      </c>
      <c r="G1208" s="14">
        <f>IF(AND(G1214&lt;&gt;"",D1214=D1202+1),G1202+(G1214-G1202)*6/12,"")</f>
        <v/>
      </c>
      <c r="H1208" s="14">
        <f>IF(AND(H1214&lt;&gt;"",D1214=D1202+1),H1202+(H1214-H1202)*6/12,"")</f>
        <v/>
      </c>
      <c r="I1208" s="14">
        <f>IF(AND(L1214&lt;&gt;"",D1214=D1202+1),I1202+(I1214-I1202)*6/12,"")</f>
        <v/>
      </c>
      <c r="J1208">
        <f>_xlfn.XLOOKUP($A1208,ALGLIB_SSA_XAUUSD!$AA$2:$AA$2401,ALGLIB_SSA_XAUUSD!$P$2:$P$2401,"",0)</f>
        <v/>
      </c>
      <c r="K1208">
        <f>_xlfn.XLOOKUP($A1208,ALGLIB_SSA_XAUUSD!$AA$2:$AA$2401,ALGLIB_SSA_XAUUSD!$Q$2:$Q$2401,"",0)</f>
        <v/>
      </c>
      <c r="L1208">
        <f>_xlfn.XLOOKUP($A1208,ALGLIB_SSA_XAUUSD!$AA$2:$AA$2401,ALGLIB_SSA_XAUUSD!$R$2:$R$2401,"",0)</f>
        <v/>
      </c>
      <c r="M1208">
        <f>_xlfn.XLOOKUP($A1208,ALGLIB_SSA_XAUUSD!$AA$2:$AA$2401,ALGLIB_SSA_XAUUSD!$S$2:$S$2401,"",0)</f>
        <v/>
      </c>
      <c r="N1208">
        <f>_xlfn.XLOOKUP($A1208,ALGLIB_SSA_XAUUSD!$AA$2:$AA$2401,ALGLIB_SSA_XAUUSD!$T$2:$T$2401,"",0)</f>
        <v/>
      </c>
      <c r="O1208">
        <f>_xlfn.XLOOKUP($A1208,ALGLIB_SSA_XAUUSD!$AA$2:$AA$2401,ALGLIB_SSA_XAUUSD!$U$2:$U$2401,"",0)</f>
        <v/>
      </c>
      <c r="P1208">
        <f>_xlfn.XLOOKUP($A1208,ALGLIB_SSA_XAUUSD!$AA$2:$AA$2401,ALGLIB_SSA_XAUUSD!$V$2:$V$2401,"",0)</f>
        <v/>
      </c>
      <c r="S1208">
        <f>A1208</f>
        <v/>
      </c>
      <c r="T1208">
        <f>J1208</f>
        <v/>
      </c>
      <c r="U1208">
        <f>K1208</f>
        <v/>
      </c>
      <c r="V1208" s="14">
        <f>IF($A1208="","",MOD(ROW()-2,12)+1)</f>
        <v/>
      </c>
      <c r="W1208">
        <f>L1208</f>
        <v/>
      </c>
      <c r="X1208" s="14">
        <f>IF(F1208="","",F1208)</f>
        <v/>
      </c>
      <c r="Y1208" s="14">
        <f>IF(G1208="","",G1208)</f>
        <v/>
      </c>
      <c r="Z1208">
        <f>M1208</f>
        <v/>
      </c>
      <c r="AA1208">
        <f>N1208</f>
        <v/>
      </c>
      <c r="AB1208" s="14">
        <f>IF(H1208="","",H1208)</f>
        <v/>
      </c>
      <c r="AC1208">
        <f>O1208</f>
        <v/>
      </c>
      <c r="AD1208" s="14">
        <f>IF(I1208="","",I1208)</f>
        <v/>
      </c>
      <c r="AE1208">
        <f>P1208</f>
        <v/>
      </c>
      <c r="AH1208">
        <f>IF(S1208&lt;&gt;"",S1208,AH1207+900)</f>
        <v/>
      </c>
      <c r="AI1208">
        <f>IF(T1208&lt;&gt;"",T1208,AI1207)</f>
        <v/>
      </c>
      <c r="AJ1208">
        <f>IF(U1208&lt;&gt;"",U1208,AJ1207)</f>
        <v/>
      </c>
      <c r="AK1208">
        <f>IF(W1208&lt;&gt;"",W1208,"")</f>
        <v/>
      </c>
      <c r="AL1208" s="14">
        <f>IF(X1208&lt;&gt;"",X1208,"")</f>
        <v/>
      </c>
      <c r="AM1208" s="14">
        <f>IF(Y1208&lt;&gt;"",Y1208,"")</f>
        <v/>
      </c>
      <c r="AN1208" s="14">
        <f>IF(OR(AL1208="",AM1208=""),"",AL1208-AM1208)</f>
        <v/>
      </c>
      <c r="AO1208">
        <f>IF(AN1208="","",IF(AN1208&gt;0,"Bullish","Bearish"))</f>
        <v/>
      </c>
      <c r="AP1208">
        <f>IF(AO1208="",AP1207,AO1208)</f>
        <v/>
      </c>
      <c r="AQ1208" s="14">
        <f>IF(AB1208&lt;&gt;"",AB1208,"")</f>
        <v/>
      </c>
      <c r="AR1208" s="14">
        <f>IF(AD1208&lt;&gt;"",AD1208,"")</f>
        <v/>
      </c>
      <c r="AS1208">
        <f>IF(AS1207+1=13,1,AS1207+1)</f>
        <v/>
      </c>
      <c r="AT1208">
        <f>IFERROR(IF(SLOPE($AQ$1190:$AQ$1201,$AS$1190:$AS$1201)&gt;0,MIN(3,ABS(SLOPE($AQ$1190:$AQ$1201,$AS$1190:$AS$1201))),IF(SLOPE($AQ$1190:$AQ$1201,$AS$1190:$AS$1201)&lt;-0.5,-0.5,0)),0)</f>
        <v/>
      </c>
      <c r="AU1208">
        <f>IFERROR(IF(SLOPE($AR$1190:$AR$1201,$AS$1190:$AS$1201)&lt;0,MAX(-3,-ABS(SLOPE($AR$1190:$AR$1201,$AS$1190:$AS$1201))),IF(SLOPE($AR$1190:$AR$1201,$AS$1190:$AS$1201)&gt;0.5,0.5,0)),0)</f>
        <v/>
      </c>
      <c r="AV1208">
        <f>($AQ$1202+(AT1208*(AS1208-1)))</f>
        <v/>
      </c>
      <c r="AW1208">
        <f>($AR$1202+(AU1208*(AS1208-1)))</f>
        <v/>
      </c>
      <c r="AX1208">
        <f>IF(AT1208&gt;0,AV1208+AT1208,AV1208)</f>
        <v/>
      </c>
      <c r="AY1208">
        <f>IF(AU1208&lt;0,AW1208+AU1208,AW1208)</f>
        <v/>
      </c>
      <c r="BA1208" s="14">
        <f>IFERROR(AX1208-AQ1208,"")</f>
        <v/>
      </c>
      <c r="BB1208" s="14">
        <f>IFERROR(AY1208-AR1208,"")</f>
        <v/>
      </c>
      <c r="BD1208">
        <f>AH1208</f>
        <v/>
      </c>
      <c r="BE1208">
        <f>AI1208</f>
        <v/>
      </c>
      <c r="BF1208">
        <f>AJ1208</f>
        <v/>
      </c>
      <c r="BG1208" s="14">
        <f>L1208</f>
        <v/>
      </c>
      <c r="BH1208" s="14">
        <f>IF(X1208="","",X1208)</f>
        <v/>
      </c>
      <c r="BI1208" s="14">
        <f>IF(Y1208="","",Y1208)</f>
        <v/>
      </c>
      <c r="BJ1208">
        <f>Z1208</f>
        <v/>
      </c>
      <c r="BK1208">
        <f>AA1208</f>
        <v/>
      </c>
      <c r="BL1208">
        <f>IFERROR(AX1208,"")</f>
        <v/>
      </c>
      <c r="BM1208">
        <f>IFERROR(AY1208,"")</f>
        <v/>
      </c>
    </row>
    <row r="1209" ht="14.25" customHeight="1">
      <c r="A1209">
        <f>ALGLIB_SSA_XAUUSD!AA1209</f>
        <v/>
      </c>
      <c r="B1209">
        <f>IF($A1209="","",INDEX(ALGLIB_SSA_XAUUSD!$B$2:$B$2401,MATCH($A1209,ALGLIB_SSA_XAUUSD!$A$2:$A$2401,1)))</f>
        <v/>
      </c>
      <c r="C1209">
        <f>IF($A1209="","",INDEX(ALGLIB_SSA_XAUUSD!$C$2:$C$2401,MATCH($A1209,ALGLIB_SSA_XAUUSD!$A$2:$A$2401,1)))</f>
        <v/>
      </c>
      <c r="D1209" s="14">
        <f>IF($A1209="","",INT((ROW()-2)/12)+1)</f>
        <v/>
      </c>
      <c r="E1209" s="14">
        <f>IF(AND(E1214&lt;&gt;"",D1214=D1202+1),E1202+(E1214-E1202)*7/12,"")</f>
        <v/>
      </c>
      <c r="F1209" s="14">
        <f>IF(AND(F1214&lt;&gt;"",D1214=D1202+1),F1202+(F1214-F1202)*7/12,"")</f>
        <v/>
      </c>
      <c r="G1209" s="14">
        <f>IF(AND(G1214&lt;&gt;"",D1214=D1202+1),G1202+(G1214-G1202)*7/12,"")</f>
        <v/>
      </c>
      <c r="H1209" s="14">
        <f>IF(AND(H1214&lt;&gt;"",D1214=D1202+1),H1202+(H1214-H1202)*7/12,"")</f>
        <v/>
      </c>
      <c r="I1209" s="14">
        <f>IF(AND(L1214&lt;&gt;"",D1214=D1202+1),I1202+(I1214-I1202)*7/12,"")</f>
        <v/>
      </c>
      <c r="J1209">
        <f>_xlfn.XLOOKUP($A1209,ALGLIB_SSA_XAUUSD!$AA$2:$AA$2401,ALGLIB_SSA_XAUUSD!$P$2:$P$2401,"",0)</f>
        <v/>
      </c>
      <c r="K1209">
        <f>_xlfn.XLOOKUP($A1209,ALGLIB_SSA_XAUUSD!$AA$2:$AA$2401,ALGLIB_SSA_XAUUSD!$Q$2:$Q$2401,"",0)</f>
        <v/>
      </c>
      <c r="L1209">
        <f>_xlfn.XLOOKUP($A1209,ALGLIB_SSA_XAUUSD!$AA$2:$AA$2401,ALGLIB_SSA_XAUUSD!$R$2:$R$2401,"",0)</f>
        <v/>
      </c>
      <c r="M1209">
        <f>_xlfn.XLOOKUP($A1209,ALGLIB_SSA_XAUUSD!$AA$2:$AA$2401,ALGLIB_SSA_XAUUSD!$S$2:$S$2401,"",0)</f>
        <v/>
      </c>
      <c r="N1209">
        <f>_xlfn.XLOOKUP($A1209,ALGLIB_SSA_XAUUSD!$AA$2:$AA$2401,ALGLIB_SSA_XAUUSD!$T$2:$T$2401,"",0)</f>
        <v/>
      </c>
      <c r="O1209">
        <f>_xlfn.XLOOKUP($A1209,ALGLIB_SSA_XAUUSD!$AA$2:$AA$2401,ALGLIB_SSA_XAUUSD!$U$2:$U$2401,"",0)</f>
        <v/>
      </c>
      <c r="P1209">
        <f>_xlfn.XLOOKUP($A1209,ALGLIB_SSA_XAUUSD!$AA$2:$AA$2401,ALGLIB_SSA_XAUUSD!$V$2:$V$2401,"",0)</f>
        <v/>
      </c>
      <c r="S1209">
        <f>A1209</f>
        <v/>
      </c>
      <c r="T1209">
        <f>J1209</f>
        <v/>
      </c>
      <c r="U1209">
        <f>K1209</f>
        <v/>
      </c>
      <c r="V1209" s="14">
        <f>IF($A1209="","",MOD(ROW()-2,12)+1)</f>
        <v/>
      </c>
      <c r="W1209">
        <f>L1209</f>
        <v/>
      </c>
      <c r="X1209" s="14">
        <f>IF(F1209="","",F1209)</f>
        <v/>
      </c>
      <c r="Y1209" s="14">
        <f>IF(G1209="","",G1209)</f>
        <v/>
      </c>
      <c r="Z1209">
        <f>M1209</f>
        <v/>
      </c>
      <c r="AA1209">
        <f>N1209</f>
        <v/>
      </c>
      <c r="AB1209" s="14">
        <f>IF(H1209="","",H1209)</f>
        <v/>
      </c>
      <c r="AC1209">
        <f>O1209</f>
        <v/>
      </c>
      <c r="AD1209" s="14">
        <f>IF(I1209="","",I1209)</f>
        <v/>
      </c>
      <c r="AE1209">
        <f>P1209</f>
        <v/>
      </c>
      <c r="AH1209">
        <f>IF(S1209&lt;&gt;"",S1209,AH1208+900)</f>
        <v/>
      </c>
      <c r="AI1209">
        <f>IF(T1209&lt;&gt;"",T1209,AI1208)</f>
        <v/>
      </c>
      <c r="AJ1209">
        <f>IF(U1209&lt;&gt;"",U1209,AJ1208)</f>
        <v/>
      </c>
      <c r="AK1209">
        <f>IF(W1209&lt;&gt;"",W1209,"")</f>
        <v/>
      </c>
      <c r="AL1209" s="14">
        <f>IF(X1209&lt;&gt;"",X1209,"")</f>
        <v/>
      </c>
      <c r="AM1209" s="14">
        <f>IF(Y1209&lt;&gt;"",Y1209,"")</f>
        <v/>
      </c>
      <c r="AN1209" s="14">
        <f>IF(OR(AL1209="",AM1209=""),"",AL1209-AM1209)</f>
        <v/>
      </c>
      <c r="AO1209">
        <f>IF(AN1209="","",IF(AN1209&gt;0,"Bullish","Bearish"))</f>
        <v/>
      </c>
      <c r="AP1209">
        <f>IF(AO1209="",AP1208,AO1209)</f>
        <v/>
      </c>
      <c r="AQ1209" s="14">
        <f>IF(AB1209&lt;&gt;"",AB1209,"")</f>
        <v/>
      </c>
      <c r="AR1209" s="14">
        <f>IF(AD1209&lt;&gt;"",AD1209,"")</f>
        <v/>
      </c>
      <c r="AS1209">
        <f>IF(AS1208+1=13,1,AS1208+1)</f>
        <v/>
      </c>
      <c r="AT1209">
        <f>IFERROR(IF(SLOPE($AQ$1190:$AQ$1201,$AS$1190:$AS$1201)&gt;0,MIN(3,ABS(SLOPE($AQ$1190:$AQ$1201,$AS$1190:$AS$1201))),IF(SLOPE($AQ$1190:$AQ$1201,$AS$1190:$AS$1201)&lt;-0.5,-0.5,0)),0)</f>
        <v/>
      </c>
      <c r="AU1209">
        <f>IFERROR(IF(SLOPE($AR$1190:$AR$1201,$AS$1190:$AS$1201)&lt;0,MAX(-3,-ABS(SLOPE($AR$1190:$AR$1201,$AS$1190:$AS$1201))),IF(SLOPE($AR$1190:$AR$1201,$AS$1190:$AS$1201)&gt;0.5,0.5,0)),0)</f>
        <v/>
      </c>
      <c r="AV1209">
        <f>($AQ$1202+(AT1209*(AS1209-1)))</f>
        <v/>
      </c>
      <c r="AW1209">
        <f>($AR$1202+(AU1209*(AS1209-1)))</f>
        <v/>
      </c>
      <c r="AX1209">
        <f>IF(AT1209&gt;0,AV1209+AT1209,AV1209)</f>
        <v/>
      </c>
      <c r="AY1209">
        <f>IF(AU1209&lt;0,AW1209+AU1209,AW1209)</f>
        <v/>
      </c>
      <c r="BA1209" s="14">
        <f>IFERROR(AX1209-AQ1209,"")</f>
        <v/>
      </c>
      <c r="BB1209" s="14">
        <f>IFERROR(AY1209-AR1209,"")</f>
        <v/>
      </c>
      <c r="BD1209">
        <f>AH1209</f>
        <v/>
      </c>
      <c r="BE1209">
        <f>AI1209</f>
        <v/>
      </c>
      <c r="BF1209">
        <f>AJ1209</f>
        <v/>
      </c>
      <c r="BG1209" s="14">
        <f>L1209</f>
        <v/>
      </c>
      <c r="BH1209" s="14">
        <f>IF(X1209="","",X1209)</f>
        <v/>
      </c>
      <c r="BI1209" s="14">
        <f>IF(Y1209="","",Y1209)</f>
        <v/>
      </c>
      <c r="BJ1209">
        <f>Z1209</f>
        <v/>
      </c>
      <c r="BK1209">
        <f>AA1209</f>
        <v/>
      </c>
      <c r="BL1209">
        <f>IFERROR(AX1209,"")</f>
        <v/>
      </c>
      <c r="BM1209">
        <f>IFERROR(AY1209,"")</f>
        <v/>
      </c>
    </row>
    <row r="1210" ht="14.25" customHeight="1">
      <c r="A1210">
        <f>ALGLIB_SSA_XAUUSD!AA1210</f>
        <v/>
      </c>
      <c r="B1210">
        <f>IF($A1210="","",INDEX(ALGLIB_SSA_XAUUSD!$B$2:$B$2401,MATCH($A1210,ALGLIB_SSA_XAUUSD!$A$2:$A$2401,1)))</f>
        <v/>
      </c>
      <c r="C1210">
        <f>IF($A1210="","",INDEX(ALGLIB_SSA_XAUUSD!$C$2:$C$2401,MATCH($A1210,ALGLIB_SSA_XAUUSD!$A$2:$A$2401,1)))</f>
        <v/>
      </c>
      <c r="D1210" s="14">
        <f>IF($A1210="","",INT((ROW()-2)/12)+1)</f>
        <v/>
      </c>
      <c r="E1210" s="14">
        <f>IF(AND(E1214&lt;&gt;"",D1214=D1202+1),E1202+(E1214-E1202)*8/12,"")</f>
        <v/>
      </c>
      <c r="F1210" s="14">
        <f>IF(AND(F1214&lt;&gt;"",D1214=D1202+1),F1202+(F1214-F1202)*8/12,"")</f>
        <v/>
      </c>
      <c r="G1210" s="14">
        <f>IF(AND(G1214&lt;&gt;"",D1214=D1202+1),G1202+(G1214-G1202)*8/12,"")</f>
        <v/>
      </c>
      <c r="H1210" s="14">
        <f>IF(AND(H1214&lt;&gt;"",D1214=D1202+1),H1202+(H1214-H1202)*8/12,"")</f>
        <v/>
      </c>
      <c r="I1210" s="14">
        <f>IF(AND(L1214&lt;&gt;"",D1214=D1202+1),I1202+(I1214-I1202)*8/12,"")</f>
        <v/>
      </c>
      <c r="J1210">
        <f>_xlfn.XLOOKUP($A1210,ALGLIB_SSA_XAUUSD!$AA$2:$AA$2401,ALGLIB_SSA_XAUUSD!$P$2:$P$2401,"",0)</f>
        <v/>
      </c>
      <c r="K1210">
        <f>_xlfn.XLOOKUP($A1210,ALGLIB_SSA_XAUUSD!$AA$2:$AA$2401,ALGLIB_SSA_XAUUSD!$Q$2:$Q$2401,"",0)</f>
        <v/>
      </c>
      <c r="L1210">
        <f>_xlfn.XLOOKUP($A1210,ALGLIB_SSA_XAUUSD!$AA$2:$AA$2401,ALGLIB_SSA_XAUUSD!$R$2:$R$2401,"",0)</f>
        <v/>
      </c>
      <c r="M1210">
        <f>_xlfn.XLOOKUP($A1210,ALGLIB_SSA_XAUUSD!$AA$2:$AA$2401,ALGLIB_SSA_XAUUSD!$S$2:$S$2401,"",0)</f>
        <v/>
      </c>
      <c r="N1210">
        <f>_xlfn.XLOOKUP($A1210,ALGLIB_SSA_XAUUSD!$AA$2:$AA$2401,ALGLIB_SSA_XAUUSD!$T$2:$T$2401,"",0)</f>
        <v/>
      </c>
      <c r="O1210">
        <f>_xlfn.XLOOKUP($A1210,ALGLIB_SSA_XAUUSD!$AA$2:$AA$2401,ALGLIB_SSA_XAUUSD!$U$2:$U$2401,"",0)</f>
        <v/>
      </c>
      <c r="P1210">
        <f>_xlfn.XLOOKUP($A1210,ALGLIB_SSA_XAUUSD!$AA$2:$AA$2401,ALGLIB_SSA_XAUUSD!$V$2:$V$2401,"",0)</f>
        <v/>
      </c>
      <c r="S1210">
        <f>A1210</f>
        <v/>
      </c>
      <c r="T1210">
        <f>J1210</f>
        <v/>
      </c>
      <c r="U1210">
        <f>K1210</f>
        <v/>
      </c>
      <c r="V1210" s="14">
        <f>IF($A1210="","",MOD(ROW()-2,12)+1)</f>
        <v/>
      </c>
      <c r="W1210">
        <f>L1210</f>
        <v/>
      </c>
      <c r="X1210" s="14">
        <f>IF(F1210="","",F1210)</f>
        <v/>
      </c>
      <c r="Y1210" s="14">
        <f>IF(G1210="","",G1210)</f>
        <v/>
      </c>
      <c r="Z1210">
        <f>M1210</f>
        <v/>
      </c>
      <c r="AA1210">
        <f>N1210</f>
        <v/>
      </c>
      <c r="AB1210" s="14">
        <f>IF(H1210="","",H1210)</f>
        <v/>
      </c>
      <c r="AC1210">
        <f>O1210</f>
        <v/>
      </c>
      <c r="AD1210" s="14">
        <f>IF(I1210="","",I1210)</f>
        <v/>
      </c>
      <c r="AE1210">
        <f>P1210</f>
        <v/>
      </c>
      <c r="AH1210">
        <f>IF(S1210&lt;&gt;"",S1210,AH1209+900)</f>
        <v/>
      </c>
      <c r="AI1210">
        <f>IF(T1210&lt;&gt;"",T1210,AI1209)</f>
        <v/>
      </c>
      <c r="AJ1210">
        <f>IF(U1210&lt;&gt;"",U1210,AJ1209)</f>
        <v/>
      </c>
      <c r="AK1210">
        <f>IF(W1210&lt;&gt;"",W1210,"")</f>
        <v/>
      </c>
      <c r="AL1210" s="14">
        <f>IF(X1210&lt;&gt;"",X1210,"")</f>
        <v/>
      </c>
      <c r="AM1210" s="14">
        <f>IF(Y1210&lt;&gt;"",Y1210,"")</f>
        <v/>
      </c>
      <c r="AN1210" s="14">
        <f>IF(OR(AL1210="",AM1210=""),"",AL1210-AM1210)</f>
        <v/>
      </c>
      <c r="AO1210">
        <f>IF(AN1210="","",IF(AN1210&gt;0,"Bullish","Bearish"))</f>
        <v/>
      </c>
      <c r="AP1210">
        <f>IF(AO1210="",AP1209,AO1210)</f>
        <v/>
      </c>
      <c r="AQ1210" s="14">
        <f>IF(AB1210&lt;&gt;"",AB1210,"")</f>
        <v/>
      </c>
      <c r="AR1210" s="14">
        <f>IF(AD1210&lt;&gt;"",AD1210,"")</f>
        <v/>
      </c>
      <c r="AS1210">
        <f>IF(AS1209+1=13,1,AS1209+1)</f>
        <v/>
      </c>
      <c r="AT1210">
        <f>IFERROR(IF(SLOPE($AQ$1190:$AQ$1201,$AS$1190:$AS$1201)&gt;0,MIN(3,ABS(SLOPE($AQ$1190:$AQ$1201,$AS$1190:$AS$1201))),IF(SLOPE($AQ$1190:$AQ$1201,$AS$1190:$AS$1201)&lt;-0.5,-0.5,0)),0)</f>
        <v/>
      </c>
      <c r="AU1210">
        <f>IFERROR(IF(SLOPE($AR$1190:$AR$1201,$AS$1190:$AS$1201)&lt;0,MAX(-3,-ABS(SLOPE($AR$1190:$AR$1201,$AS$1190:$AS$1201))),IF(SLOPE($AR$1190:$AR$1201,$AS$1190:$AS$1201)&gt;0.5,0.5,0)),0)</f>
        <v/>
      </c>
      <c r="AV1210">
        <f>($AQ$1202+(AT1210*(AS1210-1)))</f>
        <v/>
      </c>
      <c r="AW1210">
        <f>($AR$1202+(AU1210*(AS1210-1)))</f>
        <v/>
      </c>
      <c r="AX1210">
        <f>IF(AT1210&gt;0,AV1210+AT1210,AV1210)</f>
        <v/>
      </c>
      <c r="AY1210">
        <f>IF(AU1210&lt;0,AW1210+AU1210,AW1210)</f>
        <v/>
      </c>
      <c r="BA1210" s="14">
        <f>IFERROR(AX1210-AQ1210,"")</f>
        <v/>
      </c>
      <c r="BB1210" s="14">
        <f>IFERROR(AY1210-AR1210,"")</f>
        <v/>
      </c>
      <c r="BD1210">
        <f>AH1210</f>
        <v/>
      </c>
      <c r="BE1210">
        <f>AI1210</f>
        <v/>
      </c>
      <c r="BF1210">
        <f>AJ1210</f>
        <v/>
      </c>
      <c r="BG1210" s="14">
        <f>L1210</f>
        <v/>
      </c>
      <c r="BH1210" s="14">
        <f>IF(X1210="","",X1210)</f>
        <v/>
      </c>
      <c r="BI1210" s="14">
        <f>IF(Y1210="","",Y1210)</f>
        <v/>
      </c>
      <c r="BJ1210">
        <f>Z1210</f>
        <v/>
      </c>
      <c r="BK1210">
        <f>AA1210</f>
        <v/>
      </c>
      <c r="BL1210">
        <f>IFERROR(AX1210,"")</f>
        <v/>
      </c>
      <c r="BM1210">
        <f>IFERROR(AY1210,"")</f>
        <v/>
      </c>
    </row>
    <row r="1211" ht="14.25" customHeight="1">
      <c r="A1211">
        <f>ALGLIB_SSA_XAUUSD!AA1211</f>
        <v/>
      </c>
      <c r="B1211">
        <f>IF($A1211="","",INDEX(ALGLIB_SSA_XAUUSD!$B$2:$B$2401,MATCH($A1211,ALGLIB_SSA_XAUUSD!$A$2:$A$2401,1)))</f>
        <v/>
      </c>
      <c r="C1211">
        <f>IF($A1211="","",INDEX(ALGLIB_SSA_XAUUSD!$C$2:$C$2401,MATCH($A1211,ALGLIB_SSA_XAUUSD!$A$2:$A$2401,1)))</f>
        <v/>
      </c>
      <c r="D1211" s="14">
        <f>IF($A1211="","",INT((ROW()-2)/12)+1)</f>
        <v/>
      </c>
      <c r="E1211" s="14">
        <f>IF(AND(E1214&lt;&gt;"",D1214=D1202+1),E1202+(E1214-E1202)*9/12,"")</f>
        <v/>
      </c>
      <c r="F1211" s="14">
        <f>IF(AND(F1214&lt;&gt;"",D1214=D1202+1),F1202+(F1214-F1202)*9/12,"")</f>
        <v/>
      </c>
      <c r="G1211" s="14">
        <f>IF(AND(G1214&lt;&gt;"",D1214=D1202+1),G1202+(G1214-G1202)*9/12,"")</f>
        <v/>
      </c>
      <c r="H1211" s="14">
        <f>IF(AND(H1214&lt;&gt;"",D1214=D1202+1),H1202+(H1214-H1202)*9/12,"")</f>
        <v/>
      </c>
      <c r="I1211" s="14">
        <f>IF(AND(L1214&lt;&gt;"",D1214=D1202+1),I1202+(I1214-I1202)*9/12,"")</f>
        <v/>
      </c>
      <c r="J1211">
        <f>_xlfn.XLOOKUP($A1211,ALGLIB_SSA_XAUUSD!$AA$2:$AA$2401,ALGLIB_SSA_XAUUSD!$P$2:$P$2401,"",0)</f>
        <v/>
      </c>
      <c r="K1211">
        <f>_xlfn.XLOOKUP($A1211,ALGLIB_SSA_XAUUSD!$AA$2:$AA$2401,ALGLIB_SSA_XAUUSD!$Q$2:$Q$2401,"",0)</f>
        <v/>
      </c>
      <c r="L1211">
        <f>_xlfn.XLOOKUP($A1211,ALGLIB_SSA_XAUUSD!$AA$2:$AA$2401,ALGLIB_SSA_XAUUSD!$R$2:$R$2401,"",0)</f>
        <v/>
      </c>
      <c r="M1211">
        <f>_xlfn.XLOOKUP($A1211,ALGLIB_SSA_XAUUSD!$AA$2:$AA$2401,ALGLIB_SSA_XAUUSD!$S$2:$S$2401,"",0)</f>
        <v/>
      </c>
      <c r="N1211">
        <f>_xlfn.XLOOKUP($A1211,ALGLIB_SSA_XAUUSD!$AA$2:$AA$2401,ALGLIB_SSA_XAUUSD!$T$2:$T$2401,"",0)</f>
        <v/>
      </c>
      <c r="O1211">
        <f>_xlfn.XLOOKUP($A1211,ALGLIB_SSA_XAUUSD!$AA$2:$AA$2401,ALGLIB_SSA_XAUUSD!$U$2:$U$2401,"",0)</f>
        <v/>
      </c>
      <c r="P1211">
        <f>_xlfn.XLOOKUP($A1211,ALGLIB_SSA_XAUUSD!$AA$2:$AA$2401,ALGLIB_SSA_XAUUSD!$V$2:$V$2401,"",0)</f>
        <v/>
      </c>
      <c r="S1211">
        <f>A1211</f>
        <v/>
      </c>
      <c r="T1211">
        <f>J1211</f>
        <v/>
      </c>
      <c r="U1211">
        <f>K1211</f>
        <v/>
      </c>
      <c r="V1211" s="14">
        <f>IF($A1211="","",MOD(ROW()-2,12)+1)</f>
        <v/>
      </c>
      <c r="W1211">
        <f>L1211</f>
        <v/>
      </c>
      <c r="X1211" s="14">
        <f>IF(F1211="","",F1211)</f>
        <v/>
      </c>
      <c r="Y1211" s="14">
        <f>IF(G1211="","",G1211)</f>
        <v/>
      </c>
      <c r="Z1211">
        <f>M1211</f>
        <v/>
      </c>
      <c r="AA1211">
        <f>N1211</f>
        <v/>
      </c>
      <c r="AB1211" s="14">
        <f>IF(H1211="","",H1211)</f>
        <v/>
      </c>
      <c r="AC1211">
        <f>O1211</f>
        <v/>
      </c>
      <c r="AD1211" s="14">
        <f>IF(I1211="","",I1211)</f>
        <v/>
      </c>
      <c r="AE1211">
        <f>P1211</f>
        <v/>
      </c>
      <c r="AH1211">
        <f>IF(S1211&lt;&gt;"",S1211,AH1210+900)</f>
        <v/>
      </c>
      <c r="AI1211">
        <f>IF(T1211&lt;&gt;"",T1211,AI1210)</f>
        <v/>
      </c>
      <c r="AJ1211">
        <f>IF(U1211&lt;&gt;"",U1211,AJ1210)</f>
        <v/>
      </c>
      <c r="AK1211">
        <f>IF(W1211&lt;&gt;"",W1211,"")</f>
        <v/>
      </c>
      <c r="AL1211" s="14">
        <f>IF(X1211&lt;&gt;"",X1211,"")</f>
        <v/>
      </c>
      <c r="AM1211" s="14">
        <f>IF(Y1211&lt;&gt;"",Y1211,"")</f>
        <v/>
      </c>
      <c r="AN1211" s="14">
        <f>IF(OR(AL1211="",AM1211=""),"",AL1211-AM1211)</f>
        <v/>
      </c>
      <c r="AO1211">
        <f>IF(AN1211="","",IF(AN1211&gt;0,"Bullish","Bearish"))</f>
        <v/>
      </c>
      <c r="AP1211">
        <f>IF(AO1211="",AP1210,AO1211)</f>
        <v/>
      </c>
      <c r="AQ1211" s="14">
        <f>IF(AB1211&lt;&gt;"",AB1211,"")</f>
        <v/>
      </c>
      <c r="AR1211" s="14">
        <f>IF(AD1211&lt;&gt;"",AD1211,"")</f>
        <v/>
      </c>
      <c r="AS1211">
        <f>IF(AS1210+1=13,1,AS1210+1)</f>
        <v/>
      </c>
      <c r="AT1211">
        <f>IFERROR(IF(SLOPE($AQ$1190:$AQ$1201,$AS$1190:$AS$1201)&gt;0,MIN(3,ABS(SLOPE($AQ$1190:$AQ$1201,$AS$1190:$AS$1201))),IF(SLOPE($AQ$1190:$AQ$1201,$AS$1190:$AS$1201)&lt;-0.5,-0.5,0)),0)</f>
        <v/>
      </c>
      <c r="AU1211">
        <f>IFERROR(IF(SLOPE($AR$1190:$AR$1201,$AS$1190:$AS$1201)&lt;0,MAX(-3,-ABS(SLOPE($AR$1190:$AR$1201,$AS$1190:$AS$1201))),IF(SLOPE($AR$1190:$AR$1201,$AS$1190:$AS$1201)&gt;0.5,0.5,0)),0)</f>
        <v/>
      </c>
      <c r="AV1211">
        <f>($AQ$1202+(AT1211*(AS1211-1)))</f>
        <v/>
      </c>
      <c r="AW1211">
        <f>($AR$1202+(AU1211*(AS1211-1)))</f>
        <v/>
      </c>
      <c r="AX1211">
        <f>IF(AT1211&gt;0,AV1211+AT1211,AV1211)</f>
        <v/>
      </c>
      <c r="AY1211">
        <f>IF(AU1211&lt;0,AW1211+AU1211,AW1211)</f>
        <v/>
      </c>
      <c r="BA1211" s="14">
        <f>IFERROR(AX1211-AQ1211,"")</f>
        <v/>
      </c>
      <c r="BB1211" s="14">
        <f>IFERROR(AY1211-AR1211,"")</f>
        <v/>
      </c>
      <c r="BD1211">
        <f>AH1211</f>
        <v/>
      </c>
      <c r="BE1211">
        <f>AI1211</f>
        <v/>
      </c>
      <c r="BF1211">
        <f>AJ1211</f>
        <v/>
      </c>
      <c r="BG1211" s="14">
        <f>L1211</f>
        <v/>
      </c>
      <c r="BH1211" s="14">
        <f>IF(X1211="","",X1211)</f>
        <v/>
      </c>
      <c r="BI1211" s="14">
        <f>IF(Y1211="","",Y1211)</f>
        <v/>
      </c>
      <c r="BJ1211">
        <f>Z1211</f>
        <v/>
      </c>
      <c r="BK1211">
        <f>AA1211</f>
        <v/>
      </c>
      <c r="BL1211">
        <f>IFERROR(AX1211,"")</f>
        <v/>
      </c>
      <c r="BM1211">
        <f>IFERROR(AY1211,"")</f>
        <v/>
      </c>
    </row>
    <row r="1212" ht="14.25" customHeight="1">
      <c r="A1212">
        <f>ALGLIB_SSA_XAUUSD!AA1212</f>
        <v/>
      </c>
      <c r="B1212">
        <f>IF($A1212="","",INDEX(ALGLIB_SSA_XAUUSD!$B$2:$B$2401,MATCH($A1212,ALGLIB_SSA_XAUUSD!$A$2:$A$2401,1)))</f>
        <v/>
      </c>
      <c r="C1212">
        <f>IF($A1212="","",INDEX(ALGLIB_SSA_XAUUSD!$C$2:$C$2401,MATCH($A1212,ALGLIB_SSA_XAUUSD!$A$2:$A$2401,1)))</f>
        <v/>
      </c>
      <c r="D1212" s="14">
        <f>IF($A1212="","",INT((ROW()-2)/12)+1)</f>
        <v/>
      </c>
      <c r="E1212" s="14">
        <f>IF(AND(E1214&lt;&gt;"",D1214=D1202+1),E1202+(E1214-E1202)*10/12,"")</f>
        <v/>
      </c>
      <c r="F1212" s="14">
        <f>IF(AND(F1214&lt;&gt;"",D1214=D1202+1),F1202+(F1214-F1202)*10/12,"")</f>
        <v/>
      </c>
      <c r="G1212" s="14">
        <f>IF(AND(G1214&lt;&gt;"",D1214=D1202+1),G1202+(G1214-G1202)*10/12,"")</f>
        <v/>
      </c>
      <c r="H1212" s="14">
        <f>IF(AND(H1214&lt;&gt;"",D1214=D1202+1),H1202+(H1214-H1202)*10/12,"")</f>
        <v/>
      </c>
      <c r="I1212" s="14">
        <f>IF(AND(L1214&lt;&gt;"",D1214=D1202+1),I1202+(I1214-I1202)*10/12,"")</f>
        <v/>
      </c>
      <c r="J1212">
        <f>_xlfn.XLOOKUP($A1212,ALGLIB_SSA_XAUUSD!$AA$2:$AA$2401,ALGLIB_SSA_XAUUSD!$P$2:$P$2401,"",0)</f>
        <v/>
      </c>
      <c r="K1212">
        <f>_xlfn.XLOOKUP($A1212,ALGLIB_SSA_XAUUSD!$AA$2:$AA$2401,ALGLIB_SSA_XAUUSD!$Q$2:$Q$2401,"",0)</f>
        <v/>
      </c>
      <c r="L1212">
        <f>_xlfn.XLOOKUP($A1212,ALGLIB_SSA_XAUUSD!$AA$2:$AA$2401,ALGLIB_SSA_XAUUSD!$R$2:$R$2401,"",0)</f>
        <v/>
      </c>
      <c r="M1212">
        <f>_xlfn.XLOOKUP($A1212,ALGLIB_SSA_XAUUSD!$AA$2:$AA$2401,ALGLIB_SSA_XAUUSD!$S$2:$S$2401,"",0)</f>
        <v/>
      </c>
      <c r="N1212">
        <f>_xlfn.XLOOKUP($A1212,ALGLIB_SSA_XAUUSD!$AA$2:$AA$2401,ALGLIB_SSA_XAUUSD!$T$2:$T$2401,"",0)</f>
        <v/>
      </c>
      <c r="O1212">
        <f>_xlfn.XLOOKUP($A1212,ALGLIB_SSA_XAUUSD!$AA$2:$AA$2401,ALGLIB_SSA_XAUUSD!$U$2:$U$2401,"",0)</f>
        <v/>
      </c>
      <c r="P1212">
        <f>_xlfn.XLOOKUP($A1212,ALGLIB_SSA_XAUUSD!$AA$2:$AA$2401,ALGLIB_SSA_XAUUSD!$V$2:$V$2401,"",0)</f>
        <v/>
      </c>
      <c r="S1212">
        <f>A1212</f>
        <v/>
      </c>
      <c r="T1212">
        <f>J1212</f>
        <v/>
      </c>
      <c r="U1212">
        <f>K1212</f>
        <v/>
      </c>
      <c r="V1212" s="14">
        <f>IF($A1212="","",MOD(ROW()-2,12)+1)</f>
        <v/>
      </c>
      <c r="W1212">
        <f>L1212</f>
        <v/>
      </c>
      <c r="X1212" s="14">
        <f>IF(F1212="","",F1212)</f>
        <v/>
      </c>
      <c r="Y1212" s="14">
        <f>IF(G1212="","",G1212)</f>
        <v/>
      </c>
      <c r="Z1212">
        <f>M1212</f>
        <v/>
      </c>
      <c r="AA1212">
        <f>N1212</f>
        <v/>
      </c>
      <c r="AB1212" s="14">
        <f>IF(H1212="","",H1212)</f>
        <v/>
      </c>
      <c r="AC1212">
        <f>O1212</f>
        <v/>
      </c>
      <c r="AD1212" s="14">
        <f>IF(I1212="","",I1212)</f>
        <v/>
      </c>
      <c r="AE1212">
        <f>P1212</f>
        <v/>
      </c>
      <c r="AH1212">
        <f>IF(S1212&lt;&gt;"",S1212,AH1211+900)</f>
        <v/>
      </c>
      <c r="AI1212">
        <f>IF(T1212&lt;&gt;"",T1212,AI1211)</f>
        <v/>
      </c>
      <c r="AJ1212">
        <f>IF(U1212&lt;&gt;"",U1212,AJ1211)</f>
        <v/>
      </c>
      <c r="AK1212">
        <f>IF(W1212&lt;&gt;"",W1212,"")</f>
        <v/>
      </c>
      <c r="AL1212" s="14">
        <f>IF(X1212&lt;&gt;"",X1212,"")</f>
        <v/>
      </c>
      <c r="AM1212" s="14">
        <f>IF(Y1212&lt;&gt;"",Y1212,"")</f>
        <v/>
      </c>
      <c r="AN1212" s="14">
        <f>IF(OR(AL1212="",AM1212=""),"",AL1212-AM1212)</f>
        <v/>
      </c>
      <c r="AO1212">
        <f>IF(AN1212="","",IF(AN1212&gt;0,"Bullish","Bearish"))</f>
        <v/>
      </c>
      <c r="AP1212">
        <f>IF(AO1212="",AP1211,AO1212)</f>
        <v/>
      </c>
      <c r="AQ1212" s="14">
        <f>IF(AB1212&lt;&gt;"",AB1212,"")</f>
        <v/>
      </c>
      <c r="AR1212" s="14">
        <f>IF(AD1212&lt;&gt;"",AD1212,"")</f>
        <v/>
      </c>
      <c r="AS1212">
        <f>IF(AS1211+1=13,1,AS1211+1)</f>
        <v/>
      </c>
      <c r="AT1212">
        <f>IFERROR(IF(SLOPE($AQ$1190:$AQ$1201,$AS$1190:$AS$1201)&gt;0,MIN(3,ABS(SLOPE($AQ$1190:$AQ$1201,$AS$1190:$AS$1201))),IF(SLOPE($AQ$1190:$AQ$1201,$AS$1190:$AS$1201)&lt;-0.5,-0.5,0)),0)</f>
        <v/>
      </c>
      <c r="AU1212">
        <f>IFERROR(IF(SLOPE($AR$1190:$AR$1201,$AS$1190:$AS$1201)&lt;0,MAX(-3,-ABS(SLOPE($AR$1190:$AR$1201,$AS$1190:$AS$1201))),IF(SLOPE($AR$1190:$AR$1201,$AS$1190:$AS$1201)&gt;0.5,0.5,0)),0)</f>
        <v/>
      </c>
      <c r="AV1212">
        <f>($AQ$1202+(AT1212*(AS1212-1)))</f>
        <v/>
      </c>
      <c r="AW1212">
        <f>($AR$1202+(AU1212*(AS1212-1)))</f>
        <v/>
      </c>
      <c r="AX1212">
        <f>IF(AT1212&gt;0,AV1212+AT1212,AV1212)</f>
        <v/>
      </c>
      <c r="AY1212">
        <f>IF(AU1212&lt;0,AW1212+AU1212,AW1212)</f>
        <v/>
      </c>
      <c r="BA1212" s="14">
        <f>IFERROR(AX1212-AQ1212,"")</f>
        <v/>
      </c>
      <c r="BB1212" s="14">
        <f>IFERROR(AY1212-AR1212,"")</f>
        <v/>
      </c>
      <c r="BD1212">
        <f>AH1212</f>
        <v/>
      </c>
      <c r="BE1212">
        <f>AI1212</f>
        <v/>
      </c>
      <c r="BF1212">
        <f>AJ1212</f>
        <v/>
      </c>
      <c r="BG1212" s="14">
        <f>L1212</f>
        <v/>
      </c>
      <c r="BH1212" s="14">
        <f>IF(X1212="","",X1212)</f>
        <v/>
      </c>
      <c r="BI1212" s="14">
        <f>IF(Y1212="","",Y1212)</f>
        <v/>
      </c>
      <c r="BJ1212">
        <f>Z1212</f>
        <v/>
      </c>
      <c r="BK1212">
        <f>AA1212</f>
        <v/>
      </c>
      <c r="BL1212">
        <f>IFERROR(AX1212,"")</f>
        <v/>
      </c>
      <c r="BM1212">
        <f>IFERROR(AY1212,"")</f>
        <v/>
      </c>
    </row>
    <row r="1213" ht="14.25" customHeight="1">
      <c r="A1213">
        <f>ALGLIB_SSA_XAUUSD!AA1213</f>
        <v/>
      </c>
      <c r="B1213">
        <f>IF($A1213="","",INDEX(ALGLIB_SSA_XAUUSD!$B$2:$B$2401,MATCH($A1213,ALGLIB_SSA_XAUUSD!$A$2:$A$2401,1)))</f>
        <v/>
      </c>
      <c r="C1213">
        <f>IF($A1213="","",INDEX(ALGLIB_SSA_XAUUSD!$C$2:$C$2401,MATCH($A1213,ALGLIB_SSA_XAUUSD!$A$2:$A$2401,1)))</f>
        <v/>
      </c>
      <c r="D1213" s="14">
        <f>IF($A1213="","",INT((ROW()-2)/12)+1)</f>
        <v/>
      </c>
      <c r="E1213" s="14">
        <f>IF(AND(E1214&lt;&gt;"",D1214=D1202+1),E1202+(E1214-E1202)*11/12,"")</f>
        <v/>
      </c>
      <c r="F1213" s="14">
        <f>IF(AND(F1214&lt;&gt;"",D1214=D1202+1),F1202+(F1214-F1202)*11/12,"")</f>
        <v/>
      </c>
      <c r="G1213" s="14">
        <f>IF(AND(G1214&lt;&gt;"",D1214=D1202+1),G1202+(G1214-G1202)*11/12,"")</f>
        <v/>
      </c>
      <c r="H1213" s="14">
        <f>IF(AND(H1214&lt;&gt;"",D1214=D1202+1),H1202+(H1214-H1202)*11/12,"")</f>
        <v/>
      </c>
      <c r="I1213" s="14">
        <f>IF(AND(L1214&lt;&gt;"",D1214=D1202+1),I1202+(I1214-I1202)*11/12,"")</f>
        <v/>
      </c>
      <c r="J1213">
        <f>_xlfn.XLOOKUP($A1213,ALGLIB_SSA_XAUUSD!$AA$2:$AA$2401,ALGLIB_SSA_XAUUSD!$P$2:$P$2401,"",0)</f>
        <v/>
      </c>
      <c r="K1213">
        <f>_xlfn.XLOOKUP($A1213,ALGLIB_SSA_XAUUSD!$AA$2:$AA$2401,ALGLIB_SSA_XAUUSD!$Q$2:$Q$2401,"",0)</f>
        <v/>
      </c>
      <c r="L1213">
        <f>_xlfn.XLOOKUP($A1213,ALGLIB_SSA_XAUUSD!$AA$2:$AA$2401,ALGLIB_SSA_XAUUSD!$R$2:$R$2401,"",0)</f>
        <v/>
      </c>
      <c r="M1213">
        <f>_xlfn.XLOOKUP($A1213,ALGLIB_SSA_XAUUSD!$AA$2:$AA$2401,ALGLIB_SSA_XAUUSD!$S$2:$S$2401,"",0)</f>
        <v/>
      </c>
      <c r="N1213">
        <f>_xlfn.XLOOKUP($A1213,ALGLIB_SSA_XAUUSD!$AA$2:$AA$2401,ALGLIB_SSA_XAUUSD!$T$2:$T$2401,"",0)</f>
        <v/>
      </c>
      <c r="O1213">
        <f>_xlfn.XLOOKUP($A1213,ALGLIB_SSA_XAUUSD!$AA$2:$AA$2401,ALGLIB_SSA_XAUUSD!$U$2:$U$2401,"",0)</f>
        <v/>
      </c>
      <c r="P1213">
        <f>_xlfn.XLOOKUP($A1213,ALGLIB_SSA_XAUUSD!$AA$2:$AA$2401,ALGLIB_SSA_XAUUSD!$V$2:$V$2401,"",0)</f>
        <v/>
      </c>
      <c r="S1213">
        <f>A1213</f>
        <v/>
      </c>
      <c r="T1213">
        <f>J1213</f>
        <v/>
      </c>
      <c r="U1213">
        <f>K1213</f>
        <v/>
      </c>
      <c r="V1213" s="14">
        <f>IF($A1213="","",MOD(ROW()-2,12)+1)</f>
        <v/>
      </c>
      <c r="W1213">
        <f>L1213</f>
        <v/>
      </c>
      <c r="X1213" s="14">
        <f>IF(F1213="","",F1213)</f>
        <v/>
      </c>
      <c r="Y1213" s="14">
        <f>IF(G1213="","",G1213)</f>
        <v/>
      </c>
      <c r="Z1213">
        <f>M1213</f>
        <v/>
      </c>
      <c r="AA1213">
        <f>N1213</f>
        <v/>
      </c>
      <c r="AB1213" s="14">
        <f>IF(H1213="","",H1213)</f>
        <v/>
      </c>
      <c r="AC1213">
        <f>O1213</f>
        <v/>
      </c>
      <c r="AD1213" s="14">
        <f>IF(I1213="","",I1213)</f>
        <v/>
      </c>
      <c r="AE1213">
        <f>P1213</f>
        <v/>
      </c>
      <c r="AH1213">
        <f>IF(S1213&lt;&gt;"",S1213,AH1212+900)</f>
        <v/>
      </c>
      <c r="AI1213">
        <f>IF(T1213&lt;&gt;"",T1213,AI1212)</f>
        <v/>
      </c>
      <c r="AJ1213">
        <f>IF(U1213&lt;&gt;"",U1213,AJ1212)</f>
        <v/>
      </c>
      <c r="AK1213">
        <f>IF(W1213&lt;&gt;"",W1213,"")</f>
        <v/>
      </c>
      <c r="AL1213" s="14">
        <f>IF(X1213&lt;&gt;"",X1213,"")</f>
        <v/>
      </c>
      <c r="AM1213" s="14">
        <f>IF(Y1213&lt;&gt;"",Y1213,"")</f>
        <v/>
      </c>
      <c r="AN1213" s="14">
        <f>IF(OR(AL1213="",AM1213=""),"",AL1213-AM1213)</f>
        <v/>
      </c>
      <c r="AO1213">
        <f>IF(AN1213="","",IF(AN1213&gt;0,"Bullish","Bearish"))</f>
        <v/>
      </c>
      <c r="AP1213">
        <f>IF(AO1213="",AP1212,AO1213)</f>
        <v/>
      </c>
      <c r="AQ1213" s="14">
        <f>IF(AB1213&lt;&gt;"",AB1213,"")</f>
        <v/>
      </c>
      <c r="AR1213" s="14">
        <f>IF(AD1213&lt;&gt;"",AD1213,"")</f>
        <v/>
      </c>
      <c r="AS1213">
        <f>IF(AS1212+1=13,1,AS1212+1)</f>
        <v/>
      </c>
      <c r="AT1213">
        <f>IFERROR(IF(SLOPE($AQ$1190:$AQ$1201,$AS$1190:$AS$1201)&gt;0,MIN(3,ABS(SLOPE($AQ$1190:$AQ$1201,$AS$1190:$AS$1201))),IF(SLOPE($AQ$1190:$AQ$1201,$AS$1190:$AS$1201)&lt;-0.5,-0.5,0)),0)</f>
        <v/>
      </c>
      <c r="AU1213">
        <f>IFERROR(IF(SLOPE($AR$1190:$AR$1201,$AS$1190:$AS$1201)&lt;0,MAX(-3,-ABS(SLOPE($AR$1190:$AR$1201,$AS$1190:$AS$1201))),IF(SLOPE($AR$1190:$AR$1201,$AS$1190:$AS$1201)&gt;0.5,0.5,0)),0)</f>
        <v/>
      </c>
      <c r="AV1213">
        <f>($AQ$1202+(AT1213*(AS1213-1)))</f>
        <v/>
      </c>
      <c r="AW1213">
        <f>($AR$1202+(AU1213*(AS1213-1)))</f>
        <v/>
      </c>
      <c r="AX1213">
        <f>IF(AT1213&gt;0,AV1213+AT1213,AV1213)</f>
        <v/>
      </c>
      <c r="AY1213">
        <f>IF(AU1213&lt;0,AW1213+AU1213,AW1213)</f>
        <v/>
      </c>
      <c r="BA1213" s="14">
        <f>IFERROR(AX1213-AQ1213,"")</f>
        <v/>
      </c>
      <c r="BB1213" s="14">
        <f>IFERROR(AY1213-AR1213,"")</f>
        <v/>
      </c>
      <c r="BD1213">
        <f>AH1213</f>
        <v/>
      </c>
      <c r="BE1213">
        <f>AI1213</f>
        <v/>
      </c>
      <c r="BF1213">
        <f>AJ1213</f>
        <v/>
      </c>
      <c r="BG1213" s="14">
        <f>L1213</f>
        <v/>
      </c>
      <c r="BH1213" s="14">
        <f>IF(X1213="","",X1213)</f>
        <v/>
      </c>
      <c r="BI1213" s="14">
        <f>IF(Y1213="","",Y1213)</f>
        <v/>
      </c>
      <c r="BJ1213">
        <f>Z1213</f>
        <v/>
      </c>
      <c r="BK1213">
        <f>AA1213</f>
        <v/>
      </c>
      <c r="BL1213">
        <f>IFERROR(AX1213,"")</f>
        <v/>
      </c>
      <c r="BM1213">
        <f>IFERROR(AY1213,"")</f>
        <v/>
      </c>
    </row>
    <row r="1214" ht="14.25" customHeight="1">
      <c r="A1214">
        <f>ALGLIB_SSA_XAUUSD!AA1214</f>
        <v/>
      </c>
      <c r="B1214">
        <f>IF($A1214="","",INDEX(ALGLIB_SSA_XAUUSD!$B$2:$B$2401,MATCH($A1214,ALGLIB_SSA_XAUUSD!$A$2:$A$2401,1)))</f>
        <v/>
      </c>
      <c r="C1214">
        <f>IF($A1214="","",INDEX(ALGLIB_SSA_XAUUSD!$C$2:$C$2401,MATCH($A1214,ALGLIB_SSA_XAUUSD!$A$2:$A$2401,1)))</f>
        <v/>
      </c>
      <c r="D1214" s="14">
        <f>IF($A1214="","",INT((ROW()-2)/12)+1)</f>
        <v/>
      </c>
      <c r="E1214" s="14">
        <f>IF($A1214="","",INDEX(ALGLIB_SSA_XAUUSD!$D$2:$D$2401,MATCH($A1214,ALGLIB_SSA_XAUUSD!$A$2:$A$2401,1)))</f>
        <v/>
      </c>
      <c r="F1214" s="14">
        <f>IF($A1214="","",INDEX(ALGLIB_SSA_XAUUSD!$E$2:$E$2401,MATCH($A1214,ALGLIB_SSA_XAUUSD!$A$2:$A$2401,1)))</f>
        <v/>
      </c>
      <c r="G1214" s="14">
        <f>IF($A1214="","",INDEX(ALGLIB_SSA_XAUUSD!$F$2:$F$2401,MATCH($A1214,ALGLIB_SSA_XAUUSD!$A$2:$A$2401,1)))</f>
        <v/>
      </c>
      <c r="H1214" s="14">
        <f>IF($A1214="","",INDEX(ALGLIB_SSA_XAUUSD!$G$2:$G$2401,MATCH($A1214,ALGLIB_SSA_XAUUSD!$A$2:$A$2401,1)))</f>
        <v/>
      </c>
      <c r="I1214" s="14">
        <f>IF($A1214="","",INDEX(ALGLIB_SSA_XAUUSD!$H$2:$H$2401,MATCH($A1214,ALGLIB_SSA_XAUUSD!$A$2:$A$2401,1)))</f>
        <v/>
      </c>
      <c r="J1214">
        <f>_xlfn.XLOOKUP($A1214,ALGLIB_SSA_XAUUSD!$AA$2:$AA$2401,ALGLIB_SSA_XAUUSD!$P$2:$P$2401,"",0)</f>
        <v/>
      </c>
      <c r="K1214">
        <f>_xlfn.XLOOKUP($A1214,ALGLIB_SSA_XAUUSD!$AA$2:$AA$2401,ALGLIB_SSA_XAUUSD!$Q$2:$Q$2401,"",0)</f>
        <v/>
      </c>
      <c r="L1214">
        <f>_xlfn.XLOOKUP($A1214,ALGLIB_SSA_XAUUSD!$AA$2:$AA$2401,ALGLIB_SSA_XAUUSD!$R$2:$R$2401,"",0)</f>
        <v/>
      </c>
      <c r="M1214">
        <f>_xlfn.XLOOKUP($A1214,ALGLIB_SSA_XAUUSD!$AA$2:$AA$2401,ALGLIB_SSA_XAUUSD!$S$2:$S$2401,"",0)</f>
        <v/>
      </c>
      <c r="N1214">
        <f>_xlfn.XLOOKUP($A1214,ALGLIB_SSA_XAUUSD!$AA$2:$AA$2401,ALGLIB_SSA_XAUUSD!$T$2:$T$2401,"",0)</f>
        <v/>
      </c>
      <c r="O1214">
        <f>_xlfn.XLOOKUP($A1214,ALGLIB_SSA_XAUUSD!$AA$2:$AA$2401,ALGLIB_SSA_XAUUSD!$U$2:$U$2401,"",0)</f>
        <v/>
      </c>
      <c r="P1214">
        <f>_xlfn.XLOOKUP($A1214,ALGLIB_SSA_XAUUSD!$AA$2:$AA$2401,ALGLIB_SSA_XAUUSD!$V$2:$V$2401,"",0)</f>
        <v/>
      </c>
      <c r="S1214">
        <f>A1214</f>
        <v/>
      </c>
      <c r="T1214">
        <f>J1214</f>
        <v/>
      </c>
      <c r="U1214">
        <f>K1214</f>
        <v/>
      </c>
      <c r="V1214" s="14">
        <f>IF($A1214="","",MOD(ROW()-2,12)+1)</f>
        <v/>
      </c>
      <c r="W1214">
        <f>L1214</f>
        <v/>
      </c>
      <c r="X1214" s="14">
        <f>IF(F1214="","",F1214)</f>
        <v/>
      </c>
      <c r="Y1214" s="14">
        <f>IF(G1214="","",G1214)</f>
        <v/>
      </c>
      <c r="Z1214">
        <f>M1214</f>
        <v/>
      </c>
      <c r="AA1214">
        <f>N1214</f>
        <v/>
      </c>
      <c r="AB1214" s="14">
        <f>IF(H1214="","",H1214)</f>
        <v/>
      </c>
      <c r="AC1214">
        <f>O1214</f>
        <v/>
      </c>
      <c r="AD1214" s="14">
        <f>IF(I1214="","",I1214)</f>
        <v/>
      </c>
      <c r="AE1214">
        <f>P1214</f>
        <v/>
      </c>
      <c r="AH1214">
        <f>IF(S1214&lt;&gt;"",S1214,AH1213+900)</f>
        <v/>
      </c>
      <c r="AI1214">
        <f>IF(T1214&lt;&gt;"",T1214,AI1213)</f>
        <v/>
      </c>
      <c r="AJ1214">
        <f>IF(U1214&lt;&gt;"",U1214,AJ1213)</f>
        <v/>
      </c>
      <c r="AK1214">
        <f>IF(W1214&lt;&gt;"",W1214,"")</f>
        <v/>
      </c>
      <c r="AL1214" s="14">
        <f>IF(X1214&lt;&gt;"",X1214,"")</f>
        <v/>
      </c>
      <c r="AM1214" s="14">
        <f>IF(Y1214&lt;&gt;"",Y1214,"")</f>
        <v/>
      </c>
      <c r="AN1214" s="14">
        <f>IF(OR(AL1214="",AM1214=""),"",AL1214-AM1214)</f>
        <v/>
      </c>
      <c r="AO1214">
        <f>IF(AN1214="","",IF(AN1214&gt;0,"Bullish","Bearish"))</f>
        <v/>
      </c>
      <c r="AP1214">
        <f>IF(AO1214="",AP1213,AO1214)</f>
        <v/>
      </c>
      <c r="AQ1214" s="14">
        <f>IF(AB1214&lt;&gt;"",AB1214,"")</f>
        <v/>
      </c>
      <c r="AR1214" s="14">
        <f>IF(AD1214&lt;&gt;"",AD1214,"")</f>
        <v/>
      </c>
      <c r="AS1214">
        <f>IF(AS1213+1=13,1,AS1213+1)</f>
        <v/>
      </c>
      <c r="AT1214">
        <f>IFERROR(IF(SLOPE($AQ$1202:$AQ$1213,$AS$1202:$AS$1213)&gt;0,MIN(3,ABS(SLOPE($AQ$1202:$AQ$1213,$AS$1202:$AS$1213))),IF(SLOPE($AQ$1202:$AQ$1213,$AS$1202:$AS$1213)&lt;-0.5,-0.5,0)),0)</f>
        <v/>
      </c>
      <c r="AU1214">
        <f>IFERROR(IF(SLOPE($AR$1202:$AR$1213,$AS$1202:$AS$1213)&lt;0,MAX(-3,-ABS(SLOPE($AR$1202:$AR$1213,$AS$1202:$AS$1213))),IF(SLOPE($AR$1202:$AR$1213,$AS$1202:$AS$1213)&gt;0.5,0.5,0)),0)</f>
        <v/>
      </c>
      <c r="AV1214">
        <f>($AQ$1214+(AT1214*(AS1214-1)))</f>
        <v/>
      </c>
      <c r="AW1214">
        <f>($AR$1214+(AU1214*(AS1214-1)))</f>
        <v/>
      </c>
      <c r="AX1214">
        <f>IF(AT1214&gt;0,AV1214+AT1214,AV1214)</f>
        <v/>
      </c>
      <c r="AY1214">
        <f>IF(AU1214&lt;0,AW1214+AU1214,AW1214)</f>
        <v/>
      </c>
      <c r="BA1214" s="14">
        <f>IFERROR(AX1214-AQ1214,"")</f>
        <v/>
      </c>
      <c r="BB1214" s="14">
        <f>IFERROR(AY1214-AR1214,"")</f>
        <v/>
      </c>
      <c r="BD1214">
        <f>AH1214</f>
        <v/>
      </c>
      <c r="BE1214">
        <f>AI1214</f>
        <v/>
      </c>
      <c r="BF1214">
        <f>AJ1214</f>
        <v/>
      </c>
      <c r="BG1214" s="14">
        <f>L1214</f>
        <v/>
      </c>
      <c r="BH1214" s="14">
        <f>IF(X1214="","",X1214)</f>
        <v/>
      </c>
      <c r="BI1214" s="14">
        <f>IF(Y1214="","",Y1214)</f>
        <v/>
      </c>
      <c r="BJ1214">
        <f>Z1214</f>
        <v/>
      </c>
      <c r="BK1214">
        <f>AA1214</f>
        <v/>
      </c>
      <c r="BL1214">
        <f>IFERROR(AX1214,"")</f>
        <v/>
      </c>
      <c r="BM1214">
        <f>IFERROR(AY1214,"")</f>
        <v/>
      </c>
    </row>
    <row r="1215" ht="14.25" customHeight="1">
      <c r="A1215">
        <f>ALGLIB_SSA_XAUUSD!AA1215</f>
        <v/>
      </c>
      <c r="B1215">
        <f>IF($A1215="","",INDEX(ALGLIB_SSA_XAUUSD!$B$2:$B$2401,MATCH($A1215,ALGLIB_SSA_XAUUSD!$A$2:$A$2401,1)))</f>
        <v/>
      </c>
      <c r="C1215">
        <f>IF($A1215="","",INDEX(ALGLIB_SSA_XAUUSD!$C$2:$C$2401,MATCH($A1215,ALGLIB_SSA_XAUUSD!$A$2:$A$2401,1)))</f>
        <v/>
      </c>
      <c r="D1215" s="14">
        <f>IF($A1215="","",INT((ROW()-2)/12)+1)</f>
        <v/>
      </c>
      <c r="E1215" s="14">
        <f>IF(AND(E1226&lt;&gt;"",D1226=D1214+1),E1214+(E1226-E1214)*1/12,"")</f>
        <v/>
      </c>
      <c r="F1215" s="14">
        <f>IF(AND(F1226&lt;&gt;"",D1226=D1214+1),F1214+(F1226-F1214)*1/12,"")</f>
        <v/>
      </c>
      <c r="G1215" s="14">
        <f>IF(AND(G1226&lt;&gt;"",D1226=D1214+1),G1214+(G1226-G1214)*1/12,"")</f>
        <v/>
      </c>
      <c r="H1215" s="14">
        <f>IF(AND(H1226&lt;&gt;"",D1226=D1214+1),H1214+(H1226-H1214)*1/12,"")</f>
        <v/>
      </c>
      <c r="I1215" s="14">
        <f>IF(AND(L1226&lt;&gt;"",D1226=D1214+1),I1214+(I1226-I1214)*1/12,"")</f>
        <v/>
      </c>
      <c r="J1215">
        <f>_xlfn.XLOOKUP($A1215,ALGLIB_SSA_XAUUSD!$AA$2:$AA$2401,ALGLIB_SSA_XAUUSD!$P$2:$P$2401,"",0)</f>
        <v/>
      </c>
      <c r="K1215">
        <f>_xlfn.XLOOKUP($A1215,ALGLIB_SSA_XAUUSD!$AA$2:$AA$2401,ALGLIB_SSA_XAUUSD!$Q$2:$Q$2401,"",0)</f>
        <v/>
      </c>
      <c r="L1215">
        <f>_xlfn.XLOOKUP($A1215,ALGLIB_SSA_XAUUSD!$AA$2:$AA$2401,ALGLIB_SSA_XAUUSD!$R$2:$R$2401,"",0)</f>
        <v/>
      </c>
      <c r="M1215">
        <f>_xlfn.XLOOKUP($A1215,ALGLIB_SSA_XAUUSD!$AA$2:$AA$2401,ALGLIB_SSA_XAUUSD!$S$2:$S$2401,"",0)</f>
        <v/>
      </c>
      <c r="N1215">
        <f>_xlfn.XLOOKUP($A1215,ALGLIB_SSA_XAUUSD!$AA$2:$AA$2401,ALGLIB_SSA_XAUUSD!$T$2:$T$2401,"",0)</f>
        <v/>
      </c>
      <c r="O1215">
        <f>_xlfn.XLOOKUP($A1215,ALGLIB_SSA_XAUUSD!$AA$2:$AA$2401,ALGLIB_SSA_XAUUSD!$U$2:$U$2401,"",0)</f>
        <v/>
      </c>
      <c r="P1215">
        <f>_xlfn.XLOOKUP($A1215,ALGLIB_SSA_XAUUSD!$AA$2:$AA$2401,ALGLIB_SSA_XAUUSD!$V$2:$V$2401,"",0)</f>
        <v/>
      </c>
      <c r="S1215">
        <f>A1215</f>
        <v/>
      </c>
      <c r="T1215">
        <f>J1215</f>
        <v/>
      </c>
      <c r="U1215">
        <f>K1215</f>
        <v/>
      </c>
      <c r="V1215" s="14">
        <f>IF($A1215="","",MOD(ROW()-2,12)+1)</f>
        <v/>
      </c>
      <c r="W1215">
        <f>L1215</f>
        <v/>
      </c>
      <c r="X1215" s="14">
        <f>IF(F1215="","",F1215)</f>
        <v/>
      </c>
      <c r="Y1215" s="14">
        <f>IF(G1215="","",G1215)</f>
        <v/>
      </c>
      <c r="Z1215">
        <f>M1215</f>
        <v/>
      </c>
      <c r="AA1215">
        <f>N1215</f>
        <v/>
      </c>
      <c r="AB1215" s="14">
        <f>IF(H1215="","",H1215)</f>
        <v/>
      </c>
      <c r="AC1215">
        <f>O1215</f>
        <v/>
      </c>
      <c r="AD1215" s="14">
        <f>IF(I1215="","",I1215)</f>
        <v/>
      </c>
      <c r="AE1215">
        <f>P1215</f>
        <v/>
      </c>
      <c r="AH1215">
        <f>IF(S1215&lt;&gt;"",S1215,AH1214+900)</f>
        <v/>
      </c>
      <c r="AI1215">
        <f>IF(T1215&lt;&gt;"",T1215,AI1214)</f>
        <v/>
      </c>
      <c r="AJ1215">
        <f>IF(U1215&lt;&gt;"",U1215,AJ1214)</f>
        <v/>
      </c>
      <c r="AK1215">
        <f>IF(W1215&lt;&gt;"",W1215,"")</f>
        <v/>
      </c>
      <c r="AL1215" s="14">
        <f>IF(X1215&lt;&gt;"",X1215,"")</f>
        <v/>
      </c>
      <c r="AM1215" s="14">
        <f>IF(Y1215&lt;&gt;"",Y1215,"")</f>
        <v/>
      </c>
      <c r="AN1215" s="14">
        <f>IF(OR(AL1215="",AM1215=""),"",AL1215-AM1215)</f>
        <v/>
      </c>
      <c r="AO1215">
        <f>IF(AN1215="","",IF(AN1215&gt;0,"Bullish","Bearish"))</f>
        <v/>
      </c>
      <c r="AP1215">
        <f>IF(AO1215="",AP1214,AO1215)</f>
        <v/>
      </c>
      <c r="AQ1215" s="14">
        <f>IF(AB1215&lt;&gt;"",AB1215,"")</f>
        <v/>
      </c>
      <c r="AR1215" s="14">
        <f>IF(AD1215&lt;&gt;"",AD1215,"")</f>
        <v/>
      </c>
      <c r="AS1215">
        <f>IF(AS1214+1=13,1,AS1214+1)</f>
        <v/>
      </c>
      <c r="AT1215">
        <f>IFERROR(IF(SLOPE($AQ$1202:$AQ$1213,$AS$1202:$AS$1213)&gt;0,MIN(3,ABS(SLOPE($AQ$1202:$AQ$1213,$AS$1202:$AS$1213))),IF(SLOPE($AQ$1202:$AQ$1213,$AS$1202:$AS$1213)&lt;-0.5,-0.5,0)),0)</f>
        <v/>
      </c>
      <c r="AU1215">
        <f>IFERROR(IF(SLOPE($AR$1202:$AR$1213,$AS$1202:$AS$1213)&lt;0,MAX(-3,-ABS(SLOPE($AR$1202:$AR$1213,$AS$1202:$AS$1213))),IF(SLOPE($AR$1202:$AR$1213,$AS$1202:$AS$1213)&gt;0.5,0.5,0)),0)</f>
        <v/>
      </c>
      <c r="AV1215">
        <f>($AQ$1214+(AT1215*(AS1215-1)))</f>
        <v/>
      </c>
      <c r="AW1215">
        <f>($AR$1214+(AU1215*(AS1215-1)))</f>
        <v/>
      </c>
      <c r="AX1215">
        <f>IF(AT1215&gt;0,AV1215+AT1215,AV1215)</f>
        <v/>
      </c>
      <c r="AY1215">
        <f>IF(AU1215&lt;0,AW1215+AU1215,AW1215)</f>
        <v/>
      </c>
      <c r="BA1215" s="14">
        <f>IFERROR(AX1215-AQ1215,"")</f>
        <v/>
      </c>
      <c r="BB1215" s="14">
        <f>IFERROR(AY1215-AR1215,"")</f>
        <v/>
      </c>
      <c r="BD1215">
        <f>AH1215</f>
        <v/>
      </c>
      <c r="BE1215">
        <f>AI1215</f>
        <v/>
      </c>
      <c r="BF1215">
        <f>AJ1215</f>
        <v/>
      </c>
      <c r="BG1215" s="14">
        <f>L1215</f>
        <v/>
      </c>
      <c r="BH1215" s="14">
        <f>IF(X1215="","",X1215)</f>
        <v/>
      </c>
      <c r="BI1215" s="14">
        <f>IF(Y1215="","",Y1215)</f>
        <v/>
      </c>
      <c r="BJ1215">
        <f>Z1215</f>
        <v/>
      </c>
      <c r="BK1215">
        <f>AA1215</f>
        <v/>
      </c>
      <c r="BL1215">
        <f>IFERROR(AX1215,"")</f>
        <v/>
      </c>
      <c r="BM1215">
        <f>IFERROR(AY1215,"")</f>
        <v/>
      </c>
    </row>
    <row r="1216" ht="14.25" customHeight="1">
      <c r="A1216">
        <f>ALGLIB_SSA_XAUUSD!AA1216</f>
        <v/>
      </c>
      <c r="B1216">
        <f>IF($A1216="","",INDEX(ALGLIB_SSA_XAUUSD!$B$2:$B$2401,MATCH($A1216,ALGLIB_SSA_XAUUSD!$A$2:$A$2401,1)))</f>
        <v/>
      </c>
      <c r="C1216">
        <f>IF($A1216="","",INDEX(ALGLIB_SSA_XAUUSD!$C$2:$C$2401,MATCH($A1216,ALGLIB_SSA_XAUUSD!$A$2:$A$2401,1)))</f>
        <v/>
      </c>
      <c r="D1216" s="14">
        <f>IF($A1216="","",INT((ROW()-2)/12)+1)</f>
        <v/>
      </c>
      <c r="E1216" s="14">
        <f>IF(AND(E1226&lt;&gt;"",D1226=D1214+1),E1214+(E1226-E1214)*2/12,"")</f>
        <v/>
      </c>
      <c r="F1216" s="14">
        <f>IF(AND(F1226&lt;&gt;"",D1226=D1214+1),F1214+(F1226-F1214)*2/12,"")</f>
        <v/>
      </c>
      <c r="G1216" s="14">
        <f>IF(AND(G1226&lt;&gt;"",D1226=D1214+1),G1214+(G1226-G1214)*2/12,"")</f>
        <v/>
      </c>
      <c r="H1216" s="14">
        <f>IF(AND(H1226&lt;&gt;"",D1226=D1214+1),H1214+(H1226-H1214)*2/12,"")</f>
        <v/>
      </c>
      <c r="I1216" s="14">
        <f>IF(AND(L1226&lt;&gt;"",D1226=D1214+1),I1214+(I1226-I1214)*2/12,"")</f>
        <v/>
      </c>
      <c r="J1216">
        <f>_xlfn.XLOOKUP($A1216,ALGLIB_SSA_XAUUSD!$AA$2:$AA$2401,ALGLIB_SSA_XAUUSD!$P$2:$P$2401,"",0)</f>
        <v/>
      </c>
      <c r="K1216">
        <f>_xlfn.XLOOKUP($A1216,ALGLIB_SSA_XAUUSD!$AA$2:$AA$2401,ALGLIB_SSA_XAUUSD!$Q$2:$Q$2401,"",0)</f>
        <v/>
      </c>
      <c r="L1216">
        <f>_xlfn.XLOOKUP($A1216,ALGLIB_SSA_XAUUSD!$AA$2:$AA$2401,ALGLIB_SSA_XAUUSD!$R$2:$R$2401,"",0)</f>
        <v/>
      </c>
      <c r="M1216">
        <f>_xlfn.XLOOKUP($A1216,ALGLIB_SSA_XAUUSD!$AA$2:$AA$2401,ALGLIB_SSA_XAUUSD!$S$2:$S$2401,"",0)</f>
        <v/>
      </c>
      <c r="N1216">
        <f>_xlfn.XLOOKUP($A1216,ALGLIB_SSA_XAUUSD!$AA$2:$AA$2401,ALGLIB_SSA_XAUUSD!$T$2:$T$2401,"",0)</f>
        <v/>
      </c>
      <c r="O1216">
        <f>_xlfn.XLOOKUP($A1216,ALGLIB_SSA_XAUUSD!$AA$2:$AA$2401,ALGLIB_SSA_XAUUSD!$U$2:$U$2401,"",0)</f>
        <v/>
      </c>
      <c r="P1216">
        <f>_xlfn.XLOOKUP($A1216,ALGLIB_SSA_XAUUSD!$AA$2:$AA$2401,ALGLIB_SSA_XAUUSD!$V$2:$V$2401,"",0)</f>
        <v/>
      </c>
      <c r="S1216">
        <f>A1216</f>
        <v/>
      </c>
      <c r="T1216">
        <f>J1216</f>
        <v/>
      </c>
      <c r="U1216">
        <f>K1216</f>
        <v/>
      </c>
      <c r="V1216" s="14">
        <f>IF($A1216="","",MOD(ROW()-2,12)+1)</f>
        <v/>
      </c>
      <c r="W1216">
        <f>L1216</f>
        <v/>
      </c>
      <c r="X1216" s="14">
        <f>IF(F1216="","",F1216)</f>
        <v/>
      </c>
      <c r="Y1216" s="14">
        <f>IF(G1216="","",G1216)</f>
        <v/>
      </c>
      <c r="Z1216">
        <f>M1216</f>
        <v/>
      </c>
      <c r="AA1216">
        <f>N1216</f>
        <v/>
      </c>
      <c r="AB1216" s="14">
        <f>IF(H1216="","",H1216)</f>
        <v/>
      </c>
      <c r="AC1216">
        <f>O1216</f>
        <v/>
      </c>
      <c r="AD1216" s="14">
        <f>IF(I1216="","",I1216)</f>
        <v/>
      </c>
      <c r="AE1216">
        <f>P1216</f>
        <v/>
      </c>
      <c r="AH1216">
        <f>IF(S1216&lt;&gt;"",S1216,AH1215+900)</f>
        <v/>
      </c>
      <c r="AI1216">
        <f>IF(T1216&lt;&gt;"",T1216,AI1215)</f>
        <v/>
      </c>
      <c r="AJ1216">
        <f>IF(U1216&lt;&gt;"",U1216,AJ1215)</f>
        <v/>
      </c>
      <c r="AK1216">
        <f>IF(W1216&lt;&gt;"",W1216,"")</f>
        <v/>
      </c>
      <c r="AL1216" s="14">
        <f>IF(X1216&lt;&gt;"",X1216,"")</f>
        <v/>
      </c>
      <c r="AM1216" s="14">
        <f>IF(Y1216&lt;&gt;"",Y1216,"")</f>
        <v/>
      </c>
      <c r="AN1216" s="14">
        <f>IF(OR(AL1216="",AM1216=""),"",AL1216-AM1216)</f>
        <v/>
      </c>
      <c r="AO1216">
        <f>IF(AN1216="","",IF(AN1216&gt;0,"Bullish","Bearish"))</f>
        <v/>
      </c>
      <c r="AP1216">
        <f>IF(AO1216="",AP1215,AO1216)</f>
        <v/>
      </c>
      <c r="AQ1216" s="14">
        <f>IF(AB1216&lt;&gt;"",AB1216,"")</f>
        <v/>
      </c>
      <c r="AR1216" s="14">
        <f>IF(AD1216&lt;&gt;"",AD1216,"")</f>
        <v/>
      </c>
      <c r="AS1216">
        <f>IF(AS1215+1=13,1,AS1215+1)</f>
        <v/>
      </c>
      <c r="AT1216">
        <f>IFERROR(IF(SLOPE($AQ$1202:$AQ$1213,$AS$1202:$AS$1213)&gt;0,MIN(3,ABS(SLOPE($AQ$1202:$AQ$1213,$AS$1202:$AS$1213))),IF(SLOPE($AQ$1202:$AQ$1213,$AS$1202:$AS$1213)&lt;-0.5,-0.5,0)),0)</f>
        <v/>
      </c>
      <c r="AU1216">
        <f>IFERROR(IF(SLOPE($AR$1202:$AR$1213,$AS$1202:$AS$1213)&lt;0,MAX(-3,-ABS(SLOPE($AR$1202:$AR$1213,$AS$1202:$AS$1213))),IF(SLOPE($AR$1202:$AR$1213,$AS$1202:$AS$1213)&gt;0.5,0.5,0)),0)</f>
        <v/>
      </c>
      <c r="AV1216">
        <f>($AQ$1214+(AT1216*(AS1216-1)))</f>
        <v/>
      </c>
      <c r="AW1216">
        <f>($AR$1214+(AU1216*(AS1216-1)))</f>
        <v/>
      </c>
      <c r="AX1216">
        <f>IF(AT1216&gt;0,AV1216+AT1216,AV1216)</f>
        <v/>
      </c>
      <c r="AY1216">
        <f>IF(AU1216&lt;0,AW1216+AU1216,AW1216)</f>
        <v/>
      </c>
      <c r="BA1216" s="14">
        <f>IFERROR(AX1216-AQ1216,"")</f>
        <v/>
      </c>
      <c r="BB1216" s="14">
        <f>IFERROR(AY1216-AR1216,"")</f>
        <v/>
      </c>
      <c r="BD1216">
        <f>AH1216</f>
        <v/>
      </c>
      <c r="BE1216">
        <f>AI1216</f>
        <v/>
      </c>
      <c r="BF1216">
        <f>AJ1216</f>
        <v/>
      </c>
      <c r="BG1216" s="14">
        <f>L1216</f>
        <v/>
      </c>
      <c r="BH1216" s="14">
        <f>IF(X1216="","",X1216)</f>
        <v/>
      </c>
      <c r="BI1216" s="14">
        <f>IF(Y1216="","",Y1216)</f>
        <v/>
      </c>
      <c r="BJ1216">
        <f>Z1216</f>
        <v/>
      </c>
      <c r="BK1216">
        <f>AA1216</f>
        <v/>
      </c>
      <c r="BL1216">
        <f>IFERROR(AX1216,"")</f>
        <v/>
      </c>
      <c r="BM1216">
        <f>IFERROR(AY1216,"")</f>
        <v/>
      </c>
    </row>
    <row r="1217" ht="14.25" customHeight="1">
      <c r="A1217">
        <f>ALGLIB_SSA_XAUUSD!AA1217</f>
        <v/>
      </c>
      <c r="B1217">
        <f>IF($A1217="","",INDEX(ALGLIB_SSA_XAUUSD!$B$2:$B$2401,MATCH($A1217,ALGLIB_SSA_XAUUSD!$A$2:$A$2401,1)))</f>
        <v/>
      </c>
      <c r="C1217">
        <f>IF($A1217="","",INDEX(ALGLIB_SSA_XAUUSD!$C$2:$C$2401,MATCH($A1217,ALGLIB_SSA_XAUUSD!$A$2:$A$2401,1)))</f>
        <v/>
      </c>
      <c r="D1217" s="14">
        <f>IF($A1217="","",INT((ROW()-2)/12)+1)</f>
        <v/>
      </c>
      <c r="E1217" s="14">
        <f>IF(AND(E1226&lt;&gt;"",D1226=D1214+1),E1214+(E1226-E1214)*3/12,"")</f>
        <v/>
      </c>
      <c r="F1217" s="14">
        <f>IF(AND(F1226&lt;&gt;"",D1226=D1214+1),F1214+(F1226-F1214)*3/12,"")</f>
        <v/>
      </c>
      <c r="G1217" s="14">
        <f>IF(AND(G1226&lt;&gt;"",D1226=D1214+1),G1214+(G1226-G1214)*3/12,"")</f>
        <v/>
      </c>
      <c r="H1217" s="14">
        <f>IF(AND(H1226&lt;&gt;"",D1226=D1214+1),H1214+(H1226-H1214)*3/12,"")</f>
        <v/>
      </c>
      <c r="I1217" s="14">
        <f>IF(AND(L1226&lt;&gt;"",D1226=D1214+1),I1214+(I1226-I1214)*3/12,"")</f>
        <v/>
      </c>
      <c r="J1217">
        <f>_xlfn.XLOOKUP($A1217,ALGLIB_SSA_XAUUSD!$AA$2:$AA$2401,ALGLIB_SSA_XAUUSD!$P$2:$P$2401,"",0)</f>
        <v/>
      </c>
      <c r="K1217">
        <f>_xlfn.XLOOKUP($A1217,ALGLIB_SSA_XAUUSD!$AA$2:$AA$2401,ALGLIB_SSA_XAUUSD!$Q$2:$Q$2401,"",0)</f>
        <v/>
      </c>
      <c r="L1217">
        <f>_xlfn.XLOOKUP($A1217,ALGLIB_SSA_XAUUSD!$AA$2:$AA$2401,ALGLIB_SSA_XAUUSD!$R$2:$R$2401,"",0)</f>
        <v/>
      </c>
      <c r="M1217">
        <f>_xlfn.XLOOKUP($A1217,ALGLIB_SSA_XAUUSD!$AA$2:$AA$2401,ALGLIB_SSA_XAUUSD!$S$2:$S$2401,"",0)</f>
        <v/>
      </c>
      <c r="N1217">
        <f>_xlfn.XLOOKUP($A1217,ALGLIB_SSA_XAUUSD!$AA$2:$AA$2401,ALGLIB_SSA_XAUUSD!$T$2:$T$2401,"",0)</f>
        <v/>
      </c>
      <c r="O1217">
        <f>_xlfn.XLOOKUP($A1217,ALGLIB_SSA_XAUUSD!$AA$2:$AA$2401,ALGLIB_SSA_XAUUSD!$U$2:$U$2401,"",0)</f>
        <v/>
      </c>
      <c r="P1217">
        <f>_xlfn.XLOOKUP($A1217,ALGLIB_SSA_XAUUSD!$AA$2:$AA$2401,ALGLIB_SSA_XAUUSD!$V$2:$V$2401,"",0)</f>
        <v/>
      </c>
      <c r="S1217">
        <f>A1217</f>
        <v/>
      </c>
      <c r="T1217">
        <f>J1217</f>
        <v/>
      </c>
      <c r="U1217">
        <f>K1217</f>
        <v/>
      </c>
      <c r="V1217" s="14">
        <f>IF($A1217="","",MOD(ROW()-2,12)+1)</f>
        <v/>
      </c>
      <c r="W1217">
        <f>L1217</f>
        <v/>
      </c>
      <c r="X1217" s="14">
        <f>IF(F1217="","",F1217)</f>
        <v/>
      </c>
      <c r="Y1217" s="14">
        <f>IF(G1217="","",G1217)</f>
        <v/>
      </c>
      <c r="Z1217">
        <f>M1217</f>
        <v/>
      </c>
      <c r="AA1217">
        <f>N1217</f>
        <v/>
      </c>
      <c r="AB1217" s="14">
        <f>IF(H1217="","",H1217)</f>
        <v/>
      </c>
      <c r="AC1217">
        <f>O1217</f>
        <v/>
      </c>
      <c r="AD1217" s="14">
        <f>IF(I1217="","",I1217)</f>
        <v/>
      </c>
      <c r="AE1217">
        <f>P1217</f>
        <v/>
      </c>
      <c r="AH1217">
        <f>IF(S1217&lt;&gt;"",S1217,AH1216+900)</f>
        <v/>
      </c>
      <c r="AI1217">
        <f>IF(T1217&lt;&gt;"",T1217,AI1216)</f>
        <v/>
      </c>
      <c r="AJ1217">
        <f>IF(U1217&lt;&gt;"",U1217,AJ1216)</f>
        <v/>
      </c>
      <c r="AK1217">
        <f>IF(W1217&lt;&gt;"",W1217,"")</f>
        <v/>
      </c>
      <c r="AL1217" s="14">
        <f>IF(X1217&lt;&gt;"",X1217,"")</f>
        <v/>
      </c>
      <c r="AM1217" s="14">
        <f>IF(Y1217&lt;&gt;"",Y1217,"")</f>
        <v/>
      </c>
      <c r="AN1217" s="14">
        <f>IF(OR(AL1217="",AM1217=""),"",AL1217-AM1217)</f>
        <v/>
      </c>
      <c r="AO1217">
        <f>IF(AN1217="","",IF(AN1217&gt;0,"Bullish","Bearish"))</f>
        <v/>
      </c>
      <c r="AP1217">
        <f>IF(AO1217="",AP1216,AO1217)</f>
        <v/>
      </c>
      <c r="AQ1217" s="14">
        <f>IF(AB1217&lt;&gt;"",AB1217,"")</f>
        <v/>
      </c>
      <c r="AR1217" s="14">
        <f>IF(AD1217&lt;&gt;"",AD1217,"")</f>
        <v/>
      </c>
      <c r="AS1217">
        <f>IF(AS1216+1=13,1,AS1216+1)</f>
        <v/>
      </c>
      <c r="AT1217">
        <f>IFERROR(IF(SLOPE($AQ$1202:$AQ$1213,$AS$1202:$AS$1213)&gt;0,MIN(3,ABS(SLOPE($AQ$1202:$AQ$1213,$AS$1202:$AS$1213))),IF(SLOPE($AQ$1202:$AQ$1213,$AS$1202:$AS$1213)&lt;-0.5,-0.5,0)),0)</f>
        <v/>
      </c>
      <c r="AU1217">
        <f>IFERROR(IF(SLOPE($AR$1202:$AR$1213,$AS$1202:$AS$1213)&lt;0,MAX(-3,-ABS(SLOPE($AR$1202:$AR$1213,$AS$1202:$AS$1213))),IF(SLOPE($AR$1202:$AR$1213,$AS$1202:$AS$1213)&gt;0.5,0.5,0)),0)</f>
        <v/>
      </c>
      <c r="AV1217">
        <f>($AQ$1214+(AT1217*(AS1217-1)))</f>
        <v/>
      </c>
      <c r="AW1217">
        <f>($AR$1214+(AU1217*(AS1217-1)))</f>
        <v/>
      </c>
      <c r="AX1217">
        <f>IF(AT1217&gt;0,AV1217+AT1217,AV1217)</f>
        <v/>
      </c>
      <c r="AY1217">
        <f>IF(AU1217&lt;0,AW1217+AU1217,AW1217)</f>
        <v/>
      </c>
      <c r="BA1217" s="14">
        <f>IFERROR(AX1217-AQ1217,"")</f>
        <v/>
      </c>
      <c r="BB1217" s="14">
        <f>IFERROR(AY1217-AR1217,"")</f>
        <v/>
      </c>
      <c r="BD1217">
        <f>AH1217</f>
        <v/>
      </c>
      <c r="BE1217">
        <f>AI1217</f>
        <v/>
      </c>
      <c r="BF1217">
        <f>AJ1217</f>
        <v/>
      </c>
      <c r="BG1217" s="14">
        <f>L1217</f>
        <v/>
      </c>
      <c r="BH1217" s="14">
        <f>IF(X1217="","",X1217)</f>
        <v/>
      </c>
      <c r="BI1217" s="14">
        <f>IF(Y1217="","",Y1217)</f>
        <v/>
      </c>
      <c r="BJ1217">
        <f>Z1217</f>
        <v/>
      </c>
      <c r="BK1217">
        <f>AA1217</f>
        <v/>
      </c>
      <c r="BL1217">
        <f>IFERROR(AX1217,"")</f>
        <v/>
      </c>
      <c r="BM1217">
        <f>IFERROR(AY1217,"")</f>
        <v/>
      </c>
    </row>
    <row r="1218" ht="14.25" customHeight="1">
      <c r="A1218">
        <f>ALGLIB_SSA_XAUUSD!AA1218</f>
        <v/>
      </c>
      <c r="B1218">
        <f>IF($A1218="","",INDEX(ALGLIB_SSA_XAUUSD!$B$2:$B$2401,MATCH($A1218,ALGLIB_SSA_XAUUSD!$A$2:$A$2401,1)))</f>
        <v/>
      </c>
      <c r="C1218">
        <f>IF($A1218="","",INDEX(ALGLIB_SSA_XAUUSD!$C$2:$C$2401,MATCH($A1218,ALGLIB_SSA_XAUUSD!$A$2:$A$2401,1)))</f>
        <v/>
      </c>
      <c r="D1218" s="14">
        <f>IF($A1218="","",INT((ROW()-2)/12)+1)</f>
        <v/>
      </c>
      <c r="E1218" s="14">
        <f>IF(AND(E1226&lt;&gt;"",D1226=D1214+1),E1214+(E1226-E1214)*4/12,"")</f>
        <v/>
      </c>
      <c r="F1218" s="14">
        <f>IF(AND(F1226&lt;&gt;"",D1226=D1214+1),F1214+(F1226-F1214)*4/12,"")</f>
        <v/>
      </c>
      <c r="G1218" s="14">
        <f>IF(AND(G1226&lt;&gt;"",D1226=D1214+1),G1214+(G1226-G1214)*4/12,"")</f>
        <v/>
      </c>
      <c r="H1218" s="14">
        <f>IF(AND(H1226&lt;&gt;"",D1226=D1214+1),H1214+(H1226-H1214)*4/12,"")</f>
        <v/>
      </c>
      <c r="I1218" s="14">
        <f>IF(AND(L1226&lt;&gt;"",D1226=D1214+1),I1214+(I1226-I1214)*4/12,"")</f>
        <v/>
      </c>
      <c r="J1218">
        <f>_xlfn.XLOOKUP($A1218,ALGLIB_SSA_XAUUSD!$AA$2:$AA$2401,ALGLIB_SSA_XAUUSD!$P$2:$P$2401,"",0)</f>
        <v/>
      </c>
      <c r="K1218">
        <f>_xlfn.XLOOKUP($A1218,ALGLIB_SSA_XAUUSD!$AA$2:$AA$2401,ALGLIB_SSA_XAUUSD!$Q$2:$Q$2401,"",0)</f>
        <v/>
      </c>
      <c r="L1218">
        <f>_xlfn.XLOOKUP($A1218,ALGLIB_SSA_XAUUSD!$AA$2:$AA$2401,ALGLIB_SSA_XAUUSD!$R$2:$R$2401,"",0)</f>
        <v/>
      </c>
      <c r="M1218">
        <f>_xlfn.XLOOKUP($A1218,ALGLIB_SSA_XAUUSD!$AA$2:$AA$2401,ALGLIB_SSA_XAUUSD!$S$2:$S$2401,"",0)</f>
        <v/>
      </c>
      <c r="N1218">
        <f>_xlfn.XLOOKUP($A1218,ALGLIB_SSA_XAUUSD!$AA$2:$AA$2401,ALGLIB_SSA_XAUUSD!$T$2:$T$2401,"",0)</f>
        <v/>
      </c>
      <c r="O1218">
        <f>_xlfn.XLOOKUP($A1218,ALGLIB_SSA_XAUUSD!$AA$2:$AA$2401,ALGLIB_SSA_XAUUSD!$U$2:$U$2401,"",0)</f>
        <v/>
      </c>
      <c r="P1218">
        <f>_xlfn.XLOOKUP($A1218,ALGLIB_SSA_XAUUSD!$AA$2:$AA$2401,ALGLIB_SSA_XAUUSD!$V$2:$V$2401,"",0)</f>
        <v/>
      </c>
      <c r="S1218">
        <f>A1218</f>
        <v/>
      </c>
      <c r="T1218">
        <f>J1218</f>
        <v/>
      </c>
      <c r="U1218">
        <f>K1218</f>
        <v/>
      </c>
      <c r="V1218" s="14">
        <f>IF($A1218="","",MOD(ROW()-2,12)+1)</f>
        <v/>
      </c>
      <c r="W1218">
        <f>L1218</f>
        <v/>
      </c>
      <c r="X1218" s="14">
        <f>IF(F1218="","",F1218)</f>
        <v/>
      </c>
      <c r="Y1218" s="14">
        <f>IF(G1218="","",G1218)</f>
        <v/>
      </c>
      <c r="Z1218">
        <f>M1218</f>
        <v/>
      </c>
      <c r="AA1218">
        <f>N1218</f>
        <v/>
      </c>
      <c r="AB1218" s="14">
        <f>IF(H1218="","",H1218)</f>
        <v/>
      </c>
      <c r="AC1218">
        <f>O1218</f>
        <v/>
      </c>
      <c r="AD1218" s="14">
        <f>IF(I1218="","",I1218)</f>
        <v/>
      </c>
      <c r="AE1218">
        <f>P1218</f>
        <v/>
      </c>
      <c r="AH1218">
        <f>IF(S1218&lt;&gt;"",S1218,AH1217+900)</f>
        <v/>
      </c>
      <c r="AI1218">
        <f>IF(T1218&lt;&gt;"",T1218,AI1217)</f>
        <v/>
      </c>
      <c r="AJ1218">
        <f>IF(U1218&lt;&gt;"",U1218,AJ1217)</f>
        <v/>
      </c>
      <c r="AK1218">
        <f>IF(W1218&lt;&gt;"",W1218,"")</f>
        <v/>
      </c>
      <c r="AL1218" s="14">
        <f>IF(X1218&lt;&gt;"",X1218,"")</f>
        <v/>
      </c>
      <c r="AM1218" s="14">
        <f>IF(Y1218&lt;&gt;"",Y1218,"")</f>
        <v/>
      </c>
      <c r="AN1218" s="14">
        <f>IF(OR(AL1218="",AM1218=""),"",AL1218-AM1218)</f>
        <v/>
      </c>
      <c r="AO1218">
        <f>IF(AN1218="","",IF(AN1218&gt;0,"Bullish","Bearish"))</f>
        <v/>
      </c>
      <c r="AP1218">
        <f>IF(AO1218="",AP1217,AO1218)</f>
        <v/>
      </c>
      <c r="AQ1218" s="14">
        <f>IF(AB1218&lt;&gt;"",AB1218,"")</f>
        <v/>
      </c>
      <c r="AR1218" s="14">
        <f>IF(AD1218&lt;&gt;"",AD1218,"")</f>
        <v/>
      </c>
      <c r="AS1218">
        <f>IF(AS1217+1=13,1,AS1217+1)</f>
        <v/>
      </c>
      <c r="AT1218">
        <f>IFERROR(IF(SLOPE($AQ$1202:$AQ$1213,$AS$1202:$AS$1213)&gt;0,MIN(3,ABS(SLOPE($AQ$1202:$AQ$1213,$AS$1202:$AS$1213))),IF(SLOPE($AQ$1202:$AQ$1213,$AS$1202:$AS$1213)&lt;-0.5,-0.5,0)),0)</f>
        <v/>
      </c>
      <c r="AU1218">
        <f>IFERROR(IF(SLOPE($AR$1202:$AR$1213,$AS$1202:$AS$1213)&lt;0,MAX(-3,-ABS(SLOPE($AR$1202:$AR$1213,$AS$1202:$AS$1213))),IF(SLOPE($AR$1202:$AR$1213,$AS$1202:$AS$1213)&gt;0.5,0.5,0)),0)</f>
        <v/>
      </c>
      <c r="AV1218">
        <f>($AQ$1214+(AT1218*(AS1218-1)))</f>
        <v/>
      </c>
      <c r="AW1218">
        <f>($AR$1214+(AU1218*(AS1218-1)))</f>
        <v/>
      </c>
      <c r="AX1218">
        <f>IF(AT1218&gt;0,AV1218+AT1218,AV1218)</f>
        <v/>
      </c>
      <c r="AY1218">
        <f>IF(AU1218&lt;0,AW1218+AU1218,AW1218)</f>
        <v/>
      </c>
      <c r="BA1218" s="14">
        <f>IFERROR(AX1218-AQ1218,"")</f>
        <v/>
      </c>
      <c r="BB1218" s="14">
        <f>IFERROR(AY1218-AR1218,"")</f>
        <v/>
      </c>
      <c r="BD1218">
        <f>AH1218</f>
        <v/>
      </c>
      <c r="BE1218">
        <f>AI1218</f>
        <v/>
      </c>
      <c r="BF1218">
        <f>AJ1218</f>
        <v/>
      </c>
      <c r="BG1218" s="14">
        <f>L1218</f>
        <v/>
      </c>
      <c r="BH1218" s="14">
        <f>IF(X1218="","",X1218)</f>
        <v/>
      </c>
      <c r="BI1218" s="14">
        <f>IF(Y1218="","",Y1218)</f>
        <v/>
      </c>
      <c r="BJ1218">
        <f>Z1218</f>
        <v/>
      </c>
      <c r="BK1218">
        <f>AA1218</f>
        <v/>
      </c>
      <c r="BL1218">
        <f>IFERROR(AX1218,"")</f>
        <v/>
      </c>
      <c r="BM1218">
        <f>IFERROR(AY1218,"")</f>
        <v/>
      </c>
    </row>
    <row r="1219" ht="14.25" customHeight="1">
      <c r="A1219">
        <f>ALGLIB_SSA_XAUUSD!AA1219</f>
        <v/>
      </c>
      <c r="B1219">
        <f>IF($A1219="","",INDEX(ALGLIB_SSA_XAUUSD!$B$2:$B$2401,MATCH($A1219,ALGLIB_SSA_XAUUSD!$A$2:$A$2401,1)))</f>
        <v/>
      </c>
      <c r="C1219">
        <f>IF($A1219="","",INDEX(ALGLIB_SSA_XAUUSD!$C$2:$C$2401,MATCH($A1219,ALGLIB_SSA_XAUUSD!$A$2:$A$2401,1)))</f>
        <v/>
      </c>
      <c r="D1219" s="14">
        <f>IF($A1219="","",INT((ROW()-2)/12)+1)</f>
        <v/>
      </c>
      <c r="E1219" s="14">
        <f>IF(AND(E1226&lt;&gt;"",D1226=D1214+1),E1214+(E1226-E1214)*5/12,"")</f>
        <v/>
      </c>
      <c r="F1219" s="14">
        <f>IF(AND(F1226&lt;&gt;"",D1226=D1214+1),F1214+(F1226-F1214)*5/12,"")</f>
        <v/>
      </c>
      <c r="G1219" s="14">
        <f>IF(AND(G1226&lt;&gt;"",D1226=D1214+1),G1214+(G1226-G1214)*5/12,"")</f>
        <v/>
      </c>
      <c r="H1219" s="14">
        <f>IF(AND(H1226&lt;&gt;"",D1226=D1214+1),H1214+(H1226-H1214)*5/12,"")</f>
        <v/>
      </c>
      <c r="I1219" s="14">
        <f>IF(AND(L1226&lt;&gt;"",D1226=D1214+1),I1214+(I1226-I1214)*5/12,"")</f>
        <v/>
      </c>
      <c r="J1219">
        <f>_xlfn.XLOOKUP($A1219,ALGLIB_SSA_XAUUSD!$AA$2:$AA$2401,ALGLIB_SSA_XAUUSD!$P$2:$P$2401,"",0)</f>
        <v/>
      </c>
      <c r="K1219">
        <f>_xlfn.XLOOKUP($A1219,ALGLIB_SSA_XAUUSD!$AA$2:$AA$2401,ALGLIB_SSA_XAUUSD!$Q$2:$Q$2401,"",0)</f>
        <v/>
      </c>
      <c r="L1219">
        <f>_xlfn.XLOOKUP($A1219,ALGLIB_SSA_XAUUSD!$AA$2:$AA$2401,ALGLIB_SSA_XAUUSD!$R$2:$R$2401,"",0)</f>
        <v/>
      </c>
      <c r="M1219">
        <f>_xlfn.XLOOKUP($A1219,ALGLIB_SSA_XAUUSD!$AA$2:$AA$2401,ALGLIB_SSA_XAUUSD!$S$2:$S$2401,"",0)</f>
        <v/>
      </c>
      <c r="N1219">
        <f>_xlfn.XLOOKUP($A1219,ALGLIB_SSA_XAUUSD!$AA$2:$AA$2401,ALGLIB_SSA_XAUUSD!$T$2:$T$2401,"",0)</f>
        <v/>
      </c>
      <c r="O1219">
        <f>_xlfn.XLOOKUP($A1219,ALGLIB_SSA_XAUUSD!$AA$2:$AA$2401,ALGLIB_SSA_XAUUSD!$U$2:$U$2401,"",0)</f>
        <v/>
      </c>
      <c r="P1219">
        <f>_xlfn.XLOOKUP($A1219,ALGLIB_SSA_XAUUSD!$AA$2:$AA$2401,ALGLIB_SSA_XAUUSD!$V$2:$V$2401,"",0)</f>
        <v/>
      </c>
      <c r="S1219">
        <f>A1219</f>
        <v/>
      </c>
      <c r="T1219">
        <f>J1219</f>
        <v/>
      </c>
      <c r="U1219">
        <f>K1219</f>
        <v/>
      </c>
      <c r="V1219" s="14">
        <f>IF($A1219="","",MOD(ROW()-2,12)+1)</f>
        <v/>
      </c>
      <c r="W1219">
        <f>L1219</f>
        <v/>
      </c>
      <c r="X1219" s="14">
        <f>IF(F1219="","",F1219)</f>
        <v/>
      </c>
      <c r="Y1219" s="14">
        <f>IF(G1219="","",G1219)</f>
        <v/>
      </c>
      <c r="Z1219">
        <f>M1219</f>
        <v/>
      </c>
      <c r="AA1219">
        <f>N1219</f>
        <v/>
      </c>
      <c r="AB1219" s="14">
        <f>IF(H1219="","",H1219)</f>
        <v/>
      </c>
      <c r="AC1219">
        <f>O1219</f>
        <v/>
      </c>
      <c r="AD1219" s="14">
        <f>IF(I1219="","",I1219)</f>
        <v/>
      </c>
      <c r="AE1219">
        <f>P1219</f>
        <v/>
      </c>
      <c r="AH1219">
        <f>IF(S1219&lt;&gt;"",S1219,AH1218+900)</f>
        <v/>
      </c>
      <c r="AI1219">
        <f>IF(T1219&lt;&gt;"",T1219,AI1218)</f>
        <v/>
      </c>
      <c r="AJ1219">
        <f>IF(U1219&lt;&gt;"",U1219,AJ1218)</f>
        <v/>
      </c>
      <c r="AK1219">
        <f>IF(W1219&lt;&gt;"",W1219,"")</f>
        <v/>
      </c>
      <c r="AL1219" s="14">
        <f>IF(X1219&lt;&gt;"",X1219,"")</f>
        <v/>
      </c>
      <c r="AM1219" s="14">
        <f>IF(Y1219&lt;&gt;"",Y1219,"")</f>
        <v/>
      </c>
      <c r="AN1219" s="14">
        <f>IF(OR(AL1219="",AM1219=""),"",AL1219-AM1219)</f>
        <v/>
      </c>
      <c r="AO1219">
        <f>IF(AN1219="","",IF(AN1219&gt;0,"Bullish","Bearish"))</f>
        <v/>
      </c>
      <c r="AP1219">
        <f>IF(AO1219="",AP1218,AO1219)</f>
        <v/>
      </c>
      <c r="AQ1219" s="14">
        <f>IF(AB1219&lt;&gt;"",AB1219,"")</f>
        <v/>
      </c>
      <c r="AR1219" s="14">
        <f>IF(AD1219&lt;&gt;"",AD1219,"")</f>
        <v/>
      </c>
      <c r="AS1219">
        <f>IF(AS1218+1=13,1,AS1218+1)</f>
        <v/>
      </c>
      <c r="AT1219">
        <f>IFERROR(IF(SLOPE($AQ$1202:$AQ$1213,$AS$1202:$AS$1213)&gt;0,MIN(3,ABS(SLOPE($AQ$1202:$AQ$1213,$AS$1202:$AS$1213))),IF(SLOPE($AQ$1202:$AQ$1213,$AS$1202:$AS$1213)&lt;-0.5,-0.5,0)),0)</f>
        <v/>
      </c>
      <c r="AU1219">
        <f>IFERROR(IF(SLOPE($AR$1202:$AR$1213,$AS$1202:$AS$1213)&lt;0,MAX(-3,-ABS(SLOPE($AR$1202:$AR$1213,$AS$1202:$AS$1213))),IF(SLOPE($AR$1202:$AR$1213,$AS$1202:$AS$1213)&gt;0.5,0.5,0)),0)</f>
        <v/>
      </c>
      <c r="AV1219">
        <f>($AQ$1214+(AT1219*(AS1219-1)))</f>
        <v/>
      </c>
      <c r="AW1219">
        <f>($AR$1214+(AU1219*(AS1219-1)))</f>
        <v/>
      </c>
      <c r="AX1219">
        <f>IF(AT1219&gt;0,AV1219+AT1219,AV1219)</f>
        <v/>
      </c>
      <c r="AY1219">
        <f>IF(AU1219&lt;0,AW1219+AU1219,AW1219)</f>
        <v/>
      </c>
      <c r="BA1219" s="14">
        <f>IFERROR(AX1219-AQ1219,"")</f>
        <v/>
      </c>
      <c r="BB1219" s="14">
        <f>IFERROR(AY1219-AR1219,"")</f>
        <v/>
      </c>
      <c r="BD1219">
        <f>AH1219</f>
        <v/>
      </c>
      <c r="BE1219">
        <f>AI1219</f>
        <v/>
      </c>
      <c r="BF1219">
        <f>AJ1219</f>
        <v/>
      </c>
      <c r="BG1219" s="14">
        <f>L1219</f>
        <v/>
      </c>
      <c r="BH1219" s="14">
        <f>IF(X1219="","",X1219)</f>
        <v/>
      </c>
      <c r="BI1219" s="14">
        <f>IF(Y1219="","",Y1219)</f>
        <v/>
      </c>
      <c r="BJ1219">
        <f>Z1219</f>
        <v/>
      </c>
      <c r="BK1219">
        <f>AA1219</f>
        <v/>
      </c>
      <c r="BL1219">
        <f>IFERROR(AX1219,"")</f>
        <v/>
      </c>
      <c r="BM1219">
        <f>IFERROR(AY1219,"")</f>
        <v/>
      </c>
    </row>
    <row r="1220" ht="14.25" customHeight="1">
      <c r="A1220">
        <f>ALGLIB_SSA_XAUUSD!AA1220</f>
        <v/>
      </c>
      <c r="B1220">
        <f>IF($A1220="","",INDEX(ALGLIB_SSA_XAUUSD!$B$2:$B$2401,MATCH($A1220,ALGLIB_SSA_XAUUSD!$A$2:$A$2401,1)))</f>
        <v/>
      </c>
      <c r="C1220">
        <f>IF($A1220="","",INDEX(ALGLIB_SSA_XAUUSD!$C$2:$C$2401,MATCH($A1220,ALGLIB_SSA_XAUUSD!$A$2:$A$2401,1)))</f>
        <v/>
      </c>
      <c r="D1220" s="14">
        <f>IF($A1220="","",INT((ROW()-2)/12)+1)</f>
        <v/>
      </c>
      <c r="E1220" s="14">
        <f>IF(AND(E1226&lt;&gt;"",D1226=D1214+1),E1214+(E1226-E1214)*6/12,"")</f>
        <v/>
      </c>
      <c r="F1220" s="14">
        <f>IF(AND(F1226&lt;&gt;"",D1226=D1214+1),F1214+(F1226-F1214)*6/12,"")</f>
        <v/>
      </c>
      <c r="G1220" s="14">
        <f>IF(AND(G1226&lt;&gt;"",D1226=D1214+1),G1214+(G1226-G1214)*6/12,"")</f>
        <v/>
      </c>
      <c r="H1220" s="14">
        <f>IF(AND(H1226&lt;&gt;"",D1226=D1214+1),H1214+(H1226-H1214)*6/12,"")</f>
        <v/>
      </c>
      <c r="I1220" s="14">
        <f>IF(AND(L1226&lt;&gt;"",D1226=D1214+1),I1214+(I1226-I1214)*6/12,"")</f>
        <v/>
      </c>
      <c r="J1220">
        <f>_xlfn.XLOOKUP($A1220,ALGLIB_SSA_XAUUSD!$AA$2:$AA$2401,ALGLIB_SSA_XAUUSD!$P$2:$P$2401,"",0)</f>
        <v/>
      </c>
      <c r="K1220">
        <f>_xlfn.XLOOKUP($A1220,ALGLIB_SSA_XAUUSD!$AA$2:$AA$2401,ALGLIB_SSA_XAUUSD!$Q$2:$Q$2401,"",0)</f>
        <v/>
      </c>
      <c r="L1220">
        <f>_xlfn.XLOOKUP($A1220,ALGLIB_SSA_XAUUSD!$AA$2:$AA$2401,ALGLIB_SSA_XAUUSD!$R$2:$R$2401,"",0)</f>
        <v/>
      </c>
      <c r="M1220">
        <f>_xlfn.XLOOKUP($A1220,ALGLIB_SSA_XAUUSD!$AA$2:$AA$2401,ALGLIB_SSA_XAUUSD!$S$2:$S$2401,"",0)</f>
        <v/>
      </c>
      <c r="N1220">
        <f>_xlfn.XLOOKUP($A1220,ALGLIB_SSA_XAUUSD!$AA$2:$AA$2401,ALGLIB_SSA_XAUUSD!$T$2:$T$2401,"",0)</f>
        <v/>
      </c>
      <c r="O1220">
        <f>_xlfn.XLOOKUP($A1220,ALGLIB_SSA_XAUUSD!$AA$2:$AA$2401,ALGLIB_SSA_XAUUSD!$U$2:$U$2401,"",0)</f>
        <v/>
      </c>
      <c r="P1220">
        <f>_xlfn.XLOOKUP($A1220,ALGLIB_SSA_XAUUSD!$AA$2:$AA$2401,ALGLIB_SSA_XAUUSD!$V$2:$V$2401,"",0)</f>
        <v/>
      </c>
      <c r="S1220">
        <f>A1220</f>
        <v/>
      </c>
      <c r="T1220">
        <f>J1220</f>
        <v/>
      </c>
      <c r="U1220">
        <f>K1220</f>
        <v/>
      </c>
      <c r="V1220" s="14">
        <f>IF($A1220="","",MOD(ROW()-2,12)+1)</f>
        <v/>
      </c>
      <c r="W1220">
        <f>L1220</f>
        <v/>
      </c>
      <c r="X1220" s="14">
        <f>IF(F1220="","",F1220)</f>
        <v/>
      </c>
      <c r="Y1220" s="14">
        <f>IF(G1220="","",G1220)</f>
        <v/>
      </c>
      <c r="Z1220">
        <f>M1220</f>
        <v/>
      </c>
      <c r="AA1220">
        <f>N1220</f>
        <v/>
      </c>
      <c r="AB1220" s="14">
        <f>IF(H1220="","",H1220)</f>
        <v/>
      </c>
      <c r="AC1220">
        <f>O1220</f>
        <v/>
      </c>
      <c r="AD1220" s="14">
        <f>IF(I1220="","",I1220)</f>
        <v/>
      </c>
      <c r="AE1220">
        <f>P1220</f>
        <v/>
      </c>
      <c r="AH1220">
        <f>IF(S1220&lt;&gt;"",S1220,AH1219+900)</f>
        <v/>
      </c>
      <c r="AI1220">
        <f>IF(T1220&lt;&gt;"",T1220,AI1219)</f>
        <v/>
      </c>
      <c r="AJ1220">
        <f>IF(U1220&lt;&gt;"",U1220,AJ1219)</f>
        <v/>
      </c>
      <c r="AK1220">
        <f>IF(W1220&lt;&gt;"",W1220,"")</f>
        <v/>
      </c>
      <c r="AL1220" s="14">
        <f>IF(X1220&lt;&gt;"",X1220,"")</f>
        <v/>
      </c>
      <c r="AM1220" s="14">
        <f>IF(Y1220&lt;&gt;"",Y1220,"")</f>
        <v/>
      </c>
      <c r="AN1220" s="14">
        <f>IF(OR(AL1220="",AM1220=""),"",AL1220-AM1220)</f>
        <v/>
      </c>
      <c r="AO1220">
        <f>IF(AN1220="","",IF(AN1220&gt;0,"Bullish","Bearish"))</f>
        <v/>
      </c>
      <c r="AP1220">
        <f>IF(AO1220="",AP1219,AO1220)</f>
        <v/>
      </c>
      <c r="AQ1220" s="14">
        <f>IF(AB1220&lt;&gt;"",AB1220,"")</f>
        <v/>
      </c>
      <c r="AR1220" s="14">
        <f>IF(AD1220&lt;&gt;"",AD1220,"")</f>
        <v/>
      </c>
      <c r="AS1220">
        <f>IF(AS1219+1=13,1,AS1219+1)</f>
        <v/>
      </c>
      <c r="AT1220">
        <f>IFERROR(IF(SLOPE($AQ$1202:$AQ$1213,$AS$1202:$AS$1213)&gt;0,MIN(3,ABS(SLOPE($AQ$1202:$AQ$1213,$AS$1202:$AS$1213))),IF(SLOPE($AQ$1202:$AQ$1213,$AS$1202:$AS$1213)&lt;-0.5,-0.5,0)),0)</f>
        <v/>
      </c>
      <c r="AU1220">
        <f>IFERROR(IF(SLOPE($AR$1202:$AR$1213,$AS$1202:$AS$1213)&lt;0,MAX(-3,-ABS(SLOPE($AR$1202:$AR$1213,$AS$1202:$AS$1213))),IF(SLOPE($AR$1202:$AR$1213,$AS$1202:$AS$1213)&gt;0.5,0.5,0)),0)</f>
        <v/>
      </c>
      <c r="AV1220">
        <f>($AQ$1214+(AT1220*(AS1220-1)))</f>
        <v/>
      </c>
      <c r="AW1220">
        <f>($AR$1214+(AU1220*(AS1220-1)))</f>
        <v/>
      </c>
      <c r="AX1220">
        <f>IF(AT1220&gt;0,AV1220+AT1220,AV1220)</f>
        <v/>
      </c>
      <c r="AY1220">
        <f>IF(AU1220&lt;0,AW1220+AU1220,AW1220)</f>
        <v/>
      </c>
      <c r="BA1220" s="14">
        <f>IFERROR(AX1220-AQ1220,"")</f>
        <v/>
      </c>
      <c r="BB1220" s="14">
        <f>IFERROR(AY1220-AR1220,"")</f>
        <v/>
      </c>
      <c r="BD1220">
        <f>AH1220</f>
        <v/>
      </c>
      <c r="BE1220">
        <f>AI1220</f>
        <v/>
      </c>
      <c r="BF1220">
        <f>AJ1220</f>
        <v/>
      </c>
      <c r="BG1220" s="14">
        <f>L1220</f>
        <v/>
      </c>
      <c r="BH1220" s="14">
        <f>IF(X1220="","",X1220)</f>
        <v/>
      </c>
      <c r="BI1220" s="14">
        <f>IF(Y1220="","",Y1220)</f>
        <v/>
      </c>
      <c r="BJ1220">
        <f>Z1220</f>
        <v/>
      </c>
      <c r="BK1220">
        <f>AA1220</f>
        <v/>
      </c>
      <c r="BL1220">
        <f>IFERROR(AX1220,"")</f>
        <v/>
      </c>
      <c r="BM1220">
        <f>IFERROR(AY1220,"")</f>
        <v/>
      </c>
    </row>
    <row r="1221" ht="14.25" customHeight="1">
      <c r="A1221">
        <f>ALGLIB_SSA_XAUUSD!AA1221</f>
        <v/>
      </c>
      <c r="B1221">
        <f>IF($A1221="","",INDEX(ALGLIB_SSA_XAUUSD!$B$2:$B$2401,MATCH($A1221,ALGLIB_SSA_XAUUSD!$A$2:$A$2401,1)))</f>
        <v/>
      </c>
      <c r="C1221">
        <f>IF($A1221="","",INDEX(ALGLIB_SSA_XAUUSD!$C$2:$C$2401,MATCH($A1221,ALGLIB_SSA_XAUUSD!$A$2:$A$2401,1)))</f>
        <v/>
      </c>
      <c r="D1221" s="14">
        <f>IF($A1221="","",INT((ROW()-2)/12)+1)</f>
        <v/>
      </c>
      <c r="E1221" s="14">
        <f>IF(AND(E1226&lt;&gt;"",D1226=D1214+1),E1214+(E1226-E1214)*7/12,"")</f>
        <v/>
      </c>
      <c r="F1221" s="14">
        <f>IF(AND(F1226&lt;&gt;"",D1226=D1214+1),F1214+(F1226-F1214)*7/12,"")</f>
        <v/>
      </c>
      <c r="G1221" s="14">
        <f>IF(AND(G1226&lt;&gt;"",D1226=D1214+1),G1214+(G1226-G1214)*7/12,"")</f>
        <v/>
      </c>
      <c r="H1221" s="14">
        <f>IF(AND(H1226&lt;&gt;"",D1226=D1214+1),H1214+(H1226-H1214)*7/12,"")</f>
        <v/>
      </c>
      <c r="I1221" s="14">
        <f>IF(AND(L1226&lt;&gt;"",D1226=D1214+1),I1214+(I1226-I1214)*7/12,"")</f>
        <v/>
      </c>
      <c r="J1221">
        <f>_xlfn.XLOOKUP($A1221,ALGLIB_SSA_XAUUSD!$AA$2:$AA$2401,ALGLIB_SSA_XAUUSD!$P$2:$P$2401,"",0)</f>
        <v/>
      </c>
      <c r="K1221">
        <f>_xlfn.XLOOKUP($A1221,ALGLIB_SSA_XAUUSD!$AA$2:$AA$2401,ALGLIB_SSA_XAUUSD!$Q$2:$Q$2401,"",0)</f>
        <v/>
      </c>
      <c r="L1221">
        <f>_xlfn.XLOOKUP($A1221,ALGLIB_SSA_XAUUSD!$AA$2:$AA$2401,ALGLIB_SSA_XAUUSD!$R$2:$R$2401,"",0)</f>
        <v/>
      </c>
      <c r="M1221">
        <f>_xlfn.XLOOKUP($A1221,ALGLIB_SSA_XAUUSD!$AA$2:$AA$2401,ALGLIB_SSA_XAUUSD!$S$2:$S$2401,"",0)</f>
        <v/>
      </c>
      <c r="N1221">
        <f>_xlfn.XLOOKUP($A1221,ALGLIB_SSA_XAUUSD!$AA$2:$AA$2401,ALGLIB_SSA_XAUUSD!$T$2:$T$2401,"",0)</f>
        <v/>
      </c>
      <c r="O1221">
        <f>_xlfn.XLOOKUP($A1221,ALGLIB_SSA_XAUUSD!$AA$2:$AA$2401,ALGLIB_SSA_XAUUSD!$U$2:$U$2401,"",0)</f>
        <v/>
      </c>
      <c r="P1221">
        <f>_xlfn.XLOOKUP($A1221,ALGLIB_SSA_XAUUSD!$AA$2:$AA$2401,ALGLIB_SSA_XAUUSD!$V$2:$V$2401,"",0)</f>
        <v/>
      </c>
      <c r="S1221">
        <f>A1221</f>
        <v/>
      </c>
      <c r="T1221">
        <f>J1221</f>
        <v/>
      </c>
      <c r="U1221">
        <f>K1221</f>
        <v/>
      </c>
      <c r="V1221" s="14">
        <f>IF($A1221="","",MOD(ROW()-2,12)+1)</f>
        <v/>
      </c>
      <c r="W1221">
        <f>L1221</f>
        <v/>
      </c>
      <c r="X1221" s="14">
        <f>IF(F1221="","",F1221)</f>
        <v/>
      </c>
      <c r="Y1221" s="14">
        <f>IF(G1221="","",G1221)</f>
        <v/>
      </c>
      <c r="Z1221">
        <f>M1221</f>
        <v/>
      </c>
      <c r="AA1221">
        <f>N1221</f>
        <v/>
      </c>
      <c r="AB1221" s="14">
        <f>IF(H1221="","",H1221)</f>
        <v/>
      </c>
      <c r="AC1221">
        <f>O1221</f>
        <v/>
      </c>
      <c r="AD1221" s="14">
        <f>IF(I1221="","",I1221)</f>
        <v/>
      </c>
      <c r="AE1221">
        <f>P1221</f>
        <v/>
      </c>
      <c r="AH1221">
        <f>IF(S1221&lt;&gt;"",S1221,AH1220+900)</f>
        <v/>
      </c>
      <c r="AI1221">
        <f>IF(T1221&lt;&gt;"",T1221,AI1220)</f>
        <v/>
      </c>
      <c r="AJ1221">
        <f>IF(U1221&lt;&gt;"",U1221,AJ1220)</f>
        <v/>
      </c>
      <c r="AK1221">
        <f>IF(W1221&lt;&gt;"",W1221,"")</f>
        <v/>
      </c>
      <c r="AL1221" s="14">
        <f>IF(X1221&lt;&gt;"",X1221,"")</f>
        <v/>
      </c>
      <c r="AM1221" s="14">
        <f>IF(Y1221&lt;&gt;"",Y1221,"")</f>
        <v/>
      </c>
      <c r="AN1221" s="14">
        <f>IF(OR(AL1221="",AM1221=""),"",AL1221-AM1221)</f>
        <v/>
      </c>
      <c r="AO1221">
        <f>IF(AN1221="","",IF(AN1221&gt;0,"Bullish","Bearish"))</f>
        <v/>
      </c>
      <c r="AP1221">
        <f>IF(AO1221="",AP1220,AO1221)</f>
        <v/>
      </c>
      <c r="AQ1221" s="14">
        <f>IF(AB1221&lt;&gt;"",AB1221,"")</f>
        <v/>
      </c>
      <c r="AR1221" s="14">
        <f>IF(AD1221&lt;&gt;"",AD1221,"")</f>
        <v/>
      </c>
      <c r="AS1221">
        <f>IF(AS1220+1=13,1,AS1220+1)</f>
        <v/>
      </c>
      <c r="AT1221">
        <f>IFERROR(IF(SLOPE($AQ$1202:$AQ$1213,$AS$1202:$AS$1213)&gt;0,MIN(3,ABS(SLOPE($AQ$1202:$AQ$1213,$AS$1202:$AS$1213))),IF(SLOPE($AQ$1202:$AQ$1213,$AS$1202:$AS$1213)&lt;-0.5,-0.5,0)),0)</f>
        <v/>
      </c>
      <c r="AU1221">
        <f>IFERROR(IF(SLOPE($AR$1202:$AR$1213,$AS$1202:$AS$1213)&lt;0,MAX(-3,-ABS(SLOPE($AR$1202:$AR$1213,$AS$1202:$AS$1213))),IF(SLOPE($AR$1202:$AR$1213,$AS$1202:$AS$1213)&gt;0.5,0.5,0)),0)</f>
        <v/>
      </c>
      <c r="AV1221">
        <f>($AQ$1214+(AT1221*(AS1221-1)))</f>
        <v/>
      </c>
      <c r="AW1221">
        <f>($AR$1214+(AU1221*(AS1221-1)))</f>
        <v/>
      </c>
      <c r="AX1221">
        <f>IF(AT1221&gt;0,AV1221+AT1221,AV1221)</f>
        <v/>
      </c>
      <c r="AY1221">
        <f>IF(AU1221&lt;0,AW1221+AU1221,AW1221)</f>
        <v/>
      </c>
      <c r="BA1221" s="14">
        <f>IFERROR(AX1221-AQ1221,"")</f>
        <v/>
      </c>
      <c r="BB1221" s="14">
        <f>IFERROR(AY1221-AR1221,"")</f>
        <v/>
      </c>
      <c r="BD1221">
        <f>AH1221</f>
        <v/>
      </c>
      <c r="BE1221">
        <f>AI1221</f>
        <v/>
      </c>
      <c r="BF1221">
        <f>AJ1221</f>
        <v/>
      </c>
      <c r="BG1221" s="14">
        <f>L1221</f>
        <v/>
      </c>
      <c r="BH1221" s="14">
        <f>IF(X1221="","",X1221)</f>
        <v/>
      </c>
      <c r="BI1221" s="14">
        <f>IF(Y1221="","",Y1221)</f>
        <v/>
      </c>
      <c r="BJ1221">
        <f>Z1221</f>
        <v/>
      </c>
      <c r="BK1221">
        <f>AA1221</f>
        <v/>
      </c>
      <c r="BL1221">
        <f>IFERROR(AX1221,"")</f>
        <v/>
      </c>
      <c r="BM1221">
        <f>IFERROR(AY1221,"")</f>
        <v/>
      </c>
    </row>
    <row r="1222" ht="14.25" customHeight="1">
      <c r="A1222">
        <f>ALGLIB_SSA_XAUUSD!AA1222</f>
        <v/>
      </c>
      <c r="B1222">
        <f>IF($A1222="","",INDEX(ALGLIB_SSA_XAUUSD!$B$2:$B$2401,MATCH($A1222,ALGLIB_SSA_XAUUSD!$A$2:$A$2401,1)))</f>
        <v/>
      </c>
      <c r="C1222">
        <f>IF($A1222="","",INDEX(ALGLIB_SSA_XAUUSD!$C$2:$C$2401,MATCH($A1222,ALGLIB_SSA_XAUUSD!$A$2:$A$2401,1)))</f>
        <v/>
      </c>
      <c r="D1222" s="14">
        <f>IF($A1222="","",INT((ROW()-2)/12)+1)</f>
        <v/>
      </c>
      <c r="E1222" s="14">
        <f>IF(AND(E1226&lt;&gt;"",D1226=D1214+1),E1214+(E1226-E1214)*8/12,"")</f>
        <v/>
      </c>
      <c r="F1222" s="14">
        <f>IF(AND(F1226&lt;&gt;"",D1226=D1214+1),F1214+(F1226-F1214)*8/12,"")</f>
        <v/>
      </c>
      <c r="G1222" s="14">
        <f>IF(AND(G1226&lt;&gt;"",D1226=D1214+1),G1214+(G1226-G1214)*8/12,"")</f>
        <v/>
      </c>
      <c r="H1222" s="14">
        <f>IF(AND(H1226&lt;&gt;"",D1226=D1214+1),H1214+(H1226-H1214)*8/12,"")</f>
        <v/>
      </c>
      <c r="I1222" s="14">
        <f>IF(AND(L1226&lt;&gt;"",D1226=D1214+1),I1214+(I1226-I1214)*8/12,"")</f>
        <v/>
      </c>
      <c r="J1222">
        <f>_xlfn.XLOOKUP($A1222,ALGLIB_SSA_XAUUSD!$AA$2:$AA$2401,ALGLIB_SSA_XAUUSD!$P$2:$P$2401,"",0)</f>
        <v/>
      </c>
      <c r="K1222">
        <f>_xlfn.XLOOKUP($A1222,ALGLIB_SSA_XAUUSD!$AA$2:$AA$2401,ALGLIB_SSA_XAUUSD!$Q$2:$Q$2401,"",0)</f>
        <v/>
      </c>
      <c r="L1222">
        <f>_xlfn.XLOOKUP($A1222,ALGLIB_SSA_XAUUSD!$AA$2:$AA$2401,ALGLIB_SSA_XAUUSD!$R$2:$R$2401,"",0)</f>
        <v/>
      </c>
      <c r="M1222">
        <f>_xlfn.XLOOKUP($A1222,ALGLIB_SSA_XAUUSD!$AA$2:$AA$2401,ALGLIB_SSA_XAUUSD!$S$2:$S$2401,"",0)</f>
        <v/>
      </c>
      <c r="N1222">
        <f>_xlfn.XLOOKUP($A1222,ALGLIB_SSA_XAUUSD!$AA$2:$AA$2401,ALGLIB_SSA_XAUUSD!$T$2:$T$2401,"",0)</f>
        <v/>
      </c>
      <c r="O1222">
        <f>_xlfn.XLOOKUP($A1222,ALGLIB_SSA_XAUUSD!$AA$2:$AA$2401,ALGLIB_SSA_XAUUSD!$U$2:$U$2401,"",0)</f>
        <v/>
      </c>
      <c r="P1222">
        <f>_xlfn.XLOOKUP($A1222,ALGLIB_SSA_XAUUSD!$AA$2:$AA$2401,ALGLIB_SSA_XAUUSD!$V$2:$V$2401,"",0)</f>
        <v/>
      </c>
      <c r="S1222">
        <f>A1222</f>
        <v/>
      </c>
      <c r="T1222">
        <f>J1222</f>
        <v/>
      </c>
      <c r="U1222">
        <f>K1222</f>
        <v/>
      </c>
      <c r="V1222" s="14">
        <f>IF($A1222="","",MOD(ROW()-2,12)+1)</f>
        <v/>
      </c>
      <c r="W1222">
        <f>L1222</f>
        <v/>
      </c>
      <c r="X1222" s="14">
        <f>IF(F1222="","",F1222)</f>
        <v/>
      </c>
      <c r="Y1222" s="14">
        <f>IF(G1222="","",G1222)</f>
        <v/>
      </c>
      <c r="Z1222">
        <f>M1222</f>
        <v/>
      </c>
      <c r="AA1222">
        <f>N1222</f>
        <v/>
      </c>
      <c r="AB1222" s="14">
        <f>IF(H1222="","",H1222)</f>
        <v/>
      </c>
      <c r="AC1222">
        <f>O1222</f>
        <v/>
      </c>
      <c r="AD1222" s="14">
        <f>IF(I1222="","",I1222)</f>
        <v/>
      </c>
      <c r="AE1222">
        <f>P1222</f>
        <v/>
      </c>
      <c r="AH1222">
        <f>IF(S1222&lt;&gt;"",S1222,AH1221+900)</f>
        <v/>
      </c>
      <c r="AI1222">
        <f>IF(T1222&lt;&gt;"",T1222,AI1221)</f>
        <v/>
      </c>
      <c r="AJ1222">
        <f>IF(U1222&lt;&gt;"",U1222,AJ1221)</f>
        <v/>
      </c>
      <c r="AK1222">
        <f>IF(W1222&lt;&gt;"",W1222,"")</f>
        <v/>
      </c>
      <c r="AL1222" s="14">
        <f>IF(X1222&lt;&gt;"",X1222,"")</f>
        <v/>
      </c>
      <c r="AM1222" s="14">
        <f>IF(Y1222&lt;&gt;"",Y1222,"")</f>
        <v/>
      </c>
      <c r="AN1222" s="14">
        <f>IF(OR(AL1222="",AM1222=""),"",AL1222-AM1222)</f>
        <v/>
      </c>
      <c r="AO1222">
        <f>IF(AN1222="","",IF(AN1222&gt;0,"Bullish","Bearish"))</f>
        <v/>
      </c>
      <c r="AP1222">
        <f>IF(AO1222="",AP1221,AO1222)</f>
        <v/>
      </c>
      <c r="AQ1222" s="14">
        <f>IF(AB1222&lt;&gt;"",AB1222,"")</f>
        <v/>
      </c>
      <c r="AR1222" s="14">
        <f>IF(AD1222&lt;&gt;"",AD1222,"")</f>
        <v/>
      </c>
      <c r="AS1222">
        <f>IF(AS1221+1=13,1,AS1221+1)</f>
        <v/>
      </c>
      <c r="AT1222">
        <f>IFERROR(IF(SLOPE($AQ$1202:$AQ$1213,$AS$1202:$AS$1213)&gt;0,MIN(3,ABS(SLOPE($AQ$1202:$AQ$1213,$AS$1202:$AS$1213))),IF(SLOPE($AQ$1202:$AQ$1213,$AS$1202:$AS$1213)&lt;-0.5,-0.5,0)),0)</f>
        <v/>
      </c>
      <c r="AU1222">
        <f>IFERROR(IF(SLOPE($AR$1202:$AR$1213,$AS$1202:$AS$1213)&lt;0,MAX(-3,-ABS(SLOPE($AR$1202:$AR$1213,$AS$1202:$AS$1213))),IF(SLOPE($AR$1202:$AR$1213,$AS$1202:$AS$1213)&gt;0.5,0.5,0)),0)</f>
        <v/>
      </c>
      <c r="AV1222">
        <f>($AQ$1214+(AT1222*(AS1222-1)))</f>
        <v/>
      </c>
      <c r="AW1222">
        <f>($AR$1214+(AU1222*(AS1222-1)))</f>
        <v/>
      </c>
      <c r="AX1222">
        <f>IF(AT1222&gt;0,AV1222+AT1222,AV1222)</f>
        <v/>
      </c>
      <c r="AY1222">
        <f>IF(AU1222&lt;0,AW1222+AU1222,AW1222)</f>
        <v/>
      </c>
      <c r="BA1222" s="14">
        <f>IFERROR(AX1222-AQ1222,"")</f>
        <v/>
      </c>
      <c r="BB1222" s="14">
        <f>IFERROR(AY1222-AR1222,"")</f>
        <v/>
      </c>
      <c r="BD1222">
        <f>AH1222</f>
        <v/>
      </c>
      <c r="BE1222">
        <f>AI1222</f>
        <v/>
      </c>
      <c r="BF1222">
        <f>AJ1222</f>
        <v/>
      </c>
      <c r="BG1222" s="14">
        <f>L1222</f>
        <v/>
      </c>
      <c r="BH1222" s="14">
        <f>IF(X1222="","",X1222)</f>
        <v/>
      </c>
      <c r="BI1222" s="14">
        <f>IF(Y1222="","",Y1222)</f>
        <v/>
      </c>
      <c r="BJ1222">
        <f>Z1222</f>
        <v/>
      </c>
      <c r="BK1222">
        <f>AA1222</f>
        <v/>
      </c>
      <c r="BL1222">
        <f>IFERROR(AX1222,"")</f>
        <v/>
      </c>
      <c r="BM1222">
        <f>IFERROR(AY1222,"")</f>
        <v/>
      </c>
    </row>
    <row r="1223" ht="14.25" customHeight="1">
      <c r="A1223">
        <f>ALGLIB_SSA_XAUUSD!AA1223</f>
        <v/>
      </c>
      <c r="B1223">
        <f>IF($A1223="","",INDEX(ALGLIB_SSA_XAUUSD!$B$2:$B$2401,MATCH($A1223,ALGLIB_SSA_XAUUSD!$A$2:$A$2401,1)))</f>
        <v/>
      </c>
      <c r="C1223">
        <f>IF($A1223="","",INDEX(ALGLIB_SSA_XAUUSD!$C$2:$C$2401,MATCH($A1223,ALGLIB_SSA_XAUUSD!$A$2:$A$2401,1)))</f>
        <v/>
      </c>
      <c r="D1223" s="14">
        <f>IF($A1223="","",INT((ROW()-2)/12)+1)</f>
        <v/>
      </c>
      <c r="E1223" s="14">
        <f>IF(AND(E1226&lt;&gt;"",D1226=D1214+1),E1214+(E1226-E1214)*9/12,"")</f>
        <v/>
      </c>
      <c r="F1223" s="14">
        <f>IF(AND(F1226&lt;&gt;"",D1226=D1214+1),F1214+(F1226-F1214)*9/12,"")</f>
        <v/>
      </c>
      <c r="G1223" s="14">
        <f>IF(AND(G1226&lt;&gt;"",D1226=D1214+1),G1214+(G1226-G1214)*9/12,"")</f>
        <v/>
      </c>
      <c r="H1223" s="14">
        <f>IF(AND(H1226&lt;&gt;"",D1226=D1214+1),H1214+(H1226-H1214)*9/12,"")</f>
        <v/>
      </c>
      <c r="I1223" s="14">
        <f>IF(AND(L1226&lt;&gt;"",D1226=D1214+1),I1214+(I1226-I1214)*9/12,"")</f>
        <v/>
      </c>
      <c r="J1223">
        <f>_xlfn.XLOOKUP($A1223,ALGLIB_SSA_XAUUSD!$AA$2:$AA$2401,ALGLIB_SSA_XAUUSD!$P$2:$P$2401,"",0)</f>
        <v/>
      </c>
      <c r="K1223">
        <f>_xlfn.XLOOKUP($A1223,ALGLIB_SSA_XAUUSD!$AA$2:$AA$2401,ALGLIB_SSA_XAUUSD!$Q$2:$Q$2401,"",0)</f>
        <v/>
      </c>
      <c r="L1223">
        <f>_xlfn.XLOOKUP($A1223,ALGLIB_SSA_XAUUSD!$AA$2:$AA$2401,ALGLIB_SSA_XAUUSD!$R$2:$R$2401,"",0)</f>
        <v/>
      </c>
      <c r="M1223">
        <f>_xlfn.XLOOKUP($A1223,ALGLIB_SSA_XAUUSD!$AA$2:$AA$2401,ALGLIB_SSA_XAUUSD!$S$2:$S$2401,"",0)</f>
        <v/>
      </c>
      <c r="N1223">
        <f>_xlfn.XLOOKUP($A1223,ALGLIB_SSA_XAUUSD!$AA$2:$AA$2401,ALGLIB_SSA_XAUUSD!$T$2:$T$2401,"",0)</f>
        <v/>
      </c>
      <c r="O1223">
        <f>_xlfn.XLOOKUP($A1223,ALGLIB_SSA_XAUUSD!$AA$2:$AA$2401,ALGLIB_SSA_XAUUSD!$U$2:$U$2401,"",0)</f>
        <v/>
      </c>
      <c r="P1223">
        <f>_xlfn.XLOOKUP($A1223,ALGLIB_SSA_XAUUSD!$AA$2:$AA$2401,ALGLIB_SSA_XAUUSD!$V$2:$V$2401,"",0)</f>
        <v/>
      </c>
      <c r="S1223">
        <f>A1223</f>
        <v/>
      </c>
      <c r="T1223">
        <f>J1223</f>
        <v/>
      </c>
      <c r="U1223">
        <f>K1223</f>
        <v/>
      </c>
      <c r="V1223" s="14">
        <f>IF($A1223="","",MOD(ROW()-2,12)+1)</f>
        <v/>
      </c>
      <c r="W1223">
        <f>L1223</f>
        <v/>
      </c>
      <c r="X1223" s="14">
        <f>IF(F1223="","",F1223)</f>
        <v/>
      </c>
      <c r="Y1223" s="14">
        <f>IF(G1223="","",G1223)</f>
        <v/>
      </c>
      <c r="Z1223">
        <f>M1223</f>
        <v/>
      </c>
      <c r="AA1223">
        <f>N1223</f>
        <v/>
      </c>
      <c r="AB1223" s="14">
        <f>IF(H1223="","",H1223)</f>
        <v/>
      </c>
      <c r="AC1223">
        <f>O1223</f>
        <v/>
      </c>
      <c r="AD1223" s="14">
        <f>IF(I1223="","",I1223)</f>
        <v/>
      </c>
      <c r="AE1223">
        <f>P1223</f>
        <v/>
      </c>
      <c r="AH1223">
        <f>IF(S1223&lt;&gt;"",S1223,AH1222+900)</f>
        <v/>
      </c>
      <c r="AI1223">
        <f>IF(T1223&lt;&gt;"",T1223,AI1222)</f>
        <v/>
      </c>
      <c r="AJ1223">
        <f>IF(U1223&lt;&gt;"",U1223,AJ1222)</f>
        <v/>
      </c>
      <c r="AK1223">
        <f>IF(W1223&lt;&gt;"",W1223,"")</f>
        <v/>
      </c>
      <c r="AL1223" s="14">
        <f>IF(X1223&lt;&gt;"",X1223,"")</f>
        <v/>
      </c>
      <c r="AM1223" s="14">
        <f>IF(Y1223&lt;&gt;"",Y1223,"")</f>
        <v/>
      </c>
      <c r="AN1223" s="14">
        <f>IF(OR(AL1223="",AM1223=""),"",AL1223-AM1223)</f>
        <v/>
      </c>
      <c r="AO1223">
        <f>IF(AN1223="","",IF(AN1223&gt;0,"Bullish","Bearish"))</f>
        <v/>
      </c>
      <c r="AP1223">
        <f>IF(AO1223="",AP1222,AO1223)</f>
        <v/>
      </c>
      <c r="AQ1223" s="14">
        <f>IF(AB1223&lt;&gt;"",AB1223,"")</f>
        <v/>
      </c>
      <c r="AR1223" s="14">
        <f>IF(AD1223&lt;&gt;"",AD1223,"")</f>
        <v/>
      </c>
      <c r="AS1223">
        <f>IF(AS1222+1=13,1,AS1222+1)</f>
        <v/>
      </c>
      <c r="AT1223">
        <f>IFERROR(IF(SLOPE($AQ$1202:$AQ$1213,$AS$1202:$AS$1213)&gt;0,MIN(3,ABS(SLOPE($AQ$1202:$AQ$1213,$AS$1202:$AS$1213))),IF(SLOPE($AQ$1202:$AQ$1213,$AS$1202:$AS$1213)&lt;-0.5,-0.5,0)),0)</f>
        <v/>
      </c>
      <c r="AU1223">
        <f>IFERROR(IF(SLOPE($AR$1202:$AR$1213,$AS$1202:$AS$1213)&lt;0,MAX(-3,-ABS(SLOPE($AR$1202:$AR$1213,$AS$1202:$AS$1213))),IF(SLOPE($AR$1202:$AR$1213,$AS$1202:$AS$1213)&gt;0.5,0.5,0)),0)</f>
        <v/>
      </c>
      <c r="AV1223">
        <f>($AQ$1214+(AT1223*(AS1223-1)))</f>
        <v/>
      </c>
      <c r="AW1223">
        <f>($AR$1214+(AU1223*(AS1223-1)))</f>
        <v/>
      </c>
      <c r="AX1223">
        <f>IF(AT1223&gt;0,AV1223+AT1223,AV1223)</f>
        <v/>
      </c>
      <c r="AY1223">
        <f>IF(AU1223&lt;0,AW1223+AU1223,AW1223)</f>
        <v/>
      </c>
      <c r="BA1223" s="14">
        <f>IFERROR(AX1223-AQ1223,"")</f>
        <v/>
      </c>
      <c r="BB1223" s="14">
        <f>IFERROR(AY1223-AR1223,"")</f>
        <v/>
      </c>
      <c r="BD1223">
        <f>AH1223</f>
        <v/>
      </c>
      <c r="BE1223">
        <f>AI1223</f>
        <v/>
      </c>
      <c r="BF1223">
        <f>AJ1223</f>
        <v/>
      </c>
      <c r="BG1223" s="14">
        <f>L1223</f>
        <v/>
      </c>
      <c r="BH1223" s="14">
        <f>IF(X1223="","",X1223)</f>
        <v/>
      </c>
      <c r="BI1223" s="14">
        <f>IF(Y1223="","",Y1223)</f>
        <v/>
      </c>
      <c r="BJ1223">
        <f>Z1223</f>
        <v/>
      </c>
      <c r="BK1223">
        <f>AA1223</f>
        <v/>
      </c>
      <c r="BL1223">
        <f>IFERROR(AX1223,"")</f>
        <v/>
      </c>
      <c r="BM1223">
        <f>IFERROR(AY1223,"")</f>
        <v/>
      </c>
    </row>
    <row r="1224" ht="14.25" customHeight="1">
      <c r="A1224">
        <f>ALGLIB_SSA_XAUUSD!AA1224</f>
        <v/>
      </c>
      <c r="B1224">
        <f>IF($A1224="","",INDEX(ALGLIB_SSA_XAUUSD!$B$2:$B$2401,MATCH($A1224,ALGLIB_SSA_XAUUSD!$A$2:$A$2401,1)))</f>
        <v/>
      </c>
      <c r="C1224">
        <f>IF($A1224="","",INDEX(ALGLIB_SSA_XAUUSD!$C$2:$C$2401,MATCH($A1224,ALGLIB_SSA_XAUUSD!$A$2:$A$2401,1)))</f>
        <v/>
      </c>
      <c r="D1224" s="14">
        <f>IF($A1224="","",INT((ROW()-2)/12)+1)</f>
        <v/>
      </c>
      <c r="E1224" s="14">
        <f>IF(AND(E1226&lt;&gt;"",D1226=D1214+1),E1214+(E1226-E1214)*10/12,"")</f>
        <v/>
      </c>
      <c r="F1224" s="14">
        <f>IF(AND(F1226&lt;&gt;"",D1226=D1214+1),F1214+(F1226-F1214)*10/12,"")</f>
        <v/>
      </c>
      <c r="G1224" s="14">
        <f>IF(AND(G1226&lt;&gt;"",D1226=D1214+1),G1214+(G1226-G1214)*10/12,"")</f>
        <v/>
      </c>
      <c r="H1224" s="14">
        <f>IF(AND(H1226&lt;&gt;"",D1226=D1214+1),H1214+(H1226-H1214)*10/12,"")</f>
        <v/>
      </c>
      <c r="I1224" s="14">
        <f>IF(AND(L1226&lt;&gt;"",D1226=D1214+1),I1214+(I1226-I1214)*10/12,"")</f>
        <v/>
      </c>
      <c r="J1224">
        <f>_xlfn.XLOOKUP($A1224,ALGLIB_SSA_XAUUSD!$AA$2:$AA$2401,ALGLIB_SSA_XAUUSD!$P$2:$P$2401,"",0)</f>
        <v/>
      </c>
      <c r="K1224">
        <f>_xlfn.XLOOKUP($A1224,ALGLIB_SSA_XAUUSD!$AA$2:$AA$2401,ALGLIB_SSA_XAUUSD!$Q$2:$Q$2401,"",0)</f>
        <v/>
      </c>
      <c r="L1224">
        <f>_xlfn.XLOOKUP($A1224,ALGLIB_SSA_XAUUSD!$AA$2:$AA$2401,ALGLIB_SSA_XAUUSD!$R$2:$R$2401,"",0)</f>
        <v/>
      </c>
      <c r="M1224">
        <f>_xlfn.XLOOKUP($A1224,ALGLIB_SSA_XAUUSD!$AA$2:$AA$2401,ALGLIB_SSA_XAUUSD!$S$2:$S$2401,"",0)</f>
        <v/>
      </c>
      <c r="N1224">
        <f>_xlfn.XLOOKUP($A1224,ALGLIB_SSA_XAUUSD!$AA$2:$AA$2401,ALGLIB_SSA_XAUUSD!$T$2:$T$2401,"",0)</f>
        <v/>
      </c>
      <c r="O1224">
        <f>_xlfn.XLOOKUP($A1224,ALGLIB_SSA_XAUUSD!$AA$2:$AA$2401,ALGLIB_SSA_XAUUSD!$U$2:$U$2401,"",0)</f>
        <v/>
      </c>
      <c r="P1224">
        <f>_xlfn.XLOOKUP($A1224,ALGLIB_SSA_XAUUSD!$AA$2:$AA$2401,ALGLIB_SSA_XAUUSD!$V$2:$V$2401,"",0)</f>
        <v/>
      </c>
      <c r="S1224">
        <f>A1224</f>
        <v/>
      </c>
      <c r="T1224">
        <f>J1224</f>
        <v/>
      </c>
      <c r="U1224">
        <f>K1224</f>
        <v/>
      </c>
      <c r="V1224" s="14">
        <f>IF($A1224="","",MOD(ROW()-2,12)+1)</f>
        <v/>
      </c>
      <c r="W1224">
        <f>L1224</f>
        <v/>
      </c>
      <c r="X1224" s="14">
        <f>IF(F1224="","",F1224)</f>
        <v/>
      </c>
      <c r="Y1224" s="14">
        <f>IF(G1224="","",G1224)</f>
        <v/>
      </c>
      <c r="Z1224">
        <f>M1224</f>
        <v/>
      </c>
      <c r="AA1224">
        <f>N1224</f>
        <v/>
      </c>
      <c r="AB1224" s="14">
        <f>IF(H1224="","",H1224)</f>
        <v/>
      </c>
      <c r="AC1224">
        <f>O1224</f>
        <v/>
      </c>
      <c r="AD1224" s="14">
        <f>IF(I1224="","",I1224)</f>
        <v/>
      </c>
      <c r="AE1224">
        <f>P1224</f>
        <v/>
      </c>
      <c r="AH1224">
        <f>IF(S1224&lt;&gt;"",S1224,AH1223+900)</f>
        <v/>
      </c>
      <c r="AI1224">
        <f>IF(T1224&lt;&gt;"",T1224,AI1223)</f>
        <v/>
      </c>
      <c r="AJ1224">
        <f>IF(U1224&lt;&gt;"",U1224,AJ1223)</f>
        <v/>
      </c>
      <c r="AK1224">
        <f>IF(W1224&lt;&gt;"",W1224,"")</f>
        <v/>
      </c>
      <c r="AL1224" s="14">
        <f>IF(X1224&lt;&gt;"",X1224,"")</f>
        <v/>
      </c>
      <c r="AM1224" s="14">
        <f>IF(Y1224&lt;&gt;"",Y1224,"")</f>
        <v/>
      </c>
      <c r="AN1224" s="14">
        <f>IF(OR(AL1224="",AM1224=""),"",AL1224-AM1224)</f>
        <v/>
      </c>
      <c r="AO1224">
        <f>IF(AN1224="","",IF(AN1224&gt;0,"Bullish","Bearish"))</f>
        <v/>
      </c>
      <c r="AP1224">
        <f>IF(AO1224="",AP1223,AO1224)</f>
        <v/>
      </c>
      <c r="AQ1224" s="14">
        <f>IF(AB1224&lt;&gt;"",AB1224,"")</f>
        <v/>
      </c>
      <c r="AR1224" s="14">
        <f>IF(AD1224&lt;&gt;"",AD1224,"")</f>
        <v/>
      </c>
      <c r="AS1224">
        <f>IF(AS1223+1=13,1,AS1223+1)</f>
        <v/>
      </c>
      <c r="AT1224">
        <f>IFERROR(IF(SLOPE($AQ$1202:$AQ$1213,$AS$1202:$AS$1213)&gt;0,MIN(3,ABS(SLOPE($AQ$1202:$AQ$1213,$AS$1202:$AS$1213))),IF(SLOPE($AQ$1202:$AQ$1213,$AS$1202:$AS$1213)&lt;-0.5,-0.5,0)),0)</f>
        <v/>
      </c>
      <c r="AU1224">
        <f>IFERROR(IF(SLOPE($AR$1202:$AR$1213,$AS$1202:$AS$1213)&lt;0,MAX(-3,-ABS(SLOPE($AR$1202:$AR$1213,$AS$1202:$AS$1213))),IF(SLOPE($AR$1202:$AR$1213,$AS$1202:$AS$1213)&gt;0.5,0.5,0)),0)</f>
        <v/>
      </c>
      <c r="AV1224">
        <f>($AQ$1214+(AT1224*(AS1224-1)))</f>
        <v/>
      </c>
      <c r="AW1224">
        <f>($AR$1214+(AU1224*(AS1224-1)))</f>
        <v/>
      </c>
      <c r="AX1224">
        <f>IF(AT1224&gt;0,AV1224+AT1224,AV1224)</f>
        <v/>
      </c>
      <c r="AY1224">
        <f>IF(AU1224&lt;0,AW1224+AU1224,AW1224)</f>
        <v/>
      </c>
      <c r="BA1224" s="14">
        <f>IFERROR(AX1224-AQ1224,"")</f>
        <v/>
      </c>
      <c r="BB1224" s="14">
        <f>IFERROR(AY1224-AR1224,"")</f>
        <v/>
      </c>
      <c r="BD1224">
        <f>AH1224</f>
        <v/>
      </c>
      <c r="BE1224">
        <f>AI1224</f>
        <v/>
      </c>
      <c r="BF1224">
        <f>AJ1224</f>
        <v/>
      </c>
      <c r="BG1224" s="14">
        <f>L1224</f>
        <v/>
      </c>
      <c r="BH1224" s="14">
        <f>IF(X1224="","",X1224)</f>
        <v/>
      </c>
      <c r="BI1224" s="14">
        <f>IF(Y1224="","",Y1224)</f>
        <v/>
      </c>
      <c r="BJ1224">
        <f>Z1224</f>
        <v/>
      </c>
      <c r="BK1224">
        <f>AA1224</f>
        <v/>
      </c>
      <c r="BL1224">
        <f>IFERROR(AX1224,"")</f>
        <v/>
      </c>
      <c r="BM1224">
        <f>IFERROR(AY1224,"")</f>
        <v/>
      </c>
    </row>
    <row r="1225" ht="14.25" customHeight="1">
      <c r="A1225">
        <f>ALGLIB_SSA_XAUUSD!AA1225</f>
        <v/>
      </c>
      <c r="B1225">
        <f>IF($A1225="","",INDEX(ALGLIB_SSA_XAUUSD!$B$2:$B$2401,MATCH($A1225,ALGLIB_SSA_XAUUSD!$A$2:$A$2401,1)))</f>
        <v/>
      </c>
      <c r="C1225">
        <f>IF($A1225="","",INDEX(ALGLIB_SSA_XAUUSD!$C$2:$C$2401,MATCH($A1225,ALGLIB_SSA_XAUUSD!$A$2:$A$2401,1)))</f>
        <v/>
      </c>
      <c r="D1225" s="14">
        <f>IF($A1225="","",INT((ROW()-2)/12)+1)</f>
        <v/>
      </c>
      <c r="E1225" s="14">
        <f>IF(AND(E1226&lt;&gt;"",D1226=D1214+1),E1214+(E1226-E1214)*11/12,"")</f>
        <v/>
      </c>
      <c r="F1225" s="14">
        <f>IF(AND(F1226&lt;&gt;"",D1226=D1214+1),F1214+(F1226-F1214)*11/12,"")</f>
        <v/>
      </c>
      <c r="G1225" s="14">
        <f>IF(AND(G1226&lt;&gt;"",D1226=D1214+1),G1214+(G1226-G1214)*11/12,"")</f>
        <v/>
      </c>
      <c r="H1225" s="14">
        <f>IF(AND(H1226&lt;&gt;"",D1226=D1214+1),H1214+(H1226-H1214)*11/12,"")</f>
        <v/>
      </c>
      <c r="I1225" s="14">
        <f>IF(AND(L1226&lt;&gt;"",D1226=D1214+1),I1214+(I1226-I1214)*11/12,"")</f>
        <v/>
      </c>
      <c r="J1225">
        <f>_xlfn.XLOOKUP($A1225,ALGLIB_SSA_XAUUSD!$AA$2:$AA$2401,ALGLIB_SSA_XAUUSD!$P$2:$P$2401,"",0)</f>
        <v/>
      </c>
      <c r="K1225">
        <f>_xlfn.XLOOKUP($A1225,ALGLIB_SSA_XAUUSD!$AA$2:$AA$2401,ALGLIB_SSA_XAUUSD!$Q$2:$Q$2401,"",0)</f>
        <v/>
      </c>
      <c r="L1225">
        <f>_xlfn.XLOOKUP($A1225,ALGLIB_SSA_XAUUSD!$AA$2:$AA$2401,ALGLIB_SSA_XAUUSD!$R$2:$R$2401,"",0)</f>
        <v/>
      </c>
      <c r="M1225">
        <f>_xlfn.XLOOKUP($A1225,ALGLIB_SSA_XAUUSD!$AA$2:$AA$2401,ALGLIB_SSA_XAUUSD!$S$2:$S$2401,"",0)</f>
        <v/>
      </c>
      <c r="N1225">
        <f>_xlfn.XLOOKUP($A1225,ALGLIB_SSA_XAUUSD!$AA$2:$AA$2401,ALGLIB_SSA_XAUUSD!$T$2:$T$2401,"",0)</f>
        <v/>
      </c>
      <c r="O1225">
        <f>_xlfn.XLOOKUP($A1225,ALGLIB_SSA_XAUUSD!$AA$2:$AA$2401,ALGLIB_SSA_XAUUSD!$U$2:$U$2401,"",0)</f>
        <v/>
      </c>
      <c r="P1225">
        <f>_xlfn.XLOOKUP($A1225,ALGLIB_SSA_XAUUSD!$AA$2:$AA$2401,ALGLIB_SSA_XAUUSD!$V$2:$V$2401,"",0)</f>
        <v/>
      </c>
      <c r="S1225">
        <f>A1225</f>
        <v/>
      </c>
      <c r="T1225">
        <f>J1225</f>
        <v/>
      </c>
      <c r="U1225">
        <f>K1225</f>
        <v/>
      </c>
      <c r="V1225" s="14">
        <f>IF($A1225="","",MOD(ROW()-2,12)+1)</f>
        <v/>
      </c>
      <c r="W1225">
        <f>L1225</f>
        <v/>
      </c>
      <c r="X1225" s="14">
        <f>IF(F1225="","",F1225)</f>
        <v/>
      </c>
      <c r="Y1225" s="14">
        <f>IF(G1225="","",G1225)</f>
        <v/>
      </c>
      <c r="Z1225">
        <f>M1225</f>
        <v/>
      </c>
      <c r="AA1225">
        <f>N1225</f>
        <v/>
      </c>
      <c r="AB1225" s="14">
        <f>IF(H1225="","",H1225)</f>
        <v/>
      </c>
      <c r="AC1225">
        <f>O1225</f>
        <v/>
      </c>
      <c r="AD1225" s="14">
        <f>IF(I1225="","",I1225)</f>
        <v/>
      </c>
      <c r="AE1225">
        <f>P1225</f>
        <v/>
      </c>
      <c r="AH1225">
        <f>IF(S1225&lt;&gt;"",S1225,AH1224+900)</f>
        <v/>
      </c>
      <c r="AI1225">
        <f>IF(T1225&lt;&gt;"",T1225,AI1224)</f>
        <v/>
      </c>
      <c r="AJ1225">
        <f>IF(U1225&lt;&gt;"",U1225,AJ1224)</f>
        <v/>
      </c>
      <c r="AK1225">
        <f>IF(W1225&lt;&gt;"",W1225,"")</f>
        <v/>
      </c>
      <c r="AL1225" s="14">
        <f>IF(X1225&lt;&gt;"",X1225,"")</f>
        <v/>
      </c>
      <c r="AM1225" s="14">
        <f>IF(Y1225&lt;&gt;"",Y1225,"")</f>
        <v/>
      </c>
      <c r="AN1225" s="14">
        <f>IF(OR(AL1225="",AM1225=""),"",AL1225-AM1225)</f>
        <v/>
      </c>
      <c r="AO1225">
        <f>IF(AN1225="","",IF(AN1225&gt;0,"Bullish","Bearish"))</f>
        <v/>
      </c>
      <c r="AP1225">
        <f>IF(AO1225="",AP1224,AO1225)</f>
        <v/>
      </c>
      <c r="AQ1225" s="14">
        <f>IF(AB1225&lt;&gt;"",AB1225,"")</f>
        <v/>
      </c>
      <c r="AR1225" s="14">
        <f>IF(AD1225&lt;&gt;"",AD1225,"")</f>
        <v/>
      </c>
      <c r="AS1225">
        <f>IF(AS1224+1=13,1,AS1224+1)</f>
        <v/>
      </c>
      <c r="AT1225">
        <f>IFERROR(IF(SLOPE($AQ$1202:$AQ$1213,$AS$1202:$AS$1213)&gt;0,MIN(3,ABS(SLOPE($AQ$1202:$AQ$1213,$AS$1202:$AS$1213))),IF(SLOPE($AQ$1202:$AQ$1213,$AS$1202:$AS$1213)&lt;-0.5,-0.5,0)),0)</f>
        <v/>
      </c>
      <c r="AU1225">
        <f>IFERROR(IF(SLOPE($AR$1202:$AR$1213,$AS$1202:$AS$1213)&lt;0,MAX(-3,-ABS(SLOPE($AR$1202:$AR$1213,$AS$1202:$AS$1213))),IF(SLOPE($AR$1202:$AR$1213,$AS$1202:$AS$1213)&gt;0.5,0.5,0)),0)</f>
        <v/>
      </c>
      <c r="AV1225">
        <f>($AQ$1214+(AT1225*(AS1225-1)))</f>
        <v/>
      </c>
      <c r="AW1225">
        <f>($AR$1214+(AU1225*(AS1225-1)))</f>
        <v/>
      </c>
      <c r="AX1225">
        <f>IF(AT1225&gt;0,AV1225+AT1225,AV1225)</f>
        <v/>
      </c>
      <c r="AY1225">
        <f>IF(AU1225&lt;0,AW1225+AU1225,AW1225)</f>
        <v/>
      </c>
      <c r="BA1225" s="14">
        <f>IFERROR(AX1225-AQ1225,"")</f>
        <v/>
      </c>
      <c r="BB1225" s="14">
        <f>IFERROR(AY1225-AR1225,"")</f>
        <v/>
      </c>
      <c r="BD1225">
        <f>AH1225</f>
        <v/>
      </c>
      <c r="BE1225">
        <f>AI1225</f>
        <v/>
      </c>
      <c r="BF1225">
        <f>AJ1225</f>
        <v/>
      </c>
      <c r="BG1225" s="14">
        <f>L1225</f>
        <v/>
      </c>
      <c r="BH1225" s="14">
        <f>IF(X1225="","",X1225)</f>
        <v/>
      </c>
      <c r="BI1225" s="14">
        <f>IF(Y1225="","",Y1225)</f>
        <v/>
      </c>
      <c r="BJ1225">
        <f>Z1225</f>
        <v/>
      </c>
      <c r="BK1225">
        <f>AA1225</f>
        <v/>
      </c>
      <c r="BL1225">
        <f>IFERROR(AX1225,"")</f>
        <v/>
      </c>
      <c r="BM1225">
        <f>IFERROR(AY1225,"")</f>
        <v/>
      </c>
    </row>
    <row r="1226" ht="14.25" customHeight="1">
      <c r="A1226">
        <f>ALGLIB_SSA_XAUUSD!AA1226</f>
        <v/>
      </c>
      <c r="B1226">
        <f>IF($A1226="","",INDEX(ALGLIB_SSA_XAUUSD!$B$2:$B$2401,MATCH($A1226,ALGLIB_SSA_XAUUSD!$A$2:$A$2401,1)))</f>
        <v/>
      </c>
      <c r="C1226">
        <f>IF($A1226="","",INDEX(ALGLIB_SSA_XAUUSD!$C$2:$C$2401,MATCH($A1226,ALGLIB_SSA_XAUUSD!$A$2:$A$2401,1)))</f>
        <v/>
      </c>
      <c r="D1226" s="14">
        <f>IF($A1226="","",INT((ROW()-2)/12)+1)</f>
        <v/>
      </c>
      <c r="E1226" s="14">
        <f>IF($A1226="","",INDEX(ALGLIB_SSA_XAUUSD!$D$2:$D$2401,MATCH($A1226,ALGLIB_SSA_XAUUSD!$A$2:$A$2401,1)))</f>
        <v/>
      </c>
      <c r="F1226" s="14">
        <f>IF($A1226="","",INDEX(ALGLIB_SSA_XAUUSD!$E$2:$E$2401,MATCH($A1226,ALGLIB_SSA_XAUUSD!$A$2:$A$2401,1)))</f>
        <v/>
      </c>
      <c r="G1226" s="14">
        <f>IF($A1226="","",INDEX(ALGLIB_SSA_XAUUSD!$F$2:$F$2401,MATCH($A1226,ALGLIB_SSA_XAUUSD!$A$2:$A$2401,1)))</f>
        <v/>
      </c>
      <c r="H1226" s="14">
        <f>IF($A1226="","",INDEX(ALGLIB_SSA_XAUUSD!$G$2:$G$2401,MATCH($A1226,ALGLIB_SSA_XAUUSD!$A$2:$A$2401,1)))</f>
        <v/>
      </c>
      <c r="I1226" s="14">
        <f>IF($A1226="","",INDEX(ALGLIB_SSA_XAUUSD!$H$2:$H$2401,MATCH($A1226,ALGLIB_SSA_XAUUSD!$A$2:$A$2401,1)))</f>
        <v/>
      </c>
      <c r="J1226">
        <f>_xlfn.XLOOKUP($A1226,ALGLIB_SSA_XAUUSD!$AA$2:$AA$2401,ALGLIB_SSA_XAUUSD!$P$2:$P$2401,"",0)</f>
        <v/>
      </c>
      <c r="K1226">
        <f>_xlfn.XLOOKUP($A1226,ALGLIB_SSA_XAUUSD!$AA$2:$AA$2401,ALGLIB_SSA_XAUUSD!$Q$2:$Q$2401,"",0)</f>
        <v/>
      </c>
      <c r="L1226">
        <f>_xlfn.XLOOKUP($A1226,ALGLIB_SSA_XAUUSD!$AA$2:$AA$2401,ALGLIB_SSA_XAUUSD!$R$2:$R$2401,"",0)</f>
        <v/>
      </c>
      <c r="M1226">
        <f>_xlfn.XLOOKUP($A1226,ALGLIB_SSA_XAUUSD!$AA$2:$AA$2401,ALGLIB_SSA_XAUUSD!$S$2:$S$2401,"",0)</f>
        <v/>
      </c>
      <c r="N1226">
        <f>_xlfn.XLOOKUP($A1226,ALGLIB_SSA_XAUUSD!$AA$2:$AA$2401,ALGLIB_SSA_XAUUSD!$T$2:$T$2401,"",0)</f>
        <v/>
      </c>
      <c r="O1226">
        <f>_xlfn.XLOOKUP($A1226,ALGLIB_SSA_XAUUSD!$AA$2:$AA$2401,ALGLIB_SSA_XAUUSD!$U$2:$U$2401,"",0)</f>
        <v/>
      </c>
      <c r="P1226">
        <f>_xlfn.XLOOKUP($A1226,ALGLIB_SSA_XAUUSD!$AA$2:$AA$2401,ALGLIB_SSA_XAUUSD!$V$2:$V$2401,"",0)</f>
        <v/>
      </c>
      <c r="S1226">
        <f>A1226</f>
        <v/>
      </c>
      <c r="T1226">
        <f>J1226</f>
        <v/>
      </c>
      <c r="U1226">
        <f>K1226</f>
        <v/>
      </c>
      <c r="V1226" s="14">
        <f>IF($A1226="","",MOD(ROW()-2,12)+1)</f>
        <v/>
      </c>
      <c r="W1226">
        <f>L1226</f>
        <v/>
      </c>
      <c r="X1226" s="14">
        <f>IF(F1226="","",F1226)</f>
        <v/>
      </c>
      <c r="Y1226" s="14">
        <f>IF(G1226="","",G1226)</f>
        <v/>
      </c>
      <c r="Z1226">
        <f>M1226</f>
        <v/>
      </c>
      <c r="AA1226">
        <f>N1226</f>
        <v/>
      </c>
      <c r="AB1226" s="14">
        <f>IF(H1226="","",H1226)</f>
        <v/>
      </c>
      <c r="AC1226">
        <f>O1226</f>
        <v/>
      </c>
      <c r="AD1226" s="14">
        <f>IF(I1226="","",I1226)</f>
        <v/>
      </c>
      <c r="AE1226">
        <f>P1226</f>
        <v/>
      </c>
      <c r="AH1226">
        <f>IF(S1226&lt;&gt;"",S1226,AH1225+900)</f>
        <v/>
      </c>
      <c r="AI1226">
        <f>IF(T1226&lt;&gt;"",T1226,AI1225)</f>
        <v/>
      </c>
      <c r="AJ1226">
        <f>IF(U1226&lt;&gt;"",U1226,AJ1225)</f>
        <v/>
      </c>
      <c r="AK1226">
        <f>IF(W1226&lt;&gt;"",W1226,"")</f>
        <v/>
      </c>
      <c r="AL1226" s="14">
        <f>IF(X1226&lt;&gt;"",X1226,"")</f>
        <v/>
      </c>
      <c r="AM1226" s="14">
        <f>IF(Y1226&lt;&gt;"",Y1226,"")</f>
        <v/>
      </c>
      <c r="AN1226" s="14">
        <f>IF(OR(AL1226="",AM1226=""),"",AL1226-AM1226)</f>
        <v/>
      </c>
      <c r="AO1226">
        <f>IF(AN1226="","",IF(AN1226&gt;0,"Bullish","Bearish"))</f>
        <v/>
      </c>
      <c r="AP1226">
        <f>IF(AO1226="",AP1225,AO1226)</f>
        <v/>
      </c>
      <c r="AQ1226" s="14">
        <f>IF(AB1226&lt;&gt;"",AB1226,"")</f>
        <v/>
      </c>
      <c r="AR1226" s="14">
        <f>IF(AD1226&lt;&gt;"",AD1226,"")</f>
        <v/>
      </c>
      <c r="AS1226">
        <f>IF(AS1225+1=13,1,AS1225+1)</f>
        <v/>
      </c>
      <c r="AT1226">
        <f>IFERROR(IF(SLOPE($AQ$1214:$AQ$1225,$AS$1214:$AS$1225)&gt;0,MIN(3,ABS(SLOPE($AQ$1214:$AQ$1225,$AS$1214:$AS$1225))),IF(SLOPE($AQ$1214:$AQ$1225,$AS$1214:$AS$1225)&lt;-0.5,-0.5,0)),0)</f>
        <v/>
      </c>
      <c r="AU1226">
        <f>IFERROR(IF(SLOPE($AR$1214:$AR$1225,$AS$1214:$AS$1225)&lt;0,MAX(-3,-ABS(SLOPE($AR$1214:$AR$1225,$AS$1214:$AS$1225))),IF(SLOPE($AR$1214:$AR$1225,$AS$1214:$AS$1225)&gt;0.5,0.5,0)),0)</f>
        <v/>
      </c>
      <c r="AV1226">
        <f>($AQ$1226+(AT1226*(AS1226-1)))</f>
        <v/>
      </c>
      <c r="AW1226">
        <f>($AR$1226+(AU1226*(AS1226-1)))</f>
        <v/>
      </c>
      <c r="AX1226">
        <f>IF(AT1226&gt;0,AV1226+AT1226,AV1226)</f>
        <v/>
      </c>
      <c r="AY1226">
        <f>IF(AU1226&lt;0,AW1226+AU1226,AW1226)</f>
        <v/>
      </c>
      <c r="BA1226" s="14">
        <f>IFERROR(AX1226-AQ1226,"")</f>
        <v/>
      </c>
      <c r="BB1226" s="14">
        <f>IFERROR(AY1226-AR1226,"")</f>
        <v/>
      </c>
      <c r="BD1226">
        <f>AH1226</f>
        <v/>
      </c>
      <c r="BE1226">
        <f>AI1226</f>
        <v/>
      </c>
      <c r="BF1226">
        <f>AJ1226</f>
        <v/>
      </c>
      <c r="BG1226" s="14">
        <f>L1226</f>
        <v/>
      </c>
      <c r="BH1226" s="14">
        <f>IF(X1226="","",X1226)</f>
        <v/>
      </c>
      <c r="BI1226" s="14">
        <f>IF(Y1226="","",Y1226)</f>
        <v/>
      </c>
      <c r="BJ1226">
        <f>Z1226</f>
        <v/>
      </c>
      <c r="BK1226">
        <f>AA1226</f>
        <v/>
      </c>
      <c r="BL1226">
        <f>IFERROR(AX1226,"")</f>
        <v/>
      </c>
      <c r="BM1226">
        <f>IFERROR(AY1226,"")</f>
        <v/>
      </c>
    </row>
    <row r="1227" ht="14.25" customHeight="1">
      <c r="A1227">
        <f>ALGLIB_SSA_XAUUSD!AA1227</f>
        <v/>
      </c>
      <c r="B1227">
        <f>IF($A1227="","",INDEX(ALGLIB_SSA_XAUUSD!$B$2:$B$2401,MATCH($A1227,ALGLIB_SSA_XAUUSD!$A$2:$A$2401,1)))</f>
        <v/>
      </c>
      <c r="C1227">
        <f>IF($A1227="","",INDEX(ALGLIB_SSA_XAUUSD!$C$2:$C$2401,MATCH($A1227,ALGLIB_SSA_XAUUSD!$A$2:$A$2401,1)))</f>
        <v/>
      </c>
      <c r="D1227" s="14">
        <f>IF($A1227="","",INT((ROW()-2)/12)+1)</f>
        <v/>
      </c>
      <c r="E1227" s="14">
        <f>IF(AND(E1238&lt;&gt;"",D1238=D1226+1),E1226+(E1238-E1226)*1/12,"")</f>
        <v/>
      </c>
      <c r="F1227" s="14">
        <f>IF(AND(F1238&lt;&gt;"",D1238=D1226+1),F1226+(F1238-F1226)*1/12,"")</f>
        <v/>
      </c>
      <c r="G1227" s="14">
        <f>IF(AND(G1238&lt;&gt;"",D1238=D1226+1),G1226+(G1238-G1226)*1/12,"")</f>
        <v/>
      </c>
      <c r="H1227" s="14">
        <f>IF(AND(H1238&lt;&gt;"",D1238=D1226+1),H1226+(H1238-H1226)*1/12,"")</f>
        <v/>
      </c>
      <c r="I1227" s="14">
        <f>IF(AND(L1238&lt;&gt;"",D1238=D1226+1),I1226+(I1238-I1226)*1/12,"")</f>
        <v/>
      </c>
      <c r="J1227">
        <f>_xlfn.XLOOKUP($A1227,ALGLIB_SSA_XAUUSD!$AA$2:$AA$2401,ALGLIB_SSA_XAUUSD!$P$2:$P$2401,"",0)</f>
        <v/>
      </c>
      <c r="K1227">
        <f>_xlfn.XLOOKUP($A1227,ALGLIB_SSA_XAUUSD!$AA$2:$AA$2401,ALGLIB_SSA_XAUUSD!$Q$2:$Q$2401,"",0)</f>
        <v/>
      </c>
      <c r="L1227">
        <f>_xlfn.XLOOKUP($A1227,ALGLIB_SSA_XAUUSD!$AA$2:$AA$2401,ALGLIB_SSA_XAUUSD!$R$2:$R$2401,"",0)</f>
        <v/>
      </c>
      <c r="M1227">
        <f>_xlfn.XLOOKUP($A1227,ALGLIB_SSA_XAUUSD!$AA$2:$AA$2401,ALGLIB_SSA_XAUUSD!$S$2:$S$2401,"",0)</f>
        <v/>
      </c>
      <c r="N1227">
        <f>_xlfn.XLOOKUP($A1227,ALGLIB_SSA_XAUUSD!$AA$2:$AA$2401,ALGLIB_SSA_XAUUSD!$T$2:$T$2401,"",0)</f>
        <v/>
      </c>
      <c r="O1227">
        <f>_xlfn.XLOOKUP($A1227,ALGLIB_SSA_XAUUSD!$AA$2:$AA$2401,ALGLIB_SSA_XAUUSD!$U$2:$U$2401,"",0)</f>
        <v/>
      </c>
      <c r="P1227">
        <f>_xlfn.XLOOKUP($A1227,ALGLIB_SSA_XAUUSD!$AA$2:$AA$2401,ALGLIB_SSA_XAUUSD!$V$2:$V$2401,"",0)</f>
        <v/>
      </c>
      <c r="S1227">
        <f>A1227</f>
        <v/>
      </c>
      <c r="T1227">
        <f>J1227</f>
        <v/>
      </c>
      <c r="U1227">
        <f>K1227</f>
        <v/>
      </c>
      <c r="V1227" s="14">
        <f>IF($A1227="","",MOD(ROW()-2,12)+1)</f>
        <v/>
      </c>
      <c r="W1227">
        <f>L1227</f>
        <v/>
      </c>
      <c r="X1227" s="14">
        <f>IF(F1227="","",F1227)</f>
        <v/>
      </c>
      <c r="Y1227" s="14">
        <f>IF(G1227="","",G1227)</f>
        <v/>
      </c>
      <c r="Z1227">
        <f>M1227</f>
        <v/>
      </c>
      <c r="AA1227">
        <f>N1227</f>
        <v/>
      </c>
      <c r="AB1227" s="14">
        <f>IF(H1227="","",H1227)</f>
        <v/>
      </c>
      <c r="AC1227">
        <f>O1227</f>
        <v/>
      </c>
      <c r="AD1227" s="14">
        <f>IF(I1227="","",I1227)</f>
        <v/>
      </c>
      <c r="AE1227">
        <f>P1227</f>
        <v/>
      </c>
      <c r="AH1227">
        <f>IF(S1227&lt;&gt;"",S1227,AH1226+900)</f>
        <v/>
      </c>
      <c r="AI1227">
        <f>IF(T1227&lt;&gt;"",T1227,AI1226)</f>
        <v/>
      </c>
      <c r="AJ1227">
        <f>IF(U1227&lt;&gt;"",U1227,AJ1226)</f>
        <v/>
      </c>
      <c r="AK1227">
        <f>IF(W1227&lt;&gt;"",W1227,"")</f>
        <v/>
      </c>
      <c r="AL1227" s="14">
        <f>IF(X1227&lt;&gt;"",X1227,"")</f>
        <v/>
      </c>
      <c r="AM1227" s="14">
        <f>IF(Y1227&lt;&gt;"",Y1227,"")</f>
        <v/>
      </c>
      <c r="AN1227" s="14">
        <f>IF(OR(AL1227="",AM1227=""),"",AL1227-AM1227)</f>
        <v/>
      </c>
      <c r="AO1227">
        <f>IF(AN1227="","",IF(AN1227&gt;0,"Bullish","Bearish"))</f>
        <v/>
      </c>
      <c r="AP1227">
        <f>IF(AO1227="",AP1226,AO1227)</f>
        <v/>
      </c>
      <c r="AQ1227" s="14">
        <f>IF(AB1227&lt;&gt;"",AB1227,"")</f>
        <v/>
      </c>
      <c r="AR1227" s="14">
        <f>IF(AD1227&lt;&gt;"",AD1227,"")</f>
        <v/>
      </c>
      <c r="AS1227">
        <f>IF(AS1226+1=13,1,AS1226+1)</f>
        <v/>
      </c>
      <c r="AT1227">
        <f>IFERROR(IF(SLOPE($AQ$1214:$AQ$1225,$AS$1214:$AS$1225)&gt;0,MIN(3,ABS(SLOPE($AQ$1214:$AQ$1225,$AS$1214:$AS$1225))),IF(SLOPE($AQ$1214:$AQ$1225,$AS$1214:$AS$1225)&lt;-0.5,-0.5,0)),0)</f>
        <v/>
      </c>
      <c r="AU1227">
        <f>IFERROR(IF(SLOPE($AR$1214:$AR$1225,$AS$1214:$AS$1225)&lt;0,MAX(-3,-ABS(SLOPE($AR$1214:$AR$1225,$AS$1214:$AS$1225))),IF(SLOPE($AR$1214:$AR$1225,$AS$1214:$AS$1225)&gt;0.5,0.5,0)),0)</f>
        <v/>
      </c>
      <c r="AV1227">
        <f>($AQ$1226+(AT1227*(AS1227-1)))</f>
        <v/>
      </c>
      <c r="AW1227">
        <f>($AR$1226+(AU1227*(AS1227-1)))</f>
        <v/>
      </c>
      <c r="AX1227">
        <f>IF(AT1227&gt;0,AV1227+AT1227,AV1227)</f>
        <v/>
      </c>
      <c r="AY1227">
        <f>IF(AU1227&lt;0,AW1227+AU1227,AW1227)</f>
        <v/>
      </c>
      <c r="BA1227" s="14">
        <f>IFERROR(AX1227-AQ1227,"")</f>
        <v/>
      </c>
      <c r="BB1227" s="14">
        <f>IFERROR(AY1227-AR1227,"")</f>
        <v/>
      </c>
      <c r="BD1227">
        <f>AH1227</f>
        <v/>
      </c>
      <c r="BE1227">
        <f>AI1227</f>
        <v/>
      </c>
      <c r="BF1227">
        <f>AJ1227</f>
        <v/>
      </c>
      <c r="BG1227" s="14">
        <f>L1227</f>
        <v/>
      </c>
      <c r="BH1227" s="14">
        <f>IF(X1227="","",X1227)</f>
        <v/>
      </c>
      <c r="BI1227" s="14">
        <f>IF(Y1227="","",Y1227)</f>
        <v/>
      </c>
      <c r="BJ1227">
        <f>Z1227</f>
        <v/>
      </c>
      <c r="BK1227">
        <f>AA1227</f>
        <v/>
      </c>
      <c r="BL1227">
        <f>IFERROR(AX1227,"")</f>
        <v/>
      </c>
      <c r="BM1227">
        <f>IFERROR(AY1227,"")</f>
        <v/>
      </c>
    </row>
    <row r="1228" ht="14.25" customHeight="1">
      <c r="A1228">
        <f>ALGLIB_SSA_XAUUSD!AA1228</f>
        <v/>
      </c>
      <c r="B1228">
        <f>IF($A1228="","",INDEX(ALGLIB_SSA_XAUUSD!$B$2:$B$2401,MATCH($A1228,ALGLIB_SSA_XAUUSD!$A$2:$A$2401,1)))</f>
        <v/>
      </c>
      <c r="C1228">
        <f>IF($A1228="","",INDEX(ALGLIB_SSA_XAUUSD!$C$2:$C$2401,MATCH($A1228,ALGLIB_SSA_XAUUSD!$A$2:$A$2401,1)))</f>
        <v/>
      </c>
      <c r="D1228" s="14">
        <f>IF($A1228="","",INT((ROW()-2)/12)+1)</f>
        <v/>
      </c>
      <c r="E1228" s="14">
        <f>IF(AND(E1238&lt;&gt;"",D1238=D1226+1),E1226+(E1238-E1226)*2/12,"")</f>
        <v/>
      </c>
      <c r="F1228" s="14">
        <f>IF(AND(F1238&lt;&gt;"",D1238=D1226+1),F1226+(F1238-F1226)*2/12,"")</f>
        <v/>
      </c>
      <c r="G1228" s="14">
        <f>IF(AND(G1238&lt;&gt;"",D1238=D1226+1),G1226+(G1238-G1226)*2/12,"")</f>
        <v/>
      </c>
      <c r="H1228" s="14">
        <f>IF(AND(H1238&lt;&gt;"",D1238=D1226+1),H1226+(H1238-H1226)*2/12,"")</f>
        <v/>
      </c>
      <c r="I1228" s="14">
        <f>IF(AND(L1238&lt;&gt;"",D1238=D1226+1),I1226+(I1238-I1226)*2/12,"")</f>
        <v/>
      </c>
      <c r="J1228">
        <f>_xlfn.XLOOKUP($A1228,ALGLIB_SSA_XAUUSD!$AA$2:$AA$2401,ALGLIB_SSA_XAUUSD!$P$2:$P$2401,"",0)</f>
        <v/>
      </c>
      <c r="K1228">
        <f>_xlfn.XLOOKUP($A1228,ALGLIB_SSA_XAUUSD!$AA$2:$AA$2401,ALGLIB_SSA_XAUUSD!$Q$2:$Q$2401,"",0)</f>
        <v/>
      </c>
      <c r="L1228">
        <f>_xlfn.XLOOKUP($A1228,ALGLIB_SSA_XAUUSD!$AA$2:$AA$2401,ALGLIB_SSA_XAUUSD!$R$2:$R$2401,"",0)</f>
        <v/>
      </c>
      <c r="M1228">
        <f>_xlfn.XLOOKUP($A1228,ALGLIB_SSA_XAUUSD!$AA$2:$AA$2401,ALGLIB_SSA_XAUUSD!$S$2:$S$2401,"",0)</f>
        <v/>
      </c>
      <c r="N1228">
        <f>_xlfn.XLOOKUP($A1228,ALGLIB_SSA_XAUUSD!$AA$2:$AA$2401,ALGLIB_SSA_XAUUSD!$T$2:$T$2401,"",0)</f>
        <v/>
      </c>
      <c r="O1228">
        <f>_xlfn.XLOOKUP($A1228,ALGLIB_SSA_XAUUSD!$AA$2:$AA$2401,ALGLIB_SSA_XAUUSD!$U$2:$U$2401,"",0)</f>
        <v/>
      </c>
      <c r="P1228">
        <f>_xlfn.XLOOKUP($A1228,ALGLIB_SSA_XAUUSD!$AA$2:$AA$2401,ALGLIB_SSA_XAUUSD!$V$2:$V$2401,"",0)</f>
        <v/>
      </c>
      <c r="S1228">
        <f>A1228</f>
        <v/>
      </c>
      <c r="T1228">
        <f>J1228</f>
        <v/>
      </c>
      <c r="U1228">
        <f>K1228</f>
        <v/>
      </c>
      <c r="V1228" s="14">
        <f>IF($A1228="","",MOD(ROW()-2,12)+1)</f>
        <v/>
      </c>
      <c r="W1228">
        <f>L1228</f>
        <v/>
      </c>
      <c r="X1228" s="14">
        <f>IF(F1228="","",F1228)</f>
        <v/>
      </c>
      <c r="Y1228" s="14">
        <f>IF(G1228="","",G1228)</f>
        <v/>
      </c>
      <c r="Z1228">
        <f>M1228</f>
        <v/>
      </c>
      <c r="AA1228">
        <f>N1228</f>
        <v/>
      </c>
      <c r="AB1228" s="14">
        <f>IF(H1228="","",H1228)</f>
        <v/>
      </c>
      <c r="AC1228">
        <f>O1228</f>
        <v/>
      </c>
      <c r="AD1228" s="14">
        <f>IF(I1228="","",I1228)</f>
        <v/>
      </c>
      <c r="AE1228">
        <f>P1228</f>
        <v/>
      </c>
      <c r="AH1228">
        <f>IF(S1228&lt;&gt;"",S1228,AH1227+900)</f>
        <v/>
      </c>
      <c r="AI1228">
        <f>IF(T1228&lt;&gt;"",T1228,AI1227)</f>
        <v/>
      </c>
      <c r="AJ1228">
        <f>IF(U1228&lt;&gt;"",U1228,AJ1227)</f>
        <v/>
      </c>
      <c r="AK1228">
        <f>IF(W1228&lt;&gt;"",W1228,"")</f>
        <v/>
      </c>
      <c r="AL1228" s="14">
        <f>IF(X1228&lt;&gt;"",X1228,"")</f>
        <v/>
      </c>
      <c r="AM1228" s="14">
        <f>IF(Y1228&lt;&gt;"",Y1228,"")</f>
        <v/>
      </c>
      <c r="AN1228" s="14">
        <f>IF(OR(AL1228="",AM1228=""),"",AL1228-AM1228)</f>
        <v/>
      </c>
      <c r="AO1228">
        <f>IF(AN1228="","",IF(AN1228&gt;0,"Bullish","Bearish"))</f>
        <v/>
      </c>
      <c r="AP1228">
        <f>IF(AO1228="",AP1227,AO1228)</f>
        <v/>
      </c>
      <c r="AQ1228" s="14">
        <f>IF(AB1228&lt;&gt;"",AB1228,"")</f>
        <v/>
      </c>
      <c r="AR1228" s="14">
        <f>IF(AD1228&lt;&gt;"",AD1228,"")</f>
        <v/>
      </c>
      <c r="AS1228">
        <f>IF(AS1227+1=13,1,AS1227+1)</f>
        <v/>
      </c>
      <c r="AT1228">
        <f>IFERROR(IF(SLOPE($AQ$1214:$AQ$1225,$AS$1214:$AS$1225)&gt;0,MIN(3,ABS(SLOPE($AQ$1214:$AQ$1225,$AS$1214:$AS$1225))),IF(SLOPE($AQ$1214:$AQ$1225,$AS$1214:$AS$1225)&lt;-0.5,-0.5,0)),0)</f>
        <v/>
      </c>
      <c r="AU1228">
        <f>IFERROR(IF(SLOPE($AR$1214:$AR$1225,$AS$1214:$AS$1225)&lt;0,MAX(-3,-ABS(SLOPE($AR$1214:$AR$1225,$AS$1214:$AS$1225))),IF(SLOPE($AR$1214:$AR$1225,$AS$1214:$AS$1225)&gt;0.5,0.5,0)),0)</f>
        <v/>
      </c>
      <c r="AV1228">
        <f>($AQ$1226+(AT1228*(AS1228-1)))</f>
        <v/>
      </c>
      <c r="AW1228">
        <f>($AR$1226+(AU1228*(AS1228-1)))</f>
        <v/>
      </c>
      <c r="AX1228">
        <f>IF(AT1228&gt;0,AV1228+AT1228,AV1228)</f>
        <v/>
      </c>
      <c r="AY1228">
        <f>IF(AU1228&lt;0,AW1228+AU1228,AW1228)</f>
        <v/>
      </c>
      <c r="BA1228" s="14">
        <f>IFERROR(AX1228-AQ1228,"")</f>
        <v/>
      </c>
      <c r="BB1228" s="14">
        <f>IFERROR(AY1228-AR1228,"")</f>
        <v/>
      </c>
      <c r="BD1228">
        <f>AH1228</f>
        <v/>
      </c>
      <c r="BE1228">
        <f>AI1228</f>
        <v/>
      </c>
      <c r="BF1228">
        <f>AJ1228</f>
        <v/>
      </c>
      <c r="BG1228" s="14">
        <f>L1228</f>
        <v/>
      </c>
      <c r="BH1228" s="14">
        <f>IF(X1228="","",X1228)</f>
        <v/>
      </c>
      <c r="BI1228" s="14">
        <f>IF(Y1228="","",Y1228)</f>
        <v/>
      </c>
      <c r="BJ1228">
        <f>Z1228</f>
        <v/>
      </c>
      <c r="BK1228">
        <f>AA1228</f>
        <v/>
      </c>
      <c r="BL1228">
        <f>IFERROR(AX1228,"")</f>
        <v/>
      </c>
      <c r="BM1228">
        <f>IFERROR(AY1228,"")</f>
        <v/>
      </c>
    </row>
    <row r="1229" ht="14.25" customHeight="1">
      <c r="A1229">
        <f>ALGLIB_SSA_XAUUSD!AA1229</f>
        <v/>
      </c>
      <c r="B1229">
        <f>IF($A1229="","",INDEX(ALGLIB_SSA_XAUUSD!$B$2:$B$2401,MATCH($A1229,ALGLIB_SSA_XAUUSD!$A$2:$A$2401,1)))</f>
        <v/>
      </c>
      <c r="C1229">
        <f>IF($A1229="","",INDEX(ALGLIB_SSA_XAUUSD!$C$2:$C$2401,MATCH($A1229,ALGLIB_SSA_XAUUSD!$A$2:$A$2401,1)))</f>
        <v/>
      </c>
      <c r="D1229" s="14">
        <f>IF($A1229="","",INT((ROW()-2)/12)+1)</f>
        <v/>
      </c>
      <c r="E1229" s="14">
        <f>IF(AND(E1238&lt;&gt;"",D1238=D1226+1),E1226+(E1238-E1226)*3/12,"")</f>
        <v/>
      </c>
      <c r="F1229" s="14">
        <f>IF(AND(F1238&lt;&gt;"",D1238=D1226+1),F1226+(F1238-F1226)*3/12,"")</f>
        <v/>
      </c>
      <c r="G1229" s="14">
        <f>IF(AND(G1238&lt;&gt;"",D1238=D1226+1),G1226+(G1238-G1226)*3/12,"")</f>
        <v/>
      </c>
      <c r="H1229" s="14">
        <f>IF(AND(H1238&lt;&gt;"",D1238=D1226+1),H1226+(H1238-H1226)*3/12,"")</f>
        <v/>
      </c>
      <c r="I1229" s="14">
        <f>IF(AND(L1238&lt;&gt;"",D1238=D1226+1),I1226+(I1238-I1226)*3/12,"")</f>
        <v/>
      </c>
      <c r="J1229">
        <f>_xlfn.XLOOKUP($A1229,ALGLIB_SSA_XAUUSD!$AA$2:$AA$2401,ALGLIB_SSA_XAUUSD!$P$2:$P$2401,"",0)</f>
        <v/>
      </c>
      <c r="K1229">
        <f>_xlfn.XLOOKUP($A1229,ALGLIB_SSA_XAUUSD!$AA$2:$AA$2401,ALGLIB_SSA_XAUUSD!$Q$2:$Q$2401,"",0)</f>
        <v/>
      </c>
      <c r="L1229">
        <f>_xlfn.XLOOKUP($A1229,ALGLIB_SSA_XAUUSD!$AA$2:$AA$2401,ALGLIB_SSA_XAUUSD!$R$2:$R$2401,"",0)</f>
        <v/>
      </c>
      <c r="M1229">
        <f>_xlfn.XLOOKUP($A1229,ALGLIB_SSA_XAUUSD!$AA$2:$AA$2401,ALGLIB_SSA_XAUUSD!$S$2:$S$2401,"",0)</f>
        <v/>
      </c>
      <c r="N1229">
        <f>_xlfn.XLOOKUP($A1229,ALGLIB_SSA_XAUUSD!$AA$2:$AA$2401,ALGLIB_SSA_XAUUSD!$T$2:$T$2401,"",0)</f>
        <v/>
      </c>
      <c r="O1229">
        <f>_xlfn.XLOOKUP($A1229,ALGLIB_SSA_XAUUSD!$AA$2:$AA$2401,ALGLIB_SSA_XAUUSD!$U$2:$U$2401,"",0)</f>
        <v/>
      </c>
      <c r="P1229">
        <f>_xlfn.XLOOKUP($A1229,ALGLIB_SSA_XAUUSD!$AA$2:$AA$2401,ALGLIB_SSA_XAUUSD!$V$2:$V$2401,"",0)</f>
        <v/>
      </c>
      <c r="S1229">
        <f>A1229</f>
        <v/>
      </c>
      <c r="T1229">
        <f>J1229</f>
        <v/>
      </c>
      <c r="U1229">
        <f>K1229</f>
        <v/>
      </c>
      <c r="V1229" s="14">
        <f>IF($A1229="","",MOD(ROW()-2,12)+1)</f>
        <v/>
      </c>
      <c r="W1229">
        <f>L1229</f>
        <v/>
      </c>
      <c r="X1229" s="14">
        <f>IF(F1229="","",F1229)</f>
        <v/>
      </c>
      <c r="Y1229" s="14">
        <f>IF(G1229="","",G1229)</f>
        <v/>
      </c>
      <c r="Z1229">
        <f>M1229</f>
        <v/>
      </c>
      <c r="AA1229">
        <f>N1229</f>
        <v/>
      </c>
      <c r="AB1229" s="14">
        <f>IF(H1229="","",H1229)</f>
        <v/>
      </c>
      <c r="AC1229">
        <f>O1229</f>
        <v/>
      </c>
      <c r="AD1229" s="14">
        <f>IF(I1229="","",I1229)</f>
        <v/>
      </c>
      <c r="AE1229">
        <f>P1229</f>
        <v/>
      </c>
      <c r="AH1229">
        <f>IF(S1229&lt;&gt;"",S1229,AH1228+900)</f>
        <v/>
      </c>
      <c r="AI1229">
        <f>IF(T1229&lt;&gt;"",T1229,AI1228)</f>
        <v/>
      </c>
      <c r="AJ1229">
        <f>IF(U1229&lt;&gt;"",U1229,AJ1228)</f>
        <v/>
      </c>
      <c r="AK1229">
        <f>IF(W1229&lt;&gt;"",W1229,"")</f>
        <v/>
      </c>
      <c r="AL1229" s="14">
        <f>IF(X1229&lt;&gt;"",X1229,"")</f>
        <v/>
      </c>
      <c r="AM1229" s="14">
        <f>IF(Y1229&lt;&gt;"",Y1229,"")</f>
        <v/>
      </c>
      <c r="AN1229" s="14">
        <f>IF(OR(AL1229="",AM1229=""),"",AL1229-AM1229)</f>
        <v/>
      </c>
      <c r="AO1229">
        <f>IF(AN1229="","",IF(AN1229&gt;0,"Bullish","Bearish"))</f>
        <v/>
      </c>
      <c r="AP1229">
        <f>IF(AO1229="",AP1228,AO1229)</f>
        <v/>
      </c>
      <c r="AQ1229" s="14">
        <f>IF(AB1229&lt;&gt;"",AB1229,"")</f>
        <v/>
      </c>
      <c r="AR1229" s="14">
        <f>IF(AD1229&lt;&gt;"",AD1229,"")</f>
        <v/>
      </c>
      <c r="AS1229">
        <f>IF(AS1228+1=13,1,AS1228+1)</f>
        <v/>
      </c>
      <c r="AT1229">
        <f>IFERROR(IF(SLOPE($AQ$1214:$AQ$1225,$AS$1214:$AS$1225)&gt;0,MIN(3,ABS(SLOPE($AQ$1214:$AQ$1225,$AS$1214:$AS$1225))),IF(SLOPE($AQ$1214:$AQ$1225,$AS$1214:$AS$1225)&lt;-0.5,-0.5,0)),0)</f>
        <v/>
      </c>
      <c r="AU1229">
        <f>IFERROR(IF(SLOPE($AR$1214:$AR$1225,$AS$1214:$AS$1225)&lt;0,MAX(-3,-ABS(SLOPE($AR$1214:$AR$1225,$AS$1214:$AS$1225))),IF(SLOPE($AR$1214:$AR$1225,$AS$1214:$AS$1225)&gt;0.5,0.5,0)),0)</f>
        <v/>
      </c>
      <c r="AV1229">
        <f>($AQ$1226+(AT1229*(AS1229-1)))</f>
        <v/>
      </c>
      <c r="AW1229">
        <f>($AR$1226+(AU1229*(AS1229-1)))</f>
        <v/>
      </c>
      <c r="AX1229">
        <f>IF(AT1229&gt;0,AV1229+AT1229,AV1229)</f>
        <v/>
      </c>
      <c r="AY1229">
        <f>IF(AU1229&lt;0,AW1229+AU1229,AW1229)</f>
        <v/>
      </c>
      <c r="BA1229" s="14">
        <f>IFERROR(AX1229-AQ1229,"")</f>
        <v/>
      </c>
      <c r="BB1229" s="14">
        <f>IFERROR(AY1229-AR1229,"")</f>
        <v/>
      </c>
      <c r="BD1229">
        <f>AH1229</f>
        <v/>
      </c>
      <c r="BE1229">
        <f>AI1229</f>
        <v/>
      </c>
      <c r="BF1229">
        <f>AJ1229</f>
        <v/>
      </c>
      <c r="BG1229" s="14">
        <f>L1229</f>
        <v/>
      </c>
      <c r="BH1229" s="14">
        <f>IF(X1229="","",X1229)</f>
        <v/>
      </c>
      <c r="BI1229" s="14">
        <f>IF(Y1229="","",Y1229)</f>
        <v/>
      </c>
      <c r="BJ1229">
        <f>Z1229</f>
        <v/>
      </c>
      <c r="BK1229">
        <f>AA1229</f>
        <v/>
      </c>
      <c r="BL1229">
        <f>IFERROR(AX1229,"")</f>
        <v/>
      </c>
      <c r="BM1229">
        <f>IFERROR(AY1229,"")</f>
        <v/>
      </c>
    </row>
    <row r="1230" ht="14.25" customHeight="1">
      <c r="A1230">
        <f>ALGLIB_SSA_XAUUSD!AA1230</f>
        <v/>
      </c>
      <c r="B1230">
        <f>IF($A1230="","",INDEX(ALGLIB_SSA_XAUUSD!$B$2:$B$2401,MATCH($A1230,ALGLIB_SSA_XAUUSD!$A$2:$A$2401,1)))</f>
        <v/>
      </c>
      <c r="C1230">
        <f>IF($A1230="","",INDEX(ALGLIB_SSA_XAUUSD!$C$2:$C$2401,MATCH($A1230,ALGLIB_SSA_XAUUSD!$A$2:$A$2401,1)))</f>
        <v/>
      </c>
      <c r="D1230" s="14">
        <f>IF($A1230="","",INT((ROW()-2)/12)+1)</f>
        <v/>
      </c>
      <c r="E1230" s="14">
        <f>IF(AND(E1238&lt;&gt;"",D1238=D1226+1),E1226+(E1238-E1226)*4/12,"")</f>
        <v/>
      </c>
      <c r="F1230" s="14">
        <f>IF(AND(F1238&lt;&gt;"",D1238=D1226+1),F1226+(F1238-F1226)*4/12,"")</f>
        <v/>
      </c>
      <c r="G1230" s="14">
        <f>IF(AND(G1238&lt;&gt;"",D1238=D1226+1),G1226+(G1238-G1226)*4/12,"")</f>
        <v/>
      </c>
      <c r="H1230" s="14">
        <f>IF(AND(H1238&lt;&gt;"",D1238=D1226+1),H1226+(H1238-H1226)*4/12,"")</f>
        <v/>
      </c>
      <c r="I1230" s="14">
        <f>IF(AND(L1238&lt;&gt;"",D1238=D1226+1),I1226+(I1238-I1226)*4/12,"")</f>
        <v/>
      </c>
      <c r="J1230">
        <f>_xlfn.XLOOKUP($A1230,ALGLIB_SSA_XAUUSD!$AA$2:$AA$2401,ALGLIB_SSA_XAUUSD!$P$2:$P$2401,"",0)</f>
        <v/>
      </c>
      <c r="K1230">
        <f>_xlfn.XLOOKUP($A1230,ALGLIB_SSA_XAUUSD!$AA$2:$AA$2401,ALGLIB_SSA_XAUUSD!$Q$2:$Q$2401,"",0)</f>
        <v/>
      </c>
      <c r="L1230">
        <f>_xlfn.XLOOKUP($A1230,ALGLIB_SSA_XAUUSD!$AA$2:$AA$2401,ALGLIB_SSA_XAUUSD!$R$2:$R$2401,"",0)</f>
        <v/>
      </c>
      <c r="M1230">
        <f>_xlfn.XLOOKUP($A1230,ALGLIB_SSA_XAUUSD!$AA$2:$AA$2401,ALGLIB_SSA_XAUUSD!$S$2:$S$2401,"",0)</f>
        <v/>
      </c>
      <c r="N1230">
        <f>_xlfn.XLOOKUP($A1230,ALGLIB_SSA_XAUUSD!$AA$2:$AA$2401,ALGLIB_SSA_XAUUSD!$T$2:$T$2401,"",0)</f>
        <v/>
      </c>
      <c r="O1230">
        <f>_xlfn.XLOOKUP($A1230,ALGLIB_SSA_XAUUSD!$AA$2:$AA$2401,ALGLIB_SSA_XAUUSD!$U$2:$U$2401,"",0)</f>
        <v/>
      </c>
      <c r="P1230">
        <f>_xlfn.XLOOKUP($A1230,ALGLIB_SSA_XAUUSD!$AA$2:$AA$2401,ALGLIB_SSA_XAUUSD!$V$2:$V$2401,"",0)</f>
        <v/>
      </c>
      <c r="S1230">
        <f>A1230</f>
        <v/>
      </c>
      <c r="T1230">
        <f>J1230</f>
        <v/>
      </c>
      <c r="U1230">
        <f>K1230</f>
        <v/>
      </c>
      <c r="V1230" s="14">
        <f>IF($A1230="","",MOD(ROW()-2,12)+1)</f>
        <v/>
      </c>
      <c r="W1230">
        <f>L1230</f>
        <v/>
      </c>
      <c r="X1230" s="14">
        <f>IF(F1230="","",F1230)</f>
        <v/>
      </c>
      <c r="Y1230" s="14">
        <f>IF(G1230="","",G1230)</f>
        <v/>
      </c>
      <c r="Z1230">
        <f>M1230</f>
        <v/>
      </c>
      <c r="AA1230">
        <f>N1230</f>
        <v/>
      </c>
      <c r="AB1230" s="14">
        <f>IF(H1230="","",H1230)</f>
        <v/>
      </c>
      <c r="AC1230">
        <f>O1230</f>
        <v/>
      </c>
      <c r="AD1230" s="14">
        <f>IF(I1230="","",I1230)</f>
        <v/>
      </c>
      <c r="AE1230">
        <f>P1230</f>
        <v/>
      </c>
      <c r="AH1230">
        <f>IF(S1230&lt;&gt;"",S1230,AH1229+900)</f>
        <v/>
      </c>
      <c r="AI1230">
        <f>IF(T1230&lt;&gt;"",T1230,AI1229)</f>
        <v/>
      </c>
      <c r="AJ1230">
        <f>IF(U1230&lt;&gt;"",U1230,AJ1229)</f>
        <v/>
      </c>
      <c r="AK1230">
        <f>IF(W1230&lt;&gt;"",W1230,"")</f>
        <v/>
      </c>
      <c r="AL1230" s="14">
        <f>IF(X1230&lt;&gt;"",X1230,"")</f>
        <v/>
      </c>
      <c r="AM1230" s="14">
        <f>IF(Y1230&lt;&gt;"",Y1230,"")</f>
        <v/>
      </c>
      <c r="AN1230" s="14">
        <f>IF(OR(AL1230="",AM1230=""),"",AL1230-AM1230)</f>
        <v/>
      </c>
      <c r="AO1230">
        <f>IF(AN1230="","",IF(AN1230&gt;0,"Bullish","Bearish"))</f>
        <v/>
      </c>
      <c r="AP1230">
        <f>IF(AO1230="",AP1229,AO1230)</f>
        <v/>
      </c>
      <c r="AQ1230" s="14">
        <f>IF(AB1230&lt;&gt;"",AB1230,"")</f>
        <v/>
      </c>
      <c r="AR1230" s="14">
        <f>IF(AD1230&lt;&gt;"",AD1230,"")</f>
        <v/>
      </c>
      <c r="AS1230">
        <f>IF(AS1229+1=13,1,AS1229+1)</f>
        <v/>
      </c>
      <c r="AT1230">
        <f>IFERROR(IF(SLOPE($AQ$1214:$AQ$1225,$AS$1214:$AS$1225)&gt;0,MIN(3,ABS(SLOPE($AQ$1214:$AQ$1225,$AS$1214:$AS$1225))),IF(SLOPE($AQ$1214:$AQ$1225,$AS$1214:$AS$1225)&lt;-0.5,-0.5,0)),0)</f>
        <v/>
      </c>
      <c r="AU1230">
        <f>IFERROR(IF(SLOPE($AR$1214:$AR$1225,$AS$1214:$AS$1225)&lt;0,MAX(-3,-ABS(SLOPE($AR$1214:$AR$1225,$AS$1214:$AS$1225))),IF(SLOPE($AR$1214:$AR$1225,$AS$1214:$AS$1225)&gt;0.5,0.5,0)),0)</f>
        <v/>
      </c>
      <c r="AV1230">
        <f>($AQ$1226+(AT1230*(AS1230-1)))</f>
        <v/>
      </c>
      <c r="AW1230">
        <f>($AR$1226+(AU1230*(AS1230-1)))</f>
        <v/>
      </c>
      <c r="AX1230">
        <f>IF(AT1230&gt;0,AV1230+AT1230,AV1230)</f>
        <v/>
      </c>
      <c r="AY1230">
        <f>IF(AU1230&lt;0,AW1230+AU1230,AW1230)</f>
        <v/>
      </c>
      <c r="BA1230" s="14">
        <f>IFERROR(AX1230-AQ1230,"")</f>
        <v/>
      </c>
      <c r="BB1230" s="14">
        <f>IFERROR(AY1230-AR1230,"")</f>
        <v/>
      </c>
      <c r="BD1230">
        <f>AH1230</f>
        <v/>
      </c>
      <c r="BE1230">
        <f>AI1230</f>
        <v/>
      </c>
      <c r="BF1230">
        <f>AJ1230</f>
        <v/>
      </c>
      <c r="BG1230" s="14">
        <f>L1230</f>
        <v/>
      </c>
      <c r="BH1230" s="14">
        <f>IF(X1230="","",X1230)</f>
        <v/>
      </c>
      <c r="BI1230" s="14">
        <f>IF(Y1230="","",Y1230)</f>
        <v/>
      </c>
      <c r="BJ1230">
        <f>Z1230</f>
        <v/>
      </c>
      <c r="BK1230">
        <f>AA1230</f>
        <v/>
      </c>
      <c r="BL1230">
        <f>IFERROR(AX1230,"")</f>
        <v/>
      </c>
      <c r="BM1230">
        <f>IFERROR(AY1230,"")</f>
        <v/>
      </c>
    </row>
    <row r="1231" ht="14.25" customHeight="1">
      <c r="A1231">
        <f>ALGLIB_SSA_XAUUSD!AA1231</f>
        <v/>
      </c>
      <c r="B1231">
        <f>IF($A1231="","",INDEX(ALGLIB_SSA_XAUUSD!$B$2:$B$2401,MATCH($A1231,ALGLIB_SSA_XAUUSD!$A$2:$A$2401,1)))</f>
        <v/>
      </c>
      <c r="C1231">
        <f>IF($A1231="","",INDEX(ALGLIB_SSA_XAUUSD!$C$2:$C$2401,MATCH($A1231,ALGLIB_SSA_XAUUSD!$A$2:$A$2401,1)))</f>
        <v/>
      </c>
      <c r="D1231" s="14">
        <f>IF($A1231="","",INT((ROW()-2)/12)+1)</f>
        <v/>
      </c>
      <c r="E1231" s="14">
        <f>IF(AND(E1238&lt;&gt;"",D1238=D1226+1),E1226+(E1238-E1226)*5/12,"")</f>
        <v/>
      </c>
      <c r="F1231" s="14">
        <f>IF(AND(F1238&lt;&gt;"",D1238=D1226+1),F1226+(F1238-F1226)*5/12,"")</f>
        <v/>
      </c>
      <c r="G1231" s="14">
        <f>IF(AND(G1238&lt;&gt;"",D1238=D1226+1),G1226+(G1238-G1226)*5/12,"")</f>
        <v/>
      </c>
      <c r="H1231" s="14">
        <f>IF(AND(H1238&lt;&gt;"",D1238=D1226+1),H1226+(H1238-H1226)*5/12,"")</f>
        <v/>
      </c>
      <c r="I1231" s="14">
        <f>IF(AND(L1238&lt;&gt;"",D1238=D1226+1),I1226+(I1238-I1226)*5/12,"")</f>
        <v/>
      </c>
      <c r="J1231">
        <f>_xlfn.XLOOKUP($A1231,ALGLIB_SSA_XAUUSD!$AA$2:$AA$2401,ALGLIB_SSA_XAUUSD!$P$2:$P$2401,"",0)</f>
        <v/>
      </c>
      <c r="K1231">
        <f>_xlfn.XLOOKUP($A1231,ALGLIB_SSA_XAUUSD!$AA$2:$AA$2401,ALGLIB_SSA_XAUUSD!$Q$2:$Q$2401,"",0)</f>
        <v/>
      </c>
      <c r="L1231">
        <f>_xlfn.XLOOKUP($A1231,ALGLIB_SSA_XAUUSD!$AA$2:$AA$2401,ALGLIB_SSA_XAUUSD!$R$2:$R$2401,"",0)</f>
        <v/>
      </c>
      <c r="M1231">
        <f>_xlfn.XLOOKUP($A1231,ALGLIB_SSA_XAUUSD!$AA$2:$AA$2401,ALGLIB_SSA_XAUUSD!$S$2:$S$2401,"",0)</f>
        <v/>
      </c>
      <c r="N1231">
        <f>_xlfn.XLOOKUP($A1231,ALGLIB_SSA_XAUUSD!$AA$2:$AA$2401,ALGLIB_SSA_XAUUSD!$T$2:$T$2401,"",0)</f>
        <v/>
      </c>
      <c r="O1231">
        <f>_xlfn.XLOOKUP($A1231,ALGLIB_SSA_XAUUSD!$AA$2:$AA$2401,ALGLIB_SSA_XAUUSD!$U$2:$U$2401,"",0)</f>
        <v/>
      </c>
      <c r="P1231">
        <f>_xlfn.XLOOKUP($A1231,ALGLIB_SSA_XAUUSD!$AA$2:$AA$2401,ALGLIB_SSA_XAUUSD!$V$2:$V$2401,"",0)</f>
        <v/>
      </c>
      <c r="S1231">
        <f>A1231</f>
        <v/>
      </c>
      <c r="T1231">
        <f>J1231</f>
        <v/>
      </c>
      <c r="U1231">
        <f>K1231</f>
        <v/>
      </c>
      <c r="V1231" s="14">
        <f>IF($A1231="","",MOD(ROW()-2,12)+1)</f>
        <v/>
      </c>
      <c r="W1231">
        <f>L1231</f>
        <v/>
      </c>
      <c r="X1231" s="14">
        <f>IF(F1231="","",F1231)</f>
        <v/>
      </c>
      <c r="Y1231" s="14">
        <f>IF(G1231="","",G1231)</f>
        <v/>
      </c>
      <c r="Z1231">
        <f>M1231</f>
        <v/>
      </c>
      <c r="AA1231">
        <f>N1231</f>
        <v/>
      </c>
      <c r="AB1231" s="14">
        <f>IF(H1231="","",H1231)</f>
        <v/>
      </c>
      <c r="AC1231">
        <f>O1231</f>
        <v/>
      </c>
      <c r="AD1231" s="14">
        <f>IF(I1231="","",I1231)</f>
        <v/>
      </c>
      <c r="AE1231">
        <f>P1231</f>
        <v/>
      </c>
      <c r="AH1231">
        <f>IF(S1231&lt;&gt;"",S1231,AH1230+900)</f>
        <v/>
      </c>
      <c r="AI1231">
        <f>IF(T1231&lt;&gt;"",T1231,AI1230)</f>
        <v/>
      </c>
      <c r="AJ1231">
        <f>IF(U1231&lt;&gt;"",U1231,AJ1230)</f>
        <v/>
      </c>
      <c r="AK1231">
        <f>IF(W1231&lt;&gt;"",W1231,"")</f>
        <v/>
      </c>
      <c r="AL1231" s="14">
        <f>IF(X1231&lt;&gt;"",X1231,"")</f>
        <v/>
      </c>
      <c r="AM1231" s="14">
        <f>IF(Y1231&lt;&gt;"",Y1231,"")</f>
        <v/>
      </c>
      <c r="AN1231" s="14">
        <f>IF(OR(AL1231="",AM1231=""),"",AL1231-AM1231)</f>
        <v/>
      </c>
      <c r="AO1231">
        <f>IF(AN1231="","",IF(AN1231&gt;0,"Bullish","Bearish"))</f>
        <v/>
      </c>
      <c r="AP1231">
        <f>IF(AO1231="",AP1230,AO1231)</f>
        <v/>
      </c>
      <c r="AQ1231" s="14">
        <f>IF(AB1231&lt;&gt;"",AB1231,"")</f>
        <v/>
      </c>
      <c r="AR1231" s="14">
        <f>IF(AD1231&lt;&gt;"",AD1231,"")</f>
        <v/>
      </c>
      <c r="AS1231">
        <f>IF(AS1230+1=13,1,AS1230+1)</f>
        <v/>
      </c>
      <c r="AT1231">
        <f>IFERROR(IF(SLOPE($AQ$1214:$AQ$1225,$AS$1214:$AS$1225)&gt;0,MIN(3,ABS(SLOPE($AQ$1214:$AQ$1225,$AS$1214:$AS$1225))),IF(SLOPE($AQ$1214:$AQ$1225,$AS$1214:$AS$1225)&lt;-0.5,-0.5,0)),0)</f>
        <v/>
      </c>
      <c r="AU1231">
        <f>IFERROR(IF(SLOPE($AR$1214:$AR$1225,$AS$1214:$AS$1225)&lt;0,MAX(-3,-ABS(SLOPE($AR$1214:$AR$1225,$AS$1214:$AS$1225))),IF(SLOPE($AR$1214:$AR$1225,$AS$1214:$AS$1225)&gt;0.5,0.5,0)),0)</f>
        <v/>
      </c>
      <c r="AV1231">
        <f>($AQ$1226+(AT1231*(AS1231-1)))</f>
        <v/>
      </c>
      <c r="AW1231">
        <f>($AR$1226+(AU1231*(AS1231-1)))</f>
        <v/>
      </c>
      <c r="AX1231">
        <f>IF(AT1231&gt;0,AV1231+AT1231,AV1231)</f>
        <v/>
      </c>
      <c r="AY1231">
        <f>IF(AU1231&lt;0,AW1231+AU1231,AW1231)</f>
        <v/>
      </c>
      <c r="BA1231" s="14">
        <f>IFERROR(AX1231-AQ1231,"")</f>
        <v/>
      </c>
      <c r="BB1231" s="14">
        <f>IFERROR(AY1231-AR1231,"")</f>
        <v/>
      </c>
      <c r="BD1231">
        <f>AH1231</f>
        <v/>
      </c>
      <c r="BE1231">
        <f>AI1231</f>
        <v/>
      </c>
      <c r="BF1231">
        <f>AJ1231</f>
        <v/>
      </c>
      <c r="BG1231" s="14">
        <f>L1231</f>
        <v/>
      </c>
      <c r="BH1231" s="14">
        <f>IF(X1231="","",X1231)</f>
        <v/>
      </c>
      <c r="BI1231" s="14">
        <f>IF(Y1231="","",Y1231)</f>
        <v/>
      </c>
      <c r="BJ1231">
        <f>Z1231</f>
        <v/>
      </c>
      <c r="BK1231">
        <f>AA1231</f>
        <v/>
      </c>
      <c r="BL1231">
        <f>IFERROR(AX1231,"")</f>
        <v/>
      </c>
      <c r="BM1231">
        <f>IFERROR(AY1231,"")</f>
        <v/>
      </c>
    </row>
    <row r="1232" ht="14.25" customHeight="1">
      <c r="A1232">
        <f>ALGLIB_SSA_XAUUSD!AA1232</f>
        <v/>
      </c>
      <c r="B1232">
        <f>IF($A1232="","",INDEX(ALGLIB_SSA_XAUUSD!$B$2:$B$2401,MATCH($A1232,ALGLIB_SSA_XAUUSD!$A$2:$A$2401,1)))</f>
        <v/>
      </c>
      <c r="C1232">
        <f>IF($A1232="","",INDEX(ALGLIB_SSA_XAUUSD!$C$2:$C$2401,MATCH($A1232,ALGLIB_SSA_XAUUSD!$A$2:$A$2401,1)))</f>
        <v/>
      </c>
      <c r="D1232" s="14">
        <f>IF($A1232="","",INT((ROW()-2)/12)+1)</f>
        <v/>
      </c>
      <c r="E1232" s="14">
        <f>IF(AND(E1238&lt;&gt;"",D1238=D1226+1),E1226+(E1238-E1226)*6/12,"")</f>
        <v/>
      </c>
      <c r="F1232" s="14">
        <f>IF(AND(F1238&lt;&gt;"",D1238=D1226+1),F1226+(F1238-F1226)*6/12,"")</f>
        <v/>
      </c>
      <c r="G1232" s="14">
        <f>IF(AND(G1238&lt;&gt;"",D1238=D1226+1),G1226+(G1238-G1226)*6/12,"")</f>
        <v/>
      </c>
      <c r="H1232" s="14">
        <f>IF(AND(H1238&lt;&gt;"",D1238=D1226+1),H1226+(H1238-H1226)*6/12,"")</f>
        <v/>
      </c>
      <c r="I1232" s="14">
        <f>IF(AND(L1238&lt;&gt;"",D1238=D1226+1),I1226+(I1238-I1226)*6/12,"")</f>
        <v/>
      </c>
      <c r="J1232">
        <f>_xlfn.XLOOKUP($A1232,ALGLIB_SSA_XAUUSD!$AA$2:$AA$2401,ALGLIB_SSA_XAUUSD!$P$2:$P$2401,"",0)</f>
        <v/>
      </c>
      <c r="K1232">
        <f>_xlfn.XLOOKUP($A1232,ALGLIB_SSA_XAUUSD!$AA$2:$AA$2401,ALGLIB_SSA_XAUUSD!$Q$2:$Q$2401,"",0)</f>
        <v/>
      </c>
      <c r="L1232">
        <f>_xlfn.XLOOKUP($A1232,ALGLIB_SSA_XAUUSD!$AA$2:$AA$2401,ALGLIB_SSA_XAUUSD!$R$2:$R$2401,"",0)</f>
        <v/>
      </c>
      <c r="M1232">
        <f>_xlfn.XLOOKUP($A1232,ALGLIB_SSA_XAUUSD!$AA$2:$AA$2401,ALGLIB_SSA_XAUUSD!$S$2:$S$2401,"",0)</f>
        <v/>
      </c>
      <c r="N1232">
        <f>_xlfn.XLOOKUP($A1232,ALGLIB_SSA_XAUUSD!$AA$2:$AA$2401,ALGLIB_SSA_XAUUSD!$T$2:$T$2401,"",0)</f>
        <v/>
      </c>
      <c r="O1232">
        <f>_xlfn.XLOOKUP($A1232,ALGLIB_SSA_XAUUSD!$AA$2:$AA$2401,ALGLIB_SSA_XAUUSD!$U$2:$U$2401,"",0)</f>
        <v/>
      </c>
      <c r="P1232">
        <f>_xlfn.XLOOKUP($A1232,ALGLIB_SSA_XAUUSD!$AA$2:$AA$2401,ALGLIB_SSA_XAUUSD!$V$2:$V$2401,"",0)</f>
        <v/>
      </c>
      <c r="S1232">
        <f>A1232</f>
        <v/>
      </c>
      <c r="T1232">
        <f>J1232</f>
        <v/>
      </c>
      <c r="U1232">
        <f>K1232</f>
        <v/>
      </c>
      <c r="V1232" s="14">
        <f>IF($A1232="","",MOD(ROW()-2,12)+1)</f>
        <v/>
      </c>
      <c r="W1232">
        <f>L1232</f>
        <v/>
      </c>
      <c r="X1232" s="14">
        <f>IF(F1232="","",F1232)</f>
        <v/>
      </c>
      <c r="Y1232" s="14">
        <f>IF(G1232="","",G1232)</f>
        <v/>
      </c>
      <c r="Z1232">
        <f>M1232</f>
        <v/>
      </c>
      <c r="AA1232">
        <f>N1232</f>
        <v/>
      </c>
      <c r="AB1232" s="14">
        <f>IF(H1232="","",H1232)</f>
        <v/>
      </c>
      <c r="AC1232">
        <f>O1232</f>
        <v/>
      </c>
      <c r="AD1232" s="14">
        <f>IF(I1232="","",I1232)</f>
        <v/>
      </c>
      <c r="AE1232">
        <f>P1232</f>
        <v/>
      </c>
      <c r="AH1232">
        <f>IF(S1232&lt;&gt;"",S1232,AH1231+900)</f>
        <v/>
      </c>
      <c r="AI1232">
        <f>IF(T1232&lt;&gt;"",T1232,AI1231)</f>
        <v/>
      </c>
      <c r="AJ1232">
        <f>IF(U1232&lt;&gt;"",U1232,AJ1231)</f>
        <v/>
      </c>
      <c r="AK1232">
        <f>IF(W1232&lt;&gt;"",W1232,"")</f>
        <v/>
      </c>
      <c r="AL1232" s="14">
        <f>IF(X1232&lt;&gt;"",X1232,"")</f>
        <v/>
      </c>
      <c r="AM1232" s="14">
        <f>IF(Y1232&lt;&gt;"",Y1232,"")</f>
        <v/>
      </c>
      <c r="AN1232" s="14">
        <f>IF(OR(AL1232="",AM1232=""),"",AL1232-AM1232)</f>
        <v/>
      </c>
      <c r="AO1232">
        <f>IF(AN1232="","",IF(AN1232&gt;0,"Bullish","Bearish"))</f>
        <v/>
      </c>
      <c r="AP1232">
        <f>IF(AO1232="",AP1231,AO1232)</f>
        <v/>
      </c>
      <c r="AQ1232" s="14">
        <f>IF(AB1232&lt;&gt;"",AB1232,"")</f>
        <v/>
      </c>
      <c r="AR1232" s="14">
        <f>IF(AD1232&lt;&gt;"",AD1232,"")</f>
        <v/>
      </c>
      <c r="AS1232">
        <f>IF(AS1231+1=13,1,AS1231+1)</f>
        <v/>
      </c>
      <c r="AT1232">
        <f>IFERROR(IF(SLOPE($AQ$1214:$AQ$1225,$AS$1214:$AS$1225)&gt;0,MIN(3,ABS(SLOPE($AQ$1214:$AQ$1225,$AS$1214:$AS$1225))),IF(SLOPE($AQ$1214:$AQ$1225,$AS$1214:$AS$1225)&lt;-0.5,-0.5,0)),0)</f>
        <v/>
      </c>
      <c r="AU1232">
        <f>IFERROR(IF(SLOPE($AR$1214:$AR$1225,$AS$1214:$AS$1225)&lt;0,MAX(-3,-ABS(SLOPE($AR$1214:$AR$1225,$AS$1214:$AS$1225))),IF(SLOPE($AR$1214:$AR$1225,$AS$1214:$AS$1225)&gt;0.5,0.5,0)),0)</f>
        <v/>
      </c>
      <c r="AV1232">
        <f>($AQ$1226+(AT1232*(AS1232-1)))</f>
        <v/>
      </c>
      <c r="AW1232">
        <f>($AR$1226+(AU1232*(AS1232-1)))</f>
        <v/>
      </c>
      <c r="AX1232">
        <f>IF(AT1232&gt;0,AV1232+AT1232,AV1232)</f>
        <v/>
      </c>
      <c r="AY1232">
        <f>IF(AU1232&lt;0,AW1232+AU1232,AW1232)</f>
        <v/>
      </c>
      <c r="BA1232" s="14">
        <f>IFERROR(AX1232-AQ1232,"")</f>
        <v/>
      </c>
      <c r="BB1232" s="14">
        <f>IFERROR(AY1232-AR1232,"")</f>
        <v/>
      </c>
      <c r="BD1232">
        <f>AH1232</f>
        <v/>
      </c>
      <c r="BE1232">
        <f>AI1232</f>
        <v/>
      </c>
      <c r="BF1232">
        <f>AJ1232</f>
        <v/>
      </c>
      <c r="BG1232" s="14">
        <f>L1232</f>
        <v/>
      </c>
      <c r="BH1232" s="14">
        <f>IF(X1232="","",X1232)</f>
        <v/>
      </c>
      <c r="BI1232" s="14">
        <f>IF(Y1232="","",Y1232)</f>
        <v/>
      </c>
      <c r="BJ1232">
        <f>Z1232</f>
        <v/>
      </c>
      <c r="BK1232">
        <f>AA1232</f>
        <v/>
      </c>
      <c r="BL1232">
        <f>IFERROR(AX1232,"")</f>
        <v/>
      </c>
      <c r="BM1232">
        <f>IFERROR(AY1232,"")</f>
        <v/>
      </c>
    </row>
    <row r="1233" ht="14.25" customHeight="1">
      <c r="A1233">
        <f>ALGLIB_SSA_XAUUSD!AA1233</f>
        <v/>
      </c>
      <c r="B1233">
        <f>IF($A1233="","",INDEX(ALGLIB_SSA_XAUUSD!$B$2:$B$2401,MATCH($A1233,ALGLIB_SSA_XAUUSD!$A$2:$A$2401,1)))</f>
        <v/>
      </c>
      <c r="C1233">
        <f>IF($A1233="","",INDEX(ALGLIB_SSA_XAUUSD!$C$2:$C$2401,MATCH($A1233,ALGLIB_SSA_XAUUSD!$A$2:$A$2401,1)))</f>
        <v/>
      </c>
      <c r="D1233" s="14">
        <f>IF($A1233="","",INT((ROW()-2)/12)+1)</f>
        <v/>
      </c>
      <c r="E1233" s="14">
        <f>IF(AND(E1238&lt;&gt;"",D1238=D1226+1),E1226+(E1238-E1226)*7/12,"")</f>
        <v/>
      </c>
      <c r="F1233" s="14">
        <f>IF(AND(F1238&lt;&gt;"",D1238=D1226+1),F1226+(F1238-F1226)*7/12,"")</f>
        <v/>
      </c>
      <c r="G1233" s="14">
        <f>IF(AND(G1238&lt;&gt;"",D1238=D1226+1),G1226+(G1238-G1226)*7/12,"")</f>
        <v/>
      </c>
      <c r="H1233" s="14">
        <f>IF(AND(H1238&lt;&gt;"",D1238=D1226+1),H1226+(H1238-H1226)*7/12,"")</f>
        <v/>
      </c>
      <c r="I1233" s="14">
        <f>IF(AND(L1238&lt;&gt;"",D1238=D1226+1),I1226+(I1238-I1226)*7/12,"")</f>
        <v/>
      </c>
      <c r="J1233">
        <f>_xlfn.XLOOKUP($A1233,ALGLIB_SSA_XAUUSD!$AA$2:$AA$2401,ALGLIB_SSA_XAUUSD!$P$2:$P$2401,"",0)</f>
        <v/>
      </c>
      <c r="K1233">
        <f>_xlfn.XLOOKUP($A1233,ALGLIB_SSA_XAUUSD!$AA$2:$AA$2401,ALGLIB_SSA_XAUUSD!$Q$2:$Q$2401,"",0)</f>
        <v/>
      </c>
      <c r="L1233">
        <f>_xlfn.XLOOKUP($A1233,ALGLIB_SSA_XAUUSD!$AA$2:$AA$2401,ALGLIB_SSA_XAUUSD!$R$2:$R$2401,"",0)</f>
        <v/>
      </c>
      <c r="M1233">
        <f>_xlfn.XLOOKUP($A1233,ALGLIB_SSA_XAUUSD!$AA$2:$AA$2401,ALGLIB_SSA_XAUUSD!$S$2:$S$2401,"",0)</f>
        <v/>
      </c>
      <c r="N1233">
        <f>_xlfn.XLOOKUP($A1233,ALGLIB_SSA_XAUUSD!$AA$2:$AA$2401,ALGLIB_SSA_XAUUSD!$T$2:$T$2401,"",0)</f>
        <v/>
      </c>
      <c r="O1233">
        <f>_xlfn.XLOOKUP($A1233,ALGLIB_SSA_XAUUSD!$AA$2:$AA$2401,ALGLIB_SSA_XAUUSD!$U$2:$U$2401,"",0)</f>
        <v/>
      </c>
      <c r="P1233">
        <f>_xlfn.XLOOKUP($A1233,ALGLIB_SSA_XAUUSD!$AA$2:$AA$2401,ALGLIB_SSA_XAUUSD!$V$2:$V$2401,"",0)</f>
        <v/>
      </c>
      <c r="S1233">
        <f>A1233</f>
        <v/>
      </c>
      <c r="T1233">
        <f>J1233</f>
        <v/>
      </c>
      <c r="U1233">
        <f>K1233</f>
        <v/>
      </c>
      <c r="V1233" s="14">
        <f>IF($A1233="","",MOD(ROW()-2,12)+1)</f>
        <v/>
      </c>
      <c r="W1233">
        <f>L1233</f>
        <v/>
      </c>
      <c r="X1233" s="14">
        <f>IF(F1233="","",F1233)</f>
        <v/>
      </c>
      <c r="Y1233" s="14">
        <f>IF(G1233="","",G1233)</f>
        <v/>
      </c>
      <c r="Z1233">
        <f>M1233</f>
        <v/>
      </c>
      <c r="AA1233">
        <f>N1233</f>
        <v/>
      </c>
      <c r="AB1233" s="14">
        <f>IF(H1233="","",H1233)</f>
        <v/>
      </c>
      <c r="AC1233">
        <f>O1233</f>
        <v/>
      </c>
      <c r="AD1233" s="14">
        <f>IF(I1233="","",I1233)</f>
        <v/>
      </c>
      <c r="AE1233">
        <f>P1233</f>
        <v/>
      </c>
      <c r="AH1233">
        <f>IF(S1233&lt;&gt;"",S1233,AH1232+900)</f>
        <v/>
      </c>
      <c r="AI1233">
        <f>IF(T1233&lt;&gt;"",T1233,AI1232)</f>
        <v/>
      </c>
      <c r="AJ1233">
        <f>IF(U1233&lt;&gt;"",U1233,AJ1232)</f>
        <v/>
      </c>
      <c r="AK1233">
        <f>IF(W1233&lt;&gt;"",W1233,"")</f>
        <v/>
      </c>
      <c r="AL1233" s="14">
        <f>IF(X1233&lt;&gt;"",X1233,"")</f>
        <v/>
      </c>
      <c r="AM1233" s="14">
        <f>IF(Y1233&lt;&gt;"",Y1233,"")</f>
        <v/>
      </c>
      <c r="AN1233" s="14">
        <f>IF(OR(AL1233="",AM1233=""),"",AL1233-AM1233)</f>
        <v/>
      </c>
      <c r="AO1233">
        <f>IF(AN1233="","",IF(AN1233&gt;0,"Bullish","Bearish"))</f>
        <v/>
      </c>
      <c r="AP1233">
        <f>IF(AO1233="",AP1232,AO1233)</f>
        <v/>
      </c>
      <c r="AQ1233" s="14">
        <f>IF(AB1233&lt;&gt;"",AB1233,"")</f>
        <v/>
      </c>
      <c r="AR1233" s="14">
        <f>IF(AD1233&lt;&gt;"",AD1233,"")</f>
        <v/>
      </c>
      <c r="AS1233">
        <f>IF(AS1232+1=13,1,AS1232+1)</f>
        <v/>
      </c>
      <c r="AT1233">
        <f>IFERROR(IF(SLOPE($AQ$1214:$AQ$1225,$AS$1214:$AS$1225)&gt;0,MIN(3,ABS(SLOPE($AQ$1214:$AQ$1225,$AS$1214:$AS$1225))),IF(SLOPE($AQ$1214:$AQ$1225,$AS$1214:$AS$1225)&lt;-0.5,-0.5,0)),0)</f>
        <v/>
      </c>
      <c r="AU1233">
        <f>IFERROR(IF(SLOPE($AR$1214:$AR$1225,$AS$1214:$AS$1225)&lt;0,MAX(-3,-ABS(SLOPE($AR$1214:$AR$1225,$AS$1214:$AS$1225))),IF(SLOPE($AR$1214:$AR$1225,$AS$1214:$AS$1225)&gt;0.5,0.5,0)),0)</f>
        <v/>
      </c>
      <c r="AV1233">
        <f>($AQ$1226+(AT1233*(AS1233-1)))</f>
        <v/>
      </c>
      <c r="AW1233">
        <f>($AR$1226+(AU1233*(AS1233-1)))</f>
        <v/>
      </c>
      <c r="AX1233">
        <f>IF(AT1233&gt;0,AV1233+AT1233,AV1233)</f>
        <v/>
      </c>
      <c r="AY1233">
        <f>IF(AU1233&lt;0,AW1233+AU1233,AW1233)</f>
        <v/>
      </c>
      <c r="BA1233" s="14">
        <f>IFERROR(AX1233-AQ1233,"")</f>
        <v/>
      </c>
      <c r="BB1233" s="14">
        <f>IFERROR(AY1233-AR1233,"")</f>
        <v/>
      </c>
      <c r="BD1233">
        <f>AH1233</f>
        <v/>
      </c>
      <c r="BE1233">
        <f>AI1233</f>
        <v/>
      </c>
      <c r="BF1233">
        <f>AJ1233</f>
        <v/>
      </c>
      <c r="BG1233" s="14">
        <f>L1233</f>
        <v/>
      </c>
      <c r="BH1233" s="14">
        <f>IF(X1233="","",X1233)</f>
        <v/>
      </c>
      <c r="BI1233" s="14">
        <f>IF(Y1233="","",Y1233)</f>
        <v/>
      </c>
      <c r="BJ1233">
        <f>Z1233</f>
        <v/>
      </c>
      <c r="BK1233">
        <f>AA1233</f>
        <v/>
      </c>
      <c r="BL1233">
        <f>IFERROR(AX1233,"")</f>
        <v/>
      </c>
      <c r="BM1233">
        <f>IFERROR(AY1233,"")</f>
        <v/>
      </c>
    </row>
    <row r="1234" ht="14.25" customHeight="1">
      <c r="A1234">
        <f>ALGLIB_SSA_XAUUSD!AA1234</f>
        <v/>
      </c>
      <c r="B1234">
        <f>IF($A1234="","",INDEX(ALGLIB_SSA_XAUUSD!$B$2:$B$2401,MATCH($A1234,ALGLIB_SSA_XAUUSD!$A$2:$A$2401,1)))</f>
        <v/>
      </c>
      <c r="C1234">
        <f>IF($A1234="","",INDEX(ALGLIB_SSA_XAUUSD!$C$2:$C$2401,MATCH($A1234,ALGLIB_SSA_XAUUSD!$A$2:$A$2401,1)))</f>
        <v/>
      </c>
      <c r="D1234" s="14">
        <f>IF($A1234="","",INT((ROW()-2)/12)+1)</f>
        <v/>
      </c>
      <c r="E1234" s="14">
        <f>IF(AND(E1238&lt;&gt;"",D1238=D1226+1),E1226+(E1238-E1226)*8/12,"")</f>
        <v/>
      </c>
      <c r="F1234" s="14">
        <f>IF(AND(F1238&lt;&gt;"",D1238=D1226+1),F1226+(F1238-F1226)*8/12,"")</f>
        <v/>
      </c>
      <c r="G1234" s="14">
        <f>IF(AND(G1238&lt;&gt;"",D1238=D1226+1),G1226+(G1238-G1226)*8/12,"")</f>
        <v/>
      </c>
      <c r="H1234" s="14">
        <f>IF(AND(H1238&lt;&gt;"",D1238=D1226+1),H1226+(H1238-H1226)*8/12,"")</f>
        <v/>
      </c>
      <c r="I1234" s="14">
        <f>IF(AND(L1238&lt;&gt;"",D1238=D1226+1),I1226+(I1238-I1226)*8/12,"")</f>
        <v/>
      </c>
      <c r="J1234">
        <f>_xlfn.XLOOKUP($A1234,ALGLIB_SSA_XAUUSD!$AA$2:$AA$2401,ALGLIB_SSA_XAUUSD!$P$2:$P$2401,"",0)</f>
        <v/>
      </c>
      <c r="K1234">
        <f>_xlfn.XLOOKUP($A1234,ALGLIB_SSA_XAUUSD!$AA$2:$AA$2401,ALGLIB_SSA_XAUUSD!$Q$2:$Q$2401,"",0)</f>
        <v/>
      </c>
      <c r="L1234">
        <f>_xlfn.XLOOKUP($A1234,ALGLIB_SSA_XAUUSD!$AA$2:$AA$2401,ALGLIB_SSA_XAUUSD!$R$2:$R$2401,"",0)</f>
        <v/>
      </c>
      <c r="M1234">
        <f>_xlfn.XLOOKUP($A1234,ALGLIB_SSA_XAUUSD!$AA$2:$AA$2401,ALGLIB_SSA_XAUUSD!$S$2:$S$2401,"",0)</f>
        <v/>
      </c>
      <c r="N1234">
        <f>_xlfn.XLOOKUP($A1234,ALGLIB_SSA_XAUUSD!$AA$2:$AA$2401,ALGLIB_SSA_XAUUSD!$T$2:$T$2401,"",0)</f>
        <v/>
      </c>
      <c r="O1234">
        <f>_xlfn.XLOOKUP($A1234,ALGLIB_SSA_XAUUSD!$AA$2:$AA$2401,ALGLIB_SSA_XAUUSD!$U$2:$U$2401,"",0)</f>
        <v/>
      </c>
      <c r="P1234">
        <f>_xlfn.XLOOKUP($A1234,ALGLIB_SSA_XAUUSD!$AA$2:$AA$2401,ALGLIB_SSA_XAUUSD!$V$2:$V$2401,"",0)</f>
        <v/>
      </c>
      <c r="S1234">
        <f>A1234</f>
        <v/>
      </c>
      <c r="T1234">
        <f>J1234</f>
        <v/>
      </c>
      <c r="U1234">
        <f>K1234</f>
        <v/>
      </c>
      <c r="V1234" s="14">
        <f>IF($A1234="","",MOD(ROW()-2,12)+1)</f>
        <v/>
      </c>
      <c r="W1234">
        <f>L1234</f>
        <v/>
      </c>
      <c r="X1234" s="14">
        <f>IF(F1234="","",F1234)</f>
        <v/>
      </c>
      <c r="Y1234" s="14">
        <f>IF(G1234="","",G1234)</f>
        <v/>
      </c>
      <c r="Z1234">
        <f>M1234</f>
        <v/>
      </c>
      <c r="AA1234">
        <f>N1234</f>
        <v/>
      </c>
      <c r="AB1234" s="14">
        <f>IF(H1234="","",H1234)</f>
        <v/>
      </c>
      <c r="AC1234">
        <f>O1234</f>
        <v/>
      </c>
      <c r="AD1234" s="14">
        <f>IF(I1234="","",I1234)</f>
        <v/>
      </c>
      <c r="AE1234">
        <f>P1234</f>
        <v/>
      </c>
      <c r="AH1234">
        <f>IF(S1234&lt;&gt;"",S1234,AH1233+900)</f>
        <v/>
      </c>
      <c r="AI1234">
        <f>IF(T1234&lt;&gt;"",T1234,AI1233)</f>
        <v/>
      </c>
      <c r="AJ1234">
        <f>IF(U1234&lt;&gt;"",U1234,AJ1233)</f>
        <v/>
      </c>
      <c r="AK1234">
        <f>IF(W1234&lt;&gt;"",W1234,"")</f>
        <v/>
      </c>
      <c r="AL1234" s="14">
        <f>IF(X1234&lt;&gt;"",X1234,"")</f>
        <v/>
      </c>
      <c r="AM1234" s="14">
        <f>IF(Y1234&lt;&gt;"",Y1234,"")</f>
        <v/>
      </c>
      <c r="AN1234" s="14">
        <f>IF(OR(AL1234="",AM1234=""),"",AL1234-AM1234)</f>
        <v/>
      </c>
      <c r="AO1234">
        <f>IF(AN1234="","",IF(AN1234&gt;0,"Bullish","Bearish"))</f>
        <v/>
      </c>
      <c r="AP1234">
        <f>IF(AO1234="",AP1233,AO1234)</f>
        <v/>
      </c>
      <c r="AQ1234" s="14">
        <f>IF(AB1234&lt;&gt;"",AB1234,"")</f>
        <v/>
      </c>
      <c r="AR1234" s="14">
        <f>IF(AD1234&lt;&gt;"",AD1234,"")</f>
        <v/>
      </c>
      <c r="AS1234">
        <f>IF(AS1233+1=13,1,AS1233+1)</f>
        <v/>
      </c>
      <c r="AT1234">
        <f>IFERROR(IF(SLOPE($AQ$1214:$AQ$1225,$AS$1214:$AS$1225)&gt;0,MIN(3,ABS(SLOPE($AQ$1214:$AQ$1225,$AS$1214:$AS$1225))),IF(SLOPE($AQ$1214:$AQ$1225,$AS$1214:$AS$1225)&lt;-0.5,-0.5,0)),0)</f>
        <v/>
      </c>
      <c r="AU1234">
        <f>IFERROR(IF(SLOPE($AR$1214:$AR$1225,$AS$1214:$AS$1225)&lt;0,MAX(-3,-ABS(SLOPE($AR$1214:$AR$1225,$AS$1214:$AS$1225))),IF(SLOPE($AR$1214:$AR$1225,$AS$1214:$AS$1225)&gt;0.5,0.5,0)),0)</f>
        <v/>
      </c>
      <c r="AV1234">
        <f>($AQ$1226+(AT1234*(AS1234-1)))</f>
        <v/>
      </c>
      <c r="AW1234">
        <f>($AR$1226+(AU1234*(AS1234-1)))</f>
        <v/>
      </c>
      <c r="AX1234">
        <f>IF(AT1234&gt;0,AV1234+AT1234,AV1234)</f>
        <v/>
      </c>
      <c r="AY1234">
        <f>IF(AU1234&lt;0,AW1234+AU1234,AW1234)</f>
        <v/>
      </c>
      <c r="BA1234" s="14">
        <f>IFERROR(AX1234-AQ1234,"")</f>
        <v/>
      </c>
      <c r="BB1234" s="14">
        <f>IFERROR(AY1234-AR1234,"")</f>
        <v/>
      </c>
      <c r="BD1234">
        <f>AH1234</f>
        <v/>
      </c>
      <c r="BE1234">
        <f>AI1234</f>
        <v/>
      </c>
      <c r="BF1234">
        <f>AJ1234</f>
        <v/>
      </c>
      <c r="BG1234" s="14">
        <f>L1234</f>
        <v/>
      </c>
      <c r="BH1234" s="14">
        <f>IF(X1234="","",X1234)</f>
        <v/>
      </c>
      <c r="BI1234" s="14">
        <f>IF(Y1234="","",Y1234)</f>
        <v/>
      </c>
      <c r="BJ1234">
        <f>Z1234</f>
        <v/>
      </c>
      <c r="BK1234">
        <f>AA1234</f>
        <v/>
      </c>
      <c r="BL1234">
        <f>IFERROR(AX1234,"")</f>
        <v/>
      </c>
      <c r="BM1234">
        <f>IFERROR(AY1234,"")</f>
        <v/>
      </c>
    </row>
    <row r="1235" ht="14.25" customHeight="1">
      <c r="A1235">
        <f>ALGLIB_SSA_XAUUSD!AA1235</f>
        <v/>
      </c>
      <c r="B1235">
        <f>IF($A1235="","",INDEX(ALGLIB_SSA_XAUUSD!$B$2:$B$2401,MATCH($A1235,ALGLIB_SSA_XAUUSD!$A$2:$A$2401,1)))</f>
        <v/>
      </c>
      <c r="C1235">
        <f>IF($A1235="","",INDEX(ALGLIB_SSA_XAUUSD!$C$2:$C$2401,MATCH($A1235,ALGLIB_SSA_XAUUSD!$A$2:$A$2401,1)))</f>
        <v/>
      </c>
      <c r="D1235" s="14">
        <f>IF($A1235="","",INT((ROW()-2)/12)+1)</f>
        <v/>
      </c>
      <c r="E1235" s="14">
        <f>IF(AND(E1238&lt;&gt;"",D1238=D1226+1),E1226+(E1238-E1226)*9/12,"")</f>
        <v/>
      </c>
      <c r="F1235" s="14">
        <f>IF(AND(F1238&lt;&gt;"",D1238=D1226+1),F1226+(F1238-F1226)*9/12,"")</f>
        <v/>
      </c>
      <c r="G1235" s="14">
        <f>IF(AND(G1238&lt;&gt;"",D1238=D1226+1),G1226+(G1238-G1226)*9/12,"")</f>
        <v/>
      </c>
      <c r="H1235" s="14">
        <f>IF(AND(H1238&lt;&gt;"",D1238=D1226+1),H1226+(H1238-H1226)*9/12,"")</f>
        <v/>
      </c>
      <c r="I1235" s="14">
        <f>IF(AND(L1238&lt;&gt;"",D1238=D1226+1),I1226+(I1238-I1226)*9/12,"")</f>
        <v/>
      </c>
      <c r="J1235">
        <f>_xlfn.XLOOKUP($A1235,ALGLIB_SSA_XAUUSD!$AA$2:$AA$2401,ALGLIB_SSA_XAUUSD!$P$2:$P$2401,"",0)</f>
        <v/>
      </c>
      <c r="K1235">
        <f>_xlfn.XLOOKUP($A1235,ALGLIB_SSA_XAUUSD!$AA$2:$AA$2401,ALGLIB_SSA_XAUUSD!$Q$2:$Q$2401,"",0)</f>
        <v/>
      </c>
      <c r="L1235">
        <f>_xlfn.XLOOKUP($A1235,ALGLIB_SSA_XAUUSD!$AA$2:$AA$2401,ALGLIB_SSA_XAUUSD!$R$2:$R$2401,"",0)</f>
        <v/>
      </c>
      <c r="M1235">
        <f>_xlfn.XLOOKUP($A1235,ALGLIB_SSA_XAUUSD!$AA$2:$AA$2401,ALGLIB_SSA_XAUUSD!$S$2:$S$2401,"",0)</f>
        <v/>
      </c>
      <c r="N1235">
        <f>_xlfn.XLOOKUP($A1235,ALGLIB_SSA_XAUUSD!$AA$2:$AA$2401,ALGLIB_SSA_XAUUSD!$T$2:$T$2401,"",0)</f>
        <v/>
      </c>
      <c r="O1235">
        <f>_xlfn.XLOOKUP($A1235,ALGLIB_SSA_XAUUSD!$AA$2:$AA$2401,ALGLIB_SSA_XAUUSD!$U$2:$U$2401,"",0)</f>
        <v/>
      </c>
      <c r="P1235">
        <f>_xlfn.XLOOKUP($A1235,ALGLIB_SSA_XAUUSD!$AA$2:$AA$2401,ALGLIB_SSA_XAUUSD!$V$2:$V$2401,"",0)</f>
        <v/>
      </c>
      <c r="S1235">
        <f>A1235</f>
        <v/>
      </c>
      <c r="T1235">
        <f>J1235</f>
        <v/>
      </c>
      <c r="U1235">
        <f>K1235</f>
        <v/>
      </c>
      <c r="V1235" s="14">
        <f>IF($A1235="","",MOD(ROW()-2,12)+1)</f>
        <v/>
      </c>
      <c r="W1235">
        <f>L1235</f>
        <v/>
      </c>
      <c r="X1235" s="14">
        <f>IF(F1235="","",F1235)</f>
        <v/>
      </c>
      <c r="Y1235" s="14">
        <f>IF(G1235="","",G1235)</f>
        <v/>
      </c>
      <c r="Z1235">
        <f>M1235</f>
        <v/>
      </c>
      <c r="AA1235">
        <f>N1235</f>
        <v/>
      </c>
      <c r="AB1235" s="14">
        <f>IF(H1235="","",H1235)</f>
        <v/>
      </c>
      <c r="AC1235">
        <f>O1235</f>
        <v/>
      </c>
      <c r="AD1235" s="14">
        <f>IF(I1235="","",I1235)</f>
        <v/>
      </c>
      <c r="AE1235">
        <f>P1235</f>
        <v/>
      </c>
      <c r="AH1235">
        <f>IF(S1235&lt;&gt;"",S1235,AH1234+900)</f>
        <v/>
      </c>
      <c r="AI1235">
        <f>IF(T1235&lt;&gt;"",T1235,AI1234)</f>
        <v/>
      </c>
      <c r="AJ1235">
        <f>IF(U1235&lt;&gt;"",U1235,AJ1234)</f>
        <v/>
      </c>
      <c r="AK1235">
        <f>IF(W1235&lt;&gt;"",W1235,"")</f>
        <v/>
      </c>
      <c r="AL1235" s="14">
        <f>IF(X1235&lt;&gt;"",X1235,"")</f>
        <v/>
      </c>
      <c r="AM1235" s="14">
        <f>IF(Y1235&lt;&gt;"",Y1235,"")</f>
        <v/>
      </c>
      <c r="AN1235" s="14">
        <f>IF(OR(AL1235="",AM1235=""),"",AL1235-AM1235)</f>
        <v/>
      </c>
      <c r="AO1235">
        <f>IF(AN1235="","",IF(AN1235&gt;0,"Bullish","Bearish"))</f>
        <v/>
      </c>
      <c r="AP1235">
        <f>IF(AO1235="",AP1234,AO1235)</f>
        <v/>
      </c>
      <c r="AQ1235" s="14">
        <f>IF(AB1235&lt;&gt;"",AB1235,"")</f>
        <v/>
      </c>
      <c r="AR1235" s="14">
        <f>IF(AD1235&lt;&gt;"",AD1235,"")</f>
        <v/>
      </c>
      <c r="AS1235">
        <f>IF(AS1234+1=13,1,AS1234+1)</f>
        <v/>
      </c>
      <c r="AT1235">
        <f>IFERROR(IF(SLOPE($AQ$1214:$AQ$1225,$AS$1214:$AS$1225)&gt;0,MIN(3,ABS(SLOPE($AQ$1214:$AQ$1225,$AS$1214:$AS$1225))),IF(SLOPE($AQ$1214:$AQ$1225,$AS$1214:$AS$1225)&lt;-0.5,-0.5,0)),0)</f>
        <v/>
      </c>
      <c r="AU1235">
        <f>IFERROR(IF(SLOPE($AR$1214:$AR$1225,$AS$1214:$AS$1225)&lt;0,MAX(-3,-ABS(SLOPE($AR$1214:$AR$1225,$AS$1214:$AS$1225))),IF(SLOPE($AR$1214:$AR$1225,$AS$1214:$AS$1225)&gt;0.5,0.5,0)),0)</f>
        <v/>
      </c>
      <c r="AV1235">
        <f>($AQ$1226+(AT1235*(AS1235-1)))</f>
        <v/>
      </c>
      <c r="AW1235">
        <f>($AR$1226+(AU1235*(AS1235-1)))</f>
        <v/>
      </c>
      <c r="AX1235">
        <f>IF(AT1235&gt;0,AV1235+AT1235,AV1235)</f>
        <v/>
      </c>
      <c r="AY1235">
        <f>IF(AU1235&lt;0,AW1235+AU1235,AW1235)</f>
        <v/>
      </c>
      <c r="BA1235" s="14">
        <f>IFERROR(AX1235-AQ1235,"")</f>
        <v/>
      </c>
      <c r="BB1235" s="14">
        <f>IFERROR(AY1235-AR1235,"")</f>
        <v/>
      </c>
      <c r="BD1235">
        <f>AH1235</f>
        <v/>
      </c>
      <c r="BE1235">
        <f>AI1235</f>
        <v/>
      </c>
      <c r="BF1235">
        <f>AJ1235</f>
        <v/>
      </c>
      <c r="BG1235" s="14">
        <f>L1235</f>
        <v/>
      </c>
      <c r="BH1235" s="14">
        <f>IF(X1235="","",X1235)</f>
        <v/>
      </c>
      <c r="BI1235" s="14">
        <f>IF(Y1235="","",Y1235)</f>
        <v/>
      </c>
      <c r="BJ1235">
        <f>Z1235</f>
        <v/>
      </c>
      <c r="BK1235">
        <f>AA1235</f>
        <v/>
      </c>
      <c r="BL1235">
        <f>IFERROR(AX1235,"")</f>
        <v/>
      </c>
      <c r="BM1235">
        <f>IFERROR(AY1235,"")</f>
        <v/>
      </c>
    </row>
    <row r="1236" ht="14.25" customHeight="1">
      <c r="A1236">
        <f>ALGLIB_SSA_XAUUSD!AA1236</f>
        <v/>
      </c>
      <c r="B1236">
        <f>IF($A1236="","",INDEX(ALGLIB_SSA_XAUUSD!$B$2:$B$2401,MATCH($A1236,ALGLIB_SSA_XAUUSD!$A$2:$A$2401,1)))</f>
        <v/>
      </c>
      <c r="C1236">
        <f>IF($A1236="","",INDEX(ALGLIB_SSA_XAUUSD!$C$2:$C$2401,MATCH($A1236,ALGLIB_SSA_XAUUSD!$A$2:$A$2401,1)))</f>
        <v/>
      </c>
      <c r="D1236" s="14">
        <f>IF($A1236="","",INT((ROW()-2)/12)+1)</f>
        <v/>
      </c>
      <c r="E1236" s="14">
        <f>IF(AND(E1238&lt;&gt;"",D1238=D1226+1),E1226+(E1238-E1226)*10/12,"")</f>
        <v/>
      </c>
      <c r="F1236" s="14">
        <f>IF(AND(F1238&lt;&gt;"",D1238=D1226+1),F1226+(F1238-F1226)*10/12,"")</f>
        <v/>
      </c>
      <c r="G1236" s="14">
        <f>IF(AND(G1238&lt;&gt;"",D1238=D1226+1),G1226+(G1238-G1226)*10/12,"")</f>
        <v/>
      </c>
      <c r="H1236" s="14">
        <f>IF(AND(H1238&lt;&gt;"",D1238=D1226+1),H1226+(H1238-H1226)*10/12,"")</f>
        <v/>
      </c>
      <c r="I1236" s="14">
        <f>IF(AND(L1238&lt;&gt;"",D1238=D1226+1),I1226+(I1238-I1226)*10/12,"")</f>
        <v/>
      </c>
      <c r="J1236">
        <f>_xlfn.XLOOKUP($A1236,ALGLIB_SSA_XAUUSD!$AA$2:$AA$2401,ALGLIB_SSA_XAUUSD!$P$2:$P$2401,"",0)</f>
        <v/>
      </c>
      <c r="K1236">
        <f>_xlfn.XLOOKUP($A1236,ALGLIB_SSA_XAUUSD!$AA$2:$AA$2401,ALGLIB_SSA_XAUUSD!$Q$2:$Q$2401,"",0)</f>
        <v/>
      </c>
      <c r="L1236">
        <f>_xlfn.XLOOKUP($A1236,ALGLIB_SSA_XAUUSD!$AA$2:$AA$2401,ALGLIB_SSA_XAUUSD!$R$2:$R$2401,"",0)</f>
        <v/>
      </c>
      <c r="M1236">
        <f>_xlfn.XLOOKUP($A1236,ALGLIB_SSA_XAUUSD!$AA$2:$AA$2401,ALGLIB_SSA_XAUUSD!$S$2:$S$2401,"",0)</f>
        <v/>
      </c>
      <c r="N1236">
        <f>_xlfn.XLOOKUP($A1236,ALGLIB_SSA_XAUUSD!$AA$2:$AA$2401,ALGLIB_SSA_XAUUSD!$T$2:$T$2401,"",0)</f>
        <v/>
      </c>
      <c r="O1236">
        <f>_xlfn.XLOOKUP($A1236,ALGLIB_SSA_XAUUSD!$AA$2:$AA$2401,ALGLIB_SSA_XAUUSD!$U$2:$U$2401,"",0)</f>
        <v/>
      </c>
      <c r="P1236">
        <f>_xlfn.XLOOKUP($A1236,ALGLIB_SSA_XAUUSD!$AA$2:$AA$2401,ALGLIB_SSA_XAUUSD!$V$2:$V$2401,"",0)</f>
        <v/>
      </c>
      <c r="S1236">
        <f>A1236</f>
        <v/>
      </c>
      <c r="T1236">
        <f>J1236</f>
        <v/>
      </c>
      <c r="U1236">
        <f>K1236</f>
        <v/>
      </c>
      <c r="V1236" s="14">
        <f>IF($A1236="","",MOD(ROW()-2,12)+1)</f>
        <v/>
      </c>
      <c r="W1236">
        <f>L1236</f>
        <v/>
      </c>
      <c r="X1236" s="14">
        <f>IF(F1236="","",F1236)</f>
        <v/>
      </c>
      <c r="Y1236" s="14">
        <f>IF(G1236="","",G1236)</f>
        <v/>
      </c>
      <c r="Z1236">
        <f>M1236</f>
        <v/>
      </c>
      <c r="AA1236">
        <f>N1236</f>
        <v/>
      </c>
      <c r="AB1236" s="14">
        <f>IF(H1236="","",H1236)</f>
        <v/>
      </c>
      <c r="AC1236">
        <f>O1236</f>
        <v/>
      </c>
      <c r="AD1236" s="14">
        <f>IF(I1236="","",I1236)</f>
        <v/>
      </c>
      <c r="AE1236">
        <f>P1236</f>
        <v/>
      </c>
      <c r="AH1236">
        <f>IF(S1236&lt;&gt;"",S1236,AH1235+900)</f>
        <v/>
      </c>
      <c r="AI1236">
        <f>IF(T1236&lt;&gt;"",T1236,AI1235)</f>
        <v/>
      </c>
      <c r="AJ1236">
        <f>IF(U1236&lt;&gt;"",U1236,AJ1235)</f>
        <v/>
      </c>
      <c r="AK1236">
        <f>IF(W1236&lt;&gt;"",W1236,"")</f>
        <v/>
      </c>
      <c r="AL1236" s="14">
        <f>IF(X1236&lt;&gt;"",X1236,"")</f>
        <v/>
      </c>
      <c r="AM1236" s="14">
        <f>IF(Y1236&lt;&gt;"",Y1236,"")</f>
        <v/>
      </c>
      <c r="AN1236" s="14">
        <f>IF(OR(AL1236="",AM1236=""),"",AL1236-AM1236)</f>
        <v/>
      </c>
      <c r="AO1236">
        <f>IF(AN1236="","",IF(AN1236&gt;0,"Bullish","Bearish"))</f>
        <v/>
      </c>
      <c r="AP1236">
        <f>IF(AO1236="",AP1235,AO1236)</f>
        <v/>
      </c>
      <c r="AQ1236" s="14">
        <f>IF(AB1236&lt;&gt;"",AB1236,"")</f>
        <v/>
      </c>
      <c r="AR1236" s="14">
        <f>IF(AD1236&lt;&gt;"",AD1236,"")</f>
        <v/>
      </c>
      <c r="AS1236">
        <f>IF(AS1235+1=13,1,AS1235+1)</f>
        <v/>
      </c>
      <c r="AT1236">
        <f>IFERROR(IF(SLOPE($AQ$1214:$AQ$1225,$AS$1214:$AS$1225)&gt;0,MIN(3,ABS(SLOPE($AQ$1214:$AQ$1225,$AS$1214:$AS$1225))),IF(SLOPE($AQ$1214:$AQ$1225,$AS$1214:$AS$1225)&lt;-0.5,-0.5,0)),0)</f>
        <v/>
      </c>
      <c r="AU1236">
        <f>IFERROR(IF(SLOPE($AR$1214:$AR$1225,$AS$1214:$AS$1225)&lt;0,MAX(-3,-ABS(SLOPE($AR$1214:$AR$1225,$AS$1214:$AS$1225))),IF(SLOPE($AR$1214:$AR$1225,$AS$1214:$AS$1225)&gt;0.5,0.5,0)),0)</f>
        <v/>
      </c>
      <c r="AV1236">
        <f>($AQ$1226+(AT1236*(AS1236-1)))</f>
        <v/>
      </c>
      <c r="AW1236">
        <f>($AR$1226+(AU1236*(AS1236-1)))</f>
        <v/>
      </c>
      <c r="AX1236">
        <f>IF(AT1236&gt;0,AV1236+AT1236,AV1236)</f>
        <v/>
      </c>
      <c r="AY1236">
        <f>IF(AU1236&lt;0,AW1236+AU1236,AW1236)</f>
        <v/>
      </c>
      <c r="BA1236" s="14">
        <f>IFERROR(AX1236-AQ1236,"")</f>
        <v/>
      </c>
      <c r="BB1236" s="14">
        <f>IFERROR(AY1236-AR1236,"")</f>
        <v/>
      </c>
      <c r="BD1236">
        <f>AH1236</f>
        <v/>
      </c>
      <c r="BE1236">
        <f>AI1236</f>
        <v/>
      </c>
      <c r="BF1236">
        <f>AJ1236</f>
        <v/>
      </c>
      <c r="BG1236" s="14">
        <f>L1236</f>
        <v/>
      </c>
      <c r="BH1236" s="14">
        <f>IF(X1236="","",X1236)</f>
        <v/>
      </c>
      <c r="BI1236" s="14">
        <f>IF(Y1236="","",Y1236)</f>
        <v/>
      </c>
      <c r="BJ1236">
        <f>Z1236</f>
        <v/>
      </c>
      <c r="BK1236">
        <f>AA1236</f>
        <v/>
      </c>
      <c r="BL1236">
        <f>IFERROR(AX1236,"")</f>
        <v/>
      </c>
      <c r="BM1236">
        <f>IFERROR(AY1236,"")</f>
        <v/>
      </c>
    </row>
    <row r="1237" ht="14.25" customHeight="1">
      <c r="A1237">
        <f>ALGLIB_SSA_XAUUSD!AA1237</f>
        <v/>
      </c>
      <c r="B1237">
        <f>IF($A1237="","",INDEX(ALGLIB_SSA_XAUUSD!$B$2:$B$2401,MATCH($A1237,ALGLIB_SSA_XAUUSD!$A$2:$A$2401,1)))</f>
        <v/>
      </c>
      <c r="C1237">
        <f>IF($A1237="","",INDEX(ALGLIB_SSA_XAUUSD!$C$2:$C$2401,MATCH($A1237,ALGLIB_SSA_XAUUSD!$A$2:$A$2401,1)))</f>
        <v/>
      </c>
      <c r="D1237" s="14">
        <f>IF($A1237="","",INT((ROW()-2)/12)+1)</f>
        <v/>
      </c>
      <c r="E1237" s="14">
        <f>IF(AND(E1238&lt;&gt;"",D1238=D1226+1),E1226+(E1238-E1226)*11/12,"")</f>
        <v/>
      </c>
      <c r="F1237" s="14">
        <f>IF(AND(F1238&lt;&gt;"",D1238=D1226+1),F1226+(F1238-F1226)*11/12,"")</f>
        <v/>
      </c>
      <c r="G1237" s="14">
        <f>IF(AND(G1238&lt;&gt;"",D1238=D1226+1),G1226+(G1238-G1226)*11/12,"")</f>
        <v/>
      </c>
      <c r="H1237" s="14">
        <f>IF(AND(H1238&lt;&gt;"",D1238=D1226+1),H1226+(H1238-H1226)*11/12,"")</f>
        <v/>
      </c>
      <c r="I1237" s="14">
        <f>IF(AND(L1238&lt;&gt;"",D1238=D1226+1),I1226+(I1238-I1226)*11/12,"")</f>
        <v/>
      </c>
      <c r="J1237">
        <f>_xlfn.XLOOKUP($A1237,ALGLIB_SSA_XAUUSD!$AA$2:$AA$2401,ALGLIB_SSA_XAUUSD!$P$2:$P$2401,"",0)</f>
        <v/>
      </c>
      <c r="K1237">
        <f>_xlfn.XLOOKUP($A1237,ALGLIB_SSA_XAUUSD!$AA$2:$AA$2401,ALGLIB_SSA_XAUUSD!$Q$2:$Q$2401,"",0)</f>
        <v/>
      </c>
      <c r="L1237">
        <f>_xlfn.XLOOKUP($A1237,ALGLIB_SSA_XAUUSD!$AA$2:$AA$2401,ALGLIB_SSA_XAUUSD!$R$2:$R$2401,"",0)</f>
        <v/>
      </c>
      <c r="M1237">
        <f>_xlfn.XLOOKUP($A1237,ALGLIB_SSA_XAUUSD!$AA$2:$AA$2401,ALGLIB_SSA_XAUUSD!$S$2:$S$2401,"",0)</f>
        <v/>
      </c>
      <c r="N1237">
        <f>_xlfn.XLOOKUP($A1237,ALGLIB_SSA_XAUUSD!$AA$2:$AA$2401,ALGLIB_SSA_XAUUSD!$T$2:$T$2401,"",0)</f>
        <v/>
      </c>
      <c r="O1237">
        <f>_xlfn.XLOOKUP($A1237,ALGLIB_SSA_XAUUSD!$AA$2:$AA$2401,ALGLIB_SSA_XAUUSD!$U$2:$U$2401,"",0)</f>
        <v/>
      </c>
      <c r="P1237">
        <f>_xlfn.XLOOKUP($A1237,ALGLIB_SSA_XAUUSD!$AA$2:$AA$2401,ALGLIB_SSA_XAUUSD!$V$2:$V$2401,"",0)</f>
        <v/>
      </c>
      <c r="S1237">
        <f>A1237</f>
        <v/>
      </c>
      <c r="T1237">
        <f>J1237</f>
        <v/>
      </c>
      <c r="U1237">
        <f>K1237</f>
        <v/>
      </c>
      <c r="V1237" s="14">
        <f>IF($A1237="","",MOD(ROW()-2,12)+1)</f>
        <v/>
      </c>
      <c r="W1237">
        <f>L1237</f>
        <v/>
      </c>
      <c r="X1237" s="14">
        <f>IF(F1237="","",F1237)</f>
        <v/>
      </c>
      <c r="Y1237" s="14">
        <f>IF(G1237="","",G1237)</f>
        <v/>
      </c>
      <c r="Z1237">
        <f>M1237</f>
        <v/>
      </c>
      <c r="AA1237">
        <f>N1237</f>
        <v/>
      </c>
      <c r="AB1237" s="14">
        <f>IF(H1237="","",H1237)</f>
        <v/>
      </c>
      <c r="AC1237">
        <f>O1237</f>
        <v/>
      </c>
      <c r="AD1237" s="14">
        <f>IF(I1237="","",I1237)</f>
        <v/>
      </c>
      <c r="AE1237">
        <f>P1237</f>
        <v/>
      </c>
      <c r="AH1237">
        <f>IF(S1237&lt;&gt;"",S1237,AH1236+900)</f>
        <v/>
      </c>
      <c r="AI1237">
        <f>IF(T1237&lt;&gt;"",T1237,AI1236)</f>
        <v/>
      </c>
      <c r="AJ1237">
        <f>IF(U1237&lt;&gt;"",U1237,AJ1236)</f>
        <v/>
      </c>
      <c r="AK1237">
        <f>IF(W1237&lt;&gt;"",W1237,"")</f>
        <v/>
      </c>
      <c r="AL1237" s="14">
        <f>IF(X1237&lt;&gt;"",X1237,"")</f>
        <v/>
      </c>
      <c r="AM1237" s="14">
        <f>IF(Y1237&lt;&gt;"",Y1237,"")</f>
        <v/>
      </c>
      <c r="AN1237" s="14">
        <f>IF(OR(AL1237="",AM1237=""),"",AL1237-AM1237)</f>
        <v/>
      </c>
      <c r="AO1237">
        <f>IF(AN1237="","",IF(AN1237&gt;0,"Bullish","Bearish"))</f>
        <v/>
      </c>
      <c r="AP1237">
        <f>IF(AO1237="",AP1236,AO1237)</f>
        <v/>
      </c>
      <c r="AQ1237" s="14">
        <f>IF(AB1237&lt;&gt;"",AB1237,"")</f>
        <v/>
      </c>
      <c r="AR1237" s="14">
        <f>IF(AD1237&lt;&gt;"",AD1237,"")</f>
        <v/>
      </c>
      <c r="AS1237">
        <f>IF(AS1236+1=13,1,AS1236+1)</f>
        <v/>
      </c>
      <c r="AT1237">
        <f>IFERROR(IF(SLOPE($AQ$1214:$AQ$1225,$AS$1214:$AS$1225)&gt;0,MIN(3,ABS(SLOPE($AQ$1214:$AQ$1225,$AS$1214:$AS$1225))),IF(SLOPE($AQ$1214:$AQ$1225,$AS$1214:$AS$1225)&lt;-0.5,-0.5,0)),0)</f>
        <v/>
      </c>
      <c r="AU1237">
        <f>IFERROR(IF(SLOPE($AR$1214:$AR$1225,$AS$1214:$AS$1225)&lt;0,MAX(-3,-ABS(SLOPE($AR$1214:$AR$1225,$AS$1214:$AS$1225))),IF(SLOPE($AR$1214:$AR$1225,$AS$1214:$AS$1225)&gt;0.5,0.5,0)),0)</f>
        <v/>
      </c>
      <c r="AV1237">
        <f>($AQ$1226+(AT1237*(AS1237-1)))</f>
        <v/>
      </c>
      <c r="AW1237">
        <f>($AR$1226+(AU1237*(AS1237-1)))</f>
        <v/>
      </c>
      <c r="AX1237">
        <f>IF(AT1237&gt;0,AV1237+AT1237,AV1237)</f>
        <v/>
      </c>
      <c r="AY1237">
        <f>IF(AU1237&lt;0,AW1237+AU1237,AW1237)</f>
        <v/>
      </c>
      <c r="BA1237" s="14">
        <f>IFERROR(AX1237-AQ1237,"")</f>
        <v/>
      </c>
      <c r="BB1237" s="14">
        <f>IFERROR(AY1237-AR1237,"")</f>
        <v/>
      </c>
      <c r="BD1237">
        <f>AH1237</f>
        <v/>
      </c>
      <c r="BE1237">
        <f>AI1237</f>
        <v/>
      </c>
      <c r="BF1237">
        <f>AJ1237</f>
        <v/>
      </c>
      <c r="BG1237" s="14">
        <f>L1237</f>
        <v/>
      </c>
      <c r="BH1237" s="14">
        <f>IF(X1237="","",X1237)</f>
        <v/>
      </c>
      <c r="BI1237" s="14">
        <f>IF(Y1237="","",Y1237)</f>
        <v/>
      </c>
      <c r="BJ1237">
        <f>Z1237</f>
        <v/>
      </c>
      <c r="BK1237">
        <f>AA1237</f>
        <v/>
      </c>
      <c r="BL1237">
        <f>IFERROR(AX1237,"")</f>
        <v/>
      </c>
      <c r="BM1237">
        <f>IFERROR(AY1237,"")</f>
        <v/>
      </c>
    </row>
    <row r="1238" ht="14.25" customHeight="1">
      <c r="A1238">
        <f>ALGLIB_SSA_XAUUSD!AA1238</f>
        <v/>
      </c>
      <c r="B1238">
        <f>IF($A1238="","",INDEX(ALGLIB_SSA_XAUUSD!$B$2:$B$2401,MATCH($A1238,ALGLIB_SSA_XAUUSD!$A$2:$A$2401,1)))</f>
        <v/>
      </c>
      <c r="C1238">
        <f>IF($A1238="","",INDEX(ALGLIB_SSA_XAUUSD!$C$2:$C$2401,MATCH($A1238,ALGLIB_SSA_XAUUSD!$A$2:$A$2401,1)))</f>
        <v/>
      </c>
      <c r="D1238" s="14">
        <f>IF($A1238="","",INT((ROW()-2)/12)+1)</f>
        <v/>
      </c>
      <c r="E1238" s="14">
        <f>IF($A1238="","",INDEX(ALGLIB_SSA_XAUUSD!$D$2:$D$2401,MATCH($A1238,ALGLIB_SSA_XAUUSD!$A$2:$A$2401,1)))</f>
        <v/>
      </c>
      <c r="F1238" s="14">
        <f>IF($A1238="","",INDEX(ALGLIB_SSA_XAUUSD!$E$2:$E$2401,MATCH($A1238,ALGLIB_SSA_XAUUSD!$A$2:$A$2401,1)))</f>
        <v/>
      </c>
      <c r="G1238" s="14">
        <f>IF($A1238="","",INDEX(ALGLIB_SSA_XAUUSD!$F$2:$F$2401,MATCH($A1238,ALGLIB_SSA_XAUUSD!$A$2:$A$2401,1)))</f>
        <v/>
      </c>
      <c r="H1238" s="14">
        <f>IF($A1238="","",INDEX(ALGLIB_SSA_XAUUSD!$G$2:$G$2401,MATCH($A1238,ALGLIB_SSA_XAUUSD!$A$2:$A$2401,1)))</f>
        <v/>
      </c>
      <c r="I1238" s="14">
        <f>IF($A1238="","",INDEX(ALGLIB_SSA_XAUUSD!$H$2:$H$2401,MATCH($A1238,ALGLIB_SSA_XAUUSD!$A$2:$A$2401,1)))</f>
        <v/>
      </c>
      <c r="J1238">
        <f>_xlfn.XLOOKUP($A1238,ALGLIB_SSA_XAUUSD!$AA$2:$AA$2401,ALGLIB_SSA_XAUUSD!$P$2:$P$2401,"",0)</f>
        <v/>
      </c>
      <c r="K1238">
        <f>_xlfn.XLOOKUP($A1238,ALGLIB_SSA_XAUUSD!$AA$2:$AA$2401,ALGLIB_SSA_XAUUSD!$Q$2:$Q$2401,"",0)</f>
        <v/>
      </c>
      <c r="L1238">
        <f>_xlfn.XLOOKUP($A1238,ALGLIB_SSA_XAUUSD!$AA$2:$AA$2401,ALGLIB_SSA_XAUUSD!$R$2:$R$2401,"",0)</f>
        <v/>
      </c>
      <c r="M1238">
        <f>_xlfn.XLOOKUP($A1238,ALGLIB_SSA_XAUUSD!$AA$2:$AA$2401,ALGLIB_SSA_XAUUSD!$S$2:$S$2401,"",0)</f>
        <v/>
      </c>
      <c r="N1238">
        <f>_xlfn.XLOOKUP($A1238,ALGLIB_SSA_XAUUSD!$AA$2:$AA$2401,ALGLIB_SSA_XAUUSD!$T$2:$T$2401,"",0)</f>
        <v/>
      </c>
      <c r="O1238">
        <f>_xlfn.XLOOKUP($A1238,ALGLIB_SSA_XAUUSD!$AA$2:$AA$2401,ALGLIB_SSA_XAUUSD!$U$2:$U$2401,"",0)</f>
        <v/>
      </c>
      <c r="P1238">
        <f>_xlfn.XLOOKUP($A1238,ALGLIB_SSA_XAUUSD!$AA$2:$AA$2401,ALGLIB_SSA_XAUUSD!$V$2:$V$2401,"",0)</f>
        <v/>
      </c>
      <c r="S1238">
        <f>A1238</f>
        <v/>
      </c>
      <c r="T1238">
        <f>J1238</f>
        <v/>
      </c>
      <c r="U1238">
        <f>K1238</f>
        <v/>
      </c>
      <c r="V1238" s="14">
        <f>IF($A1238="","",MOD(ROW()-2,12)+1)</f>
        <v/>
      </c>
      <c r="W1238">
        <f>L1238</f>
        <v/>
      </c>
      <c r="X1238" s="14">
        <f>IF(F1238="","",F1238)</f>
        <v/>
      </c>
      <c r="Y1238" s="14">
        <f>IF(G1238="","",G1238)</f>
        <v/>
      </c>
      <c r="Z1238">
        <f>M1238</f>
        <v/>
      </c>
      <c r="AA1238">
        <f>N1238</f>
        <v/>
      </c>
      <c r="AB1238" s="14">
        <f>IF(H1238="","",H1238)</f>
        <v/>
      </c>
      <c r="AC1238">
        <f>O1238</f>
        <v/>
      </c>
      <c r="AD1238" s="14">
        <f>IF(I1238="","",I1238)</f>
        <v/>
      </c>
      <c r="AE1238">
        <f>P1238</f>
        <v/>
      </c>
      <c r="AH1238">
        <f>IF(S1238&lt;&gt;"",S1238,AH1237+900)</f>
        <v/>
      </c>
      <c r="AI1238">
        <f>IF(T1238&lt;&gt;"",T1238,AI1237)</f>
        <v/>
      </c>
      <c r="AJ1238">
        <f>IF(U1238&lt;&gt;"",U1238,AJ1237)</f>
        <v/>
      </c>
      <c r="AK1238">
        <f>IF(W1238&lt;&gt;"",W1238,"")</f>
        <v/>
      </c>
      <c r="AL1238" s="14">
        <f>IF(X1238&lt;&gt;"",X1238,"")</f>
        <v/>
      </c>
      <c r="AM1238" s="14">
        <f>IF(Y1238&lt;&gt;"",Y1238,"")</f>
        <v/>
      </c>
      <c r="AN1238" s="14">
        <f>IF(OR(AL1238="",AM1238=""),"",AL1238-AM1238)</f>
        <v/>
      </c>
      <c r="AO1238">
        <f>IF(AN1238="","",IF(AN1238&gt;0,"Bullish","Bearish"))</f>
        <v/>
      </c>
      <c r="AP1238">
        <f>IF(AO1238="",AP1237,AO1238)</f>
        <v/>
      </c>
      <c r="AQ1238" s="14">
        <f>IF(AB1238&lt;&gt;"",AB1238,"")</f>
        <v/>
      </c>
      <c r="AR1238" s="14">
        <f>IF(AD1238&lt;&gt;"",AD1238,"")</f>
        <v/>
      </c>
      <c r="AS1238">
        <f>IF(AS1237+1=13,1,AS1237+1)</f>
        <v/>
      </c>
      <c r="AT1238">
        <f>IFERROR(IF(SLOPE($AQ$1226:$AQ$1237,$AS$1226:$AS$1237)&gt;0,MIN(3,ABS(SLOPE($AQ$1226:$AQ$1237,$AS$1226:$AS$1237))),IF(SLOPE($AQ$1226:$AQ$1237,$AS$1226:$AS$1237)&lt;-0.5,-0.5,0)),0)</f>
        <v/>
      </c>
      <c r="AU1238">
        <f>IFERROR(IF(SLOPE($AR$1226:$AR$1237,$AS$1226:$AS$1237)&lt;0,MAX(-3,-ABS(SLOPE($AR$1226:$AR$1237,$AS$1226:$AS$1237))),IF(SLOPE($AR$1226:$AR$1237,$AS$1226:$AS$1237)&gt;0.5,0.5,0)),0)</f>
        <v/>
      </c>
      <c r="AV1238">
        <f>($AQ$1238+(AT1238*(AS1238-1)))</f>
        <v/>
      </c>
      <c r="AW1238">
        <f>($AR$1238+(AU1238*(AS1238-1)))</f>
        <v/>
      </c>
      <c r="AX1238">
        <f>IF(AT1238&gt;0,AV1238+AT1238,AV1238)</f>
        <v/>
      </c>
      <c r="AY1238">
        <f>IF(AU1238&lt;0,AW1238+AU1238,AW1238)</f>
        <v/>
      </c>
      <c r="BA1238" s="14">
        <f>IFERROR(AX1238-AQ1238,"")</f>
        <v/>
      </c>
      <c r="BB1238" s="14">
        <f>IFERROR(AY1238-AR1238,"")</f>
        <v/>
      </c>
      <c r="BD1238">
        <f>AH1238</f>
        <v/>
      </c>
      <c r="BE1238">
        <f>AI1238</f>
        <v/>
      </c>
      <c r="BF1238">
        <f>AJ1238</f>
        <v/>
      </c>
      <c r="BG1238" s="14">
        <f>L1238</f>
        <v/>
      </c>
      <c r="BH1238" s="14">
        <f>IF(X1238="","",X1238)</f>
        <v/>
      </c>
      <c r="BI1238" s="14">
        <f>IF(Y1238="","",Y1238)</f>
        <v/>
      </c>
      <c r="BJ1238">
        <f>Z1238</f>
        <v/>
      </c>
      <c r="BK1238">
        <f>AA1238</f>
        <v/>
      </c>
      <c r="BL1238">
        <f>IFERROR(AX1238,"")</f>
        <v/>
      </c>
      <c r="BM1238">
        <f>IFERROR(AY1238,"")</f>
        <v/>
      </c>
    </row>
    <row r="1239" ht="14.25" customHeight="1">
      <c r="A1239">
        <f>ALGLIB_SSA_XAUUSD!AA1239</f>
        <v/>
      </c>
      <c r="B1239">
        <f>IF($A1239="","",INDEX(ALGLIB_SSA_XAUUSD!$B$2:$B$2401,MATCH($A1239,ALGLIB_SSA_XAUUSD!$A$2:$A$2401,1)))</f>
        <v/>
      </c>
      <c r="C1239">
        <f>IF($A1239="","",INDEX(ALGLIB_SSA_XAUUSD!$C$2:$C$2401,MATCH($A1239,ALGLIB_SSA_XAUUSD!$A$2:$A$2401,1)))</f>
        <v/>
      </c>
      <c r="D1239" s="14">
        <f>IF($A1239="","",INT((ROW()-2)/12)+1)</f>
        <v/>
      </c>
      <c r="E1239" s="14">
        <f>IF(AND(E1250&lt;&gt;"",D1250=D1238+1),E1238+(E1250-E1238)*1/12,"")</f>
        <v/>
      </c>
      <c r="F1239" s="14">
        <f>IF(AND(F1250&lt;&gt;"",D1250=D1238+1),F1238+(F1250-F1238)*1/12,"")</f>
        <v/>
      </c>
      <c r="G1239" s="14">
        <f>IF(AND(G1250&lt;&gt;"",D1250=D1238+1),G1238+(G1250-G1238)*1/12,"")</f>
        <v/>
      </c>
      <c r="H1239" s="14">
        <f>IF(AND(H1250&lt;&gt;"",D1250=D1238+1),H1238+(H1250-H1238)*1/12,"")</f>
        <v/>
      </c>
      <c r="I1239" s="14">
        <f>IF(AND(L1250&lt;&gt;"",D1250=D1238+1),I1238+(I1250-I1238)*1/12,"")</f>
        <v/>
      </c>
      <c r="J1239">
        <f>_xlfn.XLOOKUP($A1239,ALGLIB_SSA_XAUUSD!$AA$2:$AA$2401,ALGLIB_SSA_XAUUSD!$P$2:$P$2401,"",0)</f>
        <v/>
      </c>
      <c r="K1239">
        <f>_xlfn.XLOOKUP($A1239,ALGLIB_SSA_XAUUSD!$AA$2:$AA$2401,ALGLIB_SSA_XAUUSD!$Q$2:$Q$2401,"",0)</f>
        <v/>
      </c>
      <c r="L1239">
        <f>_xlfn.XLOOKUP($A1239,ALGLIB_SSA_XAUUSD!$AA$2:$AA$2401,ALGLIB_SSA_XAUUSD!$R$2:$R$2401,"",0)</f>
        <v/>
      </c>
      <c r="M1239">
        <f>_xlfn.XLOOKUP($A1239,ALGLIB_SSA_XAUUSD!$AA$2:$AA$2401,ALGLIB_SSA_XAUUSD!$S$2:$S$2401,"",0)</f>
        <v/>
      </c>
      <c r="N1239">
        <f>_xlfn.XLOOKUP($A1239,ALGLIB_SSA_XAUUSD!$AA$2:$AA$2401,ALGLIB_SSA_XAUUSD!$T$2:$T$2401,"",0)</f>
        <v/>
      </c>
      <c r="O1239">
        <f>_xlfn.XLOOKUP($A1239,ALGLIB_SSA_XAUUSD!$AA$2:$AA$2401,ALGLIB_SSA_XAUUSD!$U$2:$U$2401,"",0)</f>
        <v/>
      </c>
      <c r="P1239">
        <f>_xlfn.XLOOKUP($A1239,ALGLIB_SSA_XAUUSD!$AA$2:$AA$2401,ALGLIB_SSA_XAUUSD!$V$2:$V$2401,"",0)</f>
        <v/>
      </c>
      <c r="S1239">
        <f>A1239</f>
        <v/>
      </c>
      <c r="T1239">
        <f>J1239</f>
        <v/>
      </c>
      <c r="U1239">
        <f>K1239</f>
        <v/>
      </c>
      <c r="V1239" s="14">
        <f>IF($A1239="","",MOD(ROW()-2,12)+1)</f>
        <v/>
      </c>
      <c r="W1239">
        <f>L1239</f>
        <v/>
      </c>
      <c r="X1239" s="14">
        <f>IF(F1239="","",F1239)</f>
        <v/>
      </c>
      <c r="Y1239" s="14">
        <f>IF(G1239="","",G1239)</f>
        <v/>
      </c>
      <c r="Z1239">
        <f>M1239</f>
        <v/>
      </c>
      <c r="AA1239">
        <f>N1239</f>
        <v/>
      </c>
      <c r="AB1239" s="14">
        <f>IF(H1239="","",H1239)</f>
        <v/>
      </c>
      <c r="AC1239">
        <f>O1239</f>
        <v/>
      </c>
      <c r="AD1239" s="14">
        <f>IF(I1239="","",I1239)</f>
        <v/>
      </c>
      <c r="AE1239">
        <f>P1239</f>
        <v/>
      </c>
      <c r="AH1239">
        <f>IF(S1239&lt;&gt;"",S1239,AH1238+900)</f>
        <v/>
      </c>
      <c r="AI1239">
        <f>IF(T1239&lt;&gt;"",T1239,AI1238)</f>
        <v/>
      </c>
      <c r="AJ1239">
        <f>IF(U1239&lt;&gt;"",U1239,AJ1238)</f>
        <v/>
      </c>
      <c r="AK1239">
        <f>IF(W1239&lt;&gt;"",W1239,"")</f>
        <v/>
      </c>
      <c r="AL1239" s="14">
        <f>IF(X1239&lt;&gt;"",X1239,"")</f>
        <v/>
      </c>
      <c r="AM1239" s="14">
        <f>IF(Y1239&lt;&gt;"",Y1239,"")</f>
        <v/>
      </c>
      <c r="AN1239" s="14">
        <f>IF(OR(AL1239="",AM1239=""),"",AL1239-AM1239)</f>
        <v/>
      </c>
      <c r="AO1239">
        <f>IF(AN1239="","",IF(AN1239&gt;0,"Bullish","Bearish"))</f>
        <v/>
      </c>
      <c r="AP1239">
        <f>IF(AO1239="",AP1238,AO1239)</f>
        <v/>
      </c>
      <c r="AQ1239" s="14">
        <f>IF(AB1239&lt;&gt;"",AB1239,"")</f>
        <v/>
      </c>
      <c r="AR1239" s="14">
        <f>IF(AD1239&lt;&gt;"",AD1239,"")</f>
        <v/>
      </c>
      <c r="AS1239">
        <f>IF(AS1238+1=13,1,AS1238+1)</f>
        <v/>
      </c>
      <c r="AT1239">
        <f>IFERROR(IF(SLOPE($AQ$1226:$AQ$1237,$AS$1226:$AS$1237)&gt;0,MIN(3,ABS(SLOPE($AQ$1226:$AQ$1237,$AS$1226:$AS$1237))),IF(SLOPE($AQ$1226:$AQ$1237,$AS$1226:$AS$1237)&lt;-0.5,-0.5,0)),0)</f>
        <v/>
      </c>
      <c r="AU1239">
        <f>IFERROR(IF(SLOPE($AR$1226:$AR$1237,$AS$1226:$AS$1237)&lt;0,MAX(-3,-ABS(SLOPE($AR$1226:$AR$1237,$AS$1226:$AS$1237))),IF(SLOPE($AR$1226:$AR$1237,$AS$1226:$AS$1237)&gt;0.5,0.5,0)),0)</f>
        <v/>
      </c>
      <c r="AV1239">
        <f>($AQ$1238+(AT1239*(AS1239-1)))</f>
        <v/>
      </c>
      <c r="AW1239">
        <f>($AR$1238+(AU1239*(AS1239-1)))</f>
        <v/>
      </c>
      <c r="AX1239">
        <f>IF(AT1239&gt;0,AV1239+AT1239,AV1239)</f>
        <v/>
      </c>
      <c r="AY1239">
        <f>IF(AU1239&lt;0,AW1239+AU1239,AW1239)</f>
        <v/>
      </c>
      <c r="BA1239" s="14">
        <f>IFERROR(AX1239-AQ1239,"")</f>
        <v/>
      </c>
      <c r="BB1239" s="14">
        <f>IFERROR(AY1239-AR1239,"")</f>
        <v/>
      </c>
      <c r="BD1239">
        <f>AH1239</f>
        <v/>
      </c>
      <c r="BE1239">
        <f>AI1239</f>
        <v/>
      </c>
      <c r="BF1239">
        <f>AJ1239</f>
        <v/>
      </c>
      <c r="BG1239" s="14">
        <f>L1239</f>
        <v/>
      </c>
      <c r="BH1239" s="14">
        <f>IF(X1239="","",X1239)</f>
        <v/>
      </c>
      <c r="BI1239" s="14">
        <f>IF(Y1239="","",Y1239)</f>
        <v/>
      </c>
      <c r="BJ1239">
        <f>Z1239</f>
        <v/>
      </c>
      <c r="BK1239">
        <f>AA1239</f>
        <v/>
      </c>
      <c r="BL1239">
        <f>IFERROR(AX1239,"")</f>
        <v/>
      </c>
      <c r="BM1239">
        <f>IFERROR(AY1239,"")</f>
        <v/>
      </c>
    </row>
    <row r="1240" ht="14.25" customHeight="1">
      <c r="A1240">
        <f>ALGLIB_SSA_XAUUSD!AA1240</f>
        <v/>
      </c>
      <c r="B1240">
        <f>IF($A1240="","",INDEX(ALGLIB_SSA_XAUUSD!$B$2:$B$2401,MATCH($A1240,ALGLIB_SSA_XAUUSD!$A$2:$A$2401,1)))</f>
        <v/>
      </c>
      <c r="C1240">
        <f>IF($A1240="","",INDEX(ALGLIB_SSA_XAUUSD!$C$2:$C$2401,MATCH($A1240,ALGLIB_SSA_XAUUSD!$A$2:$A$2401,1)))</f>
        <v/>
      </c>
      <c r="D1240" s="14">
        <f>IF($A1240="","",INT((ROW()-2)/12)+1)</f>
        <v/>
      </c>
      <c r="E1240" s="14">
        <f>IF(AND(E1250&lt;&gt;"",D1250=D1238+1),E1238+(E1250-E1238)*2/12,"")</f>
        <v/>
      </c>
      <c r="F1240" s="14">
        <f>IF(AND(F1250&lt;&gt;"",D1250=D1238+1),F1238+(F1250-F1238)*2/12,"")</f>
        <v/>
      </c>
      <c r="G1240" s="14">
        <f>IF(AND(G1250&lt;&gt;"",D1250=D1238+1),G1238+(G1250-G1238)*2/12,"")</f>
        <v/>
      </c>
      <c r="H1240" s="14">
        <f>IF(AND(H1250&lt;&gt;"",D1250=D1238+1),H1238+(H1250-H1238)*2/12,"")</f>
        <v/>
      </c>
      <c r="I1240" s="14">
        <f>IF(AND(L1250&lt;&gt;"",D1250=D1238+1),I1238+(I1250-I1238)*2/12,"")</f>
        <v/>
      </c>
      <c r="J1240">
        <f>_xlfn.XLOOKUP($A1240,ALGLIB_SSA_XAUUSD!$AA$2:$AA$2401,ALGLIB_SSA_XAUUSD!$P$2:$P$2401,"",0)</f>
        <v/>
      </c>
      <c r="K1240">
        <f>_xlfn.XLOOKUP($A1240,ALGLIB_SSA_XAUUSD!$AA$2:$AA$2401,ALGLIB_SSA_XAUUSD!$Q$2:$Q$2401,"",0)</f>
        <v/>
      </c>
      <c r="L1240">
        <f>_xlfn.XLOOKUP($A1240,ALGLIB_SSA_XAUUSD!$AA$2:$AA$2401,ALGLIB_SSA_XAUUSD!$R$2:$R$2401,"",0)</f>
        <v/>
      </c>
      <c r="M1240">
        <f>_xlfn.XLOOKUP($A1240,ALGLIB_SSA_XAUUSD!$AA$2:$AA$2401,ALGLIB_SSA_XAUUSD!$S$2:$S$2401,"",0)</f>
        <v/>
      </c>
      <c r="N1240">
        <f>_xlfn.XLOOKUP($A1240,ALGLIB_SSA_XAUUSD!$AA$2:$AA$2401,ALGLIB_SSA_XAUUSD!$T$2:$T$2401,"",0)</f>
        <v/>
      </c>
      <c r="O1240">
        <f>_xlfn.XLOOKUP($A1240,ALGLIB_SSA_XAUUSD!$AA$2:$AA$2401,ALGLIB_SSA_XAUUSD!$U$2:$U$2401,"",0)</f>
        <v/>
      </c>
      <c r="P1240">
        <f>_xlfn.XLOOKUP($A1240,ALGLIB_SSA_XAUUSD!$AA$2:$AA$2401,ALGLIB_SSA_XAUUSD!$V$2:$V$2401,"",0)</f>
        <v/>
      </c>
      <c r="S1240">
        <f>A1240</f>
        <v/>
      </c>
      <c r="T1240">
        <f>J1240</f>
        <v/>
      </c>
      <c r="U1240">
        <f>K1240</f>
        <v/>
      </c>
      <c r="V1240" s="14">
        <f>IF($A1240="","",MOD(ROW()-2,12)+1)</f>
        <v/>
      </c>
      <c r="W1240">
        <f>L1240</f>
        <v/>
      </c>
      <c r="X1240" s="14">
        <f>IF(F1240="","",F1240)</f>
        <v/>
      </c>
      <c r="Y1240" s="14">
        <f>IF(G1240="","",G1240)</f>
        <v/>
      </c>
      <c r="Z1240">
        <f>M1240</f>
        <v/>
      </c>
      <c r="AA1240">
        <f>N1240</f>
        <v/>
      </c>
      <c r="AB1240" s="14">
        <f>IF(H1240="","",H1240)</f>
        <v/>
      </c>
      <c r="AC1240">
        <f>O1240</f>
        <v/>
      </c>
      <c r="AD1240" s="14">
        <f>IF(I1240="","",I1240)</f>
        <v/>
      </c>
      <c r="AE1240">
        <f>P1240</f>
        <v/>
      </c>
      <c r="AH1240">
        <f>IF(S1240&lt;&gt;"",S1240,AH1239+900)</f>
        <v/>
      </c>
      <c r="AI1240">
        <f>IF(T1240&lt;&gt;"",T1240,AI1239)</f>
        <v/>
      </c>
      <c r="AJ1240">
        <f>IF(U1240&lt;&gt;"",U1240,AJ1239)</f>
        <v/>
      </c>
      <c r="AK1240">
        <f>IF(W1240&lt;&gt;"",W1240,"")</f>
        <v/>
      </c>
      <c r="AL1240" s="14">
        <f>IF(X1240&lt;&gt;"",X1240,"")</f>
        <v/>
      </c>
      <c r="AM1240" s="14">
        <f>IF(Y1240&lt;&gt;"",Y1240,"")</f>
        <v/>
      </c>
      <c r="AN1240" s="14">
        <f>IF(OR(AL1240="",AM1240=""),"",AL1240-AM1240)</f>
        <v/>
      </c>
      <c r="AO1240">
        <f>IF(AN1240="","",IF(AN1240&gt;0,"Bullish","Bearish"))</f>
        <v/>
      </c>
      <c r="AP1240">
        <f>IF(AO1240="",AP1239,AO1240)</f>
        <v/>
      </c>
      <c r="AQ1240" s="14">
        <f>IF(AB1240&lt;&gt;"",AB1240,"")</f>
        <v/>
      </c>
      <c r="AR1240" s="14">
        <f>IF(AD1240&lt;&gt;"",AD1240,"")</f>
        <v/>
      </c>
      <c r="AS1240">
        <f>IF(AS1239+1=13,1,AS1239+1)</f>
        <v/>
      </c>
      <c r="AT1240">
        <f>IFERROR(IF(SLOPE($AQ$1226:$AQ$1237,$AS$1226:$AS$1237)&gt;0,MIN(3,ABS(SLOPE($AQ$1226:$AQ$1237,$AS$1226:$AS$1237))),IF(SLOPE($AQ$1226:$AQ$1237,$AS$1226:$AS$1237)&lt;-0.5,-0.5,0)),0)</f>
        <v/>
      </c>
      <c r="AU1240">
        <f>IFERROR(IF(SLOPE($AR$1226:$AR$1237,$AS$1226:$AS$1237)&lt;0,MAX(-3,-ABS(SLOPE($AR$1226:$AR$1237,$AS$1226:$AS$1237))),IF(SLOPE($AR$1226:$AR$1237,$AS$1226:$AS$1237)&gt;0.5,0.5,0)),0)</f>
        <v/>
      </c>
      <c r="AV1240">
        <f>($AQ$1238+(AT1240*(AS1240-1)))</f>
        <v/>
      </c>
      <c r="AW1240">
        <f>($AR$1238+(AU1240*(AS1240-1)))</f>
        <v/>
      </c>
      <c r="AX1240">
        <f>IF(AT1240&gt;0,AV1240+AT1240,AV1240)</f>
        <v/>
      </c>
      <c r="AY1240">
        <f>IF(AU1240&lt;0,AW1240+AU1240,AW1240)</f>
        <v/>
      </c>
      <c r="BA1240" s="14">
        <f>IFERROR(AX1240-AQ1240,"")</f>
        <v/>
      </c>
      <c r="BB1240" s="14">
        <f>IFERROR(AY1240-AR1240,"")</f>
        <v/>
      </c>
      <c r="BD1240">
        <f>AH1240</f>
        <v/>
      </c>
      <c r="BE1240">
        <f>AI1240</f>
        <v/>
      </c>
      <c r="BF1240">
        <f>AJ1240</f>
        <v/>
      </c>
      <c r="BG1240" s="14">
        <f>L1240</f>
        <v/>
      </c>
      <c r="BH1240" s="14">
        <f>IF(X1240="","",X1240)</f>
        <v/>
      </c>
      <c r="BI1240" s="14">
        <f>IF(Y1240="","",Y1240)</f>
        <v/>
      </c>
      <c r="BJ1240">
        <f>Z1240</f>
        <v/>
      </c>
      <c r="BK1240">
        <f>AA1240</f>
        <v/>
      </c>
      <c r="BL1240">
        <f>IFERROR(AX1240,"")</f>
        <v/>
      </c>
      <c r="BM1240">
        <f>IFERROR(AY1240,"")</f>
        <v/>
      </c>
    </row>
    <row r="1241" ht="14.25" customHeight="1">
      <c r="A1241">
        <f>ALGLIB_SSA_XAUUSD!AA1241</f>
        <v/>
      </c>
      <c r="B1241">
        <f>IF($A1241="","",INDEX(ALGLIB_SSA_XAUUSD!$B$2:$B$2401,MATCH($A1241,ALGLIB_SSA_XAUUSD!$A$2:$A$2401,1)))</f>
        <v/>
      </c>
      <c r="C1241">
        <f>IF($A1241="","",INDEX(ALGLIB_SSA_XAUUSD!$C$2:$C$2401,MATCH($A1241,ALGLIB_SSA_XAUUSD!$A$2:$A$2401,1)))</f>
        <v/>
      </c>
      <c r="D1241" s="14">
        <f>IF($A1241="","",INT((ROW()-2)/12)+1)</f>
        <v/>
      </c>
      <c r="E1241" s="14">
        <f>IF(AND(E1250&lt;&gt;"",D1250=D1238+1),E1238+(E1250-E1238)*3/12,"")</f>
        <v/>
      </c>
      <c r="F1241" s="14">
        <f>IF(AND(F1250&lt;&gt;"",D1250=D1238+1),F1238+(F1250-F1238)*3/12,"")</f>
        <v/>
      </c>
      <c r="G1241" s="14">
        <f>IF(AND(G1250&lt;&gt;"",D1250=D1238+1),G1238+(G1250-G1238)*3/12,"")</f>
        <v/>
      </c>
      <c r="H1241" s="14">
        <f>IF(AND(H1250&lt;&gt;"",D1250=D1238+1),H1238+(H1250-H1238)*3/12,"")</f>
        <v/>
      </c>
      <c r="I1241" s="14">
        <f>IF(AND(L1250&lt;&gt;"",D1250=D1238+1),I1238+(I1250-I1238)*3/12,"")</f>
        <v/>
      </c>
      <c r="J1241">
        <f>_xlfn.XLOOKUP($A1241,ALGLIB_SSA_XAUUSD!$AA$2:$AA$2401,ALGLIB_SSA_XAUUSD!$P$2:$P$2401,"",0)</f>
        <v/>
      </c>
      <c r="K1241">
        <f>_xlfn.XLOOKUP($A1241,ALGLIB_SSA_XAUUSD!$AA$2:$AA$2401,ALGLIB_SSA_XAUUSD!$Q$2:$Q$2401,"",0)</f>
        <v/>
      </c>
      <c r="L1241">
        <f>_xlfn.XLOOKUP($A1241,ALGLIB_SSA_XAUUSD!$AA$2:$AA$2401,ALGLIB_SSA_XAUUSD!$R$2:$R$2401,"",0)</f>
        <v/>
      </c>
      <c r="M1241">
        <f>_xlfn.XLOOKUP($A1241,ALGLIB_SSA_XAUUSD!$AA$2:$AA$2401,ALGLIB_SSA_XAUUSD!$S$2:$S$2401,"",0)</f>
        <v/>
      </c>
      <c r="N1241">
        <f>_xlfn.XLOOKUP($A1241,ALGLIB_SSA_XAUUSD!$AA$2:$AA$2401,ALGLIB_SSA_XAUUSD!$T$2:$T$2401,"",0)</f>
        <v/>
      </c>
      <c r="O1241">
        <f>_xlfn.XLOOKUP($A1241,ALGLIB_SSA_XAUUSD!$AA$2:$AA$2401,ALGLIB_SSA_XAUUSD!$U$2:$U$2401,"",0)</f>
        <v/>
      </c>
      <c r="P1241">
        <f>_xlfn.XLOOKUP($A1241,ALGLIB_SSA_XAUUSD!$AA$2:$AA$2401,ALGLIB_SSA_XAUUSD!$V$2:$V$2401,"",0)</f>
        <v/>
      </c>
      <c r="S1241">
        <f>A1241</f>
        <v/>
      </c>
      <c r="T1241">
        <f>J1241</f>
        <v/>
      </c>
      <c r="U1241">
        <f>K1241</f>
        <v/>
      </c>
      <c r="V1241" s="14">
        <f>IF($A1241="","",MOD(ROW()-2,12)+1)</f>
        <v/>
      </c>
      <c r="W1241">
        <f>L1241</f>
        <v/>
      </c>
      <c r="X1241" s="14">
        <f>IF(F1241="","",F1241)</f>
        <v/>
      </c>
      <c r="Y1241" s="14">
        <f>IF(G1241="","",G1241)</f>
        <v/>
      </c>
      <c r="Z1241">
        <f>M1241</f>
        <v/>
      </c>
      <c r="AA1241">
        <f>N1241</f>
        <v/>
      </c>
      <c r="AB1241" s="14">
        <f>IF(H1241="","",H1241)</f>
        <v/>
      </c>
      <c r="AC1241">
        <f>O1241</f>
        <v/>
      </c>
      <c r="AD1241" s="14">
        <f>IF(I1241="","",I1241)</f>
        <v/>
      </c>
      <c r="AE1241">
        <f>P1241</f>
        <v/>
      </c>
      <c r="AH1241">
        <f>IF(S1241&lt;&gt;"",S1241,AH1240+900)</f>
        <v/>
      </c>
      <c r="AI1241">
        <f>IF(T1241&lt;&gt;"",T1241,AI1240)</f>
        <v/>
      </c>
      <c r="AJ1241">
        <f>IF(U1241&lt;&gt;"",U1241,AJ1240)</f>
        <v/>
      </c>
      <c r="AK1241">
        <f>IF(W1241&lt;&gt;"",W1241,"")</f>
        <v/>
      </c>
      <c r="AL1241" s="14">
        <f>IF(X1241&lt;&gt;"",X1241,"")</f>
        <v/>
      </c>
      <c r="AM1241" s="14">
        <f>IF(Y1241&lt;&gt;"",Y1241,"")</f>
        <v/>
      </c>
      <c r="AN1241" s="14">
        <f>IF(OR(AL1241="",AM1241=""),"",AL1241-AM1241)</f>
        <v/>
      </c>
      <c r="AO1241">
        <f>IF(AN1241="","",IF(AN1241&gt;0,"Bullish","Bearish"))</f>
        <v/>
      </c>
      <c r="AP1241">
        <f>IF(AO1241="",AP1240,AO1241)</f>
        <v/>
      </c>
      <c r="AQ1241" s="14">
        <f>IF(AB1241&lt;&gt;"",AB1241,"")</f>
        <v/>
      </c>
      <c r="AR1241" s="14">
        <f>IF(AD1241&lt;&gt;"",AD1241,"")</f>
        <v/>
      </c>
      <c r="AS1241">
        <f>IF(AS1240+1=13,1,AS1240+1)</f>
        <v/>
      </c>
      <c r="AT1241">
        <f>IFERROR(IF(SLOPE($AQ$1226:$AQ$1237,$AS$1226:$AS$1237)&gt;0,MIN(3,ABS(SLOPE($AQ$1226:$AQ$1237,$AS$1226:$AS$1237))),IF(SLOPE($AQ$1226:$AQ$1237,$AS$1226:$AS$1237)&lt;-0.5,-0.5,0)),0)</f>
        <v/>
      </c>
      <c r="AU1241">
        <f>IFERROR(IF(SLOPE($AR$1226:$AR$1237,$AS$1226:$AS$1237)&lt;0,MAX(-3,-ABS(SLOPE($AR$1226:$AR$1237,$AS$1226:$AS$1237))),IF(SLOPE($AR$1226:$AR$1237,$AS$1226:$AS$1237)&gt;0.5,0.5,0)),0)</f>
        <v/>
      </c>
      <c r="AV1241">
        <f>($AQ$1238+(AT1241*(AS1241-1)))</f>
        <v/>
      </c>
      <c r="AW1241">
        <f>($AR$1238+(AU1241*(AS1241-1)))</f>
        <v/>
      </c>
      <c r="AX1241">
        <f>IF(AT1241&gt;0,AV1241+AT1241,AV1241)</f>
        <v/>
      </c>
      <c r="AY1241">
        <f>IF(AU1241&lt;0,AW1241+AU1241,AW1241)</f>
        <v/>
      </c>
      <c r="BA1241" s="14">
        <f>IFERROR(AX1241-AQ1241,"")</f>
        <v/>
      </c>
      <c r="BB1241" s="14">
        <f>IFERROR(AY1241-AR1241,"")</f>
        <v/>
      </c>
      <c r="BD1241">
        <f>AH1241</f>
        <v/>
      </c>
      <c r="BE1241">
        <f>AI1241</f>
        <v/>
      </c>
      <c r="BF1241">
        <f>AJ1241</f>
        <v/>
      </c>
      <c r="BG1241" s="14">
        <f>L1241</f>
        <v/>
      </c>
      <c r="BH1241" s="14">
        <f>IF(X1241="","",X1241)</f>
        <v/>
      </c>
      <c r="BI1241" s="14">
        <f>IF(Y1241="","",Y1241)</f>
        <v/>
      </c>
      <c r="BJ1241">
        <f>Z1241</f>
        <v/>
      </c>
      <c r="BK1241">
        <f>AA1241</f>
        <v/>
      </c>
      <c r="BL1241">
        <f>IFERROR(AX1241,"")</f>
        <v/>
      </c>
      <c r="BM1241">
        <f>IFERROR(AY1241,"")</f>
        <v/>
      </c>
    </row>
    <row r="1242" ht="14.25" customHeight="1">
      <c r="A1242">
        <f>ALGLIB_SSA_XAUUSD!AA1242</f>
        <v/>
      </c>
      <c r="B1242">
        <f>IF($A1242="","",INDEX(ALGLIB_SSA_XAUUSD!$B$2:$B$2401,MATCH($A1242,ALGLIB_SSA_XAUUSD!$A$2:$A$2401,1)))</f>
        <v/>
      </c>
      <c r="C1242">
        <f>IF($A1242="","",INDEX(ALGLIB_SSA_XAUUSD!$C$2:$C$2401,MATCH($A1242,ALGLIB_SSA_XAUUSD!$A$2:$A$2401,1)))</f>
        <v/>
      </c>
      <c r="D1242" s="14">
        <f>IF($A1242="","",INT((ROW()-2)/12)+1)</f>
        <v/>
      </c>
      <c r="E1242" s="14">
        <f>IF(AND(E1250&lt;&gt;"",D1250=D1238+1),E1238+(E1250-E1238)*4/12,"")</f>
        <v/>
      </c>
      <c r="F1242" s="14">
        <f>IF(AND(F1250&lt;&gt;"",D1250=D1238+1),F1238+(F1250-F1238)*4/12,"")</f>
        <v/>
      </c>
      <c r="G1242" s="14">
        <f>IF(AND(G1250&lt;&gt;"",D1250=D1238+1),G1238+(G1250-G1238)*4/12,"")</f>
        <v/>
      </c>
      <c r="H1242" s="14">
        <f>IF(AND(H1250&lt;&gt;"",D1250=D1238+1),H1238+(H1250-H1238)*4/12,"")</f>
        <v/>
      </c>
      <c r="I1242" s="14">
        <f>IF(AND(L1250&lt;&gt;"",D1250=D1238+1),I1238+(I1250-I1238)*4/12,"")</f>
        <v/>
      </c>
      <c r="J1242">
        <f>_xlfn.XLOOKUP($A1242,ALGLIB_SSA_XAUUSD!$AA$2:$AA$2401,ALGLIB_SSA_XAUUSD!$P$2:$P$2401,"",0)</f>
        <v/>
      </c>
      <c r="K1242">
        <f>_xlfn.XLOOKUP($A1242,ALGLIB_SSA_XAUUSD!$AA$2:$AA$2401,ALGLIB_SSA_XAUUSD!$Q$2:$Q$2401,"",0)</f>
        <v/>
      </c>
      <c r="L1242">
        <f>_xlfn.XLOOKUP($A1242,ALGLIB_SSA_XAUUSD!$AA$2:$AA$2401,ALGLIB_SSA_XAUUSD!$R$2:$R$2401,"",0)</f>
        <v/>
      </c>
      <c r="M1242">
        <f>_xlfn.XLOOKUP($A1242,ALGLIB_SSA_XAUUSD!$AA$2:$AA$2401,ALGLIB_SSA_XAUUSD!$S$2:$S$2401,"",0)</f>
        <v/>
      </c>
      <c r="N1242">
        <f>_xlfn.XLOOKUP($A1242,ALGLIB_SSA_XAUUSD!$AA$2:$AA$2401,ALGLIB_SSA_XAUUSD!$T$2:$T$2401,"",0)</f>
        <v/>
      </c>
      <c r="O1242">
        <f>_xlfn.XLOOKUP($A1242,ALGLIB_SSA_XAUUSD!$AA$2:$AA$2401,ALGLIB_SSA_XAUUSD!$U$2:$U$2401,"",0)</f>
        <v/>
      </c>
      <c r="P1242">
        <f>_xlfn.XLOOKUP($A1242,ALGLIB_SSA_XAUUSD!$AA$2:$AA$2401,ALGLIB_SSA_XAUUSD!$V$2:$V$2401,"",0)</f>
        <v/>
      </c>
      <c r="S1242">
        <f>A1242</f>
        <v/>
      </c>
      <c r="T1242">
        <f>J1242</f>
        <v/>
      </c>
      <c r="U1242">
        <f>K1242</f>
        <v/>
      </c>
      <c r="V1242" s="14">
        <f>IF($A1242="","",MOD(ROW()-2,12)+1)</f>
        <v/>
      </c>
      <c r="W1242">
        <f>L1242</f>
        <v/>
      </c>
      <c r="X1242" s="14">
        <f>IF(F1242="","",F1242)</f>
        <v/>
      </c>
      <c r="Y1242" s="14">
        <f>IF(G1242="","",G1242)</f>
        <v/>
      </c>
      <c r="Z1242">
        <f>M1242</f>
        <v/>
      </c>
      <c r="AA1242">
        <f>N1242</f>
        <v/>
      </c>
      <c r="AB1242" s="14">
        <f>IF(H1242="","",H1242)</f>
        <v/>
      </c>
      <c r="AC1242">
        <f>O1242</f>
        <v/>
      </c>
      <c r="AD1242" s="14">
        <f>IF(I1242="","",I1242)</f>
        <v/>
      </c>
      <c r="AE1242">
        <f>P1242</f>
        <v/>
      </c>
      <c r="AH1242">
        <f>IF(S1242&lt;&gt;"",S1242,AH1241+900)</f>
        <v/>
      </c>
      <c r="AI1242">
        <f>IF(T1242&lt;&gt;"",T1242,AI1241)</f>
        <v/>
      </c>
      <c r="AJ1242">
        <f>IF(U1242&lt;&gt;"",U1242,AJ1241)</f>
        <v/>
      </c>
      <c r="AK1242">
        <f>IF(W1242&lt;&gt;"",W1242,"")</f>
        <v/>
      </c>
      <c r="AL1242" s="14">
        <f>IF(X1242&lt;&gt;"",X1242,"")</f>
        <v/>
      </c>
      <c r="AM1242" s="14">
        <f>IF(Y1242&lt;&gt;"",Y1242,"")</f>
        <v/>
      </c>
      <c r="AN1242" s="14">
        <f>IF(OR(AL1242="",AM1242=""),"",AL1242-AM1242)</f>
        <v/>
      </c>
      <c r="AO1242">
        <f>IF(AN1242="","",IF(AN1242&gt;0,"Bullish","Bearish"))</f>
        <v/>
      </c>
      <c r="AP1242">
        <f>IF(AO1242="",AP1241,AO1242)</f>
        <v/>
      </c>
      <c r="AQ1242" s="14">
        <f>IF(AB1242&lt;&gt;"",AB1242,"")</f>
        <v/>
      </c>
      <c r="AR1242" s="14">
        <f>IF(AD1242&lt;&gt;"",AD1242,"")</f>
        <v/>
      </c>
      <c r="AS1242">
        <f>IF(AS1241+1=13,1,AS1241+1)</f>
        <v/>
      </c>
      <c r="AT1242">
        <f>IFERROR(IF(SLOPE($AQ$1226:$AQ$1237,$AS$1226:$AS$1237)&gt;0,MIN(3,ABS(SLOPE($AQ$1226:$AQ$1237,$AS$1226:$AS$1237))),IF(SLOPE($AQ$1226:$AQ$1237,$AS$1226:$AS$1237)&lt;-0.5,-0.5,0)),0)</f>
        <v/>
      </c>
      <c r="AU1242">
        <f>IFERROR(IF(SLOPE($AR$1226:$AR$1237,$AS$1226:$AS$1237)&lt;0,MAX(-3,-ABS(SLOPE($AR$1226:$AR$1237,$AS$1226:$AS$1237))),IF(SLOPE($AR$1226:$AR$1237,$AS$1226:$AS$1237)&gt;0.5,0.5,0)),0)</f>
        <v/>
      </c>
      <c r="AV1242">
        <f>($AQ$1238+(AT1242*(AS1242-1)))</f>
        <v/>
      </c>
      <c r="AW1242">
        <f>($AR$1238+(AU1242*(AS1242-1)))</f>
        <v/>
      </c>
      <c r="AX1242">
        <f>IF(AT1242&gt;0,AV1242+AT1242,AV1242)</f>
        <v/>
      </c>
      <c r="AY1242">
        <f>IF(AU1242&lt;0,AW1242+AU1242,AW1242)</f>
        <v/>
      </c>
      <c r="BA1242" s="14">
        <f>IFERROR(AX1242-AQ1242,"")</f>
        <v/>
      </c>
      <c r="BB1242" s="14">
        <f>IFERROR(AY1242-AR1242,"")</f>
        <v/>
      </c>
      <c r="BD1242">
        <f>AH1242</f>
        <v/>
      </c>
      <c r="BE1242">
        <f>AI1242</f>
        <v/>
      </c>
      <c r="BF1242">
        <f>AJ1242</f>
        <v/>
      </c>
      <c r="BG1242" s="14">
        <f>L1242</f>
        <v/>
      </c>
      <c r="BH1242" s="14">
        <f>IF(X1242="","",X1242)</f>
        <v/>
      </c>
      <c r="BI1242" s="14">
        <f>IF(Y1242="","",Y1242)</f>
        <v/>
      </c>
      <c r="BJ1242">
        <f>Z1242</f>
        <v/>
      </c>
      <c r="BK1242">
        <f>AA1242</f>
        <v/>
      </c>
      <c r="BL1242">
        <f>IFERROR(AX1242,"")</f>
        <v/>
      </c>
      <c r="BM1242">
        <f>IFERROR(AY1242,"")</f>
        <v/>
      </c>
    </row>
    <row r="1243" ht="14.25" customHeight="1">
      <c r="A1243">
        <f>ALGLIB_SSA_XAUUSD!AA1243</f>
        <v/>
      </c>
      <c r="B1243">
        <f>IF($A1243="","",INDEX(ALGLIB_SSA_XAUUSD!$B$2:$B$2401,MATCH($A1243,ALGLIB_SSA_XAUUSD!$A$2:$A$2401,1)))</f>
        <v/>
      </c>
      <c r="C1243">
        <f>IF($A1243="","",INDEX(ALGLIB_SSA_XAUUSD!$C$2:$C$2401,MATCH($A1243,ALGLIB_SSA_XAUUSD!$A$2:$A$2401,1)))</f>
        <v/>
      </c>
      <c r="D1243" s="14">
        <f>IF($A1243="","",INT((ROW()-2)/12)+1)</f>
        <v/>
      </c>
      <c r="E1243" s="14">
        <f>IF(AND(E1250&lt;&gt;"",D1250=D1238+1),E1238+(E1250-E1238)*5/12,"")</f>
        <v/>
      </c>
      <c r="F1243" s="14">
        <f>IF(AND(F1250&lt;&gt;"",D1250=D1238+1),F1238+(F1250-F1238)*5/12,"")</f>
        <v/>
      </c>
      <c r="G1243" s="14">
        <f>IF(AND(G1250&lt;&gt;"",D1250=D1238+1),G1238+(G1250-G1238)*5/12,"")</f>
        <v/>
      </c>
      <c r="H1243" s="14">
        <f>IF(AND(H1250&lt;&gt;"",D1250=D1238+1),H1238+(H1250-H1238)*5/12,"")</f>
        <v/>
      </c>
      <c r="I1243" s="14">
        <f>IF(AND(L1250&lt;&gt;"",D1250=D1238+1),I1238+(I1250-I1238)*5/12,"")</f>
        <v/>
      </c>
      <c r="J1243">
        <f>_xlfn.XLOOKUP($A1243,ALGLIB_SSA_XAUUSD!$AA$2:$AA$2401,ALGLIB_SSA_XAUUSD!$P$2:$P$2401,"",0)</f>
        <v/>
      </c>
      <c r="K1243">
        <f>_xlfn.XLOOKUP($A1243,ALGLIB_SSA_XAUUSD!$AA$2:$AA$2401,ALGLIB_SSA_XAUUSD!$Q$2:$Q$2401,"",0)</f>
        <v/>
      </c>
      <c r="L1243">
        <f>_xlfn.XLOOKUP($A1243,ALGLIB_SSA_XAUUSD!$AA$2:$AA$2401,ALGLIB_SSA_XAUUSD!$R$2:$R$2401,"",0)</f>
        <v/>
      </c>
      <c r="M1243">
        <f>_xlfn.XLOOKUP($A1243,ALGLIB_SSA_XAUUSD!$AA$2:$AA$2401,ALGLIB_SSA_XAUUSD!$S$2:$S$2401,"",0)</f>
        <v/>
      </c>
      <c r="N1243">
        <f>_xlfn.XLOOKUP($A1243,ALGLIB_SSA_XAUUSD!$AA$2:$AA$2401,ALGLIB_SSA_XAUUSD!$T$2:$T$2401,"",0)</f>
        <v/>
      </c>
      <c r="O1243">
        <f>_xlfn.XLOOKUP($A1243,ALGLIB_SSA_XAUUSD!$AA$2:$AA$2401,ALGLIB_SSA_XAUUSD!$U$2:$U$2401,"",0)</f>
        <v/>
      </c>
      <c r="P1243">
        <f>_xlfn.XLOOKUP($A1243,ALGLIB_SSA_XAUUSD!$AA$2:$AA$2401,ALGLIB_SSA_XAUUSD!$V$2:$V$2401,"",0)</f>
        <v/>
      </c>
      <c r="S1243">
        <f>A1243</f>
        <v/>
      </c>
      <c r="T1243">
        <f>J1243</f>
        <v/>
      </c>
      <c r="U1243">
        <f>K1243</f>
        <v/>
      </c>
      <c r="V1243" s="14">
        <f>IF($A1243="","",MOD(ROW()-2,12)+1)</f>
        <v/>
      </c>
      <c r="W1243">
        <f>L1243</f>
        <v/>
      </c>
      <c r="X1243" s="14">
        <f>IF(F1243="","",F1243)</f>
        <v/>
      </c>
      <c r="Y1243" s="14">
        <f>IF(G1243="","",G1243)</f>
        <v/>
      </c>
      <c r="Z1243">
        <f>M1243</f>
        <v/>
      </c>
      <c r="AA1243">
        <f>N1243</f>
        <v/>
      </c>
      <c r="AB1243" s="14">
        <f>IF(H1243="","",H1243)</f>
        <v/>
      </c>
      <c r="AC1243">
        <f>O1243</f>
        <v/>
      </c>
      <c r="AD1243" s="14">
        <f>IF(I1243="","",I1243)</f>
        <v/>
      </c>
      <c r="AE1243">
        <f>P1243</f>
        <v/>
      </c>
      <c r="AH1243">
        <f>IF(S1243&lt;&gt;"",S1243,AH1242+900)</f>
        <v/>
      </c>
      <c r="AI1243">
        <f>IF(T1243&lt;&gt;"",T1243,AI1242)</f>
        <v/>
      </c>
      <c r="AJ1243">
        <f>IF(U1243&lt;&gt;"",U1243,AJ1242)</f>
        <v/>
      </c>
      <c r="AK1243">
        <f>IF(W1243&lt;&gt;"",W1243,"")</f>
        <v/>
      </c>
      <c r="AL1243" s="14">
        <f>IF(X1243&lt;&gt;"",X1243,"")</f>
        <v/>
      </c>
      <c r="AM1243" s="14">
        <f>IF(Y1243&lt;&gt;"",Y1243,"")</f>
        <v/>
      </c>
      <c r="AN1243" s="14">
        <f>IF(OR(AL1243="",AM1243=""),"",AL1243-AM1243)</f>
        <v/>
      </c>
      <c r="AO1243">
        <f>IF(AN1243="","",IF(AN1243&gt;0,"Bullish","Bearish"))</f>
        <v/>
      </c>
      <c r="AP1243">
        <f>IF(AO1243="",AP1242,AO1243)</f>
        <v/>
      </c>
      <c r="AQ1243" s="14">
        <f>IF(AB1243&lt;&gt;"",AB1243,"")</f>
        <v/>
      </c>
      <c r="AR1243" s="14">
        <f>IF(AD1243&lt;&gt;"",AD1243,"")</f>
        <v/>
      </c>
      <c r="AS1243">
        <f>IF(AS1242+1=13,1,AS1242+1)</f>
        <v/>
      </c>
      <c r="AT1243">
        <f>IFERROR(IF(SLOPE($AQ$1226:$AQ$1237,$AS$1226:$AS$1237)&gt;0,MIN(3,ABS(SLOPE($AQ$1226:$AQ$1237,$AS$1226:$AS$1237))),IF(SLOPE($AQ$1226:$AQ$1237,$AS$1226:$AS$1237)&lt;-0.5,-0.5,0)),0)</f>
        <v/>
      </c>
      <c r="AU1243">
        <f>IFERROR(IF(SLOPE($AR$1226:$AR$1237,$AS$1226:$AS$1237)&lt;0,MAX(-3,-ABS(SLOPE($AR$1226:$AR$1237,$AS$1226:$AS$1237))),IF(SLOPE($AR$1226:$AR$1237,$AS$1226:$AS$1237)&gt;0.5,0.5,0)),0)</f>
        <v/>
      </c>
      <c r="AV1243">
        <f>($AQ$1238+(AT1243*(AS1243-1)))</f>
        <v/>
      </c>
      <c r="AW1243">
        <f>($AR$1238+(AU1243*(AS1243-1)))</f>
        <v/>
      </c>
      <c r="AX1243">
        <f>IF(AT1243&gt;0,AV1243+AT1243,AV1243)</f>
        <v/>
      </c>
      <c r="AY1243">
        <f>IF(AU1243&lt;0,AW1243+AU1243,AW1243)</f>
        <v/>
      </c>
      <c r="BA1243" s="14">
        <f>IFERROR(AX1243-AQ1243,"")</f>
        <v/>
      </c>
      <c r="BB1243" s="14">
        <f>IFERROR(AY1243-AR1243,"")</f>
        <v/>
      </c>
      <c r="BD1243">
        <f>AH1243</f>
        <v/>
      </c>
      <c r="BE1243">
        <f>AI1243</f>
        <v/>
      </c>
      <c r="BF1243">
        <f>AJ1243</f>
        <v/>
      </c>
      <c r="BG1243" s="14">
        <f>L1243</f>
        <v/>
      </c>
      <c r="BH1243" s="14">
        <f>IF(X1243="","",X1243)</f>
        <v/>
      </c>
      <c r="BI1243" s="14">
        <f>IF(Y1243="","",Y1243)</f>
        <v/>
      </c>
      <c r="BJ1243">
        <f>Z1243</f>
        <v/>
      </c>
      <c r="BK1243">
        <f>AA1243</f>
        <v/>
      </c>
      <c r="BL1243">
        <f>IFERROR(AX1243,"")</f>
        <v/>
      </c>
      <c r="BM1243">
        <f>IFERROR(AY1243,"")</f>
        <v/>
      </c>
    </row>
    <row r="1244" ht="14.25" customHeight="1">
      <c r="A1244">
        <f>ALGLIB_SSA_XAUUSD!AA1244</f>
        <v/>
      </c>
      <c r="B1244">
        <f>IF($A1244="","",INDEX(ALGLIB_SSA_XAUUSD!$B$2:$B$2401,MATCH($A1244,ALGLIB_SSA_XAUUSD!$A$2:$A$2401,1)))</f>
        <v/>
      </c>
      <c r="C1244">
        <f>IF($A1244="","",INDEX(ALGLIB_SSA_XAUUSD!$C$2:$C$2401,MATCH($A1244,ALGLIB_SSA_XAUUSD!$A$2:$A$2401,1)))</f>
        <v/>
      </c>
      <c r="D1244" s="14">
        <f>IF($A1244="","",INT((ROW()-2)/12)+1)</f>
        <v/>
      </c>
      <c r="E1244" s="14">
        <f>IF(AND(E1250&lt;&gt;"",D1250=D1238+1),E1238+(E1250-E1238)*6/12,"")</f>
        <v/>
      </c>
      <c r="F1244" s="14">
        <f>IF(AND(F1250&lt;&gt;"",D1250=D1238+1),F1238+(F1250-F1238)*6/12,"")</f>
        <v/>
      </c>
      <c r="G1244" s="14">
        <f>IF(AND(G1250&lt;&gt;"",D1250=D1238+1),G1238+(G1250-G1238)*6/12,"")</f>
        <v/>
      </c>
      <c r="H1244" s="14">
        <f>IF(AND(H1250&lt;&gt;"",D1250=D1238+1),H1238+(H1250-H1238)*6/12,"")</f>
        <v/>
      </c>
      <c r="I1244" s="14">
        <f>IF(AND(L1250&lt;&gt;"",D1250=D1238+1),I1238+(I1250-I1238)*6/12,"")</f>
        <v/>
      </c>
      <c r="J1244">
        <f>_xlfn.XLOOKUP($A1244,ALGLIB_SSA_XAUUSD!$AA$2:$AA$2401,ALGLIB_SSA_XAUUSD!$P$2:$P$2401,"",0)</f>
        <v/>
      </c>
      <c r="K1244">
        <f>_xlfn.XLOOKUP($A1244,ALGLIB_SSA_XAUUSD!$AA$2:$AA$2401,ALGLIB_SSA_XAUUSD!$Q$2:$Q$2401,"",0)</f>
        <v/>
      </c>
      <c r="L1244">
        <f>_xlfn.XLOOKUP($A1244,ALGLIB_SSA_XAUUSD!$AA$2:$AA$2401,ALGLIB_SSA_XAUUSD!$R$2:$R$2401,"",0)</f>
        <v/>
      </c>
      <c r="M1244">
        <f>_xlfn.XLOOKUP($A1244,ALGLIB_SSA_XAUUSD!$AA$2:$AA$2401,ALGLIB_SSA_XAUUSD!$S$2:$S$2401,"",0)</f>
        <v/>
      </c>
      <c r="N1244">
        <f>_xlfn.XLOOKUP($A1244,ALGLIB_SSA_XAUUSD!$AA$2:$AA$2401,ALGLIB_SSA_XAUUSD!$T$2:$T$2401,"",0)</f>
        <v/>
      </c>
      <c r="O1244">
        <f>_xlfn.XLOOKUP($A1244,ALGLIB_SSA_XAUUSD!$AA$2:$AA$2401,ALGLIB_SSA_XAUUSD!$U$2:$U$2401,"",0)</f>
        <v/>
      </c>
      <c r="P1244">
        <f>_xlfn.XLOOKUP($A1244,ALGLIB_SSA_XAUUSD!$AA$2:$AA$2401,ALGLIB_SSA_XAUUSD!$V$2:$V$2401,"",0)</f>
        <v/>
      </c>
      <c r="S1244">
        <f>A1244</f>
        <v/>
      </c>
      <c r="T1244">
        <f>J1244</f>
        <v/>
      </c>
      <c r="U1244">
        <f>K1244</f>
        <v/>
      </c>
      <c r="V1244" s="14">
        <f>IF($A1244="","",MOD(ROW()-2,12)+1)</f>
        <v/>
      </c>
      <c r="W1244">
        <f>L1244</f>
        <v/>
      </c>
      <c r="X1244" s="14">
        <f>IF(F1244="","",F1244)</f>
        <v/>
      </c>
      <c r="Y1244" s="14">
        <f>IF(G1244="","",G1244)</f>
        <v/>
      </c>
      <c r="Z1244">
        <f>M1244</f>
        <v/>
      </c>
      <c r="AA1244">
        <f>N1244</f>
        <v/>
      </c>
      <c r="AB1244" s="14">
        <f>IF(H1244="","",H1244)</f>
        <v/>
      </c>
      <c r="AC1244">
        <f>O1244</f>
        <v/>
      </c>
      <c r="AD1244" s="14">
        <f>IF(I1244="","",I1244)</f>
        <v/>
      </c>
      <c r="AE1244">
        <f>P1244</f>
        <v/>
      </c>
      <c r="AH1244">
        <f>IF(S1244&lt;&gt;"",S1244,AH1243+900)</f>
        <v/>
      </c>
      <c r="AI1244">
        <f>IF(T1244&lt;&gt;"",T1244,AI1243)</f>
        <v/>
      </c>
      <c r="AJ1244">
        <f>IF(U1244&lt;&gt;"",U1244,AJ1243)</f>
        <v/>
      </c>
      <c r="AK1244">
        <f>IF(W1244&lt;&gt;"",W1244,"")</f>
        <v/>
      </c>
      <c r="AL1244" s="14">
        <f>IF(X1244&lt;&gt;"",X1244,"")</f>
        <v/>
      </c>
      <c r="AM1244" s="14">
        <f>IF(Y1244&lt;&gt;"",Y1244,"")</f>
        <v/>
      </c>
      <c r="AN1244" s="14">
        <f>IF(OR(AL1244="",AM1244=""),"",AL1244-AM1244)</f>
        <v/>
      </c>
      <c r="AO1244">
        <f>IF(AN1244="","",IF(AN1244&gt;0,"Bullish","Bearish"))</f>
        <v/>
      </c>
      <c r="AP1244">
        <f>IF(AO1244="",AP1243,AO1244)</f>
        <v/>
      </c>
      <c r="AQ1244" s="14">
        <f>IF(AB1244&lt;&gt;"",AB1244,"")</f>
        <v/>
      </c>
      <c r="AR1244" s="14">
        <f>IF(AD1244&lt;&gt;"",AD1244,"")</f>
        <v/>
      </c>
      <c r="AS1244">
        <f>IF(AS1243+1=13,1,AS1243+1)</f>
        <v/>
      </c>
      <c r="AT1244">
        <f>IFERROR(IF(SLOPE($AQ$1226:$AQ$1237,$AS$1226:$AS$1237)&gt;0,MIN(3,ABS(SLOPE($AQ$1226:$AQ$1237,$AS$1226:$AS$1237))),IF(SLOPE($AQ$1226:$AQ$1237,$AS$1226:$AS$1237)&lt;-0.5,-0.5,0)),0)</f>
        <v/>
      </c>
      <c r="AU1244">
        <f>IFERROR(IF(SLOPE($AR$1226:$AR$1237,$AS$1226:$AS$1237)&lt;0,MAX(-3,-ABS(SLOPE($AR$1226:$AR$1237,$AS$1226:$AS$1237))),IF(SLOPE($AR$1226:$AR$1237,$AS$1226:$AS$1237)&gt;0.5,0.5,0)),0)</f>
        <v/>
      </c>
      <c r="AV1244">
        <f>($AQ$1238+(AT1244*(AS1244-1)))</f>
        <v/>
      </c>
      <c r="AW1244">
        <f>($AR$1238+(AU1244*(AS1244-1)))</f>
        <v/>
      </c>
      <c r="AX1244">
        <f>IF(AT1244&gt;0,AV1244+AT1244,AV1244)</f>
        <v/>
      </c>
      <c r="AY1244">
        <f>IF(AU1244&lt;0,AW1244+AU1244,AW1244)</f>
        <v/>
      </c>
      <c r="BA1244" s="14">
        <f>IFERROR(AX1244-AQ1244,"")</f>
        <v/>
      </c>
      <c r="BB1244" s="14">
        <f>IFERROR(AY1244-AR1244,"")</f>
        <v/>
      </c>
      <c r="BD1244">
        <f>AH1244</f>
        <v/>
      </c>
      <c r="BE1244">
        <f>AI1244</f>
        <v/>
      </c>
      <c r="BF1244">
        <f>AJ1244</f>
        <v/>
      </c>
      <c r="BG1244" s="14">
        <f>L1244</f>
        <v/>
      </c>
      <c r="BH1244" s="14">
        <f>IF(X1244="","",X1244)</f>
        <v/>
      </c>
      <c r="BI1244" s="14">
        <f>IF(Y1244="","",Y1244)</f>
        <v/>
      </c>
      <c r="BJ1244">
        <f>Z1244</f>
        <v/>
      </c>
      <c r="BK1244">
        <f>AA1244</f>
        <v/>
      </c>
      <c r="BL1244">
        <f>IFERROR(AX1244,"")</f>
        <v/>
      </c>
      <c r="BM1244">
        <f>IFERROR(AY1244,"")</f>
        <v/>
      </c>
    </row>
    <row r="1245" ht="14.25" customHeight="1">
      <c r="A1245">
        <f>ALGLIB_SSA_XAUUSD!AA1245</f>
        <v/>
      </c>
      <c r="B1245">
        <f>IF($A1245="","",INDEX(ALGLIB_SSA_XAUUSD!$B$2:$B$2401,MATCH($A1245,ALGLIB_SSA_XAUUSD!$A$2:$A$2401,1)))</f>
        <v/>
      </c>
      <c r="C1245">
        <f>IF($A1245="","",INDEX(ALGLIB_SSA_XAUUSD!$C$2:$C$2401,MATCH($A1245,ALGLIB_SSA_XAUUSD!$A$2:$A$2401,1)))</f>
        <v/>
      </c>
      <c r="D1245" s="14">
        <f>IF($A1245="","",INT((ROW()-2)/12)+1)</f>
        <v/>
      </c>
      <c r="E1245" s="14">
        <f>IF(AND(E1250&lt;&gt;"",D1250=D1238+1),E1238+(E1250-E1238)*7/12,"")</f>
        <v/>
      </c>
      <c r="F1245" s="14">
        <f>IF(AND(F1250&lt;&gt;"",D1250=D1238+1),F1238+(F1250-F1238)*7/12,"")</f>
        <v/>
      </c>
      <c r="G1245" s="14">
        <f>IF(AND(G1250&lt;&gt;"",D1250=D1238+1),G1238+(G1250-G1238)*7/12,"")</f>
        <v/>
      </c>
      <c r="H1245" s="14">
        <f>IF(AND(H1250&lt;&gt;"",D1250=D1238+1),H1238+(H1250-H1238)*7/12,"")</f>
        <v/>
      </c>
      <c r="I1245" s="14">
        <f>IF(AND(L1250&lt;&gt;"",D1250=D1238+1),I1238+(I1250-I1238)*7/12,"")</f>
        <v/>
      </c>
      <c r="J1245">
        <f>_xlfn.XLOOKUP($A1245,ALGLIB_SSA_XAUUSD!$AA$2:$AA$2401,ALGLIB_SSA_XAUUSD!$P$2:$P$2401,"",0)</f>
        <v/>
      </c>
      <c r="K1245">
        <f>_xlfn.XLOOKUP($A1245,ALGLIB_SSA_XAUUSD!$AA$2:$AA$2401,ALGLIB_SSA_XAUUSD!$Q$2:$Q$2401,"",0)</f>
        <v/>
      </c>
      <c r="L1245">
        <f>_xlfn.XLOOKUP($A1245,ALGLIB_SSA_XAUUSD!$AA$2:$AA$2401,ALGLIB_SSA_XAUUSD!$R$2:$R$2401,"",0)</f>
        <v/>
      </c>
      <c r="M1245">
        <f>_xlfn.XLOOKUP($A1245,ALGLIB_SSA_XAUUSD!$AA$2:$AA$2401,ALGLIB_SSA_XAUUSD!$S$2:$S$2401,"",0)</f>
        <v/>
      </c>
      <c r="N1245">
        <f>_xlfn.XLOOKUP($A1245,ALGLIB_SSA_XAUUSD!$AA$2:$AA$2401,ALGLIB_SSA_XAUUSD!$T$2:$T$2401,"",0)</f>
        <v/>
      </c>
      <c r="O1245">
        <f>_xlfn.XLOOKUP($A1245,ALGLIB_SSA_XAUUSD!$AA$2:$AA$2401,ALGLIB_SSA_XAUUSD!$U$2:$U$2401,"",0)</f>
        <v/>
      </c>
      <c r="P1245">
        <f>_xlfn.XLOOKUP($A1245,ALGLIB_SSA_XAUUSD!$AA$2:$AA$2401,ALGLIB_SSA_XAUUSD!$V$2:$V$2401,"",0)</f>
        <v/>
      </c>
      <c r="S1245">
        <f>A1245</f>
        <v/>
      </c>
      <c r="T1245">
        <f>J1245</f>
        <v/>
      </c>
      <c r="U1245">
        <f>K1245</f>
        <v/>
      </c>
      <c r="V1245" s="14">
        <f>IF($A1245="","",MOD(ROW()-2,12)+1)</f>
        <v/>
      </c>
      <c r="W1245">
        <f>L1245</f>
        <v/>
      </c>
      <c r="X1245" s="14">
        <f>IF(F1245="","",F1245)</f>
        <v/>
      </c>
      <c r="Y1245" s="14">
        <f>IF(G1245="","",G1245)</f>
        <v/>
      </c>
      <c r="Z1245">
        <f>M1245</f>
        <v/>
      </c>
      <c r="AA1245">
        <f>N1245</f>
        <v/>
      </c>
      <c r="AB1245" s="14">
        <f>IF(H1245="","",H1245)</f>
        <v/>
      </c>
      <c r="AC1245">
        <f>O1245</f>
        <v/>
      </c>
      <c r="AD1245" s="14">
        <f>IF(I1245="","",I1245)</f>
        <v/>
      </c>
      <c r="AE1245">
        <f>P1245</f>
        <v/>
      </c>
      <c r="AH1245">
        <f>IF(S1245&lt;&gt;"",S1245,AH1244+900)</f>
        <v/>
      </c>
      <c r="AI1245">
        <f>IF(T1245&lt;&gt;"",T1245,AI1244)</f>
        <v/>
      </c>
      <c r="AJ1245">
        <f>IF(U1245&lt;&gt;"",U1245,AJ1244)</f>
        <v/>
      </c>
      <c r="AK1245">
        <f>IF(W1245&lt;&gt;"",W1245,"")</f>
        <v/>
      </c>
      <c r="AL1245" s="14">
        <f>IF(X1245&lt;&gt;"",X1245,"")</f>
        <v/>
      </c>
      <c r="AM1245" s="14">
        <f>IF(Y1245&lt;&gt;"",Y1245,"")</f>
        <v/>
      </c>
      <c r="AN1245" s="14">
        <f>IF(OR(AL1245="",AM1245=""),"",AL1245-AM1245)</f>
        <v/>
      </c>
      <c r="AO1245">
        <f>IF(AN1245="","",IF(AN1245&gt;0,"Bullish","Bearish"))</f>
        <v/>
      </c>
      <c r="AP1245">
        <f>IF(AO1245="",AP1244,AO1245)</f>
        <v/>
      </c>
      <c r="AQ1245" s="14">
        <f>IF(AB1245&lt;&gt;"",AB1245,"")</f>
        <v/>
      </c>
      <c r="AR1245" s="14">
        <f>IF(AD1245&lt;&gt;"",AD1245,"")</f>
        <v/>
      </c>
      <c r="AS1245">
        <f>IF(AS1244+1=13,1,AS1244+1)</f>
        <v/>
      </c>
      <c r="AT1245">
        <f>IFERROR(IF(SLOPE($AQ$1226:$AQ$1237,$AS$1226:$AS$1237)&gt;0,MIN(3,ABS(SLOPE($AQ$1226:$AQ$1237,$AS$1226:$AS$1237))),IF(SLOPE($AQ$1226:$AQ$1237,$AS$1226:$AS$1237)&lt;-0.5,-0.5,0)),0)</f>
        <v/>
      </c>
      <c r="AU1245">
        <f>IFERROR(IF(SLOPE($AR$1226:$AR$1237,$AS$1226:$AS$1237)&lt;0,MAX(-3,-ABS(SLOPE($AR$1226:$AR$1237,$AS$1226:$AS$1237))),IF(SLOPE($AR$1226:$AR$1237,$AS$1226:$AS$1237)&gt;0.5,0.5,0)),0)</f>
        <v/>
      </c>
      <c r="AV1245">
        <f>($AQ$1238+(AT1245*(AS1245-1)))</f>
        <v/>
      </c>
      <c r="AW1245">
        <f>($AR$1238+(AU1245*(AS1245-1)))</f>
        <v/>
      </c>
      <c r="AX1245">
        <f>IF(AT1245&gt;0,AV1245+AT1245,AV1245)</f>
        <v/>
      </c>
      <c r="AY1245">
        <f>IF(AU1245&lt;0,AW1245+AU1245,AW1245)</f>
        <v/>
      </c>
      <c r="BA1245" s="14">
        <f>IFERROR(AX1245-AQ1245,"")</f>
        <v/>
      </c>
      <c r="BB1245" s="14">
        <f>IFERROR(AY1245-AR1245,"")</f>
        <v/>
      </c>
      <c r="BD1245">
        <f>AH1245</f>
        <v/>
      </c>
      <c r="BE1245">
        <f>AI1245</f>
        <v/>
      </c>
      <c r="BF1245">
        <f>AJ1245</f>
        <v/>
      </c>
      <c r="BG1245" s="14">
        <f>L1245</f>
        <v/>
      </c>
      <c r="BH1245" s="14">
        <f>IF(X1245="","",X1245)</f>
        <v/>
      </c>
      <c r="BI1245" s="14">
        <f>IF(Y1245="","",Y1245)</f>
        <v/>
      </c>
      <c r="BJ1245">
        <f>Z1245</f>
        <v/>
      </c>
      <c r="BK1245">
        <f>AA1245</f>
        <v/>
      </c>
      <c r="BL1245">
        <f>IFERROR(AX1245,"")</f>
        <v/>
      </c>
      <c r="BM1245">
        <f>IFERROR(AY1245,"")</f>
        <v/>
      </c>
    </row>
    <row r="1246" ht="14.25" customHeight="1">
      <c r="A1246">
        <f>ALGLIB_SSA_XAUUSD!AA1246</f>
        <v/>
      </c>
      <c r="B1246">
        <f>IF($A1246="","",INDEX(ALGLIB_SSA_XAUUSD!$B$2:$B$2401,MATCH($A1246,ALGLIB_SSA_XAUUSD!$A$2:$A$2401,1)))</f>
        <v/>
      </c>
      <c r="C1246">
        <f>IF($A1246="","",INDEX(ALGLIB_SSA_XAUUSD!$C$2:$C$2401,MATCH($A1246,ALGLIB_SSA_XAUUSD!$A$2:$A$2401,1)))</f>
        <v/>
      </c>
      <c r="D1246" s="14">
        <f>IF($A1246="","",INT((ROW()-2)/12)+1)</f>
        <v/>
      </c>
      <c r="E1246" s="14">
        <f>IF(AND(E1250&lt;&gt;"",D1250=D1238+1),E1238+(E1250-E1238)*8/12,"")</f>
        <v/>
      </c>
      <c r="F1246" s="14">
        <f>IF(AND(F1250&lt;&gt;"",D1250=D1238+1),F1238+(F1250-F1238)*8/12,"")</f>
        <v/>
      </c>
      <c r="G1246" s="14">
        <f>IF(AND(G1250&lt;&gt;"",D1250=D1238+1),G1238+(G1250-G1238)*8/12,"")</f>
        <v/>
      </c>
      <c r="H1246" s="14">
        <f>IF(AND(H1250&lt;&gt;"",D1250=D1238+1),H1238+(H1250-H1238)*8/12,"")</f>
        <v/>
      </c>
      <c r="I1246" s="14">
        <f>IF(AND(L1250&lt;&gt;"",D1250=D1238+1),I1238+(I1250-I1238)*8/12,"")</f>
        <v/>
      </c>
      <c r="J1246">
        <f>_xlfn.XLOOKUP($A1246,ALGLIB_SSA_XAUUSD!$AA$2:$AA$2401,ALGLIB_SSA_XAUUSD!$P$2:$P$2401,"",0)</f>
        <v/>
      </c>
      <c r="K1246">
        <f>_xlfn.XLOOKUP($A1246,ALGLIB_SSA_XAUUSD!$AA$2:$AA$2401,ALGLIB_SSA_XAUUSD!$Q$2:$Q$2401,"",0)</f>
        <v/>
      </c>
      <c r="L1246">
        <f>_xlfn.XLOOKUP($A1246,ALGLIB_SSA_XAUUSD!$AA$2:$AA$2401,ALGLIB_SSA_XAUUSD!$R$2:$R$2401,"",0)</f>
        <v/>
      </c>
      <c r="M1246">
        <f>_xlfn.XLOOKUP($A1246,ALGLIB_SSA_XAUUSD!$AA$2:$AA$2401,ALGLIB_SSA_XAUUSD!$S$2:$S$2401,"",0)</f>
        <v/>
      </c>
      <c r="N1246">
        <f>_xlfn.XLOOKUP($A1246,ALGLIB_SSA_XAUUSD!$AA$2:$AA$2401,ALGLIB_SSA_XAUUSD!$T$2:$T$2401,"",0)</f>
        <v/>
      </c>
      <c r="O1246">
        <f>_xlfn.XLOOKUP($A1246,ALGLIB_SSA_XAUUSD!$AA$2:$AA$2401,ALGLIB_SSA_XAUUSD!$U$2:$U$2401,"",0)</f>
        <v/>
      </c>
      <c r="P1246">
        <f>_xlfn.XLOOKUP($A1246,ALGLIB_SSA_XAUUSD!$AA$2:$AA$2401,ALGLIB_SSA_XAUUSD!$V$2:$V$2401,"",0)</f>
        <v/>
      </c>
      <c r="S1246">
        <f>A1246</f>
        <v/>
      </c>
      <c r="T1246">
        <f>J1246</f>
        <v/>
      </c>
      <c r="U1246">
        <f>K1246</f>
        <v/>
      </c>
      <c r="V1246" s="14">
        <f>IF($A1246="","",MOD(ROW()-2,12)+1)</f>
        <v/>
      </c>
      <c r="W1246">
        <f>L1246</f>
        <v/>
      </c>
      <c r="X1246" s="14">
        <f>IF(F1246="","",F1246)</f>
        <v/>
      </c>
      <c r="Y1246" s="14">
        <f>IF(G1246="","",G1246)</f>
        <v/>
      </c>
      <c r="Z1246">
        <f>M1246</f>
        <v/>
      </c>
      <c r="AA1246">
        <f>N1246</f>
        <v/>
      </c>
      <c r="AB1246" s="14">
        <f>IF(H1246="","",H1246)</f>
        <v/>
      </c>
      <c r="AC1246">
        <f>O1246</f>
        <v/>
      </c>
      <c r="AD1246" s="14">
        <f>IF(I1246="","",I1246)</f>
        <v/>
      </c>
      <c r="AE1246">
        <f>P1246</f>
        <v/>
      </c>
      <c r="AH1246">
        <f>IF(S1246&lt;&gt;"",S1246,AH1245+900)</f>
        <v/>
      </c>
      <c r="AI1246">
        <f>IF(T1246&lt;&gt;"",T1246,AI1245)</f>
        <v/>
      </c>
      <c r="AJ1246">
        <f>IF(U1246&lt;&gt;"",U1246,AJ1245)</f>
        <v/>
      </c>
      <c r="AK1246">
        <f>IF(W1246&lt;&gt;"",W1246,"")</f>
        <v/>
      </c>
      <c r="AL1246" s="14">
        <f>IF(X1246&lt;&gt;"",X1246,"")</f>
        <v/>
      </c>
      <c r="AM1246" s="14">
        <f>IF(Y1246&lt;&gt;"",Y1246,"")</f>
        <v/>
      </c>
      <c r="AN1246" s="14">
        <f>IF(OR(AL1246="",AM1246=""),"",AL1246-AM1246)</f>
        <v/>
      </c>
      <c r="AO1246">
        <f>IF(AN1246="","",IF(AN1246&gt;0,"Bullish","Bearish"))</f>
        <v/>
      </c>
      <c r="AP1246">
        <f>IF(AO1246="",AP1245,AO1246)</f>
        <v/>
      </c>
      <c r="AQ1246" s="14">
        <f>IF(AB1246&lt;&gt;"",AB1246,"")</f>
        <v/>
      </c>
      <c r="AR1246" s="14">
        <f>IF(AD1246&lt;&gt;"",AD1246,"")</f>
        <v/>
      </c>
      <c r="AS1246">
        <f>IF(AS1245+1=13,1,AS1245+1)</f>
        <v/>
      </c>
      <c r="AT1246">
        <f>IFERROR(IF(SLOPE($AQ$1226:$AQ$1237,$AS$1226:$AS$1237)&gt;0,MIN(3,ABS(SLOPE($AQ$1226:$AQ$1237,$AS$1226:$AS$1237))),IF(SLOPE($AQ$1226:$AQ$1237,$AS$1226:$AS$1237)&lt;-0.5,-0.5,0)),0)</f>
        <v/>
      </c>
      <c r="AU1246">
        <f>IFERROR(IF(SLOPE($AR$1226:$AR$1237,$AS$1226:$AS$1237)&lt;0,MAX(-3,-ABS(SLOPE($AR$1226:$AR$1237,$AS$1226:$AS$1237))),IF(SLOPE($AR$1226:$AR$1237,$AS$1226:$AS$1237)&gt;0.5,0.5,0)),0)</f>
        <v/>
      </c>
      <c r="AV1246">
        <f>($AQ$1238+(AT1246*(AS1246-1)))</f>
        <v/>
      </c>
      <c r="AW1246">
        <f>($AR$1238+(AU1246*(AS1246-1)))</f>
        <v/>
      </c>
      <c r="AX1246">
        <f>IF(AT1246&gt;0,AV1246+AT1246,AV1246)</f>
        <v/>
      </c>
      <c r="AY1246">
        <f>IF(AU1246&lt;0,AW1246+AU1246,AW1246)</f>
        <v/>
      </c>
      <c r="BA1246" s="14">
        <f>IFERROR(AX1246-AQ1246,"")</f>
        <v/>
      </c>
      <c r="BB1246" s="14">
        <f>IFERROR(AY1246-AR1246,"")</f>
        <v/>
      </c>
      <c r="BD1246">
        <f>AH1246</f>
        <v/>
      </c>
      <c r="BE1246">
        <f>AI1246</f>
        <v/>
      </c>
      <c r="BF1246">
        <f>AJ1246</f>
        <v/>
      </c>
      <c r="BG1246" s="14">
        <f>L1246</f>
        <v/>
      </c>
      <c r="BH1246" s="14">
        <f>IF(X1246="","",X1246)</f>
        <v/>
      </c>
      <c r="BI1246" s="14">
        <f>IF(Y1246="","",Y1246)</f>
        <v/>
      </c>
      <c r="BJ1246">
        <f>Z1246</f>
        <v/>
      </c>
      <c r="BK1246">
        <f>AA1246</f>
        <v/>
      </c>
      <c r="BL1246">
        <f>IFERROR(AX1246,"")</f>
        <v/>
      </c>
      <c r="BM1246">
        <f>IFERROR(AY1246,"")</f>
        <v/>
      </c>
    </row>
    <row r="1247" ht="14.25" customHeight="1">
      <c r="A1247">
        <f>ALGLIB_SSA_XAUUSD!AA1247</f>
        <v/>
      </c>
      <c r="B1247">
        <f>IF($A1247="","",INDEX(ALGLIB_SSA_XAUUSD!$B$2:$B$2401,MATCH($A1247,ALGLIB_SSA_XAUUSD!$A$2:$A$2401,1)))</f>
        <v/>
      </c>
      <c r="C1247">
        <f>IF($A1247="","",INDEX(ALGLIB_SSA_XAUUSD!$C$2:$C$2401,MATCH($A1247,ALGLIB_SSA_XAUUSD!$A$2:$A$2401,1)))</f>
        <v/>
      </c>
      <c r="D1247" s="14">
        <f>IF($A1247="","",INT((ROW()-2)/12)+1)</f>
        <v/>
      </c>
      <c r="E1247" s="14">
        <f>IF(AND(E1250&lt;&gt;"",D1250=D1238+1),E1238+(E1250-E1238)*9/12,"")</f>
        <v/>
      </c>
      <c r="F1247" s="14">
        <f>IF(AND(F1250&lt;&gt;"",D1250=D1238+1),F1238+(F1250-F1238)*9/12,"")</f>
        <v/>
      </c>
      <c r="G1247" s="14">
        <f>IF(AND(G1250&lt;&gt;"",D1250=D1238+1),G1238+(G1250-G1238)*9/12,"")</f>
        <v/>
      </c>
      <c r="H1247" s="14">
        <f>IF(AND(H1250&lt;&gt;"",D1250=D1238+1),H1238+(H1250-H1238)*9/12,"")</f>
        <v/>
      </c>
      <c r="I1247" s="14">
        <f>IF(AND(L1250&lt;&gt;"",D1250=D1238+1),I1238+(I1250-I1238)*9/12,"")</f>
        <v/>
      </c>
      <c r="J1247">
        <f>_xlfn.XLOOKUP($A1247,ALGLIB_SSA_XAUUSD!$AA$2:$AA$2401,ALGLIB_SSA_XAUUSD!$P$2:$P$2401,"",0)</f>
        <v/>
      </c>
      <c r="K1247">
        <f>_xlfn.XLOOKUP($A1247,ALGLIB_SSA_XAUUSD!$AA$2:$AA$2401,ALGLIB_SSA_XAUUSD!$Q$2:$Q$2401,"",0)</f>
        <v/>
      </c>
      <c r="L1247">
        <f>_xlfn.XLOOKUP($A1247,ALGLIB_SSA_XAUUSD!$AA$2:$AA$2401,ALGLIB_SSA_XAUUSD!$R$2:$R$2401,"",0)</f>
        <v/>
      </c>
      <c r="M1247">
        <f>_xlfn.XLOOKUP($A1247,ALGLIB_SSA_XAUUSD!$AA$2:$AA$2401,ALGLIB_SSA_XAUUSD!$S$2:$S$2401,"",0)</f>
        <v/>
      </c>
      <c r="N1247">
        <f>_xlfn.XLOOKUP($A1247,ALGLIB_SSA_XAUUSD!$AA$2:$AA$2401,ALGLIB_SSA_XAUUSD!$T$2:$T$2401,"",0)</f>
        <v/>
      </c>
      <c r="O1247">
        <f>_xlfn.XLOOKUP($A1247,ALGLIB_SSA_XAUUSD!$AA$2:$AA$2401,ALGLIB_SSA_XAUUSD!$U$2:$U$2401,"",0)</f>
        <v/>
      </c>
      <c r="P1247">
        <f>_xlfn.XLOOKUP($A1247,ALGLIB_SSA_XAUUSD!$AA$2:$AA$2401,ALGLIB_SSA_XAUUSD!$V$2:$V$2401,"",0)</f>
        <v/>
      </c>
      <c r="S1247">
        <f>A1247</f>
        <v/>
      </c>
      <c r="T1247">
        <f>J1247</f>
        <v/>
      </c>
      <c r="U1247">
        <f>K1247</f>
        <v/>
      </c>
      <c r="V1247" s="14">
        <f>IF($A1247="","",MOD(ROW()-2,12)+1)</f>
        <v/>
      </c>
      <c r="W1247">
        <f>L1247</f>
        <v/>
      </c>
      <c r="X1247" s="14">
        <f>IF(F1247="","",F1247)</f>
        <v/>
      </c>
      <c r="Y1247" s="14">
        <f>IF(G1247="","",G1247)</f>
        <v/>
      </c>
      <c r="Z1247">
        <f>M1247</f>
        <v/>
      </c>
      <c r="AA1247">
        <f>N1247</f>
        <v/>
      </c>
      <c r="AB1247" s="14">
        <f>IF(H1247="","",H1247)</f>
        <v/>
      </c>
      <c r="AC1247">
        <f>O1247</f>
        <v/>
      </c>
      <c r="AD1247" s="14">
        <f>IF(I1247="","",I1247)</f>
        <v/>
      </c>
      <c r="AE1247">
        <f>P1247</f>
        <v/>
      </c>
      <c r="AH1247">
        <f>IF(S1247&lt;&gt;"",S1247,AH1246+900)</f>
        <v/>
      </c>
      <c r="AI1247">
        <f>IF(T1247&lt;&gt;"",T1247,AI1246)</f>
        <v/>
      </c>
      <c r="AJ1247">
        <f>IF(U1247&lt;&gt;"",U1247,AJ1246)</f>
        <v/>
      </c>
      <c r="AK1247">
        <f>IF(W1247&lt;&gt;"",W1247,"")</f>
        <v/>
      </c>
      <c r="AL1247" s="14">
        <f>IF(X1247&lt;&gt;"",X1247,"")</f>
        <v/>
      </c>
      <c r="AM1247" s="14">
        <f>IF(Y1247&lt;&gt;"",Y1247,"")</f>
        <v/>
      </c>
      <c r="AN1247" s="14">
        <f>IF(OR(AL1247="",AM1247=""),"",AL1247-AM1247)</f>
        <v/>
      </c>
      <c r="AO1247">
        <f>IF(AN1247="","",IF(AN1247&gt;0,"Bullish","Bearish"))</f>
        <v/>
      </c>
      <c r="AP1247">
        <f>IF(AO1247="",AP1246,AO1247)</f>
        <v/>
      </c>
      <c r="AQ1247" s="14">
        <f>IF(AB1247&lt;&gt;"",AB1247,"")</f>
        <v/>
      </c>
      <c r="AR1247" s="14">
        <f>IF(AD1247&lt;&gt;"",AD1247,"")</f>
        <v/>
      </c>
      <c r="AS1247">
        <f>IF(AS1246+1=13,1,AS1246+1)</f>
        <v/>
      </c>
      <c r="AT1247">
        <f>IFERROR(IF(SLOPE($AQ$1226:$AQ$1237,$AS$1226:$AS$1237)&gt;0,MIN(3,ABS(SLOPE($AQ$1226:$AQ$1237,$AS$1226:$AS$1237))),IF(SLOPE($AQ$1226:$AQ$1237,$AS$1226:$AS$1237)&lt;-0.5,-0.5,0)),0)</f>
        <v/>
      </c>
      <c r="AU1247">
        <f>IFERROR(IF(SLOPE($AR$1226:$AR$1237,$AS$1226:$AS$1237)&lt;0,MAX(-3,-ABS(SLOPE($AR$1226:$AR$1237,$AS$1226:$AS$1237))),IF(SLOPE($AR$1226:$AR$1237,$AS$1226:$AS$1237)&gt;0.5,0.5,0)),0)</f>
        <v/>
      </c>
      <c r="AV1247">
        <f>($AQ$1238+(AT1247*(AS1247-1)))</f>
        <v/>
      </c>
      <c r="AW1247">
        <f>($AR$1238+(AU1247*(AS1247-1)))</f>
        <v/>
      </c>
      <c r="AX1247">
        <f>IF(AT1247&gt;0,AV1247+AT1247,AV1247)</f>
        <v/>
      </c>
      <c r="AY1247">
        <f>IF(AU1247&lt;0,AW1247+AU1247,AW1247)</f>
        <v/>
      </c>
      <c r="BA1247" s="14">
        <f>IFERROR(AX1247-AQ1247,"")</f>
        <v/>
      </c>
      <c r="BB1247" s="14">
        <f>IFERROR(AY1247-AR1247,"")</f>
        <v/>
      </c>
      <c r="BD1247">
        <f>AH1247</f>
        <v/>
      </c>
      <c r="BE1247">
        <f>AI1247</f>
        <v/>
      </c>
      <c r="BF1247">
        <f>AJ1247</f>
        <v/>
      </c>
      <c r="BG1247" s="14">
        <f>L1247</f>
        <v/>
      </c>
      <c r="BH1247" s="14">
        <f>IF(X1247="","",X1247)</f>
        <v/>
      </c>
      <c r="BI1247" s="14">
        <f>IF(Y1247="","",Y1247)</f>
        <v/>
      </c>
      <c r="BJ1247">
        <f>Z1247</f>
        <v/>
      </c>
      <c r="BK1247">
        <f>AA1247</f>
        <v/>
      </c>
      <c r="BL1247">
        <f>IFERROR(AX1247,"")</f>
        <v/>
      </c>
      <c r="BM1247">
        <f>IFERROR(AY1247,"")</f>
        <v/>
      </c>
    </row>
    <row r="1248" ht="14.25" customHeight="1">
      <c r="A1248">
        <f>ALGLIB_SSA_XAUUSD!AA1248</f>
        <v/>
      </c>
      <c r="B1248">
        <f>IF($A1248="","",INDEX(ALGLIB_SSA_XAUUSD!$B$2:$B$2401,MATCH($A1248,ALGLIB_SSA_XAUUSD!$A$2:$A$2401,1)))</f>
        <v/>
      </c>
      <c r="C1248">
        <f>IF($A1248="","",INDEX(ALGLIB_SSA_XAUUSD!$C$2:$C$2401,MATCH($A1248,ALGLIB_SSA_XAUUSD!$A$2:$A$2401,1)))</f>
        <v/>
      </c>
      <c r="D1248" s="14">
        <f>IF($A1248="","",INT((ROW()-2)/12)+1)</f>
        <v/>
      </c>
      <c r="E1248" s="14">
        <f>IF(AND(E1250&lt;&gt;"",D1250=D1238+1),E1238+(E1250-E1238)*10/12,"")</f>
        <v/>
      </c>
      <c r="F1248" s="14">
        <f>IF(AND(F1250&lt;&gt;"",D1250=D1238+1),F1238+(F1250-F1238)*10/12,"")</f>
        <v/>
      </c>
      <c r="G1248" s="14">
        <f>IF(AND(G1250&lt;&gt;"",D1250=D1238+1),G1238+(G1250-G1238)*10/12,"")</f>
        <v/>
      </c>
      <c r="H1248" s="14">
        <f>IF(AND(H1250&lt;&gt;"",D1250=D1238+1),H1238+(H1250-H1238)*10/12,"")</f>
        <v/>
      </c>
      <c r="I1248" s="14">
        <f>IF(AND(L1250&lt;&gt;"",D1250=D1238+1),I1238+(I1250-I1238)*10/12,"")</f>
        <v/>
      </c>
      <c r="J1248">
        <f>_xlfn.XLOOKUP($A1248,ALGLIB_SSA_XAUUSD!$AA$2:$AA$2401,ALGLIB_SSA_XAUUSD!$P$2:$P$2401,"",0)</f>
        <v/>
      </c>
      <c r="K1248">
        <f>_xlfn.XLOOKUP($A1248,ALGLIB_SSA_XAUUSD!$AA$2:$AA$2401,ALGLIB_SSA_XAUUSD!$Q$2:$Q$2401,"",0)</f>
        <v/>
      </c>
      <c r="L1248">
        <f>_xlfn.XLOOKUP($A1248,ALGLIB_SSA_XAUUSD!$AA$2:$AA$2401,ALGLIB_SSA_XAUUSD!$R$2:$R$2401,"",0)</f>
        <v/>
      </c>
      <c r="M1248">
        <f>_xlfn.XLOOKUP($A1248,ALGLIB_SSA_XAUUSD!$AA$2:$AA$2401,ALGLIB_SSA_XAUUSD!$S$2:$S$2401,"",0)</f>
        <v/>
      </c>
      <c r="N1248">
        <f>_xlfn.XLOOKUP($A1248,ALGLIB_SSA_XAUUSD!$AA$2:$AA$2401,ALGLIB_SSA_XAUUSD!$T$2:$T$2401,"",0)</f>
        <v/>
      </c>
      <c r="O1248">
        <f>_xlfn.XLOOKUP($A1248,ALGLIB_SSA_XAUUSD!$AA$2:$AA$2401,ALGLIB_SSA_XAUUSD!$U$2:$U$2401,"",0)</f>
        <v/>
      </c>
      <c r="P1248">
        <f>_xlfn.XLOOKUP($A1248,ALGLIB_SSA_XAUUSD!$AA$2:$AA$2401,ALGLIB_SSA_XAUUSD!$V$2:$V$2401,"",0)</f>
        <v/>
      </c>
      <c r="S1248">
        <f>A1248</f>
        <v/>
      </c>
      <c r="T1248">
        <f>J1248</f>
        <v/>
      </c>
      <c r="U1248">
        <f>K1248</f>
        <v/>
      </c>
      <c r="V1248" s="14">
        <f>IF($A1248="","",MOD(ROW()-2,12)+1)</f>
        <v/>
      </c>
      <c r="W1248">
        <f>L1248</f>
        <v/>
      </c>
      <c r="X1248" s="14">
        <f>IF(F1248="","",F1248)</f>
        <v/>
      </c>
      <c r="Y1248" s="14">
        <f>IF(G1248="","",G1248)</f>
        <v/>
      </c>
      <c r="Z1248">
        <f>M1248</f>
        <v/>
      </c>
      <c r="AA1248">
        <f>N1248</f>
        <v/>
      </c>
      <c r="AB1248" s="14">
        <f>IF(H1248="","",H1248)</f>
        <v/>
      </c>
      <c r="AC1248">
        <f>O1248</f>
        <v/>
      </c>
      <c r="AD1248" s="14">
        <f>IF(I1248="","",I1248)</f>
        <v/>
      </c>
      <c r="AE1248">
        <f>P1248</f>
        <v/>
      </c>
      <c r="AH1248">
        <f>IF(S1248&lt;&gt;"",S1248,AH1247+900)</f>
        <v/>
      </c>
      <c r="AI1248">
        <f>IF(T1248&lt;&gt;"",T1248,AI1247)</f>
        <v/>
      </c>
      <c r="AJ1248">
        <f>IF(U1248&lt;&gt;"",U1248,AJ1247)</f>
        <v/>
      </c>
      <c r="AK1248">
        <f>IF(W1248&lt;&gt;"",W1248,"")</f>
        <v/>
      </c>
      <c r="AL1248" s="14">
        <f>IF(X1248&lt;&gt;"",X1248,"")</f>
        <v/>
      </c>
      <c r="AM1248" s="14">
        <f>IF(Y1248&lt;&gt;"",Y1248,"")</f>
        <v/>
      </c>
      <c r="AN1248" s="14">
        <f>IF(OR(AL1248="",AM1248=""),"",AL1248-AM1248)</f>
        <v/>
      </c>
      <c r="AO1248">
        <f>IF(AN1248="","",IF(AN1248&gt;0,"Bullish","Bearish"))</f>
        <v/>
      </c>
      <c r="AP1248">
        <f>IF(AO1248="",AP1247,AO1248)</f>
        <v/>
      </c>
      <c r="AQ1248" s="14">
        <f>IF(AB1248&lt;&gt;"",AB1248,"")</f>
        <v/>
      </c>
      <c r="AR1248" s="14">
        <f>IF(AD1248&lt;&gt;"",AD1248,"")</f>
        <v/>
      </c>
      <c r="AS1248">
        <f>IF(AS1247+1=13,1,AS1247+1)</f>
        <v/>
      </c>
      <c r="AT1248">
        <f>IFERROR(IF(SLOPE($AQ$1226:$AQ$1237,$AS$1226:$AS$1237)&gt;0,MIN(3,ABS(SLOPE($AQ$1226:$AQ$1237,$AS$1226:$AS$1237))),IF(SLOPE($AQ$1226:$AQ$1237,$AS$1226:$AS$1237)&lt;-0.5,-0.5,0)),0)</f>
        <v/>
      </c>
      <c r="AU1248">
        <f>IFERROR(IF(SLOPE($AR$1226:$AR$1237,$AS$1226:$AS$1237)&lt;0,MAX(-3,-ABS(SLOPE($AR$1226:$AR$1237,$AS$1226:$AS$1237))),IF(SLOPE($AR$1226:$AR$1237,$AS$1226:$AS$1237)&gt;0.5,0.5,0)),0)</f>
        <v/>
      </c>
      <c r="AV1248">
        <f>($AQ$1238+(AT1248*(AS1248-1)))</f>
        <v/>
      </c>
      <c r="AW1248">
        <f>($AR$1238+(AU1248*(AS1248-1)))</f>
        <v/>
      </c>
      <c r="AX1248">
        <f>IF(AT1248&gt;0,AV1248+AT1248,AV1248)</f>
        <v/>
      </c>
      <c r="AY1248">
        <f>IF(AU1248&lt;0,AW1248+AU1248,AW1248)</f>
        <v/>
      </c>
      <c r="BA1248" s="14">
        <f>IFERROR(AX1248-AQ1248,"")</f>
        <v/>
      </c>
      <c r="BB1248" s="14">
        <f>IFERROR(AY1248-AR1248,"")</f>
        <v/>
      </c>
      <c r="BD1248">
        <f>AH1248</f>
        <v/>
      </c>
      <c r="BE1248">
        <f>AI1248</f>
        <v/>
      </c>
      <c r="BF1248">
        <f>AJ1248</f>
        <v/>
      </c>
      <c r="BG1248" s="14">
        <f>L1248</f>
        <v/>
      </c>
      <c r="BH1248" s="14">
        <f>IF(X1248="","",X1248)</f>
        <v/>
      </c>
      <c r="BI1248" s="14">
        <f>IF(Y1248="","",Y1248)</f>
        <v/>
      </c>
      <c r="BJ1248">
        <f>Z1248</f>
        <v/>
      </c>
      <c r="BK1248">
        <f>AA1248</f>
        <v/>
      </c>
      <c r="BL1248">
        <f>IFERROR(AX1248,"")</f>
        <v/>
      </c>
      <c r="BM1248">
        <f>IFERROR(AY1248,"")</f>
        <v/>
      </c>
    </row>
    <row r="1249" ht="14.25" customHeight="1">
      <c r="A1249">
        <f>ALGLIB_SSA_XAUUSD!AA1249</f>
        <v/>
      </c>
      <c r="B1249">
        <f>IF($A1249="","",INDEX(ALGLIB_SSA_XAUUSD!$B$2:$B$2401,MATCH($A1249,ALGLIB_SSA_XAUUSD!$A$2:$A$2401,1)))</f>
        <v/>
      </c>
      <c r="C1249">
        <f>IF($A1249="","",INDEX(ALGLIB_SSA_XAUUSD!$C$2:$C$2401,MATCH($A1249,ALGLIB_SSA_XAUUSD!$A$2:$A$2401,1)))</f>
        <v/>
      </c>
      <c r="D1249" s="14">
        <f>IF($A1249="","",INT((ROW()-2)/12)+1)</f>
        <v/>
      </c>
      <c r="E1249" s="14">
        <f>IF(AND(E1250&lt;&gt;"",D1250=D1238+1),E1238+(E1250-E1238)*11/12,"")</f>
        <v/>
      </c>
      <c r="F1249" s="14">
        <f>IF(AND(F1250&lt;&gt;"",D1250=D1238+1),F1238+(F1250-F1238)*11/12,"")</f>
        <v/>
      </c>
      <c r="G1249" s="14">
        <f>IF(AND(G1250&lt;&gt;"",D1250=D1238+1),G1238+(G1250-G1238)*11/12,"")</f>
        <v/>
      </c>
      <c r="H1249" s="14">
        <f>IF(AND(H1250&lt;&gt;"",D1250=D1238+1),H1238+(H1250-H1238)*11/12,"")</f>
        <v/>
      </c>
      <c r="I1249" s="14">
        <f>IF(AND(L1250&lt;&gt;"",D1250=D1238+1),I1238+(I1250-I1238)*11/12,"")</f>
        <v/>
      </c>
      <c r="J1249">
        <f>_xlfn.XLOOKUP($A1249,ALGLIB_SSA_XAUUSD!$AA$2:$AA$2401,ALGLIB_SSA_XAUUSD!$P$2:$P$2401,"",0)</f>
        <v/>
      </c>
      <c r="K1249">
        <f>_xlfn.XLOOKUP($A1249,ALGLIB_SSA_XAUUSD!$AA$2:$AA$2401,ALGLIB_SSA_XAUUSD!$Q$2:$Q$2401,"",0)</f>
        <v/>
      </c>
      <c r="L1249">
        <f>_xlfn.XLOOKUP($A1249,ALGLIB_SSA_XAUUSD!$AA$2:$AA$2401,ALGLIB_SSA_XAUUSD!$R$2:$R$2401,"",0)</f>
        <v/>
      </c>
      <c r="M1249">
        <f>_xlfn.XLOOKUP($A1249,ALGLIB_SSA_XAUUSD!$AA$2:$AA$2401,ALGLIB_SSA_XAUUSD!$S$2:$S$2401,"",0)</f>
        <v/>
      </c>
      <c r="N1249">
        <f>_xlfn.XLOOKUP($A1249,ALGLIB_SSA_XAUUSD!$AA$2:$AA$2401,ALGLIB_SSA_XAUUSD!$T$2:$T$2401,"",0)</f>
        <v/>
      </c>
      <c r="O1249">
        <f>_xlfn.XLOOKUP($A1249,ALGLIB_SSA_XAUUSD!$AA$2:$AA$2401,ALGLIB_SSA_XAUUSD!$U$2:$U$2401,"",0)</f>
        <v/>
      </c>
      <c r="P1249">
        <f>_xlfn.XLOOKUP($A1249,ALGLIB_SSA_XAUUSD!$AA$2:$AA$2401,ALGLIB_SSA_XAUUSD!$V$2:$V$2401,"",0)</f>
        <v/>
      </c>
      <c r="S1249">
        <f>A1249</f>
        <v/>
      </c>
      <c r="T1249">
        <f>J1249</f>
        <v/>
      </c>
      <c r="U1249">
        <f>K1249</f>
        <v/>
      </c>
      <c r="V1249" s="14">
        <f>IF($A1249="","",MOD(ROW()-2,12)+1)</f>
        <v/>
      </c>
      <c r="W1249">
        <f>L1249</f>
        <v/>
      </c>
      <c r="X1249" s="14">
        <f>IF(F1249="","",F1249)</f>
        <v/>
      </c>
      <c r="Y1249" s="14">
        <f>IF(G1249="","",G1249)</f>
        <v/>
      </c>
      <c r="Z1249">
        <f>M1249</f>
        <v/>
      </c>
      <c r="AA1249">
        <f>N1249</f>
        <v/>
      </c>
      <c r="AB1249" s="14">
        <f>IF(H1249="","",H1249)</f>
        <v/>
      </c>
      <c r="AC1249">
        <f>O1249</f>
        <v/>
      </c>
      <c r="AD1249" s="14">
        <f>IF(I1249="","",I1249)</f>
        <v/>
      </c>
      <c r="AE1249">
        <f>P1249</f>
        <v/>
      </c>
      <c r="AH1249">
        <f>IF(S1249&lt;&gt;"",S1249,AH1248+900)</f>
        <v/>
      </c>
      <c r="AI1249">
        <f>IF(T1249&lt;&gt;"",T1249,AI1248)</f>
        <v/>
      </c>
      <c r="AJ1249">
        <f>IF(U1249&lt;&gt;"",U1249,AJ1248)</f>
        <v/>
      </c>
      <c r="AK1249">
        <f>IF(W1249&lt;&gt;"",W1249,"")</f>
        <v/>
      </c>
      <c r="AL1249" s="14">
        <f>IF(X1249&lt;&gt;"",X1249,"")</f>
        <v/>
      </c>
      <c r="AM1249" s="14">
        <f>IF(Y1249&lt;&gt;"",Y1249,"")</f>
        <v/>
      </c>
      <c r="AN1249" s="14">
        <f>IF(OR(AL1249="",AM1249=""),"",AL1249-AM1249)</f>
        <v/>
      </c>
      <c r="AO1249">
        <f>IF(AN1249="","",IF(AN1249&gt;0,"Bullish","Bearish"))</f>
        <v/>
      </c>
      <c r="AP1249">
        <f>IF(AO1249="",AP1248,AO1249)</f>
        <v/>
      </c>
      <c r="AQ1249" s="14">
        <f>IF(AB1249&lt;&gt;"",AB1249,"")</f>
        <v/>
      </c>
      <c r="AR1249" s="14">
        <f>IF(AD1249&lt;&gt;"",AD1249,"")</f>
        <v/>
      </c>
      <c r="AS1249">
        <f>IF(AS1248+1=13,1,AS1248+1)</f>
        <v/>
      </c>
      <c r="AT1249">
        <f>IFERROR(IF(SLOPE($AQ$1226:$AQ$1237,$AS$1226:$AS$1237)&gt;0,MIN(3,ABS(SLOPE($AQ$1226:$AQ$1237,$AS$1226:$AS$1237))),IF(SLOPE($AQ$1226:$AQ$1237,$AS$1226:$AS$1237)&lt;-0.5,-0.5,0)),0)</f>
        <v/>
      </c>
      <c r="AU1249">
        <f>IFERROR(IF(SLOPE($AR$1226:$AR$1237,$AS$1226:$AS$1237)&lt;0,MAX(-3,-ABS(SLOPE($AR$1226:$AR$1237,$AS$1226:$AS$1237))),IF(SLOPE($AR$1226:$AR$1237,$AS$1226:$AS$1237)&gt;0.5,0.5,0)),0)</f>
        <v/>
      </c>
      <c r="AV1249">
        <f>($AQ$1238+(AT1249*(AS1249-1)))</f>
        <v/>
      </c>
      <c r="AW1249">
        <f>($AR$1238+(AU1249*(AS1249-1)))</f>
        <v/>
      </c>
      <c r="AX1249">
        <f>IF(AT1249&gt;0,AV1249+AT1249,AV1249)</f>
        <v/>
      </c>
      <c r="AY1249">
        <f>IF(AU1249&lt;0,AW1249+AU1249,AW1249)</f>
        <v/>
      </c>
      <c r="BA1249" s="14">
        <f>IFERROR(AX1249-AQ1249,"")</f>
        <v/>
      </c>
      <c r="BB1249" s="14">
        <f>IFERROR(AY1249-AR1249,"")</f>
        <v/>
      </c>
      <c r="BD1249">
        <f>AH1249</f>
        <v/>
      </c>
      <c r="BE1249">
        <f>AI1249</f>
        <v/>
      </c>
      <c r="BF1249">
        <f>AJ1249</f>
        <v/>
      </c>
      <c r="BG1249" s="14">
        <f>L1249</f>
        <v/>
      </c>
      <c r="BH1249" s="14">
        <f>IF(X1249="","",X1249)</f>
        <v/>
      </c>
      <c r="BI1249" s="14">
        <f>IF(Y1249="","",Y1249)</f>
        <v/>
      </c>
      <c r="BJ1249">
        <f>Z1249</f>
        <v/>
      </c>
      <c r="BK1249">
        <f>AA1249</f>
        <v/>
      </c>
      <c r="BL1249">
        <f>IFERROR(AX1249,"")</f>
        <v/>
      </c>
      <c r="BM1249">
        <f>IFERROR(AY1249,"")</f>
        <v/>
      </c>
    </row>
    <row r="1250" ht="14.25" customHeight="1">
      <c r="A1250">
        <f>ALGLIB_SSA_XAUUSD!AA1250</f>
        <v/>
      </c>
      <c r="B1250">
        <f>IF($A1250="","",INDEX(ALGLIB_SSA_XAUUSD!$B$2:$B$2401,MATCH($A1250,ALGLIB_SSA_XAUUSD!$A$2:$A$2401,1)))</f>
        <v/>
      </c>
      <c r="C1250">
        <f>IF($A1250="","",INDEX(ALGLIB_SSA_XAUUSD!$C$2:$C$2401,MATCH($A1250,ALGLIB_SSA_XAUUSD!$A$2:$A$2401,1)))</f>
        <v/>
      </c>
      <c r="D1250" s="14">
        <f>IF($A1250="","",INT((ROW()-2)/12)+1)</f>
        <v/>
      </c>
      <c r="E1250" s="14">
        <f>IF($A1250="","",INDEX(ALGLIB_SSA_XAUUSD!$D$2:$D$2401,MATCH($A1250,ALGLIB_SSA_XAUUSD!$A$2:$A$2401,1)))</f>
        <v/>
      </c>
      <c r="F1250" s="14">
        <f>IF($A1250="","",INDEX(ALGLIB_SSA_XAUUSD!$E$2:$E$2401,MATCH($A1250,ALGLIB_SSA_XAUUSD!$A$2:$A$2401,1)))</f>
        <v/>
      </c>
      <c r="G1250" s="14">
        <f>IF($A1250="","",INDEX(ALGLIB_SSA_XAUUSD!$F$2:$F$2401,MATCH($A1250,ALGLIB_SSA_XAUUSD!$A$2:$A$2401,1)))</f>
        <v/>
      </c>
      <c r="H1250" s="14">
        <f>IF($A1250="","",INDEX(ALGLIB_SSA_XAUUSD!$G$2:$G$2401,MATCH($A1250,ALGLIB_SSA_XAUUSD!$A$2:$A$2401,1)))</f>
        <v/>
      </c>
      <c r="I1250" s="14">
        <f>IF($A1250="","",INDEX(ALGLIB_SSA_XAUUSD!$H$2:$H$2401,MATCH($A1250,ALGLIB_SSA_XAUUSD!$A$2:$A$2401,1)))</f>
        <v/>
      </c>
      <c r="J1250">
        <f>_xlfn.XLOOKUP($A1250,ALGLIB_SSA_XAUUSD!$AA$2:$AA$2401,ALGLIB_SSA_XAUUSD!$P$2:$P$2401,"",0)</f>
        <v/>
      </c>
      <c r="K1250">
        <f>_xlfn.XLOOKUP($A1250,ALGLIB_SSA_XAUUSD!$AA$2:$AA$2401,ALGLIB_SSA_XAUUSD!$Q$2:$Q$2401,"",0)</f>
        <v/>
      </c>
      <c r="L1250">
        <f>_xlfn.XLOOKUP($A1250,ALGLIB_SSA_XAUUSD!$AA$2:$AA$2401,ALGLIB_SSA_XAUUSD!$R$2:$R$2401,"",0)</f>
        <v/>
      </c>
      <c r="M1250">
        <f>_xlfn.XLOOKUP($A1250,ALGLIB_SSA_XAUUSD!$AA$2:$AA$2401,ALGLIB_SSA_XAUUSD!$S$2:$S$2401,"",0)</f>
        <v/>
      </c>
      <c r="N1250">
        <f>_xlfn.XLOOKUP($A1250,ALGLIB_SSA_XAUUSD!$AA$2:$AA$2401,ALGLIB_SSA_XAUUSD!$T$2:$T$2401,"",0)</f>
        <v/>
      </c>
      <c r="O1250">
        <f>_xlfn.XLOOKUP($A1250,ALGLIB_SSA_XAUUSD!$AA$2:$AA$2401,ALGLIB_SSA_XAUUSD!$U$2:$U$2401,"",0)</f>
        <v/>
      </c>
      <c r="P1250">
        <f>_xlfn.XLOOKUP($A1250,ALGLIB_SSA_XAUUSD!$AA$2:$AA$2401,ALGLIB_SSA_XAUUSD!$V$2:$V$2401,"",0)</f>
        <v/>
      </c>
      <c r="S1250">
        <f>A1250</f>
        <v/>
      </c>
      <c r="T1250">
        <f>J1250</f>
        <v/>
      </c>
      <c r="U1250">
        <f>K1250</f>
        <v/>
      </c>
      <c r="V1250" s="14">
        <f>IF($A1250="","",MOD(ROW()-2,12)+1)</f>
        <v/>
      </c>
      <c r="W1250">
        <f>L1250</f>
        <v/>
      </c>
      <c r="X1250" s="14">
        <f>IF(F1250="","",F1250)</f>
        <v/>
      </c>
      <c r="Y1250" s="14">
        <f>IF(G1250="","",G1250)</f>
        <v/>
      </c>
      <c r="Z1250">
        <f>M1250</f>
        <v/>
      </c>
      <c r="AA1250">
        <f>N1250</f>
        <v/>
      </c>
      <c r="AB1250" s="14">
        <f>IF(H1250="","",H1250)</f>
        <v/>
      </c>
      <c r="AC1250">
        <f>O1250</f>
        <v/>
      </c>
      <c r="AD1250" s="14">
        <f>IF(I1250="","",I1250)</f>
        <v/>
      </c>
      <c r="AE1250">
        <f>P1250</f>
        <v/>
      </c>
      <c r="AH1250">
        <f>IF(S1250&lt;&gt;"",S1250,AH1249+900)</f>
        <v/>
      </c>
      <c r="AI1250">
        <f>IF(T1250&lt;&gt;"",T1250,AI1249)</f>
        <v/>
      </c>
      <c r="AJ1250">
        <f>IF(U1250&lt;&gt;"",U1250,AJ1249)</f>
        <v/>
      </c>
      <c r="AK1250">
        <f>IF(W1250&lt;&gt;"",W1250,"")</f>
        <v/>
      </c>
      <c r="AL1250" s="14">
        <f>IF(X1250&lt;&gt;"",X1250,"")</f>
        <v/>
      </c>
      <c r="AM1250" s="14">
        <f>IF(Y1250&lt;&gt;"",Y1250,"")</f>
        <v/>
      </c>
      <c r="AN1250" s="14">
        <f>IF(OR(AL1250="",AM1250=""),"",AL1250-AM1250)</f>
        <v/>
      </c>
      <c r="AO1250">
        <f>IF(AN1250="","",IF(AN1250&gt;0,"Bullish","Bearish"))</f>
        <v/>
      </c>
      <c r="AP1250">
        <f>IF(AO1250="",AP1249,AO1250)</f>
        <v/>
      </c>
      <c r="AQ1250" s="14">
        <f>IF(AB1250&lt;&gt;"",AB1250,"")</f>
        <v/>
      </c>
      <c r="AR1250" s="14">
        <f>IF(AD1250&lt;&gt;"",AD1250,"")</f>
        <v/>
      </c>
      <c r="AS1250">
        <f>IF(AS1249+1=13,1,AS1249+1)</f>
        <v/>
      </c>
      <c r="AT1250">
        <f>IFERROR(IF(SLOPE($AQ$1238:$AQ$1249,$AS$1238:$AS$1249)&gt;0,MIN(3,ABS(SLOPE($AQ$1238:$AQ$1249,$AS$1238:$AS$1249))),IF(SLOPE($AQ$1238:$AQ$1249,$AS$1238:$AS$1249)&lt;-0.5,-0.5,0)),0)</f>
        <v/>
      </c>
      <c r="AU1250">
        <f>IFERROR(IF(SLOPE($AR$1238:$AR$1249,$AS$1238:$AS$1249)&lt;0,MAX(-3,-ABS(SLOPE($AR$1238:$AR$1249,$AS$1238:$AS$1249))),IF(SLOPE($AR$1238:$AR$1249,$AS$1238:$AS$1249)&gt;0.5,0.5,0)),0)</f>
        <v/>
      </c>
      <c r="AV1250">
        <f>($AQ$1250+(AT1250*(AS1250-1)))</f>
        <v/>
      </c>
      <c r="AW1250">
        <f>($AR$1250+(AU1250*(AS1250-1)))</f>
        <v/>
      </c>
      <c r="AX1250">
        <f>IF(AT1250&gt;0,AV1250+AT1250,AV1250)</f>
        <v/>
      </c>
      <c r="AY1250">
        <f>IF(AU1250&lt;0,AW1250+AU1250,AW1250)</f>
        <v/>
      </c>
      <c r="BA1250" s="14">
        <f>IFERROR(AX1250-AQ1250,"")</f>
        <v/>
      </c>
      <c r="BB1250" s="14">
        <f>IFERROR(AY1250-AR1250,"")</f>
        <v/>
      </c>
      <c r="BD1250">
        <f>AH1250</f>
        <v/>
      </c>
      <c r="BE1250">
        <f>AI1250</f>
        <v/>
      </c>
      <c r="BF1250">
        <f>AJ1250</f>
        <v/>
      </c>
      <c r="BG1250" s="14">
        <f>L1250</f>
        <v/>
      </c>
      <c r="BH1250" s="14">
        <f>IF(X1250="","",X1250)</f>
        <v/>
      </c>
      <c r="BI1250" s="14">
        <f>IF(Y1250="","",Y1250)</f>
        <v/>
      </c>
      <c r="BJ1250">
        <f>Z1250</f>
        <v/>
      </c>
      <c r="BK1250">
        <f>AA1250</f>
        <v/>
      </c>
      <c r="BL1250">
        <f>IFERROR(AX1250,"")</f>
        <v/>
      </c>
      <c r="BM1250">
        <f>IFERROR(AY1250,"")</f>
        <v/>
      </c>
    </row>
    <row r="1251" ht="14.25" customHeight="1">
      <c r="A1251">
        <f>ALGLIB_SSA_XAUUSD!AA1251</f>
        <v/>
      </c>
      <c r="B1251">
        <f>IF($A1251="","",INDEX(ALGLIB_SSA_XAUUSD!$B$2:$B$2401,MATCH($A1251,ALGLIB_SSA_XAUUSD!$A$2:$A$2401,1)))</f>
        <v/>
      </c>
      <c r="C1251">
        <f>IF($A1251="","",INDEX(ALGLIB_SSA_XAUUSD!$C$2:$C$2401,MATCH($A1251,ALGLIB_SSA_XAUUSD!$A$2:$A$2401,1)))</f>
        <v/>
      </c>
      <c r="D1251" s="14">
        <f>IF($A1251="","",INT((ROW()-2)/12)+1)</f>
        <v/>
      </c>
      <c r="E1251" s="14">
        <f>IF(AND(E1262&lt;&gt;"",D1262=D1250+1),E1250+(E1262-E1250)*1/12,"")</f>
        <v/>
      </c>
      <c r="F1251" s="14">
        <f>IF(AND(F1262&lt;&gt;"",D1262=D1250+1),F1250+(F1262-F1250)*1/12,"")</f>
        <v/>
      </c>
      <c r="G1251" s="14">
        <f>IF(AND(G1262&lt;&gt;"",D1262=D1250+1),G1250+(G1262-G1250)*1/12,"")</f>
        <v/>
      </c>
      <c r="H1251" s="14">
        <f>IF(AND(H1262&lt;&gt;"",D1262=D1250+1),H1250+(H1262-H1250)*1/12,"")</f>
        <v/>
      </c>
      <c r="I1251" s="14">
        <f>IF(AND(L1262&lt;&gt;"",D1262=D1250+1),I1250+(I1262-I1250)*1/12,"")</f>
        <v/>
      </c>
      <c r="J1251">
        <f>_xlfn.XLOOKUP($A1251,ALGLIB_SSA_XAUUSD!$AA$2:$AA$2401,ALGLIB_SSA_XAUUSD!$P$2:$P$2401,"",0)</f>
        <v/>
      </c>
      <c r="K1251">
        <f>_xlfn.XLOOKUP($A1251,ALGLIB_SSA_XAUUSD!$AA$2:$AA$2401,ALGLIB_SSA_XAUUSD!$Q$2:$Q$2401,"",0)</f>
        <v/>
      </c>
      <c r="L1251">
        <f>_xlfn.XLOOKUP($A1251,ALGLIB_SSA_XAUUSD!$AA$2:$AA$2401,ALGLIB_SSA_XAUUSD!$R$2:$R$2401,"",0)</f>
        <v/>
      </c>
      <c r="M1251">
        <f>_xlfn.XLOOKUP($A1251,ALGLIB_SSA_XAUUSD!$AA$2:$AA$2401,ALGLIB_SSA_XAUUSD!$S$2:$S$2401,"",0)</f>
        <v/>
      </c>
      <c r="N1251">
        <f>_xlfn.XLOOKUP($A1251,ALGLIB_SSA_XAUUSD!$AA$2:$AA$2401,ALGLIB_SSA_XAUUSD!$T$2:$T$2401,"",0)</f>
        <v/>
      </c>
      <c r="O1251">
        <f>_xlfn.XLOOKUP($A1251,ALGLIB_SSA_XAUUSD!$AA$2:$AA$2401,ALGLIB_SSA_XAUUSD!$U$2:$U$2401,"",0)</f>
        <v/>
      </c>
      <c r="P1251">
        <f>_xlfn.XLOOKUP($A1251,ALGLIB_SSA_XAUUSD!$AA$2:$AA$2401,ALGLIB_SSA_XAUUSD!$V$2:$V$2401,"",0)</f>
        <v/>
      </c>
      <c r="S1251">
        <f>A1251</f>
        <v/>
      </c>
      <c r="T1251">
        <f>J1251</f>
        <v/>
      </c>
      <c r="U1251">
        <f>K1251</f>
        <v/>
      </c>
      <c r="V1251" s="14">
        <f>IF($A1251="","",MOD(ROW()-2,12)+1)</f>
        <v/>
      </c>
      <c r="W1251">
        <f>L1251</f>
        <v/>
      </c>
      <c r="X1251" s="14">
        <f>IF(F1251="","",F1251)</f>
        <v/>
      </c>
      <c r="Y1251" s="14">
        <f>IF(G1251="","",G1251)</f>
        <v/>
      </c>
      <c r="Z1251">
        <f>M1251</f>
        <v/>
      </c>
      <c r="AA1251">
        <f>N1251</f>
        <v/>
      </c>
      <c r="AB1251" s="14">
        <f>IF(H1251="","",H1251)</f>
        <v/>
      </c>
      <c r="AC1251">
        <f>O1251</f>
        <v/>
      </c>
      <c r="AD1251" s="14">
        <f>IF(I1251="","",I1251)</f>
        <v/>
      </c>
      <c r="AE1251">
        <f>P1251</f>
        <v/>
      </c>
      <c r="AH1251">
        <f>IF(S1251&lt;&gt;"",S1251,AH1250+900)</f>
        <v/>
      </c>
      <c r="AI1251">
        <f>IF(T1251&lt;&gt;"",T1251,AI1250)</f>
        <v/>
      </c>
      <c r="AJ1251">
        <f>IF(U1251&lt;&gt;"",U1251,AJ1250)</f>
        <v/>
      </c>
      <c r="AK1251">
        <f>IF(W1251&lt;&gt;"",W1251,"")</f>
        <v/>
      </c>
      <c r="AL1251" s="14">
        <f>IF(X1251&lt;&gt;"",X1251,"")</f>
        <v/>
      </c>
      <c r="AM1251" s="14">
        <f>IF(Y1251&lt;&gt;"",Y1251,"")</f>
        <v/>
      </c>
      <c r="AN1251" s="14">
        <f>IF(OR(AL1251="",AM1251=""),"",AL1251-AM1251)</f>
        <v/>
      </c>
      <c r="AO1251">
        <f>IF(AN1251="","",IF(AN1251&gt;0,"Bullish","Bearish"))</f>
        <v/>
      </c>
      <c r="AP1251">
        <f>IF(AO1251="",AP1250,AO1251)</f>
        <v/>
      </c>
      <c r="AQ1251" s="14">
        <f>IF(AB1251&lt;&gt;"",AB1251,"")</f>
        <v/>
      </c>
      <c r="AR1251" s="14">
        <f>IF(AD1251&lt;&gt;"",AD1251,"")</f>
        <v/>
      </c>
      <c r="AS1251">
        <f>IF(AS1250+1=13,1,AS1250+1)</f>
        <v/>
      </c>
      <c r="AT1251">
        <f>IFERROR(IF(SLOPE($AQ$1238:$AQ$1249,$AS$1238:$AS$1249)&gt;0,MIN(3,ABS(SLOPE($AQ$1238:$AQ$1249,$AS$1238:$AS$1249))),IF(SLOPE($AQ$1238:$AQ$1249,$AS$1238:$AS$1249)&lt;-0.5,-0.5,0)),0)</f>
        <v/>
      </c>
      <c r="AU1251">
        <f>IFERROR(IF(SLOPE($AR$1238:$AR$1249,$AS$1238:$AS$1249)&lt;0,MAX(-3,-ABS(SLOPE($AR$1238:$AR$1249,$AS$1238:$AS$1249))),IF(SLOPE($AR$1238:$AR$1249,$AS$1238:$AS$1249)&gt;0.5,0.5,0)),0)</f>
        <v/>
      </c>
      <c r="AV1251">
        <f>($AQ$1250+(AT1251*(AS1251-1)))</f>
        <v/>
      </c>
      <c r="AW1251">
        <f>($AR$1250+(AU1251*(AS1251-1)))</f>
        <v/>
      </c>
      <c r="AX1251">
        <f>IF(AT1251&gt;0,AV1251+AT1251,AV1251)</f>
        <v/>
      </c>
      <c r="AY1251">
        <f>IF(AU1251&lt;0,AW1251+AU1251,AW1251)</f>
        <v/>
      </c>
      <c r="BA1251" s="14">
        <f>IFERROR(AX1251-AQ1251,"")</f>
        <v/>
      </c>
      <c r="BB1251" s="14">
        <f>IFERROR(AY1251-AR1251,"")</f>
        <v/>
      </c>
      <c r="BD1251">
        <f>AH1251</f>
        <v/>
      </c>
      <c r="BE1251">
        <f>AI1251</f>
        <v/>
      </c>
      <c r="BF1251">
        <f>AJ1251</f>
        <v/>
      </c>
      <c r="BG1251" s="14">
        <f>L1251</f>
        <v/>
      </c>
      <c r="BH1251" s="14">
        <f>IF(X1251="","",X1251)</f>
        <v/>
      </c>
      <c r="BI1251" s="14">
        <f>IF(Y1251="","",Y1251)</f>
        <v/>
      </c>
      <c r="BJ1251">
        <f>Z1251</f>
        <v/>
      </c>
      <c r="BK1251">
        <f>AA1251</f>
        <v/>
      </c>
      <c r="BL1251">
        <f>IFERROR(AX1251,"")</f>
        <v/>
      </c>
      <c r="BM1251">
        <f>IFERROR(AY1251,"")</f>
        <v/>
      </c>
    </row>
    <row r="1252" ht="14.25" customHeight="1">
      <c r="A1252">
        <f>ALGLIB_SSA_XAUUSD!AA1252</f>
        <v/>
      </c>
      <c r="B1252">
        <f>IF($A1252="","",INDEX(ALGLIB_SSA_XAUUSD!$B$2:$B$2401,MATCH($A1252,ALGLIB_SSA_XAUUSD!$A$2:$A$2401,1)))</f>
        <v/>
      </c>
      <c r="C1252">
        <f>IF($A1252="","",INDEX(ALGLIB_SSA_XAUUSD!$C$2:$C$2401,MATCH($A1252,ALGLIB_SSA_XAUUSD!$A$2:$A$2401,1)))</f>
        <v/>
      </c>
      <c r="D1252" s="14">
        <f>IF($A1252="","",INT((ROW()-2)/12)+1)</f>
        <v/>
      </c>
      <c r="E1252" s="14">
        <f>IF(AND(E1262&lt;&gt;"",D1262=D1250+1),E1250+(E1262-E1250)*2/12,"")</f>
        <v/>
      </c>
      <c r="F1252" s="14">
        <f>IF(AND(F1262&lt;&gt;"",D1262=D1250+1),F1250+(F1262-F1250)*2/12,"")</f>
        <v/>
      </c>
      <c r="G1252" s="14">
        <f>IF(AND(G1262&lt;&gt;"",D1262=D1250+1),G1250+(G1262-G1250)*2/12,"")</f>
        <v/>
      </c>
      <c r="H1252" s="14">
        <f>IF(AND(H1262&lt;&gt;"",D1262=D1250+1),H1250+(H1262-H1250)*2/12,"")</f>
        <v/>
      </c>
      <c r="I1252" s="14">
        <f>IF(AND(L1262&lt;&gt;"",D1262=D1250+1),I1250+(I1262-I1250)*2/12,"")</f>
        <v/>
      </c>
      <c r="J1252">
        <f>_xlfn.XLOOKUP($A1252,ALGLIB_SSA_XAUUSD!$AA$2:$AA$2401,ALGLIB_SSA_XAUUSD!$P$2:$P$2401,"",0)</f>
        <v/>
      </c>
      <c r="K1252">
        <f>_xlfn.XLOOKUP($A1252,ALGLIB_SSA_XAUUSD!$AA$2:$AA$2401,ALGLIB_SSA_XAUUSD!$Q$2:$Q$2401,"",0)</f>
        <v/>
      </c>
      <c r="L1252">
        <f>_xlfn.XLOOKUP($A1252,ALGLIB_SSA_XAUUSD!$AA$2:$AA$2401,ALGLIB_SSA_XAUUSD!$R$2:$R$2401,"",0)</f>
        <v/>
      </c>
      <c r="M1252">
        <f>_xlfn.XLOOKUP($A1252,ALGLIB_SSA_XAUUSD!$AA$2:$AA$2401,ALGLIB_SSA_XAUUSD!$S$2:$S$2401,"",0)</f>
        <v/>
      </c>
      <c r="N1252">
        <f>_xlfn.XLOOKUP($A1252,ALGLIB_SSA_XAUUSD!$AA$2:$AA$2401,ALGLIB_SSA_XAUUSD!$T$2:$T$2401,"",0)</f>
        <v/>
      </c>
      <c r="O1252">
        <f>_xlfn.XLOOKUP($A1252,ALGLIB_SSA_XAUUSD!$AA$2:$AA$2401,ALGLIB_SSA_XAUUSD!$U$2:$U$2401,"",0)</f>
        <v/>
      </c>
      <c r="P1252">
        <f>_xlfn.XLOOKUP($A1252,ALGLIB_SSA_XAUUSD!$AA$2:$AA$2401,ALGLIB_SSA_XAUUSD!$V$2:$V$2401,"",0)</f>
        <v/>
      </c>
      <c r="S1252">
        <f>A1252</f>
        <v/>
      </c>
      <c r="T1252">
        <f>J1252</f>
        <v/>
      </c>
      <c r="U1252">
        <f>K1252</f>
        <v/>
      </c>
      <c r="V1252" s="14">
        <f>IF($A1252="","",MOD(ROW()-2,12)+1)</f>
        <v/>
      </c>
      <c r="W1252">
        <f>L1252</f>
        <v/>
      </c>
      <c r="X1252" s="14">
        <f>IF(F1252="","",F1252)</f>
        <v/>
      </c>
      <c r="Y1252" s="14">
        <f>IF(G1252="","",G1252)</f>
        <v/>
      </c>
      <c r="Z1252">
        <f>M1252</f>
        <v/>
      </c>
      <c r="AA1252">
        <f>N1252</f>
        <v/>
      </c>
      <c r="AB1252" s="14">
        <f>IF(H1252="","",H1252)</f>
        <v/>
      </c>
      <c r="AC1252">
        <f>O1252</f>
        <v/>
      </c>
      <c r="AD1252" s="14">
        <f>IF(I1252="","",I1252)</f>
        <v/>
      </c>
      <c r="AE1252">
        <f>P1252</f>
        <v/>
      </c>
      <c r="AH1252">
        <f>IF(S1252&lt;&gt;"",S1252,AH1251+900)</f>
        <v/>
      </c>
      <c r="AI1252">
        <f>IF(T1252&lt;&gt;"",T1252,AI1251)</f>
        <v/>
      </c>
      <c r="AJ1252">
        <f>IF(U1252&lt;&gt;"",U1252,AJ1251)</f>
        <v/>
      </c>
      <c r="AK1252">
        <f>IF(W1252&lt;&gt;"",W1252,"")</f>
        <v/>
      </c>
      <c r="AL1252" s="14">
        <f>IF(X1252&lt;&gt;"",X1252,"")</f>
        <v/>
      </c>
      <c r="AM1252" s="14">
        <f>IF(Y1252&lt;&gt;"",Y1252,"")</f>
        <v/>
      </c>
      <c r="AN1252" s="14">
        <f>IF(OR(AL1252="",AM1252=""),"",AL1252-AM1252)</f>
        <v/>
      </c>
      <c r="AO1252">
        <f>IF(AN1252="","",IF(AN1252&gt;0,"Bullish","Bearish"))</f>
        <v/>
      </c>
      <c r="AP1252">
        <f>IF(AO1252="",AP1251,AO1252)</f>
        <v/>
      </c>
      <c r="AQ1252" s="14">
        <f>IF(AB1252&lt;&gt;"",AB1252,"")</f>
        <v/>
      </c>
      <c r="AR1252" s="14">
        <f>IF(AD1252&lt;&gt;"",AD1252,"")</f>
        <v/>
      </c>
      <c r="AS1252">
        <f>IF(AS1251+1=13,1,AS1251+1)</f>
        <v/>
      </c>
      <c r="AT1252">
        <f>IFERROR(IF(SLOPE($AQ$1238:$AQ$1249,$AS$1238:$AS$1249)&gt;0,MIN(3,ABS(SLOPE($AQ$1238:$AQ$1249,$AS$1238:$AS$1249))),IF(SLOPE($AQ$1238:$AQ$1249,$AS$1238:$AS$1249)&lt;-0.5,-0.5,0)),0)</f>
        <v/>
      </c>
      <c r="AU1252">
        <f>IFERROR(IF(SLOPE($AR$1238:$AR$1249,$AS$1238:$AS$1249)&lt;0,MAX(-3,-ABS(SLOPE($AR$1238:$AR$1249,$AS$1238:$AS$1249))),IF(SLOPE($AR$1238:$AR$1249,$AS$1238:$AS$1249)&gt;0.5,0.5,0)),0)</f>
        <v/>
      </c>
      <c r="AV1252">
        <f>($AQ$1250+(AT1252*(AS1252-1)))</f>
        <v/>
      </c>
      <c r="AW1252">
        <f>($AR$1250+(AU1252*(AS1252-1)))</f>
        <v/>
      </c>
      <c r="AX1252">
        <f>IF(AT1252&gt;0,AV1252+AT1252,AV1252)</f>
        <v/>
      </c>
      <c r="AY1252">
        <f>IF(AU1252&lt;0,AW1252+AU1252,AW1252)</f>
        <v/>
      </c>
      <c r="BA1252" s="14">
        <f>IFERROR(AX1252-AQ1252,"")</f>
        <v/>
      </c>
      <c r="BB1252" s="14">
        <f>IFERROR(AY1252-AR1252,"")</f>
        <v/>
      </c>
      <c r="BD1252">
        <f>AH1252</f>
        <v/>
      </c>
      <c r="BE1252">
        <f>AI1252</f>
        <v/>
      </c>
      <c r="BF1252">
        <f>AJ1252</f>
        <v/>
      </c>
      <c r="BG1252" s="14">
        <f>L1252</f>
        <v/>
      </c>
      <c r="BH1252" s="14">
        <f>IF(X1252="","",X1252)</f>
        <v/>
      </c>
      <c r="BI1252" s="14">
        <f>IF(Y1252="","",Y1252)</f>
        <v/>
      </c>
      <c r="BJ1252">
        <f>Z1252</f>
        <v/>
      </c>
      <c r="BK1252">
        <f>AA1252</f>
        <v/>
      </c>
      <c r="BL1252">
        <f>IFERROR(AX1252,"")</f>
        <v/>
      </c>
      <c r="BM1252">
        <f>IFERROR(AY1252,"")</f>
        <v/>
      </c>
    </row>
    <row r="1253" ht="14.25" customHeight="1">
      <c r="A1253">
        <f>ALGLIB_SSA_XAUUSD!AA1253</f>
        <v/>
      </c>
      <c r="B1253">
        <f>IF($A1253="","",INDEX(ALGLIB_SSA_XAUUSD!$B$2:$B$2401,MATCH($A1253,ALGLIB_SSA_XAUUSD!$A$2:$A$2401,1)))</f>
        <v/>
      </c>
      <c r="C1253">
        <f>IF($A1253="","",INDEX(ALGLIB_SSA_XAUUSD!$C$2:$C$2401,MATCH($A1253,ALGLIB_SSA_XAUUSD!$A$2:$A$2401,1)))</f>
        <v/>
      </c>
      <c r="D1253" s="14">
        <f>IF($A1253="","",INT((ROW()-2)/12)+1)</f>
        <v/>
      </c>
      <c r="E1253" s="14">
        <f>IF(AND(E1262&lt;&gt;"",D1262=D1250+1),E1250+(E1262-E1250)*3/12,"")</f>
        <v/>
      </c>
      <c r="F1253" s="14">
        <f>IF(AND(F1262&lt;&gt;"",D1262=D1250+1),F1250+(F1262-F1250)*3/12,"")</f>
        <v/>
      </c>
      <c r="G1253" s="14">
        <f>IF(AND(G1262&lt;&gt;"",D1262=D1250+1),G1250+(G1262-G1250)*3/12,"")</f>
        <v/>
      </c>
      <c r="H1253" s="14">
        <f>IF(AND(H1262&lt;&gt;"",D1262=D1250+1),H1250+(H1262-H1250)*3/12,"")</f>
        <v/>
      </c>
      <c r="I1253" s="14">
        <f>IF(AND(L1262&lt;&gt;"",D1262=D1250+1),I1250+(I1262-I1250)*3/12,"")</f>
        <v/>
      </c>
      <c r="J1253">
        <f>_xlfn.XLOOKUP($A1253,ALGLIB_SSA_XAUUSD!$AA$2:$AA$2401,ALGLIB_SSA_XAUUSD!$P$2:$P$2401,"",0)</f>
        <v/>
      </c>
      <c r="K1253">
        <f>_xlfn.XLOOKUP($A1253,ALGLIB_SSA_XAUUSD!$AA$2:$AA$2401,ALGLIB_SSA_XAUUSD!$Q$2:$Q$2401,"",0)</f>
        <v/>
      </c>
      <c r="L1253">
        <f>_xlfn.XLOOKUP($A1253,ALGLIB_SSA_XAUUSD!$AA$2:$AA$2401,ALGLIB_SSA_XAUUSD!$R$2:$R$2401,"",0)</f>
        <v/>
      </c>
      <c r="M1253">
        <f>_xlfn.XLOOKUP($A1253,ALGLIB_SSA_XAUUSD!$AA$2:$AA$2401,ALGLIB_SSA_XAUUSD!$S$2:$S$2401,"",0)</f>
        <v/>
      </c>
      <c r="N1253">
        <f>_xlfn.XLOOKUP($A1253,ALGLIB_SSA_XAUUSD!$AA$2:$AA$2401,ALGLIB_SSA_XAUUSD!$T$2:$T$2401,"",0)</f>
        <v/>
      </c>
      <c r="O1253">
        <f>_xlfn.XLOOKUP($A1253,ALGLIB_SSA_XAUUSD!$AA$2:$AA$2401,ALGLIB_SSA_XAUUSD!$U$2:$U$2401,"",0)</f>
        <v/>
      </c>
      <c r="P1253">
        <f>_xlfn.XLOOKUP($A1253,ALGLIB_SSA_XAUUSD!$AA$2:$AA$2401,ALGLIB_SSA_XAUUSD!$V$2:$V$2401,"",0)</f>
        <v/>
      </c>
      <c r="S1253">
        <f>A1253</f>
        <v/>
      </c>
      <c r="T1253">
        <f>J1253</f>
        <v/>
      </c>
      <c r="U1253">
        <f>K1253</f>
        <v/>
      </c>
      <c r="V1253" s="14">
        <f>IF($A1253="","",MOD(ROW()-2,12)+1)</f>
        <v/>
      </c>
      <c r="W1253">
        <f>L1253</f>
        <v/>
      </c>
      <c r="X1253" s="14">
        <f>IF(F1253="","",F1253)</f>
        <v/>
      </c>
      <c r="Y1253" s="14">
        <f>IF(G1253="","",G1253)</f>
        <v/>
      </c>
      <c r="Z1253">
        <f>M1253</f>
        <v/>
      </c>
      <c r="AA1253">
        <f>N1253</f>
        <v/>
      </c>
      <c r="AB1253" s="14">
        <f>IF(H1253="","",H1253)</f>
        <v/>
      </c>
      <c r="AC1253">
        <f>O1253</f>
        <v/>
      </c>
      <c r="AD1253" s="14">
        <f>IF(I1253="","",I1253)</f>
        <v/>
      </c>
      <c r="AE1253">
        <f>P1253</f>
        <v/>
      </c>
      <c r="AH1253">
        <f>IF(S1253&lt;&gt;"",S1253,AH1252+900)</f>
        <v/>
      </c>
      <c r="AI1253">
        <f>IF(T1253&lt;&gt;"",T1253,AI1252)</f>
        <v/>
      </c>
      <c r="AJ1253">
        <f>IF(U1253&lt;&gt;"",U1253,AJ1252)</f>
        <v/>
      </c>
      <c r="AK1253">
        <f>IF(W1253&lt;&gt;"",W1253,"")</f>
        <v/>
      </c>
      <c r="AL1253" s="14">
        <f>IF(X1253&lt;&gt;"",X1253,"")</f>
        <v/>
      </c>
      <c r="AM1253" s="14">
        <f>IF(Y1253&lt;&gt;"",Y1253,"")</f>
        <v/>
      </c>
      <c r="AN1253" s="14">
        <f>IF(OR(AL1253="",AM1253=""),"",AL1253-AM1253)</f>
        <v/>
      </c>
      <c r="AO1253">
        <f>IF(AN1253="","",IF(AN1253&gt;0,"Bullish","Bearish"))</f>
        <v/>
      </c>
      <c r="AP1253">
        <f>IF(AO1253="",AP1252,AO1253)</f>
        <v/>
      </c>
      <c r="AQ1253" s="14">
        <f>IF(AB1253&lt;&gt;"",AB1253,"")</f>
        <v/>
      </c>
      <c r="AR1253" s="14">
        <f>IF(AD1253&lt;&gt;"",AD1253,"")</f>
        <v/>
      </c>
      <c r="AS1253">
        <f>IF(AS1252+1=13,1,AS1252+1)</f>
        <v/>
      </c>
      <c r="AT1253">
        <f>IFERROR(IF(SLOPE($AQ$1238:$AQ$1249,$AS$1238:$AS$1249)&gt;0,MIN(3,ABS(SLOPE($AQ$1238:$AQ$1249,$AS$1238:$AS$1249))),IF(SLOPE($AQ$1238:$AQ$1249,$AS$1238:$AS$1249)&lt;-0.5,-0.5,0)),0)</f>
        <v/>
      </c>
      <c r="AU1253">
        <f>IFERROR(IF(SLOPE($AR$1238:$AR$1249,$AS$1238:$AS$1249)&lt;0,MAX(-3,-ABS(SLOPE($AR$1238:$AR$1249,$AS$1238:$AS$1249))),IF(SLOPE($AR$1238:$AR$1249,$AS$1238:$AS$1249)&gt;0.5,0.5,0)),0)</f>
        <v/>
      </c>
      <c r="AV1253">
        <f>($AQ$1250+(AT1253*(AS1253-1)))</f>
        <v/>
      </c>
      <c r="AW1253">
        <f>($AR$1250+(AU1253*(AS1253-1)))</f>
        <v/>
      </c>
      <c r="AX1253">
        <f>IF(AT1253&gt;0,AV1253+AT1253,AV1253)</f>
        <v/>
      </c>
      <c r="AY1253">
        <f>IF(AU1253&lt;0,AW1253+AU1253,AW1253)</f>
        <v/>
      </c>
      <c r="BA1253" s="14">
        <f>IFERROR(AX1253-AQ1253,"")</f>
        <v/>
      </c>
      <c r="BB1253" s="14">
        <f>IFERROR(AY1253-AR1253,"")</f>
        <v/>
      </c>
      <c r="BD1253">
        <f>AH1253</f>
        <v/>
      </c>
      <c r="BE1253">
        <f>AI1253</f>
        <v/>
      </c>
      <c r="BF1253">
        <f>AJ1253</f>
        <v/>
      </c>
      <c r="BG1253" s="14">
        <f>L1253</f>
        <v/>
      </c>
      <c r="BH1253" s="14">
        <f>IF(X1253="","",X1253)</f>
        <v/>
      </c>
      <c r="BI1253" s="14">
        <f>IF(Y1253="","",Y1253)</f>
        <v/>
      </c>
      <c r="BJ1253">
        <f>Z1253</f>
        <v/>
      </c>
      <c r="BK1253">
        <f>AA1253</f>
        <v/>
      </c>
      <c r="BL1253">
        <f>IFERROR(AX1253,"")</f>
        <v/>
      </c>
      <c r="BM1253">
        <f>IFERROR(AY1253,"")</f>
        <v/>
      </c>
    </row>
    <row r="1254" ht="14.25" customHeight="1">
      <c r="A1254">
        <f>ALGLIB_SSA_XAUUSD!AA1254</f>
        <v/>
      </c>
      <c r="B1254">
        <f>IF($A1254="","",INDEX(ALGLIB_SSA_XAUUSD!$B$2:$B$2401,MATCH($A1254,ALGLIB_SSA_XAUUSD!$A$2:$A$2401,1)))</f>
        <v/>
      </c>
      <c r="C1254">
        <f>IF($A1254="","",INDEX(ALGLIB_SSA_XAUUSD!$C$2:$C$2401,MATCH($A1254,ALGLIB_SSA_XAUUSD!$A$2:$A$2401,1)))</f>
        <v/>
      </c>
      <c r="D1254" s="14">
        <f>IF($A1254="","",INT((ROW()-2)/12)+1)</f>
        <v/>
      </c>
      <c r="E1254" s="14">
        <f>IF(AND(E1262&lt;&gt;"",D1262=D1250+1),E1250+(E1262-E1250)*4/12,"")</f>
        <v/>
      </c>
      <c r="F1254" s="14">
        <f>IF(AND(F1262&lt;&gt;"",D1262=D1250+1),F1250+(F1262-F1250)*4/12,"")</f>
        <v/>
      </c>
      <c r="G1254" s="14">
        <f>IF(AND(G1262&lt;&gt;"",D1262=D1250+1),G1250+(G1262-G1250)*4/12,"")</f>
        <v/>
      </c>
      <c r="H1254" s="14">
        <f>IF(AND(H1262&lt;&gt;"",D1262=D1250+1),H1250+(H1262-H1250)*4/12,"")</f>
        <v/>
      </c>
      <c r="I1254" s="14">
        <f>IF(AND(L1262&lt;&gt;"",D1262=D1250+1),I1250+(I1262-I1250)*4/12,"")</f>
        <v/>
      </c>
      <c r="J1254">
        <f>_xlfn.XLOOKUP($A1254,ALGLIB_SSA_XAUUSD!$AA$2:$AA$2401,ALGLIB_SSA_XAUUSD!$P$2:$P$2401,"",0)</f>
        <v/>
      </c>
      <c r="K1254">
        <f>_xlfn.XLOOKUP($A1254,ALGLIB_SSA_XAUUSD!$AA$2:$AA$2401,ALGLIB_SSA_XAUUSD!$Q$2:$Q$2401,"",0)</f>
        <v/>
      </c>
      <c r="L1254">
        <f>_xlfn.XLOOKUP($A1254,ALGLIB_SSA_XAUUSD!$AA$2:$AA$2401,ALGLIB_SSA_XAUUSD!$R$2:$R$2401,"",0)</f>
        <v/>
      </c>
      <c r="M1254">
        <f>_xlfn.XLOOKUP($A1254,ALGLIB_SSA_XAUUSD!$AA$2:$AA$2401,ALGLIB_SSA_XAUUSD!$S$2:$S$2401,"",0)</f>
        <v/>
      </c>
      <c r="N1254">
        <f>_xlfn.XLOOKUP($A1254,ALGLIB_SSA_XAUUSD!$AA$2:$AA$2401,ALGLIB_SSA_XAUUSD!$T$2:$T$2401,"",0)</f>
        <v/>
      </c>
      <c r="O1254">
        <f>_xlfn.XLOOKUP($A1254,ALGLIB_SSA_XAUUSD!$AA$2:$AA$2401,ALGLIB_SSA_XAUUSD!$U$2:$U$2401,"",0)</f>
        <v/>
      </c>
      <c r="P1254">
        <f>_xlfn.XLOOKUP($A1254,ALGLIB_SSA_XAUUSD!$AA$2:$AA$2401,ALGLIB_SSA_XAUUSD!$V$2:$V$2401,"",0)</f>
        <v/>
      </c>
      <c r="S1254">
        <f>A1254</f>
        <v/>
      </c>
      <c r="T1254">
        <f>J1254</f>
        <v/>
      </c>
      <c r="U1254">
        <f>K1254</f>
        <v/>
      </c>
      <c r="V1254" s="14">
        <f>IF($A1254="","",MOD(ROW()-2,12)+1)</f>
        <v/>
      </c>
      <c r="W1254">
        <f>L1254</f>
        <v/>
      </c>
      <c r="X1254" s="14">
        <f>IF(F1254="","",F1254)</f>
        <v/>
      </c>
      <c r="Y1254" s="14">
        <f>IF(G1254="","",G1254)</f>
        <v/>
      </c>
      <c r="Z1254">
        <f>M1254</f>
        <v/>
      </c>
      <c r="AA1254">
        <f>N1254</f>
        <v/>
      </c>
      <c r="AB1254" s="14">
        <f>IF(H1254="","",H1254)</f>
        <v/>
      </c>
      <c r="AC1254">
        <f>O1254</f>
        <v/>
      </c>
      <c r="AD1254" s="14">
        <f>IF(I1254="","",I1254)</f>
        <v/>
      </c>
      <c r="AE1254">
        <f>P1254</f>
        <v/>
      </c>
      <c r="AH1254">
        <f>IF(S1254&lt;&gt;"",S1254,AH1253+900)</f>
        <v/>
      </c>
      <c r="AI1254">
        <f>IF(T1254&lt;&gt;"",T1254,AI1253)</f>
        <v/>
      </c>
      <c r="AJ1254">
        <f>IF(U1254&lt;&gt;"",U1254,AJ1253)</f>
        <v/>
      </c>
      <c r="AK1254">
        <f>IF(W1254&lt;&gt;"",W1254,"")</f>
        <v/>
      </c>
      <c r="AL1254" s="14">
        <f>IF(X1254&lt;&gt;"",X1254,"")</f>
        <v/>
      </c>
      <c r="AM1254" s="14">
        <f>IF(Y1254&lt;&gt;"",Y1254,"")</f>
        <v/>
      </c>
      <c r="AN1254" s="14">
        <f>IF(OR(AL1254="",AM1254=""),"",AL1254-AM1254)</f>
        <v/>
      </c>
      <c r="AO1254">
        <f>IF(AN1254="","",IF(AN1254&gt;0,"Bullish","Bearish"))</f>
        <v/>
      </c>
      <c r="AP1254">
        <f>IF(AO1254="",AP1253,AO1254)</f>
        <v/>
      </c>
      <c r="AQ1254" s="14">
        <f>IF(AB1254&lt;&gt;"",AB1254,"")</f>
        <v/>
      </c>
      <c r="AR1254" s="14">
        <f>IF(AD1254&lt;&gt;"",AD1254,"")</f>
        <v/>
      </c>
      <c r="AS1254">
        <f>IF(AS1253+1=13,1,AS1253+1)</f>
        <v/>
      </c>
      <c r="AT1254">
        <f>IFERROR(IF(SLOPE($AQ$1238:$AQ$1249,$AS$1238:$AS$1249)&gt;0,MIN(3,ABS(SLOPE($AQ$1238:$AQ$1249,$AS$1238:$AS$1249))),IF(SLOPE($AQ$1238:$AQ$1249,$AS$1238:$AS$1249)&lt;-0.5,-0.5,0)),0)</f>
        <v/>
      </c>
      <c r="AU1254">
        <f>IFERROR(IF(SLOPE($AR$1238:$AR$1249,$AS$1238:$AS$1249)&lt;0,MAX(-3,-ABS(SLOPE($AR$1238:$AR$1249,$AS$1238:$AS$1249))),IF(SLOPE($AR$1238:$AR$1249,$AS$1238:$AS$1249)&gt;0.5,0.5,0)),0)</f>
        <v/>
      </c>
      <c r="AV1254">
        <f>($AQ$1250+(AT1254*(AS1254-1)))</f>
        <v/>
      </c>
      <c r="AW1254">
        <f>($AR$1250+(AU1254*(AS1254-1)))</f>
        <v/>
      </c>
      <c r="AX1254">
        <f>IF(AT1254&gt;0,AV1254+AT1254,AV1254)</f>
        <v/>
      </c>
      <c r="AY1254">
        <f>IF(AU1254&lt;0,AW1254+AU1254,AW1254)</f>
        <v/>
      </c>
      <c r="BA1254" s="14">
        <f>IFERROR(AX1254-AQ1254,"")</f>
        <v/>
      </c>
      <c r="BB1254" s="14">
        <f>IFERROR(AY1254-AR1254,"")</f>
        <v/>
      </c>
      <c r="BD1254">
        <f>AH1254</f>
        <v/>
      </c>
      <c r="BE1254">
        <f>AI1254</f>
        <v/>
      </c>
      <c r="BF1254">
        <f>AJ1254</f>
        <v/>
      </c>
      <c r="BG1254" s="14">
        <f>L1254</f>
        <v/>
      </c>
      <c r="BH1254" s="14">
        <f>IF(X1254="","",X1254)</f>
        <v/>
      </c>
      <c r="BI1254" s="14">
        <f>IF(Y1254="","",Y1254)</f>
        <v/>
      </c>
      <c r="BJ1254">
        <f>Z1254</f>
        <v/>
      </c>
      <c r="BK1254">
        <f>AA1254</f>
        <v/>
      </c>
      <c r="BL1254">
        <f>IFERROR(AX1254,"")</f>
        <v/>
      </c>
      <c r="BM1254">
        <f>IFERROR(AY1254,"")</f>
        <v/>
      </c>
    </row>
    <row r="1255" ht="14.25" customHeight="1">
      <c r="A1255">
        <f>ALGLIB_SSA_XAUUSD!AA1255</f>
        <v/>
      </c>
      <c r="B1255">
        <f>IF($A1255="","",INDEX(ALGLIB_SSA_XAUUSD!$B$2:$B$2401,MATCH($A1255,ALGLIB_SSA_XAUUSD!$A$2:$A$2401,1)))</f>
        <v/>
      </c>
      <c r="C1255">
        <f>IF($A1255="","",INDEX(ALGLIB_SSA_XAUUSD!$C$2:$C$2401,MATCH($A1255,ALGLIB_SSA_XAUUSD!$A$2:$A$2401,1)))</f>
        <v/>
      </c>
      <c r="D1255" s="14">
        <f>IF($A1255="","",INT((ROW()-2)/12)+1)</f>
        <v/>
      </c>
      <c r="E1255" s="14">
        <f>IF(AND(E1262&lt;&gt;"",D1262=D1250+1),E1250+(E1262-E1250)*5/12,"")</f>
        <v/>
      </c>
      <c r="F1255" s="14">
        <f>IF(AND(F1262&lt;&gt;"",D1262=D1250+1),F1250+(F1262-F1250)*5/12,"")</f>
        <v/>
      </c>
      <c r="G1255" s="14">
        <f>IF(AND(G1262&lt;&gt;"",D1262=D1250+1),G1250+(G1262-G1250)*5/12,"")</f>
        <v/>
      </c>
      <c r="H1255" s="14">
        <f>IF(AND(H1262&lt;&gt;"",D1262=D1250+1),H1250+(H1262-H1250)*5/12,"")</f>
        <v/>
      </c>
      <c r="I1255" s="14">
        <f>IF(AND(L1262&lt;&gt;"",D1262=D1250+1),I1250+(I1262-I1250)*5/12,"")</f>
        <v/>
      </c>
      <c r="J1255">
        <f>_xlfn.XLOOKUP($A1255,ALGLIB_SSA_XAUUSD!$AA$2:$AA$2401,ALGLIB_SSA_XAUUSD!$P$2:$P$2401,"",0)</f>
        <v/>
      </c>
      <c r="K1255">
        <f>_xlfn.XLOOKUP($A1255,ALGLIB_SSA_XAUUSD!$AA$2:$AA$2401,ALGLIB_SSA_XAUUSD!$Q$2:$Q$2401,"",0)</f>
        <v/>
      </c>
      <c r="L1255">
        <f>_xlfn.XLOOKUP($A1255,ALGLIB_SSA_XAUUSD!$AA$2:$AA$2401,ALGLIB_SSA_XAUUSD!$R$2:$R$2401,"",0)</f>
        <v/>
      </c>
      <c r="M1255">
        <f>_xlfn.XLOOKUP($A1255,ALGLIB_SSA_XAUUSD!$AA$2:$AA$2401,ALGLIB_SSA_XAUUSD!$S$2:$S$2401,"",0)</f>
        <v/>
      </c>
      <c r="N1255">
        <f>_xlfn.XLOOKUP($A1255,ALGLIB_SSA_XAUUSD!$AA$2:$AA$2401,ALGLIB_SSA_XAUUSD!$T$2:$T$2401,"",0)</f>
        <v/>
      </c>
      <c r="O1255">
        <f>_xlfn.XLOOKUP($A1255,ALGLIB_SSA_XAUUSD!$AA$2:$AA$2401,ALGLIB_SSA_XAUUSD!$U$2:$U$2401,"",0)</f>
        <v/>
      </c>
      <c r="P1255">
        <f>_xlfn.XLOOKUP($A1255,ALGLIB_SSA_XAUUSD!$AA$2:$AA$2401,ALGLIB_SSA_XAUUSD!$V$2:$V$2401,"",0)</f>
        <v/>
      </c>
      <c r="S1255">
        <f>A1255</f>
        <v/>
      </c>
      <c r="T1255">
        <f>J1255</f>
        <v/>
      </c>
      <c r="U1255">
        <f>K1255</f>
        <v/>
      </c>
      <c r="V1255" s="14">
        <f>IF($A1255="","",MOD(ROW()-2,12)+1)</f>
        <v/>
      </c>
      <c r="W1255">
        <f>L1255</f>
        <v/>
      </c>
      <c r="X1255" s="14">
        <f>IF(F1255="","",F1255)</f>
        <v/>
      </c>
      <c r="Y1255" s="14">
        <f>IF(G1255="","",G1255)</f>
        <v/>
      </c>
      <c r="Z1255">
        <f>M1255</f>
        <v/>
      </c>
      <c r="AA1255">
        <f>N1255</f>
        <v/>
      </c>
      <c r="AB1255" s="14">
        <f>IF(H1255="","",H1255)</f>
        <v/>
      </c>
      <c r="AC1255">
        <f>O1255</f>
        <v/>
      </c>
      <c r="AD1255" s="14">
        <f>IF(I1255="","",I1255)</f>
        <v/>
      </c>
      <c r="AE1255">
        <f>P1255</f>
        <v/>
      </c>
      <c r="AH1255">
        <f>IF(S1255&lt;&gt;"",S1255,AH1254+900)</f>
        <v/>
      </c>
      <c r="AI1255">
        <f>IF(T1255&lt;&gt;"",T1255,AI1254)</f>
        <v/>
      </c>
      <c r="AJ1255">
        <f>IF(U1255&lt;&gt;"",U1255,AJ1254)</f>
        <v/>
      </c>
      <c r="AK1255">
        <f>IF(W1255&lt;&gt;"",W1255,"")</f>
        <v/>
      </c>
      <c r="AL1255" s="14">
        <f>IF(X1255&lt;&gt;"",X1255,"")</f>
        <v/>
      </c>
      <c r="AM1255" s="14">
        <f>IF(Y1255&lt;&gt;"",Y1255,"")</f>
        <v/>
      </c>
      <c r="AN1255" s="14">
        <f>IF(OR(AL1255="",AM1255=""),"",AL1255-AM1255)</f>
        <v/>
      </c>
      <c r="AO1255">
        <f>IF(AN1255="","",IF(AN1255&gt;0,"Bullish","Bearish"))</f>
        <v/>
      </c>
      <c r="AP1255">
        <f>IF(AO1255="",AP1254,AO1255)</f>
        <v/>
      </c>
      <c r="AQ1255" s="14">
        <f>IF(AB1255&lt;&gt;"",AB1255,"")</f>
        <v/>
      </c>
      <c r="AR1255" s="14">
        <f>IF(AD1255&lt;&gt;"",AD1255,"")</f>
        <v/>
      </c>
      <c r="AS1255">
        <f>IF(AS1254+1=13,1,AS1254+1)</f>
        <v/>
      </c>
      <c r="AT1255">
        <f>IFERROR(IF(SLOPE($AQ$1238:$AQ$1249,$AS$1238:$AS$1249)&gt;0,MIN(3,ABS(SLOPE($AQ$1238:$AQ$1249,$AS$1238:$AS$1249))),IF(SLOPE($AQ$1238:$AQ$1249,$AS$1238:$AS$1249)&lt;-0.5,-0.5,0)),0)</f>
        <v/>
      </c>
      <c r="AU1255">
        <f>IFERROR(IF(SLOPE($AR$1238:$AR$1249,$AS$1238:$AS$1249)&lt;0,MAX(-3,-ABS(SLOPE($AR$1238:$AR$1249,$AS$1238:$AS$1249))),IF(SLOPE($AR$1238:$AR$1249,$AS$1238:$AS$1249)&gt;0.5,0.5,0)),0)</f>
        <v/>
      </c>
      <c r="AV1255">
        <f>($AQ$1250+(AT1255*(AS1255-1)))</f>
        <v/>
      </c>
      <c r="AW1255">
        <f>($AR$1250+(AU1255*(AS1255-1)))</f>
        <v/>
      </c>
      <c r="AX1255">
        <f>IF(AT1255&gt;0,AV1255+AT1255,AV1255)</f>
        <v/>
      </c>
      <c r="AY1255">
        <f>IF(AU1255&lt;0,AW1255+AU1255,AW1255)</f>
        <v/>
      </c>
      <c r="BA1255" s="14">
        <f>IFERROR(AX1255-AQ1255,"")</f>
        <v/>
      </c>
      <c r="BB1255" s="14">
        <f>IFERROR(AY1255-AR1255,"")</f>
        <v/>
      </c>
      <c r="BD1255">
        <f>AH1255</f>
        <v/>
      </c>
      <c r="BE1255">
        <f>AI1255</f>
        <v/>
      </c>
      <c r="BF1255">
        <f>AJ1255</f>
        <v/>
      </c>
      <c r="BG1255" s="14">
        <f>L1255</f>
        <v/>
      </c>
      <c r="BH1255" s="14">
        <f>IF(X1255="","",X1255)</f>
        <v/>
      </c>
      <c r="BI1255" s="14">
        <f>IF(Y1255="","",Y1255)</f>
        <v/>
      </c>
      <c r="BJ1255">
        <f>Z1255</f>
        <v/>
      </c>
      <c r="BK1255">
        <f>AA1255</f>
        <v/>
      </c>
      <c r="BL1255">
        <f>IFERROR(AX1255,"")</f>
        <v/>
      </c>
      <c r="BM1255">
        <f>IFERROR(AY1255,"")</f>
        <v/>
      </c>
    </row>
    <row r="1256" ht="14.25" customHeight="1">
      <c r="A1256">
        <f>ALGLIB_SSA_XAUUSD!AA1256</f>
        <v/>
      </c>
      <c r="B1256">
        <f>IF($A1256="","",INDEX(ALGLIB_SSA_XAUUSD!$B$2:$B$2401,MATCH($A1256,ALGLIB_SSA_XAUUSD!$A$2:$A$2401,1)))</f>
        <v/>
      </c>
      <c r="C1256">
        <f>IF($A1256="","",INDEX(ALGLIB_SSA_XAUUSD!$C$2:$C$2401,MATCH($A1256,ALGLIB_SSA_XAUUSD!$A$2:$A$2401,1)))</f>
        <v/>
      </c>
      <c r="D1256" s="14">
        <f>IF($A1256="","",INT((ROW()-2)/12)+1)</f>
        <v/>
      </c>
      <c r="E1256" s="14">
        <f>IF(AND(E1262&lt;&gt;"",D1262=D1250+1),E1250+(E1262-E1250)*6/12,"")</f>
        <v/>
      </c>
      <c r="F1256" s="14">
        <f>IF(AND(F1262&lt;&gt;"",D1262=D1250+1),F1250+(F1262-F1250)*6/12,"")</f>
        <v/>
      </c>
      <c r="G1256" s="14">
        <f>IF(AND(G1262&lt;&gt;"",D1262=D1250+1),G1250+(G1262-G1250)*6/12,"")</f>
        <v/>
      </c>
      <c r="H1256" s="14">
        <f>IF(AND(H1262&lt;&gt;"",D1262=D1250+1),H1250+(H1262-H1250)*6/12,"")</f>
        <v/>
      </c>
      <c r="I1256" s="14">
        <f>IF(AND(L1262&lt;&gt;"",D1262=D1250+1),I1250+(I1262-I1250)*6/12,"")</f>
        <v/>
      </c>
      <c r="J1256">
        <f>_xlfn.XLOOKUP($A1256,ALGLIB_SSA_XAUUSD!$AA$2:$AA$2401,ALGLIB_SSA_XAUUSD!$P$2:$P$2401,"",0)</f>
        <v/>
      </c>
      <c r="K1256">
        <f>_xlfn.XLOOKUP($A1256,ALGLIB_SSA_XAUUSD!$AA$2:$AA$2401,ALGLIB_SSA_XAUUSD!$Q$2:$Q$2401,"",0)</f>
        <v/>
      </c>
      <c r="L1256">
        <f>_xlfn.XLOOKUP($A1256,ALGLIB_SSA_XAUUSD!$AA$2:$AA$2401,ALGLIB_SSA_XAUUSD!$R$2:$R$2401,"",0)</f>
        <v/>
      </c>
      <c r="M1256">
        <f>_xlfn.XLOOKUP($A1256,ALGLIB_SSA_XAUUSD!$AA$2:$AA$2401,ALGLIB_SSA_XAUUSD!$S$2:$S$2401,"",0)</f>
        <v/>
      </c>
      <c r="N1256">
        <f>_xlfn.XLOOKUP($A1256,ALGLIB_SSA_XAUUSD!$AA$2:$AA$2401,ALGLIB_SSA_XAUUSD!$T$2:$T$2401,"",0)</f>
        <v/>
      </c>
      <c r="O1256">
        <f>_xlfn.XLOOKUP($A1256,ALGLIB_SSA_XAUUSD!$AA$2:$AA$2401,ALGLIB_SSA_XAUUSD!$U$2:$U$2401,"",0)</f>
        <v/>
      </c>
      <c r="P1256">
        <f>_xlfn.XLOOKUP($A1256,ALGLIB_SSA_XAUUSD!$AA$2:$AA$2401,ALGLIB_SSA_XAUUSD!$V$2:$V$2401,"",0)</f>
        <v/>
      </c>
      <c r="S1256">
        <f>A1256</f>
        <v/>
      </c>
      <c r="T1256">
        <f>J1256</f>
        <v/>
      </c>
      <c r="U1256">
        <f>K1256</f>
        <v/>
      </c>
      <c r="V1256" s="14">
        <f>IF($A1256="","",MOD(ROW()-2,12)+1)</f>
        <v/>
      </c>
      <c r="W1256">
        <f>L1256</f>
        <v/>
      </c>
      <c r="X1256" s="14">
        <f>IF(F1256="","",F1256)</f>
        <v/>
      </c>
      <c r="Y1256" s="14">
        <f>IF(G1256="","",G1256)</f>
        <v/>
      </c>
      <c r="Z1256">
        <f>M1256</f>
        <v/>
      </c>
      <c r="AA1256">
        <f>N1256</f>
        <v/>
      </c>
      <c r="AB1256" s="14">
        <f>IF(H1256="","",H1256)</f>
        <v/>
      </c>
      <c r="AC1256">
        <f>O1256</f>
        <v/>
      </c>
      <c r="AD1256" s="14">
        <f>IF(I1256="","",I1256)</f>
        <v/>
      </c>
      <c r="AE1256">
        <f>P1256</f>
        <v/>
      </c>
      <c r="AH1256">
        <f>IF(S1256&lt;&gt;"",S1256,AH1255+900)</f>
        <v/>
      </c>
      <c r="AI1256">
        <f>IF(T1256&lt;&gt;"",T1256,AI1255)</f>
        <v/>
      </c>
      <c r="AJ1256">
        <f>IF(U1256&lt;&gt;"",U1256,AJ1255)</f>
        <v/>
      </c>
      <c r="AK1256">
        <f>IF(W1256&lt;&gt;"",W1256,"")</f>
        <v/>
      </c>
      <c r="AL1256" s="14">
        <f>IF(X1256&lt;&gt;"",X1256,"")</f>
        <v/>
      </c>
      <c r="AM1256" s="14">
        <f>IF(Y1256&lt;&gt;"",Y1256,"")</f>
        <v/>
      </c>
      <c r="AN1256" s="14">
        <f>IF(OR(AL1256="",AM1256=""),"",AL1256-AM1256)</f>
        <v/>
      </c>
      <c r="AO1256">
        <f>IF(AN1256="","",IF(AN1256&gt;0,"Bullish","Bearish"))</f>
        <v/>
      </c>
      <c r="AP1256">
        <f>IF(AO1256="",AP1255,AO1256)</f>
        <v/>
      </c>
      <c r="AQ1256" s="14">
        <f>IF(AB1256&lt;&gt;"",AB1256,"")</f>
        <v/>
      </c>
      <c r="AR1256" s="14">
        <f>IF(AD1256&lt;&gt;"",AD1256,"")</f>
        <v/>
      </c>
      <c r="AS1256">
        <f>IF(AS1255+1=13,1,AS1255+1)</f>
        <v/>
      </c>
      <c r="AT1256">
        <f>IFERROR(IF(SLOPE($AQ$1238:$AQ$1249,$AS$1238:$AS$1249)&gt;0,MIN(3,ABS(SLOPE($AQ$1238:$AQ$1249,$AS$1238:$AS$1249))),IF(SLOPE($AQ$1238:$AQ$1249,$AS$1238:$AS$1249)&lt;-0.5,-0.5,0)),0)</f>
        <v/>
      </c>
      <c r="AU1256">
        <f>IFERROR(IF(SLOPE($AR$1238:$AR$1249,$AS$1238:$AS$1249)&lt;0,MAX(-3,-ABS(SLOPE($AR$1238:$AR$1249,$AS$1238:$AS$1249))),IF(SLOPE($AR$1238:$AR$1249,$AS$1238:$AS$1249)&gt;0.5,0.5,0)),0)</f>
        <v/>
      </c>
      <c r="AV1256">
        <f>($AQ$1250+(AT1256*(AS1256-1)))</f>
        <v/>
      </c>
      <c r="AW1256">
        <f>($AR$1250+(AU1256*(AS1256-1)))</f>
        <v/>
      </c>
      <c r="AX1256">
        <f>IF(AT1256&gt;0,AV1256+AT1256,AV1256)</f>
        <v/>
      </c>
      <c r="AY1256">
        <f>IF(AU1256&lt;0,AW1256+AU1256,AW1256)</f>
        <v/>
      </c>
      <c r="BA1256" s="14">
        <f>IFERROR(AX1256-AQ1256,"")</f>
        <v/>
      </c>
      <c r="BB1256" s="14">
        <f>IFERROR(AY1256-AR1256,"")</f>
        <v/>
      </c>
      <c r="BD1256">
        <f>AH1256</f>
        <v/>
      </c>
      <c r="BE1256">
        <f>AI1256</f>
        <v/>
      </c>
      <c r="BF1256">
        <f>AJ1256</f>
        <v/>
      </c>
      <c r="BG1256" s="14">
        <f>L1256</f>
        <v/>
      </c>
      <c r="BH1256" s="14">
        <f>IF(X1256="","",X1256)</f>
        <v/>
      </c>
      <c r="BI1256" s="14">
        <f>IF(Y1256="","",Y1256)</f>
        <v/>
      </c>
      <c r="BJ1256">
        <f>Z1256</f>
        <v/>
      </c>
      <c r="BK1256">
        <f>AA1256</f>
        <v/>
      </c>
      <c r="BL1256">
        <f>IFERROR(AX1256,"")</f>
        <v/>
      </c>
      <c r="BM1256">
        <f>IFERROR(AY1256,"")</f>
        <v/>
      </c>
    </row>
    <row r="1257" ht="14.25" customHeight="1">
      <c r="A1257">
        <f>ALGLIB_SSA_XAUUSD!AA1257</f>
        <v/>
      </c>
      <c r="B1257">
        <f>IF($A1257="","",INDEX(ALGLIB_SSA_XAUUSD!$B$2:$B$2401,MATCH($A1257,ALGLIB_SSA_XAUUSD!$A$2:$A$2401,1)))</f>
        <v/>
      </c>
      <c r="C1257">
        <f>IF($A1257="","",INDEX(ALGLIB_SSA_XAUUSD!$C$2:$C$2401,MATCH($A1257,ALGLIB_SSA_XAUUSD!$A$2:$A$2401,1)))</f>
        <v/>
      </c>
      <c r="D1257" s="14">
        <f>IF($A1257="","",INT((ROW()-2)/12)+1)</f>
        <v/>
      </c>
      <c r="E1257" s="14">
        <f>IF(AND(E1262&lt;&gt;"",D1262=D1250+1),E1250+(E1262-E1250)*7/12,"")</f>
        <v/>
      </c>
      <c r="F1257" s="14">
        <f>IF(AND(F1262&lt;&gt;"",D1262=D1250+1),F1250+(F1262-F1250)*7/12,"")</f>
        <v/>
      </c>
      <c r="G1257" s="14">
        <f>IF(AND(G1262&lt;&gt;"",D1262=D1250+1),G1250+(G1262-G1250)*7/12,"")</f>
        <v/>
      </c>
      <c r="H1257" s="14">
        <f>IF(AND(H1262&lt;&gt;"",D1262=D1250+1),H1250+(H1262-H1250)*7/12,"")</f>
        <v/>
      </c>
      <c r="I1257" s="14">
        <f>IF(AND(L1262&lt;&gt;"",D1262=D1250+1),I1250+(I1262-I1250)*7/12,"")</f>
        <v/>
      </c>
      <c r="J1257">
        <f>_xlfn.XLOOKUP($A1257,ALGLIB_SSA_XAUUSD!$AA$2:$AA$2401,ALGLIB_SSA_XAUUSD!$P$2:$P$2401,"",0)</f>
        <v/>
      </c>
      <c r="K1257">
        <f>_xlfn.XLOOKUP($A1257,ALGLIB_SSA_XAUUSD!$AA$2:$AA$2401,ALGLIB_SSA_XAUUSD!$Q$2:$Q$2401,"",0)</f>
        <v/>
      </c>
      <c r="L1257">
        <f>_xlfn.XLOOKUP($A1257,ALGLIB_SSA_XAUUSD!$AA$2:$AA$2401,ALGLIB_SSA_XAUUSD!$R$2:$R$2401,"",0)</f>
        <v/>
      </c>
      <c r="M1257">
        <f>_xlfn.XLOOKUP($A1257,ALGLIB_SSA_XAUUSD!$AA$2:$AA$2401,ALGLIB_SSA_XAUUSD!$S$2:$S$2401,"",0)</f>
        <v/>
      </c>
      <c r="N1257">
        <f>_xlfn.XLOOKUP($A1257,ALGLIB_SSA_XAUUSD!$AA$2:$AA$2401,ALGLIB_SSA_XAUUSD!$T$2:$T$2401,"",0)</f>
        <v/>
      </c>
      <c r="O1257">
        <f>_xlfn.XLOOKUP($A1257,ALGLIB_SSA_XAUUSD!$AA$2:$AA$2401,ALGLIB_SSA_XAUUSD!$U$2:$U$2401,"",0)</f>
        <v/>
      </c>
      <c r="P1257">
        <f>_xlfn.XLOOKUP($A1257,ALGLIB_SSA_XAUUSD!$AA$2:$AA$2401,ALGLIB_SSA_XAUUSD!$V$2:$V$2401,"",0)</f>
        <v/>
      </c>
      <c r="S1257">
        <f>A1257</f>
        <v/>
      </c>
      <c r="T1257">
        <f>J1257</f>
        <v/>
      </c>
      <c r="U1257">
        <f>K1257</f>
        <v/>
      </c>
      <c r="V1257" s="14">
        <f>IF($A1257="","",MOD(ROW()-2,12)+1)</f>
        <v/>
      </c>
      <c r="W1257">
        <f>L1257</f>
        <v/>
      </c>
      <c r="X1257" s="14">
        <f>IF(F1257="","",F1257)</f>
        <v/>
      </c>
      <c r="Y1257" s="14">
        <f>IF(G1257="","",G1257)</f>
        <v/>
      </c>
      <c r="Z1257">
        <f>M1257</f>
        <v/>
      </c>
      <c r="AA1257">
        <f>N1257</f>
        <v/>
      </c>
      <c r="AB1257" s="14">
        <f>IF(H1257="","",H1257)</f>
        <v/>
      </c>
      <c r="AC1257">
        <f>O1257</f>
        <v/>
      </c>
      <c r="AD1257" s="14">
        <f>IF(I1257="","",I1257)</f>
        <v/>
      </c>
      <c r="AE1257">
        <f>P1257</f>
        <v/>
      </c>
      <c r="AH1257">
        <f>IF(S1257&lt;&gt;"",S1257,AH1256+900)</f>
        <v/>
      </c>
      <c r="AI1257">
        <f>IF(T1257&lt;&gt;"",T1257,AI1256)</f>
        <v/>
      </c>
      <c r="AJ1257">
        <f>IF(U1257&lt;&gt;"",U1257,AJ1256)</f>
        <v/>
      </c>
      <c r="AK1257">
        <f>IF(W1257&lt;&gt;"",W1257,"")</f>
        <v/>
      </c>
      <c r="AL1257" s="14">
        <f>IF(X1257&lt;&gt;"",X1257,"")</f>
        <v/>
      </c>
      <c r="AM1257" s="14">
        <f>IF(Y1257&lt;&gt;"",Y1257,"")</f>
        <v/>
      </c>
      <c r="AN1257" s="14">
        <f>IF(OR(AL1257="",AM1257=""),"",AL1257-AM1257)</f>
        <v/>
      </c>
      <c r="AO1257">
        <f>IF(AN1257="","",IF(AN1257&gt;0,"Bullish","Bearish"))</f>
        <v/>
      </c>
      <c r="AP1257">
        <f>IF(AO1257="",AP1256,AO1257)</f>
        <v/>
      </c>
      <c r="AQ1257" s="14">
        <f>IF(AB1257&lt;&gt;"",AB1257,"")</f>
        <v/>
      </c>
      <c r="AR1257" s="14">
        <f>IF(AD1257&lt;&gt;"",AD1257,"")</f>
        <v/>
      </c>
      <c r="AS1257">
        <f>IF(AS1256+1=13,1,AS1256+1)</f>
        <v/>
      </c>
      <c r="AT1257">
        <f>IFERROR(IF(SLOPE($AQ$1238:$AQ$1249,$AS$1238:$AS$1249)&gt;0,MIN(3,ABS(SLOPE($AQ$1238:$AQ$1249,$AS$1238:$AS$1249))),IF(SLOPE($AQ$1238:$AQ$1249,$AS$1238:$AS$1249)&lt;-0.5,-0.5,0)),0)</f>
        <v/>
      </c>
      <c r="AU1257">
        <f>IFERROR(IF(SLOPE($AR$1238:$AR$1249,$AS$1238:$AS$1249)&lt;0,MAX(-3,-ABS(SLOPE($AR$1238:$AR$1249,$AS$1238:$AS$1249))),IF(SLOPE($AR$1238:$AR$1249,$AS$1238:$AS$1249)&gt;0.5,0.5,0)),0)</f>
        <v/>
      </c>
      <c r="AV1257">
        <f>($AQ$1250+(AT1257*(AS1257-1)))</f>
        <v/>
      </c>
      <c r="AW1257">
        <f>($AR$1250+(AU1257*(AS1257-1)))</f>
        <v/>
      </c>
      <c r="AX1257">
        <f>IF(AT1257&gt;0,AV1257+AT1257,AV1257)</f>
        <v/>
      </c>
      <c r="AY1257">
        <f>IF(AU1257&lt;0,AW1257+AU1257,AW1257)</f>
        <v/>
      </c>
      <c r="BA1257" s="14">
        <f>IFERROR(AX1257-AQ1257,"")</f>
        <v/>
      </c>
      <c r="BB1257" s="14">
        <f>IFERROR(AY1257-AR1257,"")</f>
        <v/>
      </c>
      <c r="BD1257">
        <f>AH1257</f>
        <v/>
      </c>
      <c r="BE1257">
        <f>AI1257</f>
        <v/>
      </c>
      <c r="BF1257">
        <f>AJ1257</f>
        <v/>
      </c>
      <c r="BG1257" s="14">
        <f>L1257</f>
        <v/>
      </c>
      <c r="BH1257" s="14">
        <f>IF(X1257="","",X1257)</f>
        <v/>
      </c>
      <c r="BI1257" s="14">
        <f>IF(Y1257="","",Y1257)</f>
        <v/>
      </c>
      <c r="BJ1257">
        <f>Z1257</f>
        <v/>
      </c>
      <c r="BK1257">
        <f>AA1257</f>
        <v/>
      </c>
      <c r="BL1257">
        <f>IFERROR(AX1257,"")</f>
        <v/>
      </c>
      <c r="BM1257">
        <f>IFERROR(AY1257,"")</f>
        <v/>
      </c>
    </row>
    <row r="1258" ht="14.25" customHeight="1">
      <c r="A1258">
        <f>ALGLIB_SSA_XAUUSD!AA1258</f>
        <v/>
      </c>
      <c r="B1258">
        <f>IF($A1258="","",INDEX(ALGLIB_SSA_XAUUSD!$B$2:$B$2401,MATCH($A1258,ALGLIB_SSA_XAUUSD!$A$2:$A$2401,1)))</f>
        <v/>
      </c>
      <c r="C1258">
        <f>IF($A1258="","",INDEX(ALGLIB_SSA_XAUUSD!$C$2:$C$2401,MATCH($A1258,ALGLIB_SSA_XAUUSD!$A$2:$A$2401,1)))</f>
        <v/>
      </c>
      <c r="D1258" s="14">
        <f>IF($A1258="","",INT((ROW()-2)/12)+1)</f>
        <v/>
      </c>
      <c r="E1258" s="14">
        <f>IF(AND(E1262&lt;&gt;"",D1262=D1250+1),E1250+(E1262-E1250)*8/12,"")</f>
        <v/>
      </c>
      <c r="F1258" s="14">
        <f>IF(AND(F1262&lt;&gt;"",D1262=D1250+1),F1250+(F1262-F1250)*8/12,"")</f>
        <v/>
      </c>
      <c r="G1258" s="14">
        <f>IF(AND(G1262&lt;&gt;"",D1262=D1250+1),G1250+(G1262-G1250)*8/12,"")</f>
        <v/>
      </c>
      <c r="H1258" s="14">
        <f>IF(AND(H1262&lt;&gt;"",D1262=D1250+1),H1250+(H1262-H1250)*8/12,"")</f>
        <v/>
      </c>
      <c r="I1258" s="14">
        <f>IF(AND(L1262&lt;&gt;"",D1262=D1250+1),I1250+(I1262-I1250)*8/12,"")</f>
        <v/>
      </c>
      <c r="J1258">
        <f>_xlfn.XLOOKUP($A1258,ALGLIB_SSA_XAUUSD!$AA$2:$AA$2401,ALGLIB_SSA_XAUUSD!$P$2:$P$2401,"",0)</f>
        <v/>
      </c>
      <c r="K1258">
        <f>_xlfn.XLOOKUP($A1258,ALGLIB_SSA_XAUUSD!$AA$2:$AA$2401,ALGLIB_SSA_XAUUSD!$Q$2:$Q$2401,"",0)</f>
        <v/>
      </c>
      <c r="L1258">
        <f>_xlfn.XLOOKUP($A1258,ALGLIB_SSA_XAUUSD!$AA$2:$AA$2401,ALGLIB_SSA_XAUUSD!$R$2:$R$2401,"",0)</f>
        <v/>
      </c>
      <c r="M1258">
        <f>_xlfn.XLOOKUP($A1258,ALGLIB_SSA_XAUUSD!$AA$2:$AA$2401,ALGLIB_SSA_XAUUSD!$S$2:$S$2401,"",0)</f>
        <v/>
      </c>
      <c r="N1258">
        <f>_xlfn.XLOOKUP($A1258,ALGLIB_SSA_XAUUSD!$AA$2:$AA$2401,ALGLIB_SSA_XAUUSD!$T$2:$T$2401,"",0)</f>
        <v/>
      </c>
      <c r="O1258">
        <f>_xlfn.XLOOKUP($A1258,ALGLIB_SSA_XAUUSD!$AA$2:$AA$2401,ALGLIB_SSA_XAUUSD!$U$2:$U$2401,"",0)</f>
        <v/>
      </c>
      <c r="P1258">
        <f>_xlfn.XLOOKUP($A1258,ALGLIB_SSA_XAUUSD!$AA$2:$AA$2401,ALGLIB_SSA_XAUUSD!$V$2:$V$2401,"",0)</f>
        <v/>
      </c>
      <c r="S1258">
        <f>A1258</f>
        <v/>
      </c>
      <c r="T1258">
        <f>J1258</f>
        <v/>
      </c>
      <c r="U1258">
        <f>K1258</f>
        <v/>
      </c>
      <c r="V1258" s="14">
        <f>IF($A1258="","",MOD(ROW()-2,12)+1)</f>
        <v/>
      </c>
      <c r="W1258">
        <f>L1258</f>
        <v/>
      </c>
      <c r="X1258" s="14">
        <f>IF(F1258="","",F1258)</f>
        <v/>
      </c>
      <c r="Y1258" s="14">
        <f>IF(G1258="","",G1258)</f>
        <v/>
      </c>
      <c r="Z1258">
        <f>M1258</f>
        <v/>
      </c>
      <c r="AA1258">
        <f>N1258</f>
        <v/>
      </c>
      <c r="AB1258" s="14">
        <f>IF(H1258="","",H1258)</f>
        <v/>
      </c>
      <c r="AC1258">
        <f>O1258</f>
        <v/>
      </c>
      <c r="AD1258" s="14">
        <f>IF(I1258="","",I1258)</f>
        <v/>
      </c>
      <c r="AE1258">
        <f>P1258</f>
        <v/>
      </c>
      <c r="AH1258">
        <f>IF(S1258&lt;&gt;"",S1258,AH1257+900)</f>
        <v/>
      </c>
      <c r="AI1258">
        <f>IF(T1258&lt;&gt;"",T1258,AI1257)</f>
        <v/>
      </c>
      <c r="AJ1258">
        <f>IF(U1258&lt;&gt;"",U1258,AJ1257)</f>
        <v/>
      </c>
      <c r="AK1258">
        <f>IF(W1258&lt;&gt;"",W1258,"")</f>
        <v/>
      </c>
      <c r="AL1258" s="14">
        <f>IF(X1258&lt;&gt;"",X1258,"")</f>
        <v/>
      </c>
      <c r="AM1258" s="14">
        <f>IF(Y1258&lt;&gt;"",Y1258,"")</f>
        <v/>
      </c>
      <c r="AN1258" s="14">
        <f>IF(OR(AL1258="",AM1258=""),"",AL1258-AM1258)</f>
        <v/>
      </c>
      <c r="AO1258">
        <f>IF(AN1258="","",IF(AN1258&gt;0,"Bullish","Bearish"))</f>
        <v/>
      </c>
      <c r="AP1258">
        <f>IF(AO1258="",AP1257,AO1258)</f>
        <v/>
      </c>
      <c r="AQ1258" s="14">
        <f>IF(AB1258&lt;&gt;"",AB1258,"")</f>
        <v/>
      </c>
      <c r="AR1258" s="14">
        <f>IF(AD1258&lt;&gt;"",AD1258,"")</f>
        <v/>
      </c>
      <c r="AS1258">
        <f>IF(AS1257+1=13,1,AS1257+1)</f>
        <v/>
      </c>
      <c r="AT1258">
        <f>IFERROR(IF(SLOPE($AQ$1238:$AQ$1249,$AS$1238:$AS$1249)&gt;0,MIN(3,ABS(SLOPE($AQ$1238:$AQ$1249,$AS$1238:$AS$1249))),IF(SLOPE($AQ$1238:$AQ$1249,$AS$1238:$AS$1249)&lt;-0.5,-0.5,0)),0)</f>
        <v/>
      </c>
      <c r="AU1258">
        <f>IFERROR(IF(SLOPE($AR$1238:$AR$1249,$AS$1238:$AS$1249)&lt;0,MAX(-3,-ABS(SLOPE($AR$1238:$AR$1249,$AS$1238:$AS$1249))),IF(SLOPE($AR$1238:$AR$1249,$AS$1238:$AS$1249)&gt;0.5,0.5,0)),0)</f>
        <v/>
      </c>
      <c r="AV1258">
        <f>($AQ$1250+(AT1258*(AS1258-1)))</f>
        <v/>
      </c>
      <c r="AW1258">
        <f>($AR$1250+(AU1258*(AS1258-1)))</f>
        <v/>
      </c>
      <c r="AX1258">
        <f>IF(AT1258&gt;0,AV1258+AT1258,AV1258)</f>
        <v/>
      </c>
      <c r="AY1258">
        <f>IF(AU1258&lt;0,AW1258+AU1258,AW1258)</f>
        <v/>
      </c>
      <c r="BA1258" s="14">
        <f>IFERROR(AX1258-AQ1258,"")</f>
        <v/>
      </c>
      <c r="BB1258" s="14">
        <f>IFERROR(AY1258-AR1258,"")</f>
        <v/>
      </c>
      <c r="BD1258">
        <f>AH1258</f>
        <v/>
      </c>
      <c r="BE1258">
        <f>AI1258</f>
        <v/>
      </c>
      <c r="BF1258">
        <f>AJ1258</f>
        <v/>
      </c>
      <c r="BG1258" s="14">
        <f>L1258</f>
        <v/>
      </c>
      <c r="BH1258" s="14">
        <f>IF(X1258="","",X1258)</f>
        <v/>
      </c>
      <c r="BI1258" s="14">
        <f>IF(Y1258="","",Y1258)</f>
        <v/>
      </c>
      <c r="BJ1258">
        <f>Z1258</f>
        <v/>
      </c>
      <c r="BK1258">
        <f>AA1258</f>
        <v/>
      </c>
      <c r="BL1258">
        <f>IFERROR(AX1258,"")</f>
        <v/>
      </c>
      <c r="BM1258">
        <f>IFERROR(AY1258,"")</f>
        <v/>
      </c>
    </row>
    <row r="1259" ht="14.25" customHeight="1">
      <c r="A1259">
        <f>ALGLIB_SSA_XAUUSD!AA1259</f>
        <v/>
      </c>
      <c r="B1259">
        <f>IF($A1259="","",INDEX(ALGLIB_SSA_XAUUSD!$B$2:$B$2401,MATCH($A1259,ALGLIB_SSA_XAUUSD!$A$2:$A$2401,1)))</f>
        <v/>
      </c>
      <c r="C1259">
        <f>IF($A1259="","",INDEX(ALGLIB_SSA_XAUUSD!$C$2:$C$2401,MATCH($A1259,ALGLIB_SSA_XAUUSD!$A$2:$A$2401,1)))</f>
        <v/>
      </c>
      <c r="D1259" s="14">
        <f>IF($A1259="","",INT((ROW()-2)/12)+1)</f>
        <v/>
      </c>
      <c r="E1259" s="14">
        <f>IF(AND(E1262&lt;&gt;"",D1262=D1250+1),E1250+(E1262-E1250)*9/12,"")</f>
        <v/>
      </c>
      <c r="F1259" s="14">
        <f>IF(AND(F1262&lt;&gt;"",D1262=D1250+1),F1250+(F1262-F1250)*9/12,"")</f>
        <v/>
      </c>
      <c r="G1259" s="14">
        <f>IF(AND(G1262&lt;&gt;"",D1262=D1250+1),G1250+(G1262-G1250)*9/12,"")</f>
        <v/>
      </c>
      <c r="H1259" s="14">
        <f>IF(AND(H1262&lt;&gt;"",D1262=D1250+1),H1250+(H1262-H1250)*9/12,"")</f>
        <v/>
      </c>
      <c r="I1259" s="14">
        <f>IF(AND(L1262&lt;&gt;"",D1262=D1250+1),I1250+(I1262-I1250)*9/12,"")</f>
        <v/>
      </c>
      <c r="J1259">
        <f>_xlfn.XLOOKUP($A1259,ALGLIB_SSA_XAUUSD!$AA$2:$AA$2401,ALGLIB_SSA_XAUUSD!$P$2:$P$2401,"",0)</f>
        <v/>
      </c>
      <c r="K1259">
        <f>_xlfn.XLOOKUP($A1259,ALGLIB_SSA_XAUUSD!$AA$2:$AA$2401,ALGLIB_SSA_XAUUSD!$Q$2:$Q$2401,"",0)</f>
        <v/>
      </c>
      <c r="L1259">
        <f>_xlfn.XLOOKUP($A1259,ALGLIB_SSA_XAUUSD!$AA$2:$AA$2401,ALGLIB_SSA_XAUUSD!$R$2:$R$2401,"",0)</f>
        <v/>
      </c>
      <c r="M1259">
        <f>_xlfn.XLOOKUP($A1259,ALGLIB_SSA_XAUUSD!$AA$2:$AA$2401,ALGLIB_SSA_XAUUSD!$S$2:$S$2401,"",0)</f>
        <v/>
      </c>
      <c r="N1259">
        <f>_xlfn.XLOOKUP($A1259,ALGLIB_SSA_XAUUSD!$AA$2:$AA$2401,ALGLIB_SSA_XAUUSD!$T$2:$T$2401,"",0)</f>
        <v/>
      </c>
      <c r="O1259">
        <f>_xlfn.XLOOKUP($A1259,ALGLIB_SSA_XAUUSD!$AA$2:$AA$2401,ALGLIB_SSA_XAUUSD!$U$2:$U$2401,"",0)</f>
        <v/>
      </c>
      <c r="P1259">
        <f>_xlfn.XLOOKUP($A1259,ALGLIB_SSA_XAUUSD!$AA$2:$AA$2401,ALGLIB_SSA_XAUUSD!$V$2:$V$2401,"",0)</f>
        <v/>
      </c>
      <c r="S1259">
        <f>A1259</f>
        <v/>
      </c>
      <c r="T1259">
        <f>J1259</f>
        <v/>
      </c>
      <c r="U1259">
        <f>K1259</f>
        <v/>
      </c>
      <c r="V1259" s="14">
        <f>IF($A1259="","",MOD(ROW()-2,12)+1)</f>
        <v/>
      </c>
      <c r="W1259">
        <f>L1259</f>
        <v/>
      </c>
      <c r="X1259" s="14">
        <f>IF(F1259="","",F1259)</f>
        <v/>
      </c>
      <c r="Y1259" s="14">
        <f>IF(G1259="","",G1259)</f>
        <v/>
      </c>
      <c r="Z1259">
        <f>M1259</f>
        <v/>
      </c>
      <c r="AA1259">
        <f>N1259</f>
        <v/>
      </c>
      <c r="AB1259" s="14">
        <f>IF(H1259="","",H1259)</f>
        <v/>
      </c>
      <c r="AC1259">
        <f>O1259</f>
        <v/>
      </c>
      <c r="AD1259" s="14">
        <f>IF(I1259="","",I1259)</f>
        <v/>
      </c>
      <c r="AE1259">
        <f>P1259</f>
        <v/>
      </c>
      <c r="AH1259">
        <f>IF(S1259&lt;&gt;"",S1259,AH1258+900)</f>
        <v/>
      </c>
      <c r="AI1259">
        <f>IF(T1259&lt;&gt;"",T1259,AI1258)</f>
        <v/>
      </c>
      <c r="AJ1259">
        <f>IF(U1259&lt;&gt;"",U1259,AJ1258)</f>
        <v/>
      </c>
      <c r="AK1259">
        <f>IF(W1259&lt;&gt;"",W1259,"")</f>
        <v/>
      </c>
      <c r="AL1259" s="14">
        <f>IF(X1259&lt;&gt;"",X1259,"")</f>
        <v/>
      </c>
      <c r="AM1259" s="14">
        <f>IF(Y1259&lt;&gt;"",Y1259,"")</f>
        <v/>
      </c>
      <c r="AN1259" s="14">
        <f>IF(OR(AL1259="",AM1259=""),"",AL1259-AM1259)</f>
        <v/>
      </c>
      <c r="AO1259">
        <f>IF(AN1259="","",IF(AN1259&gt;0,"Bullish","Bearish"))</f>
        <v/>
      </c>
      <c r="AP1259">
        <f>IF(AO1259="",AP1258,AO1259)</f>
        <v/>
      </c>
      <c r="AQ1259" s="14">
        <f>IF(AB1259&lt;&gt;"",AB1259,"")</f>
        <v/>
      </c>
      <c r="AR1259" s="14">
        <f>IF(AD1259&lt;&gt;"",AD1259,"")</f>
        <v/>
      </c>
      <c r="AS1259">
        <f>IF(AS1258+1=13,1,AS1258+1)</f>
        <v/>
      </c>
      <c r="AT1259">
        <f>IFERROR(IF(SLOPE($AQ$1238:$AQ$1249,$AS$1238:$AS$1249)&gt;0,MIN(3,ABS(SLOPE($AQ$1238:$AQ$1249,$AS$1238:$AS$1249))),IF(SLOPE($AQ$1238:$AQ$1249,$AS$1238:$AS$1249)&lt;-0.5,-0.5,0)),0)</f>
        <v/>
      </c>
      <c r="AU1259">
        <f>IFERROR(IF(SLOPE($AR$1238:$AR$1249,$AS$1238:$AS$1249)&lt;0,MAX(-3,-ABS(SLOPE($AR$1238:$AR$1249,$AS$1238:$AS$1249))),IF(SLOPE($AR$1238:$AR$1249,$AS$1238:$AS$1249)&gt;0.5,0.5,0)),0)</f>
        <v/>
      </c>
      <c r="AV1259">
        <f>($AQ$1250+(AT1259*(AS1259-1)))</f>
        <v/>
      </c>
      <c r="AW1259">
        <f>($AR$1250+(AU1259*(AS1259-1)))</f>
        <v/>
      </c>
      <c r="AX1259">
        <f>IF(AT1259&gt;0,AV1259+AT1259,AV1259)</f>
        <v/>
      </c>
      <c r="AY1259">
        <f>IF(AU1259&lt;0,AW1259+AU1259,AW1259)</f>
        <v/>
      </c>
      <c r="BA1259" s="14">
        <f>IFERROR(AX1259-AQ1259,"")</f>
        <v/>
      </c>
      <c r="BB1259" s="14">
        <f>IFERROR(AY1259-AR1259,"")</f>
        <v/>
      </c>
      <c r="BD1259">
        <f>AH1259</f>
        <v/>
      </c>
      <c r="BE1259">
        <f>AI1259</f>
        <v/>
      </c>
      <c r="BF1259">
        <f>AJ1259</f>
        <v/>
      </c>
      <c r="BG1259" s="14">
        <f>L1259</f>
        <v/>
      </c>
      <c r="BH1259" s="14">
        <f>IF(X1259="","",X1259)</f>
        <v/>
      </c>
      <c r="BI1259" s="14">
        <f>IF(Y1259="","",Y1259)</f>
        <v/>
      </c>
      <c r="BJ1259">
        <f>Z1259</f>
        <v/>
      </c>
      <c r="BK1259">
        <f>AA1259</f>
        <v/>
      </c>
      <c r="BL1259">
        <f>IFERROR(AX1259,"")</f>
        <v/>
      </c>
      <c r="BM1259">
        <f>IFERROR(AY1259,"")</f>
        <v/>
      </c>
    </row>
    <row r="1260" ht="14.25" customHeight="1">
      <c r="A1260">
        <f>ALGLIB_SSA_XAUUSD!AA1260</f>
        <v/>
      </c>
      <c r="B1260">
        <f>IF($A1260="","",INDEX(ALGLIB_SSA_XAUUSD!$B$2:$B$2401,MATCH($A1260,ALGLIB_SSA_XAUUSD!$A$2:$A$2401,1)))</f>
        <v/>
      </c>
      <c r="C1260">
        <f>IF($A1260="","",INDEX(ALGLIB_SSA_XAUUSD!$C$2:$C$2401,MATCH($A1260,ALGLIB_SSA_XAUUSD!$A$2:$A$2401,1)))</f>
        <v/>
      </c>
      <c r="D1260" s="14">
        <f>IF($A1260="","",INT((ROW()-2)/12)+1)</f>
        <v/>
      </c>
      <c r="E1260" s="14">
        <f>IF(AND(E1262&lt;&gt;"",D1262=D1250+1),E1250+(E1262-E1250)*10/12,"")</f>
        <v/>
      </c>
      <c r="F1260" s="14">
        <f>IF(AND(F1262&lt;&gt;"",D1262=D1250+1),F1250+(F1262-F1250)*10/12,"")</f>
        <v/>
      </c>
      <c r="G1260" s="14">
        <f>IF(AND(G1262&lt;&gt;"",D1262=D1250+1),G1250+(G1262-G1250)*10/12,"")</f>
        <v/>
      </c>
      <c r="H1260" s="14">
        <f>IF(AND(H1262&lt;&gt;"",D1262=D1250+1),H1250+(H1262-H1250)*10/12,"")</f>
        <v/>
      </c>
      <c r="I1260" s="14">
        <f>IF(AND(L1262&lt;&gt;"",D1262=D1250+1),I1250+(I1262-I1250)*10/12,"")</f>
        <v/>
      </c>
      <c r="J1260">
        <f>_xlfn.XLOOKUP($A1260,ALGLIB_SSA_XAUUSD!$AA$2:$AA$2401,ALGLIB_SSA_XAUUSD!$P$2:$P$2401,"",0)</f>
        <v/>
      </c>
      <c r="K1260">
        <f>_xlfn.XLOOKUP($A1260,ALGLIB_SSA_XAUUSD!$AA$2:$AA$2401,ALGLIB_SSA_XAUUSD!$Q$2:$Q$2401,"",0)</f>
        <v/>
      </c>
      <c r="L1260">
        <f>_xlfn.XLOOKUP($A1260,ALGLIB_SSA_XAUUSD!$AA$2:$AA$2401,ALGLIB_SSA_XAUUSD!$R$2:$R$2401,"",0)</f>
        <v/>
      </c>
      <c r="M1260">
        <f>_xlfn.XLOOKUP($A1260,ALGLIB_SSA_XAUUSD!$AA$2:$AA$2401,ALGLIB_SSA_XAUUSD!$S$2:$S$2401,"",0)</f>
        <v/>
      </c>
      <c r="N1260">
        <f>_xlfn.XLOOKUP($A1260,ALGLIB_SSA_XAUUSD!$AA$2:$AA$2401,ALGLIB_SSA_XAUUSD!$T$2:$T$2401,"",0)</f>
        <v/>
      </c>
      <c r="O1260">
        <f>_xlfn.XLOOKUP($A1260,ALGLIB_SSA_XAUUSD!$AA$2:$AA$2401,ALGLIB_SSA_XAUUSD!$U$2:$U$2401,"",0)</f>
        <v/>
      </c>
      <c r="P1260">
        <f>_xlfn.XLOOKUP($A1260,ALGLIB_SSA_XAUUSD!$AA$2:$AA$2401,ALGLIB_SSA_XAUUSD!$V$2:$V$2401,"",0)</f>
        <v/>
      </c>
      <c r="S1260">
        <f>A1260</f>
        <v/>
      </c>
      <c r="T1260">
        <f>J1260</f>
        <v/>
      </c>
      <c r="U1260">
        <f>K1260</f>
        <v/>
      </c>
      <c r="V1260" s="14">
        <f>IF($A1260="","",MOD(ROW()-2,12)+1)</f>
        <v/>
      </c>
      <c r="W1260">
        <f>L1260</f>
        <v/>
      </c>
      <c r="X1260" s="14">
        <f>IF(F1260="","",F1260)</f>
        <v/>
      </c>
      <c r="Y1260" s="14">
        <f>IF(G1260="","",G1260)</f>
        <v/>
      </c>
      <c r="Z1260">
        <f>M1260</f>
        <v/>
      </c>
      <c r="AA1260">
        <f>N1260</f>
        <v/>
      </c>
      <c r="AB1260" s="14">
        <f>IF(H1260="","",H1260)</f>
        <v/>
      </c>
      <c r="AC1260">
        <f>O1260</f>
        <v/>
      </c>
      <c r="AD1260" s="14">
        <f>IF(I1260="","",I1260)</f>
        <v/>
      </c>
      <c r="AE1260">
        <f>P1260</f>
        <v/>
      </c>
      <c r="AH1260">
        <f>IF(S1260&lt;&gt;"",S1260,AH1259+900)</f>
        <v/>
      </c>
      <c r="AI1260">
        <f>IF(T1260&lt;&gt;"",T1260,AI1259)</f>
        <v/>
      </c>
      <c r="AJ1260">
        <f>IF(U1260&lt;&gt;"",U1260,AJ1259)</f>
        <v/>
      </c>
      <c r="AK1260">
        <f>IF(W1260&lt;&gt;"",W1260,"")</f>
        <v/>
      </c>
      <c r="AL1260" s="14">
        <f>IF(X1260&lt;&gt;"",X1260,"")</f>
        <v/>
      </c>
      <c r="AM1260" s="14">
        <f>IF(Y1260&lt;&gt;"",Y1260,"")</f>
        <v/>
      </c>
      <c r="AN1260" s="14">
        <f>IF(OR(AL1260="",AM1260=""),"",AL1260-AM1260)</f>
        <v/>
      </c>
      <c r="AO1260">
        <f>IF(AN1260="","",IF(AN1260&gt;0,"Bullish","Bearish"))</f>
        <v/>
      </c>
      <c r="AP1260">
        <f>IF(AO1260="",AP1259,AO1260)</f>
        <v/>
      </c>
      <c r="AQ1260" s="14">
        <f>IF(AB1260&lt;&gt;"",AB1260,"")</f>
        <v/>
      </c>
      <c r="AR1260" s="14">
        <f>IF(AD1260&lt;&gt;"",AD1260,"")</f>
        <v/>
      </c>
      <c r="AS1260">
        <f>IF(AS1259+1=13,1,AS1259+1)</f>
        <v/>
      </c>
      <c r="AT1260">
        <f>IFERROR(IF(SLOPE($AQ$1238:$AQ$1249,$AS$1238:$AS$1249)&gt;0,MIN(3,ABS(SLOPE($AQ$1238:$AQ$1249,$AS$1238:$AS$1249))),IF(SLOPE($AQ$1238:$AQ$1249,$AS$1238:$AS$1249)&lt;-0.5,-0.5,0)),0)</f>
        <v/>
      </c>
      <c r="AU1260">
        <f>IFERROR(IF(SLOPE($AR$1238:$AR$1249,$AS$1238:$AS$1249)&lt;0,MAX(-3,-ABS(SLOPE($AR$1238:$AR$1249,$AS$1238:$AS$1249))),IF(SLOPE($AR$1238:$AR$1249,$AS$1238:$AS$1249)&gt;0.5,0.5,0)),0)</f>
        <v/>
      </c>
      <c r="AV1260">
        <f>($AQ$1250+(AT1260*(AS1260-1)))</f>
        <v/>
      </c>
      <c r="AW1260">
        <f>($AR$1250+(AU1260*(AS1260-1)))</f>
        <v/>
      </c>
      <c r="AX1260">
        <f>IF(AT1260&gt;0,AV1260+AT1260,AV1260)</f>
        <v/>
      </c>
      <c r="AY1260">
        <f>IF(AU1260&lt;0,AW1260+AU1260,AW1260)</f>
        <v/>
      </c>
      <c r="BA1260" s="14">
        <f>IFERROR(AX1260-AQ1260,"")</f>
        <v/>
      </c>
      <c r="BB1260" s="14">
        <f>IFERROR(AY1260-AR1260,"")</f>
        <v/>
      </c>
      <c r="BD1260">
        <f>AH1260</f>
        <v/>
      </c>
      <c r="BE1260">
        <f>AI1260</f>
        <v/>
      </c>
      <c r="BF1260">
        <f>AJ1260</f>
        <v/>
      </c>
      <c r="BG1260" s="14">
        <f>L1260</f>
        <v/>
      </c>
      <c r="BH1260" s="14">
        <f>IF(X1260="","",X1260)</f>
        <v/>
      </c>
      <c r="BI1260" s="14">
        <f>IF(Y1260="","",Y1260)</f>
        <v/>
      </c>
      <c r="BJ1260">
        <f>Z1260</f>
        <v/>
      </c>
      <c r="BK1260">
        <f>AA1260</f>
        <v/>
      </c>
      <c r="BL1260">
        <f>IFERROR(AX1260,"")</f>
        <v/>
      </c>
      <c r="BM1260">
        <f>IFERROR(AY1260,"")</f>
        <v/>
      </c>
    </row>
    <row r="1261" ht="14.25" customHeight="1">
      <c r="A1261">
        <f>ALGLIB_SSA_XAUUSD!AA1261</f>
        <v/>
      </c>
      <c r="B1261">
        <f>IF($A1261="","",INDEX(ALGLIB_SSA_XAUUSD!$B$2:$B$2401,MATCH($A1261,ALGLIB_SSA_XAUUSD!$A$2:$A$2401,1)))</f>
        <v/>
      </c>
      <c r="C1261">
        <f>IF($A1261="","",INDEX(ALGLIB_SSA_XAUUSD!$C$2:$C$2401,MATCH($A1261,ALGLIB_SSA_XAUUSD!$A$2:$A$2401,1)))</f>
        <v/>
      </c>
      <c r="D1261" s="14">
        <f>IF($A1261="","",INT((ROW()-2)/12)+1)</f>
        <v/>
      </c>
      <c r="E1261" s="14">
        <f>IF(AND(E1262&lt;&gt;"",D1262=D1250+1),E1250+(E1262-E1250)*11/12,"")</f>
        <v/>
      </c>
      <c r="F1261" s="14">
        <f>IF(AND(F1262&lt;&gt;"",D1262=D1250+1),F1250+(F1262-F1250)*11/12,"")</f>
        <v/>
      </c>
      <c r="G1261" s="14">
        <f>IF(AND(G1262&lt;&gt;"",D1262=D1250+1),G1250+(G1262-G1250)*11/12,"")</f>
        <v/>
      </c>
      <c r="H1261" s="14">
        <f>IF(AND(H1262&lt;&gt;"",D1262=D1250+1),H1250+(H1262-H1250)*11/12,"")</f>
        <v/>
      </c>
      <c r="I1261" s="14">
        <f>IF(AND(L1262&lt;&gt;"",D1262=D1250+1),I1250+(I1262-I1250)*11/12,"")</f>
        <v/>
      </c>
      <c r="J1261">
        <f>_xlfn.XLOOKUP($A1261,ALGLIB_SSA_XAUUSD!$AA$2:$AA$2401,ALGLIB_SSA_XAUUSD!$P$2:$P$2401,"",0)</f>
        <v/>
      </c>
      <c r="K1261">
        <f>_xlfn.XLOOKUP($A1261,ALGLIB_SSA_XAUUSD!$AA$2:$AA$2401,ALGLIB_SSA_XAUUSD!$Q$2:$Q$2401,"",0)</f>
        <v/>
      </c>
      <c r="L1261">
        <f>_xlfn.XLOOKUP($A1261,ALGLIB_SSA_XAUUSD!$AA$2:$AA$2401,ALGLIB_SSA_XAUUSD!$R$2:$R$2401,"",0)</f>
        <v/>
      </c>
      <c r="M1261">
        <f>_xlfn.XLOOKUP($A1261,ALGLIB_SSA_XAUUSD!$AA$2:$AA$2401,ALGLIB_SSA_XAUUSD!$S$2:$S$2401,"",0)</f>
        <v/>
      </c>
      <c r="N1261">
        <f>_xlfn.XLOOKUP($A1261,ALGLIB_SSA_XAUUSD!$AA$2:$AA$2401,ALGLIB_SSA_XAUUSD!$T$2:$T$2401,"",0)</f>
        <v/>
      </c>
      <c r="O1261">
        <f>_xlfn.XLOOKUP($A1261,ALGLIB_SSA_XAUUSD!$AA$2:$AA$2401,ALGLIB_SSA_XAUUSD!$U$2:$U$2401,"",0)</f>
        <v/>
      </c>
      <c r="P1261">
        <f>_xlfn.XLOOKUP($A1261,ALGLIB_SSA_XAUUSD!$AA$2:$AA$2401,ALGLIB_SSA_XAUUSD!$V$2:$V$2401,"",0)</f>
        <v/>
      </c>
      <c r="S1261">
        <f>A1261</f>
        <v/>
      </c>
      <c r="T1261">
        <f>J1261</f>
        <v/>
      </c>
      <c r="U1261">
        <f>K1261</f>
        <v/>
      </c>
      <c r="V1261" s="14">
        <f>IF($A1261="","",MOD(ROW()-2,12)+1)</f>
        <v/>
      </c>
      <c r="W1261">
        <f>L1261</f>
        <v/>
      </c>
      <c r="X1261" s="14">
        <f>IF(F1261="","",F1261)</f>
        <v/>
      </c>
      <c r="Y1261" s="14">
        <f>IF(G1261="","",G1261)</f>
        <v/>
      </c>
      <c r="Z1261">
        <f>M1261</f>
        <v/>
      </c>
      <c r="AA1261">
        <f>N1261</f>
        <v/>
      </c>
      <c r="AB1261" s="14">
        <f>IF(H1261="","",H1261)</f>
        <v/>
      </c>
      <c r="AC1261">
        <f>O1261</f>
        <v/>
      </c>
      <c r="AD1261" s="14">
        <f>IF(I1261="","",I1261)</f>
        <v/>
      </c>
      <c r="AE1261">
        <f>P1261</f>
        <v/>
      </c>
      <c r="AH1261">
        <f>IF(S1261&lt;&gt;"",S1261,AH1260+900)</f>
        <v/>
      </c>
      <c r="AI1261">
        <f>IF(T1261&lt;&gt;"",T1261,AI1260)</f>
        <v/>
      </c>
      <c r="AJ1261">
        <f>IF(U1261&lt;&gt;"",U1261,AJ1260)</f>
        <v/>
      </c>
      <c r="AK1261">
        <f>IF(W1261&lt;&gt;"",W1261,"")</f>
        <v/>
      </c>
      <c r="AL1261" s="14">
        <f>IF(X1261&lt;&gt;"",X1261,"")</f>
        <v/>
      </c>
      <c r="AM1261" s="14">
        <f>IF(Y1261&lt;&gt;"",Y1261,"")</f>
        <v/>
      </c>
      <c r="AN1261" s="14">
        <f>IF(OR(AL1261="",AM1261=""),"",AL1261-AM1261)</f>
        <v/>
      </c>
      <c r="AO1261">
        <f>IF(AN1261="","",IF(AN1261&gt;0,"Bullish","Bearish"))</f>
        <v/>
      </c>
      <c r="AP1261">
        <f>IF(AO1261="",AP1260,AO1261)</f>
        <v/>
      </c>
      <c r="AQ1261" s="14">
        <f>IF(AB1261&lt;&gt;"",AB1261,"")</f>
        <v/>
      </c>
      <c r="AR1261" s="14">
        <f>IF(AD1261&lt;&gt;"",AD1261,"")</f>
        <v/>
      </c>
      <c r="AS1261">
        <f>IF(AS1260+1=13,1,AS1260+1)</f>
        <v/>
      </c>
      <c r="AT1261">
        <f>IFERROR(IF(SLOPE($AQ$1238:$AQ$1249,$AS$1238:$AS$1249)&gt;0,MIN(3,ABS(SLOPE($AQ$1238:$AQ$1249,$AS$1238:$AS$1249))),IF(SLOPE($AQ$1238:$AQ$1249,$AS$1238:$AS$1249)&lt;-0.5,-0.5,0)),0)</f>
        <v/>
      </c>
      <c r="AU1261">
        <f>IFERROR(IF(SLOPE($AR$1238:$AR$1249,$AS$1238:$AS$1249)&lt;0,MAX(-3,-ABS(SLOPE($AR$1238:$AR$1249,$AS$1238:$AS$1249))),IF(SLOPE($AR$1238:$AR$1249,$AS$1238:$AS$1249)&gt;0.5,0.5,0)),0)</f>
        <v/>
      </c>
      <c r="AV1261">
        <f>($AQ$1250+(AT1261*(AS1261-1)))</f>
        <v/>
      </c>
      <c r="AW1261">
        <f>($AR$1250+(AU1261*(AS1261-1)))</f>
        <v/>
      </c>
      <c r="AX1261">
        <f>IF(AT1261&gt;0,AV1261+AT1261,AV1261)</f>
        <v/>
      </c>
      <c r="AY1261">
        <f>IF(AU1261&lt;0,AW1261+AU1261,AW1261)</f>
        <v/>
      </c>
      <c r="BA1261" s="14">
        <f>IFERROR(AX1261-AQ1261,"")</f>
        <v/>
      </c>
      <c r="BB1261" s="14">
        <f>IFERROR(AY1261-AR1261,"")</f>
        <v/>
      </c>
      <c r="BD1261">
        <f>AH1261</f>
        <v/>
      </c>
      <c r="BE1261">
        <f>AI1261</f>
        <v/>
      </c>
      <c r="BF1261">
        <f>AJ1261</f>
        <v/>
      </c>
      <c r="BG1261" s="14">
        <f>L1261</f>
        <v/>
      </c>
      <c r="BH1261" s="14">
        <f>IF(X1261="","",X1261)</f>
        <v/>
      </c>
      <c r="BI1261" s="14">
        <f>IF(Y1261="","",Y1261)</f>
        <v/>
      </c>
      <c r="BJ1261">
        <f>Z1261</f>
        <v/>
      </c>
      <c r="BK1261">
        <f>AA1261</f>
        <v/>
      </c>
      <c r="BL1261">
        <f>IFERROR(AX1261,"")</f>
        <v/>
      </c>
      <c r="BM1261">
        <f>IFERROR(AY1261,"")</f>
        <v/>
      </c>
    </row>
    <row r="1262" ht="14.25" customHeight="1">
      <c r="A1262">
        <f>ALGLIB_SSA_XAUUSD!AA1262</f>
        <v/>
      </c>
      <c r="B1262">
        <f>IF($A1262="","",INDEX(ALGLIB_SSA_XAUUSD!$B$2:$B$2401,MATCH($A1262,ALGLIB_SSA_XAUUSD!$A$2:$A$2401,1)))</f>
        <v/>
      </c>
      <c r="C1262">
        <f>IF($A1262="","",INDEX(ALGLIB_SSA_XAUUSD!$C$2:$C$2401,MATCH($A1262,ALGLIB_SSA_XAUUSD!$A$2:$A$2401,1)))</f>
        <v/>
      </c>
      <c r="D1262" s="14">
        <f>IF($A1262="","",INT((ROW()-2)/12)+1)</f>
        <v/>
      </c>
      <c r="E1262" s="14">
        <f>IF($A1262="","",INDEX(ALGLIB_SSA_XAUUSD!$D$2:$D$2401,MATCH($A1262,ALGLIB_SSA_XAUUSD!$A$2:$A$2401,1)))</f>
        <v/>
      </c>
      <c r="F1262" s="14">
        <f>IF($A1262="","",INDEX(ALGLIB_SSA_XAUUSD!$E$2:$E$2401,MATCH($A1262,ALGLIB_SSA_XAUUSD!$A$2:$A$2401,1)))</f>
        <v/>
      </c>
      <c r="G1262" s="14">
        <f>IF($A1262="","",INDEX(ALGLIB_SSA_XAUUSD!$F$2:$F$2401,MATCH($A1262,ALGLIB_SSA_XAUUSD!$A$2:$A$2401,1)))</f>
        <v/>
      </c>
      <c r="H1262" s="14">
        <f>IF($A1262="","",INDEX(ALGLIB_SSA_XAUUSD!$G$2:$G$2401,MATCH($A1262,ALGLIB_SSA_XAUUSD!$A$2:$A$2401,1)))</f>
        <v/>
      </c>
      <c r="I1262" s="14">
        <f>IF($A1262="","",INDEX(ALGLIB_SSA_XAUUSD!$H$2:$H$2401,MATCH($A1262,ALGLIB_SSA_XAUUSD!$A$2:$A$2401,1)))</f>
        <v/>
      </c>
      <c r="J1262">
        <f>_xlfn.XLOOKUP($A1262,ALGLIB_SSA_XAUUSD!$AA$2:$AA$2401,ALGLIB_SSA_XAUUSD!$P$2:$P$2401,"",0)</f>
        <v/>
      </c>
      <c r="K1262">
        <f>_xlfn.XLOOKUP($A1262,ALGLIB_SSA_XAUUSD!$AA$2:$AA$2401,ALGLIB_SSA_XAUUSD!$Q$2:$Q$2401,"",0)</f>
        <v/>
      </c>
      <c r="L1262">
        <f>_xlfn.XLOOKUP($A1262,ALGLIB_SSA_XAUUSD!$AA$2:$AA$2401,ALGLIB_SSA_XAUUSD!$R$2:$R$2401,"",0)</f>
        <v/>
      </c>
      <c r="M1262">
        <f>_xlfn.XLOOKUP($A1262,ALGLIB_SSA_XAUUSD!$AA$2:$AA$2401,ALGLIB_SSA_XAUUSD!$S$2:$S$2401,"",0)</f>
        <v/>
      </c>
      <c r="N1262">
        <f>_xlfn.XLOOKUP($A1262,ALGLIB_SSA_XAUUSD!$AA$2:$AA$2401,ALGLIB_SSA_XAUUSD!$T$2:$T$2401,"",0)</f>
        <v/>
      </c>
      <c r="O1262">
        <f>_xlfn.XLOOKUP($A1262,ALGLIB_SSA_XAUUSD!$AA$2:$AA$2401,ALGLIB_SSA_XAUUSD!$U$2:$U$2401,"",0)</f>
        <v/>
      </c>
      <c r="P1262">
        <f>_xlfn.XLOOKUP($A1262,ALGLIB_SSA_XAUUSD!$AA$2:$AA$2401,ALGLIB_SSA_XAUUSD!$V$2:$V$2401,"",0)</f>
        <v/>
      </c>
      <c r="S1262">
        <f>A1262</f>
        <v/>
      </c>
      <c r="T1262">
        <f>J1262</f>
        <v/>
      </c>
      <c r="U1262">
        <f>K1262</f>
        <v/>
      </c>
      <c r="V1262" s="14">
        <f>IF($A1262="","",MOD(ROW()-2,12)+1)</f>
        <v/>
      </c>
      <c r="W1262">
        <f>L1262</f>
        <v/>
      </c>
      <c r="X1262" s="14">
        <f>IF(F1262="","",F1262)</f>
        <v/>
      </c>
      <c r="Y1262" s="14">
        <f>IF(G1262="","",G1262)</f>
        <v/>
      </c>
      <c r="Z1262">
        <f>M1262</f>
        <v/>
      </c>
      <c r="AA1262">
        <f>N1262</f>
        <v/>
      </c>
      <c r="AB1262" s="14">
        <f>IF(H1262="","",H1262)</f>
        <v/>
      </c>
      <c r="AC1262">
        <f>O1262</f>
        <v/>
      </c>
      <c r="AD1262" s="14">
        <f>IF(I1262="","",I1262)</f>
        <v/>
      </c>
      <c r="AE1262">
        <f>P1262</f>
        <v/>
      </c>
      <c r="AH1262">
        <f>IF(S1262&lt;&gt;"",S1262,AH1261+900)</f>
        <v/>
      </c>
      <c r="AI1262">
        <f>IF(T1262&lt;&gt;"",T1262,AI1261)</f>
        <v/>
      </c>
      <c r="AJ1262">
        <f>IF(U1262&lt;&gt;"",U1262,AJ1261)</f>
        <v/>
      </c>
      <c r="AK1262">
        <f>IF(W1262&lt;&gt;"",W1262,"")</f>
        <v/>
      </c>
      <c r="AL1262" s="14">
        <f>IF(X1262&lt;&gt;"",X1262,"")</f>
        <v/>
      </c>
      <c r="AM1262" s="14">
        <f>IF(Y1262&lt;&gt;"",Y1262,"")</f>
        <v/>
      </c>
      <c r="AN1262" s="14">
        <f>IF(OR(AL1262="",AM1262=""),"",AL1262-AM1262)</f>
        <v/>
      </c>
      <c r="AO1262">
        <f>IF(AN1262="","",IF(AN1262&gt;0,"Bullish","Bearish"))</f>
        <v/>
      </c>
      <c r="AP1262">
        <f>IF(AO1262="",AP1261,AO1262)</f>
        <v/>
      </c>
      <c r="AQ1262" s="14">
        <f>IF(AB1262&lt;&gt;"",AB1262,"")</f>
        <v/>
      </c>
      <c r="AR1262" s="14">
        <f>IF(AD1262&lt;&gt;"",AD1262,"")</f>
        <v/>
      </c>
      <c r="AS1262">
        <f>IF(AS1261+1=13,1,AS1261+1)</f>
        <v/>
      </c>
      <c r="AT1262">
        <f>IFERROR(IF(SLOPE($AQ$1250:$AQ$1261,$AS$1250:$AS$1261)&gt;0,MIN(3,ABS(SLOPE($AQ$1250:$AQ$1261,$AS$1250:$AS$1261))),IF(SLOPE($AQ$1250:$AQ$1261,$AS$1250:$AS$1261)&lt;-0.5,-0.5,0)),0)</f>
        <v/>
      </c>
      <c r="AU1262">
        <f>IFERROR(IF(SLOPE($AR$1250:$AR$1261,$AS$1250:$AS$1261)&lt;0,MAX(-3,-ABS(SLOPE($AR$1250:$AR$1261,$AS$1250:$AS$1261))),IF(SLOPE($AR$1250:$AR$1261,$AS$1250:$AS$1261)&gt;0.5,0.5,0)),0)</f>
        <v/>
      </c>
      <c r="AV1262">
        <f>($AQ$1262+(AT1262*(AS1262-1)))</f>
        <v/>
      </c>
      <c r="AW1262">
        <f>($AR$1262+(AU1262*(AS1262-1)))</f>
        <v/>
      </c>
      <c r="AX1262">
        <f>IF(AT1262&gt;0,AV1262+AT1262,AV1262)</f>
        <v/>
      </c>
      <c r="AY1262">
        <f>IF(AU1262&lt;0,AW1262+AU1262,AW1262)</f>
        <v/>
      </c>
      <c r="BA1262" s="14">
        <f>IFERROR(AX1262-AQ1262,"")</f>
        <v/>
      </c>
      <c r="BB1262" s="14">
        <f>IFERROR(AY1262-AR1262,"")</f>
        <v/>
      </c>
      <c r="BD1262">
        <f>AH1262</f>
        <v/>
      </c>
      <c r="BE1262">
        <f>AI1262</f>
        <v/>
      </c>
      <c r="BF1262">
        <f>AJ1262</f>
        <v/>
      </c>
      <c r="BG1262" s="14">
        <f>L1262</f>
        <v/>
      </c>
      <c r="BH1262" s="14">
        <f>IF(X1262="","",X1262)</f>
        <v/>
      </c>
      <c r="BI1262" s="14">
        <f>IF(Y1262="","",Y1262)</f>
        <v/>
      </c>
      <c r="BJ1262">
        <f>Z1262</f>
        <v/>
      </c>
      <c r="BK1262">
        <f>AA1262</f>
        <v/>
      </c>
      <c r="BL1262">
        <f>IFERROR(AX1262,"")</f>
        <v/>
      </c>
      <c r="BM1262">
        <f>IFERROR(AY1262,"")</f>
        <v/>
      </c>
    </row>
    <row r="1263" ht="14.25" customHeight="1">
      <c r="A1263">
        <f>ALGLIB_SSA_XAUUSD!AA1263</f>
        <v/>
      </c>
      <c r="B1263">
        <f>IF($A1263="","",INDEX(ALGLIB_SSA_XAUUSD!$B$2:$B$2401,MATCH($A1263,ALGLIB_SSA_XAUUSD!$A$2:$A$2401,1)))</f>
        <v/>
      </c>
      <c r="C1263">
        <f>IF($A1263="","",INDEX(ALGLIB_SSA_XAUUSD!$C$2:$C$2401,MATCH($A1263,ALGLIB_SSA_XAUUSD!$A$2:$A$2401,1)))</f>
        <v/>
      </c>
      <c r="D1263" s="14">
        <f>IF($A1263="","",INT((ROW()-2)/12)+1)</f>
        <v/>
      </c>
      <c r="E1263" s="14">
        <f>IF(AND(E1274&lt;&gt;"",D1274=D1262+1),E1262+(E1274-E1262)*1/12,"")</f>
        <v/>
      </c>
      <c r="F1263" s="14">
        <f>IF(AND(F1274&lt;&gt;"",D1274=D1262+1),F1262+(F1274-F1262)*1/12,"")</f>
        <v/>
      </c>
      <c r="G1263" s="14">
        <f>IF(AND(G1274&lt;&gt;"",D1274=D1262+1),G1262+(G1274-G1262)*1/12,"")</f>
        <v/>
      </c>
      <c r="H1263" s="14">
        <f>IF(AND(H1274&lt;&gt;"",D1274=D1262+1),H1262+(H1274-H1262)*1/12,"")</f>
        <v/>
      </c>
      <c r="I1263" s="14">
        <f>IF(AND(L1274&lt;&gt;"",D1274=D1262+1),I1262+(I1274-I1262)*1/12,"")</f>
        <v/>
      </c>
      <c r="J1263">
        <f>_xlfn.XLOOKUP($A1263,ALGLIB_SSA_XAUUSD!$AA$2:$AA$2401,ALGLIB_SSA_XAUUSD!$P$2:$P$2401,"",0)</f>
        <v/>
      </c>
      <c r="K1263">
        <f>_xlfn.XLOOKUP($A1263,ALGLIB_SSA_XAUUSD!$AA$2:$AA$2401,ALGLIB_SSA_XAUUSD!$Q$2:$Q$2401,"",0)</f>
        <v/>
      </c>
      <c r="L1263">
        <f>_xlfn.XLOOKUP($A1263,ALGLIB_SSA_XAUUSD!$AA$2:$AA$2401,ALGLIB_SSA_XAUUSD!$R$2:$R$2401,"",0)</f>
        <v/>
      </c>
      <c r="M1263">
        <f>_xlfn.XLOOKUP($A1263,ALGLIB_SSA_XAUUSD!$AA$2:$AA$2401,ALGLIB_SSA_XAUUSD!$S$2:$S$2401,"",0)</f>
        <v/>
      </c>
      <c r="N1263">
        <f>_xlfn.XLOOKUP($A1263,ALGLIB_SSA_XAUUSD!$AA$2:$AA$2401,ALGLIB_SSA_XAUUSD!$T$2:$T$2401,"",0)</f>
        <v/>
      </c>
      <c r="O1263">
        <f>_xlfn.XLOOKUP($A1263,ALGLIB_SSA_XAUUSD!$AA$2:$AA$2401,ALGLIB_SSA_XAUUSD!$U$2:$U$2401,"",0)</f>
        <v/>
      </c>
      <c r="P1263">
        <f>_xlfn.XLOOKUP($A1263,ALGLIB_SSA_XAUUSD!$AA$2:$AA$2401,ALGLIB_SSA_XAUUSD!$V$2:$V$2401,"",0)</f>
        <v/>
      </c>
      <c r="S1263">
        <f>A1263</f>
        <v/>
      </c>
      <c r="T1263">
        <f>J1263</f>
        <v/>
      </c>
      <c r="U1263">
        <f>K1263</f>
        <v/>
      </c>
      <c r="V1263" s="14">
        <f>IF($A1263="","",MOD(ROW()-2,12)+1)</f>
        <v/>
      </c>
      <c r="W1263">
        <f>L1263</f>
        <v/>
      </c>
      <c r="X1263" s="14">
        <f>IF(F1263="","",F1263)</f>
        <v/>
      </c>
      <c r="Y1263" s="14">
        <f>IF(G1263="","",G1263)</f>
        <v/>
      </c>
      <c r="Z1263">
        <f>M1263</f>
        <v/>
      </c>
      <c r="AA1263">
        <f>N1263</f>
        <v/>
      </c>
      <c r="AB1263" s="14">
        <f>IF(H1263="","",H1263)</f>
        <v/>
      </c>
      <c r="AC1263">
        <f>O1263</f>
        <v/>
      </c>
      <c r="AD1263" s="14">
        <f>IF(I1263="","",I1263)</f>
        <v/>
      </c>
      <c r="AE1263">
        <f>P1263</f>
        <v/>
      </c>
      <c r="AH1263">
        <f>IF(S1263&lt;&gt;"",S1263,AH1262+900)</f>
        <v/>
      </c>
      <c r="AI1263">
        <f>IF(T1263&lt;&gt;"",T1263,AI1262)</f>
        <v/>
      </c>
      <c r="AJ1263">
        <f>IF(U1263&lt;&gt;"",U1263,AJ1262)</f>
        <v/>
      </c>
      <c r="AK1263">
        <f>IF(W1263&lt;&gt;"",W1263,"")</f>
        <v/>
      </c>
      <c r="AL1263" s="14">
        <f>IF(X1263&lt;&gt;"",X1263,"")</f>
        <v/>
      </c>
      <c r="AM1263" s="14">
        <f>IF(Y1263&lt;&gt;"",Y1263,"")</f>
        <v/>
      </c>
      <c r="AN1263" s="14">
        <f>IF(OR(AL1263="",AM1263=""),"",AL1263-AM1263)</f>
        <v/>
      </c>
      <c r="AO1263">
        <f>IF(AN1263="","",IF(AN1263&gt;0,"Bullish","Bearish"))</f>
        <v/>
      </c>
      <c r="AP1263">
        <f>IF(AO1263="",AP1262,AO1263)</f>
        <v/>
      </c>
      <c r="AQ1263" s="14">
        <f>IF(AB1263&lt;&gt;"",AB1263,"")</f>
        <v/>
      </c>
      <c r="AR1263" s="14">
        <f>IF(AD1263&lt;&gt;"",AD1263,"")</f>
        <v/>
      </c>
      <c r="AS1263">
        <f>IF(AS1262+1=13,1,AS1262+1)</f>
        <v/>
      </c>
      <c r="AT1263">
        <f>IFERROR(IF(SLOPE($AQ$1250:$AQ$1261,$AS$1250:$AS$1261)&gt;0,MIN(3,ABS(SLOPE($AQ$1250:$AQ$1261,$AS$1250:$AS$1261))),IF(SLOPE($AQ$1250:$AQ$1261,$AS$1250:$AS$1261)&lt;-0.5,-0.5,0)),0)</f>
        <v/>
      </c>
      <c r="AU1263">
        <f>IFERROR(IF(SLOPE($AR$1250:$AR$1261,$AS$1250:$AS$1261)&lt;0,MAX(-3,-ABS(SLOPE($AR$1250:$AR$1261,$AS$1250:$AS$1261))),IF(SLOPE($AR$1250:$AR$1261,$AS$1250:$AS$1261)&gt;0.5,0.5,0)),0)</f>
        <v/>
      </c>
      <c r="AV1263">
        <f>($AQ$1262+(AT1263*(AS1263-1)))</f>
        <v/>
      </c>
      <c r="AW1263">
        <f>($AR$1262+(AU1263*(AS1263-1)))</f>
        <v/>
      </c>
      <c r="AX1263">
        <f>IF(AT1263&gt;0,AV1263+AT1263,AV1263)</f>
        <v/>
      </c>
      <c r="AY1263">
        <f>IF(AU1263&lt;0,AW1263+AU1263,AW1263)</f>
        <v/>
      </c>
      <c r="BA1263" s="14">
        <f>IFERROR(AX1263-AQ1263,"")</f>
        <v/>
      </c>
      <c r="BB1263" s="14">
        <f>IFERROR(AY1263-AR1263,"")</f>
        <v/>
      </c>
      <c r="BD1263">
        <f>AH1263</f>
        <v/>
      </c>
      <c r="BE1263">
        <f>AI1263</f>
        <v/>
      </c>
      <c r="BF1263">
        <f>AJ1263</f>
        <v/>
      </c>
      <c r="BG1263" s="14">
        <f>L1263</f>
        <v/>
      </c>
      <c r="BH1263" s="14">
        <f>IF(X1263="","",X1263)</f>
        <v/>
      </c>
      <c r="BI1263" s="14">
        <f>IF(Y1263="","",Y1263)</f>
        <v/>
      </c>
      <c r="BJ1263">
        <f>Z1263</f>
        <v/>
      </c>
      <c r="BK1263">
        <f>AA1263</f>
        <v/>
      </c>
      <c r="BL1263">
        <f>IFERROR(AX1263,"")</f>
        <v/>
      </c>
      <c r="BM1263">
        <f>IFERROR(AY1263,"")</f>
        <v/>
      </c>
    </row>
    <row r="1264" ht="14.25" customHeight="1">
      <c r="A1264">
        <f>ALGLIB_SSA_XAUUSD!AA1264</f>
        <v/>
      </c>
      <c r="B1264">
        <f>IF($A1264="","",INDEX(ALGLIB_SSA_XAUUSD!$B$2:$B$2401,MATCH($A1264,ALGLIB_SSA_XAUUSD!$A$2:$A$2401,1)))</f>
        <v/>
      </c>
      <c r="C1264">
        <f>IF($A1264="","",INDEX(ALGLIB_SSA_XAUUSD!$C$2:$C$2401,MATCH($A1264,ALGLIB_SSA_XAUUSD!$A$2:$A$2401,1)))</f>
        <v/>
      </c>
      <c r="D1264" s="14">
        <f>IF($A1264="","",INT((ROW()-2)/12)+1)</f>
        <v/>
      </c>
      <c r="E1264" s="14">
        <f>IF(AND(E1274&lt;&gt;"",D1274=D1262+1),E1262+(E1274-E1262)*2/12,"")</f>
        <v/>
      </c>
      <c r="F1264" s="14">
        <f>IF(AND(F1274&lt;&gt;"",D1274=D1262+1),F1262+(F1274-F1262)*2/12,"")</f>
        <v/>
      </c>
      <c r="G1264" s="14">
        <f>IF(AND(G1274&lt;&gt;"",D1274=D1262+1),G1262+(G1274-G1262)*2/12,"")</f>
        <v/>
      </c>
      <c r="H1264" s="14">
        <f>IF(AND(H1274&lt;&gt;"",D1274=D1262+1),H1262+(H1274-H1262)*2/12,"")</f>
        <v/>
      </c>
      <c r="I1264" s="14">
        <f>IF(AND(L1274&lt;&gt;"",D1274=D1262+1),I1262+(I1274-I1262)*2/12,"")</f>
        <v/>
      </c>
      <c r="J1264">
        <f>_xlfn.XLOOKUP($A1264,ALGLIB_SSA_XAUUSD!$AA$2:$AA$2401,ALGLIB_SSA_XAUUSD!$P$2:$P$2401,"",0)</f>
        <v/>
      </c>
      <c r="K1264">
        <f>_xlfn.XLOOKUP($A1264,ALGLIB_SSA_XAUUSD!$AA$2:$AA$2401,ALGLIB_SSA_XAUUSD!$Q$2:$Q$2401,"",0)</f>
        <v/>
      </c>
      <c r="L1264">
        <f>_xlfn.XLOOKUP($A1264,ALGLIB_SSA_XAUUSD!$AA$2:$AA$2401,ALGLIB_SSA_XAUUSD!$R$2:$R$2401,"",0)</f>
        <v/>
      </c>
      <c r="M1264">
        <f>_xlfn.XLOOKUP($A1264,ALGLIB_SSA_XAUUSD!$AA$2:$AA$2401,ALGLIB_SSA_XAUUSD!$S$2:$S$2401,"",0)</f>
        <v/>
      </c>
      <c r="N1264">
        <f>_xlfn.XLOOKUP($A1264,ALGLIB_SSA_XAUUSD!$AA$2:$AA$2401,ALGLIB_SSA_XAUUSD!$T$2:$T$2401,"",0)</f>
        <v/>
      </c>
      <c r="O1264">
        <f>_xlfn.XLOOKUP($A1264,ALGLIB_SSA_XAUUSD!$AA$2:$AA$2401,ALGLIB_SSA_XAUUSD!$U$2:$U$2401,"",0)</f>
        <v/>
      </c>
      <c r="P1264">
        <f>_xlfn.XLOOKUP($A1264,ALGLIB_SSA_XAUUSD!$AA$2:$AA$2401,ALGLIB_SSA_XAUUSD!$V$2:$V$2401,"",0)</f>
        <v/>
      </c>
      <c r="S1264">
        <f>A1264</f>
        <v/>
      </c>
      <c r="T1264">
        <f>J1264</f>
        <v/>
      </c>
      <c r="U1264">
        <f>K1264</f>
        <v/>
      </c>
      <c r="V1264" s="14">
        <f>IF($A1264="","",MOD(ROW()-2,12)+1)</f>
        <v/>
      </c>
      <c r="W1264">
        <f>L1264</f>
        <v/>
      </c>
      <c r="X1264" s="14">
        <f>IF(F1264="","",F1264)</f>
        <v/>
      </c>
      <c r="Y1264" s="14">
        <f>IF(G1264="","",G1264)</f>
        <v/>
      </c>
      <c r="Z1264">
        <f>M1264</f>
        <v/>
      </c>
      <c r="AA1264">
        <f>N1264</f>
        <v/>
      </c>
      <c r="AB1264" s="14">
        <f>IF(H1264="","",H1264)</f>
        <v/>
      </c>
      <c r="AC1264">
        <f>O1264</f>
        <v/>
      </c>
      <c r="AD1264" s="14">
        <f>IF(I1264="","",I1264)</f>
        <v/>
      </c>
      <c r="AE1264">
        <f>P1264</f>
        <v/>
      </c>
      <c r="AH1264">
        <f>IF(S1264&lt;&gt;"",S1264,AH1263+900)</f>
        <v/>
      </c>
      <c r="AI1264">
        <f>IF(T1264&lt;&gt;"",T1264,AI1263)</f>
        <v/>
      </c>
      <c r="AJ1264">
        <f>IF(U1264&lt;&gt;"",U1264,AJ1263)</f>
        <v/>
      </c>
      <c r="AK1264">
        <f>IF(W1264&lt;&gt;"",W1264,"")</f>
        <v/>
      </c>
      <c r="AL1264" s="14">
        <f>IF(X1264&lt;&gt;"",X1264,"")</f>
        <v/>
      </c>
      <c r="AM1264" s="14">
        <f>IF(Y1264&lt;&gt;"",Y1264,"")</f>
        <v/>
      </c>
      <c r="AN1264" s="14">
        <f>IF(OR(AL1264="",AM1264=""),"",AL1264-AM1264)</f>
        <v/>
      </c>
      <c r="AO1264">
        <f>IF(AN1264="","",IF(AN1264&gt;0,"Bullish","Bearish"))</f>
        <v/>
      </c>
      <c r="AP1264">
        <f>IF(AO1264="",AP1263,AO1264)</f>
        <v/>
      </c>
      <c r="AQ1264" s="14">
        <f>IF(AB1264&lt;&gt;"",AB1264,"")</f>
        <v/>
      </c>
      <c r="AR1264" s="14">
        <f>IF(AD1264&lt;&gt;"",AD1264,"")</f>
        <v/>
      </c>
      <c r="AS1264">
        <f>IF(AS1263+1=13,1,AS1263+1)</f>
        <v/>
      </c>
      <c r="AT1264">
        <f>IFERROR(IF(SLOPE($AQ$1250:$AQ$1261,$AS$1250:$AS$1261)&gt;0,MIN(3,ABS(SLOPE($AQ$1250:$AQ$1261,$AS$1250:$AS$1261))),IF(SLOPE($AQ$1250:$AQ$1261,$AS$1250:$AS$1261)&lt;-0.5,-0.5,0)),0)</f>
        <v/>
      </c>
      <c r="AU1264">
        <f>IFERROR(IF(SLOPE($AR$1250:$AR$1261,$AS$1250:$AS$1261)&lt;0,MAX(-3,-ABS(SLOPE($AR$1250:$AR$1261,$AS$1250:$AS$1261))),IF(SLOPE($AR$1250:$AR$1261,$AS$1250:$AS$1261)&gt;0.5,0.5,0)),0)</f>
        <v/>
      </c>
      <c r="AV1264">
        <f>($AQ$1262+(AT1264*(AS1264-1)))</f>
        <v/>
      </c>
      <c r="AW1264">
        <f>($AR$1262+(AU1264*(AS1264-1)))</f>
        <v/>
      </c>
      <c r="AX1264">
        <f>IF(AT1264&gt;0,AV1264+AT1264,AV1264)</f>
        <v/>
      </c>
      <c r="AY1264">
        <f>IF(AU1264&lt;0,AW1264+AU1264,AW1264)</f>
        <v/>
      </c>
      <c r="BA1264" s="14">
        <f>IFERROR(AX1264-AQ1264,"")</f>
        <v/>
      </c>
      <c r="BB1264" s="14">
        <f>IFERROR(AY1264-AR1264,"")</f>
        <v/>
      </c>
      <c r="BD1264">
        <f>AH1264</f>
        <v/>
      </c>
      <c r="BE1264">
        <f>AI1264</f>
        <v/>
      </c>
      <c r="BF1264">
        <f>AJ1264</f>
        <v/>
      </c>
      <c r="BG1264" s="14">
        <f>L1264</f>
        <v/>
      </c>
      <c r="BH1264" s="14">
        <f>IF(X1264="","",X1264)</f>
        <v/>
      </c>
      <c r="BI1264" s="14">
        <f>IF(Y1264="","",Y1264)</f>
        <v/>
      </c>
      <c r="BJ1264">
        <f>Z1264</f>
        <v/>
      </c>
      <c r="BK1264">
        <f>AA1264</f>
        <v/>
      </c>
      <c r="BL1264">
        <f>IFERROR(AX1264,"")</f>
        <v/>
      </c>
      <c r="BM1264">
        <f>IFERROR(AY1264,"")</f>
        <v/>
      </c>
    </row>
    <row r="1265" ht="14.25" customHeight="1">
      <c r="A1265">
        <f>ALGLIB_SSA_XAUUSD!AA1265</f>
        <v/>
      </c>
      <c r="B1265">
        <f>IF($A1265="","",INDEX(ALGLIB_SSA_XAUUSD!$B$2:$B$2401,MATCH($A1265,ALGLIB_SSA_XAUUSD!$A$2:$A$2401,1)))</f>
        <v/>
      </c>
      <c r="C1265">
        <f>IF($A1265="","",INDEX(ALGLIB_SSA_XAUUSD!$C$2:$C$2401,MATCH($A1265,ALGLIB_SSA_XAUUSD!$A$2:$A$2401,1)))</f>
        <v/>
      </c>
      <c r="D1265" s="14">
        <f>IF($A1265="","",INT((ROW()-2)/12)+1)</f>
        <v/>
      </c>
      <c r="E1265" s="14">
        <f>IF(AND(E1274&lt;&gt;"",D1274=D1262+1),E1262+(E1274-E1262)*3/12,"")</f>
        <v/>
      </c>
      <c r="F1265" s="14">
        <f>IF(AND(F1274&lt;&gt;"",D1274=D1262+1),F1262+(F1274-F1262)*3/12,"")</f>
        <v/>
      </c>
      <c r="G1265" s="14">
        <f>IF(AND(G1274&lt;&gt;"",D1274=D1262+1),G1262+(G1274-G1262)*3/12,"")</f>
        <v/>
      </c>
      <c r="H1265" s="14">
        <f>IF(AND(H1274&lt;&gt;"",D1274=D1262+1),H1262+(H1274-H1262)*3/12,"")</f>
        <v/>
      </c>
      <c r="I1265" s="14">
        <f>IF(AND(L1274&lt;&gt;"",D1274=D1262+1),I1262+(I1274-I1262)*3/12,"")</f>
        <v/>
      </c>
      <c r="J1265">
        <f>_xlfn.XLOOKUP($A1265,ALGLIB_SSA_XAUUSD!$AA$2:$AA$2401,ALGLIB_SSA_XAUUSD!$P$2:$P$2401,"",0)</f>
        <v/>
      </c>
      <c r="K1265">
        <f>_xlfn.XLOOKUP($A1265,ALGLIB_SSA_XAUUSD!$AA$2:$AA$2401,ALGLIB_SSA_XAUUSD!$Q$2:$Q$2401,"",0)</f>
        <v/>
      </c>
      <c r="L1265">
        <f>_xlfn.XLOOKUP($A1265,ALGLIB_SSA_XAUUSD!$AA$2:$AA$2401,ALGLIB_SSA_XAUUSD!$R$2:$R$2401,"",0)</f>
        <v/>
      </c>
      <c r="M1265">
        <f>_xlfn.XLOOKUP($A1265,ALGLIB_SSA_XAUUSD!$AA$2:$AA$2401,ALGLIB_SSA_XAUUSD!$S$2:$S$2401,"",0)</f>
        <v/>
      </c>
      <c r="N1265">
        <f>_xlfn.XLOOKUP($A1265,ALGLIB_SSA_XAUUSD!$AA$2:$AA$2401,ALGLIB_SSA_XAUUSD!$T$2:$T$2401,"",0)</f>
        <v/>
      </c>
      <c r="O1265">
        <f>_xlfn.XLOOKUP($A1265,ALGLIB_SSA_XAUUSD!$AA$2:$AA$2401,ALGLIB_SSA_XAUUSD!$U$2:$U$2401,"",0)</f>
        <v/>
      </c>
      <c r="P1265">
        <f>_xlfn.XLOOKUP($A1265,ALGLIB_SSA_XAUUSD!$AA$2:$AA$2401,ALGLIB_SSA_XAUUSD!$V$2:$V$2401,"",0)</f>
        <v/>
      </c>
      <c r="S1265">
        <f>A1265</f>
        <v/>
      </c>
      <c r="T1265">
        <f>J1265</f>
        <v/>
      </c>
      <c r="U1265">
        <f>K1265</f>
        <v/>
      </c>
      <c r="V1265" s="14">
        <f>IF($A1265="","",MOD(ROW()-2,12)+1)</f>
        <v/>
      </c>
      <c r="W1265">
        <f>L1265</f>
        <v/>
      </c>
      <c r="X1265" s="14">
        <f>IF(F1265="","",F1265)</f>
        <v/>
      </c>
      <c r="Y1265" s="14">
        <f>IF(G1265="","",G1265)</f>
        <v/>
      </c>
      <c r="Z1265">
        <f>M1265</f>
        <v/>
      </c>
      <c r="AA1265">
        <f>N1265</f>
        <v/>
      </c>
      <c r="AB1265" s="14">
        <f>IF(H1265="","",H1265)</f>
        <v/>
      </c>
      <c r="AC1265">
        <f>O1265</f>
        <v/>
      </c>
      <c r="AD1265" s="14">
        <f>IF(I1265="","",I1265)</f>
        <v/>
      </c>
      <c r="AE1265">
        <f>P1265</f>
        <v/>
      </c>
      <c r="AH1265">
        <f>IF(S1265&lt;&gt;"",S1265,AH1264+900)</f>
        <v/>
      </c>
      <c r="AI1265">
        <f>IF(T1265&lt;&gt;"",T1265,AI1264)</f>
        <v/>
      </c>
      <c r="AJ1265">
        <f>IF(U1265&lt;&gt;"",U1265,AJ1264)</f>
        <v/>
      </c>
      <c r="AK1265">
        <f>IF(W1265&lt;&gt;"",W1265,"")</f>
        <v/>
      </c>
      <c r="AL1265" s="14">
        <f>IF(X1265&lt;&gt;"",X1265,"")</f>
        <v/>
      </c>
      <c r="AM1265" s="14">
        <f>IF(Y1265&lt;&gt;"",Y1265,"")</f>
        <v/>
      </c>
      <c r="AN1265" s="14">
        <f>IF(OR(AL1265="",AM1265=""),"",AL1265-AM1265)</f>
        <v/>
      </c>
      <c r="AO1265">
        <f>IF(AN1265="","",IF(AN1265&gt;0,"Bullish","Bearish"))</f>
        <v/>
      </c>
      <c r="AP1265">
        <f>IF(AO1265="",AP1264,AO1265)</f>
        <v/>
      </c>
      <c r="AQ1265" s="14">
        <f>IF(AB1265&lt;&gt;"",AB1265,"")</f>
        <v/>
      </c>
      <c r="AR1265" s="14">
        <f>IF(AD1265&lt;&gt;"",AD1265,"")</f>
        <v/>
      </c>
      <c r="AS1265">
        <f>IF(AS1264+1=13,1,AS1264+1)</f>
        <v/>
      </c>
      <c r="AT1265">
        <f>IFERROR(IF(SLOPE($AQ$1250:$AQ$1261,$AS$1250:$AS$1261)&gt;0,MIN(3,ABS(SLOPE($AQ$1250:$AQ$1261,$AS$1250:$AS$1261))),IF(SLOPE($AQ$1250:$AQ$1261,$AS$1250:$AS$1261)&lt;-0.5,-0.5,0)),0)</f>
        <v/>
      </c>
      <c r="AU1265">
        <f>IFERROR(IF(SLOPE($AR$1250:$AR$1261,$AS$1250:$AS$1261)&lt;0,MAX(-3,-ABS(SLOPE($AR$1250:$AR$1261,$AS$1250:$AS$1261))),IF(SLOPE($AR$1250:$AR$1261,$AS$1250:$AS$1261)&gt;0.5,0.5,0)),0)</f>
        <v/>
      </c>
      <c r="AV1265">
        <f>($AQ$1262+(AT1265*(AS1265-1)))</f>
        <v/>
      </c>
      <c r="AW1265">
        <f>($AR$1262+(AU1265*(AS1265-1)))</f>
        <v/>
      </c>
      <c r="AX1265">
        <f>IF(AT1265&gt;0,AV1265+AT1265,AV1265)</f>
        <v/>
      </c>
      <c r="AY1265">
        <f>IF(AU1265&lt;0,AW1265+AU1265,AW1265)</f>
        <v/>
      </c>
      <c r="BA1265" s="14">
        <f>IFERROR(AX1265-AQ1265,"")</f>
        <v/>
      </c>
      <c r="BB1265" s="14">
        <f>IFERROR(AY1265-AR1265,"")</f>
        <v/>
      </c>
      <c r="BD1265">
        <f>AH1265</f>
        <v/>
      </c>
      <c r="BE1265">
        <f>AI1265</f>
        <v/>
      </c>
      <c r="BF1265">
        <f>AJ1265</f>
        <v/>
      </c>
      <c r="BG1265" s="14">
        <f>L1265</f>
        <v/>
      </c>
      <c r="BH1265" s="14">
        <f>IF(X1265="","",X1265)</f>
        <v/>
      </c>
      <c r="BI1265" s="14">
        <f>IF(Y1265="","",Y1265)</f>
        <v/>
      </c>
      <c r="BJ1265">
        <f>Z1265</f>
        <v/>
      </c>
      <c r="BK1265">
        <f>AA1265</f>
        <v/>
      </c>
      <c r="BL1265">
        <f>IFERROR(AX1265,"")</f>
        <v/>
      </c>
      <c r="BM1265">
        <f>IFERROR(AY1265,"")</f>
        <v/>
      </c>
    </row>
    <row r="1266" ht="14.25" customHeight="1">
      <c r="A1266">
        <f>ALGLIB_SSA_XAUUSD!AA1266</f>
        <v/>
      </c>
      <c r="B1266">
        <f>IF($A1266="","",INDEX(ALGLIB_SSA_XAUUSD!$B$2:$B$2401,MATCH($A1266,ALGLIB_SSA_XAUUSD!$A$2:$A$2401,1)))</f>
        <v/>
      </c>
      <c r="C1266">
        <f>IF($A1266="","",INDEX(ALGLIB_SSA_XAUUSD!$C$2:$C$2401,MATCH($A1266,ALGLIB_SSA_XAUUSD!$A$2:$A$2401,1)))</f>
        <v/>
      </c>
      <c r="D1266" s="14">
        <f>IF($A1266="","",INT((ROW()-2)/12)+1)</f>
        <v/>
      </c>
      <c r="E1266" s="14">
        <f>IF(AND(E1274&lt;&gt;"",D1274=D1262+1),E1262+(E1274-E1262)*4/12,"")</f>
        <v/>
      </c>
      <c r="F1266" s="14">
        <f>IF(AND(F1274&lt;&gt;"",D1274=D1262+1),F1262+(F1274-F1262)*4/12,"")</f>
        <v/>
      </c>
      <c r="G1266" s="14">
        <f>IF(AND(G1274&lt;&gt;"",D1274=D1262+1),G1262+(G1274-G1262)*4/12,"")</f>
        <v/>
      </c>
      <c r="H1266" s="14">
        <f>IF(AND(H1274&lt;&gt;"",D1274=D1262+1),H1262+(H1274-H1262)*4/12,"")</f>
        <v/>
      </c>
      <c r="I1266" s="14">
        <f>IF(AND(L1274&lt;&gt;"",D1274=D1262+1),I1262+(I1274-I1262)*4/12,"")</f>
        <v/>
      </c>
      <c r="J1266">
        <f>_xlfn.XLOOKUP($A1266,ALGLIB_SSA_XAUUSD!$AA$2:$AA$2401,ALGLIB_SSA_XAUUSD!$P$2:$P$2401,"",0)</f>
        <v/>
      </c>
      <c r="K1266">
        <f>_xlfn.XLOOKUP($A1266,ALGLIB_SSA_XAUUSD!$AA$2:$AA$2401,ALGLIB_SSA_XAUUSD!$Q$2:$Q$2401,"",0)</f>
        <v/>
      </c>
      <c r="L1266">
        <f>_xlfn.XLOOKUP($A1266,ALGLIB_SSA_XAUUSD!$AA$2:$AA$2401,ALGLIB_SSA_XAUUSD!$R$2:$R$2401,"",0)</f>
        <v/>
      </c>
      <c r="M1266">
        <f>_xlfn.XLOOKUP($A1266,ALGLIB_SSA_XAUUSD!$AA$2:$AA$2401,ALGLIB_SSA_XAUUSD!$S$2:$S$2401,"",0)</f>
        <v/>
      </c>
      <c r="N1266">
        <f>_xlfn.XLOOKUP($A1266,ALGLIB_SSA_XAUUSD!$AA$2:$AA$2401,ALGLIB_SSA_XAUUSD!$T$2:$T$2401,"",0)</f>
        <v/>
      </c>
      <c r="O1266">
        <f>_xlfn.XLOOKUP($A1266,ALGLIB_SSA_XAUUSD!$AA$2:$AA$2401,ALGLIB_SSA_XAUUSD!$U$2:$U$2401,"",0)</f>
        <v/>
      </c>
      <c r="P1266">
        <f>_xlfn.XLOOKUP($A1266,ALGLIB_SSA_XAUUSD!$AA$2:$AA$2401,ALGLIB_SSA_XAUUSD!$V$2:$V$2401,"",0)</f>
        <v/>
      </c>
      <c r="S1266">
        <f>A1266</f>
        <v/>
      </c>
      <c r="T1266">
        <f>J1266</f>
        <v/>
      </c>
      <c r="U1266">
        <f>K1266</f>
        <v/>
      </c>
      <c r="V1266" s="14">
        <f>IF($A1266="","",MOD(ROW()-2,12)+1)</f>
        <v/>
      </c>
      <c r="W1266">
        <f>L1266</f>
        <v/>
      </c>
      <c r="X1266" s="14">
        <f>IF(F1266="","",F1266)</f>
        <v/>
      </c>
      <c r="Y1266" s="14">
        <f>IF(G1266="","",G1266)</f>
        <v/>
      </c>
      <c r="Z1266">
        <f>M1266</f>
        <v/>
      </c>
      <c r="AA1266">
        <f>N1266</f>
        <v/>
      </c>
      <c r="AB1266" s="14">
        <f>IF(H1266="","",H1266)</f>
        <v/>
      </c>
      <c r="AC1266">
        <f>O1266</f>
        <v/>
      </c>
      <c r="AD1266" s="14">
        <f>IF(I1266="","",I1266)</f>
        <v/>
      </c>
      <c r="AE1266">
        <f>P1266</f>
        <v/>
      </c>
      <c r="AH1266">
        <f>IF(S1266&lt;&gt;"",S1266,AH1265+900)</f>
        <v/>
      </c>
      <c r="AI1266">
        <f>IF(T1266&lt;&gt;"",T1266,AI1265)</f>
        <v/>
      </c>
      <c r="AJ1266">
        <f>IF(U1266&lt;&gt;"",U1266,AJ1265)</f>
        <v/>
      </c>
      <c r="AK1266">
        <f>IF(W1266&lt;&gt;"",W1266,"")</f>
        <v/>
      </c>
      <c r="AL1266" s="14">
        <f>IF(X1266&lt;&gt;"",X1266,"")</f>
        <v/>
      </c>
      <c r="AM1266" s="14">
        <f>IF(Y1266&lt;&gt;"",Y1266,"")</f>
        <v/>
      </c>
      <c r="AN1266" s="14">
        <f>IF(OR(AL1266="",AM1266=""),"",AL1266-AM1266)</f>
        <v/>
      </c>
      <c r="AO1266">
        <f>IF(AN1266="","",IF(AN1266&gt;0,"Bullish","Bearish"))</f>
        <v/>
      </c>
      <c r="AP1266">
        <f>IF(AO1266="",AP1265,AO1266)</f>
        <v/>
      </c>
      <c r="AQ1266" s="14">
        <f>IF(AB1266&lt;&gt;"",AB1266,"")</f>
        <v/>
      </c>
      <c r="AR1266" s="14">
        <f>IF(AD1266&lt;&gt;"",AD1266,"")</f>
        <v/>
      </c>
      <c r="AS1266">
        <f>IF(AS1265+1=13,1,AS1265+1)</f>
        <v/>
      </c>
      <c r="AT1266">
        <f>IFERROR(IF(SLOPE($AQ$1250:$AQ$1261,$AS$1250:$AS$1261)&gt;0,MIN(3,ABS(SLOPE($AQ$1250:$AQ$1261,$AS$1250:$AS$1261))),IF(SLOPE($AQ$1250:$AQ$1261,$AS$1250:$AS$1261)&lt;-0.5,-0.5,0)),0)</f>
        <v/>
      </c>
      <c r="AU1266">
        <f>IFERROR(IF(SLOPE($AR$1250:$AR$1261,$AS$1250:$AS$1261)&lt;0,MAX(-3,-ABS(SLOPE($AR$1250:$AR$1261,$AS$1250:$AS$1261))),IF(SLOPE($AR$1250:$AR$1261,$AS$1250:$AS$1261)&gt;0.5,0.5,0)),0)</f>
        <v/>
      </c>
      <c r="AV1266">
        <f>($AQ$1262+(AT1266*(AS1266-1)))</f>
        <v/>
      </c>
      <c r="AW1266">
        <f>($AR$1262+(AU1266*(AS1266-1)))</f>
        <v/>
      </c>
      <c r="AX1266">
        <f>IF(AT1266&gt;0,AV1266+AT1266,AV1266)</f>
        <v/>
      </c>
      <c r="AY1266">
        <f>IF(AU1266&lt;0,AW1266+AU1266,AW1266)</f>
        <v/>
      </c>
      <c r="BA1266" s="14">
        <f>IFERROR(AX1266-AQ1266,"")</f>
        <v/>
      </c>
      <c r="BB1266" s="14">
        <f>IFERROR(AY1266-AR1266,"")</f>
        <v/>
      </c>
      <c r="BD1266">
        <f>AH1266</f>
        <v/>
      </c>
      <c r="BE1266">
        <f>AI1266</f>
        <v/>
      </c>
      <c r="BF1266">
        <f>AJ1266</f>
        <v/>
      </c>
      <c r="BG1266" s="14">
        <f>L1266</f>
        <v/>
      </c>
      <c r="BH1266" s="14">
        <f>IF(X1266="","",X1266)</f>
        <v/>
      </c>
      <c r="BI1266" s="14">
        <f>IF(Y1266="","",Y1266)</f>
        <v/>
      </c>
      <c r="BJ1266">
        <f>Z1266</f>
        <v/>
      </c>
      <c r="BK1266">
        <f>AA1266</f>
        <v/>
      </c>
      <c r="BL1266">
        <f>IFERROR(AX1266,"")</f>
        <v/>
      </c>
      <c r="BM1266">
        <f>IFERROR(AY1266,"")</f>
        <v/>
      </c>
    </row>
    <row r="1267" ht="14.25" customHeight="1">
      <c r="A1267">
        <f>ALGLIB_SSA_XAUUSD!AA1267</f>
        <v/>
      </c>
      <c r="B1267">
        <f>IF($A1267="","",INDEX(ALGLIB_SSA_XAUUSD!$B$2:$B$2401,MATCH($A1267,ALGLIB_SSA_XAUUSD!$A$2:$A$2401,1)))</f>
        <v/>
      </c>
      <c r="C1267">
        <f>IF($A1267="","",INDEX(ALGLIB_SSA_XAUUSD!$C$2:$C$2401,MATCH($A1267,ALGLIB_SSA_XAUUSD!$A$2:$A$2401,1)))</f>
        <v/>
      </c>
      <c r="D1267" s="14">
        <f>IF($A1267="","",INT((ROW()-2)/12)+1)</f>
        <v/>
      </c>
      <c r="E1267" s="14">
        <f>IF(AND(E1274&lt;&gt;"",D1274=D1262+1),E1262+(E1274-E1262)*5/12,"")</f>
        <v/>
      </c>
      <c r="F1267" s="14">
        <f>IF(AND(F1274&lt;&gt;"",D1274=D1262+1),F1262+(F1274-F1262)*5/12,"")</f>
        <v/>
      </c>
      <c r="G1267" s="14">
        <f>IF(AND(G1274&lt;&gt;"",D1274=D1262+1),G1262+(G1274-G1262)*5/12,"")</f>
        <v/>
      </c>
      <c r="H1267" s="14">
        <f>IF(AND(H1274&lt;&gt;"",D1274=D1262+1),H1262+(H1274-H1262)*5/12,"")</f>
        <v/>
      </c>
      <c r="I1267" s="14">
        <f>IF(AND(L1274&lt;&gt;"",D1274=D1262+1),I1262+(I1274-I1262)*5/12,"")</f>
        <v/>
      </c>
      <c r="J1267">
        <f>_xlfn.XLOOKUP($A1267,ALGLIB_SSA_XAUUSD!$AA$2:$AA$2401,ALGLIB_SSA_XAUUSD!$P$2:$P$2401,"",0)</f>
        <v/>
      </c>
      <c r="K1267">
        <f>_xlfn.XLOOKUP($A1267,ALGLIB_SSA_XAUUSD!$AA$2:$AA$2401,ALGLIB_SSA_XAUUSD!$Q$2:$Q$2401,"",0)</f>
        <v/>
      </c>
      <c r="L1267">
        <f>_xlfn.XLOOKUP($A1267,ALGLIB_SSA_XAUUSD!$AA$2:$AA$2401,ALGLIB_SSA_XAUUSD!$R$2:$R$2401,"",0)</f>
        <v/>
      </c>
      <c r="M1267">
        <f>_xlfn.XLOOKUP($A1267,ALGLIB_SSA_XAUUSD!$AA$2:$AA$2401,ALGLIB_SSA_XAUUSD!$S$2:$S$2401,"",0)</f>
        <v/>
      </c>
      <c r="N1267">
        <f>_xlfn.XLOOKUP($A1267,ALGLIB_SSA_XAUUSD!$AA$2:$AA$2401,ALGLIB_SSA_XAUUSD!$T$2:$T$2401,"",0)</f>
        <v/>
      </c>
      <c r="O1267">
        <f>_xlfn.XLOOKUP($A1267,ALGLIB_SSA_XAUUSD!$AA$2:$AA$2401,ALGLIB_SSA_XAUUSD!$U$2:$U$2401,"",0)</f>
        <v/>
      </c>
      <c r="P1267">
        <f>_xlfn.XLOOKUP($A1267,ALGLIB_SSA_XAUUSD!$AA$2:$AA$2401,ALGLIB_SSA_XAUUSD!$V$2:$V$2401,"",0)</f>
        <v/>
      </c>
      <c r="S1267">
        <f>A1267</f>
        <v/>
      </c>
      <c r="T1267">
        <f>J1267</f>
        <v/>
      </c>
      <c r="U1267">
        <f>K1267</f>
        <v/>
      </c>
      <c r="V1267" s="14">
        <f>IF($A1267="","",MOD(ROW()-2,12)+1)</f>
        <v/>
      </c>
      <c r="W1267">
        <f>L1267</f>
        <v/>
      </c>
      <c r="X1267" s="14">
        <f>IF(F1267="","",F1267)</f>
        <v/>
      </c>
      <c r="Y1267" s="14">
        <f>IF(G1267="","",G1267)</f>
        <v/>
      </c>
      <c r="Z1267">
        <f>M1267</f>
        <v/>
      </c>
      <c r="AA1267">
        <f>N1267</f>
        <v/>
      </c>
      <c r="AB1267" s="14">
        <f>IF(H1267="","",H1267)</f>
        <v/>
      </c>
      <c r="AC1267">
        <f>O1267</f>
        <v/>
      </c>
      <c r="AD1267" s="14">
        <f>IF(I1267="","",I1267)</f>
        <v/>
      </c>
      <c r="AE1267">
        <f>P1267</f>
        <v/>
      </c>
      <c r="AH1267">
        <f>IF(S1267&lt;&gt;"",S1267,AH1266+900)</f>
        <v/>
      </c>
      <c r="AI1267">
        <f>IF(T1267&lt;&gt;"",T1267,AI1266)</f>
        <v/>
      </c>
      <c r="AJ1267">
        <f>IF(U1267&lt;&gt;"",U1267,AJ1266)</f>
        <v/>
      </c>
      <c r="AK1267">
        <f>IF(W1267&lt;&gt;"",W1267,"")</f>
        <v/>
      </c>
      <c r="AL1267" s="14">
        <f>IF(X1267&lt;&gt;"",X1267,"")</f>
        <v/>
      </c>
      <c r="AM1267" s="14">
        <f>IF(Y1267&lt;&gt;"",Y1267,"")</f>
        <v/>
      </c>
      <c r="AN1267" s="14">
        <f>IF(OR(AL1267="",AM1267=""),"",AL1267-AM1267)</f>
        <v/>
      </c>
      <c r="AO1267">
        <f>IF(AN1267="","",IF(AN1267&gt;0,"Bullish","Bearish"))</f>
        <v/>
      </c>
      <c r="AP1267">
        <f>IF(AO1267="",AP1266,AO1267)</f>
        <v/>
      </c>
      <c r="AQ1267" s="14">
        <f>IF(AB1267&lt;&gt;"",AB1267,"")</f>
        <v/>
      </c>
      <c r="AR1267" s="14">
        <f>IF(AD1267&lt;&gt;"",AD1267,"")</f>
        <v/>
      </c>
      <c r="AS1267">
        <f>IF(AS1266+1=13,1,AS1266+1)</f>
        <v/>
      </c>
      <c r="AT1267">
        <f>IFERROR(IF(SLOPE($AQ$1250:$AQ$1261,$AS$1250:$AS$1261)&gt;0,MIN(3,ABS(SLOPE($AQ$1250:$AQ$1261,$AS$1250:$AS$1261))),IF(SLOPE($AQ$1250:$AQ$1261,$AS$1250:$AS$1261)&lt;-0.5,-0.5,0)),0)</f>
        <v/>
      </c>
      <c r="AU1267">
        <f>IFERROR(IF(SLOPE($AR$1250:$AR$1261,$AS$1250:$AS$1261)&lt;0,MAX(-3,-ABS(SLOPE($AR$1250:$AR$1261,$AS$1250:$AS$1261))),IF(SLOPE($AR$1250:$AR$1261,$AS$1250:$AS$1261)&gt;0.5,0.5,0)),0)</f>
        <v/>
      </c>
      <c r="AV1267">
        <f>($AQ$1262+(AT1267*(AS1267-1)))</f>
        <v/>
      </c>
      <c r="AW1267">
        <f>($AR$1262+(AU1267*(AS1267-1)))</f>
        <v/>
      </c>
      <c r="AX1267">
        <f>IF(AT1267&gt;0,AV1267+AT1267,AV1267)</f>
        <v/>
      </c>
      <c r="AY1267">
        <f>IF(AU1267&lt;0,AW1267+AU1267,AW1267)</f>
        <v/>
      </c>
      <c r="BA1267" s="14">
        <f>IFERROR(AX1267-AQ1267,"")</f>
        <v/>
      </c>
      <c r="BB1267" s="14">
        <f>IFERROR(AY1267-AR1267,"")</f>
        <v/>
      </c>
      <c r="BD1267">
        <f>AH1267</f>
        <v/>
      </c>
      <c r="BE1267">
        <f>AI1267</f>
        <v/>
      </c>
      <c r="BF1267">
        <f>AJ1267</f>
        <v/>
      </c>
      <c r="BG1267" s="14">
        <f>L1267</f>
        <v/>
      </c>
      <c r="BH1267" s="14">
        <f>IF(X1267="","",X1267)</f>
        <v/>
      </c>
      <c r="BI1267" s="14">
        <f>IF(Y1267="","",Y1267)</f>
        <v/>
      </c>
      <c r="BJ1267">
        <f>Z1267</f>
        <v/>
      </c>
      <c r="BK1267">
        <f>AA1267</f>
        <v/>
      </c>
      <c r="BL1267">
        <f>IFERROR(AX1267,"")</f>
        <v/>
      </c>
      <c r="BM1267">
        <f>IFERROR(AY1267,"")</f>
        <v/>
      </c>
    </row>
    <row r="1268" ht="14.25" customHeight="1">
      <c r="A1268">
        <f>ALGLIB_SSA_XAUUSD!AA1268</f>
        <v/>
      </c>
      <c r="B1268">
        <f>IF($A1268="","",INDEX(ALGLIB_SSA_XAUUSD!$B$2:$B$2401,MATCH($A1268,ALGLIB_SSA_XAUUSD!$A$2:$A$2401,1)))</f>
        <v/>
      </c>
      <c r="C1268">
        <f>IF($A1268="","",INDEX(ALGLIB_SSA_XAUUSD!$C$2:$C$2401,MATCH($A1268,ALGLIB_SSA_XAUUSD!$A$2:$A$2401,1)))</f>
        <v/>
      </c>
      <c r="D1268" s="14">
        <f>IF($A1268="","",INT((ROW()-2)/12)+1)</f>
        <v/>
      </c>
      <c r="E1268" s="14">
        <f>IF(AND(E1274&lt;&gt;"",D1274=D1262+1),E1262+(E1274-E1262)*6/12,"")</f>
        <v/>
      </c>
      <c r="F1268" s="14">
        <f>IF(AND(F1274&lt;&gt;"",D1274=D1262+1),F1262+(F1274-F1262)*6/12,"")</f>
        <v/>
      </c>
      <c r="G1268" s="14">
        <f>IF(AND(G1274&lt;&gt;"",D1274=D1262+1),G1262+(G1274-G1262)*6/12,"")</f>
        <v/>
      </c>
      <c r="H1268" s="14">
        <f>IF(AND(H1274&lt;&gt;"",D1274=D1262+1),H1262+(H1274-H1262)*6/12,"")</f>
        <v/>
      </c>
      <c r="I1268" s="14">
        <f>IF(AND(L1274&lt;&gt;"",D1274=D1262+1),I1262+(I1274-I1262)*6/12,"")</f>
        <v/>
      </c>
      <c r="J1268">
        <f>_xlfn.XLOOKUP($A1268,ALGLIB_SSA_XAUUSD!$AA$2:$AA$2401,ALGLIB_SSA_XAUUSD!$P$2:$P$2401,"",0)</f>
        <v/>
      </c>
      <c r="K1268">
        <f>_xlfn.XLOOKUP($A1268,ALGLIB_SSA_XAUUSD!$AA$2:$AA$2401,ALGLIB_SSA_XAUUSD!$Q$2:$Q$2401,"",0)</f>
        <v/>
      </c>
      <c r="L1268">
        <f>_xlfn.XLOOKUP($A1268,ALGLIB_SSA_XAUUSD!$AA$2:$AA$2401,ALGLIB_SSA_XAUUSD!$R$2:$R$2401,"",0)</f>
        <v/>
      </c>
      <c r="M1268">
        <f>_xlfn.XLOOKUP($A1268,ALGLIB_SSA_XAUUSD!$AA$2:$AA$2401,ALGLIB_SSA_XAUUSD!$S$2:$S$2401,"",0)</f>
        <v/>
      </c>
      <c r="N1268">
        <f>_xlfn.XLOOKUP($A1268,ALGLIB_SSA_XAUUSD!$AA$2:$AA$2401,ALGLIB_SSA_XAUUSD!$T$2:$T$2401,"",0)</f>
        <v/>
      </c>
      <c r="O1268">
        <f>_xlfn.XLOOKUP($A1268,ALGLIB_SSA_XAUUSD!$AA$2:$AA$2401,ALGLIB_SSA_XAUUSD!$U$2:$U$2401,"",0)</f>
        <v/>
      </c>
      <c r="P1268">
        <f>_xlfn.XLOOKUP($A1268,ALGLIB_SSA_XAUUSD!$AA$2:$AA$2401,ALGLIB_SSA_XAUUSD!$V$2:$V$2401,"",0)</f>
        <v/>
      </c>
      <c r="S1268">
        <f>A1268</f>
        <v/>
      </c>
      <c r="T1268">
        <f>J1268</f>
        <v/>
      </c>
      <c r="U1268">
        <f>K1268</f>
        <v/>
      </c>
      <c r="V1268" s="14">
        <f>IF($A1268="","",MOD(ROW()-2,12)+1)</f>
        <v/>
      </c>
      <c r="W1268">
        <f>L1268</f>
        <v/>
      </c>
      <c r="X1268" s="14">
        <f>IF(F1268="","",F1268)</f>
        <v/>
      </c>
      <c r="Y1268" s="14">
        <f>IF(G1268="","",G1268)</f>
        <v/>
      </c>
      <c r="Z1268">
        <f>M1268</f>
        <v/>
      </c>
      <c r="AA1268">
        <f>N1268</f>
        <v/>
      </c>
      <c r="AB1268" s="14">
        <f>IF(H1268="","",H1268)</f>
        <v/>
      </c>
      <c r="AC1268">
        <f>O1268</f>
        <v/>
      </c>
      <c r="AD1268" s="14">
        <f>IF(I1268="","",I1268)</f>
        <v/>
      </c>
      <c r="AE1268">
        <f>P1268</f>
        <v/>
      </c>
      <c r="AH1268">
        <f>IF(S1268&lt;&gt;"",S1268,AH1267+900)</f>
        <v/>
      </c>
      <c r="AI1268">
        <f>IF(T1268&lt;&gt;"",T1268,AI1267)</f>
        <v/>
      </c>
      <c r="AJ1268">
        <f>IF(U1268&lt;&gt;"",U1268,AJ1267)</f>
        <v/>
      </c>
      <c r="AK1268">
        <f>IF(W1268&lt;&gt;"",W1268,"")</f>
        <v/>
      </c>
      <c r="AL1268" s="14">
        <f>IF(X1268&lt;&gt;"",X1268,"")</f>
        <v/>
      </c>
      <c r="AM1268" s="14">
        <f>IF(Y1268&lt;&gt;"",Y1268,"")</f>
        <v/>
      </c>
      <c r="AN1268" s="14">
        <f>IF(OR(AL1268="",AM1268=""),"",AL1268-AM1268)</f>
        <v/>
      </c>
      <c r="AO1268">
        <f>IF(AN1268="","",IF(AN1268&gt;0,"Bullish","Bearish"))</f>
        <v/>
      </c>
      <c r="AP1268">
        <f>IF(AO1268="",AP1267,AO1268)</f>
        <v/>
      </c>
      <c r="AQ1268" s="14">
        <f>IF(AB1268&lt;&gt;"",AB1268,"")</f>
        <v/>
      </c>
      <c r="AR1268" s="14">
        <f>IF(AD1268&lt;&gt;"",AD1268,"")</f>
        <v/>
      </c>
      <c r="AS1268">
        <f>IF(AS1267+1=13,1,AS1267+1)</f>
        <v/>
      </c>
      <c r="AT1268">
        <f>IFERROR(IF(SLOPE($AQ$1250:$AQ$1261,$AS$1250:$AS$1261)&gt;0,MIN(3,ABS(SLOPE($AQ$1250:$AQ$1261,$AS$1250:$AS$1261))),IF(SLOPE($AQ$1250:$AQ$1261,$AS$1250:$AS$1261)&lt;-0.5,-0.5,0)),0)</f>
        <v/>
      </c>
      <c r="AU1268">
        <f>IFERROR(IF(SLOPE($AR$1250:$AR$1261,$AS$1250:$AS$1261)&lt;0,MAX(-3,-ABS(SLOPE($AR$1250:$AR$1261,$AS$1250:$AS$1261))),IF(SLOPE($AR$1250:$AR$1261,$AS$1250:$AS$1261)&gt;0.5,0.5,0)),0)</f>
        <v/>
      </c>
      <c r="AV1268">
        <f>($AQ$1262+(AT1268*(AS1268-1)))</f>
        <v/>
      </c>
      <c r="AW1268">
        <f>($AR$1262+(AU1268*(AS1268-1)))</f>
        <v/>
      </c>
      <c r="AX1268">
        <f>IF(AT1268&gt;0,AV1268+AT1268,AV1268)</f>
        <v/>
      </c>
      <c r="AY1268">
        <f>IF(AU1268&lt;0,AW1268+AU1268,AW1268)</f>
        <v/>
      </c>
      <c r="BA1268" s="14">
        <f>IFERROR(AX1268-AQ1268,"")</f>
        <v/>
      </c>
      <c r="BB1268" s="14">
        <f>IFERROR(AY1268-AR1268,"")</f>
        <v/>
      </c>
      <c r="BD1268">
        <f>AH1268</f>
        <v/>
      </c>
      <c r="BE1268">
        <f>AI1268</f>
        <v/>
      </c>
      <c r="BF1268">
        <f>AJ1268</f>
        <v/>
      </c>
      <c r="BG1268" s="14">
        <f>L1268</f>
        <v/>
      </c>
      <c r="BH1268" s="14">
        <f>IF(X1268="","",X1268)</f>
        <v/>
      </c>
      <c r="BI1268" s="14">
        <f>IF(Y1268="","",Y1268)</f>
        <v/>
      </c>
      <c r="BJ1268">
        <f>Z1268</f>
        <v/>
      </c>
      <c r="BK1268">
        <f>AA1268</f>
        <v/>
      </c>
      <c r="BL1268">
        <f>IFERROR(AX1268,"")</f>
        <v/>
      </c>
      <c r="BM1268">
        <f>IFERROR(AY1268,"")</f>
        <v/>
      </c>
    </row>
    <row r="1269" ht="14.25" customHeight="1">
      <c r="A1269">
        <f>ALGLIB_SSA_XAUUSD!AA1269</f>
        <v/>
      </c>
      <c r="B1269">
        <f>IF($A1269="","",INDEX(ALGLIB_SSA_XAUUSD!$B$2:$B$2401,MATCH($A1269,ALGLIB_SSA_XAUUSD!$A$2:$A$2401,1)))</f>
        <v/>
      </c>
      <c r="C1269">
        <f>IF($A1269="","",INDEX(ALGLIB_SSA_XAUUSD!$C$2:$C$2401,MATCH($A1269,ALGLIB_SSA_XAUUSD!$A$2:$A$2401,1)))</f>
        <v/>
      </c>
      <c r="D1269" s="14">
        <f>IF($A1269="","",INT((ROW()-2)/12)+1)</f>
        <v/>
      </c>
      <c r="E1269" s="14">
        <f>IF(AND(E1274&lt;&gt;"",D1274=D1262+1),E1262+(E1274-E1262)*7/12,"")</f>
        <v/>
      </c>
      <c r="F1269" s="14">
        <f>IF(AND(F1274&lt;&gt;"",D1274=D1262+1),F1262+(F1274-F1262)*7/12,"")</f>
        <v/>
      </c>
      <c r="G1269" s="14">
        <f>IF(AND(G1274&lt;&gt;"",D1274=D1262+1),G1262+(G1274-G1262)*7/12,"")</f>
        <v/>
      </c>
      <c r="H1269" s="14">
        <f>IF(AND(H1274&lt;&gt;"",D1274=D1262+1),H1262+(H1274-H1262)*7/12,"")</f>
        <v/>
      </c>
      <c r="I1269" s="14">
        <f>IF(AND(L1274&lt;&gt;"",D1274=D1262+1),I1262+(I1274-I1262)*7/12,"")</f>
        <v/>
      </c>
      <c r="J1269">
        <f>_xlfn.XLOOKUP($A1269,ALGLIB_SSA_XAUUSD!$AA$2:$AA$2401,ALGLIB_SSA_XAUUSD!$P$2:$P$2401,"",0)</f>
        <v/>
      </c>
      <c r="K1269">
        <f>_xlfn.XLOOKUP($A1269,ALGLIB_SSA_XAUUSD!$AA$2:$AA$2401,ALGLIB_SSA_XAUUSD!$Q$2:$Q$2401,"",0)</f>
        <v/>
      </c>
      <c r="L1269">
        <f>_xlfn.XLOOKUP($A1269,ALGLIB_SSA_XAUUSD!$AA$2:$AA$2401,ALGLIB_SSA_XAUUSD!$R$2:$R$2401,"",0)</f>
        <v/>
      </c>
      <c r="M1269">
        <f>_xlfn.XLOOKUP($A1269,ALGLIB_SSA_XAUUSD!$AA$2:$AA$2401,ALGLIB_SSA_XAUUSD!$S$2:$S$2401,"",0)</f>
        <v/>
      </c>
      <c r="N1269">
        <f>_xlfn.XLOOKUP($A1269,ALGLIB_SSA_XAUUSD!$AA$2:$AA$2401,ALGLIB_SSA_XAUUSD!$T$2:$T$2401,"",0)</f>
        <v/>
      </c>
      <c r="O1269">
        <f>_xlfn.XLOOKUP($A1269,ALGLIB_SSA_XAUUSD!$AA$2:$AA$2401,ALGLIB_SSA_XAUUSD!$U$2:$U$2401,"",0)</f>
        <v/>
      </c>
      <c r="P1269">
        <f>_xlfn.XLOOKUP($A1269,ALGLIB_SSA_XAUUSD!$AA$2:$AA$2401,ALGLIB_SSA_XAUUSD!$V$2:$V$2401,"",0)</f>
        <v/>
      </c>
      <c r="S1269">
        <f>A1269</f>
        <v/>
      </c>
      <c r="T1269">
        <f>J1269</f>
        <v/>
      </c>
      <c r="U1269">
        <f>K1269</f>
        <v/>
      </c>
      <c r="V1269" s="14">
        <f>IF($A1269="","",MOD(ROW()-2,12)+1)</f>
        <v/>
      </c>
      <c r="W1269">
        <f>L1269</f>
        <v/>
      </c>
      <c r="X1269" s="14">
        <f>IF(F1269="","",F1269)</f>
        <v/>
      </c>
      <c r="Y1269" s="14">
        <f>IF(G1269="","",G1269)</f>
        <v/>
      </c>
      <c r="Z1269">
        <f>M1269</f>
        <v/>
      </c>
      <c r="AA1269">
        <f>N1269</f>
        <v/>
      </c>
      <c r="AB1269" s="14">
        <f>IF(H1269="","",H1269)</f>
        <v/>
      </c>
      <c r="AC1269">
        <f>O1269</f>
        <v/>
      </c>
      <c r="AD1269" s="14">
        <f>IF(I1269="","",I1269)</f>
        <v/>
      </c>
      <c r="AE1269">
        <f>P1269</f>
        <v/>
      </c>
      <c r="AH1269">
        <f>IF(S1269&lt;&gt;"",S1269,AH1268+900)</f>
        <v/>
      </c>
      <c r="AI1269">
        <f>IF(T1269&lt;&gt;"",T1269,AI1268)</f>
        <v/>
      </c>
      <c r="AJ1269">
        <f>IF(U1269&lt;&gt;"",U1269,AJ1268)</f>
        <v/>
      </c>
      <c r="AK1269">
        <f>IF(W1269&lt;&gt;"",W1269,"")</f>
        <v/>
      </c>
      <c r="AL1269" s="14">
        <f>IF(X1269&lt;&gt;"",X1269,"")</f>
        <v/>
      </c>
      <c r="AM1269" s="14">
        <f>IF(Y1269&lt;&gt;"",Y1269,"")</f>
        <v/>
      </c>
      <c r="AN1269" s="14">
        <f>IF(OR(AL1269="",AM1269=""),"",AL1269-AM1269)</f>
        <v/>
      </c>
      <c r="AO1269">
        <f>IF(AN1269="","",IF(AN1269&gt;0,"Bullish","Bearish"))</f>
        <v/>
      </c>
      <c r="AP1269">
        <f>IF(AO1269="",AP1268,AO1269)</f>
        <v/>
      </c>
      <c r="AQ1269" s="14">
        <f>IF(AB1269&lt;&gt;"",AB1269,"")</f>
        <v/>
      </c>
      <c r="AR1269" s="14">
        <f>IF(AD1269&lt;&gt;"",AD1269,"")</f>
        <v/>
      </c>
      <c r="AS1269">
        <f>IF(AS1268+1=13,1,AS1268+1)</f>
        <v/>
      </c>
      <c r="AT1269">
        <f>IFERROR(IF(SLOPE($AQ$1250:$AQ$1261,$AS$1250:$AS$1261)&gt;0,MIN(3,ABS(SLOPE($AQ$1250:$AQ$1261,$AS$1250:$AS$1261))),IF(SLOPE($AQ$1250:$AQ$1261,$AS$1250:$AS$1261)&lt;-0.5,-0.5,0)),0)</f>
        <v/>
      </c>
      <c r="AU1269">
        <f>IFERROR(IF(SLOPE($AR$1250:$AR$1261,$AS$1250:$AS$1261)&lt;0,MAX(-3,-ABS(SLOPE($AR$1250:$AR$1261,$AS$1250:$AS$1261))),IF(SLOPE($AR$1250:$AR$1261,$AS$1250:$AS$1261)&gt;0.5,0.5,0)),0)</f>
        <v/>
      </c>
      <c r="AV1269">
        <f>($AQ$1262+(AT1269*(AS1269-1)))</f>
        <v/>
      </c>
      <c r="AW1269">
        <f>($AR$1262+(AU1269*(AS1269-1)))</f>
        <v/>
      </c>
      <c r="AX1269">
        <f>IF(AT1269&gt;0,AV1269+AT1269,AV1269)</f>
        <v/>
      </c>
      <c r="AY1269">
        <f>IF(AU1269&lt;0,AW1269+AU1269,AW1269)</f>
        <v/>
      </c>
      <c r="BA1269" s="14">
        <f>IFERROR(AX1269-AQ1269,"")</f>
        <v/>
      </c>
      <c r="BB1269" s="14">
        <f>IFERROR(AY1269-AR1269,"")</f>
        <v/>
      </c>
      <c r="BD1269">
        <f>AH1269</f>
        <v/>
      </c>
      <c r="BE1269">
        <f>AI1269</f>
        <v/>
      </c>
      <c r="BF1269">
        <f>AJ1269</f>
        <v/>
      </c>
      <c r="BG1269" s="14">
        <f>L1269</f>
        <v/>
      </c>
      <c r="BH1269" s="14">
        <f>IF(X1269="","",X1269)</f>
        <v/>
      </c>
      <c r="BI1269" s="14">
        <f>IF(Y1269="","",Y1269)</f>
        <v/>
      </c>
      <c r="BJ1269">
        <f>Z1269</f>
        <v/>
      </c>
      <c r="BK1269">
        <f>AA1269</f>
        <v/>
      </c>
      <c r="BL1269">
        <f>IFERROR(AX1269,"")</f>
        <v/>
      </c>
      <c r="BM1269">
        <f>IFERROR(AY1269,"")</f>
        <v/>
      </c>
    </row>
    <row r="1270" ht="14.25" customHeight="1">
      <c r="A1270">
        <f>ALGLIB_SSA_XAUUSD!AA1270</f>
        <v/>
      </c>
      <c r="B1270">
        <f>IF($A1270="","",INDEX(ALGLIB_SSA_XAUUSD!$B$2:$B$2401,MATCH($A1270,ALGLIB_SSA_XAUUSD!$A$2:$A$2401,1)))</f>
        <v/>
      </c>
      <c r="C1270">
        <f>IF($A1270="","",INDEX(ALGLIB_SSA_XAUUSD!$C$2:$C$2401,MATCH($A1270,ALGLIB_SSA_XAUUSD!$A$2:$A$2401,1)))</f>
        <v/>
      </c>
      <c r="D1270" s="14">
        <f>IF($A1270="","",INT((ROW()-2)/12)+1)</f>
        <v/>
      </c>
      <c r="E1270" s="14">
        <f>IF(AND(E1274&lt;&gt;"",D1274=D1262+1),E1262+(E1274-E1262)*8/12,"")</f>
        <v/>
      </c>
      <c r="F1270" s="14">
        <f>IF(AND(F1274&lt;&gt;"",D1274=D1262+1),F1262+(F1274-F1262)*8/12,"")</f>
        <v/>
      </c>
      <c r="G1270" s="14">
        <f>IF(AND(G1274&lt;&gt;"",D1274=D1262+1),G1262+(G1274-G1262)*8/12,"")</f>
        <v/>
      </c>
      <c r="H1270" s="14">
        <f>IF(AND(H1274&lt;&gt;"",D1274=D1262+1),H1262+(H1274-H1262)*8/12,"")</f>
        <v/>
      </c>
      <c r="I1270" s="14">
        <f>IF(AND(L1274&lt;&gt;"",D1274=D1262+1),I1262+(I1274-I1262)*8/12,"")</f>
        <v/>
      </c>
      <c r="J1270">
        <f>_xlfn.XLOOKUP($A1270,ALGLIB_SSA_XAUUSD!$AA$2:$AA$2401,ALGLIB_SSA_XAUUSD!$P$2:$P$2401,"",0)</f>
        <v/>
      </c>
      <c r="K1270">
        <f>_xlfn.XLOOKUP($A1270,ALGLIB_SSA_XAUUSD!$AA$2:$AA$2401,ALGLIB_SSA_XAUUSD!$Q$2:$Q$2401,"",0)</f>
        <v/>
      </c>
      <c r="L1270">
        <f>_xlfn.XLOOKUP($A1270,ALGLIB_SSA_XAUUSD!$AA$2:$AA$2401,ALGLIB_SSA_XAUUSD!$R$2:$R$2401,"",0)</f>
        <v/>
      </c>
      <c r="M1270">
        <f>_xlfn.XLOOKUP($A1270,ALGLIB_SSA_XAUUSD!$AA$2:$AA$2401,ALGLIB_SSA_XAUUSD!$S$2:$S$2401,"",0)</f>
        <v/>
      </c>
      <c r="N1270">
        <f>_xlfn.XLOOKUP($A1270,ALGLIB_SSA_XAUUSD!$AA$2:$AA$2401,ALGLIB_SSA_XAUUSD!$T$2:$T$2401,"",0)</f>
        <v/>
      </c>
      <c r="O1270">
        <f>_xlfn.XLOOKUP($A1270,ALGLIB_SSA_XAUUSD!$AA$2:$AA$2401,ALGLIB_SSA_XAUUSD!$U$2:$U$2401,"",0)</f>
        <v/>
      </c>
      <c r="P1270">
        <f>_xlfn.XLOOKUP($A1270,ALGLIB_SSA_XAUUSD!$AA$2:$AA$2401,ALGLIB_SSA_XAUUSD!$V$2:$V$2401,"",0)</f>
        <v/>
      </c>
      <c r="S1270">
        <f>A1270</f>
        <v/>
      </c>
      <c r="T1270">
        <f>J1270</f>
        <v/>
      </c>
      <c r="U1270">
        <f>K1270</f>
        <v/>
      </c>
      <c r="V1270" s="14">
        <f>IF($A1270="","",MOD(ROW()-2,12)+1)</f>
        <v/>
      </c>
      <c r="W1270">
        <f>L1270</f>
        <v/>
      </c>
      <c r="X1270" s="14">
        <f>IF(F1270="","",F1270)</f>
        <v/>
      </c>
      <c r="Y1270" s="14">
        <f>IF(G1270="","",G1270)</f>
        <v/>
      </c>
      <c r="Z1270">
        <f>M1270</f>
        <v/>
      </c>
      <c r="AA1270">
        <f>N1270</f>
        <v/>
      </c>
      <c r="AB1270" s="14">
        <f>IF(H1270="","",H1270)</f>
        <v/>
      </c>
      <c r="AC1270">
        <f>O1270</f>
        <v/>
      </c>
      <c r="AD1270" s="14">
        <f>IF(I1270="","",I1270)</f>
        <v/>
      </c>
      <c r="AE1270">
        <f>P1270</f>
        <v/>
      </c>
      <c r="AH1270">
        <f>IF(S1270&lt;&gt;"",S1270,AH1269+900)</f>
        <v/>
      </c>
      <c r="AI1270">
        <f>IF(T1270&lt;&gt;"",T1270,AI1269)</f>
        <v/>
      </c>
      <c r="AJ1270">
        <f>IF(U1270&lt;&gt;"",U1270,AJ1269)</f>
        <v/>
      </c>
      <c r="AK1270">
        <f>IF(W1270&lt;&gt;"",W1270,"")</f>
        <v/>
      </c>
      <c r="AL1270" s="14">
        <f>IF(X1270&lt;&gt;"",X1270,"")</f>
        <v/>
      </c>
      <c r="AM1270" s="14">
        <f>IF(Y1270&lt;&gt;"",Y1270,"")</f>
        <v/>
      </c>
      <c r="AN1270" s="14">
        <f>IF(OR(AL1270="",AM1270=""),"",AL1270-AM1270)</f>
        <v/>
      </c>
      <c r="AO1270">
        <f>IF(AN1270="","",IF(AN1270&gt;0,"Bullish","Bearish"))</f>
        <v/>
      </c>
      <c r="AP1270">
        <f>IF(AO1270="",AP1269,AO1270)</f>
        <v/>
      </c>
      <c r="AQ1270" s="14">
        <f>IF(AB1270&lt;&gt;"",AB1270,"")</f>
        <v/>
      </c>
      <c r="AR1270" s="14">
        <f>IF(AD1270&lt;&gt;"",AD1270,"")</f>
        <v/>
      </c>
      <c r="AS1270">
        <f>IF(AS1269+1=13,1,AS1269+1)</f>
        <v/>
      </c>
      <c r="AT1270">
        <f>IFERROR(IF(SLOPE($AQ$1250:$AQ$1261,$AS$1250:$AS$1261)&gt;0,MIN(3,ABS(SLOPE($AQ$1250:$AQ$1261,$AS$1250:$AS$1261))),IF(SLOPE($AQ$1250:$AQ$1261,$AS$1250:$AS$1261)&lt;-0.5,-0.5,0)),0)</f>
        <v/>
      </c>
      <c r="AU1270">
        <f>IFERROR(IF(SLOPE($AR$1250:$AR$1261,$AS$1250:$AS$1261)&lt;0,MAX(-3,-ABS(SLOPE($AR$1250:$AR$1261,$AS$1250:$AS$1261))),IF(SLOPE($AR$1250:$AR$1261,$AS$1250:$AS$1261)&gt;0.5,0.5,0)),0)</f>
        <v/>
      </c>
      <c r="AV1270">
        <f>($AQ$1262+(AT1270*(AS1270-1)))</f>
        <v/>
      </c>
      <c r="AW1270">
        <f>($AR$1262+(AU1270*(AS1270-1)))</f>
        <v/>
      </c>
      <c r="AX1270">
        <f>IF(AT1270&gt;0,AV1270+AT1270,AV1270)</f>
        <v/>
      </c>
      <c r="AY1270">
        <f>IF(AU1270&lt;0,AW1270+AU1270,AW1270)</f>
        <v/>
      </c>
      <c r="BA1270" s="14">
        <f>IFERROR(AX1270-AQ1270,"")</f>
        <v/>
      </c>
      <c r="BB1270" s="14">
        <f>IFERROR(AY1270-AR1270,"")</f>
        <v/>
      </c>
      <c r="BD1270">
        <f>AH1270</f>
        <v/>
      </c>
      <c r="BE1270">
        <f>AI1270</f>
        <v/>
      </c>
      <c r="BF1270">
        <f>AJ1270</f>
        <v/>
      </c>
      <c r="BG1270" s="14">
        <f>L1270</f>
        <v/>
      </c>
      <c r="BH1270" s="14">
        <f>IF(X1270="","",X1270)</f>
        <v/>
      </c>
      <c r="BI1270" s="14">
        <f>IF(Y1270="","",Y1270)</f>
        <v/>
      </c>
      <c r="BJ1270">
        <f>Z1270</f>
        <v/>
      </c>
      <c r="BK1270">
        <f>AA1270</f>
        <v/>
      </c>
      <c r="BL1270">
        <f>IFERROR(AX1270,"")</f>
        <v/>
      </c>
      <c r="BM1270">
        <f>IFERROR(AY1270,"")</f>
        <v/>
      </c>
    </row>
    <row r="1271" ht="14.25" customHeight="1">
      <c r="A1271">
        <f>ALGLIB_SSA_XAUUSD!AA1271</f>
        <v/>
      </c>
      <c r="B1271">
        <f>IF($A1271="","",INDEX(ALGLIB_SSA_XAUUSD!$B$2:$B$2401,MATCH($A1271,ALGLIB_SSA_XAUUSD!$A$2:$A$2401,1)))</f>
        <v/>
      </c>
      <c r="C1271">
        <f>IF($A1271="","",INDEX(ALGLIB_SSA_XAUUSD!$C$2:$C$2401,MATCH($A1271,ALGLIB_SSA_XAUUSD!$A$2:$A$2401,1)))</f>
        <v/>
      </c>
      <c r="D1271" s="14">
        <f>IF($A1271="","",INT((ROW()-2)/12)+1)</f>
        <v/>
      </c>
      <c r="E1271" s="14">
        <f>IF(AND(E1274&lt;&gt;"",D1274=D1262+1),E1262+(E1274-E1262)*9/12,"")</f>
        <v/>
      </c>
      <c r="F1271" s="14">
        <f>IF(AND(F1274&lt;&gt;"",D1274=D1262+1),F1262+(F1274-F1262)*9/12,"")</f>
        <v/>
      </c>
      <c r="G1271" s="14">
        <f>IF(AND(G1274&lt;&gt;"",D1274=D1262+1),G1262+(G1274-G1262)*9/12,"")</f>
        <v/>
      </c>
      <c r="H1271" s="14">
        <f>IF(AND(H1274&lt;&gt;"",D1274=D1262+1),H1262+(H1274-H1262)*9/12,"")</f>
        <v/>
      </c>
      <c r="I1271" s="14">
        <f>IF(AND(L1274&lt;&gt;"",D1274=D1262+1),I1262+(I1274-I1262)*9/12,"")</f>
        <v/>
      </c>
      <c r="J1271">
        <f>_xlfn.XLOOKUP($A1271,ALGLIB_SSA_XAUUSD!$AA$2:$AA$2401,ALGLIB_SSA_XAUUSD!$P$2:$P$2401,"",0)</f>
        <v/>
      </c>
      <c r="K1271">
        <f>_xlfn.XLOOKUP($A1271,ALGLIB_SSA_XAUUSD!$AA$2:$AA$2401,ALGLIB_SSA_XAUUSD!$Q$2:$Q$2401,"",0)</f>
        <v/>
      </c>
      <c r="L1271">
        <f>_xlfn.XLOOKUP($A1271,ALGLIB_SSA_XAUUSD!$AA$2:$AA$2401,ALGLIB_SSA_XAUUSD!$R$2:$R$2401,"",0)</f>
        <v/>
      </c>
      <c r="M1271">
        <f>_xlfn.XLOOKUP($A1271,ALGLIB_SSA_XAUUSD!$AA$2:$AA$2401,ALGLIB_SSA_XAUUSD!$S$2:$S$2401,"",0)</f>
        <v/>
      </c>
      <c r="N1271">
        <f>_xlfn.XLOOKUP($A1271,ALGLIB_SSA_XAUUSD!$AA$2:$AA$2401,ALGLIB_SSA_XAUUSD!$T$2:$T$2401,"",0)</f>
        <v/>
      </c>
      <c r="O1271">
        <f>_xlfn.XLOOKUP($A1271,ALGLIB_SSA_XAUUSD!$AA$2:$AA$2401,ALGLIB_SSA_XAUUSD!$U$2:$U$2401,"",0)</f>
        <v/>
      </c>
      <c r="P1271">
        <f>_xlfn.XLOOKUP($A1271,ALGLIB_SSA_XAUUSD!$AA$2:$AA$2401,ALGLIB_SSA_XAUUSD!$V$2:$V$2401,"",0)</f>
        <v/>
      </c>
      <c r="S1271">
        <f>A1271</f>
        <v/>
      </c>
      <c r="T1271">
        <f>J1271</f>
        <v/>
      </c>
      <c r="U1271">
        <f>K1271</f>
        <v/>
      </c>
      <c r="V1271" s="14">
        <f>IF($A1271="","",MOD(ROW()-2,12)+1)</f>
        <v/>
      </c>
      <c r="W1271">
        <f>L1271</f>
        <v/>
      </c>
      <c r="X1271" s="14">
        <f>IF(F1271="","",F1271)</f>
        <v/>
      </c>
      <c r="Y1271" s="14">
        <f>IF(G1271="","",G1271)</f>
        <v/>
      </c>
      <c r="Z1271">
        <f>M1271</f>
        <v/>
      </c>
      <c r="AA1271">
        <f>N1271</f>
        <v/>
      </c>
      <c r="AB1271" s="14">
        <f>IF(H1271="","",H1271)</f>
        <v/>
      </c>
      <c r="AC1271">
        <f>O1271</f>
        <v/>
      </c>
      <c r="AD1271" s="14">
        <f>IF(I1271="","",I1271)</f>
        <v/>
      </c>
      <c r="AE1271">
        <f>P1271</f>
        <v/>
      </c>
      <c r="AH1271">
        <f>IF(S1271&lt;&gt;"",S1271,AH1270+900)</f>
        <v/>
      </c>
      <c r="AI1271">
        <f>IF(T1271&lt;&gt;"",T1271,AI1270)</f>
        <v/>
      </c>
      <c r="AJ1271">
        <f>IF(U1271&lt;&gt;"",U1271,AJ1270)</f>
        <v/>
      </c>
      <c r="AK1271">
        <f>IF(W1271&lt;&gt;"",W1271,"")</f>
        <v/>
      </c>
      <c r="AL1271" s="14">
        <f>IF(X1271&lt;&gt;"",X1271,"")</f>
        <v/>
      </c>
      <c r="AM1271" s="14">
        <f>IF(Y1271&lt;&gt;"",Y1271,"")</f>
        <v/>
      </c>
      <c r="AN1271" s="14">
        <f>IF(OR(AL1271="",AM1271=""),"",AL1271-AM1271)</f>
        <v/>
      </c>
      <c r="AO1271">
        <f>IF(AN1271="","",IF(AN1271&gt;0,"Bullish","Bearish"))</f>
        <v/>
      </c>
      <c r="AP1271">
        <f>IF(AO1271="",AP1270,AO1271)</f>
        <v/>
      </c>
      <c r="AQ1271" s="14">
        <f>IF(AB1271&lt;&gt;"",AB1271,"")</f>
        <v/>
      </c>
      <c r="AR1271" s="14">
        <f>IF(AD1271&lt;&gt;"",AD1271,"")</f>
        <v/>
      </c>
      <c r="AS1271">
        <f>IF(AS1270+1=13,1,AS1270+1)</f>
        <v/>
      </c>
      <c r="AT1271">
        <f>IFERROR(IF(SLOPE($AQ$1250:$AQ$1261,$AS$1250:$AS$1261)&gt;0,MIN(3,ABS(SLOPE($AQ$1250:$AQ$1261,$AS$1250:$AS$1261))),IF(SLOPE($AQ$1250:$AQ$1261,$AS$1250:$AS$1261)&lt;-0.5,-0.5,0)),0)</f>
        <v/>
      </c>
      <c r="AU1271">
        <f>IFERROR(IF(SLOPE($AR$1250:$AR$1261,$AS$1250:$AS$1261)&lt;0,MAX(-3,-ABS(SLOPE($AR$1250:$AR$1261,$AS$1250:$AS$1261))),IF(SLOPE($AR$1250:$AR$1261,$AS$1250:$AS$1261)&gt;0.5,0.5,0)),0)</f>
        <v/>
      </c>
      <c r="AV1271">
        <f>($AQ$1262+(AT1271*(AS1271-1)))</f>
        <v/>
      </c>
      <c r="AW1271">
        <f>($AR$1262+(AU1271*(AS1271-1)))</f>
        <v/>
      </c>
      <c r="AX1271">
        <f>IF(AT1271&gt;0,AV1271+AT1271,AV1271)</f>
        <v/>
      </c>
      <c r="AY1271">
        <f>IF(AU1271&lt;0,AW1271+AU1271,AW1271)</f>
        <v/>
      </c>
      <c r="BA1271" s="14">
        <f>IFERROR(AX1271-AQ1271,"")</f>
        <v/>
      </c>
      <c r="BB1271" s="14">
        <f>IFERROR(AY1271-AR1271,"")</f>
        <v/>
      </c>
      <c r="BD1271">
        <f>AH1271</f>
        <v/>
      </c>
      <c r="BE1271">
        <f>AI1271</f>
        <v/>
      </c>
      <c r="BF1271">
        <f>AJ1271</f>
        <v/>
      </c>
      <c r="BG1271" s="14">
        <f>L1271</f>
        <v/>
      </c>
      <c r="BH1271" s="14">
        <f>IF(X1271="","",X1271)</f>
        <v/>
      </c>
      <c r="BI1271" s="14">
        <f>IF(Y1271="","",Y1271)</f>
        <v/>
      </c>
      <c r="BJ1271">
        <f>Z1271</f>
        <v/>
      </c>
      <c r="BK1271">
        <f>AA1271</f>
        <v/>
      </c>
      <c r="BL1271">
        <f>IFERROR(AX1271,"")</f>
        <v/>
      </c>
      <c r="BM1271">
        <f>IFERROR(AY1271,"")</f>
        <v/>
      </c>
    </row>
    <row r="1272" ht="14.25" customHeight="1">
      <c r="A1272">
        <f>ALGLIB_SSA_XAUUSD!AA1272</f>
        <v/>
      </c>
      <c r="B1272">
        <f>IF($A1272="","",INDEX(ALGLIB_SSA_XAUUSD!$B$2:$B$2401,MATCH($A1272,ALGLIB_SSA_XAUUSD!$A$2:$A$2401,1)))</f>
        <v/>
      </c>
      <c r="C1272">
        <f>IF($A1272="","",INDEX(ALGLIB_SSA_XAUUSD!$C$2:$C$2401,MATCH($A1272,ALGLIB_SSA_XAUUSD!$A$2:$A$2401,1)))</f>
        <v/>
      </c>
      <c r="D1272" s="14">
        <f>IF($A1272="","",INT((ROW()-2)/12)+1)</f>
        <v/>
      </c>
      <c r="E1272" s="14">
        <f>IF(AND(E1274&lt;&gt;"",D1274=D1262+1),E1262+(E1274-E1262)*10/12,"")</f>
        <v/>
      </c>
      <c r="F1272" s="14">
        <f>IF(AND(F1274&lt;&gt;"",D1274=D1262+1),F1262+(F1274-F1262)*10/12,"")</f>
        <v/>
      </c>
      <c r="G1272" s="14">
        <f>IF(AND(G1274&lt;&gt;"",D1274=D1262+1),G1262+(G1274-G1262)*10/12,"")</f>
        <v/>
      </c>
      <c r="H1272" s="14">
        <f>IF(AND(H1274&lt;&gt;"",D1274=D1262+1),H1262+(H1274-H1262)*10/12,"")</f>
        <v/>
      </c>
      <c r="I1272" s="14">
        <f>IF(AND(L1274&lt;&gt;"",D1274=D1262+1),I1262+(I1274-I1262)*10/12,"")</f>
        <v/>
      </c>
      <c r="J1272">
        <f>_xlfn.XLOOKUP($A1272,ALGLIB_SSA_XAUUSD!$AA$2:$AA$2401,ALGLIB_SSA_XAUUSD!$P$2:$P$2401,"",0)</f>
        <v/>
      </c>
      <c r="K1272">
        <f>_xlfn.XLOOKUP($A1272,ALGLIB_SSA_XAUUSD!$AA$2:$AA$2401,ALGLIB_SSA_XAUUSD!$Q$2:$Q$2401,"",0)</f>
        <v/>
      </c>
      <c r="L1272">
        <f>_xlfn.XLOOKUP($A1272,ALGLIB_SSA_XAUUSD!$AA$2:$AA$2401,ALGLIB_SSA_XAUUSD!$R$2:$R$2401,"",0)</f>
        <v/>
      </c>
      <c r="M1272">
        <f>_xlfn.XLOOKUP($A1272,ALGLIB_SSA_XAUUSD!$AA$2:$AA$2401,ALGLIB_SSA_XAUUSD!$S$2:$S$2401,"",0)</f>
        <v/>
      </c>
      <c r="N1272">
        <f>_xlfn.XLOOKUP($A1272,ALGLIB_SSA_XAUUSD!$AA$2:$AA$2401,ALGLIB_SSA_XAUUSD!$T$2:$T$2401,"",0)</f>
        <v/>
      </c>
      <c r="O1272">
        <f>_xlfn.XLOOKUP($A1272,ALGLIB_SSA_XAUUSD!$AA$2:$AA$2401,ALGLIB_SSA_XAUUSD!$U$2:$U$2401,"",0)</f>
        <v/>
      </c>
      <c r="P1272">
        <f>_xlfn.XLOOKUP($A1272,ALGLIB_SSA_XAUUSD!$AA$2:$AA$2401,ALGLIB_SSA_XAUUSD!$V$2:$V$2401,"",0)</f>
        <v/>
      </c>
      <c r="S1272">
        <f>A1272</f>
        <v/>
      </c>
      <c r="T1272">
        <f>J1272</f>
        <v/>
      </c>
      <c r="U1272">
        <f>K1272</f>
        <v/>
      </c>
      <c r="V1272" s="14">
        <f>IF($A1272="","",MOD(ROW()-2,12)+1)</f>
        <v/>
      </c>
      <c r="W1272">
        <f>L1272</f>
        <v/>
      </c>
      <c r="X1272" s="14">
        <f>IF(F1272="","",F1272)</f>
        <v/>
      </c>
      <c r="Y1272" s="14">
        <f>IF(G1272="","",G1272)</f>
        <v/>
      </c>
      <c r="Z1272">
        <f>M1272</f>
        <v/>
      </c>
      <c r="AA1272">
        <f>N1272</f>
        <v/>
      </c>
      <c r="AB1272" s="14">
        <f>IF(H1272="","",H1272)</f>
        <v/>
      </c>
      <c r="AC1272">
        <f>O1272</f>
        <v/>
      </c>
      <c r="AD1272" s="14">
        <f>IF(I1272="","",I1272)</f>
        <v/>
      </c>
      <c r="AE1272">
        <f>P1272</f>
        <v/>
      </c>
      <c r="AH1272">
        <f>IF(S1272&lt;&gt;"",S1272,AH1271+900)</f>
        <v/>
      </c>
      <c r="AI1272">
        <f>IF(T1272&lt;&gt;"",T1272,AI1271)</f>
        <v/>
      </c>
      <c r="AJ1272">
        <f>IF(U1272&lt;&gt;"",U1272,AJ1271)</f>
        <v/>
      </c>
      <c r="AK1272">
        <f>IF(W1272&lt;&gt;"",W1272,"")</f>
        <v/>
      </c>
      <c r="AL1272" s="14">
        <f>IF(X1272&lt;&gt;"",X1272,"")</f>
        <v/>
      </c>
      <c r="AM1272" s="14">
        <f>IF(Y1272&lt;&gt;"",Y1272,"")</f>
        <v/>
      </c>
      <c r="AN1272" s="14">
        <f>IF(OR(AL1272="",AM1272=""),"",AL1272-AM1272)</f>
        <v/>
      </c>
      <c r="AO1272">
        <f>IF(AN1272="","",IF(AN1272&gt;0,"Bullish","Bearish"))</f>
        <v/>
      </c>
      <c r="AP1272">
        <f>IF(AO1272="",AP1271,AO1272)</f>
        <v/>
      </c>
      <c r="AQ1272" s="14">
        <f>IF(AB1272&lt;&gt;"",AB1272,"")</f>
        <v/>
      </c>
      <c r="AR1272" s="14">
        <f>IF(AD1272&lt;&gt;"",AD1272,"")</f>
        <v/>
      </c>
      <c r="AS1272">
        <f>IF(AS1271+1=13,1,AS1271+1)</f>
        <v/>
      </c>
      <c r="AT1272">
        <f>IFERROR(IF(SLOPE($AQ$1250:$AQ$1261,$AS$1250:$AS$1261)&gt;0,MIN(3,ABS(SLOPE($AQ$1250:$AQ$1261,$AS$1250:$AS$1261))),IF(SLOPE($AQ$1250:$AQ$1261,$AS$1250:$AS$1261)&lt;-0.5,-0.5,0)),0)</f>
        <v/>
      </c>
      <c r="AU1272">
        <f>IFERROR(IF(SLOPE($AR$1250:$AR$1261,$AS$1250:$AS$1261)&lt;0,MAX(-3,-ABS(SLOPE($AR$1250:$AR$1261,$AS$1250:$AS$1261))),IF(SLOPE($AR$1250:$AR$1261,$AS$1250:$AS$1261)&gt;0.5,0.5,0)),0)</f>
        <v/>
      </c>
      <c r="AV1272">
        <f>($AQ$1262+(AT1272*(AS1272-1)))</f>
        <v/>
      </c>
      <c r="AW1272">
        <f>($AR$1262+(AU1272*(AS1272-1)))</f>
        <v/>
      </c>
      <c r="AX1272">
        <f>IF(AT1272&gt;0,AV1272+AT1272,AV1272)</f>
        <v/>
      </c>
      <c r="AY1272">
        <f>IF(AU1272&lt;0,AW1272+AU1272,AW1272)</f>
        <v/>
      </c>
      <c r="BA1272" s="14">
        <f>IFERROR(AX1272-AQ1272,"")</f>
        <v/>
      </c>
      <c r="BB1272" s="14">
        <f>IFERROR(AY1272-AR1272,"")</f>
        <v/>
      </c>
      <c r="BD1272">
        <f>AH1272</f>
        <v/>
      </c>
      <c r="BE1272">
        <f>AI1272</f>
        <v/>
      </c>
      <c r="BF1272">
        <f>AJ1272</f>
        <v/>
      </c>
      <c r="BG1272" s="14">
        <f>L1272</f>
        <v/>
      </c>
      <c r="BH1272" s="14">
        <f>IF(X1272="","",X1272)</f>
        <v/>
      </c>
      <c r="BI1272" s="14">
        <f>IF(Y1272="","",Y1272)</f>
        <v/>
      </c>
      <c r="BJ1272">
        <f>Z1272</f>
        <v/>
      </c>
      <c r="BK1272">
        <f>AA1272</f>
        <v/>
      </c>
      <c r="BL1272">
        <f>IFERROR(AX1272,"")</f>
        <v/>
      </c>
      <c r="BM1272">
        <f>IFERROR(AY1272,"")</f>
        <v/>
      </c>
    </row>
    <row r="1273" ht="14.25" customHeight="1">
      <c r="A1273">
        <f>ALGLIB_SSA_XAUUSD!AA1273</f>
        <v/>
      </c>
      <c r="B1273">
        <f>IF($A1273="","",INDEX(ALGLIB_SSA_XAUUSD!$B$2:$B$2401,MATCH($A1273,ALGLIB_SSA_XAUUSD!$A$2:$A$2401,1)))</f>
        <v/>
      </c>
      <c r="C1273">
        <f>IF($A1273="","",INDEX(ALGLIB_SSA_XAUUSD!$C$2:$C$2401,MATCH($A1273,ALGLIB_SSA_XAUUSD!$A$2:$A$2401,1)))</f>
        <v/>
      </c>
      <c r="D1273" s="14">
        <f>IF($A1273="","",INT((ROW()-2)/12)+1)</f>
        <v/>
      </c>
      <c r="E1273" s="14">
        <f>IF(AND(E1274&lt;&gt;"",D1274=D1262+1),E1262+(E1274-E1262)*11/12,"")</f>
        <v/>
      </c>
      <c r="F1273" s="14">
        <f>IF(AND(F1274&lt;&gt;"",D1274=D1262+1),F1262+(F1274-F1262)*11/12,"")</f>
        <v/>
      </c>
      <c r="G1273" s="14">
        <f>IF(AND(G1274&lt;&gt;"",D1274=D1262+1),G1262+(G1274-G1262)*11/12,"")</f>
        <v/>
      </c>
      <c r="H1273" s="14">
        <f>IF(AND(H1274&lt;&gt;"",D1274=D1262+1),H1262+(H1274-H1262)*11/12,"")</f>
        <v/>
      </c>
      <c r="I1273" s="14">
        <f>IF(AND(L1274&lt;&gt;"",D1274=D1262+1),I1262+(I1274-I1262)*11/12,"")</f>
        <v/>
      </c>
      <c r="J1273">
        <f>_xlfn.XLOOKUP($A1273,ALGLIB_SSA_XAUUSD!$AA$2:$AA$2401,ALGLIB_SSA_XAUUSD!$P$2:$P$2401,"",0)</f>
        <v/>
      </c>
      <c r="K1273">
        <f>_xlfn.XLOOKUP($A1273,ALGLIB_SSA_XAUUSD!$AA$2:$AA$2401,ALGLIB_SSA_XAUUSD!$Q$2:$Q$2401,"",0)</f>
        <v/>
      </c>
      <c r="L1273">
        <f>_xlfn.XLOOKUP($A1273,ALGLIB_SSA_XAUUSD!$AA$2:$AA$2401,ALGLIB_SSA_XAUUSD!$R$2:$R$2401,"",0)</f>
        <v/>
      </c>
      <c r="M1273">
        <f>_xlfn.XLOOKUP($A1273,ALGLIB_SSA_XAUUSD!$AA$2:$AA$2401,ALGLIB_SSA_XAUUSD!$S$2:$S$2401,"",0)</f>
        <v/>
      </c>
      <c r="N1273">
        <f>_xlfn.XLOOKUP($A1273,ALGLIB_SSA_XAUUSD!$AA$2:$AA$2401,ALGLIB_SSA_XAUUSD!$T$2:$T$2401,"",0)</f>
        <v/>
      </c>
      <c r="O1273">
        <f>_xlfn.XLOOKUP($A1273,ALGLIB_SSA_XAUUSD!$AA$2:$AA$2401,ALGLIB_SSA_XAUUSD!$U$2:$U$2401,"",0)</f>
        <v/>
      </c>
      <c r="P1273">
        <f>_xlfn.XLOOKUP($A1273,ALGLIB_SSA_XAUUSD!$AA$2:$AA$2401,ALGLIB_SSA_XAUUSD!$V$2:$V$2401,"",0)</f>
        <v/>
      </c>
      <c r="S1273">
        <f>A1273</f>
        <v/>
      </c>
      <c r="T1273">
        <f>J1273</f>
        <v/>
      </c>
      <c r="U1273">
        <f>K1273</f>
        <v/>
      </c>
      <c r="V1273" s="14">
        <f>IF($A1273="","",MOD(ROW()-2,12)+1)</f>
        <v/>
      </c>
      <c r="W1273">
        <f>L1273</f>
        <v/>
      </c>
      <c r="X1273" s="14">
        <f>IF(F1273="","",F1273)</f>
        <v/>
      </c>
      <c r="Y1273" s="14">
        <f>IF(G1273="","",G1273)</f>
        <v/>
      </c>
      <c r="Z1273">
        <f>M1273</f>
        <v/>
      </c>
      <c r="AA1273">
        <f>N1273</f>
        <v/>
      </c>
      <c r="AB1273" s="14">
        <f>IF(H1273="","",H1273)</f>
        <v/>
      </c>
      <c r="AC1273">
        <f>O1273</f>
        <v/>
      </c>
      <c r="AD1273" s="14">
        <f>IF(I1273="","",I1273)</f>
        <v/>
      </c>
      <c r="AE1273">
        <f>P1273</f>
        <v/>
      </c>
      <c r="AH1273">
        <f>IF(S1273&lt;&gt;"",S1273,AH1272+900)</f>
        <v/>
      </c>
      <c r="AI1273">
        <f>IF(T1273&lt;&gt;"",T1273,AI1272)</f>
        <v/>
      </c>
      <c r="AJ1273">
        <f>IF(U1273&lt;&gt;"",U1273,AJ1272)</f>
        <v/>
      </c>
      <c r="AK1273">
        <f>IF(W1273&lt;&gt;"",W1273,"")</f>
        <v/>
      </c>
      <c r="AL1273" s="14">
        <f>IF(X1273&lt;&gt;"",X1273,"")</f>
        <v/>
      </c>
      <c r="AM1273" s="14">
        <f>IF(Y1273&lt;&gt;"",Y1273,"")</f>
        <v/>
      </c>
      <c r="AN1273" s="14">
        <f>IF(OR(AL1273="",AM1273=""),"",AL1273-AM1273)</f>
        <v/>
      </c>
      <c r="AO1273">
        <f>IF(AN1273="","",IF(AN1273&gt;0,"Bullish","Bearish"))</f>
        <v/>
      </c>
      <c r="AP1273">
        <f>IF(AO1273="",AP1272,AO1273)</f>
        <v/>
      </c>
      <c r="AQ1273" s="14">
        <f>IF(AB1273&lt;&gt;"",AB1273,"")</f>
        <v/>
      </c>
      <c r="AR1273" s="14">
        <f>IF(AD1273&lt;&gt;"",AD1273,"")</f>
        <v/>
      </c>
      <c r="AS1273">
        <f>IF(AS1272+1=13,1,AS1272+1)</f>
        <v/>
      </c>
      <c r="AT1273">
        <f>IFERROR(IF(SLOPE($AQ$1250:$AQ$1261,$AS$1250:$AS$1261)&gt;0,MIN(3,ABS(SLOPE($AQ$1250:$AQ$1261,$AS$1250:$AS$1261))),IF(SLOPE($AQ$1250:$AQ$1261,$AS$1250:$AS$1261)&lt;-0.5,-0.5,0)),0)</f>
        <v/>
      </c>
      <c r="AU1273">
        <f>IFERROR(IF(SLOPE($AR$1250:$AR$1261,$AS$1250:$AS$1261)&lt;0,MAX(-3,-ABS(SLOPE($AR$1250:$AR$1261,$AS$1250:$AS$1261))),IF(SLOPE($AR$1250:$AR$1261,$AS$1250:$AS$1261)&gt;0.5,0.5,0)),0)</f>
        <v/>
      </c>
      <c r="AV1273">
        <f>($AQ$1262+(AT1273*(AS1273-1)))</f>
        <v/>
      </c>
      <c r="AW1273">
        <f>($AR$1262+(AU1273*(AS1273-1)))</f>
        <v/>
      </c>
      <c r="AX1273">
        <f>IF(AT1273&gt;0,AV1273+AT1273,AV1273)</f>
        <v/>
      </c>
      <c r="AY1273">
        <f>IF(AU1273&lt;0,AW1273+AU1273,AW1273)</f>
        <v/>
      </c>
      <c r="BA1273" s="14">
        <f>IFERROR(AX1273-AQ1273,"")</f>
        <v/>
      </c>
      <c r="BB1273" s="14">
        <f>IFERROR(AY1273-AR1273,"")</f>
        <v/>
      </c>
      <c r="BD1273">
        <f>AH1273</f>
        <v/>
      </c>
      <c r="BE1273">
        <f>AI1273</f>
        <v/>
      </c>
      <c r="BF1273">
        <f>AJ1273</f>
        <v/>
      </c>
      <c r="BG1273" s="14">
        <f>L1273</f>
        <v/>
      </c>
      <c r="BH1273" s="14">
        <f>IF(X1273="","",X1273)</f>
        <v/>
      </c>
      <c r="BI1273" s="14">
        <f>IF(Y1273="","",Y1273)</f>
        <v/>
      </c>
      <c r="BJ1273">
        <f>Z1273</f>
        <v/>
      </c>
      <c r="BK1273">
        <f>AA1273</f>
        <v/>
      </c>
      <c r="BL1273">
        <f>IFERROR(AX1273,"")</f>
        <v/>
      </c>
      <c r="BM1273">
        <f>IFERROR(AY1273,"")</f>
        <v/>
      </c>
    </row>
    <row r="1274" ht="14.25" customHeight="1">
      <c r="A1274">
        <f>ALGLIB_SSA_XAUUSD!AA1274</f>
        <v/>
      </c>
      <c r="B1274">
        <f>IF($A1274="","",INDEX(ALGLIB_SSA_XAUUSD!$B$2:$B$2401,MATCH($A1274,ALGLIB_SSA_XAUUSD!$A$2:$A$2401,1)))</f>
        <v/>
      </c>
      <c r="C1274">
        <f>IF($A1274="","",INDEX(ALGLIB_SSA_XAUUSD!$C$2:$C$2401,MATCH($A1274,ALGLIB_SSA_XAUUSD!$A$2:$A$2401,1)))</f>
        <v/>
      </c>
      <c r="D1274" s="14">
        <f>IF($A1274="","",INT((ROW()-2)/12)+1)</f>
        <v/>
      </c>
      <c r="E1274" s="14">
        <f>IF($A1274="","",INDEX(ALGLIB_SSA_XAUUSD!$D$2:$D$2401,MATCH($A1274,ALGLIB_SSA_XAUUSD!$A$2:$A$2401,1)))</f>
        <v/>
      </c>
      <c r="F1274" s="14">
        <f>IF($A1274="","",INDEX(ALGLIB_SSA_XAUUSD!$E$2:$E$2401,MATCH($A1274,ALGLIB_SSA_XAUUSD!$A$2:$A$2401,1)))</f>
        <v/>
      </c>
      <c r="G1274" s="14">
        <f>IF($A1274="","",INDEX(ALGLIB_SSA_XAUUSD!$F$2:$F$2401,MATCH($A1274,ALGLIB_SSA_XAUUSD!$A$2:$A$2401,1)))</f>
        <v/>
      </c>
      <c r="H1274" s="14">
        <f>IF($A1274="","",INDEX(ALGLIB_SSA_XAUUSD!$G$2:$G$2401,MATCH($A1274,ALGLIB_SSA_XAUUSD!$A$2:$A$2401,1)))</f>
        <v/>
      </c>
      <c r="I1274" s="14">
        <f>IF($A1274="","",INDEX(ALGLIB_SSA_XAUUSD!$H$2:$H$2401,MATCH($A1274,ALGLIB_SSA_XAUUSD!$A$2:$A$2401,1)))</f>
        <v/>
      </c>
      <c r="J1274">
        <f>_xlfn.XLOOKUP($A1274,ALGLIB_SSA_XAUUSD!$AA$2:$AA$2401,ALGLIB_SSA_XAUUSD!$P$2:$P$2401,"",0)</f>
        <v/>
      </c>
      <c r="K1274">
        <f>_xlfn.XLOOKUP($A1274,ALGLIB_SSA_XAUUSD!$AA$2:$AA$2401,ALGLIB_SSA_XAUUSD!$Q$2:$Q$2401,"",0)</f>
        <v/>
      </c>
      <c r="L1274">
        <f>_xlfn.XLOOKUP($A1274,ALGLIB_SSA_XAUUSD!$AA$2:$AA$2401,ALGLIB_SSA_XAUUSD!$R$2:$R$2401,"",0)</f>
        <v/>
      </c>
      <c r="M1274">
        <f>_xlfn.XLOOKUP($A1274,ALGLIB_SSA_XAUUSD!$AA$2:$AA$2401,ALGLIB_SSA_XAUUSD!$S$2:$S$2401,"",0)</f>
        <v/>
      </c>
      <c r="N1274">
        <f>_xlfn.XLOOKUP($A1274,ALGLIB_SSA_XAUUSD!$AA$2:$AA$2401,ALGLIB_SSA_XAUUSD!$T$2:$T$2401,"",0)</f>
        <v/>
      </c>
      <c r="O1274">
        <f>_xlfn.XLOOKUP($A1274,ALGLIB_SSA_XAUUSD!$AA$2:$AA$2401,ALGLIB_SSA_XAUUSD!$U$2:$U$2401,"",0)</f>
        <v/>
      </c>
      <c r="P1274">
        <f>_xlfn.XLOOKUP($A1274,ALGLIB_SSA_XAUUSD!$AA$2:$AA$2401,ALGLIB_SSA_XAUUSD!$V$2:$V$2401,"",0)</f>
        <v/>
      </c>
      <c r="S1274">
        <f>A1274</f>
        <v/>
      </c>
      <c r="T1274">
        <f>J1274</f>
        <v/>
      </c>
      <c r="U1274">
        <f>K1274</f>
        <v/>
      </c>
      <c r="V1274" s="14">
        <f>IF($A1274="","",MOD(ROW()-2,12)+1)</f>
        <v/>
      </c>
      <c r="W1274">
        <f>L1274</f>
        <v/>
      </c>
      <c r="X1274" s="14">
        <f>IF(F1274="","",F1274)</f>
        <v/>
      </c>
      <c r="Y1274" s="14">
        <f>IF(G1274="","",G1274)</f>
        <v/>
      </c>
      <c r="Z1274">
        <f>M1274</f>
        <v/>
      </c>
      <c r="AA1274">
        <f>N1274</f>
        <v/>
      </c>
      <c r="AB1274" s="14">
        <f>IF(H1274="","",H1274)</f>
        <v/>
      </c>
      <c r="AC1274">
        <f>O1274</f>
        <v/>
      </c>
      <c r="AD1274" s="14">
        <f>IF(I1274="","",I1274)</f>
        <v/>
      </c>
      <c r="AE1274">
        <f>P1274</f>
        <v/>
      </c>
      <c r="AH1274">
        <f>IF(S1274&lt;&gt;"",S1274,AH1273+900)</f>
        <v/>
      </c>
      <c r="AI1274">
        <f>IF(T1274&lt;&gt;"",T1274,AI1273)</f>
        <v/>
      </c>
      <c r="AJ1274">
        <f>IF(U1274&lt;&gt;"",U1274,AJ1273)</f>
        <v/>
      </c>
      <c r="AK1274">
        <f>IF(W1274&lt;&gt;"",W1274,"")</f>
        <v/>
      </c>
      <c r="AL1274" s="14">
        <f>IF(X1274&lt;&gt;"",X1274,"")</f>
        <v/>
      </c>
      <c r="AM1274" s="14">
        <f>IF(Y1274&lt;&gt;"",Y1274,"")</f>
        <v/>
      </c>
      <c r="AN1274" s="14">
        <f>IF(OR(AL1274="",AM1274=""),"",AL1274-AM1274)</f>
        <v/>
      </c>
      <c r="AO1274">
        <f>IF(AN1274="","",IF(AN1274&gt;0,"Bullish","Bearish"))</f>
        <v/>
      </c>
      <c r="AP1274">
        <f>IF(AO1274="",AP1273,AO1274)</f>
        <v/>
      </c>
      <c r="AQ1274" s="14">
        <f>IF(AB1274&lt;&gt;"",AB1274,"")</f>
        <v/>
      </c>
      <c r="AR1274" s="14">
        <f>IF(AD1274&lt;&gt;"",AD1274,"")</f>
        <v/>
      </c>
      <c r="AS1274">
        <f>IF(AS1273+1=13,1,AS1273+1)</f>
        <v/>
      </c>
      <c r="AT1274">
        <f>IFERROR(IF(SLOPE($AQ$1262:$AQ$1273,$AS$1262:$AS$1273)&gt;0,MIN(3,ABS(SLOPE($AQ$1262:$AQ$1273,$AS$1262:$AS$1273))),IF(SLOPE($AQ$1262:$AQ$1273,$AS$1262:$AS$1273)&lt;-0.5,-0.5,0)),0)</f>
        <v/>
      </c>
      <c r="AU1274">
        <f>IFERROR(IF(SLOPE($AR$1262:$AR$1273,$AS$1262:$AS$1273)&lt;0,MAX(-3,-ABS(SLOPE($AR$1262:$AR$1273,$AS$1262:$AS$1273))),IF(SLOPE($AR$1262:$AR$1273,$AS$1262:$AS$1273)&gt;0.5,0.5,0)),0)</f>
        <v/>
      </c>
      <c r="AV1274">
        <f>($AQ$1274+(AT1274*(AS1274-1)))</f>
        <v/>
      </c>
      <c r="AW1274">
        <f>($AR$1274+(AU1274*(AS1274-1)))</f>
        <v/>
      </c>
      <c r="AX1274">
        <f>IF(AT1274&gt;0,AV1274+AT1274,AV1274)</f>
        <v/>
      </c>
      <c r="AY1274">
        <f>IF(AU1274&lt;0,AW1274+AU1274,AW1274)</f>
        <v/>
      </c>
      <c r="BA1274" s="14">
        <f>IFERROR(AX1274-AQ1274,"")</f>
        <v/>
      </c>
      <c r="BB1274" s="14">
        <f>IFERROR(AY1274-AR1274,"")</f>
        <v/>
      </c>
      <c r="BD1274">
        <f>AH1274</f>
        <v/>
      </c>
      <c r="BE1274">
        <f>AI1274</f>
        <v/>
      </c>
      <c r="BF1274">
        <f>AJ1274</f>
        <v/>
      </c>
      <c r="BG1274" s="14">
        <f>L1274</f>
        <v/>
      </c>
      <c r="BH1274" s="14">
        <f>IF(X1274="","",X1274)</f>
        <v/>
      </c>
      <c r="BI1274" s="14">
        <f>IF(Y1274="","",Y1274)</f>
        <v/>
      </c>
      <c r="BJ1274">
        <f>Z1274</f>
        <v/>
      </c>
      <c r="BK1274">
        <f>AA1274</f>
        <v/>
      </c>
      <c r="BL1274">
        <f>IFERROR(AX1274,"")</f>
        <v/>
      </c>
      <c r="BM1274">
        <f>IFERROR(AY1274,"")</f>
        <v/>
      </c>
    </row>
    <row r="1275" ht="14.25" customHeight="1">
      <c r="A1275">
        <f>ALGLIB_SSA_XAUUSD!AA1275</f>
        <v/>
      </c>
      <c r="B1275">
        <f>IF($A1275="","",INDEX(ALGLIB_SSA_XAUUSD!$B$2:$B$2401,MATCH($A1275,ALGLIB_SSA_XAUUSD!$A$2:$A$2401,1)))</f>
        <v/>
      </c>
      <c r="C1275">
        <f>IF($A1275="","",INDEX(ALGLIB_SSA_XAUUSD!$C$2:$C$2401,MATCH($A1275,ALGLIB_SSA_XAUUSD!$A$2:$A$2401,1)))</f>
        <v/>
      </c>
      <c r="D1275" s="14">
        <f>IF($A1275="","",INT((ROW()-2)/12)+1)</f>
        <v/>
      </c>
      <c r="E1275" s="14">
        <f>IF(AND(E1286&lt;&gt;"",D1286=D1274+1),E1274+(E1286-E1274)*1/12,"")</f>
        <v/>
      </c>
      <c r="F1275" s="14">
        <f>IF(AND(F1286&lt;&gt;"",D1286=D1274+1),F1274+(F1286-F1274)*1/12,"")</f>
        <v/>
      </c>
      <c r="G1275" s="14">
        <f>IF(AND(G1286&lt;&gt;"",D1286=D1274+1),G1274+(G1286-G1274)*1/12,"")</f>
        <v/>
      </c>
      <c r="H1275" s="14">
        <f>IF(AND(H1286&lt;&gt;"",D1286=D1274+1),H1274+(H1286-H1274)*1/12,"")</f>
        <v/>
      </c>
      <c r="I1275" s="14">
        <f>IF(AND(L1286&lt;&gt;"",D1286=D1274+1),I1274+(I1286-I1274)*1/12,"")</f>
        <v/>
      </c>
      <c r="J1275">
        <f>_xlfn.XLOOKUP($A1275,ALGLIB_SSA_XAUUSD!$AA$2:$AA$2401,ALGLIB_SSA_XAUUSD!$P$2:$P$2401,"",0)</f>
        <v/>
      </c>
      <c r="K1275">
        <f>_xlfn.XLOOKUP($A1275,ALGLIB_SSA_XAUUSD!$AA$2:$AA$2401,ALGLIB_SSA_XAUUSD!$Q$2:$Q$2401,"",0)</f>
        <v/>
      </c>
      <c r="L1275">
        <f>_xlfn.XLOOKUP($A1275,ALGLIB_SSA_XAUUSD!$AA$2:$AA$2401,ALGLIB_SSA_XAUUSD!$R$2:$R$2401,"",0)</f>
        <v/>
      </c>
      <c r="M1275">
        <f>_xlfn.XLOOKUP($A1275,ALGLIB_SSA_XAUUSD!$AA$2:$AA$2401,ALGLIB_SSA_XAUUSD!$S$2:$S$2401,"",0)</f>
        <v/>
      </c>
      <c r="N1275">
        <f>_xlfn.XLOOKUP($A1275,ALGLIB_SSA_XAUUSD!$AA$2:$AA$2401,ALGLIB_SSA_XAUUSD!$T$2:$T$2401,"",0)</f>
        <v/>
      </c>
      <c r="O1275">
        <f>_xlfn.XLOOKUP($A1275,ALGLIB_SSA_XAUUSD!$AA$2:$AA$2401,ALGLIB_SSA_XAUUSD!$U$2:$U$2401,"",0)</f>
        <v/>
      </c>
      <c r="P1275">
        <f>_xlfn.XLOOKUP($A1275,ALGLIB_SSA_XAUUSD!$AA$2:$AA$2401,ALGLIB_SSA_XAUUSD!$V$2:$V$2401,"",0)</f>
        <v/>
      </c>
      <c r="S1275">
        <f>A1275</f>
        <v/>
      </c>
      <c r="T1275">
        <f>J1275</f>
        <v/>
      </c>
      <c r="U1275">
        <f>K1275</f>
        <v/>
      </c>
      <c r="V1275" s="14">
        <f>IF($A1275="","",MOD(ROW()-2,12)+1)</f>
        <v/>
      </c>
      <c r="W1275">
        <f>L1275</f>
        <v/>
      </c>
      <c r="X1275" s="14">
        <f>IF(F1275="","",F1275)</f>
        <v/>
      </c>
      <c r="Y1275" s="14">
        <f>IF(G1275="","",G1275)</f>
        <v/>
      </c>
      <c r="Z1275">
        <f>M1275</f>
        <v/>
      </c>
      <c r="AA1275">
        <f>N1275</f>
        <v/>
      </c>
      <c r="AB1275" s="14">
        <f>IF(H1275="","",H1275)</f>
        <v/>
      </c>
      <c r="AC1275">
        <f>O1275</f>
        <v/>
      </c>
      <c r="AD1275" s="14">
        <f>IF(I1275="","",I1275)</f>
        <v/>
      </c>
      <c r="AE1275">
        <f>P1275</f>
        <v/>
      </c>
      <c r="AH1275">
        <f>IF(S1275&lt;&gt;"",S1275,AH1274+900)</f>
        <v/>
      </c>
      <c r="AI1275">
        <f>IF(T1275&lt;&gt;"",T1275,AI1274)</f>
        <v/>
      </c>
      <c r="AJ1275">
        <f>IF(U1275&lt;&gt;"",U1275,AJ1274)</f>
        <v/>
      </c>
      <c r="AK1275">
        <f>IF(W1275&lt;&gt;"",W1275,"")</f>
        <v/>
      </c>
      <c r="AL1275" s="14">
        <f>IF(X1275&lt;&gt;"",X1275,"")</f>
        <v/>
      </c>
      <c r="AM1275" s="14">
        <f>IF(Y1275&lt;&gt;"",Y1275,"")</f>
        <v/>
      </c>
      <c r="AN1275" s="14">
        <f>IF(OR(AL1275="",AM1275=""),"",AL1275-AM1275)</f>
        <v/>
      </c>
      <c r="AO1275">
        <f>IF(AN1275="","",IF(AN1275&gt;0,"Bullish","Bearish"))</f>
        <v/>
      </c>
      <c r="AP1275">
        <f>IF(AO1275="",AP1274,AO1275)</f>
        <v/>
      </c>
      <c r="AQ1275" s="14">
        <f>IF(AB1275&lt;&gt;"",AB1275,"")</f>
        <v/>
      </c>
      <c r="AR1275" s="14">
        <f>IF(AD1275&lt;&gt;"",AD1275,"")</f>
        <v/>
      </c>
      <c r="AS1275">
        <f>IF(AS1274+1=13,1,AS1274+1)</f>
        <v/>
      </c>
      <c r="AT1275">
        <f>IFERROR(IF(SLOPE($AQ$1262:$AQ$1273,$AS$1262:$AS$1273)&gt;0,MIN(3,ABS(SLOPE($AQ$1262:$AQ$1273,$AS$1262:$AS$1273))),IF(SLOPE($AQ$1262:$AQ$1273,$AS$1262:$AS$1273)&lt;-0.5,-0.5,0)),0)</f>
        <v/>
      </c>
      <c r="AU1275">
        <f>IFERROR(IF(SLOPE($AR$1262:$AR$1273,$AS$1262:$AS$1273)&lt;0,MAX(-3,-ABS(SLOPE($AR$1262:$AR$1273,$AS$1262:$AS$1273))),IF(SLOPE($AR$1262:$AR$1273,$AS$1262:$AS$1273)&gt;0.5,0.5,0)),0)</f>
        <v/>
      </c>
      <c r="AV1275">
        <f>($AQ$1274+(AT1275*(AS1275-1)))</f>
        <v/>
      </c>
      <c r="AW1275">
        <f>($AR$1274+(AU1275*(AS1275-1)))</f>
        <v/>
      </c>
      <c r="AX1275">
        <f>IF(AT1275&gt;0,AV1275+AT1275,AV1275)</f>
        <v/>
      </c>
      <c r="AY1275">
        <f>IF(AU1275&lt;0,AW1275+AU1275,AW1275)</f>
        <v/>
      </c>
      <c r="BA1275" s="14">
        <f>IFERROR(AX1275-AQ1275,"")</f>
        <v/>
      </c>
      <c r="BB1275" s="14">
        <f>IFERROR(AY1275-AR1275,"")</f>
        <v/>
      </c>
      <c r="BD1275">
        <f>AH1275</f>
        <v/>
      </c>
      <c r="BE1275">
        <f>AI1275</f>
        <v/>
      </c>
      <c r="BF1275">
        <f>AJ1275</f>
        <v/>
      </c>
      <c r="BG1275" s="14">
        <f>L1275</f>
        <v/>
      </c>
      <c r="BH1275" s="14">
        <f>IF(X1275="","",X1275)</f>
        <v/>
      </c>
      <c r="BI1275" s="14">
        <f>IF(Y1275="","",Y1275)</f>
        <v/>
      </c>
      <c r="BJ1275">
        <f>Z1275</f>
        <v/>
      </c>
      <c r="BK1275">
        <f>AA1275</f>
        <v/>
      </c>
      <c r="BL1275">
        <f>IFERROR(AX1275,"")</f>
        <v/>
      </c>
      <c r="BM1275">
        <f>IFERROR(AY1275,"")</f>
        <v/>
      </c>
    </row>
    <row r="1276" ht="14.25" customHeight="1">
      <c r="A1276">
        <f>ALGLIB_SSA_XAUUSD!AA1276</f>
        <v/>
      </c>
      <c r="B1276">
        <f>IF($A1276="","",INDEX(ALGLIB_SSA_XAUUSD!$B$2:$B$2401,MATCH($A1276,ALGLIB_SSA_XAUUSD!$A$2:$A$2401,1)))</f>
        <v/>
      </c>
      <c r="C1276">
        <f>IF($A1276="","",INDEX(ALGLIB_SSA_XAUUSD!$C$2:$C$2401,MATCH($A1276,ALGLIB_SSA_XAUUSD!$A$2:$A$2401,1)))</f>
        <v/>
      </c>
      <c r="D1276" s="14">
        <f>IF($A1276="","",INT((ROW()-2)/12)+1)</f>
        <v/>
      </c>
      <c r="E1276" s="14">
        <f>IF(AND(E1286&lt;&gt;"",D1286=D1274+1),E1274+(E1286-E1274)*2/12,"")</f>
        <v/>
      </c>
      <c r="F1276" s="14">
        <f>IF(AND(F1286&lt;&gt;"",D1286=D1274+1),F1274+(F1286-F1274)*2/12,"")</f>
        <v/>
      </c>
      <c r="G1276" s="14">
        <f>IF(AND(G1286&lt;&gt;"",D1286=D1274+1),G1274+(G1286-G1274)*2/12,"")</f>
        <v/>
      </c>
      <c r="H1276" s="14">
        <f>IF(AND(H1286&lt;&gt;"",D1286=D1274+1),H1274+(H1286-H1274)*2/12,"")</f>
        <v/>
      </c>
      <c r="I1276" s="14">
        <f>IF(AND(L1286&lt;&gt;"",D1286=D1274+1),I1274+(I1286-I1274)*2/12,"")</f>
        <v/>
      </c>
      <c r="J1276">
        <f>_xlfn.XLOOKUP($A1276,ALGLIB_SSA_XAUUSD!$AA$2:$AA$2401,ALGLIB_SSA_XAUUSD!$P$2:$P$2401,"",0)</f>
        <v/>
      </c>
      <c r="K1276">
        <f>_xlfn.XLOOKUP($A1276,ALGLIB_SSA_XAUUSD!$AA$2:$AA$2401,ALGLIB_SSA_XAUUSD!$Q$2:$Q$2401,"",0)</f>
        <v/>
      </c>
      <c r="L1276">
        <f>_xlfn.XLOOKUP($A1276,ALGLIB_SSA_XAUUSD!$AA$2:$AA$2401,ALGLIB_SSA_XAUUSD!$R$2:$R$2401,"",0)</f>
        <v/>
      </c>
      <c r="M1276">
        <f>_xlfn.XLOOKUP($A1276,ALGLIB_SSA_XAUUSD!$AA$2:$AA$2401,ALGLIB_SSA_XAUUSD!$S$2:$S$2401,"",0)</f>
        <v/>
      </c>
      <c r="N1276">
        <f>_xlfn.XLOOKUP($A1276,ALGLIB_SSA_XAUUSD!$AA$2:$AA$2401,ALGLIB_SSA_XAUUSD!$T$2:$T$2401,"",0)</f>
        <v/>
      </c>
      <c r="O1276">
        <f>_xlfn.XLOOKUP($A1276,ALGLIB_SSA_XAUUSD!$AA$2:$AA$2401,ALGLIB_SSA_XAUUSD!$U$2:$U$2401,"",0)</f>
        <v/>
      </c>
      <c r="P1276">
        <f>_xlfn.XLOOKUP($A1276,ALGLIB_SSA_XAUUSD!$AA$2:$AA$2401,ALGLIB_SSA_XAUUSD!$V$2:$V$2401,"",0)</f>
        <v/>
      </c>
      <c r="S1276">
        <f>A1276</f>
        <v/>
      </c>
      <c r="T1276">
        <f>J1276</f>
        <v/>
      </c>
      <c r="U1276">
        <f>K1276</f>
        <v/>
      </c>
      <c r="V1276" s="14">
        <f>IF($A1276="","",MOD(ROW()-2,12)+1)</f>
        <v/>
      </c>
      <c r="W1276">
        <f>L1276</f>
        <v/>
      </c>
      <c r="X1276" s="14">
        <f>IF(F1276="","",F1276)</f>
        <v/>
      </c>
      <c r="Y1276" s="14">
        <f>IF(G1276="","",G1276)</f>
        <v/>
      </c>
      <c r="Z1276">
        <f>M1276</f>
        <v/>
      </c>
      <c r="AA1276">
        <f>N1276</f>
        <v/>
      </c>
      <c r="AB1276" s="14">
        <f>IF(H1276="","",H1276)</f>
        <v/>
      </c>
      <c r="AC1276">
        <f>O1276</f>
        <v/>
      </c>
      <c r="AD1276" s="14">
        <f>IF(I1276="","",I1276)</f>
        <v/>
      </c>
      <c r="AE1276">
        <f>P1276</f>
        <v/>
      </c>
      <c r="AH1276">
        <f>IF(S1276&lt;&gt;"",S1276,AH1275+900)</f>
        <v/>
      </c>
      <c r="AI1276">
        <f>IF(T1276&lt;&gt;"",T1276,AI1275)</f>
        <v/>
      </c>
      <c r="AJ1276">
        <f>IF(U1276&lt;&gt;"",U1276,AJ1275)</f>
        <v/>
      </c>
      <c r="AK1276">
        <f>IF(W1276&lt;&gt;"",W1276,"")</f>
        <v/>
      </c>
      <c r="AL1276" s="14">
        <f>IF(X1276&lt;&gt;"",X1276,"")</f>
        <v/>
      </c>
      <c r="AM1276" s="14">
        <f>IF(Y1276&lt;&gt;"",Y1276,"")</f>
        <v/>
      </c>
      <c r="AN1276" s="14">
        <f>IF(OR(AL1276="",AM1276=""),"",AL1276-AM1276)</f>
        <v/>
      </c>
      <c r="AO1276">
        <f>IF(AN1276="","",IF(AN1276&gt;0,"Bullish","Bearish"))</f>
        <v/>
      </c>
      <c r="AP1276">
        <f>IF(AO1276="",AP1275,AO1276)</f>
        <v/>
      </c>
      <c r="AQ1276" s="14">
        <f>IF(AB1276&lt;&gt;"",AB1276,"")</f>
        <v/>
      </c>
      <c r="AR1276" s="14">
        <f>IF(AD1276&lt;&gt;"",AD1276,"")</f>
        <v/>
      </c>
      <c r="AS1276">
        <f>IF(AS1275+1=13,1,AS1275+1)</f>
        <v/>
      </c>
      <c r="AT1276">
        <f>IFERROR(IF(SLOPE($AQ$1262:$AQ$1273,$AS$1262:$AS$1273)&gt;0,MIN(3,ABS(SLOPE($AQ$1262:$AQ$1273,$AS$1262:$AS$1273))),IF(SLOPE($AQ$1262:$AQ$1273,$AS$1262:$AS$1273)&lt;-0.5,-0.5,0)),0)</f>
        <v/>
      </c>
      <c r="AU1276">
        <f>IFERROR(IF(SLOPE($AR$1262:$AR$1273,$AS$1262:$AS$1273)&lt;0,MAX(-3,-ABS(SLOPE($AR$1262:$AR$1273,$AS$1262:$AS$1273))),IF(SLOPE($AR$1262:$AR$1273,$AS$1262:$AS$1273)&gt;0.5,0.5,0)),0)</f>
        <v/>
      </c>
      <c r="AV1276">
        <f>($AQ$1274+(AT1276*(AS1276-1)))</f>
        <v/>
      </c>
      <c r="AW1276">
        <f>($AR$1274+(AU1276*(AS1276-1)))</f>
        <v/>
      </c>
      <c r="AX1276">
        <f>IF(AT1276&gt;0,AV1276+AT1276,AV1276)</f>
        <v/>
      </c>
      <c r="AY1276">
        <f>IF(AU1276&lt;0,AW1276+AU1276,AW1276)</f>
        <v/>
      </c>
      <c r="BA1276" s="14">
        <f>IFERROR(AX1276-AQ1276,"")</f>
        <v/>
      </c>
      <c r="BB1276" s="14">
        <f>IFERROR(AY1276-AR1276,"")</f>
        <v/>
      </c>
      <c r="BD1276">
        <f>AH1276</f>
        <v/>
      </c>
      <c r="BE1276">
        <f>AI1276</f>
        <v/>
      </c>
      <c r="BF1276">
        <f>AJ1276</f>
        <v/>
      </c>
      <c r="BG1276" s="14">
        <f>L1276</f>
        <v/>
      </c>
      <c r="BH1276" s="14">
        <f>IF(X1276="","",X1276)</f>
        <v/>
      </c>
      <c r="BI1276" s="14">
        <f>IF(Y1276="","",Y1276)</f>
        <v/>
      </c>
      <c r="BJ1276">
        <f>Z1276</f>
        <v/>
      </c>
      <c r="BK1276">
        <f>AA1276</f>
        <v/>
      </c>
      <c r="BL1276">
        <f>IFERROR(AX1276,"")</f>
        <v/>
      </c>
      <c r="BM1276">
        <f>IFERROR(AY1276,"")</f>
        <v/>
      </c>
    </row>
    <row r="1277" ht="14.25" customHeight="1">
      <c r="A1277">
        <f>ALGLIB_SSA_XAUUSD!AA1277</f>
        <v/>
      </c>
      <c r="B1277">
        <f>IF($A1277="","",INDEX(ALGLIB_SSA_XAUUSD!$B$2:$B$2401,MATCH($A1277,ALGLIB_SSA_XAUUSD!$A$2:$A$2401,1)))</f>
        <v/>
      </c>
      <c r="C1277">
        <f>IF($A1277="","",INDEX(ALGLIB_SSA_XAUUSD!$C$2:$C$2401,MATCH($A1277,ALGLIB_SSA_XAUUSD!$A$2:$A$2401,1)))</f>
        <v/>
      </c>
      <c r="D1277" s="14">
        <f>IF($A1277="","",INT((ROW()-2)/12)+1)</f>
        <v/>
      </c>
      <c r="E1277" s="14">
        <f>IF(AND(E1286&lt;&gt;"",D1286=D1274+1),E1274+(E1286-E1274)*3/12,"")</f>
        <v/>
      </c>
      <c r="F1277" s="14">
        <f>IF(AND(F1286&lt;&gt;"",D1286=D1274+1),F1274+(F1286-F1274)*3/12,"")</f>
        <v/>
      </c>
      <c r="G1277" s="14">
        <f>IF(AND(G1286&lt;&gt;"",D1286=D1274+1),G1274+(G1286-G1274)*3/12,"")</f>
        <v/>
      </c>
      <c r="H1277" s="14">
        <f>IF(AND(H1286&lt;&gt;"",D1286=D1274+1),H1274+(H1286-H1274)*3/12,"")</f>
        <v/>
      </c>
      <c r="I1277" s="14">
        <f>IF(AND(L1286&lt;&gt;"",D1286=D1274+1),I1274+(I1286-I1274)*3/12,"")</f>
        <v/>
      </c>
      <c r="J1277">
        <f>_xlfn.XLOOKUP($A1277,ALGLIB_SSA_XAUUSD!$AA$2:$AA$2401,ALGLIB_SSA_XAUUSD!$P$2:$P$2401,"",0)</f>
        <v/>
      </c>
      <c r="K1277">
        <f>_xlfn.XLOOKUP($A1277,ALGLIB_SSA_XAUUSD!$AA$2:$AA$2401,ALGLIB_SSA_XAUUSD!$Q$2:$Q$2401,"",0)</f>
        <v/>
      </c>
      <c r="L1277">
        <f>_xlfn.XLOOKUP($A1277,ALGLIB_SSA_XAUUSD!$AA$2:$AA$2401,ALGLIB_SSA_XAUUSD!$R$2:$R$2401,"",0)</f>
        <v/>
      </c>
      <c r="M1277">
        <f>_xlfn.XLOOKUP($A1277,ALGLIB_SSA_XAUUSD!$AA$2:$AA$2401,ALGLIB_SSA_XAUUSD!$S$2:$S$2401,"",0)</f>
        <v/>
      </c>
      <c r="N1277">
        <f>_xlfn.XLOOKUP($A1277,ALGLIB_SSA_XAUUSD!$AA$2:$AA$2401,ALGLIB_SSA_XAUUSD!$T$2:$T$2401,"",0)</f>
        <v/>
      </c>
      <c r="O1277">
        <f>_xlfn.XLOOKUP($A1277,ALGLIB_SSA_XAUUSD!$AA$2:$AA$2401,ALGLIB_SSA_XAUUSD!$U$2:$U$2401,"",0)</f>
        <v/>
      </c>
      <c r="P1277">
        <f>_xlfn.XLOOKUP($A1277,ALGLIB_SSA_XAUUSD!$AA$2:$AA$2401,ALGLIB_SSA_XAUUSD!$V$2:$V$2401,"",0)</f>
        <v/>
      </c>
      <c r="S1277">
        <f>A1277</f>
        <v/>
      </c>
      <c r="T1277">
        <f>J1277</f>
        <v/>
      </c>
      <c r="U1277">
        <f>K1277</f>
        <v/>
      </c>
      <c r="V1277" s="14">
        <f>IF($A1277="","",MOD(ROW()-2,12)+1)</f>
        <v/>
      </c>
      <c r="W1277">
        <f>L1277</f>
        <v/>
      </c>
      <c r="X1277" s="14">
        <f>IF(F1277="","",F1277)</f>
        <v/>
      </c>
      <c r="Y1277" s="14">
        <f>IF(G1277="","",G1277)</f>
        <v/>
      </c>
      <c r="Z1277">
        <f>M1277</f>
        <v/>
      </c>
      <c r="AA1277">
        <f>N1277</f>
        <v/>
      </c>
      <c r="AB1277" s="14">
        <f>IF(H1277="","",H1277)</f>
        <v/>
      </c>
      <c r="AC1277">
        <f>O1277</f>
        <v/>
      </c>
      <c r="AD1277" s="14">
        <f>IF(I1277="","",I1277)</f>
        <v/>
      </c>
      <c r="AE1277">
        <f>P1277</f>
        <v/>
      </c>
      <c r="AH1277">
        <f>IF(S1277&lt;&gt;"",S1277,AH1276+900)</f>
        <v/>
      </c>
      <c r="AI1277">
        <f>IF(T1277&lt;&gt;"",T1277,AI1276)</f>
        <v/>
      </c>
      <c r="AJ1277">
        <f>IF(U1277&lt;&gt;"",U1277,AJ1276)</f>
        <v/>
      </c>
      <c r="AK1277">
        <f>IF(W1277&lt;&gt;"",W1277,"")</f>
        <v/>
      </c>
      <c r="AL1277" s="14">
        <f>IF(X1277&lt;&gt;"",X1277,"")</f>
        <v/>
      </c>
      <c r="AM1277" s="14">
        <f>IF(Y1277&lt;&gt;"",Y1277,"")</f>
        <v/>
      </c>
      <c r="AN1277" s="14">
        <f>IF(OR(AL1277="",AM1277=""),"",AL1277-AM1277)</f>
        <v/>
      </c>
      <c r="AO1277">
        <f>IF(AN1277="","",IF(AN1277&gt;0,"Bullish","Bearish"))</f>
        <v/>
      </c>
      <c r="AP1277">
        <f>IF(AO1277="",AP1276,AO1277)</f>
        <v/>
      </c>
      <c r="AQ1277" s="14">
        <f>IF(AB1277&lt;&gt;"",AB1277,"")</f>
        <v/>
      </c>
      <c r="AR1277" s="14">
        <f>IF(AD1277&lt;&gt;"",AD1277,"")</f>
        <v/>
      </c>
      <c r="AS1277">
        <f>IF(AS1276+1=13,1,AS1276+1)</f>
        <v/>
      </c>
      <c r="AT1277">
        <f>IFERROR(IF(SLOPE($AQ$1262:$AQ$1273,$AS$1262:$AS$1273)&gt;0,MIN(3,ABS(SLOPE($AQ$1262:$AQ$1273,$AS$1262:$AS$1273))),IF(SLOPE($AQ$1262:$AQ$1273,$AS$1262:$AS$1273)&lt;-0.5,-0.5,0)),0)</f>
        <v/>
      </c>
      <c r="AU1277">
        <f>IFERROR(IF(SLOPE($AR$1262:$AR$1273,$AS$1262:$AS$1273)&lt;0,MAX(-3,-ABS(SLOPE($AR$1262:$AR$1273,$AS$1262:$AS$1273))),IF(SLOPE($AR$1262:$AR$1273,$AS$1262:$AS$1273)&gt;0.5,0.5,0)),0)</f>
        <v/>
      </c>
      <c r="AV1277">
        <f>($AQ$1274+(AT1277*(AS1277-1)))</f>
        <v/>
      </c>
      <c r="AW1277">
        <f>($AR$1274+(AU1277*(AS1277-1)))</f>
        <v/>
      </c>
      <c r="AX1277">
        <f>IF(AT1277&gt;0,AV1277+AT1277,AV1277)</f>
        <v/>
      </c>
      <c r="AY1277">
        <f>IF(AU1277&lt;0,AW1277+AU1277,AW1277)</f>
        <v/>
      </c>
      <c r="BA1277" s="14">
        <f>IFERROR(AX1277-AQ1277,"")</f>
        <v/>
      </c>
      <c r="BB1277" s="14">
        <f>IFERROR(AY1277-AR1277,"")</f>
        <v/>
      </c>
      <c r="BD1277">
        <f>AH1277</f>
        <v/>
      </c>
      <c r="BE1277">
        <f>AI1277</f>
        <v/>
      </c>
      <c r="BF1277">
        <f>AJ1277</f>
        <v/>
      </c>
      <c r="BG1277" s="14">
        <f>L1277</f>
        <v/>
      </c>
      <c r="BH1277" s="14">
        <f>IF(X1277="","",X1277)</f>
        <v/>
      </c>
      <c r="BI1277" s="14">
        <f>IF(Y1277="","",Y1277)</f>
        <v/>
      </c>
      <c r="BJ1277">
        <f>Z1277</f>
        <v/>
      </c>
      <c r="BK1277">
        <f>AA1277</f>
        <v/>
      </c>
      <c r="BL1277">
        <f>IFERROR(AX1277,"")</f>
        <v/>
      </c>
      <c r="BM1277">
        <f>IFERROR(AY1277,"")</f>
        <v/>
      </c>
    </row>
    <row r="1278" ht="14.25" customHeight="1">
      <c r="A1278">
        <f>ALGLIB_SSA_XAUUSD!AA1278</f>
        <v/>
      </c>
      <c r="B1278">
        <f>IF($A1278="","",INDEX(ALGLIB_SSA_XAUUSD!$B$2:$B$2401,MATCH($A1278,ALGLIB_SSA_XAUUSD!$A$2:$A$2401,1)))</f>
        <v/>
      </c>
      <c r="C1278">
        <f>IF($A1278="","",INDEX(ALGLIB_SSA_XAUUSD!$C$2:$C$2401,MATCH($A1278,ALGLIB_SSA_XAUUSD!$A$2:$A$2401,1)))</f>
        <v/>
      </c>
      <c r="D1278" s="14">
        <f>IF($A1278="","",INT((ROW()-2)/12)+1)</f>
        <v/>
      </c>
      <c r="E1278" s="14">
        <f>IF(AND(E1286&lt;&gt;"",D1286=D1274+1),E1274+(E1286-E1274)*4/12,"")</f>
        <v/>
      </c>
      <c r="F1278" s="14">
        <f>IF(AND(F1286&lt;&gt;"",D1286=D1274+1),F1274+(F1286-F1274)*4/12,"")</f>
        <v/>
      </c>
      <c r="G1278" s="14">
        <f>IF(AND(G1286&lt;&gt;"",D1286=D1274+1),G1274+(G1286-G1274)*4/12,"")</f>
        <v/>
      </c>
      <c r="H1278" s="14">
        <f>IF(AND(H1286&lt;&gt;"",D1286=D1274+1),H1274+(H1286-H1274)*4/12,"")</f>
        <v/>
      </c>
      <c r="I1278" s="14">
        <f>IF(AND(L1286&lt;&gt;"",D1286=D1274+1),I1274+(I1286-I1274)*4/12,"")</f>
        <v/>
      </c>
      <c r="J1278">
        <f>_xlfn.XLOOKUP($A1278,ALGLIB_SSA_XAUUSD!$AA$2:$AA$2401,ALGLIB_SSA_XAUUSD!$P$2:$P$2401,"",0)</f>
        <v/>
      </c>
      <c r="K1278">
        <f>_xlfn.XLOOKUP($A1278,ALGLIB_SSA_XAUUSD!$AA$2:$AA$2401,ALGLIB_SSA_XAUUSD!$Q$2:$Q$2401,"",0)</f>
        <v/>
      </c>
      <c r="L1278">
        <f>_xlfn.XLOOKUP($A1278,ALGLIB_SSA_XAUUSD!$AA$2:$AA$2401,ALGLIB_SSA_XAUUSD!$R$2:$R$2401,"",0)</f>
        <v/>
      </c>
      <c r="M1278">
        <f>_xlfn.XLOOKUP($A1278,ALGLIB_SSA_XAUUSD!$AA$2:$AA$2401,ALGLIB_SSA_XAUUSD!$S$2:$S$2401,"",0)</f>
        <v/>
      </c>
      <c r="N1278">
        <f>_xlfn.XLOOKUP($A1278,ALGLIB_SSA_XAUUSD!$AA$2:$AA$2401,ALGLIB_SSA_XAUUSD!$T$2:$T$2401,"",0)</f>
        <v/>
      </c>
      <c r="O1278">
        <f>_xlfn.XLOOKUP($A1278,ALGLIB_SSA_XAUUSD!$AA$2:$AA$2401,ALGLIB_SSA_XAUUSD!$U$2:$U$2401,"",0)</f>
        <v/>
      </c>
      <c r="P1278">
        <f>_xlfn.XLOOKUP($A1278,ALGLIB_SSA_XAUUSD!$AA$2:$AA$2401,ALGLIB_SSA_XAUUSD!$V$2:$V$2401,"",0)</f>
        <v/>
      </c>
      <c r="S1278">
        <f>A1278</f>
        <v/>
      </c>
      <c r="T1278">
        <f>J1278</f>
        <v/>
      </c>
      <c r="U1278">
        <f>K1278</f>
        <v/>
      </c>
      <c r="V1278" s="14">
        <f>IF($A1278="","",MOD(ROW()-2,12)+1)</f>
        <v/>
      </c>
      <c r="W1278">
        <f>L1278</f>
        <v/>
      </c>
      <c r="X1278" s="14">
        <f>IF(F1278="","",F1278)</f>
        <v/>
      </c>
      <c r="Y1278" s="14">
        <f>IF(G1278="","",G1278)</f>
        <v/>
      </c>
      <c r="Z1278">
        <f>M1278</f>
        <v/>
      </c>
      <c r="AA1278">
        <f>N1278</f>
        <v/>
      </c>
      <c r="AB1278" s="14">
        <f>IF(H1278="","",H1278)</f>
        <v/>
      </c>
      <c r="AC1278">
        <f>O1278</f>
        <v/>
      </c>
      <c r="AD1278" s="14">
        <f>IF(I1278="","",I1278)</f>
        <v/>
      </c>
      <c r="AE1278">
        <f>P1278</f>
        <v/>
      </c>
      <c r="AH1278">
        <f>IF(S1278&lt;&gt;"",S1278,AH1277+900)</f>
        <v/>
      </c>
      <c r="AI1278">
        <f>IF(T1278&lt;&gt;"",T1278,AI1277)</f>
        <v/>
      </c>
      <c r="AJ1278">
        <f>IF(U1278&lt;&gt;"",U1278,AJ1277)</f>
        <v/>
      </c>
      <c r="AK1278">
        <f>IF(W1278&lt;&gt;"",W1278,"")</f>
        <v/>
      </c>
      <c r="AL1278" s="14">
        <f>IF(X1278&lt;&gt;"",X1278,"")</f>
        <v/>
      </c>
      <c r="AM1278" s="14">
        <f>IF(Y1278&lt;&gt;"",Y1278,"")</f>
        <v/>
      </c>
      <c r="AN1278" s="14">
        <f>IF(OR(AL1278="",AM1278=""),"",AL1278-AM1278)</f>
        <v/>
      </c>
      <c r="AO1278">
        <f>IF(AN1278="","",IF(AN1278&gt;0,"Bullish","Bearish"))</f>
        <v/>
      </c>
      <c r="AP1278">
        <f>IF(AO1278="",AP1277,AO1278)</f>
        <v/>
      </c>
      <c r="AQ1278" s="14">
        <f>IF(AB1278&lt;&gt;"",AB1278,"")</f>
        <v/>
      </c>
      <c r="AR1278" s="14">
        <f>IF(AD1278&lt;&gt;"",AD1278,"")</f>
        <v/>
      </c>
      <c r="AS1278">
        <f>IF(AS1277+1=13,1,AS1277+1)</f>
        <v/>
      </c>
      <c r="AT1278">
        <f>IFERROR(IF(SLOPE($AQ$1262:$AQ$1273,$AS$1262:$AS$1273)&gt;0,MIN(3,ABS(SLOPE($AQ$1262:$AQ$1273,$AS$1262:$AS$1273))),IF(SLOPE($AQ$1262:$AQ$1273,$AS$1262:$AS$1273)&lt;-0.5,-0.5,0)),0)</f>
        <v/>
      </c>
      <c r="AU1278">
        <f>IFERROR(IF(SLOPE($AR$1262:$AR$1273,$AS$1262:$AS$1273)&lt;0,MAX(-3,-ABS(SLOPE($AR$1262:$AR$1273,$AS$1262:$AS$1273))),IF(SLOPE($AR$1262:$AR$1273,$AS$1262:$AS$1273)&gt;0.5,0.5,0)),0)</f>
        <v/>
      </c>
      <c r="AV1278">
        <f>($AQ$1274+(AT1278*(AS1278-1)))</f>
        <v/>
      </c>
      <c r="AW1278">
        <f>($AR$1274+(AU1278*(AS1278-1)))</f>
        <v/>
      </c>
      <c r="AX1278">
        <f>IF(AT1278&gt;0,AV1278+AT1278,AV1278)</f>
        <v/>
      </c>
      <c r="AY1278">
        <f>IF(AU1278&lt;0,AW1278+AU1278,AW1278)</f>
        <v/>
      </c>
      <c r="BA1278" s="14">
        <f>IFERROR(AX1278-AQ1278,"")</f>
        <v/>
      </c>
      <c r="BB1278" s="14">
        <f>IFERROR(AY1278-AR1278,"")</f>
        <v/>
      </c>
      <c r="BD1278">
        <f>AH1278</f>
        <v/>
      </c>
      <c r="BE1278">
        <f>AI1278</f>
        <v/>
      </c>
      <c r="BF1278">
        <f>AJ1278</f>
        <v/>
      </c>
      <c r="BG1278" s="14">
        <f>L1278</f>
        <v/>
      </c>
      <c r="BH1278" s="14">
        <f>IF(X1278="","",X1278)</f>
        <v/>
      </c>
      <c r="BI1278" s="14">
        <f>IF(Y1278="","",Y1278)</f>
        <v/>
      </c>
      <c r="BJ1278">
        <f>Z1278</f>
        <v/>
      </c>
      <c r="BK1278">
        <f>AA1278</f>
        <v/>
      </c>
      <c r="BL1278">
        <f>IFERROR(AX1278,"")</f>
        <v/>
      </c>
      <c r="BM1278">
        <f>IFERROR(AY1278,"")</f>
        <v/>
      </c>
    </row>
    <row r="1279" ht="14.25" customHeight="1">
      <c r="A1279">
        <f>ALGLIB_SSA_XAUUSD!AA1279</f>
        <v/>
      </c>
      <c r="B1279">
        <f>IF($A1279="","",INDEX(ALGLIB_SSA_XAUUSD!$B$2:$B$2401,MATCH($A1279,ALGLIB_SSA_XAUUSD!$A$2:$A$2401,1)))</f>
        <v/>
      </c>
      <c r="C1279">
        <f>IF($A1279="","",INDEX(ALGLIB_SSA_XAUUSD!$C$2:$C$2401,MATCH($A1279,ALGLIB_SSA_XAUUSD!$A$2:$A$2401,1)))</f>
        <v/>
      </c>
      <c r="D1279" s="14">
        <f>IF($A1279="","",INT((ROW()-2)/12)+1)</f>
        <v/>
      </c>
      <c r="E1279" s="14">
        <f>IF(AND(E1286&lt;&gt;"",D1286=D1274+1),E1274+(E1286-E1274)*5/12,"")</f>
        <v/>
      </c>
      <c r="F1279" s="14">
        <f>IF(AND(F1286&lt;&gt;"",D1286=D1274+1),F1274+(F1286-F1274)*5/12,"")</f>
        <v/>
      </c>
      <c r="G1279" s="14">
        <f>IF(AND(G1286&lt;&gt;"",D1286=D1274+1),G1274+(G1286-G1274)*5/12,"")</f>
        <v/>
      </c>
      <c r="H1279" s="14">
        <f>IF(AND(H1286&lt;&gt;"",D1286=D1274+1),H1274+(H1286-H1274)*5/12,"")</f>
        <v/>
      </c>
      <c r="I1279" s="14">
        <f>IF(AND(L1286&lt;&gt;"",D1286=D1274+1),I1274+(I1286-I1274)*5/12,"")</f>
        <v/>
      </c>
      <c r="J1279">
        <f>_xlfn.XLOOKUP($A1279,ALGLIB_SSA_XAUUSD!$AA$2:$AA$2401,ALGLIB_SSA_XAUUSD!$P$2:$P$2401,"",0)</f>
        <v/>
      </c>
      <c r="K1279">
        <f>_xlfn.XLOOKUP($A1279,ALGLIB_SSA_XAUUSD!$AA$2:$AA$2401,ALGLIB_SSA_XAUUSD!$Q$2:$Q$2401,"",0)</f>
        <v/>
      </c>
      <c r="L1279">
        <f>_xlfn.XLOOKUP($A1279,ALGLIB_SSA_XAUUSD!$AA$2:$AA$2401,ALGLIB_SSA_XAUUSD!$R$2:$R$2401,"",0)</f>
        <v/>
      </c>
      <c r="M1279">
        <f>_xlfn.XLOOKUP($A1279,ALGLIB_SSA_XAUUSD!$AA$2:$AA$2401,ALGLIB_SSA_XAUUSD!$S$2:$S$2401,"",0)</f>
        <v/>
      </c>
      <c r="N1279">
        <f>_xlfn.XLOOKUP($A1279,ALGLIB_SSA_XAUUSD!$AA$2:$AA$2401,ALGLIB_SSA_XAUUSD!$T$2:$T$2401,"",0)</f>
        <v/>
      </c>
      <c r="O1279">
        <f>_xlfn.XLOOKUP($A1279,ALGLIB_SSA_XAUUSD!$AA$2:$AA$2401,ALGLIB_SSA_XAUUSD!$U$2:$U$2401,"",0)</f>
        <v/>
      </c>
      <c r="P1279">
        <f>_xlfn.XLOOKUP($A1279,ALGLIB_SSA_XAUUSD!$AA$2:$AA$2401,ALGLIB_SSA_XAUUSD!$V$2:$V$2401,"",0)</f>
        <v/>
      </c>
      <c r="S1279">
        <f>A1279</f>
        <v/>
      </c>
      <c r="T1279">
        <f>J1279</f>
        <v/>
      </c>
      <c r="U1279">
        <f>K1279</f>
        <v/>
      </c>
      <c r="V1279" s="14">
        <f>IF($A1279="","",MOD(ROW()-2,12)+1)</f>
        <v/>
      </c>
      <c r="W1279">
        <f>L1279</f>
        <v/>
      </c>
      <c r="X1279" s="14">
        <f>IF(F1279="","",F1279)</f>
        <v/>
      </c>
      <c r="Y1279" s="14">
        <f>IF(G1279="","",G1279)</f>
        <v/>
      </c>
      <c r="Z1279">
        <f>M1279</f>
        <v/>
      </c>
      <c r="AA1279">
        <f>N1279</f>
        <v/>
      </c>
      <c r="AB1279" s="14">
        <f>IF(H1279="","",H1279)</f>
        <v/>
      </c>
      <c r="AC1279">
        <f>O1279</f>
        <v/>
      </c>
      <c r="AD1279" s="14">
        <f>IF(I1279="","",I1279)</f>
        <v/>
      </c>
      <c r="AE1279">
        <f>P1279</f>
        <v/>
      </c>
      <c r="AH1279">
        <f>IF(S1279&lt;&gt;"",S1279,AH1278+900)</f>
        <v/>
      </c>
      <c r="AI1279">
        <f>IF(T1279&lt;&gt;"",T1279,AI1278)</f>
        <v/>
      </c>
      <c r="AJ1279">
        <f>IF(U1279&lt;&gt;"",U1279,AJ1278)</f>
        <v/>
      </c>
      <c r="AK1279">
        <f>IF(W1279&lt;&gt;"",W1279,"")</f>
        <v/>
      </c>
      <c r="AL1279" s="14">
        <f>IF(X1279&lt;&gt;"",X1279,"")</f>
        <v/>
      </c>
      <c r="AM1279" s="14">
        <f>IF(Y1279&lt;&gt;"",Y1279,"")</f>
        <v/>
      </c>
      <c r="AN1279" s="14">
        <f>IF(OR(AL1279="",AM1279=""),"",AL1279-AM1279)</f>
        <v/>
      </c>
      <c r="AO1279">
        <f>IF(AN1279="","",IF(AN1279&gt;0,"Bullish","Bearish"))</f>
        <v/>
      </c>
      <c r="AP1279">
        <f>IF(AO1279="",AP1278,AO1279)</f>
        <v/>
      </c>
      <c r="AQ1279" s="14">
        <f>IF(AB1279&lt;&gt;"",AB1279,"")</f>
        <v/>
      </c>
      <c r="AR1279" s="14">
        <f>IF(AD1279&lt;&gt;"",AD1279,"")</f>
        <v/>
      </c>
      <c r="AS1279">
        <f>IF(AS1278+1=13,1,AS1278+1)</f>
        <v/>
      </c>
      <c r="AT1279">
        <f>IFERROR(IF(SLOPE($AQ$1262:$AQ$1273,$AS$1262:$AS$1273)&gt;0,MIN(3,ABS(SLOPE($AQ$1262:$AQ$1273,$AS$1262:$AS$1273))),IF(SLOPE($AQ$1262:$AQ$1273,$AS$1262:$AS$1273)&lt;-0.5,-0.5,0)),0)</f>
        <v/>
      </c>
      <c r="AU1279">
        <f>IFERROR(IF(SLOPE($AR$1262:$AR$1273,$AS$1262:$AS$1273)&lt;0,MAX(-3,-ABS(SLOPE($AR$1262:$AR$1273,$AS$1262:$AS$1273))),IF(SLOPE($AR$1262:$AR$1273,$AS$1262:$AS$1273)&gt;0.5,0.5,0)),0)</f>
        <v/>
      </c>
      <c r="AV1279">
        <f>($AQ$1274+(AT1279*(AS1279-1)))</f>
        <v/>
      </c>
      <c r="AW1279">
        <f>($AR$1274+(AU1279*(AS1279-1)))</f>
        <v/>
      </c>
      <c r="AX1279">
        <f>IF(AT1279&gt;0,AV1279+AT1279,AV1279)</f>
        <v/>
      </c>
      <c r="AY1279">
        <f>IF(AU1279&lt;0,AW1279+AU1279,AW1279)</f>
        <v/>
      </c>
      <c r="BA1279" s="14">
        <f>IFERROR(AX1279-AQ1279,"")</f>
        <v/>
      </c>
      <c r="BB1279" s="14">
        <f>IFERROR(AY1279-AR1279,"")</f>
        <v/>
      </c>
      <c r="BD1279">
        <f>AH1279</f>
        <v/>
      </c>
      <c r="BE1279">
        <f>AI1279</f>
        <v/>
      </c>
      <c r="BF1279">
        <f>AJ1279</f>
        <v/>
      </c>
      <c r="BG1279" s="14">
        <f>L1279</f>
        <v/>
      </c>
      <c r="BH1279" s="14">
        <f>IF(X1279="","",X1279)</f>
        <v/>
      </c>
      <c r="BI1279" s="14">
        <f>IF(Y1279="","",Y1279)</f>
        <v/>
      </c>
      <c r="BJ1279">
        <f>Z1279</f>
        <v/>
      </c>
      <c r="BK1279">
        <f>AA1279</f>
        <v/>
      </c>
      <c r="BL1279">
        <f>IFERROR(AX1279,"")</f>
        <v/>
      </c>
      <c r="BM1279">
        <f>IFERROR(AY1279,"")</f>
        <v/>
      </c>
    </row>
    <row r="1280" ht="14.25" customHeight="1">
      <c r="A1280">
        <f>ALGLIB_SSA_XAUUSD!AA1280</f>
        <v/>
      </c>
      <c r="B1280">
        <f>IF($A1280="","",INDEX(ALGLIB_SSA_XAUUSD!$B$2:$B$2401,MATCH($A1280,ALGLIB_SSA_XAUUSD!$A$2:$A$2401,1)))</f>
        <v/>
      </c>
      <c r="C1280">
        <f>IF($A1280="","",INDEX(ALGLIB_SSA_XAUUSD!$C$2:$C$2401,MATCH($A1280,ALGLIB_SSA_XAUUSD!$A$2:$A$2401,1)))</f>
        <v/>
      </c>
      <c r="D1280" s="14">
        <f>IF($A1280="","",INT((ROW()-2)/12)+1)</f>
        <v/>
      </c>
      <c r="E1280" s="14">
        <f>IF(AND(E1286&lt;&gt;"",D1286=D1274+1),E1274+(E1286-E1274)*6/12,"")</f>
        <v/>
      </c>
      <c r="F1280" s="14">
        <f>IF(AND(F1286&lt;&gt;"",D1286=D1274+1),F1274+(F1286-F1274)*6/12,"")</f>
        <v/>
      </c>
      <c r="G1280" s="14">
        <f>IF(AND(G1286&lt;&gt;"",D1286=D1274+1),G1274+(G1286-G1274)*6/12,"")</f>
        <v/>
      </c>
      <c r="H1280" s="14">
        <f>IF(AND(H1286&lt;&gt;"",D1286=D1274+1),H1274+(H1286-H1274)*6/12,"")</f>
        <v/>
      </c>
      <c r="I1280" s="14">
        <f>IF(AND(L1286&lt;&gt;"",D1286=D1274+1),I1274+(I1286-I1274)*6/12,"")</f>
        <v/>
      </c>
      <c r="J1280">
        <f>_xlfn.XLOOKUP($A1280,ALGLIB_SSA_XAUUSD!$AA$2:$AA$2401,ALGLIB_SSA_XAUUSD!$P$2:$P$2401,"",0)</f>
        <v/>
      </c>
      <c r="K1280">
        <f>_xlfn.XLOOKUP($A1280,ALGLIB_SSA_XAUUSD!$AA$2:$AA$2401,ALGLIB_SSA_XAUUSD!$Q$2:$Q$2401,"",0)</f>
        <v/>
      </c>
      <c r="L1280">
        <f>_xlfn.XLOOKUP($A1280,ALGLIB_SSA_XAUUSD!$AA$2:$AA$2401,ALGLIB_SSA_XAUUSD!$R$2:$R$2401,"",0)</f>
        <v/>
      </c>
      <c r="M1280">
        <f>_xlfn.XLOOKUP($A1280,ALGLIB_SSA_XAUUSD!$AA$2:$AA$2401,ALGLIB_SSA_XAUUSD!$S$2:$S$2401,"",0)</f>
        <v/>
      </c>
      <c r="N1280">
        <f>_xlfn.XLOOKUP($A1280,ALGLIB_SSA_XAUUSD!$AA$2:$AA$2401,ALGLIB_SSA_XAUUSD!$T$2:$T$2401,"",0)</f>
        <v/>
      </c>
      <c r="O1280">
        <f>_xlfn.XLOOKUP($A1280,ALGLIB_SSA_XAUUSD!$AA$2:$AA$2401,ALGLIB_SSA_XAUUSD!$U$2:$U$2401,"",0)</f>
        <v/>
      </c>
      <c r="P1280">
        <f>_xlfn.XLOOKUP($A1280,ALGLIB_SSA_XAUUSD!$AA$2:$AA$2401,ALGLIB_SSA_XAUUSD!$V$2:$V$2401,"",0)</f>
        <v/>
      </c>
      <c r="S1280">
        <f>A1280</f>
        <v/>
      </c>
      <c r="T1280">
        <f>J1280</f>
        <v/>
      </c>
      <c r="U1280">
        <f>K1280</f>
        <v/>
      </c>
      <c r="V1280" s="14">
        <f>IF($A1280="","",MOD(ROW()-2,12)+1)</f>
        <v/>
      </c>
      <c r="W1280">
        <f>L1280</f>
        <v/>
      </c>
      <c r="X1280" s="14">
        <f>IF(F1280="","",F1280)</f>
        <v/>
      </c>
      <c r="Y1280" s="14">
        <f>IF(G1280="","",G1280)</f>
        <v/>
      </c>
      <c r="Z1280">
        <f>M1280</f>
        <v/>
      </c>
      <c r="AA1280">
        <f>N1280</f>
        <v/>
      </c>
      <c r="AB1280" s="14">
        <f>IF(H1280="","",H1280)</f>
        <v/>
      </c>
      <c r="AC1280">
        <f>O1280</f>
        <v/>
      </c>
      <c r="AD1280" s="14">
        <f>IF(I1280="","",I1280)</f>
        <v/>
      </c>
      <c r="AE1280">
        <f>P1280</f>
        <v/>
      </c>
      <c r="AH1280">
        <f>IF(S1280&lt;&gt;"",S1280,AH1279+900)</f>
        <v/>
      </c>
      <c r="AI1280">
        <f>IF(T1280&lt;&gt;"",T1280,AI1279)</f>
        <v/>
      </c>
      <c r="AJ1280">
        <f>IF(U1280&lt;&gt;"",U1280,AJ1279)</f>
        <v/>
      </c>
      <c r="AK1280">
        <f>IF(W1280&lt;&gt;"",W1280,"")</f>
        <v/>
      </c>
      <c r="AL1280" s="14">
        <f>IF(X1280&lt;&gt;"",X1280,"")</f>
        <v/>
      </c>
      <c r="AM1280" s="14">
        <f>IF(Y1280&lt;&gt;"",Y1280,"")</f>
        <v/>
      </c>
      <c r="AN1280" s="14">
        <f>IF(OR(AL1280="",AM1280=""),"",AL1280-AM1280)</f>
        <v/>
      </c>
      <c r="AO1280">
        <f>IF(AN1280="","",IF(AN1280&gt;0,"Bullish","Bearish"))</f>
        <v/>
      </c>
      <c r="AP1280">
        <f>IF(AO1280="",AP1279,AO1280)</f>
        <v/>
      </c>
      <c r="AQ1280" s="14">
        <f>IF(AB1280&lt;&gt;"",AB1280,"")</f>
        <v/>
      </c>
      <c r="AR1280" s="14">
        <f>IF(AD1280&lt;&gt;"",AD1280,"")</f>
        <v/>
      </c>
      <c r="AS1280">
        <f>IF(AS1279+1=13,1,AS1279+1)</f>
        <v/>
      </c>
      <c r="AT1280">
        <f>IFERROR(IF(SLOPE($AQ$1262:$AQ$1273,$AS$1262:$AS$1273)&gt;0,MIN(3,ABS(SLOPE($AQ$1262:$AQ$1273,$AS$1262:$AS$1273))),IF(SLOPE($AQ$1262:$AQ$1273,$AS$1262:$AS$1273)&lt;-0.5,-0.5,0)),0)</f>
        <v/>
      </c>
      <c r="AU1280">
        <f>IFERROR(IF(SLOPE($AR$1262:$AR$1273,$AS$1262:$AS$1273)&lt;0,MAX(-3,-ABS(SLOPE($AR$1262:$AR$1273,$AS$1262:$AS$1273))),IF(SLOPE($AR$1262:$AR$1273,$AS$1262:$AS$1273)&gt;0.5,0.5,0)),0)</f>
        <v/>
      </c>
      <c r="AV1280">
        <f>($AQ$1274+(AT1280*(AS1280-1)))</f>
        <v/>
      </c>
      <c r="AW1280">
        <f>($AR$1274+(AU1280*(AS1280-1)))</f>
        <v/>
      </c>
      <c r="AX1280">
        <f>IF(AT1280&gt;0,AV1280+AT1280,AV1280)</f>
        <v/>
      </c>
      <c r="AY1280">
        <f>IF(AU1280&lt;0,AW1280+AU1280,AW1280)</f>
        <v/>
      </c>
      <c r="BA1280" s="14">
        <f>IFERROR(AX1280-AQ1280,"")</f>
        <v/>
      </c>
      <c r="BB1280" s="14">
        <f>IFERROR(AY1280-AR1280,"")</f>
        <v/>
      </c>
      <c r="BD1280">
        <f>AH1280</f>
        <v/>
      </c>
      <c r="BE1280">
        <f>AI1280</f>
        <v/>
      </c>
      <c r="BF1280">
        <f>AJ1280</f>
        <v/>
      </c>
      <c r="BG1280" s="14">
        <f>L1280</f>
        <v/>
      </c>
      <c r="BH1280" s="14">
        <f>IF(X1280="","",X1280)</f>
        <v/>
      </c>
      <c r="BI1280" s="14">
        <f>IF(Y1280="","",Y1280)</f>
        <v/>
      </c>
      <c r="BJ1280">
        <f>Z1280</f>
        <v/>
      </c>
      <c r="BK1280">
        <f>AA1280</f>
        <v/>
      </c>
      <c r="BL1280">
        <f>IFERROR(AX1280,"")</f>
        <v/>
      </c>
      <c r="BM1280">
        <f>IFERROR(AY1280,"")</f>
        <v/>
      </c>
    </row>
    <row r="1281" ht="14.25" customHeight="1">
      <c r="A1281">
        <f>ALGLIB_SSA_XAUUSD!AA1281</f>
        <v/>
      </c>
      <c r="B1281">
        <f>IF($A1281="","",INDEX(ALGLIB_SSA_XAUUSD!$B$2:$B$2401,MATCH($A1281,ALGLIB_SSA_XAUUSD!$A$2:$A$2401,1)))</f>
        <v/>
      </c>
      <c r="C1281">
        <f>IF($A1281="","",INDEX(ALGLIB_SSA_XAUUSD!$C$2:$C$2401,MATCH($A1281,ALGLIB_SSA_XAUUSD!$A$2:$A$2401,1)))</f>
        <v/>
      </c>
      <c r="D1281" s="14">
        <f>IF($A1281="","",INT((ROW()-2)/12)+1)</f>
        <v/>
      </c>
      <c r="E1281" s="14">
        <f>IF(AND(E1286&lt;&gt;"",D1286=D1274+1),E1274+(E1286-E1274)*7/12,"")</f>
        <v/>
      </c>
      <c r="F1281" s="14">
        <f>IF(AND(F1286&lt;&gt;"",D1286=D1274+1),F1274+(F1286-F1274)*7/12,"")</f>
        <v/>
      </c>
      <c r="G1281" s="14">
        <f>IF(AND(G1286&lt;&gt;"",D1286=D1274+1),G1274+(G1286-G1274)*7/12,"")</f>
        <v/>
      </c>
      <c r="H1281" s="14">
        <f>IF(AND(H1286&lt;&gt;"",D1286=D1274+1),H1274+(H1286-H1274)*7/12,"")</f>
        <v/>
      </c>
      <c r="I1281" s="14">
        <f>IF(AND(L1286&lt;&gt;"",D1286=D1274+1),I1274+(I1286-I1274)*7/12,"")</f>
        <v/>
      </c>
      <c r="J1281">
        <f>_xlfn.XLOOKUP($A1281,ALGLIB_SSA_XAUUSD!$AA$2:$AA$2401,ALGLIB_SSA_XAUUSD!$P$2:$P$2401,"",0)</f>
        <v/>
      </c>
      <c r="K1281">
        <f>_xlfn.XLOOKUP($A1281,ALGLIB_SSA_XAUUSD!$AA$2:$AA$2401,ALGLIB_SSA_XAUUSD!$Q$2:$Q$2401,"",0)</f>
        <v/>
      </c>
      <c r="L1281">
        <f>_xlfn.XLOOKUP($A1281,ALGLIB_SSA_XAUUSD!$AA$2:$AA$2401,ALGLIB_SSA_XAUUSD!$R$2:$R$2401,"",0)</f>
        <v/>
      </c>
      <c r="M1281">
        <f>_xlfn.XLOOKUP($A1281,ALGLIB_SSA_XAUUSD!$AA$2:$AA$2401,ALGLIB_SSA_XAUUSD!$S$2:$S$2401,"",0)</f>
        <v/>
      </c>
      <c r="N1281">
        <f>_xlfn.XLOOKUP($A1281,ALGLIB_SSA_XAUUSD!$AA$2:$AA$2401,ALGLIB_SSA_XAUUSD!$T$2:$T$2401,"",0)</f>
        <v/>
      </c>
      <c r="O1281">
        <f>_xlfn.XLOOKUP($A1281,ALGLIB_SSA_XAUUSD!$AA$2:$AA$2401,ALGLIB_SSA_XAUUSD!$U$2:$U$2401,"",0)</f>
        <v/>
      </c>
      <c r="P1281">
        <f>_xlfn.XLOOKUP($A1281,ALGLIB_SSA_XAUUSD!$AA$2:$AA$2401,ALGLIB_SSA_XAUUSD!$V$2:$V$2401,"",0)</f>
        <v/>
      </c>
      <c r="S1281">
        <f>A1281</f>
        <v/>
      </c>
      <c r="T1281">
        <f>J1281</f>
        <v/>
      </c>
      <c r="U1281">
        <f>K1281</f>
        <v/>
      </c>
      <c r="V1281" s="14">
        <f>IF($A1281="","",MOD(ROW()-2,12)+1)</f>
        <v/>
      </c>
      <c r="W1281">
        <f>L1281</f>
        <v/>
      </c>
      <c r="X1281" s="14">
        <f>IF(F1281="","",F1281)</f>
        <v/>
      </c>
      <c r="Y1281" s="14">
        <f>IF(G1281="","",G1281)</f>
        <v/>
      </c>
      <c r="Z1281">
        <f>M1281</f>
        <v/>
      </c>
      <c r="AA1281">
        <f>N1281</f>
        <v/>
      </c>
      <c r="AB1281" s="14">
        <f>IF(H1281="","",H1281)</f>
        <v/>
      </c>
      <c r="AC1281">
        <f>O1281</f>
        <v/>
      </c>
      <c r="AD1281" s="14">
        <f>IF(I1281="","",I1281)</f>
        <v/>
      </c>
      <c r="AE1281">
        <f>P1281</f>
        <v/>
      </c>
      <c r="AH1281">
        <f>IF(S1281&lt;&gt;"",S1281,AH1280+900)</f>
        <v/>
      </c>
      <c r="AI1281">
        <f>IF(T1281&lt;&gt;"",T1281,AI1280)</f>
        <v/>
      </c>
      <c r="AJ1281">
        <f>IF(U1281&lt;&gt;"",U1281,AJ1280)</f>
        <v/>
      </c>
      <c r="AK1281">
        <f>IF(W1281&lt;&gt;"",W1281,"")</f>
        <v/>
      </c>
      <c r="AL1281" s="14">
        <f>IF(X1281&lt;&gt;"",X1281,"")</f>
        <v/>
      </c>
      <c r="AM1281" s="14">
        <f>IF(Y1281&lt;&gt;"",Y1281,"")</f>
        <v/>
      </c>
      <c r="AN1281" s="14">
        <f>IF(OR(AL1281="",AM1281=""),"",AL1281-AM1281)</f>
        <v/>
      </c>
      <c r="AO1281">
        <f>IF(AN1281="","",IF(AN1281&gt;0,"Bullish","Bearish"))</f>
        <v/>
      </c>
      <c r="AP1281">
        <f>IF(AO1281="",AP1280,AO1281)</f>
        <v/>
      </c>
      <c r="AQ1281" s="14">
        <f>IF(AB1281&lt;&gt;"",AB1281,"")</f>
        <v/>
      </c>
      <c r="AR1281" s="14">
        <f>IF(AD1281&lt;&gt;"",AD1281,"")</f>
        <v/>
      </c>
      <c r="AS1281">
        <f>IF(AS1280+1=13,1,AS1280+1)</f>
        <v/>
      </c>
      <c r="AT1281">
        <f>IFERROR(IF(SLOPE($AQ$1262:$AQ$1273,$AS$1262:$AS$1273)&gt;0,MIN(3,ABS(SLOPE($AQ$1262:$AQ$1273,$AS$1262:$AS$1273))),IF(SLOPE($AQ$1262:$AQ$1273,$AS$1262:$AS$1273)&lt;-0.5,-0.5,0)),0)</f>
        <v/>
      </c>
      <c r="AU1281">
        <f>IFERROR(IF(SLOPE($AR$1262:$AR$1273,$AS$1262:$AS$1273)&lt;0,MAX(-3,-ABS(SLOPE($AR$1262:$AR$1273,$AS$1262:$AS$1273))),IF(SLOPE($AR$1262:$AR$1273,$AS$1262:$AS$1273)&gt;0.5,0.5,0)),0)</f>
        <v/>
      </c>
      <c r="AV1281">
        <f>($AQ$1274+(AT1281*(AS1281-1)))</f>
        <v/>
      </c>
      <c r="AW1281">
        <f>($AR$1274+(AU1281*(AS1281-1)))</f>
        <v/>
      </c>
      <c r="AX1281">
        <f>IF(AT1281&gt;0,AV1281+AT1281,AV1281)</f>
        <v/>
      </c>
      <c r="AY1281">
        <f>IF(AU1281&lt;0,AW1281+AU1281,AW1281)</f>
        <v/>
      </c>
      <c r="BA1281" s="14">
        <f>IFERROR(AX1281-AQ1281,"")</f>
        <v/>
      </c>
      <c r="BB1281" s="14">
        <f>IFERROR(AY1281-AR1281,"")</f>
        <v/>
      </c>
      <c r="BD1281">
        <f>AH1281</f>
        <v/>
      </c>
      <c r="BE1281">
        <f>AI1281</f>
        <v/>
      </c>
      <c r="BF1281">
        <f>AJ1281</f>
        <v/>
      </c>
      <c r="BG1281" s="14">
        <f>L1281</f>
        <v/>
      </c>
      <c r="BH1281" s="14">
        <f>IF(X1281="","",X1281)</f>
        <v/>
      </c>
      <c r="BI1281" s="14">
        <f>IF(Y1281="","",Y1281)</f>
        <v/>
      </c>
      <c r="BJ1281">
        <f>Z1281</f>
        <v/>
      </c>
      <c r="BK1281">
        <f>AA1281</f>
        <v/>
      </c>
      <c r="BL1281">
        <f>IFERROR(AX1281,"")</f>
        <v/>
      </c>
      <c r="BM1281">
        <f>IFERROR(AY1281,"")</f>
        <v/>
      </c>
    </row>
    <row r="1282" ht="14.25" customHeight="1">
      <c r="A1282">
        <f>ALGLIB_SSA_XAUUSD!AA1282</f>
        <v/>
      </c>
      <c r="B1282">
        <f>IF($A1282="","",INDEX(ALGLIB_SSA_XAUUSD!$B$2:$B$2401,MATCH($A1282,ALGLIB_SSA_XAUUSD!$A$2:$A$2401,1)))</f>
        <v/>
      </c>
      <c r="C1282">
        <f>IF($A1282="","",INDEX(ALGLIB_SSA_XAUUSD!$C$2:$C$2401,MATCH($A1282,ALGLIB_SSA_XAUUSD!$A$2:$A$2401,1)))</f>
        <v/>
      </c>
      <c r="D1282" s="14">
        <f>IF($A1282="","",INT((ROW()-2)/12)+1)</f>
        <v/>
      </c>
      <c r="E1282" s="14">
        <f>IF(AND(E1286&lt;&gt;"",D1286=D1274+1),E1274+(E1286-E1274)*8/12,"")</f>
        <v/>
      </c>
      <c r="F1282" s="14">
        <f>IF(AND(F1286&lt;&gt;"",D1286=D1274+1),F1274+(F1286-F1274)*8/12,"")</f>
        <v/>
      </c>
      <c r="G1282" s="14">
        <f>IF(AND(G1286&lt;&gt;"",D1286=D1274+1),G1274+(G1286-G1274)*8/12,"")</f>
        <v/>
      </c>
      <c r="H1282" s="14">
        <f>IF(AND(H1286&lt;&gt;"",D1286=D1274+1),H1274+(H1286-H1274)*8/12,"")</f>
        <v/>
      </c>
      <c r="I1282" s="14">
        <f>IF(AND(L1286&lt;&gt;"",D1286=D1274+1),I1274+(I1286-I1274)*8/12,"")</f>
        <v/>
      </c>
      <c r="J1282">
        <f>_xlfn.XLOOKUP($A1282,ALGLIB_SSA_XAUUSD!$AA$2:$AA$2401,ALGLIB_SSA_XAUUSD!$P$2:$P$2401,"",0)</f>
        <v/>
      </c>
      <c r="K1282">
        <f>_xlfn.XLOOKUP($A1282,ALGLIB_SSA_XAUUSD!$AA$2:$AA$2401,ALGLIB_SSA_XAUUSD!$Q$2:$Q$2401,"",0)</f>
        <v/>
      </c>
      <c r="L1282">
        <f>_xlfn.XLOOKUP($A1282,ALGLIB_SSA_XAUUSD!$AA$2:$AA$2401,ALGLIB_SSA_XAUUSD!$R$2:$R$2401,"",0)</f>
        <v/>
      </c>
      <c r="M1282">
        <f>_xlfn.XLOOKUP($A1282,ALGLIB_SSA_XAUUSD!$AA$2:$AA$2401,ALGLIB_SSA_XAUUSD!$S$2:$S$2401,"",0)</f>
        <v/>
      </c>
      <c r="N1282">
        <f>_xlfn.XLOOKUP($A1282,ALGLIB_SSA_XAUUSD!$AA$2:$AA$2401,ALGLIB_SSA_XAUUSD!$T$2:$T$2401,"",0)</f>
        <v/>
      </c>
      <c r="O1282">
        <f>_xlfn.XLOOKUP($A1282,ALGLIB_SSA_XAUUSD!$AA$2:$AA$2401,ALGLIB_SSA_XAUUSD!$U$2:$U$2401,"",0)</f>
        <v/>
      </c>
      <c r="P1282">
        <f>_xlfn.XLOOKUP($A1282,ALGLIB_SSA_XAUUSD!$AA$2:$AA$2401,ALGLIB_SSA_XAUUSD!$V$2:$V$2401,"",0)</f>
        <v/>
      </c>
      <c r="S1282">
        <f>A1282</f>
        <v/>
      </c>
      <c r="T1282">
        <f>J1282</f>
        <v/>
      </c>
      <c r="U1282">
        <f>K1282</f>
        <v/>
      </c>
      <c r="V1282" s="14">
        <f>IF($A1282="","",MOD(ROW()-2,12)+1)</f>
        <v/>
      </c>
      <c r="W1282">
        <f>L1282</f>
        <v/>
      </c>
      <c r="X1282" s="14">
        <f>IF(F1282="","",F1282)</f>
        <v/>
      </c>
      <c r="Y1282" s="14">
        <f>IF(G1282="","",G1282)</f>
        <v/>
      </c>
      <c r="Z1282">
        <f>M1282</f>
        <v/>
      </c>
      <c r="AA1282">
        <f>N1282</f>
        <v/>
      </c>
      <c r="AB1282" s="14">
        <f>IF(H1282="","",H1282)</f>
        <v/>
      </c>
      <c r="AC1282">
        <f>O1282</f>
        <v/>
      </c>
      <c r="AD1282" s="14">
        <f>IF(I1282="","",I1282)</f>
        <v/>
      </c>
      <c r="AE1282">
        <f>P1282</f>
        <v/>
      </c>
      <c r="AH1282">
        <f>IF(S1282&lt;&gt;"",S1282,AH1281+900)</f>
        <v/>
      </c>
      <c r="AI1282">
        <f>IF(T1282&lt;&gt;"",T1282,AI1281)</f>
        <v/>
      </c>
      <c r="AJ1282">
        <f>IF(U1282&lt;&gt;"",U1282,AJ1281)</f>
        <v/>
      </c>
      <c r="AK1282">
        <f>IF(W1282&lt;&gt;"",W1282,"")</f>
        <v/>
      </c>
      <c r="AL1282" s="14">
        <f>IF(X1282&lt;&gt;"",X1282,"")</f>
        <v/>
      </c>
      <c r="AM1282" s="14">
        <f>IF(Y1282&lt;&gt;"",Y1282,"")</f>
        <v/>
      </c>
      <c r="AN1282" s="14">
        <f>IF(OR(AL1282="",AM1282=""),"",AL1282-AM1282)</f>
        <v/>
      </c>
      <c r="AO1282">
        <f>IF(AN1282="","",IF(AN1282&gt;0,"Bullish","Bearish"))</f>
        <v/>
      </c>
      <c r="AP1282">
        <f>IF(AO1282="",AP1281,AO1282)</f>
        <v/>
      </c>
      <c r="AQ1282" s="14">
        <f>IF(AB1282&lt;&gt;"",AB1282,"")</f>
        <v/>
      </c>
      <c r="AR1282" s="14">
        <f>IF(AD1282&lt;&gt;"",AD1282,"")</f>
        <v/>
      </c>
      <c r="AS1282">
        <f>IF(AS1281+1=13,1,AS1281+1)</f>
        <v/>
      </c>
      <c r="AT1282">
        <f>IFERROR(IF(SLOPE($AQ$1262:$AQ$1273,$AS$1262:$AS$1273)&gt;0,MIN(3,ABS(SLOPE($AQ$1262:$AQ$1273,$AS$1262:$AS$1273))),IF(SLOPE($AQ$1262:$AQ$1273,$AS$1262:$AS$1273)&lt;-0.5,-0.5,0)),0)</f>
        <v/>
      </c>
      <c r="AU1282">
        <f>IFERROR(IF(SLOPE($AR$1262:$AR$1273,$AS$1262:$AS$1273)&lt;0,MAX(-3,-ABS(SLOPE($AR$1262:$AR$1273,$AS$1262:$AS$1273))),IF(SLOPE($AR$1262:$AR$1273,$AS$1262:$AS$1273)&gt;0.5,0.5,0)),0)</f>
        <v/>
      </c>
      <c r="AV1282">
        <f>($AQ$1274+(AT1282*(AS1282-1)))</f>
        <v/>
      </c>
      <c r="AW1282">
        <f>($AR$1274+(AU1282*(AS1282-1)))</f>
        <v/>
      </c>
      <c r="AX1282">
        <f>IF(AT1282&gt;0,AV1282+AT1282,AV1282)</f>
        <v/>
      </c>
      <c r="AY1282">
        <f>IF(AU1282&lt;0,AW1282+AU1282,AW1282)</f>
        <v/>
      </c>
      <c r="BA1282" s="14">
        <f>IFERROR(AX1282-AQ1282,"")</f>
        <v/>
      </c>
      <c r="BB1282" s="14">
        <f>IFERROR(AY1282-AR1282,"")</f>
        <v/>
      </c>
      <c r="BD1282">
        <f>AH1282</f>
        <v/>
      </c>
      <c r="BE1282">
        <f>AI1282</f>
        <v/>
      </c>
      <c r="BF1282">
        <f>AJ1282</f>
        <v/>
      </c>
      <c r="BG1282" s="14">
        <f>L1282</f>
        <v/>
      </c>
      <c r="BH1282" s="14">
        <f>IF(X1282="","",X1282)</f>
        <v/>
      </c>
      <c r="BI1282" s="14">
        <f>IF(Y1282="","",Y1282)</f>
        <v/>
      </c>
      <c r="BJ1282">
        <f>Z1282</f>
        <v/>
      </c>
      <c r="BK1282">
        <f>AA1282</f>
        <v/>
      </c>
      <c r="BL1282">
        <f>IFERROR(AX1282,"")</f>
        <v/>
      </c>
      <c r="BM1282">
        <f>IFERROR(AY1282,"")</f>
        <v/>
      </c>
    </row>
    <row r="1283" ht="14.25" customHeight="1">
      <c r="A1283">
        <f>ALGLIB_SSA_XAUUSD!AA1283</f>
        <v/>
      </c>
      <c r="B1283">
        <f>IF($A1283="","",INDEX(ALGLIB_SSA_XAUUSD!$B$2:$B$2401,MATCH($A1283,ALGLIB_SSA_XAUUSD!$A$2:$A$2401,1)))</f>
        <v/>
      </c>
      <c r="C1283">
        <f>IF($A1283="","",INDEX(ALGLIB_SSA_XAUUSD!$C$2:$C$2401,MATCH($A1283,ALGLIB_SSA_XAUUSD!$A$2:$A$2401,1)))</f>
        <v/>
      </c>
      <c r="D1283" s="14">
        <f>IF($A1283="","",INT((ROW()-2)/12)+1)</f>
        <v/>
      </c>
      <c r="E1283" s="14">
        <f>IF(AND(E1286&lt;&gt;"",D1286=D1274+1),E1274+(E1286-E1274)*9/12,"")</f>
        <v/>
      </c>
      <c r="F1283" s="14">
        <f>IF(AND(F1286&lt;&gt;"",D1286=D1274+1),F1274+(F1286-F1274)*9/12,"")</f>
        <v/>
      </c>
      <c r="G1283" s="14">
        <f>IF(AND(G1286&lt;&gt;"",D1286=D1274+1),G1274+(G1286-G1274)*9/12,"")</f>
        <v/>
      </c>
      <c r="H1283" s="14">
        <f>IF(AND(H1286&lt;&gt;"",D1286=D1274+1),H1274+(H1286-H1274)*9/12,"")</f>
        <v/>
      </c>
      <c r="I1283" s="14">
        <f>IF(AND(L1286&lt;&gt;"",D1286=D1274+1),I1274+(I1286-I1274)*9/12,"")</f>
        <v/>
      </c>
      <c r="J1283">
        <f>_xlfn.XLOOKUP($A1283,ALGLIB_SSA_XAUUSD!$AA$2:$AA$2401,ALGLIB_SSA_XAUUSD!$P$2:$P$2401,"",0)</f>
        <v/>
      </c>
      <c r="K1283">
        <f>_xlfn.XLOOKUP($A1283,ALGLIB_SSA_XAUUSD!$AA$2:$AA$2401,ALGLIB_SSA_XAUUSD!$Q$2:$Q$2401,"",0)</f>
        <v/>
      </c>
      <c r="L1283">
        <f>_xlfn.XLOOKUP($A1283,ALGLIB_SSA_XAUUSD!$AA$2:$AA$2401,ALGLIB_SSA_XAUUSD!$R$2:$R$2401,"",0)</f>
        <v/>
      </c>
      <c r="M1283">
        <f>_xlfn.XLOOKUP($A1283,ALGLIB_SSA_XAUUSD!$AA$2:$AA$2401,ALGLIB_SSA_XAUUSD!$S$2:$S$2401,"",0)</f>
        <v/>
      </c>
      <c r="N1283">
        <f>_xlfn.XLOOKUP($A1283,ALGLIB_SSA_XAUUSD!$AA$2:$AA$2401,ALGLIB_SSA_XAUUSD!$T$2:$T$2401,"",0)</f>
        <v/>
      </c>
      <c r="O1283">
        <f>_xlfn.XLOOKUP($A1283,ALGLIB_SSA_XAUUSD!$AA$2:$AA$2401,ALGLIB_SSA_XAUUSD!$U$2:$U$2401,"",0)</f>
        <v/>
      </c>
      <c r="P1283">
        <f>_xlfn.XLOOKUP($A1283,ALGLIB_SSA_XAUUSD!$AA$2:$AA$2401,ALGLIB_SSA_XAUUSD!$V$2:$V$2401,"",0)</f>
        <v/>
      </c>
      <c r="S1283">
        <f>A1283</f>
        <v/>
      </c>
      <c r="T1283">
        <f>J1283</f>
        <v/>
      </c>
      <c r="U1283">
        <f>K1283</f>
        <v/>
      </c>
      <c r="V1283" s="14">
        <f>IF($A1283="","",MOD(ROW()-2,12)+1)</f>
        <v/>
      </c>
      <c r="W1283">
        <f>L1283</f>
        <v/>
      </c>
      <c r="X1283" s="14">
        <f>IF(F1283="","",F1283)</f>
        <v/>
      </c>
      <c r="Y1283" s="14">
        <f>IF(G1283="","",G1283)</f>
        <v/>
      </c>
      <c r="Z1283">
        <f>M1283</f>
        <v/>
      </c>
      <c r="AA1283">
        <f>N1283</f>
        <v/>
      </c>
      <c r="AB1283" s="14">
        <f>IF(H1283="","",H1283)</f>
        <v/>
      </c>
      <c r="AC1283">
        <f>O1283</f>
        <v/>
      </c>
      <c r="AD1283" s="14">
        <f>IF(I1283="","",I1283)</f>
        <v/>
      </c>
      <c r="AE1283">
        <f>P1283</f>
        <v/>
      </c>
      <c r="AH1283">
        <f>IF(S1283&lt;&gt;"",S1283,AH1282+900)</f>
        <v/>
      </c>
      <c r="AI1283">
        <f>IF(T1283&lt;&gt;"",T1283,AI1282)</f>
        <v/>
      </c>
      <c r="AJ1283">
        <f>IF(U1283&lt;&gt;"",U1283,AJ1282)</f>
        <v/>
      </c>
      <c r="AK1283">
        <f>IF(W1283&lt;&gt;"",W1283,"")</f>
        <v/>
      </c>
      <c r="AL1283" s="14">
        <f>IF(X1283&lt;&gt;"",X1283,"")</f>
        <v/>
      </c>
      <c r="AM1283" s="14">
        <f>IF(Y1283&lt;&gt;"",Y1283,"")</f>
        <v/>
      </c>
      <c r="AN1283" s="14">
        <f>IF(OR(AL1283="",AM1283=""),"",AL1283-AM1283)</f>
        <v/>
      </c>
      <c r="AO1283">
        <f>IF(AN1283="","",IF(AN1283&gt;0,"Bullish","Bearish"))</f>
        <v/>
      </c>
      <c r="AP1283">
        <f>IF(AO1283="",AP1282,AO1283)</f>
        <v/>
      </c>
      <c r="AQ1283" s="14">
        <f>IF(AB1283&lt;&gt;"",AB1283,"")</f>
        <v/>
      </c>
      <c r="AR1283" s="14">
        <f>IF(AD1283&lt;&gt;"",AD1283,"")</f>
        <v/>
      </c>
      <c r="AS1283">
        <f>IF(AS1282+1=13,1,AS1282+1)</f>
        <v/>
      </c>
      <c r="AT1283">
        <f>IFERROR(IF(SLOPE($AQ$1262:$AQ$1273,$AS$1262:$AS$1273)&gt;0,MIN(3,ABS(SLOPE($AQ$1262:$AQ$1273,$AS$1262:$AS$1273))),IF(SLOPE($AQ$1262:$AQ$1273,$AS$1262:$AS$1273)&lt;-0.5,-0.5,0)),0)</f>
        <v/>
      </c>
      <c r="AU1283">
        <f>IFERROR(IF(SLOPE($AR$1262:$AR$1273,$AS$1262:$AS$1273)&lt;0,MAX(-3,-ABS(SLOPE($AR$1262:$AR$1273,$AS$1262:$AS$1273))),IF(SLOPE($AR$1262:$AR$1273,$AS$1262:$AS$1273)&gt;0.5,0.5,0)),0)</f>
        <v/>
      </c>
      <c r="AV1283">
        <f>($AQ$1274+(AT1283*(AS1283-1)))</f>
        <v/>
      </c>
      <c r="AW1283">
        <f>($AR$1274+(AU1283*(AS1283-1)))</f>
        <v/>
      </c>
      <c r="AX1283">
        <f>IF(AT1283&gt;0,AV1283+AT1283,AV1283)</f>
        <v/>
      </c>
      <c r="AY1283">
        <f>IF(AU1283&lt;0,AW1283+AU1283,AW1283)</f>
        <v/>
      </c>
      <c r="BA1283" s="14">
        <f>IFERROR(AX1283-AQ1283,"")</f>
        <v/>
      </c>
      <c r="BB1283" s="14">
        <f>IFERROR(AY1283-AR1283,"")</f>
        <v/>
      </c>
      <c r="BD1283">
        <f>AH1283</f>
        <v/>
      </c>
      <c r="BE1283">
        <f>AI1283</f>
        <v/>
      </c>
      <c r="BF1283">
        <f>AJ1283</f>
        <v/>
      </c>
      <c r="BG1283" s="14">
        <f>L1283</f>
        <v/>
      </c>
      <c r="BH1283" s="14">
        <f>IF(X1283="","",X1283)</f>
        <v/>
      </c>
      <c r="BI1283" s="14">
        <f>IF(Y1283="","",Y1283)</f>
        <v/>
      </c>
      <c r="BJ1283">
        <f>Z1283</f>
        <v/>
      </c>
      <c r="BK1283">
        <f>AA1283</f>
        <v/>
      </c>
      <c r="BL1283">
        <f>IFERROR(AX1283,"")</f>
        <v/>
      </c>
      <c r="BM1283">
        <f>IFERROR(AY1283,"")</f>
        <v/>
      </c>
    </row>
    <row r="1284" ht="14.25" customHeight="1">
      <c r="A1284">
        <f>ALGLIB_SSA_XAUUSD!AA1284</f>
        <v/>
      </c>
      <c r="B1284">
        <f>IF($A1284="","",INDEX(ALGLIB_SSA_XAUUSD!$B$2:$B$2401,MATCH($A1284,ALGLIB_SSA_XAUUSD!$A$2:$A$2401,1)))</f>
        <v/>
      </c>
      <c r="C1284">
        <f>IF($A1284="","",INDEX(ALGLIB_SSA_XAUUSD!$C$2:$C$2401,MATCH($A1284,ALGLIB_SSA_XAUUSD!$A$2:$A$2401,1)))</f>
        <v/>
      </c>
      <c r="D1284" s="14">
        <f>IF($A1284="","",INT((ROW()-2)/12)+1)</f>
        <v/>
      </c>
      <c r="E1284" s="14">
        <f>IF(AND(E1286&lt;&gt;"",D1286=D1274+1),E1274+(E1286-E1274)*10/12,"")</f>
        <v/>
      </c>
      <c r="F1284" s="14">
        <f>IF(AND(F1286&lt;&gt;"",D1286=D1274+1),F1274+(F1286-F1274)*10/12,"")</f>
        <v/>
      </c>
      <c r="G1284" s="14">
        <f>IF(AND(G1286&lt;&gt;"",D1286=D1274+1),G1274+(G1286-G1274)*10/12,"")</f>
        <v/>
      </c>
      <c r="H1284" s="14">
        <f>IF(AND(H1286&lt;&gt;"",D1286=D1274+1),H1274+(H1286-H1274)*10/12,"")</f>
        <v/>
      </c>
      <c r="I1284" s="14">
        <f>IF(AND(L1286&lt;&gt;"",D1286=D1274+1),I1274+(I1286-I1274)*10/12,"")</f>
        <v/>
      </c>
      <c r="J1284">
        <f>_xlfn.XLOOKUP($A1284,ALGLIB_SSA_XAUUSD!$AA$2:$AA$2401,ALGLIB_SSA_XAUUSD!$P$2:$P$2401,"",0)</f>
        <v/>
      </c>
      <c r="K1284">
        <f>_xlfn.XLOOKUP($A1284,ALGLIB_SSA_XAUUSD!$AA$2:$AA$2401,ALGLIB_SSA_XAUUSD!$Q$2:$Q$2401,"",0)</f>
        <v/>
      </c>
      <c r="L1284">
        <f>_xlfn.XLOOKUP($A1284,ALGLIB_SSA_XAUUSD!$AA$2:$AA$2401,ALGLIB_SSA_XAUUSD!$R$2:$R$2401,"",0)</f>
        <v/>
      </c>
      <c r="M1284">
        <f>_xlfn.XLOOKUP($A1284,ALGLIB_SSA_XAUUSD!$AA$2:$AA$2401,ALGLIB_SSA_XAUUSD!$S$2:$S$2401,"",0)</f>
        <v/>
      </c>
      <c r="N1284">
        <f>_xlfn.XLOOKUP($A1284,ALGLIB_SSA_XAUUSD!$AA$2:$AA$2401,ALGLIB_SSA_XAUUSD!$T$2:$T$2401,"",0)</f>
        <v/>
      </c>
      <c r="O1284">
        <f>_xlfn.XLOOKUP($A1284,ALGLIB_SSA_XAUUSD!$AA$2:$AA$2401,ALGLIB_SSA_XAUUSD!$U$2:$U$2401,"",0)</f>
        <v/>
      </c>
      <c r="P1284">
        <f>_xlfn.XLOOKUP($A1284,ALGLIB_SSA_XAUUSD!$AA$2:$AA$2401,ALGLIB_SSA_XAUUSD!$V$2:$V$2401,"",0)</f>
        <v/>
      </c>
      <c r="S1284">
        <f>A1284</f>
        <v/>
      </c>
      <c r="T1284">
        <f>J1284</f>
        <v/>
      </c>
      <c r="U1284">
        <f>K1284</f>
        <v/>
      </c>
      <c r="V1284" s="14">
        <f>IF($A1284="","",MOD(ROW()-2,12)+1)</f>
        <v/>
      </c>
      <c r="W1284">
        <f>L1284</f>
        <v/>
      </c>
      <c r="X1284" s="14">
        <f>IF(F1284="","",F1284)</f>
        <v/>
      </c>
      <c r="Y1284" s="14">
        <f>IF(G1284="","",G1284)</f>
        <v/>
      </c>
      <c r="Z1284">
        <f>M1284</f>
        <v/>
      </c>
      <c r="AA1284">
        <f>N1284</f>
        <v/>
      </c>
      <c r="AB1284" s="14">
        <f>IF(H1284="","",H1284)</f>
        <v/>
      </c>
      <c r="AC1284">
        <f>O1284</f>
        <v/>
      </c>
      <c r="AD1284" s="14">
        <f>IF(I1284="","",I1284)</f>
        <v/>
      </c>
      <c r="AE1284">
        <f>P1284</f>
        <v/>
      </c>
      <c r="AH1284">
        <f>IF(S1284&lt;&gt;"",S1284,AH1283+900)</f>
        <v/>
      </c>
      <c r="AI1284">
        <f>IF(T1284&lt;&gt;"",T1284,AI1283)</f>
        <v/>
      </c>
      <c r="AJ1284">
        <f>IF(U1284&lt;&gt;"",U1284,AJ1283)</f>
        <v/>
      </c>
      <c r="AK1284">
        <f>IF(W1284&lt;&gt;"",W1284,"")</f>
        <v/>
      </c>
      <c r="AL1284" s="14">
        <f>IF(X1284&lt;&gt;"",X1284,"")</f>
        <v/>
      </c>
      <c r="AM1284" s="14">
        <f>IF(Y1284&lt;&gt;"",Y1284,"")</f>
        <v/>
      </c>
      <c r="AN1284" s="14">
        <f>IF(OR(AL1284="",AM1284=""),"",AL1284-AM1284)</f>
        <v/>
      </c>
      <c r="AO1284">
        <f>IF(AN1284="","",IF(AN1284&gt;0,"Bullish","Bearish"))</f>
        <v/>
      </c>
      <c r="AP1284">
        <f>IF(AO1284="",AP1283,AO1284)</f>
        <v/>
      </c>
      <c r="AQ1284" s="14">
        <f>IF(AB1284&lt;&gt;"",AB1284,"")</f>
        <v/>
      </c>
      <c r="AR1284" s="14">
        <f>IF(AD1284&lt;&gt;"",AD1284,"")</f>
        <v/>
      </c>
      <c r="AS1284">
        <f>IF(AS1283+1=13,1,AS1283+1)</f>
        <v/>
      </c>
      <c r="AT1284">
        <f>IFERROR(IF(SLOPE($AQ$1262:$AQ$1273,$AS$1262:$AS$1273)&gt;0,MIN(3,ABS(SLOPE($AQ$1262:$AQ$1273,$AS$1262:$AS$1273))),IF(SLOPE($AQ$1262:$AQ$1273,$AS$1262:$AS$1273)&lt;-0.5,-0.5,0)),0)</f>
        <v/>
      </c>
      <c r="AU1284">
        <f>IFERROR(IF(SLOPE($AR$1262:$AR$1273,$AS$1262:$AS$1273)&lt;0,MAX(-3,-ABS(SLOPE($AR$1262:$AR$1273,$AS$1262:$AS$1273))),IF(SLOPE($AR$1262:$AR$1273,$AS$1262:$AS$1273)&gt;0.5,0.5,0)),0)</f>
        <v/>
      </c>
      <c r="AV1284">
        <f>($AQ$1274+(AT1284*(AS1284-1)))</f>
        <v/>
      </c>
      <c r="AW1284">
        <f>($AR$1274+(AU1284*(AS1284-1)))</f>
        <v/>
      </c>
      <c r="AX1284">
        <f>IF(AT1284&gt;0,AV1284+AT1284,AV1284)</f>
        <v/>
      </c>
      <c r="AY1284">
        <f>IF(AU1284&lt;0,AW1284+AU1284,AW1284)</f>
        <v/>
      </c>
      <c r="BA1284" s="14">
        <f>IFERROR(AX1284-AQ1284,"")</f>
        <v/>
      </c>
      <c r="BB1284" s="14">
        <f>IFERROR(AY1284-AR1284,"")</f>
        <v/>
      </c>
      <c r="BD1284">
        <f>AH1284</f>
        <v/>
      </c>
      <c r="BE1284">
        <f>AI1284</f>
        <v/>
      </c>
      <c r="BF1284">
        <f>AJ1284</f>
        <v/>
      </c>
      <c r="BG1284" s="14">
        <f>L1284</f>
        <v/>
      </c>
      <c r="BH1284" s="14">
        <f>IF(X1284="","",X1284)</f>
        <v/>
      </c>
      <c r="BI1284" s="14">
        <f>IF(Y1284="","",Y1284)</f>
        <v/>
      </c>
      <c r="BJ1284">
        <f>Z1284</f>
        <v/>
      </c>
      <c r="BK1284">
        <f>AA1284</f>
        <v/>
      </c>
      <c r="BL1284">
        <f>IFERROR(AX1284,"")</f>
        <v/>
      </c>
      <c r="BM1284">
        <f>IFERROR(AY1284,"")</f>
        <v/>
      </c>
    </row>
    <row r="1285" ht="14.25" customHeight="1">
      <c r="A1285">
        <f>ALGLIB_SSA_XAUUSD!AA1285</f>
        <v/>
      </c>
      <c r="B1285">
        <f>IF($A1285="","",INDEX(ALGLIB_SSA_XAUUSD!$B$2:$B$2401,MATCH($A1285,ALGLIB_SSA_XAUUSD!$A$2:$A$2401,1)))</f>
        <v/>
      </c>
      <c r="C1285">
        <f>IF($A1285="","",INDEX(ALGLIB_SSA_XAUUSD!$C$2:$C$2401,MATCH($A1285,ALGLIB_SSA_XAUUSD!$A$2:$A$2401,1)))</f>
        <v/>
      </c>
      <c r="D1285" s="14">
        <f>IF($A1285="","",INT((ROW()-2)/12)+1)</f>
        <v/>
      </c>
      <c r="E1285" s="14">
        <f>IF(AND(E1286&lt;&gt;"",D1286=D1274+1),E1274+(E1286-E1274)*11/12,"")</f>
        <v/>
      </c>
      <c r="F1285" s="14">
        <f>IF(AND(F1286&lt;&gt;"",D1286=D1274+1),F1274+(F1286-F1274)*11/12,"")</f>
        <v/>
      </c>
      <c r="G1285" s="14">
        <f>IF(AND(G1286&lt;&gt;"",D1286=D1274+1),G1274+(G1286-G1274)*11/12,"")</f>
        <v/>
      </c>
      <c r="H1285" s="14">
        <f>IF(AND(H1286&lt;&gt;"",D1286=D1274+1),H1274+(H1286-H1274)*11/12,"")</f>
        <v/>
      </c>
      <c r="I1285" s="14">
        <f>IF(AND(L1286&lt;&gt;"",D1286=D1274+1),I1274+(I1286-I1274)*11/12,"")</f>
        <v/>
      </c>
      <c r="J1285">
        <f>_xlfn.XLOOKUP($A1285,ALGLIB_SSA_XAUUSD!$AA$2:$AA$2401,ALGLIB_SSA_XAUUSD!$P$2:$P$2401,"",0)</f>
        <v/>
      </c>
      <c r="K1285">
        <f>_xlfn.XLOOKUP($A1285,ALGLIB_SSA_XAUUSD!$AA$2:$AA$2401,ALGLIB_SSA_XAUUSD!$Q$2:$Q$2401,"",0)</f>
        <v/>
      </c>
      <c r="L1285">
        <f>_xlfn.XLOOKUP($A1285,ALGLIB_SSA_XAUUSD!$AA$2:$AA$2401,ALGLIB_SSA_XAUUSD!$R$2:$R$2401,"",0)</f>
        <v/>
      </c>
      <c r="M1285">
        <f>_xlfn.XLOOKUP($A1285,ALGLIB_SSA_XAUUSD!$AA$2:$AA$2401,ALGLIB_SSA_XAUUSD!$S$2:$S$2401,"",0)</f>
        <v/>
      </c>
      <c r="N1285">
        <f>_xlfn.XLOOKUP($A1285,ALGLIB_SSA_XAUUSD!$AA$2:$AA$2401,ALGLIB_SSA_XAUUSD!$T$2:$T$2401,"",0)</f>
        <v/>
      </c>
      <c r="O1285">
        <f>_xlfn.XLOOKUP($A1285,ALGLIB_SSA_XAUUSD!$AA$2:$AA$2401,ALGLIB_SSA_XAUUSD!$U$2:$U$2401,"",0)</f>
        <v/>
      </c>
      <c r="P1285">
        <f>_xlfn.XLOOKUP($A1285,ALGLIB_SSA_XAUUSD!$AA$2:$AA$2401,ALGLIB_SSA_XAUUSD!$V$2:$V$2401,"",0)</f>
        <v/>
      </c>
      <c r="S1285">
        <f>A1285</f>
        <v/>
      </c>
      <c r="T1285">
        <f>J1285</f>
        <v/>
      </c>
      <c r="U1285">
        <f>K1285</f>
        <v/>
      </c>
      <c r="V1285" s="14">
        <f>IF($A1285="","",MOD(ROW()-2,12)+1)</f>
        <v/>
      </c>
      <c r="W1285">
        <f>L1285</f>
        <v/>
      </c>
      <c r="X1285" s="14">
        <f>IF(F1285="","",F1285)</f>
        <v/>
      </c>
      <c r="Y1285" s="14">
        <f>IF(G1285="","",G1285)</f>
        <v/>
      </c>
      <c r="Z1285">
        <f>M1285</f>
        <v/>
      </c>
      <c r="AA1285">
        <f>N1285</f>
        <v/>
      </c>
      <c r="AB1285" s="14">
        <f>IF(H1285="","",H1285)</f>
        <v/>
      </c>
      <c r="AC1285">
        <f>O1285</f>
        <v/>
      </c>
      <c r="AD1285" s="14">
        <f>IF(I1285="","",I1285)</f>
        <v/>
      </c>
      <c r="AE1285">
        <f>P1285</f>
        <v/>
      </c>
      <c r="AH1285">
        <f>IF(S1285&lt;&gt;"",S1285,AH1284+900)</f>
        <v/>
      </c>
      <c r="AI1285">
        <f>IF(T1285&lt;&gt;"",T1285,AI1284)</f>
        <v/>
      </c>
      <c r="AJ1285">
        <f>IF(U1285&lt;&gt;"",U1285,AJ1284)</f>
        <v/>
      </c>
      <c r="AK1285">
        <f>IF(W1285&lt;&gt;"",W1285,"")</f>
        <v/>
      </c>
      <c r="AL1285" s="14">
        <f>IF(X1285&lt;&gt;"",X1285,"")</f>
        <v/>
      </c>
      <c r="AM1285" s="14">
        <f>IF(Y1285&lt;&gt;"",Y1285,"")</f>
        <v/>
      </c>
      <c r="AN1285" s="14">
        <f>IF(OR(AL1285="",AM1285=""),"",AL1285-AM1285)</f>
        <v/>
      </c>
      <c r="AO1285">
        <f>IF(AN1285="","",IF(AN1285&gt;0,"Bullish","Bearish"))</f>
        <v/>
      </c>
      <c r="AP1285">
        <f>IF(AO1285="",AP1284,AO1285)</f>
        <v/>
      </c>
      <c r="AQ1285" s="14">
        <f>IF(AB1285&lt;&gt;"",AB1285,"")</f>
        <v/>
      </c>
      <c r="AR1285" s="14">
        <f>IF(AD1285&lt;&gt;"",AD1285,"")</f>
        <v/>
      </c>
      <c r="AS1285">
        <f>IF(AS1284+1=13,1,AS1284+1)</f>
        <v/>
      </c>
      <c r="AT1285">
        <f>IFERROR(IF(SLOPE($AQ$1262:$AQ$1273,$AS$1262:$AS$1273)&gt;0,MIN(3,ABS(SLOPE($AQ$1262:$AQ$1273,$AS$1262:$AS$1273))),IF(SLOPE($AQ$1262:$AQ$1273,$AS$1262:$AS$1273)&lt;-0.5,-0.5,0)),0)</f>
        <v/>
      </c>
      <c r="AU1285">
        <f>IFERROR(IF(SLOPE($AR$1262:$AR$1273,$AS$1262:$AS$1273)&lt;0,MAX(-3,-ABS(SLOPE($AR$1262:$AR$1273,$AS$1262:$AS$1273))),IF(SLOPE($AR$1262:$AR$1273,$AS$1262:$AS$1273)&gt;0.5,0.5,0)),0)</f>
        <v/>
      </c>
      <c r="AV1285">
        <f>($AQ$1274+(AT1285*(AS1285-1)))</f>
        <v/>
      </c>
      <c r="AW1285">
        <f>($AR$1274+(AU1285*(AS1285-1)))</f>
        <v/>
      </c>
      <c r="AX1285">
        <f>IF(AT1285&gt;0,AV1285+AT1285,AV1285)</f>
        <v/>
      </c>
      <c r="AY1285">
        <f>IF(AU1285&lt;0,AW1285+AU1285,AW1285)</f>
        <v/>
      </c>
      <c r="BA1285" s="14">
        <f>IFERROR(AX1285-AQ1285,"")</f>
        <v/>
      </c>
      <c r="BB1285" s="14">
        <f>IFERROR(AY1285-AR1285,"")</f>
        <v/>
      </c>
      <c r="BD1285">
        <f>AH1285</f>
        <v/>
      </c>
      <c r="BE1285">
        <f>AI1285</f>
        <v/>
      </c>
      <c r="BF1285">
        <f>AJ1285</f>
        <v/>
      </c>
      <c r="BG1285" s="14">
        <f>L1285</f>
        <v/>
      </c>
      <c r="BH1285" s="14">
        <f>IF(X1285="","",X1285)</f>
        <v/>
      </c>
      <c r="BI1285" s="14">
        <f>IF(Y1285="","",Y1285)</f>
        <v/>
      </c>
      <c r="BJ1285">
        <f>Z1285</f>
        <v/>
      </c>
      <c r="BK1285">
        <f>AA1285</f>
        <v/>
      </c>
      <c r="BL1285">
        <f>IFERROR(AX1285,"")</f>
        <v/>
      </c>
      <c r="BM1285">
        <f>IFERROR(AY1285,"")</f>
        <v/>
      </c>
    </row>
    <row r="1286" ht="14.25" customHeight="1">
      <c r="A1286">
        <f>ALGLIB_SSA_XAUUSD!AA1286</f>
        <v/>
      </c>
      <c r="B1286">
        <f>IF($A1286="","",INDEX(ALGLIB_SSA_XAUUSD!$B$2:$B$2401,MATCH($A1286,ALGLIB_SSA_XAUUSD!$A$2:$A$2401,1)))</f>
        <v/>
      </c>
      <c r="C1286">
        <f>IF($A1286="","",INDEX(ALGLIB_SSA_XAUUSD!$C$2:$C$2401,MATCH($A1286,ALGLIB_SSA_XAUUSD!$A$2:$A$2401,1)))</f>
        <v/>
      </c>
      <c r="D1286" s="14">
        <f>IF($A1286="","",INT((ROW()-2)/12)+1)</f>
        <v/>
      </c>
      <c r="E1286" s="14">
        <f>IF($A1286="","",INDEX(ALGLIB_SSA_XAUUSD!$D$2:$D$2401,MATCH($A1286,ALGLIB_SSA_XAUUSD!$A$2:$A$2401,1)))</f>
        <v/>
      </c>
      <c r="F1286" s="14">
        <f>IF($A1286="","",INDEX(ALGLIB_SSA_XAUUSD!$E$2:$E$2401,MATCH($A1286,ALGLIB_SSA_XAUUSD!$A$2:$A$2401,1)))</f>
        <v/>
      </c>
      <c r="G1286" s="14">
        <f>IF($A1286="","",INDEX(ALGLIB_SSA_XAUUSD!$F$2:$F$2401,MATCH($A1286,ALGLIB_SSA_XAUUSD!$A$2:$A$2401,1)))</f>
        <v/>
      </c>
      <c r="H1286" s="14">
        <f>IF($A1286="","",INDEX(ALGLIB_SSA_XAUUSD!$G$2:$G$2401,MATCH($A1286,ALGLIB_SSA_XAUUSD!$A$2:$A$2401,1)))</f>
        <v/>
      </c>
      <c r="I1286" s="14">
        <f>IF($A1286="","",INDEX(ALGLIB_SSA_XAUUSD!$H$2:$H$2401,MATCH($A1286,ALGLIB_SSA_XAUUSD!$A$2:$A$2401,1)))</f>
        <v/>
      </c>
      <c r="J1286">
        <f>_xlfn.XLOOKUP($A1286,ALGLIB_SSA_XAUUSD!$AA$2:$AA$2401,ALGLIB_SSA_XAUUSD!$P$2:$P$2401,"",0)</f>
        <v/>
      </c>
      <c r="K1286">
        <f>_xlfn.XLOOKUP($A1286,ALGLIB_SSA_XAUUSD!$AA$2:$AA$2401,ALGLIB_SSA_XAUUSD!$Q$2:$Q$2401,"",0)</f>
        <v/>
      </c>
      <c r="L1286">
        <f>_xlfn.XLOOKUP($A1286,ALGLIB_SSA_XAUUSD!$AA$2:$AA$2401,ALGLIB_SSA_XAUUSD!$R$2:$R$2401,"",0)</f>
        <v/>
      </c>
      <c r="M1286">
        <f>_xlfn.XLOOKUP($A1286,ALGLIB_SSA_XAUUSD!$AA$2:$AA$2401,ALGLIB_SSA_XAUUSD!$S$2:$S$2401,"",0)</f>
        <v/>
      </c>
      <c r="N1286">
        <f>_xlfn.XLOOKUP($A1286,ALGLIB_SSA_XAUUSD!$AA$2:$AA$2401,ALGLIB_SSA_XAUUSD!$T$2:$T$2401,"",0)</f>
        <v/>
      </c>
      <c r="O1286">
        <f>_xlfn.XLOOKUP($A1286,ALGLIB_SSA_XAUUSD!$AA$2:$AA$2401,ALGLIB_SSA_XAUUSD!$U$2:$U$2401,"",0)</f>
        <v/>
      </c>
      <c r="P1286">
        <f>_xlfn.XLOOKUP($A1286,ALGLIB_SSA_XAUUSD!$AA$2:$AA$2401,ALGLIB_SSA_XAUUSD!$V$2:$V$2401,"",0)</f>
        <v/>
      </c>
      <c r="S1286">
        <f>A1286</f>
        <v/>
      </c>
      <c r="T1286">
        <f>J1286</f>
        <v/>
      </c>
      <c r="U1286">
        <f>K1286</f>
        <v/>
      </c>
      <c r="V1286" s="14">
        <f>IF($A1286="","",MOD(ROW()-2,12)+1)</f>
        <v/>
      </c>
      <c r="W1286">
        <f>L1286</f>
        <v/>
      </c>
      <c r="X1286" s="14">
        <f>IF(F1286="","",F1286)</f>
        <v/>
      </c>
      <c r="Y1286" s="14">
        <f>IF(G1286="","",G1286)</f>
        <v/>
      </c>
      <c r="Z1286">
        <f>M1286</f>
        <v/>
      </c>
      <c r="AA1286">
        <f>N1286</f>
        <v/>
      </c>
      <c r="AB1286" s="14">
        <f>IF(H1286="","",H1286)</f>
        <v/>
      </c>
      <c r="AC1286">
        <f>O1286</f>
        <v/>
      </c>
      <c r="AD1286" s="14">
        <f>IF(I1286="","",I1286)</f>
        <v/>
      </c>
      <c r="AE1286">
        <f>P1286</f>
        <v/>
      </c>
      <c r="AH1286">
        <f>IF(S1286&lt;&gt;"",S1286,AH1285+900)</f>
        <v/>
      </c>
      <c r="AI1286">
        <f>IF(T1286&lt;&gt;"",T1286,AI1285)</f>
        <v/>
      </c>
      <c r="AJ1286">
        <f>IF(U1286&lt;&gt;"",U1286,AJ1285)</f>
        <v/>
      </c>
      <c r="AK1286">
        <f>IF(W1286&lt;&gt;"",W1286,"")</f>
        <v/>
      </c>
      <c r="AL1286" s="14">
        <f>IF(X1286&lt;&gt;"",X1286,"")</f>
        <v/>
      </c>
      <c r="AM1286" s="14">
        <f>IF(Y1286&lt;&gt;"",Y1286,"")</f>
        <v/>
      </c>
      <c r="AN1286" s="14">
        <f>IF(OR(AL1286="",AM1286=""),"",AL1286-AM1286)</f>
        <v/>
      </c>
      <c r="AO1286">
        <f>IF(AN1286="","",IF(AN1286&gt;0,"Bullish","Bearish"))</f>
        <v/>
      </c>
      <c r="AP1286">
        <f>IF(AO1286="",AP1285,AO1286)</f>
        <v/>
      </c>
      <c r="AQ1286" s="14">
        <f>IF(AB1286&lt;&gt;"",AB1286,"")</f>
        <v/>
      </c>
      <c r="AR1286" s="14">
        <f>IF(AD1286&lt;&gt;"",AD1286,"")</f>
        <v/>
      </c>
      <c r="AS1286">
        <f>IF(AS1285+1=13,1,AS1285+1)</f>
        <v/>
      </c>
      <c r="AT1286">
        <f>IFERROR(IF(SLOPE($AQ$1274:$AQ$1285,$AS$1274:$AS$1285)&gt;0,MIN(3,ABS(SLOPE($AQ$1274:$AQ$1285,$AS$1274:$AS$1285))),IF(SLOPE($AQ$1274:$AQ$1285,$AS$1274:$AS$1285)&lt;-0.5,-0.5,0)),0)</f>
        <v/>
      </c>
      <c r="AU1286">
        <f>IFERROR(IF(SLOPE($AR$1274:$AR$1285,$AS$1274:$AS$1285)&lt;0,MAX(-3,-ABS(SLOPE($AR$1274:$AR$1285,$AS$1274:$AS$1285))),IF(SLOPE($AR$1274:$AR$1285,$AS$1274:$AS$1285)&gt;0.5,0.5,0)),0)</f>
        <v/>
      </c>
      <c r="AV1286">
        <f>($AQ$1286+(AT1286*(AS1286-1)))</f>
        <v/>
      </c>
      <c r="AW1286">
        <f>($AR$1286+(AU1286*(AS1286-1)))</f>
        <v/>
      </c>
      <c r="AX1286">
        <f>IF(AT1286&gt;0,AV1286+AT1286,AV1286)</f>
        <v/>
      </c>
      <c r="AY1286">
        <f>IF(AU1286&lt;0,AW1286+AU1286,AW1286)</f>
        <v/>
      </c>
      <c r="BA1286" s="14">
        <f>IFERROR(AX1286-AQ1286,"")</f>
        <v/>
      </c>
      <c r="BB1286" s="14">
        <f>IFERROR(AY1286-AR1286,"")</f>
        <v/>
      </c>
      <c r="BD1286">
        <f>AH1286</f>
        <v/>
      </c>
      <c r="BE1286">
        <f>AI1286</f>
        <v/>
      </c>
      <c r="BF1286">
        <f>AJ1286</f>
        <v/>
      </c>
      <c r="BG1286" s="14">
        <f>L1286</f>
        <v/>
      </c>
      <c r="BH1286" s="14">
        <f>IF(X1286="","",X1286)</f>
        <v/>
      </c>
      <c r="BI1286" s="14">
        <f>IF(Y1286="","",Y1286)</f>
        <v/>
      </c>
      <c r="BJ1286">
        <f>Z1286</f>
        <v/>
      </c>
      <c r="BK1286">
        <f>AA1286</f>
        <v/>
      </c>
      <c r="BL1286">
        <f>IFERROR(AX1286,"")</f>
        <v/>
      </c>
      <c r="BM1286">
        <f>IFERROR(AY1286,"")</f>
        <v/>
      </c>
    </row>
    <row r="1287" ht="14.25" customHeight="1">
      <c r="A1287">
        <f>ALGLIB_SSA_XAUUSD!AA1287</f>
        <v/>
      </c>
      <c r="B1287">
        <f>IF($A1287="","",INDEX(ALGLIB_SSA_XAUUSD!$B$2:$B$2401,MATCH($A1287,ALGLIB_SSA_XAUUSD!$A$2:$A$2401,1)))</f>
        <v/>
      </c>
      <c r="C1287">
        <f>IF($A1287="","",INDEX(ALGLIB_SSA_XAUUSD!$C$2:$C$2401,MATCH($A1287,ALGLIB_SSA_XAUUSD!$A$2:$A$2401,1)))</f>
        <v/>
      </c>
      <c r="D1287" s="14">
        <f>IF($A1287="","",INT((ROW()-2)/12)+1)</f>
        <v/>
      </c>
      <c r="E1287" s="14">
        <f>IF(AND(E1298&lt;&gt;"",D1298=D1286+1),E1286+(E1298-E1286)*1/12,"")</f>
        <v/>
      </c>
      <c r="F1287" s="14">
        <f>IF(AND(F1298&lt;&gt;"",D1298=D1286+1),F1286+(F1298-F1286)*1/12,"")</f>
        <v/>
      </c>
      <c r="G1287" s="14">
        <f>IF(AND(G1298&lt;&gt;"",D1298=D1286+1),G1286+(G1298-G1286)*1/12,"")</f>
        <v/>
      </c>
      <c r="H1287" s="14">
        <f>IF(AND(H1298&lt;&gt;"",D1298=D1286+1),H1286+(H1298-H1286)*1/12,"")</f>
        <v/>
      </c>
      <c r="I1287" s="14">
        <f>IF(AND(L1298&lt;&gt;"",D1298=D1286+1),I1286+(I1298-I1286)*1/12,"")</f>
        <v/>
      </c>
      <c r="J1287">
        <f>_xlfn.XLOOKUP($A1287,ALGLIB_SSA_XAUUSD!$AA$2:$AA$2401,ALGLIB_SSA_XAUUSD!$P$2:$P$2401,"",0)</f>
        <v/>
      </c>
      <c r="K1287">
        <f>_xlfn.XLOOKUP($A1287,ALGLIB_SSA_XAUUSD!$AA$2:$AA$2401,ALGLIB_SSA_XAUUSD!$Q$2:$Q$2401,"",0)</f>
        <v/>
      </c>
      <c r="L1287">
        <f>_xlfn.XLOOKUP($A1287,ALGLIB_SSA_XAUUSD!$AA$2:$AA$2401,ALGLIB_SSA_XAUUSD!$R$2:$R$2401,"",0)</f>
        <v/>
      </c>
      <c r="M1287">
        <f>_xlfn.XLOOKUP($A1287,ALGLIB_SSA_XAUUSD!$AA$2:$AA$2401,ALGLIB_SSA_XAUUSD!$S$2:$S$2401,"",0)</f>
        <v/>
      </c>
      <c r="N1287">
        <f>_xlfn.XLOOKUP($A1287,ALGLIB_SSA_XAUUSD!$AA$2:$AA$2401,ALGLIB_SSA_XAUUSD!$T$2:$T$2401,"",0)</f>
        <v/>
      </c>
      <c r="O1287">
        <f>_xlfn.XLOOKUP($A1287,ALGLIB_SSA_XAUUSD!$AA$2:$AA$2401,ALGLIB_SSA_XAUUSD!$U$2:$U$2401,"",0)</f>
        <v/>
      </c>
      <c r="P1287">
        <f>_xlfn.XLOOKUP($A1287,ALGLIB_SSA_XAUUSD!$AA$2:$AA$2401,ALGLIB_SSA_XAUUSD!$V$2:$V$2401,"",0)</f>
        <v/>
      </c>
      <c r="S1287">
        <f>A1287</f>
        <v/>
      </c>
      <c r="T1287">
        <f>J1287</f>
        <v/>
      </c>
      <c r="U1287">
        <f>K1287</f>
        <v/>
      </c>
      <c r="V1287" s="14">
        <f>IF($A1287="","",MOD(ROW()-2,12)+1)</f>
        <v/>
      </c>
      <c r="W1287">
        <f>L1287</f>
        <v/>
      </c>
      <c r="X1287" s="14">
        <f>IF(F1287="","",F1287)</f>
        <v/>
      </c>
      <c r="Y1287" s="14">
        <f>IF(G1287="","",G1287)</f>
        <v/>
      </c>
      <c r="Z1287">
        <f>M1287</f>
        <v/>
      </c>
      <c r="AA1287">
        <f>N1287</f>
        <v/>
      </c>
      <c r="AB1287" s="14">
        <f>IF(H1287="","",H1287)</f>
        <v/>
      </c>
      <c r="AC1287">
        <f>O1287</f>
        <v/>
      </c>
      <c r="AD1287" s="14">
        <f>IF(I1287="","",I1287)</f>
        <v/>
      </c>
      <c r="AE1287">
        <f>P1287</f>
        <v/>
      </c>
      <c r="AH1287">
        <f>IF(S1287&lt;&gt;"",S1287,AH1286+900)</f>
        <v/>
      </c>
      <c r="AI1287">
        <f>IF(T1287&lt;&gt;"",T1287,AI1286)</f>
        <v/>
      </c>
      <c r="AJ1287">
        <f>IF(U1287&lt;&gt;"",U1287,AJ1286)</f>
        <v/>
      </c>
      <c r="AK1287">
        <f>IF(W1287&lt;&gt;"",W1287,"")</f>
        <v/>
      </c>
      <c r="AL1287" s="14">
        <f>IF(X1287&lt;&gt;"",X1287,"")</f>
        <v/>
      </c>
      <c r="AM1287" s="14">
        <f>IF(Y1287&lt;&gt;"",Y1287,"")</f>
        <v/>
      </c>
      <c r="AN1287" s="14">
        <f>IF(OR(AL1287="",AM1287=""),"",AL1287-AM1287)</f>
        <v/>
      </c>
      <c r="AO1287">
        <f>IF(AN1287="","",IF(AN1287&gt;0,"Bullish","Bearish"))</f>
        <v/>
      </c>
      <c r="AP1287">
        <f>IF(AO1287="",AP1286,AO1287)</f>
        <v/>
      </c>
      <c r="AQ1287" s="14">
        <f>IF(AB1287&lt;&gt;"",AB1287,"")</f>
        <v/>
      </c>
      <c r="AR1287" s="14">
        <f>IF(AD1287&lt;&gt;"",AD1287,"")</f>
        <v/>
      </c>
      <c r="AS1287">
        <f>IF(AS1286+1=13,1,AS1286+1)</f>
        <v/>
      </c>
      <c r="AT1287">
        <f>IFERROR(IF(SLOPE($AQ$1274:$AQ$1285,$AS$1274:$AS$1285)&gt;0,MIN(3,ABS(SLOPE($AQ$1274:$AQ$1285,$AS$1274:$AS$1285))),IF(SLOPE($AQ$1274:$AQ$1285,$AS$1274:$AS$1285)&lt;-0.5,-0.5,0)),0)</f>
        <v/>
      </c>
      <c r="AU1287">
        <f>IFERROR(IF(SLOPE($AR$1274:$AR$1285,$AS$1274:$AS$1285)&lt;0,MAX(-3,-ABS(SLOPE($AR$1274:$AR$1285,$AS$1274:$AS$1285))),IF(SLOPE($AR$1274:$AR$1285,$AS$1274:$AS$1285)&gt;0.5,0.5,0)),0)</f>
        <v/>
      </c>
      <c r="AV1287">
        <f>($AQ$1286+(AT1287*(AS1287-1)))</f>
        <v/>
      </c>
      <c r="AW1287">
        <f>($AR$1286+(AU1287*(AS1287-1)))</f>
        <v/>
      </c>
      <c r="AX1287">
        <f>IF(AT1287&gt;0,AV1287+AT1287,AV1287)</f>
        <v/>
      </c>
      <c r="AY1287">
        <f>IF(AU1287&lt;0,AW1287+AU1287,AW1287)</f>
        <v/>
      </c>
      <c r="BA1287" s="14">
        <f>IFERROR(AX1287-AQ1287,"")</f>
        <v/>
      </c>
      <c r="BB1287" s="14">
        <f>IFERROR(AY1287-AR1287,"")</f>
        <v/>
      </c>
      <c r="BD1287">
        <f>AH1287</f>
        <v/>
      </c>
      <c r="BE1287">
        <f>AI1287</f>
        <v/>
      </c>
      <c r="BF1287">
        <f>AJ1287</f>
        <v/>
      </c>
      <c r="BG1287" s="14">
        <f>L1287</f>
        <v/>
      </c>
      <c r="BH1287" s="14">
        <f>IF(X1287="","",X1287)</f>
        <v/>
      </c>
      <c r="BI1287" s="14">
        <f>IF(Y1287="","",Y1287)</f>
        <v/>
      </c>
      <c r="BJ1287">
        <f>Z1287</f>
        <v/>
      </c>
      <c r="BK1287">
        <f>AA1287</f>
        <v/>
      </c>
      <c r="BL1287">
        <f>IFERROR(AX1287,"")</f>
        <v/>
      </c>
      <c r="BM1287">
        <f>IFERROR(AY1287,"")</f>
        <v/>
      </c>
    </row>
    <row r="1288" ht="14.25" customHeight="1">
      <c r="A1288">
        <f>ALGLIB_SSA_XAUUSD!AA1288</f>
        <v/>
      </c>
      <c r="B1288">
        <f>IF($A1288="","",INDEX(ALGLIB_SSA_XAUUSD!$B$2:$B$2401,MATCH($A1288,ALGLIB_SSA_XAUUSD!$A$2:$A$2401,1)))</f>
        <v/>
      </c>
      <c r="C1288">
        <f>IF($A1288="","",INDEX(ALGLIB_SSA_XAUUSD!$C$2:$C$2401,MATCH($A1288,ALGLIB_SSA_XAUUSD!$A$2:$A$2401,1)))</f>
        <v/>
      </c>
      <c r="D1288" s="14">
        <f>IF($A1288="","",INT((ROW()-2)/12)+1)</f>
        <v/>
      </c>
      <c r="E1288" s="14">
        <f>IF(AND(E1298&lt;&gt;"",D1298=D1286+1),E1286+(E1298-E1286)*2/12,"")</f>
        <v/>
      </c>
      <c r="F1288" s="14">
        <f>IF(AND(F1298&lt;&gt;"",D1298=D1286+1),F1286+(F1298-F1286)*2/12,"")</f>
        <v/>
      </c>
      <c r="G1288" s="14">
        <f>IF(AND(G1298&lt;&gt;"",D1298=D1286+1),G1286+(G1298-G1286)*2/12,"")</f>
        <v/>
      </c>
      <c r="H1288" s="14">
        <f>IF(AND(H1298&lt;&gt;"",D1298=D1286+1),H1286+(H1298-H1286)*2/12,"")</f>
        <v/>
      </c>
      <c r="I1288" s="14">
        <f>IF(AND(L1298&lt;&gt;"",D1298=D1286+1),I1286+(I1298-I1286)*2/12,"")</f>
        <v/>
      </c>
      <c r="J1288">
        <f>_xlfn.XLOOKUP($A1288,ALGLIB_SSA_XAUUSD!$AA$2:$AA$2401,ALGLIB_SSA_XAUUSD!$P$2:$P$2401,"",0)</f>
        <v/>
      </c>
      <c r="K1288">
        <f>_xlfn.XLOOKUP($A1288,ALGLIB_SSA_XAUUSD!$AA$2:$AA$2401,ALGLIB_SSA_XAUUSD!$Q$2:$Q$2401,"",0)</f>
        <v/>
      </c>
      <c r="L1288">
        <f>_xlfn.XLOOKUP($A1288,ALGLIB_SSA_XAUUSD!$AA$2:$AA$2401,ALGLIB_SSA_XAUUSD!$R$2:$R$2401,"",0)</f>
        <v/>
      </c>
      <c r="M1288">
        <f>_xlfn.XLOOKUP($A1288,ALGLIB_SSA_XAUUSD!$AA$2:$AA$2401,ALGLIB_SSA_XAUUSD!$S$2:$S$2401,"",0)</f>
        <v/>
      </c>
      <c r="N1288">
        <f>_xlfn.XLOOKUP($A1288,ALGLIB_SSA_XAUUSD!$AA$2:$AA$2401,ALGLIB_SSA_XAUUSD!$T$2:$T$2401,"",0)</f>
        <v/>
      </c>
      <c r="O1288">
        <f>_xlfn.XLOOKUP($A1288,ALGLIB_SSA_XAUUSD!$AA$2:$AA$2401,ALGLIB_SSA_XAUUSD!$U$2:$U$2401,"",0)</f>
        <v/>
      </c>
      <c r="P1288">
        <f>_xlfn.XLOOKUP($A1288,ALGLIB_SSA_XAUUSD!$AA$2:$AA$2401,ALGLIB_SSA_XAUUSD!$V$2:$V$2401,"",0)</f>
        <v/>
      </c>
      <c r="S1288">
        <f>A1288</f>
        <v/>
      </c>
      <c r="T1288">
        <f>J1288</f>
        <v/>
      </c>
      <c r="U1288">
        <f>K1288</f>
        <v/>
      </c>
      <c r="V1288" s="14">
        <f>IF($A1288="","",MOD(ROW()-2,12)+1)</f>
        <v/>
      </c>
      <c r="W1288">
        <f>L1288</f>
        <v/>
      </c>
      <c r="X1288" s="14">
        <f>IF(F1288="","",F1288)</f>
        <v/>
      </c>
      <c r="Y1288" s="14">
        <f>IF(G1288="","",G1288)</f>
        <v/>
      </c>
      <c r="Z1288">
        <f>M1288</f>
        <v/>
      </c>
      <c r="AA1288">
        <f>N1288</f>
        <v/>
      </c>
      <c r="AB1288" s="14">
        <f>IF(H1288="","",H1288)</f>
        <v/>
      </c>
      <c r="AC1288">
        <f>O1288</f>
        <v/>
      </c>
      <c r="AD1288" s="14">
        <f>IF(I1288="","",I1288)</f>
        <v/>
      </c>
      <c r="AE1288">
        <f>P1288</f>
        <v/>
      </c>
      <c r="AH1288">
        <f>IF(S1288&lt;&gt;"",S1288,AH1287+900)</f>
        <v/>
      </c>
      <c r="AI1288">
        <f>IF(T1288&lt;&gt;"",T1288,AI1287)</f>
        <v/>
      </c>
      <c r="AJ1288">
        <f>IF(U1288&lt;&gt;"",U1288,AJ1287)</f>
        <v/>
      </c>
      <c r="AK1288">
        <f>IF(W1288&lt;&gt;"",W1288,"")</f>
        <v/>
      </c>
      <c r="AL1288" s="14">
        <f>IF(X1288&lt;&gt;"",X1288,"")</f>
        <v/>
      </c>
      <c r="AM1288" s="14">
        <f>IF(Y1288&lt;&gt;"",Y1288,"")</f>
        <v/>
      </c>
      <c r="AN1288" s="14">
        <f>IF(OR(AL1288="",AM1288=""),"",AL1288-AM1288)</f>
        <v/>
      </c>
      <c r="AO1288">
        <f>IF(AN1288="","",IF(AN1288&gt;0,"Bullish","Bearish"))</f>
        <v/>
      </c>
      <c r="AP1288">
        <f>IF(AO1288="",AP1287,AO1288)</f>
        <v/>
      </c>
      <c r="AQ1288" s="14">
        <f>IF(AB1288&lt;&gt;"",AB1288,"")</f>
        <v/>
      </c>
      <c r="AR1288" s="14">
        <f>IF(AD1288&lt;&gt;"",AD1288,"")</f>
        <v/>
      </c>
      <c r="AS1288">
        <f>IF(AS1287+1=13,1,AS1287+1)</f>
        <v/>
      </c>
      <c r="AT1288">
        <f>IFERROR(IF(SLOPE($AQ$1274:$AQ$1285,$AS$1274:$AS$1285)&gt;0,MIN(3,ABS(SLOPE($AQ$1274:$AQ$1285,$AS$1274:$AS$1285))),IF(SLOPE($AQ$1274:$AQ$1285,$AS$1274:$AS$1285)&lt;-0.5,-0.5,0)),0)</f>
        <v/>
      </c>
      <c r="AU1288">
        <f>IFERROR(IF(SLOPE($AR$1274:$AR$1285,$AS$1274:$AS$1285)&lt;0,MAX(-3,-ABS(SLOPE($AR$1274:$AR$1285,$AS$1274:$AS$1285))),IF(SLOPE($AR$1274:$AR$1285,$AS$1274:$AS$1285)&gt;0.5,0.5,0)),0)</f>
        <v/>
      </c>
      <c r="AV1288">
        <f>($AQ$1286+(AT1288*(AS1288-1)))</f>
        <v/>
      </c>
      <c r="AW1288">
        <f>($AR$1286+(AU1288*(AS1288-1)))</f>
        <v/>
      </c>
      <c r="AX1288">
        <f>IF(AT1288&gt;0,AV1288+AT1288,AV1288)</f>
        <v/>
      </c>
      <c r="AY1288">
        <f>IF(AU1288&lt;0,AW1288+AU1288,AW1288)</f>
        <v/>
      </c>
      <c r="BA1288" s="14">
        <f>IFERROR(AX1288-AQ1288,"")</f>
        <v/>
      </c>
      <c r="BB1288" s="14">
        <f>IFERROR(AY1288-AR1288,"")</f>
        <v/>
      </c>
      <c r="BD1288">
        <f>AH1288</f>
        <v/>
      </c>
      <c r="BE1288">
        <f>AI1288</f>
        <v/>
      </c>
      <c r="BF1288">
        <f>AJ1288</f>
        <v/>
      </c>
      <c r="BG1288" s="14">
        <f>L1288</f>
        <v/>
      </c>
      <c r="BH1288" s="14">
        <f>IF(X1288="","",X1288)</f>
        <v/>
      </c>
      <c r="BI1288" s="14">
        <f>IF(Y1288="","",Y1288)</f>
        <v/>
      </c>
      <c r="BJ1288">
        <f>Z1288</f>
        <v/>
      </c>
      <c r="BK1288">
        <f>AA1288</f>
        <v/>
      </c>
      <c r="BL1288">
        <f>IFERROR(AX1288,"")</f>
        <v/>
      </c>
      <c r="BM1288">
        <f>IFERROR(AY1288,"")</f>
        <v/>
      </c>
    </row>
    <row r="1289" ht="14.25" customHeight="1">
      <c r="A1289">
        <f>ALGLIB_SSA_XAUUSD!AA1289</f>
        <v/>
      </c>
      <c r="B1289">
        <f>IF($A1289="","",INDEX(ALGLIB_SSA_XAUUSD!$B$2:$B$2401,MATCH($A1289,ALGLIB_SSA_XAUUSD!$A$2:$A$2401,1)))</f>
        <v/>
      </c>
      <c r="C1289">
        <f>IF($A1289="","",INDEX(ALGLIB_SSA_XAUUSD!$C$2:$C$2401,MATCH($A1289,ALGLIB_SSA_XAUUSD!$A$2:$A$2401,1)))</f>
        <v/>
      </c>
      <c r="D1289" s="14">
        <f>IF($A1289="","",INT((ROW()-2)/12)+1)</f>
        <v/>
      </c>
      <c r="E1289" s="14">
        <f>IF(AND(E1298&lt;&gt;"",D1298=D1286+1),E1286+(E1298-E1286)*3/12,"")</f>
        <v/>
      </c>
      <c r="F1289" s="14">
        <f>IF(AND(F1298&lt;&gt;"",D1298=D1286+1),F1286+(F1298-F1286)*3/12,"")</f>
        <v/>
      </c>
      <c r="G1289" s="14">
        <f>IF(AND(G1298&lt;&gt;"",D1298=D1286+1),G1286+(G1298-G1286)*3/12,"")</f>
        <v/>
      </c>
      <c r="H1289" s="14">
        <f>IF(AND(H1298&lt;&gt;"",D1298=D1286+1),H1286+(H1298-H1286)*3/12,"")</f>
        <v/>
      </c>
      <c r="I1289" s="14">
        <f>IF(AND(L1298&lt;&gt;"",D1298=D1286+1),I1286+(I1298-I1286)*3/12,"")</f>
        <v/>
      </c>
      <c r="J1289">
        <f>_xlfn.XLOOKUP($A1289,ALGLIB_SSA_XAUUSD!$AA$2:$AA$2401,ALGLIB_SSA_XAUUSD!$P$2:$P$2401,"",0)</f>
        <v/>
      </c>
      <c r="K1289">
        <f>_xlfn.XLOOKUP($A1289,ALGLIB_SSA_XAUUSD!$AA$2:$AA$2401,ALGLIB_SSA_XAUUSD!$Q$2:$Q$2401,"",0)</f>
        <v/>
      </c>
      <c r="L1289">
        <f>_xlfn.XLOOKUP($A1289,ALGLIB_SSA_XAUUSD!$AA$2:$AA$2401,ALGLIB_SSA_XAUUSD!$R$2:$R$2401,"",0)</f>
        <v/>
      </c>
      <c r="M1289">
        <f>_xlfn.XLOOKUP($A1289,ALGLIB_SSA_XAUUSD!$AA$2:$AA$2401,ALGLIB_SSA_XAUUSD!$S$2:$S$2401,"",0)</f>
        <v/>
      </c>
      <c r="N1289">
        <f>_xlfn.XLOOKUP($A1289,ALGLIB_SSA_XAUUSD!$AA$2:$AA$2401,ALGLIB_SSA_XAUUSD!$T$2:$T$2401,"",0)</f>
        <v/>
      </c>
      <c r="O1289">
        <f>_xlfn.XLOOKUP($A1289,ALGLIB_SSA_XAUUSD!$AA$2:$AA$2401,ALGLIB_SSA_XAUUSD!$U$2:$U$2401,"",0)</f>
        <v/>
      </c>
      <c r="P1289">
        <f>_xlfn.XLOOKUP($A1289,ALGLIB_SSA_XAUUSD!$AA$2:$AA$2401,ALGLIB_SSA_XAUUSD!$V$2:$V$2401,"",0)</f>
        <v/>
      </c>
      <c r="S1289">
        <f>A1289</f>
        <v/>
      </c>
      <c r="T1289">
        <f>J1289</f>
        <v/>
      </c>
      <c r="U1289">
        <f>K1289</f>
        <v/>
      </c>
      <c r="V1289" s="14">
        <f>IF($A1289="","",MOD(ROW()-2,12)+1)</f>
        <v/>
      </c>
      <c r="W1289">
        <f>L1289</f>
        <v/>
      </c>
      <c r="X1289" s="14">
        <f>IF(F1289="","",F1289)</f>
        <v/>
      </c>
      <c r="Y1289" s="14">
        <f>IF(G1289="","",G1289)</f>
        <v/>
      </c>
      <c r="Z1289">
        <f>M1289</f>
        <v/>
      </c>
      <c r="AA1289">
        <f>N1289</f>
        <v/>
      </c>
      <c r="AB1289" s="14">
        <f>IF(H1289="","",H1289)</f>
        <v/>
      </c>
      <c r="AC1289">
        <f>O1289</f>
        <v/>
      </c>
      <c r="AD1289" s="14">
        <f>IF(I1289="","",I1289)</f>
        <v/>
      </c>
      <c r="AE1289">
        <f>P1289</f>
        <v/>
      </c>
      <c r="AH1289">
        <f>IF(S1289&lt;&gt;"",S1289,AH1288+900)</f>
        <v/>
      </c>
      <c r="AI1289">
        <f>IF(T1289&lt;&gt;"",T1289,AI1288)</f>
        <v/>
      </c>
      <c r="AJ1289">
        <f>IF(U1289&lt;&gt;"",U1289,AJ1288)</f>
        <v/>
      </c>
      <c r="AK1289">
        <f>IF(W1289&lt;&gt;"",W1289,"")</f>
        <v/>
      </c>
      <c r="AL1289" s="14">
        <f>IF(X1289&lt;&gt;"",X1289,"")</f>
        <v/>
      </c>
      <c r="AM1289" s="14">
        <f>IF(Y1289&lt;&gt;"",Y1289,"")</f>
        <v/>
      </c>
      <c r="AN1289" s="14">
        <f>IF(OR(AL1289="",AM1289=""),"",AL1289-AM1289)</f>
        <v/>
      </c>
      <c r="AO1289">
        <f>IF(AN1289="","",IF(AN1289&gt;0,"Bullish","Bearish"))</f>
        <v/>
      </c>
      <c r="AP1289">
        <f>IF(AO1289="",AP1288,AO1289)</f>
        <v/>
      </c>
      <c r="AQ1289" s="14">
        <f>IF(AB1289&lt;&gt;"",AB1289,"")</f>
        <v/>
      </c>
      <c r="AR1289" s="14">
        <f>IF(AD1289&lt;&gt;"",AD1289,"")</f>
        <v/>
      </c>
      <c r="AS1289">
        <f>IF(AS1288+1=13,1,AS1288+1)</f>
        <v/>
      </c>
      <c r="AT1289">
        <f>IFERROR(IF(SLOPE($AQ$1274:$AQ$1285,$AS$1274:$AS$1285)&gt;0,MIN(3,ABS(SLOPE($AQ$1274:$AQ$1285,$AS$1274:$AS$1285))),IF(SLOPE($AQ$1274:$AQ$1285,$AS$1274:$AS$1285)&lt;-0.5,-0.5,0)),0)</f>
        <v/>
      </c>
      <c r="AU1289">
        <f>IFERROR(IF(SLOPE($AR$1274:$AR$1285,$AS$1274:$AS$1285)&lt;0,MAX(-3,-ABS(SLOPE($AR$1274:$AR$1285,$AS$1274:$AS$1285))),IF(SLOPE($AR$1274:$AR$1285,$AS$1274:$AS$1285)&gt;0.5,0.5,0)),0)</f>
        <v/>
      </c>
      <c r="AV1289">
        <f>($AQ$1286+(AT1289*(AS1289-1)))</f>
        <v/>
      </c>
      <c r="AW1289">
        <f>($AR$1286+(AU1289*(AS1289-1)))</f>
        <v/>
      </c>
      <c r="AX1289">
        <f>IF(AT1289&gt;0,AV1289+AT1289,AV1289)</f>
        <v/>
      </c>
      <c r="AY1289">
        <f>IF(AU1289&lt;0,AW1289+AU1289,AW1289)</f>
        <v/>
      </c>
      <c r="BA1289" s="14">
        <f>IFERROR(AX1289-AQ1289,"")</f>
        <v/>
      </c>
      <c r="BB1289" s="14">
        <f>IFERROR(AY1289-AR1289,"")</f>
        <v/>
      </c>
      <c r="BD1289">
        <f>AH1289</f>
        <v/>
      </c>
      <c r="BE1289">
        <f>AI1289</f>
        <v/>
      </c>
      <c r="BF1289">
        <f>AJ1289</f>
        <v/>
      </c>
      <c r="BG1289" s="14">
        <f>L1289</f>
        <v/>
      </c>
      <c r="BH1289" s="14">
        <f>IF(X1289="","",X1289)</f>
        <v/>
      </c>
      <c r="BI1289" s="14">
        <f>IF(Y1289="","",Y1289)</f>
        <v/>
      </c>
      <c r="BJ1289">
        <f>Z1289</f>
        <v/>
      </c>
      <c r="BK1289">
        <f>AA1289</f>
        <v/>
      </c>
      <c r="BL1289">
        <f>IFERROR(AX1289,"")</f>
        <v/>
      </c>
      <c r="BM1289">
        <f>IFERROR(AY1289,"")</f>
        <v/>
      </c>
    </row>
    <row r="1290" ht="14.25" customHeight="1">
      <c r="A1290">
        <f>ALGLIB_SSA_XAUUSD!AA1290</f>
        <v/>
      </c>
      <c r="B1290">
        <f>IF($A1290="","",INDEX(ALGLIB_SSA_XAUUSD!$B$2:$B$2401,MATCH($A1290,ALGLIB_SSA_XAUUSD!$A$2:$A$2401,1)))</f>
        <v/>
      </c>
      <c r="C1290">
        <f>IF($A1290="","",INDEX(ALGLIB_SSA_XAUUSD!$C$2:$C$2401,MATCH($A1290,ALGLIB_SSA_XAUUSD!$A$2:$A$2401,1)))</f>
        <v/>
      </c>
      <c r="D1290" s="14">
        <f>IF($A1290="","",INT((ROW()-2)/12)+1)</f>
        <v/>
      </c>
      <c r="E1290" s="14">
        <f>IF(AND(E1298&lt;&gt;"",D1298=D1286+1),E1286+(E1298-E1286)*4/12,"")</f>
        <v/>
      </c>
      <c r="F1290" s="14">
        <f>IF(AND(F1298&lt;&gt;"",D1298=D1286+1),F1286+(F1298-F1286)*4/12,"")</f>
        <v/>
      </c>
      <c r="G1290" s="14">
        <f>IF(AND(G1298&lt;&gt;"",D1298=D1286+1),G1286+(G1298-G1286)*4/12,"")</f>
        <v/>
      </c>
      <c r="H1290" s="14">
        <f>IF(AND(H1298&lt;&gt;"",D1298=D1286+1),H1286+(H1298-H1286)*4/12,"")</f>
        <v/>
      </c>
      <c r="I1290" s="14">
        <f>IF(AND(L1298&lt;&gt;"",D1298=D1286+1),I1286+(I1298-I1286)*4/12,"")</f>
        <v/>
      </c>
      <c r="J1290">
        <f>_xlfn.XLOOKUP($A1290,ALGLIB_SSA_XAUUSD!$AA$2:$AA$2401,ALGLIB_SSA_XAUUSD!$P$2:$P$2401,"",0)</f>
        <v/>
      </c>
      <c r="K1290">
        <f>_xlfn.XLOOKUP($A1290,ALGLIB_SSA_XAUUSD!$AA$2:$AA$2401,ALGLIB_SSA_XAUUSD!$Q$2:$Q$2401,"",0)</f>
        <v/>
      </c>
      <c r="L1290">
        <f>_xlfn.XLOOKUP($A1290,ALGLIB_SSA_XAUUSD!$AA$2:$AA$2401,ALGLIB_SSA_XAUUSD!$R$2:$R$2401,"",0)</f>
        <v/>
      </c>
      <c r="M1290">
        <f>_xlfn.XLOOKUP($A1290,ALGLIB_SSA_XAUUSD!$AA$2:$AA$2401,ALGLIB_SSA_XAUUSD!$S$2:$S$2401,"",0)</f>
        <v/>
      </c>
      <c r="N1290">
        <f>_xlfn.XLOOKUP($A1290,ALGLIB_SSA_XAUUSD!$AA$2:$AA$2401,ALGLIB_SSA_XAUUSD!$T$2:$T$2401,"",0)</f>
        <v/>
      </c>
      <c r="O1290">
        <f>_xlfn.XLOOKUP($A1290,ALGLIB_SSA_XAUUSD!$AA$2:$AA$2401,ALGLIB_SSA_XAUUSD!$U$2:$U$2401,"",0)</f>
        <v/>
      </c>
      <c r="P1290">
        <f>_xlfn.XLOOKUP($A1290,ALGLIB_SSA_XAUUSD!$AA$2:$AA$2401,ALGLIB_SSA_XAUUSD!$V$2:$V$2401,"",0)</f>
        <v/>
      </c>
      <c r="S1290">
        <f>A1290</f>
        <v/>
      </c>
      <c r="T1290">
        <f>J1290</f>
        <v/>
      </c>
      <c r="U1290">
        <f>K1290</f>
        <v/>
      </c>
      <c r="V1290" s="14">
        <f>IF($A1290="","",MOD(ROW()-2,12)+1)</f>
        <v/>
      </c>
      <c r="W1290">
        <f>L1290</f>
        <v/>
      </c>
      <c r="X1290" s="14">
        <f>IF(F1290="","",F1290)</f>
        <v/>
      </c>
      <c r="Y1290" s="14">
        <f>IF(G1290="","",G1290)</f>
        <v/>
      </c>
      <c r="Z1290">
        <f>M1290</f>
        <v/>
      </c>
      <c r="AA1290">
        <f>N1290</f>
        <v/>
      </c>
      <c r="AB1290" s="14">
        <f>IF(H1290="","",H1290)</f>
        <v/>
      </c>
      <c r="AC1290">
        <f>O1290</f>
        <v/>
      </c>
      <c r="AD1290" s="14">
        <f>IF(I1290="","",I1290)</f>
        <v/>
      </c>
      <c r="AE1290">
        <f>P1290</f>
        <v/>
      </c>
      <c r="AH1290">
        <f>IF(S1290&lt;&gt;"",S1290,AH1289+900)</f>
        <v/>
      </c>
      <c r="AI1290">
        <f>IF(T1290&lt;&gt;"",T1290,AI1289)</f>
        <v/>
      </c>
      <c r="AJ1290">
        <f>IF(U1290&lt;&gt;"",U1290,AJ1289)</f>
        <v/>
      </c>
      <c r="AK1290">
        <f>IF(W1290&lt;&gt;"",W1290,"")</f>
        <v/>
      </c>
      <c r="AL1290" s="14">
        <f>IF(X1290&lt;&gt;"",X1290,"")</f>
        <v/>
      </c>
      <c r="AM1290" s="14">
        <f>IF(Y1290&lt;&gt;"",Y1290,"")</f>
        <v/>
      </c>
      <c r="AN1290" s="14">
        <f>IF(OR(AL1290="",AM1290=""),"",AL1290-AM1290)</f>
        <v/>
      </c>
      <c r="AO1290">
        <f>IF(AN1290="","",IF(AN1290&gt;0,"Bullish","Bearish"))</f>
        <v/>
      </c>
      <c r="AP1290">
        <f>IF(AO1290="",AP1289,AO1290)</f>
        <v/>
      </c>
      <c r="AQ1290" s="14">
        <f>IF(AB1290&lt;&gt;"",AB1290,"")</f>
        <v/>
      </c>
      <c r="AR1290" s="14">
        <f>IF(AD1290&lt;&gt;"",AD1290,"")</f>
        <v/>
      </c>
      <c r="AS1290">
        <f>IF(AS1289+1=13,1,AS1289+1)</f>
        <v/>
      </c>
      <c r="AT1290">
        <f>IFERROR(IF(SLOPE($AQ$1274:$AQ$1285,$AS$1274:$AS$1285)&gt;0,MIN(3,ABS(SLOPE($AQ$1274:$AQ$1285,$AS$1274:$AS$1285))),IF(SLOPE($AQ$1274:$AQ$1285,$AS$1274:$AS$1285)&lt;-0.5,-0.5,0)),0)</f>
        <v/>
      </c>
      <c r="AU1290">
        <f>IFERROR(IF(SLOPE($AR$1274:$AR$1285,$AS$1274:$AS$1285)&lt;0,MAX(-3,-ABS(SLOPE($AR$1274:$AR$1285,$AS$1274:$AS$1285))),IF(SLOPE($AR$1274:$AR$1285,$AS$1274:$AS$1285)&gt;0.5,0.5,0)),0)</f>
        <v/>
      </c>
      <c r="AV1290">
        <f>($AQ$1286+(AT1290*(AS1290-1)))</f>
        <v/>
      </c>
      <c r="AW1290">
        <f>($AR$1286+(AU1290*(AS1290-1)))</f>
        <v/>
      </c>
      <c r="AX1290">
        <f>IF(AT1290&gt;0,AV1290+AT1290,AV1290)</f>
        <v/>
      </c>
      <c r="AY1290">
        <f>IF(AU1290&lt;0,AW1290+AU1290,AW1290)</f>
        <v/>
      </c>
      <c r="BA1290" s="14">
        <f>IFERROR(AX1290-AQ1290,"")</f>
        <v/>
      </c>
      <c r="BB1290" s="14">
        <f>IFERROR(AY1290-AR1290,"")</f>
        <v/>
      </c>
      <c r="BD1290">
        <f>AH1290</f>
        <v/>
      </c>
      <c r="BE1290">
        <f>AI1290</f>
        <v/>
      </c>
      <c r="BF1290">
        <f>AJ1290</f>
        <v/>
      </c>
      <c r="BG1290" s="14">
        <f>L1290</f>
        <v/>
      </c>
      <c r="BH1290" s="14">
        <f>IF(X1290="","",X1290)</f>
        <v/>
      </c>
      <c r="BI1290" s="14">
        <f>IF(Y1290="","",Y1290)</f>
        <v/>
      </c>
      <c r="BJ1290">
        <f>Z1290</f>
        <v/>
      </c>
      <c r="BK1290">
        <f>AA1290</f>
        <v/>
      </c>
      <c r="BL1290">
        <f>IFERROR(AX1290,"")</f>
        <v/>
      </c>
      <c r="BM1290">
        <f>IFERROR(AY1290,"")</f>
        <v/>
      </c>
    </row>
    <row r="1291" ht="14.25" customHeight="1">
      <c r="A1291">
        <f>ALGLIB_SSA_XAUUSD!AA1291</f>
        <v/>
      </c>
      <c r="B1291">
        <f>IF($A1291="","",INDEX(ALGLIB_SSA_XAUUSD!$B$2:$B$2401,MATCH($A1291,ALGLIB_SSA_XAUUSD!$A$2:$A$2401,1)))</f>
        <v/>
      </c>
      <c r="C1291">
        <f>IF($A1291="","",INDEX(ALGLIB_SSA_XAUUSD!$C$2:$C$2401,MATCH($A1291,ALGLIB_SSA_XAUUSD!$A$2:$A$2401,1)))</f>
        <v/>
      </c>
      <c r="D1291" s="14">
        <f>IF($A1291="","",INT((ROW()-2)/12)+1)</f>
        <v/>
      </c>
      <c r="E1291" s="14">
        <f>IF(AND(E1298&lt;&gt;"",D1298=D1286+1),E1286+(E1298-E1286)*5/12,"")</f>
        <v/>
      </c>
      <c r="F1291" s="14">
        <f>IF(AND(F1298&lt;&gt;"",D1298=D1286+1),F1286+(F1298-F1286)*5/12,"")</f>
        <v/>
      </c>
      <c r="G1291" s="14">
        <f>IF(AND(G1298&lt;&gt;"",D1298=D1286+1),G1286+(G1298-G1286)*5/12,"")</f>
        <v/>
      </c>
      <c r="H1291" s="14">
        <f>IF(AND(H1298&lt;&gt;"",D1298=D1286+1),H1286+(H1298-H1286)*5/12,"")</f>
        <v/>
      </c>
      <c r="I1291" s="14">
        <f>IF(AND(L1298&lt;&gt;"",D1298=D1286+1),I1286+(I1298-I1286)*5/12,"")</f>
        <v/>
      </c>
      <c r="J1291">
        <f>_xlfn.XLOOKUP($A1291,ALGLIB_SSA_XAUUSD!$AA$2:$AA$2401,ALGLIB_SSA_XAUUSD!$P$2:$P$2401,"",0)</f>
        <v/>
      </c>
      <c r="K1291">
        <f>_xlfn.XLOOKUP($A1291,ALGLIB_SSA_XAUUSD!$AA$2:$AA$2401,ALGLIB_SSA_XAUUSD!$Q$2:$Q$2401,"",0)</f>
        <v/>
      </c>
      <c r="L1291">
        <f>_xlfn.XLOOKUP($A1291,ALGLIB_SSA_XAUUSD!$AA$2:$AA$2401,ALGLIB_SSA_XAUUSD!$R$2:$R$2401,"",0)</f>
        <v/>
      </c>
      <c r="M1291">
        <f>_xlfn.XLOOKUP($A1291,ALGLIB_SSA_XAUUSD!$AA$2:$AA$2401,ALGLIB_SSA_XAUUSD!$S$2:$S$2401,"",0)</f>
        <v/>
      </c>
      <c r="N1291">
        <f>_xlfn.XLOOKUP($A1291,ALGLIB_SSA_XAUUSD!$AA$2:$AA$2401,ALGLIB_SSA_XAUUSD!$T$2:$T$2401,"",0)</f>
        <v/>
      </c>
      <c r="O1291">
        <f>_xlfn.XLOOKUP($A1291,ALGLIB_SSA_XAUUSD!$AA$2:$AA$2401,ALGLIB_SSA_XAUUSD!$U$2:$U$2401,"",0)</f>
        <v/>
      </c>
      <c r="P1291">
        <f>_xlfn.XLOOKUP($A1291,ALGLIB_SSA_XAUUSD!$AA$2:$AA$2401,ALGLIB_SSA_XAUUSD!$V$2:$V$2401,"",0)</f>
        <v/>
      </c>
      <c r="S1291">
        <f>A1291</f>
        <v/>
      </c>
      <c r="T1291">
        <f>J1291</f>
        <v/>
      </c>
      <c r="U1291">
        <f>K1291</f>
        <v/>
      </c>
      <c r="V1291" s="14">
        <f>IF($A1291="","",MOD(ROW()-2,12)+1)</f>
        <v/>
      </c>
      <c r="W1291">
        <f>L1291</f>
        <v/>
      </c>
      <c r="X1291" s="14">
        <f>IF(F1291="","",F1291)</f>
        <v/>
      </c>
      <c r="Y1291" s="14">
        <f>IF(G1291="","",G1291)</f>
        <v/>
      </c>
      <c r="Z1291">
        <f>M1291</f>
        <v/>
      </c>
      <c r="AA1291">
        <f>N1291</f>
        <v/>
      </c>
      <c r="AB1291" s="14">
        <f>IF(H1291="","",H1291)</f>
        <v/>
      </c>
      <c r="AC1291">
        <f>O1291</f>
        <v/>
      </c>
      <c r="AD1291" s="14">
        <f>IF(I1291="","",I1291)</f>
        <v/>
      </c>
      <c r="AE1291">
        <f>P1291</f>
        <v/>
      </c>
      <c r="AH1291">
        <f>IF(S1291&lt;&gt;"",S1291,AH1290+900)</f>
        <v/>
      </c>
      <c r="AI1291">
        <f>IF(T1291&lt;&gt;"",T1291,AI1290)</f>
        <v/>
      </c>
      <c r="AJ1291">
        <f>IF(U1291&lt;&gt;"",U1291,AJ1290)</f>
        <v/>
      </c>
      <c r="AK1291">
        <f>IF(W1291&lt;&gt;"",W1291,"")</f>
        <v/>
      </c>
      <c r="AL1291" s="14">
        <f>IF(X1291&lt;&gt;"",X1291,"")</f>
        <v/>
      </c>
      <c r="AM1291" s="14">
        <f>IF(Y1291&lt;&gt;"",Y1291,"")</f>
        <v/>
      </c>
      <c r="AN1291" s="14">
        <f>IF(OR(AL1291="",AM1291=""),"",AL1291-AM1291)</f>
        <v/>
      </c>
      <c r="AO1291">
        <f>IF(AN1291="","",IF(AN1291&gt;0,"Bullish","Bearish"))</f>
        <v/>
      </c>
      <c r="AP1291">
        <f>IF(AO1291="",AP1290,AO1291)</f>
        <v/>
      </c>
      <c r="AQ1291" s="14">
        <f>IF(AB1291&lt;&gt;"",AB1291,"")</f>
        <v/>
      </c>
      <c r="AR1291" s="14">
        <f>IF(AD1291&lt;&gt;"",AD1291,"")</f>
        <v/>
      </c>
      <c r="AS1291">
        <f>IF(AS1290+1=13,1,AS1290+1)</f>
        <v/>
      </c>
      <c r="AT1291">
        <f>IFERROR(IF(SLOPE($AQ$1274:$AQ$1285,$AS$1274:$AS$1285)&gt;0,MIN(3,ABS(SLOPE($AQ$1274:$AQ$1285,$AS$1274:$AS$1285))),IF(SLOPE($AQ$1274:$AQ$1285,$AS$1274:$AS$1285)&lt;-0.5,-0.5,0)),0)</f>
        <v/>
      </c>
      <c r="AU1291">
        <f>IFERROR(IF(SLOPE($AR$1274:$AR$1285,$AS$1274:$AS$1285)&lt;0,MAX(-3,-ABS(SLOPE($AR$1274:$AR$1285,$AS$1274:$AS$1285))),IF(SLOPE($AR$1274:$AR$1285,$AS$1274:$AS$1285)&gt;0.5,0.5,0)),0)</f>
        <v/>
      </c>
      <c r="AV1291">
        <f>($AQ$1286+(AT1291*(AS1291-1)))</f>
        <v/>
      </c>
      <c r="AW1291">
        <f>($AR$1286+(AU1291*(AS1291-1)))</f>
        <v/>
      </c>
      <c r="AX1291">
        <f>IF(AT1291&gt;0,AV1291+AT1291,AV1291)</f>
        <v/>
      </c>
      <c r="AY1291">
        <f>IF(AU1291&lt;0,AW1291+AU1291,AW1291)</f>
        <v/>
      </c>
      <c r="BA1291" s="14">
        <f>IFERROR(AX1291-AQ1291,"")</f>
        <v/>
      </c>
      <c r="BB1291" s="14">
        <f>IFERROR(AY1291-AR1291,"")</f>
        <v/>
      </c>
      <c r="BD1291">
        <f>AH1291</f>
        <v/>
      </c>
      <c r="BE1291">
        <f>AI1291</f>
        <v/>
      </c>
      <c r="BF1291">
        <f>AJ1291</f>
        <v/>
      </c>
      <c r="BG1291" s="14">
        <f>L1291</f>
        <v/>
      </c>
      <c r="BH1291" s="14">
        <f>IF(X1291="","",X1291)</f>
        <v/>
      </c>
      <c r="BI1291" s="14">
        <f>IF(Y1291="","",Y1291)</f>
        <v/>
      </c>
      <c r="BJ1291">
        <f>Z1291</f>
        <v/>
      </c>
      <c r="BK1291">
        <f>AA1291</f>
        <v/>
      </c>
      <c r="BL1291">
        <f>IFERROR(AX1291,"")</f>
        <v/>
      </c>
      <c r="BM1291">
        <f>IFERROR(AY1291,"")</f>
        <v/>
      </c>
    </row>
    <row r="1292" ht="14.25" customHeight="1">
      <c r="A1292">
        <f>ALGLIB_SSA_XAUUSD!AA1292</f>
        <v/>
      </c>
      <c r="B1292">
        <f>IF($A1292="","",INDEX(ALGLIB_SSA_XAUUSD!$B$2:$B$2401,MATCH($A1292,ALGLIB_SSA_XAUUSD!$A$2:$A$2401,1)))</f>
        <v/>
      </c>
      <c r="C1292">
        <f>IF($A1292="","",INDEX(ALGLIB_SSA_XAUUSD!$C$2:$C$2401,MATCH($A1292,ALGLIB_SSA_XAUUSD!$A$2:$A$2401,1)))</f>
        <v/>
      </c>
      <c r="D1292" s="14">
        <f>IF($A1292="","",INT((ROW()-2)/12)+1)</f>
        <v/>
      </c>
      <c r="E1292" s="14">
        <f>IF(AND(E1298&lt;&gt;"",D1298=D1286+1),E1286+(E1298-E1286)*6/12,"")</f>
        <v/>
      </c>
      <c r="F1292" s="14">
        <f>IF(AND(F1298&lt;&gt;"",D1298=D1286+1),F1286+(F1298-F1286)*6/12,"")</f>
        <v/>
      </c>
      <c r="G1292" s="14">
        <f>IF(AND(G1298&lt;&gt;"",D1298=D1286+1),G1286+(G1298-G1286)*6/12,"")</f>
        <v/>
      </c>
      <c r="H1292" s="14">
        <f>IF(AND(H1298&lt;&gt;"",D1298=D1286+1),H1286+(H1298-H1286)*6/12,"")</f>
        <v/>
      </c>
      <c r="I1292" s="14">
        <f>IF(AND(L1298&lt;&gt;"",D1298=D1286+1),I1286+(I1298-I1286)*6/12,"")</f>
        <v/>
      </c>
      <c r="J1292">
        <f>_xlfn.XLOOKUP($A1292,ALGLIB_SSA_XAUUSD!$AA$2:$AA$2401,ALGLIB_SSA_XAUUSD!$P$2:$P$2401,"",0)</f>
        <v/>
      </c>
      <c r="K1292">
        <f>_xlfn.XLOOKUP($A1292,ALGLIB_SSA_XAUUSD!$AA$2:$AA$2401,ALGLIB_SSA_XAUUSD!$Q$2:$Q$2401,"",0)</f>
        <v/>
      </c>
      <c r="L1292">
        <f>_xlfn.XLOOKUP($A1292,ALGLIB_SSA_XAUUSD!$AA$2:$AA$2401,ALGLIB_SSA_XAUUSD!$R$2:$R$2401,"",0)</f>
        <v/>
      </c>
      <c r="M1292">
        <f>_xlfn.XLOOKUP($A1292,ALGLIB_SSA_XAUUSD!$AA$2:$AA$2401,ALGLIB_SSA_XAUUSD!$S$2:$S$2401,"",0)</f>
        <v/>
      </c>
      <c r="N1292">
        <f>_xlfn.XLOOKUP($A1292,ALGLIB_SSA_XAUUSD!$AA$2:$AA$2401,ALGLIB_SSA_XAUUSD!$T$2:$T$2401,"",0)</f>
        <v/>
      </c>
      <c r="O1292">
        <f>_xlfn.XLOOKUP($A1292,ALGLIB_SSA_XAUUSD!$AA$2:$AA$2401,ALGLIB_SSA_XAUUSD!$U$2:$U$2401,"",0)</f>
        <v/>
      </c>
      <c r="P1292">
        <f>_xlfn.XLOOKUP($A1292,ALGLIB_SSA_XAUUSD!$AA$2:$AA$2401,ALGLIB_SSA_XAUUSD!$V$2:$V$2401,"",0)</f>
        <v/>
      </c>
      <c r="S1292">
        <f>A1292</f>
        <v/>
      </c>
      <c r="T1292">
        <f>J1292</f>
        <v/>
      </c>
      <c r="U1292">
        <f>K1292</f>
        <v/>
      </c>
      <c r="V1292" s="14">
        <f>IF($A1292="","",MOD(ROW()-2,12)+1)</f>
        <v/>
      </c>
      <c r="W1292">
        <f>L1292</f>
        <v/>
      </c>
      <c r="X1292" s="14">
        <f>IF(F1292="","",F1292)</f>
        <v/>
      </c>
      <c r="Y1292" s="14">
        <f>IF(G1292="","",G1292)</f>
        <v/>
      </c>
      <c r="Z1292">
        <f>M1292</f>
        <v/>
      </c>
      <c r="AA1292">
        <f>N1292</f>
        <v/>
      </c>
      <c r="AB1292" s="14">
        <f>IF(H1292="","",H1292)</f>
        <v/>
      </c>
      <c r="AC1292">
        <f>O1292</f>
        <v/>
      </c>
      <c r="AD1292" s="14">
        <f>IF(I1292="","",I1292)</f>
        <v/>
      </c>
      <c r="AE1292">
        <f>P1292</f>
        <v/>
      </c>
      <c r="AH1292">
        <f>IF(S1292&lt;&gt;"",S1292,AH1291+900)</f>
        <v/>
      </c>
      <c r="AI1292">
        <f>IF(T1292&lt;&gt;"",T1292,AI1291)</f>
        <v/>
      </c>
      <c r="AJ1292">
        <f>IF(U1292&lt;&gt;"",U1292,AJ1291)</f>
        <v/>
      </c>
      <c r="AK1292">
        <f>IF(W1292&lt;&gt;"",W1292,"")</f>
        <v/>
      </c>
      <c r="AL1292" s="14">
        <f>IF(X1292&lt;&gt;"",X1292,"")</f>
        <v/>
      </c>
      <c r="AM1292" s="14">
        <f>IF(Y1292&lt;&gt;"",Y1292,"")</f>
        <v/>
      </c>
      <c r="AN1292" s="14">
        <f>IF(OR(AL1292="",AM1292=""),"",AL1292-AM1292)</f>
        <v/>
      </c>
      <c r="AO1292">
        <f>IF(AN1292="","",IF(AN1292&gt;0,"Bullish","Bearish"))</f>
        <v/>
      </c>
      <c r="AP1292">
        <f>IF(AO1292="",AP1291,AO1292)</f>
        <v/>
      </c>
      <c r="AQ1292" s="14">
        <f>IF(AB1292&lt;&gt;"",AB1292,"")</f>
        <v/>
      </c>
      <c r="AR1292" s="14">
        <f>IF(AD1292&lt;&gt;"",AD1292,"")</f>
        <v/>
      </c>
      <c r="AS1292">
        <f>IF(AS1291+1=13,1,AS1291+1)</f>
        <v/>
      </c>
      <c r="AT1292">
        <f>IFERROR(IF(SLOPE($AQ$1274:$AQ$1285,$AS$1274:$AS$1285)&gt;0,MIN(3,ABS(SLOPE($AQ$1274:$AQ$1285,$AS$1274:$AS$1285))),IF(SLOPE($AQ$1274:$AQ$1285,$AS$1274:$AS$1285)&lt;-0.5,-0.5,0)),0)</f>
        <v/>
      </c>
      <c r="AU1292">
        <f>IFERROR(IF(SLOPE($AR$1274:$AR$1285,$AS$1274:$AS$1285)&lt;0,MAX(-3,-ABS(SLOPE($AR$1274:$AR$1285,$AS$1274:$AS$1285))),IF(SLOPE($AR$1274:$AR$1285,$AS$1274:$AS$1285)&gt;0.5,0.5,0)),0)</f>
        <v/>
      </c>
      <c r="AV1292">
        <f>($AQ$1286+(AT1292*(AS1292-1)))</f>
        <v/>
      </c>
      <c r="AW1292">
        <f>($AR$1286+(AU1292*(AS1292-1)))</f>
        <v/>
      </c>
      <c r="AX1292">
        <f>IF(AT1292&gt;0,AV1292+AT1292,AV1292)</f>
        <v/>
      </c>
      <c r="AY1292">
        <f>IF(AU1292&lt;0,AW1292+AU1292,AW1292)</f>
        <v/>
      </c>
      <c r="BA1292" s="14">
        <f>IFERROR(AX1292-AQ1292,"")</f>
        <v/>
      </c>
      <c r="BB1292" s="14">
        <f>IFERROR(AY1292-AR1292,"")</f>
        <v/>
      </c>
      <c r="BD1292">
        <f>AH1292</f>
        <v/>
      </c>
      <c r="BE1292">
        <f>AI1292</f>
        <v/>
      </c>
      <c r="BF1292">
        <f>AJ1292</f>
        <v/>
      </c>
      <c r="BG1292" s="14">
        <f>L1292</f>
        <v/>
      </c>
      <c r="BH1292" s="14">
        <f>IF(X1292="","",X1292)</f>
        <v/>
      </c>
      <c r="BI1292" s="14">
        <f>IF(Y1292="","",Y1292)</f>
        <v/>
      </c>
      <c r="BJ1292">
        <f>Z1292</f>
        <v/>
      </c>
      <c r="BK1292">
        <f>AA1292</f>
        <v/>
      </c>
      <c r="BL1292">
        <f>IFERROR(AX1292,"")</f>
        <v/>
      </c>
      <c r="BM1292">
        <f>IFERROR(AY1292,"")</f>
        <v/>
      </c>
    </row>
    <row r="1293" ht="14.25" customHeight="1">
      <c r="A1293">
        <f>ALGLIB_SSA_XAUUSD!AA1293</f>
        <v/>
      </c>
      <c r="B1293">
        <f>IF($A1293="","",INDEX(ALGLIB_SSA_XAUUSD!$B$2:$B$2401,MATCH($A1293,ALGLIB_SSA_XAUUSD!$A$2:$A$2401,1)))</f>
        <v/>
      </c>
      <c r="C1293">
        <f>IF($A1293="","",INDEX(ALGLIB_SSA_XAUUSD!$C$2:$C$2401,MATCH($A1293,ALGLIB_SSA_XAUUSD!$A$2:$A$2401,1)))</f>
        <v/>
      </c>
      <c r="D1293" s="14">
        <f>IF($A1293="","",INT((ROW()-2)/12)+1)</f>
        <v/>
      </c>
      <c r="E1293" s="14">
        <f>IF(AND(E1298&lt;&gt;"",D1298=D1286+1),E1286+(E1298-E1286)*7/12,"")</f>
        <v/>
      </c>
      <c r="F1293" s="14">
        <f>IF(AND(F1298&lt;&gt;"",D1298=D1286+1),F1286+(F1298-F1286)*7/12,"")</f>
        <v/>
      </c>
      <c r="G1293" s="14">
        <f>IF(AND(G1298&lt;&gt;"",D1298=D1286+1),G1286+(G1298-G1286)*7/12,"")</f>
        <v/>
      </c>
      <c r="H1293" s="14">
        <f>IF(AND(H1298&lt;&gt;"",D1298=D1286+1),H1286+(H1298-H1286)*7/12,"")</f>
        <v/>
      </c>
      <c r="I1293" s="14">
        <f>IF(AND(L1298&lt;&gt;"",D1298=D1286+1),I1286+(I1298-I1286)*7/12,"")</f>
        <v/>
      </c>
      <c r="J1293">
        <f>_xlfn.XLOOKUP($A1293,ALGLIB_SSA_XAUUSD!$AA$2:$AA$2401,ALGLIB_SSA_XAUUSD!$P$2:$P$2401,"",0)</f>
        <v/>
      </c>
      <c r="K1293">
        <f>_xlfn.XLOOKUP($A1293,ALGLIB_SSA_XAUUSD!$AA$2:$AA$2401,ALGLIB_SSA_XAUUSD!$Q$2:$Q$2401,"",0)</f>
        <v/>
      </c>
      <c r="L1293">
        <f>_xlfn.XLOOKUP($A1293,ALGLIB_SSA_XAUUSD!$AA$2:$AA$2401,ALGLIB_SSA_XAUUSD!$R$2:$R$2401,"",0)</f>
        <v/>
      </c>
      <c r="M1293">
        <f>_xlfn.XLOOKUP($A1293,ALGLIB_SSA_XAUUSD!$AA$2:$AA$2401,ALGLIB_SSA_XAUUSD!$S$2:$S$2401,"",0)</f>
        <v/>
      </c>
      <c r="N1293">
        <f>_xlfn.XLOOKUP($A1293,ALGLIB_SSA_XAUUSD!$AA$2:$AA$2401,ALGLIB_SSA_XAUUSD!$T$2:$T$2401,"",0)</f>
        <v/>
      </c>
      <c r="O1293">
        <f>_xlfn.XLOOKUP($A1293,ALGLIB_SSA_XAUUSD!$AA$2:$AA$2401,ALGLIB_SSA_XAUUSD!$U$2:$U$2401,"",0)</f>
        <v/>
      </c>
      <c r="P1293">
        <f>_xlfn.XLOOKUP($A1293,ALGLIB_SSA_XAUUSD!$AA$2:$AA$2401,ALGLIB_SSA_XAUUSD!$V$2:$V$2401,"",0)</f>
        <v/>
      </c>
      <c r="S1293">
        <f>A1293</f>
        <v/>
      </c>
      <c r="T1293">
        <f>J1293</f>
        <v/>
      </c>
      <c r="U1293">
        <f>K1293</f>
        <v/>
      </c>
      <c r="V1293" s="14">
        <f>IF($A1293="","",MOD(ROW()-2,12)+1)</f>
        <v/>
      </c>
      <c r="W1293">
        <f>L1293</f>
        <v/>
      </c>
      <c r="X1293" s="14">
        <f>IF(F1293="","",F1293)</f>
        <v/>
      </c>
      <c r="Y1293" s="14">
        <f>IF(G1293="","",G1293)</f>
        <v/>
      </c>
      <c r="Z1293">
        <f>M1293</f>
        <v/>
      </c>
      <c r="AA1293">
        <f>N1293</f>
        <v/>
      </c>
      <c r="AB1293" s="14">
        <f>IF(H1293="","",H1293)</f>
        <v/>
      </c>
      <c r="AC1293">
        <f>O1293</f>
        <v/>
      </c>
      <c r="AD1293" s="14">
        <f>IF(I1293="","",I1293)</f>
        <v/>
      </c>
      <c r="AE1293">
        <f>P1293</f>
        <v/>
      </c>
      <c r="AH1293">
        <f>IF(S1293&lt;&gt;"",S1293,AH1292+900)</f>
        <v/>
      </c>
      <c r="AI1293">
        <f>IF(T1293&lt;&gt;"",T1293,AI1292)</f>
        <v/>
      </c>
      <c r="AJ1293">
        <f>IF(U1293&lt;&gt;"",U1293,AJ1292)</f>
        <v/>
      </c>
      <c r="AK1293">
        <f>IF(W1293&lt;&gt;"",W1293,"")</f>
        <v/>
      </c>
      <c r="AL1293" s="14">
        <f>IF(X1293&lt;&gt;"",X1293,"")</f>
        <v/>
      </c>
      <c r="AM1293" s="14">
        <f>IF(Y1293&lt;&gt;"",Y1293,"")</f>
        <v/>
      </c>
      <c r="AN1293" s="14">
        <f>IF(OR(AL1293="",AM1293=""),"",AL1293-AM1293)</f>
        <v/>
      </c>
      <c r="AO1293">
        <f>IF(AN1293="","",IF(AN1293&gt;0,"Bullish","Bearish"))</f>
        <v/>
      </c>
      <c r="AP1293">
        <f>IF(AO1293="",AP1292,AO1293)</f>
        <v/>
      </c>
      <c r="AQ1293" s="14">
        <f>IF(AB1293&lt;&gt;"",AB1293,"")</f>
        <v/>
      </c>
      <c r="AR1293" s="14">
        <f>IF(AD1293&lt;&gt;"",AD1293,"")</f>
        <v/>
      </c>
      <c r="AS1293">
        <f>IF(AS1292+1=13,1,AS1292+1)</f>
        <v/>
      </c>
      <c r="AT1293">
        <f>IFERROR(IF(SLOPE($AQ$1274:$AQ$1285,$AS$1274:$AS$1285)&gt;0,MIN(3,ABS(SLOPE($AQ$1274:$AQ$1285,$AS$1274:$AS$1285))),IF(SLOPE($AQ$1274:$AQ$1285,$AS$1274:$AS$1285)&lt;-0.5,-0.5,0)),0)</f>
        <v/>
      </c>
      <c r="AU1293">
        <f>IFERROR(IF(SLOPE($AR$1274:$AR$1285,$AS$1274:$AS$1285)&lt;0,MAX(-3,-ABS(SLOPE($AR$1274:$AR$1285,$AS$1274:$AS$1285))),IF(SLOPE($AR$1274:$AR$1285,$AS$1274:$AS$1285)&gt;0.5,0.5,0)),0)</f>
        <v/>
      </c>
      <c r="AV1293">
        <f>($AQ$1286+(AT1293*(AS1293-1)))</f>
        <v/>
      </c>
      <c r="AW1293">
        <f>($AR$1286+(AU1293*(AS1293-1)))</f>
        <v/>
      </c>
      <c r="AX1293">
        <f>IF(AT1293&gt;0,AV1293+AT1293,AV1293)</f>
        <v/>
      </c>
      <c r="AY1293">
        <f>IF(AU1293&lt;0,AW1293+AU1293,AW1293)</f>
        <v/>
      </c>
      <c r="BA1293" s="14">
        <f>IFERROR(AX1293-AQ1293,"")</f>
        <v/>
      </c>
      <c r="BB1293" s="14">
        <f>IFERROR(AY1293-AR1293,"")</f>
        <v/>
      </c>
      <c r="BD1293">
        <f>AH1293</f>
        <v/>
      </c>
      <c r="BE1293">
        <f>AI1293</f>
        <v/>
      </c>
      <c r="BF1293">
        <f>AJ1293</f>
        <v/>
      </c>
      <c r="BG1293" s="14">
        <f>L1293</f>
        <v/>
      </c>
      <c r="BH1293" s="14">
        <f>IF(X1293="","",X1293)</f>
        <v/>
      </c>
      <c r="BI1293" s="14">
        <f>IF(Y1293="","",Y1293)</f>
        <v/>
      </c>
      <c r="BJ1293">
        <f>Z1293</f>
        <v/>
      </c>
      <c r="BK1293">
        <f>AA1293</f>
        <v/>
      </c>
      <c r="BL1293">
        <f>IFERROR(AX1293,"")</f>
        <v/>
      </c>
      <c r="BM1293">
        <f>IFERROR(AY1293,"")</f>
        <v/>
      </c>
    </row>
    <row r="1294" ht="14.25" customHeight="1">
      <c r="A1294">
        <f>ALGLIB_SSA_XAUUSD!AA1294</f>
        <v/>
      </c>
      <c r="B1294">
        <f>IF($A1294="","",INDEX(ALGLIB_SSA_XAUUSD!$B$2:$B$2401,MATCH($A1294,ALGLIB_SSA_XAUUSD!$A$2:$A$2401,1)))</f>
        <v/>
      </c>
      <c r="C1294">
        <f>IF($A1294="","",INDEX(ALGLIB_SSA_XAUUSD!$C$2:$C$2401,MATCH($A1294,ALGLIB_SSA_XAUUSD!$A$2:$A$2401,1)))</f>
        <v/>
      </c>
      <c r="D1294" s="14">
        <f>IF($A1294="","",INT((ROW()-2)/12)+1)</f>
        <v/>
      </c>
      <c r="E1294" s="14">
        <f>IF(AND(E1298&lt;&gt;"",D1298=D1286+1),E1286+(E1298-E1286)*8/12,"")</f>
        <v/>
      </c>
      <c r="F1294" s="14">
        <f>IF(AND(F1298&lt;&gt;"",D1298=D1286+1),F1286+(F1298-F1286)*8/12,"")</f>
        <v/>
      </c>
      <c r="G1294" s="14">
        <f>IF(AND(G1298&lt;&gt;"",D1298=D1286+1),G1286+(G1298-G1286)*8/12,"")</f>
        <v/>
      </c>
      <c r="H1294" s="14">
        <f>IF(AND(H1298&lt;&gt;"",D1298=D1286+1),H1286+(H1298-H1286)*8/12,"")</f>
        <v/>
      </c>
      <c r="I1294" s="14">
        <f>IF(AND(L1298&lt;&gt;"",D1298=D1286+1),I1286+(I1298-I1286)*8/12,"")</f>
        <v/>
      </c>
      <c r="J1294">
        <f>_xlfn.XLOOKUP($A1294,ALGLIB_SSA_XAUUSD!$AA$2:$AA$2401,ALGLIB_SSA_XAUUSD!$P$2:$P$2401,"",0)</f>
        <v/>
      </c>
      <c r="K1294">
        <f>_xlfn.XLOOKUP($A1294,ALGLIB_SSA_XAUUSD!$AA$2:$AA$2401,ALGLIB_SSA_XAUUSD!$Q$2:$Q$2401,"",0)</f>
        <v/>
      </c>
      <c r="L1294">
        <f>_xlfn.XLOOKUP($A1294,ALGLIB_SSA_XAUUSD!$AA$2:$AA$2401,ALGLIB_SSA_XAUUSD!$R$2:$R$2401,"",0)</f>
        <v/>
      </c>
      <c r="M1294">
        <f>_xlfn.XLOOKUP($A1294,ALGLIB_SSA_XAUUSD!$AA$2:$AA$2401,ALGLIB_SSA_XAUUSD!$S$2:$S$2401,"",0)</f>
        <v/>
      </c>
      <c r="N1294">
        <f>_xlfn.XLOOKUP($A1294,ALGLIB_SSA_XAUUSD!$AA$2:$AA$2401,ALGLIB_SSA_XAUUSD!$T$2:$T$2401,"",0)</f>
        <v/>
      </c>
      <c r="O1294">
        <f>_xlfn.XLOOKUP($A1294,ALGLIB_SSA_XAUUSD!$AA$2:$AA$2401,ALGLIB_SSA_XAUUSD!$U$2:$U$2401,"",0)</f>
        <v/>
      </c>
      <c r="P1294">
        <f>_xlfn.XLOOKUP($A1294,ALGLIB_SSA_XAUUSD!$AA$2:$AA$2401,ALGLIB_SSA_XAUUSD!$V$2:$V$2401,"",0)</f>
        <v/>
      </c>
      <c r="S1294">
        <f>A1294</f>
        <v/>
      </c>
      <c r="T1294">
        <f>J1294</f>
        <v/>
      </c>
      <c r="U1294">
        <f>K1294</f>
        <v/>
      </c>
      <c r="V1294" s="14">
        <f>IF($A1294="","",MOD(ROW()-2,12)+1)</f>
        <v/>
      </c>
      <c r="W1294">
        <f>L1294</f>
        <v/>
      </c>
      <c r="X1294" s="14">
        <f>IF(F1294="","",F1294)</f>
        <v/>
      </c>
      <c r="Y1294" s="14">
        <f>IF(G1294="","",G1294)</f>
        <v/>
      </c>
      <c r="Z1294">
        <f>M1294</f>
        <v/>
      </c>
      <c r="AA1294">
        <f>N1294</f>
        <v/>
      </c>
      <c r="AB1294" s="14">
        <f>IF(H1294="","",H1294)</f>
        <v/>
      </c>
      <c r="AC1294">
        <f>O1294</f>
        <v/>
      </c>
      <c r="AD1294" s="14">
        <f>IF(I1294="","",I1294)</f>
        <v/>
      </c>
      <c r="AE1294">
        <f>P1294</f>
        <v/>
      </c>
      <c r="AH1294">
        <f>IF(S1294&lt;&gt;"",S1294,AH1293+900)</f>
        <v/>
      </c>
      <c r="AI1294">
        <f>IF(T1294&lt;&gt;"",T1294,AI1293)</f>
        <v/>
      </c>
      <c r="AJ1294">
        <f>IF(U1294&lt;&gt;"",U1294,AJ1293)</f>
        <v/>
      </c>
      <c r="AK1294">
        <f>IF(W1294&lt;&gt;"",W1294,"")</f>
        <v/>
      </c>
      <c r="AL1294" s="14">
        <f>IF(X1294&lt;&gt;"",X1294,"")</f>
        <v/>
      </c>
      <c r="AM1294" s="14">
        <f>IF(Y1294&lt;&gt;"",Y1294,"")</f>
        <v/>
      </c>
      <c r="AN1294" s="14">
        <f>IF(OR(AL1294="",AM1294=""),"",AL1294-AM1294)</f>
        <v/>
      </c>
      <c r="AO1294">
        <f>IF(AN1294="","",IF(AN1294&gt;0,"Bullish","Bearish"))</f>
        <v/>
      </c>
      <c r="AP1294">
        <f>IF(AO1294="",AP1293,AO1294)</f>
        <v/>
      </c>
      <c r="AQ1294" s="14">
        <f>IF(AB1294&lt;&gt;"",AB1294,"")</f>
        <v/>
      </c>
      <c r="AR1294" s="14">
        <f>IF(AD1294&lt;&gt;"",AD1294,"")</f>
        <v/>
      </c>
      <c r="AS1294">
        <f>IF(AS1293+1=13,1,AS1293+1)</f>
        <v/>
      </c>
      <c r="AT1294">
        <f>IFERROR(IF(SLOPE($AQ$1274:$AQ$1285,$AS$1274:$AS$1285)&gt;0,MIN(3,ABS(SLOPE($AQ$1274:$AQ$1285,$AS$1274:$AS$1285))),IF(SLOPE($AQ$1274:$AQ$1285,$AS$1274:$AS$1285)&lt;-0.5,-0.5,0)),0)</f>
        <v/>
      </c>
      <c r="AU1294">
        <f>IFERROR(IF(SLOPE($AR$1274:$AR$1285,$AS$1274:$AS$1285)&lt;0,MAX(-3,-ABS(SLOPE($AR$1274:$AR$1285,$AS$1274:$AS$1285))),IF(SLOPE($AR$1274:$AR$1285,$AS$1274:$AS$1285)&gt;0.5,0.5,0)),0)</f>
        <v/>
      </c>
      <c r="AV1294">
        <f>($AQ$1286+(AT1294*(AS1294-1)))</f>
        <v/>
      </c>
      <c r="AW1294">
        <f>($AR$1286+(AU1294*(AS1294-1)))</f>
        <v/>
      </c>
      <c r="AX1294">
        <f>IF(AT1294&gt;0,AV1294+AT1294,AV1294)</f>
        <v/>
      </c>
      <c r="AY1294">
        <f>IF(AU1294&lt;0,AW1294+AU1294,AW1294)</f>
        <v/>
      </c>
      <c r="BA1294" s="14">
        <f>IFERROR(AX1294-AQ1294,"")</f>
        <v/>
      </c>
      <c r="BB1294" s="14">
        <f>IFERROR(AY1294-AR1294,"")</f>
        <v/>
      </c>
      <c r="BD1294">
        <f>AH1294</f>
        <v/>
      </c>
      <c r="BE1294">
        <f>AI1294</f>
        <v/>
      </c>
      <c r="BF1294">
        <f>AJ1294</f>
        <v/>
      </c>
      <c r="BG1294" s="14">
        <f>L1294</f>
        <v/>
      </c>
      <c r="BH1294" s="14">
        <f>IF(X1294="","",X1294)</f>
        <v/>
      </c>
      <c r="BI1294" s="14">
        <f>IF(Y1294="","",Y1294)</f>
        <v/>
      </c>
      <c r="BJ1294">
        <f>Z1294</f>
        <v/>
      </c>
      <c r="BK1294">
        <f>AA1294</f>
        <v/>
      </c>
      <c r="BL1294">
        <f>IFERROR(AX1294,"")</f>
        <v/>
      </c>
      <c r="BM1294">
        <f>IFERROR(AY1294,"")</f>
        <v/>
      </c>
    </row>
    <row r="1295" ht="14.25" customHeight="1">
      <c r="A1295">
        <f>ALGLIB_SSA_XAUUSD!AA1295</f>
        <v/>
      </c>
      <c r="B1295">
        <f>IF($A1295="","",INDEX(ALGLIB_SSA_XAUUSD!$B$2:$B$2401,MATCH($A1295,ALGLIB_SSA_XAUUSD!$A$2:$A$2401,1)))</f>
        <v/>
      </c>
      <c r="C1295">
        <f>IF($A1295="","",INDEX(ALGLIB_SSA_XAUUSD!$C$2:$C$2401,MATCH($A1295,ALGLIB_SSA_XAUUSD!$A$2:$A$2401,1)))</f>
        <v/>
      </c>
      <c r="D1295" s="14">
        <f>IF($A1295="","",INT((ROW()-2)/12)+1)</f>
        <v/>
      </c>
      <c r="E1295" s="14">
        <f>IF(AND(E1298&lt;&gt;"",D1298=D1286+1),E1286+(E1298-E1286)*9/12,"")</f>
        <v/>
      </c>
      <c r="F1295" s="14">
        <f>IF(AND(F1298&lt;&gt;"",D1298=D1286+1),F1286+(F1298-F1286)*9/12,"")</f>
        <v/>
      </c>
      <c r="G1295" s="14">
        <f>IF(AND(G1298&lt;&gt;"",D1298=D1286+1),G1286+(G1298-G1286)*9/12,"")</f>
        <v/>
      </c>
      <c r="H1295" s="14">
        <f>IF(AND(H1298&lt;&gt;"",D1298=D1286+1),H1286+(H1298-H1286)*9/12,"")</f>
        <v/>
      </c>
      <c r="I1295" s="14">
        <f>IF(AND(L1298&lt;&gt;"",D1298=D1286+1),I1286+(I1298-I1286)*9/12,"")</f>
        <v/>
      </c>
      <c r="J1295">
        <f>_xlfn.XLOOKUP($A1295,ALGLIB_SSA_XAUUSD!$AA$2:$AA$2401,ALGLIB_SSA_XAUUSD!$P$2:$P$2401,"",0)</f>
        <v/>
      </c>
      <c r="K1295">
        <f>_xlfn.XLOOKUP($A1295,ALGLIB_SSA_XAUUSD!$AA$2:$AA$2401,ALGLIB_SSA_XAUUSD!$Q$2:$Q$2401,"",0)</f>
        <v/>
      </c>
      <c r="L1295">
        <f>_xlfn.XLOOKUP($A1295,ALGLIB_SSA_XAUUSD!$AA$2:$AA$2401,ALGLIB_SSA_XAUUSD!$R$2:$R$2401,"",0)</f>
        <v/>
      </c>
      <c r="M1295">
        <f>_xlfn.XLOOKUP($A1295,ALGLIB_SSA_XAUUSD!$AA$2:$AA$2401,ALGLIB_SSA_XAUUSD!$S$2:$S$2401,"",0)</f>
        <v/>
      </c>
      <c r="N1295">
        <f>_xlfn.XLOOKUP($A1295,ALGLIB_SSA_XAUUSD!$AA$2:$AA$2401,ALGLIB_SSA_XAUUSD!$T$2:$T$2401,"",0)</f>
        <v/>
      </c>
      <c r="O1295">
        <f>_xlfn.XLOOKUP($A1295,ALGLIB_SSA_XAUUSD!$AA$2:$AA$2401,ALGLIB_SSA_XAUUSD!$U$2:$U$2401,"",0)</f>
        <v/>
      </c>
      <c r="P1295">
        <f>_xlfn.XLOOKUP($A1295,ALGLIB_SSA_XAUUSD!$AA$2:$AA$2401,ALGLIB_SSA_XAUUSD!$V$2:$V$2401,"",0)</f>
        <v/>
      </c>
      <c r="S1295">
        <f>A1295</f>
        <v/>
      </c>
      <c r="T1295">
        <f>J1295</f>
        <v/>
      </c>
      <c r="U1295">
        <f>K1295</f>
        <v/>
      </c>
      <c r="V1295" s="14">
        <f>IF($A1295="","",MOD(ROW()-2,12)+1)</f>
        <v/>
      </c>
      <c r="W1295">
        <f>L1295</f>
        <v/>
      </c>
      <c r="X1295" s="14">
        <f>IF(F1295="","",F1295)</f>
        <v/>
      </c>
      <c r="Y1295" s="14">
        <f>IF(G1295="","",G1295)</f>
        <v/>
      </c>
      <c r="Z1295">
        <f>M1295</f>
        <v/>
      </c>
      <c r="AA1295">
        <f>N1295</f>
        <v/>
      </c>
      <c r="AB1295" s="14">
        <f>IF(H1295="","",H1295)</f>
        <v/>
      </c>
      <c r="AC1295">
        <f>O1295</f>
        <v/>
      </c>
      <c r="AD1295" s="14">
        <f>IF(I1295="","",I1295)</f>
        <v/>
      </c>
      <c r="AE1295">
        <f>P1295</f>
        <v/>
      </c>
      <c r="AH1295">
        <f>IF(S1295&lt;&gt;"",S1295,AH1294+900)</f>
        <v/>
      </c>
      <c r="AI1295">
        <f>IF(T1295&lt;&gt;"",T1295,AI1294)</f>
        <v/>
      </c>
      <c r="AJ1295">
        <f>IF(U1295&lt;&gt;"",U1295,AJ1294)</f>
        <v/>
      </c>
      <c r="AK1295">
        <f>IF(W1295&lt;&gt;"",W1295,"")</f>
        <v/>
      </c>
      <c r="AL1295" s="14">
        <f>IF(X1295&lt;&gt;"",X1295,"")</f>
        <v/>
      </c>
      <c r="AM1295" s="14">
        <f>IF(Y1295&lt;&gt;"",Y1295,"")</f>
        <v/>
      </c>
      <c r="AN1295" s="14">
        <f>IF(OR(AL1295="",AM1295=""),"",AL1295-AM1295)</f>
        <v/>
      </c>
      <c r="AO1295">
        <f>IF(AN1295="","",IF(AN1295&gt;0,"Bullish","Bearish"))</f>
        <v/>
      </c>
      <c r="AP1295">
        <f>IF(AO1295="",AP1294,AO1295)</f>
        <v/>
      </c>
      <c r="AQ1295" s="14">
        <f>IF(AB1295&lt;&gt;"",AB1295,"")</f>
        <v/>
      </c>
      <c r="AR1295" s="14">
        <f>IF(AD1295&lt;&gt;"",AD1295,"")</f>
        <v/>
      </c>
      <c r="AS1295">
        <f>IF(AS1294+1=13,1,AS1294+1)</f>
        <v/>
      </c>
      <c r="AT1295">
        <f>IFERROR(IF(SLOPE($AQ$1274:$AQ$1285,$AS$1274:$AS$1285)&gt;0,MIN(3,ABS(SLOPE($AQ$1274:$AQ$1285,$AS$1274:$AS$1285))),IF(SLOPE($AQ$1274:$AQ$1285,$AS$1274:$AS$1285)&lt;-0.5,-0.5,0)),0)</f>
        <v/>
      </c>
      <c r="AU1295">
        <f>IFERROR(IF(SLOPE($AR$1274:$AR$1285,$AS$1274:$AS$1285)&lt;0,MAX(-3,-ABS(SLOPE($AR$1274:$AR$1285,$AS$1274:$AS$1285))),IF(SLOPE($AR$1274:$AR$1285,$AS$1274:$AS$1285)&gt;0.5,0.5,0)),0)</f>
        <v/>
      </c>
      <c r="AV1295">
        <f>($AQ$1286+(AT1295*(AS1295-1)))</f>
        <v/>
      </c>
      <c r="AW1295">
        <f>($AR$1286+(AU1295*(AS1295-1)))</f>
        <v/>
      </c>
      <c r="AX1295">
        <f>IF(AT1295&gt;0,AV1295+AT1295,AV1295)</f>
        <v/>
      </c>
      <c r="AY1295">
        <f>IF(AU1295&lt;0,AW1295+AU1295,AW1295)</f>
        <v/>
      </c>
      <c r="BA1295" s="14">
        <f>IFERROR(AX1295-AQ1295,"")</f>
        <v/>
      </c>
      <c r="BB1295" s="14">
        <f>IFERROR(AY1295-AR1295,"")</f>
        <v/>
      </c>
      <c r="BD1295">
        <f>AH1295</f>
        <v/>
      </c>
      <c r="BE1295">
        <f>AI1295</f>
        <v/>
      </c>
      <c r="BF1295">
        <f>AJ1295</f>
        <v/>
      </c>
      <c r="BG1295" s="14">
        <f>L1295</f>
        <v/>
      </c>
      <c r="BH1295" s="14">
        <f>IF(X1295="","",X1295)</f>
        <v/>
      </c>
      <c r="BI1295" s="14">
        <f>IF(Y1295="","",Y1295)</f>
        <v/>
      </c>
      <c r="BJ1295">
        <f>Z1295</f>
        <v/>
      </c>
      <c r="BK1295">
        <f>AA1295</f>
        <v/>
      </c>
      <c r="BL1295">
        <f>IFERROR(AX1295,"")</f>
        <v/>
      </c>
      <c r="BM1295">
        <f>IFERROR(AY1295,"")</f>
        <v/>
      </c>
    </row>
    <row r="1296" ht="14.25" customHeight="1">
      <c r="A1296">
        <f>ALGLIB_SSA_XAUUSD!AA1296</f>
        <v/>
      </c>
      <c r="B1296">
        <f>IF($A1296="","",INDEX(ALGLIB_SSA_XAUUSD!$B$2:$B$2401,MATCH($A1296,ALGLIB_SSA_XAUUSD!$A$2:$A$2401,1)))</f>
        <v/>
      </c>
      <c r="C1296">
        <f>IF($A1296="","",INDEX(ALGLIB_SSA_XAUUSD!$C$2:$C$2401,MATCH($A1296,ALGLIB_SSA_XAUUSD!$A$2:$A$2401,1)))</f>
        <v/>
      </c>
      <c r="D1296" s="14">
        <f>IF($A1296="","",INT((ROW()-2)/12)+1)</f>
        <v/>
      </c>
      <c r="E1296" s="14">
        <f>IF(AND(E1298&lt;&gt;"",D1298=D1286+1),E1286+(E1298-E1286)*10/12,"")</f>
        <v/>
      </c>
      <c r="F1296" s="14">
        <f>IF(AND(F1298&lt;&gt;"",D1298=D1286+1),F1286+(F1298-F1286)*10/12,"")</f>
        <v/>
      </c>
      <c r="G1296" s="14">
        <f>IF(AND(G1298&lt;&gt;"",D1298=D1286+1),G1286+(G1298-G1286)*10/12,"")</f>
        <v/>
      </c>
      <c r="H1296" s="14">
        <f>IF(AND(H1298&lt;&gt;"",D1298=D1286+1),H1286+(H1298-H1286)*10/12,"")</f>
        <v/>
      </c>
      <c r="I1296" s="14">
        <f>IF(AND(L1298&lt;&gt;"",D1298=D1286+1),I1286+(I1298-I1286)*10/12,"")</f>
        <v/>
      </c>
      <c r="J1296">
        <f>_xlfn.XLOOKUP($A1296,ALGLIB_SSA_XAUUSD!$AA$2:$AA$2401,ALGLIB_SSA_XAUUSD!$P$2:$P$2401,"",0)</f>
        <v/>
      </c>
      <c r="K1296">
        <f>_xlfn.XLOOKUP($A1296,ALGLIB_SSA_XAUUSD!$AA$2:$AA$2401,ALGLIB_SSA_XAUUSD!$Q$2:$Q$2401,"",0)</f>
        <v/>
      </c>
      <c r="L1296">
        <f>_xlfn.XLOOKUP($A1296,ALGLIB_SSA_XAUUSD!$AA$2:$AA$2401,ALGLIB_SSA_XAUUSD!$R$2:$R$2401,"",0)</f>
        <v/>
      </c>
      <c r="M1296">
        <f>_xlfn.XLOOKUP($A1296,ALGLIB_SSA_XAUUSD!$AA$2:$AA$2401,ALGLIB_SSA_XAUUSD!$S$2:$S$2401,"",0)</f>
        <v/>
      </c>
      <c r="N1296">
        <f>_xlfn.XLOOKUP($A1296,ALGLIB_SSA_XAUUSD!$AA$2:$AA$2401,ALGLIB_SSA_XAUUSD!$T$2:$T$2401,"",0)</f>
        <v/>
      </c>
      <c r="O1296">
        <f>_xlfn.XLOOKUP($A1296,ALGLIB_SSA_XAUUSD!$AA$2:$AA$2401,ALGLIB_SSA_XAUUSD!$U$2:$U$2401,"",0)</f>
        <v/>
      </c>
      <c r="P1296">
        <f>_xlfn.XLOOKUP($A1296,ALGLIB_SSA_XAUUSD!$AA$2:$AA$2401,ALGLIB_SSA_XAUUSD!$V$2:$V$2401,"",0)</f>
        <v/>
      </c>
      <c r="S1296">
        <f>A1296</f>
        <v/>
      </c>
      <c r="T1296">
        <f>J1296</f>
        <v/>
      </c>
      <c r="U1296">
        <f>K1296</f>
        <v/>
      </c>
      <c r="V1296" s="14">
        <f>IF($A1296="","",MOD(ROW()-2,12)+1)</f>
        <v/>
      </c>
      <c r="W1296">
        <f>L1296</f>
        <v/>
      </c>
      <c r="X1296" s="14">
        <f>IF(F1296="","",F1296)</f>
        <v/>
      </c>
      <c r="Y1296" s="14">
        <f>IF(G1296="","",G1296)</f>
        <v/>
      </c>
      <c r="Z1296">
        <f>M1296</f>
        <v/>
      </c>
      <c r="AA1296">
        <f>N1296</f>
        <v/>
      </c>
      <c r="AB1296" s="14">
        <f>IF(H1296="","",H1296)</f>
        <v/>
      </c>
      <c r="AC1296">
        <f>O1296</f>
        <v/>
      </c>
      <c r="AD1296" s="14">
        <f>IF(I1296="","",I1296)</f>
        <v/>
      </c>
      <c r="AE1296">
        <f>P1296</f>
        <v/>
      </c>
      <c r="AH1296">
        <f>IF(S1296&lt;&gt;"",S1296,AH1295+900)</f>
        <v/>
      </c>
      <c r="AI1296">
        <f>IF(T1296&lt;&gt;"",T1296,AI1295)</f>
        <v/>
      </c>
      <c r="AJ1296">
        <f>IF(U1296&lt;&gt;"",U1296,AJ1295)</f>
        <v/>
      </c>
      <c r="AK1296">
        <f>IF(W1296&lt;&gt;"",W1296,"")</f>
        <v/>
      </c>
      <c r="AL1296" s="14">
        <f>IF(X1296&lt;&gt;"",X1296,"")</f>
        <v/>
      </c>
      <c r="AM1296" s="14">
        <f>IF(Y1296&lt;&gt;"",Y1296,"")</f>
        <v/>
      </c>
      <c r="AN1296" s="14">
        <f>IF(OR(AL1296="",AM1296=""),"",AL1296-AM1296)</f>
        <v/>
      </c>
      <c r="AO1296">
        <f>IF(AN1296="","",IF(AN1296&gt;0,"Bullish","Bearish"))</f>
        <v/>
      </c>
      <c r="AP1296">
        <f>IF(AO1296="",AP1295,AO1296)</f>
        <v/>
      </c>
      <c r="AQ1296" s="14">
        <f>IF(AB1296&lt;&gt;"",AB1296,"")</f>
        <v/>
      </c>
      <c r="AR1296" s="14">
        <f>IF(AD1296&lt;&gt;"",AD1296,"")</f>
        <v/>
      </c>
      <c r="AS1296">
        <f>IF(AS1295+1=13,1,AS1295+1)</f>
        <v/>
      </c>
      <c r="AT1296">
        <f>IFERROR(IF(SLOPE($AQ$1274:$AQ$1285,$AS$1274:$AS$1285)&gt;0,MIN(3,ABS(SLOPE($AQ$1274:$AQ$1285,$AS$1274:$AS$1285))),IF(SLOPE($AQ$1274:$AQ$1285,$AS$1274:$AS$1285)&lt;-0.5,-0.5,0)),0)</f>
        <v/>
      </c>
      <c r="AU1296">
        <f>IFERROR(IF(SLOPE($AR$1274:$AR$1285,$AS$1274:$AS$1285)&lt;0,MAX(-3,-ABS(SLOPE($AR$1274:$AR$1285,$AS$1274:$AS$1285))),IF(SLOPE($AR$1274:$AR$1285,$AS$1274:$AS$1285)&gt;0.5,0.5,0)),0)</f>
        <v/>
      </c>
      <c r="AV1296">
        <f>($AQ$1286+(AT1296*(AS1296-1)))</f>
        <v/>
      </c>
      <c r="AW1296">
        <f>($AR$1286+(AU1296*(AS1296-1)))</f>
        <v/>
      </c>
      <c r="AX1296">
        <f>IF(AT1296&gt;0,AV1296+AT1296,AV1296)</f>
        <v/>
      </c>
      <c r="AY1296">
        <f>IF(AU1296&lt;0,AW1296+AU1296,AW1296)</f>
        <v/>
      </c>
      <c r="BA1296" s="14">
        <f>IFERROR(AX1296-AQ1296,"")</f>
        <v/>
      </c>
      <c r="BB1296" s="14">
        <f>IFERROR(AY1296-AR1296,"")</f>
        <v/>
      </c>
      <c r="BD1296">
        <f>AH1296</f>
        <v/>
      </c>
      <c r="BE1296">
        <f>AI1296</f>
        <v/>
      </c>
      <c r="BF1296">
        <f>AJ1296</f>
        <v/>
      </c>
      <c r="BG1296" s="14">
        <f>L1296</f>
        <v/>
      </c>
      <c r="BH1296" s="14">
        <f>IF(X1296="","",X1296)</f>
        <v/>
      </c>
      <c r="BI1296" s="14">
        <f>IF(Y1296="","",Y1296)</f>
        <v/>
      </c>
      <c r="BJ1296">
        <f>Z1296</f>
        <v/>
      </c>
      <c r="BK1296">
        <f>AA1296</f>
        <v/>
      </c>
      <c r="BL1296">
        <f>IFERROR(AX1296,"")</f>
        <v/>
      </c>
      <c r="BM1296">
        <f>IFERROR(AY1296,"")</f>
        <v/>
      </c>
    </row>
    <row r="1297" ht="14.25" customHeight="1">
      <c r="A1297">
        <f>ALGLIB_SSA_XAUUSD!AA1297</f>
        <v/>
      </c>
      <c r="B1297">
        <f>IF($A1297="","",INDEX(ALGLIB_SSA_XAUUSD!$B$2:$B$2401,MATCH($A1297,ALGLIB_SSA_XAUUSD!$A$2:$A$2401,1)))</f>
        <v/>
      </c>
      <c r="C1297">
        <f>IF($A1297="","",INDEX(ALGLIB_SSA_XAUUSD!$C$2:$C$2401,MATCH($A1297,ALGLIB_SSA_XAUUSD!$A$2:$A$2401,1)))</f>
        <v/>
      </c>
      <c r="D1297" s="14">
        <f>IF($A1297="","",INT((ROW()-2)/12)+1)</f>
        <v/>
      </c>
      <c r="E1297" s="14">
        <f>IF(AND(E1298&lt;&gt;"",D1298=D1286+1),E1286+(E1298-E1286)*11/12,"")</f>
        <v/>
      </c>
      <c r="F1297" s="14">
        <f>IF(AND(F1298&lt;&gt;"",D1298=D1286+1),F1286+(F1298-F1286)*11/12,"")</f>
        <v/>
      </c>
      <c r="G1297" s="14">
        <f>IF(AND(G1298&lt;&gt;"",D1298=D1286+1),G1286+(G1298-G1286)*11/12,"")</f>
        <v/>
      </c>
      <c r="H1297" s="14">
        <f>IF(AND(H1298&lt;&gt;"",D1298=D1286+1),H1286+(H1298-H1286)*11/12,"")</f>
        <v/>
      </c>
      <c r="I1297" s="14">
        <f>IF(AND(L1298&lt;&gt;"",D1298=D1286+1),I1286+(I1298-I1286)*11/12,"")</f>
        <v/>
      </c>
      <c r="J1297">
        <f>_xlfn.XLOOKUP($A1297,ALGLIB_SSA_XAUUSD!$AA$2:$AA$2401,ALGLIB_SSA_XAUUSD!$P$2:$P$2401,"",0)</f>
        <v/>
      </c>
      <c r="K1297">
        <f>_xlfn.XLOOKUP($A1297,ALGLIB_SSA_XAUUSD!$AA$2:$AA$2401,ALGLIB_SSA_XAUUSD!$Q$2:$Q$2401,"",0)</f>
        <v/>
      </c>
      <c r="L1297">
        <f>_xlfn.XLOOKUP($A1297,ALGLIB_SSA_XAUUSD!$AA$2:$AA$2401,ALGLIB_SSA_XAUUSD!$R$2:$R$2401,"",0)</f>
        <v/>
      </c>
      <c r="M1297">
        <f>_xlfn.XLOOKUP($A1297,ALGLIB_SSA_XAUUSD!$AA$2:$AA$2401,ALGLIB_SSA_XAUUSD!$S$2:$S$2401,"",0)</f>
        <v/>
      </c>
      <c r="N1297">
        <f>_xlfn.XLOOKUP($A1297,ALGLIB_SSA_XAUUSD!$AA$2:$AA$2401,ALGLIB_SSA_XAUUSD!$T$2:$T$2401,"",0)</f>
        <v/>
      </c>
      <c r="O1297">
        <f>_xlfn.XLOOKUP($A1297,ALGLIB_SSA_XAUUSD!$AA$2:$AA$2401,ALGLIB_SSA_XAUUSD!$U$2:$U$2401,"",0)</f>
        <v/>
      </c>
      <c r="P1297">
        <f>_xlfn.XLOOKUP($A1297,ALGLIB_SSA_XAUUSD!$AA$2:$AA$2401,ALGLIB_SSA_XAUUSD!$V$2:$V$2401,"",0)</f>
        <v/>
      </c>
      <c r="S1297">
        <f>A1297</f>
        <v/>
      </c>
      <c r="T1297">
        <f>J1297</f>
        <v/>
      </c>
      <c r="U1297">
        <f>K1297</f>
        <v/>
      </c>
      <c r="V1297" s="14">
        <f>IF($A1297="","",MOD(ROW()-2,12)+1)</f>
        <v/>
      </c>
      <c r="W1297">
        <f>L1297</f>
        <v/>
      </c>
      <c r="X1297" s="14">
        <f>IF(F1297="","",F1297)</f>
        <v/>
      </c>
      <c r="Y1297" s="14">
        <f>IF(G1297="","",G1297)</f>
        <v/>
      </c>
      <c r="Z1297">
        <f>M1297</f>
        <v/>
      </c>
      <c r="AA1297">
        <f>N1297</f>
        <v/>
      </c>
      <c r="AB1297" s="14">
        <f>IF(H1297="","",H1297)</f>
        <v/>
      </c>
      <c r="AC1297">
        <f>O1297</f>
        <v/>
      </c>
      <c r="AD1297" s="14">
        <f>IF(I1297="","",I1297)</f>
        <v/>
      </c>
      <c r="AE1297">
        <f>P1297</f>
        <v/>
      </c>
      <c r="AH1297">
        <f>IF(S1297&lt;&gt;"",S1297,AH1296+900)</f>
        <v/>
      </c>
      <c r="AI1297">
        <f>IF(T1297&lt;&gt;"",T1297,AI1296)</f>
        <v/>
      </c>
      <c r="AJ1297">
        <f>IF(U1297&lt;&gt;"",U1297,AJ1296)</f>
        <v/>
      </c>
      <c r="AK1297">
        <f>IF(W1297&lt;&gt;"",W1297,"")</f>
        <v/>
      </c>
      <c r="AL1297" s="14">
        <f>IF(X1297&lt;&gt;"",X1297,"")</f>
        <v/>
      </c>
      <c r="AM1297" s="14">
        <f>IF(Y1297&lt;&gt;"",Y1297,"")</f>
        <v/>
      </c>
      <c r="AN1297" s="14">
        <f>IF(OR(AL1297="",AM1297=""),"",AL1297-AM1297)</f>
        <v/>
      </c>
      <c r="AO1297">
        <f>IF(AN1297="","",IF(AN1297&gt;0,"Bullish","Bearish"))</f>
        <v/>
      </c>
      <c r="AP1297">
        <f>IF(AO1297="",AP1296,AO1297)</f>
        <v/>
      </c>
      <c r="AQ1297" s="14">
        <f>IF(AB1297&lt;&gt;"",AB1297,"")</f>
        <v/>
      </c>
      <c r="AR1297" s="14">
        <f>IF(AD1297&lt;&gt;"",AD1297,"")</f>
        <v/>
      </c>
      <c r="AS1297">
        <f>IF(AS1296+1=13,1,AS1296+1)</f>
        <v/>
      </c>
      <c r="AT1297">
        <f>IFERROR(IF(SLOPE($AQ$1274:$AQ$1285,$AS$1274:$AS$1285)&gt;0,MIN(3,ABS(SLOPE($AQ$1274:$AQ$1285,$AS$1274:$AS$1285))),IF(SLOPE($AQ$1274:$AQ$1285,$AS$1274:$AS$1285)&lt;-0.5,-0.5,0)),0)</f>
        <v/>
      </c>
      <c r="AU1297">
        <f>IFERROR(IF(SLOPE($AR$1274:$AR$1285,$AS$1274:$AS$1285)&lt;0,MAX(-3,-ABS(SLOPE($AR$1274:$AR$1285,$AS$1274:$AS$1285))),IF(SLOPE($AR$1274:$AR$1285,$AS$1274:$AS$1285)&gt;0.5,0.5,0)),0)</f>
        <v/>
      </c>
      <c r="AV1297">
        <f>($AQ$1286+(AT1297*(AS1297-1)))</f>
        <v/>
      </c>
      <c r="AW1297">
        <f>($AR$1286+(AU1297*(AS1297-1)))</f>
        <v/>
      </c>
      <c r="AX1297">
        <f>IF(AT1297&gt;0,AV1297+AT1297,AV1297)</f>
        <v/>
      </c>
      <c r="AY1297">
        <f>IF(AU1297&lt;0,AW1297+AU1297,AW1297)</f>
        <v/>
      </c>
      <c r="BA1297" s="14">
        <f>IFERROR(AX1297-AQ1297,"")</f>
        <v/>
      </c>
      <c r="BB1297" s="14">
        <f>IFERROR(AY1297-AR1297,"")</f>
        <v/>
      </c>
      <c r="BD1297">
        <f>AH1297</f>
        <v/>
      </c>
      <c r="BE1297">
        <f>AI1297</f>
        <v/>
      </c>
      <c r="BF1297">
        <f>AJ1297</f>
        <v/>
      </c>
      <c r="BG1297" s="14">
        <f>L1297</f>
        <v/>
      </c>
      <c r="BH1297" s="14">
        <f>IF(X1297="","",X1297)</f>
        <v/>
      </c>
      <c r="BI1297" s="14">
        <f>IF(Y1297="","",Y1297)</f>
        <v/>
      </c>
      <c r="BJ1297">
        <f>Z1297</f>
        <v/>
      </c>
      <c r="BK1297">
        <f>AA1297</f>
        <v/>
      </c>
      <c r="BL1297">
        <f>IFERROR(AX1297,"")</f>
        <v/>
      </c>
      <c r="BM1297">
        <f>IFERROR(AY1297,"")</f>
        <v/>
      </c>
    </row>
    <row r="1298" ht="14.25" customHeight="1">
      <c r="A1298">
        <f>ALGLIB_SSA_XAUUSD!AA1298</f>
        <v/>
      </c>
      <c r="B1298">
        <f>IF($A1298="","",INDEX(ALGLIB_SSA_XAUUSD!$B$2:$B$2401,MATCH($A1298,ALGLIB_SSA_XAUUSD!$A$2:$A$2401,1)))</f>
        <v/>
      </c>
      <c r="C1298">
        <f>IF($A1298="","",INDEX(ALGLIB_SSA_XAUUSD!$C$2:$C$2401,MATCH($A1298,ALGLIB_SSA_XAUUSD!$A$2:$A$2401,1)))</f>
        <v/>
      </c>
      <c r="D1298" s="14">
        <f>IF($A1298="","",INT((ROW()-2)/12)+1)</f>
        <v/>
      </c>
      <c r="E1298" s="14">
        <f>IF($A1298="","",INDEX(ALGLIB_SSA_XAUUSD!$D$2:$D$2401,MATCH($A1298,ALGLIB_SSA_XAUUSD!$A$2:$A$2401,1)))</f>
        <v/>
      </c>
      <c r="F1298" s="14">
        <f>IF($A1298="","",INDEX(ALGLIB_SSA_XAUUSD!$E$2:$E$2401,MATCH($A1298,ALGLIB_SSA_XAUUSD!$A$2:$A$2401,1)))</f>
        <v/>
      </c>
      <c r="G1298" s="14">
        <f>IF($A1298="","",INDEX(ALGLIB_SSA_XAUUSD!$F$2:$F$2401,MATCH($A1298,ALGLIB_SSA_XAUUSD!$A$2:$A$2401,1)))</f>
        <v/>
      </c>
      <c r="H1298" s="14">
        <f>IF($A1298="","",INDEX(ALGLIB_SSA_XAUUSD!$G$2:$G$2401,MATCH($A1298,ALGLIB_SSA_XAUUSD!$A$2:$A$2401,1)))</f>
        <v/>
      </c>
      <c r="I1298" s="14">
        <f>IF($A1298="","",INDEX(ALGLIB_SSA_XAUUSD!$H$2:$H$2401,MATCH($A1298,ALGLIB_SSA_XAUUSD!$A$2:$A$2401,1)))</f>
        <v/>
      </c>
      <c r="J1298">
        <f>_xlfn.XLOOKUP($A1298,ALGLIB_SSA_XAUUSD!$AA$2:$AA$2401,ALGLIB_SSA_XAUUSD!$P$2:$P$2401,"",0)</f>
        <v/>
      </c>
      <c r="K1298">
        <f>_xlfn.XLOOKUP($A1298,ALGLIB_SSA_XAUUSD!$AA$2:$AA$2401,ALGLIB_SSA_XAUUSD!$Q$2:$Q$2401,"",0)</f>
        <v/>
      </c>
      <c r="L1298">
        <f>_xlfn.XLOOKUP($A1298,ALGLIB_SSA_XAUUSD!$AA$2:$AA$2401,ALGLIB_SSA_XAUUSD!$R$2:$R$2401,"",0)</f>
        <v/>
      </c>
      <c r="M1298">
        <f>_xlfn.XLOOKUP($A1298,ALGLIB_SSA_XAUUSD!$AA$2:$AA$2401,ALGLIB_SSA_XAUUSD!$S$2:$S$2401,"",0)</f>
        <v/>
      </c>
      <c r="N1298">
        <f>_xlfn.XLOOKUP($A1298,ALGLIB_SSA_XAUUSD!$AA$2:$AA$2401,ALGLIB_SSA_XAUUSD!$T$2:$T$2401,"",0)</f>
        <v/>
      </c>
      <c r="O1298">
        <f>_xlfn.XLOOKUP($A1298,ALGLIB_SSA_XAUUSD!$AA$2:$AA$2401,ALGLIB_SSA_XAUUSD!$U$2:$U$2401,"",0)</f>
        <v/>
      </c>
      <c r="P1298">
        <f>_xlfn.XLOOKUP($A1298,ALGLIB_SSA_XAUUSD!$AA$2:$AA$2401,ALGLIB_SSA_XAUUSD!$V$2:$V$2401,"",0)</f>
        <v/>
      </c>
      <c r="S1298">
        <f>A1298</f>
        <v/>
      </c>
      <c r="T1298">
        <f>J1298</f>
        <v/>
      </c>
      <c r="U1298">
        <f>K1298</f>
        <v/>
      </c>
      <c r="V1298" s="14">
        <f>IF($A1298="","",MOD(ROW()-2,12)+1)</f>
        <v/>
      </c>
      <c r="W1298">
        <f>L1298</f>
        <v/>
      </c>
      <c r="X1298" s="14">
        <f>IF(F1298="","",F1298)</f>
        <v/>
      </c>
      <c r="Y1298" s="14">
        <f>IF(G1298="","",G1298)</f>
        <v/>
      </c>
      <c r="Z1298">
        <f>M1298</f>
        <v/>
      </c>
      <c r="AA1298">
        <f>N1298</f>
        <v/>
      </c>
      <c r="AB1298" s="14">
        <f>IF(H1298="","",H1298)</f>
        <v/>
      </c>
      <c r="AC1298">
        <f>O1298</f>
        <v/>
      </c>
      <c r="AD1298" s="14">
        <f>IF(I1298="","",I1298)</f>
        <v/>
      </c>
      <c r="AE1298">
        <f>P1298</f>
        <v/>
      </c>
      <c r="AH1298">
        <f>IF(S1298&lt;&gt;"",S1298,AH1297+900)</f>
        <v/>
      </c>
      <c r="AI1298">
        <f>IF(T1298&lt;&gt;"",T1298,AI1297)</f>
        <v/>
      </c>
      <c r="AJ1298">
        <f>IF(U1298&lt;&gt;"",U1298,AJ1297)</f>
        <v/>
      </c>
      <c r="AK1298">
        <f>IF(W1298&lt;&gt;"",W1298,"")</f>
        <v/>
      </c>
      <c r="AL1298" s="14">
        <f>IF(X1298&lt;&gt;"",X1298,"")</f>
        <v/>
      </c>
      <c r="AM1298" s="14">
        <f>IF(Y1298&lt;&gt;"",Y1298,"")</f>
        <v/>
      </c>
      <c r="AN1298" s="14">
        <f>IF(OR(AL1298="",AM1298=""),"",AL1298-AM1298)</f>
        <v/>
      </c>
      <c r="AO1298">
        <f>IF(AN1298="","",IF(AN1298&gt;0,"Bullish","Bearish"))</f>
        <v/>
      </c>
      <c r="AP1298">
        <f>IF(AO1298="",AP1297,AO1298)</f>
        <v/>
      </c>
      <c r="AQ1298" s="14">
        <f>IF(AB1298&lt;&gt;"",AB1298,"")</f>
        <v/>
      </c>
      <c r="AR1298" s="14">
        <f>IF(AD1298&lt;&gt;"",AD1298,"")</f>
        <v/>
      </c>
      <c r="AS1298">
        <f>IF(AS1297+1=13,1,AS1297+1)</f>
        <v/>
      </c>
      <c r="AT1298">
        <f>IFERROR(IF(SLOPE($AQ$1286:$AQ$1297,$AS$1286:$AS$1297)&gt;0,MIN(3,ABS(SLOPE($AQ$1286:$AQ$1297,$AS$1286:$AS$1297))),IF(SLOPE($AQ$1286:$AQ$1297,$AS$1286:$AS$1297)&lt;-0.5,-0.5,0)),0)</f>
        <v/>
      </c>
      <c r="AU1298">
        <f>IFERROR(IF(SLOPE($AR$1286:$AR$1297,$AS$1286:$AS$1297)&lt;0,MAX(-3,-ABS(SLOPE($AR$1286:$AR$1297,$AS$1286:$AS$1297))),IF(SLOPE($AR$1286:$AR$1297,$AS$1286:$AS$1297)&gt;0.5,0.5,0)),0)</f>
        <v/>
      </c>
      <c r="AV1298">
        <f>($AQ$1298+(AT1298*(AS1298-1)))</f>
        <v/>
      </c>
      <c r="AW1298">
        <f>($AR$1298+(AU1298*(AS1298-1)))</f>
        <v/>
      </c>
      <c r="AX1298">
        <f>IF(AT1298&gt;0,AV1298+AT1298,AV1298)</f>
        <v/>
      </c>
      <c r="AY1298">
        <f>IF(AU1298&lt;0,AW1298+AU1298,AW1298)</f>
        <v/>
      </c>
      <c r="BA1298" s="14">
        <f>IFERROR(AX1298-AQ1298,"")</f>
        <v/>
      </c>
      <c r="BB1298" s="14">
        <f>IFERROR(AY1298-AR1298,"")</f>
        <v/>
      </c>
      <c r="BD1298">
        <f>AH1298</f>
        <v/>
      </c>
      <c r="BE1298">
        <f>AI1298</f>
        <v/>
      </c>
      <c r="BF1298">
        <f>AJ1298</f>
        <v/>
      </c>
      <c r="BG1298" s="14">
        <f>L1298</f>
        <v/>
      </c>
      <c r="BH1298" s="14">
        <f>IF(X1298="","",X1298)</f>
        <v/>
      </c>
      <c r="BI1298" s="14">
        <f>IF(Y1298="","",Y1298)</f>
        <v/>
      </c>
      <c r="BJ1298">
        <f>Z1298</f>
        <v/>
      </c>
      <c r="BK1298">
        <f>AA1298</f>
        <v/>
      </c>
      <c r="BL1298">
        <f>IFERROR(AX1298,"")</f>
        <v/>
      </c>
      <c r="BM1298">
        <f>IFERROR(AY1298,"")</f>
        <v/>
      </c>
    </row>
    <row r="1299" ht="14.25" customHeight="1">
      <c r="A1299">
        <f>ALGLIB_SSA_XAUUSD!AA1299</f>
        <v/>
      </c>
      <c r="B1299">
        <f>IF($A1299="","",INDEX(ALGLIB_SSA_XAUUSD!$B$2:$B$2401,MATCH($A1299,ALGLIB_SSA_XAUUSD!$A$2:$A$2401,1)))</f>
        <v/>
      </c>
      <c r="C1299">
        <f>IF($A1299="","",INDEX(ALGLIB_SSA_XAUUSD!$C$2:$C$2401,MATCH($A1299,ALGLIB_SSA_XAUUSD!$A$2:$A$2401,1)))</f>
        <v/>
      </c>
      <c r="D1299" s="14">
        <f>IF($A1299="","",INT((ROW()-2)/12)+1)</f>
        <v/>
      </c>
      <c r="E1299" s="14">
        <f>IF(AND(E1310&lt;&gt;"",D1310=D1298+1),E1298+(E1310-E1298)*1/12,"")</f>
        <v/>
      </c>
      <c r="F1299" s="14">
        <f>IF(AND(F1310&lt;&gt;"",D1310=D1298+1),F1298+(F1310-F1298)*1/12,"")</f>
        <v/>
      </c>
      <c r="G1299" s="14">
        <f>IF(AND(G1310&lt;&gt;"",D1310=D1298+1),G1298+(G1310-G1298)*1/12,"")</f>
        <v/>
      </c>
      <c r="H1299" s="14">
        <f>IF(AND(H1310&lt;&gt;"",D1310=D1298+1),H1298+(H1310-H1298)*1/12,"")</f>
        <v/>
      </c>
      <c r="I1299" s="14">
        <f>IF(AND(L1310&lt;&gt;"",D1310=D1298+1),I1298+(I1310-I1298)*1/12,"")</f>
        <v/>
      </c>
      <c r="J1299">
        <f>_xlfn.XLOOKUP($A1299,ALGLIB_SSA_XAUUSD!$AA$2:$AA$2401,ALGLIB_SSA_XAUUSD!$P$2:$P$2401,"",0)</f>
        <v/>
      </c>
      <c r="K1299">
        <f>_xlfn.XLOOKUP($A1299,ALGLIB_SSA_XAUUSD!$AA$2:$AA$2401,ALGLIB_SSA_XAUUSD!$Q$2:$Q$2401,"",0)</f>
        <v/>
      </c>
      <c r="L1299">
        <f>_xlfn.XLOOKUP($A1299,ALGLIB_SSA_XAUUSD!$AA$2:$AA$2401,ALGLIB_SSA_XAUUSD!$R$2:$R$2401,"",0)</f>
        <v/>
      </c>
      <c r="M1299">
        <f>_xlfn.XLOOKUP($A1299,ALGLIB_SSA_XAUUSD!$AA$2:$AA$2401,ALGLIB_SSA_XAUUSD!$S$2:$S$2401,"",0)</f>
        <v/>
      </c>
      <c r="N1299">
        <f>_xlfn.XLOOKUP($A1299,ALGLIB_SSA_XAUUSD!$AA$2:$AA$2401,ALGLIB_SSA_XAUUSD!$T$2:$T$2401,"",0)</f>
        <v/>
      </c>
      <c r="O1299">
        <f>_xlfn.XLOOKUP($A1299,ALGLIB_SSA_XAUUSD!$AA$2:$AA$2401,ALGLIB_SSA_XAUUSD!$U$2:$U$2401,"",0)</f>
        <v/>
      </c>
      <c r="P1299">
        <f>_xlfn.XLOOKUP($A1299,ALGLIB_SSA_XAUUSD!$AA$2:$AA$2401,ALGLIB_SSA_XAUUSD!$V$2:$V$2401,"",0)</f>
        <v/>
      </c>
      <c r="S1299">
        <f>A1299</f>
        <v/>
      </c>
      <c r="T1299">
        <f>J1299</f>
        <v/>
      </c>
      <c r="U1299">
        <f>K1299</f>
        <v/>
      </c>
      <c r="V1299" s="14">
        <f>IF($A1299="","",MOD(ROW()-2,12)+1)</f>
        <v/>
      </c>
      <c r="W1299">
        <f>L1299</f>
        <v/>
      </c>
      <c r="X1299" s="14">
        <f>IF(F1299="","",F1299)</f>
        <v/>
      </c>
      <c r="Y1299" s="14">
        <f>IF(G1299="","",G1299)</f>
        <v/>
      </c>
      <c r="Z1299">
        <f>M1299</f>
        <v/>
      </c>
      <c r="AA1299">
        <f>N1299</f>
        <v/>
      </c>
      <c r="AB1299" s="14">
        <f>IF(H1299="","",H1299)</f>
        <v/>
      </c>
      <c r="AC1299">
        <f>O1299</f>
        <v/>
      </c>
      <c r="AD1299" s="14">
        <f>IF(I1299="","",I1299)</f>
        <v/>
      </c>
      <c r="AE1299">
        <f>P1299</f>
        <v/>
      </c>
      <c r="AH1299">
        <f>IF(S1299&lt;&gt;"",S1299,AH1298+900)</f>
        <v/>
      </c>
      <c r="AI1299">
        <f>IF(T1299&lt;&gt;"",T1299,AI1298)</f>
        <v/>
      </c>
      <c r="AJ1299">
        <f>IF(U1299&lt;&gt;"",U1299,AJ1298)</f>
        <v/>
      </c>
      <c r="AK1299">
        <f>IF(W1299&lt;&gt;"",W1299,"")</f>
        <v/>
      </c>
      <c r="AL1299" s="14">
        <f>IF(X1299&lt;&gt;"",X1299,"")</f>
        <v/>
      </c>
      <c r="AM1299" s="14">
        <f>IF(Y1299&lt;&gt;"",Y1299,"")</f>
        <v/>
      </c>
      <c r="AN1299" s="14">
        <f>IF(OR(AL1299="",AM1299=""),"",AL1299-AM1299)</f>
        <v/>
      </c>
      <c r="AO1299">
        <f>IF(AN1299="","",IF(AN1299&gt;0,"Bullish","Bearish"))</f>
        <v/>
      </c>
      <c r="AP1299">
        <f>IF(AO1299="",AP1298,AO1299)</f>
        <v/>
      </c>
      <c r="AQ1299" s="14">
        <f>IF(AB1299&lt;&gt;"",AB1299,"")</f>
        <v/>
      </c>
      <c r="AR1299" s="14">
        <f>IF(AD1299&lt;&gt;"",AD1299,"")</f>
        <v/>
      </c>
      <c r="AS1299">
        <f>IF(AS1298+1=13,1,AS1298+1)</f>
        <v/>
      </c>
      <c r="AT1299">
        <f>IFERROR(IF(SLOPE($AQ$1286:$AQ$1297,$AS$1286:$AS$1297)&gt;0,MIN(3,ABS(SLOPE($AQ$1286:$AQ$1297,$AS$1286:$AS$1297))),IF(SLOPE($AQ$1286:$AQ$1297,$AS$1286:$AS$1297)&lt;-0.5,-0.5,0)),0)</f>
        <v/>
      </c>
      <c r="AU1299">
        <f>IFERROR(IF(SLOPE($AR$1286:$AR$1297,$AS$1286:$AS$1297)&lt;0,MAX(-3,-ABS(SLOPE($AR$1286:$AR$1297,$AS$1286:$AS$1297))),IF(SLOPE($AR$1286:$AR$1297,$AS$1286:$AS$1297)&gt;0.5,0.5,0)),0)</f>
        <v/>
      </c>
      <c r="AV1299">
        <f>($AQ$1298+(AT1299*(AS1299-1)))</f>
        <v/>
      </c>
      <c r="AW1299">
        <f>($AR$1298+(AU1299*(AS1299-1)))</f>
        <v/>
      </c>
      <c r="AX1299">
        <f>IF(AT1299&gt;0,AV1299+AT1299,AV1299)</f>
        <v/>
      </c>
      <c r="AY1299">
        <f>IF(AU1299&lt;0,AW1299+AU1299,AW1299)</f>
        <v/>
      </c>
      <c r="BA1299" s="14">
        <f>IFERROR(AX1299-AQ1299,"")</f>
        <v/>
      </c>
      <c r="BB1299" s="14">
        <f>IFERROR(AY1299-AR1299,"")</f>
        <v/>
      </c>
      <c r="BD1299">
        <f>AH1299</f>
        <v/>
      </c>
      <c r="BE1299">
        <f>AI1299</f>
        <v/>
      </c>
      <c r="BF1299">
        <f>AJ1299</f>
        <v/>
      </c>
      <c r="BG1299" s="14">
        <f>L1299</f>
        <v/>
      </c>
      <c r="BH1299" s="14">
        <f>IF(X1299="","",X1299)</f>
        <v/>
      </c>
      <c r="BI1299" s="14">
        <f>IF(Y1299="","",Y1299)</f>
        <v/>
      </c>
      <c r="BJ1299">
        <f>Z1299</f>
        <v/>
      </c>
      <c r="BK1299">
        <f>AA1299</f>
        <v/>
      </c>
      <c r="BL1299">
        <f>IFERROR(AX1299,"")</f>
        <v/>
      </c>
      <c r="BM1299">
        <f>IFERROR(AY1299,"")</f>
        <v/>
      </c>
    </row>
    <row r="1300" ht="14.25" customHeight="1">
      <c r="A1300">
        <f>ALGLIB_SSA_XAUUSD!AA1300</f>
        <v/>
      </c>
      <c r="B1300">
        <f>IF($A1300="","",INDEX(ALGLIB_SSA_XAUUSD!$B$2:$B$2401,MATCH($A1300,ALGLIB_SSA_XAUUSD!$A$2:$A$2401,1)))</f>
        <v/>
      </c>
      <c r="C1300">
        <f>IF($A1300="","",INDEX(ALGLIB_SSA_XAUUSD!$C$2:$C$2401,MATCH($A1300,ALGLIB_SSA_XAUUSD!$A$2:$A$2401,1)))</f>
        <v/>
      </c>
      <c r="D1300" s="14">
        <f>IF($A1300="","",INT((ROW()-2)/12)+1)</f>
        <v/>
      </c>
      <c r="E1300" s="14">
        <f>IF(AND(E1310&lt;&gt;"",D1310=D1298+1),E1298+(E1310-E1298)*2/12,"")</f>
        <v/>
      </c>
      <c r="F1300" s="14">
        <f>IF(AND(F1310&lt;&gt;"",D1310=D1298+1),F1298+(F1310-F1298)*2/12,"")</f>
        <v/>
      </c>
      <c r="G1300" s="14">
        <f>IF(AND(G1310&lt;&gt;"",D1310=D1298+1),G1298+(G1310-G1298)*2/12,"")</f>
        <v/>
      </c>
      <c r="H1300" s="14">
        <f>IF(AND(H1310&lt;&gt;"",D1310=D1298+1),H1298+(H1310-H1298)*2/12,"")</f>
        <v/>
      </c>
      <c r="I1300" s="14">
        <f>IF(AND(L1310&lt;&gt;"",D1310=D1298+1),I1298+(I1310-I1298)*2/12,"")</f>
        <v/>
      </c>
      <c r="J1300">
        <f>_xlfn.XLOOKUP($A1300,ALGLIB_SSA_XAUUSD!$AA$2:$AA$2401,ALGLIB_SSA_XAUUSD!$P$2:$P$2401,"",0)</f>
        <v/>
      </c>
      <c r="K1300">
        <f>_xlfn.XLOOKUP($A1300,ALGLIB_SSA_XAUUSD!$AA$2:$AA$2401,ALGLIB_SSA_XAUUSD!$Q$2:$Q$2401,"",0)</f>
        <v/>
      </c>
      <c r="L1300">
        <f>_xlfn.XLOOKUP($A1300,ALGLIB_SSA_XAUUSD!$AA$2:$AA$2401,ALGLIB_SSA_XAUUSD!$R$2:$R$2401,"",0)</f>
        <v/>
      </c>
      <c r="M1300">
        <f>_xlfn.XLOOKUP($A1300,ALGLIB_SSA_XAUUSD!$AA$2:$AA$2401,ALGLIB_SSA_XAUUSD!$S$2:$S$2401,"",0)</f>
        <v/>
      </c>
      <c r="N1300">
        <f>_xlfn.XLOOKUP($A1300,ALGLIB_SSA_XAUUSD!$AA$2:$AA$2401,ALGLIB_SSA_XAUUSD!$T$2:$T$2401,"",0)</f>
        <v/>
      </c>
      <c r="O1300">
        <f>_xlfn.XLOOKUP($A1300,ALGLIB_SSA_XAUUSD!$AA$2:$AA$2401,ALGLIB_SSA_XAUUSD!$U$2:$U$2401,"",0)</f>
        <v/>
      </c>
      <c r="P1300">
        <f>_xlfn.XLOOKUP($A1300,ALGLIB_SSA_XAUUSD!$AA$2:$AA$2401,ALGLIB_SSA_XAUUSD!$V$2:$V$2401,"",0)</f>
        <v/>
      </c>
      <c r="S1300">
        <f>A1300</f>
        <v/>
      </c>
      <c r="T1300">
        <f>J1300</f>
        <v/>
      </c>
      <c r="U1300">
        <f>K1300</f>
        <v/>
      </c>
      <c r="V1300" s="14">
        <f>IF($A1300="","",MOD(ROW()-2,12)+1)</f>
        <v/>
      </c>
      <c r="W1300">
        <f>L1300</f>
        <v/>
      </c>
      <c r="X1300" s="14">
        <f>IF(F1300="","",F1300)</f>
        <v/>
      </c>
      <c r="Y1300" s="14">
        <f>IF(G1300="","",G1300)</f>
        <v/>
      </c>
      <c r="Z1300">
        <f>M1300</f>
        <v/>
      </c>
      <c r="AA1300">
        <f>N1300</f>
        <v/>
      </c>
      <c r="AB1300" s="14">
        <f>IF(H1300="","",H1300)</f>
        <v/>
      </c>
      <c r="AC1300">
        <f>O1300</f>
        <v/>
      </c>
      <c r="AD1300" s="14">
        <f>IF(I1300="","",I1300)</f>
        <v/>
      </c>
      <c r="AE1300">
        <f>P1300</f>
        <v/>
      </c>
      <c r="AH1300">
        <f>IF(S1300&lt;&gt;"",S1300,AH1299+900)</f>
        <v/>
      </c>
      <c r="AI1300">
        <f>IF(T1300&lt;&gt;"",T1300,AI1299)</f>
        <v/>
      </c>
      <c r="AJ1300">
        <f>IF(U1300&lt;&gt;"",U1300,AJ1299)</f>
        <v/>
      </c>
      <c r="AK1300">
        <f>IF(W1300&lt;&gt;"",W1300,"")</f>
        <v/>
      </c>
      <c r="AL1300" s="14">
        <f>IF(X1300&lt;&gt;"",X1300,"")</f>
        <v/>
      </c>
      <c r="AM1300" s="14">
        <f>IF(Y1300&lt;&gt;"",Y1300,"")</f>
        <v/>
      </c>
      <c r="AN1300" s="14">
        <f>IF(OR(AL1300="",AM1300=""),"",AL1300-AM1300)</f>
        <v/>
      </c>
      <c r="AO1300">
        <f>IF(AN1300="","",IF(AN1300&gt;0,"Bullish","Bearish"))</f>
        <v/>
      </c>
      <c r="AP1300">
        <f>IF(AO1300="",AP1299,AO1300)</f>
        <v/>
      </c>
      <c r="AQ1300" s="14">
        <f>IF(AB1300&lt;&gt;"",AB1300,"")</f>
        <v/>
      </c>
      <c r="AR1300" s="14">
        <f>IF(AD1300&lt;&gt;"",AD1300,"")</f>
        <v/>
      </c>
      <c r="AS1300">
        <f>IF(AS1299+1=13,1,AS1299+1)</f>
        <v/>
      </c>
      <c r="AT1300">
        <f>IFERROR(IF(SLOPE($AQ$1286:$AQ$1297,$AS$1286:$AS$1297)&gt;0,MIN(3,ABS(SLOPE($AQ$1286:$AQ$1297,$AS$1286:$AS$1297))),IF(SLOPE($AQ$1286:$AQ$1297,$AS$1286:$AS$1297)&lt;-0.5,-0.5,0)),0)</f>
        <v/>
      </c>
      <c r="AU1300">
        <f>IFERROR(IF(SLOPE($AR$1286:$AR$1297,$AS$1286:$AS$1297)&lt;0,MAX(-3,-ABS(SLOPE($AR$1286:$AR$1297,$AS$1286:$AS$1297))),IF(SLOPE($AR$1286:$AR$1297,$AS$1286:$AS$1297)&gt;0.5,0.5,0)),0)</f>
        <v/>
      </c>
      <c r="AV1300">
        <f>($AQ$1298+(AT1300*(AS1300-1)))</f>
        <v/>
      </c>
      <c r="AW1300">
        <f>($AR$1298+(AU1300*(AS1300-1)))</f>
        <v/>
      </c>
      <c r="AX1300">
        <f>IF(AT1300&gt;0,AV1300+AT1300,AV1300)</f>
        <v/>
      </c>
      <c r="AY1300">
        <f>IF(AU1300&lt;0,AW1300+AU1300,AW1300)</f>
        <v/>
      </c>
      <c r="BA1300" s="14">
        <f>IFERROR(AX1300-AQ1300,"")</f>
        <v/>
      </c>
      <c r="BB1300" s="14">
        <f>IFERROR(AY1300-AR1300,"")</f>
        <v/>
      </c>
      <c r="BD1300">
        <f>AH1300</f>
        <v/>
      </c>
      <c r="BE1300">
        <f>AI1300</f>
        <v/>
      </c>
      <c r="BF1300">
        <f>AJ1300</f>
        <v/>
      </c>
      <c r="BG1300" s="14">
        <f>L1300</f>
        <v/>
      </c>
      <c r="BH1300" s="14">
        <f>IF(X1300="","",X1300)</f>
        <v/>
      </c>
      <c r="BI1300" s="14">
        <f>IF(Y1300="","",Y1300)</f>
        <v/>
      </c>
      <c r="BJ1300">
        <f>Z1300</f>
        <v/>
      </c>
      <c r="BK1300">
        <f>AA1300</f>
        <v/>
      </c>
      <c r="BL1300">
        <f>IFERROR(AX1300,"")</f>
        <v/>
      </c>
      <c r="BM1300">
        <f>IFERROR(AY1300,"")</f>
        <v/>
      </c>
    </row>
    <row r="1301" ht="14.25" customHeight="1">
      <c r="A1301">
        <f>ALGLIB_SSA_XAUUSD!AA1301</f>
        <v/>
      </c>
      <c r="B1301">
        <f>IF($A1301="","",INDEX(ALGLIB_SSA_XAUUSD!$B$2:$B$2401,MATCH($A1301,ALGLIB_SSA_XAUUSD!$A$2:$A$2401,1)))</f>
        <v/>
      </c>
      <c r="C1301">
        <f>IF($A1301="","",INDEX(ALGLIB_SSA_XAUUSD!$C$2:$C$2401,MATCH($A1301,ALGLIB_SSA_XAUUSD!$A$2:$A$2401,1)))</f>
        <v/>
      </c>
      <c r="D1301" s="14">
        <f>IF($A1301="","",INT((ROW()-2)/12)+1)</f>
        <v/>
      </c>
      <c r="E1301" s="14">
        <f>IF(AND(E1310&lt;&gt;"",D1310=D1298+1),E1298+(E1310-E1298)*3/12,"")</f>
        <v/>
      </c>
      <c r="F1301" s="14">
        <f>IF(AND(F1310&lt;&gt;"",D1310=D1298+1),F1298+(F1310-F1298)*3/12,"")</f>
        <v/>
      </c>
      <c r="G1301" s="14">
        <f>IF(AND(G1310&lt;&gt;"",D1310=D1298+1),G1298+(G1310-G1298)*3/12,"")</f>
        <v/>
      </c>
      <c r="H1301" s="14">
        <f>IF(AND(H1310&lt;&gt;"",D1310=D1298+1),H1298+(H1310-H1298)*3/12,"")</f>
        <v/>
      </c>
      <c r="I1301" s="14">
        <f>IF(AND(L1310&lt;&gt;"",D1310=D1298+1),I1298+(I1310-I1298)*3/12,"")</f>
        <v/>
      </c>
      <c r="J1301">
        <f>_xlfn.XLOOKUP($A1301,ALGLIB_SSA_XAUUSD!$AA$2:$AA$2401,ALGLIB_SSA_XAUUSD!$P$2:$P$2401,"",0)</f>
        <v/>
      </c>
      <c r="K1301">
        <f>_xlfn.XLOOKUP($A1301,ALGLIB_SSA_XAUUSD!$AA$2:$AA$2401,ALGLIB_SSA_XAUUSD!$Q$2:$Q$2401,"",0)</f>
        <v/>
      </c>
      <c r="L1301">
        <f>_xlfn.XLOOKUP($A1301,ALGLIB_SSA_XAUUSD!$AA$2:$AA$2401,ALGLIB_SSA_XAUUSD!$R$2:$R$2401,"",0)</f>
        <v/>
      </c>
      <c r="M1301">
        <f>_xlfn.XLOOKUP($A1301,ALGLIB_SSA_XAUUSD!$AA$2:$AA$2401,ALGLIB_SSA_XAUUSD!$S$2:$S$2401,"",0)</f>
        <v/>
      </c>
      <c r="N1301">
        <f>_xlfn.XLOOKUP($A1301,ALGLIB_SSA_XAUUSD!$AA$2:$AA$2401,ALGLIB_SSA_XAUUSD!$T$2:$T$2401,"",0)</f>
        <v/>
      </c>
      <c r="O1301">
        <f>_xlfn.XLOOKUP($A1301,ALGLIB_SSA_XAUUSD!$AA$2:$AA$2401,ALGLIB_SSA_XAUUSD!$U$2:$U$2401,"",0)</f>
        <v/>
      </c>
      <c r="P1301">
        <f>_xlfn.XLOOKUP($A1301,ALGLIB_SSA_XAUUSD!$AA$2:$AA$2401,ALGLIB_SSA_XAUUSD!$V$2:$V$2401,"",0)</f>
        <v/>
      </c>
      <c r="S1301">
        <f>A1301</f>
        <v/>
      </c>
      <c r="T1301">
        <f>J1301</f>
        <v/>
      </c>
      <c r="U1301">
        <f>K1301</f>
        <v/>
      </c>
      <c r="V1301" s="14">
        <f>IF($A1301="","",MOD(ROW()-2,12)+1)</f>
        <v/>
      </c>
      <c r="W1301">
        <f>L1301</f>
        <v/>
      </c>
      <c r="X1301" s="14">
        <f>IF(F1301="","",F1301)</f>
        <v/>
      </c>
      <c r="Y1301" s="14">
        <f>IF(G1301="","",G1301)</f>
        <v/>
      </c>
      <c r="Z1301">
        <f>M1301</f>
        <v/>
      </c>
      <c r="AA1301">
        <f>N1301</f>
        <v/>
      </c>
      <c r="AB1301" s="14">
        <f>IF(H1301="","",H1301)</f>
        <v/>
      </c>
      <c r="AC1301">
        <f>O1301</f>
        <v/>
      </c>
      <c r="AD1301" s="14">
        <f>IF(I1301="","",I1301)</f>
        <v/>
      </c>
      <c r="AE1301">
        <f>P1301</f>
        <v/>
      </c>
      <c r="AH1301">
        <f>IF(S1301&lt;&gt;"",S1301,AH1300+900)</f>
        <v/>
      </c>
      <c r="AI1301">
        <f>IF(T1301&lt;&gt;"",T1301,AI1300)</f>
        <v/>
      </c>
      <c r="AJ1301">
        <f>IF(U1301&lt;&gt;"",U1301,AJ1300)</f>
        <v/>
      </c>
      <c r="AK1301">
        <f>IF(W1301&lt;&gt;"",W1301,"")</f>
        <v/>
      </c>
      <c r="AL1301" s="14">
        <f>IF(X1301&lt;&gt;"",X1301,"")</f>
        <v/>
      </c>
      <c r="AM1301" s="14">
        <f>IF(Y1301&lt;&gt;"",Y1301,"")</f>
        <v/>
      </c>
      <c r="AN1301" s="14">
        <f>IF(OR(AL1301="",AM1301=""),"",AL1301-AM1301)</f>
        <v/>
      </c>
      <c r="AO1301">
        <f>IF(AN1301="","",IF(AN1301&gt;0,"Bullish","Bearish"))</f>
        <v/>
      </c>
      <c r="AP1301">
        <f>IF(AO1301="",AP1300,AO1301)</f>
        <v/>
      </c>
      <c r="AQ1301" s="14">
        <f>IF(AB1301&lt;&gt;"",AB1301,"")</f>
        <v/>
      </c>
      <c r="AR1301" s="14">
        <f>IF(AD1301&lt;&gt;"",AD1301,"")</f>
        <v/>
      </c>
      <c r="AS1301">
        <f>IF(AS1300+1=13,1,AS1300+1)</f>
        <v/>
      </c>
      <c r="AT1301">
        <f>IFERROR(IF(SLOPE($AQ$1286:$AQ$1297,$AS$1286:$AS$1297)&gt;0,MIN(3,ABS(SLOPE($AQ$1286:$AQ$1297,$AS$1286:$AS$1297))),IF(SLOPE($AQ$1286:$AQ$1297,$AS$1286:$AS$1297)&lt;-0.5,-0.5,0)),0)</f>
        <v/>
      </c>
      <c r="AU1301">
        <f>IFERROR(IF(SLOPE($AR$1286:$AR$1297,$AS$1286:$AS$1297)&lt;0,MAX(-3,-ABS(SLOPE($AR$1286:$AR$1297,$AS$1286:$AS$1297))),IF(SLOPE($AR$1286:$AR$1297,$AS$1286:$AS$1297)&gt;0.5,0.5,0)),0)</f>
        <v/>
      </c>
      <c r="AV1301">
        <f>($AQ$1298+(AT1301*(AS1301-1)))</f>
        <v/>
      </c>
      <c r="AW1301">
        <f>($AR$1298+(AU1301*(AS1301-1)))</f>
        <v/>
      </c>
      <c r="AX1301">
        <f>IF(AT1301&gt;0,AV1301+AT1301,AV1301)</f>
        <v/>
      </c>
      <c r="AY1301">
        <f>IF(AU1301&lt;0,AW1301+AU1301,AW1301)</f>
        <v/>
      </c>
      <c r="BA1301" s="14">
        <f>IFERROR(AX1301-AQ1301,"")</f>
        <v/>
      </c>
      <c r="BB1301" s="14">
        <f>IFERROR(AY1301-AR1301,"")</f>
        <v/>
      </c>
      <c r="BD1301">
        <f>AH1301</f>
        <v/>
      </c>
      <c r="BE1301">
        <f>AI1301</f>
        <v/>
      </c>
      <c r="BF1301">
        <f>AJ1301</f>
        <v/>
      </c>
      <c r="BG1301" s="14">
        <f>L1301</f>
        <v/>
      </c>
      <c r="BH1301" s="14">
        <f>IF(X1301="","",X1301)</f>
        <v/>
      </c>
      <c r="BI1301" s="14">
        <f>IF(Y1301="","",Y1301)</f>
        <v/>
      </c>
      <c r="BJ1301">
        <f>Z1301</f>
        <v/>
      </c>
      <c r="BK1301">
        <f>AA1301</f>
        <v/>
      </c>
      <c r="BL1301">
        <f>IFERROR(AX1301,"")</f>
        <v/>
      </c>
      <c r="BM1301">
        <f>IFERROR(AY1301,"")</f>
        <v/>
      </c>
    </row>
    <row r="1302" ht="14.25" customHeight="1">
      <c r="A1302">
        <f>ALGLIB_SSA_XAUUSD!AA1302</f>
        <v/>
      </c>
      <c r="B1302">
        <f>IF($A1302="","",INDEX(ALGLIB_SSA_XAUUSD!$B$2:$B$2401,MATCH($A1302,ALGLIB_SSA_XAUUSD!$A$2:$A$2401,1)))</f>
        <v/>
      </c>
      <c r="C1302">
        <f>IF($A1302="","",INDEX(ALGLIB_SSA_XAUUSD!$C$2:$C$2401,MATCH($A1302,ALGLIB_SSA_XAUUSD!$A$2:$A$2401,1)))</f>
        <v/>
      </c>
      <c r="D1302" s="14">
        <f>IF($A1302="","",INT((ROW()-2)/12)+1)</f>
        <v/>
      </c>
      <c r="E1302" s="14">
        <f>IF(AND(E1310&lt;&gt;"",D1310=D1298+1),E1298+(E1310-E1298)*4/12,"")</f>
        <v/>
      </c>
      <c r="F1302" s="14">
        <f>IF(AND(F1310&lt;&gt;"",D1310=D1298+1),F1298+(F1310-F1298)*4/12,"")</f>
        <v/>
      </c>
      <c r="G1302" s="14">
        <f>IF(AND(G1310&lt;&gt;"",D1310=D1298+1),G1298+(G1310-G1298)*4/12,"")</f>
        <v/>
      </c>
      <c r="H1302" s="14">
        <f>IF(AND(H1310&lt;&gt;"",D1310=D1298+1),H1298+(H1310-H1298)*4/12,"")</f>
        <v/>
      </c>
      <c r="I1302" s="14">
        <f>IF(AND(L1310&lt;&gt;"",D1310=D1298+1),I1298+(I1310-I1298)*4/12,"")</f>
        <v/>
      </c>
      <c r="J1302">
        <f>_xlfn.XLOOKUP($A1302,ALGLIB_SSA_XAUUSD!$AA$2:$AA$2401,ALGLIB_SSA_XAUUSD!$P$2:$P$2401,"",0)</f>
        <v/>
      </c>
      <c r="K1302">
        <f>_xlfn.XLOOKUP($A1302,ALGLIB_SSA_XAUUSD!$AA$2:$AA$2401,ALGLIB_SSA_XAUUSD!$Q$2:$Q$2401,"",0)</f>
        <v/>
      </c>
      <c r="L1302">
        <f>_xlfn.XLOOKUP($A1302,ALGLIB_SSA_XAUUSD!$AA$2:$AA$2401,ALGLIB_SSA_XAUUSD!$R$2:$R$2401,"",0)</f>
        <v/>
      </c>
      <c r="M1302">
        <f>_xlfn.XLOOKUP($A1302,ALGLIB_SSA_XAUUSD!$AA$2:$AA$2401,ALGLIB_SSA_XAUUSD!$S$2:$S$2401,"",0)</f>
        <v/>
      </c>
      <c r="N1302">
        <f>_xlfn.XLOOKUP($A1302,ALGLIB_SSA_XAUUSD!$AA$2:$AA$2401,ALGLIB_SSA_XAUUSD!$T$2:$T$2401,"",0)</f>
        <v/>
      </c>
      <c r="O1302">
        <f>_xlfn.XLOOKUP($A1302,ALGLIB_SSA_XAUUSD!$AA$2:$AA$2401,ALGLIB_SSA_XAUUSD!$U$2:$U$2401,"",0)</f>
        <v/>
      </c>
      <c r="P1302">
        <f>_xlfn.XLOOKUP($A1302,ALGLIB_SSA_XAUUSD!$AA$2:$AA$2401,ALGLIB_SSA_XAUUSD!$V$2:$V$2401,"",0)</f>
        <v/>
      </c>
      <c r="S1302">
        <f>A1302</f>
        <v/>
      </c>
      <c r="T1302">
        <f>J1302</f>
        <v/>
      </c>
      <c r="U1302">
        <f>K1302</f>
        <v/>
      </c>
      <c r="V1302" s="14">
        <f>IF($A1302="","",MOD(ROW()-2,12)+1)</f>
        <v/>
      </c>
      <c r="W1302">
        <f>L1302</f>
        <v/>
      </c>
      <c r="X1302" s="14">
        <f>IF(F1302="","",F1302)</f>
        <v/>
      </c>
      <c r="Y1302" s="14">
        <f>IF(G1302="","",G1302)</f>
        <v/>
      </c>
      <c r="Z1302">
        <f>M1302</f>
        <v/>
      </c>
      <c r="AA1302">
        <f>N1302</f>
        <v/>
      </c>
      <c r="AB1302" s="14">
        <f>IF(H1302="","",H1302)</f>
        <v/>
      </c>
      <c r="AC1302">
        <f>O1302</f>
        <v/>
      </c>
      <c r="AD1302" s="14">
        <f>IF(I1302="","",I1302)</f>
        <v/>
      </c>
      <c r="AE1302">
        <f>P1302</f>
        <v/>
      </c>
      <c r="AH1302">
        <f>IF(S1302&lt;&gt;"",S1302,AH1301+900)</f>
        <v/>
      </c>
      <c r="AI1302">
        <f>IF(T1302&lt;&gt;"",T1302,AI1301)</f>
        <v/>
      </c>
      <c r="AJ1302">
        <f>IF(U1302&lt;&gt;"",U1302,AJ1301)</f>
        <v/>
      </c>
      <c r="AK1302">
        <f>IF(W1302&lt;&gt;"",W1302,"")</f>
        <v/>
      </c>
      <c r="AL1302" s="14">
        <f>IF(X1302&lt;&gt;"",X1302,"")</f>
        <v/>
      </c>
      <c r="AM1302" s="14">
        <f>IF(Y1302&lt;&gt;"",Y1302,"")</f>
        <v/>
      </c>
      <c r="AN1302" s="14">
        <f>IF(OR(AL1302="",AM1302=""),"",AL1302-AM1302)</f>
        <v/>
      </c>
      <c r="AO1302">
        <f>IF(AN1302="","",IF(AN1302&gt;0,"Bullish","Bearish"))</f>
        <v/>
      </c>
      <c r="AP1302">
        <f>IF(AO1302="",AP1301,AO1302)</f>
        <v/>
      </c>
      <c r="AQ1302" s="14">
        <f>IF(AB1302&lt;&gt;"",AB1302,"")</f>
        <v/>
      </c>
      <c r="AR1302" s="14">
        <f>IF(AD1302&lt;&gt;"",AD1302,"")</f>
        <v/>
      </c>
      <c r="AS1302">
        <f>IF(AS1301+1=13,1,AS1301+1)</f>
        <v/>
      </c>
      <c r="AT1302">
        <f>IFERROR(IF(SLOPE($AQ$1286:$AQ$1297,$AS$1286:$AS$1297)&gt;0,MIN(3,ABS(SLOPE($AQ$1286:$AQ$1297,$AS$1286:$AS$1297))),IF(SLOPE($AQ$1286:$AQ$1297,$AS$1286:$AS$1297)&lt;-0.5,-0.5,0)),0)</f>
        <v/>
      </c>
      <c r="AU1302">
        <f>IFERROR(IF(SLOPE($AR$1286:$AR$1297,$AS$1286:$AS$1297)&lt;0,MAX(-3,-ABS(SLOPE($AR$1286:$AR$1297,$AS$1286:$AS$1297))),IF(SLOPE($AR$1286:$AR$1297,$AS$1286:$AS$1297)&gt;0.5,0.5,0)),0)</f>
        <v/>
      </c>
      <c r="AV1302">
        <f>($AQ$1298+(AT1302*(AS1302-1)))</f>
        <v/>
      </c>
      <c r="AW1302">
        <f>($AR$1298+(AU1302*(AS1302-1)))</f>
        <v/>
      </c>
      <c r="AX1302">
        <f>IF(AT1302&gt;0,AV1302+AT1302,AV1302)</f>
        <v/>
      </c>
      <c r="AY1302">
        <f>IF(AU1302&lt;0,AW1302+AU1302,AW1302)</f>
        <v/>
      </c>
      <c r="BA1302" s="14">
        <f>IFERROR(AX1302-AQ1302,"")</f>
        <v/>
      </c>
      <c r="BB1302" s="14">
        <f>IFERROR(AY1302-AR1302,"")</f>
        <v/>
      </c>
      <c r="BD1302">
        <f>AH1302</f>
        <v/>
      </c>
      <c r="BE1302">
        <f>AI1302</f>
        <v/>
      </c>
      <c r="BF1302">
        <f>AJ1302</f>
        <v/>
      </c>
      <c r="BG1302" s="14">
        <f>L1302</f>
        <v/>
      </c>
      <c r="BH1302" s="14">
        <f>IF(X1302="","",X1302)</f>
        <v/>
      </c>
      <c r="BI1302" s="14">
        <f>IF(Y1302="","",Y1302)</f>
        <v/>
      </c>
      <c r="BJ1302">
        <f>Z1302</f>
        <v/>
      </c>
      <c r="BK1302">
        <f>AA1302</f>
        <v/>
      </c>
      <c r="BL1302">
        <f>IFERROR(AX1302,"")</f>
        <v/>
      </c>
      <c r="BM1302">
        <f>IFERROR(AY1302,"")</f>
        <v/>
      </c>
    </row>
    <row r="1303" ht="14.25" customHeight="1">
      <c r="A1303">
        <f>ALGLIB_SSA_XAUUSD!AA1303</f>
        <v/>
      </c>
      <c r="B1303">
        <f>IF($A1303="","",INDEX(ALGLIB_SSA_XAUUSD!$B$2:$B$2401,MATCH($A1303,ALGLIB_SSA_XAUUSD!$A$2:$A$2401,1)))</f>
        <v/>
      </c>
      <c r="C1303">
        <f>IF($A1303="","",INDEX(ALGLIB_SSA_XAUUSD!$C$2:$C$2401,MATCH($A1303,ALGLIB_SSA_XAUUSD!$A$2:$A$2401,1)))</f>
        <v/>
      </c>
      <c r="D1303" s="14">
        <f>IF($A1303="","",INT((ROW()-2)/12)+1)</f>
        <v/>
      </c>
      <c r="E1303" s="14">
        <f>IF(AND(E1310&lt;&gt;"",D1310=D1298+1),E1298+(E1310-E1298)*5/12,"")</f>
        <v/>
      </c>
      <c r="F1303" s="14">
        <f>IF(AND(F1310&lt;&gt;"",D1310=D1298+1),F1298+(F1310-F1298)*5/12,"")</f>
        <v/>
      </c>
      <c r="G1303" s="14">
        <f>IF(AND(G1310&lt;&gt;"",D1310=D1298+1),G1298+(G1310-G1298)*5/12,"")</f>
        <v/>
      </c>
      <c r="H1303" s="14">
        <f>IF(AND(H1310&lt;&gt;"",D1310=D1298+1),H1298+(H1310-H1298)*5/12,"")</f>
        <v/>
      </c>
      <c r="I1303" s="14">
        <f>IF(AND(L1310&lt;&gt;"",D1310=D1298+1),I1298+(I1310-I1298)*5/12,"")</f>
        <v/>
      </c>
      <c r="J1303">
        <f>_xlfn.XLOOKUP($A1303,ALGLIB_SSA_XAUUSD!$AA$2:$AA$2401,ALGLIB_SSA_XAUUSD!$P$2:$P$2401,"",0)</f>
        <v/>
      </c>
      <c r="K1303">
        <f>_xlfn.XLOOKUP($A1303,ALGLIB_SSA_XAUUSD!$AA$2:$AA$2401,ALGLIB_SSA_XAUUSD!$Q$2:$Q$2401,"",0)</f>
        <v/>
      </c>
      <c r="L1303">
        <f>_xlfn.XLOOKUP($A1303,ALGLIB_SSA_XAUUSD!$AA$2:$AA$2401,ALGLIB_SSA_XAUUSD!$R$2:$R$2401,"",0)</f>
        <v/>
      </c>
      <c r="M1303">
        <f>_xlfn.XLOOKUP($A1303,ALGLIB_SSA_XAUUSD!$AA$2:$AA$2401,ALGLIB_SSA_XAUUSD!$S$2:$S$2401,"",0)</f>
        <v/>
      </c>
      <c r="N1303">
        <f>_xlfn.XLOOKUP($A1303,ALGLIB_SSA_XAUUSD!$AA$2:$AA$2401,ALGLIB_SSA_XAUUSD!$T$2:$T$2401,"",0)</f>
        <v/>
      </c>
      <c r="O1303">
        <f>_xlfn.XLOOKUP($A1303,ALGLIB_SSA_XAUUSD!$AA$2:$AA$2401,ALGLIB_SSA_XAUUSD!$U$2:$U$2401,"",0)</f>
        <v/>
      </c>
      <c r="P1303">
        <f>_xlfn.XLOOKUP($A1303,ALGLIB_SSA_XAUUSD!$AA$2:$AA$2401,ALGLIB_SSA_XAUUSD!$V$2:$V$2401,"",0)</f>
        <v/>
      </c>
      <c r="S1303">
        <f>A1303</f>
        <v/>
      </c>
      <c r="T1303">
        <f>J1303</f>
        <v/>
      </c>
      <c r="U1303">
        <f>K1303</f>
        <v/>
      </c>
      <c r="V1303" s="14">
        <f>IF($A1303="","",MOD(ROW()-2,12)+1)</f>
        <v/>
      </c>
      <c r="W1303">
        <f>L1303</f>
        <v/>
      </c>
      <c r="X1303" s="14">
        <f>IF(F1303="","",F1303)</f>
        <v/>
      </c>
      <c r="Y1303" s="14">
        <f>IF(G1303="","",G1303)</f>
        <v/>
      </c>
      <c r="Z1303">
        <f>M1303</f>
        <v/>
      </c>
      <c r="AA1303">
        <f>N1303</f>
        <v/>
      </c>
      <c r="AB1303" s="14">
        <f>IF(H1303="","",H1303)</f>
        <v/>
      </c>
      <c r="AC1303">
        <f>O1303</f>
        <v/>
      </c>
      <c r="AD1303" s="14">
        <f>IF(I1303="","",I1303)</f>
        <v/>
      </c>
      <c r="AE1303">
        <f>P1303</f>
        <v/>
      </c>
      <c r="AH1303">
        <f>IF(S1303&lt;&gt;"",S1303,AH1302+900)</f>
        <v/>
      </c>
      <c r="AI1303">
        <f>IF(T1303&lt;&gt;"",T1303,AI1302)</f>
        <v/>
      </c>
      <c r="AJ1303">
        <f>IF(U1303&lt;&gt;"",U1303,AJ1302)</f>
        <v/>
      </c>
      <c r="AK1303">
        <f>IF(W1303&lt;&gt;"",W1303,"")</f>
        <v/>
      </c>
      <c r="AL1303" s="14">
        <f>IF(X1303&lt;&gt;"",X1303,"")</f>
        <v/>
      </c>
      <c r="AM1303" s="14">
        <f>IF(Y1303&lt;&gt;"",Y1303,"")</f>
        <v/>
      </c>
      <c r="AN1303" s="14">
        <f>IF(OR(AL1303="",AM1303=""),"",AL1303-AM1303)</f>
        <v/>
      </c>
      <c r="AO1303">
        <f>IF(AN1303="","",IF(AN1303&gt;0,"Bullish","Bearish"))</f>
        <v/>
      </c>
      <c r="AP1303">
        <f>IF(AO1303="",AP1302,AO1303)</f>
        <v/>
      </c>
      <c r="AQ1303" s="14">
        <f>IF(AB1303&lt;&gt;"",AB1303,"")</f>
        <v/>
      </c>
      <c r="AR1303" s="14">
        <f>IF(AD1303&lt;&gt;"",AD1303,"")</f>
        <v/>
      </c>
      <c r="AS1303">
        <f>IF(AS1302+1=13,1,AS1302+1)</f>
        <v/>
      </c>
      <c r="AT1303">
        <f>IFERROR(IF(SLOPE($AQ$1286:$AQ$1297,$AS$1286:$AS$1297)&gt;0,MIN(3,ABS(SLOPE($AQ$1286:$AQ$1297,$AS$1286:$AS$1297))),IF(SLOPE($AQ$1286:$AQ$1297,$AS$1286:$AS$1297)&lt;-0.5,-0.5,0)),0)</f>
        <v/>
      </c>
      <c r="AU1303">
        <f>IFERROR(IF(SLOPE($AR$1286:$AR$1297,$AS$1286:$AS$1297)&lt;0,MAX(-3,-ABS(SLOPE($AR$1286:$AR$1297,$AS$1286:$AS$1297))),IF(SLOPE($AR$1286:$AR$1297,$AS$1286:$AS$1297)&gt;0.5,0.5,0)),0)</f>
        <v/>
      </c>
      <c r="AV1303">
        <f>($AQ$1298+(AT1303*(AS1303-1)))</f>
        <v/>
      </c>
      <c r="AW1303">
        <f>($AR$1298+(AU1303*(AS1303-1)))</f>
        <v/>
      </c>
      <c r="AX1303">
        <f>IF(AT1303&gt;0,AV1303+AT1303,AV1303)</f>
        <v/>
      </c>
      <c r="AY1303">
        <f>IF(AU1303&lt;0,AW1303+AU1303,AW1303)</f>
        <v/>
      </c>
      <c r="BA1303" s="14">
        <f>IFERROR(AX1303-AQ1303,"")</f>
        <v/>
      </c>
      <c r="BB1303" s="14">
        <f>IFERROR(AY1303-AR1303,"")</f>
        <v/>
      </c>
      <c r="BD1303">
        <f>AH1303</f>
        <v/>
      </c>
      <c r="BE1303">
        <f>AI1303</f>
        <v/>
      </c>
      <c r="BF1303">
        <f>AJ1303</f>
        <v/>
      </c>
      <c r="BG1303" s="14">
        <f>L1303</f>
        <v/>
      </c>
      <c r="BH1303" s="14">
        <f>IF(X1303="","",X1303)</f>
        <v/>
      </c>
      <c r="BI1303" s="14">
        <f>IF(Y1303="","",Y1303)</f>
        <v/>
      </c>
      <c r="BJ1303">
        <f>Z1303</f>
        <v/>
      </c>
      <c r="BK1303">
        <f>AA1303</f>
        <v/>
      </c>
      <c r="BL1303">
        <f>IFERROR(AX1303,"")</f>
        <v/>
      </c>
      <c r="BM1303">
        <f>IFERROR(AY1303,"")</f>
        <v/>
      </c>
    </row>
    <row r="1304" ht="14.25" customHeight="1">
      <c r="A1304">
        <f>ALGLIB_SSA_XAUUSD!AA1304</f>
        <v/>
      </c>
      <c r="B1304">
        <f>IF($A1304="","",INDEX(ALGLIB_SSA_XAUUSD!$B$2:$B$2401,MATCH($A1304,ALGLIB_SSA_XAUUSD!$A$2:$A$2401,1)))</f>
        <v/>
      </c>
      <c r="C1304">
        <f>IF($A1304="","",INDEX(ALGLIB_SSA_XAUUSD!$C$2:$C$2401,MATCH($A1304,ALGLIB_SSA_XAUUSD!$A$2:$A$2401,1)))</f>
        <v/>
      </c>
      <c r="D1304" s="14">
        <f>IF($A1304="","",INT((ROW()-2)/12)+1)</f>
        <v/>
      </c>
      <c r="E1304" s="14">
        <f>IF(AND(E1310&lt;&gt;"",D1310=D1298+1),E1298+(E1310-E1298)*6/12,"")</f>
        <v/>
      </c>
      <c r="F1304" s="14">
        <f>IF(AND(F1310&lt;&gt;"",D1310=D1298+1),F1298+(F1310-F1298)*6/12,"")</f>
        <v/>
      </c>
      <c r="G1304" s="14">
        <f>IF(AND(G1310&lt;&gt;"",D1310=D1298+1),G1298+(G1310-G1298)*6/12,"")</f>
        <v/>
      </c>
      <c r="H1304" s="14">
        <f>IF(AND(H1310&lt;&gt;"",D1310=D1298+1),H1298+(H1310-H1298)*6/12,"")</f>
        <v/>
      </c>
      <c r="I1304" s="14">
        <f>IF(AND(L1310&lt;&gt;"",D1310=D1298+1),I1298+(I1310-I1298)*6/12,"")</f>
        <v/>
      </c>
      <c r="J1304">
        <f>_xlfn.XLOOKUP($A1304,ALGLIB_SSA_XAUUSD!$AA$2:$AA$2401,ALGLIB_SSA_XAUUSD!$P$2:$P$2401,"",0)</f>
        <v/>
      </c>
      <c r="K1304">
        <f>_xlfn.XLOOKUP($A1304,ALGLIB_SSA_XAUUSD!$AA$2:$AA$2401,ALGLIB_SSA_XAUUSD!$Q$2:$Q$2401,"",0)</f>
        <v/>
      </c>
      <c r="L1304">
        <f>_xlfn.XLOOKUP($A1304,ALGLIB_SSA_XAUUSD!$AA$2:$AA$2401,ALGLIB_SSA_XAUUSD!$R$2:$R$2401,"",0)</f>
        <v/>
      </c>
      <c r="M1304">
        <f>_xlfn.XLOOKUP($A1304,ALGLIB_SSA_XAUUSD!$AA$2:$AA$2401,ALGLIB_SSA_XAUUSD!$S$2:$S$2401,"",0)</f>
        <v/>
      </c>
      <c r="N1304">
        <f>_xlfn.XLOOKUP($A1304,ALGLIB_SSA_XAUUSD!$AA$2:$AA$2401,ALGLIB_SSA_XAUUSD!$T$2:$T$2401,"",0)</f>
        <v/>
      </c>
      <c r="O1304">
        <f>_xlfn.XLOOKUP($A1304,ALGLIB_SSA_XAUUSD!$AA$2:$AA$2401,ALGLIB_SSA_XAUUSD!$U$2:$U$2401,"",0)</f>
        <v/>
      </c>
      <c r="P1304">
        <f>_xlfn.XLOOKUP($A1304,ALGLIB_SSA_XAUUSD!$AA$2:$AA$2401,ALGLIB_SSA_XAUUSD!$V$2:$V$2401,"",0)</f>
        <v/>
      </c>
      <c r="S1304">
        <f>A1304</f>
        <v/>
      </c>
      <c r="T1304">
        <f>J1304</f>
        <v/>
      </c>
      <c r="U1304">
        <f>K1304</f>
        <v/>
      </c>
      <c r="V1304" s="14">
        <f>IF($A1304="","",MOD(ROW()-2,12)+1)</f>
        <v/>
      </c>
      <c r="W1304">
        <f>L1304</f>
        <v/>
      </c>
      <c r="X1304" s="14">
        <f>IF(F1304="","",F1304)</f>
        <v/>
      </c>
      <c r="Y1304" s="14">
        <f>IF(G1304="","",G1304)</f>
        <v/>
      </c>
      <c r="Z1304">
        <f>M1304</f>
        <v/>
      </c>
      <c r="AA1304">
        <f>N1304</f>
        <v/>
      </c>
      <c r="AB1304" s="14">
        <f>IF(H1304="","",H1304)</f>
        <v/>
      </c>
      <c r="AC1304">
        <f>O1304</f>
        <v/>
      </c>
      <c r="AD1304" s="14">
        <f>IF(I1304="","",I1304)</f>
        <v/>
      </c>
      <c r="AE1304">
        <f>P1304</f>
        <v/>
      </c>
      <c r="AH1304">
        <f>IF(S1304&lt;&gt;"",S1304,AH1303+900)</f>
        <v/>
      </c>
      <c r="AI1304">
        <f>IF(T1304&lt;&gt;"",T1304,AI1303)</f>
        <v/>
      </c>
      <c r="AJ1304">
        <f>IF(U1304&lt;&gt;"",U1304,AJ1303)</f>
        <v/>
      </c>
      <c r="AK1304">
        <f>IF(W1304&lt;&gt;"",W1304,"")</f>
        <v/>
      </c>
      <c r="AL1304" s="14">
        <f>IF(X1304&lt;&gt;"",X1304,"")</f>
        <v/>
      </c>
      <c r="AM1304" s="14">
        <f>IF(Y1304&lt;&gt;"",Y1304,"")</f>
        <v/>
      </c>
      <c r="AN1304" s="14">
        <f>IF(OR(AL1304="",AM1304=""),"",AL1304-AM1304)</f>
        <v/>
      </c>
      <c r="AO1304">
        <f>IF(AN1304="","",IF(AN1304&gt;0,"Bullish","Bearish"))</f>
        <v/>
      </c>
      <c r="AP1304">
        <f>IF(AO1304="",AP1303,AO1304)</f>
        <v/>
      </c>
      <c r="AQ1304" s="14">
        <f>IF(AB1304&lt;&gt;"",AB1304,"")</f>
        <v/>
      </c>
      <c r="AR1304" s="14">
        <f>IF(AD1304&lt;&gt;"",AD1304,"")</f>
        <v/>
      </c>
      <c r="AS1304">
        <f>IF(AS1303+1=13,1,AS1303+1)</f>
        <v/>
      </c>
      <c r="AT1304">
        <f>IFERROR(IF(SLOPE($AQ$1286:$AQ$1297,$AS$1286:$AS$1297)&gt;0,MIN(3,ABS(SLOPE($AQ$1286:$AQ$1297,$AS$1286:$AS$1297))),IF(SLOPE($AQ$1286:$AQ$1297,$AS$1286:$AS$1297)&lt;-0.5,-0.5,0)),0)</f>
        <v/>
      </c>
      <c r="AU1304">
        <f>IFERROR(IF(SLOPE($AR$1286:$AR$1297,$AS$1286:$AS$1297)&lt;0,MAX(-3,-ABS(SLOPE($AR$1286:$AR$1297,$AS$1286:$AS$1297))),IF(SLOPE($AR$1286:$AR$1297,$AS$1286:$AS$1297)&gt;0.5,0.5,0)),0)</f>
        <v/>
      </c>
      <c r="AV1304">
        <f>($AQ$1298+(AT1304*(AS1304-1)))</f>
        <v/>
      </c>
      <c r="AW1304">
        <f>($AR$1298+(AU1304*(AS1304-1)))</f>
        <v/>
      </c>
      <c r="AX1304">
        <f>IF(AT1304&gt;0,AV1304+AT1304,AV1304)</f>
        <v/>
      </c>
      <c r="AY1304">
        <f>IF(AU1304&lt;0,AW1304+AU1304,AW1304)</f>
        <v/>
      </c>
      <c r="BA1304" s="14">
        <f>IFERROR(AX1304-AQ1304,"")</f>
        <v/>
      </c>
      <c r="BB1304" s="14">
        <f>IFERROR(AY1304-AR1304,"")</f>
        <v/>
      </c>
      <c r="BD1304">
        <f>AH1304</f>
        <v/>
      </c>
      <c r="BE1304">
        <f>AI1304</f>
        <v/>
      </c>
      <c r="BF1304">
        <f>AJ1304</f>
        <v/>
      </c>
      <c r="BG1304" s="14">
        <f>L1304</f>
        <v/>
      </c>
      <c r="BH1304" s="14">
        <f>IF(X1304="","",X1304)</f>
        <v/>
      </c>
      <c r="BI1304" s="14">
        <f>IF(Y1304="","",Y1304)</f>
        <v/>
      </c>
      <c r="BJ1304">
        <f>Z1304</f>
        <v/>
      </c>
      <c r="BK1304">
        <f>AA1304</f>
        <v/>
      </c>
      <c r="BL1304">
        <f>IFERROR(AX1304,"")</f>
        <v/>
      </c>
      <c r="BM1304">
        <f>IFERROR(AY1304,"")</f>
        <v/>
      </c>
    </row>
    <row r="1305" ht="14.25" customHeight="1">
      <c r="A1305">
        <f>ALGLIB_SSA_XAUUSD!AA1305</f>
        <v/>
      </c>
      <c r="B1305">
        <f>IF($A1305="","",INDEX(ALGLIB_SSA_XAUUSD!$B$2:$B$2401,MATCH($A1305,ALGLIB_SSA_XAUUSD!$A$2:$A$2401,1)))</f>
        <v/>
      </c>
      <c r="C1305">
        <f>IF($A1305="","",INDEX(ALGLIB_SSA_XAUUSD!$C$2:$C$2401,MATCH($A1305,ALGLIB_SSA_XAUUSD!$A$2:$A$2401,1)))</f>
        <v/>
      </c>
      <c r="D1305" s="14">
        <f>IF($A1305="","",INT((ROW()-2)/12)+1)</f>
        <v/>
      </c>
      <c r="E1305" s="14">
        <f>IF(AND(E1310&lt;&gt;"",D1310=D1298+1),E1298+(E1310-E1298)*7/12,"")</f>
        <v/>
      </c>
      <c r="F1305" s="14">
        <f>IF(AND(F1310&lt;&gt;"",D1310=D1298+1),F1298+(F1310-F1298)*7/12,"")</f>
        <v/>
      </c>
      <c r="G1305" s="14">
        <f>IF(AND(G1310&lt;&gt;"",D1310=D1298+1),G1298+(G1310-G1298)*7/12,"")</f>
        <v/>
      </c>
      <c r="H1305" s="14">
        <f>IF(AND(H1310&lt;&gt;"",D1310=D1298+1),H1298+(H1310-H1298)*7/12,"")</f>
        <v/>
      </c>
      <c r="I1305" s="14">
        <f>IF(AND(L1310&lt;&gt;"",D1310=D1298+1),I1298+(I1310-I1298)*7/12,"")</f>
        <v/>
      </c>
      <c r="J1305">
        <f>_xlfn.XLOOKUP($A1305,ALGLIB_SSA_XAUUSD!$AA$2:$AA$2401,ALGLIB_SSA_XAUUSD!$P$2:$P$2401,"",0)</f>
        <v/>
      </c>
      <c r="K1305">
        <f>_xlfn.XLOOKUP($A1305,ALGLIB_SSA_XAUUSD!$AA$2:$AA$2401,ALGLIB_SSA_XAUUSD!$Q$2:$Q$2401,"",0)</f>
        <v/>
      </c>
      <c r="L1305">
        <f>_xlfn.XLOOKUP($A1305,ALGLIB_SSA_XAUUSD!$AA$2:$AA$2401,ALGLIB_SSA_XAUUSD!$R$2:$R$2401,"",0)</f>
        <v/>
      </c>
      <c r="M1305">
        <f>_xlfn.XLOOKUP($A1305,ALGLIB_SSA_XAUUSD!$AA$2:$AA$2401,ALGLIB_SSA_XAUUSD!$S$2:$S$2401,"",0)</f>
        <v/>
      </c>
      <c r="N1305">
        <f>_xlfn.XLOOKUP($A1305,ALGLIB_SSA_XAUUSD!$AA$2:$AA$2401,ALGLIB_SSA_XAUUSD!$T$2:$T$2401,"",0)</f>
        <v/>
      </c>
      <c r="O1305">
        <f>_xlfn.XLOOKUP($A1305,ALGLIB_SSA_XAUUSD!$AA$2:$AA$2401,ALGLIB_SSA_XAUUSD!$U$2:$U$2401,"",0)</f>
        <v/>
      </c>
      <c r="P1305">
        <f>_xlfn.XLOOKUP($A1305,ALGLIB_SSA_XAUUSD!$AA$2:$AA$2401,ALGLIB_SSA_XAUUSD!$V$2:$V$2401,"",0)</f>
        <v/>
      </c>
      <c r="S1305">
        <f>A1305</f>
        <v/>
      </c>
      <c r="T1305">
        <f>J1305</f>
        <v/>
      </c>
      <c r="U1305">
        <f>K1305</f>
        <v/>
      </c>
      <c r="V1305" s="14">
        <f>IF($A1305="","",MOD(ROW()-2,12)+1)</f>
        <v/>
      </c>
      <c r="W1305">
        <f>L1305</f>
        <v/>
      </c>
      <c r="X1305" s="14">
        <f>IF(F1305="","",F1305)</f>
        <v/>
      </c>
      <c r="Y1305" s="14">
        <f>IF(G1305="","",G1305)</f>
        <v/>
      </c>
      <c r="Z1305">
        <f>M1305</f>
        <v/>
      </c>
      <c r="AA1305">
        <f>N1305</f>
        <v/>
      </c>
      <c r="AB1305" s="14">
        <f>IF(H1305="","",H1305)</f>
        <v/>
      </c>
      <c r="AC1305">
        <f>O1305</f>
        <v/>
      </c>
      <c r="AD1305" s="14">
        <f>IF(I1305="","",I1305)</f>
        <v/>
      </c>
      <c r="AE1305">
        <f>P1305</f>
        <v/>
      </c>
      <c r="AH1305">
        <f>IF(S1305&lt;&gt;"",S1305,AH1304+900)</f>
        <v/>
      </c>
      <c r="AI1305">
        <f>IF(T1305&lt;&gt;"",T1305,AI1304)</f>
        <v/>
      </c>
      <c r="AJ1305">
        <f>IF(U1305&lt;&gt;"",U1305,AJ1304)</f>
        <v/>
      </c>
      <c r="AK1305">
        <f>IF(W1305&lt;&gt;"",W1305,"")</f>
        <v/>
      </c>
      <c r="AL1305" s="14">
        <f>IF(X1305&lt;&gt;"",X1305,"")</f>
        <v/>
      </c>
      <c r="AM1305" s="14">
        <f>IF(Y1305&lt;&gt;"",Y1305,"")</f>
        <v/>
      </c>
      <c r="AN1305" s="14">
        <f>IF(OR(AL1305="",AM1305=""),"",AL1305-AM1305)</f>
        <v/>
      </c>
      <c r="AO1305">
        <f>IF(AN1305="","",IF(AN1305&gt;0,"Bullish","Bearish"))</f>
        <v/>
      </c>
      <c r="AP1305">
        <f>IF(AO1305="",AP1304,AO1305)</f>
        <v/>
      </c>
      <c r="AQ1305" s="14">
        <f>IF(AB1305&lt;&gt;"",AB1305,"")</f>
        <v/>
      </c>
      <c r="AR1305" s="14">
        <f>IF(AD1305&lt;&gt;"",AD1305,"")</f>
        <v/>
      </c>
      <c r="AS1305">
        <f>IF(AS1304+1=13,1,AS1304+1)</f>
        <v/>
      </c>
      <c r="AT1305">
        <f>IFERROR(IF(SLOPE($AQ$1286:$AQ$1297,$AS$1286:$AS$1297)&gt;0,MIN(3,ABS(SLOPE($AQ$1286:$AQ$1297,$AS$1286:$AS$1297))),IF(SLOPE($AQ$1286:$AQ$1297,$AS$1286:$AS$1297)&lt;-0.5,-0.5,0)),0)</f>
        <v/>
      </c>
      <c r="AU1305">
        <f>IFERROR(IF(SLOPE($AR$1286:$AR$1297,$AS$1286:$AS$1297)&lt;0,MAX(-3,-ABS(SLOPE($AR$1286:$AR$1297,$AS$1286:$AS$1297))),IF(SLOPE($AR$1286:$AR$1297,$AS$1286:$AS$1297)&gt;0.5,0.5,0)),0)</f>
        <v/>
      </c>
      <c r="AV1305">
        <f>($AQ$1298+(AT1305*(AS1305-1)))</f>
        <v/>
      </c>
      <c r="AW1305">
        <f>($AR$1298+(AU1305*(AS1305-1)))</f>
        <v/>
      </c>
      <c r="AX1305">
        <f>IF(AT1305&gt;0,AV1305+AT1305,AV1305)</f>
        <v/>
      </c>
      <c r="AY1305">
        <f>IF(AU1305&lt;0,AW1305+AU1305,AW1305)</f>
        <v/>
      </c>
      <c r="BA1305" s="14">
        <f>IFERROR(AX1305-AQ1305,"")</f>
        <v/>
      </c>
      <c r="BB1305" s="14">
        <f>IFERROR(AY1305-AR1305,"")</f>
        <v/>
      </c>
      <c r="BD1305">
        <f>AH1305</f>
        <v/>
      </c>
      <c r="BE1305">
        <f>AI1305</f>
        <v/>
      </c>
      <c r="BF1305">
        <f>AJ1305</f>
        <v/>
      </c>
      <c r="BG1305" s="14">
        <f>L1305</f>
        <v/>
      </c>
      <c r="BH1305" s="14">
        <f>IF(X1305="","",X1305)</f>
        <v/>
      </c>
      <c r="BI1305" s="14">
        <f>IF(Y1305="","",Y1305)</f>
        <v/>
      </c>
      <c r="BJ1305">
        <f>Z1305</f>
        <v/>
      </c>
      <c r="BK1305">
        <f>AA1305</f>
        <v/>
      </c>
      <c r="BL1305">
        <f>IFERROR(AX1305,"")</f>
        <v/>
      </c>
      <c r="BM1305">
        <f>IFERROR(AY1305,"")</f>
        <v/>
      </c>
    </row>
    <row r="1306" ht="14.25" customHeight="1">
      <c r="A1306">
        <f>ALGLIB_SSA_XAUUSD!AA1306</f>
        <v/>
      </c>
      <c r="B1306">
        <f>IF($A1306="","",INDEX(ALGLIB_SSA_XAUUSD!$B$2:$B$2401,MATCH($A1306,ALGLIB_SSA_XAUUSD!$A$2:$A$2401,1)))</f>
        <v/>
      </c>
      <c r="C1306">
        <f>IF($A1306="","",INDEX(ALGLIB_SSA_XAUUSD!$C$2:$C$2401,MATCH($A1306,ALGLIB_SSA_XAUUSD!$A$2:$A$2401,1)))</f>
        <v/>
      </c>
      <c r="D1306" s="14">
        <f>IF($A1306="","",INT((ROW()-2)/12)+1)</f>
        <v/>
      </c>
      <c r="E1306" s="14">
        <f>IF(AND(E1310&lt;&gt;"",D1310=D1298+1),E1298+(E1310-E1298)*8/12,"")</f>
        <v/>
      </c>
      <c r="F1306" s="14">
        <f>IF(AND(F1310&lt;&gt;"",D1310=D1298+1),F1298+(F1310-F1298)*8/12,"")</f>
        <v/>
      </c>
      <c r="G1306" s="14">
        <f>IF(AND(G1310&lt;&gt;"",D1310=D1298+1),G1298+(G1310-G1298)*8/12,"")</f>
        <v/>
      </c>
      <c r="H1306" s="14">
        <f>IF(AND(H1310&lt;&gt;"",D1310=D1298+1),H1298+(H1310-H1298)*8/12,"")</f>
        <v/>
      </c>
      <c r="I1306" s="14">
        <f>IF(AND(L1310&lt;&gt;"",D1310=D1298+1),I1298+(I1310-I1298)*8/12,"")</f>
        <v/>
      </c>
      <c r="J1306">
        <f>_xlfn.XLOOKUP($A1306,ALGLIB_SSA_XAUUSD!$AA$2:$AA$2401,ALGLIB_SSA_XAUUSD!$P$2:$P$2401,"",0)</f>
        <v/>
      </c>
      <c r="K1306">
        <f>_xlfn.XLOOKUP($A1306,ALGLIB_SSA_XAUUSD!$AA$2:$AA$2401,ALGLIB_SSA_XAUUSD!$Q$2:$Q$2401,"",0)</f>
        <v/>
      </c>
      <c r="L1306">
        <f>_xlfn.XLOOKUP($A1306,ALGLIB_SSA_XAUUSD!$AA$2:$AA$2401,ALGLIB_SSA_XAUUSD!$R$2:$R$2401,"",0)</f>
        <v/>
      </c>
      <c r="M1306">
        <f>_xlfn.XLOOKUP($A1306,ALGLIB_SSA_XAUUSD!$AA$2:$AA$2401,ALGLIB_SSA_XAUUSD!$S$2:$S$2401,"",0)</f>
        <v/>
      </c>
      <c r="N1306">
        <f>_xlfn.XLOOKUP($A1306,ALGLIB_SSA_XAUUSD!$AA$2:$AA$2401,ALGLIB_SSA_XAUUSD!$T$2:$T$2401,"",0)</f>
        <v/>
      </c>
      <c r="O1306">
        <f>_xlfn.XLOOKUP($A1306,ALGLIB_SSA_XAUUSD!$AA$2:$AA$2401,ALGLIB_SSA_XAUUSD!$U$2:$U$2401,"",0)</f>
        <v/>
      </c>
      <c r="P1306">
        <f>_xlfn.XLOOKUP($A1306,ALGLIB_SSA_XAUUSD!$AA$2:$AA$2401,ALGLIB_SSA_XAUUSD!$V$2:$V$2401,"",0)</f>
        <v/>
      </c>
      <c r="S1306">
        <f>A1306</f>
        <v/>
      </c>
      <c r="T1306">
        <f>J1306</f>
        <v/>
      </c>
      <c r="U1306">
        <f>K1306</f>
        <v/>
      </c>
      <c r="V1306" s="14">
        <f>IF($A1306="","",MOD(ROW()-2,12)+1)</f>
        <v/>
      </c>
      <c r="W1306">
        <f>L1306</f>
        <v/>
      </c>
      <c r="X1306" s="14">
        <f>IF(F1306="","",F1306)</f>
        <v/>
      </c>
      <c r="Y1306" s="14">
        <f>IF(G1306="","",G1306)</f>
        <v/>
      </c>
      <c r="Z1306">
        <f>M1306</f>
        <v/>
      </c>
      <c r="AA1306">
        <f>N1306</f>
        <v/>
      </c>
      <c r="AB1306" s="14">
        <f>IF(H1306="","",H1306)</f>
        <v/>
      </c>
      <c r="AC1306">
        <f>O1306</f>
        <v/>
      </c>
      <c r="AD1306" s="14">
        <f>IF(I1306="","",I1306)</f>
        <v/>
      </c>
      <c r="AE1306">
        <f>P1306</f>
        <v/>
      </c>
      <c r="AH1306">
        <f>IF(S1306&lt;&gt;"",S1306,AH1305+900)</f>
        <v/>
      </c>
      <c r="AI1306">
        <f>IF(T1306&lt;&gt;"",T1306,AI1305)</f>
        <v/>
      </c>
      <c r="AJ1306">
        <f>IF(U1306&lt;&gt;"",U1306,AJ1305)</f>
        <v/>
      </c>
      <c r="AK1306">
        <f>IF(W1306&lt;&gt;"",W1306,"")</f>
        <v/>
      </c>
      <c r="AL1306" s="14">
        <f>IF(X1306&lt;&gt;"",X1306,"")</f>
        <v/>
      </c>
      <c r="AM1306" s="14">
        <f>IF(Y1306&lt;&gt;"",Y1306,"")</f>
        <v/>
      </c>
      <c r="AN1306" s="14">
        <f>IF(OR(AL1306="",AM1306=""),"",AL1306-AM1306)</f>
        <v/>
      </c>
      <c r="AO1306">
        <f>IF(AN1306="","",IF(AN1306&gt;0,"Bullish","Bearish"))</f>
        <v/>
      </c>
      <c r="AP1306">
        <f>IF(AO1306="",AP1305,AO1306)</f>
        <v/>
      </c>
      <c r="AQ1306" s="14">
        <f>IF(AB1306&lt;&gt;"",AB1306,"")</f>
        <v/>
      </c>
      <c r="AR1306" s="14">
        <f>IF(AD1306&lt;&gt;"",AD1306,"")</f>
        <v/>
      </c>
      <c r="AS1306">
        <f>IF(AS1305+1=13,1,AS1305+1)</f>
        <v/>
      </c>
      <c r="AT1306">
        <f>IFERROR(IF(SLOPE($AQ$1286:$AQ$1297,$AS$1286:$AS$1297)&gt;0,MIN(3,ABS(SLOPE($AQ$1286:$AQ$1297,$AS$1286:$AS$1297))),IF(SLOPE($AQ$1286:$AQ$1297,$AS$1286:$AS$1297)&lt;-0.5,-0.5,0)),0)</f>
        <v/>
      </c>
      <c r="AU1306">
        <f>IFERROR(IF(SLOPE($AR$1286:$AR$1297,$AS$1286:$AS$1297)&lt;0,MAX(-3,-ABS(SLOPE($AR$1286:$AR$1297,$AS$1286:$AS$1297))),IF(SLOPE($AR$1286:$AR$1297,$AS$1286:$AS$1297)&gt;0.5,0.5,0)),0)</f>
        <v/>
      </c>
      <c r="AV1306">
        <f>($AQ$1298+(AT1306*(AS1306-1)))</f>
        <v/>
      </c>
      <c r="AW1306">
        <f>($AR$1298+(AU1306*(AS1306-1)))</f>
        <v/>
      </c>
      <c r="AX1306">
        <f>IF(AT1306&gt;0,AV1306+AT1306,AV1306)</f>
        <v/>
      </c>
      <c r="AY1306">
        <f>IF(AU1306&lt;0,AW1306+AU1306,AW1306)</f>
        <v/>
      </c>
      <c r="BA1306" s="14">
        <f>IFERROR(AX1306-AQ1306,"")</f>
        <v/>
      </c>
      <c r="BB1306" s="14">
        <f>IFERROR(AY1306-AR1306,"")</f>
        <v/>
      </c>
      <c r="BD1306">
        <f>AH1306</f>
        <v/>
      </c>
      <c r="BE1306">
        <f>AI1306</f>
        <v/>
      </c>
      <c r="BF1306">
        <f>AJ1306</f>
        <v/>
      </c>
      <c r="BG1306" s="14">
        <f>L1306</f>
        <v/>
      </c>
      <c r="BH1306" s="14">
        <f>IF(X1306="","",X1306)</f>
        <v/>
      </c>
      <c r="BI1306" s="14">
        <f>IF(Y1306="","",Y1306)</f>
        <v/>
      </c>
      <c r="BJ1306">
        <f>Z1306</f>
        <v/>
      </c>
      <c r="BK1306">
        <f>AA1306</f>
        <v/>
      </c>
      <c r="BL1306">
        <f>IFERROR(AX1306,"")</f>
        <v/>
      </c>
      <c r="BM1306">
        <f>IFERROR(AY1306,"")</f>
        <v/>
      </c>
    </row>
    <row r="1307" ht="14.25" customHeight="1">
      <c r="A1307">
        <f>ALGLIB_SSA_XAUUSD!AA1307</f>
        <v/>
      </c>
      <c r="B1307">
        <f>IF($A1307="","",INDEX(ALGLIB_SSA_XAUUSD!$B$2:$B$2401,MATCH($A1307,ALGLIB_SSA_XAUUSD!$A$2:$A$2401,1)))</f>
        <v/>
      </c>
      <c r="C1307">
        <f>IF($A1307="","",INDEX(ALGLIB_SSA_XAUUSD!$C$2:$C$2401,MATCH($A1307,ALGLIB_SSA_XAUUSD!$A$2:$A$2401,1)))</f>
        <v/>
      </c>
      <c r="D1307" s="14">
        <f>IF($A1307="","",INT((ROW()-2)/12)+1)</f>
        <v/>
      </c>
      <c r="E1307" s="14">
        <f>IF(AND(E1310&lt;&gt;"",D1310=D1298+1),E1298+(E1310-E1298)*9/12,"")</f>
        <v/>
      </c>
      <c r="F1307" s="14">
        <f>IF(AND(F1310&lt;&gt;"",D1310=D1298+1),F1298+(F1310-F1298)*9/12,"")</f>
        <v/>
      </c>
      <c r="G1307" s="14">
        <f>IF(AND(G1310&lt;&gt;"",D1310=D1298+1),G1298+(G1310-G1298)*9/12,"")</f>
        <v/>
      </c>
      <c r="H1307" s="14">
        <f>IF(AND(H1310&lt;&gt;"",D1310=D1298+1),H1298+(H1310-H1298)*9/12,"")</f>
        <v/>
      </c>
      <c r="I1307" s="14">
        <f>IF(AND(L1310&lt;&gt;"",D1310=D1298+1),I1298+(I1310-I1298)*9/12,"")</f>
        <v/>
      </c>
      <c r="J1307">
        <f>_xlfn.XLOOKUP($A1307,ALGLIB_SSA_XAUUSD!$AA$2:$AA$2401,ALGLIB_SSA_XAUUSD!$P$2:$P$2401,"",0)</f>
        <v/>
      </c>
      <c r="K1307">
        <f>_xlfn.XLOOKUP($A1307,ALGLIB_SSA_XAUUSD!$AA$2:$AA$2401,ALGLIB_SSA_XAUUSD!$Q$2:$Q$2401,"",0)</f>
        <v/>
      </c>
      <c r="L1307">
        <f>_xlfn.XLOOKUP($A1307,ALGLIB_SSA_XAUUSD!$AA$2:$AA$2401,ALGLIB_SSA_XAUUSD!$R$2:$R$2401,"",0)</f>
        <v/>
      </c>
      <c r="M1307">
        <f>_xlfn.XLOOKUP($A1307,ALGLIB_SSA_XAUUSD!$AA$2:$AA$2401,ALGLIB_SSA_XAUUSD!$S$2:$S$2401,"",0)</f>
        <v/>
      </c>
      <c r="N1307">
        <f>_xlfn.XLOOKUP($A1307,ALGLIB_SSA_XAUUSD!$AA$2:$AA$2401,ALGLIB_SSA_XAUUSD!$T$2:$T$2401,"",0)</f>
        <v/>
      </c>
      <c r="O1307">
        <f>_xlfn.XLOOKUP($A1307,ALGLIB_SSA_XAUUSD!$AA$2:$AA$2401,ALGLIB_SSA_XAUUSD!$U$2:$U$2401,"",0)</f>
        <v/>
      </c>
      <c r="P1307">
        <f>_xlfn.XLOOKUP($A1307,ALGLIB_SSA_XAUUSD!$AA$2:$AA$2401,ALGLIB_SSA_XAUUSD!$V$2:$V$2401,"",0)</f>
        <v/>
      </c>
      <c r="S1307">
        <f>A1307</f>
        <v/>
      </c>
      <c r="T1307">
        <f>J1307</f>
        <v/>
      </c>
      <c r="U1307">
        <f>K1307</f>
        <v/>
      </c>
      <c r="V1307" s="14">
        <f>IF($A1307="","",MOD(ROW()-2,12)+1)</f>
        <v/>
      </c>
      <c r="W1307">
        <f>L1307</f>
        <v/>
      </c>
      <c r="X1307" s="14">
        <f>IF(F1307="","",F1307)</f>
        <v/>
      </c>
      <c r="Y1307" s="14">
        <f>IF(G1307="","",G1307)</f>
        <v/>
      </c>
      <c r="Z1307">
        <f>M1307</f>
        <v/>
      </c>
      <c r="AA1307">
        <f>N1307</f>
        <v/>
      </c>
      <c r="AB1307" s="14">
        <f>IF(H1307="","",H1307)</f>
        <v/>
      </c>
      <c r="AC1307">
        <f>O1307</f>
        <v/>
      </c>
      <c r="AD1307" s="14">
        <f>IF(I1307="","",I1307)</f>
        <v/>
      </c>
      <c r="AE1307">
        <f>P1307</f>
        <v/>
      </c>
      <c r="AH1307">
        <f>IF(S1307&lt;&gt;"",S1307,AH1306+900)</f>
        <v/>
      </c>
      <c r="AI1307">
        <f>IF(T1307&lt;&gt;"",T1307,AI1306)</f>
        <v/>
      </c>
      <c r="AJ1307">
        <f>IF(U1307&lt;&gt;"",U1307,AJ1306)</f>
        <v/>
      </c>
      <c r="AK1307">
        <f>IF(W1307&lt;&gt;"",W1307,"")</f>
        <v/>
      </c>
      <c r="AL1307" s="14">
        <f>IF(X1307&lt;&gt;"",X1307,"")</f>
        <v/>
      </c>
      <c r="AM1307" s="14">
        <f>IF(Y1307&lt;&gt;"",Y1307,"")</f>
        <v/>
      </c>
      <c r="AN1307" s="14">
        <f>IF(OR(AL1307="",AM1307=""),"",AL1307-AM1307)</f>
        <v/>
      </c>
      <c r="AO1307">
        <f>IF(AN1307="","",IF(AN1307&gt;0,"Bullish","Bearish"))</f>
        <v/>
      </c>
      <c r="AP1307">
        <f>IF(AO1307="",AP1306,AO1307)</f>
        <v/>
      </c>
      <c r="AQ1307" s="14">
        <f>IF(AB1307&lt;&gt;"",AB1307,"")</f>
        <v/>
      </c>
      <c r="AR1307" s="14">
        <f>IF(AD1307&lt;&gt;"",AD1307,"")</f>
        <v/>
      </c>
      <c r="AS1307">
        <f>IF(AS1306+1=13,1,AS1306+1)</f>
        <v/>
      </c>
      <c r="AT1307">
        <f>IFERROR(IF(SLOPE($AQ$1286:$AQ$1297,$AS$1286:$AS$1297)&gt;0,MIN(3,ABS(SLOPE($AQ$1286:$AQ$1297,$AS$1286:$AS$1297))),IF(SLOPE($AQ$1286:$AQ$1297,$AS$1286:$AS$1297)&lt;-0.5,-0.5,0)),0)</f>
        <v/>
      </c>
      <c r="AU1307">
        <f>IFERROR(IF(SLOPE($AR$1286:$AR$1297,$AS$1286:$AS$1297)&lt;0,MAX(-3,-ABS(SLOPE($AR$1286:$AR$1297,$AS$1286:$AS$1297))),IF(SLOPE($AR$1286:$AR$1297,$AS$1286:$AS$1297)&gt;0.5,0.5,0)),0)</f>
        <v/>
      </c>
      <c r="AV1307">
        <f>($AQ$1298+(AT1307*(AS1307-1)))</f>
        <v/>
      </c>
      <c r="AW1307">
        <f>($AR$1298+(AU1307*(AS1307-1)))</f>
        <v/>
      </c>
      <c r="AX1307">
        <f>IF(AT1307&gt;0,AV1307+AT1307,AV1307)</f>
        <v/>
      </c>
      <c r="AY1307">
        <f>IF(AU1307&lt;0,AW1307+AU1307,AW1307)</f>
        <v/>
      </c>
      <c r="BA1307" s="14">
        <f>IFERROR(AX1307-AQ1307,"")</f>
        <v/>
      </c>
      <c r="BB1307" s="14">
        <f>IFERROR(AY1307-AR1307,"")</f>
        <v/>
      </c>
      <c r="BD1307">
        <f>AH1307</f>
        <v/>
      </c>
      <c r="BE1307">
        <f>AI1307</f>
        <v/>
      </c>
      <c r="BF1307">
        <f>AJ1307</f>
        <v/>
      </c>
      <c r="BG1307" s="14">
        <f>L1307</f>
        <v/>
      </c>
      <c r="BH1307" s="14">
        <f>IF(X1307="","",X1307)</f>
        <v/>
      </c>
      <c r="BI1307" s="14">
        <f>IF(Y1307="","",Y1307)</f>
        <v/>
      </c>
      <c r="BJ1307">
        <f>Z1307</f>
        <v/>
      </c>
      <c r="BK1307">
        <f>AA1307</f>
        <v/>
      </c>
      <c r="BL1307">
        <f>IFERROR(AX1307,"")</f>
        <v/>
      </c>
      <c r="BM1307">
        <f>IFERROR(AY1307,"")</f>
        <v/>
      </c>
    </row>
    <row r="1308" ht="14.25" customHeight="1">
      <c r="A1308">
        <f>ALGLIB_SSA_XAUUSD!AA1308</f>
        <v/>
      </c>
      <c r="B1308">
        <f>IF($A1308="","",INDEX(ALGLIB_SSA_XAUUSD!$B$2:$B$2401,MATCH($A1308,ALGLIB_SSA_XAUUSD!$A$2:$A$2401,1)))</f>
        <v/>
      </c>
      <c r="C1308">
        <f>IF($A1308="","",INDEX(ALGLIB_SSA_XAUUSD!$C$2:$C$2401,MATCH($A1308,ALGLIB_SSA_XAUUSD!$A$2:$A$2401,1)))</f>
        <v/>
      </c>
      <c r="D1308" s="14">
        <f>IF($A1308="","",INT((ROW()-2)/12)+1)</f>
        <v/>
      </c>
      <c r="E1308" s="14">
        <f>IF(AND(E1310&lt;&gt;"",D1310=D1298+1),E1298+(E1310-E1298)*10/12,"")</f>
        <v/>
      </c>
      <c r="F1308" s="14">
        <f>IF(AND(F1310&lt;&gt;"",D1310=D1298+1),F1298+(F1310-F1298)*10/12,"")</f>
        <v/>
      </c>
      <c r="G1308" s="14">
        <f>IF(AND(G1310&lt;&gt;"",D1310=D1298+1),G1298+(G1310-G1298)*10/12,"")</f>
        <v/>
      </c>
      <c r="H1308" s="14">
        <f>IF(AND(H1310&lt;&gt;"",D1310=D1298+1),H1298+(H1310-H1298)*10/12,"")</f>
        <v/>
      </c>
      <c r="I1308" s="14">
        <f>IF(AND(L1310&lt;&gt;"",D1310=D1298+1),I1298+(I1310-I1298)*10/12,"")</f>
        <v/>
      </c>
      <c r="J1308">
        <f>_xlfn.XLOOKUP($A1308,ALGLIB_SSA_XAUUSD!$AA$2:$AA$2401,ALGLIB_SSA_XAUUSD!$P$2:$P$2401,"",0)</f>
        <v/>
      </c>
      <c r="K1308">
        <f>_xlfn.XLOOKUP($A1308,ALGLIB_SSA_XAUUSD!$AA$2:$AA$2401,ALGLIB_SSA_XAUUSD!$Q$2:$Q$2401,"",0)</f>
        <v/>
      </c>
      <c r="L1308">
        <f>_xlfn.XLOOKUP($A1308,ALGLIB_SSA_XAUUSD!$AA$2:$AA$2401,ALGLIB_SSA_XAUUSD!$R$2:$R$2401,"",0)</f>
        <v/>
      </c>
      <c r="M1308">
        <f>_xlfn.XLOOKUP($A1308,ALGLIB_SSA_XAUUSD!$AA$2:$AA$2401,ALGLIB_SSA_XAUUSD!$S$2:$S$2401,"",0)</f>
        <v/>
      </c>
      <c r="N1308">
        <f>_xlfn.XLOOKUP($A1308,ALGLIB_SSA_XAUUSD!$AA$2:$AA$2401,ALGLIB_SSA_XAUUSD!$T$2:$T$2401,"",0)</f>
        <v/>
      </c>
      <c r="O1308">
        <f>_xlfn.XLOOKUP($A1308,ALGLIB_SSA_XAUUSD!$AA$2:$AA$2401,ALGLIB_SSA_XAUUSD!$U$2:$U$2401,"",0)</f>
        <v/>
      </c>
      <c r="P1308">
        <f>_xlfn.XLOOKUP($A1308,ALGLIB_SSA_XAUUSD!$AA$2:$AA$2401,ALGLIB_SSA_XAUUSD!$V$2:$V$2401,"",0)</f>
        <v/>
      </c>
      <c r="S1308">
        <f>A1308</f>
        <v/>
      </c>
      <c r="T1308">
        <f>J1308</f>
        <v/>
      </c>
      <c r="U1308">
        <f>K1308</f>
        <v/>
      </c>
      <c r="V1308" s="14">
        <f>IF($A1308="","",MOD(ROW()-2,12)+1)</f>
        <v/>
      </c>
      <c r="W1308">
        <f>L1308</f>
        <v/>
      </c>
      <c r="X1308" s="14">
        <f>IF(F1308="","",F1308)</f>
        <v/>
      </c>
      <c r="Y1308" s="14">
        <f>IF(G1308="","",G1308)</f>
        <v/>
      </c>
      <c r="Z1308">
        <f>M1308</f>
        <v/>
      </c>
      <c r="AA1308">
        <f>N1308</f>
        <v/>
      </c>
      <c r="AB1308" s="14">
        <f>IF(H1308="","",H1308)</f>
        <v/>
      </c>
      <c r="AC1308">
        <f>O1308</f>
        <v/>
      </c>
      <c r="AD1308" s="14">
        <f>IF(I1308="","",I1308)</f>
        <v/>
      </c>
      <c r="AE1308">
        <f>P1308</f>
        <v/>
      </c>
      <c r="AH1308">
        <f>IF(S1308&lt;&gt;"",S1308,AH1307+900)</f>
        <v/>
      </c>
      <c r="AI1308">
        <f>IF(T1308&lt;&gt;"",T1308,AI1307)</f>
        <v/>
      </c>
      <c r="AJ1308">
        <f>IF(U1308&lt;&gt;"",U1308,AJ1307)</f>
        <v/>
      </c>
      <c r="AK1308">
        <f>IF(W1308&lt;&gt;"",W1308,"")</f>
        <v/>
      </c>
      <c r="AL1308" s="14">
        <f>IF(X1308&lt;&gt;"",X1308,"")</f>
        <v/>
      </c>
      <c r="AM1308" s="14">
        <f>IF(Y1308&lt;&gt;"",Y1308,"")</f>
        <v/>
      </c>
      <c r="AN1308" s="14">
        <f>IF(OR(AL1308="",AM1308=""),"",AL1308-AM1308)</f>
        <v/>
      </c>
      <c r="AO1308">
        <f>IF(AN1308="","",IF(AN1308&gt;0,"Bullish","Bearish"))</f>
        <v/>
      </c>
      <c r="AP1308">
        <f>IF(AO1308="",AP1307,AO1308)</f>
        <v/>
      </c>
      <c r="AQ1308" s="14">
        <f>IF(AB1308&lt;&gt;"",AB1308,"")</f>
        <v/>
      </c>
      <c r="AR1308" s="14">
        <f>IF(AD1308&lt;&gt;"",AD1308,"")</f>
        <v/>
      </c>
      <c r="AS1308">
        <f>IF(AS1307+1=13,1,AS1307+1)</f>
        <v/>
      </c>
      <c r="AT1308">
        <f>IFERROR(IF(SLOPE($AQ$1286:$AQ$1297,$AS$1286:$AS$1297)&gt;0,MIN(3,ABS(SLOPE($AQ$1286:$AQ$1297,$AS$1286:$AS$1297))),IF(SLOPE($AQ$1286:$AQ$1297,$AS$1286:$AS$1297)&lt;-0.5,-0.5,0)),0)</f>
        <v/>
      </c>
      <c r="AU1308">
        <f>IFERROR(IF(SLOPE($AR$1286:$AR$1297,$AS$1286:$AS$1297)&lt;0,MAX(-3,-ABS(SLOPE($AR$1286:$AR$1297,$AS$1286:$AS$1297))),IF(SLOPE($AR$1286:$AR$1297,$AS$1286:$AS$1297)&gt;0.5,0.5,0)),0)</f>
        <v/>
      </c>
      <c r="AV1308">
        <f>($AQ$1298+(AT1308*(AS1308-1)))</f>
        <v/>
      </c>
      <c r="AW1308">
        <f>($AR$1298+(AU1308*(AS1308-1)))</f>
        <v/>
      </c>
      <c r="AX1308">
        <f>IF(AT1308&gt;0,AV1308+AT1308,AV1308)</f>
        <v/>
      </c>
      <c r="AY1308">
        <f>IF(AU1308&lt;0,AW1308+AU1308,AW1308)</f>
        <v/>
      </c>
      <c r="BA1308" s="14">
        <f>IFERROR(AX1308-AQ1308,"")</f>
        <v/>
      </c>
      <c r="BB1308" s="14">
        <f>IFERROR(AY1308-AR1308,"")</f>
        <v/>
      </c>
      <c r="BD1308">
        <f>AH1308</f>
        <v/>
      </c>
      <c r="BE1308">
        <f>AI1308</f>
        <v/>
      </c>
      <c r="BF1308">
        <f>AJ1308</f>
        <v/>
      </c>
      <c r="BG1308" s="14">
        <f>L1308</f>
        <v/>
      </c>
      <c r="BH1308" s="14">
        <f>IF(X1308="","",X1308)</f>
        <v/>
      </c>
      <c r="BI1308" s="14">
        <f>IF(Y1308="","",Y1308)</f>
        <v/>
      </c>
      <c r="BJ1308">
        <f>Z1308</f>
        <v/>
      </c>
      <c r="BK1308">
        <f>AA1308</f>
        <v/>
      </c>
      <c r="BL1308">
        <f>IFERROR(AX1308,"")</f>
        <v/>
      </c>
      <c r="BM1308">
        <f>IFERROR(AY1308,"")</f>
        <v/>
      </c>
    </row>
    <row r="1309" ht="14.25" customHeight="1">
      <c r="A1309">
        <f>ALGLIB_SSA_XAUUSD!AA1309</f>
        <v/>
      </c>
      <c r="B1309">
        <f>IF($A1309="","",INDEX(ALGLIB_SSA_XAUUSD!$B$2:$B$2401,MATCH($A1309,ALGLIB_SSA_XAUUSD!$A$2:$A$2401,1)))</f>
        <v/>
      </c>
      <c r="C1309">
        <f>IF($A1309="","",INDEX(ALGLIB_SSA_XAUUSD!$C$2:$C$2401,MATCH($A1309,ALGLIB_SSA_XAUUSD!$A$2:$A$2401,1)))</f>
        <v/>
      </c>
      <c r="D1309" s="14">
        <f>IF($A1309="","",INT((ROW()-2)/12)+1)</f>
        <v/>
      </c>
      <c r="E1309" s="14">
        <f>IF(AND(E1310&lt;&gt;"",D1310=D1298+1),E1298+(E1310-E1298)*11/12,"")</f>
        <v/>
      </c>
      <c r="F1309" s="14">
        <f>IF(AND(F1310&lt;&gt;"",D1310=D1298+1),F1298+(F1310-F1298)*11/12,"")</f>
        <v/>
      </c>
      <c r="G1309" s="14">
        <f>IF(AND(G1310&lt;&gt;"",D1310=D1298+1),G1298+(G1310-G1298)*11/12,"")</f>
        <v/>
      </c>
      <c r="H1309" s="14">
        <f>IF(AND(H1310&lt;&gt;"",D1310=D1298+1),H1298+(H1310-H1298)*11/12,"")</f>
        <v/>
      </c>
      <c r="I1309" s="14">
        <f>IF(AND(L1310&lt;&gt;"",D1310=D1298+1),I1298+(I1310-I1298)*11/12,"")</f>
        <v/>
      </c>
      <c r="J1309">
        <f>_xlfn.XLOOKUP($A1309,ALGLIB_SSA_XAUUSD!$AA$2:$AA$2401,ALGLIB_SSA_XAUUSD!$P$2:$P$2401,"",0)</f>
        <v/>
      </c>
      <c r="K1309">
        <f>_xlfn.XLOOKUP($A1309,ALGLIB_SSA_XAUUSD!$AA$2:$AA$2401,ALGLIB_SSA_XAUUSD!$Q$2:$Q$2401,"",0)</f>
        <v/>
      </c>
      <c r="L1309">
        <f>_xlfn.XLOOKUP($A1309,ALGLIB_SSA_XAUUSD!$AA$2:$AA$2401,ALGLIB_SSA_XAUUSD!$R$2:$R$2401,"",0)</f>
        <v/>
      </c>
      <c r="M1309">
        <f>_xlfn.XLOOKUP($A1309,ALGLIB_SSA_XAUUSD!$AA$2:$AA$2401,ALGLIB_SSA_XAUUSD!$S$2:$S$2401,"",0)</f>
        <v/>
      </c>
      <c r="N1309">
        <f>_xlfn.XLOOKUP($A1309,ALGLIB_SSA_XAUUSD!$AA$2:$AA$2401,ALGLIB_SSA_XAUUSD!$T$2:$T$2401,"",0)</f>
        <v/>
      </c>
      <c r="O1309">
        <f>_xlfn.XLOOKUP($A1309,ALGLIB_SSA_XAUUSD!$AA$2:$AA$2401,ALGLIB_SSA_XAUUSD!$U$2:$U$2401,"",0)</f>
        <v/>
      </c>
      <c r="P1309">
        <f>_xlfn.XLOOKUP($A1309,ALGLIB_SSA_XAUUSD!$AA$2:$AA$2401,ALGLIB_SSA_XAUUSD!$V$2:$V$2401,"",0)</f>
        <v/>
      </c>
      <c r="S1309">
        <f>A1309</f>
        <v/>
      </c>
      <c r="T1309">
        <f>J1309</f>
        <v/>
      </c>
      <c r="U1309">
        <f>K1309</f>
        <v/>
      </c>
      <c r="V1309" s="14">
        <f>IF($A1309="","",MOD(ROW()-2,12)+1)</f>
        <v/>
      </c>
      <c r="W1309">
        <f>L1309</f>
        <v/>
      </c>
      <c r="X1309" s="14">
        <f>IF(F1309="","",F1309)</f>
        <v/>
      </c>
      <c r="Y1309" s="14">
        <f>IF(G1309="","",G1309)</f>
        <v/>
      </c>
      <c r="Z1309">
        <f>M1309</f>
        <v/>
      </c>
      <c r="AA1309">
        <f>N1309</f>
        <v/>
      </c>
      <c r="AB1309" s="14">
        <f>IF(H1309="","",H1309)</f>
        <v/>
      </c>
      <c r="AC1309">
        <f>O1309</f>
        <v/>
      </c>
      <c r="AD1309" s="14">
        <f>IF(I1309="","",I1309)</f>
        <v/>
      </c>
      <c r="AE1309">
        <f>P1309</f>
        <v/>
      </c>
      <c r="AH1309">
        <f>IF(S1309&lt;&gt;"",S1309,AH1308+900)</f>
        <v/>
      </c>
      <c r="AI1309">
        <f>IF(T1309&lt;&gt;"",T1309,AI1308)</f>
        <v/>
      </c>
      <c r="AJ1309">
        <f>IF(U1309&lt;&gt;"",U1309,AJ1308)</f>
        <v/>
      </c>
      <c r="AK1309">
        <f>IF(W1309&lt;&gt;"",W1309,"")</f>
        <v/>
      </c>
      <c r="AL1309" s="14">
        <f>IF(X1309&lt;&gt;"",X1309,"")</f>
        <v/>
      </c>
      <c r="AM1309" s="14">
        <f>IF(Y1309&lt;&gt;"",Y1309,"")</f>
        <v/>
      </c>
      <c r="AN1309" s="14">
        <f>IF(OR(AL1309="",AM1309=""),"",AL1309-AM1309)</f>
        <v/>
      </c>
      <c r="AO1309">
        <f>IF(AN1309="","",IF(AN1309&gt;0,"Bullish","Bearish"))</f>
        <v/>
      </c>
      <c r="AP1309">
        <f>IF(AO1309="",AP1308,AO1309)</f>
        <v/>
      </c>
      <c r="AQ1309" s="14">
        <f>IF(AB1309&lt;&gt;"",AB1309,"")</f>
        <v/>
      </c>
      <c r="AR1309" s="14">
        <f>IF(AD1309&lt;&gt;"",AD1309,"")</f>
        <v/>
      </c>
      <c r="AS1309">
        <f>IF(AS1308+1=13,1,AS1308+1)</f>
        <v/>
      </c>
      <c r="AT1309">
        <f>IFERROR(IF(SLOPE($AQ$1286:$AQ$1297,$AS$1286:$AS$1297)&gt;0,MIN(3,ABS(SLOPE($AQ$1286:$AQ$1297,$AS$1286:$AS$1297))),IF(SLOPE($AQ$1286:$AQ$1297,$AS$1286:$AS$1297)&lt;-0.5,-0.5,0)),0)</f>
        <v/>
      </c>
      <c r="AU1309">
        <f>IFERROR(IF(SLOPE($AR$1286:$AR$1297,$AS$1286:$AS$1297)&lt;0,MAX(-3,-ABS(SLOPE($AR$1286:$AR$1297,$AS$1286:$AS$1297))),IF(SLOPE($AR$1286:$AR$1297,$AS$1286:$AS$1297)&gt;0.5,0.5,0)),0)</f>
        <v/>
      </c>
      <c r="AV1309">
        <f>($AQ$1298+(AT1309*(AS1309-1)))</f>
        <v/>
      </c>
      <c r="AW1309">
        <f>($AR$1298+(AU1309*(AS1309-1)))</f>
        <v/>
      </c>
      <c r="AX1309">
        <f>IF(AT1309&gt;0,AV1309+AT1309,AV1309)</f>
        <v/>
      </c>
      <c r="AY1309">
        <f>IF(AU1309&lt;0,AW1309+AU1309,AW1309)</f>
        <v/>
      </c>
      <c r="BA1309" s="14">
        <f>IFERROR(AX1309-AQ1309,"")</f>
        <v/>
      </c>
      <c r="BB1309" s="14">
        <f>IFERROR(AY1309-AR1309,"")</f>
        <v/>
      </c>
      <c r="BD1309">
        <f>AH1309</f>
        <v/>
      </c>
      <c r="BE1309">
        <f>AI1309</f>
        <v/>
      </c>
      <c r="BF1309">
        <f>AJ1309</f>
        <v/>
      </c>
      <c r="BG1309" s="14">
        <f>L1309</f>
        <v/>
      </c>
      <c r="BH1309" s="14">
        <f>IF(X1309="","",X1309)</f>
        <v/>
      </c>
      <c r="BI1309" s="14">
        <f>IF(Y1309="","",Y1309)</f>
        <v/>
      </c>
      <c r="BJ1309">
        <f>Z1309</f>
        <v/>
      </c>
      <c r="BK1309">
        <f>AA1309</f>
        <v/>
      </c>
      <c r="BL1309">
        <f>IFERROR(AX1309,"")</f>
        <v/>
      </c>
      <c r="BM1309">
        <f>IFERROR(AY1309,"")</f>
        <v/>
      </c>
    </row>
    <row r="1310" ht="14.25" customHeight="1">
      <c r="A1310">
        <f>ALGLIB_SSA_XAUUSD!AA1310</f>
        <v/>
      </c>
      <c r="B1310">
        <f>IF($A1310="","",INDEX(ALGLIB_SSA_XAUUSD!$B$2:$B$2401,MATCH($A1310,ALGLIB_SSA_XAUUSD!$A$2:$A$2401,1)))</f>
        <v/>
      </c>
      <c r="C1310">
        <f>IF($A1310="","",INDEX(ALGLIB_SSA_XAUUSD!$C$2:$C$2401,MATCH($A1310,ALGLIB_SSA_XAUUSD!$A$2:$A$2401,1)))</f>
        <v/>
      </c>
      <c r="D1310" s="14">
        <f>IF($A1310="","",INT((ROW()-2)/12)+1)</f>
        <v/>
      </c>
      <c r="E1310" s="14">
        <f>IF($A1310="","",INDEX(ALGLIB_SSA_XAUUSD!$D$2:$D$2401,MATCH($A1310,ALGLIB_SSA_XAUUSD!$A$2:$A$2401,1)))</f>
        <v/>
      </c>
      <c r="F1310" s="14">
        <f>IF($A1310="","",INDEX(ALGLIB_SSA_XAUUSD!$E$2:$E$2401,MATCH($A1310,ALGLIB_SSA_XAUUSD!$A$2:$A$2401,1)))</f>
        <v/>
      </c>
      <c r="G1310" s="14">
        <f>IF($A1310="","",INDEX(ALGLIB_SSA_XAUUSD!$F$2:$F$2401,MATCH($A1310,ALGLIB_SSA_XAUUSD!$A$2:$A$2401,1)))</f>
        <v/>
      </c>
      <c r="H1310" s="14">
        <f>IF($A1310="","",INDEX(ALGLIB_SSA_XAUUSD!$G$2:$G$2401,MATCH($A1310,ALGLIB_SSA_XAUUSD!$A$2:$A$2401,1)))</f>
        <v/>
      </c>
      <c r="I1310" s="14">
        <f>IF($A1310="","",INDEX(ALGLIB_SSA_XAUUSD!$H$2:$H$2401,MATCH($A1310,ALGLIB_SSA_XAUUSD!$A$2:$A$2401,1)))</f>
        <v/>
      </c>
      <c r="J1310">
        <f>_xlfn.XLOOKUP($A1310,ALGLIB_SSA_XAUUSD!$AA$2:$AA$2401,ALGLIB_SSA_XAUUSD!$P$2:$P$2401,"",0)</f>
        <v/>
      </c>
      <c r="K1310">
        <f>_xlfn.XLOOKUP($A1310,ALGLIB_SSA_XAUUSD!$AA$2:$AA$2401,ALGLIB_SSA_XAUUSD!$Q$2:$Q$2401,"",0)</f>
        <v/>
      </c>
      <c r="L1310">
        <f>_xlfn.XLOOKUP($A1310,ALGLIB_SSA_XAUUSD!$AA$2:$AA$2401,ALGLIB_SSA_XAUUSD!$R$2:$R$2401,"",0)</f>
        <v/>
      </c>
      <c r="M1310">
        <f>_xlfn.XLOOKUP($A1310,ALGLIB_SSA_XAUUSD!$AA$2:$AA$2401,ALGLIB_SSA_XAUUSD!$S$2:$S$2401,"",0)</f>
        <v/>
      </c>
      <c r="N1310">
        <f>_xlfn.XLOOKUP($A1310,ALGLIB_SSA_XAUUSD!$AA$2:$AA$2401,ALGLIB_SSA_XAUUSD!$T$2:$T$2401,"",0)</f>
        <v/>
      </c>
      <c r="O1310">
        <f>_xlfn.XLOOKUP($A1310,ALGLIB_SSA_XAUUSD!$AA$2:$AA$2401,ALGLIB_SSA_XAUUSD!$U$2:$U$2401,"",0)</f>
        <v/>
      </c>
      <c r="P1310">
        <f>_xlfn.XLOOKUP($A1310,ALGLIB_SSA_XAUUSD!$AA$2:$AA$2401,ALGLIB_SSA_XAUUSD!$V$2:$V$2401,"",0)</f>
        <v/>
      </c>
      <c r="S1310">
        <f>A1310</f>
        <v/>
      </c>
      <c r="T1310">
        <f>J1310</f>
        <v/>
      </c>
      <c r="U1310">
        <f>K1310</f>
        <v/>
      </c>
      <c r="V1310" s="14">
        <f>IF($A1310="","",MOD(ROW()-2,12)+1)</f>
        <v/>
      </c>
      <c r="W1310">
        <f>L1310</f>
        <v/>
      </c>
      <c r="X1310" s="14">
        <f>IF(F1310="","",F1310)</f>
        <v/>
      </c>
      <c r="Y1310" s="14">
        <f>IF(G1310="","",G1310)</f>
        <v/>
      </c>
      <c r="Z1310">
        <f>M1310</f>
        <v/>
      </c>
      <c r="AA1310">
        <f>N1310</f>
        <v/>
      </c>
      <c r="AB1310" s="14">
        <f>IF(H1310="","",H1310)</f>
        <v/>
      </c>
      <c r="AC1310">
        <f>O1310</f>
        <v/>
      </c>
      <c r="AD1310" s="14">
        <f>IF(I1310="","",I1310)</f>
        <v/>
      </c>
      <c r="AE1310">
        <f>P1310</f>
        <v/>
      </c>
      <c r="AH1310">
        <f>IF(S1310&lt;&gt;"",S1310,AH1309+900)</f>
        <v/>
      </c>
      <c r="AI1310">
        <f>IF(T1310&lt;&gt;"",T1310,AI1309)</f>
        <v/>
      </c>
      <c r="AJ1310">
        <f>IF(U1310&lt;&gt;"",U1310,AJ1309)</f>
        <v/>
      </c>
      <c r="AK1310">
        <f>IF(W1310&lt;&gt;"",W1310,"")</f>
        <v/>
      </c>
      <c r="AL1310" s="14">
        <f>IF(X1310&lt;&gt;"",X1310,"")</f>
        <v/>
      </c>
      <c r="AM1310" s="14">
        <f>IF(Y1310&lt;&gt;"",Y1310,"")</f>
        <v/>
      </c>
      <c r="AN1310" s="14">
        <f>IF(OR(AL1310="",AM1310=""),"",AL1310-AM1310)</f>
        <v/>
      </c>
      <c r="AO1310">
        <f>IF(AN1310="","",IF(AN1310&gt;0,"Bullish","Bearish"))</f>
        <v/>
      </c>
      <c r="AP1310">
        <f>IF(AO1310="",AP1309,AO1310)</f>
        <v/>
      </c>
      <c r="AQ1310" s="14">
        <f>IF(AB1310&lt;&gt;"",AB1310,"")</f>
        <v/>
      </c>
      <c r="AR1310" s="14">
        <f>IF(AD1310&lt;&gt;"",AD1310,"")</f>
        <v/>
      </c>
      <c r="AS1310">
        <f>IF(AS1309+1=13,1,AS1309+1)</f>
        <v/>
      </c>
      <c r="AT1310">
        <f>IFERROR(IF(SLOPE($AQ$1298:$AQ$1309,$AS$1298:$AS$1309)&gt;0,MIN(3,ABS(SLOPE($AQ$1298:$AQ$1309,$AS$1298:$AS$1309))),IF(SLOPE($AQ$1298:$AQ$1309,$AS$1298:$AS$1309)&lt;-0.5,-0.5,0)),0)</f>
        <v/>
      </c>
      <c r="AU1310">
        <f>IFERROR(IF(SLOPE($AR$1298:$AR$1309,$AS$1298:$AS$1309)&lt;0,MAX(-3,-ABS(SLOPE($AR$1298:$AR$1309,$AS$1298:$AS$1309))),IF(SLOPE($AR$1298:$AR$1309,$AS$1298:$AS$1309)&gt;0.5,0.5,0)),0)</f>
        <v/>
      </c>
      <c r="AV1310">
        <f>($AQ$1310+(AT1310*(AS1310-1)))</f>
        <v/>
      </c>
      <c r="AW1310">
        <f>($AR$1310+(AU1310*(AS1310-1)))</f>
        <v/>
      </c>
      <c r="AX1310">
        <f>IF(AT1310&gt;0,AV1310+AT1310,AV1310)</f>
        <v/>
      </c>
      <c r="AY1310">
        <f>IF(AU1310&lt;0,AW1310+AU1310,AW1310)</f>
        <v/>
      </c>
      <c r="BA1310" s="14">
        <f>IFERROR(AX1310-AQ1310,"")</f>
        <v/>
      </c>
      <c r="BB1310" s="14">
        <f>IFERROR(AY1310-AR1310,"")</f>
        <v/>
      </c>
      <c r="BD1310">
        <f>AH1310</f>
        <v/>
      </c>
      <c r="BE1310">
        <f>AI1310</f>
        <v/>
      </c>
      <c r="BF1310">
        <f>AJ1310</f>
        <v/>
      </c>
      <c r="BG1310" s="14">
        <f>L1310</f>
        <v/>
      </c>
      <c r="BH1310" s="14">
        <f>IF(X1310="","",X1310)</f>
        <v/>
      </c>
      <c r="BI1310" s="14">
        <f>IF(Y1310="","",Y1310)</f>
        <v/>
      </c>
      <c r="BJ1310">
        <f>Z1310</f>
        <v/>
      </c>
      <c r="BK1310">
        <f>AA1310</f>
        <v/>
      </c>
      <c r="BL1310">
        <f>IFERROR(AX1310,"")</f>
        <v/>
      </c>
      <c r="BM1310">
        <f>IFERROR(AY1310,"")</f>
        <v/>
      </c>
    </row>
    <row r="1311" ht="14.25" customHeight="1">
      <c r="A1311">
        <f>ALGLIB_SSA_XAUUSD!AA1311</f>
        <v/>
      </c>
      <c r="B1311">
        <f>IF($A1311="","",INDEX(ALGLIB_SSA_XAUUSD!$B$2:$B$2401,MATCH($A1311,ALGLIB_SSA_XAUUSD!$A$2:$A$2401,1)))</f>
        <v/>
      </c>
      <c r="C1311">
        <f>IF($A1311="","",INDEX(ALGLIB_SSA_XAUUSD!$C$2:$C$2401,MATCH($A1311,ALGLIB_SSA_XAUUSD!$A$2:$A$2401,1)))</f>
        <v/>
      </c>
      <c r="D1311" s="14">
        <f>IF($A1311="","",INT((ROW()-2)/12)+1)</f>
        <v/>
      </c>
      <c r="E1311" s="14">
        <f>IF(AND(E1322&lt;&gt;"",D1322=D1310+1),E1310+(E1322-E1310)*1/12,"")</f>
        <v/>
      </c>
      <c r="F1311" s="14">
        <f>IF(AND(F1322&lt;&gt;"",D1322=D1310+1),F1310+(F1322-F1310)*1/12,"")</f>
        <v/>
      </c>
      <c r="G1311" s="14">
        <f>IF(AND(G1322&lt;&gt;"",D1322=D1310+1),G1310+(G1322-G1310)*1/12,"")</f>
        <v/>
      </c>
      <c r="H1311" s="14">
        <f>IF(AND(H1322&lt;&gt;"",D1322=D1310+1),H1310+(H1322-H1310)*1/12,"")</f>
        <v/>
      </c>
      <c r="I1311" s="14">
        <f>IF(AND(L1322&lt;&gt;"",D1322=D1310+1),I1310+(I1322-I1310)*1/12,"")</f>
        <v/>
      </c>
      <c r="J1311">
        <f>_xlfn.XLOOKUP($A1311,ALGLIB_SSA_XAUUSD!$AA$2:$AA$2401,ALGLIB_SSA_XAUUSD!$P$2:$P$2401,"",0)</f>
        <v/>
      </c>
      <c r="K1311">
        <f>_xlfn.XLOOKUP($A1311,ALGLIB_SSA_XAUUSD!$AA$2:$AA$2401,ALGLIB_SSA_XAUUSD!$Q$2:$Q$2401,"",0)</f>
        <v/>
      </c>
      <c r="L1311">
        <f>_xlfn.XLOOKUP($A1311,ALGLIB_SSA_XAUUSD!$AA$2:$AA$2401,ALGLIB_SSA_XAUUSD!$R$2:$R$2401,"",0)</f>
        <v/>
      </c>
      <c r="M1311">
        <f>_xlfn.XLOOKUP($A1311,ALGLIB_SSA_XAUUSD!$AA$2:$AA$2401,ALGLIB_SSA_XAUUSD!$S$2:$S$2401,"",0)</f>
        <v/>
      </c>
      <c r="N1311">
        <f>_xlfn.XLOOKUP($A1311,ALGLIB_SSA_XAUUSD!$AA$2:$AA$2401,ALGLIB_SSA_XAUUSD!$T$2:$T$2401,"",0)</f>
        <v/>
      </c>
      <c r="O1311">
        <f>_xlfn.XLOOKUP($A1311,ALGLIB_SSA_XAUUSD!$AA$2:$AA$2401,ALGLIB_SSA_XAUUSD!$U$2:$U$2401,"",0)</f>
        <v/>
      </c>
      <c r="P1311">
        <f>_xlfn.XLOOKUP($A1311,ALGLIB_SSA_XAUUSD!$AA$2:$AA$2401,ALGLIB_SSA_XAUUSD!$V$2:$V$2401,"",0)</f>
        <v/>
      </c>
      <c r="S1311">
        <f>A1311</f>
        <v/>
      </c>
      <c r="T1311">
        <f>J1311</f>
        <v/>
      </c>
      <c r="U1311">
        <f>K1311</f>
        <v/>
      </c>
      <c r="V1311" s="14">
        <f>IF($A1311="","",MOD(ROW()-2,12)+1)</f>
        <v/>
      </c>
      <c r="W1311">
        <f>L1311</f>
        <v/>
      </c>
      <c r="X1311" s="14">
        <f>IF(F1311="","",F1311)</f>
        <v/>
      </c>
      <c r="Y1311" s="14">
        <f>IF(G1311="","",G1311)</f>
        <v/>
      </c>
      <c r="Z1311">
        <f>M1311</f>
        <v/>
      </c>
      <c r="AA1311">
        <f>N1311</f>
        <v/>
      </c>
      <c r="AB1311" s="14">
        <f>IF(H1311="","",H1311)</f>
        <v/>
      </c>
      <c r="AC1311">
        <f>O1311</f>
        <v/>
      </c>
      <c r="AD1311" s="14">
        <f>IF(I1311="","",I1311)</f>
        <v/>
      </c>
      <c r="AE1311">
        <f>P1311</f>
        <v/>
      </c>
      <c r="AH1311">
        <f>IF(S1311&lt;&gt;"",S1311,AH1310+900)</f>
        <v/>
      </c>
      <c r="AI1311">
        <f>IF(T1311&lt;&gt;"",T1311,AI1310)</f>
        <v/>
      </c>
      <c r="AJ1311">
        <f>IF(U1311&lt;&gt;"",U1311,AJ1310)</f>
        <v/>
      </c>
      <c r="AK1311">
        <f>IF(W1311&lt;&gt;"",W1311,"")</f>
        <v/>
      </c>
      <c r="AL1311" s="14">
        <f>IF(X1311&lt;&gt;"",X1311,"")</f>
        <v/>
      </c>
      <c r="AM1311" s="14">
        <f>IF(Y1311&lt;&gt;"",Y1311,"")</f>
        <v/>
      </c>
      <c r="AN1311" s="14">
        <f>IF(OR(AL1311="",AM1311=""),"",AL1311-AM1311)</f>
        <v/>
      </c>
      <c r="AO1311">
        <f>IF(AN1311="","",IF(AN1311&gt;0,"Bullish","Bearish"))</f>
        <v/>
      </c>
      <c r="AP1311">
        <f>IF(AO1311="",AP1310,AO1311)</f>
        <v/>
      </c>
      <c r="AQ1311" s="14">
        <f>IF(AB1311&lt;&gt;"",AB1311,"")</f>
        <v/>
      </c>
      <c r="AR1311" s="14">
        <f>IF(AD1311&lt;&gt;"",AD1311,"")</f>
        <v/>
      </c>
      <c r="AS1311">
        <f>IF(AS1310+1=13,1,AS1310+1)</f>
        <v/>
      </c>
      <c r="AT1311">
        <f>IFERROR(IF(SLOPE($AQ$1298:$AQ$1309,$AS$1298:$AS$1309)&gt;0,MIN(3,ABS(SLOPE($AQ$1298:$AQ$1309,$AS$1298:$AS$1309))),IF(SLOPE($AQ$1298:$AQ$1309,$AS$1298:$AS$1309)&lt;-0.5,-0.5,0)),0)</f>
        <v/>
      </c>
      <c r="AU1311">
        <f>IFERROR(IF(SLOPE($AR$1298:$AR$1309,$AS$1298:$AS$1309)&lt;0,MAX(-3,-ABS(SLOPE($AR$1298:$AR$1309,$AS$1298:$AS$1309))),IF(SLOPE($AR$1298:$AR$1309,$AS$1298:$AS$1309)&gt;0.5,0.5,0)),0)</f>
        <v/>
      </c>
      <c r="AV1311">
        <f>($AQ$1310+(AT1311*(AS1311-1)))</f>
        <v/>
      </c>
      <c r="AW1311">
        <f>($AR$1310+(AU1311*(AS1311-1)))</f>
        <v/>
      </c>
      <c r="AX1311">
        <f>IF(AT1311&gt;0,AV1311+AT1311,AV1311)</f>
        <v/>
      </c>
      <c r="AY1311">
        <f>IF(AU1311&lt;0,AW1311+AU1311,AW1311)</f>
        <v/>
      </c>
      <c r="BA1311" s="14">
        <f>IFERROR(AX1311-AQ1311,"")</f>
        <v/>
      </c>
      <c r="BB1311" s="14">
        <f>IFERROR(AY1311-AR1311,"")</f>
        <v/>
      </c>
      <c r="BD1311">
        <f>AH1311</f>
        <v/>
      </c>
      <c r="BE1311">
        <f>AI1311</f>
        <v/>
      </c>
      <c r="BF1311">
        <f>AJ1311</f>
        <v/>
      </c>
      <c r="BG1311" s="14">
        <f>L1311</f>
        <v/>
      </c>
      <c r="BH1311" s="14">
        <f>IF(X1311="","",X1311)</f>
        <v/>
      </c>
      <c r="BI1311" s="14">
        <f>IF(Y1311="","",Y1311)</f>
        <v/>
      </c>
      <c r="BJ1311">
        <f>Z1311</f>
        <v/>
      </c>
      <c r="BK1311">
        <f>AA1311</f>
        <v/>
      </c>
      <c r="BL1311">
        <f>IFERROR(AX1311,"")</f>
        <v/>
      </c>
      <c r="BM1311">
        <f>IFERROR(AY1311,"")</f>
        <v/>
      </c>
    </row>
    <row r="1312" ht="14.25" customHeight="1">
      <c r="A1312">
        <f>ALGLIB_SSA_XAUUSD!AA1312</f>
        <v/>
      </c>
      <c r="B1312">
        <f>IF($A1312="","",INDEX(ALGLIB_SSA_XAUUSD!$B$2:$B$2401,MATCH($A1312,ALGLIB_SSA_XAUUSD!$A$2:$A$2401,1)))</f>
        <v/>
      </c>
      <c r="C1312">
        <f>IF($A1312="","",INDEX(ALGLIB_SSA_XAUUSD!$C$2:$C$2401,MATCH($A1312,ALGLIB_SSA_XAUUSD!$A$2:$A$2401,1)))</f>
        <v/>
      </c>
      <c r="D1312" s="14">
        <f>IF($A1312="","",INT((ROW()-2)/12)+1)</f>
        <v/>
      </c>
      <c r="E1312" s="14">
        <f>IF(AND(E1322&lt;&gt;"",D1322=D1310+1),E1310+(E1322-E1310)*2/12,"")</f>
        <v/>
      </c>
      <c r="F1312" s="14">
        <f>IF(AND(F1322&lt;&gt;"",D1322=D1310+1),F1310+(F1322-F1310)*2/12,"")</f>
        <v/>
      </c>
      <c r="G1312" s="14">
        <f>IF(AND(G1322&lt;&gt;"",D1322=D1310+1),G1310+(G1322-G1310)*2/12,"")</f>
        <v/>
      </c>
      <c r="H1312" s="14">
        <f>IF(AND(H1322&lt;&gt;"",D1322=D1310+1),H1310+(H1322-H1310)*2/12,"")</f>
        <v/>
      </c>
      <c r="I1312" s="14">
        <f>IF(AND(L1322&lt;&gt;"",D1322=D1310+1),I1310+(I1322-I1310)*2/12,"")</f>
        <v/>
      </c>
      <c r="J1312">
        <f>_xlfn.XLOOKUP($A1312,ALGLIB_SSA_XAUUSD!$AA$2:$AA$2401,ALGLIB_SSA_XAUUSD!$P$2:$P$2401,"",0)</f>
        <v/>
      </c>
      <c r="K1312">
        <f>_xlfn.XLOOKUP($A1312,ALGLIB_SSA_XAUUSD!$AA$2:$AA$2401,ALGLIB_SSA_XAUUSD!$Q$2:$Q$2401,"",0)</f>
        <v/>
      </c>
      <c r="L1312">
        <f>_xlfn.XLOOKUP($A1312,ALGLIB_SSA_XAUUSD!$AA$2:$AA$2401,ALGLIB_SSA_XAUUSD!$R$2:$R$2401,"",0)</f>
        <v/>
      </c>
      <c r="M1312">
        <f>_xlfn.XLOOKUP($A1312,ALGLIB_SSA_XAUUSD!$AA$2:$AA$2401,ALGLIB_SSA_XAUUSD!$S$2:$S$2401,"",0)</f>
        <v/>
      </c>
      <c r="N1312">
        <f>_xlfn.XLOOKUP($A1312,ALGLIB_SSA_XAUUSD!$AA$2:$AA$2401,ALGLIB_SSA_XAUUSD!$T$2:$T$2401,"",0)</f>
        <v/>
      </c>
      <c r="O1312">
        <f>_xlfn.XLOOKUP($A1312,ALGLIB_SSA_XAUUSD!$AA$2:$AA$2401,ALGLIB_SSA_XAUUSD!$U$2:$U$2401,"",0)</f>
        <v/>
      </c>
      <c r="P1312">
        <f>_xlfn.XLOOKUP($A1312,ALGLIB_SSA_XAUUSD!$AA$2:$AA$2401,ALGLIB_SSA_XAUUSD!$V$2:$V$2401,"",0)</f>
        <v/>
      </c>
      <c r="S1312">
        <f>A1312</f>
        <v/>
      </c>
      <c r="T1312">
        <f>J1312</f>
        <v/>
      </c>
      <c r="U1312">
        <f>K1312</f>
        <v/>
      </c>
      <c r="V1312" s="14">
        <f>IF($A1312="","",MOD(ROW()-2,12)+1)</f>
        <v/>
      </c>
      <c r="W1312">
        <f>L1312</f>
        <v/>
      </c>
      <c r="X1312" s="14">
        <f>IF(F1312="","",F1312)</f>
        <v/>
      </c>
      <c r="Y1312" s="14">
        <f>IF(G1312="","",G1312)</f>
        <v/>
      </c>
      <c r="Z1312">
        <f>M1312</f>
        <v/>
      </c>
      <c r="AA1312">
        <f>N1312</f>
        <v/>
      </c>
      <c r="AB1312" s="14">
        <f>IF(H1312="","",H1312)</f>
        <v/>
      </c>
      <c r="AC1312">
        <f>O1312</f>
        <v/>
      </c>
      <c r="AD1312" s="14">
        <f>IF(I1312="","",I1312)</f>
        <v/>
      </c>
      <c r="AE1312">
        <f>P1312</f>
        <v/>
      </c>
      <c r="AH1312">
        <f>IF(S1312&lt;&gt;"",S1312,AH1311+900)</f>
        <v/>
      </c>
      <c r="AI1312">
        <f>IF(T1312&lt;&gt;"",T1312,AI1311)</f>
        <v/>
      </c>
      <c r="AJ1312">
        <f>IF(U1312&lt;&gt;"",U1312,AJ1311)</f>
        <v/>
      </c>
      <c r="AK1312">
        <f>IF(W1312&lt;&gt;"",W1312,"")</f>
        <v/>
      </c>
      <c r="AL1312" s="14">
        <f>IF(X1312&lt;&gt;"",X1312,"")</f>
        <v/>
      </c>
      <c r="AM1312" s="14">
        <f>IF(Y1312&lt;&gt;"",Y1312,"")</f>
        <v/>
      </c>
      <c r="AN1312" s="14">
        <f>IF(OR(AL1312="",AM1312=""),"",AL1312-AM1312)</f>
        <v/>
      </c>
      <c r="AO1312">
        <f>IF(AN1312="","",IF(AN1312&gt;0,"Bullish","Bearish"))</f>
        <v/>
      </c>
      <c r="AP1312">
        <f>IF(AO1312="",AP1311,AO1312)</f>
        <v/>
      </c>
      <c r="AQ1312" s="14">
        <f>IF(AB1312&lt;&gt;"",AB1312,"")</f>
        <v/>
      </c>
      <c r="AR1312" s="14">
        <f>IF(AD1312&lt;&gt;"",AD1312,"")</f>
        <v/>
      </c>
      <c r="AS1312">
        <f>IF(AS1311+1=13,1,AS1311+1)</f>
        <v/>
      </c>
      <c r="AT1312">
        <f>IFERROR(IF(SLOPE($AQ$1298:$AQ$1309,$AS$1298:$AS$1309)&gt;0,MIN(3,ABS(SLOPE($AQ$1298:$AQ$1309,$AS$1298:$AS$1309))),IF(SLOPE($AQ$1298:$AQ$1309,$AS$1298:$AS$1309)&lt;-0.5,-0.5,0)),0)</f>
        <v/>
      </c>
      <c r="AU1312">
        <f>IFERROR(IF(SLOPE($AR$1298:$AR$1309,$AS$1298:$AS$1309)&lt;0,MAX(-3,-ABS(SLOPE($AR$1298:$AR$1309,$AS$1298:$AS$1309))),IF(SLOPE($AR$1298:$AR$1309,$AS$1298:$AS$1309)&gt;0.5,0.5,0)),0)</f>
        <v/>
      </c>
      <c r="AV1312">
        <f>($AQ$1310+(AT1312*(AS1312-1)))</f>
        <v/>
      </c>
      <c r="AW1312">
        <f>($AR$1310+(AU1312*(AS1312-1)))</f>
        <v/>
      </c>
      <c r="AX1312">
        <f>IF(AT1312&gt;0,AV1312+AT1312,AV1312)</f>
        <v/>
      </c>
      <c r="AY1312">
        <f>IF(AU1312&lt;0,AW1312+AU1312,AW1312)</f>
        <v/>
      </c>
      <c r="BA1312" s="14">
        <f>IFERROR(AX1312-AQ1312,"")</f>
        <v/>
      </c>
      <c r="BB1312" s="14">
        <f>IFERROR(AY1312-AR1312,"")</f>
        <v/>
      </c>
      <c r="BD1312">
        <f>AH1312</f>
        <v/>
      </c>
      <c r="BE1312">
        <f>AI1312</f>
        <v/>
      </c>
      <c r="BF1312">
        <f>AJ1312</f>
        <v/>
      </c>
      <c r="BG1312" s="14">
        <f>L1312</f>
        <v/>
      </c>
      <c r="BH1312" s="14">
        <f>IF(X1312="","",X1312)</f>
        <v/>
      </c>
      <c r="BI1312" s="14">
        <f>IF(Y1312="","",Y1312)</f>
        <v/>
      </c>
      <c r="BJ1312">
        <f>Z1312</f>
        <v/>
      </c>
      <c r="BK1312">
        <f>AA1312</f>
        <v/>
      </c>
      <c r="BL1312">
        <f>IFERROR(AX1312,"")</f>
        <v/>
      </c>
      <c r="BM1312">
        <f>IFERROR(AY1312,"")</f>
        <v/>
      </c>
    </row>
    <row r="1313" ht="14.25" customHeight="1">
      <c r="A1313">
        <f>ALGLIB_SSA_XAUUSD!AA1313</f>
        <v/>
      </c>
      <c r="B1313">
        <f>IF($A1313="","",INDEX(ALGLIB_SSA_XAUUSD!$B$2:$B$2401,MATCH($A1313,ALGLIB_SSA_XAUUSD!$A$2:$A$2401,1)))</f>
        <v/>
      </c>
      <c r="C1313">
        <f>IF($A1313="","",INDEX(ALGLIB_SSA_XAUUSD!$C$2:$C$2401,MATCH($A1313,ALGLIB_SSA_XAUUSD!$A$2:$A$2401,1)))</f>
        <v/>
      </c>
      <c r="D1313" s="14">
        <f>IF($A1313="","",INT((ROW()-2)/12)+1)</f>
        <v/>
      </c>
      <c r="E1313" s="14">
        <f>IF(AND(E1322&lt;&gt;"",D1322=D1310+1),E1310+(E1322-E1310)*3/12,"")</f>
        <v/>
      </c>
      <c r="F1313" s="14">
        <f>IF(AND(F1322&lt;&gt;"",D1322=D1310+1),F1310+(F1322-F1310)*3/12,"")</f>
        <v/>
      </c>
      <c r="G1313" s="14">
        <f>IF(AND(G1322&lt;&gt;"",D1322=D1310+1),G1310+(G1322-G1310)*3/12,"")</f>
        <v/>
      </c>
      <c r="H1313" s="14">
        <f>IF(AND(H1322&lt;&gt;"",D1322=D1310+1),H1310+(H1322-H1310)*3/12,"")</f>
        <v/>
      </c>
      <c r="I1313" s="14">
        <f>IF(AND(L1322&lt;&gt;"",D1322=D1310+1),I1310+(I1322-I1310)*3/12,"")</f>
        <v/>
      </c>
      <c r="J1313">
        <f>_xlfn.XLOOKUP($A1313,ALGLIB_SSA_XAUUSD!$AA$2:$AA$2401,ALGLIB_SSA_XAUUSD!$P$2:$P$2401,"",0)</f>
        <v/>
      </c>
      <c r="K1313">
        <f>_xlfn.XLOOKUP($A1313,ALGLIB_SSA_XAUUSD!$AA$2:$AA$2401,ALGLIB_SSA_XAUUSD!$Q$2:$Q$2401,"",0)</f>
        <v/>
      </c>
      <c r="L1313">
        <f>_xlfn.XLOOKUP($A1313,ALGLIB_SSA_XAUUSD!$AA$2:$AA$2401,ALGLIB_SSA_XAUUSD!$R$2:$R$2401,"",0)</f>
        <v/>
      </c>
      <c r="M1313">
        <f>_xlfn.XLOOKUP($A1313,ALGLIB_SSA_XAUUSD!$AA$2:$AA$2401,ALGLIB_SSA_XAUUSD!$S$2:$S$2401,"",0)</f>
        <v/>
      </c>
      <c r="N1313">
        <f>_xlfn.XLOOKUP($A1313,ALGLIB_SSA_XAUUSD!$AA$2:$AA$2401,ALGLIB_SSA_XAUUSD!$T$2:$T$2401,"",0)</f>
        <v/>
      </c>
      <c r="O1313">
        <f>_xlfn.XLOOKUP($A1313,ALGLIB_SSA_XAUUSD!$AA$2:$AA$2401,ALGLIB_SSA_XAUUSD!$U$2:$U$2401,"",0)</f>
        <v/>
      </c>
      <c r="P1313">
        <f>_xlfn.XLOOKUP($A1313,ALGLIB_SSA_XAUUSD!$AA$2:$AA$2401,ALGLIB_SSA_XAUUSD!$V$2:$V$2401,"",0)</f>
        <v/>
      </c>
      <c r="S1313">
        <f>A1313</f>
        <v/>
      </c>
      <c r="T1313">
        <f>J1313</f>
        <v/>
      </c>
      <c r="U1313">
        <f>K1313</f>
        <v/>
      </c>
      <c r="V1313" s="14">
        <f>IF($A1313="","",MOD(ROW()-2,12)+1)</f>
        <v/>
      </c>
      <c r="W1313">
        <f>L1313</f>
        <v/>
      </c>
      <c r="X1313" s="14">
        <f>IF(F1313="","",F1313)</f>
        <v/>
      </c>
      <c r="Y1313" s="14">
        <f>IF(G1313="","",G1313)</f>
        <v/>
      </c>
      <c r="Z1313">
        <f>M1313</f>
        <v/>
      </c>
      <c r="AA1313">
        <f>N1313</f>
        <v/>
      </c>
      <c r="AB1313" s="14">
        <f>IF(H1313="","",H1313)</f>
        <v/>
      </c>
      <c r="AC1313">
        <f>O1313</f>
        <v/>
      </c>
      <c r="AD1313" s="14">
        <f>IF(I1313="","",I1313)</f>
        <v/>
      </c>
      <c r="AE1313">
        <f>P1313</f>
        <v/>
      </c>
      <c r="AH1313">
        <f>IF(S1313&lt;&gt;"",S1313,AH1312+900)</f>
        <v/>
      </c>
      <c r="AI1313">
        <f>IF(T1313&lt;&gt;"",T1313,AI1312)</f>
        <v/>
      </c>
      <c r="AJ1313">
        <f>IF(U1313&lt;&gt;"",U1313,AJ1312)</f>
        <v/>
      </c>
      <c r="AK1313">
        <f>IF(W1313&lt;&gt;"",W1313,"")</f>
        <v/>
      </c>
      <c r="AL1313" s="14">
        <f>IF(X1313&lt;&gt;"",X1313,"")</f>
        <v/>
      </c>
      <c r="AM1313" s="14">
        <f>IF(Y1313&lt;&gt;"",Y1313,"")</f>
        <v/>
      </c>
      <c r="AN1313" s="14">
        <f>IF(OR(AL1313="",AM1313=""),"",AL1313-AM1313)</f>
        <v/>
      </c>
      <c r="AO1313">
        <f>IF(AN1313="","",IF(AN1313&gt;0,"Bullish","Bearish"))</f>
        <v/>
      </c>
      <c r="AP1313">
        <f>IF(AO1313="",AP1312,AO1313)</f>
        <v/>
      </c>
      <c r="AQ1313" s="14">
        <f>IF(AB1313&lt;&gt;"",AB1313,"")</f>
        <v/>
      </c>
      <c r="AR1313" s="14">
        <f>IF(AD1313&lt;&gt;"",AD1313,"")</f>
        <v/>
      </c>
      <c r="AS1313">
        <f>IF(AS1312+1=13,1,AS1312+1)</f>
        <v/>
      </c>
      <c r="AT1313">
        <f>IFERROR(IF(SLOPE($AQ$1298:$AQ$1309,$AS$1298:$AS$1309)&gt;0,MIN(3,ABS(SLOPE($AQ$1298:$AQ$1309,$AS$1298:$AS$1309))),IF(SLOPE($AQ$1298:$AQ$1309,$AS$1298:$AS$1309)&lt;-0.5,-0.5,0)),0)</f>
        <v/>
      </c>
      <c r="AU1313">
        <f>IFERROR(IF(SLOPE($AR$1298:$AR$1309,$AS$1298:$AS$1309)&lt;0,MAX(-3,-ABS(SLOPE($AR$1298:$AR$1309,$AS$1298:$AS$1309))),IF(SLOPE($AR$1298:$AR$1309,$AS$1298:$AS$1309)&gt;0.5,0.5,0)),0)</f>
        <v/>
      </c>
      <c r="AV1313">
        <f>($AQ$1310+(AT1313*(AS1313-1)))</f>
        <v/>
      </c>
      <c r="AW1313">
        <f>($AR$1310+(AU1313*(AS1313-1)))</f>
        <v/>
      </c>
      <c r="AX1313">
        <f>IF(AT1313&gt;0,AV1313+AT1313,AV1313)</f>
        <v/>
      </c>
      <c r="AY1313">
        <f>IF(AU1313&lt;0,AW1313+AU1313,AW1313)</f>
        <v/>
      </c>
      <c r="BA1313" s="14">
        <f>IFERROR(AX1313-AQ1313,"")</f>
        <v/>
      </c>
      <c r="BB1313" s="14">
        <f>IFERROR(AY1313-AR1313,"")</f>
        <v/>
      </c>
      <c r="BD1313">
        <f>AH1313</f>
        <v/>
      </c>
      <c r="BE1313">
        <f>AI1313</f>
        <v/>
      </c>
      <c r="BF1313">
        <f>AJ1313</f>
        <v/>
      </c>
      <c r="BG1313" s="14">
        <f>L1313</f>
        <v/>
      </c>
      <c r="BH1313" s="14">
        <f>IF(X1313="","",X1313)</f>
        <v/>
      </c>
      <c r="BI1313" s="14">
        <f>IF(Y1313="","",Y1313)</f>
        <v/>
      </c>
      <c r="BJ1313">
        <f>Z1313</f>
        <v/>
      </c>
      <c r="BK1313">
        <f>AA1313</f>
        <v/>
      </c>
      <c r="BL1313">
        <f>IFERROR(AX1313,"")</f>
        <v/>
      </c>
      <c r="BM1313">
        <f>IFERROR(AY1313,"")</f>
        <v/>
      </c>
    </row>
    <row r="1314" ht="14.25" customHeight="1">
      <c r="A1314">
        <f>ALGLIB_SSA_XAUUSD!AA1314</f>
        <v/>
      </c>
      <c r="B1314">
        <f>IF($A1314="","",INDEX(ALGLIB_SSA_XAUUSD!$B$2:$B$2401,MATCH($A1314,ALGLIB_SSA_XAUUSD!$A$2:$A$2401,1)))</f>
        <v/>
      </c>
      <c r="C1314">
        <f>IF($A1314="","",INDEX(ALGLIB_SSA_XAUUSD!$C$2:$C$2401,MATCH($A1314,ALGLIB_SSA_XAUUSD!$A$2:$A$2401,1)))</f>
        <v/>
      </c>
      <c r="D1314" s="14">
        <f>IF($A1314="","",INT((ROW()-2)/12)+1)</f>
        <v/>
      </c>
      <c r="E1314" s="14">
        <f>IF(AND(E1322&lt;&gt;"",D1322=D1310+1),E1310+(E1322-E1310)*4/12,"")</f>
        <v/>
      </c>
      <c r="F1314" s="14">
        <f>IF(AND(F1322&lt;&gt;"",D1322=D1310+1),F1310+(F1322-F1310)*4/12,"")</f>
        <v/>
      </c>
      <c r="G1314" s="14">
        <f>IF(AND(G1322&lt;&gt;"",D1322=D1310+1),G1310+(G1322-G1310)*4/12,"")</f>
        <v/>
      </c>
      <c r="H1314" s="14">
        <f>IF(AND(H1322&lt;&gt;"",D1322=D1310+1),H1310+(H1322-H1310)*4/12,"")</f>
        <v/>
      </c>
      <c r="I1314" s="14">
        <f>IF(AND(L1322&lt;&gt;"",D1322=D1310+1),I1310+(I1322-I1310)*4/12,"")</f>
        <v/>
      </c>
      <c r="J1314">
        <f>_xlfn.XLOOKUP($A1314,ALGLIB_SSA_XAUUSD!$AA$2:$AA$2401,ALGLIB_SSA_XAUUSD!$P$2:$P$2401,"",0)</f>
        <v/>
      </c>
      <c r="K1314">
        <f>_xlfn.XLOOKUP($A1314,ALGLIB_SSA_XAUUSD!$AA$2:$AA$2401,ALGLIB_SSA_XAUUSD!$Q$2:$Q$2401,"",0)</f>
        <v/>
      </c>
      <c r="L1314">
        <f>_xlfn.XLOOKUP($A1314,ALGLIB_SSA_XAUUSD!$AA$2:$AA$2401,ALGLIB_SSA_XAUUSD!$R$2:$R$2401,"",0)</f>
        <v/>
      </c>
      <c r="M1314">
        <f>_xlfn.XLOOKUP($A1314,ALGLIB_SSA_XAUUSD!$AA$2:$AA$2401,ALGLIB_SSA_XAUUSD!$S$2:$S$2401,"",0)</f>
        <v/>
      </c>
      <c r="N1314">
        <f>_xlfn.XLOOKUP($A1314,ALGLIB_SSA_XAUUSD!$AA$2:$AA$2401,ALGLIB_SSA_XAUUSD!$T$2:$T$2401,"",0)</f>
        <v/>
      </c>
      <c r="O1314">
        <f>_xlfn.XLOOKUP($A1314,ALGLIB_SSA_XAUUSD!$AA$2:$AA$2401,ALGLIB_SSA_XAUUSD!$U$2:$U$2401,"",0)</f>
        <v/>
      </c>
      <c r="P1314">
        <f>_xlfn.XLOOKUP($A1314,ALGLIB_SSA_XAUUSD!$AA$2:$AA$2401,ALGLIB_SSA_XAUUSD!$V$2:$V$2401,"",0)</f>
        <v/>
      </c>
      <c r="S1314">
        <f>A1314</f>
        <v/>
      </c>
      <c r="T1314">
        <f>J1314</f>
        <v/>
      </c>
      <c r="U1314">
        <f>K1314</f>
        <v/>
      </c>
      <c r="V1314" s="14">
        <f>IF($A1314="","",MOD(ROW()-2,12)+1)</f>
        <v/>
      </c>
      <c r="W1314">
        <f>L1314</f>
        <v/>
      </c>
      <c r="X1314" s="14">
        <f>IF(F1314="","",F1314)</f>
        <v/>
      </c>
      <c r="Y1314" s="14">
        <f>IF(G1314="","",G1314)</f>
        <v/>
      </c>
      <c r="Z1314">
        <f>M1314</f>
        <v/>
      </c>
      <c r="AA1314">
        <f>N1314</f>
        <v/>
      </c>
      <c r="AB1314" s="14">
        <f>IF(H1314="","",H1314)</f>
        <v/>
      </c>
      <c r="AC1314">
        <f>O1314</f>
        <v/>
      </c>
      <c r="AD1314" s="14">
        <f>IF(I1314="","",I1314)</f>
        <v/>
      </c>
      <c r="AE1314">
        <f>P1314</f>
        <v/>
      </c>
      <c r="AH1314">
        <f>IF(S1314&lt;&gt;"",S1314,AH1313+900)</f>
        <v/>
      </c>
      <c r="AI1314">
        <f>IF(T1314&lt;&gt;"",T1314,AI1313)</f>
        <v/>
      </c>
      <c r="AJ1314">
        <f>IF(U1314&lt;&gt;"",U1314,AJ1313)</f>
        <v/>
      </c>
      <c r="AK1314">
        <f>IF(W1314&lt;&gt;"",W1314,"")</f>
        <v/>
      </c>
      <c r="AL1314" s="14">
        <f>IF(X1314&lt;&gt;"",X1314,"")</f>
        <v/>
      </c>
      <c r="AM1314" s="14">
        <f>IF(Y1314&lt;&gt;"",Y1314,"")</f>
        <v/>
      </c>
      <c r="AN1314" s="14">
        <f>IF(OR(AL1314="",AM1314=""),"",AL1314-AM1314)</f>
        <v/>
      </c>
      <c r="AO1314">
        <f>IF(AN1314="","",IF(AN1314&gt;0,"Bullish","Bearish"))</f>
        <v/>
      </c>
      <c r="AP1314">
        <f>IF(AO1314="",AP1313,AO1314)</f>
        <v/>
      </c>
      <c r="AQ1314" s="14">
        <f>IF(AB1314&lt;&gt;"",AB1314,"")</f>
        <v/>
      </c>
      <c r="AR1314" s="14">
        <f>IF(AD1314&lt;&gt;"",AD1314,"")</f>
        <v/>
      </c>
      <c r="AS1314">
        <f>IF(AS1313+1=13,1,AS1313+1)</f>
        <v/>
      </c>
      <c r="AT1314">
        <f>IFERROR(IF(SLOPE($AQ$1298:$AQ$1309,$AS$1298:$AS$1309)&gt;0,MIN(3,ABS(SLOPE($AQ$1298:$AQ$1309,$AS$1298:$AS$1309))),IF(SLOPE($AQ$1298:$AQ$1309,$AS$1298:$AS$1309)&lt;-0.5,-0.5,0)),0)</f>
        <v/>
      </c>
      <c r="AU1314">
        <f>IFERROR(IF(SLOPE($AR$1298:$AR$1309,$AS$1298:$AS$1309)&lt;0,MAX(-3,-ABS(SLOPE($AR$1298:$AR$1309,$AS$1298:$AS$1309))),IF(SLOPE($AR$1298:$AR$1309,$AS$1298:$AS$1309)&gt;0.5,0.5,0)),0)</f>
        <v/>
      </c>
      <c r="AV1314">
        <f>($AQ$1310+(AT1314*(AS1314-1)))</f>
        <v/>
      </c>
      <c r="AW1314">
        <f>($AR$1310+(AU1314*(AS1314-1)))</f>
        <v/>
      </c>
      <c r="AX1314">
        <f>IF(AT1314&gt;0,AV1314+AT1314,AV1314)</f>
        <v/>
      </c>
      <c r="AY1314">
        <f>IF(AU1314&lt;0,AW1314+AU1314,AW1314)</f>
        <v/>
      </c>
      <c r="BA1314" s="14">
        <f>IFERROR(AX1314-AQ1314,"")</f>
        <v/>
      </c>
      <c r="BB1314" s="14">
        <f>IFERROR(AY1314-AR1314,"")</f>
        <v/>
      </c>
      <c r="BD1314">
        <f>AH1314</f>
        <v/>
      </c>
      <c r="BE1314">
        <f>AI1314</f>
        <v/>
      </c>
      <c r="BF1314">
        <f>AJ1314</f>
        <v/>
      </c>
      <c r="BG1314" s="14">
        <f>L1314</f>
        <v/>
      </c>
      <c r="BH1314" s="14">
        <f>IF(X1314="","",X1314)</f>
        <v/>
      </c>
      <c r="BI1314" s="14">
        <f>IF(Y1314="","",Y1314)</f>
        <v/>
      </c>
      <c r="BJ1314">
        <f>Z1314</f>
        <v/>
      </c>
      <c r="BK1314">
        <f>AA1314</f>
        <v/>
      </c>
      <c r="BL1314">
        <f>IFERROR(AX1314,"")</f>
        <v/>
      </c>
      <c r="BM1314">
        <f>IFERROR(AY1314,"")</f>
        <v/>
      </c>
    </row>
    <row r="1315" ht="14.25" customHeight="1">
      <c r="A1315">
        <f>ALGLIB_SSA_XAUUSD!AA1315</f>
        <v/>
      </c>
      <c r="B1315">
        <f>IF($A1315="","",INDEX(ALGLIB_SSA_XAUUSD!$B$2:$B$2401,MATCH($A1315,ALGLIB_SSA_XAUUSD!$A$2:$A$2401,1)))</f>
        <v/>
      </c>
      <c r="C1315">
        <f>IF($A1315="","",INDEX(ALGLIB_SSA_XAUUSD!$C$2:$C$2401,MATCH($A1315,ALGLIB_SSA_XAUUSD!$A$2:$A$2401,1)))</f>
        <v/>
      </c>
      <c r="D1315" s="14">
        <f>IF($A1315="","",INT((ROW()-2)/12)+1)</f>
        <v/>
      </c>
      <c r="E1315" s="14">
        <f>IF(AND(E1322&lt;&gt;"",D1322=D1310+1),E1310+(E1322-E1310)*5/12,"")</f>
        <v/>
      </c>
      <c r="F1315" s="14">
        <f>IF(AND(F1322&lt;&gt;"",D1322=D1310+1),F1310+(F1322-F1310)*5/12,"")</f>
        <v/>
      </c>
      <c r="G1315" s="14">
        <f>IF(AND(G1322&lt;&gt;"",D1322=D1310+1),G1310+(G1322-G1310)*5/12,"")</f>
        <v/>
      </c>
      <c r="H1315" s="14">
        <f>IF(AND(H1322&lt;&gt;"",D1322=D1310+1),H1310+(H1322-H1310)*5/12,"")</f>
        <v/>
      </c>
      <c r="I1315" s="14">
        <f>IF(AND(L1322&lt;&gt;"",D1322=D1310+1),I1310+(I1322-I1310)*5/12,"")</f>
        <v/>
      </c>
      <c r="J1315">
        <f>_xlfn.XLOOKUP($A1315,ALGLIB_SSA_XAUUSD!$AA$2:$AA$2401,ALGLIB_SSA_XAUUSD!$P$2:$P$2401,"",0)</f>
        <v/>
      </c>
      <c r="K1315">
        <f>_xlfn.XLOOKUP($A1315,ALGLIB_SSA_XAUUSD!$AA$2:$AA$2401,ALGLIB_SSA_XAUUSD!$Q$2:$Q$2401,"",0)</f>
        <v/>
      </c>
      <c r="L1315">
        <f>_xlfn.XLOOKUP($A1315,ALGLIB_SSA_XAUUSD!$AA$2:$AA$2401,ALGLIB_SSA_XAUUSD!$R$2:$R$2401,"",0)</f>
        <v/>
      </c>
      <c r="M1315">
        <f>_xlfn.XLOOKUP($A1315,ALGLIB_SSA_XAUUSD!$AA$2:$AA$2401,ALGLIB_SSA_XAUUSD!$S$2:$S$2401,"",0)</f>
        <v/>
      </c>
      <c r="N1315">
        <f>_xlfn.XLOOKUP($A1315,ALGLIB_SSA_XAUUSD!$AA$2:$AA$2401,ALGLIB_SSA_XAUUSD!$T$2:$T$2401,"",0)</f>
        <v/>
      </c>
      <c r="O1315">
        <f>_xlfn.XLOOKUP($A1315,ALGLIB_SSA_XAUUSD!$AA$2:$AA$2401,ALGLIB_SSA_XAUUSD!$U$2:$U$2401,"",0)</f>
        <v/>
      </c>
      <c r="P1315">
        <f>_xlfn.XLOOKUP($A1315,ALGLIB_SSA_XAUUSD!$AA$2:$AA$2401,ALGLIB_SSA_XAUUSD!$V$2:$V$2401,"",0)</f>
        <v/>
      </c>
      <c r="S1315">
        <f>A1315</f>
        <v/>
      </c>
      <c r="T1315">
        <f>J1315</f>
        <v/>
      </c>
      <c r="U1315">
        <f>K1315</f>
        <v/>
      </c>
      <c r="V1315" s="14">
        <f>IF($A1315="","",MOD(ROW()-2,12)+1)</f>
        <v/>
      </c>
      <c r="W1315">
        <f>L1315</f>
        <v/>
      </c>
      <c r="X1315" s="14">
        <f>IF(F1315="","",F1315)</f>
        <v/>
      </c>
      <c r="Y1315" s="14">
        <f>IF(G1315="","",G1315)</f>
        <v/>
      </c>
      <c r="Z1315">
        <f>M1315</f>
        <v/>
      </c>
      <c r="AA1315">
        <f>N1315</f>
        <v/>
      </c>
      <c r="AB1315" s="14">
        <f>IF(H1315="","",H1315)</f>
        <v/>
      </c>
      <c r="AC1315">
        <f>O1315</f>
        <v/>
      </c>
      <c r="AD1315" s="14">
        <f>IF(I1315="","",I1315)</f>
        <v/>
      </c>
      <c r="AE1315">
        <f>P1315</f>
        <v/>
      </c>
      <c r="AH1315">
        <f>IF(S1315&lt;&gt;"",S1315,AH1314+900)</f>
        <v/>
      </c>
      <c r="AI1315">
        <f>IF(T1315&lt;&gt;"",T1315,AI1314)</f>
        <v/>
      </c>
      <c r="AJ1315">
        <f>IF(U1315&lt;&gt;"",U1315,AJ1314)</f>
        <v/>
      </c>
      <c r="AK1315">
        <f>IF(W1315&lt;&gt;"",W1315,"")</f>
        <v/>
      </c>
      <c r="AL1315" s="14">
        <f>IF(X1315&lt;&gt;"",X1315,"")</f>
        <v/>
      </c>
      <c r="AM1315" s="14">
        <f>IF(Y1315&lt;&gt;"",Y1315,"")</f>
        <v/>
      </c>
      <c r="AN1315" s="14">
        <f>IF(OR(AL1315="",AM1315=""),"",AL1315-AM1315)</f>
        <v/>
      </c>
      <c r="AO1315">
        <f>IF(AN1315="","",IF(AN1315&gt;0,"Bullish","Bearish"))</f>
        <v/>
      </c>
      <c r="AP1315">
        <f>IF(AO1315="",AP1314,AO1315)</f>
        <v/>
      </c>
      <c r="AQ1315" s="14">
        <f>IF(AB1315&lt;&gt;"",AB1315,"")</f>
        <v/>
      </c>
      <c r="AR1315" s="14">
        <f>IF(AD1315&lt;&gt;"",AD1315,"")</f>
        <v/>
      </c>
      <c r="AS1315">
        <f>IF(AS1314+1=13,1,AS1314+1)</f>
        <v/>
      </c>
      <c r="AT1315">
        <f>IFERROR(IF(SLOPE($AQ$1298:$AQ$1309,$AS$1298:$AS$1309)&gt;0,MIN(3,ABS(SLOPE($AQ$1298:$AQ$1309,$AS$1298:$AS$1309))),IF(SLOPE($AQ$1298:$AQ$1309,$AS$1298:$AS$1309)&lt;-0.5,-0.5,0)),0)</f>
        <v/>
      </c>
      <c r="AU1315">
        <f>IFERROR(IF(SLOPE($AR$1298:$AR$1309,$AS$1298:$AS$1309)&lt;0,MAX(-3,-ABS(SLOPE($AR$1298:$AR$1309,$AS$1298:$AS$1309))),IF(SLOPE($AR$1298:$AR$1309,$AS$1298:$AS$1309)&gt;0.5,0.5,0)),0)</f>
        <v/>
      </c>
      <c r="AV1315">
        <f>($AQ$1310+(AT1315*(AS1315-1)))</f>
        <v/>
      </c>
      <c r="AW1315">
        <f>($AR$1310+(AU1315*(AS1315-1)))</f>
        <v/>
      </c>
      <c r="AX1315">
        <f>IF(AT1315&gt;0,AV1315+AT1315,AV1315)</f>
        <v/>
      </c>
      <c r="AY1315">
        <f>IF(AU1315&lt;0,AW1315+AU1315,AW1315)</f>
        <v/>
      </c>
      <c r="BA1315" s="14">
        <f>IFERROR(AX1315-AQ1315,"")</f>
        <v/>
      </c>
      <c r="BB1315" s="14">
        <f>IFERROR(AY1315-AR1315,"")</f>
        <v/>
      </c>
      <c r="BD1315">
        <f>AH1315</f>
        <v/>
      </c>
      <c r="BE1315">
        <f>AI1315</f>
        <v/>
      </c>
      <c r="BF1315">
        <f>AJ1315</f>
        <v/>
      </c>
      <c r="BG1315" s="14">
        <f>L1315</f>
        <v/>
      </c>
      <c r="BH1315" s="14">
        <f>IF(X1315="","",X1315)</f>
        <v/>
      </c>
      <c r="BI1315" s="14">
        <f>IF(Y1315="","",Y1315)</f>
        <v/>
      </c>
      <c r="BJ1315">
        <f>Z1315</f>
        <v/>
      </c>
      <c r="BK1315">
        <f>AA1315</f>
        <v/>
      </c>
      <c r="BL1315">
        <f>IFERROR(AX1315,"")</f>
        <v/>
      </c>
      <c r="BM1315">
        <f>IFERROR(AY1315,"")</f>
        <v/>
      </c>
    </row>
    <row r="1316" ht="14.25" customHeight="1">
      <c r="A1316">
        <f>ALGLIB_SSA_XAUUSD!AA1316</f>
        <v/>
      </c>
      <c r="B1316">
        <f>IF($A1316="","",INDEX(ALGLIB_SSA_XAUUSD!$B$2:$B$2401,MATCH($A1316,ALGLIB_SSA_XAUUSD!$A$2:$A$2401,1)))</f>
        <v/>
      </c>
      <c r="C1316">
        <f>IF($A1316="","",INDEX(ALGLIB_SSA_XAUUSD!$C$2:$C$2401,MATCH($A1316,ALGLIB_SSA_XAUUSD!$A$2:$A$2401,1)))</f>
        <v/>
      </c>
      <c r="D1316" s="14">
        <f>IF($A1316="","",INT((ROW()-2)/12)+1)</f>
        <v/>
      </c>
      <c r="E1316" s="14">
        <f>IF(AND(E1322&lt;&gt;"",D1322=D1310+1),E1310+(E1322-E1310)*6/12,"")</f>
        <v/>
      </c>
      <c r="F1316" s="14">
        <f>IF(AND(F1322&lt;&gt;"",D1322=D1310+1),F1310+(F1322-F1310)*6/12,"")</f>
        <v/>
      </c>
      <c r="G1316" s="14">
        <f>IF(AND(G1322&lt;&gt;"",D1322=D1310+1),G1310+(G1322-G1310)*6/12,"")</f>
        <v/>
      </c>
      <c r="H1316" s="14">
        <f>IF(AND(H1322&lt;&gt;"",D1322=D1310+1),H1310+(H1322-H1310)*6/12,"")</f>
        <v/>
      </c>
      <c r="I1316" s="14">
        <f>IF(AND(L1322&lt;&gt;"",D1322=D1310+1),I1310+(I1322-I1310)*6/12,"")</f>
        <v/>
      </c>
      <c r="J1316">
        <f>_xlfn.XLOOKUP($A1316,ALGLIB_SSA_XAUUSD!$AA$2:$AA$2401,ALGLIB_SSA_XAUUSD!$P$2:$P$2401,"",0)</f>
        <v/>
      </c>
      <c r="K1316">
        <f>_xlfn.XLOOKUP($A1316,ALGLIB_SSA_XAUUSD!$AA$2:$AA$2401,ALGLIB_SSA_XAUUSD!$Q$2:$Q$2401,"",0)</f>
        <v/>
      </c>
      <c r="L1316">
        <f>_xlfn.XLOOKUP($A1316,ALGLIB_SSA_XAUUSD!$AA$2:$AA$2401,ALGLIB_SSA_XAUUSD!$R$2:$R$2401,"",0)</f>
        <v/>
      </c>
      <c r="M1316">
        <f>_xlfn.XLOOKUP($A1316,ALGLIB_SSA_XAUUSD!$AA$2:$AA$2401,ALGLIB_SSA_XAUUSD!$S$2:$S$2401,"",0)</f>
        <v/>
      </c>
      <c r="N1316">
        <f>_xlfn.XLOOKUP($A1316,ALGLIB_SSA_XAUUSD!$AA$2:$AA$2401,ALGLIB_SSA_XAUUSD!$T$2:$T$2401,"",0)</f>
        <v/>
      </c>
      <c r="O1316">
        <f>_xlfn.XLOOKUP($A1316,ALGLIB_SSA_XAUUSD!$AA$2:$AA$2401,ALGLIB_SSA_XAUUSD!$U$2:$U$2401,"",0)</f>
        <v/>
      </c>
      <c r="P1316">
        <f>_xlfn.XLOOKUP($A1316,ALGLIB_SSA_XAUUSD!$AA$2:$AA$2401,ALGLIB_SSA_XAUUSD!$V$2:$V$2401,"",0)</f>
        <v/>
      </c>
      <c r="S1316">
        <f>A1316</f>
        <v/>
      </c>
      <c r="T1316">
        <f>J1316</f>
        <v/>
      </c>
      <c r="U1316">
        <f>K1316</f>
        <v/>
      </c>
      <c r="V1316" s="14">
        <f>IF($A1316="","",MOD(ROW()-2,12)+1)</f>
        <v/>
      </c>
      <c r="W1316">
        <f>L1316</f>
        <v/>
      </c>
      <c r="X1316" s="14">
        <f>IF(F1316="","",F1316)</f>
        <v/>
      </c>
      <c r="Y1316" s="14">
        <f>IF(G1316="","",G1316)</f>
        <v/>
      </c>
      <c r="Z1316">
        <f>M1316</f>
        <v/>
      </c>
      <c r="AA1316">
        <f>N1316</f>
        <v/>
      </c>
      <c r="AB1316" s="14">
        <f>IF(H1316="","",H1316)</f>
        <v/>
      </c>
      <c r="AC1316">
        <f>O1316</f>
        <v/>
      </c>
      <c r="AD1316" s="14">
        <f>IF(I1316="","",I1316)</f>
        <v/>
      </c>
      <c r="AE1316">
        <f>P1316</f>
        <v/>
      </c>
      <c r="AH1316">
        <f>IF(S1316&lt;&gt;"",S1316,AH1315+900)</f>
        <v/>
      </c>
      <c r="AI1316">
        <f>IF(T1316&lt;&gt;"",T1316,AI1315)</f>
        <v/>
      </c>
      <c r="AJ1316">
        <f>IF(U1316&lt;&gt;"",U1316,AJ1315)</f>
        <v/>
      </c>
      <c r="AK1316">
        <f>IF(W1316&lt;&gt;"",W1316,"")</f>
        <v/>
      </c>
      <c r="AL1316" s="14">
        <f>IF(X1316&lt;&gt;"",X1316,"")</f>
        <v/>
      </c>
      <c r="AM1316" s="14">
        <f>IF(Y1316&lt;&gt;"",Y1316,"")</f>
        <v/>
      </c>
      <c r="AN1316" s="14">
        <f>IF(OR(AL1316="",AM1316=""),"",AL1316-AM1316)</f>
        <v/>
      </c>
      <c r="AO1316">
        <f>IF(AN1316="","",IF(AN1316&gt;0,"Bullish","Bearish"))</f>
        <v/>
      </c>
      <c r="AP1316">
        <f>IF(AO1316="",AP1315,AO1316)</f>
        <v/>
      </c>
      <c r="AQ1316" s="14">
        <f>IF(AB1316&lt;&gt;"",AB1316,"")</f>
        <v/>
      </c>
      <c r="AR1316" s="14">
        <f>IF(AD1316&lt;&gt;"",AD1316,"")</f>
        <v/>
      </c>
      <c r="AS1316">
        <f>IF(AS1315+1=13,1,AS1315+1)</f>
        <v/>
      </c>
      <c r="AT1316">
        <f>IFERROR(IF(SLOPE($AQ$1298:$AQ$1309,$AS$1298:$AS$1309)&gt;0,MIN(3,ABS(SLOPE($AQ$1298:$AQ$1309,$AS$1298:$AS$1309))),IF(SLOPE($AQ$1298:$AQ$1309,$AS$1298:$AS$1309)&lt;-0.5,-0.5,0)),0)</f>
        <v/>
      </c>
      <c r="AU1316">
        <f>IFERROR(IF(SLOPE($AR$1298:$AR$1309,$AS$1298:$AS$1309)&lt;0,MAX(-3,-ABS(SLOPE($AR$1298:$AR$1309,$AS$1298:$AS$1309))),IF(SLOPE($AR$1298:$AR$1309,$AS$1298:$AS$1309)&gt;0.5,0.5,0)),0)</f>
        <v/>
      </c>
      <c r="AV1316">
        <f>($AQ$1310+(AT1316*(AS1316-1)))</f>
        <v/>
      </c>
      <c r="AW1316">
        <f>($AR$1310+(AU1316*(AS1316-1)))</f>
        <v/>
      </c>
      <c r="AX1316">
        <f>IF(AT1316&gt;0,AV1316+AT1316,AV1316)</f>
        <v/>
      </c>
      <c r="AY1316">
        <f>IF(AU1316&lt;0,AW1316+AU1316,AW1316)</f>
        <v/>
      </c>
      <c r="BA1316" s="14">
        <f>IFERROR(AX1316-AQ1316,"")</f>
        <v/>
      </c>
      <c r="BB1316" s="14">
        <f>IFERROR(AY1316-AR1316,"")</f>
        <v/>
      </c>
      <c r="BD1316">
        <f>AH1316</f>
        <v/>
      </c>
      <c r="BE1316">
        <f>AI1316</f>
        <v/>
      </c>
      <c r="BF1316">
        <f>AJ1316</f>
        <v/>
      </c>
      <c r="BG1316" s="14">
        <f>L1316</f>
        <v/>
      </c>
      <c r="BH1316" s="14">
        <f>IF(X1316="","",X1316)</f>
        <v/>
      </c>
      <c r="BI1316" s="14">
        <f>IF(Y1316="","",Y1316)</f>
        <v/>
      </c>
      <c r="BJ1316">
        <f>Z1316</f>
        <v/>
      </c>
      <c r="BK1316">
        <f>AA1316</f>
        <v/>
      </c>
      <c r="BL1316">
        <f>IFERROR(AX1316,"")</f>
        <v/>
      </c>
      <c r="BM1316">
        <f>IFERROR(AY1316,"")</f>
        <v/>
      </c>
    </row>
    <row r="1317" ht="14.25" customHeight="1">
      <c r="A1317">
        <f>ALGLIB_SSA_XAUUSD!AA1317</f>
        <v/>
      </c>
      <c r="B1317">
        <f>IF($A1317="","",INDEX(ALGLIB_SSA_XAUUSD!$B$2:$B$2401,MATCH($A1317,ALGLIB_SSA_XAUUSD!$A$2:$A$2401,1)))</f>
        <v/>
      </c>
      <c r="C1317">
        <f>IF($A1317="","",INDEX(ALGLIB_SSA_XAUUSD!$C$2:$C$2401,MATCH($A1317,ALGLIB_SSA_XAUUSD!$A$2:$A$2401,1)))</f>
        <v/>
      </c>
      <c r="D1317" s="14">
        <f>IF($A1317="","",INT((ROW()-2)/12)+1)</f>
        <v/>
      </c>
      <c r="E1317" s="14">
        <f>IF(AND(E1322&lt;&gt;"",D1322=D1310+1),E1310+(E1322-E1310)*7/12,"")</f>
        <v/>
      </c>
      <c r="F1317" s="14">
        <f>IF(AND(F1322&lt;&gt;"",D1322=D1310+1),F1310+(F1322-F1310)*7/12,"")</f>
        <v/>
      </c>
      <c r="G1317" s="14">
        <f>IF(AND(G1322&lt;&gt;"",D1322=D1310+1),G1310+(G1322-G1310)*7/12,"")</f>
        <v/>
      </c>
      <c r="H1317" s="14">
        <f>IF(AND(H1322&lt;&gt;"",D1322=D1310+1),H1310+(H1322-H1310)*7/12,"")</f>
        <v/>
      </c>
      <c r="I1317" s="14">
        <f>IF(AND(L1322&lt;&gt;"",D1322=D1310+1),I1310+(I1322-I1310)*7/12,"")</f>
        <v/>
      </c>
      <c r="J1317">
        <f>_xlfn.XLOOKUP($A1317,ALGLIB_SSA_XAUUSD!$AA$2:$AA$2401,ALGLIB_SSA_XAUUSD!$P$2:$P$2401,"",0)</f>
        <v/>
      </c>
      <c r="K1317">
        <f>_xlfn.XLOOKUP($A1317,ALGLIB_SSA_XAUUSD!$AA$2:$AA$2401,ALGLIB_SSA_XAUUSD!$Q$2:$Q$2401,"",0)</f>
        <v/>
      </c>
      <c r="L1317">
        <f>_xlfn.XLOOKUP($A1317,ALGLIB_SSA_XAUUSD!$AA$2:$AA$2401,ALGLIB_SSA_XAUUSD!$R$2:$R$2401,"",0)</f>
        <v/>
      </c>
      <c r="M1317">
        <f>_xlfn.XLOOKUP($A1317,ALGLIB_SSA_XAUUSD!$AA$2:$AA$2401,ALGLIB_SSA_XAUUSD!$S$2:$S$2401,"",0)</f>
        <v/>
      </c>
      <c r="N1317">
        <f>_xlfn.XLOOKUP($A1317,ALGLIB_SSA_XAUUSD!$AA$2:$AA$2401,ALGLIB_SSA_XAUUSD!$T$2:$T$2401,"",0)</f>
        <v/>
      </c>
      <c r="O1317">
        <f>_xlfn.XLOOKUP($A1317,ALGLIB_SSA_XAUUSD!$AA$2:$AA$2401,ALGLIB_SSA_XAUUSD!$U$2:$U$2401,"",0)</f>
        <v/>
      </c>
      <c r="P1317">
        <f>_xlfn.XLOOKUP($A1317,ALGLIB_SSA_XAUUSD!$AA$2:$AA$2401,ALGLIB_SSA_XAUUSD!$V$2:$V$2401,"",0)</f>
        <v/>
      </c>
      <c r="S1317">
        <f>A1317</f>
        <v/>
      </c>
      <c r="T1317">
        <f>J1317</f>
        <v/>
      </c>
      <c r="U1317">
        <f>K1317</f>
        <v/>
      </c>
      <c r="V1317" s="14">
        <f>IF($A1317="","",MOD(ROW()-2,12)+1)</f>
        <v/>
      </c>
      <c r="W1317">
        <f>L1317</f>
        <v/>
      </c>
      <c r="X1317" s="14">
        <f>IF(F1317="","",F1317)</f>
        <v/>
      </c>
      <c r="Y1317" s="14">
        <f>IF(G1317="","",G1317)</f>
        <v/>
      </c>
      <c r="Z1317">
        <f>M1317</f>
        <v/>
      </c>
      <c r="AA1317">
        <f>N1317</f>
        <v/>
      </c>
      <c r="AB1317" s="14">
        <f>IF(H1317="","",H1317)</f>
        <v/>
      </c>
      <c r="AC1317">
        <f>O1317</f>
        <v/>
      </c>
      <c r="AD1317" s="14">
        <f>IF(I1317="","",I1317)</f>
        <v/>
      </c>
      <c r="AE1317">
        <f>P1317</f>
        <v/>
      </c>
      <c r="AH1317">
        <f>IF(S1317&lt;&gt;"",S1317,AH1316+900)</f>
        <v/>
      </c>
      <c r="AI1317">
        <f>IF(T1317&lt;&gt;"",T1317,AI1316)</f>
        <v/>
      </c>
      <c r="AJ1317">
        <f>IF(U1317&lt;&gt;"",U1317,AJ1316)</f>
        <v/>
      </c>
      <c r="AK1317">
        <f>IF(W1317&lt;&gt;"",W1317,"")</f>
        <v/>
      </c>
      <c r="AL1317" s="14">
        <f>IF(X1317&lt;&gt;"",X1317,"")</f>
        <v/>
      </c>
      <c r="AM1317" s="14">
        <f>IF(Y1317&lt;&gt;"",Y1317,"")</f>
        <v/>
      </c>
      <c r="AN1317" s="14">
        <f>IF(OR(AL1317="",AM1317=""),"",AL1317-AM1317)</f>
        <v/>
      </c>
      <c r="AO1317">
        <f>IF(AN1317="","",IF(AN1317&gt;0,"Bullish","Bearish"))</f>
        <v/>
      </c>
      <c r="AP1317">
        <f>IF(AO1317="",AP1316,AO1317)</f>
        <v/>
      </c>
      <c r="AQ1317" s="14">
        <f>IF(AB1317&lt;&gt;"",AB1317,"")</f>
        <v/>
      </c>
      <c r="AR1317" s="14">
        <f>IF(AD1317&lt;&gt;"",AD1317,"")</f>
        <v/>
      </c>
      <c r="AS1317">
        <f>IF(AS1316+1=13,1,AS1316+1)</f>
        <v/>
      </c>
      <c r="AT1317">
        <f>IFERROR(IF(SLOPE($AQ$1298:$AQ$1309,$AS$1298:$AS$1309)&gt;0,MIN(3,ABS(SLOPE($AQ$1298:$AQ$1309,$AS$1298:$AS$1309))),IF(SLOPE($AQ$1298:$AQ$1309,$AS$1298:$AS$1309)&lt;-0.5,-0.5,0)),0)</f>
        <v/>
      </c>
      <c r="AU1317">
        <f>IFERROR(IF(SLOPE($AR$1298:$AR$1309,$AS$1298:$AS$1309)&lt;0,MAX(-3,-ABS(SLOPE($AR$1298:$AR$1309,$AS$1298:$AS$1309))),IF(SLOPE($AR$1298:$AR$1309,$AS$1298:$AS$1309)&gt;0.5,0.5,0)),0)</f>
        <v/>
      </c>
      <c r="AV1317">
        <f>($AQ$1310+(AT1317*(AS1317-1)))</f>
        <v/>
      </c>
      <c r="AW1317">
        <f>($AR$1310+(AU1317*(AS1317-1)))</f>
        <v/>
      </c>
      <c r="AX1317">
        <f>IF(AT1317&gt;0,AV1317+AT1317,AV1317)</f>
        <v/>
      </c>
      <c r="AY1317">
        <f>IF(AU1317&lt;0,AW1317+AU1317,AW1317)</f>
        <v/>
      </c>
      <c r="BA1317" s="14">
        <f>IFERROR(AX1317-AQ1317,"")</f>
        <v/>
      </c>
      <c r="BB1317" s="14">
        <f>IFERROR(AY1317-AR1317,"")</f>
        <v/>
      </c>
      <c r="BD1317">
        <f>AH1317</f>
        <v/>
      </c>
      <c r="BE1317">
        <f>AI1317</f>
        <v/>
      </c>
      <c r="BF1317">
        <f>AJ1317</f>
        <v/>
      </c>
      <c r="BG1317" s="14">
        <f>L1317</f>
        <v/>
      </c>
      <c r="BH1317" s="14">
        <f>IF(X1317="","",X1317)</f>
        <v/>
      </c>
      <c r="BI1317" s="14">
        <f>IF(Y1317="","",Y1317)</f>
        <v/>
      </c>
      <c r="BJ1317">
        <f>Z1317</f>
        <v/>
      </c>
      <c r="BK1317">
        <f>AA1317</f>
        <v/>
      </c>
      <c r="BL1317">
        <f>IFERROR(AX1317,"")</f>
        <v/>
      </c>
      <c r="BM1317">
        <f>IFERROR(AY1317,"")</f>
        <v/>
      </c>
    </row>
    <row r="1318" ht="14.25" customHeight="1">
      <c r="A1318">
        <f>ALGLIB_SSA_XAUUSD!AA1318</f>
        <v/>
      </c>
      <c r="B1318">
        <f>IF($A1318="","",INDEX(ALGLIB_SSA_XAUUSD!$B$2:$B$2401,MATCH($A1318,ALGLIB_SSA_XAUUSD!$A$2:$A$2401,1)))</f>
        <v/>
      </c>
      <c r="C1318">
        <f>IF($A1318="","",INDEX(ALGLIB_SSA_XAUUSD!$C$2:$C$2401,MATCH($A1318,ALGLIB_SSA_XAUUSD!$A$2:$A$2401,1)))</f>
        <v/>
      </c>
      <c r="D1318" s="14">
        <f>IF($A1318="","",INT((ROW()-2)/12)+1)</f>
        <v/>
      </c>
      <c r="E1318" s="14">
        <f>IF(AND(E1322&lt;&gt;"",D1322=D1310+1),E1310+(E1322-E1310)*8/12,"")</f>
        <v/>
      </c>
      <c r="F1318" s="14">
        <f>IF(AND(F1322&lt;&gt;"",D1322=D1310+1),F1310+(F1322-F1310)*8/12,"")</f>
        <v/>
      </c>
      <c r="G1318" s="14">
        <f>IF(AND(G1322&lt;&gt;"",D1322=D1310+1),G1310+(G1322-G1310)*8/12,"")</f>
        <v/>
      </c>
      <c r="H1318" s="14">
        <f>IF(AND(H1322&lt;&gt;"",D1322=D1310+1),H1310+(H1322-H1310)*8/12,"")</f>
        <v/>
      </c>
      <c r="I1318" s="14">
        <f>IF(AND(L1322&lt;&gt;"",D1322=D1310+1),I1310+(I1322-I1310)*8/12,"")</f>
        <v/>
      </c>
      <c r="J1318">
        <f>_xlfn.XLOOKUP($A1318,ALGLIB_SSA_XAUUSD!$AA$2:$AA$2401,ALGLIB_SSA_XAUUSD!$P$2:$P$2401,"",0)</f>
        <v/>
      </c>
      <c r="K1318">
        <f>_xlfn.XLOOKUP($A1318,ALGLIB_SSA_XAUUSD!$AA$2:$AA$2401,ALGLIB_SSA_XAUUSD!$Q$2:$Q$2401,"",0)</f>
        <v/>
      </c>
      <c r="L1318">
        <f>_xlfn.XLOOKUP($A1318,ALGLIB_SSA_XAUUSD!$AA$2:$AA$2401,ALGLIB_SSA_XAUUSD!$R$2:$R$2401,"",0)</f>
        <v/>
      </c>
      <c r="M1318">
        <f>_xlfn.XLOOKUP($A1318,ALGLIB_SSA_XAUUSD!$AA$2:$AA$2401,ALGLIB_SSA_XAUUSD!$S$2:$S$2401,"",0)</f>
        <v/>
      </c>
      <c r="N1318">
        <f>_xlfn.XLOOKUP($A1318,ALGLIB_SSA_XAUUSD!$AA$2:$AA$2401,ALGLIB_SSA_XAUUSD!$T$2:$T$2401,"",0)</f>
        <v/>
      </c>
      <c r="O1318">
        <f>_xlfn.XLOOKUP($A1318,ALGLIB_SSA_XAUUSD!$AA$2:$AA$2401,ALGLIB_SSA_XAUUSD!$U$2:$U$2401,"",0)</f>
        <v/>
      </c>
      <c r="P1318">
        <f>_xlfn.XLOOKUP($A1318,ALGLIB_SSA_XAUUSD!$AA$2:$AA$2401,ALGLIB_SSA_XAUUSD!$V$2:$V$2401,"",0)</f>
        <v/>
      </c>
      <c r="S1318">
        <f>A1318</f>
        <v/>
      </c>
      <c r="T1318">
        <f>J1318</f>
        <v/>
      </c>
      <c r="U1318">
        <f>K1318</f>
        <v/>
      </c>
      <c r="V1318" s="14">
        <f>IF($A1318="","",MOD(ROW()-2,12)+1)</f>
        <v/>
      </c>
      <c r="W1318">
        <f>L1318</f>
        <v/>
      </c>
      <c r="X1318" s="14">
        <f>IF(F1318="","",F1318)</f>
        <v/>
      </c>
      <c r="Y1318" s="14">
        <f>IF(G1318="","",G1318)</f>
        <v/>
      </c>
      <c r="Z1318">
        <f>M1318</f>
        <v/>
      </c>
      <c r="AA1318">
        <f>N1318</f>
        <v/>
      </c>
      <c r="AB1318" s="14">
        <f>IF(H1318="","",H1318)</f>
        <v/>
      </c>
      <c r="AC1318">
        <f>O1318</f>
        <v/>
      </c>
      <c r="AD1318" s="14">
        <f>IF(I1318="","",I1318)</f>
        <v/>
      </c>
      <c r="AE1318">
        <f>P1318</f>
        <v/>
      </c>
      <c r="AH1318">
        <f>IF(S1318&lt;&gt;"",S1318,AH1317+900)</f>
        <v/>
      </c>
      <c r="AI1318">
        <f>IF(T1318&lt;&gt;"",T1318,AI1317)</f>
        <v/>
      </c>
      <c r="AJ1318">
        <f>IF(U1318&lt;&gt;"",U1318,AJ1317)</f>
        <v/>
      </c>
      <c r="AK1318">
        <f>IF(W1318&lt;&gt;"",W1318,"")</f>
        <v/>
      </c>
      <c r="AL1318" s="14">
        <f>IF(X1318&lt;&gt;"",X1318,"")</f>
        <v/>
      </c>
      <c r="AM1318" s="14">
        <f>IF(Y1318&lt;&gt;"",Y1318,"")</f>
        <v/>
      </c>
      <c r="AN1318" s="14">
        <f>IF(OR(AL1318="",AM1318=""),"",AL1318-AM1318)</f>
        <v/>
      </c>
      <c r="AO1318">
        <f>IF(AN1318="","",IF(AN1318&gt;0,"Bullish","Bearish"))</f>
        <v/>
      </c>
      <c r="AP1318">
        <f>IF(AO1318="",AP1317,AO1318)</f>
        <v/>
      </c>
      <c r="AQ1318" s="14">
        <f>IF(AB1318&lt;&gt;"",AB1318,"")</f>
        <v/>
      </c>
      <c r="AR1318" s="14">
        <f>IF(AD1318&lt;&gt;"",AD1318,"")</f>
        <v/>
      </c>
      <c r="AS1318">
        <f>IF(AS1317+1=13,1,AS1317+1)</f>
        <v/>
      </c>
      <c r="AT1318">
        <f>IFERROR(IF(SLOPE($AQ$1298:$AQ$1309,$AS$1298:$AS$1309)&gt;0,MIN(3,ABS(SLOPE($AQ$1298:$AQ$1309,$AS$1298:$AS$1309))),IF(SLOPE($AQ$1298:$AQ$1309,$AS$1298:$AS$1309)&lt;-0.5,-0.5,0)),0)</f>
        <v/>
      </c>
      <c r="AU1318">
        <f>IFERROR(IF(SLOPE($AR$1298:$AR$1309,$AS$1298:$AS$1309)&lt;0,MAX(-3,-ABS(SLOPE($AR$1298:$AR$1309,$AS$1298:$AS$1309))),IF(SLOPE($AR$1298:$AR$1309,$AS$1298:$AS$1309)&gt;0.5,0.5,0)),0)</f>
        <v/>
      </c>
      <c r="AV1318">
        <f>($AQ$1310+(AT1318*(AS1318-1)))</f>
        <v/>
      </c>
      <c r="AW1318">
        <f>($AR$1310+(AU1318*(AS1318-1)))</f>
        <v/>
      </c>
      <c r="AX1318">
        <f>IF(AT1318&gt;0,AV1318+AT1318,AV1318)</f>
        <v/>
      </c>
      <c r="AY1318">
        <f>IF(AU1318&lt;0,AW1318+AU1318,AW1318)</f>
        <v/>
      </c>
      <c r="BA1318" s="14">
        <f>IFERROR(AX1318-AQ1318,"")</f>
        <v/>
      </c>
      <c r="BB1318" s="14">
        <f>IFERROR(AY1318-AR1318,"")</f>
        <v/>
      </c>
      <c r="BD1318">
        <f>AH1318</f>
        <v/>
      </c>
      <c r="BE1318">
        <f>AI1318</f>
        <v/>
      </c>
      <c r="BF1318">
        <f>AJ1318</f>
        <v/>
      </c>
      <c r="BG1318" s="14">
        <f>L1318</f>
        <v/>
      </c>
      <c r="BH1318" s="14">
        <f>IF(X1318="","",X1318)</f>
        <v/>
      </c>
      <c r="BI1318" s="14">
        <f>IF(Y1318="","",Y1318)</f>
        <v/>
      </c>
      <c r="BJ1318">
        <f>Z1318</f>
        <v/>
      </c>
      <c r="BK1318">
        <f>AA1318</f>
        <v/>
      </c>
      <c r="BL1318">
        <f>IFERROR(AX1318,"")</f>
        <v/>
      </c>
      <c r="BM1318">
        <f>IFERROR(AY1318,"")</f>
        <v/>
      </c>
    </row>
    <row r="1319" ht="14.25" customHeight="1">
      <c r="A1319">
        <f>ALGLIB_SSA_XAUUSD!AA1319</f>
        <v/>
      </c>
      <c r="B1319">
        <f>IF($A1319="","",INDEX(ALGLIB_SSA_XAUUSD!$B$2:$B$2401,MATCH($A1319,ALGLIB_SSA_XAUUSD!$A$2:$A$2401,1)))</f>
        <v/>
      </c>
      <c r="C1319">
        <f>IF($A1319="","",INDEX(ALGLIB_SSA_XAUUSD!$C$2:$C$2401,MATCH($A1319,ALGLIB_SSA_XAUUSD!$A$2:$A$2401,1)))</f>
        <v/>
      </c>
      <c r="D1319" s="14">
        <f>IF($A1319="","",INT((ROW()-2)/12)+1)</f>
        <v/>
      </c>
      <c r="E1319" s="14">
        <f>IF(AND(E1322&lt;&gt;"",D1322=D1310+1),E1310+(E1322-E1310)*9/12,"")</f>
        <v/>
      </c>
      <c r="F1319" s="14">
        <f>IF(AND(F1322&lt;&gt;"",D1322=D1310+1),F1310+(F1322-F1310)*9/12,"")</f>
        <v/>
      </c>
      <c r="G1319" s="14">
        <f>IF(AND(G1322&lt;&gt;"",D1322=D1310+1),G1310+(G1322-G1310)*9/12,"")</f>
        <v/>
      </c>
      <c r="H1319" s="14">
        <f>IF(AND(H1322&lt;&gt;"",D1322=D1310+1),H1310+(H1322-H1310)*9/12,"")</f>
        <v/>
      </c>
      <c r="I1319" s="14">
        <f>IF(AND(L1322&lt;&gt;"",D1322=D1310+1),I1310+(I1322-I1310)*9/12,"")</f>
        <v/>
      </c>
      <c r="J1319">
        <f>_xlfn.XLOOKUP($A1319,ALGLIB_SSA_XAUUSD!$AA$2:$AA$2401,ALGLIB_SSA_XAUUSD!$P$2:$P$2401,"",0)</f>
        <v/>
      </c>
      <c r="K1319">
        <f>_xlfn.XLOOKUP($A1319,ALGLIB_SSA_XAUUSD!$AA$2:$AA$2401,ALGLIB_SSA_XAUUSD!$Q$2:$Q$2401,"",0)</f>
        <v/>
      </c>
      <c r="L1319">
        <f>_xlfn.XLOOKUP($A1319,ALGLIB_SSA_XAUUSD!$AA$2:$AA$2401,ALGLIB_SSA_XAUUSD!$R$2:$R$2401,"",0)</f>
        <v/>
      </c>
      <c r="M1319">
        <f>_xlfn.XLOOKUP($A1319,ALGLIB_SSA_XAUUSD!$AA$2:$AA$2401,ALGLIB_SSA_XAUUSD!$S$2:$S$2401,"",0)</f>
        <v/>
      </c>
      <c r="N1319">
        <f>_xlfn.XLOOKUP($A1319,ALGLIB_SSA_XAUUSD!$AA$2:$AA$2401,ALGLIB_SSA_XAUUSD!$T$2:$T$2401,"",0)</f>
        <v/>
      </c>
      <c r="O1319">
        <f>_xlfn.XLOOKUP($A1319,ALGLIB_SSA_XAUUSD!$AA$2:$AA$2401,ALGLIB_SSA_XAUUSD!$U$2:$U$2401,"",0)</f>
        <v/>
      </c>
      <c r="P1319">
        <f>_xlfn.XLOOKUP($A1319,ALGLIB_SSA_XAUUSD!$AA$2:$AA$2401,ALGLIB_SSA_XAUUSD!$V$2:$V$2401,"",0)</f>
        <v/>
      </c>
      <c r="S1319">
        <f>A1319</f>
        <v/>
      </c>
      <c r="T1319">
        <f>J1319</f>
        <v/>
      </c>
      <c r="U1319">
        <f>K1319</f>
        <v/>
      </c>
      <c r="V1319" s="14">
        <f>IF($A1319="","",MOD(ROW()-2,12)+1)</f>
        <v/>
      </c>
      <c r="W1319">
        <f>L1319</f>
        <v/>
      </c>
      <c r="X1319" s="14">
        <f>IF(F1319="","",F1319)</f>
        <v/>
      </c>
      <c r="Y1319" s="14">
        <f>IF(G1319="","",G1319)</f>
        <v/>
      </c>
      <c r="Z1319">
        <f>M1319</f>
        <v/>
      </c>
      <c r="AA1319">
        <f>N1319</f>
        <v/>
      </c>
      <c r="AB1319" s="14">
        <f>IF(H1319="","",H1319)</f>
        <v/>
      </c>
      <c r="AC1319">
        <f>O1319</f>
        <v/>
      </c>
      <c r="AD1319" s="14">
        <f>IF(I1319="","",I1319)</f>
        <v/>
      </c>
      <c r="AE1319">
        <f>P1319</f>
        <v/>
      </c>
      <c r="AH1319">
        <f>IF(S1319&lt;&gt;"",S1319,AH1318+900)</f>
        <v/>
      </c>
      <c r="AI1319">
        <f>IF(T1319&lt;&gt;"",T1319,AI1318)</f>
        <v/>
      </c>
      <c r="AJ1319">
        <f>IF(U1319&lt;&gt;"",U1319,AJ1318)</f>
        <v/>
      </c>
      <c r="AK1319">
        <f>IF(W1319&lt;&gt;"",W1319,"")</f>
        <v/>
      </c>
      <c r="AL1319" s="14">
        <f>IF(X1319&lt;&gt;"",X1319,"")</f>
        <v/>
      </c>
      <c r="AM1319" s="14">
        <f>IF(Y1319&lt;&gt;"",Y1319,"")</f>
        <v/>
      </c>
      <c r="AN1319" s="14">
        <f>IF(OR(AL1319="",AM1319=""),"",AL1319-AM1319)</f>
        <v/>
      </c>
      <c r="AO1319">
        <f>IF(AN1319="","",IF(AN1319&gt;0,"Bullish","Bearish"))</f>
        <v/>
      </c>
      <c r="AP1319">
        <f>IF(AO1319="",AP1318,AO1319)</f>
        <v/>
      </c>
      <c r="AQ1319" s="14">
        <f>IF(AB1319&lt;&gt;"",AB1319,"")</f>
        <v/>
      </c>
      <c r="AR1319" s="14">
        <f>IF(AD1319&lt;&gt;"",AD1319,"")</f>
        <v/>
      </c>
      <c r="AS1319">
        <f>IF(AS1318+1=13,1,AS1318+1)</f>
        <v/>
      </c>
      <c r="AT1319">
        <f>IFERROR(IF(SLOPE($AQ$1298:$AQ$1309,$AS$1298:$AS$1309)&gt;0,MIN(3,ABS(SLOPE($AQ$1298:$AQ$1309,$AS$1298:$AS$1309))),IF(SLOPE($AQ$1298:$AQ$1309,$AS$1298:$AS$1309)&lt;-0.5,-0.5,0)),0)</f>
        <v/>
      </c>
      <c r="AU1319">
        <f>IFERROR(IF(SLOPE($AR$1298:$AR$1309,$AS$1298:$AS$1309)&lt;0,MAX(-3,-ABS(SLOPE($AR$1298:$AR$1309,$AS$1298:$AS$1309))),IF(SLOPE($AR$1298:$AR$1309,$AS$1298:$AS$1309)&gt;0.5,0.5,0)),0)</f>
        <v/>
      </c>
      <c r="AV1319">
        <f>($AQ$1310+(AT1319*(AS1319-1)))</f>
        <v/>
      </c>
      <c r="AW1319">
        <f>($AR$1310+(AU1319*(AS1319-1)))</f>
        <v/>
      </c>
      <c r="AX1319">
        <f>IF(AT1319&gt;0,AV1319+AT1319,AV1319)</f>
        <v/>
      </c>
      <c r="AY1319">
        <f>IF(AU1319&lt;0,AW1319+AU1319,AW1319)</f>
        <v/>
      </c>
      <c r="BA1319" s="14">
        <f>IFERROR(AX1319-AQ1319,"")</f>
        <v/>
      </c>
      <c r="BB1319" s="14">
        <f>IFERROR(AY1319-AR1319,"")</f>
        <v/>
      </c>
      <c r="BD1319">
        <f>AH1319</f>
        <v/>
      </c>
      <c r="BE1319">
        <f>AI1319</f>
        <v/>
      </c>
      <c r="BF1319">
        <f>AJ1319</f>
        <v/>
      </c>
      <c r="BG1319" s="14">
        <f>L1319</f>
        <v/>
      </c>
      <c r="BH1319" s="14">
        <f>IF(X1319="","",X1319)</f>
        <v/>
      </c>
      <c r="BI1319" s="14">
        <f>IF(Y1319="","",Y1319)</f>
        <v/>
      </c>
      <c r="BJ1319">
        <f>Z1319</f>
        <v/>
      </c>
      <c r="BK1319">
        <f>AA1319</f>
        <v/>
      </c>
      <c r="BL1319">
        <f>IFERROR(AX1319,"")</f>
        <v/>
      </c>
      <c r="BM1319">
        <f>IFERROR(AY1319,"")</f>
        <v/>
      </c>
    </row>
    <row r="1320" ht="14.25" customHeight="1">
      <c r="A1320">
        <f>ALGLIB_SSA_XAUUSD!AA1320</f>
        <v/>
      </c>
      <c r="B1320">
        <f>IF($A1320="","",INDEX(ALGLIB_SSA_XAUUSD!$B$2:$B$2401,MATCH($A1320,ALGLIB_SSA_XAUUSD!$A$2:$A$2401,1)))</f>
        <v/>
      </c>
      <c r="C1320">
        <f>IF($A1320="","",INDEX(ALGLIB_SSA_XAUUSD!$C$2:$C$2401,MATCH($A1320,ALGLIB_SSA_XAUUSD!$A$2:$A$2401,1)))</f>
        <v/>
      </c>
      <c r="D1320" s="14">
        <f>IF($A1320="","",INT((ROW()-2)/12)+1)</f>
        <v/>
      </c>
      <c r="E1320" s="14">
        <f>IF(AND(E1322&lt;&gt;"",D1322=D1310+1),E1310+(E1322-E1310)*10/12,"")</f>
        <v/>
      </c>
      <c r="F1320" s="14">
        <f>IF(AND(F1322&lt;&gt;"",D1322=D1310+1),F1310+(F1322-F1310)*10/12,"")</f>
        <v/>
      </c>
      <c r="G1320" s="14">
        <f>IF(AND(G1322&lt;&gt;"",D1322=D1310+1),G1310+(G1322-G1310)*10/12,"")</f>
        <v/>
      </c>
      <c r="H1320" s="14">
        <f>IF(AND(H1322&lt;&gt;"",D1322=D1310+1),H1310+(H1322-H1310)*10/12,"")</f>
        <v/>
      </c>
      <c r="I1320" s="14">
        <f>IF(AND(L1322&lt;&gt;"",D1322=D1310+1),I1310+(I1322-I1310)*10/12,"")</f>
        <v/>
      </c>
      <c r="J1320">
        <f>_xlfn.XLOOKUP($A1320,ALGLIB_SSA_XAUUSD!$AA$2:$AA$2401,ALGLIB_SSA_XAUUSD!$P$2:$P$2401,"",0)</f>
        <v/>
      </c>
      <c r="K1320">
        <f>_xlfn.XLOOKUP($A1320,ALGLIB_SSA_XAUUSD!$AA$2:$AA$2401,ALGLIB_SSA_XAUUSD!$Q$2:$Q$2401,"",0)</f>
        <v/>
      </c>
      <c r="L1320">
        <f>_xlfn.XLOOKUP($A1320,ALGLIB_SSA_XAUUSD!$AA$2:$AA$2401,ALGLIB_SSA_XAUUSD!$R$2:$R$2401,"",0)</f>
        <v/>
      </c>
      <c r="M1320">
        <f>_xlfn.XLOOKUP($A1320,ALGLIB_SSA_XAUUSD!$AA$2:$AA$2401,ALGLIB_SSA_XAUUSD!$S$2:$S$2401,"",0)</f>
        <v/>
      </c>
      <c r="N1320">
        <f>_xlfn.XLOOKUP($A1320,ALGLIB_SSA_XAUUSD!$AA$2:$AA$2401,ALGLIB_SSA_XAUUSD!$T$2:$T$2401,"",0)</f>
        <v/>
      </c>
      <c r="O1320">
        <f>_xlfn.XLOOKUP($A1320,ALGLIB_SSA_XAUUSD!$AA$2:$AA$2401,ALGLIB_SSA_XAUUSD!$U$2:$U$2401,"",0)</f>
        <v/>
      </c>
      <c r="P1320">
        <f>_xlfn.XLOOKUP($A1320,ALGLIB_SSA_XAUUSD!$AA$2:$AA$2401,ALGLIB_SSA_XAUUSD!$V$2:$V$2401,"",0)</f>
        <v/>
      </c>
      <c r="S1320">
        <f>A1320</f>
        <v/>
      </c>
      <c r="T1320">
        <f>J1320</f>
        <v/>
      </c>
      <c r="U1320">
        <f>K1320</f>
        <v/>
      </c>
      <c r="V1320" s="14">
        <f>IF($A1320="","",MOD(ROW()-2,12)+1)</f>
        <v/>
      </c>
      <c r="W1320">
        <f>L1320</f>
        <v/>
      </c>
      <c r="X1320" s="14">
        <f>IF(F1320="","",F1320)</f>
        <v/>
      </c>
      <c r="Y1320" s="14">
        <f>IF(G1320="","",G1320)</f>
        <v/>
      </c>
      <c r="Z1320">
        <f>M1320</f>
        <v/>
      </c>
      <c r="AA1320">
        <f>N1320</f>
        <v/>
      </c>
      <c r="AB1320" s="14">
        <f>IF(H1320="","",H1320)</f>
        <v/>
      </c>
      <c r="AC1320">
        <f>O1320</f>
        <v/>
      </c>
      <c r="AD1320" s="14">
        <f>IF(I1320="","",I1320)</f>
        <v/>
      </c>
      <c r="AE1320">
        <f>P1320</f>
        <v/>
      </c>
      <c r="AH1320">
        <f>IF(S1320&lt;&gt;"",S1320,AH1319+900)</f>
        <v/>
      </c>
      <c r="AI1320">
        <f>IF(T1320&lt;&gt;"",T1320,AI1319)</f>
        <v/>
      </c>
      <c r="AJ1320">
        <f>IF(U1320&lt;&gt;"",U1320,AJ1319)</f>
        <v/>
      </c>
      <c r="AK1320">
        <f>IF(W1320&lt;&gt;"",W1320,"")</f>
        <v/>
      </c>
      <c r="AL1320" s="14">
        <f>IF(X1320&lt;&gt;"",X1320,"")</f>
        <v/>
      </c>
      <c r="AM1320" s="14">
        <f>IF(Y1320&lt;&gt;"",Y1320,"")</f>
        <v/>
      </c>
      <c r="AN1320" s="14">
        <f>IF(OR(AL1320="",AM1320=""),"",AL1320-AM1320)</f>
        <v/>
      </c>
      <c r="AO1320">
        <f>IF(AN1320="","",IF(AN1320&gt;0,"Bullish","Bearish"))</f>
        <v/>
      </c>
      <c r="AP1320">
        <f>IF(AO1320="",AP1319,AO1320)</f>
        <v/>
      </c>
      <c r="AQ1320" s="14">
        <f>IF(AB1320&lt;&gt;"",AB1320,"")</f>
        <v/>
      </c>
      <c r="AR1320" s="14">
        <f>IF(AD1320&lt;&gt;"",AD1320,"")</f>
        <v/>
      </c>
      <c r="AS1320">
        <f>IF(AS1319+1=13,1,AS1319+1)</f>
        <v/>
      </c>
      <c r="AT1320">
        <f>IFERROR(IF(SLOPE($AQ$1298:$AQ$1309,$AS$1298:$AS$1309)&gt;0,MIN(3,ABS(SLOPE($AQ$1298:$AQ$1309,$AS$1298:$AS$1309))),IF(SLOPE($AQ$1298:$AQ$1309,$AS$1298:$AS$1309)&lt;-0.5,-0.5,0)),0)</f>
        <v/>
      </c>
      <c r="AU1320">
        <f>IFERROR(IF(SLOPE($AR$1298:$AR$1309,$AS$1298:$AS$1309)&lt;0,MAX(-3,-ABS(SLOPE($AR$1298:$AR$1309,$AS$1298:$AS$1309))),IF(SLOPE($AR$1298:$AR$1309,$AS$1298:$AS$1309)&gt;0.5,0.5,0)),0)</f>
        <v/>
      </c>
      <c r="AV1320">
        <f>($AQ$1310+(AT1320*(AS1320-1)))</f>
        <v/>
      </c>
      <c r="AW1320">
        <f>($AR$1310+(AU1320*(AS1320-1)))</f>
        <v/>
      </c>
      <c r="AX1320">
        <f>IF(AT1320&gt;0,AV1320+AT1320,AV1320)</f>
        <v/>
      </c>
      <c r="AY1320">
        <f>IF(AU1320&lt;0,AW1320+AU1320,AW1320)</f>
        <v/>
      </c>
      <c r="BA1320" s="14">
        <f>IFERROR(AX1320-AQ1320,"")</f>
        <v/>
      </c>
      <c r="BB1320" s="14">
        <f>IFERROR(AY1320-AR1320,"")</f>
        <v/>
      </c>
      <c r="BD1320">
        <f>AH1320</f>
        <v/>
      </c>
      <c r="BE1320">
        <f>AI1320</f>
        <v/>
      </c>
      <c r="BF1320">
        <f>AJ1320</f>
        <v/>
      </c>
      <c r="BG1320" s="14">
        <f>L1320</f>
        <v/>
      </c>
      <c r="BH1320" s="14">
        <f>IF(X1320="","",X1320)</f>
        <v/>
      </c>
      <c r="BI1320" s="14">
        <f>IF(Y1320="","",Y1320)</f>
        <v/>
      </c>
      <c r="BJ1320">
        <f>Z1320</f>
        <v/>
      </c>
      <c r="BK1320">
        <f>AA1320</f>
        <v/>
      </c>
      <c r="BL1320">
        <f>IFERROR(AX1320,"")</f>
        <v/>
      </c>
      <c r="BM1320">
        <f>IFERROR(AY1320,"")</f>
        <v/>
      </c>
    </row>
    <row r="1321" ht="14.25" customHeight="1">
      <c r="A1321">
        <f>ALGLIB_SSA_XAUUSD!AA1321</f>
        <v/>
      </c>
      <c r="B1321">
        <f>IF($A1321="","",INDEX(ALGLIB_SSA_XAUUSD!$B$2:$B$2401,MATCH($A1321,ALGLIB_SSA_XAUUSD!$A$2:$A$2401,1)))</f>
        <v/>
      </c>
      <c r="C1321">
        <f>IF($A1321="","",INDEX(ALGLIB_SSA_XAUUSD!$C$2:$C$2401,MATCH($A1321,ALGLIB_SSA_XAUUSD!$A$2:$A$2401,1)))</f>
        <v/>
      </c>
      <c r="D1321" s="14">
        <f>IF($A1321="","",INT((ROW()-2)/12)+1)</f>
        <v/>
      </c>
      <c r="E1321" s="14">
        <f>IF(AND(E1322&lt;&gt;"",D1322=D1310+1),E1310+(E1322-E1310)*11/12,"")</f>
        <v/>
      </c>
      <c r="F1321" s="14">
        <f>IF(AND(F1322&lt;&gt;"",D1322=D1310+1),F1310+(F1322-F1310)*11/12,"")</f>
        <v/>
      </c>
      <c r="G1321" s="14">
        <f>IF(AND(G1322&lt;&gt;"",D1322=D1310+1),G1310+(G1322-G1310)*11/12,"")</f>
        <v/>
      </c>
      <c r="H1321" s="14">
        <f>IF(AND(H1322&lt;&gt;"",D1322=D1310+1),H1310+(H1322-H1310)*11/12,"")</f>
        <v/>
      </c>
      <c r="I1321" s="14">
        <f>IF(AND(L1322&lt;&gt;"",D1322=D1310+1),I1310+(I1322-I1310)*11/12,"")</f>
        <v/>
      </c>
      <c r="J1321">
        <f>_xlfn.XLOOKUP($A1321,ALGLIB_SSA_XAUUSD!$AA$2:$AA$2401,ALGLIB_SSA_XAUUSD!$P$2:$P$2401,"",0)</f>
        <v/>
      </c>
      <c r="K1321">
        <f>_xlfn.XLOOKUP($A1321,ALGLIB_SSA_XAUUSD!$AA$2:$AA$2401,ALGLIB_SSA_XAUUSD!$Q$2:$Q$2401,"",0)</f>
        <v/>
      </c>
      <c r="L1321">
        <f>_xlfn.XLOOKUP($A1321,ALGLIB_SSA_XAUUSD!$AA$2:$AA$2401,ALGLIB_SSA_XAUUSD!$R$2:$R$2401,"",0)</f>
        <v/>
      </c>
      <c r="M1321">
        <f>_xlfn.XLOOKUP($A1321,ALGLIB_SSA_XAUUSD!$AA$2:$AA$2401,ALGLIB_SSA_XAUUSD!$S$2:$S$2401,"",0)</f>
        <v/>
      </c>
      <c r="N1321">
        <f>_xlfn.XLOOKUP($A1321,ALGLIB_SSA_XAUUSD!$AA$2:$AA$2401,ALGLIB_SSA_XAUUSD!$T$2:$T$2401,"",0)</f>
        <v/>
      </c>
      <c r="O1321">
        <f>_xlfn.XLOOKUP($A1321,ALGLIB_SSA_XAUUSD!$AA$2:$AA$2401,ALGLIB_SSA_XAUUSD!$U$2:$U$2401,"",0)</f>
        <v/>
      </c>
      <c r="P1321">
        <f>_xlfn.XLOOKUP($A1321,ALGLIB_SSA_XAUUSD!$AA$2:$AA$2401,ALGLIB_SSA_XAUUSD!$V$2:$V$2401,"",0)</f>
        <v/>
      </c>
      <c r="S1321">
        <f>A1321</f>
        <v/>
      </c>
      <c r="T1321">
        <f>J1321</f>
        <v/>
      </c>
      <c r="U1321">
        <f>K1321</f>
        <v/>
      </c>
      <c r="V1321" s="14">
        <f>IF($A1321="","",MOD(ROW()-2,12)+1)</f>
        <v/>
      </c>
      <c r="W1321">
        <f>L1321</f>
        <v/>
      </c>
      <c r="X1321" s="14">
        <f>IF(F1321="","",F1321)</f>
        <v/>
      </c>
      <c r="Y1321" s="14">
        <f>IF(G1321="","",G1321)</f>
        <v/>
      </c>
      <c r="Z1321">
        <f>M1321</f>
        <v/>
      </c>
      <c r="AA1321">
        <f>N1321</f>
        <v/>
      </c>
      <c r="AB1321" s="14">
        <f>IF(H1321="","",H1321)</f>
        <v/>
      </c>
      <c r="AC1321">
        <f>O1321</f>
        <v/>
      </c>
      <c r="AD1321" s="14">
        <f>IF(I1321="","",I1321)</f>
        <v/>
      </c>
      <c r="AE1321">
        <f>P1321</f>
        <v/>
      </c>
      <c r="AH1321">
        <f>IF(S1321&lt;&gt;"",S1321,AH1320+900)</f>
        <v/>
      </c>
      <c r="AI1321">
        <f>IF(T1321&lt;&gt;"",T1321,AI1320)</f>
        <v/>
      </c>
      <c r="AJ1321">
        <f>IF(U1321&lt;&gt;"",U1321,AJ1320)</f>
        <v/>
      </c>
      <c r="AK1321">
        <f>IF(W1321&lt;&gt;"",W1321,"")</f>
        <v/>
      </c>
      <c r="AL1321" s="14">
        <f>IF(X1321&lt;&gt;"",X1321,"")</f>
        <v/>
      </c>
      <c r="AM1321" s="14">
        <f>IF(Y1321&lt;&gt;"",Y1321,"")</f>
        <v/>
      </c>
      <c r="AN1321" s="14">
        <f>IF(OR(AL1321="",AM1321=""),"",AL1321-AM1321)</f>
        <v/>
      </c>
      <c r="AO1321">
        <f>IF(AN1321="","",IF(AN1321&gt;0,"Bullish","Bearish"))</f>
        <v/>
      </c>
      <c r="AP1321">
        <f>IF(AO1321="",AP1320,AO1321)</f>
        <v/>
      </c>
      <c r="AQ1321" s="14">
        <f>IF(AB1321&lt;&gt;"",AB1321,"")</f>
        <v/>
      </c>
      <c r="AR1321" s="14">
        <f>IF(AD1321&lt;&gt;"",AD1321,"")</f>
        <v/>
      </c>
      <c r="AS1321">
        <f>IF(AS1320+1=13,1,AS1320+1)</f>
        <v/>
      </c>
      <c r="AT1321">
        <f>IFERROR(IF(SLOPE($AQ$1298:$AQ$1309,$AS$1298:$AS$1309)&gt;0,MIN(3,ABS(SLOPE($AQ$1298:$AQ$1309,$AS$1298:$AS$1309))),IF(SLOPE($AQ$1298:$AQ$1309,$AS$1298:$AS$1309)&lt;-0.5,-0.5,0)),0)</f>
        <v/>
      </c>
      <c r="AU1321">
        <f>IFERROR(IF(SLOPE($AR$1298:$AR$1309,$AS$1298:$AS$1309)&lt;0,MAX(-3,-ABS(SLOPE($AR$1298:$AR$1309,$AS$1298:$AS$1309))),IF(SLOPE($AR$1298:$AR$1309,$AS$1298:$AS$1309)&gt;0.5,0.5,0)),0)</f>
        <v/>
      </c>
      <c r="AV1321">
        <f>($AQ$1310+(AT1321*(AS1321-1)))</f>
        <v/>
      </c>
      <c r="AW1321">
        <f>($AR$1310+(AU1321*(AS1321-1)))</f>
        <v/>
      </c>
      <c r="AX1321">
        <f>IF(AT1321&gt;0,AV1321+AT1321,AV1321)</f>
        <v/>
      </c>
      <c r="AY1321">
        <f>IF(AU1321&lt;0,AW1321+AU1321,AW1321)</f>
        <v/>
      </c>
      <c r="BA1321" s="14">
        <f>IFERROR(AX1321-AQ1321,"")</f>
        <v/>
      </c>
      <c r="BB1321" s="14">
        <f>IFERROR(AY1321-AR1321,"")</f>
        <v/>
      </c>
      <c r="BD1321">
        <f>AH1321</f>
        <v/>
      </c>
      <c r="BE1321">
        <f>AI1321</f>
        <v/>
      </c>
      <c r="BF1321">
        <f>AJ1321</f>
        <v/>
      </c>
      <c r="BG1321" s="14">
        <f>L1321</f>
        <v/>
      </c>
      <c r="BH1321" s="14">
        <f>IF(X1321="","",X1321)</f>
        <v/>
      </c>
      <c r="BI1321" s="14">
        <f>IF(Y1321="","",Y1321)</f>
        <v/>
      </c>
      <c r="BJ1321">
        <f>Z1321</f>
        <v/>
      </c>
      <c r="BK1321">
        <f>AA1321</f>
        <v/>
      </c>
      <c r="BL1321">
        <f>IFERROR(AX1321,"")</f>
        <v/>
      </c>
      <c r="BM1321">
        <f>IFERROR(AY1321,"")</f>
        <v/>
      </c>
    </row>
    <row r="1322" ht="14.25" customHeight="1">
      <c r="A1322">
        <f>ALGLIB_SSA_XAUUSD!AA1322</f>
        <v/>
      </c>
      <c r="B1322">
        <f>IF($A1322="","",INDEX(ALGLIB_SSA_XAUUSD!$B$2:$B$2401,MATCH($A1322,ALGLIB_SSA_XAUUSD!$A$2:$A$2401,1)))</f>
        <v/>
      </c>
      <c r="C1322">
        <f>IF($A1322="","",INDEX(ALGLIB_SSA_XAUUSD!$C$2:$C$2401,MATCH($A1322,ALGLIB_SSA_XAUUSD!$A$2:$A$2401,1)))</f>
        <v/>
      </c>
      <c r="D1322" s="14">
        <f>IF($A1322="","",INT((ROW()-2)/12)+1)</f>
        <v/>
      </c>
      <c r="E1322" s="14">
        <f>IF($A1322="","",INDEX(ALGLIB_SSA_XAUUSD!$D$2:$D$2401,MATCH($A1322,ALGLIB_SSA_XAUUSD!$A$2:$A$2401,1)))</f>
        <v/>
      </c>
      <c r="F1322" s="14">
        <f>IF($A1322="","",INDEX(ALGLIB_SSA_XAUUSD!$E$2:$E$2401,MATCH($A1322,ALGLIB_SSA_XAUUSD!$A$2:$A$2401,1)))</f>
        <v/>
      </c>
      <c r="G1322" s="14">
        <f>IF($A1322="","",INDEX(ALGLIB_SSA_XAUUSD!$F$2:$F$2401,MATCH($A1322,ALGLIB_SSA_XAUUSD!$A$2:$A$2401,1)))</f>
        <v/>
      </c>
      <c r="H1322" s="14">
        <f>IF($A1322="","",INDEX(ALGLIB_SSA_XAUUSD!$G$2:$G$2401,MATCH($A1322,ALGLIB_SSA_XAUUSD!$A$2:$A$2401,1)))</f>
        <v/>
      </c>
      <c r="I1322" s="14">
        <f>IF($A1322="","",INDEX(ALGLIB_SSA_XAUUSD!$H$2:$H$2401,MATCH($A1322,ALGLIB_SSA_XAUUSD!$A$2:$A$2401,1)))</f>
        <v/>
      </c>
      <c r="J1322">
        <f>_xlfn.XLOOKUP($A1322,ALGLIB_SSA_XAUUSD!$AA$2:$AA$2401,ALGLIB_SSA_XAUUSD!$P$2:$P$2401,"",0)</f>
        <v/>
      </c>
      <c r="K1322">
        <f>_xlfn.XLOOKUP($A1322,ALGLIB_SSA_XAUUSD!$AA$2:$AA$2401,ALGLIB_SSA_XAUUSD!$Q$2:$Q$2401,"",0)</f>
        <v/>
      </c>
      <c r="L1322">
        <f>_xlfn.XLOOKUP($A1322,ALGLIB_SSA_XAUUSD!$AA$2:$AA$2401,ALGLIB_SSA_XAUUSD!$R$2:$R$2401,"",0)</f>
        <v/>
      </c>
      <c r="M1322">
        <f>_xlfn.XLOOKUP($A1322,ALGLIB_SSA_XAUUSD!$AA$2:$AA$2401,ALGLIB_SSA_XAUUSD!$S$2:$S$2401,"",0)</f>
        <v/>
      </c>
      <c r="N1322">
        <f>_xlfn.XLOOKUP($A1322,ALGLIB_SSA_XAUUSD!$AA$2:$AA$2401,ALGLIB_SSA_XAUUSD!$T$2:$T$2401,"",0)</f>
        <v/>
      </c>
      <c r="O1322">
        <f>_xlfn.XLOOKUP($A1322,ALGLIB_SSA_XAUUSD!$AA$2:$AA$2401,ALGLIB_SSA_XAUUSD!$U$2:$U$2401,"",0)</f>
        <v/>
      </c>
      <c r="P1322">
        <f>_xlfn.XLOOKUP($A1322,ALGLIB_SSA_XAUUSD!$AA$2:$AA$2401,ALGLIB_SSA_XAUUSD!$V$2:$V$2401,"",0)</f>
        <v/>
      </c>
      <c r="S1322">
        <f>A1322</f>
        <v/>
      </c>
      <c r="T1322">
        <f>J1322</f>
        <v/>
      </c>
      <c r="U1322">
        <f>K1322</f>
        <v/>
      </c>
      <c r="V1322" s="14">
        <f>IF($A1322="","",MOD(ROW()-2,12)+1)</f>
        <v/>
      </c>
      <c r="W1322">
        <f>L1322</f>
        <v/>
      </c>
      <c r="X1322" s="14">
        <f>IF(F1322="","",F1322)</f>
        <v/>
      </c>
      <c r="Y1322" s="14">
        <f>IF(G1322="","",G1322)</f>
        <v/>
      </c>
      <c r="Z1322">
        <f>M1322</f>
        <v/>
      </c>
      <c r="AA1322">
        <f>N1322</f>
        <v/>
      </c>
      <c r="AB1322" s="14">
        <f>IF(H1322="","",H1322)</f>
        <v/>
      </c>
      <c r="AC1322">
        <f>O1322</f>
        <v/>
      </c>
      <c r="AD1322" s="14">
        <f>IF(I1322="","",I1322)</f>
        <v/>
      </c>
      <c r="AE1322">
        <f>P1322</f>
        <v/>
      </c>
      <c r="AH1322">
        <f>IF(S1322&lt;&gt;"",S1322,AH1321+900)</f>
        <v/>
      </c>
      <c r="AI1322">
        <f>IF(T1322&lt;&gt;"",T1322,AI1321)</f>
        <v/>
      </c>
      <c r="AJ1322">
        <f>IF(U1322&lt;&gt;"",U1322,AJ1321)</f>
        <v/>
      </c>
      <c r="AK1322">
        <f>IF(W1322&lt;&gt;"",W1322,"")</f>
        <v/>
      </c>
      <c r="AL1322" s="14">
        <f>IF(X1322&lt;&gt;"",X1322,"")</f>
        <v/>
      </c>
      <c r="AM1322" s="14">
        <f>IF(Y1322&lt;&gt;"",Y1322,"")</f>
        <v/>
      </c>
      <c r="AN1322" s="14">
        <f>IF(OR(AL1322="",AM1322=""),"",AL1322-AM1322)</f>
        <v/>
      </c>
      <c r="AO1322">
        <f>IF(AN1322="","",IF(AN1322&gt;0,"Bullish","Bearish"))</f>
        <v/>
      </c>
      <c r="AP1322">
        <f>IF(AO1322="",AP1321,AO1322)</f>
        <v/>
      </c>
      <c r="AQ1322" s="14">
        <f>IF(AB1322&lt;&gt;"",AB1322,"")</f>
        <v/>
      </c>
      <c r="AR1322" s="14">
        <f>IF(AD1322&lt;&gt;"",AD1322,"")</f>
        <v/>
      </c>
      <c r="AS1322">
        <f>IF(AS1321+1=13,1,AS1321+1)</f>
        <v/>
      </c>
      <c r="AT1322">
        <f>IFERROR(IF(SLOPE($AQ$1310:$AQ$1321,$AS$1310:$AS$1321)&gt;0,MIN(3,ABS(SLOPE($AQ$1310:$AQ$1321,$AS$1310:$AS$1321))),IF(SLOPE($AQ$1310:$AQ$1321,$AS$1310:$AS$1321)&lt;-0.5,-0.5,0)),0)</f>
        <v/>
      </c>
      <c r="AU1322">
        <f>IFERROR(IF(SLOPE($AR$1310:$AR$1321,$AS$1310:$AS$1321)&lt;0,MAX(-3,-ABS(SLOPE($AR$1310:$AR$1321,$AS$1310:$AS$1321))),IF(SLOPE($AR$1310:$AR$1321,$AS$1310:$AS$1321)&gt;0.5,0.5,0)),0)</f>
        <v/>
      </c>
      <c r="AV1322">
        <f>($AQ$1322+(AT1322*(AS1322-1)))</f>
        <v/>
      </c>
      <c r="AW1322">
        <f>($AR$1322+(AU1322*(AS1322-1)))</f>
        <v/>
      </c>
      <c r="AX1322">
        <f>IF(AT1322&gt;0,AV1322+AT1322,AV1322)</f>
        <v/>
      </c>
      <c r="AY1322">
        <f>IF(AU1322&lt;0,AW1322+AU1322,AW1322)</f>
        <v/>
      </c>
      <c r="BA1322" s="14">
        <f>IFERROR(AX1322-AQ1322,"")</f>
        <v/>
      </c>
      <c r="BB1322" s="14">
        <f>IFERROR(AY1322-AR1322,"")</f>
        <v/>
      </c>
      <c r="BD1322">
        <f>AH1322</f>
        <v/>
      </c>
      <c r="BE1322">
        <f>AI1322</f>
        <v/>
      </c>
      <c r="BF1322">
        <f>AJ1322</f>
        <v/>
      </c>
      <c r="BG1322" s="14">
        <f>L1322</f>
        <v/>
      </c>
      <c r="BH1322" s="14">
        <f>IF(X1322="","",X1322)</f>
        <v/>
      </c>
      <c r="BI1322" s="14">
        <f>IF(Y1322="","",Y1322)</f>
        <v/>
      </c>
      <c r="BJ1322">
        <f>Z1322</f>
        <v/>
      </c>
      <c r="BK1322">
        <f>AA1322</f>
        <v/>
      </c>
      <c r="BL1322">
        <f>IFERROR(AX1322,"")</f>
        <v/>
      </c>
      <c r="BM1322">
        <f>IFERROR(AY1322,"")</f>
        <v/>
      </c>
    </row>
    <row r="1323" ht="14.25" customHeight="1">
      <c r="A1323">
        <f>ALGLIB_SSA_XAUUSD!AA1323</f>
        <v/>
      </c>
      <c r="B1323">
        <f>IF($A1323="","",INDEX(ALGLIB_SSA_XAUUSD!$B$2:$B$2401,MATCH($A1323,ALGLIB_SSA_XAUUSD!$A$2:$A$2401,1)))</f>
        <v/>
      </c>
      <c r="C1323">
        <f>IF($A1323="","",INDEX(ALGLIB_SSA_XAUUSD!$C$2:$C$2401,MATCH($A1323,ALGLIB_SSA_XAUUSD!$A$2:$A$2401,1)))</f>
        <v/>
      </c>
      <c r="D1323" s="14">
        <f>IF($A1323="","",INT((ROW()-2)/12)+1)</f>
        <v/>
      </c>
      <c r="E1323" s="14">
        <f>IF(AND(E1334&lt;&gt;"",D1334=D1322+1),E1322+(E1334-E1322)*1/12,"")</f>
        <v/>
      </c>
      <c r="F1323" s="14">
        <f>IF(AND(F1334&lt;&gt;"",D1334=D1322+1),F1322+(F1334-F1322)*1/12,"")</f>
        <v/>
      </c>
      <c r="G1323" s="14">
        <f>IF(AND(G1334&lt;&gt;"",D1334=D1322+1),G1322+(G1334-G1322)*1/12,"")</f>
        <v/>
      </c>
      <c r="H1323" s="14">
        <f>IF(AND(H1334&lt;&gt;"",D1334=D1322+1),H1322+(H1334-H1322)*1/12,"")</f>
        <v/>
      </c>
      <c r="I1323" s="14">
        <f>IF(AND(L1334&lt;&gt;"",D1334=D1322+1),I1322+(I1334-I1322)*1/12,"")</f>
        <v/>
      </c>
      <c r="J1323">
        <f>_xlfn.XLOOKUP($A1323,ALGLIB_SSA_XAUUSD!$AA$2:$AA$2401,ALGLIB_SSA_XAUUSD!$P$2:$P$2401,"",0)</f>
        <v/>
      </c>
      <c r="K1323">
        <f>_xlfn.XLOOKUP($A1323,ALGLIB_SSA_XAUUSD!$AA$2:$AA$2401,ALGLIB_SSA_XAUUSD!$Q$2:$Q$2401,"",0)</f>
        <v/>
      </c>
      <c r="L1323">
        <f>_xlfn.XLOOKUP($A1323,ALGLIB_SSA_XAUUSD!$AA$2:$AA$2401,ALGLIB_SSA_XAUUSD!$R$2:$R$2401,"",0)</f>
        <v/>
      </c>
      <c r="M1323">
        <f>_xlfn.XLOOKUP($A1323,ALGLIB_SSA_XAUUSD!$AA$2:$AA$2401,ALGLIB_SSA_XAUUSD!$S$2:$S$2401,"",0)</f>
        <v/>
      </c>
      <c r="N1323">
        <f>_xlfn.XLOOKUP($A1323,ALGLIB_SSA_XAUUSD!$AA$2:$AA$2401,ALGLIB_SSA_XAUUSD!$T$2:$T$2401,"",0)</f>
        <v/>
      </c>
      <c r="O1323">
        <f>_xlfn.XLOOKUP($A1323,ALGLIB_SSA_XAUUSD!$AA$2:$AA$2401,ALGLIB_SSA_XAUUSD!$U$2:$U$2401,"",0)</f>
        <v/>
      </c>
      <c r="P1323">
        <f>_xlfn.XLOOKUP($A1323,ALGLIB_SSA_XAUUSD!$AA$2:$AA$2401,ALGLIB_SSA_XAUUSD!$V$2:$V$2401,"",0)</f>
        <v/>
      </c>
      <c r="S1323">
        <f>A1323</f>
        <v/>
      </c>
      <c r="T1323">
        <f>J1323</f>
        <v/>
      </c>
      <c r="U1323">
        <f>K1323</f>
        <v/>
      </c>
      <c r="V1323" s="14">
        <f>IF($A1323="","",MOD(ROW()-2,12)+1)</f>
        <v/>
      </c>
      <c r="W1323">
        <f>L1323</f>
        <v/>
      </c>
      <c r="X1323" s="14">
        <f>IF(F1323="","",F1323)</f>
        <v/>
      </c>
      <c r="Y1323" s="14">
        <f>IF(G1323="","",G1323)</f>
        <v/>
      </c>
      <c r="Z1323">
        <f>M1323</f>
        <v/>
      </c>
      <c r="AA1323">
        <f>N1323</f>
        <v/>
      </c>
      <c r="AB1323" s="14">
        <f>IF(H1323="","",H1323)</f>
        <v/>
      </c>
      <c r="AC1323">
        <f>O1323</f>
        <v/>
      </c>
      <c r="AD1323" s="14">
        <f>IF(I1323="","",I1323)</f>
        <v/>
      </c>
      <c r="AE1323">
        <f>P1323</f>
        <v/>
      </c>
      <c r="AH1323">
        <f>IF(S1323&lt;&gt;"",S1323,AH1322+900)</f>
        <v/>
      </c>
      <c r="AI1323">
        <f>IF(T1323&lt;&gt;"",T1323,AI1322)</f>
        <v/>
      </c>
      <c r="AJ1323">
        <f>IF(U1323&lt;&gt;"",U1323,AJ1322)</f>
        <v/>
      </c>
      <c r="AK1323">
        <f>IF(W1323&lt;&gt;"",W1323,"")</f>
        <v/>
      </c>
      <c r="AL1323" s="14">
        <f>IF(X1323&lt;&gt;"",X1323,"")</f>
        <v/>
      </c>
      <c r="AM1323" s="14">
        <f>IF(Y1323&lt;&gt;"",Y1323,"")</f>
        <v/>
      </c>
      <c r="AN1323" s="14">
        <f>IF(OR(AL1323="",AM1323=""),"",AL1323-AM1323)</f>
        <v/>
      </c>
      <c r="AO1323">
        <f>IF(AN1323="","",IF(AN1323&gt;0,"Bullish","Bearish"))</f>
        <v/>
      </c>
      <c r="AP1323">
        <f>IF(AO1323="",AP1322,AO1323)</f>
        <v/>
      </c>
      <c r="AQ1323" s="14">
        <f>IF(AB1323&lt;&gt;"",AB1323,"")</f>
        <v/>
      </c>
      <c r="AR1323" s="14">
        <f>IF(AD1323&lt;&gt;"",AD1323,"")</f>
        <v/>
      </c>
      <c r="AS1323">
        <f>IF(AS1322+1=13,1,AS1322+1)</f>
        <v/>
      </c>
      <c r="AT1323">
        <f>IFERROR(IF(SLOPE($AQ$1310:$AQ$1321,$AS$1310:$AS$1321)&gt;0,MIN(3,ABS(SLOPE($AQ$1310:$AQ$1321,$AS$1310:$AS$1321))),IF(SLOPE($AQ$1310:$AQ$1321,$AS$1310:$AS$1321)&lt;-0.5,-0.5,0)),0)</f>
        <v/>
      </c>
      <c r="AU1323">
        <f>IFERROR(IF(SLOPE($AR$1310:$AR$1321,$AS$1310:$AS$1321)&lt;0,MAX(-3,-ABS(SLOPE($AR$1310:$AR$1321,$AS$1310:$AS$1321))),IF(SLOPE($AR$1310:$AR$1321,$AS$1310:$AS$1321)&gt;0.5,0.5,0)),0)</f>
        <v/>
      </c>
      <c r="AV1323">
        <f>($AQ$1322+(AT1323*(AS1323-1)))</f>
        <v/>
      </c>
      <c r="AW1323">
        <f>($AR$1322+(AU1323*(AS1323-1)))</f>
        <v/>
      </c>
      <c r="AX1323">
        <f>IF(AT1323&gt;0,AV1323+AT1323,AV1323)</f>
        <v/>
      </c>
      <c r="AY1323">
        <f>IF(AU1323&lt;0,AW1323+AU1323,AW1323)</f>
        <v/>
      </c>
      <c r="BA1323" s="14">
        <f>IFERROR(AX1323-AQ1323,"")</f>
        <v/>
      </c>
      <c r="BB1323" s="14">
        <f>IFERROR(AY1323-AR1323,"")</f>
        <v/>
      </c>
      <c r="BD1323">
        <f>AH1323</f>
        <v/>
      </c>
      <c r="BE1323">
        <f>AI1323</f>
        <v/>
      </c>
      <c r="BF1323">
        <f>AJ1323</f>
        <v/>
      </c>
      <c r="BG1323" s="14">
        <f>L1323</f>
        <v/>
      </c>
      <c r="BH1323" s="14">
        <f>IF(X1323="","",X1323)</f>
        <v/>
      </c>
      <c r="BI1323" s="14">
        <f>IF(Y1323="","",Y1323)</f>
        <v/>
      </c>
      <c r="BJ1323">
        <f>Z1323</f>
        <v/>
      </c>
      <c r="BK1323">
        <f>AA1323</f>
        <v/>
      </c>
      <c r="BL1323">
        <f>IFERROR(AX1323,"")</f>
        <v/>
      </c>
      <c r="BM1323">
        <f>IFERROR(AY1323,"")</f>
        <v/>
      </c>
    </row>
    <row r="1324" ht="14.25" customHeight="1">
      <c r="A1324">
        <f>ALGLIB_SSA_XAUUSD!AA1324</f>
        <v/>
      </c>
      <c r="B1324">
        <f>IF($A1324="","",INDEX(ALGLIB_SSA_XAUUSD!$B$2:$B$2401,MATCH($A1324,ALGLIB_SSA_XAUUSD!$A$2:$A$2401,1)))</f>
        <v/>
      </c>
      <c r="C1324">
        <f>IF($A1324="","",INDEX(ALGLIB_SSA_XAUUSD!$C$2:$C$2401,MATCH($A1324,ALGLIB_SSA_XAUUSD!$A$2:$A$2401,1)))</f>
        <v/>
      </c>
      <c r="D1324" s="14">
        <f>IF($A1324="","",INT((ROW()-2)/12)+1)</f>
        <v/>
      </c>
      <c r="E1324" s="14">
        <f>IF(AND(E1334&lt;&gt;"",D1334=D1322+1),E1322+(E1334-E1322)*2/12,"")</f>
        <v/>
      </c>
      <c r="F1324" s="14">
        <f>IF(AND(F1334&lt;&gt;"",D1334=D1322+1),F1322+(F1334-F1322)*2/12,"")</f>
        <v/>
      </c>
      <c r="G1324" s="14">
        <f>IF(AND(G1334&lt;&gt;"",D1334=D1322+1),G1322+(G1334-G1322)*2/12,"")</f>
        <v/>
      </c>
      <c r="H1324" s="14">
        <f>IF(AND(H1334&lt;&gt;"",D1334=D1322+1),H1322+(H1334-H1322)*2/12,"")</f>
        <v/>
      </c>
      <c r="I1324" s="14">
        <f>IF(AND(L1334&lt;&gt;"",D1334=D1322+1),I1322+(I1334-I1322)*2/12,"")</f>
        <v/>
      </c>
      <c r="J1324">
        <f>_xlfn.XLOOKUP($A1324,ALGLIB_SSA_XAUUSD!$AA$2:$AA$2401,ALGLIB_SSA_XAUUSD!$P$2:$P$2401,"",0)</f>
        <v/>
      </c>
      <c r="K1324">
        <f>_xlfn.XLOOKUP($A1324,ALGLIB_SSA_XAUUSD!$AA$2:$AA$2401,ALGLIB_SSA_XAUUSD!$Q$2:$Q$2401,"",0)</f>
        <v/>
      </c>
      <c r="L1324">
        <f>_xlfn.XLOOKUP($A1324,ALGLIB_SSA_XAUUSD!$AA$2:$AA$2401,ALGLIB_SSA_XAUUSD!$R$2:$R$2401,"",0)</f>
        <v/>
      </c>
      <c r="M1324">
        <f>_xlfn.XLOOKUP($A1324,ALGLIB_SSA_XAUUSD!$AA$2:$AA$2401,ALGLIB_SSA_XAUUSD!$S$2:$S$2401,"",0)</f>
        <v/>
      </c>
      <c r="N1324">
        <f>_xlfn.XLOOKUP($A1324,ALGLIB_SSA_XAUUSD!$AA$2:$AA$2401,ALGLIB_SSA_XAUUSD!$T$2:$T$2401,"",0)</f>
        <v/>
      </c>
      <c r="O1324">
        <f>_xlfn.XLOOKUP($A1324,ALGLIB_SSA_XAUUSD!$AA$2:$AA$2401,ALGLIB_SSA_XAUUSD!$U$2:$U$2401,"",0)</f>
        <v/>
      </c>
      <c r="P1324">
        <f>_xlfn.XLOOKUP($A1324,ALGLIB_SSA_XAUUSD!$AA$2:$AA$2401,ALGLIB_SSA_XAUUSD!$V$2:$V$2401,"",0)</f>
        <v/>
      </c>
      <c r="S1324">
        <f>A1324</f>
        <v/>
      </c>
      <c r="T1324">
        <f>J1324</f>
        <v/>
      </c>
      <c r="U1324">
        <f>K1324</f>
        <v/>
      </c>
      <c r="V1324" s="14">
        <f>IF($A1324="","",MOD(ROW()-2,12)+1)</f>
        <v/>
      </c>
      <c r="W1324">
        <f>L1324</f>
        <v/>
      </c>
      <c r="X1324" s="14">
        <f>IF(F1324="","",F1324)</f>
        <v/>
      </c>
      <c r="Y1324" s="14">
        <f>IF(G1324="","",G1324)</f>
        <v/>
      </c>
      <c r="Z1324">
        <f>M1324</f>
        <v/>
      </c>
      <c r="AA1324">
        <f>N1324</f>
        <v/>
      </c>
      <c r="AB1324" s="14">
        <f>IF(H1324="","",H1324)</f>
        <v/>
      </c>
      <c r="AC1324">
        <f>O1324</f>
        <v/>
      </c>
      <c r="AD1324" s="14">
        <f>IF(I1324="","",I1324)</f>
        <v/>
      </c>
      <c r="AE1324">
        <f>P1324</f>
        <v/>
      </c>
      <c r="AH1324">
        <f>IF(S1324&lt;&gt;"",S1324,AH1323+900)</f>
        <v/>
      </c>
      <c r="AI1324">
        <f>IF(T1324&lt;&gt;"",T1324,AI1323)</f>
        <v/>
      </c>
      <c r="AJ1324">
        <f>IF(U1324&lt;&gt;"",U1324,AJ1323)</f>
        <v/>
      </c>
      <c r="AK1324">
        <f>IF(W1324&lt;&gt;"",W1324,"")</f>
        <v/>
      </c>
      <c r="AL1324" s="14">
        <f>IF(X1324&lt;&gt;"",X1324,"")</f>
        <v/>
      </c>
      <c r="AM1324" s="14">
        <f>IF(Y1324&lt;&gt;"",Y1324,"")</f>
        <v/>
      </c>
      <c r="AN1324" s="14">
        <f>IF(OR(AL1324="",AM1324=""),"",AL1324-AM1324)</f>
        <v/>
      </c>
      <c r="AO1324">
        <f>IF(AN1324="","",IF(AN1324&gt;0,"Bullish","Bearish"))</f>
        <v/>
      </c>
      <c r="AP1324">
        <f>IF(AO1324="",AP1323,AO1324)</f>
        <v/>
      </c>
      <c r="AQ1324" s="14">
        <f>IF(AB1324&lt;&gt;"",AB1324,"")</f>
        <v/>
      </c>
      <c r="AR1324" s="14">
        <f>IF(AD1324&lt;&gt;"",AD1324,"")</f>
        <v/>
      </c>
      <c r="AS1324">
        <f>IF(AS1323+1=13,1,AS1323+1)</f>
        <v/>
      </c>
      <c r="AT1324">
        <f>IFERROR(IF(SLOPE($AQ$1310:$AQ$1321,$AS$1310:$AS$1321)&gt;0,MIN(3,ABS(SLOPE($AQ$1310:$AQ$1321,$AS$1310:$AS$1321))),IF(SLOPE($AQ$1310:$AQ$1321,$AS$1310:$AS$1321)&lt;-0.5,-0.5,0)),0)</f>
        <v/>
      </c>
      <c r="AU1324">
        <f>IFERROR(IF(SLOPE($AR$1310:$AR$1321,$AS$1310:$AS$1321)&lt;0,MAX(-3,-ABS(SLOPE($AR$1310:$AR$1321,$AS$1310:$AS$1321))),IF(SLOPE($AR$1310:$AR$1321,$AS$1310:$AS$1321)&gt;0.5,0.5,0)),0)</f>
        <v/>
      </c>
      <c r="AV1324">
        <f>($AQ$1322+(AT1324*(AS1324-1)))</f>
        <v/>
      </c>
      <c r="AW1324">
        <f>($AR$1322+(AU1324*(AS1324-1)))</f>
        <v/>
      </c>
      <c r="AX1324">
        <f>IF(AT1324&gt;0,AV1324+AT1324,AV1324)</f>
        <v/>
      </c>
      <c r="AY1324">
        <f>IF(AU1324&lt;0,AW1324+AU1324,AW1324)</f>
        <v/>
      </c>
      <c r="BA1324" s="14">
        <f>IFERROR(AX1324-AQ1324,"")</f>
        <v/>
      </c>
      <c r="BB1324" s="14">
        <f>IFERROR(AY1324-AR1324,"")</f>
        <v/>
      </c>
      <c r="BD1324">
        <f>AH1324</f>
        <v/>
      </c>
      <c r="BE1324">
        <f>AI1324</f>
        <v/>
      </c>
      <c r="BF1324">
        <f>AJ1324</f>
        <v/>
      </c>
      <c r="BG1324" s="14">
        <f>L1324</f>
        <v/>
      </c>
      <c r="BH1324" s="14">
        <f>IF(X1324="","",X1324)</f>
        <v/>
      </c>
      <c r="BI1324" s="14">
        <f>IF(Y1324="","",Y1324)</f>
        <v/>
      </c>
      <c r="BJ1324">
        <f>Z1324</f>
        <v/>
      </c>
      <c r="BK1324">
        <f>AA1324</f>
        <v/>
      </c>
      <c r="BL1324">
        <f>IFERROR(AX1324,"")</f>
        <v/>
      </c>
      <c r="BM1324">
        <f>IFERROR(AY1324,"")</f>
        <v/>
      </c>
    </row>
    <row r="1325" ht="14.25" customHeight="1">
      <c r="A1325">
        <f>ALGLIB_SSA_XAUUSD!AA1325</f>
        <v/>
      </c>
      <c r="B1325">
        <f>IF($A1325="","",INDEX(ALGLIB_SSA_XAUUSD!$B$2:$B$2401,MATCH($A1325,ALGLIB_SSA_XAUUSD!$A$2:$A$2401,1)))</f>
        <v/>
      </c>
      <c r="C1325">
        <f>IF($A1325="","",INDEX(ALGLIB_SSA_XAUUSD!$C$2:$C$2401,MATCH($A1325,ALGLIB_SSA_XAUUSD!$A$2:$A$2401,1)))</f>
        <v/>
      </c>
      <c r="D1325" s="14">
        <f>IF($A1325="","",INT((ROW()-2)/12)+1)</f>
        <v/>
      </c>
      <c r="E1325" s="14">
        <f>IF(AND(E1334&lt;&gt;"",D1334=D1322+1),E1322+(E1334-E1322)*3/12,"")</f>
        <v/>
      </c>
      <c r="F1325" s="14">
        <f>IF(AND(F1334&lt;&gt;"",D1334=D1322+1),F1322+(F1334-F1322)*3/12,"")</f>
        <v/>
      </c>
      <c r="G1325" s="14">
        <f>IF(AND(G1334&lt;&gt;"",D1334=D1322+1),G1322+(G1334-G1322)*3/12,"")</f>
        <v/>
      </c>
      <c r="H1325" s="14">
        <f>IF(AND(H1334&lt;&gt;"",D1334=D1322+1),H1322+(H1334-H1322)*3/12,"")</f>
        <v/>
      </c>
      <c r="I1325" s="14">
        <f>IF(AND(L1334&lt;&gt;"",D1334=D1322+1),I1322+(I1334-I1322)*3/12,"")</f>
        <v/>
      </c>
      <c r="J1325">
        <f>_xlfn.XLOOKUP($A1325,ALGLIB_SSA_XAUUSD!$AA$2:$AA$2401,ALGLIB_SSA_XAUUSD!$P$2:$P$2401,"",0)</f>
        <v/>
      </c>
      <c r="K1325">
        <f>_xlfn.XLOOKUP($A1325,ALGLIB_SSA_XAUUSD!$AA$2:$AA$2401,ALGLIB_SSA_XAUUSD!$Q$2:$Q$2401,"",0)</f>
        <v/>
      </c>
      <c r="L1325">
        <f>_xlfn.XLOOKUP($A1325,ALGLIB_SSA_XAUUSD!$AA$2:$AA$2401,ALGLIB_SSA_XAUUSD!$R$2:$R$2401,"",0)</f>
        <v/>
      </c>
      <c r="M1325">
        <f>_xlfn.XLOOKUP($A1325,ALGLIB_SSA_XAUUSD!$AA$2:$AA$2401,ALGLIB_SSA_XAUUSD!$S$2:$S$2401,"",0)</f>
        <v/>
      </c>
      <c r="N1325">
        <f>_xlfn.XLOOKUP($A1325,ALGLIB_SSA_XAUUSD!$AA$2:$AA$2401,ALGLIB_SSA_XAUUSD!$T$2:$T$2401,"",0)</f>
        <v/>
      </c>
      <c r="O1325">
        <f>_xlfn.XLOOKUP($A1325,ALGLIB_SSA_XAUUSD!$AA$2:$AA$2401,ALGLIB_SSA_XAUUSD!$U$2:$U$2401,"",0)</f>
        <v/>
      </c>
      <c r="P1325">
        <f>_xlfn.XLOOKUP($A1325,ALGLIB_SSA_XAUUSD!$AA$2:$AA$2401,ALGLIB_SSA_XAUUSD!$V$2:$V$2401,"",0)</f>
        <v/>
      </c>
      <c r="S1325">
        <f>A1325</f>
        <v/>
      </c>
      <c r="T1325">
        <f>J1325</f>
        <v/>
      </c>
      <c r="U1325">
        <f>K1325</f>
        <v/>
      </c>
      <c r="V1325" s="14">
        <f>IF($A1325="","",MOD(ROW()-2,12)+1)</f>
        <v/>
      </c>
      <c r="W1325">
        <f>L1325</f>
        <v/>
      </c>
      <c r="X1325" s="14">
        <f>IF(F1325="","",F1325)</f>
        <v/>
      </c>
      <c r="Y1325" s="14">
        <f>IF(G1325="","",G1325)</f>
        <v/>
      </c>
      <c r="Z1325">
        <f>M1325</f>
        <v/>
      </c>
      <c r="AA1325">
        <f>N1325</f>
        <v/>
      </c>
      <c r="AB1325" s="14">
        <f>IF(H1325="","",H1325)</f>
        <v/>
      </c>
      <c r="AC1325">
        <f>O1325</f>
        <v/>
      </c>
      <c r="AD1325" s="14">
        <f>IF(I1325="","",I1325)</f>
        <v/>
      </c>
      <c r="AE1325">
        <f>P1325</f>
        <v/>
      </c>
      <c r="AH1325">
        <f>IF(S1325&lt;&gt;"",S1325,AH1324+900)</f>
        <v/>
      </c>
      <c r="AI1325">
        <f>IF(T1325&lt;&gt;"",T1325,AI1324)</f>
        <v/>
      </c>
      <c r="AJ1325">
        <f>IF(U1325&lt;&gt;"",U1325,AJ1324)</f>
        <v/>
      </c>
      <c r="AK1325">
        <f>IF(W1325&lt;&gt;"",W1325,"")</f>
        <v/>
      </c>
      <c r="AL1325" s="14">
        <f>IF(X1325&lt;&gt;"",X1325,"")</f>
        <v/>
      </c>
      <c r="AM1325" s="14">
        <f>IF(Y1325&lt;&gt;"",Y1325,"")</f>
        <v/>
      </c>
      <c r="AN1325" s="14">
        <f>IF(OR(AL1325="",AM1325=""),"",AL1325-AM1325)</f>
        <v/>
      </c>
      <c r="AO1325">
        <f>IF(AN1325="","",IF(AN1325&gt;0,"Bullish","Bearish"))</f>
        <v/>
      </c>
      <c r="AP1325">
        <f>IF(AO1325="",AP1324,AO1325)</f>
        <v/>
      </c>
      <c r="AQ1325" s="14">
        <f>IF(AB1325&lt;&gt;"",AB1325,"")</f>
        <v/>
      </c>
      <c r="AR1325" s="14">
        <f>IF(AD1325&lt;&gt;"",AD1325,"")</f>
        <v/>
      </c>
      <c r="AS1325">
        <f>IF(AS1324+1=13,1,AS1324+1)</f>
        <v/>
      </c>
      <c r="AT1325">
        <f>IFERROR(IF(SLOPE($AQ$1310:$AQ$1321,$AS$1310:$AS$1321)&gt;0,MIN(3,ABS(SLOPE($AQ$1310:$AQ$1321,$AS$1310:$AS$1321))),IF(SLOPE($AQ$1310:$AQ$1321,$AS$1310:$AS$1321)&lt;-0.5,-0.5,0)),0)</f>
        <v/>
      </c>
      <c r="AU1325">
        <f>IFERROR(IF(SLOPE($AR$1310:$AR$1321,$AS$1310:$AS$1321)&lt;0,MAX(-3,-ABS(SLOPE($AR$1310:$AR$1321,$AS$1310:$AS$1321))),IF(SLOPE($AR$1310:$AR$1321,$AS$1310:$AS$1321)&gt;0.5,0.5,0)),0)</f>
        <v/>
      </c>
      <c r="AV1325">
        <f>($AQ$1322+(AT1325*(AS1325-1)))</f>
        <v/>
      </c>
      <c r="AW1325">
        <f>($AR$1322+(AU1325*(AS1325-1)))</f>
        <v/>
      </c>
      <c r="AX1325">
        <f>IF(AT1325&gt;0,AV1325+AT1325,AV1325)</f>
        <v/>
      </c>
      <c r="AY1325">
        <f>IF(AU1325&lt;0,AW1325+AU1325,AW1325)</f>
        <v/>
      </c>
      <c r="BA1325" s="14">
        <f>IFERROR(AX1325-AQ1325,"")</f>
        <v/>
      </c>
      <c r="BB1325" s="14">
        <f>IFERROR(AY1325-AR1325,"")</f>
        <v/>
      </c>
      <c r="BD1325">
        <f>AH1325</f>
        <v/>
      </c>
      <c r="BE1325">
        <f>AI1325</f>
        <v/>
      </c>
      <c r="BF1325">
        <f>AJ1325</f>
        <v/>
      </c>
      <c r="BG1325" s="14">
        <f>L1325</f>
        <v/>
      </c>
      <c r="BH1325" s="14">
        <f>IF(X1325="","",X1325)</f>
        <v/>
      </c>
      <c r="BI1325" s="14">
        <f>IF(Y1325="","",Y1325)</f>
        <v/>
      </c>
      <c r="BJ1325">
        <f>Z1325</f>
        <v/>
      </c>
      <c r="BK1325">
        <f>AA1325</f>
        <v/>
      </c>
      <c r="BL1325">
        <f>IFERROR(AX1325,"")</f>
        <v/>
      </c>
      <c r="BM1325">
        <f>IFERROR(AY1325,"")</f>
        <v/>
      </c>
    </row>
    <row r="1326" ht="14.25" customHeight="1">
      <c r="A1326">
        <f>ALGLIB_SSA_XAUUSD!AA1326</f>
        <v/>
      </c>
      <c r="B1326">
        <f>IF($A1326="","",INDEX(ALGLIB_SSA_XAUUSD!$B$2:$B$2401,MATCH($A1326,ALGLIB_SSA_XAUUSD!$A$2:$A$2401,1)))</f>
        <v/>
      </c>
      <c r="C1326">
        <f>IF($A1326="","",INDEX(ALGLIB_SSA_XAUUSD!$C$2:$C$2401,MATCH($A1326,ALGLIB_SSA_XAUUSD!$A$2:$A$2401,1)))</f>
        <v/>
      </c>
      <c r="D1326" s="14">
        <f>IF($A1326="","",INT((ROW()-2)/12)+1)</f>
        <v/>
      </c>
      <c r="E1326" s="14">
        <f>IF(AND(E1334&lt;&gt;"",D1334=D1322+1),E1322+(E1334-E1322)*4/12,"")</f>
        <v/>
      </c>
      <c r="F1326" s="14">
        <f>IF(AND(F1334&lt;&gt;"",D1334=D1322+1),F1322+(F1334-F1322)*4/12,"")</f>
        <v/>
      </c>
      <c r="G1326" s="14">
        <f>IF(AND(G1334&lt;&gt;"",D1334=D1322+1),G1322+(G1334-G1322)*4/12,"")</f>
        <v/>
      </c>
      <c r="H1326" s="14">
        <f>IF(AND(H1334&lt;&gt;"",D1334=D1322+1),H1322+(H1334-H1322)*4/12,"")</f>
        <v/>
      </c>
      <c r="I1326" s="14">
        <f>IF(AND(L1334&lt;&gt;"",D1334=D1322+1),I1322+(I1334-I1322)*4/12,"")</f>
        <v/>
      </c>
      <c r="J1326">
        <f>_xlfn.XLOOKUP($A1326,ALGLIB_SSA_XAUUSD!$AA$2:$AA$2401,ALGLIB_SSA_XAUUSD!$P$2:$P$2401,"",0)</f>
        <v/>
      </c>
      <c r="K1326">
        <f>_xlfn.XLOOKUP($A1326,ALGLIB_SSA_XAUUSD!$AA$2:$AA$2401,ALGLIB_SSA_XAUUSD!$Q$2:$Q$2401,"",0)</f>
        <v/>
      </c>
      <c r="L1326">
        <f>_xlfn.XLOOKUP($A1326,ALGLIB_SSA_XAUUSD!$AA$2:$AA$2401,ALGLIB_SSA_XAUUSD!$R$2:$R$2401,"",0)</f>
        <v/>
      </c>
      <c r="M1326">
        <f>_xlfn.XLOOKUP($A1326,ALGLIB_SSA_XAUUSD!$AA$2:$AA$2401,ALGLIB_SSA_XAUUSD!$S$2:$S$2401,"",0)</f>
        <v/>
      </c>
      <c r="N1326">
        <f>_xlfn.XLOOKUP($A1326,ALGLIB_SSA_XAUUSD!$AA$2:$AA$2401,ALGLIB_SSA_XAUUSD!$T$2:$T$2401,"",0)</f>
        <v/>
      </c>
      <c r="O1326">
        <f>_xlfn.XLOOKUP($A1326,ALGLIB_SSA_XAUUSD!$AA$2:$AA$2401,ALGLIB_SSA_XAUUSD!$U$2:$U$2401,"",0)</f>
        <v/>
      </c>
      <c r="P1326">
        <f>_xlfn.XLOOKUP($A1326,ALGLIB_SSA_XAUUSD!$AA$2:$AA$2401,ALGLIB_SSA_XAUUSD!$V$2:$V$2401,"",0)</f>
        <v/>
      </c>
      <c r="S1326">
        <f>A1326</f>
        <v/>
      </c>
      <c r="T1326">
        <f>J1326</f>
        <v/>
      </c>
      <c r="U1326">
        <f>K1326</f>
        <v/>
      </c>
      <c r="V1326" s="14">
        <f>IF($A1326="","",MOD(ROW()-2,12)+1)</f>
        <v/>
      </c>
      <c r="W1326">
        <f>L1326</f>
        <v/>
      </c>
      <c r="X1326" s="14">
        <f>IF(F1326="","",F1326)</f>
        <v/>
      </c>
      <c r="Y1326" s="14">
        <f>IF(G1326="","",G1326)</f>
        <v/>
      </c>
      <c r="Z1326">
        <f>M1326</f>
        <v/>
      </c>
      <c r="AA1326">
        <f>N1326</f>
        <v/>
      </c>
      <c r="AB1326" s="14">
        <f>IF(H1326="","",H1326)</f>
        <v/>
      </c>
      <c r="AC1326">
        <f>O1326</f>
        <v/>
      </c>
      <c r="AD1326" s="14">
        <f>IF(I1326="","",I1326)</f>
        <v/>
      </c>
      <c r="AE1326">
        <f>P1326</f>
        <v/>
      </c>
      <c r="AH1326">
        <f>IF(S1326&lt;&gt;"",S1326,AH1325+900)</f>
        <v/>
      </c>
      <c r="AI1326">
        <f>IF(T1326&lt;&gt;"",T1326,AI1325)</f>
        <v/>
      </c>
      <c r="AJ1326">
        <f>IF(U1326&lt;&gt;"",U1326,AJ1325)</f>
        <v/>
      </c>
      <c r="AK1326">
        <f>IF(W1326&lt;&gt;"",W1326,"")</f>
        <v/>
      </c>
      <c r="AL1326" s="14">
        <f>IF(X1326&lt;&gt;"",X1326,"")</f>
        <v/>
      </c>
      <c r="AM1326" s="14">
        <f>IF(Y1326&lt;&gt;"",Y1326,"")</f>
        <v/>
      </c>
      <c r="AN1326" s="14">
        <f>IF(OR(AL1326="",AM1326=""),"",AL1326-AM1326)</f>
        <v/>
      </c>
      <c r="AO1326">
        <f>IF(AN1326="","",IF(AN1326&gt;0,"Bullish","Bearish"))</f>
        <v/>
      </c>
      <c r="AP1326">
        <f>IF(AO1326="",AP1325,AO1326)</f>
        <v/>
      </c>
      <c r="AQ1326" s="14">
        <f>IF(AB1326&lt;&gt;"",AB1326,"")</f>
        <v/>
      </c>
      <c r="AR1326" s="14">
        <f>IF(AD1326&lt;&gt;"",AD1326,"")</f>
        <v/>
      </c>
      <c r="AS1326">
        <f>IF(AS1325+1=13,1,AS1325+1)</f>
        <v/>
      </c>
      <c r="AT1326">
        <f>IFERROR(IF(SLOPE($AQ$1310:$AQ$1321,$AS$1310:$AS$1321)&gt;0,MIN(3,ABS(SLOPE($AQ$1310:$AQ$1321,$AS$1310:$AS$1321))),IF(SLOPE($AQ$1310:$AQ$1321,$AS$1310:$AS$1321)&lt;-0.5,-0.5,0)),0)</f>
        <v/>
      </c>
      <c r="AU1326">
        <f>IFERROR(IF(SLOPE($AR$1310:$AR$1321,$AS$1310:$AS$1321)&lt;0,MAX(-3,-ABS(SLOPE($AR$1310:$AR$1321,$AS$1310:$AS$1321))),IF(SLOPE($AR$1310:$AR$1321,$AS$1310:$AS$1321)&gt;0.5,0.5,0)),0)</f>
        <v/>
      </c>
      <c r="AV1326">
        <f>($AQ$1322+(AT1326*(AS1326-1)))</f>
        <v/>
      </c>
      <c r="AW1326">
        <f>($AR$1322+(AU1326*(AS1326-1)))</f>
        <v/>
      </c>
      <c r="AX1326">
        <f>IF(AT1326&gt;0,AV1326+AT1326,AV1326)</f>
        <v/>
      </c>
      <c r="AY1326">
        <f>IF(AU1326&lt;0,AW1326+AU1326,AW1326)</f>
        <v/>
      </c>
      <c r="BA1326" s="14">
        <f>IFERROR(AX1326-AQ1326,"")</f>
        <v/>
      </c>
      <c r="BB1326" s="14">
        <f>IFERROR(AY1326-AR1326,"")</f>
        <v/>
      </c>
      <c r="BD1326">
        <f>AH1326</f>
        <v/>
      </c>
      <c r="BE1326">
        <f>AI1326</f>
        <v/>
      </c>
      <c r="BF1326">
        <f>AJ1326</f>
        <v/>
      </c>
      <c r="BG1326" s="14">
        <f>L1326</f>
        <v/>
      </c>
      <c r="BH1326" s="14">
        <f>IF(X1326="","",X1326)</f>
        <v/>
      </c>
      <c r="BI1326" s="14">
        <f>IF(Y1326="","",Y1326)</f>
        <v/>
      </c>
      <c r="BJ1326">
        <f>Z1326</f>
        <v/>
      </c>
      <c r="BK1326">
        <f>AA1326</f>
        <v/>
      </c>
      <c r="BL1326">
        <f>IFERROR(AX1326,"")</f>
        <v/>
      </c>
      <c r="BM1326">
        <f>IFERROR(AY1326,"")</f>
        <v/>
      </c>
    </row>
    <row r="1327" ht="14.25" customHeight="1">
      <c r="A1327">
        <f>ALGLIB_SSA_XAUUSD!AA1327</f>
        <v/>
      </c>
      <c r="B1327">
        <f>IF($A1327="","",INDEX(ALGLIB_SSA_XAUUSD!$B$2:$B$2401,MATCH($A1327,ALGLIB_SSA_XAUUSD!$A$2:$A$2401,1)))</f>
        <v/>
      </c>
      <c r="C1327">
        <f>IF($A1327="","",INDEX(ALGLIB_SSA_XAUUSD!$C$2:$C$2401,MATCH($A1327,ALGLIB_SSA_XAUUSD!$A$2:$A$2401,1)))</f>
        <v/>
      </c>
      <c r="D1327" s="14">
        <f>IF($A1327="","",INT((ROW()-2)/12)+1)</f>
        <v/>
      </c>
      <c r="E1327" s="14">
        <f>IF(AND(E1334&lt;&gt;"",D1334=D1322+1),E1322+(E1334-E1322)*5/12,"")</f>
        <v/>
      </c>
      <c r="F1327" s="14">
        <f>IF(AND(F1334&lt;&gt;"",D1334=D1322+1),F1322+(F1334-F1322)*5/12,"")</f>
        <v/>
      </c>
      <c r="G1327" s="14">
        <f>IF(AND(G1334&lt;&gt;"",D1334=D1322+1),G1322+(G1334-G1322)*5/12,"")</f>
        <v/>
      </c>
      <c r="H1327" s="14">
        <f>IF(AND(H1334&lt;&gt;"",D1334=D1322+1),H1322+(H1334-H1322)*5/12,"")</f>
        <v/>
      </c>
      <c r="I1327" s="14">
        <f>IF(AND(L1334&lt;&gt;"",D1334=D1322+1),I1322+(I1334-I1322)*5/12,"")</f>
        <v/>
      </c>
      <c r="J1327">
        <f>_xlfn.XLOOKUP($A1327,ALGLIB_SSA_XAUUSD!$AA$2:$AA$2401,ALGLIB_SSA_XAUUSD!$P$2:$P$2401,"",0)</f>
        <v/>
      </c>
      <c r="K1327">
        <f>_xlfn.XLOOKUP($A1327,ALGLIB_SSA_XAUUSD!$AA$2:$AA$2401,ALGLIB_SSA_XAUUSD!$Q$2:$Q$2401,"",0)</f>
        <v/>
      </c>
      <c r="L1327">
        <f>_xlfn.XLOOKUP($A1327,ALGLIB_SSA_XAUUSD!$AA$2:$AA$2401,ALGLIB_SSA_XAUUSD!$R$2:$R$2401,"",0)</f>
        <v/>
      </c>
      <c r="M1327">
        <f>_xlfn.XLOOKUP($A1327,ALGLIB_SSA_XAUUSD!$AA$2:$AA$2401,ALGLIB_SSA_XAUUSD!$S$2:$S$2401,"",0)</f>
        <v/>
      </c>
      <c r="N1327">
        <f>_xlfn.XLOOKUP($A1327,ALGLIB_SSA_XAUUSD!$AA$2:$AA$2401,ALGLIB_SSA_XAUUSD!$T$2:$T$2401,"",0)</f>
        <v/>
      </c>
      <c r="O1327">
        <f>_xlfn.XLOOKUP($A1327,ALGLIB_SSA_XAUUSD!$AA$2:$AA$2401,ALGLIB_SSA_XAUUSD!$U$2:$U$2401,"",0)</f>
        <v/>
      </c>
      <c r="P1327">
        <f>_xlfn.XLOOKUP($A1327,ALGLIB_SSA_XAUUSD!$AA$2:$AA$2401,ALGLIB_SSA_XAUUSD!$V$2:$V$2401,"",0)</f>
        <v/>
      </c>
      <c r="S1327">
        <f>A1327</f>
        <v/>
      </c>
      <c r="T1327">
        <f>J1327</f>
        <v/>
      </c>
      <c r="U1327">
        <f>K1327</f>
        <v/>
      </c>
      <c r="V1327" s="14">
        <f>IF($A1327="","",MOD(ROW()-2,12)+1)</f>
        <v/>
      </c>
      <c r="W1327">
        <f>L1327</f>
        <v/>
      </c>
      <c r="X1327" s="14">
        <f>IF(F1327="","",F1327)</f>
        <v/>
      </c>
      <c r="Y1327" s="14">
        <f>IF(G1327="","",G1327)</f>
        <v/>
      </c>
      <c r="Z1327">
        <f>M1327</f>
        <v/>
      </c>
      <c r="AA1327">
        <f>N1327</f>
        <v/>
      </c>
      <c r="AB1327" s="14">
        <f>IF(H1327="","",H1327)</f>
        <v/>
      </c>
      <c r="AC1327">
        <f>O1327</f>
        <v/>
      </c>
      <c r="AD1327" s="14">
        <f>IF(I1327="","",I1327)</f>
        <v/>
      </c>
      <c r="AE1327">
        <f>P1327</f>
        <v/>
      </c>
      <c r="AH1327">
        <f>IF(S1327&lt;&gt;"",S1327,AH1326+900)</f>
        <v/>
      </c>
      <c r="AI1327">
        <f>IF(T1327&lt;&gt;"",T1327,AI1326)</f>
        <v/>
      </c>
      <c r="AJ1327">
        <f>IF(U1327&lt;&gt;"",U1327,AJ1326)</f>
        <v/>
      </c>
      <c r="AK1327">
        <f>IF(W1327&lt;&gt;"",W1327,"")</f>
        <v/>
      </c>
      <c r="AL1327" s="14">
        <f>IF(X1327&lt;&gt;"",X1327,"")</f>
        <v/>
      </c>
      <c r="AM1327" s="14">
        <f>IF(Y1327&lt;&gt;"",Y1327,"")</f>
        <v/>
      </c>
      <c r="AN1327" s="14">
        <f>IF(OR(AL1327="",AM1327=""),"",AL1327-AM1327)</f>
        <v/>
      </c>
      <c r="AO1327">
        <f>IF(AN1327="","",IF(AN1327&gt;0,"Bullish","Bearish"))</f>
        <v/>
      </c>
      <c r="AP1327">
        <f>IF(AO1327="",AP1326,AO1327)</f>
        <v/>
      </c>
      <c r="AQ1327" s="14">
        <f>IF(AB1327&lt;&gt;"",AB1327,"")</f>
        <v/>
      </c>
      <c r="AR1327" s="14">
        <f>IF(AD1327&lt;&gt;"",AD1327,"")</f>
        <v/>
      </c>
      <c r="AS1327">
        <f>IF(AS1326+1=13,1,AS1326+1)</f>
        <v/>
      </c>
      <c r="AT1327">
        <f>IFERROR(IF(SLOPE($AQ$1310:$AQ$1321,$AS$1310:$AS$1321)&gt;0,MIN(3,ABS(SLOPE($AQ$1310:$AQ$1321,$AS$1310:$AS$1321))),IF(SLOPE($AQ$1310:$AQ$1321,$AS$1310:$AS$1321)&lt;-0.5,-0.5,0)),0)</f>
        <v/>
      </c>
      <c r="AU1327">
        <f>IFERROR(IF(SLOPE($AR$1310:$AR$1321,$AS$1310:$AS$1321)&lt;0,MAX(-3,-ABS(SLOPE($AR$1310:$AR$1321,$AS$1310:$AS$1321))),IF(SLOPE($AR$1310:$AR$1321,$AS$1310:$AS$1321)&gt;0.5,0.5,0)),0)</f>
        <v/>
      </c>
      <c r="AV1327">
        <f>($AQ$1322+(AT1327*(AS1327-1)))</f>
        <v/>
      </c>
      <c r="AW1327">
        <f>($AR$1322+(AU1327*(AS1327-1)))</f>
        <v/>
      </c>
      <c r="AX1327">
        <f>IF(AT1327&gt;0,AV1327+AT1327,AV1327)</f>
        <v/>
      </c>
      <c r="AY1327">
        <f>IF(AU1327&lt;0,AW1327+AU1327,AW1327)</f>
        <v/>
      </c>
      <c r="BA1327" s="14">
        <f>IFERROR(AX1327-AQ1327,"")</f>
        <v/>
      </c>
      <c r="BB1327" s="14">
        <f>IFERROR(AY1327-AR1327,"")</f>
        <v/>
      </c>
      <c r="BD1327">
        <f>AH1327</f>
        <v/>
      </c>
      <c r="BE1327">
        <f>AI1327</f>
        <v/>
      </c>
      <c r="BF1327">
        <f>AJ1327</f>
        <v/>
      </c>
      <c r="BG1327" s="14">
        <f>L1327</f>
        <v/>
      </c>
      <c r="BH1327" s="14">
        <f>IF(X1327="","",X1327)</f>
        <v/>
      </c>
      <c r="BI1327" s="14">
        <f>IF(Y1327="","",Y1327)</f>
        <v/>
      </c>
      <c r="BJ1327">
        <f>Z1327</f>
        <v/>
      </c>
      <c r="BK1327">
        <f>AA1327</f>
        <v/>
      </c>
      <c r="BL1327">
        <f>IFERROR(AX1327,"")</f>
        <v/>
      </c>
      <c r="BM1327">
        <f>IFERROR(AY1327,"")</f>
        <v/>
      </c>
    </row>
    <row r="1328" ht="14.25" customHeight="1">
      <c r="A1328">
        <f>ALGLIB_SSA_XAUUSD!AA1328</f>
        <v/>
      </c>
      <c r="B1328">
        <f>IF($A1328="","",INDEX(ALGLIB_SSA_XAUUSD!$B$2:$B$2401,MATCH($A1328,ALGLIB_SSA_XAUUSD!$A$2:$A$2401,1)))</f>
        <v/>
      </c>
      <c r="C1328">
        <f>IF($A1328="","",INDEX(ALGLIB_SSA_XAUUSD!$C$2:$C$2401,MATCH($A1328,ALGLIB_SSA_XAUUSD!$A$2:$A$2401,1)))</f>
        <v/>
      </c>
      <c r="D1328" s="14">
        <f>IF($A1328="","",INT((ROW()-2)/12)+1)</f>
        <v/>
      </c>
      <c r="E1328" s="14">
        <f>IF(AND(E1334&lt;&gt;"",D1334=D1322+1),E1322+(E1334-E1322)*6/12,"")</f>
        <v/>
      </c>
      <c r="F1328" s="14">
        <f>IF(AND(F1334&lt;&gt;"",D1334=D1322+1),F1322+(F1334-F1322)*6/12,"")</f>
        <v/>
      </c>
      <c r="G1328" s="14">
        <f>IF(AND(G1334&lt;&gt;"",D1334=D1322+1),G1322+(G1334-G1322)*6/12,"")</f>
        <v/>
      </c>
      <c r="H1328" s="14">
        <f>IF(AND(H1334&lt;&gt;"",D1334=D1322+1),H1322+(H1334-H1322)*6/12,"")</f>
        <v/>
      </c>
      <c r="I1328" s="14">
        <f>IF(AND(L1334&lt;&gt;"",D1334=D1322+1),I1322+(I1334-I1322)*6/12,"")</f>
        <v/>
      </c>
      <c r="J1328">
        <f>_xlfn.XLOOKUP($A1328,ALGLIB_SSA_XAUUSD!$AA$2:$AA$2401,ALGLIB_SSA_XAUUSD!$P$2:$P$2401,"",0)</f>
        <v/>
      </c>
      <c r="K1328">
        <f>_xlfn.XLOOKUP($A1328,ALGLIB_SSA_XAUUSD!$AA$2:$AA$2401,ALGLIB_SSA_XAUUSD!$Q$2:$Q$2401,"",0)</f>
        <v/>
      </c>
      <c r="L1328">
        <f>_xlfn.XLOOKUP($A1328,ALGLIB_SSA_XAUUSD!$AA$2:$AA$2401,ALGLIB_SSA_XAUUSD!$R$2:$R$2401,"",0)</f>
        <v/>
      </c>
      <c r="M1328">
        <f>_xlfn.XLOOKUP($A1328,ALGLIB_SSA_XAUUSD!$AA$2:$AA$2401,ALGLIB_SSA_XAUUSD!$S$2:$S$2401,"",0)</f>
        <v/>
      </c>
      <c r="N1328">
        <f>_xlfn.XLOOKUP($A1328,ALGLIB_SSA_XAUUSD!$AA$2:$AA$2401,ALGLIB_SSA_XAUUSD!$T$2:$T$2401,"",0)</f>
        <v/>
      </c>
      <c r="O1328">
        <f>_xlfn.XLOOKUP($A1328,ALGLIB_SSA_XAUUSD!$AA$2:$AA$2401,ALGLIB_SSA_XAUUSD!$U$2:$U$2401,"",0)</f>
        <v/>
      </c>
      <c r="P1328">
        <f>_xlfn.XLOOKUP($A1328,ALGLIB_SSA_XAUUSD!$AA$2:$AA$2401,ALGLIB_SSA_XAUUSD!$V$2:$V$2401,"",0)</f>
        <v/>
      </c>
      <c r="S1328">
        <f>A1328</f>
        <v/>
      </c>
      <c r="T1328">
        <f>J1328</f>
        <v/>
      </c>
      <c r="U1328">
        <f>K1328</f>
        <v/>
      </c>
      <c r="V1328" s="14">
        <f>IF($A1328="","",MOD(ROW()-2,12)+1)</f>
        <v/>
      </c>
      <c r="W1328">
        <f>L1328</f>
        <v/>
      </c>
      <c r="X1328" s="14">
        <f>IF(F1328="","",F1328)</f>
        <v/>
      </c>
      <c r="Y1328" s="14">
        <f>IF(G1328="","",G1328)</f>
        <v/>
      </c>
      <c r="Z1328">
        <f>M1328</f>
        <v/>
      </c>
      <c r="AA1328">
        <f>N1328</f>
        <v/>
      </c>
      <c r="AB1328" s="14">
        <f>IF(H1328="","",H1328)</f>
        <v/>
      </c>
      <c r="AC1328">
        <f>O1328</f>
        <v/>
      </c>
      <c r="AD1328" s="14">
        <f>IF(I1328="","",I1328)</f>
        <v/>
      </c>
      <c r="AE1328">
        <f>P1328</f>
        <v/>
      </c>
      <c r="AH1328">
        <f>IF(S1328&lt;&gt;"",S1328,AH1327+900)</f>
        <v/>
      </c>
      <c r="AI1328">
        <f>IF(T1328&lt;&gt;"",T1328,AI1327)</f>
        <v/>
      </c>
      <c r="AJ1328">
        <f>IF(U1328&lt;&gt;"",U1328,AJ1327)</f>
        <v/>
      </c>
      <c r="AK1328">
        <f>IF(W1328&lt;&gt;"",W1328,"")</f>
        <v/>
      </c>
      <c r="AL1328" s="14">
        <f>IF(X1328&lt;&gt;"",X1328,"")</f>
        <v/>
      </c>
      <c r="AM1328" s="14">
        <f>IF(Y1328&lt;&gt;"",Y1328,"")</f>
        <v/>
      </c>
      <c r="AN1328" s="14">
        <f>IF(OR(AL1328="",AM1328=""),"",AL1328-AM1328)</f>
        <v/>
      </c>
      <c r="AO1328">
        <f>IF(AN1328="","",IF(AN1328&gt;0,"Bullish","Bearish"))</f>
        <v/>
      </c>
      <c r="AP1328">
        <f>IF(AO1328="",AP1327,AO1328)</f>
        <v/>
      </c>
      <c r="AQ1328" s="14">
        <f>IF(AB1328&lt;&gt;"",AB1328,"")</f>
        <v/>
      </c>
      <c r="AR1328" s="14">
        <f>IF(AD1328&lt;&gt;"",AD1328,"")</f>
        <v/>
      </c>
      <c r="AS1328">
        <f>IF(AS1327+1=13,1,AS1327+1)</f>
        <v/>
      </c>
      <c r="AT1328">
        <f>IFERROR(IF(SLOPE($AQ$1310:$AQ$1321,$AS$1310:$AS$1321)&gt;0,MIN(3,ABS(SLOPE($AQ$1310:$AQ$1321,$AS$1310:$AS$1321))),IF(SLOPE($AQ$1310:$AQ$1321,$AS$1310:$AS$1321)&lt;-0.5,-0.5,0)),0)</f>
        <v/>
      </c>
      <c r="AU1328">
        <f>IFERROR(IF(SLOPE($AR$1310:$AR$1321,$AS$1310:$AS$1321)&lt;0,MAX(-3,-ABS(SLOPE($AR$1310:$AR$1321,$AS$1310:$AS$1321))),IF(SLOPE($AR$1310:$AR$1321,$AS$1310:$AS$1321)&gt;0.5,0.5,0)),0)</f>
        <v/>
      </c>
      <c r="AV1328">
        <f>($AQ$1322+(AT1328*(AS1328-1)))</f>
        <v/>
      </c>
      <c r="AW1328">
        <f>($AR$1322+(AU1328*(AS1328-1)))</f>
        <v/>
      </c>
      <c r="AX1328">
        <f>IF(AT1328&gt;0,AV1328+AT1328,AV1328)</f>
        <v/>
      </c>
      <c r="AY1328">
        <f>IF(AU1328&lt;0,AW1328+AU1328,AW1328)</f>
        <v/>
      </c>
      <c r="BA1328" s="14">
        <f>IFERROR(AX1328-AQ1328,"")</f>
        <v/>
      </c>
      <c r="BB1328" s="14">
        <f>IFERROR(AY1328-AR1328,"")</f>
        <v/>
      </c>
      <c r="BD1328">
        <f>AH1328</f>
        <v/>
      </c>
      <c r="BE1328">
        <f>AI1328</f>
        <v/>
      </c>
      <c r="BF1328">
        <f>AJ1328</f>
        <v/>
      </c>
      <c r="BG1328" s="14">
        <f>L1328</f>
        <v/>
      </c>
      <c r="BH1328" s="14">
        <f>IF(X1328="","",X1328)</f>
        <v/>
      </c>
      <c r="BI1328" s="14">
        <f>IF(Y1328="","",Y1328)</f>
        <v/>
      </c>
      <c r="BJ1328">
        <f>Z1328</f>
        <v/>
      </c>
      <c r="BK1328">
        <f>AA1328</f>
        <v/>
      </c>
      <c r="BL1328">
        <f>IFERROR(AX1328,"")</f>
        <v/>
      </c>
      <c r="BM1328">
        <f>IFERROR(AY1328,"")</f>
        <v/>
      </c>
    </row>
    <row r="1329" ht="14.25" customHeight="1">
      <c r="A1329">
        <f>ALGLIB_SSA_XAUUSD!AA1329</f>
        <v/>
      </c>
      <c r="B1329">
        <f>IF($A1329="","",INDEX(ALGLIB_SSA_XAUUSD!$B$2:$B$2401,MATCH($A1329,ALGLIB_SSA_XAUUSD!$A$2:$A$2401,1)))</f>
        <v/>
      </c>
      <c r="C1329">
        <f>IF($A1329="","",INDEX(ALGLIB_SSA_XAUUSD!$C$2:$C$2401,MATCH($A1329,ALGLIB_SSA_XAUUSD!$A$2:$A$2401,1)))</f>
        <v/>
      </c>
      <c r="D1329" s="14">
        <f>IF($A1329="","",INT((ROW()-2)/12)+1)</f>
        <v/>
      </c>
      <c r="E1329" s="14">
        <f>IF(AND(E1334&lt;&gt;"",D1334=D1322+1),E1322+(E1334-E1322)*7/12,"")</f>
        <v/>
      </c>
      <c r="F1329" s="14">
        <f>IF(AND(F1334&lt;&gt;"",D1334=D1322+1),F1322+(F1334-F1322)*7/12,"")</f>
        <v/>
      </c>
      <c r="G1329" s="14">
        <f>IF(AND(G1334&lt;&gt;"",D1334=D1322+1),G1322+(G1334-G1322)*7/12,"")</f>
        <v/>
      </c>
      <c r="H1329" s="14">
        <f>IF(AND(H1334&lt;&gt;"",D1334=D1322+1),H1322+(H1334-H1322)*7/12,"")</f>
        <v/>
      </c>
      <c r="I1329" s="14">
        <f>IF(AND(L1334&lt;&gt;"",D1334=D1322+1),I1322+(I1334-I1322)*7/12,"")</f>
        <v/>
      </c>
      <c r="J1329">
        <f>_xlfn.XLOOKUP($A1329,ALGLIB_SSA_XAUUSD!$AA$2:$AA$2401,ALGLIB_SSA_XAUUSD!$P$2:$P$2401,"",0)</f>
        <v/>
      </c>
      <c r="K1329">
        <f>_xlfn.XLOOKUP($A1329,ALGLIB_SSA_XAUUSD!$AA$2:$AA$2401,ALGLIB_SSA_XAUUSD!$Q$2:$Q$2401,"",0)</f>
        <v/>
      </c>
      <c r="L1329">
        <f>_xlfn.XLOOKUP($A1329,ALGLIB_SSA_XAUUSD!$AA$2:$AA$2401,ALGLIB_SSA_XAUUSD!$R$2:$R$2401,"",0)</f>
        <v/>
      </c>
      <c r="M1329">
        <f>_xlfn.XLOOKUP($A1329,ALGLIB_SSA_XAUUSD!$AA$2:$AA$2401,ALGLIB_SSA_XAUUSD!$S$2:$S$2401,"",0)</f>
        <v/>
      </c>
      <c r="N1329">
        <f>_xlfn.XLOOKUP($A1329,ALGLIB_SSA_XAUUSD!$AA$2:$AA$2401,ALGLIB_SSA_XAUUSD!$T$2:$T$2401,"",0)</f>
        <v/>
      </c>
      <c r="O1329">
        <f>_xlfn.XLOOKUP($A1329,ALGLIB_SSA_XAUUSD!$AA$2:$AA$2401,ALGLIB_SSA_XAUUSD!$U$2:$U$2401,"",0)</f>
        <v/>
      </c>
      <c r="P1329">
        <f>_xlfn.XLOOKUP($A1329,ALGLIB_SSA_XAUUSD!$AA$2:$AA$2401,ALGLIB_SSA_XAUUSD!$V$2:$V$2401,"",0)</f>
        <v/>
      </c>
      <c r="S1329">
        <f>A1329</f>
        <v/>
      </c>
      <c r="T1329">
        <f>J1329</f>
        <v/>
      </c>
      <c r="U1329">
        <f>K1329</f>
        <v/>
      </c>
      <c r="V1329" s="14">
        <f>IF($A1329="","",MOD(ROW()-2,12)+1)</f>
        <v/>
      </c>
      <c r="W1329">
        <f>L1329</f>
        <v/>
      </c>
      <c r="X1329" s="14">
        <f>IF(F1329="","",F1329)</f>
        <v/>
      </c>
      <c r="Y1329" s="14">
        <f>IF(G1329="","",G1329)</f>
        <v/>
      </c>
      <c r="Z1329">
        <f>M1329</f>
        <v/>
      </c>
      <c r="AA1329">
        <f>N1329</f>
        <v/>
      </c>
      <c r="AB1329" s="14">
        <f>IF(H1329="","",H1329)</f>
        <v/>
      </c>
      <c r="AC1329">
        <f>O1329</f>
        <v/>
      </c>
      <c r="AD1329" s="14">
        <f>IF(I1329="","",I1329)</f>
        <v/>
      </c>
      <c r="AE1329">
        <f>P1329</f>
        <v/>
      </c>
      <c r="AH1329">
        <f>IF(S1329&lt;&gt;"",S1329,AH1328+900)</f>
        <v/>
      </c>
      <c r="AI1329">
        <f>IF(T1329&lt;&gt;"",T1329,AI1328)</f>
        <v/>
      </c>
      <c r="AJ1329">
        <f>IF(U1329&lt;&gt;"",U1329,AJ1328)</f>
        <v/>
      </c>
      <c r="AK1329">
        <f>IF(W1329&lt;&gt;"",W1329,"")</f>
        <v/>
      </c>
      <c r="AL1329" s="14">
        <f>IF(X1329&lt;&gt;"",X1329,"")</f>
        <v/>
      </c>
      <c r="AM1329" s="14">
        <f>IF(Y1329&lt;&gt;"",Y1329,"")</f>
        <v/>
      </c>
      <c r="AN1329" s="14">
        <f>IF(OR(AL1329="",AM1329=""),"",AL1329-AM1329)</f>
        <v/>
      </c>
      <c r="AO1329">
        <f>IF(AN1329="","",IF(AN1329&gt;0,"Bullish","Bearish"))</f>
        <v/>
      </c>
      <c r="AP1329">
        <f>IF(AO1329="",AP1328,AO1329)</f>
        <v/>
      </c>
      <c r="AQ1329" s="14">
        <f>IF(AB1329&lt;&gt;"",AB1329,"")</f>
        <v/>
      </c>
      <c r="AR1329" s="14">
        <f>IF(AD1329&lt;&gt;"",AD1329,"")</f>
        <v/>
      </c>
      <c r="AS1329">
        <f>IF(AS1328+1=13,1,AS1328+1)</f>
        <v/>
      </c>
      <c r="AT1329">
        <f>IFERROR(IF(SLOPE($AQ$1310:$AQ$1321,$AS$1310:$AS$1321)&gt;0,MIN(3,ABS(SLOPE($AQ$1310:$AQ$1321,$AS$1310:$AS$1321))),IF(SLOPE($AQ$1310:$AQ$1321,$AS$1310:$AS$1321)&lt;-0.5,-0.5,0)),0)</f>
        <v/>
      </c>
      <c r="AU1329">
        <f>IFERROR(IF(SLOPE($AR$1310:$AR$1321,$AS$1310:$AS$1321)&lt;0,MAX(-3,-ABS(SLOPE($AR$1310:$AR$1321,$AS$1310:$AS$1321))),IF(SLOPE($AR$1310:$AR$1321,$AS$1310:$AS$1321)&gt;0.5,0.5,0)),0)</f>
        <v/>
      </c>
      <c r="AV1329">
        <f>($AQ$1322+(AT1329*(AS1329-1)))</f>
        <v/>
      </c>
      <c r="AW1329">
        <f>($AR$1322+(AU1329*(AS1329-1)))</f>
        <v/>
      </c>
      <c r="AX1329">
        <f>IF(AT1329&gt;0,AV1329+AT1329,AV1329)</f>
        <v/>
      </c>
      <c r="AY1329">
        <f>IF(AU1329&lt;0,AW1329+AU1329,AW1329)</f>
        <v/>
      </c>
      <c r="BA1329" s="14">
        <f>IFERROR(AX1329-AQ1329,"")</f>
        <v/>
      </c>
      <c r="BB1329" s="14">
        <f>IFERROR(AY1329-AR1329,"")</f>
        <v/>
      </c>
      <c r="BD1329">
        <f>AH1329</f>
        <v/>
      </c>
      <c r="BE1329">
        <f>AI1329</f>
        <v/>
      </c>
      <c r="BF1329">
        <f>AJ1329</f>
        <v/>
      </c>
      <c r="BG1329" s="14">
        <f>L1329</f>
        <v/>
      </c>
      <c r="BH1329" s="14">
        <f>IF(X1329="","",X1329)</f>
        <v/>
      </c>
      <c r="BI1329" s="14">
        <f>IF(Y1329="","",Y1329)</f>
        <v/>
      </c>
      <c r="BJ1329">
        <f>Z1329</f>
        <v/>
      </c>
      <c r="BK1329">
        <f>AA1329</f>
        <v/>
      </c>
      <c r="BL1329">
        <f>IFERROR(AX1329,"")</f>
        <v/>
      </c>
      <c r="BM1329">
        <f>IFERROR(AY1329,"")</f>
        <v/>
      </c>
    </row>
    <row r="1330" ht="14.25" customHeight="1">
      <c r="A1330">
        <f>ALGLIB_SSA_XAUUSD!AA1330</f>
        <v/>
      </c>
      <c r="B1330">
        <f>IF($A1330="","",INDEX(ALGLIB_SSA_XAUUSD!$B$2:$B$2401,MATCH($A1330,ALGLIB_SSA_XAUUSD!$A$2:$A$2401,1)))</f>
        <v/>
      </c>
      <c r="C1330">
        <f>IF($A1330="","",INDEX(ALGLIB_SSA_XAUUSD!$C$2:$C$2401,MATCH($A1330,ALGLIB_SSA_XAUUSD!$A$2:$A$2401,1)))</f>
        <v/>
      </c>
      <c r="D1330" s="14">
        <f>IF($A1330="","",INT((ROW()-2)/12)+1)</f>
        <v/>
      </c>
      <c r="E1330" s="14">
        <f>IF(AND(E1334&lt;&gt;"",D1334=D1322+1),E1322+(E1334-E1322)*8/12,"")</f>
        <v/>
      </c>
      <c r="F1330" s="14">
        <f>IF(AND(F1334&lt;&gt;"",D1334=D1322+1),F1322+(F1334-F1322)*8/12,"")</f>
        <v/>
      </c>
      <c r="G1330" s="14">
        <f>IF(AND(G1334&lt;&gt;"",D1334=D1322+1),G1322+(G1334-G1322)*8/12,"")</f>
        <v/>
      </c>
      <c r="H1330" s="14">
        <f>IF(AND(H1334&lt;&gt;"",D1334=D1322+1),H1322+(H1334-H1322)*8/12,"")</f>
        <v/>
      </c>
      <c r="I1330" s="14">
        <f>IF(AND(L1334&lt;&gt;"",D1334=D1322+1),I1322+(I1334-I1322)*8/12,"")</f>
        <v/>
      </c>
      <c r="J1330">
        <f>_xlfn.XLOOKUP($A1330,ALGLIB_SSA_XAUUSD!$AA$2:$AA$2401,ALGLIB_SSA_XAUUSD!$P$2:$P$2401,"",0)</f>
        <v/>
      </c>
      <c r="K1330">
        <f>_xlfn.XLOOKUP($A1330,ALGLIB_SSA_XAUUSD!$AA$2:$AA$2401,ALGLIB_SSA_XAUUSD!$Q$2:$Q$2401,"",0)</f>
        <v/>
      </c>
      <c r="L1330">
        <f>_xlfn.XLOOKUP($A1330,ALGLIB_SSA_XAUUSD!$AA$2:$AA$2401,ALGLIB_SSA_XAUUSD!$R$2:$R$2401,"",0)</f>
        <v/>
      </c>
      <c r="M1330">
        <f>_xlfn.XLOOKUP($A1330,ALGLIB_SSA_XAUUSD!$AA$2:$AA$2401,ALGLIB_SSA_XAUUSD!$S$2:$S$2401,"",0)</f>
        <v/>
      </c>
      <c r="N1330">
        <f>_xlfn.XLOOKUP($A1330,ALGLIB_SSA_XAUUSD!$AA$2:$AA$2401,ALGLIB_SSA_XAUUSD!$T$2:$T$2401,"",0)</f>
        <v/>
      </c>
      <c r="O1330">
        <f>_xlfn.XLOOKUP($A1330,ALGLIB_SSA_XAUUSD!$AA$2:$AA$2401,ALGLIB_SSA_XAUUSD!$U$2:$U$2401,"",0)</f>
        <v/>
      </c>
      <c r="P1330">
        <f>_xlfn.XLOOKUP($A1330,ALGLIB_SSA_XAUUSD!$AA$2:$AA$2401,ALGLIB_SSA_XAUUSD!$V$2:$V$2401,"",0)</f>
        <v/>
      </c>
      <c r="S1330">
        <f>A1330</f>
        <v/>
      </c>
      <c r="T1330">
        <f>J1330</f>
        <v/>
      </c>
      <c r="U1330">
        <f>K1330</f>
        <v/>
      </c>
      <c r="V1330" s="14">
        <f>IF($A1330="","",MOD(ROW()-2,12)+1)</f>
        <v/>
      </c>
      <c r="W1330">
        <f>L1330</f>
        <v/>
      </c>
      <c r="X1330" s="14">
        <f>IF(F1330="","",F1330)</f>
        <v/>
      </c>
      <c r="Y1330" s="14">
        <f>IF(G1330="","",G1330)</f>
        <v/>
      </c>
      <c r="Z1330">
        <f>M1330</f>
        <v/>
      </c>
      <c r="AA1330">
        <f>N1330</f>
        <v/>
      </c>
      <c r="AB1330" s="14">
        <f>IF(H1330="","",H1330)</f>
        <v/>
      </c>
      <c r="AC1330">
        <f>O1330</f>
        <v/>
      </c>
      <c r="AD1330" s="14">
        <f>IF(I1330="","",I1330)</f>
        <v/>
      </c>
      <c r="AE1330">
        <f>P1330</f>
        <v/>
      </c>
      <c r="AH1330">
        <f>IF(S1330&lt;&gt;"",S1330,AH1329+900)</f>
        <v/>
      </c>
      <c r="AI1330">
        <f>IF(T1330&lt;&gt;"",T1330,AI1329)</f>
        <v/>
      </c>
      <c r="AJ1330">
        <f>IF(U1330&lt;&gt;"",U1330,AJ1329)</f>
        <v/>
      </c>
      <c r="AK1330">
        <f>IF(W1330&lt;&gt;"",W1330,"")</f>
        <v/>
      </c>
      <c r="AL1330" s="14">
        <f>IF(X1330&lt;&gt;"",X1330,"")</f>
        <v/>
      </c>
      <c r="AM1330" s="14">
        <f>IF(Y1330&lt;&gt;"",Y1330,"")</f>
        <v/>
      </c>
      <c r="AN1330" s="14">
        <f>IF(OR(AL1330="",AM1330=""),"",AL1330-AM1330)</f>
        <v/>
      </c>
      <c r="AO1330">
        <f>IF(AN1330="","",IF(AN1330&gt;0,"Bullish","Bearish"))</f>
        <v/>
      </c>
      <c r="AP1330">
        <f>IF(AO1330="",AP1329,AO1330)</f>
        <v/>
      </c>
      <c r="AQ1330" s="14">
        <f>IF(AB1330&lt;&gt;"",AB1330,"")</f>
        <v/>
      </c>
      <c r="AR1330" s="14">
        <f>IF(AD1330&lt;&gt;"",AD1330,"")</f>
        <v/>
      </c>
      <c r="AS1330">
        <f>IF(AS1329+1=13,1,AS1329+1)</f>
        <v/>
      </c>
      <c r="AT1330">
        <f>IFERROR(IF(SLOPE($AQ$1310:$AQ$1321,$AS$1310:$AS$1321)&gt;0,MIN(3,ABS(SLOPE($AQ$1310:$AQ$1321,$AS$1310:$AS$1321))),IF(SLOPE($AQ$1310:$AQ$1321,$AS$1310:$AS$1321)&lt;-0.5,-0.5,0)),0)</f>
        <v/>
      </c>
      <c r="AU1330">
        <f>IFERROR(IF(SLOPE($AR$1310:$AR$1321,$AS$1310:$AS$1321)&lt;0,MAX(-3,-ABS(SLOPE($AR$1310:$AR$1321,$AS$1310:$AS$1321))),IF(SLOPE($AR$1310:$AR$1321,$AS$1310:$AS$1321)&gt;0.5,0.5,0)),0)</f>
        <v/>
      </c>
      <c r="AV1330">
        <f>($AQ$1322+(AT1330*(AS1330-1)))</f>
        <v/>
      </c>
      <c r="AW1330">
        <f>($AR$1322+(AU1330*(AS1330-1)))</f>
        <v/>
      </c>
      <c r="AX1330">
        <f>IF(AT1330&gt;0,AV1330+AT1330,AV1330)</f>
        <v/>
      </c>
      <c r="AY1330">
        <f>IF(AU1330&lt;0,AW1330+AU1330,AW1330)</f>
        <v/>
      </c>
      <c r="BA1330" s="14">
        <f>IFERROR(AX1330-AQ1330,"")</f>
        <v/>
      </c>
      <c r="BB1330" s="14">
        <f>IFERROR(AY1330-AR1330,"")</f>
        <v/>
      </c>
      <c r="BD1330">
        <f>AH1330</f>
        <v/>
      </c>
      <c r="BE1330">
        <f>AI1330</f>
        <v/>
      </c>
      <c r="BF1330">
        <f>AJ1330</f>
        <v/>
      </c>
      <c r="BG1330" s="14">
        <f>L1330</f>
        <v/>
      </c>
      <c r="BH1330" s="14">
        <f>IF(X1330="","",X1330)</f>
        <v/>
      </c>
      <c r="BI1330" s="14">
        <f>IF(Y1330="","",Y1330)</f>
        <v/>
      </c>
      <c r="BJ1330">
        <f>Z1330</f>
        <v/>
      </c>
      <c r="BK1330">
        <f>AA1330</f>
        <v/>
      </c>
      <c r="BL1330">
        <f>IFERROR(AX1330,"")</f>
        <v/>
      </c>
      <c r="BM1330">
        <f>IFERROR(AY1330,"")</f>
        <v/>
      </c>
    </row>
    <row r="1331" ht="14.25" customHeight="1">
      <c r="A1331">
        <f>ALGLIB_SSA_XAUUSD!AA1331</f>
        <v/>
      </c>
      <c r="B1331">
        <f>IF($A1331="","",INDEX(ALGLIB_SSA_XAUUSD!$B$2:$B$2401,MATCH($A1331,ALGLIB_SSA_XAUUSD!$A$2:$A$2401,1)))</f>
        <v/>
      </c>
      <c r="C1331">
        <f>IF($A1331="","",INDEX(ALGLIB_SSA_XAUUSD!$C$2:$C$2401,MATCH($A1331,ALGLIB_SSA_XAUUSD!$A$2:$A$2401,1)))</f>
        <v/>
      </c>
      <c r="D1331" s="14">
        <f>IF($A1331="","",INT((ROW()-2)/12)+1)</f>
        <v/>
      </c>
      <c r="E1331" s="14">
        <f>IF(AND(E1334&lt;&gt;"",D1334=D1322+1),E1322+(E1334-E1322)*9/12,"")</f>
        <v/>
      </c>
      <c r="F1331" s="14">
        <f>IF(AND(F1334&lt;&gt;"",D1334=D1322+1),F1322+(F1334-F1322)*9/12,"")</f>
        <v/>
      </c>
      <c r="G1331" s="14">
        <f>IF(AND(G1334&lt;&gt;"",D1334=D1322+1),G1322+(G1334-G1322)*9/12,"")</f>
        <v/>
      </c>
      <c r="H1331" s="14">
        <f>IF(AND(H1334&lt;&gt;"",D1334=D1322+1),H1322+(H1334-H1322)*9/12,"")</f>
        <v/>
      </c>
      <c r="I1331" s="14">
        <f>IF(AND(L1334&lt;&gt;"",D1334=D1322+1),I1322+(I1334-I1322)*9/12,"")</f>
        <v/>
      </c>
      <c r="J1331">
        <f>_xlfn.XLOOKUP($A1331,ALGLIB_SSA_XAUUSD!$AA$2:$AA$2401,ALGLIB_SSA_XAUUSD!$P$2:$P$2401,"",0)</f>
        <v/>
      </c>
      <c r="K1331">
        <f>_xlfn.XLOOKUP($A1331,ALGLIB_SSA_XAUUSD!$AA$2:$AA$2401,ALGLIB_SSA_XAUUSD!$Q$2:$Q$2401,"",0)</f>
        <v/>
      </c>
      <c r="L1331">
        <f>_xlfn.XLOOKUP($A1331,ALGLIB_SSA_XAUUSD!$AA$2:$AA$2401,ALGLIB_SSA_XAUUSD!$R$2:$R$2401,"",0)</f>
        <v/>
      </c>
      <c r="M1331">
        <f>_xlfn.XLOOKUP($A1331,ALGLIB_SSA_XAUUSD!$AA$2:$AA$2401,ALGLIB_SSA_XAUUSD!$S$2:$S$2401,"",0)</f>
        <v/>
      </c>
      <c r="N1331">
        <f>_xlfn.XLOOKUP($A1331,ALGLIB_SSA_XAUUSD!$AA$2:$AA$2401,ALGLIB_SSA_XAUUSD!$T$2:$T$2401,"",0)</f>
        <v/>
      </c>
      <c r="O1331">
        <f>_xlfn.XLOOKUP($A1331,ALGLIB_SSA_XAUUSD!$AA$2:$AA$2401,ALGLIB_SSA_XAUUSD!$U$2:$U$2401,"",0)</f>
        <v/>
      </c>
      <c r="P1331">
        <f>_xlfn.XLOOKUP($A1331,ALGLIB_SSA_XAUUSD!$AA$2:$AA$2401,ALGLIB_SSA_XAUUSD!$V$2:$V$2401,"",0)</f>
        <v/>
      </c>
      <c r="S1331">
        <f>A1331</f>
        <v/>
      </c>
      <c r="T1331">
        <f>J1331</f>
        <v/>
      </c>
      <c r="U1331">
        <f>K1331</f>
        <v/>
      </c>
      <c r="V1331" s="14">
        <f>IF($A1331="","",MOD(ROW()-2,12)+1)</f>
        <v/>
      </c>
      <c r="W1331">
        <f>L1331</f>
        <v/>
      </c>
      <c r="X1331" s="14">
        <f>IF(F1331="","",F1331)</f>
        <v/>
      </c>
      <c r="Y1331" s="14">
        <f>IF(G1331="","",G1331)</f>
        <v/>
      </c>
      <c r="Z1331">
        <f>M1331</f>
        <v/>
      </c>
      <c r="AA1331">
        <f>N1331</f>
        <v/>
      </c>
      <c r="AB1331" s="14">
        <f>IF(H1331="","",H1331)</f>
        <v/>
      </c>
      <c r="AC1331">
        <f>O1331</f>
        <v/>
      </c>
      <c r="AD1331" s="14">
        <f>IF(I1331="","",I1331)</f>
        <v/>
      </c>
      <c r="AE1331">
        <f>P1331</f>
        <v/>
      </c>
      <c r="AH1331">
        <f>IF(S1331&lt;&gt;"",S1331,AH1330+900)</f>
        <v/>
      </c>
      <c r="AI1331">
        <f>IF(T1331&lt;&gt;"",T1331,AI1330)</f>
        <v/>
      </c>
      <c r="AJ1331">
        <f>IF(U1331&lt;&gt;"",U1331,AJ1330)</f>
        <v/>
      </c>
      <c r="AK1331">
        <f>IF(W1331&lt;&gt;"",W1331,"")</f>
        <v/>
      </c>
      <c r="AL1331" s="14">
        <f>IF(X1331&lt;&gt;"",X1331,"")</f>
        <v/>
      </c>
      <c r="AM1331" s="14">
        <f>IF(Y1331&lt;&gt;"",Y1331,"")</f>
        <v/>
      </c>
      <c r="AN1331" s="14">
        <f>IF(OR(AL1331="",AM1331=""),"",AL1331-AM1331)</f>
        <v/>
      </c>
      <c r="AO1331">
        <f>IF(AN1331="","",IF(AN1331&gt;0,"Bullish","Bearish"))</f>
        <v/>
      </c>
      <c r="AP1331">
        <f>IF(AO1331="",AP1330,AO1331)</f>
        <v/>
      </c>
      <c r="AQ1331" s="14">
        <f>IF(AB1331&lt;&gt;"",AB1331,"")</f>
        <v/>
      </c>
      <c r="AR1331" s="14">
        <f>IF(AD1331&lt;&gt;"",AD1331,"")</f>
        <v/>
      </c>
      <c r="AS1331">
        <f>IF(AS1330+1=13,1,AS1330+1)</f>
        <v/>
      </c>
      <c r="AT1331">
        <f>IFERROR(IF(SLOPE($AQ$1310:$AQ$1321,$AS$1310:$AS$1321)&gt;0,MIN(3,ABS(SLOPE($AQ$1310:$AQ$1321,$AS$1310:$AS$1321))),IF(SLOPE($AQ$1310:$AQ$1321,$AS$1310:$AS$1321)&lt;-0.5,-0.5,0)),0)</f>
        <v/>
      </c>
      <c r="AU1331">
        <f>IFERROR(IF(SLOPE($AR$1310:$AR$1321,$AS$1310:$AS$1321)&lt;0,MAX(-3,-ABS(SLOPE($AR$1310:$AR$1321,$AS$1310:$AS$1321))),IF(SLOPE($AR$1310:$AR$1321,$AS$1310:$AS$1321)&gt;0.5,0.5,0)),0)</f>
        <v/>
      </c>
      <c r="AV1331">
        <f>($AQ$1322+(AT1331*(AS1331-1)))</f>
        <v/>
      </c>
      <c r="AW1331">
        <f>($AR$1322+(AU1331*(AS1331-1)))</f>
        <v/>
      </c>
      <c r="AX1331">
        <f>IF(AT1331&gt;0,AV1331+AT1331,AV1331)</f>
        <v/>
      </c>
      <c r="AY1331">
        <f>IF(AU1331&lt;0,AW1331+AU1331,AW1331)</f>
        <v/>
      </c>
      <c r="BA1331" s="14">
        <f>IFERROR(AX1331-AQ1331,"")</f>
        <v/>
      </c>
      <c r="BB1331" s="14">
        <f>IFERROR(AY1331-AR1331,"")</f>
        <v/>
      </c>
      <c r="BD1331">
        <f>AH1331</f>
        <v/>
      </c>
      <c r="BE1331">
        <f>AI1331</f>
        <v/>
      </c>
      <c r="BF1331">
        <f>AJ1331</f>
        <v/>
      </c>
      <c r="BG1331" s="14">
        <f>L1331</f>
        <v/>
      </c>
      <c r="BH1331" s="14">
        <f>IF(X1331="","",X1331)</f>
        <v/>
      </c>
      <c r="BI1331" s="14">
        <f>IF(Y1331="","",Y1331)</f>
        <v/>
      </c>
      <c r="BJ1331">
        <f>Z1331</f>
        <v/>
      </c>
      <c r="BK1331">
        <f>AA1331</f>
        <v/>
      </c>
      <c r="BL1331">
        <f>IFERROR(AX1331,"")</f>
        <v/>
      </c>
      <c r="BM1331">
        <f>IFERROR(AY1331,"")</f>
        <v/>
      </c>
    </row>
    <row r="1332" ht="14.25" customHeight="1">
      <c r="A1332">
        <f>ALGLIB_SSA_XAUUSD!AA1332</f>
        <v/>
      </c>
      <c r="B1332">
        <f>IF($A1332="","",INDEX(ALGLIB_SSA_XAUUSD!$B$2:$B$2401,MATCH($A1332,ALGLIB_SSA_XAUUSD!$A$2:$A$2401,1)))</f>
        <v/>
      </c>
      <c r="C1332">
        <f>IF($A1332="","",INDEX(ALGLIB_SSA_XAUUSD!$C$2:$C$2401,MATCH($A1332,ALGLIB_SSA_XAUUSD!$A$2:$A$2401,1)))</f>
        <v/>
      </c>
      <c r="D1332" s="14">
        <f>IF($A1332="","",INT((ROW()-2)/12)+1)</f>
        <v/>
      </c>
      <c r="E1332" s="14">
        <f>IF(AND(E1334&lt;&gt;"",D1334=D1322+1),E1322+(E1334-E1322)*10/12,"")</f>
        <v/>
      </c>
      <c r="F1332" s="14">
        <f>IF(AND(F1334&lt;&gt;"",D1334=D1322+1),F1322+(F1334-F1322)*10/12,"")</f>
        <v/>
      </c>
      <c r="G1332" s="14">
        <f>IF(AND(G1334&lt;&gt;"",D1334=D1322+1),G1322+(G1334-G1322)*10/12,"")</f>
        <v/>
      </c>
      <c r="H1332" s="14">
        <f>IF(AND(H1334&lt;&gt;"",D1334=D1322+1),H1322+(H1334-H1322)*10/12,"")</f>
        <v/>
      </c>
      <c r="I1332" s="14">
        <f>IF(AND(L1334&lt;&gt;"",D1334=D1322+1),I1322+(I1334-I1322)*10/12,"")</f>
        <v/>
      </c>
      <c r="J1332">
        <f>_xlfn.XLOOKUP($A1332,ALGLIB_SSA_XAUUSD!$AA$2:$AA$2401,ALGLIB_SSA_XAUUSD!$P$2:$P$2401,"",0)</f>
        <v/>
      </c>
      <c r="K1332">
        <f>_xlfn.XLOOKUP($A1332,ALGLIB_SSA_XAUUSD!$AA$2:$AA$2401,ALGLIB_SSA_XAUUSD!$Q$2:$Q$2401,"",0)</f>
        <v/>
      </c>
      <c r="L1332">
        <f>_xlfn.XLOOKUP($A1332,ALGLIB_SSA_XAUUSD!$AA$2:$AA$2401,ALGLIB_SSA_XAUUSD!$R$2:$R$2401,"",0)</f>
        <v/>
      </c>
      <c r="M1332">
        <f>_xlfn.XLOOKUP($A1332,ALGLIB_SSA_XAUUSD!$AA$2:$AA$2401,ALGLIB_SSA_XAUUSD!$S$2:$S$2401,"",0)</f>
        <v/>
      </c>
      <c r="N1332">
        <f>_xlfn.XLOOKUP($A1332,ALGLIB_SSA_XAUUSD!$AA$2:$AA$2401,ALGLIB_SSA_XAUUSD!$T$2:$T$2401,"",0)</f>
        <v/>
      </c>
      <c r="O1332">
        <f>_xlfn.XLOOKUP($A1332,ALGLIB_SSA_XAUUSD!$AA$2:$AA$2401,ALGLIB_SSA_XAUUSD!$U$2:$U$2401,"",0)</f>
        <v/>
      </c>
      <c r="P1332">
        <f>_xlfn.XLOOKUP($A1332,ALGLIB_SSA_XAUUSD!$AA$2:$AA$2401,ALGLIB_SSA_XAUUSD!$V$2:$V$2401,"",0)</f>
        <v/>
      </c>
      <c r="S1332">
        <f>A1332</f>
        <v/>
      </c>
      <c r="T1332">
        <f>J1332</f>
        <v/>
      </c>
      <c r="U1332">
        <f>K1332</f>
        <v/>
      </c>
      <c r="V1332" s="14">
        <f>IF($A1332="","",MOD(ROW()-2,12)+1)</f>
        <v/>
      </c>
      <c r="W1332">
        <f>L1332</f>
        <v/>
      </c>
      <c r="X1332" s="14">
        <f>IF(F1332="","",F1332)</f>
        <v/>
      </c>
      <c r="Y1332" s="14">
        <f>IF(G1332="","",G1332)</f>
        <v/>
      </c>
      <c r="Z1332">
        <f>M1332</f>
        <v/>
      </c>
      <c r="AA1332">
        <f>N1332</f>
        <v/>
      </c>
      <c r="AB1332" s="14">
        <f>IF(H1332="","",H1332)</f>
        <v/>
      </c>
      <c r="AC1332">
        <f>O1332</f>
        <v/>
      </c>
      <c r="AD1332" s="14">
        <f>IF(I1332="","",I1332)</f>
        <v/>
      </c>
      <c r="AE1332">
        <f>P1332</f>
        <v/>
      </c>
      <c r="AH1332">
        <f>IF(S1332&lt;&gt;"",S1332,AH1331+900)</f>
        <v/>
      </c>
      <c r="AI1332">
        <f>IF(T1332&lt;&gt;"",T1332,AI1331)</f>
        <v/>
      </c>
      <c r="AJ1332">
        <f>IF(U1332&lt;&gt;"",U1332,AJ1331)</f>
        <v/>
      </c>
      <c r="AK1332">
        <f>IF(W1332&lt;&gt;"",W1332,"")</f>
        <v/>
      </c>
      <c r="AL1332" s="14">
        <f>IF(X1332&lt;&gt;"",X1332,"")</f>
        <v/>
      </c>
      <c r="AM1332" s="14">
        <f>IF(Y1332&lt;&gt;"",Y1332,"")</f>
        <v/>
      </c>
      <c r="AN1332" s="14">
        <f>IF(OR(AL1332="",AM1332=""),"",AL1332-AM1332)</f>
        <v/>
      </c>
      <c r="AO1332">
        <f>IF(AN1332="","",IF(AN1332&gt;0,"Bullish","Bearish"))</f>
        <v/>
      </c>
      <c r="AP1332">
        <f>IF(AO1332="",AP1331,AO1332)</f>
        <v/>
      </c>
      <c r="AQ1332" s="14">
        <f>IF(AB1332&lt;&gt;"",AB1332,"")</f>
        <v/>
      </c>
      <c r="AR1332" s="14">
        <f>IF(AD1332&lt;&gt;"",AD1332,"")</f>
        <v/>
      </c>
      <c r="AS1332">
        <f>IF(AS1331+1=13,1,AS1331+1)</f>
        <v/>
      </c>
      <c r="AT1332">
        <f>IFERROR(IF(SLOPE($AQ$1310:$AQ$1321,$AS$1310:$AS$1321)&gt;0,MIN(3,ABS(SLOPE($AQ$1310:$AQ$1321,$AS$1310:$AS$1321))),IF(SLOPE($AQ$1310:$AQ$1321,$AS$1310:$AS$1321)&lt;-0.5,-0.5,0)),0)</f>
        <v/>
      </c>
      <c r="AU1332">
        <f>IFERROR(IF(SLOPE($AR$1310:$AR$1321,$AS$1310:$AS$1321)&lt;0,MAX(-3,-ABS(SLOPE($AR$1310:$AR$1321,$AS$1310:$AS$1321))),IF(SLOPE($AR$1310:$AR$1321,$AS$1310:$AS$1321)&gt;0.5,0.5,0)),0)</f>
        <v/>
      </c>
      <c r="AV1332">
        <f>($AQ$1322+(AT1332*(AS1332-1)))</f>
        <v/>
      </c>
      <c r="AW1332">
        <f>($AR$1322+(AU1332*(AS1332-1)))</f>
        <v/>
      </c>
      <c r="AX1332">
        <f>IF(AT1332&gt;0,AV1332+AT1332,AV1332)</f>
        <v/>
      </c>
      <c r="AY1332">
        <f>IF(AU1332&lt;0,AW1332+AU1332,AW1332)</f>
        <v/>
      </c>
      <c r="BA1332" s="14">
        <f>IFERROR(AX1332-AQ1332,"")</f>
        <v/>
      </c>
      <c r="BB1332" s="14">
        <f>IFERROR(AY1332-AR1332,"")</f>
        <v/>
      </c>
      <c r="BD1332">
        <f>AH1332</f>
        <v/>
      </c>
      <c r="BE1332">
        <f>AI1332</f>
        <v/>
      </c>
      <c r="BF1332">
        <f>AJ1332</f>
        <v/>
      </c>
      <c r="BG1332" s="14">
        <f>L1332</f>
        <v/>
      </c>
      <c r="BH1332" s="14">
        <f>IF(X1332="","",X1332)</f>
        <v/>
      </c>
      <c r="BI1332" s="14">
        <f>IF(Y1332="","",Y1332)</f>
        <v/>
      </c>
      <c r="BJ1332">
        <f>Z1332</f>
        <v/>
      </c>
      <c r="BK1332">
        <f>AA1332</f>
        <v/>
      </c>
      <c r="BL1332">
        <f>IFERROR(AX1332,"")</f>
        <v/>
      </c>
      <c r="BM1332">
        <f>IFERROR(AY1332,"")</f>
        <v/>
      </c>
    </row>
    <row r="1333" ht="14.25" customHeight="1">
      <c r="A1333">
        <f>ALGLIB_SSA_XAUUSD!AA1333</f>
        <v/>
      </c>
      <c r="B1333">
        <f>IF($A1333="","",INDEX(ALGLIB_SSA_XAUUSD!$B$2:$B$2401,MATCH($A1333,ALGLIB_SSA_XAUUSD!$A$2:$A$2401,1)))</f>
        <v/>
      </c>
      <c r="C1333">
        <f>IF($A1333="","",INDEX(ALGLIB_SSA_XAUUSD!$C$2:$C$2401,MATCH($A1333,ALGLIB_SSA_XAUUSD!$A$2:$A$2401,1)))</f>
        <v/>
      </c>
      <c r="D1333" s="14">
        <f>IF($A1333="","",INT((ROW()-2)/12)+1)</f>
        <v/>
      </c>
      <c r="E1333" s="14">
        <f>IF(AND(E1334&lt;&gt;"",D1334=D1322+1),E1322+(E1334-E1322)*11/12,"")</f>
        <v/>
      </c>
      <c r="F1333" s="14">
        <f>IF(AND(F1334&lt;&gt;"",D1334=D1322+1),F1322+(F1334-F1322)*11/12,"")</f>
        <v/>
      </c>
      <c r="G1333" s="14">
        <f>IF(AND(G1334&lt;&gt;"",D1334=D1322+1),G1322+(G1334-G1322)*11/12,"")</f>
        <v/>
      </c>
      <c r="H1333" s="14">
        <f>IF(AND(H1334&lt;&gt;"",D1334=D1322+1),H1322+(H1334-H1322)*11/12,"")</f>
        <v/>
      </c>
      <c r="I1333" s="14">
        <f>IF(AND(L1334&lt;&gt;"",D1334=D1322+1),I1322+(I1334-I1322)*11/12,"")</f>
        <v/>
      </c>
      <c r="J1333">
        <f>_xlfn.XLOOKUP($A1333,ALGLIB_SSA_XAUUSD!$AA$2:$AA$2401,ALGLIB_SSA_XAUUSD!$P$2:$P$2401,"",0)</f>
        <v/>
      </c>
      <c r="K1333">
        <f>_xlfn.XLOOKUP($A1333,ALGLIB_SSA_XAUUSD!$AA$2:$AA$2401,ALGLIB_SSA_XAUUSD!$Q$2:$Q$2401,"",0)</f>
        <v/>
      </c>
      <c r="L1333">
        <f>_xlfn.XLOOKUP($A1333,ALGLIB_SSA_XAUUSD!$AA$2:$AA$2401,ALGLIB_SSA_XAUUSD!$R$2:$R$2401,"",0)</f>
        <v/>
      </c>
      <c r="M1333">
        <f>_xlfn.XLOOKUP($A1333,ALGLIB_SSA_XAUUSD!$AA$2:$AA$2401,ALGLIB_SSA_XAUUSD!$S$2:$S$2401,"",0)</f>
        <v/>
      </c>
      <c r="N1333">
        <f>_xlfn.XLOOKUP($A1333,ALGLIB_SSA_XAUUSD!$AA$2:$AA$2401,ALGLIB_SSA_XAUUSD!$T$2:$T$2401,"",0)</f>
        <v/>
      </c>
      <c r="O1333">
        <f>_xlfn.XLOOKUP($A1333,ALGLIB_SSA_XAUUSD!$AA$2:$AA$2401,ALGLIB_SSA_XAUUSD!$U$2:$U$2401,"",0)</f>
        <v/>
      </c>
      <c r="P1333">
        <f>_xlfn.XLOOKUP($A1333,ALGLIB_SSA_XAUUSD!$AA$2:$AA$2401,ALGLIB_SSA_XAUUSD!$V$2:$V$2401,"",0)</f>
        <v/>
      </c>
      <c r="S1333">
        <f>A1333</f>
        <v/>
      </c>
      <c r="T1333">
        <f>J1333</f>
        <v/>
      </c>
      <c r="U1333">
        <f>K1333</f>
        <v/>
      </c>
      <c r="V1333" s="14">
        <f>IF($A1333="","",MOD(ROW()-2,12)+1)</f>
        <v/>
      </c>
      <c r="W1333">
        <f>L1333</f>
        <v/>
      </c>
      <c r="X1333" s="14">
        <f>IF(F1333="","",F1333)</f>
        <v/>
      </c>
      <c r="Y1333" s="14">
        <f>IF(G1333="","",G1333)</f>
        <v/>
      </c>
      <c r="Z1333">
        <f>M1333</f>
        <v/>
      </c>
      <c r="AA1333">
        <f>N1333</f>
        <v/>
      </c>
      <c r="AB1333" s="14">
        <f>IF(H1333="","",H1333)</f>
        <v/>
      </c>
      <c r="AC1333">
        <f>O1333</f>
        <v/>
      </c>
      <c r="AD1333" s="14">
        <f>IF(I1333="","",I1333)</f>
        <v/>
      </c>
      <c r="AE1333">
        <f>P1333</f>
        <v/>
      </c>
      <c r="AH1333">
        <f>IF(S1333&lt;&gt;"",S1333,AH1332+900)</f>
        <v/>
      </c>
      <c r="AI1333">
        <f>IF(T1333&lt;&gt;"",T1333,AI1332)</f>
        <v/>
      </c>
      <c r="AJ1333">
        <f>IF(U1333&lt;&gt;"",U1333,AJ1332)</f>
        <v/>
      </c>
      <c r="AK1333">
        <f>IF(W1333&lt;&gt;"",W1333,"")</f>
        <v/>
      </c>
      <c r="AL1333" s="14">
        <f>IF(X1333&lt;&gt;"",X1333,"")</f>
        <v/>
      </c>
      <c r="AM1333" s="14">
        <f>IF(Y1333&lt;&gt;"",Y1333,"")</f>
        <v/>
      </c>
      <c r="AN1333" s="14">
        <f>IF(OR(AL1333="",AM1333=""),"",AL1333-AM1333)</f>
        <v/>
      </c>
      <c r="AO1333">
        <f>IF(AN1333="","",IF(AN1333&gt;0,"Bullish","Bearish"))</f>
        <v/>
      </c>
      <c r="AP1333">
        <f>IF(AO1333="",AP1332,AO1333)</f>
        <v/>
      </c>
      <c r="AQ1333" s="14">
        <f>IF(AB1333&lt;&gt;"",AB1333,"")</f>
        <v/>
      </c>
      <c r="AR1333" s="14">
        <f>IF(AD1333&lt;&gt;"",AD1333,"")</f>
        <v/>
      </c>
      <c r="AS1333">
        <f>IF(AS1332+1=13,1,AS1332+1)</f>
        <v/>
      </c>
      <c r="AT1333">
        <f>IFERROR(IF(SLOPE($AQ$1310:$AQ$1321,$AS$1310:$AS$1321)&gt;0,MIN(3,ABS(SLOPE($AQ$1310:$AQ$1321,$AS$1310:$AS$1321))),IF(SLOPE($AQ$1310:$AQ$1321,$AS$1310:$AS$1321)&lt;-0.5,-0.5,0)),0)</f>
        <v/>
      </c>
      <c r="AU1333">
        <f>IFERROR(IF(SLOPE($AR$1310:$AR$1321,$AS$1310:$AS$1321)&lt;0,MAX(-3,-ABS(SLOPE($AR$1310:$AR$1321,$AS$1310:$AS$1321))),IF(SLOPE($AR$1310:$AR$1321,$AS$1310:$AS$1321)&gt;0.5,0.5,0)),0)</f>
        <v/>
      </c>
      <c r="AV1333">
        <f>($AQ$1322+(AT1333*(AS1333-1)))</f>
        <v/>
      </c>
      <c r="AW1333">
        <f>($AR$1322+(AU1333*(AS1333-1)))</f>
        <v/>
      </c>
      <c r="AX1333">
        <f>IF(AT1333&gt;0,AV1333+AT1333,AV1333)</f>
        <v/>
      </c>
      <c r="AY1333">
        <f>IF(AU1333&lt;0,AW1333+AU1333,AW1333)</f>
        <v/>
      </c>
      <c r="BA1333" s="14">
        <f>IFERROR(AX1333-AQ1333,"")</f>
        <v/>
      </c>
      <c r="BB1333" s="14">
        <f>IFERROR(AY1333-AR1333,"")</f>
        <v/>
      </c>
      <c r="BD1333">
        <f>AH1333</f>
        <v/>
      </c>
      <c r="BE1333">
        <f>AI1333</f>
        <v/>
      </c>
      <c r="BF1333">
        <f>AJ1333</f>
        <v/>
      </c>
      <c r="BG1333" s="14">
        <f>L1333</f>
        <v/>
      </c>
      <c r="BH1333" s="14">
        <f>IF(X1333="","",X1333)</f>
        <v/>
      </c>
      <c r="BI1333" s="14">
        <f>IF(Y1333="","",Y1333)</f>
        <v/>
      </c>
      <c r="BJ1333">
        <f>Z1333</f>
        <v/>
      </c>
      <c r="BK1333">
        <f>AA1333</f>
        <v/>
      </c>
      <c r="BL1333">
        <f>IFERROR(AX1333,"")</f>
        <v/>
      </c>
      <c r="BM1333">
        <f>IFERROR(AY1333,"")</f>
        <v/>
      </c>
    </row>
    <row r="1334" ht="14.25" customHeight="1">
      <c r="A1334">
        <f>ALGLIB_SSA_XAUUSD!AA1334</f>
        <v/>
      </c>
      <c r="B1334">
        <f>IF($A1334="","",INDEX(ALGLIB_SSA_XAUUSD!$B$2:$B$2401,MATCH($A1334,ALGLIB_SSA_XAUUSD!$A$2:$A$2401,1)))</f>
        <v/>
      </c>
      <c r="C1334">
        <f>IF($A1334="","",INDEX(ALGLIB_SSA_XAUUSD!$C$2:$C$2401,MATCH($A1334,ALGLIB_SSA_XAUUSD!$A$2:$A$2401,1)))</f>
        <v/>
      </c>
      <c r="D1334" s="14">
        <f>IF($A1334="","",INT((ROW()-2)/12)+1)</f>
        <v/>
      </c>
      <c r="E1334" s="14">
        <f>IF($A1334="","",INDEX(ALGLIB_SSA_XAUUSD!$D$2:$D$2401,MATCH($A1334,ALGLIB_SSA_XAUUSD!$A$2:$A$2401,1)))</f>
        <v/>
      </c>
      <c r="F1334" s="14">
        <f>IF($A1334="","",INDEX(ALGLIB_SSA_XAUUSD!$E$2:$E$2401,MATCH($A1334,ALGLIB_SSA_XAUUSD!$A$2:$A$2401,1)))</f>
        <v/>
      </c>
      <c r="G1334" s="14">
        <f>IF($A1334="","",INDEX(ALGLIB_SSA_XAUUSD!$F$2:$F$2401,MATCH($A1334,ALGLIB_SSA_XAUUSD!$A$2:$A$2401,1)))</f>
        <v/>
      </c>
      <c r="H1334" s="14">
        <f>IF($A1334="","",INDEX(ALGLIB_SSA_XAUUSD!$G$2:$G$2401,MATCH($A1334,ALGLIB_SSA_XAUUSD!$A$2:$A$2401,1)))</f>
        <v/>
      </c>
      <c r="I1334" s="14">
        <f>IF($A1334="","",INDEX(ALGLIB_SSA_XAUUSD!$H$2:$H$2401,MATCH($A1334,ALGLIB_SSA_XAUUSD!$A$2:$A$2401,1)))</f>
        <v/>
      </c>
      <c r="J1334">
        <f>_xlfn.XLOOKUP($A1334,ALGLIB_SSA_XAUUSD!$AA$2:$AA$2401,ALGLIB_SSA_XAUUSD!$P$2:$P$2401,"",0)</f>
        <v/>
      </c>
      <c r="K1334">
        <f>_xlfn.XLOOKUP($A1334,ALGLIB_SSA_XAUUSD!$AA$2:$AA$2401,ALGLIB_SSA_XAUUSD!$Q$2:$Q$2401,"",0)</f>
        <v/>
      </c>
      <c r="L1334">
        <f>_xlfn.XLOOKUP($A1334,ALGLIB_SSA_XAUUSD!$AA$2:$AA$2401,ALGLIB_SSA_XAUUSD!$R$2:$R$2401,"",0)</f>
        <v/>
      </c>
      <c r="M1334">
        <f>_xlfn.XLOOKUP($A1334,ALGLIB_SSA_XAUUSD!$AA$2:$AA$2401,ALGLIB_SSA_XAUUSD!$S$2:$S$2401,"",0)</f>
        <v/>
      </c>
      <c r="N1334">
        <f>_xlfn.XLOOKUP($A1334,ALGLIB_SSA_XAUUSD!$AA$2:$AA$2401,ALGLIB_SSA_XAUUSD!$T$2:$T$2401,"",0)</f>
        <v/>
      </c>
      <c r="O1334">
        <f>_xlfn.XLOOKUP($A1334,ALGLIB_SSA_XAUUSD!$AA$2:$AA$2401,ALGLIB_SSA_XAUUSD!$U$2:$U$2401,"",0)</f>
        <v/>
      </c>
      <c r="P1334">
        <f>_xlfn.XLOOKUP($A1334,ALGLIB_SSA_XAUUSD!$AA$2:$AA$2401,ALGLIB_SSA_XAUUSD!$V$2:$V$2401,"",0)</f>
        <v/>
      </c>
      <c r="S1334">
        <f>A1334</f>
        <v/>
      </c>
      <c r="T1334">
        <f>J1334</f>
        <v/>
      </c>
      <c r="U1334">
        <f>K1334</f>
        <v/>
      </c>
      <c r="V1334" s="14">
        <f>IF($A1334="","",MOD(ROW()-2,12)+1)</f>
        <v/>
      </c>
      <c r="W1334">
        <f>L1334</f>
        <v/>
      </c>
      <c r="X1334" s="14">
        <f>IF(F1334="","",F1334)</f>
        <v/>
      </c>
      <c r="Y1334" s="14">
        <f>IF(G1334="","",G1334)</f>
        <v/>
      </c>
      <c r="Z1334">
        <f>M1334</f>
        <v/>
      </c>
      <c r="AA1334">
        <f>N1334</f>
        <v/>
      </c>
      <c r="AB1334" s="14">
        <f>IF(H1334="","",H1334)</f>
        <v/>
      </c>
      <c r="AC1334">
        <f>O1334</f>
        <v/>
      </c>
      <c r="AD1334" s="14">
        <f>IF(I1334="","",I1334)</f>
        <v/>
      </c>
      <c r="AE1334">
        <f>P1334</f>
        <v/>
      </c>
      <c r="AH1334">
        <f>IF(S1334&lt;&gt;"",S1334,AH1333+900)</f>
        <v/>
      </c>
      <c r="AI1334">
        <f>IF(T1334&lt;&gt;"",T1334,AI1333)</f>
        <v/>
      </c>
      <c r="AJ1334">
        <f>IF(U1334&lt;&gt;"",U1334,AJ1333)</f>
        <v/>
      </c>
      <c r="AK1334">
        <f>IF(W1334&lt;&gt;"",W1334,"")</f>
        <v/>
      </c>
      <c r="AL1334" s="14">
        <f>IF(X1334&lt;&gt;"",X1334,"")</f>
        <v/>
      </c>
      <c r="AM1334" s="14">
        <f>IF(Y1334&lt;&gt;"",Y1334,"")</f>
        <v/>
      </c>
      <c r="AN1334" s="14">
        <f>IF(OR(AL1334="",AM1334=""),"",AL1334-AM1334)</f>
        <v/>
      </c>
      <c r="AO1334">
        <f>IF(AN1334="","",IF(AN1334&gt;0,"Bullish","Bearish"))</f>
        <v/>
      </c>
      <c r="AP1334">
        <f>IF(AO1334="",AP1333,AO1334)</f>
        <v/>
      </c>
      <c r="AQ1334" s="14">
        <f>IF(AB1334&lt;&gt;"",AB1334,"")</f>
        <v/>
      </c>
      <c r="AR1334" s="14">
        <f>IF(AD1334&lt;&gt;"",AD1334,"")</f>
        <v/>
      </c>
      <c r="AS1334">
        <f>IF(AS1333+1=13,1,AS1333+1)</f>
        <v/>
      </c>
      <c r="AT1334">
        <f>IFERROR(IF(SLOPE($AQ$1322:$AQ$1333,$AS$1322:$AS$1333)&gt;0,MIN(3,ABS(SLOPE($AQ$1322:$AQ$1333,$AS$1322:$AS$1333))),IF(SLOPE($AQ$1322:$AQ$1333,$AS$1322:$AS$1333)&lt;-0.5,-0.5,0)),0)</f>
        <v/>
      </c>
      <c r="AU1334">
        <f>IFERROR(IF(SLOPE($AR$1322:$AR$1333,$AS$1322:$AS$1333)&lt;0,MAX(-3,-ABS(SLOPE($AR$1322:$AR$1333,$AS$1322:$AS$1333))),IF(SLOPE($AR$1322:$AR$1333,$AS$1322:$AS$1333)&gt;0.5,0.5,0)),0)</f>
        <v/>
      </c>
      <c r="AV1334">
        <f>($AQ$1334+(AT1334*(AS1334-1)))</f>
        <v/>
      </c>
      <c r="AW1334">
        <f>($AR$1334+(AU1334*(AS1334-1)))</f>
        <v/>
      </c>
      <c r="AX1334">
        <f>IF(AT1334&gt;0,AV1334+AT1334,AV1334)</f>
        <v/>
      </c>
      <c r="AY1334">
        <f>IF(AU1334&lt;0,AW1334+AU1334,AW1334)</f>
        <v/>
      </c>
      <c r="BA1334" s="14">
        <f>IFERROR(AX1334-AQ1334,"")</f>
        <v/>
      </c>
      <c r="BB1334" s="14">
        <f>IFERROR(AY1334-AR1334,"")</f>
        <v/>
      </c>
      <c r="BD1334">
        <f>AH1334</f>
        <v/>
      </c>
      <c r="BE1334">
        <f>AI1334</f>
        <v/>
      </c>
      <c r="BF1334">
        <f>AJ1334</f>
        <v/>
      </c>
      <c r="BG1334" s="14">
        <f>L1334</f>
        <v/>
      </c>
      <c r="BH1334" s="14">
        <f>IF(X1334="","",X1334)</f>
        <v/>
      </c>
      <c r="BI1334" s="14">
        <f>IF(Y1334="","",Y1334)</f>
        <v/>
      </c>
      <c r="BJ1334">
        <f>Z1334</f>
        <v/>
      </c>
      <c r="BK1334">
        <f>AA1334</f>
        <v/>
      </c>
      <c r="BL1334">
        <f>IFERROR(AX1334,"")</f>
        <v/>
      </c>
      <c r="BM1334">
        <f>IFERROR(AY1334,"")</f>
        <v/>
      </c>
    </row>
    <row r="1335" ht="14.25" customHeight="1">
      <c r="A1335">
        <f>ALGLIB_SSA_XAUUSD!AA1335</f>
        <v/>
      </c>
      <c r="B1335">
        <f>IF($A1335="","",INDEX(ALGLIB_SSA_XAUUSD!$B$2:$B$2401,MATCH($A1335,ALGLIB_SSA_XAUUSD!$A$2:$A$2401,1)))</f>
        <v/>
      </c>
      <c r="C1335">
        <f>IF($A1335="","",INDEX(ALGLIB_SSA_XAUUSD!$C$2:$C$2401,MATCH($A1335,ALGLIB_SSA_XAUUSD!$A$2:$A$2401,1)))</f>
        <v/>
      </c>
      <c r="D1335" s="14">
        <f>IF($A1335="","",INT((ROW()-2)/12)+1)</f>
        <v/>
      </c>
      <c r="E1335" s="14">
        <f>IF(AND(E1346&lt;&gt;"",D1346=D1334+1),E1334+(E1346-E1334)*1/12,"")</f>
        <v/>
      </c>
      <c r="F1335" s="14">
        <f>IF(AND(F1346&lt;&gt;"",D1346=D1334+1),F1334+(F1346-F1334)*1/12,"")</f>
        <v/>
      </c>
      <c r="G1335" s="14">
        <f>IF(AND(G1346&lt;&gt;"",D1346=D1334+1),G1334+(G1346-G1334)*1/12,"")</f>
        <v/>
      </c>
      <c r="H1335" s="14">
        <f>IF(AND(H1346&lt;&gt;"",D1346=D1334+1),H1334+(H1346-H1334)*1/12,"")</f>
        <v/>
      </c>
      <c r="I1335" s="14">
        <f>IF(AND(L1346&lt;&gt;"",D1346=D1334+1),I1334+(I1346-I1334)*1/12,"")</f>
        <v/>
      </c>
      <c r="J1335">
        <f>_xlfn.XLOOKUP($A1335,ALGLIB_SSA_XAUUSD!$AA$2:$AA$2401,ALGLIB_SSA_XAUUSD!$P$2:$P$2401,"",0)</f>
        <v/>
      </c>
      <c r="K1335">
        <f>_xlfn.XLOOKUP($A1335,ALGLIB_SSA_XAUUSD!$AA$2:$AA$2401,ALGLIB_SSA_XAUUSD!$Q$2:$Q$2401,"",0)</f>
        <v/>
      </c>
      <c r="L1335">
        <f>_xlfn.XLOOKUP($A1335,ALGLIB_SSA_XAUUSD!$AA$2:$AA$2401,ALGLIB_SSA_XAUUSD!$R$2:$R$2401,"",0)</f>
        <v/>
      </c>
      <c r="M1335">
        <f>_xlfn.XLOOKUP($A1335,ALGLIB_SSA_XAUUSD!$AA$2:$AA$2401,ALGLIB_SSA_XAUUSD!$S$2:$S$2401,"",0)</f>
        <v/>
      </c>
      <c r="N1335">
        <f>_xlfn.XLOOKUP($A1335,ALGLIB_SSA_XAUUSD!$AA$2:$AA$2401,ALGLIB_SSA_XAUUSD!$T$2:$T$2401,"",0)</f>
        <v/>
      </c>
      <c r="O1335">
        <f>_xlfn.XLOOKUP($A1335,ALGLIB_SSA_XAUUSD!$AA$2:$AA$2401,ALGLIB_SSA_XAUUSD!$U$2:$U$2401,"",0)</f>
        <v/>
      </c>
      <c r="P1335">
        <f>_xlfn.XLOOKUP($A1335,ALGLIB_SSA_XAUUSD!$AA$2:$AA$2401,ALGLIB_SSA_XAUUSD!$V$2:$V$2401,"",0)</f>
        <v/>
      </c>
      <c r="S1335">
        <f>A1335</f>
        <v/>
      </c>
      <c r="T1335">
        <f>J1335</f>
        <v/>
      </c>
      <c r="U1335">
        <f>K1335</f>
        <v/>
      </c>
      <c r="V1335" s="14">
        <f>IF($A1335="","",MOD(ROW()-2,12)+1)</f>
        <v/>
      </c>
      <c r="W1335">
        <f>L1335</f>
        <v/>
      </c>
      <c r="X1335" s="14">
        <f>IF(F1335="","",F1335)</f>
        <v/>
      </c>
      <c r="Y1335" s="14">
        <f>IF(G1335="","",G1335)</f>
        <v/>
      </c>
      <c r="Z1335">
        <f>M1335</f>
        <v/>
      </c>
      <c r="AA1335">
        <f>N1335</f>
        <v/>
      </c>
      <c r="AB1335" s="14">
        <f>IF(H1335="","",H1335)</f>
        <v/>
      </c>
      <c r="AC1335">
        <f>O1335</f>
        <v/>
      </c>
      <c r="AD1335" s="14">
        <f>IF(I1335="","",I1335)</f>
        <v/>
      </c>
      <c r="AE1335">
        <f>P1335</f>
        <v/>
      </c>
      <c r="AH1335">
        <f>IF(S1335&lt;&gt;"",S1335,AH1334+900)</f>
        <v/>
      </c>
      <c r="AI1335">
        <f>IF(T1335&lt;&gt;"",T1335,AI1334)</f>
        <v/>
      </c>
      <c r="AJ1335">
        <f>IF(U1335&lt;&gt;"",U1335,AJ1334)</f>
        <v/>
      </c>
      <c r="AK1335">
        <f>IF(W1335&lt;&gt;"",W1335,"")</f>
        <v/>
      </c>
      <c r="AL1335" s="14">
        <f>IF(X1335&lt;&gt;"",X1335,"")</f>
        <v/>
      </c>
      <c r="AM1335" s="14">
        <f>IF(Y1335&lt;&gt;"",Y1335,"")</f>
        <v/>
      </c>
      <c r="AN1335" s="14">
        <f>IF(OR(AL1335="",AM1335=""),"",AL1335-AM1335)</f>
        <v/>
      </c>
      <c r="AO1335">
        <f>IF(AN1335="","",IF(AN1335&gt;0,"Bullish","Bearish"))</f>
        <v/>
      </c>
      <c r="AP1335">
        <f>IF(AO1335="",AP1334,AO1335)</f>
        <v/>
      </c>
      <c r="AQ1335" s="14">
        <f>IF(AB1335&lt;&gt;"",AB1335,"")</f>
        <v/>
      </c>
      <c r="AR1335" s="14">
        <f>IF(AD1335&lt;&gt;"",AD1335,"")</f>
        <v/>
      </c>
      <c r="AS1335">
        <f>IF(AS1334+1=13,1,AS1334+1)</f>
        <v/>
      </c>
      <c r="AT1335">
        <f>IFERROR(IF(SLOPE($AQ$1322:$AQ$1333,$AS$1322:$AS$1333)&gt;0,MIN(3,ABS(SLOPE($AQ$1322:$AQ$1333,$AS$1322:$AS$1333))),IF(SLOPE($AQ$1322:$AQ$1333,$AS$1322:$AS$1333)&lt;-0.5,-0.5,0)),0)</f>
        <v/>
      </c>
      <c r="AU1335">
        <f>IFERROR(IF(SLOPE($AR$1322:$AR$1333,$AS$1322:$AS$1333)&lt;0,MAX(-3,-ABS(SLOPE($AR$1322:$AR$1333,$AS$1322:$AS$1333))),IF(SLOPE($AR$1322:$AR$1333,$AS$1322:$AS$1333)&gt;0.5,0.5,0)),0)</f>
        <v/>
      </c>
      <c r="AV1335">
        <f>($AQ$1334+(AT1335*(AS1335-1)))</f>
        <v/>
      </c>
      <c r="AW1335">
        <f>($AR$1334+(AU1335*(AS1335-1)))</f>
        <v/>
      </c>
      <c r="AX1335">
        <f>IF(AT1335&gt;0,AV1335+AT1335,AV1335)</f>
        <v/>
      </c>
      <c r="AY1335">
        <f>IF(AU1335&lt;0,AW1335+AU1335,AW1335)</f>
        <v/>
      </c>
      <c r="BA1335" s="14">
        <f>IFERROR(AX1335-AQ1335,"")</f>
        <v/>
      </c>
      <c r="BB1335" s="14">
        <f>IFERROR(AY1335-AR1335,"")</f>
        <v/>
      </c>
      <c r="BD1335">
        <f>AH1335</f>
        <v/>
      </c>
      <c r="BE1335">
        <f>AI1335</f>
        <v/>
      </c>
      <c r="BF1335">
        <f>AJ1335</f>
        <v/>
      </c>
      <c r="BG1335" s="14">
        <f>L1335</f>
        <v/>
      </c>
      <c r="BH1335" s="14">
        <f>IF(X1335="","",X1335)</f>
        <v/>
      </c>
      <c r="BI1335" s="14">
        <f>IF(Y1335="","",Y1335)</f>
        <v/>
      </c>
      <c r="BJ1335">
        <f>Z1335</f>
        <v/>
      </c>
      <c r="BK1335">
        <f>AA1335</f>
        <v/>
      </c>
      <c r="BL1335">
        <f>IFERROR(AX1335,"")</f>
        <v/>
      </c>
      <c r="BM1335">
        <f>IFERROR(AY1335,"")</f>
        <v/>
      </c>
    </row>
    <row r="1336" ht="14.25" customHeight="1">
      <c r="A1336">
        <f>ALGLIB_SSA_XAUUSD!AA1336</f>
        <v/>
      </c>
      <c r="B1336">
        <f>IF($A1336="","",INDEX(ALGLIB_SSA_XAUUSD!$B$2:$B$2401,MATCH($A1336,ALGLIB_SSA_XAUUSD!$A$2:$A$2401,1)))</f>
        <v/>
      </c>
      <c r="C1336">
        <f>IF($A1336="","",INDEX(ALGLIB_SSA_XAUUSD!$C$2:$C$2401,MATCH($A1336,ALGLIB_SSA_XAUUSD!$A$2:$A$2401,1)))</f>
        <v/>
      </c>
      <c r="D1336" s="14">
        <f>IF($A1336="","",INT((ROW()-2)/12)+1)</f>
        <v/>
      </c>
      <c r="E1336" s="14">
        <f>IF(AND(E1346&lt;&gt;"",D1346=D1334+1),E1334+(E1346-E1334)*2/12,"")</f>
        <v/>
      </c>
      <c r="F1336" s="14">
        <f>IF(AND(F1346&lt;&gt;"",D1346=D1334+1),F1334+(F1346-F1334)*2/12,"")</f>
        <v/>
      </c>
      <c r="G1336" s="14">
        <f>IF(AND(G1346&lt;&gt;"",D1346=D1334+1),G1334+(G1346-G1334)*2/12,"")</f>
        <v/>
      </c>
      <c r="H1336" s="14">
        <f>IF(AND(H1346&lt;&gt;"",D1346=D1334+1),H1334+(H1346-H1334)*2/12,"")</f>
        <v/>
      </c>
      <c r="I1336" s="14">
        <f>IF(AND(L1346&lt;&gt;"",D1346=D1334+1),I1334+(I1346-I1334)*2/12,"")</f>
        <v/>
      </c>
      <c r="J1336">
        <f>_xlfn.XLOOKUP($A1336,ALGLIB_SSA_XAUUSD!$AA$2:$AA$2401,ALGLIB_SSA_XAUUSD!$P$2:$P$2401,"",0)</f>
        <v/>
      </c>
      <c r="K1336">
        <f>_xlfn.XLOOKUP($A1336,ALGLIB_SSA_XAUUSD!$AA$2:$AA$2401,ALGLIB_SSA_XAUUSD!$Q$2:$Q$2401,"",0)</f>
        <v/>
      </c>
      <c r="L1336">
        <f>_xlfn.XLOOKUP($A1336,ALGLIB_SSA_XAUUSD!$AA$2:$AA$2401,ALGLIB_SSA_XAUUSD!$R$2:$R$2401,"",0)</f>
        <v/>
      </c>
      <c r="M1336">
        <f>_xlfn.XLOOKUP($A1336,ALGLIB_SSA_XAUUSD!$AA$2:$AA$2401,ALGLIB_SSA_XAUUSD!$S$2:$S$2401,"",0)</f>
        <v/>
      </c>
      <c r="N1336">
        <f>_xlfn.XLOOKUP($A1336,ALGLIB_SSA_XAUUSD!$AA$2:$AA$2401,ALGLIB_SSA_XAUUSD!$T$2:$T$2401,"",0)</f>
        <v/>
      </c>
      <c r="O1336">
        <f>_xlfn.XLOOKUP($A1336,ALGLIB_SSA_XAUUSD!$AA$2:$AA$2401,ALGLIB_SSA_XAUUSD!$U$2:$U$2401,"",0)</f>
        <v/>
      </c>
      <c r="P1336">
        <f>_xlfn.XLOOKUP($A1336,ALGLIB_SSA_XAUUSD!$AA$2:$AA$2401,ALGLIB_SSA_XAUUSD!$V$2:$V$2401,"",0)</f>
        <v/>
      </c>
      <c r="S1336">
        <f>A1336</f>
        <v/>
      </c>
      <c r="T1336">
        <f>J1336</f>
        <v/>
      </c>
      <c r="U1336">
        <f>K1336</f>
        <v/>
      </c>
      <c r="V1336" s="14">
        <f>IF($A1336="","",MOD(ROW()-2,12)+1)</f>
        <v/>
      </c>
      <c r="W1336">
        <f>L1336</f>
        <v/>
      </c>
      <c r="X1336" s="14">
        <f>IF(F1336="","",F1336)</f>
        <v/>
      </c>
      <c r="Y1336" s="14">
        <f>IF(G1336="","",G1336)</f>
        <v/>
      </c>
      <c r="Z1336">
        <f>M1336</f>
        <v/>
      </c>
      <c r="AA1336">
        <f>N1336</f>
        <v/>
      </c>
      <c r="AB1336" s="14">
        <f>IF(H1336="","",H1336)</f>
        <v/>
      </c>
      <c r="AC1336">
        <f>O1336</f>
        <v/>
      </c>
      <c r="AD1336" s="14">
        <f>IF(I1336="","",I1336)</f>
        <v/>
      </c>
      <c r="AE1336">
        <f>P1336</f>
        <v/>
      </c>
      <c r="AH1336">
        <f>IF(S1336&lt;&gt;"",S1336,AH1335+900)</f>
        <v/>
      </c>
      <c r="AI1336">
        <f>IF(T1336&lt;&gt;"",T1336,AI1335)</f>
        <v/>
      </c>
      <c r="AJ1336">
        <f>IF(U1336&lt;&gt;"",U1336,AJ1335)</f>
        <v/>
      </c>
      <c r="AK1336">
        <f>IF(W1336&lt;&gt;"",W1336,"")</f>
        <v/>
      </c>
      <c r="AL1336" s="14">
        <f>IF(X1336&lt;&gt;"",X1336,"")</f>
        <v/>
      </c>
      <c r="AM1336" s="14">
        <f>IF(Y1336&lt;&gt;"",Y1336,"")</f>
        <v/>
      </c>
      <c r="AN1336" s="14">
        <f>IF(OR(AL1336="",AM1336=""),"",AL1336-AM1336)</f>
        <v/>
      </c>
      <c r="AO1336">
        <f>IF(AN1336="","",IF(AN1336&gt;0,"Bullish","Bearish"))</f>
        <v/>
      </c>
      <c r="AP1336">
        <f>IF(AO1336="",AP1335,AO1336)</f>
        <v/>
      </c>
      <c r="AQ1336" s="14">
        <f>IF(AB1336&lt;&gt;"",AB1336,"")</f>
        <v/>
      </c>
      <c r="AR1336" s="14">
        <f>IF(AD1336&lt;&gt;"",AD1336,"")</f>
        <v/>
      </c>
      <c r="AS1336">
        <f>IF(AS1335+1=13,1,AS1335+1)</f>
        <v/>
      </c>
      <c r="AT1336">
        <f>IFERROR(IF(SLOPE($AQ$1322:$AQ$1333,$AS$1322:$AS$1333)&gt;0,MIN(3,ABS(SLOPE($AQ$1322:$AQ$1333,$AS$1322:$AS$1333))),IF(SLOPE($AQ$1322:$AQ$1333,$AS$1322:$AS$1333)&lt;-0.5,-0.5,0)),0)</f>
        <v/>
      </c>
      <c r="AU1336">
        <f>IFERROR(IF(SLOPE($AR$1322:$AR$1333,$AS$1322:$AS$1333)&lt;0,MAX(-3,-ABS(SLOPE($AR$1322:$AR$1333,$AS$1322:$AS$1333))),IF(SLOPE($AR$1322:$AR$1333,$AS$1322:$AS$1333)&gt;0.5,0.5,0)),0)</f>
        <v/>
      </c>
      <c r="AV1336">
        <f>($AQ$1334+(AT1336*(AS1336-1)))</f>
        <v/>
      </c>
      <c r="AW1336">
        <f>($AR$1334+(AU1336*(AS1336-1)))</f>
        <v/>
      </c>
      <c r="AX1336">
        <f>IF(AT1336&gt;0,AV1336+AT1336,AV1336)</f>
        <v/>
      </c>
      <c r="AY1336">
        <f>IF(AU1336&lt;0,AW1336+AU1336,AW1336)</f>
        <v/>
      </c>
      <c r="BA1336" s="14">
        <f>IFERROR(AX1336-AQ1336,"")</f>
        <v/>
      </c>
      <c r="BB1336" s="14">
        <f>IFERROR(AY1336-AR1336,"")</f>
        <v/>
      </c>
      <c r="BD1336">
        <f>AH1336</f>
        <v/>
      </c>
      <c r="BE1336">
        <f>AI1336</f>
        <v/>
      </c>
      <c r="BF1336">
        <f>AJ1336</f>
        <v/>
      </c>
      <c r="BG1336" s="14">
        <f>L1336</f>
        <v/>
      </c>
      <c r="BH1336" s="14">
        <f>IF(X1336="","",X1336)</f>
        <v/>
      </c>
      <c r="BI1336" s="14">
        <f>IF(Y1336="","",Y1336)</f>
        <v/>
      </c>
      <c r="BJ1336">
        <f>Z1336</f>
        <v/>
      </c>
      <c r="BK1336">
        <f>AA1336</f>
        <v/>
      </c>
      <c r="BL1336">
        <f>IFERROR(AX1336,"")</f>
        <v/>
      </c>
      <c r="BM1336">
        <f>IFERROR(AY1336,"")</f>
        <v/>
      </c>
    </row>
    <row r="1337" ht="14.25" customHeight="1">
      <c r="A1337">
        <f>ALGLIB_SSA_XAUUSD!AA1337</f>
        <v/>
      </c>
      <c r="B1337">
        <f>IF($A1337="","",INDEX(ALGLIB_SSA_XAUUSD!$B$2:$B$2401,MATCH($A1337,ALGLIB_SSA_XAUUSD!$A$2:$A$2401,1)))</f>
        <v/>
      </c>
      <c r="C1337">
        <f>IF($A1337="","",INDEX(ALGLIB_SSA_XAUUSD!$C$2:$C$2401,MATCH($A1337,ALGLIB_SSA_XAUUSD!$A$2:$A$2401,1)))</f>
        <v/>
      </c>
      <c r="D1337" s="14">
        <f>IF($A1337="","",INT((ROW()-2)/12)+1)</f>
        <v/>
      </c>
      <c r="E1337" s="14">
        <f>IF(AND(E1346&lt;&gt;"",D1346=D1334+1),E1334+(E1346-E1334)*3/12,"")</f>
        <v/>
      </c>
      <c r="F1337" s="14">
        <f>IF(AND(F1346&lt;&gt;"",D1346=D1334+1),F1334+(F1346-F1334)*3/12,"")</f>
        <v/>
      </c>
      <c r="G1337" s="14">
        <f>IF(AND(G1346&lt;&gt;"",D1346=D1334+1),G1334+(G1346-G1334)*3/12,"")</f>
        <v/>
      </c>
      <c r="H1337" s="14">
        <f>IF(AND(H1346&lt;&gt;"",D1346=D1334+1),H1334+(H1346-H1334)*3/12,"")</f>
        <v/>
      </c>
      <c r="I1337" s="14">
        <f>IF(AND(L1346&lt;&gt;"",D1346=D1334+1),I1334+(I1346-I1334)*3/12,"")</f>
        <v/>
      </c>
      <c r="J1337">
        <f>_xlfn.XLOOKUP($A1337,ALGLIB_SSA_XAUUSD!$AA$2:$AA$2401,ALGLIB_SSA_XAUUSD!$P$2:$P$2401,"",0)</f>
        <v/>
      </c>
      <c r="K1337">
        <f>_xlfn.XLOOKUP($A1337,ALGLIB_SSA_XAUUSD!$AA$2:$AA$2401,ALGLIB_SSA_XAUUSD!$Q$2:$Q$2401,"",0)</f>
        <v/>
      </c>
      <c r="L1337">
        <f>_xlfn.XLOOKUP($A1337,ALGLIB_SSA_XAUUSD!$AA$2:$AA$2401,ALGLIB_SSA_XAUUSD!$R$2:$R$2401,"",0)</f>
        <v/>
      </c>
      <c r="M1337">
        <f>_xlfn.XLOOKUP($A1337,ALGLIB_SSA_XAUUSD!$AA$2:$AA$2401,ALGLIB_SSA_XAUUSD!$S$2:$S$2401,"",0)</f>
        <v/>
      </c>
      <c r="N1337">
        <f>_xlfn.XLOOKUP($A1337,ALGLIB_SSA_XAUUSD!$AA$2:$AA$2401,ALGLIB_SSA_XAUUSD!$T$2:$T$2401,"",0)</f>
        <v/>
      </c>
      <c r="O1337">
        <f>_xlfn.XLOOKUP($A1337,ALGLIB_SSA_XAUUSD!$AA$2:$AA$2401,ALGLIB_SSA_XAUUSD!$U$2:$U$2401,"",0)</f>
        <v/>
      </c>
      <c r="P1337">
        <f>_xlfn.XLOOKUP($A1337,ALGLIB_SSA_XAUUSD!$AA$2:$AA$2401,ALGLIB_SSA_XAUUSD!$V$2:$V$2401,"",0)</f>
        <v/>
      </c>
      <c r="S1337">
        <f>A1337</f>
        <v/>
      </c>
      <c r="T1337">
        <f>J1337</f>
        <v/>
      </c>
      <c r="U1337">
        <f>K1337</f>
        <v/>
      </c>
      <c r="V1337" s="14">
        <f>IF($A1337="","",MOD(ROW()-2,12)+1)</f>
        <v/>
      </c>
      <c r="W1337">
        <f>L1337</f>
        <v/>
      </c>
      <c r="X1337" s="14">
        <f>IF(F1337="","",F1337)</f>
        <v/>
      </c>
      <c r="Y1337" s="14">
        <f>IF(G1337="","",G1337)</f>
        <v/>
      </c>
      <c r="Z1337">
        <f>M1337</f>
        <v/>
      </c>
      <c r="AA1337">
        <f>N1337</f>
        <v/>
      </c>
      <c r="AB1337" s="14">
        <f>IF(H1337="","",H1337)</f>
        <v/>
      </c>
      <c r="AC1337">
        <f>O1337</f>
        <v/>
      </c>
      <c r="AD1337" s="14">
        <f>IF(I1337="","",I1337)</f>
        <v/>
      </c>
      <c r="AE1337">
        <f>P1337</f>
        <v/>
      </c>
      <c r="AH1337">
        <f>IF(S1337&lt;&gt;"",S1337,AH1336+900)</f>
        <v/>
      </c>
      <c r="AI1337">
        <f>IF(T1337&lt;&gt;"",T1337,AI1336)</f>
        <v/>
      </c>
      <c r="AJ1337">
        <f>IF(U1337&lt;&gt;"",U1337,AJ1336)</f>
        <v/>
      </c>
      <c r="AK1337">
        <f>IF(W1337&lt;&gt;"",W1337,"")</f>
        <v/>
      </c>
      <c r="AL1337" s="14">
        <f>IF(X1337&lt;&gt;"",X1337,"")</f>
        <v/>
      </c>
      <c r="AM1337" s="14">
        <f>IF(Y1337&lt;&gt;"",Y1337,"")</f>
        <v/>
      </c>
      <c r="AN1337" s="14">
        <f>IF(OR(AL1337="",AM1337=""),"",AL1337-AM1337)</f>
        <v/>
      </c>
      <c r="AO1337">
        <f>IF(AN1337="","",IF(AN1337&gt;0,"Bullish","Bearish"))</f>
        <v/>
      </c>
      <c r="AP1337">
        <f>IF(AO1337="",AP1336,AO1337)</f>
        <v/>
      </c>
      <c r="AQ1337" s="14">
        <f>IF(AB1337&lt;&gt;"",AB1337,"")</f>
        <v/>
      </c>
      <c r="AR1337" s="14">
        <f>IF(AD1337&lt;&gt;"",AD1337,"")</f>
        <v/>
      </c>
      <c r="AS1337">
        <f>IF(AS1336+1=13,1,AS1336+1)</f>
        <v/>
      </c>
      <c r="AT1337">
        <f>IFERROR(IF(SLOPE($AQ$1322:$AQ$1333,$AS$1322:$AS$1333)&gt;0,MIN(3,ABS(SLOPE($AQ$1322:$AQ$1333,$AS$1322:$AS$1333))),IF(SLOPE($AQ$1322:$AQ$1333,$AS$1322:$AS$1333)&lt;-0.5,-0.5,0)),0)</f>
        <v/>
      </c>
      <c r="AU1337">
        <f>IFERROR(IF(SLOPE($AR$1322:$AR$1333,$AS$1322:$AS$1333)&lt;0,MAX(-3,-ABS(SLOPE($AR$1322:$AR$1333,$AS$1322:$AS$1333))),IF(SLOPE($AR$1322:$AR$1333,$AS$1322:$AS$1333)&gt;0.5,0.5,0)),0)</f>
        <v/>
      </c>
      <c r="AV1337">
        <f>($AQ$1334+(AT1337*(AS1337-1)))</f>
        <v/>
      </c>
      <c r="AW1337">
        <f>($AR$1334+(AU1337*(AS1337-1)))</f>
        <v/>
      </c>
      <c r="AX1337">
        <f>IF(AT1337&gt;0,AV1337+AT1337,AV1337)</f>
        <v/>
      </c>
      <c r="AY1337">
        <f>IF(AU1337&lt;0,AW1337+AU1337,AW1337)</f>
        <v/>
      </c>
      <c r="BA1337" s="14">
        <f>IFERROR(AX1337-AQ1337,"")</f>
        <v/>
      </c>
      <c r="BB1337" s="14">
        <f>IFERROR(AY1337-AR1337,"")</f>
        <v/>
      </c>
      <c r="BD1337">
        <f>AH1337</f>
        <v/>
      </c>
      <c r="BE1337">
        <f>AI1337</f>
        <v/>
      </c>
      <c r="BF1337">
        <f>AJ1337</f>
        <v/>
      </c>
      <c r="BG1337" s="14">
        <f>L1337</f>
        <v/>
      </c>
      <c r="BH1337" s="14">
        <f>IF(X1337="","",X1337)</f>
        <v/>
      </c>
      <c r="BI1337" s="14">
        <f>IF(Y1337="","",Y1337)</f>
        <v/>
      </c>
      <c r="BJ1337">
        <f>Z1337</f>
        <v/>
      </c>
      <c r="BK1337">
        <f>AA1337</f>
        <v/>
      </c>
      <c r="BL1337">
        <f>IFERROR(AX1337,"")</f>
        <v/>
      </c>
      <c r="BM1337">
        <f>IFERROR(AY1337,"")</f>
        <v/>
      </c>
    </row>
    <row r="1338" ht="14.25" customHeight="1">
      <c r="A1338">
        <f>ALGLIB_SSA_XAUUSD!AA1338</f>
        <v/>
      </c>
      <c r="B1338">
        <f>IF($A1338="","",INDEX(ALGLIB_SSA_XAUUSD!$B$2:$B$2401,MATCH($A1338,ALGLIB_SSA_XAUUSD!$A$2:$A$2401,1)))</f>
        <v/>
      </c>
      <c r="C1338">
        <f>IF($A1338="","",INDEX(ALGLIB_SSA_XAUUSD!$C$2:$C$2401,MATCH($A1338,ALGLIB_SSA_XAUUSD!$A$2:$A$2401,1)))</f>
        <v/>
      </c>
      <c r="D1338" s="14">
        <f>IF($A1338="","",INT((ROW()-2)/12)+1)</f>
        <v/>
      </c>
      <c r="E1338" s="14">
        <f>IF(AND(E1346&lt;&gt;"",D1346=D1334+1),E1334+(E1346-E1334)*4/12,"")</f>
        <v/>
      </c>
      <c r="F1338" s="14">
        <f>IF(AND(F1346&lt;&gt;"",D1346=D1334+1),F1334+(F1346-F1334)*4/12,"")</f>
        <v/>
      </c>
      <c r="G1338" s="14">
        <f>IF(AND(G1346&lt;&gt;"",D1346=D1334+1),G1334+(G1346-G1334)*4/12,"")</f>
        <v/>
      </c>
      <c r="H1338" s="14">
        <f>IF(AND(H1346&lt;&gt;"",D1346=D1334+1),H1334+(H1346-H1334)*4/12,"")</f>
        <v/>
      </c>
      <c r="I1338" s="14">
        <f>IF(AND(L1346&lt;&gt;"",D1346=D1334+1),I1334+(I1346-I1334)*4/12,"")</f>
        <v/>
      </c>
      <c r="J1338">
        <f>_xlfn.XLOOKUP($A1338,ALGLIB_SSA_XAUUSD!$AA$2:$AA$2401,ALGLIB_SSA_XAUUSD!$P$2:$P$2401,"",0)</f>
        <v/>
      </c>
      <c r="K1338">
        <f>_xlfn.XLOOKUP($A1338,ALGLIB_SSA_XAUUSD!$AA$2:$AA$2401,ALGLIB_SSA_XAUUSD!$Q$2:$Q$2401,"",0)</f>
        <v/>
      </c>
      <c r="L1338">
        <f>_xlfn.XLOOKUP($A1338,ALGLIB_SSA_XAUUSD!$AA$2:$AA$2401,ALGLIB_SSA_XAUUSD!$R$2:$R$2401,"",0)</f>
        <v/>
      </c>
      <c r="M1338">
        <f>_xlfn.XLOOKUP($A1338,ALGLIB_SSA_XAUUSD!$AA$2:$AA$2401,ALGLIB_SSA_XAUUSD!$S$2:$S$2401,"",0)</f>
        <v/>
      </c>
      <c r="N1338">
        <f>_xlfn.XLOOKUP($A1338,ALGLIB_SSA_XAUUSD!$AA$2:$AA$2401,ALGLIB_SSA_XAUUSD!$T$2:$T$2401,"",0)</f>
        <v/>
      </c>
      <c r="O1338">
        <f>_xlfn.XLOOKUP($A1338,ALGLIB_SSA_XAUUSD!$AA$2:$AA$2401,ALGLIB_SSA_XAUUSD!$U$2:$U$2401,"",0)</f>
        <v/>
      </c>
      <c r="P1338">
        <f>_xlfn.XLOOKUP($A1338,ALGLIB_SSA_XAUUSD!$AA$2:$AA$2401,ALGLIB_SSA_XAUUSD!$V$2:$V$2401,"",0)</f>
        <v/>
      </c>
      <c r="S1338">
        <f>A1338</f>
        <v/>
      </c>
      <c r="T1338">
        <f>J1338</f>
        <v/>
      </c>
      <c r="U1338">
        <f>K1338</f>
        <v/>
      </c>
      <c r="V1338" s="14">
        <f>IF($A1338="","",MOD(ROW()-2,12)+1)</f>
        <v/>
      </c>
      <c r="W1338">
        <f>L1338</f>
        <v/>
      </c>
      <c r="X1338" s="14">
        <f>IF(F1338="","",F1338)</f>
        <v/>
      </c>
      <c r="Y1338" s="14">
        <f>IF(G1338="","",G1338)</f>
        <v/>
      </c>
      <c r="Z1338">
        <f>M1338</f>
        <v/>
      </c>
      <c r="AA1338">
        <f>N1338</f>
        <v/>
      </c>
      <c r="AB1338" s="14">
        <f>IF(H1338="","",H1338)</f>
        <v/>
      </c>
      <c r="AC1338">
        <f>O1338</f>
        <v/>
      </c>
      <c r="AD1338" s="14">
        <f>IF(I1338="","",I1338)</f>
        <v/>
      </c>
      <c r="AE1338">
        <f>P1338</f>
        <v/>
      </c>
      <c r="AH1338">
        <f>IF(S1338&lt;&gt;"",S1338,AH1337+900)</f>
        <v/>
      </c>
      <c r="AI1338">
        <f>IF(T1338&lt;&gt;"",T1338,AI1337)</f>
        <v/>
      </c>
      <c r="AJ1338">
        <f>IF(U1338&lt;&gt;"",U1338,AJ1337)</f>
        <v/>
      </c>
      <c r="AK1338">
        <f>IF(W1338&lt;&gt;"",W1338,"")</f>
        <v/>
      </c>
      <c r="AL1338" s="14">
        <f>IF(X1338&lt;&gt;"",X1338,"")</f>
        <v/>
      </c>
      <c r="AM1338" s="14">
        <f>IF(Y1338&lt;&gt;"",Y1338,"")</f>
        <v/>
      </c>
      <c r="AN1338" s="14">
        <f>IF(OR(AL1338="",AM1338=""),"",AL1338-AM1338)</f>
        <v/>
      </c>
      <c r="AO1338">
        <f>IF(AN1338="","",IF(AN1338&gt;0,"Bullish","Bearish"))</f>
        <v/>
      </c>
      <c r="AP1338">
        <f>IF(AO1338="",AP1337,AO1338)</f>
        <v/>
      </c>
      <c r="AQ1338" s="14">
        <f>IF(AB1338&lt;&gt;"",AB1338,"")</f>
        <v/>
      </c>
      <c r="AR1338" s="14">
        <f>IF(AD1338&lt;&gt;"",AD1338,"")</f>
        <v/>
      </c>
      <c r="AS1338">
        <f>IF(AS1337+1=13,1,AS1337+1)</f>
        <v/>
      </c>
      <c r="AT1338">
        <f>IFERROR(IF(SLOPE($AQ$1322:$AQ$1333,$AS$1322:$AS$1333)&gt;0,MIN(3,ABS(SLOPE($AQ$1322:$AQ$1333,$AS$1322:$AS$1333))),IF(SLOPE($AQ$1322:$AQ$1333,$AS$1322:$AS$1333)&lt;-0.5,-0.5,0)),0)</f>
        <v/>
      </c>
      <c r="AU1338">
        <f>IFERROR(IF(SLOPE($AR$1322:$AR$1333,$AS$1322:$AS$1333)&lt;0,MAX(-3,-ABS(SLOPE($AR$1322:$AR$1333,$AS$1322:$AS$1333))),IF(SLOPE($AR$1322:$AR$1333,$AS$1322:$AS$1333)&gt;0.5,0.5,0)),0)</f>
        <v/>
      </c>
      <c r="AV1338">
        <f>($AQ$1334+(AT1338*(AS1338-1)))</f>
        <v/>
      </c>
      <c r="AW1338">
        <f>($AR$1334+(AU1338*(AS1338-1)))</f>
        <v/>
      </c>
      <c r="AX1338">
        <f>IF(AT1338&gt;0,AV1338+AT1338,AV1338)</f>
        <v/>
      </c>
      <c r="AY1338">
        <f>IF(AU1338&lt;0,AW1338+AU1338,AW1338)</f>
        <v/>
      </c>
      <c r="BA1338" s="14">
        <f>IFERROR(AX1338-AQ1338,"")</f>
        <v/>
      </c>
      <c r="BB1338" s="14">
        <f>IFERROR(AY1338-AR1338,"")</f>
        <v/>
      </c>
      <c r="BD1338">
        <f>AH1338</f>
        <v/>
      </c>
      <c r="BE1338">
        <f>AI1338</f>
        <v/>
      </c>
      <c r="BF1338">
        <f>AJ1338</f>
        <v/>
      </c>
      <c r="BG1338" s="14">
        <f>L1338</f>
        <v/>
      </c>
      <c r="BH1338" s="14">
        <f>IF(X1338="","",X1338)</f>
        <v/>
      </c>
      <c r="BI1338" s="14">
        <f>IF(Y1338="","",Y1338)</f>
        <v/>
      </c>
      <c r="BJ1338">
        <f>Z1338</f>
        <v/>
      </c>
      <c r="BK1338">
        <f>AA1338</f>
        <v/>
      </c>
      <c r="BL1338">
        <f>IFERROR(AX1338,"")</f>
        <v/>
      </c>
      <c r="BM1338">
        <f>IFERROR(AY1338,"")</f>
        <v/>
      </c>
    </row>
    <row r="1339" ht="14.25" customHeight="1">
      <c r="A1339">
        <f>ALGLIB_SSA_XAUUSD!AA1339</f>
        <v/>
      </c>
      <c r="B1339">
        <f>IF($A1339="","",INDEX(ALGLIB_SSA_XAUUSD!$B$2:$B$2401,MATCH($A1339,ALGLIB_SSA_XAUUSD!$A$2:$A$2401,1)))</f>
        <v/>
      </c>
      <c r="C1339">
        <f>IF($A1339="","",INDEX(ALGLIB_SSA_XAUUSD!$C$2:$C$2401,MATCH($A1339,ALGLIB_SSA_XAUUSD!$A$2:$A$2401,1)))</f>
        <v/>
      </c>
      <c r="D1339" s="14">
        <f>IF($A1339="","",INT((ROW()-2)/12)+1)</f>
        <v/>
      </c>
      <c r="E1339" s="14">
        <f>IF(AND(E1346&lt;&gt;"",D1346=D1334+1),E1334+(E1346-E1334)*5/12,"")</f>
        <v/>
      </c>
      <c r="F1339" s="14">
        <f>IF(AND(F1346&lt;&gt;"",D1346=D1334+1),F1334+(F1346-F1334)*5/12,"")</f>
        <v/>
      </c>
      <c r="G1339" s="14">
        <f>IF(AND(G1346&lt;&gt;"",D1346=D1334+1),G1334+(G1346-G1334)*5/12,"")</f>
        <v/>
      </c>
      <c r="H1339" s="14">
        <f>IF(AND(H1346&lt;&gt;"",D1346=D1334+1),H1334+(H1346-H1334)*5/12,"")</f>
        <v/>
      </c>
      <c r="I1339" s="14">
        <f>IF(AND(L1346&lt;&gt;"",D1346=D1334+1),I1334+(I1346-I1334)*5/12,"")</f>
        <v/>
      </c>
      <c r="J1339">
        <f>_xlfn.XLOOKUP($A1339,ALGLIB_SSA_XAUUSD!$AA$2:$AA$2401,ALGLIB_SSA_XAUUSD!$P$2:$P$2401,"",0)</f>
        <v/>
      </c>
      <c r="K1339">
        <f>_xlfn.XLOOKUP($A1339,ALGLIB_SSA_XAUUSD!$AA$2:$AA$2401,ALGLIB_SSA_XAUUSD!$Q$2:$Q$2401,"",0)</f>
        <v/>
      </c>
      <c r="L1339">
        <f>_xlfn.XLOOKUP($A1339,ALGLIB_SSA_XAUUSD!$AA$2:$AA$2401,ALGLIB_SSA_XAUUSD!$R$2:$R$2401,"",0)</f>
        <v/>
      </c>
      <c r="M1339">
        <f>_xlfn.XLOOKUP($A1339,ALGLIB_SSA_XAUUSD!$AA$2:$AA$2401,ALGLIB_SSA_XAUUSD!$S$2:$S$2401,"",0)</f>
        <v/>
      </c>
      <c r="N1339">
        <f>_xlfn.XLOOKUP($A1339,ALGLIB_SSA_XAUUSD!$AA$2:$AA$2401,ALGLIB_SSA_XAUUSD!$T$2:$T$2401,"",0)</f>
        <v/>
      </c>
      <c r="O1339">
        <f>_xlfn.XLOOKUP($A1339,ALGLIB_SSA_XAUUSD!$AA$2:$AA$2401,ALGLIB_SSA_XAUUSD!$U$2:$U$2401,"",0)</f>
        <v/>
      </c>
      <c r="P1339">
        <f>_xlfn.XLOOKUP($A1339,ALGLIB_SSA_XAUUSD!$AA$2:$AA$2401,ALGLIB_SSA_XAUUSD!$V$2:$V$2401,"",0)</f>
        <v/>
      </c>
      <c r="S1339">
        <f>A1339</f>
        <v/>
      </c>
      <c r="T1339">
        <f>J1339</f>
        <v/>
      </c>
      <c r="U1339">
        <f>K1339</f>
        <v/>
      </c>
      <c r="V1339" s="14">
        <f>IF($A1339="","",MOD(ROW()-2,12)+1)</f>
        <v/>
      </c>
      <c r="W1339">
        <f>L1339</f>
        <v/>
      </c>
      <c r="X1339" s="14">
        <f>IF(F1339="","",F1339)</f>
        <v/>
      </c>
      <c r="Y1339" s="14">
        <f>IF(G1339="","",G1339)</f>
        <v/>
      </c>
      <c r="Z1339">
        <f>M1339</f>
        <v/>
      </c>
      <c r="AA1339">
        <f>N1339</f>
        <v/>
      </c>
      <c r="AB1339" s="14">
        <f>IF(H1339="","",H1339)</f>
        <v/>
      </c>
      <c r="AC1339">
        <f>O1339</f>
        <v/>
      </c>
      <c r="AD1339" s="14">
        <f>IF(I1339="","",I1339)</f>
        <v/>
      </c>
      <c r="AE1339">
        <f>P1339</f>
        <v/>
      </c>
      <c r="AH1339">
        <f>IF(S1339&lt;&gt;"",S1339,AH1338+900)</f>
        <v/>
      </c>
      <c r="AI1339">
        <f>IF(T1339&lt;&gt;"",T1339,AI1338)</f>
        <v/>
      </c>
      <c r="AJ1339">
        <f>IF(U1339&lt;&gt;"",U1339,AJ1338)</f>
        <v/>
      </c>
      <c r="AK1339">
        <f>IF(W1339&lt;&gt;"",W1339,"")</f>
        <v/>
      </c>
      <c r="AL1339" s="14">
        <f>IF(X1339&lt;&gt;"",X1339,"")</f>
        <v/>
      </c>
      <c r="AM1339" s="14">
        <f>IF(Y1339&lt;&gt;"",Y1339,"")</f>
        <v/>
      </c>
      <c r="AN1339" s="14">
        <f>IF(OR(AL1339="",AM1339=""),"",AL1339-AM1339)</f>
        <v/>
      </c>
      <c r="AO1339">
        <f>IF(AN1339="","",IF(AN1339&gt;0,"Bullish","Bearish"))</f>
        <v/>
      </c>
      <c r="AP1339">
        <f>IF(AO1339="",AP1338,AO1339)</f>
        <v/>
      </c>
      <c r="AQ1339" s="14">
        <f>IF(AB1339&lt;&gt;"",AB1339,"")</f>
        <v/>
      </c>
      <c r="AR1339" s="14">
        <f>IF(AD1339&lt;&gt;"",AD1339,"")</f>
        <v/>
      </c>
      <c r="AS1339">
        <f>IF(AS1338+1=13,1,AS1338+1)</f>
        <v/>
      </c>
      <c r="AT1339">
        <f>IFERROR(IF(SLOPE($AQ$1322:$AQ$1333,$AS$1322:$AS$1333)&gt;0,MIN(3,ABS(SLOPE($AQ$1322:$AQ$1333,$AS$1322:$AS$1333))),IF(SLOPE($AQ$1322:$AQ$1333,$AS$1322:$AS$1333)&lt;-0.5,-0.5,0)),0)</f>
        <v/>
      </c>
      <c r="AU1339">
        <f>IFERROR(IF(SLOPE($AR$1322:$AR$1333,$AS$1322:$AS$1333)&lt;0,MAX(-3,-ABS(SLOPE($AR$1322:$AR$1333,$AS$1322:$AS$1333))),IF(SLOPE($AR$1322:$AR$1333,$AS$1322:$AS$1333)&gt;0.5,0.5,0)),0)</f>
        <v/>
      </c>
      <c r="AV1339">
        <f>($AQ$1334+(AT1339*(AS1339-1)))</f>
        <v/>
      </c>
      <c r="AW1339">
        <f>($AR$1334+(AU1339*(AS1339-1)))</f>
        <v/>
      </c>
      <c r="AX1339">
        <f>IF(AT1339&gt;0,AV1339+AT1339,AV1339)</f>
        <v/>
      </c>
      <c r="AY1339">
        <f>IF(AU1339&lt;0,AW1339+AU1339,AW1339)</f>
        <v/>
      </c>
      <c r="BA1339" s="14">
        <f>IFERROR(AX1339-AQ1339,"")</f>
        <v/>
      </c>
      <c r="BB1339" s="14">
        <f>IFERROR(AY1339-AR1339,"")</f>
        <v/>
      </c>
      <c r="BD1339">
        <f>AH1339</f>
        <v/>
      </c>
      <c r="BE1339">
        <f>AI1339</f>
        <v/>
      </c>
      <c r="BF1339">
        <f>AJ1339</f>
        <v/>
      </c>
      <c r="BG1339" s="14">
        <f>L1339</f>
        <v/>
      </c>
      <c r="BH1339" s="14">
        <f>IF(X1339="","",X1339)</f>
        <v/>
      </c>
      <c r="BI1339" s="14">
        <f>IF(Y1339="","",Y1339)</f>
        <v/>
      </c>
      <c r="BJ1339">
        <f>Z1339</f>
        <v/>
      </c>
      <c r="BK1339">
        <f>AA1339</f>
        <v/>
      </c>
      <c r="BL1339">
        <f>IFERROR(AX1339,"")</f>
        <v/>
      </c>
      <c r="BM1339">
        <f>IFERROR(AY1339,"")</f>
        <v/>
      </c>
    </row>
    <row r="1340" ht="14.25" customHeight="1">
      <c r="A1340">
        <f>ALGLIB_SSA_XAUUSD!AA1340</f>
        <v/>
      </c>
      <c r="B1340">
        <f>IF($A1340="","",INDEX(ALGLIB_SSA_XAUUSD!$B$2:$B$2401,MATCH($A1340,ALGLIB_SSA_XAUUSD!$A$2:$A$2401,1)))</f>
        <v/>
      </c>
      <c r="C1340">
        <f>IF($A1340="","",INDEX(ALGLIB_SSA_XAUUSD!$C$2:$C$2401,MATCH($A1340,ALGLIB_SSA_XAUUSD!$A$2:$A$2401,1)))</f>
        <v/>
      </c>
      <c r="D1340" s="14">
        <f>IF($A1340="","",INT((ROW()-2)/12)+1)</f>
        <v/>
      </c>
      <c r="E1340" s="14">
        <f>IF(AND(E1346&lt;&gt;"",D1346=D1334+1),E1334+(E1346-E1334)*6/12,"")</f>
        <v/>
      </c>
      <c r="F1340" s="14">
        <f>IF(AND(F1346&lt;&gt;"",D1346=D1334+1),F1334+(F1346-F1334)*6/12,"")</f>
        <v/>
      </c>
      <c r="G1340" s="14">
        <f>IF(AND(G1346&lt;&gt;"",D1346=D1334+1),G1334+(G1346-G1334)*6/12,"")</f>
        <v/>
      </c>
      <c r="H1340" s="14">
        <f>IF(AND(H1346&lt;&gt;"",D1346=D1334+1),H1334+(H1346-H1334)*6/12,"")</f>
        <v/>
      </c>
      <c r="I1340" s="14">
        <f>IF(AND(L1346&lt;&gt;"",D1346=D1334+1),I1334+(I1346-I1334)*6/12,"")</f>
        <v/>
      </c>
      <c r="J1340">
        <f>_xlfn.XLOOKUP($A1340,ALGLIB_SSA_XAUUSD!$AA$2:$AA$2401,ALGLIB_SSA_XAUUSD!$P$2:$P$2401,"",0)</f>
        <v/>
      </c>
      <c r="K1340">
        <f>_xlfn.XLOOKUP($A1340,ALGLIB_SSA_XAUUSD!$AA$2:$AA$2401,ALGLIB_SSA_XAUUSD!$Q$2:$Q$2401,"",0)</f>
        <v/>
      </c>
      <c r="L1340">
        <f>_xlfn.XLOOKUP($A1340,ALGLIB_SSA_XAUUSD!$AA$2:$AA$2401,ALGLIB_SSA_XAUUSD!$R$2:$R$2401,"",0)</f>
        <v/>
      </c>
      <c r="M1340">
        <f>_xlfn.XLOOKUP($A1340,ALGLIB_SSA_XAUUSD!$AA$2:$AA$2401,ALGLIB_SSA_XAUUSD!$S$2:$S$2401,"",0)</f>
        <v/>
      </c>
      <c r="N1340">
        <f>_xlfn.XLOOKUP($A1340,ALGLIB_SSA_XAUUSD!$AA$2:$AA$2401,ALGLIB_SSA_XAUUSD!$T$2:$T$2401,"",0)</f>
        <v/>
      </c>
      <c r="O1340">
        <f>_xlfn.XLOOKUP($A1340,ALGLIB_SSA_XAUUSD!$AA$2:$AA$2401,ALGLIB_SSA_XAUUSD!$U$2:$U$2401,"",0)</f>
        <v/>
      </c>
      <c r="P1340">
        <f>_xlfn.XLOOKUP($A1340,ALGLIB_SSA_XAUUSD!$AA$2:$AA$2401,ALGLIB_SSA_XAUUSD!$V$2:$V$2401,"",0)</f>
        <v/>
      </c>
      <c r="S1340">
        <f>A1340</f>
        <v/>
      </c>
      <c r="T1340">
        <f>J1340</f>
        <v/>
      </c>
      <c r="U1340">
        <f>K1340</f>
        <v/>
      </c>
      <c r="V1340" s="14">
        <f>IF($A1340="","",MOD(ROW()-2,12)+1)</f>
        <v/>
      </c>
      <c r="W1340">
        <f>L1340</f>
        <v/>
      </c>
      <c r="X1340" s="14">
        <f>IF(F1340="","",F1340)</f>
        <v/>
      </c>
      <c r="Y1340" s="14">
        <f>IF(G1340="","",G1340)</f>
        <v/>
      </c>
      <c r="Z1340">
        <f>M1340</f>
        <v/>
      </c>
      <c r="AA1340">
        <f>N1340</f>
        <v/>
      </c>
      <c r="AB1340" s="14">
        <f>IF(H1340="","",H1340)</f>
        <v/>
      </c>
      <c r="AC1340">
        <f>O1340</f>
        <v/>
      </c>
      <c r="AD1340" s="14">
        <f>IF(I1340="","",I1340)</f>
        <v/>
      </c>
      <c r="AE1340">
        <f>P1340</f>
        <v/>
      </c>
      <c r="AH1340">
        <f>IF(S1340&lt;&gt;"",S1340,AH1339+900)</f>
        <v/>
      </c>
      <c r="AI1340">
        <f>IF(T1340&lt;&gt;"",T1340,AI1339)</f>
        <v/>
      </c>
      <c r="AJ1340">
        <f>IF(U1340&lt;&gt;"",U1340,AJ1339)</f>
        <v/>
      </c>
      <c r="AK1340">
        <f>IF(W1340&lt;&gt;"",W1340,"")</f>
        <v/>
      </c>
      <c r="AL1340" s="14">
        <f>IF(X1340&lt;&gt;"",X1340,"")</f>
        <v/>
      </c>
      <c r="AM1340" s="14">
        <f>IF(Y1340&lt;&gt;"",Y1340,"")</f>
        <v/>
      </c>
      <c r="AN1340" s="14">
        <f>IF(OR(AL1340="",AM1340=""),"",AL1340-AM1340)</f>
        <v/>
      </c>
      <c r="AO1340">
        <f>IF(AN1340="","",IF(AN1340&gt;0,"Bullish","Bearish"))</f>
        <v/>
      </c>
      <c r="AP1340">
        <f>IF(AO1340="",AP1339,AO1340)</f>
        <v/>
      </c>
      <c r="AQ1340" s="14">
        <f>IF(AB1340&lt;&gt;"",AB1340,"")</f>
        <v/>
      </c>
      <c r="AR1340" s="14">
        <f>IF(AD1340&lt;&gt;"",AD1340,"")</f>
        <v/>
      </c>
      <c r="AS1340">
        <f>IF(AS1339+1=13,1,AS1339+1)</f>
        <v/>
      </c>
      <c r="AT1340">
        <f>IFERROR(IF(SLOPE($AQ$1322:$AQ$1333,$AS$1322:$AS$1333)&gt;0,MIN(3,ABS(SLOPE($AQ$1322:$AQ$1333,$AS$1322:$AS$1333))),IF(SLOPE($AQ$1322:$AQ$1333,$AS$1322:$AS$1333)&lt;-0.5,-0.5,0)),0)</f>
        <v/>
      </c>
      <c r="AU1340">
        <f>IFERROR(IF(SLOPE($AR$1322:$AR$1333,$AS$1322:$AS$1333)&lt;0,MAX(-3,-ABS(SLOPE($AR$1322:$AR$1333,$AS$1322:$AS$1333))),IF(SLOPE($AR$1322:$AR$1333,$AS$1322:$AS$1333)&gt;0.5,0.5,0)),0)</f>
        <v/>
      </c>
      <c r="AV1340">
        <f>($AQ$1334+(AT1340*(AS1340-1)))</f>
        <v/>
      </c>
      <c r="AW1340">
        <f>($AR$1334+(AU1340*(AS1340-1)))</f>
        <v/>
      </c>
      <c r="AX1340">
        <f>IF(AT1340&gt;0,AV1340+AT1340,AV1340)</f>
        <v/>
      </c>
      <c r="AY1340">
        <f>IF(AU1340&lt;0,AW1340+AU1340,AW1340)</f>
        <v/>
      </c>
      <c r="BA1340" s="14">
        <f>IFERROR(AX1340-AQ1340,"")</f>
        <v/>
      </c>
      <c r="BB1340" s="14">
        <f>IFERROR(AY1340-AR1340,"")</f>
        <v/>
      </c>
      <c r="BD1340">
        <f>AH1340</f>
        <v/>
      </c>
      <c r="BE1340">
        <f>AI1340</f>
        <v/>
      </c>
      <c r="BF1340">
        <f>AJ1340</f>
        <v/>
      </c>
      <c r="BG1340" s="14">
        <f>L1340</f>
        <v/>
      </c>
      <c r="BH1340" s="14">
        <f>IF(X1340="","",X1340)</f>
        <v/>
      </c>
      <c r="BI1340" s="14">
        <f>IF(Y1340="","",Y1340)</f>
        <v/>
      </c>
      <c r="BJ1340">
        <f>Z1340</f>
        <v/>
      </c>
      <c r="BK1340">
        <f>AA1340</f>
        <v/>
      </c>
      <c r="BL1340">
        <f>IFERROR(AX1340,"")</f>
        <v/>
      </c>
      <c r="BM1340">
        <f>IFERROR(AY1340,"")</f>
        <v/>
      </c>
    </row>
    <row r="1341" ht="14.25" customHeight="1">
      <c r="A1341">
        <f>ALGLIB_SSA_XAUUSD!AA1341</f>
        <v/>
      </c>
      <c r="B1341">
        <f>IF($A1341="","",INDEX(ALGLIB_SSA_XAUUSD!$B$2:$B$2401,MATCH($A1341,ALGLIB_SSA_XAUUSD!$A$2:$A$2401,1)))</f>
        <v/>
      </c>
      <c r="C1341">
        <f>IF($A1341="","",INDEX(ALGLIB_SSA_XAUUSD!$C$2:$C$2401,MATCH($A1341,ALGLIB_SSA_XAUUSD!$A$2:$A$2401,1)))</f>
        <v/>
      </c>
      <c r="D1341" s="14">
        <f>IF($A1341="","",INT((ROW()-2)/12)+1)</f>
        <v/>
      </c>
      <c r="E1341" s="14">
        <f>IF(AND(E1346&lt;&gt;"",D1346=D1334+1),E1334+(E1346-E1334)*7/12,"")</f>
        <v/>
      </c>
      <c r="F1341" s="14">
        <f>IF(AND(F1346&lt;&gt;"",D1346=D1334+1),F1334+(F1346-F1334)*7/12,"")</f>
        <v/>
      </c>
      <c r="G1341" s="14">
        <f>IF(AND(G1346&lt;&gt;"",D1346=D1334+1),G1334+(G1346-G1334)*7/12,"")</f>
        <v/>
      </c>
      <c r="H1341" s="14">
        <f>IF(AND(H1346&lt;&gt;"",D1346=D1334+1),H1334+(H1346-H1334)*7/12,"")</f>
        <v/>
      </c>
      <c r="I1341" s="14">
        <f>IF(AND(L1346&lt;&gt;"",D1346=D1334+1),I1334+(I1346-I1334)*7/12,"")</f>
        <v/>
      </c>
      <c r="J1341">
        <f>_xlfn.XLOOKUP($A1341,ALGLIB_SSA_XAUUSD!$AA$2:$AA$2401,ALGLIB_SSA_XAUUSD!$P$2:$P$2401,"",0)</f>
        <v/>
      </c>
      <c r="K1341">
        <f>_xlfn.XLOOKUP($A1341,ALGLIB_SSA_XAUUSD!$AA$2:$AA$2401,ALGLIB_SSA_XAUUSD!$Q$2:$Q$2401,"",0)</f>
        <v/>
      </c>
      <c r="L1341">
        <f>_xlfn.XLOOKUP($A1341,ALGLIB_SSA_XAUUSD!$AA$2:$AA$2401,ALGLIB_SSA_XAUUSD!$R$2:$R$2401,"",0)</f>
        <v/>
      </c>
      <c r="M1341">
        <f>_xlfn.XLOOKUP($A1341,ALGLIB_SSA_XAUUSD!$AA$2:$AA$2401,ALGLIB_SSA_XAUUSD!$S$2:$S$2401,"",0)</f>
        <v/>
      </c>
      <c r="N1341">
        <f>_xlfn.XLOOKUP($A1341,ALGLIB_SSA_XAUUSD!$AA$2:$AA$2401,ALGLIB_SSA_XAUUSD!$T$2:$T$2401,"",0)</f>
        <v/>
      </c>
      <c r="O1341">
        <f>_xlfn.XLOOKUP($A1341,ALGLIB_SSA_XAUUSD!$AA$2:$AA$2401,ALGLIB_SSA_XAUUSD!$U$2:$U$2401,"",0)</f>
        <v/>
      </c>
      <c r="P1341">
        <f>_xlfn.XLOOKUP($A1341,ALGLIB_SSA_XAUUSD!$AA$2:$AA$2401,ALGLIB_SSA_XAUUSD!$V$2:$V$2401,"",0)</f>
        <v/>
      </c>
      <c r="S1341">
        <f>A1341</f>
        <v/>
      </c>
      <c r="T1341">
        <f>J1341</f>
        <v/>
      </c>
      <c r="U1341">
        <f>K1341</f>
        <v/>
      </c>
      <c r="V1341" s="14">
        <f>IF($A1341="","",MOD(ROW()-2,12)+1)</f>
        <v/>
      </c>
      <c r="W1341">
        <f>L1341</f>
        <v/>
      </c>
      <c r="X1341" s="14">
        <f>IF(F1341="","",F1341)</f>
        <v/>
      </c>
      <c r="Y1341" s="14">
        <f>IF(G1341="","",G1341)</f>
        <v/>
      </c>
      <c r="Z1341">
        <f>M1341</f>
        <v/>
      </c>
      <c r="AA1341">
        <f>N1341</f>
        <v/>
      </c>
      <c r="AB1341" s="14">
        <f>IF(H1341="","",H1341)</f>
        <v/>
      </c>
      <c r="AC1341">
        <f>O1341</f>
        <v/>
      </c>
      <c r="AD1341" s="14">
        <f>IF(I1341="","",I1341)</f>
        <v/>
      </c>
      <c r="AE1341">
        <f>P1341</f>
        <v/>
      </c>
      <c r="AH1341">
        <f>IF(S1341&lt;&gt;"",S1341,AH1340+900)</f>
        <v/>
      </c>
      <c r="AI1341">
        <f>IF(T1341&lt;&gt;"",T1341,AI1340)</f>
        <v/>
      </c>
      <c r="AJ1341">
        <f>IF(U1341&lt;&gt;"",U1341,AJ1340)</f>
        <v/>
      </c>
      <c r="AK1341">
        <f>IF(W1341&lt;&gt;"",W1341,"")</f>
        <v/>
      </c>
      <c r="AL1341" s="14">
        <f>IF(X1341&lt;&gt;"",X1341,"")</f>
        <v/>
      </c>
      <c r="AM1341" s="14">
        <f>IF(Y1341&lt;&gt;"",Y1341,"")</f>
        <v/>
      </c>
      <c r="AN1341" s="14">
        <f>IF(OR(AL1341="",AM1341=""),"",AL1341-AM1341)</f>
        <v/>
      </c>
      <c r="AO1341">
        <f>IF(AN1341="","",IF(AN1341&gt;0,"Bullish","Bearish"))</f>
        <v/>
      </c>
      <c r="AP1341">
        <f>IF(AO1341="",AP1340,AO1341)</f>
        <v/>
      </c>
      <c r="AQ1341" s="14">
        <f>IF(AB1341&lt;&gt;"",AB1341,"")</f>
        <v/>
      </c>
      <c r="AR1341" s="14">
        <f>IF(AD1341&lt;&gt;"",AD1341,"")</f>
        <v/>
      </c>
      <c r="AS1341">
        <f>IF(AS1340+1=13,1,AS1340+1)</f>
        <v/>
      </c>
      <c r="AT1341">
        <f>IFERROR(IF(SLOPE($AQ$1322:$AQ$1333,$AS$1322:$AS$1333)&gt;0,MIN(3,ABS(SLOPE($AQ$1322:$AQ$1333,$AS$1322:$AS$1333))),IF(SLOPE($AQ$1322:$AQ$1333,$AS$1322:$AS$1333)&lt;-0.5,-0.5,0)),0)</f>
        <v/>
      </c>
      <c r="AU1341">
        <f>IFERROR(IF(SLOPE($AR$1322:$AR$1333,$AS$1322:$AS$1333)&lt;0,MAX(-3,-ABS(SLOPE($AR$1322:$AR$1333,$AS$1322:$AS$1333))),IF(SLOPE($AR$1322:$AR$1333,$AS$1322:$AS$1333)&gt;0.5,0.5,0)),0)</f>
        <v/>
      </c>
      <c r="AV1341">
        <f>($AQ$1334+(AT1341*(AS1341-1)))</f>
        <v/>
      </c>
      <c r="AW1341">
        <f>($AR$1334+(AU1341*(AS1341-1)))</f>
        <v/>
      </c>
      <c r="AX1341">
        <f>IF(AT1341&gt;0,AV1341+AT1341,AV1341)</f>
        <v/>
      </c>
      <c r="AY1341">
        <f>IF(AU1341&lt;0,AW1341+AU1341,AW1341)</f>
        <v/>
      </c>
      <c r="BA1341" s="14">
        <f>IFERROR(AX1341-AQ1341,"")</f>
        <v/>
      </c>
      <c r="BB1341" s="14">
        <f>IFERROR(AY1341-AR1341,"")</f>
        <v/>
      </c>
      <c r="BD1341">
        <f>AH1341</f>
        <v/>
      </c>
      <c r="BE1341">
        <f>AI1341</f>
        <v/>
      </c>
      <c r="BF1341">
        <f>AJ1341</f>
        <v/>
      </c>
      <c r="BG1341" s="14">
        <f>L1341</f>
        <v/>
      </c>
      <c r="BH1341" s="14">
        <f>IF(X1341="","",X1341)</f>
        <v/>
      </c>
      <c r="BI1341" s="14">
        <f>IF(Y1341="","",Y1341)</f>
        <v/>
      </c>
      <c r="BJ1341">
        <f>Z1341</f>
        <v/>
      </c>
      <c r="BK1341">
        <f>AA1341</f>
        <v/>
      </c>
      <c r="BL1341">
        <f>IFERROR(AX1341,"")</f>
        <v/>
      </c>
      <c r="BM1341">
        <f>IFERROR(AY1341,"")</f>
        <v/>
      </c>
    </row>
    <row r="1342" ht="14.25" customHeight="1">
      <c r="A1342">
        <f>ALGLIB_SSA_XAUUSD!AA1342</f>
        <v/>
      </c>
      <c r="B1342">
        <f>IF($A1342="","",INDEX(ALGLIB_SSA_XAUUSD!$B$2:$B$2401,MATCH($A1342,ALGLIB_SSA_XAUUSD!$A$2:$A$2401,1)))</f>
        <v/>
      </c>
      <c r="C1342">
        <f>IF($A1342="","",INDEX(ALGLIB_SSA_XAUUSD!$C$2:$C$2401,MATCH($A1342,ALGLIB_SSA_XAUUSD!$A$2:$A$2401,1)))</f>
        <v/>
      </c>
      <c r="D1342" s="14">
        <f>IF($A1342="","",INT((ROW()-2)/12)+1)</f>
        <v/>
      </c>
      <c r="E1342" s="14">
        <f>IF(AND(E1346&lt;&gt;"",D1346=D1334+1),E1334+(E1346-E1334)*8/12,"")</f>
        <v/>
      </c>
      <c r="F1342" s="14">
        <f>IF(AND(F1346&lt;&gt;"",D1346=D1334+1),F1334+(F1346-F1334)*8/12,"")</f>
        <v/>
      </c>
      <c r="G1342" s="14">
        <f>IF(AND(G1346&lt;&gt;"",D1346=D1334+1),G1334+(G1346-G1334)*8/12,"")</f>
        <v/>
      </c>
      <c r="H1342" s="14">
        <f>IF(AND(H1346&lt;&gt;"",D1346=D1334+1),H1334+(H1346-H1334)*8/12,"")</f>
        <v/>
      </c>
      <c r="I1342" s="14">
        <f>IF(AND(L1346&lt;&gt;"",D1346=D1334+1),I1334+(I1346-I1334)*8/12,"")</f>
        <v/>
      </c>
      <c r="J1342">
        <f>_xlfn.XLOOKUP($A1342,ALGLIB_SSA_XAUUSD!$AA$2:$AA$2401,ALGLIB_SSA_XAUUSD!$P$2:$P$2401,"",0)</f>
        <v/>
      </c>
      <c r="K1342">
        <f>_xlfn.XLOOKUP($A1342,ALGLIB_SSA_XAUUSD!$AA$2:$AA$2401,ALGLIB_SSA_XAUUSD!$Q$2:$Q$2401,"",0)</f>
        <v/>
      </c>
      <c r="L1342">
        <f>_xlfn.XLOOKUP($A1342,ALGLIB_SSA_XAUUSD!$AA$2:$AA$2401,ALGLIB_SSA_XAUUSD!$R$2:$R$2401,"",0)</f>
        <v/>
      </c>
      <c r="M1342">
        <f>_xlfn.XLOOKUP($A1342,ALGLIB_SSA_XAUUSD!$AA$2:$AA$2401,ALGLIB_SSA_XAUUSD!$S$2:$S$2401,"",0)</f>
        <v/>
      </c>
      <c r="N1342">
        <f>_xlfn.XLOOKUP($A1342,ALGLIB_SSA_XAUUSD!$AA$2:$AA$2401,ALGLIB_SSA_XAUUSD!$T$2:$T$2401,"",0)</f>
        <v/>
      </c>
      <c r="O1342">
        <f>_xlfn.XLOOKUP($A1342,ALGLIB_SSA_XAUUSD!$AA$2:$AA$2401,ALGLIB_SSA_XAUUSD!$U$2:$U$2401,"",0)</f>
        <v/>
      </c>
      <c r="P1342">
        <f>_xlfn.XLOOKUP($A1342,ALGLIB_SSA_XAUUSD!$AA$2:$AA$2401,ALGLIB_SSA_XAUUSD!$V$2:$V$2401,"",0)</f>
        <v/>
      </c>
      <c r="S1342">
        <f>A1342</f>
        <v/>
      </c>
      <c r="T1342">
        <f>J1342</f>
        <v/>
      </c>
      <c r="U1342">
        <f>K1342</f>
        <v/>
      </c>
      <c r="V1342" s="14">
        <f>IF($A1342="","",MOD(ROW()-2,12)+1)</f>
        <v/>
      </c>
      <c r="W1342">
        <f>L1342</f>
        <v/>
      </c>
      <c r="X1342" s="14">
        <f>IF(F1342="","",F1342)</f>
        <v/>
      </c>
      <c r="Y1342" s="14">
        <f>IF(G1342="","",G1342)</f>
        <v/>
      </c>
      <c r="Z1342">
        <f>M1342</f>
        <v/>
      </c>
      <c r="AA1342">
        <f>N1342</f>
        <v/>
      </c>
      <c r="AB1342" s="14">
        <f>IF(H1342="","",H1342)</f>
        <v/>
      </c>
      <c r="AC1342">
        <f>O1342</f>
        <v/>
      </c>
      <c r="AD1342" s="14">
        <f>IF(I1342="","",I1342)</f>
        <v/>
      </c>
      <c r="AE1342">
        <f>P1342</f>
        <v/>
      </c>
      <c r="AH1342">
        <f>IF(S1342&lt;&gt;"",S1342,AH1341+900)</f>
        <v/>
      </c>
      <c r="AI1342">
        <f>IF(T1342&lt;&gt;"",T1342,AI1341)</f>
        <v/>
      </c>
      <c r="AJ1342">
        <f>IF(U1342&lt;&gt;"",U1342,AJ1341)</f>
        <v/>
      </c>
      <c r="AK1342">
        <f>IF(W1342&lt;&gt;"",W1342,"")</f>
        <v/>
      </c>
      <c r="AL1342" s="14">
        <f>IF(X1342&lt;&gt;"",X1342,"")</f>
        <v/>
      </c>
      <c r="AM1342" s="14">
        <f>IF(Y1342&lt;&gt;"",Y1342,"")</f>
        <v/>
      </c>
      <c r="AN1342" s="14">
        <f>IF(OR(AL1342="",AM1342=""),"",AL1342-AM1342)</f>
        <v/>
      </c>
      <c r="AO1342">
        <f>IF(AN1342="","",IF(AN1342&gt;0,"Bullish","Bearish"))</f>
        <v/>
      </c>
      <c r="AP1342">
        <f>IF(AO1342="",AP1341,AO1342)</f>
        <v/>
      </c>
      <c r="AQ1342" s="14">
        <f>IF(AB1342&lt;&gt;"",AB1342,"")</f>
        <v/>
      </c>
      <c r="AR1342" s="14">
        <f>IF(AD1342&lt;&gt;"",AD1342,"")</f>
        <v/>
      </c>
      <c r="AS1342">
        <f>IF(AS1341+1=13,1,AS1341+1)</f>
        <v/>
      </c>
      <c r="AT1342">
        <f>IFERROR(IF(SLOPE($AQ$1322:$AQ$1333,$AS$1322:$AS$1333)&gt;0,MIN(3,ABS(SLOPE($AQ$1322:$AQ$1333,$AS$1322:$AS$1333))),IF(SLOPE($AQ$1322:$AQ$1333,$AS$1322:$AS$1333)&lt;-0.5,-0.5,0)),0)</f>
        <v/>
      </c>
      <c r="AU1342">
        <f>IFERROR(IF(SLOPE($AR$1322:$AR$1333,$AS$1322:$AS$1333)&lt;0,MAX(-3,-ABS(SLOPE($AR$1322:$AR$1333,$AS$1322:$AS$1333))),IF(SLOPE($AR$1322:$AR$1333,$AS$1322:$AS$1333)&gt;0.5,0.5,0)),0)</f>
        <v/>
      </c>
      <c r="AV1342">
        <f>($AQ$1334+(AT1342*(AS1342-1)))</f>
        <v/>
      </c>
      <c r="AW1342">
        <f>($AR$1334+(AU1342*(AS1342-1)))</f>
        <v/>
      </c>
      <c r="AX1342">
        <f>IF(AT1342&gt;0,AV1342+AT1342,AV1342)</f>
        <v/>
      </c>
      <c r="AY1342">
        <f>IF(AU1342&lt;0,AW1342+AU1342,AW1342)</f>
        <v/>
      </c>
      <c r="BA1342" s="14">
        <f>IFERROR(AX1342-AQ1342,"")</f>
        <v/>
      </c>
      <c r="BB1342" s="14">
        <f>IFERROR(AY1342-AR1342,"")</f>
        <v/>
      </c>
      <c r="BD1342">
        <f>AH1342</f>
        <v/>
      </c>
      <c r="BE1342">
        <f>AI1342</f>
        <v/>
      </c>
      <c r="BF1342">
        <f>AJ1342</f>
        <v/>
      </c>
      <c r="BG1342" s="14">
        <f>L1342</f>
        <v/>
      </c>
      <c r="BH1342" s="14">
        <f>IF(X1342="","",X1342)</f>
        <v/>
      </c>
      <c r="BI1342" s="14">
        <f>IF(Y1342="","",Y1342)</f>
        <v/>
      </c>
      <c r="BJ1342">
        <f>Z1342</f>
        <v/>
      </c>
      <c r="BK1342">
        <f>AA1342</f>
        <v/>
      </c>
      <c r="BL1342">
        <f>IFERROR(AX1342,"")</f>
        <v/>
      </c>
      <c r="BM1342">
        <f>IFERROR(AY1342,"")</f>
        <v/>
      </c>
    </row>
    <row r="1343" ht="14.25" customHeight="1">
      <c r="A1343">
        <f>ALGLIB_SSA_XAUUSD!AA1343</f>
        <v/>
      </c>
      <c r="B1343">
        <f>IF($A1343="","",INDEX(ALGLIB_SSA_XAUUSD!$B$2:$B$2401,MATCH($A1343,ALGLIB_SSA_XAUUSD!$A$2:$A$2401,1)))</f>
        <v/>
      </c>
      <c r="C1343">
        <f>IF($A1343="","",INDEX(ALGLIB_SSA_XAUUSD!$C$2:$C$2401,MATCH($A1343,ALGLIB_SSA_XAUUSD!$A$2:$A$2401,1)))</f>
        <v/>
      </c>
      <c r="D1343" s="14">
        <f>IF($A1343="","",INT((ROW()-2)/12)+1)</f>
        <v/>
      </c>
      <c r="E1343" s="14">
        <f>IF(AND(E1346&lt;&gt;"",D1346=D1334+1),E1334+(E1346-E1334)*9/12,"")</f>
        <v/>
      </c>
      <c r="F1343" s="14">
        <f>IF(AND(F1346&lt;&gt;"",D1346=D1334+1),F1334+(F1346-F1334)*9/12,"")</f>
        <v/>
      </c>
      <c r="G1343" s="14">
        <f>IF(AND(G1346&lt;&gt;"",D1346=D1334+1),G1334+(G1346-G1334)*9/12,"")</f>
        <v/>
      </c>
      <c r="H1343" s="14">
        <f>IF(AND(H1346&lt;&gt;"",D1346=D1334+1),H1334+(H1346-H1334)*9/12,"")</f>
        <v/>
      </c>
      <c r="I1343" s="14">
        <f>IF(AND(L1346&lt;&gt;"",D1346=D1334+1),I1334+(I1346-I1334)*9/12,"")</f>
        <v/>
      </c>
      <c r="J1343">
        <f>_xlfn.XLOOKUP($A1343,ALGLIB_SSA_XAUUSD!$AA$2:$AA$2401,ALGLIB_SSA_XAUUSD!$P$2:$P$2401,"",0)</f>
        <v/>
      </c>
      <c r="K1343">
        <f>_xlfn.XLOOKUP($A1343,ALGLIB_SSA_XAUUSD!$AA$2:$AA$2401,ALGLIB_SSA_XAUUSD!$Q$2:$Q$2401,"",0)</f>
        <v/>
      </c>
      <c r="L1343">
        <f>_xlfn.XLOOKUP($A1343,ALGLIB_SSA_XAUUSD!$AA$2:$AA$2401,ALGLIB_SSA_XAUUSD!$R$2:$R$2401,"",0)</f>
        <v/>
      </c>
      <c r="M1343">
        <f>_xlfn.XLOOKUP($A1343,ALGLIB_SSA_XAUUSD!$AA$2:$AA$2401,ALGLIB_SSA_XAUUSD!$S$2:$S$2401,"",0)</f>
        <v/>
      </c>
      <c r="N1343">
        <f>_xlfn.XLOOKUP($A1343,ALGLIB_SSA_XAUUSD!$AA$2:$AA$2401,ALGLIB_SSA_XAUUSD!$T$2:$T$2401,"",0)</f>
        <v/>
      </c>
      <c r="O1343">
        <f>_xlfn.XLOOKUP($A1343,ALGLIB_SSA_XAUUSD!$AA$2:$AA$2401,ALGLIB_SSA_XAUUSD!$U$2:$U$2401,"",0)</f>
        <v/>
      </c>
      <c r="P1343">
        <f>_xlfn.XLOOKUP($A1343,ALGLIB_SSA_XAUUSD!$AA$2:$AA$2401,ALGLIB_SSA_XAUUSD!$V$2:$V$2401,"",0)</f>
        <v/>
      </c>
      <c r="S1343">
        <f>A1343</f>
        <v/>
      </c>
      <c r="T1343">
        <f>J1343</f>
        <v/>
      </c>
      <c r="U1343">
        <f>K1343</f>
        <v/>
      </c>
      <c r="V1343" s="14">
        <f>IF($A1343="","",MOD(ROW()-2,12)+1)</f>
        <v/>
      </c>
      <c r="W1343">
        <f>L1343</f>
        <v/>
      </c>
      <c r="X1343" s="14">
        <f>IF(F1343="","",F1343)</f>
        <v/>
      </c>
      <c r="Y1343" s="14">
        <f>IF(G1343="","",G1343)</f>
        <v/>
      </c>
      <c r="Z1343">
        <f>M1343</f>
        <v/>
      </c>
      <c r="AA1343">
        <f>N1343</f>
        <v/>
      </c>
      <c r="AB1343" s="14">
        <f>IF(H1343="","",H1343)</f>
        <v/>
      </c>
      <c r="AC1343">
        <f>O1343</f>
        <v/>
      </c>
      <c r="AD1343" s="14">
        <f>IF(I1343="","",I1343)</f>
        <v/>
      </c>
      <c r="AE1343">
        <f>P1343</f>
        <v/>
      </c>
      <c r="AH1343">
        <f>IF(S1343&lt;&gt;"",S1343,AH1342+900)</f>
        <v/>
      </c>
      <c r="AI1343">
        <f>IF(T1343&lt;&gt;"",T1343,AI1342)</f>
        <v/>
      </c>
      <c r="AJ1343">
        <f>IF(U1343&lt;&gt;"",U1343,AJ1342)</f>
        <v/>
      </c>
      <c r="AK1343">
        <f>IF(W1343&lt;&gt;"",W1343,"")</f>
        <v/>
      </c>
      <c r="AL1343" s="14">
        <f>IF(X1343&lt;&gt;"",X1343,"")</f>
        <v/>
      </c>
      <c r="AM1343" s="14">
        <f>IF(Y1343&lt;&gt;"",Y1343,"")</f>
        <v/>
      </c>
      <c r="AN1343" s="14">
        <f>IF(OR(AL1343="",AM1343=""),"",AL1343-AM1343)</f>
        <v/>
      </c>
      <c r="AO1343">
        <f>IF(AN1343="","",IF(AN1343&gt;0,"Bullish","Bearish"))</f>
        <v/>
      </c>
      <c r="AP1343">
        <f>IF(AO1343="",AP1342,AO1343)</f>
        <v/>
      </c>
      <c r="AQ1343" s="14">
        <f>IF(AB1343&lt;&gt;"",AB1343,"")</f>
        <v/>
      </c>
      <c r="AR1343" s="14">
        <f>IF(AD1343&lt;&gt;"",AD1343,"")</f>
        <v/>
      </c>
      <c r="AS1343">
        <f>IF(AS1342+1=13,1,AS1342+1)</f>
        <v/>
      </c>
      <c r="AT1343">
        <f>IFERROR(IF(SLOPE($AQ$1322:$AQ$1333,$AS$1322:$AS$1333)&gt;0,MIN(3,ABS(SLOPE($AQ$1322:$AQ$1333,$AS$1322:$AS$1333))),IF(SLOPE($AQ$1322:$AQ$1333,$AS$1322:$AS$1333)&lt;-0.5,-0.5,0)),0)</f>
        <v/>
      </c>
      <c r="AU1343">
        <f>IFERROR(IF(SLOPE($AR$1322:$AR$1333,$AS$1322:$AS$1333)&lt;0,MAX(-3,-ABS(SLOPE($AR$1322:$AR$1333,$AS$1322:$AS$1333))),IF(SLOPE($AR$1322:$AR$1333,$AS$1322:$AS$1333)&gt;0.5,0.5,0)),0)</f>
        <v/>
      </c>
      <c r="AV1343">
        <f>($AQ$1334+(AT1343*(AS1343-1)))</f>
        <v/>
      </c>
      <c r="AW1343">
        <f>($AR$1334+(AU1343*(AS1343-1)))</f>
        <v/>
      </c>
      <c r="AX1343">
        <f>IF(AT1343&gt;0,AV1343+AT1343,AV1343)</f>
        <v/>
      </c>
      <c r="AY1343">
        <f>IF(AU1343&lt;0,AW1343+AU1343,AW1343)</f>
        <v/>
      </c>
      <c r="BA1343" s="14">
        <f>IFERROR(AX1343-AQ1343,"")</f>
        <v/>
      </c>
      <c r="BB1343" s="14">
        <f>IFERROR(AY1343-AR1343,"")</f>
        <v/>
      </c>
      <c r="BD1343">
        <f>AH1343</f>
        <v/>
      </c>
      <c r="BE1343">
        <f>AI1343</f>
        <v/>
      </c>
      <c r="BF1343">
        <f>AJ1343</f>
        <v/>
      </c>
      <c r="BG1343" s="14">
        <f>L1343</f>
        <v/>
      </c>
      <c r="BH1343" s="14">
        <f>IF(X1343="","",X1343)</f>
        <v/>
      </c>
      <c r="BI1343" s="14">
        <f>IF(Y1343="","",Y1343)</f>
        <v/>
      </c>
      <c r="BJ1343">
        <f>Z1343</f>
        <v/>
      </c>
      <c r="BK1343">
        <f>AA1343</f>
        <v/>
      </c>
      <c r="BL1343">
        <f>IFERROR(AX1343,"")</f>
        <v/>
      </c>
      <c r="BM1343">
        <f>IFERROR(AY1343,"")</f>
        <v/>
      </c>
    </row>
    <row r="1344" ht="14.25" customHeight="1">
      <c r="A1344">
        <f>ALGLIB_SSA_XAUUSD!AA1344</f>
        <v/>
      </c>
      <c r="B1344">
        <f>IF($A1344="","",INDEX(ALGLIB_SSA_XAUUSD!$B$2:$B$2401,MATCH($A1344,ALGLIB_SSA_XAUUSD!$A$2:$A$2401,1)))</f>
        <v/>
      </c>
      <c r="C1344">
        <f>IF($A1344="","",INDEX(ALGLIB_SSA_XAUUSD!$C$2:$C$2401,MATCH($A1344,ALGLIB_SSA_XAUUSD!$A$2:$A$2401,1)))</f>
        <v/>
      </c>
      <c r="D1344" s="14">
        <f>IF($A1344="","",INT((ROW()-2)/12)+1)</f>
        <v/>
      </c>
      <c r="E1344" s="14">
        <f>IF(AND(E1346&lt;&gt;"",D1346=D1334+1),E1334+(E1346-E1334)*10/12,"")</f>
        <v/>
      </c>
      <c r="F1344" s="14">
        <f>IF(AND(F1346&lt;&gt;"",D1346=D1334+1),F1334+(F1346-F1334)*10/12,"")</f>
        <v/>
      </c>
      <c r="G1344" s="14">
        <f>IF(AND(G1346&lt;&gt;"",D1346=D1334+1),G1334+(G1346-G1334)*10/12,"")</f>
        <v/>
      </c>
      <c r="H1344" s="14">
        <f>IF(AND(H1346&lt;&gt;"",D1346=D1334+1),H1334+(H1346-H1334)*10/12,"")</f>
        <v/>
      </c>
      <c r="I1344" s="14">
        <f>IF(AND(L1346&lt;&gt;"",D1346=D1334+1),I1334+(I1346-I1334)*10/12,"")</f>
        <v/>
      </c>
      <c r="J1344">
        <f>_xlfn.XLOOKUP($A1344,ALGLIB_SSA_XAUUSD!$AA$2:$AA$2401,ALGLIB_SSA_XAUUSD!$P$2:$P$2401,"",0)</f>
        <v/>
      </c>
      <c r="K1344">
        <f>_xlfn.XLOOKUP($A1344,ALGLIB_SSA_XAUUSD!$AA$2:$AA$2401,ALGLIB_SSA_XAUUSD!$Q$2:$Q$2401,"",0)</f>
        <v/>
      </c>
      <c r="L1344">
        <f>_xlfn.XLOOKUP($A1344,ALGLIB_SSA_XAUUSD!$AA$2:$AA$2401,ALGLIB_SSA_XAUUSD!$R$2:$R$2401,"",0)</f>
        <v/>
      </c>
      <c r="M1344">
        <f>_xlfn.XLOOKUP($A1344,ALGLIB_SSA_XAUUSD!$AA$2:$AA$2401,ALGLIB_SSA_XAUUSD!$S$2:$S$2401,"",0)</f>
        <v/>
      </c>
      <c r="N1344">
        <f>_xlfn.XLOOKUP($A1344,ALGLIB_SSA_XAUUSD!$AA$2:$AA$2401,ALGLIB_SSA_XAUUSD!$T$2:$T$2401,"",0)</f>
        <v/>
      </c>
      <c r="O1344">
        <f>_xlfn.XLOOKUP($A1344,ALGLIB_SSA_XAUUSD!$AA$2:$AA$2401,ALGLIB_SSA_XAUUSD!$U$2:$U$2401,"",0)</f>
        <v/>
      </c>
      <c r="P1344">
        <f>_xlfn.XLOOKUP($A1344,ALGLIB_SSA_XAUUSD!$AA$2:$AA$2401,ALGLIB_SSA_XAUUSD!$V$2:$V$2401,"",0)</f>
        <v/>
      </c>
      <c r="S1344">
        <f>A1344</f>
        <v/>
      </c>
      <c r="T1344">
        <f>J1344</f>
        <v/>
      </c>
      <c r="U1344">
        <f>K1344</f>
        <v/>
      </c>
      <c r="V1344" s="14">
        <f>IF($A1344="","",MOD(ROW()-2,12)+1)</f>
        <v/>
      </c>
      <c r="W1344">
        <f>L1344</f>
        <v/>
      </c>
      <c r="X1344" s="14">
        <f>IF(F1344="","",F1344)</f>
        <v/>
      </c>
      <c r="Y1344" s="14">
        <f>IF(G1344="","",G1344)</f>
        <v/>
      </c>
      <c r="Z1344">
        <f>M1344</f>
        <v/>
      </c>
      <c r="AA1344">
        <f>N1344</f>
        <v/>
      </c>
      <c r="AB1344" s="14">
        <f>IF(H1344="","",H1344)</f>
        <v/>
      </c>
      <c r="AC1344">
        <f>O1344</f>
        <v/>
      </c>
      <c r="AD1344" s="14">
        <f>IF(I1344="","",I1344)</f>
        <v/>
      </c>
      <c r="AE1344">
        <f>P1344</f>
        <v/>
      </c>
      <c r="AH1344">
        <f>IF(S1344&lt;&gt;"",S1344,AH1343+900)</f>
        <v/>
      </c>
      <c r="AI1344">
        <f>IF(T1344&lt;&gt;"",T1344,AI1343)</f>
        <v/>
      </c>
      <c r="AJ1344">
        <f>IF(U1344&lt;&gt;"",U1344,AJ1343)</f>
        <v/>
      </c>
      <c r="AK1344">
        <f>IF(W1344&lt;&gt;"",W1344,"")</f>
        <v/>
      </c>
      <c r="AL1344" s="14">
        <f>IF(X1344&lt;&gt;"",X1344,"")</f>
        <v/>
      </c>
      <c r="AM1344" s="14">
        <f>IF(Y1344&lt;&gt;"",Y1344,"")</f>
        <v/>
      </c>
      <c r="AN1344" s="14">
        <f>IF(OR(AL1344="",AM1344=""),"",AL1344-AM1344)</f>
        <v/>
      </c>
      <c r="AO1344">
        <f>IF(AN1344="","",IF(AN1344&gt;0,"Bullish","Bearish"))</f>
        <v/>
      </c>
      <c r="AP1344">
        <f>IF(AO1344="",AP1343,AO1344)</f>
        <v/>
      </c>
      <c r="AQ1344" s="14">
        <f>IF(AB1344&lt;&gt;"",AB1344,"")</f>
        <v/>
      </c>
      <c r="AR1344" s="14">
        <f>IF(AD1344&lt;&gt;"",AD1344,"")</f>
        <v/>
      </c>
      <c r="AS1344">
        <f>IF(AS1343+1=13,1,AS1343+1)</f>
        <v/>
      </c>
      <c r="AT1344">
        <f>IFERROR(IF(SLOPE($AQ$1322:$AQ$1333,$AS$1322:$AS$1333)&gt;0,MIN(3,ABS(SLOPE($AQ$1322:$AQ$1333,$AS$1322:$AS$1333))),IF(SLOPE($AQ$1322:$AQ$1333,$AS$1322:$AS$1333)&lt;-0.5,-0.5,0)),0)</f>
        <v/>
      </c>
      <c r="AU1344">
        <f>IFERROR(IF(SLOPE($AR$1322:$AR$1333,$AS$1322:$AS$1333)&lt;0,MAX(-3,-ABS(SLOPE($AR$1322:$AR$1333,$AS$1322:$AS$1333))),IF(SLOPE($AR$1322:$AR$1333,$AS$1322:$AS$1333)&gt;0.5,0.5,0)),0)</f>
        <v/>
      </c>
      <c r="AV1344">
        <f>($AQ$1334+(AT1344*(AS1344-1)))</f>
        <v/>
      </c>
      <c r="AW1344">
        <f>($AR$1334+(AU1344*(AS1344-1)))</f>
        <v/>
      </c>
      <c r="AX1344">
        <f>IF(AT1344&gt;0,AV1344+AT1344,AV1344)</f>
        <v/>
      </c>
      <c r="AY1344">
        <f>IF(AU1344&lt;0,AW1344+AU1344,AW1344)</f>
        <v/>
      </c>
      <c r="BA1344" s="14">
        <f>IFERROR(AX1344-AQ1344,"")</f>
        <v/>
      </c>
      <c r="BB1344" s="14">
        <f>IFERROR(AY1344-AR1344,"")</f>
        <v/>
      </c>
      <c r="BD1344">
        <f>AH1344</f>
        <v/>
      </c>
      <c r="BE1344">
        <f>AI1344</f>
        <v/>
      </c>
      <c r="BF1344">
        <f>AJ1344</f>
        <v/>
      </c>
      <c r="BG1344" s="14">
        <f>L1344</f>
        <v/>
      </c>
      <c r="BH1344" s="14">
        <f>IF(X1344="","",X1344)</f>
        <v/>
      </c>
      <c r="BI1344" s="14">
        <f>IF(Y1344="","",Y1344)</f>
        <v/>
      </c>
      <c r="BJ1344">
        <f>Z1344</f>
        <v/>
      </c>
      <c r="BK1344">
        <f>AA1344</f>
        <v/>
      </c>
      <c r="BL1344">
        <f>IFERROR(AX1344,"")</f>
        <v/>
      </c>
      <c r="BM1344">
        <f>IFERROR(AY1344,"")</f>
        <v/>
      </c>
    </row>
    <row r="1345" ht="14.25" customHeight="1">
      <c r="A1345">
        <f>ALGLIB_SSA_XAUUSD!AA1345</f>
        <v/>
      </c>
      <c r="B1345">
        <f>IF($A1345="","",INDEX(ALGLIB_SSA_XAUUSD!$B$2:$B$2401,MATCH($A1345,ALGLIB_SSA_XAUUSD!$A$2:$A$2401,1)))</f>
        <v/>
      </c>
      <c r="C1345">
        <f>IF($A1345="","",INDEX(ALGLIB_SSA_XAUUSD!$C$2:$C$2401,MATCH($A1345,ALGLIB_SSA_XAUUSD!$A$2:$A$2401,1)))</f>
        <v/>
      </c>
      <c r="D1345" s="14">
        <f>IF($A1345="","",INT((ROW()-2)/12)+1)</f>
        <v/>
      </c>
      <c r="E1345" s="14">
        <f>IF(AND(E1346&lt;&gt;"",D1346=D1334+1),E1334+(E1346-E1334)*11/12,"")</f>
        <v/>
      </c>
      <c r="F1345" s="14">
        <f>IF(AND(F1346&lt;&gt;"",D1346=D1334+1),F1334+(F1346-F1334)*11/12,"")</f>
        <v/>
      </c>
      <c r="G1345" s="14">
        <f>IF(AND(G1346&lt;&gt;"",D1346=D1334+1),G1334+(G1346-G1334)*11/12,"")</f>
        <v/>
      </c>
      <c r="H1345" s="14">
        <f>IF(AND(H1346&lt;&gt;"",D1346=D1334+1),H1334+(H1346-H1334)*11/12,"")</f>
        <v/>
      </c>
      <c r="I1345" s="14">
        <f>IF(AND(L1346&lt;&gt;"",D1346=D1334+1),I1334+(I1346-I1334)*11/12,"")</f>
        <v/>
      </c>
      <c r="J1345">
        <f>_xlfn.XLOOKUP($A1345,ALGLIB_SSA_XAUUSD!$AA$2:$AA$2401,ALGLIB_SSA_XAUUSD!$P$2:$P$2401,"",0)</f>
        <v/>
      </c>
      <c r="K1345">
        <f>_xlfn.XLOOKUP($A1345,ALGLIB_SSA_XAUUSD!$AA$2:$AA$2401,ALGLIB_SSA_XAUUSD!$Q$2:$Q$2401,"",0)</f>
        <v/>
      </c>
      <c r="L1345">
        <f>_xlfn.XLOOKUP($A1345,ALGLIB_SSA_XAUUSD!$AA$2:$AA$2401,ALGLIB_SSA_XAUUSD!$R$2:$R$2401,"",0)</f>
        <v/>
      </c>
      <c r="M1345">
        <f>_xlfn.XLOOKUP($A1345,ALGLIB_SSA_XAUUSD!$AA$2:$AA$2401,ALGLIB_SSA_XAUUSD!$S$2:$S$2401,"",0)</f>
        <v/>
      </c>
      <c r="N1345">
        <f>_xlfn.XLOOKUP($A1345,ALGLIB_SSA_XAUUSD!$AA$2:$AA$2401,ALGLIB_SSA_XAUUSD!$T$2:$T$2401,"",0)</f>
        <v/>
      </c>
      <c r="O1345">
        <f>_xlfn.XLOOKUP($A1345,ALGLIB_SSA_XAUUSD!$AA$2:$AA$2401,ALGLIB_SSA_XAUUSD!$U$2:$U$2401,"",0)</f>
        <v/>
      </c>
      <c r="P1345">
        <f>_xlfn.XLOOKUP($A1345,ALGLIB_SSA_XAUUSD!$AA$2:$AA$2401,ALGLIB_SSA_XAUUSD!$V$2:$V$2401,"",0)</f>
        <v/>
      </c>
      <c r="S1345">
        <f>A1345</f>
        <v/>
      </c>
      <c r="T1345">
        <f>J1345</f>
        <v/>
      </c>
      <c r="U1345">
        <f>K1345</f>
        <v/>
      </c>
      <c r="V1345" s="14">
        <f>IF($A1345="","",MOD(ROW()-2,12)+1)</f>
        <v/>
      </c>
      <c r="W1345">
        <f>L1345</f>
        <v/>
      </c>
      <c r="X1345" s="14">
        <f>IF(F1345="","",F1345)</f>
        <v/>
      </c>
      <c r="Y1345" s="14">
        <f>IF(G1345="","",G1345)</f>
        <v/>
      </c>
      <c r="Z1345">
        <f>M1345</f>
        <v/>
      </c>
      <c r="AA1345">
        <f>N1345</f>
        <v/>
      </c>
      <c r="AB1345" s="14">
        <f>IF(H1345="","",H1345)</f>
        <v/>
      </c>
      <c r="AC1345">
        <f>O1345</f>
        <v/>
      </c>
      <c r="AD1345" s="14">
        <f>IF(I1345="","",I1345)</f>
        <v/>
      </c>
      <c r="AE1345">
        <f>P1345</f>
        <v/>
      </c>
      <c r="AH1345">
        <f>IF(S1345&lt;&gt;"",S1345,AH1344+900)</f>
        <v/>
      </c>
      <c r="AI1345">
        <f>IF(T1345&lt;&gt;"",T1345,AI1344)</f>
        <v/>
      </c>
      <c r="AJ1345">
        <f>IF(U1345&lt;&gt;"",U1345,AJ1344)</f>
        <v/>
      </c>
      <c r="AK1345">
        <f>IF(W1345&lt;&gt;"",W1345,"")</f>
        <v/>
      </c>
      <c r="AL1345" s="14">
        <f>IF(X1345&lt;&gt;"",X1345,"")</f>
        <v/>
      </c>
      <c r="AM1345" s="14">
        <f>IF(Y1345&lt;&gt;"",Y1345,"")</f>
        <v/>
      </c>
      <c r="AN1345" s="14">
        <f>IF(OR(AL1345="",AM1345=""),"",AL1345-AM1345)</f>
        <v/>
      </c>
      <c r="AO1345">
        <f>IF(AN1345="","",IF(AN1345&gt;0,"Bullish","Bearish"))</f>
        <v/>
      </c>
      <c r="AP1345">
        <f>IF(AO1345="",AP1344,AO1345)</f>
        <v/>
      </c>
      <c r="AQ1345" s="14">
        <f>IF(AB1345&lt;&gt;"",AB1345,"")</f>
        <v/>
      </c>
      <c r="AR1345" s="14">
        <f>IF(AD1345&lt;&gt;"",AD1345,"")</f>
        <v/>
      </c>
      <c r="AS1345">
        <f>IF(AS1344+1=13,1,AS1344+1)</f>
        <v/>
      </c>
      <c r="AT1345">
        <f>IFERROR(IF(SLOPE($AQ$1322:$AQ$1333,$AS$1322:$AS$1333)&gt;0,MIN(3,ABS(SLOPE($AQ$1322:$AQ$1333,$AS$1322:$AS$1333))),IF(SLOPE($AQ$1322:$AQ$1333,$AS$1322:$AS$1333)&lt;-0.5,-0.5,0)),0)</f>
        <v/>
      </c>
      <c r="AU1345">
        <f>IFERROR(IF(SLOPE($AR$1322:$AR$1333,$AS$1322:$AS$1333)&lt;0,MAX(-3,-ABS(SLOPE($AR$1322:$AR$1333,$AS$1322:$AS$1333))),IF(SLOPE($AR$1322:$AR$1333,$AS$1322:$AS$1333)&gt;0.5,0.5,0)),0)</f>
        <v/>
      </c>
      <c r="AV1345">
        <f>($AQ$1334+(AT1345*(AS1345-1)))</f>
        <v/>
      </c>
      <c r="AW1345">
        <f>($AR$1334+(AU1345*(AS1345-1)))</f>
        <v/>
      </c>
      <c r="AX1345">
        <f>IF(AT1345&gt;0,AV1345+AT1345,AV1345)</f>
        <v/>
      </c>
      <c r="AY1345">
        <f>IF(AU1345&lt;0,AW1345+AU1345,AW1345)</f>
        <v/>
      </c>
      <c r="BA1345" s="14">
        <f>IFERROR(AX1345-AQ1345,"")</f>
        <v/>
      </c>
      <c r="BB1345" s="14">
        <f>IFERROR(AY1345-AR1345,"")</f>
        <v/>
      </c>
      <c r="BD1345">
        <f>AH1345</f>
        <v/>
      </c>
      <c r="BE1345">
        <f>AI1345</f>
        <v/>
      </c>
      <c r="BF1345">
        <f>AJ1345</f>
        <v/>
      </c>
      <c r="BG1345" s="14">
        <f>L1345</f>
        <v/>
      </c>
      <c r="BH1345" s="14">
        <f>IF(X1345="","",X1345)</f>
        <v/>
      </c>
      <c r="BI1345" s="14">
        <f>IF(Y1345="","",Y1345)</f>
        <v/>
      </c>
      <c r="BJ1345">
        <f>Z1345</f>
        <v/>
      </c>
      <c r="BK1345">
        <f>AA1345</f>
        <v/>
      </c>
      <c r="BL1345">
        <f>IFERROR(AX1345,"")</f>
        <v/>
      </c>
      <c r="BM1345">
        <f>IFERROR(AY1345,"")</f>
        <v/>
      </c>
    </row>
    <row r="1346" ht="14.25" customHeight="1">
      <c r="A1346">
        <f>ALGLIB_SSA_XAUUSD!AA1346</f>
        <v/>
      </c>
      <c r="B1346">
        <f>IF($A1346="","",INDEX(ALGLIB_SSA_XAUUSD!$B$2:$B$2401,MATCH($A1346,ALGLIB_SSA_XAUUSD!$A$2:$A$2401,1)))</f>
        <v/>
      </c>
      <c r="C1346">
        <f>IF($A1346="","",INDEX(ALGLIB_SSA_XAUUSD!$C$2:$C$2401,MATCH($A1346,ALGLIB_SSA_XAUUSD!$A$2:$A$2401,1)))</f>
        <v/>
      </c>
      <c r="D1346" s="14">
        <f>IF($A1346="","",INT((ROW()-2)/12)+1)</f>
        <v/>
      </c>
      <c r="E1346" s="14">
        <f>IF($A1346="","",INDEX(ALGLIB_SSA_XAUUSD!$D$2:$D$2401,MATCH($A1346,ALGLIB_SSA_XAUUSD!$A$2:$A$2401,1)))</f>
        <v/>
      </c>
      <c r="F1346" s="14">
        <f>IF($A1346="","",INDEX(ALGLIB_SSA_XAUUSD!$E$2:$E$2401,MATCH($A1346,ALGLIB_SSA_XAUUSD!$A$2:$A$2401,1)))</f>
        <v/>
      </c>
      <c r="G1346" s="14">
        <f>IF($A1346="","",INDEX(ALGLIB_SSA_XAUUSD!$F$2:$F$2401,MATCH($A1346,ALGLIB_SSA_XAUUSD!$A$2:$A$2401,1)))</f>
        <v/>
      </c>
      <c r="H1346" s="14">
        <f>IF($A1346="","",INDEX(ALGLIB_SSA_XAUUSD!$G$2:$G$2401,MATCH($A1346,ALGLIB_SSA_XAUUSD!$A$2:$A$2401,1)))</f>
        <v/>
      </c>
      <c r="I1346" s="14">
        <f>IF($A1346="","",INDEX(ALGLIB_SSA_XAUUSD!$H$2:$H$2401,MATCH($A1346,ALGLIB_SSA_XAUUSD!$A$2:$A$2401,1)))</f>
        <v/>
      </c>
      <c r="J1346">
        <f>_xlfn.XLOOKUP($A1346,ALGLIB_SSA_XAUUSD!$AA$2:$AA$2401,ALGLIB_SSA_XAUUSD!$P$2:$P$2401,"",0)</f>
        <v/>
      </c>
      <c r="K1346">
        <f>_xlfn.XLOOKUP($A1346,ALGLIB_SSA_XAUUSD!$AA$2:$AA$2401,ALGLIB_SSA_XAUUSD!$Q$2:$Q$2401,"",0)</f>
        <v/>
      </c>
      <c r="L1346">
        <f>_xlfn.XLOOKUP($A1346,ALGLIB_SSA_XAUUSD!$AA$2:$AA$2401,ALGLIB_SSA_XAUUSD!$R$2:$R$2401,"",0)</f>
        <v/>
      </c>
      <c r="M1346">
        <f>_xlfn.XLOOKUP($A1346,ALGLIB_SSA_XAUUSD!$AA$2:$AA$2401,ALGLIB_SSA_XAUUSD!$S$2:$S$2401,"",0)</f>
        <v/>
      </c>
      <c r="N1346">
        <f>_xlfn.XLOOKUP($A1346,ALGLIB_SSA_XAUUSD!$AA$2:$AA$2401,ALGLIB_SSA_XAUUSD!$T$2:$T$2401,"",0)</f>
        <v/>
      </c>
      <c r="O1346">
        <f>_xlfn.XLOOKUP($A1346,ALGLIB_SSA_XAUUSD!$AA$2:$AA$2401,ALGLIB_SSA_XAUUSD!$U$2:$U$2401,"",0)</f>
        <v/>
      </c>
      <c r="P1346">
        <f>_xlfn.XLOOKUP($A1346,ALGLIB_SSA_XAUUSD!$AA$2:$AA$2401,ALGLIB_SSA_XAUUSD!$V$2:$V$2401,"",0)</f>
        <v/>
      </c>
      <c r="S1346">
        <f>A1346</f>
        <v/>
      </c>
      <c r="T1346">
        <f>J1346</f>
        <v/>
      </c>
      <c r="U1346">
        <f>K1346</f>
        <v/>
      </c>
      <c r="V1346" s="14">
        <f>IF($A1346="","",MOD(ROW()-2,12)+1)</f>
        <v/>
      </c>
      <c r="W1346">
        <f>L1346</f>
        <v/>
      </c>
      <c r="X1346" s="14">
        <f>IF(F1346="","",F1346)</f>
        <v/>
      </c>
      <c r="Y1346" s="14">
        <f>IF(G1346="","",G1346)</f>
        <v/>
      </c>
      <c r="Z1346">
        <f>M1346</f>
        <v/>
      </c>
      <c r="AA1346">
        <f>N1346</f>
        <v/>
      </c>
      <c r="AB1346" s="14">
        <f>IF(H1346="","",H1346)</f>
        <v/>
      </c>
      <c r="AC1346">
        <f>O1346</f>
        <v/>
      </c>
      <c r="AD1346" s="14">
        <f>IF(I1346="","",I1346)</f>
        <v/>
      </c>
      <c r="AE1346">
        <f>P1346</f>
        <v/>
      </c>
      <c r="AH1346">
        <f>IF(S1346&lt;&gt;"",S1346,AH1345+900)</f>
        <v/>
      </c>
      <c r="AI1346">
        <f>IF(T1346&lt;&gt;"",T1346,AI1345)</f>
        <v/>
      </c>
      <c r="AJ1346">
        <f>IF(U1346&lt;&gt;"",U1346,AJ1345)</f>
        <v/>
      </c>
      <c r="AK1346">
        <f>IF(W1346&lt;&gt;"",W1346,"")</f>
        <v/>
      </c>
      <c r="AL1346" s="14">
        <f>IF(X1346&lt;&gt;"",X1346,"")</f>
        <v/>
      </c>
      <c r="AM1346" s="14">
        <f>IF(Y1346&lt;&gt;"",Y1346,"")</f>
        <v/>
      </c>
      <c r="AN1346" s="14">
        <f>IF(OR(AL1346="",AM1346=""),"",AL1346-AM1346)</f>
        <v/>
      </c>
      <c r="AO1346">
        <f>IF(AN1346="","",IF(AN1346&gt;0,"Bullish","Bearish"))</f>
        <v/>
      </c>
      <c r="AP1346">
        <f>IF(AO1346="",AP1345,AO1346)</f>
        <v/>
      </c>
      <c r="AQ1346" s="14">
        <f>IF(AB1346&lt;&gt;"",AB1346,"")</f>
        <v/>
      </c>
      <c r="AR1346" s="14">
        <f>IF(AD1346&lt;&gt;"",AD1346,"")</f>
        <v/>
      </c>
      <c r="AS1346">
        <f>IF(AS1345+1=13,1,AS1345+1)</f>
        <v/>
      </c>
      <c r="AT1346">
        <f>IFERROR(IF(SLOPE($AQ$1334:$AQ$1345,$AS$1334:$AS$1345)&gt;0,MIN(3,ABS(SLOPE($AQ$1334:$AQ$1345,$AS$1334:$AS$1345))),IF(SLOPE($AQ$1334:$AQ$1345,$AS$1334:$AS$1345)&lt;-0.5,-0.5,0)),0)</f>
        <v/>
      </c>
      <c r="AU1346">
        <f>IFERROR(IF(SLOPE($AR$1334:$AR$1345,$AS$1334:$AS$1345)&lt;0,MAX(-3,-ABS(SLOPE($AR$1334:$AR$1345,$AS$1334:$AS$1345))),IF(SLOPE($AR$1334:$AR$1345,$AS$1334:$AS$1345)&gt;0.5,0.5,0)),0)</f>
        <v/>
      </c>
      <c r="AV1346">
        <f>($AQ$1346+(AT1346*(AS1346-1)))</f>
        <v/>
      </c>
      <c r="AW1346">
        <f>($AR$1346+(AU1346*(AS1346-1)))</f>
        <v/>
      </c>
      <c r="AX1346">
        <f>IF(AT1346&gt;0,AV1346+AT1346,AV1346)</f>
        <v/>
      </c>
      <c r="AY1346">
        <f>IF(AU1346&lt;0,AW1346+AU1346,AW1346)</f>
        <v/>
      </c>
      <c r="BA1346" s="14">
        <f>IFERROR(AX1346-AQ1346,"")</f>
        <v/>
      </c>
      <c r="BB1346" s="14">
        <f>IFERROR(AY1346-AR1346,"")</f>
        <v/>
      </c>
      <c r="BD1346">
        <f>AH1346</f>
        <v/>
      </c>
      <c r="BE1346">
        <f>AI1346</f>
        <v/>
      </c>
      <c r="BF1346">
        <f>AJ1346</f>
        <v/>
      </c>
      <c r="BG1346" s="14">
        <f>L1346</f>
        <v/>
      </c>
      <c r="BH1346" s="14">
        <f>IF(X1346="","",X1346)</f>
        <v/>
      </c>
      <c r="BI1346" s="14">
        <f>IF(Y1346="","",Y1346)</f>
        <v/>
      </c>
      <c r="BJ1346">
        <f>Z1346</f>
        <v/>
      </c>
      <c r="BK1346">
        <f>AA1346</f>
        <v/>
      </c>
      <c r="BL1346">
        <f>IFERROR(AX1346,"")</f>
        <v/>
      </c>
      <c r="BM1346">
        <f>IFERROR(AY1346,"")</f>
        <v/>
      </c>
    </row>
    <row r="1347" ht="14.25" customHeight="1">
      <c r="A1347">
        <f>ALGLIB_SSA_XAUUSD!AA1347</f>
        <v/>
      </c>
      <c r="B1347">
        <f>IF($A1347="","",INDEX(ALGLIB_SSA_XAUUSD!$B$2:$B$2401,MATCH($A1347,ALGLIB_SSA_XAUUSD!$A$2:$A$2401,1)))</f>
        <v/>
      </c>
      <c r="C1347">
        <f>IF($A1347="","",INDEX(ALGLIB_SSA_XAUUSD!$C$2:$C$2401,MATCH($A1347,ALGLIB_SSA_XAUUSD!$A$2:$A$2401,1)))</f>
        <v/>
      </c>
      <c r="D1347" s="14">
        <f>IF($A1347="","",INT((ROW()-2)/12)+1)</f>
        <v/>
      </c>
      <c r="E1347" s="14">
        <f>IF(AND(E1358&lt;&gt;"",D1358=D1346+1),E1346+(E1358-E1346)*1/12,"")</f>
        <v/>
      </c>
      <c r="F1347" s="14">
        <f>IF(AND(F1358&lt;&gt;"",D1358=D1346+1),F1346+(F1358-F1346)*1/12,"")</f>
        <v/>
      </c>
      <c r="G1347" s="14">
        <f>IF(AND(G1358&lt;&gt;"",D1358=D1346+1),G1346+(G1358-G1346)*1/12,"")</f>
        <v/>
      </c>
      <c r="H1347" s="14">
        <f>IF(AND(H1358&lt;&gt;"",D1358=D1346+1),H1346+(H1358-H1346)*1/12,"")</f>
        <v/>
      </c>
      <c r="I1347" s="14">
        <f>IF(AND(L1358&lt;&gt;"",D1358=D1346+1),I1346+(I1358-I1346)*1/12,"")</f>
        <v/>
      </c>
      <c r="J1347">
        <f>_xlfn.XLOOKUP($A1347,ALGLIB_SSA_XAUUSD!$AA$2:$AA$2401,ALGLIB_SSA_XAUUSD!$P$2:$P$2401,"",0)</f>
        <v/>
      </c>
      <c r="K1347">
        <f>_xlfn.XLOOKUP($A1347,ALGLIB_SSA_XAUUSD!$AA$2:$AA$2401,ALGLIB_SSA_XAUUSD!$Q$2:$Q$2401,"",0)</f>
        <v/>
      </c>
      <c r="L1347">
        <f>_xlfn.XLOOKUP($A1347,ALGLIB_SSA_XAUUSD!$AA$2:$AA$2401,ALGLIB_SSA_XAUUSD!$R$2:$R$2401,"",0)</f>
        <v/>
      </c>
      <c r="M1347">
        <f>_xlfn.XLOOKUP($A1347,ALGLIB_SSA_XAUUSD!$AA$2:$AA$2401,ALGLIB_SSA_XAUUSD!$S$2:$S$2401,"",0)</f>
        <v/>
      </c>
      <c r="N1347">
        <f>_xlfn.XLOOKUP($A1347,ALGLIB_SSA_XAUUSD!$AA$2:$AA$2401,ALGLIB_SSA_XAUUSD!$T$2:$T$2401,"",0)</f>
        <v/>
      </c>
      <c r="O1347">
        <f>_xlfn.XLOOKUP($A1347,ALGLIB_SSA_XAUUSD!$AA$2:$AA$2401,ALGLIB_SSA_XAUUSD!$U$2:$U$2401,"",0)</f>
        <v/>
      </c>
      <c r="P1347">
        <f>_xlfn.XLOOKUP($A1347,ALGLIB_SSA_XAUUSD!$AA$2:$AA$2401,ALGLIB_SSA_XAUUSD!$V$2:$V$2401,"",0)</f>
        <v/>
      </c>
      <c r="S1347">
        <f>A1347</f>
        <v/>
      </c>
      <c r="T1347">
        <f>J1347</f>
        <v/>
      </c>
      <c r="U1347">
        <f>K1347</f>
        <v/>
      </c>
      <c r="V1347" s="14">
        <f>IF($A1347="","",MOD(ROW()-2,12)+1)</f>
        <v/>
      </c>
      <c r="W1347">
        <f>L1347</f>
        <v/>
      </c>
      <c r="X1347" s="14">
        <f>IF(F1347="","",F1347)</f>
        <v/>
      </c>
      <c r="Y1347" s="14">
        <f>IF(G1347="","",G1347)</f>
        <v/>
      </c>
      <c r="Z1347">
        <f>M1347</f>
        <v/>
      </c>
      <c r="AA1347">
        <f>N1347</f>
        <v/>
      </c>
      <c r="AB1347" s="14">
        <f>IF(H1347="","",H1347)</f>
        <v/>
      </c>
      <c r="AC1347">
        <f>O1347</f>
        <v/>
      </c>
      <c r="AD1347" s="14">
        <f>IF(I1347="","",I1347)</f>
        <v/>
      </c>
      <c r="AE1347">
        <f>P1347</f>
        <v/>
      </c>
      <c r="AH1347">
        <f>IF(S1347&lt;&gt;"",S1347,AH1346+900)</f>
        <v/>
      </c>
      <c r="AI1347">
        <f>IF(T1347&lt;&gt;"",T1347,AI1346)</f>
        <v/>
      </c>
      <c r="AJ1347">
        <f>IF(U1347&lt;&gt;"",U1347,AJ1346)</f>
        <v/>
      </c>
      <c r="AK1347">
        <f>IF(W1347&lt;&gt;"",W1347,"")</f>
        <v/>
      </c>
      <c r="AL1347" s="14">
        <f>IF(X1347&lt;&gt;"",X1347,"")</f>
        <v/>
      </c>
      <c r="AM1347" s="14">
        <f>IF(Y1347&lt;&gt;"",Y1347,"")</f>
        <v/>
      </c>
      <c r="AN1347" s="14">
        <f>IF(OR(AL1347="",AM1347=""),"",AL1347-AM1347)</f>
        <v/>
      </c>
      <c r="AO1347">
        <f>IF(AN1347="","",IF(AN1347&gt;0,"Bullish","Bearish"))</f>
        <v/>
      </c>
      <c r="AP1347">
        <f>IF(AO1347="",AP1346,AO1347)</f>
        <v/>
      </c>
      <c r="AQ1347" s="14">
        <f>IF(AB1347&lt;&gt;"",AB1347,"")</f>
        <v/>
      </c>
      <c r="AR1347" s="14">
        <f>IF(AD1347&lt;&gt;"",AD1347,"")</f>
        <v/>
      </c>
      <c r="AS1347">
        <f>IF(AS1346+1=13,1,AS1346+1)</f>
        <v/>
      </c>
      <c r="AT1347">
        <f>IFERROR(IF(SLOPE($AQ$1334:$AQ$1345,$AS$1334:$AS$1345)&gt;0,MIN(3,ABS(SLOPE($AQ$1334:$AQ$1345,$AS$1334:$AS$1345))),IF(SLOPE($AQ$1334:$AQ$1345,$AS$1334:$AS$1345)&lt;-0.5,-0.5,0)),0)</f>
        <v/>
      </c>
      <c r="AU1347">
        <f>IFERROR(IF(SLOPE($AR$1334:$AR$1345,$AS$1334:$AS$1345)&lt;0,MAX(-3,-ABS(SLOPE($AR$1334:$AR$1345,$AS$1334:$AS$1345))),IF(SLOPE($AR$1334:$AR$1345,$AS$1334:$AS$1345)&gt;0.5,0.5,0)),0)</f>
        <v/>
      </c>
      <c r="AV1347">
        <f>($AQ$1346+(AT1347*(AS1347-1)))</f>
        <v/>
      </c>
      <c r="AW1347">
        <f>($AR$1346+(AU1347*(AS1347-1)))</f>
        <v/>
      </c>
      <c r="AX1347">
        <f>IF(AT1347&gt;0,AV1347+AT1347,AV1347)</f>
        <v/>
      </c>
      <c r="AY1347">
        <f>IF(AU1347&lt;0,AW1347+AU1347,AW1347)</f>
        <v/>
      </c>
      <c r="BA1347" s="14">
        <f>IFERROR(AX1347-AQ1347,"")</f>
        <v/>
      </c>
      <c r="BB1347" s="14">
        <f>IFERROR(AY1347-AR1347,"")</f>
        <v/>
      </c>
      <c r="BD1347">
        <f>AH1347</f>
        <v/>
      </c>
      <c r="BE1347">
        <f>AI1347</f>
        <v/>
      </c>
      <c r="BF1347">
        <f>AJ1347</f>
        <v/>
      </c>
      <c r="BG1347" s="14">
        <f>L1347</f>
        <v/>
      </c>
      <c r="BH1347" s="14">
        <f>IF(X1347="","",X1347)</f>
        <v/>
      </c>
      <c r="BI1347" s="14">
        <f>IF(Y1347="","",Y1347)</f>
        <v/>
      </c>
      <c r="BJ1347">
        <f>Z1347</f>
        <v/>
      </c>
      <c r="BK1347">
        <f>AA1347</f>
        <v/>
      </c>
      <c r="BL1347">
        <f>IFERROR(AX1347,"")</f>
        <v/>
      </c>
      <c r="BM1347">
        <f>IFERROR(AY1347,"")</f>
        <v/>
      </c>
    </row>
    <row r="1348" ht="14.25" customHeight="1">
      <c r="A1348">
        <f>ALGLIB_SSA_XAUUSD!AA1348</f>
        <v/>
      </c>
      <c r="B1348">
        <f>IF($A1348="","",INDEX(ALGLIB_SSA_XAUUSD!$B$2:$B$2401,MATCH($A1348,ALGLIB_SSA_XAUUSD!$A$2:$A$2401,1)))</f>
        <v/>
      </c>
      <c r="C1348">
        <f>IF($A1348="","",INDEX(ALGLIB_SSA_XAUUSD!$C$2:$C$2401,MATCH($A1348,ALGLIB_SSA_XAUUSD!$A$2:$A$2401,1)))</f>
        <v/>
      </c>
      <c r="D1348" s="14">
        <f>IF($A1348="","",INT((ROW()-2)/12)+1)</f>
        <v/>
      </c>
      <c r="E1348" s="14">
        <f>IF(AND(E1358&lt;&gt;"",D1358=D1346+1),E1346+(E1358-E1346)*2/12,"")</f>
        <v/>
      </c>
      <c r="F1348" s="14">
        <f>IF(AND(F1358&lt;&gt;"",D1358=D1346+1),F1346+(F1358-F1346)*2/12,"")</f>
        <v/>
      </c>
      <c r="G1348" s="14">
        <f>IF(AND(G1358&lt;&gt;"",D1358=D1346+1),G1346+(G1358-G1346)*2/12,"")</f>
        <v/>
      </c>
      <c r="H1348" s="14">
        <f>IF(AND(H1358&lt;&gt;"",D1358=D1346+1),H1346+(H1358-H1346)*2/12,"")</f>
        <v/>
      </c>
      <c r="I1348" s="14">
        <f>IF(AND(L1358&lt;&gt;"",D1358=D1346+1),I1346+(I1358-I1346)*2/12,"")</f>
        <v/>
      </c>
      <c r="J1348">
        <f>_xlfn.XLOOKUP($A1348,ALGLIB_SSA_XAUUSD!$AA$2:$AA$2401,ALGLIB_SSA_XAUUSD!$P$2:$P$2401,"",0)</f>
        <v/>
      </c>
      <c r="K1348">
        <f>_xlfn.XLOOKUP($A1348,ALGLIB_SSA_XAUUSD!$AA$2:$AA$2401,ALGLIB_SSA_XAUUSD!$Q$2:$Q$2401,"",0)</f>
        <v/>
      </c>
      <c r="L1348">
        <f>_xlfn.XLOOKUP($A1348,ALGLIB_SSA_XAUUSD!$AA$2:$AA$2401,ALGLIB_SSA_XAUUSD!$R$2:$R$2401,"",0)</f>
        <v/>
      </c>
      <c r="M1348">
        <f>_xlfn.XLOOKUP($A1348,ALGLIB_SSA_XAUUSD!$AA$2:$AA$2401,ALGLIB_SSA_XAUUSD!$S$2:$S$2401,"",0)</f>
        <v/>
      </c>
      <c r="N1348">
        <f>_xlfn.XLOOKUP($A1348,ALGLIB_SSA_XAUUSD!$AA$2:$AA$2401,ALGLIB_SSA_XAUUSD!$T$2:$T$2401,"",0)</f>
        <v/>
      </c>
      <c r="O1348">
        <f>_xlfn.XLOOKUP($A1348,ALGLIB_SSA_XAUUSD!$AA$2:$AA$2401,ALGLIB_SSA_XAUUSD!$U$2:$U$2401,"",0)</f>
        <v/>
      </c>
      <c r="P1348">
        <f>_xlfn.XLOOKUP($A1348,ALGLIB_SSA_XAUUSD!$AA$2:$AA$2401,ALGLIB_SSA_XAUUSD!$V$2:$V$2401,"",0)</f>
        <v/>
      </c>
      <c r="S1348">
        <f>A1348</f>
        <v/>
      </c>
      <c r="T1348">
        <f>J1348</f>
        <v/>
      </c>
      <c r="U1348">
        <f>K1348</f>
        <v/>
      </c>
      <c r="V1348" s="14">
        <f>IF($A1348="","",MOD(ROW()-2,12)+1)</f>
        <v/>
      </c>
      <c r="W1348">
        <f>L1348</f>
        <v/>
      </c>
      <c r="X1348" s="14">
        <f>IF(F1348="","",F1348)</f>
        <v/>
      </c>
      <c r="Y1348" s="14">
        <f>IF(G1348="","",G1348)</f>
        <v/>
      </c>
      <c r="Z1348">
        <f>M1348</f>
        <v/>
      </c>
      <c r="AA1348">
        <f>N1348</f>
        <v/>
      </c>
      <c r="AB1348" s="14">
        <f>IF(H1348="","",H1348)</f>
        <v/>
      </c>
      <c r="AC1348">
        <f>O1348</f>
        <v/>
      </c>
      <c r="AD1348" s="14">
        <f>IF(I1348="","",I1348)</f>
        <v/>
      </c>
      <c r="AE1348">
        <f>P1348</f>
        <v/>
      </c>
      <c r="AH1348">
        <f>IF(S1348&lt;&gt;"",S1348,AH1347+900)</f>
        <v/>
      </c>
      <c r="AI1348">
        <f>IF(T1348&lt;&gt;"",T1348,AI1347)</f>
        <v/>
      </c>
      <c r="AJ1348">
        <f>IF(U1348&lt;&gt;"",U1348,AJ1347)</f>
        <v/>
      </c>
      <c r="AK1348">
        <f>IF(W1348&lt;&gt;"",W1348,"")</f>
        <v/>
      </c>
      <c r="AL1348" s="14">
        <f>IF(X1348&lt;&gt;"",X1348,"")</f>
        <v/>
      </c>
      <c r="AM1348" s="14">
        <f>IF(Y1348&lt;&gt;"",Y1348,"")</f>
        <v/>
      </c>
      <c r="AN1348" s="14">
        <f>IF(OR(AL1348="",AM1348=""),"",AL1348-AM1348)</f>
        <v/>
      </c>
      <c r="AO1348">
        <f>IF(AN1348="","",IF(AN1348&gt;0,"Bullish","Bearish"))</f>
        <v/>
      </c>
      <c r="AP1348">
        <f>IF(AO1348="",AP1347,AO1348)</f>
        <v/>
      </c>
      <c r="AQ1348" s="14">
        <f>IF(AB1348&lt;&gt;"",AB1348,"")</f>
        <v/>
      </c>
      <c r="AR1348" s="14">
        <f>IF(AD1348&lt;&gt;"",AD1348,"")</f>
        <v/>
      </c>
      <c r="AS1348">
        <f>IF(AS1347+1=13,1,AS1347+1)</f>
        <v/>
      </c>
      <c r="AT1348">
        <f>IFERROR(IF(SLOPE($AQ$1334:$AQ$1345,$AS$1334:$AS$1345)&gt;0,MIN(3,ABS(SLOPE($AQ$1334:$AQ$1345,$AS$1334:$AS$1345))),IF(SLOPE($AQ$1334:$AQ$1345,$AS$1334:$AS$1345)&lt;-0.5,-0.5,0)),0)</f>
        <v/>
      </c>
      <c r="AU1348">
        <f>IFERROR(IF(SLOPE($AR$1334:$AR$1345,$AS$1334:$AS$1345)&lt;0,MAX(-3,-ABS(SLOPE($AR$1334:$AR$1345,$AS$1334:$AS$1345))),IF(SLOPE($AR$1334:$AR$1345,$AS$1334:$AS$1345)&gt;0.5,0.5,0)),0)</f>
        <v/>
      </c>
      <c r="AV1348">
        <f>($AQ$1346+(AT1348*(AS1348-1)))</f>
        <v/>
      </c>
      <c r="AW1348">
        <f>($AR$1346+(AU1348*(AS1348-1)))</f>
        <v/>
      </c>
      <c r="AX1348">
        <f>IF(AT1348&gt;0,AV1348+AT1348,AV1348)</f>
        <v/>
      </c>
      <c r="AY1348">
        <f>IF(AU1348&lt;0,AW1348+AU1348,AW1348)</f>
        <v/>
      </c>
      <c r="BA1348" s="14">
        <f>IFERROR(AX1348-AQ1348,"")</f>
        <v/>
      </c>
      <c r="BB1348" s="14">
        <f>IFERROR(AY1348-AR1348,"")</f>
        <v/>
      </c>
      <c r="BD1348">
        <f>AH1348</f>
        <v/>
      </c>
      <c r="BE1348">
        <f>AI1348</f>
        <v/>
      </c>
      <c r="BF1348">
        <f>AJ1348</f>
        <v/>
      </c>
      <c r="BG1348" s="14">
        <f>L1348</f>
        <v/>
      </c>
      <c r="BH1348" s="14">
        <f>IF(X1348="","",X1348)</f>
        <v/>
      </c>
      <c r="BI1348" s="14">
        <f>IF(Y1348="","",Y1348)</f>
        <v/>
      </c>
      <c r="BJ1348">
        <f>Z1348</f>
        <v/>
      </c>
      <c r="BK1348">
        <f>AA1348</f>
        <v/>
      </c>
      <c r="BL1348">
        <f>IFERROR(AX1348,"")</f>
        <v/>
      </c>
      <c r="BM1348">
        <f>IFERROR(AY1348,"")</f>
        <v/>
      </c>
    </row>
    <row r="1349" ht="14.25" customHeight="1">
      <c r="A1349">
        <f>ALGLIB_SSA_XAUUSD!AA1349</f>
        <v/>
      </c>
      <c r="B1349">
        <f>IF($A1349="","",INDEX(ALGLIB_SSA_XAUUSD!$B$2:$B$2401,MATCH($A1349,ALGLIB_SSA_XAUUSD!$A$2:$A$2401,1)))</f>
        <v/>
      </c>
      <c r="C1349">
        <f>IF($A1349="","",INDEX(ALGLIB_SSA_XAUUSD!$C$2:$C$2401,MATCH($A1349,ALGLIB_SSA_XAUUSD!$A$2:$A$2401,1)))</f>
        <v/>
      </c>
      <c r="D1349" s="14">
        <f>IF($A1349="","",INT((ROW()-2)/12)+1)</f>
        <v/>
      </c>
      <c r="E1349" s="14">
        <f>IF(AND(E1358&lt;&gt;"",D1358=D1346+1),E1346+(E1358-E1346)*3/12,"")</f>
        <v/>
      </c>
      <c r="F1349" s="14">
        <f>IF(AND(F1358&lt;&gt;"",D1358=D1346+1),F1346+(F1358-F1346)*3/12,"")</f>
        <v/>
      </c>
      <c r="G1349" s="14">
        <f>IF(AND(G1358&lt;&gt;"",D1358=D1346+1),G1346+(G1358-G1346)*3/12,"")</f>
        <v/>
      </c>
      <c r="H1349" s="14">
        <f>IF(AND(H1358&lt;&gt;"",D1358=D1346+1),H1346+(H1358-H1346)*3/12,"")</f>
        <v/>
      </c>
      <c r="I1349" s="14">
        <f>IF(AND(L1358&lt;&gt;"",D1358=D1346+1),I1346+(I1358-I1346)*3/12,"")</f>
        <v/>
      </c>
      <c r="J1349">
        <f>_xlfn.XLOOKUP($A1349,ALGLIB_SSA_XAUUSD!$AA$2:$AA$2401,ALGLIB_SSA_XAUUSD!$P$2:$P$2401,"",0)</f>
        <v/>
      </c>
      <c r="K1349">
        <f>_xlfn.XLOOKUP($A1349,ALGLIB_SSA_XAUUSD!$AA$2:$AA$2401,ALGLIB_SSA_XAUUSD!$Q$2:$Q$2401,"",0)</f>
        <v/>
      </c>
      <c r="L1349">
        <f>_xlfn.XLOOKUP($A1349,ALGLIB_SSA_XAUUSD!$AA$2:$AA$2401,ALGLIB_SSA_XAUUSD!$R$2:$R$2401,"",0)</f>
        <v/>
      </c>
      <c r="M1349">
        <f>_xlfn.XLOOKUP($A1349,ALGLIB_SSA_XAUUSD!$AA$2:$AA$2401,ALGLIB_SSA_XAUUSD!$S$2:$S$2401,"",0)</f>
        <v/>
      </c>
      <c r="N1349">
        <f>_xlfn.XLOOKUP($A1349,ALGLIB_SSA_XAUUSD!$AA$2:$AA$2401,ALGLIB_SSA_XAUUSD!$T$2:$T$2401,"",0)</f>
        <v/>
      </c>
      <c r="O1349">
        <f>_xlfn.XLOOKUP($A1349,ALGLIB_SSA_XAUUSD!$AA$2:$AA$2401,ALGLIB_SSA_XAUUSD!$U$2:$U$2401,"",0)</f>
        <v/>
      </c>
      <c r="P1349">
        <f>_xlfn.XLOOKUP($A1349,ALGLIB_SSA_XAUUSD!$AA$2:$AA$2401,ALGLIB_SSA_XAUUSD!$V$2:$V$2401,"",0)</f>
        <v/>
      </c>
      <c r="S1349">
        <f>A1349</f>
        <v/>
      </c>
      <c r="T1349">
        <f>J1349</f>
        <v/>
      </c>
      <c r="U1349">
        <f>K1349</f>
        <v/>
      </c>
      <c r="V1349" s="14">
        <f>IF($A1349="","",MOD(ROW()-2,12)+1)</f>
        <v/>
      </c>
      <c r="W1349">
        <f>L1349</f>
        <v/>
      </c>
      <c r="X1349" s="14">
        <f>IF(F1349="","",F1349)</f>
        <v/>
      </c>
      <c r="Y1349" s="14">
        <f>IF(G1349="","",G1349)</f>
        <v/>
      </c>
      <c r="Z1349">
        <f>M1349</f>
        <v/>
      </c>
      <c r="AA1349">
        <f>N1349</f>
        <v/>
      </c>
      <c r="AB1349" s="14">
        <f>IF(H1349="","",H1349)</f>
        <v/>
      </c>
      <c r="AC1349">
        <f>O1349</f>
        <v/>
      </c>
      <c r="AD1349" s="14">
        <f>IF(I1349="","",I1349)</f>
        <v/>
      </c>
      <c r="AE1349">
        <f>P1349</f>
        <v/>
      </c>
      <c r="AH1349">
        <f>IF(S1349&lt;&gt;"",S1349,AH1348+900)</f>
        <v/>
      </c>
      <c r="AI1349">
        <f>IF(T1349&lt;&gt;"",T1349,AI1348)</f>
        <v/>
      </c>
      <c r="AJ1349">
        <f>IF(U1349&lt;&gt;"",U1349,AJ1348)</f>
        <v/>
      </c>
      <c r="AK1349">
        <f>IF(W1349&lt;&gt;"",W1349,"")</f>
        <v/>
      </c>
      <c r="AL1349" s="14">
        <f>IF(X1349&lt;&gt;"",X1349,"")</f>
        <v/>
      </c>
      <c r="AM1349" s="14">
        <f>IF(Y1349&lt;&gt;"",Y1349,"")</f>
        <v/>
      </c>
      <c r="AN1349" s="14">
        <f>IF(OR(AL1349="",AM1349=""),"",AL1349-AM1349)</f>
        <v/>
      </c>
      <c r="AO1349">
        <f>IF(AN1349="","",IF(AN1349&gt;0,"Bullish","Bearish"))</f>
        <v/>
      </c>
      <c r="AP1349">
        <f>IF(AO1349="",AP1348,AO1349)</f>
        <v/>
      </c>
      <c r="AQ1349" s="14">
        <f>IF(AB1349&lt;&gt;"",AB1349,"")</f>
        <v/>
      </c>
      <c r="AR1349" s="14">
        <f>IF(AD1349&lt;&gt;"",AD1349,"")</f>
        <v/>
      </c>
      <c r="AS1349">
        <f>IF(AS1348+1=13,1,AS1348+1)</f>
        <v/>
      </c>
      <c r="AT1349">
        <f>IFERROR(IF(SLOPE($AQ$1334:$AQ$1345,$AS$1334:$AS$1345)&gt;0,MIN(3,ABS(SLOPE($AQ$1334:$AQ$1345,$AS$1334:$AS$1345))),IF(SLOPE($AQ$1334:$AQ$1345,$AS$1334:$AS$1345)&lt;-0.5,-0.5,0)),0)</f>
        <v/>
      </c>
      <c r="AU1349">
        <f>IFERROR(IF(SLOPE($AR$1334:$AR$1345,$AS$1334:$AS$1345)&lt;0,MAX(-3,-ABS(SLOPE($AR$1334:$AR$1345,$AS$1334:$AS$1345))),IF(SLOPE($AR$1334:$AR$1345,$AS$1334:$AS$1345)&gt;0.5,0.5,0)),0)</f>
        <v/>
      </c>
      <c r="AV1349">
        <f>($AQ$1346+(AT1349*(AS1349-1)))</f>
        <v/>
      </c>
      <c r="AW1349">
        <f>($AR$1346+(AU1349*(AS1349-1)))</f>
        <v/>
      </c>
      <c r="AX1349">
        <f>IF(AT1349&gt;0,AV1349+AT1349,AV1349)</f>
        <v/>
      </c>
      <c r="AY1349">
        <f>IF(AU1349&lt;0,AW1349+AU1349,AW1349)</f>
        <v/>
      </c>
      <c r="BA1349" s="14">
        <f>IFERROR(AX1349-AQ1349,"")</f>
        <v/>
      </c>
      <c r="BB1349" s="14">
        <f>IFERROR(AY1349-AR1349,"")</f>
        <v/>
      </c>
      <c r="BD1349">
        <f>AH1349</f>
        <v/>
      </c>
      <c r="BE1349">
        <f>AI1349</f>
        <v/>
      </c>
      <c r="BF1349">
        <f>AJ1349</f>
        <v/>
      </c>
      <c r="BG1349" s="14">
        <f>L1349</f>
        <v/>
      </c>
      <c r="BH1349" s="14">
        <f>IF(X1349="","",X1349)</f>
        <v/>
      </c>
      <c r="BI1349" s="14">
        <f>IF(Y1349="","",Y1349)</f>
        <v/>
      </c>
      <c r="BJ1349">
        <f>Z1349</f>
        <v/>
      </c>
      <c r="BK1349">
        <f>AA1349</f>
        <v/>
      </c>
      <c r="BL1349">
        <f>IFERROR(AX1349,"")</f>
        <v/>
      </c>
      <c r="BM1349">
        <f>IFERROR(AY1349,"")</f>
        <v/>
      </c>
    </row>
    <row r="1350" ht="14.25" customHeight="1">
      <c r="A1350">
        <f>ALGLIB_SSA_XAUUSD!AA1350</f>
        <v/>
      </c>
      <c r="B1350">
        <f>IF($A1350="","",INDEX(ALGLIB_SSA_XAUUSD!$B$2:$B$2401,MATCH($A1350,ALGLIB_SSA_XAUUSD!$A$2:$A$2401,1)))</f>
        <v/>
      </c>
      <c r="C1350">
        <f>IF($A1350="","",INDEX(ALGLIB_SSA_XAUUSD!$C$2:$C$2401,MATCH($A1350,ALGLIB_SSA_XAUUSD!$A$2:$A$2401,1)))</f>
        <v/>
      </c>
      <c r="D1350" s="14">
        <f>IF($A1350="","",INT((ROW()-2)/12)+1)</f>
        <v/>
      </c>
      <c r="E1350" s="14">
        <f>IF(AND(E1358&lt;&gt;"",D1358=D1346+1),E1346+(E1358-E1346)*4/12,"")</f>
        <v/>
      </c>
      <c r="F1350" s="14">
        <f>IF(AND(F1358&lt;&gt;"",D1358=D1346+1),F1346+(F1358-F1346)*4/12,"")</f>
        <v/>
      </c>
      <c r="G1350" s="14">
        <f>IF(AND(G1358&lt;&gt;"",D1358=D1346+1),G1346+(G1358-G1346)*4/12,"")</f>
        <v/>
      </c>
      <c r="H1350" s="14">
        <f>IF(AND(H1358&lt;&gt;"",D1358=D1346+1),H1346+(H1358-H1346)*4/12,"")</f>
        <v/>
      </c>
      <c r="I1350" s="14">
        <f>IF(AND(L1358&lt;&gt;"",D1358=D1346+1),I1346+(I1358-I1346)*4/12,"")</f>
        <v/>
      </c>
      <c r="J1350">
        <f>_xlfn.XLOOKUP($A1350,ALGLIB_SSA_XAUUSD!$AA$2:$AA$2401,ALGLIB_SSA_XAUUSD!$P$2:$P$2401,"",0)</f>
        <v/>
      </c>
      <c r="K1350">
        <f>_xlfn.XLOOKUP($A1350,ALGLIB_SSA_XAUUSD!$AA$2:$AA$2401,ALGLIB_SSA_XAUUSD!$Q$2:$Q$2401,"",0)</f>
        <v/>
      </c>
      <c r="L1350">
        <f>_xlfn.XLOOKUP($A1350,ALGLIB_SSA_XAUUSD!$AA$2:$AA$2401,ALGLIB_SSA_XAUUSD!$R$2:$R$2401,"",0)</f>
        <v/>
      </c>
      <c r="M1350">
        <f>_xlfn.XLOOKUP($A1350,ALGLIB_SSA_XAUUSD!$AA$2:$AA$2401,ALGLIB_SSA_XAUUSD!$S$2:$S$2401,"",0)</f>
        <v/>
      </c>
      <c r="N1350">
        <f>_xlfn.XLOOKUP($A1350,ALGLIB_SSA_XAUUSD!$AA$2:$AA$2401,ALGLIB_SSA_XAUUSD!$T$2:$T$2401,"",0)</f>
        <v/>
      </c>
      <c r="O1350">
        <f>_xlfn.XLOOKUP($A1350,ALGLIB_SSA_XAUUSD!$AA$2:$AA$2401,ALGLIB_SSA_XAUUSD!$U$2:$U$2401,"",0)</f>
        <v/>
      </c>
      <c r="P1350">
        <f>_xlfn.XLOOKUP($A1350,ALGLIB_SSA_XAUUSD!$AA$2:$AA$2401,ALGLIB_SSA_XAUUSD!$V$2:$V$2401,"",0)</f>
        <v/>
      </c>
      <c r="S1350">
        <f>A1350</f>
        <v/>
      </c>
      <c r="T1350">
        <f>J1350</f>
        <v/>
      </c>
      <c r="U1350">
        <f>K1350</f>
        <v/>
      </c>
      <c r="V1350" s="14">
        <f>IF($A1350="","",MOD(ROW()-2,12)+1)</f>
        <v/>
      </c>
      <c r="W1350">
        <f>L1350</f>
        <v/>
      </c>
      <c r="X1350" s="14">
        <f>IF(F1350="","",F1350)</f>
        <v/>
      </c>
      <c r="Y1350" s="14">
        <f>IF(G1350="","",G1350)</f>
        <v/>
      </c>
      <c r="Z1350">
        <f>M1350</f>
        <v/>
      </c>
      <c r="AA1350">
        <f>N1350</f>
        <v/>
      </c>
      <c r="AB1350" s="14">
        <f>IF(H1350="","",H1350)</f>
        <v/>
      </c>
      <c r="AC1350">
        <f>O1350</f>
        <v/>
      </c>
      <c r="AD1350" s="14">
        <f>IF(I1350="","",I1350)</f>
        <v/>
      </c>
      <c r="AE1350">
        <f>P1350</f>
        <v/>
      </c>
      <c r="AH1350">
        <f>IF(S1350&lt;&gt;"",S1350,AH1349+900)</f>
        <v/>
      </c>
      <c r="AI1350">
        <f>IF(T1350&lt;&gt;"",T1350,AI1349)</f>
        <v/>
      </c>
      <c r="AJ1350">
        <f>IF(U1350&lt;&gt;"",U1350,AJ1349)</f>
        <v/>
      </c>
      <c r="AK1350">
        <f>IF(W1350&lt;&gt;"",W1350,"")</f>
        <v/>
      </c>
      <c r="AL1350" s="14">
        <f>IF(X1350&lt;&gt;"",X1350,"")</f>
        <v/>
      </c>
      <c r="AM1350" s="14">
        <f>IF(Y1350&lt;&gt;"",Y1350,"")</f>
        <v/>
      </c>
      <c r="AN1350" s="14">
        <f>IF(OR(AL1350="",AM1350=""),"",AL1350-AM1350)</f>
        <v/>
      </c>
      <c r="AO1350">
        <f>IF(AN1350="","",IF(AN1350&gt;0,"Bullish","Bearish"))</f>
        <v/>
      </c>
      <c r="AP1350">
        <f>IF(AO1350="",AP1349,AO1350)</f>
        <v/>
      </c>
      <c r="AQ1350" s="14">
        <f>IF(AB1350&lt;&gt;"",AB1350,"")</f>
        <v/>
      </c>
      <c r="AR1350" s="14">
        <f>IF(AD1350&lt;&gt;"",AD1350,"")</f>
        <v/>
      </c>
      <c r="AS1350">
        <f>IF(AS1349+1=13,1,AS1349+1)</f>
        <v/>
      </c>
      <c r="AT1350">
        <f>IFERROR(IF(SLOPE($AQ$1334:$AQ$1345,$AS$1334:$AS$1345)&gt;0,MIN(3,ABS(SLOPE($AQ$1334:$AQ$1345,$AS$1334:$AS$1345))),IF(SLOPE($AQ$1334:$AQ$1345,$AS$1334:$AS$1345)&lt;-0.5,-0.5,0)),0)</f>
        <v/>
      </c>
      <c r="AU1350">
        <f>IFERROR(IF(SLOPE($AR$1334:$AR$1345,$AS$1334:$AS$1345)&lt;0,MAX(-3,-ABS(SLOPE($AR$1334:$AR$1345,$AS$1334:$AS$1345))),IF(SLOPE($AR$1334:$AR$1345,$AS$1334:$AS$1345)&gt;0.5,0.5,0)),0)</f>
        <v/>
      </c>
      <c r="AV1350">
        <f>($AQ$1346+(AT1350*(AS1350-1)))</f>
        <v/>
      </c>
      <c r="AW1350">
        <f>($AR$1346+(AU1350*(AS1350-1)))</f>
        <v/>
      </c>
      <c r="AX1350">
        <f>IF(AT1350&gt;0,AV1350+AT1350,AV1350)</f>
        <v/>
      </c>
      <c r="AY1350">
        <f>IF(AU1350&lt;0,AW1350+AU1350,AW1350)</f>
        <v/>
      </c>
      <c r="BA1350" s="14">
        <f>IFERROR(AX1350-AQ1350,"")</f>
        <v/>
      </c>
      <c r="BB1350" s="14">
        <f>IFERROR(AY1350-AR1350,"")</f>
        <v/>
      </c>
      <c r="BD1350">
        <f>AH1350</f>
        <v/>
      </c>
      <c r="BE1350">
        <f>AI1350</f>
        <v/>
      </c>
      <c r="BF1350">
        <f>AJ1350</f>
        <v/>
      </c>
      <c r="BG1350" s="14">
        <f>L1350</f>
        <v/>
      </c>
      <c r="BH1350" s="14">
        <f>IF(X1350="","",X1350)</f>
        <v/>
      </c>
      <c r="BI1350" s="14">
        <f>IF(Y1350="","",Y1350)</f>
        <v/>
      </c>
      <c r="BJ1350">
        <f>Z1350</f>
        <v/>
      </c>
      <c r="BK1350">
        <f>AA1350</f>
        <v/>
      </c>
      <c r="BL1350">
        <f>IFERROR(AX1350,"")</f>
        <v/>
      </c>
      <c r="BM1350">
        <f>IFERROR(AY1350,"")</f>
        <v/>
      </c>
    </row>
    <row r="1351" ht="14.25" customHeight="1">
      <c r="A1351">
        <f>ALGLIB_SSA_XAUUSD!AA1351</f>
        <v/>
      </c>
      <c r="B1351">
        <f>IF($A1351="","",INDEX(ALGLIB_SSA_XAUUSD!$B$2:$B$2401,MATCH($A1351,ALGLIB_SSA_XAUUSD!$A$2:$A$2401,1)))</f>
        <v/>
      </c>
      <c r="C1351">
        <f>IF($A1351="","",INDEX(ALGLIB_SSA_XAUUSD!$C$2:$C$2401,MATCH($A1351,ALGLIB_SSA_XAUUSD!$A$2:$A$2401,1)))</f>
        <v/>
      </c>
      <c r="D1351" s="14">
        <f>IF($A1351="","",INT((ROW()-2)/12)+1)</f>
        <v/>
      </c>
      <c r="E1351" s="14">
        <f>IF(AND(E1358&lt;&gt;"",D1358=D1346+1),E1346+(E1358-E1346)*5/12,"")</f>
        <v/>
      </c>
      <c r="F1351" s="14">
        <f>IF(AND(F1358&lt;&gt;"",D1358=D1346+1),F1346+(F1358-F1346)*5/12,"")</f>
        <v/>
      </c>
      <c r="G1351" s="14">
        <f>IF(AND(G1358&lt;&gt;"",D1358=D1346+1),G1346+(G1358-G1346)*5/12,"")</f>
        <v/>
      </c>
      <c r="H1351" s="14">
        <f>IF(AND(H1358&lt;&gt;"",D1358=D1346+1),H1346+(H1358-H1346)*5/12,"")</f>
        <v/>
      </c>
      <c r="I1351" s="14">
        <f>IF(AND(L1358&lt;&gt;"",D1358=D1346+1),I1346+(I1358-I1346)*5/12,"")</f>
        <v/>
      </c>
      <c r="J1351">
        <f>_xlfn.XLOOKUP($A1351,ALGLIB_SSA_XAUUSD!$AA$2:$AA$2401,ALGLIB_SSA_XAUUSD!$P$2:$P$2401,"",0)</f>
        <v/>
      </c>
      <c r="K1351">
        <f>_xlfn.XLOOKUP($A1351,ALGLIB_SSA_XAUUSD!$AA$2:$AA$2401,ALGLIB_SSA_XAUUSD!$Q$2:$Q$2401,"",0)</f>
        <v/>
      </c>
      <c r="L1351">
        <f>_xlfn.XLOOKUP($A1351,ALGLIB_SSA_XAUUSD!$AA$2:$AA$2401,ALGLIB_SSA_XAUUSD!$R$2:$R$2401,"",0)</f>
        <v/>
      </c>
      <c r="M1351">
        <f>_xlfn.XLOOKUP($A1351,ALGLIB_SSA_XAUUSD!$AA$2:$AA$2401,ALGLIB_SSA_XAUUSD!$S$2:$S$2401,"",0)</f>
        <v/>
      </c>
      <c r="N1351">
        <f>_xlfn.XLOOKUP($A1351,ALGLIB_SSA_XAUUSD!$AA$2:$AA$2401,ALGLIB_SSA_XAUUSD!$T$2:$T$2401,"",0)</f>
        <v/>
      </c>
      <c r="O1351">
        <f>_xlfn.XLOOKUP($A1351,ALGLIB_SSA_XAUUSD!$AA$2:$AA$2401,ALGLIB_SSA_XAUUSD!$U$2:$U$2401,"",0)</f>
        <v/>
      </c>
      <c r="P1351">
        <f>_xlfn.XLOOKUP($A1351,ALGLIB_SSA_XAUUSD!$AA$2:$AA$2401,ALGLIB_SSA_XAUUSD!$V$2:$V$2401,"",0)</f>
        <v/>
      </c>
      <c r="S1351">
        <f>A1351</f>
        <v/>
      </c>
      <c r="T1351">
        <f>J1351</f>
        <v/>
      </c>
      <c r="U1351">
        <f>K1351</f>
        <v/>
      </c>
      <c r="V1351" s="14">
        <f>IF($A1351="","",MOD(ROW()-2,12)+1)</f>
        <v/>
      </c>
      <c r="W1351">
        <f>L1351</f>
        <v/>
      </c>
      <c r="X1351" s="14">
        <f>IF(F1351="","",F1351)</f>
        <v/>
      </c>
      <c r="Y1351" s="14">
        <f>IF(G1351="","",G1351)</f>
        <v/>
      </c>
      <c r="Z1351">
        <f>M1351</f>
        <v/>
      </c>
      <c r="AA1351">
        <f>N1351</f>
        <v/>
      </c>
      <c r="AB1351" s="14">
        <f>IF(H1351="","",H1351)</f>
        <v/>
      </c>
      <c r="AC1351">
        <f>O1351</f>
        <v/>
      </c>
      <c r="AD1351" s="14">
        <f>IF(I1351="","",I1351)</f>
        <v/>
      </c>
      <c r="AE1351">
        <f>P1351</f>
        <v/>
      </c>
      <c r="AH1351">
        <f>IF(S1351&lt;&gt;"",S1351,AH1350+900)</f>
        <v/>
      </c>
      <c r="AI1351">
        <f>IF(T1351&lt;&gt;"",T1351,AI1350)</f>
        <v/>
      </c>
      <c r="AJ1351">
        <f>IF(U1351&lt;&gt;"",U1351,AJ1350)</f>
        <v/>
      </c>
      <c r="AK1351">
        <f>IF(W1351&lt;&gt;"",W1351,"")</f>
        <v/>
      </c>
      <c r="AL1351" s="14">
        <f>IF(X1351&lt;&gt;"",X1351,"")</f>
        <v/>
      </c>
      <c r="AM1351" s="14">
        <f>IF(Y1351&lt;&gt;"",Y1351,"")</f>
        <v/>
      </c>
      <c r="AN1351" s="14">
        <f>IF(OR(AL1351="",AM1351=""),"",AL1351-AM1351)</f>
        <v/>
      </c>
      <c r="AO1351">
        <f>IF(AN1351="","",IF(AN1351&gt;0,"Bullish","Bearish"))</f>
        <v/>
      </c>
      <c r="AP1351">
        <f>IF(AO1351="",AP1350,AO1351)</f>
        <v/>
      </c>
      <c r="AQ1351" s="14">
        <f>IF(AB1351&lt;&gt;"",AB1351,"")</f>
        <v/>
      </c>
      <c r="AR1351" s="14">
        <f>IF(AD1351&lt;&gt;"",AD1351,"")</f>
        <v/>
      </c>
      <c r="AS1351">
        <f>IF(AS1350+1=13,1,AS1350+1)</f>
        <v/>
      </c>
      <c r="AT1351">
        <f>IFERROR(IF(SLOPE($AQ$1334:$AQ$1345,$AS$1334:$AS$1345)&gt;0,MIN(3,ABS(SLOPE($AQ$1334:$AQ$1345,$AS$1334:$AS$1345))),IF(SLOPE($AQ$1334:$AQ$1345,$AS$1334:$AS$1345)&lt;-0.5,-0.5,0)),0)</f>
        <v/>
      </c>
      <c r="AU1351">
        <f>IFERROR(IF(SLOPE($AR$1334:$AR$1345,$AS$1334:$AS$1345)&lt;0,MAX(-3,-ABS(SLOPE($AR$1334:$AR$1345,$AS$1334:$AS$1345))),IF(SLOPE($AR$1334:$AR$1345,$AS$1334:$AS$1345)&gt;0.5,0.5,0)),0)</f>
        <v/>
      </c>
      <c r="AV1351">
        <f>($AQ$1346+(AT1351*(AS1351-1)))</f>
        <v/>
      </c>
      <c r="AW1351">
        <f>($AR$1346+(AU1351*(AS1351-1)))</f>
        <v/>
      </c>
      <c r="AX1351">
        <f>IF(AT1351&gt;0,AV1351+AT1351,AV1351)</f>
        <v/>
      </c>
      <c r="AY1351">
        <f>IF(AU1351&lt;0,AW1351+AU1351,AW1351)</f>
        <v/>
      </c>
      <c r="BA1351" s="14">
        <f>IFERROR(AX1351-AQ1351,"")</f>
        <v/>
      </c>
      <c r="BB1351" s="14">
        <f>IFERROR(AY1351-AR1351,"")</f>
        <v/>
      </c>
      <c r="BD1351">
        <f>AH1351</f>
        <v/>
      </c>
      <c r="BE1351">
        <f>AI1351</f>
        <v/>
      </c>
      <c r="BF1351">
        <f>AJ1351</f>
        <v/>
      </c>
      <c r="BG1351" s="14">
        <f>L1351</f>
        <v/>
      </c>
      <c r="BH1351" s="14">
        <f>IF(X1351="","",X1351)</f>
        <v/>
      </c>
      <c r="BI1351" s="14">
        <f>IF(Y1351="","",Y1351)</f>
        <v/>
      </c>
      <c r="BJ1351">
        <f>Z1351</f>
        <v/>
      </c>
      <c r="BK1351">
        <f>AA1351</f>
        <v/>
      </c>
      <c r="BL1351">
        <f>IFERROR(AX1351,"")</f>
        <v/>
      </c>
      <c r="BM1351">
        <f>IFERROR(AY1351,"")</f>
        <v/>
      </c>
    </row>
    <row r="1352" ht="14.25" customHeight="1">
      <c r="A1352">
        <f>ALGLIB_SSA_XAUUSD!AA1352</f>
        <v/>
      </c>
      <c r="B1352">
        <f>IF($A1352="","",INDEX(ALGLIB_SSA_XAUUSD!$B$2:$B$2401,MATCH($A1352,ALGLIB_SSA_XAUUSD!$A$2:$A$2401,1)))</f>
        <v/>
      </c>
      <c r="C1352">
        <f>IF($A1352="","",INDEX(ALGLIB_SSA_XAUUSD!$C$2:$C$2401,MATCH($A1352,ALGLIB_SSA_XAUUSD!$A$2:$A$2401,1)))</f>
        <v/>
      </c>
      <c r="D1352" s="14">
        <f>IF($A1352="","",INT((ROW()-2)/12)+1)</f>
        <v/>
      </c>
      <c r="E1352" s="14">
        <f>IF(AND(E1358&lt;&gt;"",D1358=D1346+1),E1346+(E1358-E1346)*6/12,"")</f>
        <v/>
      </c>
      <c r="F1352" s="14">
        <f>IF(AND(F1358&lt;&gt;"",D1358=D1346+1),F1346+(F1358-F1346)*6/12,"")</f>
        <v/>
      </c>
      <c r="G1352" s="14">
        <f>IF(AND(G1358&lt;&gt;"",D1358=D1346+1),G1346+(G1358-G1346)*6/12,"")</f>
        <v/>
      </c>
      <c r="H1352" s="14">
        <f>IF(AND(H1358&lt;&gt;"",D1358=D1346+1),H1346+(H1358-H1346)*6/12,"")</f>
        <v/>
      </c>
      <c r="I1352" s="14">
        <f>IF(AND(L1358&lt;&gt;"",D1358=D1346+1),I1346+(I1358-I1346)*6/12,"")</f>
        <v/>
      </c>
      <c r="J1352">
        <f>_xlfn.XLOOKUP($A1352,ALGLIB_SSA_XAUUSD!$AA$2:$AA$2401,ALGLIB_SSA_XAUUSD!$P$2:$P$2401,"",0)</f>
        <v/>
      </c>
      <c r="K1352">
        <f>_xlfn.XLOOKUP($A1352,ALGLIB_SSA_XAUUSD!$AA$2:$AA$2401,ALGLIB_SSA_XAUUSD!$Q$2:$Q$2401,"",0)</f>
        <v/>
      </c>
      <c r="L1352">
        <f>_xlfn.XLOOKUP($A1352,ALGLIB_SSA_XAUUSD!$AA$2:$AA$2401,ALGLIB_SSA_XAUUSD!$R$2:$R$2401,"",0)</f>
        <v/>
      </c>
      <c r="M1352">
        <f>_xlfn.XLOOKUP($A1352,ALGLIB_SSA_XAUUSD!$AA$2:$AA$2401,ALGLIB_SSA_XAUUSD!$S$2:$S$2401,"",0)</f>
        <v/>
      </c>
      <c r="N1352">
        <f>_xlfn.XLOOKUP($A1352,ALGLIB_SSA_XAUUSD!$AA$2:$AA$2401,ALGLIB_SSA_XAUUSD!$T$2:$T$2401,"",0)</f>
        <v/>
      </c>
      <c r="O1352">
        <f>_xlfn.XLOOKUP($A1352,ALGLIB_SSA_XAUUSD!$AA$2:$AA$2401,ALGLIB_SSA_XAUUSD!$U$2:$U$2401,"",0)</f>
        <v/>
      </c>
      <c r="P1352">
        <f>_xlfn.XLOOKUP($A1352,ALGLIB_SSA_XAUUSD!$AA$2:$AA$2401,ALGLIB_SSA_XAUUSD!$V$2:$V$2401,"",0)</f>
        <v/>
      </c>
      <c r="S1352">
        <f>A1352</f>
        <v/>
      </c>
      <c r="T1352">
        <f>J1352</f>
        <v/>
      </c>
      <c r="U1352">
        <f>K1352</f>
        <v/>
      </c>
      <c r="V1352" s="14">
        <f>IF($A1352="","",MOD(ROW()-2,12)+1)</f>
        <v/>
      </c>
      <c r="W1352">
        <f>L1352</f>
        <v/>
      </c>
      <c r="X1352" s="14">
        <f>IF(F1352="","",F1352)</f>
        <v/>
      </c>
      <c r="Y1352" s="14">
        <f>IF(G1352="","",G1352)</f>
        <v/>
      </c>
      <c r="Z1352">
        <f>M1352</f>
        <v/>
      </c>
      <c r="AA1352">
        <f>N1352</f>
        <v/>
      </c>
      <c r="AB1352" s="14">
        <f>IF(H1352="","",H1352)</f>
        <v/>
      </c>
      <c r="AC1352">
        <f>O1352</f>
        <v/>
      </c>
      <c r="AD1352" s="14">
        <f>IF(I1352="","",I1352)</f>
        <v/>
      </c>
      <c r="AE1352">
        <f>P1352</f>
        <v/>
      </c>
      <c r="AH1352">
        <f>IF(S1352&lt;&gt;"",S1352,AH1351+900)</f>
        <v/>
      </c>
      <c r="AI1352">
        <f>IF(T1352&lt;&gt;"",T1352,AI1351)</f>
        <v/>
      </c>
      <c r="AJ1352">
        <f>IF(U1352&lt;&gt;"",U1352,AJ1351)</f>
        <v/>
      </c>
      <c r="AK1352">
        <f>IF(W1352&lt;&gt;"",W1352,"")</f>
        <v/>
      </c>
      <c r="AL1352" s="14">
        <f>IF(X1352&lt;&gt;"",X1352,"")</f>
        <v/>
      </c>
      <c r="AM1352" s="14">
        <f>IF(Y1352&lt;&gt;"",Y1352,"")</f>
        <v/>
      </c>
      <c r="AN1352" s="14">
        <f>IF(OR(AL1352="",AM1352=""),"",AL1352-AM1352)</f>
        <v/>
      </c>
      <c r="AO1352">
        <f>IF(AN1352="","",IF(AN1352&gt;0,"Bullish","Bearish"))</f>
        <v/>
      </c>
      <c r="AP1352">
        <f>IF(AO1352="",AP1351,AO1352)</f>
        <v/>
      </c>
      <c r="AQ1352" s="14">
        <f>IF(AB1352&lt;&gt;"",AB1352,"")</f>
        <v/>
      </c>
      <c r="AR1352" s="14">
        <f>IF(AD1352&lt;&gt;"",AD1352,"")</f>
        <v/>
      </c>
      <c r="AS1352">
        <f>IF(AS1351+1=13,1,AS1351+1)</f>
        <v/>
      </c>
      <c r="AT1352">
        <f>IFERROR(IF(SLOPE($AQ$1334:$AQ$1345,$AS$1334:$AS$1345)&gt;0,MIN(3,ABS(SLOPE($AQ$1334:$AQ$1345,$AS$1334:$AS$1345))),IF(SLOPE($AQ$1334:$AQ$1345,$AS$1334:$AS$1345)&lt;-0.5,-0.5,0)),0)</f>
        <v/>
      </c>
      <c r="AU1352">
        <f>IFERROR(IF(SLOPE($AR$1334:$AR$1345,$AS$1334:$AS$1345)&lt;0,MAX(-3,-ABS(SLOPE($AR$1334:$AR$1345,$AS$1334:$AS$1345))),IF(SLOPE($AR$1334:$AR$1345,$AS$1334:$AS$1345)&gt;0.5,0.5,0)),0)</f>
        <v/>
      </c>
      <c r="AV1352">
        <f>($AQ$1346+(AT1352*(AS1352-1)))</f>
        <v/>
      </c>
      <c r="AW1352">
        <f>($AR$1346+(AU1352*(AS1352-1)))</f>
        <v/>
      </c>
      <c r="AX1352">
        <f>IF(AT1352&gt;0,AV1352+AT1352,AV1352)</f>
        <v/>
      </c>
      <c r="AY1352">
        <f>IF(AU1352&lt;0,AW1352+AU1352,AW1352)</f>
        <v/>
      </c>
      <c r="BA1352" s="14">
        <f>IFERROR(AX1352-AQ1352,"")</f>
        <v/>
      </c>
      <c r="BB1352" s="14">
        <f>IFERROR(AY1352-AR1352,"")</f>
        <v/>
      </c>
      <c r="BD1352">
        <f>AH1352</f>
        <v/>
      </c>
      <c r="BE1352">
        <f>AI1352</f>
        <v/>
      </c>
      <c r="BF1352">
        <f>AJ1352</f>
        <v/>
      </c>
      <c r="BG1352" s="14">
        <f>L1352</f>
        <v/>
      </c>
      <c r="BH1352" s="14">
        <f>IF(X1352="","",X1352)</f>
        <v/>
      </c>
      <c r="BI1352" s="14">
        <f>IF(Y1352="","",Y1352)</f>
        <v/>
      </c>
      <c r="BJ1352">
        <f>Z1352</f>
        <v/>
      </c>
      <c r="BK1352">
        <f>AA1352</f>
        <v/>
      </c>
      <c r="BL1352">
        <f>IFERROR(AX1352,"")</f>
        <v/>
      </c>
      <c r="BM1352">
        <f>IFERROR(AY1352,"")</f>
        <v/>
      </c>
    </row>
    <row r="1353" ht="14.25" customHeight="1">
      <c r="A1353">
        <f>ALGLIB_SSA_XAUUSD!AA1353</f>
        <v/>
      </c>
      <c r="B1353">
        <f>IF($A1353="","",INDEX(ALGLIB_SSA_XAUUSD!$B$2:$B$2401,MATCH($A1353,ALGLIB_SSA_XAUUSD!$A$2:$A$2401,1)))</f>
        <v/>
      </c>
      <c r="C1353">
        <f>IF($A1353="","",INDEX(ALGLIB_SSA_XAUUSD!$C$2:$C$2401,MATCH($A1353,ALGLIB_SSA_XAUUSD!$A$2:$A$2401,1)))</f>
        <v/>
      </c>
      <c r="D1353" s="14">
        <f>IF($A1353="","",INT((ROW()-2)/12)+1)</f>
        <v/>
      </c>
      <c r="E1353" s="14">
        <f>IF(AND(E1358&lt;&gt;"",D1358=D1346+1),E1346+(E1358-E1346)*7/12,"")</f>
        <v/>
      </c>
      <c r="F1353" s="14">
        <f>IF(AND(F1358&lt;&gt;"",D1358=D1346+1),F1346+(F1358-F1346)*7/12,"")</f>
        <v/>
      </c>
      <c r="G1353" s="14">
        <f>IF(AND(G1358&lt;&gt;"",D1358=D1346+1),G1346+(G1358-G1346)*7/12,"")</f>
        <v/>
      </c>
      <c r="H1353" s="14">
        <f>IF(AND(H1358&lt;&gt;"",D1358=D1346+1),H1346+(H1358-H1346)*7/12,"")</f>
        <v/>
      </c>
      <c r="I1353" s="14">
        <f>IF(AND(L1358&lt;&gt;"",D1358=D1346+1),I1346+(I1358-I1346)*7/12,"")</f>
        <v/>
      </c>
      <c r="J1353">
        <f>_xlfn.XLOOKUP($A1353,ALGLIB_SSA_XAUUSD!$AA$2:$AA$2401,ALGLIB_SSA_XAUUSD!$P$2:$P$2401,"",0)</f>
        <v/>
      </c>
      <c r="K1353">
        <f>_xlfn.XLOOKUP($A1353,ALGLIB_SSA_XAUUSD!$AA$2:$AA$2401,ALGLIB_SSA_XAUUSD!$Q$2:$Q$2401,"",0)</f>
        <v/>
      </c>
      <c r="L1353">
        <f>_xlfn.XLOOKUP($A1353,ALGLIB_SSA_XAUUSD!$AA$2:$AA$2401,ALGLIB_SSA_XAUUSD!$R$2:$R$2401,"",0)</f>
        <v/>
      </c>
      <c r="M1353">
        <f>_xlfn.XLOOKUP($A1353,ALGLIB_SSA_XAUUSD!$AA$2:$AA$2401,ALGLIB_SSA_XAUUSD!$S$2:$S$2401,"",0)</f>
        <v/>
      </c>
      <c r="N1353">
        <f>_xlfn.XLOOKUP($A1353,ALGLIB_SSA_XAUUSD!$AA$2:$AA$2401,ALGLIB_SSA_XAUUSD!$T$2:$T$2401,"",0)</f>
        <v/>
      </c>
      <c r="O1353">
        <f>_xlfn.XLOOKUP($A1353,ALGLIB_SSA_XAUUSD!$AA$2:$AA$2401,ALGLIB_SSA_XAUUSD!$U$2:$U$2401,"",0)</f>
        <v/>
      </c>
      <c r="P1353">
        <f>_xlfn.XLOOKUP($A1353,ALGLIB_SSA_XAUUSD!$AA$2:$AA$2401,ALGLIB_SSA_XAUUSD!$V$2:$V$2401,"",0)</f>
        <v/>
      </c>
      <c r="S1353">
        <f>A1353</f>
        <v/>
      </c>
      <c r="T1353">
        <f>J1353</f>
        <v/>
      </c>
      <c r="U1353">
        <f>K1353</f>
        <v/>
      </c>
      <c r="V1353" s="14">
        <f>IF($A1353="","",MOD(ROW()-2,12)+1)</f>
        <v/>
      </c>
      <c r="W1353">
        <f>L1353</f>
        <v/>
      </c>
      <c r="X1353" s="14">
        <f>IF(F1353="","",F1353)</f>
        <v/>
      </c>
      <c r="Y1353" s="14">
        <f>IF(G1353="","",G1353)</f>
        <v/>
      </c>
      <c r="Z1353">
        <f>M1353</f>
        <v/>
      </c>
      <c r="AA1353">
        <f>N1353</f>
        <v/>
      </c>
      <c r="AB1353" s="14">
        <f>IF(H1353="","",H1353)</f>
        <v/>
      </c>
      <c r="AC1353">
        <f>O1353</f>
        <v/>
      </c>
      <c r="AD1353" s="14">
        <f>IF(I1353="","",I1353)</f>
        <v/>
      </c>
      <c r="AE1353">
        <f>P1353</f>
        <v/>
      </c>
      <c r="AH1353">
        <f>IF(S1353&lt;&gt;"",S1353,AH1352+900)</f>
        <v/>
      </c>
      <c r="AI1353">
        <f>IF(T1353&lt;&gt;"",T1353,AI1352)</f>
        <v/>
      </c>
      <c r="AJ1353">
        <f>IF(U1353&lt;&gt;"",U1353,AJ1352)</f>
        <v/>
      </c>
      <c r="AK1353">
        <f>IF(W1353&lt;&gt;"",W1353,"")</f>
        <v/>
      </c>
      <c r="AL1353" s="14">
        <f>IF(X1353&lt;&gt;"",X1353,"")</f>
        <v/>
      </c>
      <c r="AM1353" s="14">
        <f>IF(Y1353&lt;&gt;"",Y1353,"")</f>
        <v/>
      </c>
      <c r="AN1353" s="14">
        <f>IF(OR(AL1353="",AM1353=""),"",AL1353-AM1353)</f>
        <v/>
      </c>
      <c r="AO1353">
        <f>IF(AN1353="","",IF(AN1353&gt;0,"Bullish","Bearish"))</f>
        <v/>
      </c>
      <c r="AP1353">
        <f>IF(AO1353="",AP1352,AO1353)</f>
        <v/>
      </c>
      <c r="AQ1353" s="14">
        <f>IF(AB1353&lt;&gt;"",AB1353,"")</f>
        <v/>
      </c>
      <c r="AR1353" s="14">
        <f>IF(AD1353&lt;&gt;"",AD1353,"")</f>
        <v/>
      </c>
      <c r="AS1353">
        <f>IF(AS1352+1=13,1,AS1352+1)</f>
        <v/>
      </c>
      <c r="AT1353">
        <f>IFERROR(IF(SLOPE($AQ$1334:$AQ$1345,$AS$1334:$AS$1345)&gt;0,MIN(3,ABS(SLOPE($AQ$1334:$AQ$1345,$AS$1334:$AS$1345))),IF(SLOPE($AQ$1334:$AQ$1345,$AS$1334:$AS$1345)&lt;-0.5,-0.5,0)),0)</f>
        <v/>
      </c>
      <c r="AU1353">
        <f>IFERROR(IF(SLOPE($AR$1334:$AR$1345,$AS$1334:$AS$1345)&lt;0,MAX(-3,-ABS(SLOPE($AR$1334:$AR$1345,$AS$1334:$AS$1345))),IF(SLOPE($AR$1334:$AR$1345,$AS$1334:$AS$1345)&gt;0.5,0.5,0)),0)</f>
        <v/>
      </c>
      <c r="AV1353">
        <f>($AQ$1346+(AT1353*(AS1353-1)))</f>
        <v/>
      </c>
      <c r="AW1353">
        <f>($AR$1346+(AU1353*(AS1353-1)))</f>
        <v/>
      </c>
      <c r="AX1353">
        <f>IF(AT1353&gt;0,AV1353+AT1353,AV1353)</f>
        <v/>
      </c>
      <c r="AY1353">
        <f>IF(AU1353&lt;0,AW1353+AU1353,AW1353)</f>
        <v/>
      </c>
      <c r="BA1353" s="14">
        <f>IFERROR(AX1353-AQ1353,"")</f>
        <v/>
      </c>
      <c r="BB1353" s="14">
        <f>IFERROR(AY1353-AR1353,"")</f>
        <v/>
      </c>
      <c r="BD1353">
        <f>AH1353</f>
        <v/>
      </c>
      <c r="BE1353">
        <f>AI1353</f>
        <v/>
      </c>
      <c r="BF1353">
        <f>AJ1353</f>
        <v/>
      </c>
      <c r="BG1353" s="14">
        <f>L1353</f>
        <v/>
      </c>
      <c r="BH1353" s="14">
        <f>IF(X1353="","",X1353)</f>
        <v/>
      </c>
      <c r="BI1353" s="14">
        <f>IF(Y1353="","",Y1353)</f>
        <v/>
      </c>
      <c r="BJ1353">
        <f>Z1353</f>
        <v/>
      </c>
      <c r="BK1353">
        <f>AA1353</f>
        <v/>
      </c>
      <c r="BL1353">
        <f>IFERROR(AX1353,"")</f>
        <v/>
      </c>
      <c r="BM1353">
        <f>IFERROR(AY1353,"")</f>
        <v/>
      </c>
    </row>
    <row r="1354" ht="14.25" customHeight="1">
      <c r="A1354">
        <f>ALGLIB_SSA_XAUUSD!AA1354</f>
        <v/>
      </c>
      <c r="B1354">
        <f>IF($A1354="","",INDEX(ALGLIB_SSA_XAUUSD!$B$2:$B$2401,MATCH($A1354,ALGLIB_SSA_XAUUSD!$A$2:$A$2401,1)))</f>
        <v/>
      </c>
      <c r="C1354">
        <f>IF($A1354="","",INDEX(ALGLIB_SSA_XAUUSD!$C$2:$C$2401,MATCH($A1354,ALGLIB_SSA_XAUUSD!$A$2:$A$2401,1)))</f>
        <v/>
      </c>
      <c r="D1354" s="14">
        <f>IF($A1354="","",INT((ROW()-2)/12)+1)</f>
        <v/>
      </c>
      <c r="E1354" s="14">
        <f>IF(AND(E1358&lt;&gt;"",D1358=D1346+1),E1346+(E1358-E1346)*8/12,"")</f>
        <v/>
      </c>
      <c r="F1354" s="14">
        <f>IF(AND(F1358&lt;&gt;"",D1358=D1346+1),F1346+(F1358-F1346)*8/12,"")</f>
        <v/>
      </c>
      <c r="G1354" s="14">
        <f>IF(AND(G1358&lt;&gt;"",D1358=D1346+1),G1346+(G1358-G1346)*8/12,"")</f>
        <v/>
      </c>
      <c r="H1354" s="14">
        <f>IF(AND(H1358&lt;&gt;"",D1358=D1346+1),H1346+(H1358-H1346)*8/12,"")</f>
        <v/>
      </c>
      <c r="I1354" s="14">
        <f>IF(AND(L1358&lt;&gt;"",D1358=D1346+1),I1346+(I1358-I1346)*8/12,"")</f>
        <v/>
      </c>
      <c r="J1354">
        <f>_xlfn.XLOOKUP($A1354,ALGLIB_SSA_XAUUSD!$AA$2:$AA$2401,ALGLIB_SSA_XAUUSD!$P$2:$P$2401,"",0)</f>
        <v/>
      </c>
      <c r="K1354">
        <f>_xlfn.XLOOKUP($A1354,ALGLIB_SSA_XAUUSD!$AA$2:$AA$2401,ALGLIB_SSA_XAUUSD!$Q$2:$Q$2401,"",0)</f>
        <v/>
      </c>
      <c r="L1354">
        <f>_xlfn.XLOOKUP($A1354,ALGLIB_SSA_XAUUSD!$AA$2:$AA$2401,ALGLIB_SSA_XAUUSD!$R$2:$R$2401,"",0)</f>
        <v/>
      </c>
      <c r="M1354">
        <f>_xlfn.XLOOKUP($A1354,ALGLIB_SSA_XAUUSD!$AA$2:$AA$2401,ALGLIB_SSA_XAUUSD!$S$2:$S$2401,"",0)</f>
        <v/>
      </c>
      <c r="N1354">
        <f>_xlfn.XLOOKUP($A1354,ALGLIB_SSA_XAUUSD!$AA$2:$AA$2401,ALGLIB_SSA_XAUUSD!$T$2:$T$2401,"",0)</f>
        <v/>
      </c>
      <c r="O1354">
        <f>_xlfn.XLOOKUP($A1354,ALGLIB_SSA_XAUUSD!$AA$2:$AA$2401,ALGLIB_SSA_XAUUSD!$U$2:$U$2401,"",0)</f>
        <v/>
      </c>
      <c r="P1354">
        <f>_xlfn.XLOOKUP($A1354,ALGLIB_SSA_XAUUSD!$AA$2:$AA$2401,ALGLIB_SSA_XAUUSD!$V$2:$V$2401,"",0)</f>
        <v/>
      </c>
      <c r="S1354">
        <f>A1354</f>
        <v/>
      </c>
      <c r="T1354">
        <f>J1354</f>
        <v/>
      </c>
      <c r="U1354">
        <f>K1354</f>
        <v/>
      </c>
      <c r="V1354" s="14">
        <f>IF($A1354="","",MOD(ROW()-2,12)+1)</f>
        <v/>
      </c>
      <c r="W1354">
        <f>L1354</f>
        <v/>
      </c>
      <c r="X1354" s="14">
        <f>IF(F1354="","",F1354)</f>
        <v/>
      </c>
      <c r="Y1354" s="14">
        <f>IF(G1354="","",G1354)</f>
        <v/>
      </c>
      <c r="Z1354">
        <f>M1354</f>
        <v/>
      </c>
      <c r="AA1354">
        <f>N1354</f>
        <v/>
      </c>
      <c r="AB1354" s="14">
        <f>IF(H1354="","",H1354)</f>
        <v/>
      </c>
      <c r="AC1354">
        <f>O1354</f>
        <v/>
      </c>
      <c r="AD1354" s="14">
        <f>IF(I1354="","",I1354)</f>
        <v/>
      </c>
      <c r="AE1354">
        <f>P1354</f>
        <v/>
      </c>
      <c r="AH1354">
        <f>IF(S1354&lt;&gt;"",S1354,AH1353+900)</f>
        <v/>
      </c>
      <c r="AI1354">
        <f>IF(T1354&lt;&gt;"",T1354,AI1353)</f>
        <v/>
      </c>
      <c r="AJ1354">
        <f>IF(U1354&lt;&gt;"",U1354,AJ1353)</f>
        <v/>
      </c>
      <c r="AK1354">
        <f>IF(W1354&lt;&gt;"",W1354,"")</f>
        <v/>
      </c>
      <c r="AL1354" s="14">
        <f>IF(X1354&lt;&gt;"",X1354,"")</f>
        <v/>
      </c>
      <c r="AM1354" s="14">
        <f>IF(Y1354&lt;&gt;"",Y1354,"")</f>
        <v/>
      </c>
      <c r="AN1354" s="14">
        <f>IF(OR(AL1354="",AM1354=""),"",AL1354-AM1354)</f>
        <v/>
      </c>
      <c r="AO1354">
        <f>IF(AN1354="","",IF(AN1354&gt;0,"Bullish","Bearish"))</f>
        <v/>
      </c>
      <c r="AP1354">
        <f>IF(AO1354="",AP1353,AO1354)</f>
        <v/>
      </c>
      <c r="AQ1354" s="14">
        <f>IF(AB1354&lt;&gt;"",AB1354,"")</f>
        <v/>
      </c>
      <c r="AR1354" s="14">
        <f>IF(AD1354&lt;&gt;"",AD1354,"")</f>
        <v/>
      </c>
      <c r="AS1354">
        <f>IF(AS1353+1=13,1,AS1353+1)</f>
        <v/>
      </c>
      <c r="AT1354">
        <f>IFERROR(IF(SLOPE($AQ$1334:$AQ$1345,$AS$1334:$AS$1345)&gt;0,MIN(3,ABS(SLOPE($AQ$1334:$AQ$1345,$AS$1334:$AS$1345))),IF(SLOPE($AQ$1334:$AQ$1345,$AS$1334:$AS$1345)&lt;-0.5,-0.5,0)),0)</f>
        <v/>
      </c>
      <c r="AU1354">
        <f>IFERROR(IF(SLOPE($AR$1334:$AR$1345,$AS$1334:$AS$1345)&lt;0,MAX(-3,-ABS(SLOPE($AR$1334:$AR$1345,$AS$1334:$AS$1345))),IF(SLOPE($AR$1334:$AR$1345,$AS$1334:$AS$1345)&gt;0.5,0.5,0)),0)</f>
        <v/>
      </c>
      <c r="AV1354">
        <f>($AQ$1346+(AT1354*(AS1354-1)))</f>
        <v/>
      </c>
      <c r="AW1354">
        <f>($AR$1346+(AU1354*(AS1354-1)))</f>
        <v/>
      </c>
      <c r="AX1354">
        <f>IF(AT1354&gt;0,AV1354+AT1354,AV1354)</f>
        <v/>
      </c>
      <c r="AY1354">
        <f>IF(AU1354&lt;0,AW1354+AU1354,AW1354)</f>
        <v/>
      </c>
      <c r="BA1354" s="14">
        <f>IFERROR(AX1354-AQ1354,"")</f>
        <v/>
      </c>
      <c r="BB1354" s="14">
        <f>IFERROR(AY1354-AR1354,"")</f>
        <v/>
      </c>
      <c r="BD1354">
        <f>AH1354</f>
        <v/>
      </c>
      <c r="BE1354">
        <f>AI1354</f>
        <v/>
      </c>
      <c r="BF1354">
        <f>AJ1354</f>
        <v/>
      </c>
      <c r="BG1354" s="14">
        <f>L1354</f>
        <v/>
      </c>
      <c r="BH1354" s="14">
        <f>IF(X1354="","",X1354)</f>
        <v/>
      </c>
      <c r="BI1354" s="14">
        <f>IF(Y1354="","",Y1354)</f>
        <v/>
      </c>
      <c r="BJ1354">
        <f>Z1354</f>
        <v/>
      </c>
      <c r="BK1354">
        <f>AA1354</f>
        <v/>
      </c>
      <c r="BL1354">
        <f>IFERROR(AX1354,"")</f>
        <v/>
      </c>
      <c r="BM1354">
        <f>IFERROR(AY1354,"")</f>
        <v/>
      </c>
    </row>
    <row r="1355" ht="14.25" customHeight="1">
      <c r="A1355">
        <f>ALGLIB_SSA_XAUUSD!AA1355</f>
        <v/>
      </c>
      <c r="B1355">
        <f>IF($A1355="","",INDEX(ALGLIB_SSA_XAUUSD!$B$2:$B$2401,MATCH($A1355,ALGLIB_SSA_XAUUSD!$A$2:$A$2401,1)))</f>
        <v/>
      </c>
      <c r="C1355">
        <f>IF($A1355="","",INDEX(ALGLIB_SSA_XAUUSD!$C$2:$C$2401,MATCH($A1355,ALGLIB_SSA_XAUUSD!$A$2:$A$2401,1)))</f>
        <v/>
      </c>
      <c r="D1355" s="14">
        <f>IF($A1355="","",INT((ROW()-2)/12)+1)</f>
        <v/>
      </c>
      <c r="E1355" s="14">
        <f>IF(AND(E1358&lt;&gt;"",D1358=D1346+1),E1346+(E1358-E1346)*9/12,"")</f>
        <v/>
      </c>
      <c r="F1355" s="14">
        <f>IF(AND(F1358&lt;&gt;"",D1358=D1346+1),F1346+(F1358-F1346)*9/12,"")</f>
        <v/>
      </c>
      <c r="G1355" s="14">
        <f>IF(AND(G1358&lt;&gt;"",D1358=D1346+1),G1346+(G1358-G1346)*9/12,"")</f>
        <v/>
      </c>
      <c r="H1355" s="14">
        <f>IF(AND(H1358&lt;&gt;"",D1358=D1346+1),H1346+(H1358-H1346)*9/12,"")</f>
        <v/>
      </c>
      <c r="I1355" s="14">
        <f>IF(AND(L1358&lt;&gt;"",D1358=D1346+1),I1346+(I1358-I1346)*9/12,"")</f>
        <v/>
      </c>
      <c r="J1355">
        <f>_xlfn.XLOOKUP($A1355,ALGLIB_SSA_XAUUSD!$AA$2:$AA$2401,ALGLIB_SSA_XAUUSD!$P$2:$P$2401,"",0)</f>
        <v/>
      </c>
      <c r="K1355">
        <f>_xlfn.XLOOKUP($A1355,ALGLIB_SSA_XAUUSD!$AA$2:$AA$2401,ALGLIB_SSA_XAUUSD!$Q$2:$Q$2401,"",0)</f>
        <v/>
      </c>
      <c r="L1355">
        <f>_xlfn.XLOOKUP($A1355,ALGLIB_SSA_XAUUSD!$AA$2:$AA$2401,ALGLIB_SSA_XAUUSD!$R$2:$R$2401,"",0)</f>
        <v/>
      </c>
      <c r="M1355">
        <f>_xlfn.XLOOKUP($A1355,ALGLIB_SSA_XAUUSD!$AA$2:$AA$2401,ALGLIB_SSA_XAUUSD!$S$2:$S$2401,"",0)</f>
        <v/>
      </c>
      <c r="N1355">
        <f>_xlfn.XLOOKUP($A1355,ALGLIB_SSA_XAUUSD!$AA$2:$AA$2401,ALGLIB_SSA_XAUUSD!$T$2:$T$2401,"",0)</f>
        <v/>
      </c>
      <c r="O1355">
        <f>_xlfn.XLOOKUP($A1355,ALGLIB_SSA_XAUUSD!$AA$2:$AA$2401,ALGLIB_SSA_XAUUSD!$U$2:$U$2401,"",0)</f>
        <v/>
      </c>
      <c r="P1355">
        <f>_xlfn.XLOOKUP($A1355,ALGLIB_SSA_XAUUSD!$AA$2:$AA$2401,ALGLIB_SSA_XAUUSD!$V$2:$V$2401,"",0)</f>
        <v/>
      </c>
      <c r="S1355">
        <f>A1355</f>
        <v/>
      </c>
      <c r="T1355">
        <f>J1355</f>
        <v/>
      </c>
      <c r="U1355">
        <f>K1355</f>
        <v/>
      </c>
      <c r="V1355" s="14">
        <f>IF($A1355="","",MOD(ROW()-2,12)+1)</f>
        <v/>
      </c>
      <c r="W1355">
        <f>L1355</f>
        <v/>
      </c>
      <c r="X1355" s="14">
        <f>IF(F1355="","",F1355)</f>
        <v/>
      </c>
      <c r="Y1355" s="14">
        <f>IF(G1355="","",G1355)</f>
        <v/>
      </c>
      <c r="Z1355">
        <f>M1355</f>
        <v/>
      </c>
      <c r="AA1355">
        <f>N1355</f>
        <v/>
      </c>
      <c r="AB1355" s="14">
        <f>IF(H1355="","",H1355)</f>
        <v/>
      </c>
      <c r="AC1355">
        <f>O1355</f>
        <v/>
      </c>
      <c r="AD1355" s="14">
        <f>IF(I1355="","",I1355)</f>
        <v/>
      </c>
      <c r="AE1355">
        <f>P1355</f>
        <v/>
      </c>
      <c r="AH1355">
        <f>IF(S1355&lt;&gt;"",S1355,AH1354+900)</f>
        <v/>
      </c>
      <c r="AI1355">
        <f>IF(T1355&lt;&gt;"",T1355,AI1354)</f>
        <v/>
      </c>
      <c r="AJ1355">
        <f>IF(U1355&lt;&gt;"",U1355,AJ1354)</f>
        <v/>
      </c>
      <c r="AK1355">
        <f>IF(W1355&lt;&gt;"",W1355,"")</f>
        <v/>
      </c>
      <c r="AL1355" s="14">
        <f>IF(X1355&lt;&gt;"",X1355,"")</f>
        <v/>
      </c>
      <c r="AM1355" s="14">
        <f>IF(Y1355&lt;&gt;"",Y1355,"")</f>
        <v/>
      </c>
      <c r="AN1355" s="14">
        <f>IF(OR(AL1355="",AM1355=""),"",AL1355-AM1355)</f>
        <v/>
      </c>
      <c r="AO1355">
        <f>IF(AN1355="","",IF(AN1355&gt;0,"Bullish","Bearish"))</f>
        <v/>
      </c>
      <c r="AP1355">
        <f>IF(AO1355="",AP1354,AO1355)</f>
        <v/>
      </c>
      <c r="AQ1355" s="14">
        <f>IF(AB1355&lt;&gt;"",AB1355,"")</f>
        <v/>
      </c>
      <c r="AR1355" s="14">
        <f>IF(AD1355&lt;&gt;"",AD1355,"")</f>
        <v/>
      </c>
      <c r="AS1355">
        <f>IF(AS1354+1=13,1,AS1354+1)</f>
        <v/>
      </c>
      <c r="AT1355">
        <f>IFERROR(IF(SLOPE($AQ$1334:$AQ$1345,$AS$1334:$AS$1345)&gt;0,MIN(3,ABS(SLOPE($AQ$1334:$AQ$1345,$AS$1334:$AS$1345))),IF(SLOPE($AQ$1334:$AQ$1345,$AS$1334:$AS$1345)&lt;-0.5,-0.5,0)),0)</f>
        <v/>
      </c>
      <c r="AU1355">
        <f>IFERROR(IF(SLOPE($AR$1334:$AR$1345,$AS$1334:$AS$1345)&lt;0,MAX(-3,-ABS(SLOPE($AR$1334:$AR$1345,$AS$1334:$AS$1345))),IF(SLOPE($AR$1334:$AR$1345,$AS$1334:$AS$1345)&gt;0.5,0.5,0)),0)</f>
        <v/>
      </c>
      <c r="AV1355">
        <f>($AQ$1346+(AT1355*(AS1355-1)))</f>
        <v/>
      </c>
      <c r="AW1355">
        <f>($AR$1346+(AU1355*(AS1355-1)))</f>
        <v/>
      </c>
      <c r="AX1355">
        <f>IF(AT1355&gt;0,AV1355+AT1355,AV1355)</f>
        <v/>
      </c>
      <c r="AY1355">
        <f>IF(AU1355&lt;0,AW1355+AU1355,AW1355)</f>
        <v/>
      </c>
      <c r="BA1355" s="14">
        <f>IFERROR(AX1355-AQ1355,"")</f>
        <v/>
      </c>
      <c r="BB1355" s="14">
        <f>IFERROR(AY1355-AR1355,"")</f>
        <v/>
      </c>
      <c r="BD1355">
        <f>AH1355</f>
        <v/>
      </c>
      <c r="BE1355">
        <f>AI1355</f>
        <v/>
      </c>
      <c r="BF1355">
        <f>AJ1355</f>
        <v/>
      </c>
      <c r="BG1355" s="14">
        <f>L1355</f>
        <v/>
      </c>
      <c r="BH1355" s="14">
        <f>IF(X1355="","",X1355)</f>
        <v/>
      </c>
      <c r="BI1355" s="14">
        <f>IF(Y1355="","",Y1355)</f>
        <v/>
      </c>
      <c r="BJ1355">
        <f>Z1355</f>
        <v/>
      </c>
      <c r="BK1355">
        <f>AA1355</f>
        <v/>
      </c>
      <c r="BL1355">
        <f>IFERROR(AX1355,"")</f>
        <v/>
      </c>
      <c r="BM1355">
        <f>IFERROR(AY1355,"")</f>
        <v/>
      </c>
    </row>
    <row r="1356" ht="14.25" customHeight="1">
      <c r="A1356">
        <f>ALGLIB_SSA_XAUUSD!AA1356</f>
        <v/>
      </c>
      <c r="B1356">
        <f>IF($A1356="","",INDEX(ALGLIB_SSA_XAUUSD!$B$2:$B$2401,MATCH($A1356,ALGLIB_SSA_XAUUSD!$A$2:$A$2401,1)))</f>
        <v/>
      </c>
      <c r="C1356">
        <f>IF($A1356="","",INDEX(ALGLIB_SSA_XAUUSD!$C$2:$C$2401,MATCH($A1356,ALGLIB_SSA_XAUUSD!$A$2:$A$2401,1)))</f>
        <v/>
      </c>
      <c r="D1356" s="14">
        <f>IF($A1356="","",INT((ROW()-2)/12)+1)</f>
        <v/>
      </c>
      <c r="E1356" s="14">
        <f>IF(AND(E1358&lt;&gt;"",D1358=D1346+1),E1346+(E1358-E1346)*10/12,"")</f>
        <v/>
      </c>
      <c r="F1356" s="14">
        <f>IF(AND(F1358&lt;&gt;"",D1358=D1346+1),F1346+(F1358-F1346)*10/12,"")</f>
        <v/>
      </c>
      <c r="G1356" s="14">
        <f>IF(AND(G1358&lt;&gt;"",D1358=D1346+1),G1346+(G1358-G1346)*10/12,"")</f>
        <v/>
      </c>
      <c r="H1356" s="14">
        <f>IF(AND(H1358&lt;&gt;"",D1358=D1346+1),H1346+(H1358-H1346)*10/12,"")</f>
        <v/>
      </c>
      <c r="I1356" s="14">
        <f>IF(AND(L1358&lt;&gt;"",D1358=D1346+1),I1346+(I1358-I1346)*10/12,"")</f>
        <v/>
      </c>
      <c r="J1356">
        <f>_xlfn.XLOOKUP($A1356,ALGLIB_SSA_XAUUSD!$AA$2:$AA$2401,ALGLIB_SSA_XAUUSD!$P$2:$P$2401,"",0)</f>
        <v/>
      </c>
      <c r="K1356">
        <f>_xlfn.XLOOKUP($A1356,ALGLIB_SSA_XAUUSD!$AA$2:$AA$2401,ALGLIB_SSA_XAUUSD!$Q$2:$Q$2401,"",0)</f>
        <v/>
      </c>
      <c r="L1356">
        <f>_xlfn.XLOOKUP($A1356,ALGLIB_SSA_XAUUSD!$AA$2:$AA$2401,ALGLIB_SSA_XAUUSD!$R$2:$R$2401,"",0)</f>
        <v/>
      </c>
      <c r="M1356">
        <f>_xlfn.XLOOKUP($A1356,ALGLIB_SSA_XAUUSD!$AA$2:$AA$2401,ALGLIB_SSA_XAUUSD!$S$2:$S$2401,"",0)</f>
        <v/>
      </c>
      <c r="N1356">
        <f>_xlfn.XLOOKUP($A1356,ALGLIB_SSA_XAUUSD!$AA$2:$AA$2401,ALGLIB_SSA_XAUUSD!$T$2:$T$2401,"",0)</f>
        <v/>
      </c>
      <c r="O1356">
        <f>_xlfn.XLOOKUP($A1356,ALGLIB_SSA_XAUUSD!$AA$2:$AA$2401,ALGLIB_SSA_XAUUSD!$U$2:$U$2401,"",0)</f>
        <v/>
      </c>
      <c r="P1356">
        <f>_xlfn.XLOOKUP($A1356,ALGLIB_SSA_XAUUSD!$AA$2:$AA$2401,ALGLIB_SSA_XAUUSD!$V$2:$V$2401,"",0)</f>
        <v/>
      </c>
      <c r="S1356">
        <f>A1356</f>
        <v/>
      </c>
      <c r="T1356">
        <f>J1356</f>
        <v/>
      </c>
      <c r="U1356">
        <f>K1356</f>
        <v/>
      </c>
      <c r="V1356" s="14">
        <f>IF($A1356="","",MOD(ROW()-2,12)+1)</f>
        <v/>
      </c>
      <c r="W1356">
        <f>L1356</f>
        <v/>
      </c>
      <c r="X1356" s="14">
        <f>IF(F1356="","",F1356)</f>
        <v/>
      </c>
      <c r="Y1356" s="14">
        <f>IF(G1356="","",G1356)</f>
        <v/>
      </c>
      <c r="Z1356">
        <f>M1356</f>
        <v/>
      </c>
      <c r="AA1356">
        <f>N1356</f>
        <v/>
      </c>
      <c r="AB1356" s="14">
        <f>IF(H1356="","",H1356)</f>
        <v/>
      </c>
      <c r="AC1356">
        <f>O1356</f>
        <v/>
      </c>
      <c r="AD1356" s="14">
        <f>IF(I1356="","",I1356)</f>
        <v/>
      </c>
      <c r="AE1356">
        <f>P1356</f>
        <v/>
      </c>
      <c r="AH1356">
        <f>IF(S1356&lt;&gt;"",S1356,AH1355+900)</f>
        <v/>
      </c>
      <c r="AI1356">
        <f>IF(T1356&lt;&gt;"",T1356,AI1355)</f>
        <v/>
      </c>
      <c r="AJ1356">
        <f>IF(U1356&lt;&gt;"",U1356,AJ1355)</f>
        <v/>
      </c>
      <c r="AK1356">
        <f>IF(W1356&lt;&gt;"",W1356,"")</f>
        <v/>
      </c>
      <c r="AL1356" s="14">
        <f>IF(X1356&lt;&gt;"",X1356,"")</f>
        <v/>
      </c>
      <c r="AM1356" s="14">
        <f>IF(Y1356&lt;&gt;"",Y1356,"")</f>
        <v/>
      </c>
      <c r="AN1356" s="14">
        <f>IF(OR(AL1356="",AM1356=""),"",AL1356-AM1356)</f>
        <v/>
      </c>
      <c r="AO1356">
        <f>IF(AN1356="","",IF(AN1356&gt;0,"Bullish","Bearish"))</f>
        <v/>
      </c>
      <c r="AP1356">
        <f>IF(AO1356="",AP1355,AO1356)</f>
        <v/>
      </c>
      <c r="AQ1356" s="14">
        <f>IF(AB1356&lt;&gt;"",AB1356,"")</f>
        <v/>
      </c>
      <c r="AR1356" s="14">
        <f>IF(AD1356&lt;&gt;"",AD1356,"")</f>
        <v/>
      </c>
      <c r="AS1356">
        <f>IF(AS1355+1=13,1,AS1355+1)</f>
        <v/>
      </c>
      <c r="AT1356">
        <f>IFERROR(IF(SLOPE($AQ$1334:$AQ$1345,$AS$1334:$AS$1345)&gt;0,MIN(3,ABS(SLOPE($AQ$1334:$AQ$1345,$AS$1334:$AS$1345))),IF(SLOPE($AQ$1334:$AQ$1345,$AS$1334:$AS$1345)&lt;-0.5,-0.5,0)),0)</f>
        <v/>
      </c>
      <c r="AU1356">
        <f>IFERROR(IF(SLOPE($AR$1334:$AR$1345,$AS$1334:$AS$1345)&lt;0,MAX(-3,-ABS(SLOPE($AR$1334:$AR$1345,$AS$1334:$AS$1345))),IF(SLOPE($AR$1334:$AR$1345,$AS$1334:$AS$1345)&gt;0.5,0.5,0)),0)</f>
        <v/>
      </c>
      <c r="AV1356">
        <f>($AQ$1346+(AT1356*(AS1356-1)))</f>
        <v/>
      </c>
      <c r="AW1356">
        <f>($AR$1346+(AU1356*(AS1356-1)))</f>
        <v/>
      </c>
      <c r="AX1356">
        <f>IF(AT1356&gt;0,AV1356+AT1356,AV1356)</f>
        <v/>
      </c>
      <c r="AY1356">
        <f>IF(AU1356&lt;0,AW1356+AU1356,AW1356)</f>
        <v/>
      </c>
      <c r="BA1356" s="14">
        <f>IFERROR(AX1356-AQ1356,"")</f>
        <v/>
      </c>
      <c r="BB1356" s="14">
        <f>IFERROR(AY1356-AR1356,"")</f>
        <v/>
      </c>
      <c r="BD1356">
        <f>AH1356</f>
        <v/>
      </c>
      <c r="BE1356">
        <f>AI1356</f>
        <v/>
      </c>
      <c r="BF1356">
        <f>AJ1356</f>
        <v/>
      </c>
      <c r="BG1356" s="14">
        <f>L1356</f>
        <v/>
      </c>
      <c r="BH1356" s="14">
        <f>IF(X1356="","",X1356)</f>
        <v/>
      </c>
      <c r="BI1356" s="14">
        <f>IF(Y1356="","",Y1356)</f>
        <v/>
      </c>
      <c r="BJ1356">
        <f>Z1356</f>
        <v/>
      </c>
      <c r="BK1356">
        <f>AA1356</f>
        <v/>
      </c>
      <c r="BL1356">
        <f>IFERROR(AX1356,"")</f>
        <v/>
      </c>
      <c r="BM1356">
        <f>IFERROR(AY1356,"")</f>
        <v/>
      </c>
    </row>
    <row r="1357" ht="14.25" customHeight="1">
      <c r="A1357">
        <f>ALGLIB_SSA_XAUUSD!AA1357</f>
        <v/>
      </c>
      <c r="B1357">
        <f>IF($A1357="","",INDEX(ALGLIB_SSA_XAUUSD!$B$2:$B$2401,MATCH($A1357,ALGLIB_SSA_XAUUSD!$A$2:$A$2401,1)))</f>
        <v/>
      </c>
      <c r="C1357">
        <f>IF($A1357="","",INDEX(ALGLIB_SSA_XAUUSD!$C$2:$C$2401,MATCH($A1357,ALGLIB_SSA_XAUUSD!$A$2:$A$2401,1)))</f>
        <v/>
      </c>
      <c r="D1357" s="14">
        <f>IF($A1357="","",INT((ROW()-2)/12)+1)</f>
        <v/>
      </c>
      <c r="E1357" s="14">
        <f>IF(AND(E1358&lt;&gt;"",D1358=D1346+1),E1346+(E1358-E1346)*11/12,"")</f>
        <v/>
      </c>
      <c r="F1357" s="14">
        <f>IF(AND(F1358&lt;&gt;"",D1358=D1346+1),F1346+(F1358-F1346)*11/12,"")</f>
        <v/>
      </c>
      <c r="G1357" s="14">
        <f>IF(AND(G1358&lt;&gt;"",D1358=D1346+1),G1346+(G1358-G1346)*11/12,"")</f>
        <v/>
      </c>
      <c r="H1357" s="14">
        <f>IF(AND(H1358&lt;&gt;"",D1358=D1346+1),H1346+(H1358-H1346)*11/12,"")</f>
        <v/>
      </c>
      <c r="I1357" s="14">
        <f>IF(AND(L1358&lt;&gt;"",D1358=D1346+1),I1346+(I1358-I1346)*11/12,"")</f>
        <v/>
      </c>
      <c r="J1357">
        <f>_xlfn.XLOOKUP($A1357,ALGLIB_SSA_XAUUSD!$AA$2:$AA$2401,ALGLIB_SSA_XAUUSD!$P$2:$P$2401,"",0)</f>
        <v/>
      </c>
      <c r="K1357">
        <f>_xlfn.XLOOKUP($A1357,ALGLIB_SSA_XAUUSD!$AA$2:$AA$2401,ALGLIB_SSA_XAUUSD!$Q$2:$Q$2401,"",0)</f>
        <v/>
      </c>
      <c r="L1357">
        <f>_xlfn.XLOOKUP($A1357,ALGLIB_SSA_XAUUSD!$AA$2:$AA$2401,ALGLIB_SSA_XAUUSD!$R$2:$R$2401,"",0)</f>
        <v/>
      </c>
      <c r="M1357">
        <f>_xlfn.XLOOKUP($A1357,ALGLIB_SSA_XAUUSD!$AA$2:$AA$2401,ALGLIB_SSA_XAUUSD!$S$2:$S$2401,"",0)</f>
        <v/>
      </c>
      <c r="N1357">
        <f>_xlfn.XLOOKUP($A1357,ALGLIB_SSA_XAUUSD!$AA$2:$AA$2401,ALGLIB_SSA_XAUUSD!$T$2:$T$2401,"",0)</f>
        <v/>
      </c>
      <c r="O1357">
        <f>_xlfn.XLOOKUP($A1357,ALGLIB_SSA_XAUUSD!$AA$2:$AA$2401,ALGLIB_SSA_XAUUSD!$U$2:$U$2401,"",0)</f>
        <v/>
      </c>
      <c r="P1357">
        <f>_xlfn.XLOOKUP($A1357,ALGLIB_SSA_XAUUSD!$AA$2:$AA$2401,ALGLIB_SSA_XAUUSD!$V$2:$V$2401,"",0)</f>
        <v/>
      </c>
      <c r="S1357">
        <f>A1357</f>
        <v/>
      </c>
      <c r="T1357">
        <f>J1357</f>
        <v/>
      </c>
      <c r="U1357">
        <f>K1357</f>
        <v/>
      </c>
      <c r="V1357" s="14">
        <f>IF($A1357="","",MOD(ROW()-2,12)+1)</f>
        <v/>
      </c>
      <c r="W1357">
        <f>L1357</f>
        <v/>
      </c>
      <c r="X1357" s="14">
        <f>IF(F1357="","",F1357)</f>
        <v/>
      </c>
      <c r="Y1357" s="14">
        <f>IF(G1357="","",G1357)</f>
        <v/>
      </c>
      <c r="Z1357">
        <f>M1357</f>
        <v/>
      </c>
      <c r="AA1357">
        <f>N1357</f>
        <v/>
      </c>
      <c r="AB1357" s="14">
        <f>IF(H1357="","",H1357)</f>
        <v/>
      </c>
      <c r="AC1357">
        <f>O1357</f>
        <v/>
      </c>
      <c r="AD1357" s="14">
        <f>IF(I1357="","",I1357)</f>
        <v/>
      </c>
      <c r="AE1357">
        <f>P1357</f>
        <v/>
      </c>
      <c r="AH1357">
        <f>IF(S1357&lt;&gt;"",S1357,AH1356+900)</f>
        <v/>
      </c>
      <c r="AI1357">
        <f>IF(T1357&lt;&gt;"",T1357,AI1356)</f>
        <v/>
      </c>
      <c r="AJ1357">
        <f>IF(U1357&lt;&gt;"",U1357,AJ1356)</f>
        <v/>
      </c>
      <c r="AK1357">
        <f>IF(W1357&lt;&gt;"",W1357,"")</f>
        <v/>
      </c>
      <c r="AL1357" s="14">
        <f>IF(X1357&lt;&gt;"",X1357,"")</f>
        <v/>
      </c>
      <c r="AM1357" s="14">
        <f>IF(Y1357&lt;&gt;"",Y1357,"")</f>
        <v/>
      </c>
      <c r="AN1357" s="14">
        <f>IF(OR(AL1357="",AM1357=""),"",AL1357-AM1357)</f>
        <v/>
      </c>
      <c r="AO1357">
        <f>IF(AN1357="","",IF(AN1357&gt;0,"Bullish","Bearish"))</f>
        <v/>
      </c>
      <c r="AP1357">
        <f>IF(AO1357="",AP1356,AO1357)</f>
        <v/>
      </c>
      <c r="AQ1357" s="14">
        <f>IF(AB1357&lt;&gt;"",AB1357,"")</f>
        <v/>
      </c>
      <c r="AR1357" s="14">
        <f>IF(AD1357&lt;&gt;"",AD1357,"")</f>
        <v/>
      </c>
      <c r="AS1357">
        <f>IF(AS1356+1=13,1,AS1356+1)</f>
        <v/>
      </c>
      <c r="AT1357">
        <f>IFERROR(IF(SLOPE($AQ$1334:$AQ$1345,$AS$1334:$AS$1345)&gt;0,MIN(3,ABS(SLOPE($AQ$1334:$AQ$1345,$AS$1334:$AS$1345))),IF(SLOPE($AQ$1334:$AQ$1345,$AS$1334:$AS$1345)&lt;-0.5,-0.5,0)),0)</f>
        <v/>
      </c>
      <c r="AU1357">
        <f>IFERROR(IF(SLOPE($AR$1334:$AR$1345,$AS$1334:$AS$1345)&lt;0,MAX(-3,-ABS(SLOPE($AR$1334:$AR$1345,$AS$1334:$AS$1345))),IF(SLOPE($AR$1334:$AR$1345,$AS$1334:$AS$1345)&gt;0.5,0.5,0)),0)</f>
        <v/>
      </c>
      <c r="AV1357">
        <f>($AQ$1346+(AT1357*(AS1357-1)))</f>
        <v/>
      </c>
      <c r="AW1357">
        <f>($AR$1346+(AU1357*(AS1357-1)))</f>
        <v/>
      </c>
      <c r="AX1357">
        <f>IF(AT1357&gt;0,AV1357+AT1357,AV1357)</f>
        <v/>
      </c>
      <c r="AY1357">
        <f>IF(AU1357&lt;0,AW1357+AU1357,AW1357)</f>
        <v/>
      </c>
      <c r="BA1357" s="14">
        <f>IFERROR(AX1357-AQ1357,"")</f>
        <v/>
      </c>
      <c r="BB1357" s="14">
        <f>IFERROR(AY1357-AR1357,"")</f>
        <v/>
      </c>
      <c r="BD1357">
        <f>AH1357</f>
        <v/>
      </c>
      <c r="BE1357">
        <f>AI1357</f>
        <v/>
      </c>
      <c r="BF1357">
        <f>AJ1357</f>
        <v/>
      </c>
      <c r="BG1357" s="14">
        <f>L1357</f>
        <v/>
      </c>
      <c r="BH1357" s="14">
        <f>IF(X1357="","",X1357)</f>
        <v/>
      </c>
      <c r="BI1357" s="14">
        <f>IF(Y1357="","",Y1357)</f>
        <v/>
      </c>
      <c r="BJ1357">
        <f>Z1357</f>
        <v/>
      </c>
      <c r="BK1357">
        <f>AA1357</f>
        <v/>
      </c>
      <c r="BL1357">
        <f>IFERROR(AX1357,"")</f>
        <v/>
      </c>
      <c r="BM1357">
        <f>IFERROR(AY1357,"")</f>
        <v/>
      </c>
    </row>
    <row r="1358" ht="14.25" customHeight="1">
      <c r="A1358">
        <f>ALGLIB_SSA_XAUUSD!AA1358</f>
        <v/>
      </c>
      <c r="B1358">
        <f>IF($A1358="","",INDEX(ALGLIB_SSA_XAUUSD!$B$2:$B$2401,MATCH($A1358,ALGLIB_SSA_XAUUSD!$A$2:$A$2401,1)))</f>
        <v/>
      </c>
      <c r="C1358">
        <f>IF($A1358="","",INDEX(ALGLIB_SSA_XAUUSD!$C$2:$C$2401,MATCH($A1358,ALGLIB_SSA_XAUUSD!$A$2:$A$2401,1)))</f>
        <v/>
      </c>
      <c r="D1358" s="14">
        <f>IF($A1358="","",INT((ROW()-2)/12)+1)</f>
        <v/>
      </c>
      <c r="E1358" s="14">
        <f>IF($A1358="","",INDEX(ALGLIB_SSA_XAUUSD!$D$2:$D$2401,MATCH($A1358,ALGLIB_SSA_XAUUSD!$A$2:$A$2401,1)))</f>
        <v/>
      </c>
      <c r="F1358" s="14">
        <f>IF($A1358="","",INDEX(ALGLIB_SSA_XAUUSD!$E$2:$E$2401,MATCH($A1358,ALGLIB_SSA_XAUUSD!$A$2:$A$2401,1)))</f>
        <v/>
      </c>
      <c r="G1358" s="14">
        <f>IF($A1358="","",INDEX(ALGLIB_SSA_XAUUSD!$F$2:$F$2401,MATCH($A1358,ALGLIB_SSA_XAUUSD!$A$2:$A$2401,1)))</f>
        <v/>
      </c>
      <c r="H1358" s="14">
        <f>IF($A1358="","",INDEX(ALGLIB_SSA_XAUUSD!$G$2:$G$2401,MATCH($A1358,ALGLIB_SSA_XAUUSD!$A$2:$A$2401,1)))</f>
        <v/>
      </c>
      <c r="I1358" s="14">
        <f>IF($A1358="","",INDEX(ALGLIB_SSA_XAUUSD!$H$2:$H$2401,MATCH($A1358,ALGLIB_SSA_XAUUSD!$A$2:$A$2401,1)))</f>
        <v/>
      </c>
      <c r="J1358">
        <f>_xlfn.XLOOKUP($A1358,ALGLIB_SSA_XAUUSD!$AA$2:$AA$2401,ALGLIB_SSA_XAUUSD!$P$2:$P$2401,"",0)</f>
        <v/>
      </c>
      <c r="K1358">
        <f>_xlfn.XLOOKUP($A1358,ALGLIB_SSA_XAUUSD!$AA$2:$AA$2401,ALGLIB_SSA_XAUUSD!$Q$2:$Q$2401,"",0)</f>
        <v/>
      </c>
      <c r="L1358">
        <f>_xlfn.XLOOKUP($A1358,ALGLIB_SSA_XAUUSD!$AA$2:$AA$2401,ALGLIB_SSA_XAUUSD!$R$2:$R$2401,"",0)</f>
        <v/>
      </c>
      <c r="M1358">
        <f>_xlfn.XLOOKUP($A1358,ALGLIB_SSA_XAUUSD!$AA$2:$AA$2401,ALGLIB_SSA_XAUUSD!$S$2:$S$2401,"",0)</f>
        <v/>
      </c>
      <c r="N1358">
        <f>_xlfn.XLOOKUP($A1358,ALGLIB_SSA_XAUUSD!$AA$2:$AA$2401,ALGLIB_SSA_XAUUSD!$T$2:$T$2401,"",0)</f>
        <v/>
      </c>
      <c r="O1358">
        <f>_xlfn.XLOOKUP($A1358,ALGLIB_SSA_XAUUSD!$AA$2:$AA$2401,ALGLIB_SSA_XAUUSD!$U$2:$U$2401,"",0)</f>
        <v/>
      </c>
      <c r="P1358">
        <f>_xlfn.XLOOKUP($A1358,ALGLIB_SSA_XAUUSD!$AA$2:$AA$2401,ALGLIB_SSA_XAUUSD!$V$2:$V$2401,"",0)</f>
        <v/>
      </c>
      <c r="S1358">
        <f>A1358</f>
        <v/>
      </c>
      <c r="T1358">
        <f>J1358</f>
        <v/>
      </c>
      <c r="U1358">
        <f>K1358</f>
        <v/>
      </c>
      <c r="V1358" s="14">
        <f>IF($A1358="","",MOD(ROW()-2,12)+1)</f>
        <v/>
      </c>
      <c r="W1358">
        <f>L1358</f>
        <v/>
      </c>
      <c r="X1358" s="14">
        <f>IF(F1358="","",F1358)</f>
        <v/>
      </c>
      <c r="Y1358" s="14">
        <f>IF(G1358="","",G1358)</f>
        <v/>
      </c>
      <c r="Z1358">
        <f>M1358</f>
        <v/>
      </c>
      <c r="AA1358">
        <f>N1358</f>
        <v/>
      </c>
      <c r="AB1358" s="14">
        <f>IF(H1358="","",H1358)</f>
        <v/>
      </c>
      <c r="AC1358">
        <f>O1358</f>
        <v/>
      </c>
      <c r="AD1358" s="14">
        <f>IF(I1358="","",I1358)</f>
        <v/>
      </c>
      <c r="AE1358">
        <f>P1358</f>
        <v/>
      </c>
      <c r="AH1358">
        <f>IF(S1358&lt;&gt;"",S1358,AH1357+900)</f>
        <v/>
      </c>
      <c r="AI1358">
        <f>IF(T1358&lt;&gt;"",T1358,AI1357)</f>
        <v/>
      </c>
      <c r="AJ1358">
        <f>IF(U1358&lt;&gt;"",U1358,AJ1357)</f>
        <v/>
      </c>
      <c r="AK1358">
        <f>IF(W1358&lt;&gt;"",W1358,"")</f>
        <v/>
      </c>
      <c r="AL1358" s="14">
        <f>IF(X1358&lt;&gt;"",X1358,"")</f>
        <v/>
      </c>
      <c r="AM1358" s="14">
        <f>IF(Y1358&lt;&gt;"",Y1358,"")</f>
        <v/>
      </c>
      <c r="AN1358" s="14">
        <f>IF(OR(AL1358="",AM1358=""),"",AL1358-AM1358)</f>
        <v/>
      </c>
      <c r="AO1358">
        <f>IF(AN1358="","",IF(AN1358&gt;0,"Bullish","Bearish"))</f>
        <v/>
      </c>
      <c r="AP1358">
        <f>IF(AO1358="",AP1357,AO1358)</f>
        <v/>
      </c>
      <c r="AQ1358" s="14">
        <f>IF(AB1358&lt;&gt;"",AB1358,"")</f>
        <v/>
      </c>
      <c r="AR1358" s="14">
        <f>IF(AD1358&lt;&gt;"",AD1358,"")</f>
        <v/>
      </c>
      <c r="AS1358">
        <f>IF(AS1357+1=13,1,AS1357+1)</f>
        <v/>
      </c>
      <c r="AT1358">
        <f>IFERROR(IF(SLOPE($AQ$1346:$AQ$1357,$AS$1346:$AS$1357)&gt;0,MIN(3,ABS(SLOPE($AQ$1346:$AQ$1357,$AS$1346:$AS$1357))),IF(SLOPE($AQ$1346:$AQ$1357,$AS$1346:$AS$1357)&lt;-0.5,-0.5,0)),0)</f>
        <v/>
      </c>
      <c r="AU1358">
        <f>IFERROR(IF(SLOPE($AR$1346:$AR$1357,$AS$1346:$AS$1357)&lt;0,MAX(-3,-ABS(SLOPE($AR$1346:$AR$1357,$AS$1346:$AS$1357))),IF(SLOPE($AR$1346:$AR$1357,$AS$1346:$AS$1357)&gt;0.5,0.5,0)),0)</f>
        <v/>
      </c>
      <c r="AV1358">
        <f>($AQ$1358+(AT1358*(AS1358-1)))</f>
        <v/>
      </c>
      <c r="AW1358">
        <f>($AR$1358+(AU1358*(AS1358-1)))</f>
        <v/>
      </c>
      <c r="AX1358">
        <f>IF(AT1358&gt;0,AV1358+AT1358,AV1358)</f>
        <v/>
      </c>
      <c r="AY1358">
        <f>IF(AU1358&lt;0,AW1358+AU1358,AW1358)</f>
        <v/>
      </c>
      <c r="BA1358" s="14">
        <f>IFERROR(AX1358-AQ1358,"")</f>
        <v/>
      </c>
      <c r="BB1358" s="14">
        <f>IFERROR(AY1358-AR1358,"")</f>
        <v/>
      </c>
      <c r="BD1358">
        <f>AH1358</f>
        <v/>
      </c>
      <c r="BE1358">
        <f>AI1358</f>
        <v/>
      </c>
      <c r="BF1358">
        <f>AJ1358</f>
        <v/>
      </c>
      <c r="BG1358" s="14">
        <f>L1358</f>
        <v/>
      </c>
      <c r="BH1358" s="14">
        <f>IF(X1358="","",X1358)</f>
        <v/>
      </c>
      <c r="BI1358" s="14">
        <f>IF(Y1358="","",Y1358)</f>
        <v/>
      </c>
      <c r="BJ1358">
        <f>Z1358</f>
        <v/>
      </c>
      <c r="BK1358">
        <f>AA1358</f>
        <v/>
      </c>
      <c r="BL1358">
        <f>IFERROR(AX1358,"")</f>
        <v/>
      </c>
      <c r="BM1358">
        <f>IFERROR(AY1358,"")</f>
        <v/>
      </c>
    </row>
    <row r="1359" ht="14.25" customHeight="1">
      <c r="A1359">
        <f>ALGLIB_SSA_XAUUSD!AA1359</f>
        <v/>
      </c>
      <c r="B1359">
        <f>IF($A1359="","",INDEX(ALGLIB_SSA_XAUUSD!$B$2:$B$2401,MATCH($A1359,ALGLIB_SSA_XAUUSD!$A$2:$A$2401,1)))</f>
        <v/>
      </c>
      <c r="C1359">
        <f>IF($A1359="","",INDEX(ALGLIB_SSA_XAUUSD!$C$2:$C$2401,MATCH($A1359,ALGLIB_SSA_XAUUSD!$A$2:$A$2401,1)))</f>
        <v/>
      </c>
      <c r="D1359" s="14">
        <f>IF($A1359="","",INT((ROW()-2)/12)+1)</f>
        <v/>
      </c>
      <c r="E1359" s="14">
        <f>IF(AND(E1370&lt;&gt;"",D1370=D1358+1),E1358+(E1370-E1358)*1/12,"")</f>
        <v/>
      </c>
      <c r="F1359" s="14">
        <f>IF(AND(F1370&lt;&gt;"",D1370=D1358+1),F1358+(F1370-F1358)*1/12,"")</f>
        <v/>
      </c>
      <c r="G1359" s="14">
        <f>IF(AND(G1370&lt;&gt;"",D1370=D1358+1),G1358+(G1370-G1358)*1/12,"")</f>
        <v/>
      </c>
      <c r="H1359" s="14">
        <f>IF(AND(H1370&lt;&gt;"",D1370=D1358+1),H1358+(H1370-H1358)*1/12,"")</f>
        <v/>
      </c>
      <c r="I1359" s="14">
        <f>IF(AND(L1370&lt;&gt;"",D1370=D1358+1),I1358+(I1370-I1358)*1/12,"")</f>
        <v/>
      </c>
      <c r="J1359">
        <f>_xlfn.XLOOKUP($A1359,ALGLIB_SSA_XAUUSD!$AA$2:$AA$2401,ALGLIB_SSA_XAUUSD!$P$2:$P$2401,"",0)</f>
        <v/>
      </c>
      <c r="K1359">
        <f>_xlfn.XLOOKUP($A1359,ALGLIB_SSA_XAUUSD!$AA$2:$AA$2401,ALGLIB_SSA_XAUUSD!$Q$2:$Q$2401,"",0)</f>
        <v/>
      </c>
      <c r="L1359">
        <f>_xlfn.XLOOKUP($A1359,ALGLIB_SSA_XAUUSD!$AA$2:$AA$2401,ALGLIB_SSA_XAUUSD!$R$2:$R$2401,"",0)</f>
        <v/>
      </c>
      <c r="M1359">
        <f>_xlfn.XLOOKUP($A1359,ALGLIB_SSA_XAUUSD!$AA$2:$AA$2401,ALGLIB_SSA_XAUUSD!$S$2:$S$2401,"",0)</f>
        <v/>
      </c>
      <c r="N1359">
        <f>_xlfn.XLOOKUP($A1359,ALGLIB_SSA_XAUUSD!$AA$2:$AA$2401,ALGLIB_SSA_XAUUSD!$T$2:$T$2401,"",0)</f>
        <v/>
      </c>
      <c r="O1359">
        <f>_xlfn.XLOOKUP($A1359,ALGLIB_SSA_XAUUSD!$AA$2:$AA$2401,ALGLIB_SSA_XAUUSD!$U$2:$U$2401,"",0)</f>
        <v/>
      </c>
      <c r="P1359">
        <f>_xlfn.XLOOKUP($A1359,ALGLIB_SSA_XAUUSD!$AA$2:$AA$2401,ALGLIB_SSA_XAUUSD!$V$2:$V$2401,"",0)</f>
        <v/>
      </c>
      <c r="S1359">
        <f>A1359</f>
        <v/>
      </c>
      <c r="T1359">
        <f>J1359</f>
        <v/>
      </c>
      <c r="U1359">
        <f>K1359</f>
        <v/>
      </c>
      <c r="V1359" s="14">
        <f>IF($A1359="","",MOD(ROW()-2,12)+1)</f>
        <v/>
      </c>
      <c r="W1359">
        <f>L1359</f>
        <v/>
      </c>
      <c r="X1359" s="14">
        <f>IF(F1359="","",F1359)</f>
        <v/>
      </c>
      <c r="Y1359" s="14">
        <f>IF(G1359="","",G1359)</f>
        <v/>
      </c>
      <c r="Z1359">
        <f>M1359</f>
        <v/>
      </c>
      <c r="AA1359">
        <f>N1359</f>
        <v/>
      </c>
      <c r="AB1359" s="14">
        <f>IF(H1359="","",H1359)</f>
        <v/>
      </c>
      <c r="AC1359">
        <f>O1359</f>
        <v/>
      </c>
      <c r="AD1359" s="14">
        <f>IF(I1359="","",I1359)</f>
        <v/>
      </c>
      <c r="AE1359">
        <f>P1359</f>
        <v/>
      </c>
      <c r="AH1359">
        <f>IF(S1359&lt;&gt;"",S1359,AH1358+900)</f>
        <v/>
      </c>
      <c r="AI1359">
        <f>IF(T1359&lt;&gt;"",T1359,AI1358)</f>
        <v/>
      </c>
      <c r="AJ1359">
        <f>IF(U1359&lt;&gt;"",U1359,AJ1358)</f>
        <v/>
      </c>
      <c r="AK1359">
        <f>IF(W1359&lt;&gt;"",W1359,"")</f>
        <v/>
      </c>
      <c r="AL1359" s="14">
        <f>IF(X1359&lt;&gt;"",X1359,"")</f>
        <v/>
      </c>
      <c r="AM1359" s="14">
        <f>IF(Y1359&lt;&gt;"",Y1359,"")</f>
        <v/>
      </c>
      <c r="AN1359" s="14">
        <f>IF(OR(AL1359="",AM1359=""),"",AL1359-AM1359)</f>
        <v/>
      </c>
      <c r="AO1359">
        <f>IF(AN1359="","",IF(AN1359&gt;0,"Bullish","Bearish"))</f>
        <v/>
      </c>
      <c r="AP1359">
        <f>IF(AO1359="",AP1358,AO1359)</f>
        <v/>
      </c>
      <c r="AQ1359" s="14">
        <f>IF(AB1359&lt;&gt;"",AB1359,"")</f>
        <v/>
      </c>
      <c r="AR1359" s="14">
        <f>IF(AD1359&lt;&gt;"",AD1359,"")</f>
        <v/>
      </c>
      <c r="AS1359">
        <f>IF(AS1358+1=13,1,AS1358+1)</f>
        <v/>
      </c>
      <c r="AT1359">
        <f>IFERROR(IF(SLOPE($AQ$1346:$AQ$1357,$AS$1346:$AS$1357)&gt;0,MIN(3,ABS(SLOPE($AQ$1346:$AQ$1357,$AS$1346:$AS$1357))),IF(SLOPE($AQ$1346:$AQ$1357,$AS$1346:$AS$1357)&lt;-0.5,-0.5,0)),0)</f>
        <v/>
      </c>
      <c r="AU1359">
        <f>IFERROR(IF(SLOPE($AR$1346:$AR$1357,$AS$1346:$AS$1357)&lt;0,MAX(-3,-ABS(SLOPE($AR$1346:$AR$1357,$AS$1346:$AS$1357))),IF(SLOPE($AR$1346:$AR$1357,$AS$1346:$AS$1357)&gt;0.5,0.5,0)),0)</f>
        <v/>
      </c>
      <c r="AV1359">
        <f>($AQ$1358+(AT1359*(AS1359-1)))</f>
        <v/>
      </c>
      <c r="AW1359">
        <f>($AR$1358+(AU1359*(AS1359-1)))</f>
        <v/>
      </c>
      <c r="AX1359">
        <f>IF(AT1359&gt;0,AV1359+AT1359,AV1359)</f>
        <v/>
      </c>
      <c r="AY1359">
        <f>IF(AU1359&lt;0,AW1359+AU1359,AW1359)</f>
        <v/>
      </c>
      <c r="BA1359" s="14">
        <f>IFERROR(AX1359-AQ1359,"")</f>
        <v/>
      </c>
      <c r="BB1359" s="14">
        <f>IFERROR(AY1359-AR1359,"")</f>
        <v/>
      </c>
      <c r="BD1359">
        <f>AH1359</f>
        <v/>
      </c>
      <c r="BE1359">
        <f>AI1359</f>
        <v/>
      </c>
      <c r="BF1359">
        <f>AJ1359</f>
        <v/>
      </c>
      <c r="BG1359" s="14">
        <f>L1359</f>
        <v/>
      </c>
      <c r="BH1359" s="14">
        <f>IF(X1359="","",X1359)</f>
        <v/>
      </c>
      <c r="BI1359" s="14">
        <f>IF(Y1359="","",Y1359)</f>
        <v/>
      </c>
      <c r="BJ1359">
        <f>Z1359</f>
        <v/>
      </c>
      <c r="BK1359">
        <f>AA1359</f>
        <v/>
      </c>
      <c r="BL1359">
        <f>IFERROR(AX1359,"")</f>
        <v/>
      </c>
      <c r="BM1359">
        <f>IFERROR(AY1359,"")</f>
        <v/>
      </c>
    </row>
    <row r="1360" ht="14.25" customHeight="1">
      <c r="A1360">
        <f>ALGLIB_SSA_XAUUSD!AA1360</f>
        <v/>
      </c>
      <c r="B1360">
        <f>IF($A1360="","",INDEX(ALGLIB_SSA_XAUUSD!$B$2:$B$2401,MATCH($A1360,ALGLIB_SSA_XAUUSD!$A$2:$A$2401,1)))</f>
        <v/>
      </c>
      <c r="C1360">
        <f>IF($A1360="","",INDEX(ALGLIB_SSA_XAUUSD!$C$2:$C$2401,MATCH($A1360,ALGLIB_SSA_XAUUSD!$A$2:$A$2401,1)))</f>
        <v/>
      </c>
      <c r="D1360" s="14">
        <f>IF($A1360="","",INT((ROW()-2)/12)+1)</f>
        <v/>
      </c>
      <c r="E1360" s="14">
        <f>IF(AND(E1370&lt;&gt;"",D1370=D1358+1),E1358+(E1370-E1358)*2/12,"")</f>
        <v/>
      </c>
      <c r="F1360" s="14">
        <f>IF(AND(F1370&lt;&gt;"",D1370=D1358+1),F1358+(F1370-F1358)*2/12,"")</f>
        <v/>
      </c>
      <c r="G1360" s="14">
        <f>IF(AND(G1370&lt;&gt;"",D1370=D1358+1),G1358+(G1370-G1358)*2/12,"")</f>
        <v/>
      </c>
      <c r="H1360" s="14">
        <f>IF(AND(H1370&lt;&gt;"",D1370=D1358+1),H1358+(H1370-H1358)*2/12,"")</f>
        <v/>
      </c>
      <c r="I1360" s="14">
        <f>IF(AND(L1370&lt;&gt;"",D1370=D1358+1),I1358+(I1370-I1358)*2/12,"")</f>
        <v/>
      </c>
      <c r="J1360">
        <f>_xlfn.XLOOKUP($A1360,ALGLIB_SSA_XAUUSD!$AA$2:$AA$2401,ALGLIB_SSA_XAUUSD!$P$2:$P$2401,"",0)</f>
        <v/>
      </c>
      <c r="K1360">
        <f>_xlfn.XLOOKUP($A1360,ALGLIB_SSA_XAUUSD!$AA$2:$AA$2401,ALGLIB_SSA_XAUUSD!$Q$2:$Q$2401,"",0)</f>
        <v/>
      </c>
      <c r="L1360">
        <f>_xlfn.XLOOKUP($A1360,ALGLIB_SSA_XAUUSD!$AA$2:$AA$2401,ALGLIB_SSA_XAUUSD!$R$2:$R$2401,"",0)</f>
        <v/>
      </c>
      <c r="M1360">
        <f>_xlfn.XLOOKUP($A1360,ALGLIB_SSA_XAUUSD!$AA$2:$AA$2401,ALGLIB_SSA_XAUUSD!$S$2:$S$2401,"",0)</f>
        <v/>
      </c>
      <c r="N1360">
        <f>_xlfn.XLOOKUP($A1360,ALGLIB_SSA_XAUUSD!$AA$2:$AA$2401,ALGLIB_SSA_XAUUSD!$T$2:$T$2401,"",0)</f>
        <v/>
      </c>
      <c r="O1360">
        <f>_xlfn.XLOOKUP($A1360,ALGLIB_SSA_XAUUSD!$AA$2:$AA$2401,ALGLIB_SSA_XAUUSD!$U$2:$U$2401,"",0)</f>
        <v/>
      </c>
      <c r="P1360">
        <f>_xlfn.XLOOKUP($A1360,ALGLIB_SSA_XAUUSD!$AA$2:$AA$2401,ALGLIB_SSA_XAUUSD!$V$2:$V$2401,"",0)</f>
        <v/>
      </c>
      <c r="S1360">
        <f>A1360</f>
        <v/>
      </c>
      <c r="T1360">
        <f>J1360</f>
        <v/>
      </c>
      <c r="U1360">
        <f>K1360</f>
        <v/>
      </c>
      <c r="V1360" s="14">
        <f>IF($A1360="","",MOD(ROW()-2,12)+1)</f>
        <v/>
      </c>
      <c r="W1360">
        <f>L1360</f>
        <v/>
      </c>
      <c r="X1360" s="14">
        <f>IF(F1360="","",F1360)</f>
        <v/>
      </c>
      <c r="Y1360" s="14">
        <f>IF(G1360="","",G1360)</f>
        <v/>
      </c>
      <c r="Z1360">
        <f>M1360</f>
        <v/>
      </c>
      <c r="AA1360">
        <f>N1360</f>
        <v/>
      </c>
      <c r="AB1360" s="14">
        <f>IF(H1360="","",H1360)</f>
        <v/>
      </c>
      <c r="AC1360">
        <f>O1360</f>
        <v/>
      </c>
      <c r="AD1360" s="14">
        <f>IF(I1360="","",I1360)</f>
        <v/>
      </c>
      <c r="AE1360">
        <f>P1360</f>
        <v/>
      </c>
      <c r="AH1360">
        <f>IF(S1360&lt;&gt;"",S1360,AH1359+900)</f>
        <v/>
      </c>
      <c r="AI1360">
        <f>IF(T1360&lt;&gt;"",T1360,AI1359)</f>
        <v/>
      </c>
      <c r="AJ1360">
        <f>IF(U1360&lt;&gt;"",U1360,AJ1359)</f>
        <v/>
      </c>
      <c r="AK1360">
        <f>IF(W1360&lt;&gt;"",W1360,"")</f>
        <v/>
      </c>
      <c r="AL1360" s="14">
        <f>IF(X1360&lt;&gt;"",X1360,"")</f>
        <v/>
      </c>
      <c r="AM1360" s="14">
        <f>IF(Y1360&lt;&gt;"",Y1360,"")</f>
        <v/>
      </c>
      <c r="AN1360" s="14">
        <f>IF(OR(AL1360="",AM1360=""),"",AL1360-AM1360)</f>
        <v/>
      </c>
      <c r="AO1360">
        <f>IF(AN1360="","",IF(AN1360&gt;0,"Bullish","Bearish"))</f>
        <v/>
      </c>
      <c r="AP1360">
        <f>IF(AO1360="",AP1359,AO1360)</f>
        <v/>
      </c>
      <c r="AQ1360" s="14">
        <f>IF(AB1360&lt;&gt;"",AB1360,"")</f>
        <v/>
      </c>
      <c r="AR1360" s="14">
        <f>IF(AD1360&lt;&gt;"",AD1360,"")</f>
        <v/>
      </c>
      <c r="AS1360">
        <f>IF(AS1359+1=13,1,AS1359+1)</f>
        <v/>
      </c>
      <c r="AT1360">
        <f>IFERROR(IF(SLOPE($AQ$1346:$AQ$1357,$AS$1346:$AS$1357)&gt;0,MIN(3,ABS(SLOPE($AQ$1346:$AQ$1357,$AS$1346:$AS$1357))),IF(SLOPE($AQ$1346:$AQ$1357,$AS$1346:$AS$1357)&lt;-0.5,-0.5,0)),0)</f>
        <v/>
      </c>
      <c r="AU1360">
        <f>IFERROR(IF(SLOPE($AR$1346:$AR$1357,$AS$1346:$AS$1357)&lt;0,MAX(-3,-ABS(SLOPE($AR$1346:$AR$1357,$AS$1346:$AS$1357))),IF(SLOPE($AR$1346:$AR$1357,$AS$1346:$AS$1357)&gt;0.5,0.5,0)),0)</f>
        <v/>
      </c>
      <c r="AV1360">
        <f>($AQ$1358+(AT1360*(AS1360-1)))</f>
        <v/>
      </c>
      <c r="AW1360">
        <f>($AR$1358+(AU1360*(AS1360-1)))</f>
        <v/>
      </c>
      <c r="AX1360">
        <f>IF(AT1360&gt;0,AV1360+AT1360,AV1360)</f>
        <v/>
      </c>
      <c r="AY1360">
        <f>IF(AU1360&lt;0,AW1360+AU1360,AW1360)</f>
        <v/>
      </c>
      <c r="BA1360" s="14">
        <f>IFERROR(AX1360-AQ1360,"")</f>
        <v/>
      </c>
      <c r="BB1360" s="14">
        <f>IFERROR(AY1360-AR1360,"")</f>
        <v/>
      </c>
      <c r="BD1360">
        <f>AH1360</f>
        <v/>
      </c>
      <c r="BE1360">
        <f>AI1360</f>
        <v/>
      </c>
      <c r="BF1360">
        <f>AJ1360</f>
        <v/>
      </c>
      <c r="BG1360" s="14">
        <f>L1360</f>
        <v/>
      </c>
      <c r="BH1360" s="14">
        <f>IF(X1360="","",X1360)</f>
        <v/>
      </c>
      <c r="BI1360" s="14">
        <f>IF(Y1360="","",Y1360)</f>
        <v/>
      </c>
      <c r="BJ1360">
        <f>Z1360</f>
        <v/>
      </c>
      <c r="BK1360">
        <f>AA1360</f>
        <v/>
      </c>
      <c r="BL1360">
        <f>IFERROR(AX1360,"")</f>
        <v/>
      </c>
      <c r="BM1360">
        <f>IFERROR(AY1360,"")</f>
        <v/>
      </c>
    </row>
    <row r="1361" ht="14.25" customHeight="1">
      <c r="A1361">
        <f>ALGLIB_SSA_XAUUSD!AA1361</f>
        <v/>
      </c>
      <c r="B1361">
        <f>IF($A1361="","",INDEX(ALGLIB_SSA_XAUUSD!$B$2:$B$2401,MATCH($A1361,ALGLIB_SSA_XAUUSD!$A$2:$A$2401,1)))</f>
        <v/>
      </c>
      <c r="C1361">
        <f>IF($A1361="","",INDEX(ALGLIB_SSA_XAUUSD!$C$2:$C$2401,MATCH($A1361,ALGLIB_SSA_XAUUSD!$A$2:$A$2401,1)))</f>
        <v/>
      </c>
      <c r="D1361" s="14">
        <f>IF($A1361="","",INT((ROW()-2)/12)+1)</f>
        <v/>
      </c>
      <c r="E1361" s="14">
        <f>IF(AND(E1370&lt;&gt;"",D1370=D1358+1),E1358+(E1370-E1358)*3/12,"")</f>
        <v/>
      </c>
      <c r="F1361" s="14">
        <f>IF(AND(F1370&lt;&gt;"",D1370=D1358+1),F1358+(F1370-F1358)*3/12,"")</f>
        <v/>
      </c>
      <c r="G1361" s="14">
        <f>IF(AND(G1370&lt;&gt;"",D1370=D1358+1),G1358+(G1370-G1358)*3/12,"")</f>
        <v/>
      </c>
      <c r="H1361" s="14">
        <f>IF(AND(H1370&lt;&gt;"",D1370=D1358+1),H1358+(H1370-H1358)*3/12,"")</f>
        <v/>
      </c>
      <c r="I1361" s="14">
        <f>IF(AND(L1370&lt;&gt;"",D1370=D1358+1),I1358+(I1370-I1358)*3/12,"")</f>
        <v/>
      </c>
      <c r="J1361">
        <f>_xlfn.XLOOKUP($A1361,ALGLIB_SSA_XAUUSD!$AA$2:$AA$2401,ALGLIB_SSA_XAUUSD!$P$2:$P$2401,"",0)</f>
        <v/>
      </c>
      <c r="K1361">
        <f>_xlfn.XLOOKUP($A1361,ALGLIB_SSA_XAUUSD!$AA$2:$AA$2401,ALGLIB_SSA_XAUUSD!$Q$2:$Q$2401,"",0)</f>
        <v/>
      </c>
      <c r="L1361">
        <f>_xlfn.XLOOKUP($A1361,ALGLIB_SSA_XAUUSD!$AA$2:$AA$2401,ALGLIB_SSA_XAUUSD!$R$2:$R$2401,"",0)</f>
        <v/>
      </c>
      <c r="M1361">
        <f>_xlfn.XLOOKUP($A1361,ALGLIB_SSA_XAUUSD!$AA$2:$AA$2401,ALGLIB_SSA_XAUUSD!$S$2:$S$2401,"",0)</f>
        <v/>
      </c>
      <c r="N1361">
        <f>_xlfn.XLOOKUP($A1361,ALGLIB_SSA_XAUUSD!$AA$2:$AA$2401,ALGLIB_SSA_XAUUSD!$T$2:$T$2401,"",0)</f>
        <v/>
      </c>
      <c r="O1361">
        <f>_xlfn.XLOOKUP($A1361,ALGLIB_SSA_XAUUSD!$AA$2:$AA$2401,ALGLIB_SSA_XAUUSD!$U$2:$U$2401,"",0)</f>
        <v/>
      </c>
      <c r="P1361">
        <f>_xlfn.XLOOKUP($A1361,ALGLIB_SSA_XAUUSD!$AA$2:$AA$2401,ALGLIB_SSA_XAUUSD!$V$2:$V$2401,"",0)</f>
        <v/>
      </c>
      <c r="S1361">
        <f>A1361</f>
        <v/>
      </c>
      <c r="T1361">
        <f>J1361</f>
        <v/>
      </c>
      <c r="U1361">
        <f>K1361</f>
        <v/>
      </c>
      <c r="V1361" s="14">
        <f>IF($A1361="","",MOD(ROW()-2,12)+1)</f>
        <v/>
      </c>
      <c r="W1361">
        <f>L1361</f>
        <v/>
      </c>
      <c r="X1361" s="14">
        <f>IF(F1361="","",F1361)</f>
        <v/>
      </c>
      <c r="Y1361" s="14">
        <f>IF(G1361="","",G1361)</f>
        <v/>
      </c>
      <c r="Z1361">
        <f>M1361</f>
        <v/>
      </c>
      <c r="AA1361">
        <f>N1361</f>
        <v/>
      </c>
      <c r="AB1361" s="14">
        <f>IF(H1361="","",H1361)</f>
        <v/>
      </c>
      <c r="AC1361">
        <f>O1361</f>
        <v/>
      </c>
      <c r="AD1361" s="14">
        <f>IF(I1361="","",I1361)</f>
        <v/>
      </c>
      <c r="AE1361">
        <f>P1361</f>
        <v/>
      </c>
      <c r="AH1361">
        <f>IF(S1361&lt;&gt;"",S1361,AH1360+900)</f>
        <v/>
      </c>
      <c r="AI1361">
        <f>IF(T1361&lt;&gt;"",T1361,AI1360)</f>
        <v/>
      </c>
      <c r="AJ1361">
        <f>IF(U1361&lt;&gt;"",U1361,AJ1360)</f>
        <v/>
      </c>
      <c r="AK1361">
        <f>IF(W1361&lt;&gt;"",W1361,"")</f>
        <v/>
      </c>
      <c r="AL1361" s="14">
        <f>IF(X1361&lt;&gt;"",X1361,"")</f>
        <v/>
      </c>
      <c r="AM1361" s="14">
        <f>IF(Y1361&lt;&gt;"",Y1361,"")</f>
        <v/>
      </c>
      <c r="AN1361" s="14">
        <f>IF(OR(AL1361="",AM1361=""),"",AL1361-AM1361)</f>
        <v/>
      </c>
      <c r="AO1361">
        <f>IF(AN1361="","",IF(AN1361&gt;0,"Bullish","Bearish"))</f>
        <v/>
      </c>
      <c r="AP1361">
        <f>IF(AO1361="",AP1360,AO1361)</f>
        <v/>
      </c>
      <c r="AQ1361" s="14">
        <f>IF(AB1361&lt;&gt;"",AB1361,"")</f>
        <v/>
      </c>
      <c r="AR1361" s="14">
        <f>IF(AD1361&lt;&gt;"",AD1361,"")</f>
        <v/>
      </c>
      <c r="AS1361">
        <f>IF(AS1360+1=13,1,AS1360+1)</f>
        <v/>
      </c>
      <c r="AT1361">
        <f>IFERROR(IF(SLOPE($AQ$1346:$AQ$1357,$AS$1346:$AS$1357)&gt;0,MIN(3,ABS(SLOPE($AQ$1346:$AQ$1357,$AS$1346:$AS$1357))),IF(SLOPE($AQ$1346:$AQ$1357,$AS$1346:$AS$1357)&lt;-0.5,-0.5,0)),0)</f>
        <v/>
      </c>
      <c r="AU1361">
        <f>IFERROR(IF(SLOPE($AR$1346:$AR$1357,$AS$1346:$AS$1357)&lt;0,MAX(-3,-ABS(SLOPE($AR$1346:$AR$1357,$AS$1346:$AS$1357))),IF(SLOPE($AR$1346:$AR$1357,$AS$1346:$AS$1357)&gt;0.5,0.5,0)),0)</f>
        <v/>
      </c>
      <c r="AV1361">
        <f>($AQ$1358+(AT1361*(AS1361-1)))</f>
        <v/>
      </c>
      <c r="AW1361">
        <f>($AR$1358+(AU1361*(AS1361-1)))</f>
        <v/>
      </c>
      <c r="AX1361">
        <f>IF(AT1361&gt;0,AV1361+AT1361,AV1361)</f>
        <v/>
      </c>
      <c r="AY1361">
        <f>IF(AU1361&lt;0,AW1361+AU1361,AW1361)</f>
        <v/>
      </c>
      <c r="BA1361" s="14">
        <f>IFERROR(AX1361-AQ1361,"")</f>
        <v/>
      </c>
      <c r="BB1361" s="14">
        <f>IFERROR(AY1361-AR1361,"")</f>
        <v/>
      </c>
      <c r="BD1361">
        <f>AH1361</f>
        <v/>
      </c>
      <c r="BE1361">
        <f>AI1361</f>
        <v/>
      </c>
      <c r="BF1361">
        <f>AJ1361</f>
        <v/>
      </c>
      <c r="BG1361" s="14">
        <f>L1361</f>
        <v/>
      </c>
      <c r="BH1361" s="14">
        <f>IF(X1361="","",X1361)</f>
        <v/>
      </c>
      <c r="BI1361" s="14">
        <f>IF(Y1361="","",Y1361)</f>
        <v/>
      </c>
      <c r="BJ1361">
        <f>Z1361</f>
        <v/>
      </c>
      <c r="BK1361">
        <f>AA1361</f>
        <v/>
      </c>
      <c r="BL1361">
        <f>IFERROR(AX1361,"")</f>
        <v/>
      </c>
      <c r="BM1361">
        <f>IFERROR(AY1361,"")</f>
        <v/>
      </c>
    </row>
    <row r="1362" ht="14.25" customHeight="1">
      <c r="A1362">
        <f>ALGLIB_SSA_XAUUSD!AA1362</f>
        <v/>
      </c>
      <c r="B1362">
        <f>IF($A1362="","",INDEX(ALGLIB_SSA_XAUUSD!$B$2:$B$2401,MATCH($A1362,ALGLIB_SSA_XAUUSD!$A$2:$A$2401,1)))</f>
        <v/>
      </c>
      <c r="C1362">
        <f>IF($A1362="","",INDEX(ALGLIB_SSA_XAUUSD!$C$2:$C$2401,MATCH($A1362,ALGLIB_SSA_XAUUSD!$A$2:$A$2401,1)))</f>
        <v/>
      </c>
      <c r="D1362" s="14">
        <f>IF($A1362="","",INT((ROW()-2)/12)+1)</f>
        <v/>
      </c>
      <c r="E1362" s="14">
        <f>IF(AND(E1370&lt;&gt;"",D1370=D1358+1),E1358+(E1370-E1358)*4/12,"")</f>
        <v/>
      </c>
      <c r="F1362" s="14">
        <f>IF(AND(F1370&lt;&gt;"",D1370=D1358+1),F1358+(F1370-F1358)*4/12,"")</f>
        <v/>
      </c>
      <c r="G1362" s="14">
        <f>IF(AND(G1370&lt;&gt;"",D1370=D1358+1),G1358+(G1370-G1358)*4/12,"")</f>
        <v/>
      </c>
      <c r="H1362" s="14">
        <f>IF(AND(H1370&lt;&gt;"",D1370=D1358+1),H1358+(H1370-H1358)*4/12,"")</f>
        <v/>
      </c>
      <c r="I1362" s="14">
        <f>IF(AND(L1370&lt;&gt;"",D1370=D1358+1),I1358+(I1370-I1358)*4/12,"")</f>
        <v/>
      </c>
      <c r="J1362">
        <f>_xlfn.XLOOKUP($A1362,ALGLIB_SSA_XAUUSD!$AA$2:$AA$2401,ALGLIB_SSA_XAUUSD!$P$2:$P$2401,"",0)</f>
        <v/>
      </c>
      <c r="K1362">
        <f>_xlfn.XLOOKUP($A1362,ALGLIB_SSA_XAUUSD!$AA$2:$AA$2401,ALGLIB_SSA_XAUUSD!$Q$2:$Q$2401,"",0)</f>
        <v/>
      </c>
      <c r="L1362">
        <f>_xlfn.XLOOKUP($A1362,ALGLIB_SSA_XAUUSD!$AA$2:$AA$2401,ALGLIB_SSA_XAUUSD!$R$2:$R$2401,"",0)</f>
        <v/>
      </c>
      <c r="M1362">
        <f>_xlfn.XLOOKUP($A1362,ALGLIB_SSA_XAUUSD!$AA$2:$AA$2401,ALGLIB_SSA_XAUUSD!$S$2:$S$2401,"",0)</f>
        <v/>
      </c>
      <c r="N1362">
        <f>_xlfn.XLOOKUP($A1362,ALGLIB_SSA_XAUUSD!$AA$2:$AA$2401,ALGLIB_SSA_XAUUSD!$T$2:$T$2401,"",0)</f>
        <v/>
      </c>
      <c r="O1362">
        <f>_xlfn.XLOOKUP($A1362,ALGLIB_SSA_XAUUSD!$AA$2:$AA$2401,ALGLIB_SSA_XAUUSD!$U$2:$U$2401,"",0)</f>
        <v/>
      </c>
      <c r="P1362">
        <f>_xlfn.XLOOKUP($A1362,ALGLIB_SSA_XAUUSD!$AA$2:$AA$2401,ALGLIB_SSA_XAUUSD!$V$2:$V$2401,"",0)</f>
        <v/>
      </c>
      <c r="S1362">
        <f>A1362</f>
        <v/>
      </c>
      <c r="T1362">
        <f>J1362</f>
        <v/>
      </c>
      <c r="U1362">
        <f>K1362</f>
        <v/>
      </c>
      <c r="V1362" s="14">
        <f>IF($A1362="","",MOD(ROW()-2,12)+1)</f>
        <v/>
      </c>
      <c r="W1362">
        <f>L1362</f>
        <v/>
      </c>
      <c r="X1362" s="14">
        <f>IF(F1362="","",F1362)</f>
        <v/>
      </c>
      <c r="Y1362" s="14">
        <f>IF(G1362="","",G1362)</f>
        <v/>
      </c>
      <c r="Z1362">
        <f>M1362</f>
        <v/>
      </c>
      <c r="AA1362">
        <f>N1362</f>
        <v/>
      </c>
      <c r="AB1362" s="14">
        <f>IF(H1362="","",H1362)</f>
        <v/>
      </c>
      <c r="AC1362">
        <f>O1362</f>
        <v/>
      </c>
      <c r="AD1362" s="14">
        <f>IF(I1362="","",I1362)</f>
        <v/>
      </c>
      <c r="AE1362">
        <f>P1362</f>
        <v/>
      </c>
      <c r="AH1362">
        <f>IF(S1362&lt;&gt;"",S1362,AH1361+900)</f>
        <v/>
      </c>
      <c r="AI1362">
        <f>IF(T1362&lt;&gt;"",T1362,AI1361)</f>
        <v/>
      </c>
      <c r="AJ1362">
        <f>IF(U1362&lt;&gt;"",U1362,AJ1361)</f>
        <v/>
      </c>
      <c r="AK1362">
        <f>IF(W1362&lt;&gt;"",W1362,"")</f>
        <v/>
      </c>
      <c r="AL1362" s="14">
        <f>IF(X1362&lt;&gt;"",X1362,"")</f>
        <v/>
      </c>
      <c r="AM1362" s="14">
        <f>IF(Y1362&lt;&gt;"",Y1362,"")</f>
        <v/>
      </c>
      <c r="AN1362" s="14">
        <f>IF(OR(AL1362="",AM1362=""),"",AL1362-AM1362)</f>
        <v/>
      </c>
      <c r="AO1362">
        <f>IF(AN1362="","",IF(AN1362&gt;0,"Bullish","Bearish"))</f>
        <v/>
      </c>
      <c r="AP1362">
        <f>IF(AO1362="",AP1361,AO1362)</f>
        <v/>
      </c>
      <c r="AQ1362" s="14">
        <f>IF(AB1362&lt;&gt;"",AB1362,"")</f>
        <v/>
      </c>
      <c r="AR1362" s="14">
        <f>IF(AD1362&lt;&gt;"",AD1362,"")</f>
        <v/>
      </c>
      <c r="AS1362">
        <f>IF(AS1361+1=13,1,AS1361+1)</f>
        <v/>
      </c>
      <c r="AT1362">
        <f>IFERROR(IF(SLOPE($AQ$1346:$AQ$1357,$AS$1346:$AS$1357)&gt;0,MIN(3,ABS(SLOPE($AQ$1346:$AQ$1357,$AS$1346:$AS$1357))),IF(SLOPE($AQ$1346:$AQ$1357,$AS$1346:$AS$1357)&lt;-0.5,-0.5,0)),0)</f>
        <v/>
      </c>
      <c r="AU1362">
        <f>IFERROR(IF(SLOPE($AR$1346:$AR$1357,$AS$1346:$AS$1357)&lt;0,MAX(-3,-ABS(SLOPE($AR$1346:$AR$1357,$AS$1346:$AS$1357))),IF(SLOPE($AR$1346:$AR$1357,$AS$1346:$AS$1357)&gt;0.5,0.5,0)),0)</f>
        <v/>
      </c>
      <c r="AV1362">
        <f>($AQ$1358+(AT1362*(AS1362-1)))</f>
        <v/>
      </c>
      <c r="AW1362">
        <f>($AR$1358+(AU1362*(AS1362-1)))</f>
        <v/>
      </c>
      <c r="AX1362">
        <f>IF(AT1362&gt;0,AV1362+AT1362,AV1362)</f>
        <v/>
      </c>
      <c r="AY1362">
        <f>IF(AU1362&lt;0,AW1362+AU1362,AW1362)</f>
        <v/>
      </c>
      <c r="BA1362" s="14">
        <f>IFERROR(AX1362-AQ1362,"")</f>
        <v/>
      </c>
      <c r="BB1362" s="14">
        <f>IFERROR(AY1362-AR1362,"")</f>
        <v/>
      </c>
      <c r="BD1362">
        <f>AH1362</f>
        <v/>
      </c>
      <c r="BE1362">
        <f>AI1362</f>
        <v/>
      </c>
      <c r="BF1362">
        <f>AJ1362</f>
        <v/>
      </c>
      <c r="BG1362" s="14">
        <f>L1362</f>
        <v/>
      </c>
      <c r="BH1362" s="14">
        <f>IF(X1362="","",X1362)</f>
        <v/>
      </c>
      <c r="BI1362" s="14">
        <f>IF(Y1362="","",Y1362)</f>
        <v/>
      </c>
      <c r="BJ1362">
        <f>Z1362</f>
        <v/>
      </c>
      <c r="BK1362">
        <f>AA1362</f>
        <v/>
      </c>
      <c r="BL1362">
        <f>IFERROR(AX1362,"")</f>
        <v/>
      </c>
      <c r="BM1362">
        <f>IFERROR(AY1362,"")</f>
        <v/>
      </c>
    </row>
    <row r="1363" ht="14.25" customHeight="1">
      <c r="A1363">
        <f>ALGLIB_SSA_XAUUSD!AA1363</f>
        <v/>
      </c>
      <c r="B1363">
        <f>IF($A1363="","",INDEX(ALGLIB_SSA_XAUUSD!$B$2:$B$2401,MATCH($A1363,ALGLIB_SSA_XAUUSD!$A$2:$A$2401,1)))</f>
        <v/>
      </c>
      <c r="C1363">
        <f>IF($A1363="","",INDEX(ALGLIB_SSA_XAUUSD!$C$2:$C$2401,MATCH($A1363,ALGLIB_SSA_XAUUSD!$A$2:$A$2401,1)))</f>
        <v/>
      </c>
      <c r="D1363" s="14">
        <f>IF($A1363="","",INT((ROW()-2)/12)+1)</f>
        <v/>
      </c>
      <c r="E1363" s="14">
        <f>IF(AND(E1370&lt;&gt;"",D1370=D1358+1),E1358+(E1370-E1358)*5/12,"")</f>
        <v/>
      </c>
      <c r="F1363" s="14">
        <f>IF(AND(F1370&lt;&gt;"",D1370=D1358+1),F1358+(F1370-F1358)*5/12,"")</f>
        <v/>
      </c>
      <c r="G1363" s="14">
        <f>IF(AND(G1370&lt;&gt;"",D1370=D1358+1),G1358+(G1370-G1358)*5/12,"")</f>
        <v/>
      </c>
      <c r="H1363" s="14">
        <f>IF(AND(H1370&lt;&gt;"",D1370=D1358+1),H1358+(H1370-H1358)*5/12,"")</f>
        <v/>
      </c>
      <c r="I1363" s="14">
        <f>IF(AND(L1370&lt;&gt;"",D1370=D1358+1),I1358+(I1370-I1358)*5/12,"")</f>
        <v/>
      </c>
      <c r="J1363">
        <f>_xlfn.XLOOKUP($A1363,ALGLIB_SSA_XAUUSD!$AA$2:$AA$2401,ALGLIB_SSA_XAUUSD!$P$2:$P$2401,"",0)</f>
        <v/>
      </c>
      <c r="K1363">
        <f>_xlfn.XLOOKUP($A1363,ALGLIB_SSA_XAUUSD!$AA$2:$AA$2401,ALGLIB_SSA_XAUUSD!$Q$2:$Q$2401,"",0)</f>
        <v/>
      </c>
      <c r="L1363">
        <f>_xlfn.XLOOKUP($A1363,ALGLIB_SSA_XAUUSD!$AA$2:$AA$2401,ALGLIB_SSA_XAUUSD!$R$2:$R$2401,"",0)</f>
        <v/>
      </c>
      <c r="M1363">
        <f>_xlfn.XLOOKUP($A1363,ALGLIB_SSA_XAUUSD!$AA$2:$AA$2401,ALGLIB_SSA_XAUUSD!$S$2:$S$2401,"",0)</f>
        <v/>
      </c>
      <c r="N1363">
        <f>_xlfn.XLOOKUP($A1363,ALGLIB_SSA_XAUUSD!$AA$2:$AA$2401,ALGLIB_SSA_XAUUSD!$T$2:$T$2401,"",0)</f>
        <v/>
      </c>
      <c r="O1363">
        <f>_xlfn.XLOOKUP($A1363,ALGLIB_SSA_XAUUSD!$AA$2:$AA$2401,ALGLIB_SSA_XAUUSD!$U$2:$U$2401,"",0)</f>
        <v/>
      </c>
      <c r="P1363">
        <f>_xlfn.XLOOKUP($A1363,ALGLIB_SSA_XAUUSD!$AA$2:$AA$2401,ALGLIB_SSA_XAUUSD!$V$2:$V$2401,"",0)</f>
        <v/>
      </c>
      <c r="S1363">
        <f>A1363</f>
        <v/>
      </c>
      <c r="T1363">
        <f>J1363</f>
        <v/>
      </c>
      <c r="U1363">
        <f>K1363</f>
        <v/>
      </c>
      <c r="V1363" s="14">
        <f>IF($A1363="","",MOD(ROW()-2,12)+1)</f>
        <v/>
      </c>
      <c r="W1363">
        <f>L1363</f>
        <v/>
      </c>
      <c r="X1363" s="14">
        <f>IF(F1363="","",F1363)</f>
        <v/>
      </c>
      <c r="Y1363" s="14">
        <f>IF(G1363="","",G1363)</f>
        <v/>
      </c>
      <c r="Z1363">
        <f>M1363</f>
        <v/>
      </c>
      <c r="AA1363">
        <f>N1363</f>
        <v/>
      </c>
      <c r="AB1363" s="14">
        <f>IF(H1363="","",H1363)</f>
        <v/>
      </c>
      <c r="AC1363">
        <f>O1363</f>
        <v/>
      </c>
      <c r="AD1363" s="14">
        <f>IF(I1363="","",I1363)</f>
        <v/>
      </c>
      <c r="AE1363">
        <f>P1363</f>
        <v/>
      </c>
      <c r="AH1363">
        <f>IF(S1363&lt;&gt;"",S1363,AH1362+900)</f>
        <v/>
      </c>
      <c r="AI1363">
        <f>IF(T1363&lt;&gt;"",T1363,AI1362)</f>
        <v/>
      </c>
      <c r="AJ1363">
        <f>IF(U1363&lt;&gt;"",U1363,AJ1362)</f>
        <v/>
      </c>
      <c r="AK1363">
        <f>IF(W1363&lt;&gt;"",W1363,"")</f>
        <v/>
      </c>
      <c r="AL1363" s="14">
        <f>IF(X1363&lt;&gt;"",X1363,"")</f>
        <v/>
      </c>
      <c r="AM1363" s="14">
        <f>IF(Y1363&lt;&gt;"",Y1363,"")</f>
        <v/>
      </c>
      <c r="AN1363" s="14">
        <f>IF(OR(AL1363="",AM1363=""),"",AL1363-AM1363)</f>
        <v/>
      </c>
      <c r="AO1363">
        <f>IF(AN1363="","",IF(AN1363&gt;0,"Bullish","Bearish"))</f>
        <v/>
      </c>
      <c r="AP1363">
        <f>IF(AO1363="",AP1362,AO1363)</f>
        <v/>
      </c>
      <c r="AQ1363" s="14">
        <f>IF(AB1363&lt;&gt;"",AB1363,"")</f>
        <v/>
      </c>
      <c r="AR1363" s="14">
        <f>IF(AD1363&lt;&gt;"",AD1363,"")</f>
        <v/>
      </c>
      <c r="AS1363">
        <f>IF(AS1362+1=13,1,AS1362+1)</f>
        <v/>
      </c>
      <c r="AT1363">
        <f>IFERROR(IF(SLOPE($AQ$1346:$AQ$1357,$AS$1346:$AS$1357)&gt;0,MIN(3,ABS(SLOPE($AQ$1346:$AQ$1357,$AS$1346:$AS$1357))),IF(SLOPE($AQ$1346:$AQ$1357,$AS$1346:$AS$1357)&lt;-0.5,-0.5,0)),0)</f>
        <v/>
      </c>
      <c r="AU1363">
        <f>IFERROR(IF(SLOPE($AR$1346:$AR$1357,$AS$1346:$AS$1357)&lt;0,MAX(-3,-ABS(SLOPE($AR$1346:$AR$1357,$AS$1346:$AS$1357))),IF(SLOPE($AR$1346:$AR$1357,$AS$1346:$AS$1357)&gt;0.5,0.5,0)),0)</f>
        <v/>
      </c>
      <c r="AV1363">
        <f>($AQ$1358+(AT1363*(AS1363-1)))</f>
        <v/>
      </c>
      <c r="AW1363">
        <f>($AR$1358+(AU1363*(AS1363-1)))</f>
        <v/>
      </c>
      <c r="AX1363">
        <f>IF(AT1363&gt;0,AV1363+AT1363,AV1363)</f>
        <v/>
      </c>
      <c r="AY1363">
        <f>IF(AU1363&lt;0,AW1363+AU1363,AW1363)</f>
        <v/>
      </c>
      <c r="BA1363" s="14">
        <f>IFERROR(AX1363-AQ1363,"")</f>
        <v/>
      </c>
      <c r="BB1363" s="14">
        <f>IFERROR(AY1363-AR1363,"")</f>
        <v/>
      </c>
      <c r="BD1363">
        <f>AH1363</f>
        <v/>
      </c>
      <c r="BE1363">
        <f>AI1363</f>
        <v/>
      </c>
      <c r="BF1363">
        <f>AJ1363</f>
        <v/>
      </c>
      <c r="BG1363" s="14">
        <f>L1363</f>
        <v/>
      </c>
      <c r="BH1363" s="14">
        <f>IF(X1363="","",X1363)</f>
        <v/>
      </c>
      <c r="BI1363" s="14">
        <f>IF(Y1363="","",Y1363)</f>
        <v/>
      </c>
      <c r="BJ1363">
        <f>Z1363</f>
        <v/>
      </c>
      <c r="BK1363">
        <f>AA1363</f>
        <v/>
      </c>
      <c r="BL1363">
        <f>IFERROR(AX1363,"")</f>
        <v/>
      </c>
      <c r="BM1363">
        <f>IFERROR(AY1363,"")</f>
        <v/>
      </c>
    </row>
    <row r="1364" ht="14.25" customHeight="1">
      <c r="A1364">
        <f>ALGLIB_SSA_XAUUSD!AA1364</f>
        <v/>
      </c>
      <c r="B1364">
        <f>IF($A1364="","",INDEX(ALGLIB_SSA_XAUUSD!$B$2:$B$2401,MATCH($A1364,ALGLIB_SSA_XAUUSD!$A$2:$A$2401,1)))</f>
        <v/>
      </c>
      <c r="C1364">
        <f>IF($A1364="","",INDEX(ALGLIB_SSA_XAUUSD!$C$2:$C$2401,MATCH($A1364,ALGLIB_SSA_XAUUSD!$A$2:$A$2401,1)))</f>
        <v/>
      </c>
      <c r="D1364" s="14">
        <f>IF($A1364="","",INT((ROW()-2)/12)+1)</f>
        <v/>
      </c>
      <c r="E1364" s="14">
        <f>IF(AND(E1370&lt;&gt;"",D1370=D1358+1),E1358+(E1370-E1358)*6/12,"")</f>
        <v/>
      </c>
      <c r="F1364" s="14">
        <f>IF(AND(F1370&lt;&gt;"",D1370=D1358+1),F1358+(F1370-F1358)*6/12,"")</f>
        <v/>
      </c>
      <c r="G1364" s="14">
        <f>IF(AND(G1370&lt;&gt;"",D1370=D1358+1),G1358+(G1370-G1358)*6/12,"")</f>
        <v/>
      </c>
      <c r="H1364" s="14">
        <f>IF(AND(H1370&lt;&gt;"",D1370=D1358+1),H1358+(H1370-H1358)*6/12,"")</f>
        <v/>
      </c>
      <c r="I1364" s="14">
        <f>IF(AND(L1370&lt;&gt;"",D1370=D1358+1),I1358+(I1370-I1358)*6/12,"")</f>
        <v/>
      </c>
      <c r="J1364">
        <f>_xlfn.XLOOKUP($A1364,ALGLIB_SSA_XAUUSD!$AA$2:$AA$2401,ALGLIB_SSA_XAUUSD!$P$2:$P$2401,"",0)</f>
        <v/>
      </c>
      <c r="K1364">
        <f>_xlfn.XLOOKUP($A1364,ALGLIB_SSA_XAUUSD!$AA$2:$AA$2401,ALGLIB_SSA_XAUUSD!$Q$2:$Q$2401,"",0)</f>
        <v/>
      </c>
      <c r="L1364">
        <f>_xlfn.XLOOKUP($A1364,ALGLIB_SSA_XAUUSD!$AA$2:$AA$2401,ALGLIB_SSA_XAUUSD!$R$2:$R$2401,"",0)</f>
        <v/>
      </c>
      <c r="M1364">
        <f>_xlfn.XLOOKUP($A1364,ALGLIB_SSA_XAUUSD!$AA$2:$AA$2401,ALGLIB_SSA_XAUUSD!$S$2:$S$2401,"",0)</f>
        <v/>
      </c>
      <c r="N1364">
        <f>_xlfn.XLOOKUP($A1364,ALGLIB_SSA_XAUUSD!$AA$2:$AA$2401,ALGLIB_SSA_XAUUSD!$T$2:$T$2401,"",0)</f>
        <v/>
      </c>
      <c r="O1364">
        <f>_xlfn.XLOOKUP($A1364,ALGLIB_SSA_XAUUSD!$AA$2:$AA$2401,ALGLIB_SSA_XAUUSD!$U$2:$U$2401,"",0)</f>
        <v/>
      </c>
      <c r="P1364">
        <f>_xlfn.XLOOKUP($A1364,ALGLIB_SSA_XAUUSD!$AA$2:$AA$2401,ALGLIB_SSA_XAUUSD!$V$2:$V$2401,"",0)</f>
        <v/>
      </c>
      <c r="S1364">
        <f>A1364</f>
        <v/>
      </c>
      <c r="T1364">
        <f>J1364</f>
        <v/>
      </c>
      <c r="U1364">
        <f>K1364</f>
        <v/>
      </c>
      <c r="V1364" s="14">
        <f>IF($A1364="","",MOD(ROW()-2,12)+1)</f>
        <v/>
      </c>
      <c r="W1364">
        <f>L1364</f>
        <v/>
      </c>
      <c r="X1364" s="14">
        <f>IF(F1364="","",F1364)</f>
        <v/>
      </c>
      <c r="Y1364" s="14">
        <f>IF(G1364="","",G1364)</f>
        <v/>
      </c>
      <c r="Z1364">
        <f>M1364</f>
        <v/>
      </c>
      <c r="AA1364">
        <f>N1364</f>
        <v/>
      </c>
      <c r="AB1364" s="14">
        <f>IF(H1364="","",H1364)</f>
        <v/>
      </c>
      <c r="AC1364">
        <f>O1364</f>
        <v/>
      </c>
      <c r="AD1364" s="14">
        <f>IF(I1364="","",I1364)</f>
        <v/>
      </c>
      <c r="AE1364">
        <f>P1364</f>
        <v/>
      </c>
      <c r="AH1364">
        <f>IF(S1364&lt;&gt;"",S1364,AH1363+900)</f>
        <v/>
      </c>
      <c r="AI1364">
        <f>IF(T1364&lt;&gt;"",T1364,AI1363)</f>
        <v/>
      </c>
      <c r="AJ1364">
        <f>IF(U1364&lt;&gt;"",U1364,AJ1363)</f>
        <v/>
      </c>
      <c r="AK1364">
        <f>IF(W1364&lt;&gt;"",W1364,"")</f>
        <v/>
      </c>
      <c r="AL1364" s="14">
        <f>IF(X1364&lt;&gt;"",X1364,"")</f>
        <v/>
      </c>
      <c r="AM1364" s="14">
        <f>IF(Y1364&lt;&gt;"",Y1364,"")</f>
        <v/>
      </c>
      <c r="AN1364" s="14">
        <f>IF(OR(AL1364="",AM1364=""),"",AL1364-AM1364)</f>
        <v/>
      </c>
      <c r="AO1364">
        <f>IF(AN1364="","",IF(AN1364&gt;0,"Bullish","Bearish"))</f>
        <v/>
      </c>
      <c r="AP1364">
        <f>IF(AO1364="",AP1363,AO1364)</f>
        <v/>
      </c>
      <c r="AQ1364" s="14">
        <f>IF(AB1364&lt;&gt;"",AB1364,"")</f>
        <v/>
      </c>
      <c r="AR1364" s="14">
        <f>IF(AD1364&lt;&gt;"",AD1364,"")</f>
        <v/>
      </c>
      <c r="AS1364">
        <f>IF(AS1363+1=13,1,AS1363+1)</f>
        <v/>
      </c>
      <c r="AT1364">
        <f>IFERROR(IF(SLOPE($AQ$1346:$AQ$1357,$AS$1346:$AS$1357)&gt;0,MIN(3,ABS(SLOPE($AQ$1346:$AQ$1357,$AS$1346:$AS$1357))),IF(SLOPE($AQ$1346:$AQ$1357,$AS$1346:$AS$1357)&lt;-0.5,-0.5,0)),0)</f>
        <v/>
      </c>
      <c r="AU1364">
        <f>IFERROR(IF(SLOPE($AR$1346:$AR$1357,$AS$1346:$AS$1357)&lt;0,MAX(-3,-ABS(SLOPE($AR$1346:$AR$1357,$AS$1346:$AS$1357))),IF(SLOPE($AR$1346:$AR$1357,$AS$1346:$AS$1357)&gt;0.5,0.5,0)),0)</f>
        <v/>
      </c>
      <c r="AV1364">
        <f>($AQ$1358+(AT1364*(AS1364-1)))</f>
        <v/>
      </c>
      <c r="AW1364">
        <f>($AR$1358+(AU1364*(AS1364-1)))</f>
        <v/>
      </c>
      <c r="AX1364">
        <f>IF(AT1364&gt;0,AV1364+AT1364,AV1364)</f>
        <v/>
      </c>
      <c r="AY1364">
        <f>IF(AU1364&lt;0,AW1364+AU1364,AW1364)</f>
        <v/>
      </c>
      <c r="BA1364" s="14">
        <f>IFERROR(AX1364-AQ1364,"")</f>
        <v/>
      </c>
      <c r="BB1364" s="14">
        <f>IFERROR(AY1364-AR1364,"")</f>
        <v/>
      </c>
      <c r="BD1364">
        <f>AH1364</f>
        <v/>
      </c>
      <c r="BE1364">
        <f>AI1364</f>
        <v/>
      </c>
      <c r="BF1364">
        <f>AJ1364</f>
        <v/>
      </c>
      <c r="BG1364" s="14">
        <f>L1364</f>
        <v/>
      </c>
      <c r="BH1364" s="14">
        <f>IF(X1364="","",X1364)</f>
        <v/>
      </c>
      <c r="BI1364" s="14">
        <f>IF(Y1364="","",Y1364)</f>
        <v/>
      </c>
      <c r="BJ1364">
        <f>Z1364</f>
        <v/>
      </c>
      <c r="BK1364">
        <f>AA1364</f>
        <v/>
      </c>
      <c r="BL1364">
        <f>IFERROR(AX1364,"")</f>
        <v/>
      </c>
      <c r="BM1364">
        <f>IFERROR(AY1364,"")</f>
        <v/>
      </c>
    </row>
    <row r="1365" ht="14.25" customHeight="1">
      <c r="A1365">
        <f>ALGLIB_SSA_XAUUSD!AA1365</f>
        <v/>
      </c>
      <c r="B1365">
        <f>IF($A1365="","",INDEX(ALGLIB_SSA_XAUUSD!$B$2:$B$2401,MATCH($A1365,ALGLIB_SSA_XAUUSD!$A$2:$A$2401,1)))</f>
        <v/>
      </c>
      <c r="C1365">
        <f>IF($A1365="","",INDEX(ALGLIB_SSA_XAUUSD!$C$2:$C$2401,MATCH($A1365,ALGLIB_SSA_XAUUSD!$A$2:$A$2401,1)))</f>
        <v/>
      </c>
      <c r="D1365" s="14">
        <f>IF($A1365="","",INT((ROW()-2)/12)+1)</f>
        <v/>
      </c>
      <c r="E1365" s="14">
        <f>IF(AND(E1370&lt;&gt;"",D1370=D1358+1),E1358+(E1370-E1358)*7/12,"")</f>
        <v/>
      </c>
      <c r="F1365" s="14">
        <f>IF(AND(F1370&lt;&gt;"",D1370=D1358+1),F1358+(F1370-F1358)*7/12,"")</f>
        <v/>
      </c>
      <c r="G1365" s="14">
        <f>IF(AND(G1370&lt;&gt;"",D1370=D1358+1),G1358+(G1370-G1358)*7/12,"")</f>
        <v/>
      </c>
      <c r="H1365" s="14">
        <f>IF(AND(H1370&lt;&gt;"",D1370=D1358+1),H1358+(H1370-H1358)*7/12,"")</f>
        <v/>
      </c>
      <c r="I1365" s="14">
        <f>IF(AND(L1370&lt;&gt;"",D1370=D1358+1),I1358+(I1370-I1358)*7/12,"")</f>
        <v/>
      </c>
      <c r="J1365">
        <f>_xlfn.XLOOKUP($A1365,ALGLIB_SSA_XAUUSD!$AA$2:$AA$2401,ALGLIB_SSA_XAUUSD!$P$2:$P$2401,"",0)</f>
        <v/>
      </c>
      <c r="K1365">
        <f>_xlfn.XLOOKUP($A1365,ALGLIB_SSA_XAUUSD!$AA$2:$AA$2401,ALGLIB_SSA_XAUUSD!$Q$2:$Q$2401,"",0)</f>
        <v/>
      </c>
      <c r="L1365">
        <f>_xlfn.XLOOKUP($A1365,ALGLIB_SSA_XAUUSD!$AA$2:$AA$2401,ALGLIB_SSA_XAUUSD!$R$2:$R$2401,"",0)</f>
        <v/>
      </c>
      <c r="M1365">
        <f>_xlfn.XLOOKUP($A1365,ALGLIB_SSA_XAUUSD!$AA$2:$AA$2401,ALGLIB_SSA_XAUUSD!$S$2:$S$2401,"",0)</f>
        <v/>
      </c>
      <c r="N1365">
        <f>_xlfn.XLOOKUP($A1365,ALGLIB_SSA_XAUUSD!$AA$2:$AA$2401,ALGLIB_SSA_XAUUSD!$T$2:$T$2401,"",0)</f>
        <v/>
      </c>
      <c r="O1365">
        <f>_xlfn.XLOOKUP($A1365,ALGLIB_SSA_XAUUSD!$AA$2:$AA$2401,ALGLIB_SSA_XAUUSD!$U$2:$U$2401,"",0)</f>
        <v/>
      </c>
      <c r="P1365">
        <f>_xlfn.XLOOKUP($A1365,ALGLIB_SSA_XAUUSD!$AA$2:$AA$2401,ALGLIB_SSA_XAUUSD!$V$2:$V$2401,"",0)</f>
        <v/>
      </c>
      <c r="S1365">
        <f>A1365</f>
        <v/>
      </c>
      <c r="T1365">
        <f>J1365</f>
        <v/>
      </c>
      <c r="U1365">
        <f>K1365</f>
        <v/>
      </c>
      <c r="V1365" s="14">
        <f>IF($A1365="","",MOD(ROW()-2,12)+1)</f>
        <v/>
      </c>
      <c r="W1365">
        <f>L1365</f>
        <v/>
      </c>
      <c r="X1365" s="14">
        <f>IF(F1365="","",F1365)</f>
        <v/>
      </c>
      <c r="Y1365" s="14">
        <f>IF(G1365="","",G1365)</f>
        <v/>
      </c>
      <c r="Z1365">
        <f>M1365</f>
        <v/>
      </c>
      <c r="AA1365">
        <f>N1365</f>
        <v/>
      </c>
      <c r="AB1365" s="14">
        <f>IF(H1365="","",H1365)</f>
        <v/>
      </c>
      <c r="AC1365">
        <f>O1365</f>
        <v/>
      </c>
      <c r="AD1365" s="14">
        <f>IF(I1365="","",I1365)</f>
        <v/>
      </c>
      <c r="AE1365">
        <f>P1365</f>
        <v/>
      </c>
      <c r="AH1365">
        <f>IF(S1365&lt;&gt;"",S1365,AH1364+900)</f>
        <v/>
      </c>
      <c r="AI1365">
        <f>IF(T1365&lt;&gt;"",T1365,AI1364)</f>
        <v/>
      </c>
      <c r="AJ1365">
        <f>IF(U1365&lt;&gt;"",U1365,AJ1364)</f>
        <v/>
      </c>
      <c r="AK1365">
        <f>IF(W1365&lt;&gt;"",W1365,"")</f>
        <v/>
      </c>
      <c r="AL1365" s="14">
        <f>IF(X1365&lt;&gt;"",X1365,"")</f>
        <v/>
      </c>
      <c r="AM1365" s="14">
        <f>IF(Y1365&lt;&gt;"",Y1365,"")</f>
        <v/>
      </c>
      <c r="AN1365" s="14">
        <f>IF(OR(AL1365="",AM1365=""),"",AL1365-AM1365)</f>
        <v/>
      </c>
      <c r="AO1365">
        <f>IF(AN1365="","",IF(AN1365&gt;0,"Bullish","Bearish"))</f>
        <v/>
      </c>
      <c r="AP1365">
        <f>IF(AO1365="",AP1364,AO1365)</f>
        <v/>
      </c>
      <c r="AQ1365" s="14">
        <f>IF(AB1365&lt;&gt;"",AB1365,"")</f>
        <v/>
      </c>
      <c r="AR1365" s="14">
        <f>IF(AD1365&lt;&gt;"",AD1365,"")</f>
        <v/>
      </c>
      <c r="AS1365">
        <f>IF(AS1364+1=13,1,AS1364+1)</f>
        <v/>
      </c>
      <c r="AT1365">
        <f>IFERROR(IF(SLOPE($AQ$1346:$AQ$1357,$AS$1346:$AS$1357)&gt;0,MIN(3,ABS(SLOPE($AQ$1346:$AQ$1357,$AS$1346:$AS$1357))),IF(SLOPE($AQ$1346:$AQ$1357,$AS$1346:$AS$1357)&lt;-0.5,-0.5,0)),0)</f>
        <v/>
      </c>
      <c r="AU1365">
        <f>IFERROR(IF(SLOPE($AR$1346:$AR$1357,$AS$1346:$AS$1357)&lt;0,MAX(-3,-ABS(SLOPE($AR$1346:$AR$1357,$AS$1346:$AS$1357))),IF(SLOPE($AR$1346:$AR$1357,$AS$1346:$AS$1357)&gt;0.5,0.5,0)),0)</f>
        <v/>
      </c>
      <c r="AV1365">
        <f>($AQ$1358+(AT1365*(AS1365-1)))</f>
        <v/>
      </c>
      <c r="AW1365">
        <f>($AR$1358+(AU1365*(AS1365-1)))</f>
        <v/>
      </c>
      <c r="AX1365">
        <f>IF(AT1365&gt;0,AV1365+AT1365,AV1365)</f>
        <v/>
      </c>
      <c r="AY1365">
        <f>IF(AU1365&lt;0,AW1365+AU1365,AW1365)</f>
        <v/>
      </c>
      <c r="BA1365" s="14">
        <f>IFERROR(AX1365-AQ1365,"")</f>
        <v/>
      </c>
      <c r="BB1365" s="14">
        <f>IFERROR(AY1365-AR1365,"")</f>
        <v/>
      </c>
      <c r="BD1365">
        <f>AH1365</f>
        <v/>
      </c>
      <c r="BE1365">
        <f>AI1365</f>
        <v/>
      </c>
      <c r="BF1365">
        <f>AJ1365</f>
        <v/>
      </c>
      <c r="BG1365" s="14">
        <f>L1365</f>
        <v/>
      </c>
      <c r="BH1365" s="14">
        <f>IF(X1365="","",X1365)</f>
        <v/>
      </c>
      <c r="BI1365" s="14">
        <f>IF(Y1365="","",Y1365)</f>
        <v/>
      </c>
      <c r="BJ1365">
        <f>Z1365</f>
        <v/>
      </c>
      <c r="BK1365">
        <f>AA1365</f>
        <v/>
      </c>
      <c r="BL1365">
        <f>IFERROR(AX1365,"")</f>
        <v/>
      </c>
      <c r="BM1365">
        <f>IFERROR(AY1365,"")</f>
        <v/>
      </c>
    </row>
    <row r="1366" ht="14.25" customHeight="1">
      <c r="A1366">
        <f>ALGLIB_SSA_XAUUSD!AA1366</f>
        <v/>
      </c>
      <c r="B1366">
        <f>IF($A1366="","",INDEX(ALGLIB_SSA_XAUUSD!$B$2:$B$2401,MATCH($A1366,ALGLIB_SSA_XAUUSD!$A$2:$A$2401,1)))</f>
        <v/>
      </c>
      <c r="C1366">
        <f>IF($A1366="","",INDEX(ALGLIB_SSA_XAUUSD!$C$2:$C$2401,MATCH($A1366,ALGLIB_SSA_XAUUSD!$A$2:$A$2401,1)))</f>
        <v/>
      </c>
      <c r="D1366" s="14">
        <f>IF($A1366="","",INT((ROW()-2)/12)+1)</f>
        <v/>
      </c>
      <c r="E1366" s="14">
        <f>IF(AND(E1370&lt;&gt;"",D1370=D1358+1),E1358+(E1370-E1358)*8/12,"")</f>
        <v/>
      </c>
      <c r="F1366" s="14">
        <f>IF(AND(F1370&lt;&gt;"",D1370=D1358+1),F1358+(F1370-F1358)*8/12,"")</f>
        <v/>
      </c>
      <c r="G1366" s="14">
        <f>IF(AND(G1370&lt;&gt;"",D1370=D1358+1),G1358+(G1370-G1358)*8/12,"")</f>
        <v/>
      </c>
      <c r="H1366" s="14">
        <f>IF(AND(H1370&lt;&gt;"",D1370=D1358+1),H1358+(H1370-H1358)*8/12,"")</f>
        <v/>
      </c>
      <c r="I1366" s="14">
        <f>IF(AND(L1370&lt;&gt;"",D1370=D1358+1),I1358+(I1370-I1358)*8/12,"")</f>
        <v/>
      </c>
      <c r="J1366">
        <f>_xlfn.XLOOKUP($A1366,ALGLIB_SSA_XAUUSD!$AA$2:$AA$2401,ALGLIB_SSA_XAUUSD!$P$2:$P$2401,"",0)</f>
        <v/>
      </c>
      <c r="K1366">
        <f>_xlfn.XLOOKUP($A1366,ALGLIB_SSA_XAUUSD!$AA$2:$AA$2401,ALGLIB_SSA_XAUUSD!$Q$2:$Q$2401,"",0)</f>
        <v/>
      </c>
      <c r="L1366">
        <f>_xlfn.XLOOKUP($A1366,ALGLIB_SSA_XAUUSD!$AA$2:$AA$2401,ALGLIB_SSA_XAUUSD!$R$2:$R$2401,"",0)</f>
        <v/>
      </c>
      <c r="M1366">
        <f>_xlfn.XLOOKUP($A1366,ALGLIB_SSA_XAUUSD!$AA$2:$AA$2401,ALGLIB_SSA_XAUUSD!$S$2:$S$2401,"",0)</f>
        <v/>
      </c>
      <c r="N1366">
        <f>_xlfn.XLOOKUP($A1366,ALGLIB_SSA_XAUUSD!$AA$2:$AA$2401,ALGLIB_SSA_XAUUSD!$T$2:$T$2401,"",0)</f>
        <v/>
      </c>
      <c r="O1366">
        <f>_xlfn.XLOOKUP($A1366,ALGLIB_SSA_XAUUSD!$AA$2:$AA$2401,ALGLIB_SSA_XAUUSD!$U$2:$U$2401,"",0)</f>
        <v/>
      </c>
      <c r="P1366">
        <f>_xlfn.XLOOKUP($A1366,ALGLIB_SSA_XAUUSD!$AA$2:$AA$2401,ALGLIB_SSA_XAUUSD!$V$2:$V$2401,"",0)</f>
        <v/>
      </c>
      <c r="S1366">
        <f>A1366</f>
        <v/>
      </c>
      <c r="T1366">
        <f>J1366</f>
        <v/>
      </c>
      <c r="U1366">
        <f>K1366</f>
        <v/>
      </c>
      <c r="V1366" s="14">
        <f>IF($A1366="","",MOD(ROW()-2,12)+1)</f>
        <v/>
      </c>
      <c r="W1366">
        <f>L1366</f>
        <v/>
      </c>
      <c r="X1366" s="14">
        <f>IF(F1366="","",F1366)</f>
        <v/>
      </c>
      <c r="Y1366" s="14">
        <f>IF(G1366="","",G1366)</f>
        <v/>
      </c>
      <c r="Z1366">
        <f>M1366</f>
        <v/>
      </c>
      <c r="AA1366">
        <f>N1366</f>
        <v/>
      </c>
      <c r="AB1366" s="14">
        <f>IF(H1366="","",H1366)</f>
        <v/>
      </c>
      <c r="AC1366">
        <f>O1366</f>
        <v/>
      </c>
      <c r="AD1366" s="14">
        <f>IF(I1366="","",I1366)</f>
        <v/>
      </c>
      <c r="AE1366">
        <f>P1366</f>
        <v/>
      </c>
      <c r="AH1366">
        <f>IF(S1366&lt;&gt;"",S1366,AH1365+900)</f>
        <v/>
      </c>
      <c r="AI1366">
        <f>IF(T1366&lt;&gt;"",T1366,AI1365)</f>
        <v/>
      </c>
      <c r="AJ1366">
        <f>IF(U1366&lt;&gt;"",U1366,AJ1365)</f>
        <v/>
      </c>
      <c r="AK1366">
        <f>IF(W1366&lt;&gt;"",W1366,"")</f>
        <v/>
      </c>
      <c r="AL1366" s="14">
        <f>IF(X1366&lt;&gt;"",X1366,"")</f>
        <v/>
      </c>
      <c r="AM1366" s="14">
        <f>IF(Y1366&lt;&gt;"",Y1366,"")</f>
        <v/>
      </c>
      <c r="AN1366" s="14">
        <f>IF(OR(AL1366="",AM1366=""),"",AL1366-AM1366)</f>
        <v/>
      </c>
      <c r="AO1366">
        <f>IF(AN1366="","",IF(AN1366&gt;0,"Bullish","Bearish"))</f>
        <v/>
      </c>
      <c r="AP1366">
        <f>IF(AO1366="",AP1365,AO1366)</f>
        <v/>
      </c>
      <c r="AQ1366" s="14">
        <f>IF(AB1366&lt;&gt;"",AB1366,"")</f>
        <v/>
      </c>
      <c r="AR1366" s="14">
        <f>IF(AD1366&lt;&gt;"",AD1366,"")</f>
        <v/>
      </c>
      <c r="AS1366">
        <f>IF(AS1365+1=13,1,AS1365+1)</f>
        <v/>
      </c>
      <c r="AT1366">
        <f>IFERROR(IF(SLOPE($AQ$1346:$AQ$1357,$AS$1346:$AS$1357)&gt;0,MIN(3,ABS(SLOPE($AQ$1346:$AQ$1357,$AS$1346:$AS$1357))),IF(SLOPE($AQ$1346:$AQ$1357,$AS$1346:$AS$1357)&lt;-0.5,-0.5,0)),0)</f>
        <v/>
      </c>
      <c r="AU1366">
        <f>IFERROR(IF(SLOPE($AR$1346:$AR$1357,$AS$1346:$AS$1357)&lt;0,MAX(-3,-ABS(SLOPE($AR$1346:$AR$1357,$AS$1346:$AS$1357))),IF(SLOPE($AR$1346:$AR$1357,$AS$1346:$AS$1357)&gt;0.5,0.5,0)),0)</f>
        <v/>
      </c>
      <c r="AV1366">
        <f>($AQ$1358+(AT1366*(AS1366-1)))</f>
        <v/>
      </c>
      <c r="AW1366">
        <f>($AR$1358+(AU1366*(AS1366-1)))</f>
        <v/>
      </c>
      <c r="AX1366">
        <f>IF(AT1366&gt;0,AV1366+AT1366,AV1366)</f>
        <v/>
      </c>
      <c r="AY1366">
        <f>IF(AU1366&lt;0,AW1366+AU1366,AW1366)</f>
        <v/>
      </c>
      <c r="BA1366" s="14">
        <f>IFERROR(AX1366-AQ1366,"")</f>
        <v/>
      </c>
      <c r="BB1366" s="14">
        <f>IFERROR(AY1366-AR1366,"")</f>
        <v/>
      </c>
      <c r="BD1366">
        <f>AH1366</f>
        <v/>
      </c>
      <c r="BE1366">
        <f>AI1366</f>
        <v/>
      </c>
      <c r="BF1366">
        <f>AJ1366</f>
        <v/>
      </c>
      <c r="BG1366" s="14">
        <f>L1366</f>
        <v/>
      </c>
      <c r="BH1366" s="14">
        <f>IF(X1366="","",X1366)</f>
        <v/>
      </c>
      <c r="BI1366" s="14">
        <f>IF(Y1366="","",Y1366)</f>
        <v/>
      </c>
      <c r="BJ1366">
        <f>Z1366</f>
        <v/>
      </c>
      <c r="BK1366">
        <f>AA1366</f>
        <v/>
      </c>
      <c r="BL1366">
        <f>IFERROR(AX1366,"")</f>
        <v/>
      </c>
      <c r="BM1366">
        <f>IFERROR(AY1366,"")</f>
        <v/>
      </c>
    </row>
    <row r="1367" ht="14.25" customHeight="1">
      <c r="A1367">
        <f>ALGLIB_SSA_XAUUSD!AA1367</f>
        <v/>
      </c>
      <c r="B1367">
        <f>IF($A1367="","",INDEX(ALGLIB_SSA_XAUUSD!$B$2:$B$2401,MATCH($A1367,ALGLIB_SSA_XAUUSD!$A$2:$A$2401,1)))</f>
        <v/>
      </c>
      <c r="C1367">
        <f>IF($A1367="","",INDEX(ALGLIB_SSA_XAUUSD!$C$2:$C$2401,MATCH($A1367,ALGLIB_SSA_XAUUSD!$A$2:$A$2401,1)))</f>
        <v/>
      </c>
      <c r="D1367" s="14">
        <f>IF($A1367="","",INT((ROW()-2)/12)+1)</f>
        <v/>
      </c>
      <c r="E1367" s="14">
        <f>IF(AND(E1370&lt;&gt;"",D1370=D1358+1),E1358+(E1370-E1358)*9/12,"")</f>
        <v/>
      </c>
      <c r="F1367" s="14">
        <f>IF(AND(F1370&lt;&gt;"",D1370=D1358+1),F1358+(F1370-F1358)*9/12,"")</f>
        <v/>
      </c>
      <c r="G1367" s="14">
        <f>IF(AND(G1370&lt;&gt;"",D1370=D1358+1),G1358+(G1370-G1358)*9/12,"")</f>
        <v/>
      </c>
      <c r="H1367" s="14">
        <f>IF(AND(H1370&lt;&gt;"",D1370=D1358+1),H1358+(H1370-H1358)*9/12,"")</f>
        <v/>
      </c>
      <c r="I1367" s="14">
        <f>IF(AND(L1370&lt;&gt;"",D1370=D1358+1),I1358+(I1370-I1358)*9/12,"")</f>
        <v/>
      </c>
      <c r="J1367">
        <f>_xlfn.XLOOKUP($A1367,ALGLIB_SSA_XAUUSD!$AA$2:$AA$2401,ALGLIB_SSA_XAUUSD!$P$2:$P$2401,"",0)</f>
        <v/>
      </c>
      <c r="K1367">
        <f>_xlfn.XLOOKUP($A1367,ALGLIB_SSA_XAUUSD!$AA$2:$AA$2401,ALGLIB_SSA_XAUUSD!$Q$2:$Q$2401,"",0)</f>
        <v/>
      </c>
      <c r="L1367">
        <f>_xlfn.XLOOKUP($A1367,ALGLIB_SSA_XAUUSD!$AA$2:$AA$2401,ALGLIB_SSA_XAUUSD!$R$2:$R$2401,"",0)</f>
        <v/>
      </c>
      <c r="M1367">
        <f>_xlfn.XLOOKUP($A1367,ALGLIB_SSA_XAUUSD!$AA$2:$AA$2401,ALGLIB_SSA_XAUUSD!$S$2:$S$2401,"",0)</f>
        <v/>
      </c>
      <c r="N1367">
        <f>_xlfn.XLOOKUP($A1367,ALGLIB_SSA_XAUUSD!$AA$2:$AA$2401,ALGLIB_SSA_XAUUSD!$T$2:$T$2401,"",0)</f>
        <v/>
      </c>
      <c r="O1367">
        <f>_xlfn.XLOOKUP($A1367,ALGLIB_SSA_XAUUSD!$AA$2:$AA$2401,ALGLIB_SSA_XAUUSD!$U$2:$U$2401,"",0)</f>
        <v/>
      </c>
      <c r="P1367">
        <f>_xlfn.XLOOKUP($A1367,ALGLIB_SSA_XAUUSD!$AA$2:$AA$2401,ALGLIB_SSA_XAUUSD!$V$2:$V$2401,"",0)</f>
        <v/>
      </c>
      <c r="S1367">
        <f>A1367</f>
        <v/>
      </c>
      <c r="T1367">
        <f>J1367</f>
        <v/>
      </c>
      <c r="U1367">
        <f>K1367</f>
        <v/>
      </c>
      <c r="V1367" s="14">
        <f>IF($A1367="","",MOD(ROW()-2,12)+1)</f>
        <v/>
      </c>
      <c r="W1367">
        <f>L1367</f>
        <v/>
      </c>
      <c r="X1367" s="14">
        <f>IF(F1367="","",F1367)</f>
        <v/>
      </c>
      <c r="Y1367" s="14">
        <f>IF(G1367="","",G1367)</f>
        <v/>
      </c>
      <c r="Z1367">
        <f>M1367</f>
        <v/>
      </c>
      <c r="AA1367">
        <f>N1367</f>
        <v/>
      </c>
      <c r="AB1367" s="14">
        <f>IF(H1367="","",H1367)</f>
        <v/>
      </c>
      <c r="AC1367">
        <f>O1367</f>
        <v/>
      </c>
      <c r="AD1367" s="14">
        <f>IF(I1367="","",I1367)</f>
        <v/>
      </c>
      <c r="AE1367">
        <f>P1367</f>
        <v/>
      </c>
      <c r="AH1367">
        <f>IF(S1367&lt;&gt;"",S1367,AH1366+900)</f>
        <v/>
      </c>
      <c r="AI1367">
        <f>IF(T1367&lt;&gt;"",T1367,AI1366)</f>
        <v/>
      </c>
      <c r="AJ1367">
        <f>IF(U1367&lt;&gt;"",U1367,AJ1366)</f>
        <v/>
      </c>
      <c r="AK1367">
        <f>IF(W1367&lt;&gt;"",W1367,"")</f>
        <v/>
      </c>
      <c r="AL1367" s="14">
        <f>IF(X1367&lt;&gt;"",X1367,"")</f>
        <v/>
      </c>
      <c r="AM1367" s="14">
        <f>IF(Y1367&lt;&gt;"",Y1367,"")</f>
        <v/>
      </c>
      <c r="AN1367" s="14">
        <f>IF(OR(AL1367="",AM1367=""),"",AL1367-AM1367)</f>
        <v/>
      </c>
      <c r="AO1367">
        <f>IF(AN1367="","",IF(AN1367&gt;0,"Bullish","Bearish"))</f>
        <v/>
      </c>
      <c r="AP1367">
        <f>IF(AO1367="",AP1366,AO1367)</f>
        <v/>
      </c>
      <c r="AQ1367" s="14">
        <f>IF(AB1367&lt;&gt;"",AB1367,"")</f>
        <v/>
      </c>
      <c r="AR1367" s="14">
        <f>IF(AD1367&lt;&gt;"",AD1367,"")</f>
        <v/>
      </c>
      <c r="AS1367">
        <f>IF(AS1366+1=13,1,AS1366+1)</f>
        <v/>
      </c>
      <c r="AT1367">
        <f>IFERROR(IF(SLOPE($AQ$1346:$AQ$1357,$AS$1346:$AS$1357)&gt;0,MIN(3,ABS(SLOPE($AQ$1346:$AQ$1357,$AS$1346:$AS$1357))),IF(SLOPE($AQ$1346:$AQ$1357,$AS$1346:$AS$1357)&lt;-0.5,-0.5,0)),0)</f>
        <v/>
      </c>
      <c r="AU1367">
        <f>IFERROR(IF(SLOPE($AR$1346:$AR$1357,$AS$1346:$AS$1357)&lt;0,MAX(-3,-ABS(SLOPE($AR$1346:$AR$1357,$AS$1346:$AS$1357))),IF(SLOPE($AR$1346:$AR$1357,$AS$1346:$AS$1357)&gt;0.5,0.5,0)),0)</f>
        <v/>
      </c>
      <c r="AV1367">
        <f>($AQ$1358+(AT1367*(AS1367-1)))</f>
        <v/>
      </c>
      <c r="AW1367">
        <f>($AR$1358+(AU1367*(AS1367-1)))</f>
        <v/>
      </c>
      <c r="AX1367">
        <f>IF(AT1367&gt;0,AV1367+AT1367,AV1367)</f>
        <v/>
      </c>
      <c r="AY1367">
        <f>IF(AU1367&lt;0,AW1367+AU1367,AW1367)</f>
        <v/>
      </c>
      <c r="BA1367" s="14">
        <f>IFERROR(AX1367-AQ1367,"")</f>
        <v/>
      </c>
      <c r="BB1367" s="14">
        <f>IFERROR(AY1367-AR1367,"")</f>
        <v/>
      </c>
      <c r="BD1367">
        <f>AH1367</f>
        <v/>
      </c>
      <c r="BE1367">
        <f>AI1367</f>
        <v/>
      </c>
      <c r="BF1367">
        <f>AJ1367</f>
        <v/>
      </c>
      <c r="BG1367" s="14">
        <f>L1367</f>
        <v/>
      </c>
      <c r="BH1367" s="14">
        <f>IF(X1367="","",X1367)</f>
        <v/>
      </c>
      <c r="BI1367" s="14">
        <f>IF(Y1367="","",Y1367)</f>
        <v/>
      </c>
      <c r="BJ1367">
        <f>Z1367</f>
        <v/>
      </c>
      <c r="BK1367">
        <f>AA1367</f>
        <v/>
      </c>
      <c r="BL1367">
        <f>IFERROR(AX1367,"")</f>
        <v/>
      </c>
      <c r="BM1367">
        <f>IFERROR(AY1367,"")</f>
        <v/>
      </c>
    </row>
    <row r="1368" ht="14.25" customHeight="1">
      <c r="A1368">
        <f>ALGLIB_SSA_XAUUSD!AA1368</f>
        <v/>
      </c>
      <c r="B1368">
        <f>IF($A1368="","",INDEX(ALGLIB_SSA_XAUUSD!$B$2:$B$2401,MATCH($A1368,ALGLIB_SSA_XAUUSD!$A$2:$A$2401,1)))</f>
        <v/>
      </c>
      <c r="C1368">
        <f>IF($A1368="","",INDEX(ALGLIB_SSA_XAUUSD!$C$2:$C$2401,MATCH($A1368,ALGLIB_SSA_XAUUSD!$A$2:$A$2401,1)))</f>
        <v/>
      </c>
      <c r="D1368" s="14">
        <f>IF($A1368="","",INT((ROW()-2)/12)+1)</f>
        <v/>
      </c>
      <c r="E1368" s="14">
        <f>IF(AND(E1370&lt;&gt;"",D1370=D1358+1),E1358+(E1370-E1358)*10/12,"")</f>
        <v/>
      </c>
      <c r="F1368" s="14">
        <f>IF(AND(F1370&lt;&gt;"",D1370=D1358+1),F1358+(F1370-F1358)*10/12,"")</f>
        <v/>
      </c>
      <c r="G1368" s="14">
        <f>IF(AND(G1370&lt;&gt;"",D1370=D1358+1),G1358+(G1370-G1358)*10/12,"")</f>
        <v/>
      </c>
      <c r="H1368" s="14">
        <f>IF(AND(H1370&lt;&gt;"",D1370=D1358+1),H1358+(H1370-H1358)*10/12,"")</f>
        <v/>
      </c>
      <c r="I1368" s="14">
        <f>IF(AND(L1370&lt;&gt;"",D1370=D1358+1),I1358+(I1370-I1358)*10/12,"")</f>
        <v/>
      </c>
      <c r="J1368">
        <f>_xlfn.XLOOKUP($A1368,ALGLIB_SSA_XAUUSD!$AA$2:$AA$2401,ALGLIB_SSA_XAUUSD!$P$2:$P$2401,"",0)</f>
        <v/>
      </c>
      <c r="K1368">
        <f>_xlfn.XLOOKUP($A1368,ALGLIB_SSA_XAUUSD!$AA$2:$AA$2401,ALGLIB_SSA_XAUUSD!$Q$2:$Q$2401,"",0)</f>
        <v/>
      </c>
      <c r="L1368">
        <f>_xlfn.XLOOKUP($A1368,ALGLIB_SSA_XAUUSD!$AA$2:$AA$2401,ALGLIB_SSA_XAUUSD!$R$2:$R$2401,"",0)</f>
        <v/>
      </c>
      <c r="M1368">
        <f>_xlfn.XLOOKUP($A1368,ALGLIB_SSA_XAUUSD!$AA$2:$AA$2401,ALGLIB_SSA_XAUUSD!$S$2:$S$2401,"",0)</f>
        <v/>
      </c>
      <c r="N1368">
        <f>_xlfn.XLOOKUP($A1368,ALGLIB_SSA_XAUUSD!$AA$2:$AA$2401,ALGLIB_SSA_XAUUSD!$T$2:$T$2401,"",0)</f>
        <v/>
      </c>
      <c r="O1368">
        <f>_xlfn.XLOOKUP($A1368,ALGLIB_SSA_XAUUSD!$AA$2:$AA$2401,ALGLIB_SSA_XAUUSD!$U$2:$U$2401,"",0)</f>
        <v/>
      </c>
      <c r="P1368">
        <f>_xlfn.XLOOKUP($A1368,ALGLIB_SSA_XAUUSD!$AA$2:$AA$2401,ALGLIB_SSA_XAUUSD!$V$2:$V$2401,"",0)</f>
        <v/>
      </c>
      <c r="S1368">
        <f>A1368</f>
        <v/>
      </c>
      <c r="T1368">
        <f>J1368</f>
        <v/>
      </c>
      <c r="U1368">
        <f>K1368</f>
        <v/>
      </c>
      <c r="V1368" s="14">
        <f>IF($A1368="","",MOD(ROW()-2,12)+1)</f>
        <v/>
      </c>
      <c r="W1368">
        <f>L1368</f>
        <v/>
      </c>
      <c r="X1368" s="14">
        <f>IF(F1368="","",F1368)</f>
        <v/>
      </c>
      <c r="Y1368" s="14">
        <f>IF(G1368="","",G1368)</f>
        <v/>
      </c>
      <c r="Z1368">
        <f>M1368</f>
        <v/>
      </c>
      <c r="AA1368">
        <f>N1368</f>
        <v/>
      </c>
      <c r="AB1368" s="14">
        <f>IF(H1368="","",H1368)</f>
        <v/>
      </c>
      <c r="AC1368">
        <f>O1368</f>
        <v/>
      </c>
      <c r="AD1368" s="14">
        <f>IF(I1368="","",I1368)</f>
        <v/>
      </c>
      <c r="AE1368">
        <f>P1368</f>
        <v/>
      </c>
      <c r="AH1368">
        <f>IF(S1368&lt;&gt;"",S1368,AH1367+900)</f>
        <v/>
      </c>
      <c r="AI1368">
        <f>IF(T1368&lt;&gt;"",T1368,AI1367)</f>
        <v/>
      </c>
      <c r="AJ1368">
        <f>IF(U1368&lt;&gt;"",U1368,AJ1367)</f>
        <v/>
      </c>
      <c r="AK1368">
        <f>IF(W1368&lt;&gt;"",W1368,"")</f>
        <v/>
      </c>
      <c r="AL1368" s="14">
        <f>IF(X1368&lt;&gt;"",X1368,"")</f>
        <v/>
      </c>
      <c r="AM1368" s="14">
        <f>IF(Y1368&lt;&gt;"",Y1368,"")</f>
        <v/>
      </c>
      <c r="AN1368" s="14">
        <f>IF(OR(AL1368="",AM1368=""),"",AL1368-AM1368)</f>
        <v/>
      </c>
      <c r="AO1368">
        <f>IF(AN1368="","",IF(AN1368&gt;0,"Bullish","Bearish"))</f>
        <v/>
      </c>
      <c r="AP1368">
        <f>IF(AO1368="",AP1367,AO1368)</f>
        <v/>
      </c>
      <c r="AQ1368" s="14">
        <f>IF(AB1368&lt;&gt;"",AB1368,"")</f>
        <v/>
      </c>
      <c r="AR1368" s="14">
        <f>IF(AD1368&lt;&gt;"",AD1368,"")</f>
        <v/>
      </c>
      <c r="AS1368">
        <f>IF(AS1367+1=13,1,AS1367+1)</f>
        <v/>
      </c>
      <c r="AT1368">
        <f>IFERROR(IF(SLOPE($AQ$1346:$AQ$1357,$AS$1346:$AS$1357)&gt;0,MIN(3,ABS(SLOPE($AQ$1346:$AQ$1357,$AS$1346:$AS$1357))),IF(SLOPE($AQ$1346:$AQ$1357,$AS$1346:$AS$1357)&lt;-0.5,-0.5,0)),0)</f>
        <v/>
      </c>
      <c r="AU1368">
        <f>IFERROR(IF(SLOPE($AR$1346:$AR$1357,$AS$1346:$AS$1357)&lt;0,MAX(-3,-ABS(SLOPE($AR$1346:$AR$1357,$AS$1346:$AS$1357))),IF(SLOPE($AR$1346:$AR$1357,$AS$1346:$AS$1357)&gt;0.5,0.5,0)),0)</f>
        <v/>
      </c>
      <c r="AV1368">
        <f>($AQ$1358+(AT1368*(AS1368-1)))</f>
        <v/>
      </c>
      <c r="AW1368">
        <f>($AR$1358+(AU1368*(AS1368-1)))</f>
        <v/>
      </c>
      <c r="AX1368">
        <f>IF(AT1368&gt;0,AV1368+AT1368,AV1368)</f>
        <v/>
      </c>
      <c r="AY1368">
        <f>IF(AU1368&lt;0,AW1368+AU1368,AW1368)</f>
        <v/>
      </c>
      <c r="BA1368" s="14">
        <f>IFERROR(AX1368-AQ1368,"")</f>
        <v/>
      </c>
      <c r="BB1368" s="14">
        <f>IFERROR(AY1368-AR1368,"")</f>
        <v/>
      </c>
      <c r="BD1368">
        <f>AH1368</f>
        <v/>
      </c>
      <c r="BE1368">
        <f>AI1368</f>
        <v/>
      </c>
      <c r="BF1368">
        <f>AJ1368</f>
        <v/>
      </c>
      <c r="BG1368" s="14">
        <f>L1368</f>
        <v/>
      </c>
      <c r="BH1368" s="14">
        <f>IF(X1368="","",X1368)</f>
        <v/>
      </c>
      <c r="BI1368" s="14">
        <f>IF(Y1368="","",Y1368)</f>
        <v/>
      </c>
      <c r="BJ1368">
        <f>Z1368</f>
        <v/>
      </c>
      <c r="BK1368">
        <f>AA1368</f>
        <v/>
      </c>
      <c r="BL1368">
        <f>IFERROR(AX1368,"")</f>
        <v/>
      </c>
      <c r="BM1368">
        <f>IFERROR(AY1368,"")</f>
        <v/>
      </c>
    </row>
    <row r="1369" ht="14.25" customHeight="1">
      <c r="A1369">
        <f>ALGLIB_SSA_XAUUSD!AA1369</f>
        <v/>
      </c>
      <c r="B1369">
        <f>IF($A1369="","",INDEX(ALGLIB_SSA_XAUUSD!$B$2:$B$2401,MATCH($A1369,ALGLIB_SSA_XAUUSD!$A$2:$A$2401,1)))</f>
        <v/>
      </c>
      <c r="C1369">
        <f>IF($A1369="","",INDEX(ALGLIB_SSA_XAUUSD!$C$2:$C$2401,MATCH($A1369,ALGLIB_SSA_XAUUSD!$A$2:$A$2401,1)))</f>
        <v/>
      </c>
      <c r="D1369" s="14">
        <f>IF($A1369="","",INT((ROW()-2)/12)+1)</f>
        <v/>
      </c>
      <c r="E1369" s="14">
        <f>IF(AND(E1370&lt;&gt;"",D1370=D1358+1),E1358+(E1370-E1358)*11/12,"")</f>
        <v/>
      </c>
      <c r="F1369" s="14">
        <f>IF(AND(F1370&lt;&gt;"",D1370=D1358+1),F1358+(F1370-F1358)*11/12,"")</f>
        <v/>
      </c>
      <c r="G1369" s="14">
        <f>IF(AND(G1370&lt;&gt;"",D1370=D1358+1),G1358+(G1370-G1358)*11/12,"")</f>
        <v/>
      </c>
      <c r="H1369" s="14">
        <f>IF(AND(H1370&lt;&gt;"",D1370=D1358+1),H1358+(H1370-H1358)*11/12,"")</f>
        <v/>
      </c>
      <c r="I1369" s="14">
        <f>IF(AND(L1370&lt;&gt;"",D1370=D1358+1),I1358+(I1370-I1358)*11/12,"")</f>
        <v/>
      </c>
      <c r="J1369">
        <f>_xlfn.XLOOKUP($A1369,ALGLIB_SSA_XAUUSD!$AA$2:$AA$2401,ALGLIB_SSA_XAUUSD!$P$2:$P$2401,"",0)</f>
        <v/>
      </c>
      <c r="K1369">
        <f>_xlfn.XLOOKUP($A1369,ALGLIB_SSA_XAUUSD!$AA$2:$AA$2401,ALGLIB_SSA_XAUUSD!$Q$2:$Q$2401,"",0)</f>
        <v/>
      </c>
      <c r="L1369">
        <f>_xlfn.XLOOKUP($A1369,ALGLIB_SSA_XAUUSD!$AA$2:$AA$2401,ALGLIB_SSA_XAUUSD!$R$2:$R$2401,"",0)</f>
        <v/>
      </c>
      <c r="M1369">
        <f>_xlfn.XLOOKUP($A1369,ALGLIB_SSA_XAUUSD!$AA$2:$AA$2401,ALGLIB_SSA_XAUUSD!$S$2:$S$2401,"",0)</f>
        <v/>
      </c>
      <c r="N1369">
        <f>_xlfn.XLOOKUP($A1369,ALGLIB_SSA_XAUUSD!$AA$2:$AA$2401,ALGLIB_SSA_XAUUSD!$T$2:$T$2401,"",0)</f>
        <v/>
      </c>
      <c r="O1369">
        <f>_xlfn.XLOOKUP($A1369,ALGLIB_SSA_XAUUSD!$AA$2:$AA$2401,ALGLIB_SSA_XAUUSD!$U$2:$U$2401,"",0)</f>
        <v/>
      </c>
      <c r="P1369">
        <f>_xlfn.XLOOKUP($A1369,ALGLIB_SSA_XAUUSD!$AA$2:$AA$2401,ALGLIB_SSA_XAUUSD!$V$2:$V$2401,"",0)</f>
        <v/>
      </c>
      <c r="S1369">
        <f>A1369</f>
        <v/>
      </c>
      <c r="T1369">
        <f>J1369</f>
        <v/>
      </c>
      <c r="U1369">
        <f>K1369</f>
        <v/>
      </c>
      <c r="V1369" s="14">
        <f>IF($A1369="","",MOD(ROW()-2,12)+1)</f>
        <v/>
      </c>
      <c r="W1369">
        <f>L1369</f>
        <v/>
      </c>
      <c r="X1369" s="14">
        <f>IF(F1369="","",F1369)</f>
        <v/>
      </c>
      <c r="Y1369" s="14">
        <f>IF(G1369="","",G1369)</f>
        <v/>
      </c>
      <c r="Z1369">
        <f>M1369</f>
        <v/>
      </c>
      <c r="AA1369">
        <f>N1369</f>
        <v/>
      </c>
      <c r="AB1369" s="14">
        <f>IF(H1369="","",H1369)</f>
        <v/>
      </c>
      <c r="AC1369">
        <f>O1369</f>
        <v/>
      </c>
      <c r="AD1369" s="14">
        <f>IF(I1369="","",I1369)</f>
        <v/>
      </c>
      <c r="AE1369">
        <f>P1369</f>
        <v/>
      </c>
      <c r="AH1369">
        <f>IF(S1369&lt;&gt;"",S1369,AH1368+900)</f>
        <v/>
      </c>
      <c r="AI1369">
        <f>IF(T1369&lt;&gt;"",T1369,AI1368)</f>
        <v/>
      </c>
      <c r="AJ1369">
        <f>IF(U1369&lt;&gt;"",U1369,AJ1368)</f>
        <v/>
      </c>
      <c r="AK1369">
        <f>IF(W1369&lt;&gt;"",W1369,"")</f>
        <v/>
      </c>
      <c r="AL1369" s="14">
        <f>IF(X1369&lt;&gt;"",X1369,"")</f>
        <v/>
      </c>
      <c r="AM1369" s="14">
        <f>IF(Y1369&lt;&gt;"",Y1369,"")</f>
        <v/>
      </c>
      <c r="AN1369" s="14">
        <f>IF(OR(AL1369="",AM1369=""),"",AL1369-AM1369)</f>
        <v/>
      </c>
      <c r="AO1369">
        <f>IF(AN1369="","",IF(AN1369&gt;0,"Bullish","Bearish"))</f>
        <v/>
      </c>
      <c r="AP1369">
        <f>IF(AO1369="",AP1368,AO1369)</f>
        <v/>
      </c>
      <c r="AQ1369" s="14">
        <f>IF(AB1369&lt;&gt;"",AB1369,"")</f>
        <v/>
      </c>
      <c r="AR1369" s="14">
        <f>IF(AD1369&lt;&gt;"",AD1369,"")</f>
        <v/>
      </c>
      <c r="AS1369">
        <f>IF(AS1368+1=13,1,AS1368+1)</f>
        <v/>
      </c>
      <c r="AT1369">
        <f>IFERROR(IF(SLOPE($AQ$1346:$AQ$1357,$AS$1346:$AS$1357)&gt;0,MIN(3,ABS(SLOPE($AQ$1346:$AQ$1357,$AS$1346:$AS$1357))),IF(SLOPE($AQ$1346:$AQ$1357,$AS$1346:$AS$1357)&lt;-0.5,-0.5,0)),0)</f>
        <v/>
      </c>
      <c r="AU1369">
        <f>IFERROR(IF(SLOPE($AR$1346:$AR$1357,$AS$1346:$AS$1357)&lt;0,MAX(-3,-ABS(SLOPE($AR$1346:$AR$1357,$AS$1346:$AS$1357))),IF(SLOPE($AR$1346:$AR$1357,$AS$1346:$AS$1357)&gt;0.5,0.5,0)),0)</f>
        <v/>
      </c>
      <c r="AV1369">
        <f>($AQ$1358+(AT1369*(AS1369-1)))</f>
        <v/>
      </c>
      <c r="AW1369">
        <f>($AR$1358+(AU1369*(AS1369-1)))</f>
        <v/>
      </c>
      <c r="AX1369">
        <f>IF(AT1369&gt;0,AV1369+AT1369,AV1369)</f>
        <v/>
      </c>
      <c r="AY1369">
        <f>IF(AU1369&lt;0,AW1369+AU1369,AW1369)</f>
        <v/>
      </c>
      <c r="BA1369" s="14">
        <f>IFERROR(AX1369-AQ1369,"")</f>
        <v/>
      </c>
      <c r="BB1369" s="14">
        <f>IFERROR(AY1369-AR1369,"")</f>
        <v/>
      </c>
      <c r="BD1369">
        <f>AH1369</f>
        <v/>
      </c>
      <c r="BE1369">
        <f>AI1369</f>
        <v/>
      </c>
      <c r="BF1369">
        <f>AJ1369</f>
        <v/>
      </c>
      <c r="BG1369" s="14">
        <f>L1369</f>
        <v/>
      </c>
      <c r="BH1369" s="14">
        <f>IF(X1369="","",X1369)</f>
        <v/>
      </c>
      <c r="BI1369" s="14">
        <f>IF(Y1369="","",Y1369)</f>
        <v/>
      </c>
      <c r="BJ1369">
        <f>Z1369</f>
        <v/>
      </c>
      <c r="BK1369">
        <f>AA1369</f>
        <v/>
      </c>
      <c r="BL1369">
        <f>IFERROR(AX1369,"")</f>
        <v/>
      </c>
      <c r="BM1369">
        <f>IFERROR(AY1369,"")</f>
        <v/>
      </c>
    </row>
    <row r="1370" ht="14.25" customHeight="1">
      <c r="A1370">
        <f>ALGLIB_SSA_XAUUSD!AA1370</f>
        <v/>
      </c>
      <c r="B1370">
        <f>IF($A1370="","",INDEX(ALGLIB_SSA_XAUUSD!$B$2:$B$2401,MATCH($A1370,ALGLIB_SSA_XAUUSD!$A$2:$A$2401,1)))</f>
        <v/>
      </c>
      <c r="C1370">
        <f>IF($A1370="","",INDEX(ALGLIB_SSA_XAUUSD!$C$2:$C$2401,MATCH($A1370,ALGLIB_SSA_XAUUSD!$A$2:$A$2401,1)))</f>
        <v/>
      </c>
      <c r="D1370" s="14">
        <f>IF($A1370="","",INT((ROW()-2)/12)+1)</f>
        <v/>
      </c>
      <c r="E1370" s="14">
        <f>IF($A1370="","",INDEX(ALGLIB_SSA_XAUUSD!$D$2:$D$2401,MATCH($A1370,ALGLIB_SSA_XAUUSD!$A$2:$A$2401,1)))</f>
        <v/>
      </c>
      <c r="F1370" s="14">
        <f>IF($A1370="","",INDEX(ALGLIB_SSA_XAUUSD!$E$2:$E$2401,MATCH($A1370,ALGLIB_SSA_XAUUSD!$A$2:$A$2401,1)))</f>
        <v/>
      </c>
      <c r="G1370" s="14">
        <f>IF($A1370="","",INDEX(ALGLIB_SSA_XAUUSD!$F$2:$F$2401,MATCH($A1370,ALGLIB_SSA_XAUUSD!$A$2:$A$2401,1)))</f>
        <v/>
      </c>
      <c r="H1370" s="14">
        <f>IF($A1370="","",INDEX(ALGLIB_SSA_XAUUSD!$G$2:$G$2401,MATCH($A1370,ALGLIB_SSA_XAUUSD!$A$2:$A$2401,1)))</f>
        <v/>
      </c>
      <c r="I1370" s="14">
        <f>IF($A1370="","",INDEX(ALGLIB_SSA_XAUUSD!$H$2:$H$2401,MATCH($A1370,ALGLIB_SSA_XAUUSD!$A$2:$A$2401,1)))</f>
        <v/>
      </c>
      <c r="J1370">
        <f>_xlfn.XLOOKUP($A1370,ALGLIB_SSA_XAUUSD!$AA$2:$AA$2401,ALGLIB_SSA_XAUUSD!$P$2:$P$2401,"",0)</f>
        <v/>
      </c>
      <c r="K1370">
        <f>_xlfn.XLOOKUP($A1370,ALGLIB_SSA_XAUUSD!$AA$2:$AA$2401,ALGLIB_SSA_XAUUSD!$Q$2:$Q$2401,"",0)</f>
        <v/>
      </c>
      <c r="L1370">
        <f>_xlfn.XLOOKUP($A1370,ALGLIB_SSA_XAUUSD!$AA$2:$AA$2401,ALGLIB_SSA_XAUUSD!$R$2:$R$2401,"",0)</f>
        <v/>
      </c>
      <c r="M1370">
        <f>_xlfn.XLOOKUP($A1370,ALGLIB_SSA_XAUUSD!$AA$2:$AA$2401,ALGLIB_SSA_XAUUSD!$S$2:$S$2401,"",0)</f>
        <v/>
      </c>
      <c r="N1370">
        <f>_xlfn.XLOOKUP($A1370,ALGLIB_SSA_XAUUSD!$AA$2:$AA$2401,ALGLIB_SSA_XAUUSD!$T$2:$T$2401,"",0)</f>
        <v/>
      </c>
      <c r="O1370">
        <f>_xlfn.XLOOKUP($A1370,ALGLIB_SSA_XAUUSD!$AA$2:$AA$2401,ALGLIB_SSA_XAUUSD!$U$2:$U$2401,"",0)</f>
        <v/>
      </c>
      <c r="P1370">
        <f>_xlfn.XLOOKUP($A1370,ALGLIB_SSA_XAUUSD!$AA$2:$AA$2401,ALGLIB_SSA_XAUUSD!$V$2:$V$2401,"",0)</f>
        <v/>
      </c>
      <c r="S1370">
        <f>A1370</f>
        <v/>
      </c>
      <c r="T1370">
        <f>J1370</f>
        <v/>
      </c>
      <c r="U1370">
        <f>K1370</f>
        <v/>
      </c>
      <c r="V1370" s="14">
        <f>IF($A1370="","",MOD(ROW()-2,12)+1)</f>
        <v/>
      </c>
      <c r="W1370">
        <f>L1370</f>
        <v/>
      </c>
      <c r="X1370" s="14">
        <f>IF(F1370="","",F1370)</f>
        <v/>
      </c>
      <c r="Y1370" s="14">
        <f>IF(G1370="","",G1370)</f>
        <v/>
      </c>
      <c r="Z1370">
        <f>M1370</f>
        <v/>
      </c>
      <c r="AA1370">
        <f>N1370</f>
        <v/>
      </c>
      <c r="AB1370" s="14">
        <f>IF(H1370="","",H1370)</f>
        <v/>
      </c>
      <c r="AC1370">
        <f>O1370</f>
        <v/>
      </c>
      <c r="AD1370" s="14">
        <f>IF(I1370="","",I1370)</f>
        <v/>
      </c>
      <c r="AE1370">
        <f>P1370</f>
        <v/>
      </c>
      <c r="AH1370">
        <f>IF(S1370&lt;&gt;"",S1370,AH1369+900)</f>
        <v/>
      </c>
      <c r="AI1370">
        <f>IF(T1370&lt;&gt;"",T1370,AI1369)</f>
        <v/>
      </c>
      <c r="AJ1370">
        <f>IF(U1370&lt;&gt;"",U1370,AJ1369)</f>
        <v/>
      </c>
      <c r="AK1370">
        <f>IF(W1370&lt;&gt;"",W1370,"")</f>
        <v/>
      </c>
      <c r="AL1370" s="14">
        <f>IF(X1370&lt;&gt;"",X1370,"")</f>
        <v/>
      </c>
      <c r="AM1370" s="14">
        <f>IF(Y1370&lt;&gt;"",Y1370,"")</f>
        <v/>
      </c>
      <c r="AN1370" s="14">
        <f>IF(OR(AL1370="",AM1370=""),"",AL1370-AM1370)</f>
        <v/>
      </c>
      <c r="AO1370">
        <f>IF(AN1370="","",IF(AN1370&gt;0,"Bullish","Bearish"))</f>
        <v/>
      </c>
      <c r="AP1370">
        <f>IF(AO1370="",AP1369,AO1370)</f>
        <v/>
      </c>
      <c r="AQ1370" s="14">
        <f>IF(AB1370&lt;&gt;"",AB1370,"")</f>
        <v/>
      </c>
      <c r="AR1370" s="14">
        <f>IF(AD1370&lt;&gt;"",AD1370,"")</f>
        <v/>
      </c>
      <c r="AS1370">
        <f>IF(AS1369+1=13,1,AS1369+1)</f>
        <v/>
      </c>
      <c r="AT1370">
        <f>IFERROR(IF(SLOPE($AQ$1358:$AQ$1369,$AS$1358:$AS$1369)&gt;0,MIN(3,ABS(SLOPE($AQ$1358:$AQ$1369,$AS$1358:$AS$1369))),IF(SLOPE($AQ$1358:$AQ$1369,$AS$1358:$AS$1369)&lt;-0.5,-0.5,0)),0)</f>
        <v/>
      </c>
      <c r="AU1370">
        <f>IFERROR(IF(SLOPE($AR$1358:$AR$1369,$AS$1358:$AS$1369)&lt;0,MAX(-3,-ABS(SLOPE($AR$1358:$AR$1369,$AS$1358:$AS$1369))),IF(SLOPE($AR$1358:$AR$1369,$AS$1358:$AS$1369)&gt;0.5,0.5,0)),0)</f>
        <v/>
      </c>
      <c r="AV1370">
        <f>($AQ$1370+(AT1370*(AS1370-1)))</f>
        <v/>
      </c>
      <c r="AW1370">
        <f>($AR$1370+(AU1370*(AS1370-1)))</f>
        <v/>
      </c>
      <c r="AX1370">
        <f>IF(AT1370&gt;0,AV1370+AT1370,AV1370)</f>
        <v/>
      </c>
      <c r="AY1370">
        <f>IF(AU1370&lt;0,AW1370+AU1370,AW1370)</f>
        <v/>
      </c>
      <c r="BA1370" s="14">
        <f>IFERROR(AX1370-AQ1370,"")</f>
        <v/>
      </c>
      <c r="BB1370" s="14">
        <f>IFERROR(AY1370-AR1370,"")</f>
        <v/>
      </c>
      <c r="BD1370">
        <f>AH1370</f>
        <v/>
      </c>
      <c r="BE1370">
        <f>AI1370</f>
        <v/>
      </c>
      <c r="BF1370">
        <f>AJ1370</f>
        <v/>
      </c>
      <c r="BG1370" s="14">
        <f>L1370</f>
        <v/>
      </c>
      <c r="BH1370" s="14">
        <f>IF(X1370="","",X1370)</f>
        <v/>
      </c>
      <c r="BI1370" s="14">
        <f>IF(Y1370="","",Y1370)</f>
        <v/>
      </c>
      <c r="BJ1370">
        <f>Z1370</f>
        <v/>
      </c>
      <c r="BK1370">
        <f>AA1370</f>
        <v/>
      </c>
      <c r="BL1370">
        <f>IFERROR(AX1370,"")</f>
        <v/>
      </c>
      <c r="BM1370">
        <f>IFERROR(AY1370,"")</f>
        <v/>
      </c>
    </row>
    <row r="1371" ht="14.25" customHeight="1">
      <c r="A1371">
        <f>ALGLIB_SSA_XAUUSD!AA1371</f>
        <v/>
      </c>
      <c r="B1371">
        <f>IF($A1371="","",INDEX(ALGLIB_SSA_XAUUSD!$B$2:$B$2401,MATCH($A1371,ALGLIB_SSA_XAUUSD!$A$2:$A$2401,1)))</f>
        <v/>
      </c>
      <c r="C1371">
        <f>IF($A1371="","",INDEX(ALGLIB_SSA_XAUUSD!$C$2:$C$2401,MATCH($A1371,ALGLIB_SSA_XAUUSD!$A$2:$A$2401,1)))</f>
        <v/>
      </c>
      <c r="D1371" s="14">
        <f>IF($A1371="","",INT((ROW()-2)/12)+1)</f>
        <v/>
      </c>
      <c r="E1371" s="14">
        <f>IF(AND(E1382&lt;&gt;"",D1382=D1370+1),E1370+(E1382-E1370)*1/12,"")</f>
        <v/>
      </c>
      <c r="F1371" s="14">
        <f>IF(AND(F1382&lt;&gt;"",D1382=D1370+1),F1370+(F1382-F1370)*1/12,"")</f>
        <v/>
      </c>
      <c r="G1371" s="14">
        <f>IF(AND(G1382&lt;&gt;"",D1382=D1370+1),G1370+(G1382-G1370)*1/12,"")</f>
        <v/>
      </c>
      <c r="H1371" s="14">
        <f>IF(AND(H1382&lt;&gt;"",D1382=D1370+1),H1370+(H1382-H1370)*1/12,"")</f>
        <v/>
      </c>
      <c r="I1371" s="14">
        <f>IF(AND(L1382&lt;&gt;"",D1382=D1370+1),I1370+(I1382-I1370)*1/12,"")</f>
        <v/>
      </c>
      <c r="J1371">
        <f>_xlfn.XLOOKUP($A1371,ALGLIB_SSA_XAUUSD!$AA$2:$AA$2401,ALGLIB_SSA_XAUUSD!$P$2:$P$2401,"",0)</f>
        <v/>
      </c>
      <c r="K1371">
        <f>_xlfn.XLOOKUP($A1371,ALGLIB_SSA_XAUUSD!$AA$2:$AA$2401,ALGLIB_SSA_XAUUSD!$Q$2:$Q$2401,"",0)</f>
        <v/>
      </c>
      <c r="L1371">
        <f>_xlfn.XLOOKUP($A1371,ALGLIB_SSA_XAUUSD!$AA$2:$AA$2401,ALGLIB_SSA_XAUUSD!$R$2:$R$2401,"",0)</f>
        <v/>
      </c>
      <c r="M1371">
        <f>_xlfn.XLOOKUP($A1371,ALGLIB_SSA_XAUUSD!$AA$2:$AA$2401,ALGLIB_SSA_XAUUSD!$S$2:$S$2401,"",0)</f>
        <v/>
      </c>
      <c r="N1371">
        <f>_xlfn.XLOOKUP($A1371,ALGLIB_SSA_XAUUSD!$AA$2:$AA$2401,ALGLIB_SSA_XAUUSD!$T$2:$T$2401,"",0)</f>
        <v/>
      </c>
      <c r="O1371">
        <f>_xlfn.XLOOKUP($A1371,ALGLIB_SSA_XAUUSD!$AA$2:$AA$2401,ALGLIB_SSA_XAUUSD!$U$2:$U$2401,"",0)</f>
        <v/>
      </c>
      <c r="P1371">
        <f>_xlfn.XLOOKUP($A1371,ALGLIB_SSA_XAUUSD!$AA$2:$AA$2401,ALGLIB_SSA_XAUUSD!$V$2:$V$2401,"",0)</f>
        <v/>
      </c>
      <c r="S1371">
        <f>A1371</f>
        <v/>
      </c>
      <c r="T1371">
        <f>J1371</f>
        <v/>
      </c>
      <c r="U1371">
        <f>K1371</f>
        <v/>
      </c>
      <c r="V1371" s="14">
        <f>IF($A1371="","",MOD(ROW()-2,12)+1)</f>
        <v/>
      </c>
      <c r="W1371">
        <f>L1371</f>
        <v/>
      </c>
      <c r="X1371" s="14">
        <f>IF(F1371="","",F1371)</f>
        <v/>
      </c>
      <c r="Y1371" s="14">
        <f>IF(G1371="","",G1371)</f>
        <v/>
      </c>
      <c r="Z1371">
        <f>M1371</f>
        <v/>
      </c>
      <c r="AA1371">
        <f>N1371</f>
        <v/>
      </c>
      <c r="AB1371" s="14">
        <f>IF(H1371="","",H1371)</f>
        <v/>
      </c>
      <c r="AC1371">
        <f>O1371</f>
        <v/>
      </c>
      <c r="AD1371" s="14">
        <f>IF(I1371="","",I1371)</f>
        <v/>
      </c>
      <c r="AE1371">
        <f>P1371</f>
        <v/>
      </c>
      <c r="AH1371">
        <f>IF(S1371&lt;&gt;"",S1371,AH1370+900)</f>
        <v/>
      </c>
      <c r="AI1371">
        <f>IF(T1371&lt;&gt;"",T1371,AI1370)</f>
        <v/>
      </c>
      <c r="AJ1371">
        <f>IF(U1371&lt;&gt;"",U1371,AJ1370)</f>
        <v/>
      </c>
      <c r="AK1371">
        <f>IF(W1371&lt;&gt;"",W1371,"")</f>
        <v/>
      </c>
      <c r="AL1371" s="14">
        <f>IF(X1371&lt;&gt;"",X1371,"")</f>
        <v/>
      </c>
      <c r="AM1371" s="14">
        <f>IF(Y1371&lt;&gt;"",Y1371,"")</f>
        <v/>
      </c>
      <c r="AN1371" s="14">
        <f>IF(OR(AL1371="",AM1371=""),"",AL1371-AM1371)</f>
        <v/>
      </c>
      <c r="AO1371">
        <f>IF(AN1371="","",IF(AN1371&gt;0,"Bullish","Bearish"))</f>
        <v/>
      </c>
      <c r="AP1371">
        <f>IF(AO1371="",AP1370,AO1371)</f>
        <v/>
      </c>
      <c r="AQ1371" s="14">
        <f>IF(AB1371&lt;&gt;"",AB1371,"")</f>
        <v/>
      </c>
      <c r="AR1371" s="14">
        <f>IF(AD1371&lt;&gt;"",AD1371,"")</f>
        <v/>
      </c>
      <c r="AS1371">
        <f>IF(AS1370+1=13,1,AS1370+1)</f>
        <v/>
      </c>
      <c r="AT1371">
        <f>IFERROR(IF(SLOPE($AQ$1358:$AQ$1369,$AS$1358:$AS$1369)&gt;0,MIN(3,ABS(SLOPE($AQ$1358:$AQ$1369,$AS$1358:$AS$1369))),IF(SLOPE($AQ$1358:$AQ$1369,$AS$1358:$AS$1369)&lt;-0.5,-0.5,0)),0)</f>
        <v/>
      </c>
      <c r="AU1371">
        <f>IFERROR(IF(SLOPE($AR$1358:$AR$1369,$AS$1358:$AS$1369)&lt;0,MAX(-3,-ABS(SLOPE($AR$1358:$AR$1369,$AS$1358:$AS$1369))),IF(SLOPE($AR$1358:$AR$1369,$AS$1358:$AS$1369)&gt;0.5,0.5,0)),0)</f>
        <v/>
      </c>
      <c r="AV1371">
        <f>($AQ$1370+(AT1371*(AS1371-1)))</f>
        <v/>
      </c>
      <c r="AW1371">
        <f>($AR$1370+(AU1371*(AS1371-1)))</f>
        <v/>
      </c>
      <c r="AX1371">
        <f>IF(AT1371&gt;0,AV1371+AT1371,AV1371)</f>
        <v/>
      </c>
      <c r="AY1371">
        <f>IF(AU1371&lt;0,AW1371+AU1371,AW1371)</f>
        <v/>
      </c>
      <c r="BA1371" s="14">
        <f>IFERROR(AX1371-AQ1371,"")</f>
        <v/>
      </c>
      <c r="BB1371" s="14">
        <f>IFERROR(AY1371-AR1371,"")</f>
        <v/>
      </c>
      <c r="BD1371">
        <f>AH1371</f>
        <v/>
      </c>
      <c r="BE1371">
        <f>AI1371</f>
        <v/>
      </c>
      <c r="BF1371">
        <f>AJ1371</f>
        <v/>
      </c>
      <c r="BG1371" s="14">
        <f>L1371</f>
        <v/>
      </c>
      <c r="BH1371" s="14">
        <f>IF(X1371="","",X1371)</f>
        <v/>
      </c>
      <c r="BI1371" s="14">
        <f>IF(Y1371="","",Y1371)</f>
        <v/>
      </c>
      <c r="BJ1371">
        <f>Z1371</f>
        <v/>
      </c>
      <c r="BK1371">
        <f>AA1371</f>
        <v/>
      </c>
      <c r="BL1371">
        <f>IFERROR(AX1371,"")</f>
        <v/>
      </c>
      <c r="BM1371">
        <f>IFERROR(AY1371,"")</f>
        <v/>
      </c>
    </row>
    <row r="1372" ht="14.25" customHeight="1">
      <c r="A1372">
        <f>ALGLIB_SSA_XAUUSD!AA1372</f>
        <v/>
      </c>
      <c r="B1372">
        <f>IF($A1372="","",INDEX(ALGLIB_SSA_XAUUSD!$B$2:$B$2401,MATCH($A1372,ALGLIB_SSA_XAUUSD!$A$2:$A$2401,1)))</f>
        <v/>
      </c>
      <c r="C1372">
        <f>IF($A1372="","",INDEX(ALGLIB_SSA_XAUUSD!$C$2:$C$2401,MATCH($A1372,ALGLIB_SSA_XAUUSD!$A$2:$A$2401,1)))</f>
        <v/>
      </c>
      <c r="D1372" s="14">
        <f>IF($A1372="","",INT((ROW()-2)/12)+1)</f>
        <v/>
      </c>
      <c r="E1372" s="14">
        <f>IF(AND(E1382&lt;&gt;"",D1382=D1370+1),E1370+(E1382-E1370)*2/12,"")</f>
        <v/>
      </c>
      <c r="F1372" s="14">
        <f>IF(AND(F1382&lt;&gt;"",D1382=D1370+1),F1370+(F1382-F1370)*2/12,"")</f>
        <v/>
      </c>
      <c r="G1372" s="14">
        <f>IF(AND(G1382&lt;&gt;"",D1382=D1370+1),G1370+(G1382-G1370)*2/12,"")</f>
        <v/>
      </c>
      <c r="H1372" s="14">
        <f>IF(AND(H1382&lt;&gt;"",D1382=D1370+1),H1370+(H1382-H1370)*2/12,"")</f>
        <v/>
      </c>
      <c r="I1372" s="14">
        <f>IF(AND(L1382&lt;&gt;"",D1382=D1370+1),I1370+(I1382-I1370)*2/12,"")</f>
        <v/>
      </c>
      <c r="J1372">
        <f>_xlfn.XLOOKUP($A1372,ALGLIB_SSA_XAUUSD!$AA$2:$AA$2401,ALGLIB_SSA_XAUUSD!$P$2:$P$2401,"",0)</f>
        <v/>
      </c>
      <c r="K1372">
        <f>_xlfn.XLOOKUP($A1372,ALGLIB_SSA_XAUUSD!$AA$2:$AA$2401,ALGLIB_SSA_XAUUSD!$Q$2:$Q$2401,"",0)</f>
        <v/>
      </c>
      <c r="L1372">
        <f>_xlfn.XLOOKUP($A1372,ALGLIB_SSA_XAUUSD!$AA$2:$AA$2401,ALGLIB_SSA_XAUUSD!$R$2:$R$2401,"",0)</f>
        <v/>
      </c>
      <c r="M1372">
        <f>_xlfn.XLOOKUP($A1372,ALGLIB_SSA_XAUUSD!$AA$2:$AA$2401,ALGLIB_SSA_XAUUSD!$S$2:$S$2401,"",0)</f>
        <v/>
      </c>
      <c r="N1372">
        <f>_xlfn.XLOOKUP($A1372,ALGLIB_SSA_XAUUSD!$AA$2:$AA$2401,ALGLIB_SSA_XAUUSD!$T$2:$T$2401,"",0)</f>
        <v/>
      </c>
      <c r="O1372">
        <f>_xlfn.XLOOKUP($A1372,ALGLIB_SSA_XAUUSD!$AA$2:$AA$2401,ALGLIB_SSA_XAUUSD!$U$2:$U$2401,"",0)</f>
        <v/>
      </c>
      <c r="P1372">
        <f>_xlfn.XLOOKUP($A1372,ALGLIB_SSA_XAUUSD!$AA$2:$AA$2401,ALGLIB_SSA_XAUUSD!$V$2:$V$2401,"",0)</f>
        <v/>
      </c>
      <c r="S1372">
        <f>A1372</f>
        <v/>
      </c>
      <c r="T1372">
        <f>J1372</f>
        <v/>
      </c>
      <c r="U1372">
        <f>K1372</f>
        <v/>
      </c>
      <c r="V1372" s="14">
        <f>IF($A1372="","",MOD(ROW()-2,12)+1)</f>
        <v/>
      </c>
      <c r="W1372">
        <f>L1372</f>
        <v/>
      </c>
      <c r="X1372" s="14">
        <f>IF(F1372="","",F1372)</f>
        <v/>
      </c>
      <c r="Y1372" s="14">
        <f>IF(G1372="","",G1372)</f>
        <v/>
      </c>
      <c r="Z1372">
        <f>M1372</f>
        <v/>
      </c>
      <c r="AA1372">
        <f>N1372</f>
        <v/>
      </c>
      <c r="AB1372" s="14">
        <f>IF(H1372="","",H1372)</f>
        <v/>
      </c>
      <c r="AC1372">
        <f>O1372</f>
        <v/>
      </c>
      <c r="AD1372" s="14">
        <f>IF(I1372="","",I1372)</f>
        <v/>
      </c>
      <c r="AE1372">
        <f>P1372</f>
        <v/>
      </c>
      <c r="AH1372">
        <f>IF(S1372&lt;&gt;"",S1372,AH1371+900)</f>
        <v/>
      </c>
      <c r="AI1372">
        <f>IF(T1372&lt;&gt;"",T1372,AI1371)</f>
        <v/>
      </c>
      <c r="AJ1372">
        <f>IF(U1372&lt;&gt;"",U1372,AJ1371)</f>
        <v/>
      </c>
      <c r="AK1372">
        <f>IF(W1372&lt;&gt;"",W1372,"")</f>
        <v/>
      </c>
      <c r="AL1372" s="14">
        <f>IF(X1372&lt;&gt;"",X1372,"")</f>
        <v/>
      </c>
      <c r="AM1372" s="14">
        <f>IF(Y1372&lt;&gt;"",Y1372,"")</f>
        <v/>
      </c>
      <c r="AN1372" s="14">
        <f>IF(OR(AL1372="",AM1372=""),"",AL1372-AM1372)</f>
        <v/>
      </c>
      <c r="AO1372">
        <f>IF(AN1372="","",IF(AN1372&gt;0,"Bullish","Bearish"))</f>
        <v/>
      </c>
      <c r="AP1372">
        <f>IF(AO1372="",AP1371,AO1372)</f>
        <v/>
      </c>
      <c r="AQ1372" s="14">
        <f>IF(AB1372&lt;&gt;"",AB1372,"")</f>
        <v/>
      </c>
      <c r="AR1372" s="14">
        <f>IF(AD1372&lt;&gt;"",AD1372,"")</f>
        <v/>
      </c>
      <c r="AS1372">
        <f>IF(AS1371+1=13,1,AS1371+1)</f>
        <v/>
      </c>
      <c r="AT1372">
        <f>IFERROR(IF(SLOPE($AQ$1358:$AQ$1369,$AS$1358:$AS$1369)&gt;0,MIN(3,ABS(SLOPE($AQ$1358:$AQ$1369,$AS$1358:$AS$1369))),IF(SLOPE($AQ$1358:$AQ$1369,$AS$1358:$AS$1369)&lt;-0.5,-0.5,0)),0)</f>
        <v/>
      </c>
      <c r="AU1372">
        <f>IFERROR(IF(SLOPE($AR$1358:$AR$1369,$AS$1358:$AS$1369)&lt;0,MAX(-3,-ABS(SLOPE($AR$1358:$AR$1369,$AS$1358:$AS$1369))),IF(SLOPE($AR$1358:$AR$1369,$AS$1358:$AS$1369)&gt;0.5,0.5,0)),0)</f>
        <v/>
      </c>
      <c r="AV1372">
        <f>($AQ$1370+(AT1372*(AS1372-1)))</f>
        <v/>
      </c>
      <c r="AW1372">
        <f>($AR$1370+(AU1372*(AS1372-1)))</f>
        <v/>
      </c>
      <c r="AX1372">
        <f>IF(AT1372&gt;0,AV1372+AT1372,AV1372)</f>
        <v/>
      </c>
      <c r="AY1372">
        <f>IF(AU1372&lt;0,AW1372+AU1372,AW1372)</f>
        <v/>
      </c>
      <c r="BA1372" s="14">
        <f>IFERROR(AX1372-AQ1372,"")</f>
        <v/>
      </c>
      <c r="BB1372" s="14">
        <f>IFERROR(AY1372-AR1372,"")</f>
        <v/>
      </c>
      <c r="BD1372">
        <f>AH1372</f>
        <v/>
      </c>
      <c r="BE1372">
        <f>AI1372</f>
        <v/>
      </c>
      <c r="BF1372">
        <f>AJ1372</f>
        <v/>
      </c>
      <c r="BG1372" s="14">
        <f>L1372</f>
        <v/>
      </c>
      <c r="BH1372" s="14">
        <f>IF(X1372="","",X1372)</f>
        <v/>
      </c>
      <c r="BI1372" s="14">
        <f>IF(Y1372="","",Y1372)</f>
        <v/>
      </c>
      <c r="BJ1372">
        <f>Z1372</f>
        <v/>
      </c>
      <c r="BK1372">
        <f>AA1372</f>
        <v/>
      </c>
      <c r="BL1372">
        <f>IFERROR(AX1372,"")</f>
        <v/>
      </c>
      <c r="BM1372">
        <f>IFERROR(AY1372,"")</f>
        <v/>
      </c>
    </row>
    <row r="1373" ht="14.25" customHeight="1">
      <c r="A1373">
        <f>ALGLIB_SSA_XAUUSD!AA1373</f>
        <v/>
      </c>
      <c r="B1373">
        <f>IF($A1373="","",INDEX(ALGLIB_SSA_XAUUSD!$B$2:$B$2401,MATCH($A1373,ALGLIB_SSA_XAUUSD!$A$2:$A$2401,1)))</f>
        <v/>
      </c>
      <c r="C1373">
        <f>IF($A1373="","",INDEX(ALGLIB_SSA_XAUUSD!$C$2:$C$2401,MATCH($A1373,ALGLIB_SSA_XAUUSD!$A$2:$A$2401,1)))</f>
        <v/>
      </c>
      <c r="D1373" s="14">
        <f>IF($A1373="","",INT((ROW()-2)/12)+1)</f>
        <v/>
      </c>
      <c r="E1373" s="14">
        <f>IF(AND(E1382&lt;&gt;"",D1382=D1370+1),E1370+(E1382-E1370)*3/12,"")</f>
        <v/>
      </c>
      <c r="F1373" s="14">
        <f>IF(AND(F1382&lt;&gt;"",D1382=D1370+1),F1370+(F1382-F1370)*3/12,"")</f>
        <v/>
      </c>
      <c r="G1373" s="14">
        <f>IF(AND(G1382&lt;&gt;"",D1382=D1370+1),G1370+(G1382-G1370)*3/12,"")</f>
        <v/>
      </c>
      <c r="H1373" s="14">
        <f>IF(AND(H1382&lt;&gt;"",D1382=D1370+1),H1370+(H1382-H1370)*3/12,"")</f>
        <v/>
      </c>
      <c r="I1373" s="14">
        <f>IF(AND(L1382&lt;&gt;"",D1382=D1370+1),I1370+(I1382-I1370)*3/12,"")</f>
        <v/>
      </c>
      <c r="J1373">
        <f>_xlfn.XLOOKUP($A1373,ALGLIB_SSA_XAUUSD!$AA$2:$AA$2401,ALGLIB_SSA_XAUUSD!$P$2:$P$2401,"",0)</f>
        <v/>
      </c>
      <c r="K1373">
        <f>_xlfn.XLOOKUP($A1373,ALGLIB_SSA_XAUUSD!$AA$2:$AA$2401,ALGLIB_SSA_XAUUSD!$Q$2:$Q$2401,"",0)</f>
        <v/>
      </c>
      <c r="L1373">
        <f>_xlfn.XLOOKUP($A1373,ALGLIB_SSA_XAUUSD!$AA$2:$AA$2401,ALGLIB_SSA_XAUUSD!$R$2:$R$2401,"",0)</f>
        <v/>
      </c>
      <c r="M1373">
        <f>_xlfn.XLOOKUP($A1373,ALGLIB_SSA_XAUUSD!$AA$2:$AA$2401,ALGLIB_SSA_XAUUSD!$S$2:$S$2401,"",0)</f>
        <v/>
      </c>
      <c r="N1373">
        <f>_xlfn.XLOOKUP($A1373,ALGLIB_SSA_XAUUSD!$AA$2:$AA$2401,ALGLIB_SSA_XAUUSD!$T$2:$T$2401,"",0)</f>
        <v/>
      </c>
      <c r="O1373">
        <f>_xlfn.XLOOKUP($A1373,ALGLIB_SSA_XAUUSD!$AA$2:$AA$2401,ALGLIB_SSA_XAUUSD!$U$2:$U$2401,"",0)</f>
        <v/>
      </c>
      <c r="P1373">
        <f>_xlfn.XLOOKUP($A1373,ALGLIB_SSA_XAUUSD!$AA$2:$AA$2401,ALGLIB_SSA_XAUUSD!$V$2:$V$2401,"",0)</f>
        <v/>
      </c>
      <c r="S1373">
        <f>A1373</f>
        <v/>
      </c>
      <c r="T1373">
        <f>J1373</f>
        <v/>
      </c>
      <c r="U1373">
        <f>K1373</f>
        <v/>
      </c>
      <c r="V1373" s="14">
        <f>IF($A1373="","",MOD(ROW()-2,12)+1)</f>
        <v/>
      </c>
      <c r="W1373">
        <f>L1373</f>
        <v/>
      </c>
      <c r="X1373" s="14">
        <f>IF(F1373="","",F1373)</f>
        <v/>
      </c>
      <c r="Y1373" s="14">
        <f>IF(G1373="","",G1373)</f>
        <v/>
      </c>
      <c r="Z1373">
        <f>M1373</f>
        <v/>
      </c>
      <c r="AA1373">
        <f>N1373</f>
        <v/>
      </c>
      <c r="AB1373" s="14">
        <f>IF(H1373="","",H1373)</f>
        <v/>
      </c>
      <c r="AC1373">
        <f>O1373</f>
        <v/>
      </c>
      <c r="AD1373" s="14">
        <f>IF(I1373="","",I1373)</f>
        <v/>
      </c>
      <c r="AE1373">
        <f>P1373</f>
        <v/>
      </c>
      <c r="AH1373">
        <f>IF(S1373&lt;&gt;"",S1373,AH1372+900)</f>
        <v/>
      </c>
      <c r="AI1373">
        <f>IF(T1373&lt;&gt;"",T1373,AI1372)</f>
        <v/>
      </c>
      <c r="AJ1373">
        <f>IF(U1373&lt;&gt;"",U1373,AJ1372)</f>
        <v/>
      </c>
      <c r="AK1373">
        <f>IF(W1373&lt;&gt;"",W1373,"")</f>
        <v/>
      </c>
      <c r="AL1373" s="14">
        <f>IF(X1373&lt;&gt;"",X1373,"")</f>
        <v/>
      </c>
      <c r="AM1373" s="14">
        <f>IF(Y1373&lt;&gt;"",Y1373,"")</f>
        <v/>
      </c>
      <c r="AN1373" s="14">
        <f>IF(OR(AL1373="",AM1373=""),"",AL1373-AM1373)</f>
        <v/>
      </c>
      <c r="AO1373">
        <f>IF(AN1373="","",IF(AN1373&gt;0,"Bullish","Bearish"))</f>
        <v/>
      </c>
      <c r="AP1373">
        <f>IF(AO1373="",AP1372,AO1373)</f>
        <v/>
      </c>
      <c r="AQ1373" s="14">
        <f>IF(AB1373&lt;&gt;"",AB1373,"")</f>
        <v/>
      </c>
      <c r="AR1373" s="14">
        <f>IF(AD1373&lt;&gt;"",AD1373,"")</f>
        <v/>
      </c>
      <c r="AS1373">
        <f>IF(AS1372+1=13,1,AS1372+1)</f>
        <v/>
      </c>
      <c r="AT1373">
        <f>IFERROR(IF(SLOPE($AQ$1358:$AQ$1369,$AS$1358:$AS$1369)&gt;0,MIN(3,ABS(SLOPE($AQ$1358:$AQ$1369,$AS$1358:$AS$1369))),IF(SLOPE($AQ$1358:$AQ$1369,$AS$1358:$AS$1369)&lt;-0.5,-0.5,0)),0)</f>
        <v/>
      </c>
      <c r="AU1373">
        <f>IFERROR(IF(SLOPE($AR$1358:$AR$1369,$AS$1358:$AS$1369)&lt;0,MAX(-3,-ABS(SLOPE($AR$1358:$AR$1369,$AS$1358:$AS$1369))),IF(SLOPE($AR$1358:$AR$1369,$AS$1358:$AS$1369)&gt;0.5,0.5,0)),0)</f>
        <v/>
      </c>
      <c r="AV1373">
        <f>($AQ$1370+(AT1373*(AS1373-1)))</f>
        <v/>
      </c>
      <c r="AW1373">
        <f>($AR$1370+(AU1373*(AS1373-1)))</f>
        <v/>
      </c>
      <c r="AX1373">
        <f>IF(AT1373&gt;0,AV1373+AT1373,AV1373)</f>
        <v/>
      </c>
      <c r="AY1373">
        <f>IF(AU1373&lt;0,AW1373+AU1373,AW1373)</f>
        <v/>
      </c>
      <c r="BA1373" s="14">
        <f>IFERROR(AX1373-AQ1373,"")</f>
        <v/>
      </c>
      <c r="BB1373" s="14">
        <f>IFERROR(AY1373-AR1373,"")</f>
        <v/>
      </c>
      <c r="BD1373">
        <f>AH1373</f>
        <v/>
      </c>
      <c r="BE1373">
        <f>AI1373</f>
        <v/>
      </c>
      <c r="BF1373">
        <f>AJ1373</f>
        <v/>
      </c>
      <c r="BG1373" s="14">
        <f>L1373</f>
        <v/>
      </c>
      <c r="BH1373" s="14">
        <f>IF(X1373="","",X1373)</f>
        <v/>
      </c>
      <c r="BI1373" s="14">
        <f>IF(Y1373="","",Y1373)</f>
        <v/>
      </c>
      <c r="BJ1373">
        <f>Z1373</f>
        <v/>
      </c>
      <c r="BK1373">
        <f>AA1373</f>
        <v/>
      </c>
      <c r="BL1373">
        <f>IFERROR(AX1373,"")</f>
        <v/>
      </c>
      <c r="BM1373">
        <f>IFERROR(AY1373,"")</f>
        <v/>
      </c>
    </row>
    <row r="1374" ht="14.25" customHeight="1">
      <c r="A1374">
        <f>ALGLIB_SSA_XAUUSD!AA1374</f>
        <v/>
      </c>
      <c r="B1374">
        <f>IF($A1374="","",INDEX(ALGLIB_SSA_XAUUSD!$B$2:$B$2401,MATCH($A1374,ALGLIB_SSA_XAUUSD!$A$2:$A$2401,1)))</f>
        <v/>
      </c>
      <c r="C1374">
        <f>IF($A1374="","",INDEX(ALGLIB_SSA_XAUUSD!$C$2:$C$2401,MATCH($A1374,ALGLIB_SSA_XAUUSD!$A$2:$A$2401,1)))</f>
        <v/>
      </c>
      <c r="D1374" s="14">
        <f>IF($A1374="","",INT((ROW()-2)/12)+1)</f>
        <v/>
      </c>
      <c r="E1374" s="14">
        <f>IF(AND(E1382&lt;&gt;"",D1382=D1370+1),E1370+(E1382-E1370)*4/12,"")</f>
        <v/>
      </c>
      <c r="F1374" s="14">
        <f>IF(AND(F1382&lt;&gt;"",D1382=D1370+1),F1370+(F1382-F1370)*4/12,"")</f>
        <v/>
      </c>
      <c r="G1374" s="14">
        <f>IF(AND(G1382&lt;&gt;"",D1382=D1370+1),G1370+(G1382-G1370)*4/12,"")</f>
        <v/>
      </c>
      <c r="H1374" s="14">
        <f>IF(AND(H1382&lt;&gt;"",D1382=D1370+1),H1370+(H1382-H1370)*4/12,"")</f>
        <v/>
      </c>
      <c r="I1374" s="14">
        <f>IF(AND(L1382&lt;&gt;"",D1382=D1370+1),I1370+(I1382-I1370)*4/12,"")</f>
        <v/>
      </c>
      <c r="J1374">
        <f>_xlfn.XLOOKUP($A1374,ALGLIB_SSA_XAUUSD!$AA$2:$AA$2401,ALGLIB_SSA_XAUUSD!$P$2:$P$2401,"",0)</f>
        <v/>
      </c>
      <c r="K1374">
        <f>_xlfn.XLOOKUP($A1374,ALGLIB_SSA_XAUUSD!$AA$2:$AA$2401,ALGLIB_SSA_XAUUSD!$Q$2:$Q$2401,"",0)</f>
        <v/>
      </c>
      <c r="L1374">
        <f>_xlfn.XLOOKUP($A1374,ALGLIB_SSA_XAUUSD!$AA$2:$AA$2401,ALGLIB_SSA_XAUUSD!$R$2:$R$2401,"",0)</f>
        <v/>
      </c>
      <c r="M1374">
        <f>_xlfn.XLOOKUP($A1374,ALGLIB_SSA_XAUUSD!$AA$2:$AA$2401,ALGLIB_SSA_XAUUSD!$S$2:$S$2401,"",0)</f>
        <v/>
      </c>
      <c r="N1374">
        <f>_xlfn.XLOOKUP($A1374,ALGLIB_SSA_XAUUSD!$AA$2:$AA$2401,ALGLIB_SSA_XAUUSD!$T$2:$T$2401,"",0)</f>
        <v/>
      </c>
      <c r="O1374">
        <f>_xlfn.XLOOKUP($A1374,ALGLIB_SSA_XAUUSD!$AA$2:$AA$2401,ALGLIB_SSA_XAUUSD!$U$2:$U$2401,"",0)</f>
        <v/>
      </c>
      <c r="P1374">
        <f>_xlfn.XLOOKUP($A1374,ALGLIB_SSA_XAUUSD!$AA$2:$AA$2401,ALGLIB_SSA_XAUUSD!$V$2:$V$2401,"",0)</f>
        <v/>
      </c>
      <c r="S1374">
        <f>A1374</f>
        <v/>
      </c>
      <c r="T1374">
        <f>J1374</f>
        <v/>
      </c>
      <c r="U1374">
        <f>K1374</f>
        <v/>
      </c>
      <c r="V1374" s="14">
        <f>IF($A1374="","",MOD(ROW()-2,12)+1)</f>
        <v/>
      </c>
      <c r="W1374">
        <f>L1374</f>
        <v/>
      </c>
      <c r="X1374" s="14">
        <f>IF(F1374="","",F1374)</f>
        <v/>
      </c>
      <c r="Y1374" s="14">
        <f>IF(G1374="","",G1374)</f>
        <v/>
      </c>
      <c r="Z1374">
        <f>M1374</f>
        <v/>
      </c>
      <c r="AA1374">
        <f>N1374</f>
        <v/>
      </c>
      <c r="AB1374" s="14">
        <f>IF(H1374="","",H1374)</f>
        <v/>
      </c>
      <c r="AC1374">
        <f>O1374</f>
        <v/>
      </c>
      <c r="AD1374" s="14">
        <f>IF(I1374="","",I1374)</f>
        <v/>
      </c>
      <c r="AE1374">
        <f>P1374</f>
        <v/>
      </c>
      <c r="AH1374">
        <f>IF(S1374&lt;&gt;"",S1374,AH1373+900)</f>
        <v/>
      </c>
      <c r="AI1374">
        <f>IF(T1374&lt;&gt;"",T1374,AI1373)</f>
        <v/>
      </c>
      <c r="AJ1374">
        <f>IF(U1374&lt;&gt;"",U1374,AJ1373)</f>
        <v/>
      </c>
      <c r="AK1374">
        <f>IF(W1374&lt;&gt;"",W1374,"")</f>
        <v/>
      </c>
      <c r="AL1374" s="14">
        <f>IF(X1374&lt;&gt;"",X1374,"")</f>
        <v/>
      </c>
      <c r="AM1374" s="14">
        <f>IF(Y1374&lt;&gt;"",Y1374,"")</f>
        <v/>
      </c>
      <c r="AN1374" s="14">
        <f>IF(OR(AL1374="",AM1374=""),"",AL1374-AM1374)</f>
        <v/>
      </c>
      <c r="AO1374">
        <f>IF(AN1374="","",IF(AN1374&gt;0,"Bullish","Bearish"))</f>
        <v/>
      </c>
      <c r="AP1374">
        <f>IF(AO1374="",AP1373,AO1374)</f>
        <v/>
      </c>
      <c r="AQ1374" s="14">
        <f>IF(AB1374&lt;&gt;"",AB1374,"")</f>
        <v/>
      </c>
      <c r="AR1374" s="14">
        <f>IF(AD1374&lt;&gt;"",AD1374,"")</f>
        <v/>
      </c>
      <c r="AS1374">
        <f>IF(AS1373+1=13,1,AS1373+1)</f>
        <v/>
      </c>
      <c r="AT1374">
        <f>IFERROR(IF(SLOPE($AQ$1358:$AQ$1369,$AS$1358:$AS$1369)&gt;0,MIN(3,ABS(SLOPE($AQ$1358:$AQ$1369,$AS$1358:$AS$1369))),IF(SLOPE($AQ$1358:$AQ$1369,$AS$1358:$AS$1369)&lt;-0.5,-0.5,0)),0)</f>
        <v/>
      </c>
      <c r="AU1374">
        <f>IFERROR(IF(SLOPE($AR$1358:$AR$1369,$AS$1358:$AS$1369)&lt;0,MAX(-3,-ABS(SLOPE($AR$1358:$AR$1369,$AS$1358:$AS$1369))),IF(SLOPE($AR$1358:$AR$1369,$AS$1358:$AS$1369)&gt;0.5,0.5,0)),0)</f>
        <v/>
      </c>
      <c r="AV1374">
        <f>($AQ$1370+(AT1374*(AS1374-1)))</f>
        <v/>
      </c>
      <c r="AW1374">
        <f>($AR$1370+(AU1374*(AS1374-1)))</f>
        <v/>
      </c>
      <c r="AX1374">
        <f>IF(AT1374&gt;0,AV1374+AT1374,AV1374)</f>
        <v/>
      </c>
      <c r="AY1374">
        <f>IF(AU1374&lt;0,AW1374+AU1374,AW1374)</f>
        <v/>
      </c>
      <c r="BA1374" s="14">
        <f>IFERROR(AX1374-AQ1374,"")</f>
        <v/>
      </c>
      <c r="BB1374" s="14">
        <f>IFERROR(AY1374-AR1374,"")</f>
        <v/>
      </c>
      <c r="BD1374">
        <f>AH1374</f>
        <v/>
      </c>
      <c r="BE1374">
        <f>AI1374</f>
        <v/>
      </c>
      <c r="BF1374">
        <f>AJ1374</f>
        <v/>
      </c>
      <c r="BG1374" s="14">
        <f>L1374</f>
        <v/>
      </c>
      <c r="BH1374" s="14">
        <f>IF(X1374="","",X1374)</f>
        <v/>
      </c>
      <c r="BI1374" s="14">
        <f>IF(Y1374="","",Y1374)</f>
        <v/>
      </c>
      <c r="BJ1374">
        <f>Z1374</f>
        <v/>
      </c>
      <c r="BK1374">
        <f>AA1374</f>
        <v/>
      </c>
      <c r="BL1374">
        <f>IFERROR(AX1374,"")</f>
        <v/>
      </c>
      <c r="BM1374">
        <f>IFERROR(AY1374,"")</f>
        <v/>
      </c>
    </row>
    <row r="1375" ht="14.25" customHeight="1">
      <c r="A1375">
        <f>ALGLIB_SSA_XAUUSD!AA1375</f>
        <v/>
      </c>
      <c r="B1375">
        <f>IF($A1375="","",INDEX(ALGLIB_SSA_XAUUSD!$B$2:$B$2401,MATCH($A1375,ALGLIB_SSA_XAUUSD!$A$2:$A$2401,1)))</f>
        <v/>
      </c>
      <c r="C1375">
        <f>IF($A1375="","",INDEX(ALGLIB_SSA_XAUUSD!$C$2:$C$2401,MATCH($A1375,ALGLIB_SSA_XAUUSD!$A$2:$A$2401,1)))</f>
        <v/>
      </c>
      <c r="D1375" s="14">
        <f>IF($A1375="","",INT((ROW()-2)/12)+1)</f>
        <v/>
      </c>
      <c r="E1375" s="14">
        <f>IF(AND(E1382&lt;&gt;"",D1382=D1370+1),E1370+(E1382-E1370)*5/12,"")</f>
        <v/>
      </c>
      <c r="F1375" s="14">
        <f>IF(AND(F1382&lt;&gt;"",D1382=D1370+1),F1370+(F1382-F1370)*5/12,"")</f>
        <v/>
      </c>
      <c r="G1375" s="14">
        <f>IF(AND(G1382&lt;&gt;"",D1382=D1370+1),G1370+(G1382-G1370)*5/12,"")</f>
        <v/>
      </c>
      <c r="H1375" s="14">
        <f>IF(AND(H1382&lt;&gt;"",D1382=D1370+1),H1370+(H1382-H1370)*5/12,"")</f>
        <v/>
      </c>
      <c r="I1375" s="14">
        <f>IF(AND(L1382&lt;&gt;"",D1382=D1370+1),I1370+(I1382-I1370)*5/12,"")</f>
        <v/>
      </c>
      <c r="J1375">
        <f>_xlfn.XLOOKUP($A1375,ALGLIB_SSA_XAUUSD!$AA$2:$AA$2401,ALGLIB_SSA_XAUUSD!$P$2:$P$2401,"",0)</f>
        <v/>
      </c>
      <c r="K1375">
        <f>_xlfn.XLOOKUP($A1375,ALGLIB_SSA_XAUUSD!$AA$2:$AA$2401,ALGLIB_SSA_XAUUSD!$Q$2:$Q$2401,"",0)</f>
        <v/>
      </c>
      <c r="L1375">
        <f>_xlfn.XLOOKUP($A1375,ALGLIB_SSA_XAUUSD!$AA$2:$AA$2401,ALGLIB_SSA_XAUUSD!$R$2:$R$2401,"",0)</f>
        <v/>
      </c>
      <c r="M1375">
        <f>_xlfn.XLOOKUP($A1375,ALGLIB_SSA_XAUUSD!$AA$2:$AA$2401,ALGLIB_SSA_XAUUSD!$S$2:$S$2401,"",0)</f>
        <v/>
      </c>
      <c r="N1375">
        <f>_xlfn.XLOOKUP($A1375,ALGLIB_SSA_XAUUSD!$AA$2:$AA$2401,ALGLIB_SSA_XAUUSD!$T$2:$T$2401,"",0)</f>
        <v/>
      </c>
      <c r="O1375">
        <f>_xlfn.XLOOKUP($A1375,ALGLIB_SSA_XAUUSD!$AA$2:$AA$2401,ALGLIB_SSA_XAUUSD!$U$2:$U$2401,"",0)</f>
        <v/>
      </c>
      <c r="P1375">
        <f>_xlfn.XLOOKUP($A1375,ALGLIB_SSA_XAUUSD!$AA$2:$AA$2401,ALGLIB_SSA_XAUUSD!$V$2:$V$2401,"",0)</f>
        <v/>
      </c>
      <c r="S1375">
        <f>A1375</f>
        <v/>
      </c>
      <c r="T1375">
        <f>J1375</f>
        <v/>
      </c>
      <c r="U1375">
        <f>K1375</f>
        <v/>
      </c>
      <c r="V1375" s="14">
        <f>IF($A1375="","",MOD(ROW()-2,12)+1)</f>
        <v/>
      </c>
      <c r="W1375">
        <f>L1375</f>
        <v/>
      </c>
      <c r="X1375" s="14">
        <f>IF(F1375="","",F1375)</f>
        <v/>
      </c>
      <c r="Y1375" s="14">
        <f>IF(G1375="","",G1375)</f>
        <v/>
      </c>
      <c r="Z1375">
        <f>M1375</f>
        <v/>
      </c>
      <c r="AA1375">
        <f>N1375</f>
        <v/>
      </c>
      <c r="AB1375" s="14">
        <f>IF(H1375="","",H1375)</f>
        <v/>
      </c>
      <c r="AC1375">
        <f>O1375</f>
        <v/>
      </c>
      <c r="AD1375" s="14">
        <f>IF(I1375="","",I1375)</f>
        <v/>
      </c>
      <c r="AE1375">
        <f>P1375</f>
        <v/>
      </c>
      <c r="AH1375">
        <f>IF(S1375&lt;&gt;"",S1375,AH1374+900)</f>
        <v/>
      </c>
      <c r="AI1375">
        <f>IF(T1375&lt;&gt;"",T1375,AI1374)</f>
        <v/>
      </c>
      <c r="AJ1375">
        <f>IF(U1375&lt;&gt;"",U1375,AJ1374)</f>
        <v/>
      </c>
      <c r="AK1375">
        <f>IF(W1375&lt;&gt;"",W1375,"")</f>
        <v/>
      </c>
      <c r="AL1375" s="14">
        <f>IF(X1375&lt;&gt;"",X1375,"")</f>
        <v/>
      </c>
      <c r="AM1375" s="14">
        <f>IF(Y1375&lt;&gt;"",Y1375,"")</f>
        <v/>
      </c>
      <c r="AN1375" s="14">
        <f>IF(OR(AL1375="",AM1375=""),"",AL1375-AM1375)</f>
        <v/>
      </c>
      <c r="AO1375">
        <f>IF(AN1375="","",IF(AN1375&gt;0,"Bullish","Bearish"))</f>
        <v/>
      </c>
      <c r="AP1375">
        <f>IF(AO1375="",AP1374,AO1375)</f>
        <v/>
      </c>
      <c r="AQ1375" s="14">
        <f>IF(AB1375&lt;&gt;"",AB1375,"")</f>
        <v/>
      </c>
      <c r="AR1375" s="14">
        <f>IF(AD1375&lt;&gt;"",AD1375,"")</f>
        <v/>
      </c>
      <c r="AS1375">
        <f>IF(AS1374+1=13,1,AS1374+1)</f>
        <v/>
      </c>
      <c r="AT1375">
        <f>IFERROR(IF(SLOPE($AQ$1358:$AQ$1369,$AS$1358:$AS$1369)&gt;0,MIN(3,ABS(SLOPE($AQ$1358:$AQ$1369,$AS$1358:$AS$1369))),IF(SLOPE($AQ$1358:$AQ$1369,$AS$1358:$AS$1369)&lt;-0.5,-0.5,0)),0)</f>
        <v/>
      </c>
      <c r="AU1375">
        <f>IFERROR(IF(SLOPE($AR$1358:$AR$1369,$AS$1358:$AS$1369)&lt;0,MAX(-3,-ABS(SLOPE($AR$1358:$AR$1369,$AS$1358:$AS$1369))),IF(SLOPE($AR$1358:$AR$1369,$AS$1358:$AS$1369)&gt;0.5,0.5,0)),0)</f>
        <v/>
      </c>
      <c r="AV1375">
        <f>($AQ$1370+(AT1375*(AS1375-1)))</f>
        <v/>
      </c>
      <c r="AW1375">
        <f>($AR$1370+(AU1375*(AS1375-1)))</f>
        <v/>
      </c>
      <c r="AX1375">
        <f>IF(AT1375&gt;0,AV1375+AT1375,AV1375)</f>
        <v/>
      </c>
      <c r="AY1375">
        <f>IF(AU1375&lt;0,AW1375+AU1375,AW1375)</f>
        <v/>
      </c>
      <c r="BA1375" s="14">
        <f>IFERROR(AX1375-AQ1375,"")</f>
        <v/>
      </c>
      <c r="BB1375" s="14">
        <f>IFERROR(AY1375-AR1375,"")</f>
        <v/>
      </c>
      <c r="BD1375">
        <f>AH1375</f>
        <v/>
      </c>
      <c r="BE1375">
        <f>AI1375</f>
        <v/>
      </c>
      <c r="BF1375">
        <f>AJ1375</f>
        <v/>
      </c>
      <c r="BG1375" s="14">
        <f>L1375</f>
        <v/>
      </c>
      <c r="BH1375" s="14">
        <f>IF(X1375="","",X1375)</f>
        <v/>
      </c>
      <c r="BI1375" s="14">
        <f>IF(Y1375="","",Y1375)</f>
        <v/>
      </c>
      <c r="BJ1375">
        <f>Z1375</f>
        <v/>
      </c>
      <c r="BK1375">
        <f>AA1375</f>
        <v/>
      </c>
      <c r="BL1375">
        <f>IFERROR(AX1375,"")</f>
        <v/>
      </c>
      <c r="BM1375">
        <f>IFERROR(AY1375,"")</f>
        <v/>
      </c>
    </row>
    <row r="1376" ht="14.25" customHeight="1">
      <c r="A1376">
        <f>ALGLIB_SSA_XAUUSD!AA1376</f>
        <v/>
      </c>
      <c r="B1376">
        <f>IF($A1376="","",INDEX(ALGLIB_SSA_XAUUSD!$B$2:$B$2401,MATCH($A1376,ALGLIB_SSA_XAUUSD!$A$2:$A$2401,1)))</f>
        <v/>
      </c>
      <c r="C1376">
        <f>IF($A1376="","",INDEX(ALGLIB_SSA_XAUUSD!$C$2:$C$2401,MATCH($A1376,ALGLIB_SSA_XAUUSD!$A$2:$A$2401,1)))</f>
        <v/>
      </c>
      <c r="D1376" s="14">
        <f>IF($A1376="","",INT((ROW()-2)/12)+1)</f>
        <v/>
      </c>
      <c r="E1376" s="14">
        <f>IF(AND(E1382&lt;&gt;"",D1382=D1370+1),E1370+(E1382-E1370)*6/12,"")</f>
        <v/>
      </c>
      <c r="F1376" s="14">
        <f>IF(AND(F1382&lt;&gt;"",D1382=D1370+1),F1370+(F1382-F1370)*6/12,"")</f>
        <v/>
      </c>
      <c r="G1376" s="14">
        <f>IF(AND(G1382&lt;&gt;"",D1382=D1370+1),G1370+(G1382-G1370)*6/12,"")</f>
        <v/>
      </c>
      <c r="H1376" s="14">
        <f>IF(AND(H1382&lt;&gt;"",D1382=D1370+1),H1370+(H1382-H1370)*6/12,"")</f>
        <v/>
      </c>
      <c r="I1376" s="14">
        <f>IF(AND(L1382&lt;&gt;"",D1382=D1370+1),I1370+(I1382-I1370)*6/12,"")</f>
        <v/>
      </c>
      <c r="J1376">
        <f>_xlfn.XLOOKUP($A1376,ALGLIB_SSA_XAUUSD!$AA$2:$AA$2401,ALGLIB_SSA_XAUUSD!$P$2:$P$2401,"",0)</f>
        <v/>
      </c>
      <c r="K1376">
        <f>_xlfn.XLOOKUP($A1376,ALGLIB_SSA_XAUUSD!$AA$2:$AA$2401,ALGLIB_SSA_XAUUSD!$Q$2:$Q$2401,"",0)</f>
        <v/>
      </c>
      <c r="L1376">
        <f>_xlfn.XLOOKUP($A1376,ALGLIB_SSA_XAUUSD!$AA$2:$AA$2401,ALGLIB_SSA_XAUUSD!$R$2:$R$2401,"",0)</f>
        <v/>
      </c>
      <c r="M1376">
        <f>_xlfn.XLOOKUP($A1376,ALGLIB_SSA_XAUUSD!$AA$2:$AA$2401,ALGLIB_SSA_XAUUSD!$S$2:$S$2401,"",0)</f>
        <v/>
      </c>
      <c r="N1376">
        <f>_xlfn.XLOOKUP($A1376,ALGLIB_SSA_XAUUSD!$AA$2:$AA$2401,ALGLIB_SSA_XAUUSD!$T$2:$T$2401,"",0)</f>
        <v/>
      </c>
      <c r="O1376">
        <f>_xlfn.XLOOKUP($A1376,ALGLIB_SSA_XAUUSD!$AA$2:$AA$2401,ALGLIB_SSA_XAUUSD!$U$2:$U$2401,"",0)</f>
        <v/>
      </c>
      <c r="P1376">
        <f>_xlfn.XLOOKUP($A1376,ALGLIB_SSA_XAUUSD!$AA$2:$AA$2401,ALGLIB_SSA_XAUUSD!$V$2:$V$2401,"",0)</f>
        <v/>
      </c>
      <c r="S1376">
        <f>A1376</f>
        <v/>
      </c>
      <c r="T1376">
        <f>J1376</f>
        <v/>
      </c>
      <c r="U1376">
        <f>K1376</f>
        <v/>
      </c>
      <c r="V1376" s="14">
        <f>IF($A1376="","",MOD(ROW()-2,12)+1)</f>
        <v/>
      </c>
      <c r="W1376">
        <f>L1376</f>
        <v/>
      </c>
      <c r="X1376" s="14">
        <f>IF(F1376="","",F1376)</f>
        <v/>
      </c>
      <c r="Y1376" s="14">
        <f>IF(G1376="","",G1376)</f>
        <v/>
      </c>
      <c r="Z1376">
        <f>M1376</f>
        <v/>
      </c>
      <c r="AA1376">
        <f>N1376</f>
        <v/>
      </c>
      <c r="AB1376" s="14">
        <f>IF(H1376="","",H1376)</f>
        <v/>
      </c>
      <c r="AC1376">
        <f>O1376</f>
        <v/>
      </c>
      <c r="AD1376" s="14">
        <f>IF(I1376="","",I1376)</f>
        <v/>
      </c>
      <c r="AE1376">
        <f>P1376</f>
        <v/>
      </c>
      <c r="AH1376">
        <f>IF(S1376&lt;&gt;"",S1376,AH1375+900)</f>
        <v/>
      </c>
      <c r="AI1376">
        <f>IF(T1376&lt;&gt;"",T1376,AI1375)</f>
        <v/>
      </c>
      <c r="AJ1376">
        <f>IF(U1376&lt;&gt;"",U1376,AJ1375)</f>
        <v/>
      </c>
      <c r="AK1376">
        <f>IF(W1376&lt;&gt;"",W1376,"")</f>
        <v/>
      </c>
      <c r="AL1376" s="14">
        <f>IF(X1376&lt;&gt;"",X1376,"")</f>
        <v/>
      </c>
      <c r="AM1376" s="14">
        <f>IF(Y1376&lt;&gt;"",Y1376,"")</f>
        <v/>
      </c>
      <c r="AN1376" s="14">
        <f>IF(OR(AL1376="",AM1376=""),"",AL1376-AM1376)</f>
        <v/>
      </c>
      <c r="AO1376">
        <f>IF(AN1376="","",IF(AN1376&gt;0,"Bullish","Bearish"))</f>
        <v/>
      </c>
      <c r="AP1376">
        <f>IF(AO1376="",AP1375,AO1376)</f>
        <v/>
      </c>
      <c r="AQ1376" s="14">
        <f>IF(AB1376&lt;&gt;"",AB1376,"")</f>
        <v/>
      </c>
      <c r="AR1376" s="14">
        <f>IF(AD1376&lt;&gt;"",AD1376,"")</f>
        <v/>
      </c>
      <c r="AS1376">
        <f>IF(AS1375+1=13,1,AS1375+1)</f>
        <v/>
      </c>
      <c r="AT1376">
        <f>IFERROR(IF(SLOPE($AQ$1358:$AQ$1369,$AS$1358:$AS$1369)&gt;0,MIN(3,ABS(SLOPE($AQ$1358:$AQ$1369,$AS$1358:$AS$1369))),IF(SLOPE($AQ$1358:$AQ$1369,$AS$1358:$AS$1369)&lt;-0.5,-0.5,0)),0)</f>
        <v/>
      </c>
      <c r="AU1376">
        <f>IFERROR(IF(SLOPE($AR$1358:$AR$1369,$AS$1358:$AS$1369)&lt;0,MAX(-3,-ABS(SLOPE($AR$1358:$AR$1369,$AS$1358:$AS$1369))),IF(SLOPE($AR$1358:$AR$1369,$AS$1358:$AS$1369)&gt;0.5,0.5,0)),0)</f>
        <v/>
      </c>
      <c r="AV1376">
        <f>($AQ$1370+(AT1376*(AS1376-1)))</f>
        <v/>
      </c>
      <c r="AW1376">
        <f>($AR$1370+(AU1376*(AS1376-1)))</f>
        <v/>
      </c>
      <c r="AX1376">
        <f>IF(AT1376&gt;0,AV1376+AT1376,AV1376)</f>
        <v/>
      </c>
      <c r="AY1376">
        <f>IF(AU1376&lt;0,AW1376+AU1376,AW1376)</f>
        <v/>
      </c>
      <c r="BA1376" s="14">
        <f>IFERROR(AX1376-AQ1376,"")</f>
        <v/>
      </c>
      <c r="BB1376" s="14">
        <f>IFERROR(AY1376-AR1376,"")</f>
        <v/>
      </c>
      <c r="BD1376">
        <f>AH1376</f>
        <v/>
      </c>
      <c r="BE1376">
        <f>AI1376</f>
        <v/>
      </c>
      <c r="BF1376">
        <f>AJ1376</f>
        <v/>
      </c>
      <c r="BG1376" s="14">
        <f>L1376</f>
        <v/>
      </c>
      <c r="BH1376" s="14">
        <f>IF(X1376="","",X1376)</f>
        <v/>
      </c>
      <c r="BI1376" s="14">
        <f>IF(Y1376="","",Y1376)</f>
        <v/>
      </c>
      <c r="BJ1376">
        <f>Z1376</f>
        <v/>
      </c>
      <c r="BK1376">
        <f>AA1376</f>
        <v/>
      </c>
      <c r="BL1376">
        <f>IFERROR(AX1376,"")</f>
        <v/>
      </c>
      <c r="BM1376">
        <f>IFERROR(AY1376,"")</f>
        <v/>
      </c>
    </row>
    <row r="1377" ht="14.25" customHeight="1">
      <c r="A1377">
        <f>ALGLIB_SSA_XAUUSD!AA1377</f>
        <v/>
      </c>
      <c r="B1377">
        <f>IF($A1377="","",INDEX(ALGLIB_SSA_XAUUSD!$B$2:$B$2401,MATCH($A1377,ALGLIB_SSA_XAUUSD!$A$2:$A$2401,1)))</f>
        <v/>
      </c>
      <c r="C1377">
        <f>IF($A1377="","",INDEX(ALGLIB_SSA_XAUUSD!$C$2:$C$2401,MATCH($A1377,ALGLIB_SSA_XAUUSD!$A$2:$A$2401,1)))</f>
        <v/>
      </c>
      <c r="D1377" s="14">
        <f>IF($A1377="","",INT((ROW()-2)/12)+1)</f>
        <v/>
      </c>
      <c r="E1377" s="14">
        <f>IF(AND(E1382&lt;&gt;"",D1382=D1370+1),E1370+(E1382-E1370)*7/12,"")</f>
        <v/>
      </c>
      <c r="F1377" s="14">
        <f>IF(AND(F1382&lt;&gt;"",D1382=D1370+1),F1370+(F1382-F1370)*7/12,"")</f>
        <v/>
      </c>
      <c r="G1377" s="14">
        <f>IF(AND(G1382&lt;&gt;"",D1382=D1370+1),G1370+(G1382-G1370)*7/12,"")</f>
        <v/>
      </c>
      <c r="H1377" s="14">
        <f>IF(AND(H1382&lt;&gt;"",D1382=D1370+1),H1370+(H1382-H1370)*7/12,"")</f>
        <v/>
      </c>
      <c r="I1377" s="14">
        <f>IF(AND(L1382&lt;&gt;"",D1382=D1370+1),I1370+(I1382-I1370)*7/12,"")</f>
        <v/>
      </c>
      <c r="J1377">
        <f>_xlfn.XLOOKUP($A1377,ALGLIB_SSA_XAUUSD!$AA$2:$AA$2401,ALGLIB_SSA_XAUUSD!$P$2:$P$2401,"",0)</f>
        <v/>
      </c>
      <c r="K1377">
        <f>_xlfn.XLOOKUP($A1377,ALGLIB_SSA_XAUUSD!$AA$2:$AA$2401,ALGLIB_SSA_XAUUSD!$Q$2:$Q$2401,"",0)</f>
        <v/>
      </c>
      <c r="L1377">
        <f>_xlfn.XLOOKUP($A1377,ALGLIB_SSA_XAUUSD!$AA$2:$AA$2401,ALGLIB_SSA_XAUUSD!$R$2:$R$2401,"",0)</f>
        <v/>
      </c>
      <c r="M1377">
        <f>_xlfn.XLOOKUP($A1377,ALGLIB_SSA_XAUUSD!$AA$2:$AA$2401,ALGLIB_SSA_XAUUSD!$S$2:$S$2401,"",0)</f>
        <v/>
      </c>
      <c r="N1377">
        <f>_xlfn.XLOOKUP($A1377,ALGLIB_SSA_XAUUSD!$AA$2:$AA$2401,ALGLIB_SSA_XAUUSD!$T$2:$T$2401,"",0)</f>
        <v/>
      </c>
      <c r="O1377">
        <f>_xlfn.XLOOKUP($A1377,ALGLIB_SSA_XAUUSD!$AA$2:$AA$2401,ALGLIB_SSA_XAUUSD!$U$2:$U$2401,"",0)</f>
        <v/>
      </c>
      <c r="P1377">
        <f>_xlfn.XLOOKUP($A1377,ALGLIB_SSA_XAUUSD!$AA$2:$AA$2401,ALGLIB_SSA_XAUUSD!$V$2:$V$2401,"",0)</f>
        <v/>
      </c>
      <c r="S1377">
        <f>A1377</f>
        <v/>
      </c>
      <c r="T1377">
        <f>J1377</f>
        <v/>
      </c>
      <c r="U1377">
        <f>K1377</f>
        <v/>
      </c>
      <c r="V1377" s="14">
        <f>IF($A1377="","",MOD(ROW()-2,12)+1)</f>
        <v/>
      </c>
      <c r="W1377">
        <f>L1377</f>
        <v/>
      </c>
      <c r="X1377" s="14">
        <f>IF(F1377="","",F1377)</f>
        <v/>
      </c>
      <c r="Y1377" s="14">
        <f>IF(G1377="","",G1377)</f>
        <v/>
      </c>
      <c r="Z1377">
        <f>M1377</f>
        <v/>
      </c>
      <c r="AA1377">
        <f>N1377</f>
        <v/>
      </c>
      <c r="AB1377" s="14">
        <f>IF(H1377="","",H1377)</f>
        <v/>
      </c>
      <c r="AC1377">
        <f>O1377</f>
        <v/>
      </c>
      <c r="AD1377" s="14">
        <f>IF(I1377="","",I1377)</f>
        <v/>
      </c>
      <c r="AE1377">
        <f>P1377</f>
        <v/>
      </c>
      <c r="AH1377">
        <f>IF(S1377&lt;&gt;"",S1377,AH1376+900)</f>
        <v/>
      </c>
      <c r="AI1377">
        <f>IF(T1377&lt;&gt;"",T1377,AI1376)</f>
        <v/>
      </c>
      <c r="AJ1377">
        <f>IF(U1377&lt;&gt;"",U1377,AJ1376)</f>
        <v/>
      </c>
      <c r="AK1377">
        <f>IF(W1377&lt;&gt;"",W1377,"")</f>
        <v/>
      </c>
      <c r="AL1377" s="14">
        <f>IF(X1377&lt;&gt;"",X1377,"")</f>
        <v/>
      </c>
      <c r="AM1377" s="14">
        <f>IF(Y1377&lt;&gt;"",Y1377,"")</f>
        <v/>
      </c>
      <c r="AN1377" s="14">
        <f>IF(OR(AL1377="",AM1377=""),"",AL1377-AM1377)</f>
        <v/>
      </c>
      <c r="AO1377">
        <f>IF(AN1377="","",IF(AN1377&gt;0,"Bullish","Bearish"))</f>
        <v/>
      </c>
      <c r="AP1377">
        <f>IF(AO1377="",AP1376,AO1377)</f>
        <v/>
      </c>
      <c r="AQ1377" s="14">
        <f>IF(AB1377&lt;&gt;"",AB1377,"")</f>
        <v/>
      </c>
      <c r="AR1377" s="14">
        <f>IF(AD1377&lt;&gt;"",AD1377,"")</f>
        <v/>
      </c>
      <c r="AS1377">
        <f>IF(AS1376+1=13,1,AS1376+1)</f>
        <v/>
      </c>
      <c r="AT1377">
        <f>IFERROR(IF(SLOPE($AQ$1358:$AQ$1369,$AS$1358:$AS$1369)&gt;0,MIN(3,ABS(SLOPE($AQ$1358:$AQ$1369,$AS$1358:$AS$1369))),IF(SLOPE($AQ$1358:$AQ$1369,$AS$1358:$AS$1369)&lt;-0.5,-0.5,0)),0)</f>
        <v/>
      </c>
      <c r="AU1377">
        <f>IFERROR(IF(SLOPE($AR$1358:$AR$1369,$AS$1358:$AS$1369)&lt;0,MAX(-3,-ABS(SLOPE($AR$1358:$AR$1369,$AS$1358:$AS$1369))),IF(SLOPE($AR$1358:$AR$1369,$AS$1358:$AS$1369)&gt;0.5,0.5,0)),0)</f>
        <v/>
      </c>
      <c r="AV1377">
        <f>($AQ$1370+(AT1377*(AS1377-1)))</f>
        <v/>
      </c>
      <c r="AW1377">
        <f>($AR$1370+(AU1377*(AS1377-1)))</f>
        <v/>
      </c>
      <c r="AX1377">
        <f>IF(AT1377&gt;0,AV1377+AT1377,AV1377)</f>
        <v/>
      </c>
      <c r="AY1377">
        <f>IF(AU1377&lt;0,AW1377+AU1377,AW1377)</f>
        <v/>
      </c>
      <c r="BA1377" s="14">
        <f>IFERROR(AX1377-AQ1377,"")</f>
        <v/>
      </c>
      <c r="BB1377" s="14">
        <f>IFERROR(AY1377-AR1377,"")</f>
        <v/>
      </c>
      <c r="BD1377">
        <f>AH1377</f>
        <v/>
      </c>
      <c r="BE1377">
        <f>AI1377</f>
        <v/>
      </c>
      <c r="BF1377">
        <f>AJ1377</f>
        <v/>
      </c>
      <c r="BG1377" s="14">
        <f>L1377</f>
        <v/>
      </c>
      <c r="BH1377" s="14">
        <f>IF(X1377="","",X1377)</f>
        <v/>
      </c>
      <c r="BI1377" s="14">
        <f>IF(Y1377="","",Y1377)</f>
        <v/>
      </c>
      <c r="BJ1377">
        <f>Z1377</f>
        <v/>
      </c>
      <c r="BK1377">
        <f>AA1377</f>
        <v/>
      </c>
      <c r="BL1377">
        <f>IFERROR(AX1377,"")</f>
        <v/>
      </c>
      <c r="BM1377">
        <f>IFERROR(AY1377,"")</f>
        <v/>
      </c>
    </row>
    <row r="1378" ht="14.25" customHeight="1">
      <c r="A1378">
        <f>ALGLIB_SSA_XAUUSD!AA1378</f>
        <v/>
      </c>
      <c r="B1378">
        <f>IF($A1378="","",INDEX(ALGLIB_SSA_XAUUSD!$B$2:$B$2401,MATCH($A1378,ALGLIB_SSA_XAUUSD!$A$2:$A$2401,1)))</f>
        <v/>
      </c>
      <c r="C1378">
        <f>IF($A1378="","",INDEX(ALGLIB_SSA_XAUUSD!$C$2:$C$2401,MATCH($A1378,ALGLIB_SSA_XAUUSD!$A$2:$A$2401,1)))</f>
        <v/>
      </c>
      <c r="D1378" s="14">
        <f>IF($A1378="","",INT((ROW()-2)/12)+1)</f>
        <v/>
      </c>
      <c r="E1378" s="14">
        <f>IF(AND(E1382&lt;&gt;"",D1382=D1370+1),E1370+(E1382-E1370)*8/12,"")</f>
        <v/>
      </c>
      <c r="F1378" s="14">
        <f>IF(AND(F1382&lt;&gt;"",D1382=D1370+1),F1370+(F1382-F1370)*8/12,"")</f>
        <v/>
      </c>
      <c r="G1378" s="14">
        <f>IF(AND(G1382&lt;&gt;"",D1382=D1370+1),G1370+(G1382-G1370)*8/12,"")</f>
        <v/>
      </c>
      <c r="H1378" s="14">
        <f>IF(AND(H1382&lt;&gt;"",D1382=D1370+1),H1370+(H1382-H1370)*8/12,"")</f>
        <v/>
      </c>
      <c r="I1378" s="14">
        <f>IF(AND(L1382&lt;&gt;"",D1382=D1370+1),I1370+(I1382-I1370)*8/12,"")</f>
        <v/>
      </c>
      <c r="J1378">
        <f>_xlfn.XLOOKUP($A1378,ALGLIB_SSA_XAUUSD!$AA$2:$AA$2401,ALGLIB_SSA_XAUUSD!$P$2:$P$2401,"",0)</f>
        <v/>
      </c>
      <c r="K1378">
        <f>_xlfn.XLOOKUP($A1378,ALGLIB_SSA_XAUUSD!$AA$2:$AA$2401,ALGLIB_SSA_XAUUSD!$Q$2:$Q$2401,"",0)</f>
        <v/>
      </c>
      <c r="L1378">
        <f>_xlfn.XLOOKUP($A1378,ALGLIB_SSA_XAUUSD!$AA$2:$AA$2401,ALGLIB_SSA_XAUUSD!$R$2:$R$2401,"",0)</f>
        <v/>
      </c>
      <c r="M1378">
        <f>_xlfn.XLOOKUP($A1378,ALGLIB_SSA_XAUUSD!$AA$2:$AA$2401,ALGLIB_SSA_XAUUSD!$S$2:$S$2401,"",0)</f>
        <v/>
      </c>
      <c r="N1378">
        <f>_xlfn.XLOOKUP($A1378,ALGLIB_SSA_XAUUSD!$AA$2:$AA$2401,ALGLIB_SSA_XAUUSD!$T$2:$T$2401,"",0)</f>
        <v/>
      </c>
      <c r="O1378">
        <f>_xlfn.XLOOKUP($A1378,ALGLIB_SSA_XAUUSD!$AA$2:$AA$2401,ALGLIB_SSA_XAUUSD!$U$2:$U$2401,"",0)</f>
        <v/>
      </c>
      <c r="P1378">
        <f>_xlfn.XLOOKUP($A1378,ALGLIB_SSA_XAUUSD!$AA$2:$AA$2401,ALGLIB_SSA_XAUUSD!$V$2:$V$2401,"",0)</f>
        <v/>
      </c>
      <c r="S1378">
        <f>A1378</f>
        <v/>
      </c>
      <c r="T1378">
        <f>J1378</f>
        <v/>
      </c>
      <c r="U1378">
        <f>K1378</f>
        <v/>
      </c>
      <c r="V1378" s="14">
        <f>IF($A1378="","",MOD(ROW()-2,12)+1)</f>
        <v/>
      </c>
      <c r="W1378">
        <f>L1378</f>
        <v/>
      </c>
      <c r="X1378" s="14">
        <f>IF(F1378="","",F1378)</f>
        <v/>
      </c>
      <c r="Y1378" s="14">
        <f>IF(G1378="","",G1378)</f>
        <v/>
      </c>
      <c r="Z1378">
        <f>M1378</f>
        <v/>
      </c>
      <c r="AA1378">
        <f>N1378</f>
        <v/>
      </c>
      <c r="AB1378" s="14">
        <f>IF(H1378="","",H1378)</f>
        <v/>
      </c>
      <c r="AC1378">
        <f>O1378</f>
        <v/>
      </c>
      <c r="AD1378" s="14">
        <f>IF(I1378="","",I1378)</f>
        <v/>
      </c>
      <c r="AE1378">
        <f>P1378</f>
        <v/>
      </c>
      <c r="AH1378">
        <f>IF(S1378&lt;&gt;"",S1378,AH1377+900)</f>
        <v/>
      </c>
      <c r="AI1378">
        <f>IF(T1378&lt;&gt;"",T1378,AI1377)</f>
        <v/>
      </c>
      <c r="AJ1378">
        <f>IF(U1378&lt;&gt;"",U1378,AJ1377)</f>
        <v/>
      </c>
      <c r="AK1378">
        <f>IF(W1378&lt;&gt;"",W1378,"")</f>
        <v/>
      </c>
      <c r="AL1378" s="14">
        <f>IF(X1378&lt;&gt;"",X1378,"")</f>
        <v/>
      </c>
      <c r="AM1378" s="14">
        <f>IF(Y1378&lt;&gt;"",Y1378,"")</f>
        <v/>
      </c>
      <c r="AN1378" s="14">
        <f>IF(OR(AL1378="",AM1378=""),"",AL1378-AM1378)</f>
        <v/>
      </c>
      <c r="AO1378">
        <f>IF(AN1378="","",IF(AN1378&gt;0,"Bullish","Bearish"))</f>
        <v/>
      </c>
      <c r="AP1378">
        <f>IF(AO1378="",AP1377,AO1378)</f>
        <v/>
      </c>
      <c r="AQ1378" s="14">
        <f>IF(AB1378&lt;&gt;"",AB1378,"")</f>
        <v/>
      </c>
      <c r="AR1378" s="14">
        <f>IF(AD1378&lt;&gt;"",AD1378,"")</f>
        <v/>
      </c>
      <c r="AS1378">
        <f>IF(AS1377+1=13,1,AS1377+1)</f>
        <v/>
      </c>
      <c r="AT1378">
        <f>IFERROR(IF(SLOPE($AQ$1358:$AQ$1369,$AS$1358:$AS$1369)&gt;0,MIN(3,ABS(SLOPE($AQ$1358:$AQ$1369,$AS$1358:$AS$1369))),IF(SLOPE($AQ$1358:$AQ$1369,$AS$1358:$AS$1369)&lt;-0.5,-0.5,0)),0)</f>
        <v/>
      </c>
      <c r="AU1378">
        <f>IFERROR(IF(SLOPE($AR$1358:$AR$1369,$AS$1358:$AS$1369)&lt;0,MAX(-3,-ABS(SLOPE($AR$1358:$AR$1369,$AS$1358:$AS$1369))),IF(SLOPE($AR$1358:$AR$1369,$AS$1358:$AS$1369)&gt;0.5,0.5,0)),0)</f>
        <v/>
      </c>
      <c r="AV1378">
        <f>($AQ$1370+(AT1378*(AS1378-1)))</f>
        <v/>
      </c>
      <c r="AW1378">
        <f>($AR$1370+(AU1378*(AS1378-1)))</f>
        <v/>
      </c>
      <c r="AX1378">
        <f>IF(AT1378&gt;0,AV1378+AT1378,AV1378)</f>
        <v/>
      </c>
      <c r="AY1378">
        <f>IF(AU1378&lt;0,AW1378+AU1378,AW1378)</f>
        <v/>
      </c>
      <c r="BA1378" s="14">
        <f>IFERROR(AX1378-AQ1378,"")</f>
        <v/>
      </c>
      <c r="BB1378" s="14">
        <f>IFERROR(AY1378-AR1378,"")</f>
        <v/>
      </c>
      <c r="BD1378">
        <f>AH1378</f>
        <v/>
      </c>
      <c r="BE1378">
        <f>AI1378</f>
        <v/>
      </c>
      <c r="BF1378">
        <f>AJ1378</f>
        <v/>
      </c>
      <c r="BG1378" s="14">
        <f>L1378</f>
        <v/>
      </c>
      <c r="BH1378" s="14">
        <f>IF(X1378="","",X1378)</f>
        <v/>
      </c>
      <c r="BI1378" s="14">
        <f>IF(Y1378="","",Y1378)</f>
        <v/>
      </c>
      <c r="BJ1378">
        <f>Z1378</f>
        <v/>
      </c>
      <c r="BK1378">
        <f>AA1378</f>
        <v/>
      </c>
      <c r="BL1378">
        <f>IFERROR(AX1378,"")</f>
        <v/>
      </c>
      <c r="BM1378">
        <f>IFERROR(AY1378,"")</f>
        <v/>
      </c>
    </row>
    <row r="1379" ht="14.25" customHeight="1">
      <c r="A1379">
        <f>ALGLIB_SSA_XAUUSD!AA1379</f>
        <v/>
      </c>
      <c r="B1379">
        <f>IF($A1379="","",INDEX(ALGLIB_SSA_XAUUSD!$B$2:$B$2401,MATCH($A1379,ALGLIB_SSA_XAUUSD!$A$2:$A$2401,1)))</f>
        <v/>
      </c>
      <c r="C1379">
        <f>IF($A1379="","",INDEX(ALGLIB_SSA_XAUUSD!$C$2:$C$2401,MATCH($A1379,ALGLIB_SSA_XAUUSD!$A$2:$A$2401,1)))</f>
        <v/>
      </c>
      <c r="D1379" s="14">
        <f>IF($A1379="","",INT((ROW()-2)/12)+1)</f>
        <v/>
      </c>
      <c r="E1379" s="14">
        <f>IF(AND(E1382&lt;&gt;"",D1382=D1370+1),E1370+(E1382-E1370)*9/12,"")</f>
        <v/>
      </c>
      <c r="F1379" s="14">
        <f>IF(AND(F1382&lt;&gt;"",D1382=D1370+1),F1370+(F1382-F1370)*9/12,"")</f>
        <v/>
      </c>
      <c r="G1379" s="14">
        <f>IF(AND(G1382&lt;&gt;"",D1382=D1370+1),G1370+(G1382-G1370)*9/12,"")</f>
        <v/>
      </c>
      <c r="H1379" s="14">
        <f>IF(AND(H1382&lt;&gt;"",D1382=D1370+1),H1370+(H1382-H1370)*9/12,"")</f>
        <v/>
      </c>
      <c r="I1379" s="14">
        <f>IF(AND(L1382&lt;&gt;"",D1382=D1370+1),I1370+(I1382-I1370)*9/12,"")</f>
        <v/>
      </c>
      <c r="J1379">
        <f>_xlfn.XLOOKUP($A1379,ALGLIB_SSA_XAUUSD!$AA$2:$AA$2401,ALGLIB_SSA_XAUUSD!$P$2:$P$2401,"",0)</f>
        <v/>
      </c>
      <c r="K1379">
        <f>_xlfn.XLOOKUP($A1379,ALGLIB_SSA_XAUUSD!$AA$2:$AA$2401,ALGLIB_SSA_XAUUSD!$Q$2:$Q$2401,"",0)</f>
        <v/>
      </c>
      <c r="L1379">
        <f>_xlfn.XLOOKUP($A1379,ALGLIB_SSA_XAUUSD!$AA$2:$AA$2401,ALGLIB_SSA_XAUUSD!$R$2:$R$2401,"",0)</f>
        <v/>
      </c>
      <c r="M1379">
        <f>_xlfn.XLOOKUP($A1379,ALGLIB_SSA_XAUUSD!$AA$2:$AA$2401,ALGLIB_SSA_XAUUSD!$S$2:$S$2401,"",0)</f>
        <v/>
      </c>
      <c r="N1379">
        <f>_xlfn.XLOOKUP($A1379,ALGLIB_SSA_XAUUSD!$AA$2:$AA$2401,ALGLIB_SSA_XAUUSD!$T$2:$T$2401,"",0)</f>
        <v/>
      </c>
      <c r="O1379">
        <f>_xlfn.XLOOKUP($A1379,ALGLIB_SSA_XAUUSD!$AA$2:$AA$2401,ALGLIB_SSA_XAUUSD!$U$2:$U$2401,"",0)</f>
        <v/>
      </c>
      <c r="P1379">
        <f>_xlfn.XLOOKUP($A1379,ALGLIB_SSA_XAUUSD!$AA$2:$AA$2401,ALGLIB_SSA_XAUUSD!$V$2:$V$2401,"",0)</f>
        <v/>
      </c>
      <c r="S1379">
        <f>A1379</f>
        <v/>
      </c>
      <c r="T1379">
        <f>J1379</f>
        <v/>
      </c>
      <c r="U1379">
        <f>K1379</f>
        <v/>
      </c>
      <c r="V1379" s="14">
        <f>IF($A1379="","",MOD(ROW()-2,12)+1)</f>
        <v/>
      </c>
      <c r="W1379">
        <f>L1379</f>
        <v/>
      </c>
      <c r="X1379" s="14">
        <f>IF(F1379="","",F1379)</f>
        <v/>
      </c>
      <c r="Y1379" s="14">
        <f>IF(G1379="","",G1379)</f>
        <v/>
      </c>
      <c r="Z1379">
        <f>M1379</f>
        <v/>
      </c>
      <c r="AA1379">
        <f>N1379</f>
        <v/>
      </c>
      <c r="AB1379" s="14">
        <f>IF(H1379="","",H1379)</f>
        <v/>
      </c>
      <c r="AC1379">
        <f>O1379</f>
        <v/>
      </c>
      <c r="AD1379" s="14">
        <f>IF(I1379="","",I1379)</f>
        <v/>
      </c>
      <c r="AE1379">
        <f>P1379</f>
        <v/>
      </c>
      <c r="AH1379">
        <f>IF(S1379&lt;&gt;"",S1379,AH1378+900)</f>
        <v/>
      </c>
      <c r="AI1379">
        <f>IF(T1379&lt;&gt;"",T1379,AI1378)</f>
        <v/>
      </c>
      <c r="AJ1379">
        <f>IF(U1379&lt;&gt;"",U1379,AJ1378)</f>
        <v/>
      </c>
      <c r="AK1379">
        <f>IF(W1379&lt;&gt;"",W1379,"")</f>
        <v/>
      </c>
      <c r="AL1379" s="14">
        <f>IF(X1379&lt;&gt;"",X1379,"")</f>
        <v/>
      </c>
      <c r="AM1379" s="14">
        <f>IF(Y1379&lt;&gt;"",Y1379,"")</f>
        <v/>
      </c>
      <c r="AN1379" s="14">
        <f>IF(OR(AL1379="",AM1379=""),"",AL1379-AM1379)</f>
        <v/>
      </c>
      <c r="AO1379">
        <f>IF(AN1379="","",IF(AN1379&gt;0,"Bullish","Bearish"))</f>
        <v/>
      </c>
      <c r="AP1379">
        <f>IF(AO1379="",AP1378,AO1379)</f>
        <v/>
      </c>
      <c r="AQ1379" s="14">
        <f>IF(AB1379&lt;&gt;"",AB1379,"")</f>
        <v/>
      </c>
      <c r="AR1379" s="14">
        <f>IF(AD1379&lt;&gt;"",AD1379,"")</f>
        <v/>
      </c>
      <c r="AS1379">
        <f>IF(AS1378+1=13,1,AS1378+1)</f>
        <v/>
      </c>
      <c r="AT1379">
        <f>IFERROR(IF(SLOPE($AQ$1358:$AQ$1369,$AS$1358:$AS$1369)&gt;0,MIN(3,ABS(SLOPE($AQ$1358:$AQ$1369,$AS$1358:$AS$1369))),IF(SLOPE($AQ$1358:$AQ$1369,$AS$1358:$AS$1369)&lt;-0.5,-0.5,0)),0)</f>
        <v/>
      </c>
      <c r="AU1379">
        <f>IFERROR(IF(SLOPE($AR$1358:$AR$1369,$AS$1358:$AS$1369)&lt;0,MAX(-3,-ABS(SLOPE($AR$1358:$AR$1369,$AS$1358:$AS$1369))),IF(SLOPE($AR$1358:$AR$1369,$AS$1358:$AS$1369)&gt;0.5,0.5,0)),0)</f>
        <v/>
      </c>
      <c r="AV1379">
        <f>($AQ$1370+(AT1379*(AS1379-1)))</f>
        <v/>
      </c>
      <c r="AW1379">
        <f>($AR$1370+(AU1379*(AS1379-1)))</f>
        <v/>
      </c>
      <c r="AX1379">
        <f>IF(AT1379&gt;0,AV1379+AT1379,AV1379)</f>
        <v/>
      </c>
      <c r="AY1379">
        <f>IF(AU1379&lt;0,AW1379+AU1379,AW1379)</f>
        <v/>
      </c>
      <c r="BA1379" s="14">
        <f>IFERROR(AX1379-AQ1379,"")</f>
        <v/>
      </c>
      <c r="BB1379" s="14">
        <f>IFERROR(AY1379-AR1379,"")</f>
        <v/>
      </c>
      <c r="BD1379">
        <f>AH1379</f>
        <v/>
      </c>
      <c r="BE1379">
        <f>AI1379</f>
        <v/>
      </c>
      <c r="BF1379">
        <f>AJ1379</f>
        <v/>
      </c>
      <c r="BG1379" s="14">
        <f>L1379</f>
        <v/>
      </c>
      <c r="BH1379" s="14">
        <f>IF(X1379="","",X1379)</f>
        <v/>
      </c>
      <c r="BI1379" s="14">
        <f>IF(Y1379="","",Y1379)</f>
        <v/>
      </c>
      <c r="BJ1379">
        <f>Z1379</f>
        <v/>
      </c>
      <c r="BK1379">
        <f>AA1379</f>
        <v/>
      </c>
      <c r="BL1379">
        <f>IFERROR(AX1379,"")</f>
        <v/>
      </c>
      <c r="BM1379">
        <f>IFERROR(AY1379,"")</f>
        <v/>
      </c>
    </row>
    <row r="1380" ht="14.25" customHeight="1">
      <c r="A1380">
        <f>ALGLIB_SSA_XAUUSD!AA1380</f>
        <v/>
      </c>
      <c r="B1380">
        <f>IF($A1380="","",INDEX(ALGLIB_SSA_XAUUSD!$B$2:$B$2401,MATCH($A1380,ALGLIB_SSA_XAUUSD!$A$2:$A$2401,1)))</f>
        <v/>
      </c>
      <c r="C1380">
        <f>IF($A1380="","",INDEX(ALGLIB_SSA_XAUUSD!$C$2:$C$2401,MATCH($A1380,ALGLIB_SSA_XAUUSD!$A$2:$A$2401,1)))</f>
        <v/>
      </c>
      <c r="D1380" s="14">
        <f>IF($A1380="","",INT((ROW()-2)/12)+1)</f>
        <v/>
      </c>
      <c r="E1380" s="14">
        <f>IF(AND(E1382&lt;&gt;"",D1382=D1370+1),E1370+(E1382-E1370)*10/12,"")</f>
        <v/>
      </c>
      <c r="F1380" s="14">
        <f>IF(AND(F1382&lt;&gt;"",D1382=D1370+1),F1370+(F1382-F1370)*10/12,"")</f>
        <v/>
      </c>
      <c r="G1380" s="14">
        <f>IF(AND(G1382&lt;&gt;"",D1382=D1370+1),G1370+(G1382-G1370)*10/12,"")</f>
        <v/>
      </c>
      <c r="H1380" s="14">
        <f>IF(AND(H1382&lt;&gt;"",D1382=D1370+1),H1370+(H1382-H1370)*10/12,"")</f>
        <v/>
      </c>
      <c r="I1380" s="14">
        <f>IF(AND(L1382&lt;&gt;"",D1382=D1370+1),I1370+(I1382-I1370)*10/12,"")</f>
        <v/>
      </c>
      <c r="J1380">
        <f>_xlfn.XLOOKUP($A1380,ALGLIB_SSA_XAUUSD!$AA$2:$AA$2401,ALGLIB_SSA_XAUUSD!$P$2:$P$2401,"",0)</f>
        <v/>
      </c>
      <c r="K1380">
        <f>_xlfn.XLOOKUP($A1380,ALGLIB_SSA_XAUUSD!$AA$2:$AA$2401,ALGLIB_SSA_XAUUSD!$Q$2:$Q$2401,"",0)</f>
        <v/>
      </c>
      <c r="L1380">
        <f>_xlfn.XLOOKUP($A1380,ALGLIB_SSA_XAUUSD!$AA$2:$AA$2401,ALGLIB_SSA_XAUUSD!$R$2:$R$2401,"",0)</f>
        <v/>
      </c>
      <c r="M1380">
        <f>_xlfn.XLOOKUP($A1380,ALGLIB_SSA_XAUUSD!$AA$2:$AA$2401,ALGLIB_SSA_XAUUSD!$S$2:$S$2401,"",0)</f>
        <v/>
      </c>
      <c r="N1380">
        <f>_xlfn.XLOOKUP($A1380,ALGLIB_SSA_XAUUSD!$AA$2:$AA$2401,ALGLIB_SSA_XAUUSD!$T$2:$T$2401,"",0)</f>
        <v/>
      </c>
      <c r="O1380">
        <f>_xlfn.XLOOKUP($A1380,ALGLIB_SSA_XAUUSD!$AA$2:$AA$2401,ALGLIB_SSA_XAUUSD!$U$2:$U$2401,"",0)</f>
        <v/>
      </c>
      <c r="P1380">
        <f>_xlfn.XLOOKUP($A1380,ALGLIB_SSA_XAUUSD!$AA$2:$AA$2401,ALGLIB_SSA_XAUUSD!$V$2:$V$2401,"",0)</f>
        <v/>
      </c>
      <c r="S1380">
        <f>A1380</f>
        <v/>
      </c>
      <c r="T1380">
        <f>J1380</f>
        <v/>
      </c>
      <c r="U1380">
        <f>K1380</f>
        <v/>
      </c>
      <c r="V1380" s="14">
        <f>IF($A1380="","",MOD(ROW()-2,12)+1)</f>
        <v/>
      </c>
      <c r="W1380">
        <f>L1380</f>
        <v/>
      </c>
      <c r="X1380" s="14">
        <f>IF(F1380="","",F1380)</f>
        <v/>
      </c>
      <c r="Y1380" s="14">
        <f>IF(G1380="","",G1380)</f>
        <v/>
      </c>
      <c r="Z1380">
        <f>M1380</f>
        <v/>
      </c>
      <c r="AA1380">
        <f>N1380</f>
        <v/>
      </c>
      <c r="AB1380" s="14">
        <f>IF(H1380="","",H1380)</f>
        <v/>
      </c>
      <c r="AC1380">
        <f>O1380</f>
        <v/>
      </c>
      <c r="AD1380" s="14">
        <f>IF(I1380="","",I1380)</f>
        <v/>
      </c>
      <c r="AE1380">
        <f>P1380</f>
        <v/>
      </c>
      <c r="AH1380">
        <f>IF(S1380&lt;&gt;"",S1380,AH1379+900)</f>
        <v/>
      </c>
      <c r="AI1380">
        <f>IF(T1380&lt;&gt;"",T1380,AI1379)</f>
        <v/>
      </c>
      <c r="AJ1380">
        <f>IF(U1380&lt;&gt;"",U1380,AJ1379)</f>
        <v/>
      </c>
      <c r="AK1380">
        <f>IF(W1380&lt;&gt;"",W1380,"")</f>
        <v/>
      </c>
      <c r="AL1380" s="14">
        <f>IF(X1380&lt;&gt;"",X1380,"")</f>
        <v/>
      </c>
      <c r="AM1380" s="14">
        <f>IF(Y1380&lt;&gt;"",Y1380,"")</f>
        <v/>
      </c>
      <c r="AN1380" s="14">
        <f>IF(OR(AL1380="",AM1380=""),"",AL1380-AM1380)</f>
        <v/>
      </c>
      <c r="AO1380">
        <f>IF(AN1380="","",IF(AN1380&gt;0,"Bullish","Bearish"))</f>
        <v/>
      </c>
      <c r="AP1380">
        <f>IF(AO1380="",AP1379,AO1380)</f>
        <v/>
      </c>
      <c r="AQ1380" s="14">
        <f>IF(AB1380&lt;&gt;"",AB1380,"")</f>
        <v/>
      </c>
      <c r="AR1380" s="14">
        <f>IF(AD1380&lt;&gt;"",AD1380,"")</f>
        <v/>
      </c>
      <c r="AS1380">
        <f>IF(AS1379+1=13,1,AS1379+1)</f>
        <v/>
      </c>
      <c r="AT1380">
        <f>IFERROR(IF(SLOPE($AQ$1358:$AQ$1369,$AS$1358:$AS$1369)&gt;0,MIN(3,ABS(SLOPE($AQ$1358:$AQ$1369,$AS$1358:$AS$1369))),IF(SLOPE($AQ$1358:$AQ$1369,$AS$1358:$AS$1369)&lt;-0.5,-0.5,0)),0)</f>
        <v/>
      </c>
      <c r="AU1380">
        <f>IFERROR(IF(SLOPE($AR$1358:$AR$1369,$AS$1358:$AS$1369)&lt;0,MAX(-3,-ABS(SLOPE($AR$1358:$AR$1369,$AS$1358:$AS$1369))),IF(SLOPE($AR$1358:$AR$1369,$AS$1358:$AS$1369)&gt;0.5,0.5,0)),0)</f>
        <v/>
      </c>
      <c r="AV1380">
        <f>($AQ$1370+(AT1380*(AS1380-1)))</f>
        <v/>
      </c>
      <c r="AW1380">
        <f>($AR$1370+(AU1380*(AS1380-1)))</f>
        <v/>
      </c>
      <c r="AX1380">
        <f>IF(AT1380&gt;0,AV1380+AT1380,AV1380)</f>
        <v/>
      </c>
      <c r="AY1380">
        <f>IF(AU1380&lt;0,AW1380+AU1380,AW1380)</f>
        <v/>
      </c>
      <c r="BA1380" s="14">
        <f>IFERROR(AX1380-AQ1380,"")</f>
        <v/>
      </c>
      <c r="BB1380" s="14">
        <f>IFERROR(AY1380-AR1380,"")</f>
        <v/>
      </c>
      <c r="BD1380">
        <f>AH1380</f>
        <v/>
      </c>
      <c r="BE1380">
        <f>AI1380</f>
        <v/>
      </c>
      <c r="BF1380">
        <f>AJ1380</f>
        <v/>
      </c>
      <c r="BG1380" s="14">
        <f>L1380</f>
        <v/>
      </c>
      <c r="BH1380" s="14">
        <f>IF(X1380="","",X1380)</f>
        <v/>
      </c>
      <c r="BI1380" s="14">
        <f>IF(Y1380="","",Y1380)</f>
        <v/>
      </c>
      <c r="BJ1380">
        <f>Z1380</f>
        <v/>
      </c>
      <c r="BK1380">
        <f>AA1380</f>
        <v/>
      </c>
      <c r="BL1380">
        <f>IFERROR(AX1380,"")</f>
        <v/>
      </c>
      <c r="BM1380">
        <f>IFERROR(AY1380,"")</f>
        <v/>
      </c>
    </row>
    <row r="1381" ht="14.25" customHeight="1">
      <c r="A1381">
        <f>ALGLIB_SSA_XAUUSD!AA1381</f>
        <v/>
      </c>
      <c r="B1381">
        <f>IF($A1381="","",INDEX(ALGLIB_SSA_XAUUSD!$B$2:$B$2401,MATCH($A1381,ALGLIB_SSA_XAUUSD!$A$2:$A$2401,1)))</f>
        <v/>
      </c>
      <c r="C1381">
        <f>IF($A1381="","",INDEX(ALGLIB_SSA_XAUUSD!$C$2:$C$2401,MATCH($A1381,ALGLIB_SSA_XAUUSD!$A$2:$A$2401,1)))</f>
        <v/>
      </c>
      <c r="D1381" s="14">
        <f>IF($A1381="","",INT((ROW()-2)/12)+1)</f>
        <v/>
      </c>
      <c r="E1381" s="14">
        <f>IF(AND(E1382&lt;&gt;"",D1382=D1370+1),E1370+(E1382-E1370)*11/12,"")</f>
        <v/>
      </c>
      <c r="F1381" s="14">
        <f>IF(AND(F1382&lt;&gt;"",D1382=D1370+1),F1370+(F1382-F1370)*11/12,"")</f>
        <v/>
      </c>
      <c r="G1381" s="14">
        <f>IF(AND(G1382&lt;&gt;"",D1382=D1370+1),G1370+(G1382-G1370)*11/12,"")</f>
        <v/>
      </c>
      <c r="H1381" s="14">
        <f>IF(AND(H1382&lt;&gt;"",D1382=D1370+1),H1370+(H1382-H1370)*11/12,"")</f>
        <v/>
      </c>
      <c r="I1381" s="14">
        <f>IF(AND(L1382&lt;&gt;"",D1382=D1370+1),I1370+(I1382-I1370)*11/12,"")</f>
        <v/>
      </c>
      <c r="J1381">
        <f>_xlfn.XLOOKUP($A1381,ALGLIB_SSA_XAUUSD!$AA$2:$AA$2401,ALGLIB_SSA_XAUUSD!$P$2:$P$2401,"",0)</f>
        <v/>
      </c>
      <c r="K1381">
        <f>_xlfn.XLOOKUP($A1381,ALGLIB_SSA_XAUUSD!$AA$2:$AA$2401,ALGLIB_SSA_XAUUSD!$Q$2:$Q$2401,"",0)</f>
        <v/>
      </c>
      <c r="L1381">
        <f>_xlfn.XLOOKUP($A1381,ALGLIB_SSA_XAUUSD!$AA$2:$AA$2401,ALGLIB_SSA_XAUUSD!$R$2:$R$2401,"",0)</f>
        <v/>
      </c>
      <c r="M1381">
        <f>_xlfn.XLOOKUP($A1381,ALGLIB_SSA_XAUUSD!$AA$2:$AA$2401,ALGLIB_SSA_XAUUSD!$S$2:$S$2401,"",0)</f>
        <v/>
      </c>
      <c r="N1381">
        <f>_xlfn.XLOOKUP($A1381,ALGLIB_SSA_XAUUSD!$AA$2:$AA$2401,ALGLIB_SSA_XAUUSD!$T$2:$T$2401,"",0)</f>
        <v/>
      </c>
      <c r="O1381">
        <f>_xlfn.XLOOKUP($A1381,ALGLIB_SSA_XAUUSD!$AA$2:$AA$2401,ALGLIB_SSA_XAUUSD!$U$2:$U$2401,"",0)</f>
        <v/>
      </c>
      <c r="P1381">
        <f>_xlfn.XLOOKUP($A1381,ALGLIB_SSA_XAUUSD!$AA$2:$AA$2401,ALGLIB_SSA_XAUUSD!$V$2:$V$2401,"",0)</f>
        <v/>
      </c>
      <c r="S1381">
        <f>A1381</f>
        <v/>
      </c>
      <c r="T1381">
        <f>J1381</f>
        <v/>
      </c>
      <c r="U1381">
        <f>K1381</f>
        <v/>
      </c>
      <c r="V1381" s="14">
        <f>IF($A1381="","",MOD(ROW()-2,12)+1)</f>
        <v/>
      </c>
      <c r="W1381">
        <f>L1381</f>
        <v/>
      </c>
      <c r="X1381" s="14">
        <f>IF(F1381="","",F1381)</f>
        <v/>
      </c>
      <c r="Y1381" s="14">
        <f>IF(G1381="","",G1381)</f>
        <v/>
      </c>
      <c r="Z1381">
        <f>M1381</f>
        <v/>
      </c>
      <c r="AA1381">
        <f>N1381</f>
        <v/>
      </c>
      <c r="AB1381" s="14">
        <f>IF(H1381="","",H1381)</f>
        <v/>
      </c>
      <c r="AC1381">
        <f>O1381</f>
        <v/>
      </c>
      <c r="AD1381" s="14">
        <f>IF(I1381="","",I1381)</f>
        <v/>
      </c>
      <c r="AE1381">
        <f>P1381</f>
        <v/>
      </c>
      <c r="AH1381">
        <f>IF(S1381&lt;&gt;"",S1381,AH1380+900)</f>
        <v/>
      </c>
      <c r="AI1381">
        <f>IF(T1381&lt;&gt;"",T1381,AI1380)</f>
        <v/>
      </c>
      <c r="AJ1381">
        <f>IF(U1381&lt;&gt;"",U1381,AJ1380)</f>
        <v/>
      </c>
      <c r="AK1381">
        <f>IF(W1381&lt;&gt;"",W1381,"")</f>
        <v/>
      </c>
      <c r="AL1381" s="14">
        <f>IF(X1381&lt;&gt;"",X1381,"")</f>
        <v/>
      </c>
      <c r="AM1381" s="14">
        <f>IF(Y1381&lt;&gt;"",Y1381,"")</f>
        <v/>
      </c>
      <c r="AN1381" s="14">
        <f>IF(OR(AL1381="",AM1381=""),"",AL1381-AM1381)</f>
        <v/>
      </c>
      <c r="AO1381">
        <f>IF(AN1381="","",IF(AN1381&gt;0,"Bullish","Bearish"))</f>
        <v/>
      </c>
      <c r="AP1381">
        <f>IF(AO1381="",AP1380,AO1381)</f>
        <v/>
      </c>
      <c r="AQ1381" s="14">
        <f>IF(AB1381&lt;&gt;"",AB1381,"")</f>
        <v/>
      </c>
      <c r="AR1381" s="14">
        <f>IF(AD1381&lt;&gt;"",AD1381,"")</f>
        <v/>
      </c>
      <c r="AS1381">
        <f>IF(AS1380+1=13,1,AS1380+1)</f>
        <v/>
      </c>
      <c r="AT1381">
        <f>IFERROR(IF(SLOPE($AQ$1358:$AQ$1369,$AS$1358:$AS$1369)&gt;0,MIN(3,ABS(SLOPE($AQ$1358:$AQ$1369,$AS$1358:$AS$1369))),IF(SLOPE($AQ$1358:$AQ$1369,$AS$1358:$AS$1369)&lt;-0.5,-0.5,0)),0)</f>
        <v/>
      </c>
      <c r="AU1381">
        <f>IFERROR(IF(SLOPE($AR$1358:$AR$1369,$AS$1358:$AS$1369)&lt;0,MAX(-3,-ABS(SLOPE($AR$1358:$AR$1369,$AS$1358:$AS$1369))),IF(SLOPE($AR$1358:$AR$1369,$AS$1358:$AS$1369)&gt;0.5,0.5,0)),0)</f>
        <v/>
      </c>
      <c r="AV1381">
        <f>($AQ$1370+(AT1381*(AS1381-1)))</f>
        <v/>
      </c>
      <c r="AW1381">
        <f>($AR$1370+(AU1381*(AS1381-1)))</f>
        <v/>
      </c>
      <c r="AX1381">
        <f>IF(AT1381&gt;0,AV1381+AT1381,AV1381)</f>
        <v/>
      </c>
      <c r="AY1381">
        <f>IF(AU1381&lt;0,AW1381+AU1381,AW1381)</f>
        <v/>
      </c>
      <c r="BA1381" s="14">
        <f>IFERROR(AX1381-AQ1381,"")</f>
        <v/>
      </c>
      <c r="BB1381" s="14">
        <f>IFERROR(AY1381-AR1381,"")</f>
        <v/>
      </c>
      <c r="BD1381">
        <f>AH1381</f>
        <v/>
      </c>
      <c r="BE1381">
        <f>AI1381</f>
        <v/>
      </c>
      <c r="BF1381">
        <f>AJ1381</f>
        <v/>
      </c>
      <c r="BG1381" s="14">
        <f>L1381</f>
        <v/>
      </c>
      <c r="BH1381" s="14">
        <f>IF(X1381="","",X1381)</f>
        <v/>
      </c>
      <c r="BI1381" s="14">
        <f>IF(Y1381="","",Y1381)</f>
        <v/>
      </c>
      <c r="BJ1381">
        <f>Z1381</f>
        <v/>
      </c>
      <c r="BK1381">
        <f>AA1381</f>
        <v/>
      </c>
      <c r="BL1381">
        <f>IFERROR(AX1381,"")</f>
        <v/>
      </c>
      <c r="BM1381">
        <f>IFERROR(AY1381,"")</f>
        <v/>
      </c>
    </row>
    <row r="1382" ht="14.25" customHeight="1">
      <c r="A1382">
        <f>ALGLIB_SSA_XAUUSD!AA1382</f>
        <v/>
      </c>
      <c r="B1382">
        <f>IF($A1382="","",INDEX(ALGLIB_SSA_XAUUSD!$B$2:$B$2401,MATCH($A1382,ALGLIB_SSA_XAUUSD!$A$2:$A$2401,1)))</f>
        <v/>
      </c>
      <c r="C1382">
        <f>IF($A1382="","",INDEX(ALGLIB_SSA_XAUUSD!$C$2:$C$2401,MATCH($A1382,ALGLIB_SSA_XAUUSD!$A$2:$A$2401,1)))</f>
        <v/>
      </c>
      <c r="D1382" s="14">
        <f>IF($A1382="","",INT((ROW()-2)/12)+1)</f>
        <v/>
      </c>
      <c r="E1382" s="14">
        <f>IF($A1382="","",INDEX(ALGLIB_SSA_XAUUSD!$D$2:$D$2401,MATCH($A1382,ALGLIB_SSA_XAUUSD!$A$2:$A$2401,1)))</f>
        <v/>
      </c>
      <c r="F1382" s="14">
        <f>IF($A1382="","",INDEX(ALGLIB_SSA_XAUUSD!$E$2:$E$2401,MATCH($A1382,ALGLIB_SSA_XAUUSD!$A$2:$A$2401,1)))</f>
        <v/>
      </c>
      <c r="G1382" s="14">
        <f>IF($A1382="","",INDEX(ALGLIB_SSA_XAUUSD!$F$2:$F$2401,MATCH($A1382,ALGLIB_SSA_XAUUSD!$A$2:$A$2401,1)))</f>
        <v/>
      </c>
      <c r="H1382" s="14">
        <f>IF($A1382="","",INDEX(ALGLIB_SSA_XAUUSD!$G$2:$G$2401,MATCH($A1382,ALGLIB_SSA_XAUUSD!$A$2:$A$2401,1)))</f>
        <v/>
      </c>
      <c r="I1382" s="14">
        <f>IF($A1382="","",INDEX(ALGLIB_SSA_XAUUSD!$H$2:$H$2401,MATCH($A1382,ALGLIB_SSA_XAUUSD!$A$2:$A$2401,1)))</f>
        <v/>
      </c>
      <c r="J1382">
        <f>_xlfn.XLOOKUP($A1382,ALGLIB_SSA_XAUUSD!$AA$2:$AA$2401,ALGLIB_SSA_XAUUSD!$P$2:$P$2401,"",0)</f>
        <v/>
      </c>
      <c r="K1382">
        <f>_xlfn.XLOOKUP($A1382,ALGLIB_SSA_XAUUSD!$AA$2:$AA$2401,ALGLIB_SSA_XAUUSD!$Q$2:$Q$2401,"",0)</f>
        <v/>
      </c>
      <c r="L1382">
        <f>_xlfn.XLOOKUP($A1382,ALGLIB_SSA_XAUUSD!$AA$2:$AA$2401,ALGLIB_SSA_XAUUSD!$R$2:$R$2401,"",0)</f>
        <v/>
      </c>
      <c r="M1382">
        <f>_xlfn.XLOOKUP($A1382,ALGLIB_SSA_XAUUSD!$AA$2:$AA$2401,ALGLIB_SSA_XAUUSD!$S$2:$S$2401,"",0)</f>
        <v/>
      </c>
      <c r="N1382">
        <f>_xlfn.XLOOKUP($A1382,ALGLIB_SSA_XAUUSD!$AA$2:$AA$2401,ALGLIB_SSA_XAUUSD!$T$2:$T$2401,"",0)</f>
        <v/>
      </c>
      <c r="O1382">
        <f>_xlfn.XLOOKUP($A1382,ALGLIB_SSA_XAUUSD!$AA$2:$AA$2401,ALGLIB_SSA_XAUUSD!$U$2:$U$2401,"",0)</f>
        <v/>
      </c>
      <c r="P1382">
        <f>_xlfn.XLOOKUP($A1382,ALGLIB_SSA_XAUUSD!$AA$2:$AA$2401,ALGLIB_SSA_XAUUSD!$V$2:$V$2401,"",0)</f>
        <v/>
      </c>
      <c r="S1382">
        <f>A1382</f>
        <v/>
      </c>
      <c r="T1382">
        <f>J1382</f>
        <v/>
      </c>
      <c r="U1382">
        <f>K1382</f>
        <v/>
      </c>
      <c r="V1382" s="14">
        <f>IF($A1382="","",MOD(ROW()-2,12)+1)</f>
        <v/>
      </c>
      <c r="W1382">
        <f>L1382</f>
        <v/>
      </c>
      <c r="X1382" s="14">
        <f>IF(F1382="","",F1382)</f>
        <v/>
      </c>
      <c r="Y1382" s="14">
        <f>IF(G1382="","",G1382)</f>
        <v/>
      </c>
      <c r="Z1382">
        <f>M1382</f>
        <v/>
      </c>
      <c r="AA1382">
        <f>N1382</f>
        <v/>
      </c>
      <c r="AB1382" s="14">
        <f>IF(H1382="","",H1382)</f>
        <v/>
      </c>
      <c r="AC1382">
        <f>O1382</f>
        <v/>
      </c>
      <c r="AD1382" s="14">
        <f>IF(I1382="","",I1382)</f>
        <v/>
      </c>
      <c r="AE1382">
        <f>P1382</f>
        <v/>
      </c>
      <c r="AH1382">
        <f>IF(S1382&lt;&gt;"",S1382,AH1381+900)</f>
        <v/>
      </c>
      <c r="AI1382">
        <f>IF(T1382&lt;&gt;"",T1382,AI1381)</f>
        <v/>
      </c>
      <c r="AJ1382">
        <f>IF(U1382&lt;&gt;"",U1382,AJ1381)</f>
        <v/>
      </c>
      <c r="AK1382">
        <f>IF(W1382&lt;&gt;"",W1382,"")</f>
        <v/>
      </c>
      <c r="AL1382" s="14">
        <f>IF(X1382&lt;&gt;"",X1382,"")</f>
        <v/>
      </c>
      <c r="AM1382" s="14">
        <f>IF(Y1382&lt;&gt;"",Y1382,"")</f>
        <v/>
      </c>
      <c r="AN1382" s="14">
        <f>IF(OR(AL1382="",AM1382=""),"",AL1382-AM1382)</f>
        <v/>
      </c>
      <c r="AO1382">
        <f>IF(AN1382="","",IF(AN1382&gt;0,"Bullish","Bearish"))</f>
        <v/>
      </c>
      <c r="AP1382">
        <f>IF(AO1382="",AP1381,AO1382)</f>
        <v/>
      </c>
      <c r="AQ1382" s="14">
        <f>IF(AB1382&lt;&gt;"",AB1382,"")</f>
        <v/>
      </c>
      <c r="AR1382" s="14">
        <f>IF(AD1382&lt;&gt;"",AD1382,"")</f>
        <v/>
      </c>
      <c r="AS1382">
        <f>IF(AS1381+1=13,1,AS1381+1)</f>
        <v/>
      </c>
      <c r="AT1382">
        <f>IFERROR(IF(SLOPE($AQ$1370:$AQ$1381,$AS$1370:$AS$1381)&gt;0,MIN(3,ABS(SLOPE($AQ$1370:$AQ$1381,$AS$1370:$AS$1381))),IF(SLOPE($AQ$1370:$AQ$1381,$AS$1370:$AS$1381)&lt;-0.5,-0.5,0)),0)</f>
        <v/>
      </c>
      <c r="AU1382">
        <f>IFERROR(IF(SLOPE($AR$1370:$AR$1381,$AS$1370:$AS$1381)&lt;0,MAX(-3,-ABS(SLOPE($AR$1370:$AR$1381,$AS$1370:$AS$1381))),IF(SLOPE($AR$1370:$AR$1381,$AS$1370:$AS$1381)&gt;0.5,0.5,0)),0)</f>
        <v/>
      </c>
      <c r="AV1382">
        <f>($AQ$1382+(AT1382*(AS1382-1)))</f>
        <v/>
      </c>
      <c r="AW1382">
        <f>($AR$1382+(AU1382*(AS1382-1)))</f>
        <v/>
      </c>
      <c r="AX1382">
        <f>IF(AT1382&gt;0,AV1382+AT1382,AV1382)</f>
        <v/>
      </c>
      <c r="AY1382">
        <f>IF(AU1382&lt;0,AW1382+AU1382,AW1382)</f>
        <v/>
      </c>
      <c r="BA1382" s="14">
        <f>IFERROR(AX1382-AQ1382,"")</f>
        <v/>
      </c>
      <c r="BB1382" s="14">
        <f>IFERROR(AY1382-AR1382,"")</f>
        <v/>
      </c>
      <c r="BD1382">
        <f>AH1382</f>
        <v/>
      </c>
      <c r="BE1382">
        <f>AI1382</f>
        <v/>
      </c>
      <c r="BF1382">
        <f>AJ1382</f>
        <v/>
      </c>
      <c r="BG1382" s="14">
        <f>L1382</f>
        <v/>
      </c>
      <c r="BH1382" s="14">
        <f>IF(X1382="","",X1382)</f>
        <v/>
      </c>
      <c r="BI1382" s="14">
        <f>IF(Y1382="","",Y1382)</f>
        <v/>
      </c>
      <c r="BJ1382">
        <f>Z1382</f>
        <v/>
      </c>
      <c r="BK1382">
        <f>AA1382</f>
        <v/>
      </c>
      <c r="BL1382">
        <f>IFERROR(AX1382,"")</f>
        <v/>
      </c>
      <c r="BM1382">
        <f>IFERROR(AY1382,"")</f>
        <v/>
      </c>
    </row>
    <row r="1383" ht="14.25" customHeight="1">
      <c r="A1383">
        <f>ALGLIB_SSA_XAUUSD!AA1383</f>
        <v/>
      </c>
      <c r="B1383">
        <f>IF($A1383="","",INDEX(ALGLIB_SSA_XAUUSD!$B$2:$B$2401,MATCH($A1383,ALGLIB_SSA_XAUUSD!$A$2:$A$2401,1)))</f>
        <v/>
      </c>
      <c r="C1383">
        <f>IF($A1383="","",INDEX(ALGLIB_SSA_XAUUSD!$C$2:$C$2401,MATCH($A1383,ALGLIB_SSA_XAUUSD!$A$2:$A$2401,1)))</f>
        <v/>
      </c>
      <c r="D1383" s="14">
        <f>IF($A1383="","",INT((ROW()-2)/12)+1)</f>
        <v/>
      </c>
      <c r="E1383" s="14">
        <f>IF(AND(E1394&lt;&gt;"",D1394=D1382+1),E1382+(E1394-E1382)*1/12,"")</f>
        <v/>
      </c>
      <c r="F1383" s="14">
        <f>IF(AND(F1394&lt;&gt;"",D1394=D1382+1),F1382+(F1394-F1382)*1/12,"")</f>
        <v/>
      </c>
      <c r="G1383" s="14">
        <f>IF(AND(G1394&lt;&gt;"",D1394=D1382+1),G1382+(G1394-G1382)*1/12,"")</f>
        <v/>
      </c>
      <c r="H1383" s="14">
        <f>IF(AND(H1394&lt;&gt;"",D1394=D1382+1),H1382+(H1394-H1382)*1/12,"")</f>
        <v/>
      </c>
      <c r="I1383" s="14">
        <f>IF(AND(L1394&lt;&gt;"",D1394=D1382+1),I1382+(I1394-I1382)*1/12,"")</f>
        <v/>
      </c>
      <c r="J1383">
        <f>_xlfn.XLOOKUP($A1383,ALGLIB_SSA_XAUUSD!$AA$2:$AA$2401,ALGLIB_SSA_XAUUSD!$P$2:$P$2401,"",0)</f>
        <v/>
      </c>
      <c r="K1383">
        <f>_xlfn.XLOOKUP($A1383,ALGLIB_SSA_XAUUSD!$AA$2:$AA$2401,ALGLIB_SSA_XAUUSD!$Q$2:$Q$2401,"",0)</f>
        <v/>
      </c>
      <c r="L1383">
        <f>_xlfn.XLOOKUP($A1383,ALGLIB_SSA_XAUUSD!$AA$2:$AA$2401,ALGLIB_SSA_XAUUSD!$R$2:$R$2401,"",0)</f>
        <v/>
      </c>
      <c r="M1383">
        <f>_xlfn.XLOOKUP($A1383,ALGLIB_SSA_XAUUSD!$AA$2:$AA$2401,ALGLIB_SSA_XAUUSD!$S$2:$S$2401,"",0)</f>
        <v/>
      </c>
      <c r="N1383">
        <f>_xlfn.XLOOKUP($A1383,ALGLIB_SSA_XAUUSD!$AA$2:$AA$2401,ALGLIB_SSA_XAUUSD!$T$2:$T$2401,"",0)</f>
        <v/>
      </c>
      <c r="O1383">
        <f>_xlfn.XLOOKUP($A1383,ALGLIB_SSA_XAUUSD!$AA$2:$AA$2401,ALGLIB_SSA_XAUUSD!$U$2:$U$2401,"",0)</f>
        <v/>
      </c>
      <c r="P1383">
        <f>_xlfn.XLOOKUP($A1383,ALGLIB_SSA_XAUUSD!$AA$2:$AA$2401,ALGLIB_SSA_XAUUSD!$V$2:$V$2401,"",0)</f>
        <v/>
      </c>
      <c r="S1383">
        <f>A1383</f>
        <v/>
      </c>
      <c r="T1383">
        <f>J1383</f>
        <v/>
      </c>
      <c r="U1383">
        <f>K1383</f>
        <v/>
      </c>
      <c r="V1383" s="14">
        <f>IF($A1383="","",MOD(ROW()-2,12)+1)</f>
        <v/>
      </c>
      <c r="W1383">
        <f>L1383</f>
        <v/>
      </c>
      <c r="X1383" s="14">
        <f>IF(F1383="","",F1383)</f>
        <v/>
      </c>
      <c r="Y1383" s="14">
        <f>IF(G1383="","",G1383)</f>
        <v/>
      </c>
      <c r="Z1383">
        <f>M1383</f>
        <v/>
      </c>
      <c r="AA1383">
        <f>N1383</f>
        <v/>
      </c>
      <c r="AB1383" s="14">
        <f>IF(H1383="","",H1383)</f>
        <v/>
      </c>
      <c r="AC1383">
        <f>O1383</f>
        <v/>
      </c>
      <c r="AD1383" s="14">
        <f>IF(I1383="","",I1383)</f>
        <v/>
      </c>
      <c r="AE1383">
        <f>P1383</f>
        <v/>
      </c>
      <c r="AH1383">
        <f>IF(S1383&lt;&gt;"",S1383,AH1382+900)</f>
        <v/>
      </c>
      <c r="AI1383">
        <f>IF(T1383&lt;&gt;"",T1383,AI1382)</f>
        <v/>
      </c>
      <c r="AJ1383">
        <f>IF(U1383&lt;&gt;"",U1383,AJ1382)</f>
        <v/>
      </c>
      <c r="AK1383">
        <f>IF(W1383&lt;&gt;"",W1383,"")</f>
        <v/>
      </c>
      <c r="AL1383" s="14">
        <f>IF(X1383&lt;&gt;"",X1383,"")</f>
        <v/>
      </c>
      <c r="AM1383" s="14">
        <f>IF(Y1383&lt;&gt;"",Y1383,"")</f>
        <v/>
      </c>
      <c r="AN1383" s="14">
        <f>IF(OR(AL1383="",AM1383=""),"",AL1383-AM1383)</f>
        <v/>
      </c>
      <c r="AO1383">
        <f>IF(AN1383="","",IF(AN1383&gt;0,"Bullish","Bearish"))</f>
        <v/>
      </c>
      <c r="AP1383">
        <f>IF(AO1383="",AP1382,AO1383)</f>
        <v/>
      </c>
      <c r="AQ1383" s="14">
        <f>IF(AB1383&lt;&gt;"",AB1383,"")</f>
        <v/>
      </c>
      <c r="AR1383" s="14">
        <f>IF(AD1383&lt;&gt;"",AD1383,"")</f>
        <v/>
      </c>
      <c r="AS1383">
        <f>IF(AS1382+1=13,1,AS1382+1)</f>
        <v/>
      </c>
      <c r="AT1383">
        <f>IFERROR(IF(SLOPE($AQ$1370:$AQ$1381,$AS$1370:$AS$1381)&gt;0,MIN(3,ABS(SLOPE($AQ$1370:$AQ$1381,$AS$1370:$AS$1381))),IF(SLOPE($AQ$1370:$AQ$1381,$AS$1370:$AS$1381)&lt;-0.5,-0.5,0)),0)</f>
        <v/>
      </c>
      <c r="AU1383">
        <f>IFERROR(IF(SLOPE($AR$1370:$AR$1381,$AS$1370:$AS$1381)&lt;0,MAX(-3,-ABS(SLOPE($AR$1370:$AR$1381,$AS$1370:$AS$1381))),IF(SLOPE($AR$1370:$AR$1381,$AS$1370:$AS$1381)&gt;0.5,0.5,0)),0)</f>
        <v/>
      </c>
      <c r="AV1383">
        <f>($AQ$1382+(AT1383*(AS1383-1)))</f>
        <v/>
      </c>
      <c r="AW1383">
        <f>($AR$1382+(AU1383*(AS1383-1)))</f>
        <v/>
      </c>
      <c r="AX1383">
        <f>IF(AT1383&gt;0,AV1383+AT1383,AV1383)</f>
        <v/>
      </c>
      <c r="AY1383">
        <f>IF(AU1383&lt;0,AW1383+AU1383,AW1383)</f>
        <v/>
      </c>
      <c r="BA1383" s="14">
        <f>IFERROR(AX1383-AQ1383,"")</f>
        <v/>
      </c>
      <c r="BB1383" s="14">
        <f>IFERROR(AY1383-AR1383,"")</f>
        <v/>
      </c>
      <c r="BD1383">
        <f>AH1383</f>
        <v/>
      </c>
      <c r="BE1383">
        <f>AI1383</f>
        <v/>
      </c>
      <c r="BF1383">
        <f>AJ1383</f>
        <v/>
      </c>
      <c r="BG1383" s="14">
        <f>L1383</f>
        <v/>
      </c>
      <c r="BH1383" s="14">
        <f>IF(X1383="","",X1383)</f>
        <v/>
      </c>
      <c r="BI1383" s="14">
        <f>IF(Y1383="","",Y1383)</f>
        <v/>
      </c>
      <c r="BJ1383">
        <f>Z1383</f>
        <v/>
      </c>
      <c r="BK1383">
        <f>AA1383</f>
        <v/>
      </c>
      <c r="BL1383">
        <f>IFERROR(AX1383,"")</f>
        <v/>
      </c>
      <c r="BM1383">
        <f>IFERROR(AY1383,"")</f>
        <v/>
      </c>
    </row>
    <row r="1384" ht="14.25" customHeight="1">
      <c r="A1384">
        <f>ALGLIB_SSA_XAUUSD!AA1384</f>
        <v/>
      </c>
      <c r="B1384">
        <f>IF($A1384="","",INDEX(ALGLIB_SSA_XAUUSD!$B$2:$B$2401,MATCH($A1384,ALGLIB_SSA_XAUUSD!$A$2:$A$2401,1)))</f>
        <v/>
      </c>
      <c r="C1384">
        <f>IF($A1384="","",INDEX(ALGLIB_SSA_XAUUSD!$C$2:$C$2401,MATCH($A1384,ALGLIB_SSA_XAUUSD!$A$2:$A$2401,1)))</f>
        <v/>
      </c>
      <c r="D1384" s="14">
        <f>IF($A1384="","",INT((ROW()-2)/12)+1)</f>
        <v/>
      </c>
      <c r="E1384" s="14">
        <f>IF(AND(E1394&lt;&gt;"",D1394=D1382+1),E1382+(E1394-E1382)*2/12,"")</f>
        <v/>
      </c>
      <c r="F1384" s="14">
        <f>IF(AND(F1394&lt;&gt;"",D1394=D1382+1),F1382+(F1394-F1382)*2/12,"")</f>
        <v/>
      </c>
      <c r="G1384" s="14">
        <f>IF(AND(G1394&lt;&gt;"",D1394=D1382+1),G1382+(G1394-G1382)*2/12,"")</f>
        <v/>
      </c>
      <c r="H1384" s="14">
        <f>IF(AND(H1394&lt;&gt;"",D1394=D1382+1),H1382+(H1394-H1382)*2/12,"")</f>
        <v/>
      </c>
      <c r="I1384" s="14">
        <f>IF(AND(L1394&lt;&gt;"",D1394=D1382+1),I1382+(I1394-I1382)*2/12,"")</f>
        <v/>
      </c>
      <c r="J1384">
        <f>_xlfn.XLOOKUP($A1384,ALGLIB_SSA_XAUUSD!$AA$2:$AA$2401,ALGLIB_SSA_XAUUSD!$P$2:$P$2401,"",0)</f>
        <v/>
      </c>
      <c r="K1384">
        <f>_xlfn.XLOOKUP($A1384,ALGLIB_SSA_XAUUSD!$AA$2:$AA$2401,ALGLIB_SSA_XAUUSD!$Q$2:$Q$2401,"",0)</f>
        <v/>
      </c>
      <c r="L1384">
        <f>_xlfn.XLOOKUP($A1384,ALGLIB_SSA_XAUUSD!$AA$2:$AA$2401,ALGLIB_SSA_XAUUSD!$R$2:$R$2401,"",0)</f>
        <v/>
      </c>
      <c r="M1384">
        <f>_xlfn.XLOOKUP($A1384,ALGLIB_SSA_XAUUSD!$AA$2:$AA$2401,ALGLIB_SSA_XAUUSD!$S$2:$S$2401,"",0)</f>
        <v/>
      </c>
      <c r="N1384">
        <f>_xlfn.XLOOKUP($A1384,ALGLIB_SSA_XAUUSD!$AA$2:$AA$2401,ALGLIB_SSA_XAUUSD!$T$2:$T$2401,"",0)</f>
        <v/>
      </c>
      <c r="O1384">
        <f>_xlfn.XLOOKUP($A1384,ALGLIB_SSA_XAUUSD!$AA$2:$AA$2401,ALGLIB_SSA_XAUUSD!$U$2:$U$2401,"",0)</f>
        <v/>
      </c>
      <c r="P1384">
        <f>_xlfn.XLOOKUP($A1384,ALGLIB_SSA_XAUUSD!$AA$2:$AA$2401,ALGLIB_SSA_XAUUSD!$V$2:$V$2401,"",0)</f>
        <v/>
      </c>
      <c r="S1384">
        <f>A1384</f>
        <v/>
      </c>
      <c r="T1384">
        <f>J1384</f>
        <v/>
      </c>
      <c r="U1384">
        <f>K1384</f>
        <v/>
      </c>
      <c r="V1384" s="14">
        <f>IF($A1384="","",MOD(ROW()-2,12)+1)</f>
        <v/>
      </c>
      <c r="W1384">
        <f>L1384</f>
        <v/>
      </c>
      <c r="X1384" s="14">
        <f>IF(F1384="","",F1384)</f>
        <v/>
      </c>
      <c r="Y1384" s="14">
        <f>IF(G1384="","",G1384)</f>
        <v/>
      </c>
      <c r="Z1384">
        <f>M1384</f>
        <v/>
      </c>
      <c r="AA1384">
        <f>N1384</f>
        <v/>
      </c>
      <c r="AB1384" s="14">
        <f>IF(H1384="","",H1384)</f>
        <v/>
      </c>
      <c r="AC1384">
        <f>O1384</f>
        <v/>
      </c>
      <c r="AD1384" s="14">
        <f>IF(I1384="","",I1384)</f>
        <v/>
      </c>
      <c r="AE1384">
        <f>P1384</f>
        <v/>
      </c>
      <c r="AH1384">
        <f>IF(S1384&lt;&gt;"",S1384,AH1383+900)</f>
        <v/>
      </c>
      <c r="AI1384">
        <f>IF(T1384&lt;&gt;"",T1384,AI1383)</f>
        <v/>
      </c>
      <c r="AJ1384">
        <f>IF(U1384&lt;&gt;"",U1384,AJ1383)</f>
        <v/>
      </c>
      <c r="AK1384">
        <f>IF(W1384&lt;&gt;"",W1384,"")</f>
        <v/>
      </c>
      <c r="AL1384" s="14">
        <f>IF(X1384&lt;&gt;"",X1384,"")</f>
        <v/>
      </c>
      <c r="AM1384" s="14">
        <f>IF(Y1384&lt;&gt;"",Y1384,"")</f>
        <v/>
      </c>
      <c r="AN1384" s="14">
        <f>IF(OR(AL1384="",AM1384=""),"",AL1384-AM1384)</f>
        <v/>
      </c>
      <c r="AO1384">
        <f>IF(AN1384="","",IF(AN1384&gt;0,"Bullish","Bearish"))</f>
        <v/>
      </c>
      <c r="AP1384">
        <f>IF(AO1384="",AP1383,AO1384)</f>
        <v/>
      </c>
      <c r="AQ1384" s="14">
        <f>IF(AB1384&lt;&gt;"",AB1384,"")</f>
        <v/>
      </c>
      <c r="AR1384" s="14">
        <f>IF(AD1384&lt;&gt;"",AD1384,"")</f>
        <v/>
      </c>
      <c r="AS1384">
        <f>IF(AS1383+1=13,1,AS1383+1)</f>
        <v/>
      </c>
      <c r="AT1384">
        <f>IFERROR(IF(SLOPE($AQ$1370:$AQ$1381,$AS$1370:$AS$1381)&gt;0,MIN(3,ABS(SLOPE($AQ$1370:$AQ$1381,$AS$1370:$AS$1381))),IF(SLOPE($AQ$1370:$AQ$1381,$AS$1370:$AS$1381)&lt;-0.5,-0.5,0)),0)</f>
        <v/>
      </c>
      <c r="AU1384">
        <f>IFERROR(IF(SLOPE($AR$1370:$AR$1381,$AS$1370:$AS$1381)&lt;0,MAX(-3,-ABS(SLOPE($AR$1370:$AR$1381,$AS$1370:$AS$1381))),IF(SLOPE($AR$1370:$AR$1381,$AS$1370:$AS$1381)&gt;0.5,0.5,0)),0)</f>
        <v/>
      </c>
      <c r="AV1384">
        <f>($AQ$1382+(AT1384*(AS1384-1)))</f>
        <v/>
      </c>
      <c r="AW1384">
        <f>($AR$1382+(AU1384*(AS1384-1)))</f>
        <v/>
      </c>
      <c r="AX1384">
        <f>IF(AT1384&gt;0,AV1384+AT1384,AV1384)</f>
        <v/>
      </c>
      <c r="AY1384">
        <f>IF(AU1384&lt;0,AW1384+AU1384,AW1384)</f>
        <v/>
      </c>
      <c r="BA1384" s="14">
        <f>IFERROR(AX1384-AQ1384,"")</f>
        <v/>
      </c>
      <c r="BB1384" s="14">
        <f>IFERROR(AY1384-AR1384,"")</f>
        <v/>
      </c>
      <c r="BD1384">
        <f>AH1384</f>
        <v/>
      </c>
      <c r="BE1384">
        <f>AI1384</f>
        <v/>
      </c>
      <c r="BF1384">
        <f>AJ1384</f>
        <v/>
      </c>
      <c r="BG1384" s="14">
        <f>L1384</f>
        <v/>
      </c>
      <c r="BH1384" s="14">
        <f>IF(X1384="","",X1384)</f>
        <v/>
      </c>
      <c r="BI1384" s="14">
        <f>IF(Y1384="","",Y1384)</f>
        <v/>
      </c>
      <c r="BJ1384">
        <f>Z1384</f>
        <v/>
      </c>
      <c r="BK1384">
        <f>AA1384</f>
        <v/>
      </c>
      <c r="BL1384">
        <f>IFERROR(AX1384,"")</f>
        <v/>
      </c>
      <c r="BM1384">
        <f>IFERROR(AY1384,"")</f>
        <v/>
      </c>
    </row>
    <row r="1385" ht="14.25" customHeight="1">
      <c r="A1385">
        <f>ALGLIB_SSA_XAUUSD!AA1385</f>
        <v/>
      </c>
      <c r="B1385">
        <f>IF($A1385="","",INDEX(ALGLIB_SSA_XAUUSD!$B$2:$B$2401,MATCH($A1385,ALGLIB_SSA_XAUUSD!$A$2:$A$2401,1)))</f>
        <v/>
      </c>
      <c r="C1385">
        <f>IF($A1385="","",INDEX(ALGLIB_SSA_XAUUSD!$C$2:$C$2401,MATCH($A1385,ALGLIB_SSA_XAUUSD!$A$2:$A$2401,1)))</f>
        <v/>
      </c>
      <c r="D1385" s="14">
        <f>IF($A1385="","",INT((ROW()-2)/12)+1)</f>
        <v/>
      </c>
      <c r="E1385" s="14">
        <f>IF(AND(E1394&lt;&gt;"",D1394=D1382+1),E1382+(E1394-E1382)*3/12,"")</f>
        <v/>
      </c>
      <c r="F1385" s="14">
        <f>IF(AND(F1394&lt;&gt;"",D1394=D1382+1),F1382+(F1394-F1382)*3/12,"")</f>
        <v/>
      </c>
      <c r="G1385" s="14">
        <f>IF(AND(G1394&lt;&gt;"",D1394=D1382+1),G1382+(G1394-G1382)*3/12,"")</f>
        <v/>
      </c>
      <c r="H1385" s="14">
        <f>IF(AND(H1394&lt;&gt;"",D1394=D1382+1),H1382+(H1394-H1382)*3/12,"")</f>
        <v/>
      </c>
      <c r="I1385" s="14">
        <f>IF(AND(L1394&lt;&gt;"",D1394=D1382+1),I1382+(I1394-I1382)*3/12,"")</f>
        <v/>
      </c>
      <c r="J1385">
        <f>_xlfn.XLOOKUP($A1385,ALGLIB_SSA_XAUUSD!$AA$2:$AA$2401,ALGLIB_SSA_XAUUSD!$P$2:$P$2401,"",0)</f>
        <v/>
      </c>
      <c r="K1385">
        <f>_xlfn.XLOOKUP($A1385,ALGLIB_SSA_XAUUSD!$AA$2:$AA$2401,ALGLIB_SSA_XAUUSD!$Q$2:$Q$2401,"",0)</f>
        <v/>
      </c>
      <c r="L1385">
        <f>_xlfn.XLOOKUP($A1385,ALGLIB_SSA_XAUUSD!$AA$2:$AA$2401,ALGLIB_SSA_XAUUSD!$R$2:$R$2401,"",0)</f>
        <v/>
      </c>
      <c r="M1385">
        <f>_xlfn.XLOOKUP($A1385,ALGLIB_SSA_XAUUSD!$AA$2:$AA$2401,ALGLIB_SSA_XAUUSD!$S$2:$S$2401,"",0)</f>
        <v/>
      </c>
      <c r="N1385">
        <f>_xlfn.XLOOKUP($A1385,ALGLIB_SSA_XAUUSD!$AA$2:$AA$2401,ALGLIB_SSA_XAUUSD!$T$2:$T$2401,"",0)</f>
        <v/>
      </c>
      <c r="O1385">
        <f>_xlfn.XLOOKUP($A1385,ALGLIB_SSA_XAUUSD!$AA$2:$AA$2401,ALGLIB_SSA_XAUUSD!$U$2:$U$2401,"",0)</f>
        <v/>
      </c>
      <c r="P1385">
        <f>_xlfn.XLOOKUP($A1385,ALGLIB_SSA_XAUUSD!$AA$2:$AA$2401,ALGLIB_SSA_XAUUSD!$V$2:$V$2401,"",0)</f>
        <v/>
      </c>
      <c r="S1385">
        <f>A1385</f>
        <v/>
      </c>
      <c r="T1385">
        <f>J1385</f>
        <v/>
      </c>
      <c r="U1385">
        <f>K1385</f>
        <v/>
      </c>
      <c r="V1385" s="14">
        <f>IF($A1385="","",MOD(ROW()-2,12)+1)</f>
        <v/>
      </c>
      <c r="W1385">
        <f>L1385</f>
        <v/>
      </c>
      <c r="X1385" s="14">
        <f>IF(F1385="","",F1385)</f>
        <v/>
      </c>
      <c r="Y1385" s="14">
        <f>IF(G1385="","",G1385)</f>
        <v/>
      </c>
      <c r="Z1385">
        <f>M1385</f>
        <v/>
      </c>
      <c r="AA1385">
        <f>N1385</f>
        <v/>
      </c>
      <c r="AB1385" s="14">
        <f>IF(H1385="","",H1385)</f>
        <v/>
      </c>
      <c r="AC1385">
        <f>O1385</f>
        <v/>
      </c>
      <c r="AD1385" s="14">
        <f>IF(I1385="","",I1385)</f>
        <v/>
      </c>
      <c r="AE1385">
        <f>P1385</f>
        <v/>
      </c>
      <c r="AH1385">
        <f>IF(S1385&lt;&gt;"",S1385,AH1384+900)</f>
        <v/>
      </c>
      <c r="AI1385">
        <f>IF(T1385&lt;&gt;"",T1385,AI1384)</f>
        <v/>
      </c>
      <c r="AJ1385">
        <f>IF(U1385&lt;&gt;"",U1385,AJ1384)</f>
        <v/>
      </c>
      <c r="AK1385">
        <f>IF(W1385&lt;&gt;"",W1385,"")</f>
        <v/>
      </c>
      <c r="AL1385" s="14">
        <f>IF(X1385&lt;&gt;"",X1385,"")</f>
        <v/>
      </c>
      <c r="AM1385" s="14">
        <f>IF(Y1385&lt;&gt;"",Y1385,"")</f>
        <v/>
      </c>
      <c r="AN1385" s="14">
        <f>IF(OR(AL1385="",AM1385=""),"",AL1385-AM1385)</f>
        <v/>
      </c>
      <c r="AO1385">
        <f>IF(AN1385="","",IF(AN1385&gt;0,"Bullish","Bearish"))</f>
        <v/>
      </c>
      <c r="AP1385">
        <f>IF(AO1385="",AP1384,AO1385)</f>
        <v/>
      </c>
      <c r="AQ1385" s="14">
        <f>IF(AB1385&lt;&gt;"",AB1385,"")</f>
        <v/>
      </c>
      <c r="AR1385" s="14">
        <f>IF(AD1385&lt;&gt;"",AD1385,"")</f>
        <v/>
      </c>
      <c r="AS1385">
        <f>IF(AS1384+1=13,1,AS1384+1)</f>
        <v/>
      </c>
      <c r="AT1385">
        <f>IFERROR(IF(SLOPE($AQ$1370:$AQ$1381,$AS$1370:$AS$1381)&gt;0,MIN(3,ABS(SLOPE($AQ$1370:$AQ$1381,$AS$1370:$AS$1381))),IF(SLOPE($AQ$1370:$AQ$1381,$AS$1370:$AS$1381)&lt;-0.5,-0.5,0)),0)</f>
        <v/>
      </c>
      <c r="AU1385">
        <f>IFERROR(IF(SLOPE($AR$1370:$AR$1381,$AS$1370:$AS$1381)&lt;0,MAX(-3,-ABS(SLOPE($AR$1370:$AR$1381,$AS$1370:$AS$1381))),IF(SLOPE($AR$1370:$AR$1381,$AS$1370:$AS$1381)&gt;0.5,0.5,0)),0)</f>
        <v/>
      </c>
      <c r="AV1385">
        <f>($AQ$1382+(AT1385*(AS1385-1)))</f>
        <v/>
      </c>
      <c r="AW1385">
        <f>($AR$1382+(AU1385*(AS1385-1)))</f>
        <v/>
      </c>
      <c r="AX1385">
        <f>IF(AT1385&gt;0,AV1385+AT1385,AV1385)</f>
        <v/>
      </c>
      <c r="AY1385">
        <f>IF(AU1385&lt;0,AW1385+AU1385,AW1385)</f>
        <v/>
      </c>
      <c r="BA1385" s="14">
        <f>IFERROR(AX1385-AQ1385,"")</f>
        <v/>
      </c>
      <c r="BB1385" s="14">
        <f>IFERROR(AY1385-AR1385,"")</f>
        <v/>
      </c>
      <c r="BD1385">
        <f>AH1385</f>
        <v/>
      </c>
      <c r="BE1385">
        <f>AI1385</f>
        <v/>
      </c>
      <c r="BF1385">
        <f>AJ1385</f>
        <v/>
      </c>
      <c r="BG1385" s="14">
        <f>L1385</f>
        <v/>
      </c>
      <c r="BH1385" s="14">
        <f>IF(X1385="","",X1385)</f>
        <v/>
      </c>
      <c r="BI1385" s="14">
        <f>IF(Y1385="","",Y1385)</f>
        <v/>
      </c>
      <c r="BJ1385">
        <f>Z1385</f>
        <v/>
      </c>
      <c r="BK1385">
        <f>AA1385</f>
        <v/>
      </c>
      <c r="BL1385">
        <f>IFERROR(AX1385,"")</f>
        <v/>
      </c>
      <c r="BM1385">
        <f>IFERROR(AY1385,"")</f>
        <v/>
      </c>
    </row>
    <row r="1386" ht="14.25" customHeight="1">
      <c r="A1386">
        <f>ALGLIB_SSA_XAUUSD!AA1386</f>
        <v/>
      </c>
      <c r="B1386">
        <f>IF($A1386="","",INDEX(ALGLIB_SSA_XAUUSD!$B$2:$B$2401,MATCH($A1386,ALGLIB_SSA_XAUUSD!$A$2:$A$2401,1)))</f>
        <v/>
      </c>
      <c r="C1386">
        <f>IF($A1386="","",INDEX(ALGLIB_SSA_XAUUSD!$C$2:$C$2401,MATCH($A1386,ALGLIB_SSA_XAUUSD!$A$2:$A$2401,1)))</f>
        <v/>
      </c>
      <c r="D1386" s="14">
        <f>IF($A1386="","",INT((ROW()-2)/12)+1)</f>
        <v/>
      </c>
      <c r="E1386" s="14">
        <f>IF(AND(E1394&lt;&gt;"",D1394=D1382+1),E1382+(E1394-E1382)*4/12,"")</f>
        <v/>
      </c>
      <c r="F1386" s="14">
        <f>IF(AND(F1394&lt;&gt;"",D1394=D1382+1),F1382+(F1394-F1382)*4/12,"")</f>
        <v/>
      </c>
      <c r="G1386" s="14">
        <f>IF(AND(G1394&lt;&gt;"",D1394=D1382+1),G1382+(G1394-G1382)*4/12,"")</f>
        <v/>
      </c>
      <c r="H1386" s="14">
        <f>IF(AND(H1394&lt;&gt;"",D1394=D1382+1),H1382+(H1394-H1382)*4/12,"")</f>
        <v/>
      </c>
      <c r="I1386" s="14">
        <f>IF(AND(L1394&lt;&gt;"",D1394=D1382+1),I1382+(I1394-I1382)*4/12,"")</f>
        <v/>
      </c>
      <c r="J1386">
        <f>_xlfn.XLOOKUP($A1386,ALGLIB_SSA_XAUUSD!$AA$2:$AA$2401,ALGLIB_SSA_XAUUSD!$P$2:$P$2401,"",0)</f>
        <v/>
      </c>
      <c r="K1386">
        <f>_xlfn.XLOOKUP($A1386,ALGLIB_SSA_XAUUSD!$AA$2:$AA$2401,ALGLIB_SSA_XAUUSD!$Q$2:$Q$2401,"",0)</f>
        <v/>
      </c>
      <c r="L1386">
        <f>_xlfn.XLOOKUP($A1386,ALGLIB_SSA_XAUUSD!$AA$2:$AA$2401,ALGLIB_SSA_XAUUSD!$R$2:$R$2401,"",0)</f>
        <v/>
      </c>
      <c r="M1386">
        <f>_xlfn.XLOOKUP($A1386,ALGLIB_SSA_XAUUSD!$AA$2:$AA$2401,ALGLIB_SSA_XAUUSD!$S$2:$S$2401,"",0)</f>
        <v/>
      </c>
      <c r="N1386">
        <f>_xlfn.XLOOKUP($A1386,ALGLIB_SSA_XAUUSD!$AA$2:$AA$2401,ALGLIB_SSA_XAUUSD!$T$2:$T$2401,"",0)</f>
        <v/>
      </c>
      <c r="O1386">
        <f>_xlfn.XLOOKUP($A1386,ALGLIB_SSA_XAUUSD!$AA$2:$AA$2401,ALGLIB_SSA_XAUUSD!$U$2:$U$2401,"",0)</f>
        <v/>
      </c>
      <c r="P1386">
        <f>_xlfn.XLOOKUP($A1386,ALGLIB_SSA_XAUUSD!$AA$2:$AA$2401,ALGLIB_SSA_XAUUSD!$V$2:$V$2401,"",0)</f>
        <v/>
      </c>
      <c r="S1386">
        <f>A1386</f>
        <v/>
      </c>
      <c r="T1386">
        <f>J1386</f>
        <v/>
      </c>
      <c r="U1386">
        <f>K1386</f>
        <v/>
      </c>
      <c r="V1386" s="14">
        <f>IF($A1386="","",MOD(ROW()-2,12)+1)</f>
        <v/>
      </c>
      <c r="W1386">
        <f>L1386</f>
        <v/>
      </c>
      <c r="X1386" s="14">
        <f>IF(F1386="","",F1386)</f>
        <v/>
      </c>
      <c r="Y1386" s="14">
        <f>IF(G1386="","",G1386)</f>
        <v/>
      </c>
      <c r="Z1386">
        <f>M1386</f>
        <v/>
      </c>
      <c r="AA1386">
        <f>N1386</f>
        <v/>
      </c>
      <c r="AB1386" s="14">
        <f>IF(H1386="","",H1386)</f>
        <v/>
      </c>
      <c r="AC1386">
        <f>O1386</f>
        <v/>
      </c>
      <c r="AD1386" s="14">
        <f>IF(I1386="","",I1386)</f>
        <v/>
      </c>
      <c r="AE1386">
        <f>P1386</f>
        <v/>
      </c>
      <c r="AH1386">
        <f>IF(S1386&lt;&gt;"",S1386,AH1385+900)</f>
        <v/>
      </c>
      <c r="AI1386">
        <f>IF(T1386&lt;&gt;"",T1386,AI1385)</f>
        <v/>
      </c>
      <c r="AJ1386">
        <f>IF(U1386&lt;&gt;"",U1386,AJ1385)</f>
        <v/>
      </c>
      <c r="AK1386">
        <f>IF(W1386&lt;&gt;"",W1386,"")</f>
        <v/>
      </c>
      <c r="AL1386" s="14">
        <f>IF(X1386&lt;&gt;"",X1386,"")</f>
        <v/>
      </c>
      <c r="AM1386" s="14">
        <f>IF(Y1386&lt;&gt;"",Y1386,"")</f>
        <v/>
      </c>
      <c r="AN1386" s="14">
        <f>IF(OR(AL1386="",AM1386=""),"",AL1386-AM1386)</f>
        <v/>
      </c>
      <c r="AO1386">
        <f>IF(AN1386="","",IF(AN1386&gt;0,"Bullish","Bearish"))</f>
        <v/>
      </c>
      <c r="AP1386">
        <f>IF(AO1386="",AP1385,AO1386)</f>
        <v/>
      </c>
      <c r="AQ1386" s="14">
        <f>IF(AB1386&lt;&gt;"",AB1386,"")</f>
        <v/>
      </c>
      <c r="AR1386" s="14">
        <f>IF(AD1386&lt;&gt;"",AD1386,"")</f>
        <v/>
      </c>
      <c r="AS1386">
        <f>IF(AS1385+1=13,1,AS1385+1)</f>
        <v/>
      </c>
      <c r="AT1386">
        <f>IFERROR(IF(SLOPE($AQ$1370:$AQ$1381,$AS$1370:$AS$1381)&gt;0,MIN(3,ABS(SLOPE($AQ$1370:$AQ$1381,$AS$1370:$AS$1381))),IF(SLOPE($AQ$1370:$AQ$1381,$AS$1370:$AS$1381)&lt;-0.5,-0.5,0)),0)</f>
        <v/>
      </c>
      <c r="AU1386">
        <f>IFERROR(IF(SLOPE($AR$1370:$AR$1381,$AS$1370:$AS$1381)&lt;0,MAX(-3,-ABS(SLOPE($AR$1370:$AR$1381,$AS$1370:$AS$1381))),IF(SLOPE($AR$1370:$AR$1381,$AS$1370:$AS$1381)&gt;0.5,0.5,0)),0)</f>
        <v/>
      </c>
      <c r="AV1386">
        <f>($AQ$1382+(AT1386*(AS1386-1)))</f>
        <v/>
      </c>
      <c r="AW1386">
        <f>($AR$1382+(AU1386*(AS1386-1)))</f>
        <v/>
      </c>
      <c r="AX1386">
        <f>IF(AT1386&gt;0,AV1386+AT1386,AV1386)</f>
        <v/>
      </c>
      <c r="AY1386">
        <f>IF(AU1386&lt;0,AW1386+AU1386,AW1386)</f>
        <v/>
      </c>
      <c r="BA1386" s="14">
        <f>IFERROR(AX1386-AQ1386,"")</f>
        <v/>
      </c>
      <c r="BB1386" s="14">
        <f>IFERROR(AY1386-AR1386,"")</f>
        <v/>
      </c>
      <c r="BD1386">
        <f>AH1386</f>
        <v/>
      </c>
      <c r="BE1386">
        <f>AI1386</f>
        <v/>
      </c>
      <c r="BF1386">
        <f>AJ1386</f>
        <v/>
      </c>
      <c r="BG1386" s="14">
        <f>L1386</f>
        <v/>
      </c>
      <c r="BH1386" s="14">
        <f>IF(X1386="","",X1386)</f>
        <v/>
      </c>
      <c r="BI1386" s="14">
        <f>IF(Y1386="","",Y1386)</f>
        <v/>
      </c>
      <c r="BJ1386">
        <f>Z1386</f>
        <v/>
      </c>
      <c r="BK1386">
        <f>AA1386</f>
        <v/>
      </c>
      <c r="BL1386">
        <f>IFERROR(AX1386,"")</f>
        <v/>
      </c>
      <c r="BM1386">
        <f>IFERROR(AY1386,"")</f>
        <v/>
      </c>
    </row>
    <row r="1387" ht="14.25" customHeight="1">
      <c r="A1387">
        <f>ALGLIB_SSA_XAUUSD!AA1387</f>
        <v/>
      </c>
      <c r="B1387">
        <f>IF($A1387="","",INDEX(ALGLIB_SSA_XAUUSD!$B$2:$B$2401,MATCH($A1387,ALGLIB_SSA_XAUUSD!$A$2:$A$2401,1)))</f>
        <v/>
      </c>
      <c r="C1387">
        <f>IF($A1387="","",INDEX(ALGLIB_SSA_XAUUSD!$C$2:$C$2401,MATCH($A1387,ALGLIB_SSA_XAUUSD!$A$2:$A$2401,1)))</f>
        <v/>
      </c>
      <c r="D1387" s="14">
        <f>IF($A1387="","",INT((ROW()-2)/12)+1)</f>
        <v/>
      </c>
      <c r="E1387" s="14">
        <f>IF(AND(E1394&lt;&gt;"",D1394=D1382+1),E1382+(E1394-E1382)*5/12,"")</f>
        <v/>
      </c>
      <c r="F1387" s="14">
        <f>IF(AND(F1394&lt;&gt;"",D1394=D1382+1),F1382+(F1394-F1382)*5/12,"")</f>
        <v/>
      </c>
      <c r="G1387" s="14">
        <f>IF(AND(G1394&lt;&gt;"",D1394=D1382+1),G1382+(G1394-G1382)*5/12,"")</f>
        <v/>
      </c>
      <c r="H1387" s="14">
        <f>IF(AND(H1394&lt;&gt;"",D1394=D1382+1),H1382+(H1394-H1382)*5/12,"")</f>
        <v/>
      </c>
      <c r="I1387" s="14">
        <f>IF(AND(L1394&lt;&gt;"",D1394=D1382+1),I1382+(I1394-I1382)*5/12,"")</f>
        <v/>
      </c>
      <c r="J1387">
        <f>_xlfn.XLOOKUP($A1387,ALGLIB_SSA_XAUUSD!$AA$2:$AA$2401,ALGLIB_SSA_XAUUSD!$P$2:$P$2401,"",0)</f>
        <v/>
      </c>
      <c r="K1387">
        <f>_xlfn.XLOOKUP($A1387,ALGLIB_SSA_XAUUSD!$AA$2:$AA$2401,ALGLIB_SSA_XAUUSD!$Q$2:$Q$2401,"",0)</f>
        <v/>
      </c>
      <c r="L1387">
        <f>_xlfn.XLOOKUP($A1387,ALGLIB_SSA_XAUUSD!$AA$2:$AA$2401,ALGLIB_SSA_XAUUSD!$R$2:$R$2401,"",0)</f>
        <v/>
      </c>
      <c r="M1387">
        <f>_xlfn.XLOOKUP($A1387,ALGLIB_SSA_XAUUSD!$AA$2:$AA$2401,ALGLIB_SSA_XAUUSD!$S$2:$S$2401,"",0)</f>
        <v/>
      </c>
      <c r="N1387">
        <f>_xlfn.XLOOKUP($A1387,ALGLIB_SSA_XAUUSD!$AA$2:$AA$2401,ALGLIB_SSA_XAUUSD!$T$2:$T$2401,"",0)</f>
        <v/>
      </c>
      <c r="O1387">
        <f>_xlfn.XLOOKUP($A1387,ALGLIB_SSA_XAUUSD!$AA$2:$AA$2401,ALGLIB_SSA_XAUUSD!$U$2:$U$2401,"",0)</f>
        <v/>
      </c>
      <c r="P1387">
        <f>_xlfn.XLOOKUP($A1387,ALGLIB_SSA_XAUUSD!$AA$2:$AA$2401,ALGLIB_SSA_XAUUSD!$V$2:$V$2401,"",0)</f>
        <v/>
      </c>
      <c r="S1387">
        <f>A1387</f>
        <v/>
      </c>
      <c r="T1387">
        <f>J1387</f>
        <v/>
      </c>
      <c r="U1387">
        <f>K1387</f>
        <v/>
      </c>
      <c r="V1387" s="14">
        <f>IF($A1387="","",MOD(ROW()-2,12)+1)</f>
        <v/>
      </c>
      <c r="W1387">
        <f>L1387</f>
        <v/>
      </c>
      <c r="X1387" s="14">
        <f>IF(F1387="","",F1387)</f>
        <v/>
      </c>
      <c r="Y1387" s="14">
        <f>IF(G1387="","",G1387)</f>
        <v/>
      </c>
      <c r="Z1387">
        <f>M1387</f>
        <v/>
      </c>
      <c r="AA1387">
        <f>N1387</f>
        <v/>
      </c>
      <c r="AB1387" s="14">
        <f>IF(H1387="","",H1387)</f>
        <v/>
      </c>
      <c r="AC1387">
        <f>O1387</f>
        <v/>
      </c>
      <c r="AD1387" s="14">
        <f>IF(I1387="","",I1387)</f>
        <v/>
      </c>
      <c r="AE1387">
        <f>P1387</f>
        <v/>
      </c>
      <c r="AH1387">
        <f>IF(S1387&lt;&gt;"",S1387,AH1386+900)</f>
        <v/>
      </c>
      <c r="AI1387">
        <f>IF(T1387&lt;&gt;"",T1387,AI1386)</f>
        <v/>
      </c>
      <c r="AJ1387">
        <f>IF(U1387&lt;&gt;"",U1387,AJ1386)</f>
        <v/>
      </c>
      <c r="AK1387">
        <f>IF(W1387&lt;&gt;"",W1387,"")</f>
        <v/>
      </c>
      <c r="AL1387" s="14">
        <f>IF(X1387&lt;&gt;"",X1387,"")</f>
        <v/>
      </c>
      <c r="AM1387" s="14">
        <f>IF(Y1387&lt;&gt;"",Y1387,"")</f>
        <v/>
      </c>
      <c r="AN1387" s="14">
        <f>IF(OR(AL1387="",AM1387=""),"",AL1387-AM1387)</f>
        <v/>
      </c>
      <c r="AO1387">
        <f>IF(AN1387="","",IF(AN1387&gt;0,"Bullish","Bearish"))</f>
        <v/>
      </c>
      <c r="AP1387">
        <f>IF(AO1387="",AP1386,AO1387)</f>
        <v/>
      </c>
      <c r="AQ1387" s="14">
        <f>IF(AB1387&lt;&gt;"",AB1387,"")</f>
        <v/>
      </c>
      <c r="AR1387" s="14">
        <f>IF(AD1387&lt;&gt;"",AD1387,"")</f>
        <v/>
      </c>
      <c r="AS1387">
        <f>IF(AS1386+1=13,1,AS1386+1)</f>
        <v/>
      </c>
      <c r="AT1387">
        <f>IFERROR(IF(SLOPE($AQ$1370:$AQ$1381,$AS$1370:$AS$1381)&gt;0,MIN(3,ABS(SLOPE($AQ$1370:$AQ$1381,$AS$1370:$AS$1381))),IF(SLOPE($AQ$1370:$AQ$1381,$AS$1370:$AS$1381)&lt;-0.5,-0.5,0)),0)</f>
        <v/>
      </c>
      <c r="AU1387">
        <f>IFERROR(IF(SLOPE($AR$1370:$AR$1381,$AS$1370:$AS$1381)&lt;0,MAX(-3,-ABS(SLOPE($AR$1370:$AR$1381,$AS$1370:$AS$1381))),IF(SLOPE($AR$1370:$AR$1381,$AS$1370:$AS$1381)&gt;0.5,0.5,0)),0)</f>
        <v/>
      </c>
      <c r="AV1387">
        <f>($AQ$1382+(AT1387*(AS1387-1)))</f>
        <v/>
      </c>
      <c r="AW1387">
        <f>($AR$1382+(AU1387*(AS1387-1)))</f>
        <v/>
      </c>
      <c r="AX1387">
        <f>IF(AT1387&gt;0,AV1387+AT1387,AV1387)</f>
        <v/>
      </c>
      <c r="AY1387">
        <f>IF(AU1387&lt;0,AW1387+AU1387,AW1387)</f>
        <v/>
      </c>
      <c r="BA1387" s="14">
        <f>IFERROR(AX1387-AQ1387,"")</f>
        <v/>
      </c>
      <c r="BB1387" s="14">
        <f>IFERROR(AY1387-AR1387,"")</f>
        <v/>
      </c>
      <c r="BD1387">
        <f>AH1387</f>
        <v/>
      </c>
      <c r="BE1387">
        <f>AI1387</f>
        <v/>
      </c>
      <c r="BF1387">
        <f>AJ1387</f>
        <v/>
      </c>
      <c r="BG1387" s="14">
        <f>L1387</f>
        <v/>
      </c>
      <c r="BH1387" s="14">
        <f>IF(X1387="","",X1387)</f>
        <v/>
      </c>
      <c r="BI1387" s="14">
        <f>IF(Y1387="","",Y1387)</f>
        <v/>
      </c>
      <c r="BJ1387">
        <f>Z1387</f>
        <v/>
      </c>
      <c r="BK1387">
        <f>AA1387</f>
        <v/>
      </c>
      <c r="BL1387">
        <f>IFERROR(AX1387,"")</f>
        <v/>
      </c>
      <c r="BM1387">
        <f>IFERROR(AY1387,"")</f>
        <v/>
      </c>
    </row>
    <row r="1388" ht="14.25" customHeight="1">
      <c r="A1388">
        <f>ALGLIB_SSA_XAUUSD!AA1388</f>
        <v/>
      </c>
      <c r="B1388">
        <f>IF($A1388="","",INDEX(ALGLIB_SSA_XAUUSD!$B$2:$B$2401,MATCH($A1388,ALGLIB_SSA_XAUUSD!$A$2:$A$2401,1)))</f>
        <v/>
      </c>
      <c r="C1388">
        <f>IF($A1388="","",INDEX(ALGLIB_SSA_XAUUSD!$C$2:$C$2401,MATCH($A1388,ALGLIB_SSA_XAUUSD!$A$2:$A$2401,1)))</f>
        <v/>
      </c>
      <c r="D1388" s="14">
        <f>IF($A1388="","",INT((ROW()-2)/12)+1)</f>
        <v/>
      </c>
      <c r="E1388" s="14">
        <f>IF(AND(E1394&lt;&gt;"",D1394=D1382+1),E1382+(E1394-E1382)*6/12,"")</f>
        <v/>
      </c>
      <c r="F1388" s="14">
        <f>IF(AND(F1394&lt;&gt;"",D1394=D1382+1),F1382+(F1394-F1382)*6/12,"")</f>
        <v/>
      </c>
      <c r="G1388" s="14">
        <f>IF(AND(G1394&lt;&gt;"",D1394=D1382+1),G1382+(G1394-G1382)*6/12,"")</f>
        <v/>
      </c>
      <c r="H1388" s="14">
        <f>IF(AND(H1394&lt;&gt;"",D1394=D1382+1),H1382+(H1394-H1382)*6/12,"")</f>
        <v/>
      </c>
      <c r="I1388" s="14">
        <f>IF(AND(L1394&lt;&gt;"",D1394=D1382+1),I1382+(I1394-I1382)*6/12,"")</f>
        <v/>
      </c>
      <c r="J1388">
        <f>_xlfn.XLOOKUP($A1388,ALGLIB_SSA_XAUUSD!$AA$2:$AA$2401,ALGLIB_SSA_XAUUSD!$P$2:$P$2401,"",0)</f>
        <v/>
      </c>
      <c r="K1388">
        <f>_xlfn.XLOOKUP($A1388,ALGLIB_SSA_XAUUSD!$AA$2:$AA$2401,ALGLIB_SSA_XAUUSD!$Q$2:$Q$2401,"",0)</f>
        <v/>
      </c>
      <c r="L1388">
        <f>_xlfn.XLOOKUP($A1388,ALGLIB_SSA_XAUUSD!$AA$2:$AA$2401,ALGLIB_SSA_XAUUSD!$R$2:$R$2401,"",0)</f>
        <v/>
      </c>
      <c r="M1388">
        <f>_xlfn.XLOOKUP($A1388,ALGLIB_SSA_XAUUSD!$AA$2:$AA$2401,ALGLIB_SSA_XAUUSD!$S$2:$S$2401,"",0)</f>
        <v/>
      </c>
      <c r="N1388">
        <f>_xlfn.XLOOKUP($A1388,ALGLIB_SSA_XAUUSD!$AA$2:$AA$2401,ALGLIB_SSA_XAUUSD!$T$2:$T$2401,"",0)</f>
        <v/>
      </c>
      <c r="O1388">
        <f>_xlfn.XLOOKUP($A1388,ALGLIB_SSA_XAUUSD!$AA$2:$AA$2401,ALGLIB_SSA_XAUUSD!$U$2:$U$2401,"",0)</f>
        <v/>
      </c>
      <c r="P1388">
        <f>_xlfn.XLOOKUP($A1388,ALGLIB_SSA_XAUUSD!$AA$2:$AA$2401,ALGLIB_SSA_XAUUSD!$V$2:$V$2401,"",0)</f>
        <v/>
      </c>
      <c r="S1388">
        <f>A1388</f>
        <v/>
      </c>
      <c r="T1388">
        <f>J1388</f>
        <v/>
      </c>
      <c r="U1388">
        <f>K1388</f>
        <v/>
      </c>
      <c r="V1388" s="14">
        <f>IF($A1388="","",MOD(ROW()-2,12)+1)</f>
        <v/>
      </c>
      <c r="W1388">
        <f>L1388</f>
        <v/>
      </c>
      <c r="X1388" s="14">
        <f>IF(F1388="","",F1388)</f>
        <v/>
      </c>
      <c r="Y1388" s="14">
        <f>IF(G1388="","",G1388)</f>
        <v/>
      </c>
      <c r="Z1388">
        <f>M1388</f>
        <v/>
      </c>
      <c r="AA1388">
        <f>N1388</f>
        <v/>
      </c>
      <c r="AB1388" s="14">
        <f>IF(H1388="","",H1388)</f>
        <v/>
      </c>
      <c r="AC1388">
        <f>O1388</f>
        <v/>
      </c>
      <c r="AD1388" s="14">
        <f>IF(I1388="","",I1388)</f>
        <v/>
      </c>
      <c r="AE1388">
        <f>P1388</f>
        <v/>
      </c>
      <c r="AH1388">
        <f>IF(S1388&lt;&gt;"",S1388,AH1387+900)</f>
        <v/>
      </c>
      <c r="AI1388">
        <f>IF(T1388&lt;&gt;"",T1388,AI1387)</f>
        <v/>
      </c>
      <c r="AJ1388">
        <f>IF(U1388&lt;&gt;"",U1388,AJ1387)</f>
        <v/>
      </c>
      <c r="AK1388">
        <f>IF(W1388&lt;&gt;"",W1388,"")</f>
        <v/>
      </c>
      <c r="AL1388" s="14">
        <f>IF(X1388&lt;&gt;"",X1388,"")</f>
        <v/>
      </c>
      <c r="AM1388" s="14">
        <f>IF(Y1388&lt;&gt;"",Y1388,"")</f>
        <v/>
      </c>
      <c r="AN1388" s="14">
        <f>IF(OR(AL1388="",AM1388=""),"",AL1388-AM1388)</f>
        <v/>
      </c>
      <c r="AO1388">
        <f>IF(AN1388="","",IF(AN1388&gt;0,"Bullish","Bearish"))</f>
        <v/>
      </c>
      <c r="AP1388">
        <f>IF(AO1388="",AP1387,AO1388)</f>
        <v/>
      </c>
      <c r="AQ1388" s="14">
        <f>IF(AB1388&lt;&gt;"",AB1388,"")</f>
        <v/>
      </c>
      <c r="AR1388" s="14">
        <f>IF(AD1388&lt;&gt;"",AD1388,"")</f>
        <v/>
      </c>
      <c r="AS1388">
        <f>IF(AS1387+1=13,1,AS1387+1)</f>
        <v/>
      </c>
      <c r="AT1388">
        <f>IFERROR(IF(SLOPE($AQ$1370:$AQ$1381,$AS$1370:$AS$1381)&gt;0,MIN(3,ABS(SLOPE($AQ$1370:$AQ$1381,$AS$1370:$AS$1381))),IF(SLOPE($AQ$1370:$AQ$1381,$AS$1370:$AS$1381)&lt;-0.5,-0.5,0)),0)</f>
        <v/>
      </c>
      <c r="AU1388">
        <f>IFERROR(IF(SLOPE($AR$1370:$AR$1381,$AS$1370:$AS$1381)&lt;0,MAX(-3,-ABS(SLOPE($AR$1370:$AR$1381,$AS$1370:$AS$1381))),IF(SLOPE($AR$1370:$AR$1381,$AS$1370:$AS$1381)&gt;0.5,0.5,0)),0)</f>
        <v/>
      </c>
      <c r="AV1388">
        <f>($AQ$1382+(AT1388*(AS1388-1)))</f>
        <v/>
      </c>
      <c r="AW1388">
        <f>($AR$1382+(AU1388*(AS1388-1)))</f>
        <v/>
      </c>
      <c r="AX1388">
        <f>IF(AT1388&gt;0,AV1388+AT1388,AV1388)</f>
        <v/>
      </c>
      <c r="AY1388">
        <f>IF(AU1388&lt;0,AW1388+AU1388,AW1388)</f>
        <v/>
      </c>
      <c r="BA1388" s="14">
        <f>IFERROR(AX1388-AQ1388,"")</f>
        <v/>
      </c>
      <c r="BB1388" s="14">
        <f>IFERROR(AY1388-AR1388,"")</f>
        <v/>
      </c>
      <c r="BD1388">
        <f>AH1388</f>
        <v/>
      </c>
      <c r="BE1388">
        <f>AI1388</f>
        <v/>
      </c>
      <c r="BF1388">
        <f>AJ1388</f>
        <v/>
      </c>
      <c r="BG1388" s="14">
        <f>L1388</f>
        <v/>
      </c>
      <c r="BH1388" s="14">
        <f>IF(X1388="","",X1388)</f>
        <v/>
      </c>
      <c r="BI1388" s="14">
        <f>IF(Y1388="","",Y1388)</f>
        <v/>
      </c>
      <c r="BJ1388">
        <f>Z1388</f>
        <v/>
      </c>
      <c r="BK1388">
        <f>AA1388</f>
        <v/>
      </c>
      <c r="BL1388">
        <f>IFERROR(AX1388,"")</f>
        <v/>
      </c>
      <c r="BM1388">
        <f>IFERROR(AY1388,"")</f>
        <v/>
      </c>
    </row>
    <row r="1389" ht="14.25" customHeight="1">
      <c r="A1389">
        <f>ALGLIB_SSA_XAUUSD!AA1389</f>
        <v/>
      </c>
      <c r="B1389">
        <f>IF($A1389="","",INDEX(ALGLIB_SSA_XAUUSD!$B$2:$B$2401,MATCH($A1389,ALGLIB_SSA_XAUUSD!$A$2:$A$2401,1)))</f>
        <v/>
      </c>
      <c r="C1389">
        <f>IF($A1389="","",INDEX(ALGLIB_SSA_XAUUSD!$C$2:$C$2401,MATCH($A1389,ALGLIB_SSA_XAUUSD!$A$2:$A$2401,1)))</f>
        <v/>
      </c>
      <c r="D1389" s="14">
        <f>IF($A1389="","",INT((ROW()-2)/12)+1)</f>
        <v/>
      </c>
      <c r="E1389" s="14">
        <f>IF(AND(E1394&lt;&gt;"",D1394=D1382+1),E1382+(E1394-E1382)*7/12,"")</f>
        <v/>
      </c>
      <c r="F1389" s="14">
        <f>IF(AND(F1394&lt;&gt;"",D1394=D1382+1),F1382+(F1394-F1382)*7/12,"")</f>
        <v/>
      </c>
      <c r="G1389" s="14">
        <f>IF(AND(G1394&lt;&gt;"",D1394=D1382+1),G1382+(G1394-G1382)*7/12,"")</f>
        <v/>
      </c>
      <c r="H1389" s="14">
        <f>IF(AND(H1394&lt;&gt;"",D1394=D1382+1),H1382+(H1394-H1382)*7/12,"")</f>
        <v/>
      </c>
      <c r="I1389" s="14">
        <f>IF(AND(L1394&lt;&gt;"",D1394=D1382+1),I1382+(I1394-I1382)*7/12,"")</f>
        <v/>
      </c>
      <c r="J1389">
        <f>_xlfn.XLOOKUP($A1389,ALGLIB_SSA_XAUUSD!$AA$2:$AA$2401,ALGLIB_SSA_XAUUSD!$P$2:$P$2401,"",0)</f>
        <v/>
      </c>
      <c r="K1389">
        <f>_xlfn.XLOOKUP($A1389,ALGLIB_SSA_XAUUSD!$AA$2:$AA$2401,ALGLIB_SSA_XAUUSD!$Q$2:$Q$2401,"",0)</f>
        <v/>
      </c>
      <c r="L1389">
        <f>_xlfn.XLOOKUP($A1389,ALGLIB_SSA_XAUUSD!$AA$2:$AA$2401,ALGLIB_SSA_XAUUSD!$R$2:$R$2401,"",0)</f>
        <v/>
      </c>
      <c r="M1389">
        <f>_xlfn.XLOOKUP($A1389,ALGLIB_SSA_XAUUSD!$AA$2:$AA$2401,ALGLIB_SSA_XAUUSD!$S$2:$S$2401,"",0)</f>
        <v/>
      </c>
      <c r="N1389">
        <f>_xlfn.XLOOKUP($A1389,ALGLIB_SSA_XAUUSD!$AA$2:$AA$2401,ALGLIB_SSA_XAUUSD!$T$2:$T$2401,"",0)</f>
        <v/>
      </c>
      <c r="O1389">
        <f>_xlfn.XLOOKUP($A1389,ALGLIB_SSA_XAUUSD!$AA$2:$AA$2401,ALGLIB_SSA_XAUUSD!$U$2:$U$2401,"",0)</f>
        <v/>
      </c>
      <c r="P1389">
        <f>_xlfn.XLOOKUP($A1389,ALGLIB_SSA_XAUUSD!$AA$2:$AA$2401,ALGLIB_SSA_XAUUSD!$V$2:$V$2401,"",0)</f>
        <v/>
      </c>
      <c r="S1389">
        <f>A1389</f>
        <v/>
      </c>
      <c r="T1389">
        <f>J1389</f>
        <v/>
      </c>
      <c r="U1389">
        <f>K1389</f>
        <v/>
      </c>
      <c r="V1389" s="14">
        <f>IF($A1389="","",MOD(ROW()-2,12)+1)</f>
        <v/>
      </c>
      <c r="W1389">
        <f>L1389</f>
        <v/>
      </c>
      <c r="X1389" s="14">
        <f>IF(F1389="","",F1389)</f>
        <v/>
      </c>
      <c r="Y1389" s="14">
        <f>IF(G1389="","",G1389)</f>
        <v/>
      </c>
      <c r="Z1389">
        <f>M1389</f>
        <v/>
      </c>
      <c r="AA1389">
        <f>N1389</f>
        <v/>
      </c>
      <c r="AB1389" s="14">
        <f>IF(H1389="","",H1389)</f>
        <v/>
      </c>
      <c r="AC1389">
        <f>O1389</f>
        <v/>
      </c>
      <c r="AD1389" s="14">
        <f>IF(I1389="","",I1389)</f>
        <v/>
      </c>
      <c r="AE1389">
        <f>P1389</f>
        <v/>
      </c>
      <c r="AH1389">
        <f>IF(S1389&lt;&gt;"",S1389,AH1388+900)</f>
        <v/>
      </c>
      <c r="AI1389">
        <f>IF(T1389&lt;&gt;"",T1389,AI1388)</f>
        <v/>
      </c>
      <c r="AJ1389">
        <f>IF(U1389&lt;&gt;"",U1389,AJ1388)</f>
        <v/>
      </c>
      <c r="AK1389">
        <f>IF(W1389&lt;&gt;"",W1389,"")</f>
        <v/>
      </c>
      <c r="AL1389" s="14">
        <f>IF(X1389&lt;&gt;"",X1389,"")</f>
        <v/>
      </c>
      <c r="AM1389" s="14">
        <f>IF(Y1389&lt;&gt;"",Y1389,"")</f>
        <v/>
      </c>
      <c r="AN1389" s="14">
        <f>IF(OR(AL1389="",AM1389=""),"",AL1389-AM1389)</f>
        <v/>
      </c>
      <c r="AO1389">
        <f>IF(AN1389="","",IF(AN1389&gt;0,"Bullish","Bearish"))</f>
        <v/>
      </c>
      <c r="AP1389">
        <f>IF(AO1389="",AP1388,AO1389)</f>
        <v/>
      </c>
      <c r="AQ1389" s="14">
        <f>IF(AB1389&lt;&gt;"",AB1389,"")</f>
        <v/>
      </c>
      <c r="AR1389" s="14">
        <f>IF(AD1389&lt;&gt;"",AD1389,"")</f>
        <v/>
      </c>
      <c r="AS1389">
        <f>IF(AS1388+1=13,1,AS1388+1)</f>
        <v/>
      </c>
      <c r="AT1389">
        <f>IFERROR(IF(SLOPE($AQ$1370:$AQ$1381,$AS$1370:$AS$1381)&gt;0,MIN(3,ABS(SLOPE($AQ$1370:$AQ$1381,$AS$1370:$AS$1381))),IF(SLOPE($AQ$1370:$AQ$1381,$AS$1370:$AS$1381)&lt;-0.5,-0.5,0)),0)</f>
        <v/>
      </c>
      <c r="AU1389">
        <f>IFERROR(IF(SLOPE($AR$1370:$AR$1381,$AS$1370:$AS$1381)&lt;0,MAX(-3,-ABS(SLOPE($AR$1370:$AR$1381,$AS$1370:$AS$1381))),IF(SLOPE($AR$1370:$AR$1381,$AS$1370:$AS$1381)&gt;0.5,0.5,0)),0)</f>
        <v/>
      </c>
      <c r="AV1389">
        <f>($AQ$1382+(AT1389*(AS1389-1)))</f>
        <v/>
      </c>
      <c r="AW1389">
        <f>($AR$1382+(AU1389*(AS1389-1)))</f>
        <v/>
      </c>
      <c r="AX1389">
        <f>IF(AT1389&gt;0,AV1389+AT1389,AV1389)</f>
        <v/>
      </c>
      <c r="AY1389">
        <f>IF(AU1389&lt;0,AW1389+AU1389,AW1389)</f>
        <v/>
      </c>
      <c r="BA1389" s="14">
        <f>IFERROR(AX1389-AQ1389,"")</f>
        <v/>
      </c>
      <c r="BB1389" s="14">
        <f>IFERROR(AY1389-AR1389,"")</f>
        <v/>
      </c>
      <c r="BD1389">
        <f>AH1389</f>
        <v/>
      </c>
      <c r="BE1389">
        <f>AI1389</f>
        <v/>
      </c>
      <c r="BF1389">
        <f>AJ1389</f>
        <v/>
      </c>
      <c r="BG1389" s="14">
        <f>L1389</f>
        <v/>
      </c>
      <c r="BH1389" s="14">
        <f>IF(X1389="","",X1389)</f>
        <v/>
      </c>
      <c r="BI1389" s="14">
        <f>IF(Y1389="","",Y1389)</f>
        <v/>
      </c>
      <c r="BJ1389">
        <f>Z1389</f>
        <v/>
      </c>
      <c r="BK1389">
        <f>AA1389</f>
        <v/>
      </c>
      <c r="BL1389">
        <f>IFERROR(AX1389,"")</f>
        <v/>
      </c>
      <c r="BM1389">
        <f>IFERROR(AY1389,"")</f>
        <v/>
      </c>
    </row>
    <row r="1390" ht="14.25" customHeight="1">
      <c r="A1390">
        <f>ALGLIB_SSA_XAUUSD!AA1390</f>
        <v/>
      </c>
      <c r="B1390">
        <f>IF($A1390="","",INDEX(ALGLIB_SSA_XAUUSD!$B$2:$B$2401,MATCH($A1390,ALGLIB_SSA_XAUUSD!$A$2:$A$2401,1)))</f>
        <v/>
      </c>
      <c r="C1390">
        <f>IF($A1390="","",INDEX(ALGLIB_SSA_XAUUSD!$C$2:$C$2401,MATCH($A1390,ALGLIB_SSA_XAUUSD!$A$2:$A$2401,1)))</f>
        <v/>
      </c>
      <c r="D1390" s="14">
        <f>IF($A1390="","",INT((ROW()-2)/12)+1)</f>
        <v/>
      </c>
      <c r="E1390" s="14">
        <f>IF(AND(E1394&lt;&gt;"",D1394=D1382+1),E1382+(E1394-E1382)*8/12,"")</f>
        <v/>
      </c>
      <c r="F1390" s="14">
        <f>IF(AND(F1394&lt;&gt;"",D1394=D1382+1),F1382+(F1394-F1382)*8/12,"")</f>
        <v/>
      </c>
      <c r="G1390" s="14">
        <f>IF(AND(G1394&lt;&gt;"",D1394=D1382+1),G1382+(G1394-G1382)*8/12,"")</f>
        <v/>
      </c>
      <c r="H1390" s="14">
        <f>IF(AND(H1394&lt;&gt;"",D1394=D1382+1),H1382+(H1394-H1382)*8/12,"")</f>
        <v/>
      </c>
      <c r="I1390" s="14">
        <f>IF(AND(L1394&lt;&gt;"",D1394=D1382+1),I1382+(I1394-I1382)*8/12,"")</f>
        <v/>
      </c>
      <c r="J1390">
        <f>_xlfn.XLOOKUP($A1390,ALGLIB_SSA_XAUUSD!$AA$2:$AA$2401,ALGLIB_SSA_XAUUSD!$P$2:$P$2401,"",0)</f>
        <v/>
      </c>
      <c r="K1390">
        <f>_xlfn.XLOOKUP($A1390,ALGLIB_SSA_XAUUSD!$AA$2:$AA$2401,ALGLIB_SSA_XAUUSD!$Q$2:$Q$2401,"",0)</f>
        <v/>
      </c>
      <c r="L1390">
        <f>_xlfn.XLOOKUP($A1390,ALGLIB_SSA_XAUUSD!$AA$2:$AA$2401,ALGLIB_SSA_XAUUSD!$R$2:$R$2401,"",0)</f>
        <v/>
      </c>
      <c r="M1390">
        <f>_xlfn.XLOOKUP($A1390,ALGLIB_SSA_XAUUSD!$AA$2:$AA$2401,ALGLIB_SSA_XAUUSD!$S$2:$S$2401,"",0)</f>
        <v/>
      </c>
      <c r="N1390">
        <f>_xlfn.XLOOKUP($A1390,ALGLIB_SSA_XAUUSD!$AA$2:$AA$2401,ALGLIB_SSA_XAUUSD!$T$2:$T$2401,"",0)</f>
        <v/>
      </c>
      <c r="O1390">
        <f>_xlfn.XLOOKUP($A1390,ALGLIB_SSA_XAUUSD!$AA$2:$AA$2401,ALGLIB_SSA_XAUUSD!$U$2:$U$2401,"",0)</f>
        <v/>
      </c>
      <c r="P1390">
        <f>_xlfn.XLOOKUP($A1390,ALGLIB_SSA_XAUUSD!$AA$2:$AA$2401,ALGLIB_SSA_XAUUSD!$V$2:$V$2401,"",0)</f>
        <v/>
      </c>
      <c r="S1390">
        <f>A1390</f>
        <v/>
      </c>
      <c r="T1390">
        <f>J1390</f>
        <v/>
      </c>
      <c r="U1390">
        <f>K1390</f>
        <v/>
      </c>
      <c r="V1390" s="14">
        <f>IF($A1390="","",MOD(ROW()-2,12)+1)</f>
        <v/>
      </c>
      <c r="W1390">
        <f>L1390</f>
        <v/>
      </c>
      <c r="X1390" s="14">
        <f>IF(F1390="","",F1390)</f>
        <v/>
      </c>
      <c r="Y1390" s="14">
        <f>IF(G1390="","",G1390)</f>
        <v/>
      </c>
      <c r="Z1390">
        <f>M1390</f>
        <v/>
      </c>
      <c r="AA1390">
        <f>N1390</f>
        <v/>
      </c>
      <c r="AB1390" s="14">
        <f>IF(H1390="","",H1390)</f>
        <v/>
      </c>
      <c r="AC1390">
        <f>O1390</f>
        <v/>
      </c>
      <c r="AD1390" s="14">
        <f>IF(I1390="","",I1390)</f>
        <v/>
      </c>
      <c r="AE1390">
        <f>P1390</f>
        <v/>
      </c>
      <c r="AH1390">
        <f>IF(S1390&lt;&gt;"",S1390,AH1389+900)</f>
        <v/>
      </c>
      <c r="AI1390">
        <f>IF(T1390&lt;&gt;"",T1390,AI1389)</f>
        <v/>
      </c>
      <c r="AJ1390">
        <f>IF(U1390&lt;&gt;"",U1390,AJ1389)</f>
        <v/>
      </c>
      <c r="AK1390">
        <f>IF(W1390&lt;&gt;"",W1390,"")</f>
        <v/>
      </c>
      <c r="AL1390" s="14">
        <f>IF(X1390&lt;&gt;"",X1390,"")</f>
        <v/>
      </c>
      <c r="AM1390" s="14">
        <f>IF(Y1390&lt;&gt;"",Y1390,"")</f>
        <v/>
      </c>
      <c r="AN1390" s="14">
        <f>IF(OR(AL1390="",AM1390=""),"",AL1390-AM1390)</f>
        <v/>
      </c>
      <c r="AO1390">
        <f>IF(AN1390="","",IF(AN1390&gt;0,"Bullish","Bearish"))</f>
        <v/>
      </c>
      <c r="AP1390">
        <f>IF(AO1390="",AP1389,AO1390)</f>
        <v/>
      </c>
      <c r="AQ1390" s="14">
        <f>IF(AB1390&lt;&gt;"",AB1390,"")</f>
        <v/>
      </c>
      <c r="AR1390" s="14">
        <f>IF(AD1390&lt;&gt;"",AD1390,"")</f>
        <v/>
      </c>
      <c r="AS1390">
        <f>IF(AS1389+1=13,1,AS1389+1)</f>
        <v/>
      </c>
      <c r="AT1390">
        <f>IFERROR(IF(SLOPE($AQ$1370:$AQ$1381,$AS$1370:$AS$1381)&gt;0,MIN(3,ABS(SLOPE($AQ$1370:$AQ$1381,$AS$1370:$AS$1381))),IF(SLOPE($AQ$1370:$AQ$1381,$AS$1370:$AS$1381)&lt;-0.5,-0.5,0)),0)</f>
        <v/>
      </c>
      <c r="AU1390">
        <f>IFERROR(IF(SLOPE($AR$1370:$AR$1381,$AS$1370:$AS$1381)&lt;0,MAX(-3,-ABS(SLOPE($AR$1370:$AR$1381,$AS$1370:$AS$1381))),IF(SLOPE($AR$1370:$AR$1381,$AS$1370:$AS$1381)&gt;0.5,0.5,0)),0)</f>
        <v/>
      </c>
      <c r="AV1390">
        <f>($AQ$1382+(AT1390*(AS1390-1)))</f>
        <v/>
      </c>
      <c r="AW1390">
        <f>($AR$1382+(AU1390*(AS1390-1)))</f>
        <v/>
      </c>
      <c r="AX1390">
        <f>IF(AT1390&gt;0,AV1390+AT1390,AV1390)</f>
        <v/>
      </c>
      <c r="AY1390">
        <f>IF(AU1390&lt;0,AW1390+AU1390,AW1390)</f>
        <v/>
      </c>
      <c r="BA1390" s="14">
        <f>IFERROR(AX1390-AQ1390,"")</f>
        <v/>
      </c>
      <c r="BB1390" s="14">
        <f>IFERROR(AY1390-AR1390,"")</f>
        <v/>
      </c>
      <c r="BD1390">
        <f>AH1390</f>
        <v/>
      </c>
      <c r="BE1390">
        <f>AI1390</f>
        <v/>
      </c>
      <c r="BF1390">
        <f>AJ1390</f>
        <v/>
      </c>
      <c r="BG1390" s="14">
        <f>L1390</f>
        <v/>
      </c>
      <c r="BH1390" s="14">
        <f>IF(X1390="","",X1390)</f>
        <v/>
      </c>
      <c r="BI1390" s="14">
        <f>IF(Y1390="","",Y1390)</f>
        <v/>
      </c>
      <c r="BJ1390">
        <f>Z1390</f>
        <v/>
      </c>
      <c r="BK1390">
        <f>AA1390</f>
        <v/>
      </c>
      <c r="BL1390">
        <f>IFERROR(AX1390,"")</f>
        <v/>
      </c>
      <c r="BM1390">
        <f>IFERROR(AY1390,"")</f>
        <v/>
      </c>
    </row>
    <row r="1391" ht="14.25" customHeight="1">
      <c r="A1391">
        <f>ALGLIB_SSA_XAUUSD!AA1391</f>
        <v/>
      </c>
      <c r="B1391">
        <f>IF($A1391="","",INDEX(ALGLIB_SSA_XAUUSD!$B$2:$B$2401,MATCH($A1391,ALGLIB_SSA_XAUUSD!$A$2:$A$2401,1)))</f>
        <v/>
      </c>
      <c r="C1391">
        <f>IF($A1391="","",INDEX(ALGLIB_SSA_XAUUSD!$C$2:$C$2401,MATCH($A1391,ALGLIB_SSA_XAUUSD!$A$2:$A$2401,1)))</f>
        <v/>
      </c>
      <c r="D1391" s="14">
        <f>IF($A1391="","",INT((ROW()-2)/12)+1)</f>
        <v/>
      </c>
      <c r="E1391" s="14">
        <f>IF(AND(E1394&lt;&gt;"",D1394=D1382+1),E1382+(E1394-E1382)*9/12,"")</f>
        <v/>
      </c>
      <c r="F1391" s="14">
        <f>IF(AND(F1394&lt;&gt;"",D1394=D1382+1),F1382+(F1394-F1382)*9/12,"")</f>
        <v/>
      </c>
      <c r="G1391" s="14">
        <f>IF(AND(G1394&lt;&gt;"",D1394=D1382+1),G1382+(G1394-G1382)*9/12,"")</f>
        <v/>
      </c>
      <c r="H1391" s="14">
        <f>IF(AND(H1394&lt;&gt;"",D1394=D1382+1),H1382+(H1394-H1382)*9/12,"")</f>
        <v/>
      </c>
      <c r="I1391" s="14">
        <f>IF(AND(L1394&lt;&gt;"",D1394=D1382+1),I1382+(I1394-I1382)*9/12,"")</f>
        <v/>
      </c>
      <c r="J1391">
        <f>_xlfn.XLOOKUP($A1391,ALGLIB_SSA_XAUUSD!$AA$2:$AA$2401,ALGLIB_SSA_XAUUSD!$P$2:$P$2401,"",0)</f>
        <v/>
      </c>
      <c r="K1391">
        <f>_xlfn.XLOOKUP($A1391,ALGLIB_SSA_XAUUSD!$AA$2:$AA$2401,ALGLIB_SSA_XAUUSD!$Q$2:$Q$2401,"",0)</f>
        <v/>
      </c>
      <c r="L1391">
        <f>_xlfn.XLOOKUP($A1391,ALGLIB_SSA_XAUUSD!$AA$2:$AA$2401,ALGLIB_SSA_XAUUSD!$R$2:$R$2401,"",0)</f>
        <v/>
      </c>
      <c r="M1391">
        <f>_xlfn.XLOOKUP($A1391,ALGLIB_SSA_XAUUSD!$AA$2:$AA$2401,ALGLIB_SSA_XAUUSD!$S$2:$S$2401,"",0)</f>
        <v/>
      </c>
      <c r="N1391">
        <f>_xlfn.XLOOKUP($A1391,ALGLIB_SSA_XAUUSD!$AA$2:$AA$2401,ALGLIB_SSA_XAUUSD!$T$2:$T$2401,"",0)</f>
        <v/>
      </c>
      <c r="O1391">
        <f>_xlfn.XLOOKUP($A1391,ALGLIB_SSA_XAUUSD!$AA$2:$AA$2401,ALGLIB_SSA_XAUUSD!$U$2:$U$2401,"",0)</f>
        <v/>
      </c>
      <c r="P1391">
        <f>_xlfn.XLOOKUP($A1391,ALGLIB_SSA_XAUUSD!$AA$2:$AA$2401,ALGLIB_SSA_XAUUSD!$V$2:$V$2401,"",0)</f>
        <v/>
      </c>
      <c r="S1391">
        <f>A1391</f>
        <v/>
      </c>
      <c r="T1391">
        <f>J1391</f>
        <v/>
      </c>
      <c r="U1391">
        <f>K1391</f>
        <v/>
      </c>
      <c r="V1391" s="14">
        <f>IF($A1391="","",MOD(ROW()-2,12)+1)</f>
        <v/>
      </c>
      <c r="W1391">
        <f>L1391</f>
        <v/>
      </c>
      <c r="X1391" s="14">
        <f>IF(F1391="","",F1391)</f>
        <v/>
      </c>
      <c r="Y1391" s="14">
        <f>IF(G1391="","",G1391)</f>
        <v/>
      </c>
      <c r="Z1391">
        <f>M1391</f>
        <v/>
      </c>
      <c r="AA1391">
        <f>N1391</f>
        <v/>
      </c>
      <c r="AB1391" s="14">
        <f>IF(H1391="","",H1391)</f>
        <v/>
      </c>
      <c r="AC1391">
        <f>O1391</f>
        <v/>
      </c>
      <c r="AD1391" s="14">
        <f>IF(I1391="","",I1391)</f>
        <v/>
      </c>
      <c r="AE1391">
        <f>P1391</f>
        <v/>
      </c>
      <c r="AH1391">
        <f>IF(S1391&lt;&gt;"",S1391,AH1390+900)</f>
        <v/>
      </c>
      <c r="AI1391">
        <f>IF(T1391&lt;&gt;"",T1391,AI1390)</f>
        <v/>
      </c>
      <c r="AJ1391">
        <f>IF(U1391&lt;&gt;"",U1391,AJ1390)</f>
        <v/>
      </c>
      <c r="AK1391">
        <f>IF(W1391&lt;&gt;"",W1391,"")</f>
        <v/>
      </c>
      <c r="AL1391" s="14">
        <f>IF(X1391&lt;&gt;"",X1391,"")</f>
        <v/>
      </c>
      <c r="AM1391" s="14">
        <f>IF(Y1391&lt;&gt;"",Y1391,"")</f>
        <v/>
      </c>
      <c r="AN1391" s="14">
        <f>IF(OR(AL1391="",AM1391=""),"",AL1391-AM1391)</f>
        <v/>
      </c>
      <c r="AO1391">
        <f>IF(AN1391="","",IF(AN1391&gt;0,"Bullish","Bearish"))</f>
        <v/>
      </c>
      <c r="AP1391">
        <f>IF(AO1391="",AP1390,AO1391)</f>
        <v/>
      </c>
      <c r="AQ1391" s="14">
        <f>IF(AB1391&lt;&gt;"",AB1391,"")</f>
        <v/>
      </c>
      <c r="AR1391" s="14">
        <f>IF(AD1391&lt;&gt;"",AD1391,"")</f>
        <v/>
      </c>
      <c r="AS1391">
        <f>IF(AS1390+1=13,1,AS1390+1)</f>
        <v/>
      </c>
      <c r="AT1391">
        <f>IFERROR(IF(SLOPE($AQ$1370:$AQ$1381,$AS$1370:$AS$1381)&gt;0,MIN(3,ABS(SLOPE($AQ$1370:$AQ$1381,$AS$1370:$AS$1381))),IF(SLOPE($AQ$1370:$AQ$1381,$AS$1370:$AS$1381)&lt;-0.5,-0.5,0)),0)</f>
        <v/>
      </c>
      <c r="AU1391">
        <f>IFERROR(IF(SLOPE($AR$1370:$AR$1381,$AS$1370:$AS$1381)&lt;0,MAX(-3,-ABS(SLOPE($AR$1370:$AR$1381,$AS$1370:$AS$1381))),IF(SLOPE($AR$1370:$AR$1381,$AS$1370:$AS$1381)&gt;0.5,0.5,0)),0)</f>
        <v/>
      </c>
      <c r="AV1391">
        <f>($AQ$1382+(AT1391*(AS1391-1)))</f>
        <v/>
      </c>
      <c r="AW1391">
        <f>($AR$1382+(AU1391*(AS1391-1)))</f>
        <v/>
      </c>
      <c r="AX1391">
        <f>IF(AT1391&gt;0,AV1391+AT1391,AV1391)</f>
        <v/>
      </c>
      <c r="AY1391">
        <f>IF(AU1391&lt;0,AW1391+AU1391,AW1391)</f>
        <v/>
      </c>
      <c r="BA1391" s="14">
        <f>IFERROR(AX1391-AQ1391,"")</f>
        <v/>
      </c>
      <c r="BB1391" s="14">
        <f>IFERROR(AY1391-AR1391,"")</f>
        <v/>
      </c>
      <c r="BD1391">
        <f>AH1391</f>
        <v/>
      </c>
      <c r="BE1391">
        <f>AI1391</f>
        <v/>
      </c>
      <c r="BF1391">
        <f>AJ1391</f>
        <v/>
      </c>
      <c r="BG1391" s="14">
        <f>L1391</f>
        <v/>
      </c>
      <c r="BH1391" s="14">
        <f>IF(X1391="","",X1391)</f>
        <v/>
      </c>
      <c r="BI1391" s="14">
        <f>IF(Y1391="","",Y1391)</f>
        <v/>
      </c>
      <c r="BJ1391">
        <f>Z1391</f>
        <v/>
      </c>
      <c r="BK1391">
        <f>AA1391</f>
        <v/>
      </c>
      <c r="BL1391">
        <f>IFERROR(AX1391,"")</f>
        <v/>
      </c>
      <c r="BM1391">
        <f>IFERROR(AY1391,"")</f>
        <v/>
      </c>
    </row>
    <row r="1392" ht="14.25" customHeight="1">
      <c r="A1392">
        <f>ALGLIB_SSA_XAUUSD!AA1392</f>
        <v/>
      </c>
      <c r="B1392">
        <f>IF($A1392="","",INDEX(ALGLIB_SSA_XAUUSD!$B$2:$B$2401,MATCH($A1392,ALGLIB_SSA_XAUUSD!$A$2:$A$2401,1)))</f>
        <v/>
      </c>
      <c r="C1392">
        <f>IF($A1392="","",INDEX(ALGLIB_SSA_XAUUSD!$C$2:$C$2401,MATCH($A1392,ALGLIB_SSA_XAUUSD!$A$2:$A$2401,1)))</f>
        <v/>
      </c>
      <c r="D1392" s="14">
        <f>IF($A1392="","",INT((ROW()-2)/12)+1)</f>
        <v/>
      </c>
      <c r="E1392" s="14">
        <f>IF(AND(E1394&lt;&gt;"",D1394=D1382+1),E1382+(E1394-E1382)*10/12,"")</f>
        <v/>
      </c>
      <c r="F1392" s="14">
        <f>IF(AND(F1394&lt;&gt;"",D1394=D1382+1),F1382+(F1394-F1382)*10/12,"")</f>
        <v/>
      </c>
      <c r="G1392" s="14">
        <f>IF(AND(G1394&lt;&gt;"",D1394=D1382+1),G1382+(G1394-G1382)*10/12,"")</f>
        <v/>
      </c>
      <c r="H1392" s="14">
        <f>IF(AND(H1394&lt;&gt;"",D1394=D1382+1),H1382+(H1394-H1382)*10/12,"")</f>
        <v/>
      </c>
      <c r="I1392" s="14">
        <f>IF(AND(L1394&lt;&gt;"",D1394=D1382+1),I1382+(I1394-I1382)*10/12,"")</f>
        <v/>
      </c>
      <c r="J1392">
        <f>_xlfn.XLOOKUP($A1392,ALGLIB_SSA_XAUUSD!$AA$2:$AA$2401,ALGLIB_SSA_XAUUSD!$P$2:$P$2401,"",0)</f>
        <v/>
      </c>
      <c r="K1392">
        <f>_xlfn.XLOOKUP($A1392,ALGLIB_SSA_XAUUSD!$AA$2:$AA$2401,ALGLIB_SSA_XAUUSD!$Q$2:$Q$2401,"",0)</f>
        <v/>
      </c>
      <c r="L1392">
        <f>_xlfn.XLOOKUP($A1392,ALGLIB_SSA_XAUUSD!$AA$2:$AA$2401,ALGLIB_SSA_XAUUSD!$R$2:$R$2401,"",0)</f>
        <v/>
      </c>
      <c r="M1392">
        <f>_xlfn.XLOOKUP($A1392,ALGLIB_SSA_XAUUSD!$AA$2:$AA$2401,ALGLIB_SSA_XAUUSD!$S$2:$S$2401,"",0)</f>
        <v/>
      </c>
      <c r="N1392">
        <f>_xlfn.XLOOKUP($A1392,ALGLIB_SSA_XAUUSD!$AA$2:$AA$2401,ALGLIB_SSA_XAUUSD!$T$2:$T$2401,"",0)</f>
        <v/>
      </c>
      <c r="O1392">
        <f>_xlfn.XLOOKUP($A1392,ALGLIB_SSA_XAUUSD!$AA$2:$AA$2401,ALGLIB_SSA_XAUUSD!$U$2:$U$2401,"",0)</f>
        <v/>
      </c>
      <c r="P1392">
        <f>_xlfn.XLOOKUP($A1392,ALGLIB_SSA_XAUUSD!$AA$2:$AA$2401,ALGLIB_SSA_XAUUSD!$V$2:$V$2401,"",0)</f>
        <v/>
      </c>
      <c r="S1392">
        <f>A1392</f>
        <v/>
      </c>
      <c r="T1392">
        <f>J1392</f>
        <v/>
      </c>
      <c r="U1392">
        <f>K1392</f>
        <v/>
      </c>
      <c r="V1392" s="14">
        <f>IF($A1392="","",MOD(ROW()-2,12)+1)</f>
        <v/>
      </c>
      <c r="W1392">
        <f>L1392</f>
        <v/>
      </c>
      <c r="X1392" s="14">
        <f>IF(F1392="","",F1392)</f>
        <v/>
      </c>
      <c r="Y1392" s="14">
        <f>IF(G1392="","",G1392)</f>
        <v/>
      </c>
      <c r="Z1392">
        <f>M1392</f>
        <v/>
      </c>
      <c r="AA1392">
        <f>N1392</f>
        <v/>
      </c>
      <c r="AB1392" s="14">
        <f>IF(H1392="","",H1392)</f>
        <v/>
      </c>
      <c r="AC1392">
        <f>O1392</f>
        <v/>
      </c>
      <c r="AD1392" s="14">
        <f>IF(I1392="","",I1392)</f>
        <v/>
      </c>
      <c r="AE1392">
        <f>P1392</f>
        <v/>
      </c>
      <c r="AH1392">
        <f>IF(S1392&lt;&gt;"",S1392,AH1391+900)</f>
        <v/>
      </c>
      <c r="AI1392">
        <f>IF(T1392&lt;&gt;"",T1392,AI1391)</f>
        <v/>
      </c>
      <c r="AJ1392">
        <f>IF(U1392&lt;&gt;"",U1392,AJ1391)</f>
        <v/>
      </c>
      <c r="AK1392">
        <f>IF(W1392&lt;&gt;"",W1392,"")</f>
        <v/>
      </c>
      <c r="AL1392" s="14">
        <f>IF(X1392&lt;&gt;"",X1392,"")</f>
        <v/>
      </c>
      <c r="AM1392" s="14">
        <f>IF(Y1392&lt;&gt;"",Y1392,"")</f>
        <v/>
      </c>
      <c r="AN1392" s="14">
        <f>IF(OR(AL1392="",AM1392=""),"",AL1392-AM1392)</f>
        <v/>
      </c>
      <c r="AO1392">
        <f>IF(AN1392="","",IF(AN1392&gt;0,"Bullish","Bearish"))</f>
        <v/>
      </c>
      <c r="AP1392">
        <f>IF(AO1392="",AP1391,AO1392)</f>
        <v/>
      </c>
      <c r="AQ1392" s="14">
        <f>IF(AB1392&lt;&gt;"",AB1392,"")</f>
        <v/>
      </c>
      <c r="AR1392" s="14">
        <f>IF(AD1392&lt;&gt;"",AD1392,"")</f>
        <v/>
      </c>
      <c r="AS1392">
        <f>IF(AS1391+1=13,1,AS1391+1)</f>
        <v/>
      </c>
      <c r="AT1392">
        <f>IFERROR(IF(SLOPE($AQ$1370:$AQ$1381,$AS$1370:$AS$1381)&gt;0,MIN(3,ABS(SLOPE($AQ$1370:$AQ$1381,$AS$1370:$AS$1381))),IF(SLOPE($AQ$1370:$AQ$1381,$AS$1370:$AS$1381)&lt;-0.5,-0.5,0)),0)</f>
        <v/>
      </c>
      <c r="AU1392">
        <f>IFERROR(IF(SLOPE($AR$1370:$AR$1381,$AS$1370:$AS$1381)&lt;0,MAX(-3,-ABS(SLOPE($AR$1370:$AR$1381,$AS$1370:$AS$1381))),IF(SLOPE($AR$1370:$AR$1381,$AS$1370:$AS$1381)&gt;0.5,0.5,0)),0)</f>
        <v/>
      </c>
      <c r="AV1392">
        <f>($AQ$1382+(AT1392*(AS1392-1)))</f>
        <v/>
      </c>
      <c r="AW1392">
        <f>($AR$1382+(AU1392*(AS1392-1)))</f>
        <v/>
      </c>
      <c r="AX1392">
        <f>IF(AT1392&gt;0,AV1392+AT1392,AV1392)</f>
        <v/>
      </c>
      <c r="AY1392">
        <f>IF(AU1392&lt;0,AW1392+AU1392,AW1392)</f>
        <v/>
      </c>
      <c r="BA1392" s="14">
        <f>IFERROR(AX1392-AQ1392,"")</f>
        <v/>
      </c>
      <c r="BB1392" s="14">
        <f>IFERROR(AY1392-AR1392,"")</f>
        <v/>
      </c>
      <c r="BD1392">
        <f>AH1392</f>
        <v/>
      </c>
      <c r="BE1392">
        <f>AI1392</f>
        <v/>
      </c>
      <c r="BF1392">
        <f>AJ1392</f>
        <v/>
      </c>
      <c r="BG1392" s="14">
        <f>L1392</f>
        <v/>
      </c>
      <c r="BH1392" s="14">
        <f>IF(X1392="","",X1392)</f>
        <v/>
      </c>
      <c r="BI1392" s="14">
        <f>IF(Y1392="","",Y1392)</f>
        <v/>
      </c>
      <c r="BJ1392">
        <f>Z1392</f>
        <v/>
      </c>
      <c r="BK1392">
        <f>AA1392</f>
        <v/>
      </c>
      <c r="BL1392">
        <f>IFERROR(AX1392,"")</f>
        <v/>
      </c>
      <c r="BM1392">
        <f>IFERROR(AY1392,"")</f>
        <v/>
      </c>
    </row>
    <row r="1393" ht="14.25" customHeight="1">
      <c r="A1393">
        <f>ALGLIB_SSA_XAUUSD!AA1393</f>
        <v/>
      </c>
      <c r="B1393">
        <f>IF($A1393="","",INDEX(ALGLIB_SSA_XAUUSD!$B$2:$B$2401,MATCH($A1393,ALGLIB_SSA_XAUUSD!$A$2:$A$2401,1)))</f>
        <v/>
      </c>
      <c r="C1393">
        <f>IF($A1393="","",INDEX(ALGLIB_SSA_XAUUSD!$C$2:$C$2401,MATCH($A1393,ALGLIB_SSA_XAUUSD!$A$2:$A$2401,1)))</f>
        <v/>
      </c>
      <c r="D1393" s="14">
        <f>IF($A1393="","",INT((ROW()-2)/12)+1)</f>
        <v/>
      </c>
      <c r="E1393" s="14">
        <f>IF(AND(E1394&lt;&gt;"",D1394=D1382+1),E1382+(E1394-E1382)*11/12,"")</f>
        <v/>
      </c>
      <c r="F1393" s="14">
        <f>IF(AND(F1394&lt;&gt;"",D1394=D1382+1),F1382+(F1394-F1382)*11/12,"")</f>
        <v/>
      </c>
      <c r="G1393" s="14">
        <f>IF(AND(G1394&lt;&gt;"",D1394=D1382+1),G1382+(G1394-G1382)*11/12,"")</f>
        <v/>
      </c>
      <c r="H1393" s="14">
        <f>IF(AND(H1394&lt;&gt;"",D1394=D1382+1),H1382+(H1394-H1382)*11/12,"")</f>
        <v/>
      </c>
      <c r="I1393" s="14">
        <f>IF(AND(L1394&lt;&gt;"",D1394=D1382+1),I1382+(I1394-I1382)*11/12,"")</f>
        <v/>
      </c>
      <c r="J1393">
        <f>_xlfn.XLOOKUP($A1393,ALGLIB_SSA_XAUUSD!$AA$2:$AA$2401,ALGLIB_SSA_XAUUSD!$P$2:$P$2401,"",0)</f>
        <v/>
      </c>
      <c r="K1393">
        <f>_xlfn.XLOOKUP($A1393,ALGLIB_SSA_XAUUSD!$AA$2:$AA$2401,ALGLIB_SSA_XAUUSD!$Q$2:$Q$2401,"",0)</f>
        <v/>
      </c>
      <c r="L1393">
        <f>_xlfn.XLOOKUP($A1393,ALGLIB_SSA_XAUUSD!$AA$2:$AA$2401,ALGLIB_SSA_XAUUSD!$R$2:$R$2401,"",0)</f>
        <v/>
      </c>
      <c r="M1393">
        <f>_xlfn.XLOOKUP($A1393,ALGLIB_SSA_XAUUSD!$AA$2:$AA$2401,ALGLIB_SSA_XAUUSD!$S$2:$S$2401,"",0)</f>
        <v/>
      </c>
      <c r="N1393">
        <f>_xlfn.XLOOKUP($A1393,ALGLIB_SSA_XAUUSD!$AA$2:$AA$2401,ALGLIB_SSA_XAUUSD!$T$2:$T$2401,"",0)</f>
        <v/>
      </c>
      <c r="O1393">
        <f>_xlfn.XLOOKUP($A1393,ALGLIB_SSA_XAUUSD!$AA$2:$AA$2401,ALGLIB_SSA_XAUUSD!$U$2:$U$2401,"",0)</f>
        <v/>
      </c>
      <c r="P1393">
        <f>_xlfn.XLOOKUP($A1393,ALGLIB_SSA_XAUUSD!$AA$2:$AA$2401,ALGLIB_SSA_XAUUSD!$V$2:$V$2401,"",0)</f>
        <v/>
      </c>
      <c r="S1393">
        <f>A1393</f>
        <v/>
      </c>
      <c r="T1393">
        <f>J1393</f>
        <v/>
      </c>
      <c r="U1393">
        <f>K1393</f>
        <v/>
      </c>
      <c r="V1393" s="14">
        <f>IF($A1393="","",MOD(ROW()-2,12)+1)</f>
        <v/>
      </c>
      <c r="W1393">
        <f>L1393</f>
        <v/>
      </c>
      <c r="X1393" s="14">
        <f>IF(F1393="","",F1393)</f>
        <v/>
      </c>
      <c r="Y1393" s="14">
        <f>IF(G1393="","",G1393)</f>
        <v/>
      </c>
      <c r="Z1393">
        <f>M1393</f>
        <v/>
      </c>
      <c r="AA1393">
        <f>N1393</f>
        <v/>
      </c>
      <c r="AB1393" s="14">
        <f>IF(H1393="","",H1393)</f>
        <v/>
      </c>
      <c r="AC1393">
        <f>O1393</f>
        <v/>
      </c>
      <c r="AD1393" s="14">
        <f>IF(I1393="","",I1393)</f>
        <v/>
      </c>
      <c r="AE1393">
        <f>P1393</f>
        <v/>
      </c>
      <c r="AH1393">
        <f>IF(S1393&lt;&gt;"",S1393,AH1392+900)</f>
        <v/>
      </c>
      <c r="AI1393">
        <f>IF(T1393&lt;&gt;"",T1393,AI1392)</f>
        <v/>
      </c>
      <c r="AJ1393">
        <f>IF(U1393&lt;&gt;"",U1393,AJ1392)</f>
        <v/>
      </c>
      <c r="AK1393">
        <f>IF(W1393&lt;&gt;"",W1393,"")</f>
        <v/>
      </c>
      <c r="AL1393" s="14">
        <f>IF(X1393&lt;&gt;"",X1393,"")</f>
        <v/>
      </c>
      <c r="AM1393" s="14">
        <f>IF(Y1393&lt;&gt;"",Y1393,"")</f>
        <v/>
      </c>
      <c r="AN1393" s="14">
        <f>IF(OR(AL1393="",AM1393=""),"",AL1393-AM1393)</f>
        <v/>
      </c>
      <c r="AO1393">
        <f>IF(AN1393="","",IF(AN1393&gt;0,"Bullish","Bearish"))</f>
        <v/>
      </c>
      <c r="AP1393">
        <f>IF(AO1393="",AP1392,AO1393)</f>
        <v/>
      </c>
      <c r="AQ1393" s="14">
        <f>IF(AB1393&lt;&gt;"",AB1393,"")</f>
        <v/>
      </c>
      <c r="AR1393" s="14">
        <f>IF(AD1393&lt;&gt;"",AD1393,"")</f>
        <v/>
      </c>
      <c r="AS1393">
        <f>IF(AS1392+1=13,1,AS1392+1)</f>
        <v/>
      </c>
      <c r="AT1393">
        <f>IFERROR(IF(SLOPE($AQ$1370:$AQ$1381,$AS$1370:$AS$1381)&gt;0,MIN(3,ABS(SLOPE($AQ$1370:$AQ$1381,$AS$1370:$AS$1381))),IF(SLOPE($AQ$1370:$AQ$1381,$AS$1370:$AS$1381)&lt;-0.5,-0.5,0)),0)</f>
        <v/>
      </c>
      <c r="AU1393">
        <f>IFERROR(IF(SLOPE($AR$1370:$AR$1381,$AS$1370:$AS$1381)&lt;0,MAX(-3,-ABS(SLOPE($AR$1370:$AR$1381,$AS$1370:$AS$1381))),IF(SLOPE($AR$1370:$AR$1381,$AS$1370:$AS$1381)&gt;0.5,0.5,0)),0)</f>
        <v/>
      </c>
      <c r="AV1393">
        <f>($AQ$1382+(AT1393*(AS1393-1)))</f>
        <v/>
      </c>
      <c r="AW1393">
        <f>($AR$1382+(AU1393*(AS1393-1)))</f>
        <v/>
      </c>
      <c r="AX1393">
        <f>IF(AT1393&gt;0,AV1393+AT1393,AV1393)</f>
        <v/>
      </c>
      <c r="AY1393">
        <f>IF(AU1393&lt;0,AW1393+AU1393,AW1393)</f>
        <v/>
      </c>
      <c r="BA1393" s="14">
        <f>IFERROR(AX1393-AQ1393,"")</f>
        <v/>
      </c>
      <c r="BB1393" s="14">
        <f>IFERROR(AY1393-AR1393,"")</f>
        <v/>
      </c>
      <c r="BD1393">
        <f>AH1393</f>
        <v/>
      </c>
      <c r="BE1393">
        <f>AI1393</f>
        <v/>
      </c>
      <c r="BF1393">
        <f>AJ1393</f>
        <v/>
      </c>
      <c r="BG1393" s="14">
        <f>L1393</f>
        <v/>
      </c>
      <c r="BH1393" s="14">
        <f>IF(X1393="","",X1393)</f>
        <v/>
      </c>
      <c r="BI1393" s="14">
        <f>IF(Y1393="","",Y1393)</f>
        <v/>
      </c>
      <c r="BJ1393">
        <f>Z1393</f>
        <v/>
      </c>
      <c r="BK1393">
        <f>AA1393</f>
        <v/>
      </c>
      <c r="BL1393">
        <f>IFERROR(AX1393,"")</f>
        <v/>
      </c>
      <c r="BM1393">
        <f>IFERROR(AY1393,"")</f>
        <v/>
      </c>
    </row>
    <row r="1394" ht="14.25" customHeight="1">
      <c r="A1394">
        <f>ALGLIB_SSA_XAUUSD!AA1394</f>
        <v/>
      </c>
      <c r="B1394">
        <f>IF($A1394="","",INDEX(ALGLIB_SSA_XAUUSD!$B$2:$B$2401,MATCH($A1394,ALGLIB_SSA_XAUUSD!$A$2:$A$2401,1)))</f>
        <v/>
      </c>
      <c r="C1394">
        <f>IF($A1394="","",INDEX(ALGLIB_SSA_XAUUSD!$C$2:$C$2401,MATCH($A1394,ALGLIB_SSA_XAUUSD!$A$2:$A$2401,1)))</f>
        <v/>
      </c>
      <c r="D1394" s="14">
        <f>IF($A1394="","",INT((ROW()-2)/12)+1)</f>
        <v/>
      </c>
      <c r="E1394" s="14">
        <f>IF($A1394="","",INDEX(ALGLIB_SSA_XAUUSD!$D$2:$D$2401,MATCH($A1394,ALGLIB_SSA_XAUUSD!$A$2:$A$2401,1)))</f>
        <v/>
      </c>
      <c r="F1394" s="14">
        <f>IF($A1394="","",INDEX(ALGLIB_SSA_XAUUSD!$E$2:$E$2401,MATCH($A1394,ALGLIB_SSA_XAUUSD!$A$2:$A$2401,1)))</f>
        <v/>
      </c>
      <c r="G1394" s="14">
        <f>IF($A1394="","",INDEX(ALGLIB_SSA_XAUUSD!$F$2:$F$2401,MATCH($A1394,ALGLIB_SSA_XAUUSD!$A$2:$A$2401,1)))</f>
        <v/>
      </c>
      <c r="H1394" s="14">
        <f>IF($A1394="","",INDEX(ALGLIB_SSA_XAUUSD!$G$2:$G$2401,MATCH($A1394,ALGLIB_SSA_XAUUSD!$A$2:$A$2401,1)))</f>
        <v/>
      </c>
      <c r="I1394" s="14">
        <f>IF($A1394="","",INDEX(ALGLIB_SSA_XAUUSD!$H$2:$H$2401,MATCH($A1394,ALGLIB_SSA_XAUUSD!$A$2:$A$2401,1)))</f>
        <v/>
      </c>
      <c r="J1394">
        <f>_xlfn.XLOOKUP($A1394,ALGLIB_SSA_XAUUSD!$AA$2:$AA$2401,ALGLIB_SSA_XAUUSD!$P$2:$P$2401,"",0)</f>
        <v/>
      </c>
      <c r="K1394">
        <f>_xlfn.XLOOKUP($A1394,ALGLIB_SSA_XAUUSD!$AA$2:$AA$2401,ALGLIB_SSA_XAUUSD!$Q$2:$Q$2401,"",0)</f>
        <v/>
      </c>
      <c r="L1394">
        <f>_xlfn.XLOOKUP($A1394,ALGLIB_SSA_XAUUSD!$AA$2:$AA$2401,ALGLIB_SSA_XAUUSD!$R$2:$R$2401,"",0)</f>
        <v/>
      </c>
      <c r="M1394">
        <f>_xlfn.XLOOKUP($A1394,ALGLIB_SSA_XAUUSD!$AA$2:$AA$2401,ALGLIB_SSA_XAUUSD!$S$2:$S$2401,"",0)</f>
        <v/>
      </c>
      <c r="N1394">
        <f>_xlfn.XLOOKUP($A1394,ALGLIB_SSA_XAUUSD!$AA$2:$AA$2401,ALGLIB_SSA_XAUUSD!$T$2:$T$2401,"",0)</f>
        <v/>
      </c>
      <c r="O1394">
        <f>_xlfn.XLOOKUP($A1394,ALGLIB_SSA_XAUUSD!$AA$2:$AA$2401,ALGLIB_SSA_XAUUSD!$U$2:$U$2401,"",0)</f>
        <v/>
      </c>
      <c r="P1394">
        <f>_xlfn.XLOOKUP($A1394,ALGLIB_SSA_XAUUSD!$AA$2:$AA$2401,ALGLIB_SSA_XAUUSD!$V$2:$V$2401,"",0)</f>
        <v/>
      </c>
      <c r="S1394">
        <f>A1394</f>
        <v/>
      </c>
      <c r="T1394">
        <f>J1394</f>
        <v/>
      </c>
      <c r="U1394">
        <f>K1394</f>
        <v/>
      </c>
      <c r="V1394" s="14">
        <f>IF($A1394="","",MOD(ROW()-2,12)+1)</f>
        <v/>
      </c>
      <c r="W1394">
        <f>L1394</f>
        <v/>
      </c>
      <c r="X1394" s="14">
        <f>IF(F1394="","",F1394)</f>
        <v/>
      </c>
      <c r="Y1394" s="14">
        <f>IF(G1394="","",G1394)</f>
        <v/>
      </c>
      <c r="Z1394">
        <f>M1394</f>
        <v/>
      </c>
      <c r="AA1394">
        <f>N1394</f>
        <v/>
      </c>
      <c r="AB1394" s="14">
        <f>IF(H1394="","",H1394)</f>
        <v/>
      </c>
      <c r="AC1394">
        <f>O1394</f>
        <v/>
      </c>
      <c r="AD1394" s="14">
        <f>IF(I1394="","",I1394)</f>
        <v/>
      </c>
      <c r="AE1394">
        <f>P1394</f>
        <v/>
      </c>
      <c r="AH1394">
        <f>IF(S1394&lt;&gt;"",S1394,AH1393+900)</f>
        <v/>
      </c>
      <c r="AI1394">
        <f>IF(T1394&lt;&gt;"",T1394,AI1393)</f>
        <v/>
      </c>
      <c r="AJ1394">
        <f>IF(U1394&lt;&gt;"",U1394,AJ1393)</f>
        <v/>
      </c>
      <c r="AK1394">
        <f>IF(W1394&lt;&gt;"",W1394,"")</f>
        <v/>
      </c>
      <c r="AL1394" s="14">
        <f>IF(X1394&lt;&gt;"",X1394,"")</f>
        <v/>
      </c>
      <c r="AM1394" s="14">
        <f>IF(Y1394&lt;&gt;"",Y1394,"")</f>
        <v/>
      </c>
      <c r="AN1394" s="14">
        <f>IF(OR(AL1394="",AM1394=""),"",AL1394-AM1394)</f>
        <v/>
      </c>
      <c r="AO1394">
        <f>IF(AN1394="","",IF(AN1394&gt;0,"Bullish","Bearish"))</f>
        <v/>
      </c>
      <c r="AP1394">
        <f>IF(AO1394="",AP1393,AO1394)</f>
        <v/>
      </c>
      <c r="AQ1394" s="14">
        <f>IF(AB1394&lt;&gt;"",AB1394,"")</f>
        <v/>
      </c>
      <c r="AR1394" s="14">
        <f>IF(AD1394&lt;&gt;"",AD1394,"")</f>
        <v/>
      </c>
      <c r="AS1394">
        <f>IF(AS1393+1=13,1,AS1393+1)</f>
        <v/>
      </c>
      <c r="AT1394">
        <f>IFERROR(IF(SLOPE($AQ$1382:$AQ$1393,$AS$1382:$AS$1393)&gt;0,MIN(3,ABS(SLOPE($AQ$1382:$AQ$1393,$AS$1382:$AS$1393))),IF(SLOPE($AQ$1382:$AQ$1393,$AS$1382:$AS$1393)&lt;-0.5,-0.5,0)),0)</f>
        <v/>
      </c>
      <c r="AU1394">
        <f>IFERROR(IF(SLOPE($AR$1382:$AR$1393,$AS$1382:$AS$1393)&lt;0,MAX(-3,-ABS(SLOPE($AR$1382:$AR$1393,$AS$1382:$AS$1393))),IF(SLOPE($AR$1382:$AR$1393,$AS$1382:$AS$1393)&gt;0.5,0.5,0)),0)</f>
        <v/>
      </c>
      <c r="AV1394">
        <f>($AQ$1394+(AT1394*(AS1394-1)))</f>
        <v/>
      </c>
      <c r="AW1394">
        <f>($AR$1394+(AU1394*(AS1394-1)))</f>
        <v/>
      </c>
      <c r="AX1394">
        <f>IF(AT1394&gt;0,AV1394+AT1394,AV1394)</f>
        <v/>
      </c>
      <c r="AY1394">
        <f>IF(AU1394&lt;0,AW1394+AU1394,AW1394)</f>
        <v/>
      </c>
      <c r="BA1394" s="14">
        <f>IFERROR(AX1394-AQ1394,"")</f>
        <v/>
      </c>
      <c r="BB1394" s="14">
        <f>IFERROR(AY1394-AR1394,"")</f>
        <v/>
      </c>
      <c r="BD1394">
        <f>AH1394</f>
        <v/>
      </c>
      <c r="BE1394">
        <f>AI1394</f>
        <v/>
      </c>
      <c r="BF1394">
        <f>AJ1394</f>
        <v/>
      </c>
      <c r="BG1394" s="14">
        <f>L1394</f>
        <v/>
      </c>
      <c r="BH1394" s="14">
        <f>IF(X1394="","",X1394)</f>
        <v/>
      </c>
      <c r="BI1394" s="14">
        <f>IF(Y1394="","",Y1394)</f>
        <v/>
      </c>
      <c r="BJ1394">
        <f>Z1394</f>
        <v/>
      </c>
      <c r="BK1394">
        <f>AA1394</f>
        <v/>
      </c>
      <c r="BL1394">
        <f>IFERROR(AX1394,"")</f>
        <v/>
      </c>
      <c r="BM1394">
        <f>IFERROR(AY1394,"")</f>
        <v/>
      </c>
    </row>
    <row r="1395" ht="14.25" customHeight="1">
      <c r="A1395">
        <f>ALGLIB_SSA_XAUUSD!AA1395</f>
        <v/>
      </c>
      <c r="B1395">
        <f>IF($A1395="","",INDEX(ALGLIB_SSA_XAUUSD!$B$2:$B$2401,MATCH($A1395,ALGLIB_SSA_XAUUSD!$A$2:$A$2401,1)))</f>
        <v/>
      </c>
      <c r="C1395">
        <f>IF($A1395="","",INDEX(ALGLIB_SSA_XAUUSD!$C$2:$C$2401,MATCH($A1395,ALGLIB_SSA_XAUUSD!$A$2:$A$2401,1)))</f>
        <v/>
      </c>
      <c r="D1395" s="14">
        <f>IF($A1395="","",INT((ROW()-2)/12)+1)</f>
        <v/>
      </c>
      <c r="E1395" s="14">
        <f>IF(AND(E1406&lt;&gt;"",D1406=D1394+1),E1394+(E1406-E1394)*1/12,"")</f>
        <v/>
      </c>
      <c r="F1395" s="14">
        <f>IF(AND(F1406&lt;&gt;"",D1406=D1394+1),F1394+(F1406-F1394)*1/12,"")</f>
        <v/>
      </c>
      <c r="G1395" s="14">
        <f>IF(AND(G1406&lt;&gt;"",D1406=D1394+1),G1394+(G1406-G1394)*1/12,"")</f>
        <v/>
      </c>
      <c r="H1395" s="14">
        <f>IF(AND(H1406&lt;&gt;"",D1406=D1394+1),H1394+(H1406-H1394)*1/12,"")</f>
        <v/>
      </c>
      <c r="I1395" s="14">
        <f>IF(AND(L1406&lt;&gt;"",D1406=D1394+1),I1394+(I1406-I1394)*1/12,"")</f>
        <v/>
      </c>
      <c r="J1395">
        <f>_xlfn.XLOOKUP($A1395,ALGLIB_SSA_XAUUSD!$AA$2:$AA$2401,ALGLIB_SSA_XAUUSD!$P$2:$P$2401,"",0)</f>
        <v/>
      </c>
      <c r="K1395">
        <f>_xlfn.XLOOKUP($A1395,ALGLIB_SSA_XAUUSD!$AA$2:$AA$2401,ALGLIB_SSA_XAUUSD!$Q$2:$Q$2401,"",0)</f>
        <v/>
      </c>
      <c r="L1395">
        <f>_xlfn.XLOOKUP($A1395,ALGLIB_SSA_XAUUSD!$AA$2:$AA$2401,ALGLIB_SSA_XAUUSD!$R$2:$R$2401,"",0)</f>
        <v/>
      </c>
      <c r="M1395">
        <f>_xlfn.XLOOKUP($A1395,ALGLIB_SSA_XAUUSD!$AA$2:$AA$2401,ALGLIB_SSA_XAUUSD!$S$2:$S$2401,"",0)</f>
        <v/>
      </c>
      <c r="N1395">
        <f>_xlfn.XLOOKUP($A1395,ALGLIB_SSA_XAUUSD!$AA$2:$AA$2401,ALGLIB_SSA_XAUUSD!$T$2:$T$2401,"",0)</f>
        <v/>
      </c>
      <c r="O1395">
        <f>_xlfn.XLOOKUP($A1395,ALGLIB_SSA_XAUUSD!$AA$2:$AA$2401,ALGLIB_SSA_XAUUSD!$U$2:$U$2401,"",0)</f>
        <v/>
      </c>
      <c r="P1395">
        <f>_xlfn.XLOOKUP($A1395,ALGLIB_SSA_XAUUSD!$AA$2:$AA$2401,ALGLIB_SSA_XAUUSD!$V$2:$V$2401,"",0)</f>
        <v/>
      </c>
      <c r="S1395">
        <f>A1395</f>
        <v/>
      </c>
      <c r="T1395">
        <f>J1395</f>
        <v/>
      </c>
      <c r="U1395">
        <f>K1395</f>
        <v/>
      </c>
      <c r="V1395" s="14">
        <f>IF($A1395="","",MOD(ROW()-2,12)+1)</f>
        <v/>
      </c>
      <c r="W1395">
        <f>L1395</f>
        <v/>
      </c>
      <c r="X1395" s="14">
        <f>IF(F1395="","",F1395)</f>
        <v/>
      </c>
      <c r="Y1395" s="14">
        <f>IF(G1395="","",G1395)</f>
        <v/>
      </c>
      <c r="Z1395">
        <f>M1395</f>
        <v/>
      </c>
      <c r="AA1395">
        <f>N1395</f>
        <v/>
      </c>
      <c r="AB1395" s="14">
        <f>IF(H1395="","",H1395)</f>
        <v/>
      </c>
      <c r="AC1395">
        <f>O1395</f>
        <v/>
      </c>
      <c r="AD1395" s="14">
        <f>IF(I1395="","",I1395)</f>
        <v/>
      </c>
      <c r="AE1395">
        <f>P1395</f>
        <v/>
      </c>
      <c r="AH1395">
        <f>IF(S1395&lt;&gt;"",S1395,AH1394+900)</f>
        <v/>
      </c>
      <c r="AI1395">
        <f>IF(T1395&lt;&gt;"",T1395,AI1394)</f>
        <v/>
      </c>
      <c r="AJ1395">
        <f>IF(U1395&lt;&gt;"",U1395,AJ1394)</f>
        <v/>
      </c>
      <c r="AK1395">
        <f>IF(W1395&lt;&gt;"",W1395,"")</f>
        <v/>
      </c>
      <c r="AL1395" s="14">
        <f>IF(X1395&lt;&gt;"",X1395,"")</f>
        <v/>
      </c>
      <c r="AM1395" s="14">
        <f>IF(Y1395&lt;&gt;"",Y1395,"")</f>
        <v/>
      </c>
      <c r="AN1395" s="14">
        <f>IF(OR(AL1395="",AM1395=""),"",AL1395-AM1395)</f>
        <v/>
      </c>
      <c r="AO1395">
        <f>IF(AN1395="","",IF(AN1395&gt;0,"Bullish","Bearish"))</f>
        <v/>
      </c>
      <c r="AP1395">
        <f>IF(AO1395="",AP1394,AO1395)</f>
        <v/>
      </c>
      <c r="AQ1395" s="14">
        <f>IF(AB1395&lt;&gt;"",AB1395,"")</f>
        <v/>
      </c>
      <c r="AR1395" s="14">
        <f>IF(AD1395&lt;&gt;"",AD1395,"")</f>
        <v/>
      </c>
      <c r="AS1395">
        <f>IF(AS1394+1=13,1,AS1394+1)</f>
        <v/>
      </c>
      <c r="AT1395">
        <f>IFERROR(IF(SLOPE($AQ$1382:$AQ$1393,$AS$1382:$AS$1393)&gt;0,MIN(3,ABS(SLOPE($AQ$1382:$AQ$1393,$AS$1382:$AS$1393))),IF(SLOPE($AQ$1382:$AQ$1393,$AS$1382:$AS$1393)&lt;-0.5,-0.5,0)),0)</f>
        <v/>
      </c>
      <c r="AU1395">
        <f>IFERROR(IF(SLOPE($AR$1382:$AR$1393,$AS$1382:$AS$1393)&lt;0,MAX(-3,-ABS(SLOPE($AR$1382:$AR$1393,$AS$1382:$AS$1393))),IF(SLOPE($AR$1382:$AR$1393,$AS$1382:$AS$1393)&gt;0.5,0.5,0)),0)</f>
        <v/>
      </c>
      <c r="AV1395">
        <f>($AQ$1394+(AT1395*(AS1395-1)))</f>
        <v/>
      </c>
      <c r="AW1395">
        <f>($AR$1394+(AU1395*(AS1395-1)))</f>
        <v/>
      </c>
      <c r="AX1395">
        <f>IF(AT1395&gt;0,AV1395+AT1395,AV1395)</f>
        <v/>
      </c>
      <c r="AY1395">
        <f>IF(AU1395&lt;0,AW1395+AU1395,AW1395)</f>
        <v/>
      </c>
      <c r="BA1395" s="14">
        <f>IFERROR(AX1395-AQ1395,"")</f>
        <v/>
      </c>
      <c r="BB1395" s="14">
        <f>IFERROR(AY1395-AR1395,"")</f>
        <v/>
      </c>
      <c r="BD1395">
        <f>AH1395</f>
        <v/>
      </c>
      <c r="BE1395">
        <f>AI1395</f>
        <v/>
      </c>
      <c r="BF1395">
        <f>AJ1395</f>
        <v/>
      </c>
      <c r="BG1395" s="14">
        <f>L1395</f>
        <v/>
      </c>
      <c r="BH1395" s="14">
        <f>IF(X1395="","",X1395)</f>
        <v/>
      </c>
      <c r="BI1395" s="14">
        <f>IF(Y1395="","",Y1395)</f>
        <v/>
      </c>
      <c r="BJ1395">
        <f>Z1395</f>
        <v/>
      </c>
      <c r="BK1395">
        <f>AA1395</f>
        <v/>
      </c>
      <c r="BL1395">
        <f>IFERROR(AX1395,"")</f>
        <v/>
      </c>
      <c r="BM1395">
        <f>IFERROR(AY1395,"")</f>
        <v/>
      </c>
    </row>
    <row r="1396" ht="14.25" customHeight="1">
      <c r="A1396">
        <f>ALGLIB_SSA_XAUUSD!AA1396</f>
        <v/>
      </c>
      <c r="B1396">
        <f>IF($A1396="","",INDEX(ALGLIB_SSA_XAUUSD!$B$2:$B$2401,MATCH($A1396,ALGLIB_SSA_XAUUSD!$A$2:$A$2401,1)))</f>
        <v/>
      </c>
      <c r="C1396">
        <f>IF($A1396="","",INDEX(ALGLIB_SSA_XAUUSD!$C$2:$C$2401,MATCH($A1396,ALGLIB_SSA_XAUUSD!$A$2:$A$2401,1)))</f>
        <v/>
      </c>
      <c r="D1396" s="14">
        <f>IF($A1396="","",INT((ROW()-2)/12)+1)</f>
        <v/>
      </c>
      <c r="E1396" s="14">
        <f>IF(AND(E1406&lt;&gt;"",D1406=D1394+1),E1394+(E1406-E1394)*2/12,"")</f>
        <v/>
      </c>
      <c r="F1396" s="14">
        <f>IF(AND(F1406&lt;&gt;"",D1406=D1394+1),F1394+(F1406-F1394)*2/12,"")</f>
        <v/>
      </c>
      <c r="G1396" s="14">
        <f>IF(AND(G1406&lt;&gt;"",D1406=D1394+1),G1394+(G1406-G1394)*2/12,"")</f>
        <v/>
      </c>
      <c r="H1396" s="14">
        <f>IF(AND(H1406&lt;&gt;"",D1406=D1394+1),H1394+(H1406-H1394)*2/12,"")</f>
        <v/>
      </c>
      <c r="I1396" s="14">
        <f>IF(AND(L1406&lt;&gt;"",D1406=D1394+1),I1394+(I1406-I1394)*2/12,"")</f>
        <v/>
      </c>
      <c r="J1396">
        <f>_xlfn.XLOOKUP($A1396,ALGLIB_SSA_XAUUSD!$AA$2:$AA$2401,ALGLIB_SSA_XAUUSD!$P$2:$P$2401,"",0)</f>
        <v/>
      </c>
      <c r="K1396">
        <f>_xlfn.XLOOKUP($A1396,ALGLIB_SSA_XAUUSD!$AA$2:$AA$2401,ALGLIB_SSA_XAUUSD!$Q$2:$Q$2401,"",0)</f>
        <v/>
      </c>
      <c r="L1396">
        <f>_xlfn.XLOOKUP($A1396,ALGLIB_SSA_XAUUSD!$AA$2:$AA$2401,ALGLIB_SSA_XAUUSD!$R$2:$R$2401,"",0)</f>
        <v/>
      </c>
      <c r="M1396">
        <f>_xlfn.XLOOKUP($A1396,ALGLIB_SSA_XAUUSD!$AA$2:$AA$2401,ALGLIB_SSA_XAUUSD!$S$2:$S$2401,"",0)</f>
        <v/>
      </c>
      <c r="N1396">
        <f>_xlfn.XLOOKUP($A1396,ALGLIB_SSA_XAUUSD!$AA$2:$AA$2401,ALGLIB_SSA_XAUUSD!$T$2:$T$2401,"",0)</f>
        <v/>
      </c>
      <c r="O1396">
        <f>_xlfn.XLOOKUP($A1396,ALGLIB_SSA_XAUUSD!$AA$2:$AA$2401,ALGLIB_SSA_XAUUSD!$U$2:$U$2401,"",0)</f>
        <v/>
      </c>
      <c r="P1396">
        <f>_xlfn.XLOOKUP($A1396,ALGLIB_SSA_XAUUSD!$AA$2:$AA$2401,ALGLIB_SSA_XAUUSD!$V$2:$V$2401,"",0)</f>
        <v/>
      </c>
      <c r="S1396">
        <f>A1396</f>
        <v/>
      </c>
      <c r="T1396">
        <f>J1396</f>
        <v/>
      </c>
      <c r="U1396">
        <f>K1396</f>
        <v/>
      </c>
      <c r="V1396" s="14">
        <f>IF($A1396="","",MOD(ROW()-2,12)+1)</f>
        <v/>
      </c>
      <c r="W1396">
        <f>L1396</f>
        <v/>
      </c>
      <c r="X1396" s="14">
        <f>IF(F1396="","",F1396)</f>
        <v/>
      </c>
      <c r="Y1396" s="14">
        <f>IF(G1396="","",G1396)</f>
        <v/>
      </c>
      <c r="Z1396">
        <f>M1396</f>
        <v/>
      </c>
      <c r="AA1396">
        <f>N1396</f>
        <v/>
      </c>
      <c r="AB1396" s="14">
        <f>IF(H1396="","",H1396)</f>
        <v/>
      </c>
      <c r="AC1396">
        <f>O1396</f>
        <v/>
      </c>
      <c r="AD1396" s="14">
        <f>IF(I1396="","",I1396)</f>
        <v/>
      </c>
      <c r="AE1396">
        <f>P1396</f>
        <v/>
      </c>
      <c r="AH1396">
        <f>IF(S1396&lt;&gt;"",S1396,AH1395+900)</f>
        <v/>
      </c>
      <c r="AI1396">
        <f>IF(T1396&lt;&gt;"",T1396,AI1395)</f>
        <v/>
      </c>
      <c r="AJ1396">
        <f>IF(U1396&lt;&gt;"",U1396,AJ1395)</f>
        <v/>
      </c>
      <c r="AK1396">
        <f>IF(W1396&lt;&gt;"",W1396,"")</f>
        <v/>
      </c>
      <c r="AL1396" s="14">
        <f>IF(X1396&lt;&gt;"",X1396,"")</f>
        <v/>
      </c>
      <c r="AM1396" s="14">
        <f>IF(Y1396&lt;&gt;"",Y1396,"")</f>
        <v/>
      </c>
      <c r="AN1396" s="14">
        <f>IF(OR(AL1396="",AM1396=""),"",AL1396-AM1396)</f>
        <v/>
      </c>
      <c r="AO1396">
        <f>IF(AN1396="","",IF(AN1396&gt;0,"Bullish","Bearish"))</f>
        <v/>
      </c>
      <c r="AP1396">
        <f>IF(AO1396="",AP1395,AO1396)</f>
        <v/>
      </c>
      <c r="AQ1396" s="14">
        <f>IF(AB1396&lt;&gt;"",AB1396,"")</f>
        <v/>
      </c>
      <c r="AR1396" s="14">
        <f>IF(AD1396&lt;&gt;"",AD1396,"")</f>
        <v/>
      </c>
      <c r="AS1396">
        <f>IF(AS1395+1=13,1,AS1395+1)</f>
        <v/>
      </c>
      <c r="AT1396">
        <f>IFERROR(IF(SLOPE($AQ$1382:$AQ$1393,$AS$1382:$AS$1393)&gt;0,MIN(3,ABS(SLOPE($AQ$1382:$AQ$1393,$AS$1382:$AS$1393))),IF(SLOPE($AQ$1382:$AQ$1393,$AS$1382:$AS$1393)&lt;-0.5,-0.5,0)),0)</f>
        <v/>
      </c>
      <c r="AU1396">
        <f>IFERROR(IF(SLOPE($AR$1382:$AR$1393,$AS$1382:$AS$1393)&lt;0,MAX(-3,-ABS(SLOPE($AR$1382:$AR$1393,$AS$1382:$AS$1393))),IF(SLOPE($AR$1382:$AR$1393,$AS$1382:$AS$1393)&gt;0.5,0.5,0)),0)</f>
        <v/>
      </c>
      <c r="AV1396">
        <f>($AQ$1394+(AT1396*(AS1396-1)))</f>
        <v/>
      </c>
      <c r="AW1396">
        <f>($AR$1394+(AU1396*(AS1396-1)))</f>
        <v/>
      </c>
      <c r="AX1396">
        <f>IF(AT1396&gt;0,AV1396+AT1396,AV1396)</f>
        <v/>
      </c>
      <c r="AY1396">
        <f>IF(AU1396&lt;0,AW1396+AU1396,AW1396)</f>
        <v/>
      </c>
      <c r="BA1396" s="14">
        <f>IFERROR(AX1396-AQ1396,"")</f>
        <v/>
      </c>
      <c r="BB1396" s="14">
        <f>IFERROR(AY1396-AR1396,"")</f>
        <v/>
      </c>
      <c r="BD1396">
        <f>AH1396</f>
        <v/>
      </c>
      <c r="BE1396">
        <f>AI1396</f>
        <v/>
      </c>
      <c r="BF1396">
        <f>AJ1396</f>
        <v/>
      </c>
      <c r="BG1396" s="14">
        <f>L1396</f>
        <v/>
      </c>
      <c r="BH1396" s="14">
        <f>IF(X1396="","",X1396)</f>
        <v/>
      </c>
      <c r="BI1396" s="14">
        <f>IF(Y1396="","",Y1396)</f>
        <v/>
      </c>
      <c r="BJ1396">
        <f>Z1396</f>
        <v/>
      </c>
      <c r="BK1396">
        <f>AA1396</f>
        <v/>
      </c>
      <c r="BL1396">
        <f>IFERROR(AX1396,"")</f>
        <v/>
      </c>
      <c r="BM1396">
        <f>IFERROR(AY1396,"")</f>
        <v/>
      </c>
    </row>
    <row r="1397" ht="14.25" customHeight="1">
      <c r="A1397">
        <f>ALGLIB_SSA_XAUUSD!AA1397</f>
        <v/>
      </c>
      <c r="B1397">
        <f>IF($A1397="","",INDEX(ALGLIB_SSA_XAUUSD!$B$2:$B$2401,MATCH($A1397,ALGLIB_SSA_XAUUSD!$A$2:$A$2401,1)))</f>
        <v/>
      </c>
      <c r="C1397">
        <f>IF($A1397="","",INDEX(ALGLIB_SSA_XAUUSD!$C$2:$C$2401,MATCH($A1397,ALGLIB_SSA_XAUUSD!$A$2:$A$2401,1)))</f>
        <v/>
      </c>
      <c r="D1397" s="14">
        <f>IF($A1397="","",INT((ROW()-2)/12)+1)</f>
        <v/>
      </c>
      <c r="E1397" s="14">
        <f>IF(AND(E1406&lt;&gt;"",D1406=D1394+1),E1394+(E1406-E1394)*3/12,"")</f>
        <v/>
      </c>
      <c r="F1397" s="14">
        <f>IF(AND(F1406&lt;&gt;"",D1406=D1394+1),F1394+(F1406-F1394)*3/12,"")</f>
        <v/>
      </c>
      <c r="G1397" s="14">
        <f>IF(AND(G1406&lt;&gt;"",D1406=D1394+1),G1394+(G1406-G1394)*3/12,"")</f>
        <v/>
      </c>
      <c r="H1397" s="14">
        <f>IF(AND(H1406&lt;&gt;"",D1406=D1394+1),H1394+(H1406-H1394)*3/12,"")</f>
        <v/>
      </c>
      <c r="I1397" s="14">
        <f>IF(AND(L1406&lt;&gt;"",D1406=D1394+1),I1394+(I1406-I1394)*3/12,"")</f>
        <v/>
      </c>
      <c r="J1397">
        <f>_xlfn.XLOOKUP($A1397,ALGLIB_SSA_XAUUSD!$AA$2:$AA$2401,ALGLIB_SSA_XAUUSD!$P$2:$P$2401,"",0)</f>
        <v/>
      </c>
      <c r="K1397">
        <f>_xlfn.XLOOKUP($A1397,ALGLIB_SSA_XAUUSD!$AA$2:$AA$2401,ALGLIB_SSA_XAUUSD!$Q$2:$Q$2401,"",0)</f>
        <v/>
      </c>
      <c r="L1397">
        <f>_xlfn.XLOOKUP($A1397,ALGLIB_SSA_XAUUSD!$AA$2:$AA$2401,ALGLIB_SSA_XAUUSD!$R$2:$R$2401,"",0)</f>
        <v/>
      </c>
      <c r="M1397">
        <f>_xlfn.XLOOKUP($A1397,ALGLIB_SSA_XAUUSD!$AA$2:$AA$2401,ALGLIB_SSA_XAUUSD!$S$2:$S$2401,"",0)</f>
        <v/>
      </c>
      <c r="N1397">
        <f>_xlfn.XLOOKUP($A1397,ALGLIB_SSA_XAUUSD!$AA$2:$AA$2401,ALGLIB_SSA_XAUUSD!$T$2:$T$2401,"",0)</f>
        <v/>
      </c>
      <c r="O1397">
        <f>_xlfn.XLOOKUP($A1397,ALGLIB_SSA_XAUUSD!$AA$2:$AA$2401,ALGLIB_SSA_XAUUSD!$U$2:$U$2401,"",0)</f>
        <v/>
      </c>
      <c r="P1397">
        <f>_xlfn.XLOOKUP($A1397,ALGLIB_SSA_XAUUSD!$AA$2:$AA$2401,ALGLIB_SSA_XAUUSD!$V$2:$V$2401,"",0)</f>
        <v/>
      </c>
      <c r="S1397">
        <f>A1397</f>
        <v/>
      </c>
      <c r="T1397">
        <f>J1397</f>
        <v/>
      </c>
      <c r="U1397">
        <f>K1397</f>
        <v/>
      </c>
      <c r="V1397" s="14">
        <f>IF($A1397="","",MOD(ROW()-2,12)+1)</f>
        <v/>
      </c>
      <c r="W1397">
        <f>L1397</f>
        <v/>
      </c>
      <c r="X1397" s="14">
        <f>IF(F1397="","",F1397)</f>
        <v/>
      </c>
      <c r="Y1397" s="14">
        <f>IF(G1397="","",G1397)</f>
        <v/>
      </c>
      <c r="Z1397">
        <f>M1397</f>
        <v/>
      </c>
      <c r="AA1397">
        <f>N1397</f>
        <v/>
      </c>
      <c r="AB1397" s="14">
        <f>IF(H1397="","",H1397)</f>
        <v/>
      </c>
      <c r="AC1397">
        <f>O1397</f>
        <v/>
      </c>
      <c r="AD1397" s="14">
        <f>IF(I1397="","",I1397)</f>
        <v/>
      </c>
      <c r="AE1397">
        <f>P1397</f>
        <v/>
      </c>
      <c r="AH1397">
        <f>IF(S1397&lt;&gt;"",S1397,AH1396+900)</f>
        <v/>
      </c>
      <c r="AI1397">
        <f>IF(T1397&lt;&gt;"",T1397,AI1396)</f>
        <v/>
      </c>
      <c r="AJ1397">
        <f>IF(U1397&lt;&gt;"",U1397,AJ1396)</f>
        <v/>
      </c>
      <c r="AK1397">
        <f>IF(W1397&lt;&gt;"",W1397,"")</f>
        <v/>
      </c>
      <c r="AL1397" s="14">
        <f>IF(X1397&lt;&gt;"",X1397,"")</f>
        <v/>
      </c>
      <c r="AM1397" s="14">
        <f>IF(Y1397&lt;&gt;"",Y1397,"")</f>
        <v/>
      </c>
      <c r="AN1397" s="14">
        <f>IF(OR(AL1397="",AM1397=""),"",AL1397-AM1397)</f>
        <v/>
      </c>
      <c r="AO1397">
        <f>IF(AN1397="","",IF(AN1397&gt;0,"Bullish","Bearish"))</f>
        <v/>
      </c>
      <c r="AP1397">
        <f>IF(AO1397="",AP1396,AO1397)</f>
        <v/>
      </c>
      <c r="AQ1397" s="14">
        <f>IF(AB1397&lt;&gt;"",AB1397,"")</f>
        <v/>
      </c>
      <c r="AR1397" s="14">
        <f>IF(AD1397&lt;&gt;"",AD1397,"")</f>
        <v/>
      </c>
      <c r="AS1397">
        <f>IF(AS1396+1=13,1,AS1396+1)</f>
        <v/>
      </c>
      <c r="AT1397">
        <f>IFERROR(IF(SLOPE($AQ$1382:$AQ$1393,$AS$1382:$AS$1393)&gt;0,MIN(3,ABS(SLOPE($AQ$1382:$AQ$1393,$AS$1382:$AS$1393))),IF(SLOPE($AQ$1382:$AQ$1393,$AS$1382:$AS$1393)&lt;-0.5,-0.5,0)),0)</f>
        <v/>
      </c>
      <c r="AU1397">
        <f>IFERROR(IF(SLOPE($AR$1382:$AR$1393,$AS$1382:$AS$1393)&lt;0,MAX(-3,-ABS(SLOPE($AR$1382:$AR$1393,$AS$1382:$AS$1393))),IF(SLOPE($AR$1382:$AR$1393,$AS$1382:$AS$1393)&gt;0.5,0.5,0)),0)</f>
        <v/>
      </c>
      <c r="AV1397">
        <f>($AQ$1394+(AT1397*(AS1397-1)))</f>
        <v/>
      </c>
      <c r="AW1397">
        <f>($AR$1394+(AU1397*(AS1397-1)))</f>
        <v/>
      </c>
      <c r="AX1397">
        <f>IF(AT1397&gt;0,AV1397+AT1397,AV1397)</f>
        <v/>
      </c>
      <c r="AY1397">
        <f>IF(AU1397&lt;0,AW1397+AU1397,AW1397)</f>
        <v/>
      </c>
      <c r="BA1397" s="14">
        <f>IFERROR(AX1397-AQ1397,"")</f>
        <v/>
      </c>
      <c r="BB1397" s="14">
        <f>IFERROR(AY1397-AR1397,"")</f>
        <v/>
      </c>
      <c r="BD1397">
        <f>AH1397</f>
        <v/>
      </c>
      <c r="BE1397">
        <f>AI1397</f>
        <v/>
      </c>
      <c r="BF1397">
        <f>AJ1397</f>
        <v/>
      </c>
      <c r="BG1397" s="14">
        <f>L1397</f>
        <v/>
      </c>
      <c r="BH1397" s="14">
        <f>IF(X1397="","",X1397)</f>
        <v/>
      </c>
      <c r="BI1397" s="14">
        <f>IF(Y1397="","",Y1397)</f>
        <v/>
      </c>
      <c r="BJ1397">
        <f>Z1397</f>
        <v/>
      </c>
      <c r="BK1397">
        <f>AA1397</f>
        <v/>
      </c>
      <c r="BL1397">
        <f>IFERROR(AX1397,"")</f>
        <v/>
      </c>
      <c r="BM1397">
        <f>IFERROR(AY1397,"")</f>
        <v/>
      </c>
    </row>
    <row r="1398" ht="14.25" customHeight="1">
      <c r="A1398">
        <f>ALGLIB_SSA_XAUUSD!AA1398</f>
        <v/>
      </c>
      <c r="B1398">
        <f>IF($A1398="","",INDEX(ALGLIB_SSA_XAUUSD!$B$2:$B$2401,MATCH($A1398,ALGLIB_SSA_XAUUSD!$A$2:$A$2401,1)))</f>
        <v/>
      </c>
      <c r="C1398">
        <f>IF($A1398="","",INDEX(ALGLIB_SSA_XAUUSD!$C$2:$C$2401,MATCH($A1398,ALGLIB_SSA_XAUUSD!$A$2:$A$2401,1)))</f>
        <v/>
      </c>
      <c r="D1398" s="14">
        <f>IF($A1398="","",INT((ROW()-2)/12)+1)</f>
        <v/>
      </c>
      <c r="E1398" s="14">
        <f>IF(AND(E1406&lt;&gt;"",D1406=D1394+1),E1394+(E1406-E1394)*4/12,"")</f>
        <v/>
      </c>
      <c r="F1398" s="14">
        <f>IF(AND(F1406&lt;&gt;"",D1406=D1394+1),F1394+(F1406-F1394)*4/12,"")</f>
        <v/>
      </c>
      <c r="G1398" s="14">
        <f>IF(AND(G1406&lt;&gt;"",D1406=D1394+1),G1394+(G1406-G1394)*4/12,"")</f>
        <v/>
      </c>
      <c r="H1398" s="14">
        <f>IF(AND(H1406&lt;&gt;"",D1406=D1394+1),H1394+(H1406-H1394)*4/12,"")</f>
        <v/>
      </c>
      <c r="I1398" s="14">
        <f>IF(AND(L1406&lt;&gt;"",D1406=D1394+1),I1394+(I1406-I1394)*4/12,"")</f>
        <v/>
      </c>
      <c r="J1398">
        <f>_xlfn.XLOOKUP($A1398,ALGLIB_SSA_XAUUSD!$AA$2:$AA$2401,ALGLIB_SSA_XAUUSD!$P$2:$P$2401,"",0)</f>
        <v/>
      </c>
      <c r="K1398">
        <f>_xlfn.XLOOKUP($A1398,ALGLIB_SSA_XAUUSD!$AA$2:$AA$2401,ALGLIB_SSA_XAUUSD!$Q$2:$Q$2401,"",0)</f>
        <v/>
      </c>
      <c r="L1398">
        <f>_xlfn.XLOOKUP($A1398,ALGLIB_SSA_XAUUSD!$AA$2:$AA$2401,ALGLIB_SSA_XAUUSD!$R$2:$R$2401,"",0)</f>
        <v/>
      </c>
      <c r="M1398">
        <f>_xlfn.XLOOKUP($A1398,ALGLIB_SSA_XAUUSD!$AA$2:$AA$2401,ALGLIB_SSA_XAUUSD!$S$2:$S$2401,"",0)</f>
        <v/>
      </c>
      <c r="N1398">
        <f>_xlfn.XLOOKUP($A1398,ALGLIB_SSA_XAUUSD!$AA$2:$AA$2401,ALGLIB_SSA_XAUUSD!$T$2:$T$2401,"",0)</f>
        <v/>
      </c>
      <c r="O1398">
        <f>_xlfn.XLOOKUP($A1398,ALGLIB_SSA_XAUUSD!$AA$2:$AA$2401,ALGLIB_SSA_XAUUSD!$U$2:$U$2401,"",0)</f>
        <v/>
      </c>
      <c r="P1398">
        <f>_xlfn.XLOOKUP($A1398,ALGLIB_SSA_XAUUSD!$AA$2:$AA$2401,ALGLIB_SSA_XAUUSD!$V$2:$V$2401,"",0)</f>
        <v/>
      </c>
      <c r="S1398">
        <f>A1398</f>
        <v/>
      </c>
      <c r="T1398">
        <f>J1398</f>
        <v/>
      </c>
      <c r="U1398">
        <f>K1398</f>
        <v/>
      </c>
      <c r="V1398" s="14">
        <f>IF($A1398="","",MOD(ROW()-2,12)+1)</f>
        <v/>
      </c>
      <c r="W1398">
        <f>L1398</f>
        <v/>
      </c>
      <c r="X1398" s="14">
        <f>IF(F1398="","",F1398)</f>
        <v/>
      </c>
      <c r="Y1398" s="14">
        <f>IF(G1398="","",G1398)</f>
        <v/>
      </c>
      <c r="Z1398">
        <f>M1398</f>
        <v/>
      </c>
      <c r="AA1398">
        <f>N1398</f>
        <v/>
      </c>
      <c r="AB1398" s="14">
        <f>IF(H1398="","",H1398)</f>
        <v/>
      </c>
      <c r="AC1398">
        <f>O1398</f>
        <v/>
      </c>
      <c r="AD1398" s="14">
        <f>IF(I1398="","",I1398)</f>
        <v/>
      </c>
      <c r="AE1398">
        <f>P1398</f>
        <v/>
      </c>
      <c r="AH1398">
        <f>IF(S1398&lt;&gt;"",S1398,AH1397+900)</f>
        <v/>
      </c>
      <c r="AI1398">
        <f>IF(T1398&lt;&gt;"",T1398,AI1397)</f>
        <v/>
      </c>
      <c r="AJ1398">
        <f>IF(U1398&lt;&gt;"",U1398,AJ1397)</f>
        <v/>
      </c>
      <c r="AK1398">
        <f>IF(W1398&lt;&gt;"",W1398,"")</f>
        <v/>
      </c>
      <c r="AL1398" s="14">
        <f>IF(X1398&lt;&gt;"",X1398,"")</f>
        <v/>
      </c>
      <c r="AM1398" s="14">
        <f>IF(Y1398&lt;&gt;"",Y1398,"")</f>
        <v/>
      </c>
      <c r="AN1398" s="14">
        <f>IF(OR(AL1398="",AM1398=""),"",AL1398-AM1398)</f>
        <v/>
      </c>
      <c r="AO1398">
        <f>IF(AN1398="","",IF(AN1398&gt;0,"Bullish","Bearish"))</f>
        <v/>
      </c>
      <c r="AP1398">
        <f>IF(AO1398="",AP1397,AO1398)</f>
        <v/>
      </c>
      <c r="AQ1398" s="14">
        <f>IF(AB1398&lt;&gt;"",AB1398,"")</f>
        <v/>
      </c>
      <c r="AR1398" s="14">
        <f>IF(AD1398&lt;&gt;"",AD1398,"")</f>
        <v/>
      </c>
      <c r="AS1398">
        <f>IF(AS1397+1=13,1,AS1397+1)</f>
        <v/>
      </c>
      <c r="AT1398">
        <f>IFERROR(IF(SLOPE($AQ$1382:$AQ$1393,$AS$1382:$AS$1393)&gt;0,MIN(3,ABS(SLOPE($AQ$1382:$AQ$1393,$AS$1382:$AS$1393))),IF(SLOPE($AQ$1382:$AQ$1393,$AS$1382:$AS$1393)&lt;-0.5,-0.5,0)),0)</f>
        <v/>
      </c>
      <c r="AU1398">
        <f>IFERROR(IF(SLOPE($AR$1382:$AR$1393,$AS$1382:$AS$1393)&lt;0,MAX(-3,-ABS(SLOPE($AR$1382:$AR$1393,$AS$1382:$AS$1393))),IF(SLOPE($AR$1382:$AR$1393,$AS$1382:$AS$1393)&gt;0.5,0.5,0)),0)</f>
        <v/>
      </c>
      <c r="AV1398">
        <f>($AQ$1394+(AT1398*(AS1398-1)))</f>
        <v/>
      </c>
      <c r="AW1398">
        <f>($AR$1394+(AU1398*(AS1398-1)))</f>
        <v/>
      </c>
      <c r="AX1398">
        <f>IF(AT1398&gt;0,AV1398+AT1398,AV1398)</f>
        <v/>
      </c>
      <c r="AY1398">
        <f>IF(AU1398&lt;0,AW1398+AU1398,AW1398)</f>
        <v/>
      </c>
      <c r="BA1398" s="14">
        <f>IFERROR(AX1398-AQ1398,"")</f>
        <v/>
      </c>
      <c r="BB1398" s="14">
        <f>IFERROR(AY1398-AR1398,"")</f>
        <v/>
      </c>
      <c r="BD1398">
        <f>AH1398</f>
        <v/>
      </c>
      <c r="BE1398">
        <f>AI1398</f>
        <v/>
      </c>
      <c r="BF1398">
        <f>AJ1398</f>
        <v/>
      </c>
      <c r="BG1398" s="14">
        <f>L1398</f>
        <v/>
      </c>
      <c r="BH1398" s="14">
        <f>IF(X1398="","",X1398)</f>
        <v/>
      </c>
      <c r="BI1398" s="14">
        <f>IF(Y1398="","",Y1398)</f>
        <v/>
      </c>
      <c r="BJ1398">
        <f>Z1398</f>
        <v/>
      </c>
      <c r="BK1398">
        <f>AA1398</f>
        <v/>
      </c>
      <c r="BL1398">
        <f>IFERROR(AX1398,"")</f>
        <v/>
      </c>
      <c r="BM1398">
        <f>IFERROR(AY1398,"")</f>
        <v/>
      </c>
    </row>
    <row r="1399" ht="14.25" customHeight="1">
      <c r="A1399">
        <f>ALGLIB_SSA_XAUUSD!AA1399</f>
        <v/>
      </c>
      <c r="B1399">
        <f>IF($A1399="","",INDEX(ALGLIB_SSA_XAUUSD!$B$2:$B$2401,MATCH($A1399,ALGLIB_SSA_XAUUSD!$A$2:$A$2401,1)))</f>
        <v/>
      </c>
      <c r="C1399">
        <f>IF($A1399="","",INDEX(ALGLIB_SSA_XAUUSD!$C$2:$C$2401,MATCH($A1399,ALGLIB_SSA_XAUUSD!$A$2:$A$2401,1)))</f>
        <v/>
      </c>
      <c r="D1399" s="14">
        <f>IF($A1399="","",INT((ROW()-2)/12)+1)</f>
        <v/>
      </c>
      <c r="E1399" s="14">
        <f>IF(AND(E1406&lt;&gt;"",D1406=D1394+1),E1394+(E1406-E1394)*5/12,"")</f>
        <v/>
      </c>
      <c r="F1399" s="14">
        <f>IF(AND(F1406&lt;&gt;"",D1406=D1394+1),F1394+(F1406-F1394)*5/12,"")</f>
        <v/>
      </c>
      <c r="G1399" s="14">
        <f>IF(AND(G1406&lt;&gt;"",D1406=D1394+1),G1394+(G1406-G1394)*5/12,"")</f>
        <v/>
      </c>
      <c r="H1399" s="14">
        <f>IF(AND(H1406&lt;&gt;"",D1406=D1394+1),H1394+(H1406-H1394)*5/12,"")</f>
        <v/>
      </c>
      <c r="I1399" s="14">
        <f>IF(AND(L1406&lt;&gt;"",D1406=D1394+1),I1394+(I1406-I1394)*5/12,"")</f>
        <v/>
      </c>
      <c r="J1399">
        <f>_xlfn.XLOOKUP($A1399,ALGLIB_SSA_XAUUSD!$AA$2:$AA$2401,ALGLIB_SSA_XAUUSD!$P$2:$P$2401,"",0)</f>
        <v/>
      </c>
      <c r="K1399">
        <f>_xlfn.XLOOKUP($A1399,ALGLIB_SSA_XAUUSD!$AA$2:$AA$2401,ALGLIB_SSA_XAUUSD!$Q$2:$Q$2401,"",0)</f>
        <v/>
      </c>
      <c r="L1399">
        <f>_xlfn.XLOOKUP($A1399,ALGLIB_SSA_XAUUSD!$AA$2:$AA$2401,ALGLIB_SSA_XAUUSD!$R$2:$R$2401,"",0)</f>
        <v/>
      </c>
      <c r="M1399">
        <f>_xlfn.XLOOKUP($A1399,ALGLIB_SSA_XAUUSD!$AA$2:$AA$2401,ALGLIB_SSA_XAUUSD!$S$2:$S$2401,"",0)</f>
        <v/>
      </c>
      <c r="N1399">
        <f>_xlfn.XLOOKUP($A1399,ALGLIB_SSA_XAUUSD!$AA$2:$AA$2401,ALGLIB_SSA_XAUUSD!$T$2:$T$2401,"",0)</f>
        <v/>
      </c>
      <c r="O1399">
        <f>_xlfn.XLOOKUP($A1399,ALGLIB_SSA_XAUUSD!$AA$2:$AA$2401,ALGLIB_SSA_XAUUSD!$U$2:$U$2401,"",0)</f>
        <v/>
      </c>
      <c r="P1399">
        <f>_xlfn.XLOOKUP($A1399,ALGLIB_SSA_XAUUSD!$AA$2:$AA$2401,ALGLIB_SSA_XAUUSD!$V$2:$V$2401,"",0)</f>
        <v/>
      </c>
      <c r="S1399">
        <f>A1399</f>
        <v/>
      </c>
      <c r="T1399">
        <f>J1399</f>
        <v/>
      </c>
      <c r="U1399">
        <f>K1399</f>
        <v/>
      </c>
      <c r="V1399" s="14">
        <f>IF($A1399="","",MOD(ROW()-2,12)+1)</f>
        <v/>
      </c>
      <c r="W1399">
        <f>L1399</f>
        <v/>
      </c>
      <c r="X1399" s="14">
        <f>IF(F1399="","",F1399)</f>
        <v/>
      </c>
      <c r="Y1399" s="14">
        <f>IF(G1399="","",G1399)</f>
        <v/>
      </c>
      <c r="Z1399">
        <f>M1399</f>
        <v/>
      </c>
      <c r="AA1399">
        <f>N1399</f>
        <v/>
      </c>
      <c r="AB1399" s="14">
        <f>IF(H1399="","",H1399)</f>
        <v/>
      </c>
      <c r="AC1399">
        <f>O1399</f>
        <v/>
      </c>
      <c r="AD1399" s="14">
        <f>IF(I1399="","",I1399)</f>
        <v/>
      </c>
      <c r="AE1399">
        <f>P1399</f>
        <v/>
      </c>
      <c r="AH1399">
        <f>IF(S1399&lt;&gt;"",S1399,AH1398+900)</f>
        <v/>
      </c>
      <c r="AI1399">
        <f>IF(T1399&lt;&gt;"",T1399,AI1398)</f>
        <v/>
      </c>
      <c r="AJ1399">
        <f>IF(U1399&lt;&gt;"",U1399,AJ1398)</f>
        <v/>
      </c>
      <c r="AK1399">
        <f>IF(W1399&lt;&gt;"",W1399,"")</f>
        <v/>
      </c>
      <c r="AL1399" s="14">
        <f>IF(X1399&lt;&gt;"",X1399,"")</f>
        <v/>
      </c>
      <c r="AM1399" s="14">
        <f>IF(Y1399&lt;&gt;"",Y1399,"")</f>
        <v/>
      </c>
      <c r="AN1399" s="14">
        <f>IF(OR(AL1399="",AM1399=""),"",AL1399-AM1399)</f>
        <v/>
      </c>
      <c r="AO1399">
        <f>IF(AN1399="","",IF(AN1399&gt;0,"Bullish","Bearish"))</f>
        <v/>
      </c>
      <c r="AP1399">
        <f>IF(AO1399="",AP1398,AO1399)</f>
        <v/>
      </c>
      <c r="AQ1399" s="14">
        <f>IF(AB1399&lt;&gt;"",AB1399,"")</f>
        <v/>
      </c>
      <c r="AR1399" s="14">
        <f>IF(AD1399&lt;&gt;"",AD1399,"")</f>
        <v/>
      </c>
      <c r="AS1399">
        <f>IF(AS1398+1=13,1,AS1398+1)</f>
        <v/>
      </c>
      <c r="AT1399">
        <f>IFERROR(IF(SLOPE($AQ$1382:$AQ$1393,$AS$1382:$AS$1393)&gt;0,MIN(3,ABS(SLOPE($AQ$1382:$AQ$1393,$AS$1382:$AS$1393))),IF(SLOPE($AQ$1382:$AQ$1393,$AS$1382:$AS$1393)&lt;-0.5,-0.5,0)),0)</f>
        <v/>
      </c>
      <c r="AU1399">
        <f>IFERROR(IF(SLOPE($AR$1382:$AR$1393,$AS$1382:$AS$1393)&lt;0,MAX(-3,-ABS(SLOPE($AR$1382:$AR$1393,$AS$1382:$AS$1393))),IF(SLOPE($AR$1382:$AR$1393,$AS$1382:$AS$1393)&gt;0.5,0.5,0)),0)</f>
        <v/>
      </c>
      <c r="AV1399">
        <f>($AQ$1394+(AT1399*(AS1399-1)))</f>
        <v/>
      </c>
      <c r="AW1399">
        <f>($AR$1394+(AU1399*(AS1399-1)))</f>
        <v/>
      </c>
      <c r="AX1399">
        <f>IF(AT1399&gt;0,AV1399+AT1399,AV1399)</f>
        <v/>
      </c>
      <c r="AY1399">
        <f>IF(AU1399&lt;0,AW1399+AU1399,AW1399)</f>
        <v/>
      </c>
      <c r="BA1399" s="14">
        <f>IFERROR(AX1399-AQ1399,"")</f>
        <v/>
      </c>
      <c r="BB1399" s="14">
        <f>IFERROR(AY1399-AR1399,"")</f>
        <v/>
      </c>
      <c r="BD1399">
        <f>AH1399</f>
        <v/>
      </c>
      <c r="BE1399">
        <f>AI1399</f>
        <v/>
      </c>
      <c r="BF1399">
        <f>AJ1399</f>
        <v/>
      </c>
      <c r="BG1399" s="14">
        <f>L1399</f>
        <v/>
      </c>
      <c r="BH1399" s="14">
        <f>IF(X1399="","",X1399)</f>
        <v/>
      </c>
      <c r="BI1399" s="14">
        <f>IF(Y1399="","",Y1399)</f>
        <v/>
      </c>
      <c r="BJ1399">
        <f>Z1399</f>
        <v/>
      </c>
      <c r="BK1399">
        <f>AA1399</f>
        <v/>
      </c>
      <c r="BL1399">
        <f>IFERROR(AX1399,"")</f>
        <v/>
      </c>
      <c r="BM1399">
        <f>IFERROR(AY1399,"")</f>
        <v/>
      </c>
    </row>
    <row r="1400" ht="14.25" customHeight="1">
      <c r="A1400">
        <f>ALGLIB_SSA_XAUUSD!AA1400</f>
        <v/>
      </c>
      <c r="B1400">
        <f>IF($A1400="","",INDEX(ALGLIB_SSA_XAUUSD!$B$2:$B$2401,MATCH($A1400,ALGLIB_SSA_XAUUSD!$A$2:$A$2401,1)))</f>
        <v/>
      </c>
      <c r="C1400">
        <f>IF($A1400="","",INDEX(ALGLIB_SSA_XAUUSD!$C$2:$C$2401,MATCH($A1400,ALGLIB_SSA_XAUUSD!$A$2:$A$2401,1)))</f>
        <v/>
      </c>
      <c r="D1400" s="14">
        <f>IF($A1400="","",INT((ROW()-2)/12)+1)</f>
        <v/>
      </c>
      <c r="E1400" s="14">
        <f>IF(AND(E1406&lt;&gt;"",D1406=D1394+1),E1394+(E1406-E1394)*6/12,"")</f>
        <v/>
      </c>
      <c r="F1400" s="14">
        <f>IF(AND(F1406&lt;&gt;"",D1406=D1394+1),F1394+(F1406-F1394)*6/12,"")</f>
        <v/>
      </c>
      <c r="G1400" s="14">
        <f>IF(AND(G1406&lt;&gt;"",D1406=D1394+1),G1394+(G1406-G1394)*6/12,"")</f>
        <v/>
      </c>
      <c r="H1400" s="14">
        <f>IF(AND(H1406&lt;&gt;"",D1406=D1394+1),H1394+(H1406-H1394)*6/12,"")</f>
        <v/>
      </c>
      <c r="I1400" s="14">
        <f>IF(AND(L1406&lt;&gt;"",D1406=D1394+1),I1394+(I1406-I1394)*6/12,"")</f>
        <v/>
      </c>
      <c r="J1400">
        <f>_xlfn.XLOOKUP($A1400,ALGLIB_SSA_XAUUSD!$AA$2:$AA$2401,ALGLIB_SSA_XAUUSD!$P$2:$P$2401,"",0)</f>
        <v/>
      </c>
      <c r="K1400">
        <f>_xlfn.XLOOKUP($A1400,ALGLIB_SSA_XAUUSD!$AA$2:$AA$2401,ALGLIB_SSA_XAUUSD!$Q$2:$Q$2401,"",0)</f>
        <v/>
      </c>
      <c r="L1400">
        <f>_xlfn.XLOOKUP($A1400,ALGLIB_SSA_XAUUSD!$AA$2:$AA$2401,ALGLIB_SSA_XAUUSD!$R$2:$R$2401,"",0)</f>
        <v/>
      </c>
      <c r="M1400">
        <f>_xlfn.XLOOKUP($A1400,ALGLIB_SSA_XAUUSD!$AA$2:$AA$2401,ALGLIB_SSA_XAUUSD!$S$2:$S$2401,"",0)</f>
        <v/>
      </c>
      <c r="N1400">
        <f>_xlfn.XLOOKUP($A1400,ALGLIB_SSA_XAUUSD!$AA$2:$AA$2401,ALGLIB_SSA_XAUUSD!$T$2:$T$2401,"",0)</f>
        <v/>
      </c>
      <c r="O1400">
        <f>_xlfn.XLOOKUP($A1400,ALGLIB_SSA_XAUUSD!$AA$2:$AA$2401,ALGLIB_SSA_XAUUSD!$U$2:$U$2401,"",0)</f>
        <v/>
      </c>
      <c r="P1400">
        <f>_xlfn.XLOOKUP($A1400,ALGLIB_SSA_XAUUSD!$AA$2:$AA$2401,ALGLIB_SSA_XAUUSD!$V$2:$V$2401,"",0)</f>
        <v/>
      </c>
      <c r="S1400">
        <f>A1400</f>
        <v/>
      </c>
      <c r="T1400">
        <f>J1400</f>
        <v/>
      </c>
      <c r="U1400">
        <f>K1400</f>
        <v/>
      </c>
      <c r="V1400" s="14">
        <f>IF($A1400="","",MOD(ROW()-2,12)+1)</f>
        <v/>
      </c>
      <c r="W1400">
        <f>L1400</f>
        <v/>
      </c>
      <c r="X1400" s="14">
        <f>IF(F1400="","",F1400)</f>
        <v/>
      </c>
      <c r="Y1400" s="14">
        <f>IF(G1400="","",G1400)</f>
        <v/>
      </c>
      <c r="Z1400">
        <f>M1400</f>
        <v/>
      </c>
      <c r="AA1400">
        <f>N1400</f>
        <v/>
      </c>
      <c r="AB1400" s="14">
        <f>IF(H1400="","",H1400)</f>
        <v/>
      </c>
      <c r="AC1400">
        <f>O1400</f>
        <v/>
      </c>
      <c r="AD1400" s="14">
        <f>IF(I1400="","",I1400)</f>
        <v/>
      </c>
      <c r="AE1400">
        <f>P1400</f>
        <v/>
      </c>
      <c r="AH1400">
        <f>IF(S1400&lt;&gt;"",S1400,AH1399+900)</f>
        <v/>
      </c>
      <c r="AI1400">
        <f>IF(T1400&lt;&gt;"",T1400,AI1399)</f>
        <v/>
      </c>
      <c r="AJ1400">
        <f>IF(U1400&lt;&gt;"",U1400,AJ1399)</f>
        <v/>
      </c>
      <c r="AK1400">
        <f>IF(W1400&lt;&gt;"",W1400,"")</f>
        <v/>
      </c>
      <c r="AL1400" s="14">
        <f>IF(X1400&lt;&gt;"",X1400,"")</f>
        <v/>
      </c>
      <c r="AM1400" s="14">
        <f>IF(Y1400&lt;&gt;"",Y1400,"")</f>
        <v/>
      </c>
      <c r="AN1400" s="14">
        <f>IF(OR(AL1400="",AM1400=""),"",AL1400-AM1400)</f>
        <v/>
      </c>
      <c r="AO1400">
        <f>IF(AN1400="","",IF(AN1400&gt;0,"Bullish","Bearish"))</f>
        <v/>
      </c>
      <c r="AP1400">
        <f>IF(AO1400="",AP1399,AO1400)</f>
        <v/>
      </c>
      <c r="AQ1400" s="14">
        <f>IF(AB1400&lt;&gt;"",AB1400,"")</f>
        <v/>
      </c>
      <c r="AR1400" s="14">
        <f>IF(AD1400&lt;&gt;"",AD1400,"")</f>
        <v/>
      </c>
      <c r="AS1400">
        <f>IF(AS1399+1=13,1,AS1399+1)</f>
        <v/>
      </c>
      <c r="AT1400">
        <f>IFERROR(IF(SLOPE($AQ$1382:$AQ$1393,$AS$1382:$AS$1393)&gt;0,MIN(3,ABS(SLOPE($AQ$1382:$AQ$1393,$AS$1382:$AS$1393))),IF(SLOPE($AQ$1382:$AQ$1393,$AS$1382:$AS$1393)&lt;-0.5,-0.5,0)),0)</f>
        <v/>
      </c>
      <c r="AU1400">
        <f>IFERROR(IF(SLOPE($AR$1382:$AR$1393,$AS$1382:$AS$1393)&lt;0,MAX(-3,-ABS(SLOPE($AR$1382:$AR$1393,$AS$1382:$AS$1393))),IF(SLOPE($AR$1382:$AR$1393,$AS$1382:$AS$1393)&gt;0.5,0.5,0)),0)</f>
        <v/>
      </c>
      <c r="AV1400">
        <f>($AQ$1394+(AT1400*(AS1400-1)))</f>
        <v/>
      </c>
      <c r="AW1400">
        <f>($AR$1394+(AU1400*(AS1400-1)))</f>
        <v/>
      </c>
      <c r="AX1400">
        <f>IF(AT1400&gt;0,AV1400+AT1400,AV1400)</f>
        <v/>
      </c>
      <c r="AY1400">
        <f>IF(AU1400&lt;0,AW1400+AU1400,AW1400)</f>
        <v/>
      </c>
      <c r="BA1400" s="14">
        <f>IFERROR(AX1400-AQ1400,"")</f>
        <v/>
      </c>
      <c r="BB1400" s="14">
        <f>IFERROR(AY1400-AR1400,"")</f>
        <v/>
      </c>
      <c r="BD1400">
        <f>AH1400</f>
        <v/>
      </c>
      <c r="BE1400">
        <f>AI1400</f>
        <v/>
      </c>
      <c r="BF1400">
        <f>AJ1400</f>
        <v/>
      </c>
      <c r="BG1400" s="14">
        <f>L1400</f>
        <v/>
      </c>
      <c r="BH1400" s="14">
        <f>IF(X1400="","",X1400)</f>
        <v/>
      </c>
      <c r="BI1400" s="14">
        <f>IF(Y1400="","",Y1400)</f>
        <v/>
      </c>
      <c r="BJ1400">
        <f>Z1400</f>
        <v/>
      </c>
      <c r="BK1400">
        <f>AA1400</f>
        <v/>
      </c>
      <c r="BL1400">
        <f>IFERROR(AX1400,"")</f>
        <v/>
      </c>
      <c r="BM1400">
        <f>IFERROR(AY1400,"")</f>
        <v/>
      </c>
    </row>
    <row r="1401" ht="14.25" customHeight="1">
      <c r="A1401">
        <f>ALGLIB_SSA_XAUUSD!AA1401</f>
        <v/>
      </c>
      <c r="B1401">
        <f>IF($A1401="","",INDEX(ALGLIB_SSA_XAUUSD!$B$2:$B$2401,MATCH($A1401,ALGLIB_SSA_XAUUSD!$A$2:$A$2401,1)))</f>
        <v/>
      </c>
      <c r="C1401">
        <f>IF($A1401="","",INDEX(ALGLIB_SSA_XAUUSD!$C$2:$C$2401,MATCH($A1401,ALGLIB_SSA_XAUUSD!$A$2:$A$2401,1)))</f>
        <v/>
      </c>
      <c r="D1401" s="14">
        <f>IF($A1401="","",INT((ROW()-2)/12)+1)</f>
        <v/>
      </c>
      <c r="E1401" s="14">
        <f>IF(AND(E1406&lt;&gt;"",D1406=D1394+1),E1394+(E1406-E1394)*7/12,"")</f>
        <v/>
      </c>
      <c r="F1401" s="14">
        <f>IF(AND(F1406&lt;&gt;"",D1406=D1394+1),F1394+(F1406-F1394)*7/12,"")</f>
        <v/>
      </c>
      <c r="G1401" s="14">
        <f>IF(AND(G1406&lt;&gt;"",D1406=D1394+1),G1394+(G1406-G1394)*7/12,"")</f>
        <v/>
      </c>
      <c r="H1401" s="14">
        <f>IF(AND(H1406&lt;&gt;"",D1406=D1394+1),H1394+(H1406-H1394)*7/12,"")</f>
        <v/>
      </c>
      <c r="I1401" s="14">
        <f>IF(AND(L1406&lt;&gt;"",D1406=D1394+1),I1394+(I1406-I1394)*7/12,"")</f>
        <v/>
      </c>
      <c r="J1401">
        <f>_xlfn.XLOOKUP($A1401,ALGLIB_SSA_XAUUSD!$AA$2:$AA$2401,ALGLIB_SSA_XAUUSD!$P$2:$P$2401,"",0)</f>
        <v/>
      </c>
      <c r="K1401">
        <f>_xlfn.XLOOKUP($A1401,ALGLIB_SSA_XAUUSD!$AA$2:$AA$2401,ALGLIB_SSA_XAUUSD!$Q$2:$Q$2401,"",0)</f>
        <v/>
      </c>
      <c r="L1401">
        <f>_xlfn.XLOOKUP($A1401,ALGLIB_SSA_XAUUSD!$AA$2:$AA$2401,ALGLIB_SSA_XAUUSD!$R$2:$R$2401,"",0)</f>
        <v/>
      </c>
      <c r="M1401">
        <f>_xlfn.XLOOKUP($A1401,ALGLIB_SSA_XAUUSD!$AA$2:$AA$2401,ALGLIB_SSA_XAUUSD!$S$2:$S$2401,"",0)</f>
        <v/>
      </c>
      <c r="N1401">
        <f>_xlfn.XLOOKUP($A1401,ALGLIB_SSA_XAUUSD!$AA$2:$AA$2401,ALGLIB_SSA_XAUUSD!$T$2:$T$2401,"",0)</f>
        <v/>
      </c>
      <c r="O1401">
        <f>_xlfn.XLOOKUP($A1401,ALGLIB_SSA_XAUUSD!$AA$2:$AA$2401,ALGLIB_SSA_XAUUSD!$U$2:$U$2401,"",0)</f>
        <v/>
      </c>
      <c r="P1401">
        <f>_xlfn.XLOOKUP($A1401,ALGLIB_SSA_XAUUSD!$AA$2:$AA$2401,ALGLIB_SSA_XAUUSD!$V$2:$V$2401,"",0)</f>
        <v/>
      </c>
      <c r="S1401">
        <f>A1401</f>
        <v/>
      </c>
      <c r="T1401">
        <f>J1401</f>
        <v/>
      </c>
      <c r="U1401">
        <f>K1401</f>
        <v/>
      </c>
      <c r="V1401" s="14">
        <f>IF($A1401="","",MOD(ROW()-2,12)+1)</f>
        <v/>
      </c>
      <c r="W1401">
        <f>L1401</f>
        <v/>
      </c>
      <c r="X1401" s="14">
        <f>IF(F1401="","",F1401)</f>
        <v/>
      </c>
      <c r="Y1401" s="14">
        <f>IF(G1401="","",G1401)</f>
        <v/>
      </c>
      <c r="Z1401">
        <f>M1401</f>
        <v/>
      </c>
      <c r="AA1401">
        <f>N1401</f>
        <v/>
      </c>
      <c r="AB1401" s="14">
        <f>IF(H1401="","",H1401)</f>
        <v/>
      </c>
      <c r="AC1401">
        <f>O1401</f>
        <v/>
      </c>
      <c r="AD1401" s="14">
        <f>IF(I1401="","",I1401)</f>
        <v/>
      </c>
      <c r="AE1401">
        <f>P1401</f>
        <v/>
      </c>
      <c r="AH1401">
        <f>IF(S1401&lt;&gt;"",S1401,AH1400+900)</f>
        <v/>
      </c>
      <c r="AI1401">
        <f>IF(T1401&lt;&gt;"",T1401,AI1400)</f>
        <v/>
      </c>
      <c r="AJ1401">
        <f>IF(U1401&lt;&gt;"",U1401,AJ1400)</f>
        <v/>
      </c>
      <c r="AK1401">
        <f>IF(W1401&lt;&gt;"",W1401,"")</f>
        <v/>
      </c>
      <c r="AL1401" s="14">
        <f>IF(X1401&lt;&gt;"",X1401,"")</f>
        <v/>
      </c>
      <c r="AM1401" s="14">
        <f>IF(Y1401&lt;&gt;"",Y1401,"")</f>
        <v/>
      </c>
      <c r="AN1401" s="14">
        <f>IF(OR(AL1401="",AM1401=""),"",AL1401-AM1401)</f>
        <v/>
      </c>
      <c r="AO1401">
        <f>IF(AN1401="","",IF(AN1401&gt;0,"Bullish","Bearish"))</f>
        <v/>
      </c>
      <c r="AP1401">
        <f>IF(AO1401="",AP1400,AO1401)</f>
        <v/>
      </c>
      <c r="AQ1401" s="14">
        <f>IF(AB1401&lt;&gt;"",AB1401,"")</f>
        <v/>
      </c>
      <c r="AR1401" s="14">
        <f>IF(AD1401&lt;&gt;"",AD1401,"")</f>
        <v/>
      </c>
      <c r="AS1401">
        <f>IF(AS1400+1=13,1,AS1400+1)</f>
        <v/>
      </c>
      <c r="AT1401">
        <f>IFERROR(IF(SLOPE($AQ$1382:$AQ$1393,$AS$1382:$AS$1393)&gt;0,MIN(3,ABS(SLOPE($AQ$1382:$AQ$1393,$AS$1382:$AS$1393))),IF(SLOPE($AQ$1382:$AQ$1393,$AS$1382:$AS$1393)&lt;-0.5,-0.5,0)),0)</f>
        <v/>
      </c>
      <c r="AU1401">
        <f>IFERROR(IF(SLOPE($AR$1382:$AR$1393,$AS$1382:$AS$1393)&lt;0,MAX(-3,-ABS(SLOPE($AR$1382:$AR$1393,$AS$1382:$AS$1393))),IF(SLOPE($AR$1382:$AR$1393,$AS$1382:$AS$1393)&gt;0.5,0.5,0)),0)</f>
        <v/>
      </c>
      <c r="AV1401">
        <f>($AQ$1394+(AT1401*(AS1401-1)))</f>
        <v/>
      </c>
      <c r="AW1401">
        <f>($AR$1394+(AU1401*(AS1401-1)))</f>
        <v/>
      </c>
      <c r="AX1401">
        <f>IF(AT1401&gt;0,AV1401+AT1401,AV1401)</f>
        <v/>
      </c>
      <c r="AY1401">
        <f>IF(AU1401&lt;0,AW1401+AU1401,AW1401)</f>
        <v/>
      </c>
      <c r="BA1401" s="14">
        <f>IFERROR(AX1401-AQ1401,"")</f>
        <v/>
      </c>
      <c r="BB1401" s="14">
        <f>IFERROR(AY1401-AR1401,"")</f>
        <v/>
      </c>
      <c r="BD1401">
        <f>AH1401</f>
        <v/>
      </c>
      <c r="BE1401">
        <f>AI1401</f>
        <v/>
      </c>
      <c r="BF1401">
        <f>AJ1401</f>
        <v/>
      </c>
      <c r="BG1401" s="14">
        <f>L1401</f>
        <v/>
      </c>
      <c r="BH1401" s="14">
        <f>IF(X1401="","",X1401)</f>
        <v/>
      </c>
      <c r="BI1401" s="14">
        <f>IF(Y1401="","",Y1401)</f>
        <v/>
      </c>
      <c r="BJ1401">
        <f>Z1401</f>
        <v/>
      </c>
      <c r="BK1401">
        <f>AA1401</f>
        <v/>
      </c>
      <c r="BL1401">
        <f>IFERROR(AX1401,"")</f>
        <v/>
      </c>
      <c r="BM1401">
        <f>IFERROR(AY1401,"")</f>
        <v/>
      </c>
    </row>
    <row r="1402" ht="14.25" customHeight="1">
      <c r="A1402">
        <f>ALGLIB_SSA_XAUUSD!AA1402</f>
        <v/>
      </c>
      <c r="B1402">
        <f>IF($A1402="","",INDEX(ALGLIB_SSA_XAUUSD!$B$2:$B$2401,MATCH($A1402,ALGLIB_SSA_XAUUSD!$A$2:$A$2401,1)))</f>
        <v/>
      </c>
      <c r="C1402">
        <f>IF($A1402="","",INDEX(ALGLIB_SSA_XAUUSD!$C$2:$C$2401,MATCH($A1402,ALGLIB_SSA_XAUUSD!$A$2:$A$2401,1)))</f>
        <v/>
      </c>
      <c r="D1402" s="14">
        <f>IF($A1402="","",INT((ROW()-2)/12)+1)</f>
        <v/>
      </c>
      <c r="E1402" s="14">
        <f>IF(AND(E1406&lt;&gt;"",D1406=D1394+1),E1394+(E1406-E1394)*8/12,"")</f>
        <v/>
      </c>
      <c r="F1402" s="14">
        <f>IF(AND(F1406&lt;&gt;"",D1406=D1394+1),F1394+(F1406-F1394)*8/12,"")</f>
        <v/>
      </c>
      <c r="G1402" s="14">
        <f>IF(AND(G1406&lt;&gt;"",D1406=D1394+1),G1394+(G1406-G1394)*8/12,"")</f>
        <v/>
      </c>
      <c r="H1402" s="14">
        <f>IF(AND(H1406&lt;&gt;"",D1406=D1394+1),H1394+(H1406-H1394)*8/12,"")</f>
        <v/>
      </c>
      <c r="I1402" s="14">
        <f>IF(AND(L1406&lt;&gt;"",D1406=D1394+1),I1394+(I1406-I1394)*8/12,"")</f>
        <v/>
      </c>
      <c r="J1402">
        <f>_xlfn.XLOOKUP($A1402,ALGLIB_SSA_XAUUSD!$AA$2:$AA$2401,ALGLIB_SSA_XAUUSD!$P$2:$P$2401,"",0)</f>
        <v/>
      </c>
      <c r="K1402">
        <f>_xlfn.XLOOKUP($A1402,ALGLIB_SSA_XAUUSD!$AA$2:$AA$2401,ALGLIB_SSA_XAUUSD!$Q$2:$Q$2401,"",0)</f>
        <v/>
      </c>
      <c r="L1402">
        <f>_xlfn.XLOOKUP($A1402,ALGLIB_SSA_XAUUSD!$AA$2:$AA$2401,ALGLIB_SSA_XAUUSD!$R$2:$R$2401,"",0)</f>
        <v/>
      </c>
      <c r="M1402">
        <f>_xlfn.XLOOKUP($A1402,ALGLIB_SSA_XAUUSD!$AA$2:$AA$2401,ALGLIB_SSA_XAUUSD!$S$2:$S$2401,"",0)</f>
        <v/>
      </c>
      <c r="N1402">
        <f>_xlfn.XLOOKUP($A1402,ALGLIB_SSA_XAUUSD!$AA$2:$AA$2401,ALGLIB_SSA_XAUUSD!$T$2:$T$2401,"",0)</f>
        <v/>
      </c>
      <c r="O1402">
        <f>_xlfn.XLOOKUP($A1402,ALGLIB_SSA_XAUUSD!$AA$2:$AA$2401,ALGLIB_SSA_XAUUSD!$U$2:$U$2401,"",0)</f>
        <v/>
      </c>
      <c r="P1402">
        <f>_xlfn.XLOOKUP($A1402,ALGLIB_SSA_XAUUSD!$AA$2:$AA$2401,ALGLIB_SSA_XAUUSD!$V$2:$V$2401,"",0)</f>
        <v/>
      </c>
      <c r="S1402">
        <f>A1402</f>
        <v/>
      </c>
      <c r="T1402">
        <f>J1402</f>
        <v/>
      </c>
      <c r="U1402">
        <f>K1402</f>
        <v/>
      </c>
      <c r="V1402" s="14">
        <f>IF($A1402="","",MOD(ROW()-2,12)+1)</f>
        <v/>
      </c>
      <c r="W1402">
        <f>L1402</f>
        <v/>
      </c>
      <c r="X1402" s="14">
        <f>IF(F1402="","",F1402)</f>
        <v/>
      </c>
      <c r="Y1402" s="14">
        <f>IF(G1402="","",G1402)</f>
        <v/>
      </c>
      <c r="Z1402">
        <f>M1402</f>
        <v/>
      </c>
      <c r="AA1402">
        <f>N1402</f>
        <v/>
      </c>
      <c r="AB1402" s="14">
        <f>IF(H1402="","",H1402)</f>
        <v/>
      </c>
      <c r="AC1402">
        <f>O1402</f>
        <v/>
      </c>
      <c r="AD1402" s="14">
        <f>IF(I1402="","",I1402)</f>
        <v/>
      </c>
      <c r="AE1402">
        <f>P1402</f>
        <v/>
      </c>
      <c r="AH1402">
        <f>IF(S1402&lt;&gt;"",S1402,AH1401+900)</f>
        <v/>
      </c>
      <c r="AI1402">
        <f>IF(T1402&lt;&gt;"",T1402,AI1401)</f>
        <v/>
      </c>
      <c r="AJ1402">
        <f>IF(U1402&lt;&gt;"",U1402,AJ1401)</f>
        <v/>
      </c>
      <c r="AK1402">
        <f>IF(W1402&lt;&gt;"",W1402,"")</f>
        <v/>
      </c>
      <c r="AL1402" s="14">
        <f>IF(X1402&lt;&gt;"",X1402,"")</f>
        <v/>
      </c>
      <c r="AM1402" s="14">
        <f>IF(Y1402&lt;&gt;"",Y1402,"")</f>
        <v/>
      </c>
      <c r="AN1402" s="14">
        <f>IF(OR(AL1402="",AM1402=""),"",AL1402-AM1402)</f>
        <v/>
      </c>
      <c r="AO1402">
        <f>IF(AN1402="","",IF(AN1402&gt;0,"Bullish","Bearish"))</f>
        <v/>
      </c>
      <c r="AP1402">
        <f>IF(AO1402="",AP1401,AO1402)</f>
        <v/>
      </c>
      <c r="AQ1402" s="14">
        <f>IF(AB1402&lt;&gt;"",AB1402,"")</f>
        <v/>
      </c>
      <c r="AR1402" s="14">
        <f>IF(AD1402&lt;&gt;"",AD1402,"")</f>
        <v/>
      </c>
      <c r="AS1402">
        <f>IF(AS1401+1=13,1,AS1401+1)</f>
        <v/>
      </c>
      <c r="AT1402">
        <f>IFERROR(IF(SLOPE($AQ$1382:$AQ$1393,$AS$1382:$AS$1393)&gt;0,MIN(3,ABS(SLOPE($AQ$1382:$AQ$1393,$AS$1382:$AS$1393))),IF(SLOPE($AQ$1382:$AQ$1393,$AS$1382:$AS$1393)&lt;-0.5,-0.5,0)),0)</f>
        <v/>
      </c>
      <c r="AU1402">
        <f>IFERROR(IF(SLOPE($AR$1382:$AR$1393,$AS$1382:$AS$1393)&lt;0,MAX(-3,-ABS(SLOPE($AR$1382:$AR$1393,$AS$1382:$AS$1393))),IF(SLOPE($AR$1382:$AR$1393,$AS$1382:$AS$1393)&gt;0.5,0.5,0)),0)</f>
        <v/>
      </c>
      <c r="AV1402">
        <f>($AQ$1394+(AT1402*(AS1402-1)))</f>
        <v/>
      </c>
      <c r="AW1402">
        <f>($AR$1394+(AU1402*(AS1402-1)))</f>
        <v/>
      </c>
      <c r="AX1402">
        <f>IF(AT1402&gt;0,AV1402+AT1402,AV1402)</f>
        <v/>
      </c>
      <c r="AY1402">
        <f>IF(AU1402&lt;0,AW1402+AU1402,AW1402)</f>
        <v/>
      </c>
      <c r="BA1402" s="14">
        <f>IFERROR(AX1402-AQ1402,"")</f>
        <v/>
      </c>
      <c r="BB1402" s="14">
        <f>IFERROR(AY1402-AR1402,"")</f>
        <v/>
      </c>
      <c r="BD1402">
        <f>AH1402</f>
        <v/>
      </c>
      <c r="BE1402">
        <f>AI1402</f>
        <v/>
      </c>
      <c r="BF1402">
        <f>AJ1402</f>
        <v/>
      </c>
      <c r="BG1402" s="14">
        <f>L1402</f>
        <v/>
      </c>
      <c r="BH1402" s="14">
        <f>IF(X1402="","",X1402)</f>
        <v/>
      </c>
      <c r="BI1402" s="14">
        <f>IF(Y1402="","",Y1402)</f>
        <v/>
      </c>
      <c r="BJ1402">
        <f>Z1402</f>
        <v/>
      </c>
      <c r="BK1402">
        <f>AA1402</f>
        <v/>
      </c>
      <c r="BL1402">
        <f>IFERROR(AX1402,"")</f>
        <v/>
      </c>
      <c r="BM1402">
        <f>IFERROR(AY1402,"")</f>
        <v/>
      </c>
    </row>
    <row r="1403" ht="14.25" customHeight="1">
      <c r="A1403">
        <f>ALGLIB_SSA_XAUUSD!AA1403</f>
        <v/>
      </c>
      <c r="B1403">
        <f>IF($A1403="","",INDEX(ALGLIB_SSA_XAUUSD!$B$2:$B$2401,MATCH($A1403,ALGLIB_SSA_XAUUSD!$A$2:$A$2401,1)))</f>
        <v/>
      </c>
      <c r="C1403">
        <f>IF($A1403="","",INDEX(ALGLIB_SSA_XAUUSD!$C$2:$C$2401,MATCH($A1403,ALGLIB_SSA_XAUUSD!$A$2:$A$2401,1)))</f>
        <v/>
      </c>
      <c r="D1403" s="14">
        <f>IF($A1403="","",INT((ROW()-2)/12)+1)</f>
        <v/>
      </c>
      <c r="E1403" s="14">
        <f>IF(AND(E1406&lt;&gt;"",D1406=D1394+1),E1394+(E1406-E1394)*9/12,"")</f>
        <v/>
      </c>
      <c r="F1403" s="14">
        <f>IF(AND(F1406&lt;&gt;"",D1406=D1394+1),F1394+(F1406-F1394)*9/12,"")</f>
        <v/>
      </c>
      <c r="G1403" s="14">
        <f>IF(AND(G1406&lt;&gt;"",D1406=D1394+1),G1394+(G1406-G1394)*9/12,"")</f>
        <v/>
      </c>
      <c r="H1403" s="14">
        <f>IF(AND(H1406&lt;&gt;"",D1406=D1394+1),H1394+(H1406-H1394)*9/12,"")</f>
        <v/>
      </c>
      <c r="I1403" s="14">
        <f>IF(AND(L1406&lt;&gt;"",D1406=D1394+1),I1394+(I1406-I1394)*9/12,"")</f>
        <v/>
      </c>
      <c r="J1403">
        <f>_xlfn.XLOOKUP($A1403,ALGLIB_SSA_XAUUSD!$AA$2:$AA$2401,ALGLIB_SSA_XAUUSD!$P$2:$P$2401,"",0)</f>
        <v/>
      </c>
      <c r="K1403">
        <f>_xlfn.XLOOKUP($A1403,ALGLIB_SSA_XAUUSD!$AA$2:$AA$2401,ALGLIB_SSA_XAUUSD!$Q$2:$Q$2401,"",0)</f>
        <v/>
      </c>
      <c r="L1403">
        <f>_xlfn.XLOOKUP($A1403,ALGLIB_SSA_XAUUSD!$AA$2:$AA$2401,ALGLIB_SSA_XAUUSD!$R$2:$R$2401,"",0)</f>
        <v/>
      </c>
      <c r="M1403">
        <f>_xlfn.XLOOKUP($A1403,ALGLIB_SSA_XAUUSD!$AA$2:$AA$2401,ALGLIB_SSA_XAUUSD!$S$2:$S$2401,"",0)</f>
        <v/>
      </c>
      <c r="N1403">
        <f>_xlfn.XLOOKUP($A1403,ALGLIB_SSA_XAUUSD!$AA$2:$AA$2401,ALGLIB_SSA_XAUUSD!$T$2:$T$2401,"",0)</f>
        <v/>
      </c>
      <c r="O1403">
        <f>_xlfn.XLOOKUP($A1403,ALGLIB_SSA_XAUUSD!$AA$2:$AA$2401,ALGLIB_SSA_XAUUSD!$U$2:$U$2401,"",0)</f>
        <v/>
      </c>
      <c r="P1403">
        <f>_xlfn.XLOOKUP($A1403,ALGLIB_SSA_XAUUSD!$AA$2:$AA$2401,ALGLIB_SSA_XAUUSD!$V$2:$V$2401,"",0)</f>
        <v/>
      </c>
      <c r="S1403">
        <f>A1403</f>
        <v/>
      </c>
      <c r="T1403">
        <f>J1403</f>
        <v/>
      </c>
      <c r="U1403">
        <f>K1403</f>
        <v/>
      </c>
      <c r="V1403" s="14">
        <f>IF($A1403="","",MOD(ROW()-2,12)+1)</f>
        <v/>
      </c>
      <c r="W1403">
        <f>L1403</f>
        <v/>
      </c>
      <c r="X1403" s="14">
        <f>IF(F1403="","",F1403)</f>
        <v/>
      </c>
      <c r="Y1403" s="14">
        <f>IF(G1403="","",G1403)</f>
        <v/>
      </c>
      <c r="Z1403">
        <f>M1403</f>
        <v/>
      </c>
      <c r="AA1403">
        <f>N1403</f>
        <v/>
      </c>
      <c r="AB1403" s="14">
        <f>IF(H1403="","",H1403)</f>
        <v/>
      </c>
      <c r="AC1403">
        <f>O1403</f>
        <v/>
      </c>
      <c r="AD1403" s="14">
        <f>IF(I1403="","",I1403)</f>
        <v/>
      </c>
      <c r="AE1403">
        <f>P1403</f>
        <v/>
      </c>
      <c r="AH1403">
        <f>IF(S1403&lt;&gt;"",S1403,AH1402+900)</f>
        <v/>
      </c>
      <c r="AI1403">
        <f>IF(T1403&lt;&gt;"",T1403,AI1402)</f>
        <v/>
      </c>
      <c r="AJ1403">
        <f>IF(U1403&lt;&gt;"",U1403,AJ1402)</f>
        <v/>
      </c>
      <c r="AK1403">
        <f>IF(W1403&lt;&gt;"",W1403,"")</f>
        <v/>
      </c>
      <c r="AL1403" s="14">
        <f>IF(X1403&lt;&gt;"",X1403,"")</f>
        <v/>
      </c>
      <c r="AM1403" s="14">
        <f>IF(Y1403&lt;&gt;"",Y1403,"")</f>
        <v/>
      </c>
      <c r="AN1403" s="14">
        <f>IF(OR(AL1403="",AM1403=""),"",AL1403-AM1403)</f>
        <v/>
      </c>
      <c r="AO1403">
        <f>IF(AN1403="","",IF(AN1403&gt;0,"Bullish","Bearish"))</f>
        <v/>
      </c>
      <c r="AP1403">
        <f>IF(AO1403="",AP1402,AO1403)</f>
        <v/>
      </c>
      <c r="AQ1403" s="14">
        <f>IF(AB1403&lt;&gt;"",AB1403,"")</f>
        <v/>
      </c>
      <c r="AR1403" s="14">
        <f>IF(AD1403&lt;&gt;"",AD1403,"")</f>
        <v/>
      </c>
      <c r="AS1403">
        <f>IF(AS1402+1=13,1,AS1402+1)</f>
        <v/>
      </c>
      <c r="AT1403">
        <f>IFERROR(IF(SLOPE($AQ$1382:$AQ$1393,$AS$1382:$AS$1393)&gt;0,MIN(3,ABS(SLOPE($AQ$1382:$AQ$1393,$AS$1382:$AS$1393))),IF(SLOPE($AQ$1382:$AQ$1393,$AS$1382:$AS$1393)&lt;-0.5,-0.5,0)),0)</f>
        <v/>
      </c>
      <c r="AU1403">
        <f>IFERROR(IF(SLOPE($AR$1382:$AR$1393,$AS$1382:$AS$1393)&lt;0,MAX(-3,-ABS(SLOPE($AR$1382:$AR$1393,$AS$1382:$AS$1393))),IF(SLOPE($AR$1382:$AR$1393,$AS$1382:$AS$1393)&gt;0.5,0.5,0)),0)</f>
        <v/>
      </c>
      <c r="AV1403">
        <f>($AQ$1394+(AT1403*(AS1403-1)))</f>
        <v/>
      </c>
      <c r="AW1403">
        <f>($AR$1394+(AU1403*(AS1403-1)))</f>
        <v/>
      </c>
      <c r="AX1403">
        <f>IF(AT1403&gt;0,AV1403+AT1403,AV1403)</f>
        <v/>
      </c>
      <c r="AY1403">
        <f>IF(AU1403&lt;0,AW1403+AU1403,AW1403)</f>
        <v/>
      </c>
      <c r="BA1403" s="14">
        <f>IFERROR(AX1403-AQ1403,"")</f>
        <v/>
      </c>
      <c r="BB1403" s="14">
        <f>IFERROR(AY1403-AR1403,"")</f>
        <v/>
      </c>
      <c r="BD1403">
        <f>AH1403</f>
        <v/>
      </c>
      <c r="BE1403">
        <f>AI1403</f>
        <v/>
      </c>
      <c r="BF1403">
        <f>AJ1403</f>
        <v/>
      </c>
      <c r="BG1403" s="14">
        <f>L1403</f>
        <v/>
      </c>
      <c r="BH1403" s="14">
        <f>IF(X1403="","",X1403)</f>
        <v/>
      </c>
      <c r="BI1403" s="14">
        <f>IF(Y1403="","",Y1403)</f>
        <v/>
      </c>
      <c r="BJ1403">
        <f>Z1403</f>
        <v/>
      </c>
      <c r="BK1403">
        <f>AA1403</f>
        <v/>
      </c>
      <c r="BL1403">
        <f>IFERROR(AX1403,"")</f>
        <v/>
      </c>
      <c r="BM1403">
        <f>IFERROR(AY1403,"")</f>
        <v/>
      </c>
    </row>
    <row r="1404" ht="14.25" customHeight="1">
      <c r="A1404">
        <f>ALGLIB_SSA_XAUUSD!AA1404</f>
        <v/>
      </c>
      <c r="B1404">
        <f>IF($A1404="","",INDEX(ALGLIB_SSA_XAUUSD!$B$2:$B$2401,MATCH($A1404,ALGLIB_SSA_XAUUSD!$A$2:$A$2401,1)))</f>
        <v/>
      </c>
      <c r="C1404">
        <f>IF($A1404="","",INDEX(ALGLIB_SSA_XAUUSD!$C$2:$C$2401,MATCH($A1404,ALGLIB_SSA_XAUUSD!$A$2:$A$2401,1)))</f>
        <v/>
      </c>
      <c r="D1404" s="14">
        <f>IF($A1404="","",INT((ROW()-2)/12)+1)</f>
        <v/>
      </c>
      <c r="E1404" s="14">
        <f>IF(AND(E1406&lt;&gt;"",D1406=D1394+1),E1394+(E1406-E1394)*10/12,"")</f>
        <v/>
      </c>
      <c r="F1404" s="14">
        <f>IF(AND(F1406&lt;&gt;"",D1406=D1394+1),F1394+(F1406-F1394)*10/12,"")</f>
        <v/>
      </c>
      <c r="G1404" s="14">
        <f>IF(AND(G1406&lt;&gt;"",D1406=D1394+1),G1394+(G1406-G1394)*10/12,"")</f>
        <v/>
      </c>
      <c r="H1404" s="14">
        <f>IF(AND(H1406&lt;&gt;"",D1406=D1394+1),H1394+(H1406-H1394)*10/12,"")</f>
        <v/>
      </c>
      <c r="I1404" s="14">
        <f>IF(AND(L1406&lt;&gt;"",D1406=D1394+1),I1394+(I1406-I1394)*10/12,"")</f>
        <v/>
      </c>
      <c r="J1404">
        <f>_xlfn.XLOOKUP($A1404,ALGLIB_SSA_XAUUSD!$AA$2:$AA$2401,ALGLIB_SSA_XAUUSD!$P$2:$P$2401,"",0)</f>
        <v/>
      </c>
      <c r="K1404">
        <f>_xlfn.XLOOKUP($A1404,ALGLIB_SSA_XAUUSD!$AA$2:$AA$2401,ALGLIB_SSA_XAUUSD!$Q$2:$Q$2401,"",0)</f>
        <v/>
      </c>
      <c r="L1404">
        <f>_xlfn.XLOOKUP($A1404,ALGLIB_SSA_XAUUSD!$AA$2:$AA$2401,ALGLIB_SSA_XAUUSD!$R$2:$R$2401,"",0)</f>
        <v/>
      </c>
      <c r="M1404">
        <f>_xlfn.XLOOKUP($A1404,ALGLIB_SSA_XAUUSD!$AA$2:$AA$2401,ALGLIB_SSA_XAUUSD!$S$2:$S$2401,"",0)</f>
        <v/>
      </c>
      <c r="N1404">
        <f>_xlfn.XLOOKUP($A1404,ALGLIB_SSA_XAUUSD!$AA$2:$AA$2401,ALGLIB_SSA_XAUUSD!$T$2:$T$2401,"",0)</f>
        <v/>
      </c>
      <c r="O1404">
        <f>_xlfn.XLOOKUP($A1404,ALGLIB_SSA_XAUUSD!$AA$2:$AA$2401,ALGLIB_SSA_XAUUSD!$U$2:$U$2401,"",0)</f>
        <v/>
      </c>
      <c r="P1404">
        <f>_xlfn.XLOOKUP($A1404,ALGLIB_SSA_XAUUSD!$AA$2:$AA$2401,ALGLIB_SSA_XAUUSD!$V$2:$V$2401,"",0)</f>
        <v/>
      </c>
      <c r="S1404">
        <f>A1404</f>
        <v/>
      </c>
      <c r="T1404">
        <f>J1404</f>
        <v/>
      </c>
      <c r="U1404">
        <f>K1404</f>
        <v/>
      </c>
      <c r="V1404" s="14">
        <f>IF($A1404="","",MOD(ROW()-2,12)+1)</f>
        <v/>
      </c>
      <c r="W1404">
        <f>L1404</f>
        <v/>
      </c>
      <c r="X1404" s="14">
        <f>IF(F1404="","",F1404)</f>
        <v/>
      </c>
      <c r="Y1404" s="14">
        <f>IF(G1404="","",G1404)</f>
        <v/>
      </c>
      <c r="Z1404">
        <f>M1404</f>
        <v/>
      </c>
      <c r="AA1404">
        <f>N1404</f>
        <v/>
      </c>
      <c r="AB1404" s="14">
        <f>IF(H1404="","",H1404)</f>
        <v/>
      </c>
      <c r="AC1404">
        <f>O1404</f>
        <v/>
      </c>
      <c r="AD1404" s="14">
        <f>IF(I1404="","",I1404)</f>
        <v/>
      </c>
      <c r="AE1404">
        <f>P1404</f>
        <v/>
      </c>
      <c r="AH1404">
        <f>IF(S1404&lt;&gt;"",S1404,AH1403+900)</f>
        <v/>
      </c>
      <c r="AI1404">
        <f>IF(T1404&lt;&gt;"",T1404,AI1403)</f>
        <v/>
      </c>
      <c r="AJ1404">
        <f>IF(U1404&lt;&gt;"",U1404,AJ1403)</f>
        <v/>
      </c>
      <c r="AK1404">
        <f>IF(W1404&lt;&gt;"",W1404,"")</f>
        <v/>
      </c>
      <c r="AL1404" s="14">
        <f>IF(X1404&lt;&gt;"",X1404,"")</f>
        <v/>
      </c>
      <c r="AM1404" s="14">
        <f>IF(Y1404&lt;&gt;"",Y1404,"")</f>
        <v/>
      </c>
      <c r="AN1404" s="14">
        <f>IF(OR(AL1404="",AM1404=""),"",AL1404-AM1404)</f>
        <v/>
      </c>
      <c r="AO1404">
        <f>IF(AN1404="","",IF(AN1404&gt;0,"Bullish","Bearish"))</f>
        <v/>
      </c>
      <c r="AP1404">
        <f>IF(AO1404="",AP1403,AO1404)</f>
        <v/>
      </c>
      <c r="AQ1404" s="14">
        <f>IF(AB1404&lt;&gt;"",AB1404,"")</f>
        <v/>
      </c>
      <c r="AR1404" s="14">
        <f>IF(AD1404&lt;&gt;"",AD1404,"")</f>
        <v/>
      </c>
      <c r="AS1404">
        <f>IF(AS1403+1=13,1,AS1403+1)</f>
        <v/>
      </c>
      <c r="AT1404">
        <f>IFERROR(IF(SLOPE($AQ$1382:$AQ$1393,$AS$1382:$AS$1393)&gt;0,MIN(3,ABS(SLOPE($AQ$1382:$AQ$1393,$AS$1382:$AS$1393))),IF(SLOPE($AQ$1382:$AQ$1393,$AS$1382:$AS$1393)&lt;-0.5,-0.5,0)),0)</f>
        <v/>
      </c>
      <c r="AU1404">
        <f>IFERROR(IF(SLOPE($AR$1382:$AR$1393,$AS$1382:$AS$1393)&lt;0,MAX(-3,-ABS(SLOPE($AR$1382:$AR$1393,$AS$1382:$AS$1393))),IF(SLOPE($AR$1382:$AR$1393,$AS$1382:$AS$1393)&gt;0.5,0.5,0)),0)</f>
        <v/>
      </c>
      <c r="AV1404">
        <f>($AQ$1394+(AT1404*(AS1404-1)))</f>
        <v/>
      </c>
      <c r="AW1404">
        <f>($AR$1394+(AU1404*(AS1404-1)))</f>
        <v/>
      </c>
      <c r="AX1404">
        <f>IF(AT1404&gt;0,AV1404+AT1404,AV1404)</f>
        <v/>
      </c>
      <c r="AY1404">
        <f>IF(AU1404&lt;0,AW1404+AU1404,AW1404)</f>
        <v/>
      </c>
      <c r="BA1404" s="14">
        <f>IFERROR(AX1404-AQ1404,"")</f>
        <v/>
      </c>
      <c r="BB1404" s="14">
        <f>IFERROR(AY1404-AR1404,"")</f>
        <v/>
      </c>
      <c r="BD1404">
        <f>AH1404</f>
        <v/>
      </c>
      <c r="BE1404">
        <f>AI1404</f>
        <v/>
      </c>
      <c r="BF1404">
        <f>AJ1404</f>
        <v/>
      </c>
      <c r="BG1404" s="14">
        <f>L1404</f>
        <v/>
      </c>
      <c r="BH1404" s="14">
        <f>IF(X1404="","",X1404)</f>
        <v/>
      </c>
      <c r="BI1404" s="14">
        <f>IF(Y1404="","",Y1404)</f>
        <v/>
      </c>
      <c r="BJ1404">
        <f>Z1404</f>
        <v/>
      </c>
      <c r="BK1404">
        <f>AA1404</f>
        <v/>
      </c>
      <c r="BL1404">
        <f>IFERROR(AX1404,"")</f>
        <v/>
      </c>
      <c r="BM1404">
        <f>IFERROR(AY1404,"")</f>
        <v/>
      </c>
    </row>
    <row r="1405" ht="14.25" customHeight="1">
      <c r="A1405">
        <f>ALGLIB_SSA_XAUUSD!AA1405</f>
        <v/>
      </c>
      <c r="B1405">
        <f>IF($A1405="","",INDEX(ALGLIB_SSA_XAUUSD!$B$2:$B$2401,MATCH($A1405,ALGLIB_SSA_XAUUSD!$A$2:$A$2401,1)))</f>
        <v/>
      </c>
      <c r="C1405">
        <f>IF($A1405="","",INDEX(ALGLIB_SSA_XAUUSD!$C$2:$C$2401,MATCH($A1405,ALGLIB_SSA_XAUUSD!$A$2:$A$2401,1)))</f>
        <v/>
      </c>
      <c r="D1405" s="14">
        <f>IF($A1405="","",INT((ROW()-2)/12)+1)</f>
        <v/>
      </c>
      <c r="E1405" s="14">
        <f>IF(AND(E1406&lt;&gt;"",D1406=D1394+1),E1394+(E1406-E1394)*11/12,"")</f>
        <v/>
      </c>
      <c r="F1405" s="14">
        <f>IF(AND(F1406&lt;&gt;"",D1406=D1394+1),F1394+(F1406-F1394)*11/12,"")</f>
        <v/>
      </c>
      <c r="G1405" s="14">
        <f>IF(AND(G1406&lt;&gt;"",D1406=D1394+1),G1394+(G1406-G1394)*11/12,"")</f>
        <v/>
      </c>
      <c r="H1405" s="14">
        <f>IF(AND(H1406&lt;&gt;"",D1406=D1394+1),H1394+(H1406-H1394)*11/12,"")</f>
        <v/>
      </c>
      <c r="I1405" s="14">
        <f>IF(AND(L1406&lt;&gt;"",D1406=D1394+1),I1394+(I1406-I1394)*11/12,"")</f>
        <v/>
      </c>
      <c r="J1405">
        <f>_xlfn.XLOOKUP($A1405,ALGLIB_SSA_XAUUSD!$AA$2:$AA$2401,ALGLIB_SSA_XAUUSD!$P$2:$P$2401,"",0)</f>
        <v/>
      </c>
      <c r="K1405">
        <f>_xlfn.XLOOKUP($A1405,ALGLIB_SSA_XAUUSD!$AA$2:$AA$2401,ALGLIB_SSA_XAUUSD!$Q$2:$Q$2401,"",0)</f>
        <v/>
      </c>
      <c r="L1405">
        <f>_xlfn.XLOOKUP($A1405,ALGLIB_SSA_XAUUSD!$AA$2:$AA$2401,ALGLIB_SSA_XAUUSD!$R$2:$R$2401,"",0)</f>
        <v/>
      </c>
      <c r="M1405">
        <f>_xlfn.XLOOKUP($A1405,ALGLIB_SSA_XAUUSD!$AA$2:$AA$2401,ALGLIB_SSA_XAUUSD!$S$2:$S$2401,"",0)</f>
        <v/>
      </c>
      <c r="N1405">
        <f>_xlfn.XLOOKUP($A1405,ALGLIB_SSA_XAUUSD!$AA$2:$AA$2401,ALGLIB_SSA_XAUUSD!$T$2:$T$2401,"",0)</f>
        <v/>
      </c>
      <c r="O1405">
        <f>_xlfn.XLOOKUP($A1405,ALGLIB_SSA_XAUUSD!$AA$2:$AA$2401,ALGLIB_SSA_XAUUSD!$U$2:$U$2401,"",0)</f>
        <v/>
      </c>
      <c r="P1405">
        <f>_xlfn.XLOOKUP($A1405,ALGLIB_SSA_XAUUSD!$AA$2:$AA$2401,ALGLIB_SSA_XAUUSD!$V$2:$V$2401,"",0)</f>
        <v/>
      </c>
      <c r="S1405">
        <f>A1405</f>
        <v/>
      </c>
      <c r="T1405">
        <f>J1405</f>
        <v/>
      </c>
      <c r="U1405">
        <f>K1405</f>
        <v/>
      </c>
      <c r="V1405" s="14">
        <f>IF($A1405="","",MOD(ROW()-2,12)+1)</f>
        <v/>
      </c>
      <c r="W1405">
        <f>L1405</f>
        <v/>
      </c>
      <c r="X1405" s="14">
        <f>IF(F1405="","",F1405)</f>
        <v/>
      </c>
      <c r="Y1405" s="14">
        <f>IF(G1405="","",G1405)</f>
        <v/>
      </c>
      <c r="Z1405">
        <f>M1405</f>
        <v/>
      </c>
      <c r="AA1405">
        <f>N1405</f>
        <v/>
      </c>
      <c r="AB1405" s="14">
        <f>IF(H1405="","",H1405)</f>
        <v/>
      </c>
      <c r="AC1405">
        <f>O1405</f>
        <v/>
      </c>
      <c r="AD1405" s="14">
        <f>IF(I1405="","",I1405)</f>
        <v/>
      </c>
      <c r="AE1405">
        <f>P1405</f>
        <v/>
      </c>
      <c r="AH1405">
        <f>IF(S1405&lt;&gt;"",S1405,AH1404+900)</f>
        <v/>
      </c>
      <c r="AI1405">
        <f>IF(T1405&lt;&gt;"",T1405,AI1404)</f>
        <v/>
      </c>
      <c r="AJ1405">
        <f>IF(U1405&lt;&gt;"",U1405,AJ1404)</f>
        <v/>
      </c>
      <c r="AK1405">
        <f>IF(W1405&lt;&gt;"",W1405,"")</f>
        <v/>
      </c>
      <c r="AL1405" s="14">
        <f>IF(X1405&lt;&gt;"",X1405,"")</f>
        <v/>
      </c>
      <c r="AM1405" s="14">
        <f>IF(Y1405&lt;&gt;"",Y1405,"")</f>
        <v/>
      </c>
      <c r="AN1405" s="14">
        <f>IF(OR(AL1405="",AM1405=""),"",AL1405-AM1405)</f>
        <v/>
      </c>
      <c r="AO1405">
        <f>IF(AN1405="","",IF(AN1405&gt;0,"Bullish","Bearish"))</f>
        <v/>
      </c>
      <c r="AP1405">
        <f>IF(AO1405="",AP1404,AO1405)</f>
        <v/>
      </c>
      <c r="AQ1405" s="14">
        <f>IF(AB1405&lt;&gt;"",AB1405,"")</f>
        <v/>
      </c>
      <c r="AR1405" s="14">
        <f>IF(AD1405&lt;&gt;"",AD1405,"")</f>
        <v/>
      </c>
      <c r="AS1405">
        <f>IF(AS1404+1=13,1,AS1404+1)</f>
        <v/>
      </c>
      <c r="AT1405">
        <f>IFERROR(IF(SLOPE($AQ$1382:$AQ$1393,$AS$1382:$AS$1393)&gt;0,MIN(3,ABS(SLOPE($AQ$1382:$AQ$1393,$AS$1382:$AS$1393))),IF(SLOPE($AQ$1382:$AQ$1393,$AS$1382:$AS$1393)&lt;-0.5,-0.5,0)),0)</f>
        <v/>
      </c>
      <c r="AU1405">
        <f>IFERROR(IF(SLOPE($AR$1382:$AR$1393,$AS$1382:$AS$1393)&lt;0,MAX(-3,-ABS(SLOPE($AR$1382:$AR$1393,$AS$1382:$AS$1393))),IF(SLOPE($AR$1382:$AR$1393,$AS$1382:$AS$1393)&gt;0.5,0.5,0)),0)</f>
        <v/>
      </c>
      <c r="AV1405">
        <f>($AQ$1394+(AT1405*(AS1405-1)))</f>
        <v/>
      </c>
      <c r="AW1405">
        <f>($AR$1394+(AU1405*(AS1405-1)))</f>
        <v/>
      </c>
      <c r="AX1405">
        <f>IF(AT1405&gt;0,AV1405+AT1405,AV1405)</f>
        <v/>
      </c>
      <c r="AY1405">
        <f>IF(AU1405&lt;0,AW1405+AU1405,AW1405)</f>
        <v/>
      </c>
      <c r="BA1405" s="14">
        <f>IFERROR(AX1405-AQ1405,"")</f>
        <v/>
      </c>
      <c r="BB1405" s="14">
        <f>IFERROR(AY1405-AR1405,"")</f>
        <v/>
      </c>
      <c r="BD1405">
        <f>AH1405</f>
        <v/>
      </c>
      <c r="BE1405">
        <f>AI1405</f>
        <v/>
      </c>
      <c r="BF1405">
        <f>AJ1405</f>
        <v/>
      </c>
      <c r="BG1405" s="14">
        <f>L1405</f>
        <v/>
      </c>
      <c r="BH1405" s="14">
        <f>IF(X1405="","",X1405)</f>
        <v/>
      </c>
      <c r="BI1405" s="14">
        <f>IF(Y1405="","",Y1405)</f>
        <v/>
      </c>
      <c r="BJ1405">
        <f>Z1405</f>
        <v/>
      </c>
      <c r="BK1405">
        <f>AA1405</f>
        <v/>
      </c>
      <c r="BL1405">
        <f>IFERROR(AX1405,"")</f>
        <v/>
      </c>
      <c r="BM1405">
        <f>IFERROR(AY1405,"")</f>
        <v/>
      </c>
    </row>
    <row r="1406" ht="14.25" customHeight="1">
      <c r="A1406">
        <f>ALGLIB_SSA_XAUUSD!AA1406</f>
        <v/>
      </c>
      <c r="B1406">
        <f>IF($A1406="","",INDEX(ALGLIB_SSA_XAUUSD!$B$2:$B$2401,MATCH($A1406,ALGLIB_SSA_XAUUSD!$A$2:$A$2401,1)))</f>
        <v/>
      </c>
      <c r="C1406">
        <f>IF($A1406="","",INDEX(ALGLIB_SSA_XAUUSD!$C$2:$C$2401,MATCH($A1406,ALGLIB_SSA_XAUUSD!$A$2:$A$2401,1)))</f>
        <v/>
      </c>
      <c r="D1406" s="14">
        <f>IF($A1406="","",INT((ROW()-2)/12)+1)</f>
        <v/>
      </c>
      <c r="E1406" s="14">
        <f>IF($A1406="","",INDEX(ALGLIB_SSA_XAUUSD!$D$2:$D$2401,MATCH($A1406,ALGLIB_SSA_XAUUSD!$A$2:$A$2401,1)))</f>
        <v/>
      </c>
      <c r="F1406" s="14">
        <f>IF($A1406="","",INDEX(ALGLIB_SSA_XAUUSD!$E$2:$E$2401,MATCH($A1406,ALGLIB_SSA_XAUUSD!$A$2:$A$2401,1)))</f>
        <v/>
      </c>
      <c r="G1406" s="14">
        <f>IF($A1406="","",INDEX(ALGLIB_SSA_XAUUSD!$F$2:$F$2401,MATCH($A1406,ALGLIB_SSA_XAUUSD!$A$2:$A$2401,1)))</f>
        <v/>
      </c>
      <c r="H1406" s="14">
        <f>IF($A1406="","",INDEX(ALGLIB_SSA_XAUUSD!$G$2:$G$2401,MATCH($A1406,ALGLIB_SSA_XAUUSD!$A$2:$A$2401,1)))</f>
        <v/>
      </c>
      <c r="I1406" s="14">
        <f>IF($A1406="","",INDEX(ALGLIB_SSA_XAUUSD!$H$2:$H$2401,MATCH($A1406,ALGLIB_SSA_XAUUSD!$A$2:$A$2401,1)))</f>
        <v/>
      </c>
      <c r="J1406">
        <f>_xlfn.XLOOKUP($A1406,ALGLIB_SSA_XAUUSD!$AA$2:$AA$2401,ALGLIB_SSA_XAUUSD!$P$2:$P$2401,"",0)</f>
        <v/>
      </c>
      <c r="K1406">
        <f>_xlfn.XLOOKUP($A1406,ALGLIB_SSA_XAUUSD!$AA$2:$AA$2401,ALGLIB_SSA_XAUUSD!$Q$2:$Q$2401,"",0)</f>
        <v/>
      </c>
      <c r="L1406">
        <f>_xlfn.XLOOKUP($A1406,ALGLIB_SSA_XAUUSD!$AA$2:$AA$2401,ALGLIB_SSA_XAUUSD!$R$2:$R$2401,"",0)</f>
        <v/>
      </c>
      <c r="M1406">
        <f>_xlfn.XLOOKUP($A1406,ALGLIB_SSA_XAUUSD!$AA$2:$AA$2401,ALGLIB_SSA_XAUUSD!$S$2:$S$2401,"",0)</f>
        <v/>
      </c>
      <c r="N1406">
        <f>_xlfn.XLOOKUP($A1406,ALGLIB_SSA_XAUUSD!$AA$2:$AA$2401,ALGLIB_SSA_XAUUSD!$T$2:$T$2401,"",0)</f>
        <v/>
      </c>
      <c r="O1406">
        <f>_xlfn.XLOOKUP($A1406,ALGLIB_SSA_XAUUSD!$AA$2:$AA$2401,ALGLIB_SSA_XAUUSD!$U$2:$U$2401,"",0)</f>
        <v/>
      </c>
      <c r="P1406">
        <f>_xlfn.XLOOKUP($A1406,ALGLIB_SSA_XAUUSD!$AA$2:$AA$2401,ALGLIB_SSA_XAUUSD!$V$2:$V$2401,"",0)</f>
        <v/>
      </c>
      <c r="S1406">
        <f>A1406</f>
        <v/>
      </c>
      <c r="T1406">
        <f>J1406</f>
        <v/>
      </c>
      <c r="U1406">
        <f>K1406</f>
        <v/>
      </c>
      <c r="V1406" s="14">
        <f>IF($A1406="","",MOD(ROW()-2,12)+1)</f>
        <v/>
      </c>
      <c r="W1406">
        <f>L1406</f>
        <v/>
      </c>
      <c r="X1406" s="14">
        <f>IF(F1406="","",F1406)</f>
        <v/>
      </c>
      <c r="Y1406" s="14">
        <f>IF(G1406="","",G1406)</f>
        <v/>
      </c>
      <c r="Z1406">
        <f>M1406</f>
        <v/>
      </c>
      <c r="AA1406">
        <f>N1406</f>
        <v/>
      </c>
      <c r="AB1406" s="14">
        <f>IF(H1406="","",H1406)</f>
        <v/>
      </c>
      <c r="AC1406">
        <f>O1406</f>
        <v/>
      </c>
      <c r="AD1406" s="14">
        <f>IF(I1406="","",I1406)</f>
        <v/>
      </c>
      <c r="AE1406">
        <f>P1406</f>
        <v/>
      </c>
      <c r="AH1406">
        <f>IF(S1406&lt;&gt;"",S1406,AH1405+900)</f>
        <v/>
      </c>
      <c r="AI1406">
        <f>IF(T1406&lt;&gt;"",T1406,AI1405)</f>
        <v/>
      </c>
      <c r="AJ1406">
        <f>IF(U1406&lt;&gt;"",U1406,AJ1405)</f>
        <v/>
      </c>
      <c r="AK1406">
        <f>IF(W1406&lt;&gt;"",W1406,"")</f>
        <v/>
      </c>
      <c r="AL1406" s="14">
        <f>IF(X1406&lt;&gt;"",X1406,"")</f>
        <v/>
      </c>
      <c r="AM1406" s="14">
        <f>IF(Y1406&lt;&gt;"",Y1406,"")</f>
        <v/>
      </c>
      <c r="AN1406" s="14">
        <f>IF(OR(AL1406="",AM1406=""),"",AL1406-AM1406)</f>
        <v/>
      </c>
      <c r="AO1406">
        <f>IF(AN1406="","",IF(AN1406&gt;0,"Bullish","Bearish"))</f>
        <v/>
      </c>
      <c r="AP1406">
        <f>IF(AO1406="",AP1405,AO1406)</f>
        <v/>
      </c>
      <c r="AQ1406" s="14">
        <f>IF(AB1406&lt;&gt;"",AB1406,"")</f>
        <v/>
      </c>
      <c r="AR1406" s="14">
        <f>IF(AD1406&lt;&gt;"",AD1406,"")</f>
        <v/>
      </c>
      <c r="AS1406">
        <f>IF(AS1405+1=13,1,AS1405+1)</f>
        <v/>
      </c>
      <c r="AT1406">
        <f>IFERROR(IF(SLOPE($AQ$1394:$AQ$1405,$AS$1394:$AS$1405)&gt;0,MIN(3,ABS(SLOPE($AQ$1394:$AQ$1405,$AS$1394:$AS$1405))),IF(SLOPE($AQ$1394:$AQ$1405,$AS$1394:$AS$1405)&lt;-0.5,-0.5,0)),0)</f>
        <v/>
      </c>
      <c r="AU1406">
        <f>IFERROR(IF(SLOPE($AR$1394:$AR$1405,$AS$1394:$AS$1405)&lt;0,MAX(-3,-ABS(SLOPE($AR$1394:$AR$1405,$AS$1394:$AS$1405))),IF(SLOPE($AR$1394:$AR$1405,$AS$1394:$AS$1405)&gt;0.5,0.5,0)),0)</f>
        <v/>
      </c>
      <c r="AV1406">
        <f>($AQ$1406+(AT1406*(AS1406-1)))</f>
        <v/>
      </c>
      <c r="AW1406">
        <f>($AR$1406+(AU1406*(AS1406-1)))</f>
        <v/>
      </c>
      <c r="AX1406">
        <f>IF(AT1406&gt;0,AV1406+AT1406,AV1406)</f>
        <v/>
      </c>
      <c r="AY1406">
        <f>IF(AU1406&lt;0,AW1406+AU1406,AW1406)</f>
        <v/>
      </c>
      <c r="BA1406" s="14">
        <f>IFERROR(AX1406-AQ1406,"")</f>
        <v/>
      </c>
      <c r="BB1406" s="14">
        <f>IFERROR(AY1406-AR1406,"")</f>
        <v/>
      </c>
      <c r="BD1406">
        <f>AH1406</f>
        <v/>
      </c>
      <c r="BE1406">
        <f>AI1406</f>
        <v/>
      </c>
      <c r="BF1406">
        <f>AJ1406</f>
        <v/>
      </c>
      <c r="BG1406" s="14">
        <f>L1406</f>
        <v/>
      </c>
      <c r="BH1406" s="14">
        <f>IF(X1406="","",X1406)</f>
        <v/>
      </c>
      <c r="BI1406" s="14">
        <f>IF(Y1406="","",Y1406)</f>
        <v/>
      </c>
      <c r="BJ1406">
        <f>Z1406</f>
        <v/>
      </c>
      <c r="BK1406">
        <f>AA1406</f>
        <v/>
      </c>
      <c r="BL1406">
        <f>IFERROR(AX1406,"")</f>
        <v/>
      </c>
      <c r="BM1406">
        <f>IFERROR(AY1406,"")</f>
        <v/>
      </c>
    </row>
    <row r="1407" ht="14.25" customHeight="1">
      <c r="A1407">
        <f>ALGLIB_SSA_XAUUSD!AA1407</f>
        <v/>
      </c>
      <c r="B1407">
        <f>IF($A1407="","",INDEX(ALGLIB_SSA_XAUUSD!$B$2:$B$2401,MATCH($A1407,ALGLIB_SSA_XAUUSD!$A$2:$A$2401,1)))</f>
        <v/>
      </c>
      <c r="C1407">
        <f>IF($A1407="","",INDEX(ALGLIB_SSA_XAUUSD!$C$2:$C$2401,MATCH($A1407,ALGLIB_SSA_XAUUSD!$A$2:$A$2401,1)))</f>
        <v/>
      </c>
      <c r="D1407" s="14">
        <f>IF($A1407="","",INT((ROW()-2)/12)+1)</f>
        <v/>
      </c>
      <c r="E1407" s="14">
        <f>IF(AND(E1418&lt;&gt;"",D1418=D1406+1),E1406+(E1418-E1406)*1/12,"")</f>
        <v/>
      </c>
      <c r="F1407" s="14">
        <f>IF(AND(F1418&lt;&gt;"",D1418=D1406+1),F1406+(F1418-F1406)*1/12,"")</f>
        <v/>
      </c>
      <c r="G1407" s="14">
        <f>IF(AND(G1418&lt;&gt;"",D1418=D1406+1),G1406+(G1418-G1406)*1/12,"")</f>
        <v/>
      </c>
      <c r="H1407" s="14">
        <f>IF(AND(H1418&lt;&gt;"",D1418=D1406+1),H1406+(H1418-H1406)*1/12,"")</f>
        <v/>
      </c>
      <c r="I1407" s="14">
        <f>IF(AND(L1418&lt;&gt;"",D1418=D1406+1),I1406+(I1418-I1406)*1/12,"")</f>
        <v/>
      </c>
      <c r="J1407">
        <f>_xlfn.XLOOKUP($A1407,ALGLIB_SSA_XAUUSD!$AA$2:$AA$2401,ALGLIB_SSA_XAUUSD!$P$2:$P$2401,"",0)</f>
        <v/>
      </c>
      <c r="K1407">
        <f>_xlfn.XLOOKUP($A1407,ALGLIB_SSA_XAUUSD!$AA$2:$AA$2401,ALGLIB_SSA_XAUUSD!$Q$2:$Q$2401,"",0)</f>
        <v/>
      </c>
      <c r="L1407">
        <f>_xlfn.XLOOKUP($A1407,ALGLIB_SSA_XAUUSD!$AA$2:$AA$2401,ALGLIB_SSA_XAUUSD!$R$2:$R$2401,"",0)</f>
        <v/>
      </c>
      <c r="M1407">
        <f>_xlfn.XLOOKUP($A1407,ALGLIB_SSA_XAUUSD!$AA$2:$AA$2401,ALGLIB_SSA_XAUUSD!$S$2:$S$2401,"",0)</f>
        <v/>
      </c>
      <c r="N1407">
        <f>_xlfn.XLOOKUP($A1407,ALGLIB_SSA_XAUUSD!$AA$2:$AA$2401,ALGLIB_SSA_XAUUSD!$T$2:$T$2401,"",0)</f>
        <v/>
      </c>
      <c r="O1407">
        <f>_xlfn.XLOOKUP($A1407,ALGLIB_SSA_XAUUSD!$AA$2:$AA$2401,ALGLIB_SSA_XAUUSD!$U$2:$U$2401,"",0)</f>
        <v/>
      </c>
      <c r="P1407">
        <f>_xlfn.XLOOKUP($A1407,ALGLIB_SSA_XAUUSD!$AA$2:$AA$2401,ALGLIB_SSA_XAUUSD!$V$2:$V$2401,"",0)</f>
        <v/>
      </c>
      <c r="S1407">
        <f>A1407</f>
        <v/>
      </c>
      <c r="T1407">
        <f>J1407</f>
        <v/>
      </c>
      <c r="U1407">
        <f>K1407</f>
        <v/>
      </c>
      <c r="V1407" s="14">
        <f>IF($A1407="","",MOD(ROW()-2,12)+1)</f>
        <v/>
      </c>
      <c r="W1407">
        <f>L1407</f>
        <v/>
      </c>
      <c r="X1407" s="14">
        <f>IF(F1407="","",F1407)</f>
        <v/>
      </c>
      <c r="Y1407" s="14">
        <f>IF(G1407="","",G1407)</f>
        <v/>
      </c>
      <c r="Z1407">
        <f>M1407</f>
        <v/>
      </c>
      <c r="AA1407">
        <f>N1407</f>
        <v/>
      </c>
      <c r="AB1407" s="14">
        <f>IF(H1407="","",H1407)</f>
        <v/>
      </c>
      <c r="AC1407">
        <f>O1407</f>
        <v/>
      </c>
      <c r="AD1407" s="14">
        <f>IF(I1407="","",I1407)</f>
        <v/>
      </c>
      <c r="AE1407">
        <f>P1407</f>
        <v/>
      </c>
      <c r="AH1407">
        <f>IF(S1407&lt;&gt;"",S1407,AH1406+900)</f>
        <v/>
      </c>
      <c r="AI1407">
        <f>IF(T1407&lt;&gt;"",T1407,AI1406)</f>
        <v/>
      </c>
      <c r="AJ1407">
        <f>IF(U1407&lt;&gt;"",U1407,AJ1406)</f>
        <v/>
      </c>
      <c r="AK1407">
        <f>IF(W1407&lt;&gt;"",W1407,"")</f>
        <v/>
      </c>
      <c r="AL1407" s="14">
        <f>IF(X1407&lt;&gt;"",X1407,"")</f>
        <v/>
      </c>
      <c r="AM1407" s="14">
        <f>IF(Y1407&lt;&gt;"",Y1407,"")</f>
        <v/>
      </c>
      <c r="AN1407" s="14">
        <f>IF(OR(AL1407="",AM1407=""),"",AL1407-AM1407)</f>
        <v/>
      </c>
      <c r="AO1407">
        <f>IF(AN1407="","",IF(AN1407&gt;0,"Bullish","Bearish"))</f>
        <v/>
      </c>
      <c r="AP1407">
        <f>IF(AO1407="",AP1406,AO1407)</f>
        <v/>
      </c>
      <c r="AQ1407" s="14">
        <f>IF(AB1407&lt;&gt;"",AB1407,"")</f>
        <v/>
      </c>
      <c r="AR1407" s="14">
        <f>IF(AD1407&lt;&gt;"",AD1407,"")</f>
        <v/>
      </c>
      <c r="AS1407">
        <f>IF(AS1406+1=13,1,AS1406+1)</f>
        <v/>
      </c>
      <c r="AT1407">
        <f>IFERROR(IF(SLOPE($AQ$1394:$AQ$1405,$AS$1394:$AS$1405)&gt;0,MIN(3,ABS(SLOPE($AQ$1394:$AQ$1405,$AS$1394:$AS$1405))),IF(SLOPE($AQ$1394:$AQ$1405,$AS$1394:$AS$1405)&lt;-0.5,-0.5,0)),0)</f>
        <v/>
      </c>
      <c r="AU1407">
        <f>IFERROR(IF(SLOPE($AR$1394:$AR$1405,$AS$1394:$AS$1405)&lt;0,MAX(-3,-ABS(SLOPE($AR$1394:$AR$1405,$AS$1394:$AS$1405))),IF(SLOPE($AR$1394:$AR$1405,$AS$1394:$AS$1405)&gt;0.5,0.5,0)),0)</f>
        <v/>
      </c>
      <c r="AV1407">
        <f>($AQ$1406+(AT1407*(AS1407-1)))</f>
        <v/>
      </c>
      <c r="AW1407">
        <f>($AR$1406+(AU1407*(AS1407-1)))</f>
        <v/>
      </c>
      <c r="AX1407">
        <f>IF(AT1407&gt;0,AV1407+AT1407,AV1407)</f>
        <v/>
      </c>
      <c r="AY1407">
        <f>IF(AU1407&lt;0,AW1407+AU1407,AW1407)</f>
        <v/>
      </c>
      <c r="BA1407" s="14">
        <f>IFERROR(AX1407-AQ1407,"")</f>
        <v/>
      </c>
      <c r="BB1407" s="14">
        <f>IFERROR(AY1407-AR1407,"")</f>
        <v/>
      </c>
      <c r="BD1407">
        <f>AH1407</f>
        <v/>
      </c>
      <c r="BE1407">
        <f>AI1407</f>
        <v/>
      </c>
      <c r="BF1407">
        <f>AJ1407</f>
        <v/>
      </c>
      <c r="BG1407" s="14">
        <f>L1407</f>
        <v/>
      </c>
      <c r="BH1407" s="14">
        <f>IF(X1407="","",X1407)</f>
        <v/>
      </c>
      <c r="BI1407" s="14">
        <f>IF(Y1407="","",Y1407)</f>
        <v/>
      </c>
      <c r="BJ1407">
        <f>Z1407</f>
        <v/>
      </c>
      <c r="BK1407">
        <f>AA1407</f>
        <v/>
      </c>
      <c r="BL1407">
        <f>IFERROR(AX1407,"")</f>
        <v/>
      </c>
      <c r="BM1407">
        <f>IFERROR(AY1407,"")</f>
        <v/>
      </c>
    </row>
    <row r="1408" ht="14.25" customHeight="1">
      <c r="A1408">
        <f>ALGLIB_SSA_XAUUSD!AA1408</f>
        <v/>
      </c>
      <c r="B1408">
        <f>IF($A1408="","",INDEX(ALGLIB_SSA_XAUUSD!$B$2:$B$2401,MATCH($A1408,ALGLIB_SSA_XAUUSD!$A$2:$A$2401,1)))</f>
        <v/>
      </c>
      <c r="C1408">
        <f>IF($A1408="","",INDEX(ALGLIB_SSA_XAUUSD!$C$2:$C$2401,MATCH($A1408,ALGLIB_SSA_XAUUSD!$A$2:$A$2401,1)))</f>
        <v/>
      </c>
      <c r="D1408" s="14">
        <f>IF($A1408="","",INT((ROW()-2)/12)+1)</f>
        <v/>
      </c>
      <c r="E1408" s="14">
        <f>IF(AND(E1418&lt;&gt;"",D1418=D1406+1),E1406+(E1418-E1406)*2/12,"")</f>
        <v/>
      </c>
      <c r="F1408" s="14">
        <f>IF(AND(F1418&lt;&gt;"",D1418=D1406+1),F1406+(F1418-F1406)*2/12,"")</f>
        <v/>
      </c>
      <c r="G1408" s="14">
        <f>IF(AND(G1418&lt;&gt;"",D1418=D1406+1),G1406+(G1418-G1406)*2/12,"")</f>
        <v/>
      </c>
      <c r="H1408" s="14">
        <f>IF(AND(H1418&lt;&gt;"",D1418=D1406+1),H1406+(H1418-H1406)*2/12,"")</f>
        <v/>
      </c>
      <c r="I1408" s="14">
        <f>IF(AND(L1418&lt;&gt;"",D1418=D1406+1),I1406+(I1418-I1406)*2/12,"")</f>
        <v/>
      </c>
      <c r="J1408">
        <f>_xlfn.XLOOKUP($A1408,ALGLIB_SSA_XAUUSD!$AA$2:$AA$2401,ALGLIB_SSA_XAUUSD!$P$2:$P$2401,"",0)</f>
        <v/>
      </c>
      <c r="K1408">
        <f>_xlfn.XLOOKUP($A1408,ALGLIB_SSA_XAUUSD!$AA$2:$AA$2401,ALGLIB_SSA_XAUUSD!$Q$2:$Q$2401,"",0)</f>
        <v/>
      </c>
      <c r="L1408">
        <f>_xlfn.XLOOKUP($A1408,ALGLIB_SSA_XAUUSD!$AA$2:$AA$2401,ALGLIB_SSA_XAUUSD!$R$2:$R$2401,"",0)</f>
        <v/>
      </c>
      <c r="M1408">
        <f>_xlfn.XLOOKUP($A1408,ALGLIB_SSA_XAUUSD!$AA$2:$AA$2401,ALGLIB_SSA_XAUUSD!$S$2:$S$2401,"",0)</f>
        <v/>
      </c>
      <c r="N1408">
        <f>_xlfn.XLOOKUP($A1408,ALGLIB_SSA_XAUUSD!$AA$2:$AA$2401,ALGLIB_SSA_XAUUSD!$T$2:$T$2401,"",0)</f>
        <v/>
      </c>
      <c r="O1408">
        <f>_xlfn.XLOOKUP($A1408,ALGLIB_SSA_XAUUSD!$AA$2:$AA$2401,ALGLIB_SSA_XAUUSD!$U$2:$U$2401,"",0)</f>
        <v/>
      </c>
      <c r="P1408">
        <f>_xlfn.XLOOKUP($A1408,ALGLIB_SSA_XAUUSD!$AA$2:$AA$2401,ALGLIB_SSA_XAUUSD!$V$2:$V$2401,"",0)</f>
        <v/>
      </c>
      <c r="S1408">
        <f>A1408</f>
        <v/>
      </c>
      <c r="T1408">
        <f>J1408</f>
        <v/>
      </c>
      <c r="U1408">
        <f>K1408</f>
        <v/>
      </c>
      <c r="V1408" s="14">
        <f>IF($A1408="","",MOD(ROW()-2,12)+1)</f>
        <v/>
      </c>
      <c r="W1408">
        <f>L1408</f>
        <v/>
      </c>
      <c r="X1408" s="14">
        <f>IF(F1408="","",F1408)</f>
        <v/>
      </c>
      <c r="Y1408" s="14">
        <f>IF(G1408="","",G1408)</f>
        <v/>
      </c>
      <c r="Z1408">
        <f>M1408</f>
        <v/>
      </c>
      <c r="AA1408">
        <f>N1408</f>
        <v/>
      </c>
      <c r="AB1408" s="14">
        <f>IF(H1408="","",H1408)</f>
        <v/>
      </c>
      <c r="AC1408">
        <f>O1408</f>
        <v/>
      </c>
      <c r="AD1408" s="14">
        <f>IF(I1408="","",I1408)</f>
        <v/>
      </c>
      <c r="AE1408">
        <f>P1408</f>
        <v/>
      </c>
      <c r="AH1408">
        <f>IF(S1408&lt;&gt;"",S1408,AH1407+900)</f>
        <v/>
      </c>
      <c r="AI1408">
        <f>IF(T1408&lt;&gt;"",T1408,AI1407)</f>
        <v/>
      </c>
      <c r="AJ1408">
        <f>IF(U1408&lt;&gt;"",U1408,AJ1407)</f>
        <v/>
      </c>
      <c r="AK1408">
        <f>IF(W1408&lt;&gt;"",W1408,"")</f>
        <v/>
      </c>
      <c r="AL1408" s="14">
        <f>IF(X1408&lt;&gt;"",X1408,"")</f>
        <v/>
      </c>
      <c r="AM1408" s="14">
        <f>IF(Y1408&lt;&gt;"",Y1408,"")</f>
        <v/>
      </c>
      <c r="AN1408" s="14">
        <f>IF(OR(AL1408="",AM1408=""),"",AL1408-AM1408)</f>
        <v/>
      </c>
      <c r="AO1408">
        <f>IF(AN1408="","",IF(AN1408&gt;0,"Bullish","Bearish"))</f>
        <v/>
      </c>
      <c r="AP1408">
        <f>IF(AO1408="",AP1407,AO1408)</f>
        <v/>
      </c>
      <c r="AQ1408" s="14">
        <f>IF(AB1408&lt;&gt;"",AB1408,"")</f>
        <v/>
      </c>
      <c r="AR1408" s="14">
        <f>IF(AD1408&lt;&gt;"",AD1408,"")</f>
        <v/>
      </c>
      <c r="AS1408">
        <f>IF(AS1407+1=13,1,AS1407+1)</f>
        <v/>
      </c>
      <c r="AT1408">
        <f>IFERROR(IF(SLOPE($AQ$1394:$AQ$1405,$AS$1394:$AS$1405)&gt;0,MIN(3,ABS(SLOPE($AQ$1394:$AQ$1405,$AS$1394:$AS$1405))),IF(SLOPE($AQ$1394:$AQ$1405,$AS$1394:$AS$1405)&lt;-0.5,-0.5,0)),0)</f>
        <v/>
      </c>
      <c r="AU1408">
        <f>IFERROR(IF(SLOPE($AR$1394:$AR$1405,$AS$1394:$AS$1405)&lt;0,MAX(-3,-ABS(SLOPE($AR$1394:$AR$1405,$AS$1394:$AS$1405))),IF(SLOPE($AR$1394:$AR$1405,$AS$1394:$AS$1405)&gt;0.5,0.5,0)),0)</f>
        <v/>
      </c>
      <c r="AV1408">
        <f>($AQ$1406+(AT1408*(AS1408-1)))</f>
        <v/>
      </c>
      <c r="AW1408">
        <f>($AR$1406+(AU1408*(AS1408-1)))</f>
        <v/>
      </c>
      <c r="AX1408">
        <f>IF(AT1408&gt;0,AV1408+AT1408,AV1408)</f>
        <v/>
      </c>
      <c r="AY1408">
        <f>IF(AU1408&lt;0,AW1408+AU1408,AW1408)</f>
        <v/>
      </c>
      <c r="BA1408" s="14">
        <f>IFERROR(AX1408-AQ1408,"")</f>
        <v/>
      </c>
      <c r="BB1408" s="14">
        <f>IFERROR(AY1408-AR1408,"")</f>
        <v/>
      </c>
      <c r="BD1408">
        <f>AH1408</f>
        <v/>
      </c>
      <c r="BE1408">
        <f>AI1408</f>
        <v/>
      </c>
      <c r="BF1408">
        <f>AJ1408</f>
        <v/>
      </c>
      <c r="BG1408" s="14">
        <f>L1408</f>
        <v/>
      </c>
      <c r="BH1408" s="14">
        <f>IF(X1408="","",X1408)</f>
        <v/>
      </c>
      <c r="BI1408" s="14">
        <f>IF(Y1408="","",Y1408)</f>
        <v/>
      </c>
      <c r="BJ1408">
        <f>Z1408</f>
        <v/>
      </c>
      <c r="BK1408">
        <f>AA1408</f>
        <v/>
      </c>
      <c r="BL1408">
        <f>IFERROR(AX1408,"")</f>
        <v/>
      </c>
      <c r="BM1408">
        <f>IFERROR(AY1408,"")</f>
        <v/>
      </c>
    </row>
    <row r="1409" ht="14.25" customHeight="1">
      <c r="A1409">
        <f>ALGLIB_SSA_XAUUSD!AA1409</f>
        <v/>
      </c>
      <c r="B1409">
        <f>IF($A1409="","",INDEX(ALGLIB_SSA_XAUUSD!$B$2:$B$2401,MATCH($A1409,ALGLIB_SSA_XAUUSD!$A$2:$A$2401,1)))</f>
        <v/>
      </c>
      <c r="C1409">
        <f>IF($A1409="","",INDEX(ALGLIB_SSA_XAUUSD!$C$2:$C$2401,MATCH($A1409,ALGLIB_SSA_XAUUSD!$A$2:$A$2401,1)))</f>
        <v/>
      </c>
      <c r="D1409" s="14">
        <f>IF($A1409="","",INT((ROW()-2)/12)+1)</f>
        <v/>
      </c>
      <c r="E1409" s="14">
        <f>IF(AND(E1418&lt;&gt;"",D1418=D1406+1),E1406+(E1418-E1406)*3/12,"")</f>
        <v/>
      </c>
      <c r="F1409" s="14">
        <f>IF(AND(F1418&lt;&gt;"",D1418=D1406+1),F1406+(F1418-F1406)*3/12,"")</f>
        <v/>
      </c>
      <c r="G1409" s="14">
        <f>IF(AND(G1418&lt;&gt;"",D1418=D1406+1),G1406+(G1418-G1406)*3/12,"")</f>
        <v/>
      </c>
      <c r="H1409" s="14">
        <f>IF(AND(H1418&lt;&gt;"",D1418=D1406+1),H1406+(H1418-H1406)*3/12,"")</f>
        <v/>
      </c>
      <c r="I1409" s="14">
        <f>IF(AND(L1418&lt;&gt;"",D1418=D1406+1),I1406+(I1418-I1406)*3/12,"")</f>
        <v/>
      </c>
      <c r="J1409">
        <f>_xlfn.XLOOKUP($A1409,ALGLIB_SSA_XAUUSD!$AA$2:$AA$2401,ALGLIB_SSA_XAUUSD!$P$2:$P$2401,"",0)</f>
        <v/>
      </c>
      <c r="K1409">
        <f>_xlfn.XLOOKUP($A1409,ALGLIB_SSA_XAUUSD!$AA$2:$AA$2401,ALGLIB_SSA_XAUUSD!$Q$2:$Q$2401,"",0)</f>
        <v/>
      </c>
      <c r="L1409">
        <f>_xlfn.XLOOKUP($A1409,ALGLIB_SSA_XAUUSD!$AA$2:$AA$2401,ALGLIB_SSA_XAUUSD!$R$2:$R$2401,"",0)</f>
        <v/>
      </c>
      <c r="M1409">
        <f>_xlfn.XLOOKUP($A1409,ALGLIB_SSA_XAUUSD!$AA$2:$AA$2401,ALGLIB_SSA_XAUUSD!$S$2:$S$2401,"",0)</f>
        <v/>
      </c>
      <c r="N1409">
        <f>_xlfn.XLOOKUP($A1409,ALGLIB_SSA_XAUUSD!$AA$2:$AA$2401,ALGLIB_SSA_XAUUSD!$T$2:$T$2401,"",0)</f>
        <v/>
      </c>
      <c r="O1409">
        <f>_xlfn.XLOOKUP($A1409,ALGLIB_SSA_XAUUSD!$AA$2:$AA$2401,ALGLIB_SSA_XAUUSD!$U$2:$U$2401,"",0)</f>
        <v/>
      </c>
      <c r="P1409">
        <f>_xlfn.XLOOKUP($A1409,ALGLIB_SSA_XAUUSD!$AA$2:$AA$2401,ALGLIB_SSA_XAUUSD!$V$2:$V$2401,"",0)</f>
        <v/>
      </c>
      <c r="S1409">
        <f>A1409</f>
        <v/>
      </c>
      <c r="T1409">
        <f>J1409</f>
        <v/>
      </c>
      <c r="U1409">
        <f>K1409</f>
        <v/>
      </c>
      <c r="V1409" s="14">
        <f>IF($A1409="","",MOD(ROW()-2,12)+1)</f>
        <v/>
      </c>
      <c r="W1409">
        <f>L1409</f>
        <v/>
      </c>
      <c r="X1409" s="14">
        <f>IF(F1409="","",F1409)</f>
        <v/>
      </c>
      <c r="Y1409" s="14">
        <f>IF(G1409="","",G1409)</f>
        <v/>
      </c>
      <c r="Z1409">
        <f>M1409</f>
        <v/>
      </c>
      <c r="AA1409">
        <f>N1409</f>
        <v/>
      </c>
      <c r="AB1409" s="14">
        <f>IF(H1409="","",H1409)</f>
        <v/>
      </c>
      <c r="AC1409">
        <f>O1409</f>
        <v/>
      </c>
      <c r="AD1409" s="14">
        <f>IF(I1409="","",I1409)</f>
        <v/>
      </c>
      <c r="AE1409">
        <f>P1409</f>
        <v/>
      </c>
      <c r="AH1409">
        <f>IF(S1409&lt;&gt;"",S1409,AH1408+900)</f>
        <v/>
      </c>
      <c r="AI1409">
        <f>IF(T1409&lt;&gt;"",T1409,AI1408)</f>
        <v/>
      </c>
      <c r="AJ1409">
        <f>IF(U1409&lt;&gt;"",U1409,AJ1408)</f>
        <v/>
      </c>
      <c r="AK1409">
        <f>IF(W1409&lt;&gt;"",W1409,"")</f>
        <v/>
      </c>
      <c r="AL1409" s="14">
        <f>IF(X1409&lt;&gt;"",X1409,"")</f>
        <v/>
      </c>
      <c r="AM1409" s="14">
        <f>IF(Y1409&lt;&gt;"",Y1409,"")</f>
        <v/>
      </c>
      <c r="AN1409" s="14">
        <f>IF(OR(AL1409="",AM1409=""),"",AL1409-AM1409)</f>
        <v/>
      </c>
      <c r="AO1409">
        <f>IF(AN1409="","",IF(AN1409&gt;0,"Bullish","Bearish"))</f>
        <v/>
      </c>
      <c r="AP1409">
        <f>IF(AO1409="",AP1408,AO1409)</f>
        <v/>
      </c>
      <c r="AQ1409" s="14">
        <f>IF(AB1409&lt;&gt;"",AB1409,"")</f>
        <v/>
      </c>
      <c r="AR1409" s="14">
        <f>IF(AD1409&lt;&gt;"",AD1409,"")</f>
        <v/>
      </c>
      <c r="AS1409">
        <f>IF(AS1408+1=13,1,AS1408+1)</f>
        <v/>
      </c>
      <c r="AT1409">
        <f>IFERROR(IF(SLOPE($AQ$1394:$AQ$1405,$AS$1394:$AS$1405)&gt;0,MIN(3,ABS(SLOPE($AQ$1394:$AQ$1405,$AS$1394:$AS$1405))),IF(SLOPE($AQ$1394:$AQ$1405,$AS$1394:$AS$1405)&lt;-0.5,-0.5,0)),0)</f>
        <v/>
      </c>
      <c r="AU1409">
        <f>IFERROR(IF(SLOPE($AR$1394:$AR$1405,$AS$1394:$AS$1405)&lt;0,MAX(-3,-ABS(SLOPE($AR$1394:$AR$1405,$AS$1394:$AS$1405))),IF(SLOPE($AR$1394:$AR$1405,$AS$1394:$AS$1405)&gt;0.5,0.5,0)),0)</f>
        <v/>
      </c>
      <c r="AV1409">
        <f>($AQ$1406+(AT1409*(AS1409-1)))</f>
        <v/>
      </c>
      <c r="AW1409">
        <f>($AR$1406+(AU1409*(AS1409-1)))</f>
        <v/>
      </c>
      <c r="AX1409">
        <f>IF(AT1409&gt;0,AV1409+AT1409,AV1409)</f>
        <v/>
      </c>
      <c r="AY1409">
        <f>IF(AU1409&lt;0,AW1409+AU1409,AW1409)</f>
        <v/>
      </c>
      <c r="BA1409" s="14">
        <f>IFERROR(AX1409-AQ1409,"")</f>
        <v/>
      </c>
      <c r="BB1409" s="14">
        <f>IFERROR(AY1409-AR1409,"")</f>
        <v/>
      </c>
      <c r="BD1409">
        <f>AH1409</f>
        <v/>
      </c>
      <c r="BE1409">
        <f>AI1409</f>
        <v/>
      </c>
      <c r="BF1409">
        <f>AJ1409</f>
        <v/>
      </c>
      <c r="BG1409" s="14">
        <f>L1409</f>
        <v/>
      </c>
      <c r="BH1409" s="14">
        <f>IF(X1409="","",X1409)</f>
        <v/>
      </c>
      <c r="BI1409" s="14">
        <f>IF(Y1409="","",Y1409)</f>
        <v/>
      </c>
      <c r="BJ1409">
        <f>Z1409</f>
        <v/>
      </c>
      <c r="BK1409">
        <f>AA1409</f>
        <v/>
      </c>
      <c r="BL1409">
        <f>IFERROR(AX1409,"")</f>
        <v/>
      </c>
      <c r="BM1409">
        <f>IFERROR(AY1409,"")</f>
        <v/>
      </c>
    </row>
    <row r="1410" ht="14.25" customHeight="1">
      <c r="A1410">
        <f>ALGLIB_SSA_XAUUSD!AA1410</f>
        <v/>
      </c>
      <c r="B1410">
        <f>IF($A1410="","",INDEX(ALGLIB_SSA_XAUUSD!$B$2:$B$2401,MATCH($A1410,ALGLIB_SSA_XAUUSD!$A$2:$A$2401,1)))</f>
        <v/>
      </c>
      <c r="C1410">
        <f>IF($A1410="","",INDEX(ALGLIB_SSA_XAUUSD!$C$2:$C$2401,MATCH($A1410,ALGLIB_SSA_XAUUSD!$A$2:$A$2401,1)))</f>
        <v/>
      </c>
      <c r="D1410" s="14">
        <f>IF($A1410="","",INT((ROW()-2)/12)+1)</f>
        <v/>
      </c>
      <c r="E1410" s="14">
        <f>IF(AND(E1418&lt;&gt;"",D1418=D1406+1),E1406+(E1418-E1406)*4/12,"")</f>
        <v/>
      </c>
      <c r="F1410" s="14">
        <f>IF(AND(F1418&lt;&gt;"",D1418=D1406+1),F1406+(F1418-F1406)*4/12,"")</f>
        <v/>
      </c>
      <c r="G1410" s="14">
        <f>IF(AND(G1418&lt;&gt;"",D1418=D1406+1),G1406+(G1418-G1406)*4/12,"")</f>
        <v/>
      </c>
      <c r="H1410" s="14">
        <f>IF(AND(H1418&lt;&gt;"",D1418=D1406+1),H1406+(H1418-H1406)*4/12,"")</f>
        <v/>
      </c>
      <c r="I1410" s="14">
        <f>IF(AND(L1418&lt;&gt;"",D1418=D1406+1),I1406+(I1418-I1406)*4/12,"")</f>
        <v/>
      </c>
      <c r="J1410">
        <f>_xlfn.XLOOKUP($A1410,ALGLIB_SSA_XAUUSD!$AA$2:$AA$2401,ALGLIB_SSA_XAUUSD!$P$2:$P$2401,"",0)</f>
        <v/>
      </c>
      <c r="K1410">
        <f>_xlfn.XLOOKUP($A1410,ALGLIB_SSA_XAUUSD!$AA$2:$AA$2401,ALGLIB_SSA_XAUUSD!$Q$2:$Q$2401,"",0)</f>
        <v/>
      </c>
      <c r="L1410">
        <f>_xlfn.XLOOKUP($A1410,ALGLIB_SSA_XAUUSD!$AA$2:$AA$2401,ALGLIB_SSA_XAUUSD!$R$2:$R$2401,"",0)</f>
        <v/>
      </c>
      <c r="M1410">
        <f>_xlfn.XLOOKUP($A1410,ALGLIB_SSA_XAUUSD!$AA$2:$AA$2401,ALGLIB_SSA_XAUUSD!$S$2:$S$2401,"",0)</f>
        <v/>
      </c>
      <c r="N1410">
        <f>_xlfn.XLOOKUP($A1410,ALGLIB_SSA_XAUUSD!$AA$2:$AA$2401,ALGLIB_SSA_XAUUSD!$T$2:$T$2401,"",0)</f>
        <v/>
      </c>
      <c r="O1410">
        <f>_xlfn.XLOOKUP($A1410,ALGLIB_SSA_XAUUSD!$AA$2:$AA$2401,ALGLIB_SSA_XAUUSD!$U$2:$U$2401,"",0)</f>
        <v/>
      </c>
      <c r="P1410">
        <f>_xlfn.XLOOKUP($A1410,ALGLIB_SSA_XAUUSD!$AA$2:$AA$2401,ALGLIB_SSA_XAUUSD!$V$2:$V$2401,"",0)</f>
        <v/>
      </c>
      <c r="S1410">
        <f>A1410</f>
        <v/>
      </c>
      <c r="T1410">
        <f>J1410</f>
        <v/>
      </c>
      <c r="U1410">
        <f>K1410</f>
        <v/>
      </c>
      <c r="V1410" s="14">
        <f>IF($A1410="","",MOD(ROW()-2,12)+1)</f>
        <v/>
      </c>
      <c r="W1410">
        <f>L1410</f>
        <v/>
      </c>
      <c r="X1410" s="14">
        <f>IF(F1410="","",F1410)</f>
        <v/>
      </c>
      <c r="Y1410" s="14">
        <f>IF(G1410="","",G1410)</f>
        <v/>
      </c>
      <c r="Z1410">
        <f>M1410</f>
        <v/>
      </c>
      <c r="AA1410">
        <f>N1410</f>
        <v/>
      </c>
      <c r="AB1410" s="14">
        <f>IF(H1410="","",H1410)</f>
        <v/>
      </c>
      <c r="AC1410">
        <f>O1410</f>
        <v/>
      </c>
      <c r="AD1410" s="14">
        <f>IF(I1410="","",I1410)</f>
        <v/>
      </c>
      <c r="AE1410">
        <f>P1410</f>
        <v/>
      </c>
      <c r="AH1410">
        <f>IF(S1410&lt;&gt;"",S1410,AH1409+900)</f>
        <v/>
      </c>
      <c r="AI1410">
        <f>IF(T1410&lt;&gt;"",T1410,AI1409)</f>
        <v/>
      </c>
      <c r="AJ1410">
        <f>IF(U1410&lt;&gt;"",U1410,AJ1409)</f>
        <v/>
      </c>
      <c r="AK1410">
        <f>IF(W1410&lt;&gt;"",W1410,"")</f>
        <v/>
      </c>
      <c r="AL1410" s="14">
        <f>IF(X1410&lt;&gt;"",X1410,"")</f>
        <v/>
      </c>
      <c r="AM1410" s="14">
        <f>IF(Y1410&lt;&gt;"",Y1410,"")</f>
        <v/>
      </c>
      <c r="AN1410" s="14">
        <f>IF(OR(AL1410="",AM1410=""),"",AL1410-AM1410)</f>
        <v/>
      </c>
      <c r="AO1410">
        <f>IF(AN1410="","",IF(AN1410&gt;0,"Bullish","Bearish"))</f>
        <v/>
      </c>
      <c r="AP1410">
        <f>IF(AO1410="",AP1409,AO1410)</f>
        <v/>
      </c>
      <c r="AQ1410" s="14">
        <f>IF(AB1410&lt;&gt;"",AB1410,"")</f>
        <v/>
      </c>
      <c r="AR1410" s="14">
        <f>IF(AD1410&lt;&gt;"",AD1410,"")</f>
        <v/>
      </c>
      <c r="AS1410">
        <f>IF(AS1409+1=13,1,AS1409+1)</f>
        <v/>
      </c>
      <c r="AT1410">
        <f>IFERROR(IF(SLOPE($AQ$1394:$AQ$1405,$AS$1394:$AS$1405)&gt;0,MIN(3,ABS(SLOPE($AQ$1394:$AQ$1405,$AS$1394:$AS$1405))),IF(SLOPE($AQ$1394:$AQ$1405,$AS$1394:$AS$1405)&lt;-0.5,-0.5,0)),0)</f>
        <v/>
      </c>
      <c r="AU1410">
        <f>IFERROR(IF(SLOPE($AR$1394:$AR$1405,$AS$1394:$AS$1405)&lt;0,MAX(-3,-ABS(SLOPE($AR$1394:$AR$1405,$AS$1394:$AS$1405))),IF(SLOPE($AR$1394:$AR$1405,$AS$1394:$AS$1405)&gt;0.5,0.5,0)),0)</f>
        <v/>
      </c>
      <c r="AV1410">
        <f>($AQ$1406+(AT1410*(AS1410-1)))</f>
        <v/>
      </c>
      <c r="AW1410">
        <f>($AR$1406+(AU1410*(AS1410-1)))</f>
        <v/>
      </c>
      <c r="AX1410">
        <f>IF(AT1410&gt;0,AV1410+AT1410,AV1410)</f>
        <v/>
      </c>
      <c r="AY1410">
        <f>IF(AU1410&lt;0,AW1410+AU1410,AW1410)</f>
        <v/>
      </c>
      <c r="BA1410" s="14">
        <f>IFERROR(AX1410-AQ1410,"")</f>
        <v/>
      </c>
      <c r="BB1410" s="14">
        <f>IFERROR(AY1410-AR1410,"")</f>
        <v/>
      </c>
      <c r="BD1410">
        <f>AH1410</f>
        <v/>
      </c>
      <c r="BE1410">
        <f>AI1410</f>
        <v/>
      </c>
      <c r="BF1410">
        <f>AJ1410</f>
        <v/>
      </c>
      <c r="BG1410" s="14">
        <f>L1410</f>
        <v/>
      </c>
      <c r="BH1410" s="14">
        <f>IF(X1410="","",X1410)</f>
        <v/>
      </c>
      <c r="BI1410" s="14">
        <f>IF(Y1410="","",Y1410)</f>
        <v/>
      </c>
      <c r="BJ1410">
        <f>Z1410</f>
        <v/>
      </c>
      <c r="BK1410">
        <f>AA1410</f>
        <v/>
      </c>
      <c r="BL1410">
        <f>IFERROR(AX1410,"")</f>
        <v/>
      </c>
      <c r="BM1410">
        <f>IFERROR(AY1410,"")</f>
        <v/>
      </c>
    </row>
    <row r="1411" ht="14.25" customHeight="1">
      <c r="A1411">
        <f>ALGLIB_SSA_XAUUSD!AA1411</f>
        <v/>
      </c>
      <c r="B1411">
        <f>IF($A1411="","",INDEX(ALGLIB_SSA_XAUUSD!$B$2:$B$2401,MATCH($A1411,ALGLIB_SSA_XAUUSD!$A$2:$A$2401,1)))</f>
        <v/>
      </c>
      <c r="C1411">
        <f>IF($A1411="","",INDEX(ALGLIB_SSA_XAUUSD!$C$2:$C$2401,MATCH($A1411,ALGLIB_SSA_XAUUSD!$A$2:$A$2401,1)))</f>
        <v/>
      </c>
      <c r="D1411" s="14">
        <f>IF($A1411="","",INT((ROW()-2)/12)+1)</f>
        <v/>
      </c>
      <c r="E1411" s="14">
        <f>IF(AND(E1418&lt;&gt;"",D1418=D1406+1),E1406+(E1418-E1406)*5/12,"")</f>
        <v/>
      </c>
      <c r="F1411" s="14">
        <f>IF(AND(F1418&lt;&gt;"",D1418=D1406+1),F1406+(F1418-F1406)*5/12,"")</f>
        <v/>
      </c>
      <c r="G1411" s="14">
        <f>IF(AND(G1418&lt;&gt;"",D1418=D1406+1),G1406+(G1418-G1406)*5/12,"")</f>
        <v/>
      </c>
      <c r="H1411" s="14">
        <f>IF(AND(H1418&lt;&gt;"",D1418=D1406+1),H1406+(H1418-H1406)*5/12,"")</f>
        <v/>
      </c>
      <c r="I1411" s="14">
        <f>IF(AND(L1418&lt;&gt;"",D1418=D1406+1),I1406+(I1418-I1406)*5/12,"")</f>
        <v/>
      </c>
      <c r="J1411">
        <f>_xlfn.XLOOKUP($A1411,ALGLIB_SSA_XAUUSD!$AA$2:$AA$2401,ALGLIB_SSA_XAUUSD!$P$2:$P$2401,"",0)</f>
        <v/>
      </c>
      <c r="K1411">
        <f>_xlfn.XLOOKUP($A1411,ALGLIB_SSA_XAUUSD!$AA$2:$AA$2401,ALGLIB_SSA_XAUUSD!$Q$2:$Q$2401,"",0)</f>
        <v/>
      </c>
      <c r="L1411">
        <f>_xlfn.XLOOKUP($A1411,ALGLIB_SSA_XAUUSD!$AA$2:$AA$2401,ALGLIB_SSA_XAUUSD!$R$2:$R$2401,"",0)</f>
        <v/>
      </c>
      <c r="M1411">
        <f>_xlfn.XLOOKUP($A1411,ALGLIB_SSA_XAUUSD!$AA$2:$AA$2401,ALGLIB_SSA_XAUUSD!$S$2:$S$2401,"",0)</f>
        <v/>
      </c>
      <c r="N1411">
        <f>_xlfn.XLOOKUP($A1411,ALGLIB_SSA_XAUUSD!$AA$2:$AA$2401,ALGLIB_SSA_XAUUSD!$T$2:$T$2401,"",0)</f>
        <v/>
      </c>
      <c r="O1411">
        <f>_xlfn.XLOOKUP($A1411,ALGLIB_SSA_XAUUSD!$AA$2:$AA$2401,ALGLIB_SSA_XAUUSD!$U$2:$U$2401,"",0)</f>
        <v/>
      </c>
      <c r="P1411">
        <f>_xlfn.XLOOKUP($A1411,ALGLIB_SSA_XAUUSD!$AA$2:$AA$2401,ALGLIB_SSA_XAUUSD!$V$2:$V$2401,"",0)</f>
        <v/>
      </c>
      <c r="S1411">
        <f>A1411</f>
        <v/>
      </c>
      <c r="T1411">
        <f>J1411</f>
        <v/>
      </c>
      <c r="U1411">
        <f>K1411</f>
        <v/>
      </c>
      <c r="V1411" s="14">
        <f>IF($A1411="","",MOD(ROW()-2,12)+1)</f>
        <v/>
      </c>
      <c r="W1411">
        <f>L1411</f>
        <v/>
      </c>
      <c r="X1411" s="14">
        <f>IF(F1411="","",F1411)</f>
        <v/>
      </c>
      <c r="Y1411" s="14">
        <f>IF(G1411="","",G1411)</f>
        <v/>
      </c>
      <c r="Z1411">
        <f>M1411</f>
        <v/>
      </c>
      <c r="AA1411">
        <f>N1411</f>
        <v/>
      </c>
      <c r="AB1411" s="14">
        <f>IF(H1411="","",H1411)</f>
        <v/>
      </c>
      <c r="AC1411">
        <f>O1411</f>
        <v/>
      </c>
      <c r="AD1411" s="14">
        <f>IF(I1411="","",I1411)</f>
        <v/>
      </c>
      <c r="AE1411">
        <f>P1411</f>
        <v/>
      </c>
      <c r="AH1411">
        <f>IF(S1411&lt;&gt;"",S1411,AH1410+900)</f>
        <v/>
      </c>
      <c r="AI1411">
        <f>IF(T1411&lt;&gt;"",T1411,AI1410)</f>
        <v/>
      </c>
      <c r="AJ1411">
        <f>IF(U1411&lt;&gt;"",U1411,AJ1410)</f>
        <v/>
      </c>
      <c r="AK1411">
        <f>IF(W1411&lt;&gt;"",W1411,"")</f>
        <v/>
      </c>
      <c r="AL1411" s="14">
        <f>IF(X1411&lt;&gt;"",X1411,"")</f>
        <v/>
      </c>
      <c r="AM1411" s="14">
        <f>IF(Y1411&lt;&gt;"",Y1411,"")</f>
        <v/>
      </c>
      <c r="AN1411" s="14">
        <f>IF(OR(AL1411="",AM1411=""),"",AL1411-AM1411)</f>
        <v/>
      </c>
      <c r="AO1411">
        <f>IF(AN1411="","",IF(AN1411&gt;0,"Bullish","Bearish"))</f>
        <v/>
      </c>
      <c r="AP1411">
        <f>IF(AO1411="",AP1410,AO1411)</f>
        <v/>
      </c>
      <c r="AQ1411" s="14">
        <f>IF(AB1411&lt;&gt;"",AB1411,"")</f>
        <v/>
      </c>
      <c r="AR1411" s="14">
        <f>IF(AD1411&lt;&gt;"",AD1411,"")</f>
        <v/>
      </c>
      <c r="AS1411">
        <f>IF(AS1410+1=13,1,AS1410+1)</f>
        <v/>
      </c>
      <c r="AT1411">
        <f>IFERROR(IF(SLOPE($AQ$1394:$AQ$1405,$AS$1394:$AS$1405)&gt;0,MIN(3,ABS(SLOPE($AQ$1394:$AQ$1405,$AS$1394:$AS$1405))),IF(SLOPE($AQ$1394:$AQ$1405,$AS$1394:$AS$1405)&lt;-0.5,-0.5,0)),0)</f>
        <v/>
      </c>
      <c r="AU1411">
        <f>IFERROR(IF(SLOPE($AR$1394:$AR$1405,$AS$1394:$AS$1405)&lt;0,MAX(-3,-ABS(SLOPE($AR$1394:$AR$1405,$AS$1394:$AS$1405))),IF(SLOPE($AR$1394:$AR$1405,$AS$1394:$AS$1405)&gt;0.5,0.5,0)),0)</f>
        <v/>
      </c>
      <c r="AV1411">
        <f>($AQ$1406+(AT1411*(AS1411-1)))</f>
        <v/>
      </c>
      <c r="AW1411">
        <f>($AR$1406+(AU1411*(AS1411-1)))</f>
        <v/>
      </c>
      <c r="AX1411">
        <f>IF(AT1411&gt;0,AV1411+AT1411,AV1411)</f>
        <v/>
      </c>
      <c r="AY1411">
        <f>IF(AU1411&lt;0,AW1411+AU1411,AW1411)</f>
        <v/>
      </c>
      <c r="BA1411" s="14">
        <f>IFERROR(AX1411-AQ1411,"")</f>
        <v/>
      </c>
      <c r="BB1411" s="14">
        <f>IFERROR(AY1411-AR1411,"")</f>
        <v/>
      </c>
      <c r="BD1411">
        <f>AH1411</f>
        <v/>
      </c>
      <c r="BE1411">
        <f>AI1411</f>
        <v/>
      </c>
      <c r="BF1411">
        <f>AJ1411</f>
        <v/>
      </c>
      <c r="BG1411" s="14">
        <f>L1411</f>
        <v/>
      </c>
      <c r="BH1411" s="14">
        <f>IF(X1411="","",X1411)</f>
        <v/>
      </c>
      <c r="BI1411" s="14">
        <f>IF(Y1411="","",Y1411)</f>
        <v/>
      </c>
      <c r="BJ1411">
        <f>Z1411</f>
        <v/>
      </c>
      <c r="BK1411">
        <f>AA1411</f>
        <v/>
      </c>
      <c r="BL1411">
        <f>IFERROR(AX1411,"")</f>
        <v/>
      </c>
      <c r="BM1411">
        <f>IFERROR(AY1411,"")</f>
        <v/>
      </c>
    </row>
    <row r="1412" ht="14.25" customHeight="1">
      <c r="A1412">
        <f>ALGLIB_SSA_XAUUSD!AA1412</f>
        <v/>
      </c>
      <c r="B1412">
        <f>IF($A1412="","",INDEX(ALGLIB_SSA_XAUUSD!$B$2:$B$2401,MATCH($A1412,ALGLIB_SSA_XAUUSD!$A$2:$A$2401,1)))</f>
        <v/>
      </c>
      <c r="C1412">
        <f>IF($A1412="","",INDEX(ALGLIB_SSA_XAUUSD!$C$2:$C$2401,MATCH($A1412,ALGLIB_SSA_XAUUSD!$A$2:$A$2401,1)))</f>
        <v/>
      </c>
      <c r="D1412" s="14">
        <f>IF($A1412="","",INT((ROW()-2)/12)+1)</f>
        <v/>
      </c>
      <c r="E1412" s="14">
        <f>IF(AND(E1418&lt;&gt;"",D1418=D1406+1),E1406+(E1418-E1406)*6/12,"")</f>
        <v/>
      </c>
      <c r="F1412" s="14">
        <f>IF(AND(F1418&lt;&gt;"",D1418=D1406+1),F1406+(F1418-F1406)*6/12,"")</f>
        <v/>
      </c>
      <c r="G1412" s="14">
        <f>IF(AND(G1418&lt;&gt;"",D1418=D1406+1),G1406+(G1418-G1406)*6/12,"")</f>
        <v/>
      </c>
      <c r="H1412" s="14">
        <f>IF(AND(H1418&lt;&gt;"",D1418=D1406+1),H1406+(H1418-H1406)*6/12,"")</f>
        <v/>
      </c>
      <c r="I1412" s="14">
        <f>IF(AND(L1418&lt;&gt;"",D1418=D1406+1),I1406+(I1418-I1406)*6/12,"")</f>
        <v/>
      </c>
      <c r="J1412">
        <f>_xlfn.XLOOKUP($A1412,ALGLIB_SSA_XAUUSD!$AA$2:$AA$2401,ALGLIB_SSA_XAUUSD!$P$2:$P$2401,"",0)</f>
        <v/>
      </c>
      <c r="K1412">
        <f>_xlfn.XLOOKUP($A1412,ALGLIB_SSA_XAUUSD!$AA$2:$AA$2401,ALGLIB_SSA_XAUUSD!$Q$2:$Q$2401,"",0)</f>
        <v/>
      </c>
      <c r="L1412">
        <f>_xlfn.XLOOKUP($A1412,ALGLIB_SSA_XAUUSD!$AA$2:$AA$2401,ALGLIB_SSA_XAUUSD!$R$2:$R$2401,"",0)</f>
        <v/>
      </c>
      <c r="M1412">
        <f>_xlfn.XLOOKUP($A1412,ALGLIB_SSA_XAUUSD!$AA$2:$AA$2401,ALGLIB_SSA_XAUUSD!$S$2:$S$2401,"",0)</f>
        <v/>
      </c>
      <c r="N1412">
        <f>_xlfn.XLOOKUP($A1412,ALGLIB_SSA_XAUUSD!$AA$2:$AA$2401,ALGLIB_SSA_XAUUSD!$T$2:$T$2401,"",0)</f>
        <v/>
      </c>
      <c r="O1412">
        <f>_xlfn.XLOOKUP($A1412,ALGLIB_SSA_XAUUSD!$AA$2:$AA$2401,ALGLIB_SSA_XAUUSD!$U$2:$U$2401,"",0)</f>
        <v/>
      </c>
      <c r="P1412">
        <f>_xlfn.XLOOKUP($A1412,ALGLIB_SSA_XAUUSD!$AA$2:$AA$2401,ALGLIB_SSA_XAUUSD!$V$2:$V$2401,"",0)</f>
        <v/>
      </c>
      <c r="S1412">
        <f>A1412</f>
        <v/>
      </c>
      <c r="T1412">
        <f>J1412</f>
        <v/>
      </c>
      <c r="U1412">
        <f>K1412</f>
        <v/>
      </c>
      <c r="V1412" s="14">
        <f>IF($A1412="","",MOD(ROW()-2,12)+1)</f>
        <v/>
      </c>
      <c r="W1412">
        <f>L1412</f>
        <v/>
      </c>
      <c r="X1412" s="14">
        <f>IF(F1412="","",F1412)</f>
        <v/>
      </c>
      <c r="Y1412" s="14">
        <f>IF(G1412="","",G1412)</f>
        <v/>
      </c>
      <c r="Z1412">
        <f>M1412</f>
        <v/>
      </c>
      <c r="AA1412">
        <f>N1412</f>
        <v/>
      </c>
      <c r="AB1412" s="14">
        <f>IF(H1412="","",H1412)</f>
        <v/>
      </c>
      <c r="AC1412">
        <f>O1412</f>
        <v/>
      </c>
      <c r="AD1412" s="14">
        <f>IF(I1412="","",I1412)</f>
        <v/>
      </c>
      <c r="AE1412">
        <f>P1412</f>
        <v/>
      </c>
      <c r="AH1412">
        <f>IF(S1412&lt;&gt;"",S1412,AH1411+900)</f>
        <v/>
      </c>
      <c r="AI1412">
        <f>IF(T1412&lt;&gt;"",T1412,AI1411)</f>
        <v/>
      </c>
      <c r="AJ1412">
        <f>IF(U1412&lt;&gt;"",U1412,AJ1411)</f>
        <v/>
      </c>
      <c r="AK1412">
        <f>IF(W1412&lt;&gt;"",W1412,"")</f>
        <v/>
      </c>
      <c r="AL1412" s="14">
        <f>IF(X1412&lt;&gt;"",X1412,"")</f>
        <v/>
      </c>
      <c r="AM1412" s="14">
        <f>IF(Y1412&lt;&gt;"",Y1412,"")</f>
        <v/>
      </c>
      <c r="AN1412" s="14">
        <f>IF(OR(AL1412="",AM1412=""),"",AL1412-AM1412)</f>
        <v/>
      </c>
      <c r="AO1412">
        <f>IF(AN1412="","",IF(AN1412&gt;0,"Bullish","Bearish"))</f>
        <v/>
      </c>
      <c r="AP1412">
        <f>IF(AO1412="",AP1411,AO1412)</f>
        <v/>
      </c>
      <c r="AQ1412" s="14">
        <f>IF(AB1412&lt;&gt;"",AB1412,"")</f>
        <v/>
      </c>
      <c r="AR1412" s="14">
        <f>IF(AD1412&lt;&gt;"",AD1412,"")</f>
        <v/>
      </c>
      <c r="AS1412">
        <f>IF(AS1411+1=13,1,AS1411+1)</f>
        <v/>
      </c>
      <c r="AT1412">
        <f>IFERROR(IF(SLOPE($AQ$1394:$AQ$1405,$AS$1394:$AS$1405)&gt;0,MIN(3,ABS(SLOPE($AQ$1394:$AQ$1405,$AS$1394:$AS$1405))),IF(SLOPE($AQ$1394:$AQ$1405,$AS$1394:$AS$1405)&lt;-0.5,-0.5,0)),0)</f>
        <v/>
      </c>
      <c r="AU1412">
        <f>IFERROR(IF(SLOPE($AR$1394:$AR$1405,$AS$1394:$AS$1405)&lt;0,MAX(-3,-ABS(SLOPE($AR$1394:$AR$1405,$AS$1394:$AS$1405))),IF(SLOPE($AR$1394:$AR$1405,$AS$1394:$AS$1405)&gt;0.5,0.5,0)),0)</f>
        <v/>
      </c>
      <c r="AV1412">
        <f>($AQ$1406+(AT1412*(AS1412-1)))</f>
        <v/>
      </c>
      <c r="AW1412">
        <f>($AR$1406+(AU1412*(AS1412-1)))</f>
        <v/>
      </c>
      <c r="AX1412">
        <f>IF(AT1412&gt;0,AV1412+AT1412,AV1412)</f>
        <v/>
      </c>
      <c r="AY1412">
        <f>IF(AU1412&lt;0,AW1412+AU1412,AW1412)</f>
        <v/>
      </c>
      <c r="BA1412" s="14">
        <f>IFERROR(AX1412-AQ1412,"")</f>
        <v/>
      </c>
      <c r="BB1412" s="14">
        <f>IFERROR(AY1412-AR1412,"")</f>
        <v/>
      </c>
      <c r="BD1412">
        <f>AH1412</f>
        <v/>
      </c>
      <c r="BE1412">
        <f>AI1412</f>
        <v/>
      </c>
      <c r="BF1412">
        <f>AJ1412</f>
        <v/>
      </c>
      <c r="BG1412" s="14">
        <f>L1412</f>
        <v/>
      </c>
      <c r="BH1412" s="14">
        <f>IF(X1412="","",X1412)</f>
        <v/>
      </c>
      <c r="BI1412" s="14">
        <f>IF(Y1412="","",Y1412)</f>
        <v/>
      </c>
      <c r="BJ1412">
        <f>Z1412</f>
        <v/>
      </c>
      <c r="BK1412">
        <f>AA1412</f>
        <v/>
      </c>
      <c r="BL1412">
        <f>IFERROR(AX1412,"")</f>
        <v/>
      </c>
      <c r="BM1412">
        <f>IFERROR(AY1412,"")</f>
        <v/>
      </c>
    </row>
    <row r="1413" ht="14.25" customHeight="1">
      <c r="A1413">
        <f>ALGLIB_SSA_XAUUSD!AA1413</f>
        <v/>
      </c>
      <c r="B1413">
        <f>IF($A1413="","",INDEX(ALGLIB_SSA_XAUUSD!$B$2:$B$2401,MATCH($A1413,ALGLIB_SSA_XAUUSD!$A$2:$A$2401,1)))</f>
        <v/>
      </c>
      <c r="C1413">
        <f>IF($A1413="","",INDEX(ALGLIB_SSA_XAUUSD!$C$2:$C$2401,MATCH($A1413,ALGLIB_SSA_XAUUSD!$A$2:$A$2401,1)))</f>
        <v/>
      </c>
      <c r="D1413" s="14">
        <f>IF($A1413="","",INT((ROW()-2)/12)+1)</f>
        <v/>
      </c>
      <c r="E1413" s="14">
        <f>IF(AND(E1418&lt;&gt;"",D1418=D1406+1),E1406+(E1418-E1406)*7/12,"")</f>
        <v/>
      </c>
      <c r="F1413" s="14">
        <f>IF(AND(F1418&lt;&gt;"",D1418=D1406+1),F1406+(F1418-F1406)*7/12,"")</f>
        <v/>
      </c>
      <c r="G1413" s="14">
        <f>IF(AND(G1418&lt;&gt;"",D1418=D1406+1),G1406+(G1418-G1406)*7/12,"")</f>
        <v/>
      </c>
      <c r="H1413" s="14">
        <f>IF(AND(H1418&lt;&gt;"",D1418=D1406+1),H1406+(H1418-H1406)*7/12,"")</f>
        <v/>
      </c>
      <c r="I1413" s="14">
        <f>IF(AND(L1418&lt;&gt;"",D1418=D1406+1),I1406+(I1418-I1406)*7/12,"")</f>
        <v/>
      </c>
      <c r="J1413">
        <f>_xlfn.XLOOKUP($A1413,ALGLIB_SSA_XAUUSD!$AA$2:$AA$2401,ALGLIB_SSA_XAUUSD!$P$2:$P$2401,"",0)</f>
        <v/>
      </c>
      <c r="K1413">
        <f>_xlfn.XLOOKUP($A1413,ALGLIB_SSA_XAUUSD!$AA$2:$AA$2401,ALGLIB_SSA_XAUUSD!$Q$2:$Q$2401,"",0)</f>
        <v/>
      </c>
      <c r="L1413">
        <f>_xlfn.XLOOKUP($A1413,ALGLIB_SSA_XAUUSD!$AA$2:$AA$2401,ALGLIB_SSA_XAUUSD!$R$2:$R$2401,"",0)</f>
        <v/>
      </c>
      <c r="M1413">
        <f>_xlfn.XLOOKUP($A1413,ALGLIB_SSA_XAUUSD!$AA$2:$AA$2401,ALGLIB_SSA_XAUUSD!$S$2:$S$2401,"",0)</f>
        <v/>
      </c>
      <c r="N1413">
        <f>_xlfn.XLOOKUP($A1413,ALGLIB_SSA_XAUUSD!$AA$2:$AA$2401,ALGLIB_SSA_XAUUSD!$T$2:$T$2401,"",0)</f>
        <v/>
      </c>
      <c r="O1413">
        <f>_xlfn.XLOOKUP($A1413,ALGLIB_SSA_XAUUSD!$AA$2:$AA$2401,ALGLIB_SSA_XAUUSD!$U$2:$U$2401,"",0)</f>
        <v/>
      </c>
      <c r="P1413">
        <f>_xlfn.XLOOKUP($A1413,ALGLIB_SSA_XAUUSD!$AA$2:$AA$2401,ALGLIB_SSA_XAUUSD!$V$2:$V$2401,"",0)</f>
        <v/>
      </c>
      <c r="S1413">
        <f>A1413</f>
        <v/>
      </c>
      <c r="T1413">
        <f>J1413</f>
        <v/>
      </c>
      <c r="U1413">
        <f>K1413</f>
        <v/>
      </c>
      <c r="V1413" s="14">
        <f>IF($A1413="","",MOD(ROW()-2,12)+1)</f>
        <v/>
      </c>
      <c r="W1413">
        <f>L1413</f>
        <v/>
      </c>
      <c r="X1413" s="14">
        <f>IF(F1413="","",F1413)</f>
        <v/>
      </c>
      <c r="Y1413" s="14">
        <f>IF(G1413="","",G1413)</f>
        <v/>
      </c>
      <c r="Z1413">
        <f>M1413</f>
        <v/>
      </c>
      <c r="AA1413">
        <f>N1413</f>
        <v/>
      </c>
      <c r="AB1413" s="14">
        <f>IF(H1413="","",H1413)</f>
        <v/>
      </c>
      <c r="AC1413">
        <f>O1413</f>
        <v/>
      </c>
      <c r="AD1413" s="14">
        <f>IF(I1413="","",I1413)</f>
        <v/>
      </c>
      <c r="AE1413">
        <f>P1413</f>
        <v/>
      </c>
      <c r="AH1413">
        <f>IF(S1413&lt;&gt;"",S1413,AH1412+900)</f>
        <v/>
      </c>
      <c r="AI1413">
        <f>IF(T1413&lt;&gt;"",T1413,AI1412)</f>
        <v/>
      </c>
      <c r="AJ1413">
        <f>IF(U1413&lt;&gt;"",U1413,AJ1412)</f>
        <v/>
      </c>
      <c r="AK1413">
        <f>IF(W1413&lt;&gt;"",W1413,"")</f>
        <v/>
      </c>
      <c r="AL1413" s="14">
        <f>IF(X1413&lt;&gt;"",X1413,"")</f>
        <v/>
      </c>
      <c r="AM1413" s="14">
        <f>IF(Y1413&lt;&gt;"",Y1413,"")</f>
        <v/>
      </c>
      <c r="AN1413" s="14">
        <f>IF(OR(AL1413="",AM1413=""),"",AL1413-AM1413)</f>
        <v/>
      </c>
      <c r="AO1413">
        <f>IF(AN1413="","",IF(AN1413&gt;0,"Bullish","Bearish"))</f>
        <v/>
      </c>
      <c r="AP1413">
        <f>IF(AO1413="",AP1412,AO1413)</f>
        <v/>
      </c>
      <c r="AQ1413" s="14">
        <f>IF(AB1413&lt;&gt;"",AB1413,"")</f>
        <v/>
      </c>
      <c r="AR1413" s="14">
        <f>IF(AD1413&lt;&gt;"",AD1413,"")</f>
        <v/>
      </c>
      <c r="AS1413">
        <f>IF(AS1412+1=13,1,AS1412+1)</f>
        <v/>
      </c>
      <c r="AT1413">
        <f>IFERROR(IF(SLOPE($AQ$1394:$AQ$1405,$AS$1394:$AS$1405)&gt;0,MIN(3,ABS(SLOPE($AQ$1394:$AQ$1405,$AS$1394:$AS$1405))),IF(SLOPE($AQ$1394:$AQ$1405,$AS$1394:$AS$1405)&lt;-0.5,-0.5,0)),0)</f>
        <v/>
      </c>
      <c r="AU1413">
        <f>IFERROR(IF(SLOPE($AR$1394:$AR$1405,$AS$1394:$AS$1405)&lt;0,MAX(-3,-ABS(SLOPE($AR$1394:$AR$1405,$AS$1394:$AS$1405))),IF(SLOPE($AR$1394:$AR$1405,$AS$1394:$AS$1405)&gt;0.5,0.5,0)),0)</f>
        <v/>
      </c>
      <c r="AV1413">
        <f>($AQ$1406+(AT1413*(AS1413-1)))</f>
        <v/>
      </c>
      <c r="AW1413">
        <f>($AR$1406+(AU1413*(AS1413-1)))</f>
        <v/>
      </c>
      <c r="AX1413">
        <f>IF(AT1413&gt;0,AV1413+AT1413,AV1413)</f>
        <v/>
      </c>
      <c r="AY1413">
        <f>IF(AU1413&lt;0,AW1413+AU1413,AW1413)</f>
        <v/>
      </c>
      <c r="BA1413" s="14">
        <f>IFERROR(AX1413-AQ1413,"")</f>
        <v/>
      </c>
      <c r="BB1413" s="14">
        <f>IFERROR(AY1413-AR1413,"")</f>
        <v/>
      </c>
      <c r="BD1413">
        <f>AH1413</f>
        <v/>
      </c>
      <c r="BE1413">
        <f>AI1413</f>
        <v/>
      </c>
      <c r="BF1413">
        <f>AJ1413</f>
        <v/>
      </c>
      <c r="BG1413" s="14">
        <f>L1413</f>
        <v/>
      </c>
      <c r="BH1413" s="14">
        <f>IF(X1413="","",X1413)</f>
        <v/>
      </c>
      <c r="BI1413" s="14">
        <f>IF(Y1413="","",Y1413)</f>
        <v/>
      </c>
      <c r="BJ1413">
        <f>Z1413</f>
        <v/>
      </c>
      <c r="BK1413">
        <f>AA1413</f>
        <v/>
      </c>
      <c r="BL1413">
        <f>IFERROR(AX1413,"")</f>
        <v/>
      </c>
      <c r="BM1413">
        <f>IFERROR(AY1413,"")</f>
        <v/>
      </c>
    </row>
    <row r="1414" ht="14.25" customHeight="1">
      <c r="A1414">
        <f>ALGLIB_SSA_XAUUSD!AA1414</f>
        <v/>
      </c>
      <c r="B1414">
        <f>IF($A1414="","",INDEX(ALGLIB_SSA_XAUUSD!$B$2:$B$2401,MATCH($A1414,ALGLIB_SSA_XAUUSD!$A$2:$A$2401,1)))</f>
        <v/>
      </c>
      <c r="C1414">
        <f>IF($A1414="","",INDEX(ALGLIB_SSA_XAUUSD!$C$2:$C$2401,MATCH($A1414,ALGLIB_SSA_XAUUSD!$A$2:$A$2401,1)))</f>
        <v/>
      </c>
      <c r="D1414" s="14">
        <f>IF($A1414="","",INT((ROW()-2)/12)+1)</f>
        <v/>
      </c>
      <c r="E1414" s="14">
        <f>IF(AND(E1418&lt;&gt;"",D1418=D1406+1),E1406+(E1418-E1406)*8/12,"")</f>
        <v/>
      </c>
      <c r="F1414" s="14">
        <f>IF(AND(F1418&lt;&gt;"",D1418=D1406+1),F1406+(F1418-F1406)*8/12,"")</f>
        <v/>
      </c>
      <c r="G1414" s="14">
        <f>IF(AND(G1418&lt;&gt;"",D1418=D1406+1),G1406+(G1418-G1406)*8/12,"")</f>
        <v/>
      </c>
      <c r="H1414" s="14">
        <f>IF(AND(H1418&lt;&gt;"",D1418=D1406+1),H1406+(H1418-H1406)*8/12,"")</f>
        <v/>
      </c>
      <c r="I1414" s="14">
        <f>IF(AND(L1418&lt;&gt;"",D1418=D1406+1),I1406+(I1418-I1406)*8/12,"")</f>
        <v/>
      </c>
      <c r="J1414">
        <f>_xlfn.XLOOKUP($A1414,ALGLIB_SSA_XAUUSD!$AA$2:$AA$2401,ALGLIB_SSA_XAUUSD!$P$2:$P$2401,"",0)</f>
        <v/>
      </c>
      <c r="K1414">
        <f>_xlfn.XLOOKUP($A1414,ALGLIB_SSA_XAUUSD!$AA$2:$AA$2401,ALGLIB_SSA_XAUUSD!$Q$2:$Q$2401,"",0)</f>
        <v/>
      </c>
      <c r="L1414">
        <f>_xlfn.XLOOKUP($A1414,ALGLIB_SSA_XAUUSD!$AA$2:$AA$2401,ALGLIB_SSA_XAUUSD!$R$2:$R$2401,"",0)</f>
        <v/>
      </c>
      <c r="M1414">
        <f>_xlfn.XLOOKUP($A1414,ALGLIB_SSA_XAUUSD!$AA$2:$AA$2401,ALGLIB_SSA_XAUUSD!$S$2:$S$2401,"",0)</f>
        <v/>
      </c>
      <c r="N1414">
        <f>_xlfn.XLOOKUP($A1414,ALGLIB_SSA_XAUUSD!$AA$2:$AA$2401,ALGLIB_SSA_XAUUSD!$T$2:$T$2401,"",0)</f>
        <v/>
      </c>
      <c r="O1414">
        <f>_xlfn.XLOOKUP($A1414,ALGLIB_SSA_XAUUSD!$AA$2:$AA$2401,ALGLIB_SSA_XAUUSD!$U$2:$U$2401,"",0)</f>
        <v/>
      </c>
      <c r="P1414">
        <f>_xlfn.XLOOKUP($A1414,ALGLIB_SSA_XAUUSD!$AA$2:$AA$2401,ALGLIB_SSA_XAUUSD!$V$2:$V$2401,"",0)</f>
        <v/>
      </c>
      <c r="S1414">
        <f>A1414</f>
        <v/>
      </c>
      <c r="T1414">
        <f>J1414</f>
        <v/>
      </c>
      <c r="U1414">
        <f>K1414</f>
        <v/>
      </c>
      <c r="V1414" s="14">
        <f>IF($A1414="","",MOD(ROW()-2,12)+1)</f>
        <v/>
      </c>
      <c r="W1414">
        <f>L1414</f>
        <v/>
      </c>
      <c r="X1414" s="14">
        <f>IF(F1414="","",F1414)</f>
        <v/>
      </c>
      <c r="Y1414" s="14">
        <f>IF(G1414="","",G1414)</f>
        <v/>
      </c>
      <c r="Z1414">
        <f>M1414</f>
        <v/>
      </c>
      <c r="AA1414">
        <f>N1414</f>
        <v/>
      </c>
      <c r="AB1414" s="14">
        <f>IF(H1414="","",H1414)</f>
        <v/>
      </c>
      <c r="AC1414">
        <f>O1414</f>
        <v/>
      </c>
      <c r="AD1414" s="14">
        <f>IF(I1414="","",I1414)</f>
        <v/>
      </c>
      <c r="AE1414">
        <f>P1414</f>
        <v/>
      </c>
      <c r="AH1414">
        <f>IF(S1414&lt;&gt;"",S1414,AH1413+900)</f>
        <v/>
      </c>
      <c r="AI1414">
        <f>IF(T1414&lt;&gt;"",T1414,AI1413)</f>
        <v/>
      </c>
      <c r="AJ1414">
        <f>IF(U1414&lt;&gt;"",U1414,AJ1413)</f>
        <v/>
      </c>
      <c r="AK1414">
        <f>IF(W1414&lt;&gt;"",W1414,"")</f>
        <v/>
      </c>
      <c r="AL1414" s="14">
        <f>IF(X1414&lt;&gt;"",X1414,"")</f>
        <v/>
      </c>
      <c r="AM1414" s="14">
        <f>IF(Y1414&lt;&gt;"",Y1414,"")</f>
        <v/>
      </c>
      <c r="AN1414" s="14">
        <f>IF(OR(AL1414="",AM1414=""),"",AL1414-AM1414)</f>
        <v/>
      </c>
      <c r="AO1414">
        <f>IF(AN1414="","",IF(AN1414&gt;0,"Bullish","Bearish"))</f>
        <v/>
      </c>
      <c r="AP1414">
        <f>IF(AO1414="",AP1413,AO1414)</f>
        <v/>
      </c>
      <c r="AQ1414" s="14">
        <f>IF(AB1414&lt;&gt;"",AB1414,"")</f>
        <v/>
      </c>
      <c r="AR1414" s="14">
        <f>IF(AD1414&lt;&gt;"",AD1414,"")</f>
        <v/>
      </c>
      <c r="AS1414">
        <f>IF(AS1413+1=13,1,AS1413+1)</f>
        <v/>
      </c>
      <c r="AT1414">
        <f>IFERROR(IF(SLOPE($AQ$1394:$AQ$1405,$AS$1394:$AS$1405)&gt;0,MIN(3,ABS(SLOPE($AQ$1394:$AQ$1405,$AS$1394:$AS$1405))),IF(SLOPE($AQ$1394:$AQ$1405,$AS$1394:$AS$1405)&lt;-0.5,-0.5,0)),0)</f>
        <v/>
      </c>
      <c r="AU1414">
        <f>IFERROR(IF(SLOPE($AR$1394:$AR$1405,$AS$1394:$AS$1405)&lt;0,MAX(-3,-ABS(SLOPE($AR$1394:$AR$1405,$AS$1394:$AS$1405))),IF(SLOPE($AR$1394:$AR$1405,$AS$1394:$AS$1405)&gt;0.5,0.5,0)),0)</f>
        <v/>
      </c>
      <c r="AV1414">
        <f>($AQ$1406+(AT1414*(AS1414-1)))</f>
        <v/>
      </c>
      <c r="AW1414">
        <f>($AR$1406+(AU1414*(AS1414-1)))</f>
        <v/>
      </c>
      <c r="AX1414">
        <f>IF(AT1414&gt;0,AV1414+AT1414,AV1414)</f>
        <v/>
      </c>
      <c r="AY1414">
        <f>IF(AU1414&lt;0,AW1414+AU1414,AW1414)</f>
        <v/>
      </c>
      <c r="BA1414" s="14">
        <f>IFERROR(AX1414-AQ1414,"")</f>
        <v/>
      </c>
      <c r="BB1414" s="14">
        <f>IFERROR(AY1414-AR1414,"")</f>
        <v/>
      </c>
      <c r="BD1414">
        <f>AH1414</f>
        <v/>
      </c>
      <c r="BE1414">
        <f>AI1414</f>
        <v/>
      </c>
      <c r="BF1414">
        <f>AJ1414</f>
        <v/>
      </c>
      <c r="BG1414" s="14">
        <f>L1414</f>
        <v/>
      </c>
      <c r="BH1414" s="14">
        <f>IF(X1414="","",X1414)</f>
        <v/>
      </c>
      <c r="BI1414" s="14">
        <f>IF(Y1414="","",Y1414)</f>
        <v/>
      </c>
      <c r="BJ1414">
        <f>Z1414</f>
        <v/>
      </c>
      <c r="BK1414">
        <f>AA1414</f>
        <v/>
      </c>
      <c r="BL1414">
        <f>IFERROR(AX1414,"")</f>
        <v/>
      </c>
      <c r="BM1414">
        <f>IFERROR(AY1414,"")</f>
        <v/>
      </c>
    </row>
    <row r="1415" ht="14.25" customHeight="1">
      <c r="A1415">
        <f>ALGLIB_SSA_XAUUSD!AA1415</f>
        <v/>
      </c>
      <c r="B1415">
        <f>IF($A1415="","",INDEX(ALGLIB_SSA_XAUUSD!$B$2:$B$2401,MATCH($A1415,ALGLIB_SSA_XAUUSD!$A$2:$A$2401,1)))</f>
        <v/>
      </c>
      <c r="C1415">
        <f>IF($A1415="","",INDEX(ALGLIB_SSA_XAUUSD!$C$2:$C$2401,MATCH($A1415,ALGLIB_SSA_XAUUSD!$A$2:$A$2401,1)))</f>
        <v/>
      </c>
      <c r="D1415" s="14">
        <f>IF($A1415="","",INT((ROW()-2)/12)+1)</f>
        <v/>
      </c>
      <c r="E1415" s="14">
        <f>IF(AND(E1418&lt;&gt;"",D1418=D1406+1),E1406+(E1418-E1406)*9/12,"")</f>
        <v/>
      </c>
      <c r="F1415" s="14">
        <f>IF(AND(F1418&lt;&gt;"",D1418=D1406+1),F1406+(F1418-F1406)*9/12,"")</f>
        <v/>
      </c>
      <c r="G1415" s="14">
        <f>IF(AND(G1418&lt;&gt;"",D1418=D1406+1),G1406+(G1418-G1406)*9/12,"")</f>
        <v/>
      </c>
      <c r="H1415" s="14">
        <f>IF(AND(H1418&lt;&gt;"",D1418=D1406+1),H1406+(H1418-H1406)*9/12,"")</f>
        <v/>
      </c>
      <c r="I1415" s="14">
        <f>IF(AND(L1418&lt;&gt;"",D1418=D1406+1),I1406+(I1418-I1406)*9/12,"")</f>
        <v/>
      </c>
      <c r="J1415">
        <f>_xlfn.XLOOKUP($A1415,ALGLIB_SSA_XAUUSD!$AA$2:$AA$2401,ALGLIB_SSA_XAUUSD!$P$2:$P$2401,"",0)</f>
        <v/>
      </c>
      <c r="K1415">
        <f>_xlfn.XLOOKUP($A1415,ALGLIB_SSA_XAUUSD!$AA$2:$AA$2401,ALGLIB_SSA_XAUUSD!$Q$2:$Q$2401,"",0)</f>
        <v/>
      </c>
      <c r="L1415">
        <f>_xlfn.XLOOKUP($A1415,ALGLIB_SSA_XAUUSD!$AA$2:$AA$2401,ALGLIB_SSA_XAUUSD!$R$2:$R$2401,"",0)</f>
        <v/>
      </c>
      <c r="M1415">
        <f>_xlfn.XLOOKUP($A1415,ALGLIB_SSA_XAUUSD!$AA$2:$AA$2401,ALGLIB_SSA_XAUUSD!$S$2:$S$2401,"",0)</f>
        <v/>
      </c>
      <c r="N1415">
        <f>_xlfn.XLOOKUP($A1415,ALGLIB_SSA_XAUUSD!$AA$2:$AA$2401,ALGLIB_SSA_XAUUSD!$T$2:$T$2401,"",0)</f>
        <v/>
      </c>
      <c r="O1415">
        <f>_xlfn.XLOOKUP($A1415,ALGLIB_SSA_XAUUSD!$AA$2:$AA$2401,ALGLIB_SSA_XAUUSD!$U$2:$U$2401,"",0)</f>
        <v/>
      </c>
      <c r="P1415">
        <f>_xlfn.XLOOKUP($A1415,ALGLIB_SSA_XAUUSD!$AA$2:$AA$2401,ALGLIB_SSA_XAUUSD!$V$2:$V$2401,"",0)</f>
        <v/>
      </c>
      <c r="S1415">
        <f>A1415</f>
        <v/>
      </c>
      <c r="T1415">
        <f>J1415</f>
        <v/>
      </c>
      <c r="U1415">
        <f>K1415</f>
        <v/>
      </c>
      <c r="V1415" s="14">
        <f>IF($A1415="","",MOD(ROW()-2,12)+1)</f>
        <v/>
      </c>
      <c r="W1415">
        <f>L1415</f>
        <v/>
      </c>
      <c r="X1415" s="14">
        <f>IF(F1415="","",F1415)</f>
        <v/>
      </c>
      <c r="Y1415" s="14">
        <f>IF(G1415="","",G1415)</f>
        <v/>
      </c>
      <c r="Z1415">
        <f>M1415</f>
        <v/>
      </c>
      <c r="AA1415">
        <f>N1415</f>
        <v/>
      </c>
      <c r="AB1415" s="14">
        <f>IF(H1415="","",H1415)</f>
        <v/>
      </c>
      <c r="AC1415">
        <f>O1415</f>
        <v/>
      </c>
      <c r="AD1415" s="14">
        <f>IF(I1415="","",I1415)</f>
        <v/>
      </c>
      <c r="AE1415">
        <f>P1415</f>
        <v/>
      </c>
      <c r="AH1415">
        <f>IF(S1415&lt;&gt;"",S1415,AH1414+900)</f>
        <v/>
      </c>
      <c r="AI1415">
        <f>IF(T1415&lt;&gt;"",T1415,AI1414)</f>
        <v/>
      </c>
      <c r="AJ1415">
        <f>IF(U1415&lt;&gt;"",U1415,AJ1414)</f>
        <v/>
      </c>
      <c r="AK1415">
        <f>IF(W1415&lt;&gt;"",W1415,"")</f>
        <v/>
      </c>
      <c r="AL1415" s="14">
        <f>IF(X1415&lt;&gt;"",X1415,"")</f>
        <v/>
      </c>
      <c r="AM1415" s="14">
        <f>IF(Y1415&lt;&gt;"",Y1415,"")</f>
        <v/>
      </c>
      <c r="AN1415" s="14">
        <f>IF(OR(AL1415="",AM1415=""),"",AL1415-AM1415)</f>
        <v/>
      </c>
      <c r="AO1415">
        <f>IF(AN1415="","",IF(AN1415&gt;0,"Bullish","Bearish"))</f>
        <v/>
      </c>
      <c r="AP1415">
        <f>IF(AO1415="",AP1414,AO1415)</f>
        <v/>
      </c>
      <c r="AQ1415" s="14">
        <f>IF(AB1415&lt;&gt;"",AB1415,"")</f>
        <v/>
      </c>
      <c r="AR1415" s="14">
        <f>IF(AD1415&lt;&gt;"",AD1415,"")</f>
        <v/>
      </c>
      <c r="AS1415">
        <f>IF(AS1414+1=13,1,AS1414+1)</f>
        <v/>
      </c>
      <c r="AT1415">
        <f>IFERROR(IF(SLOPE($AQ$1394:$AQ$1405,$AS$1394:$AS$1405)&gt;0,MIN(3,ABS(SLOPE($AQ$1394:$AQ$1405,$AS$1394:$AS$1405))),IF(SLOPE($AQ$1394:$AQ$1405,$AS$1394:$AS$1405)&lt;-0.5,-0.5,0)),0)</f>
        <v/>
      </c>
      <c r="AU1415">
        <f>IFERROR(IF(SLOPE($AR$1394:$AR$1405,$AS$1394:$AS$1405)&lt;0,MAX(-3,-ABS(SLOPE($AR$1394:$AR$1405,$AS$1394:$AS$1405))),IF(SLOPE($AR$1394:$AR$1405,$AS$1394:$AS$1405)&gt;0.5,0.5,0)),0)</f>
        <v/>
      </c>
      <c r="AV1415">
        <f>($AQ$1406+(AT1415*(AS1415-1)))</f>
        <v/>
      </c>
      <c r="AW1415">
        <f>($AR$1406+(AU1415*(AS1415-1)))</f>
        <v/>
      </c>
      <c r="AX1415">
        <f>IF(AT1415&gt;0,AV1415+AT1415,AV1415)</f>
        <v/>
      </c>
      <c r="AY1415">
        <f>IF(AU1415&lt;0,AW1415+AU1415,AW1415)</f>
        <v/>
      </c>
      <c r="BA1415" s="14">
        <f>IFERROR(AX1415-AQ1415,"")</f>
        <v/>
      </c>
      <c r="BB1415" s="14">
        <f>IFERROR(AY1415-AR1415,"")</f>
        <v/>
      </c>
      <c r="BD1415">
        <f>AH1415</f>
        <v/>
      </c>
      <c r="BE1415">
        <f>AI1415</f>
        <v/>
      </c>
      <c r="BF1415">
        <f>AJ1415</f>
        <v/>
      </c>
      <c r="BG1415" s="14">
        <f>L1415</f>
        <v/>
      </c>
      <c r="BH1415" s="14">
        <f>IF(X1415="","",X1415)</f>
        <v/>
      </c>
      <c r="BI1415" s="14">
        <f>IF(Y1415="","",Y1415)</f>
        <v/>
      </c>
      <c r="BJ1415">
        <f>Z1415</f>
        <v/>
      </c>
      <c r="BK1415">
        <f>AA1415</f>
        <v/>
      </c>
      <c r="BL1415">
        <f>IFERROR(AX1415,"")</f>
        <v/>
      </c>
      <c r="BM1415">
        <f>IFERROR(AY1415,"")</f>
        <v/>
      </c>
    </row>
    <row r="1416" ht="14.25" customHeight="1">
      <c r="A1416">
        <f>ALGLIB_SSA_XAUUSD!AA1416</f>
        <v/>
      </c>
      <c r="B1416">
        <f>IF($A1416="","",INDEX(ALGLIB_SSA_XAUUSD!$B$2:$B$2401,MATCH($A1416,ALGLIB_SSA_XAUUSD!$A$2:$A$2401,1)))</f>
        <v/>
      </c>
      <c r="C1416">
        <f>IF($A1416="","",INDEX(ALGLIB_SSA_XAUUSD!$C$2:$C$2401,MATCH($A1416,ALGLIB_SSA_XAUUSD!$A$2:$A$2401,1)))</f>
        <v/>
      </c>
      <c r="D1416" s="14">
        <f>IF($A1416="","",INT((ROW()-2)/12)+1)</f>
        <v/>
      </c>
      <c r="E1416" s="14">
        <f>IF(AND(E1418&lt;&gt;"",D1418=D1406+1),E1406+(E1418-E1406)*10/12,"")</f>
        <v/>
      </c>
      <c r="F1416" s="14">
        <f>IF(AND(F1418&lt;&gt;"",D1418=D1406+1),F1406+(F1418-F1406)*10/12,"")</f>
        <v/>
      </c>
      <c r="G1416" s="14">
        <f>IF(AND(G1418&lt;&gt;"",D1418=D1406+1),G1406+(G1418-G1406)*10/12,"")</f>
        <v/>
      </c>
      <c r="H1416" s="14">
        <f>IF(AND(H1418&lt;&gt;"",D1418=D1406+1),H1406+(H1418-H1406)*10/12,"")</f>
        <v/>
      </c>
      <c r="I1416" s="14">
        <f>IF(AND(L1418&lt;&gt;"",D1418=D1406+1),I1406+(I1418-I1406)*10/12,"")</f>
        <v/>
      </c>
      <c r="J1416">
        <f>_xlfn.XLOOKUP($A1416,ALGLIB_SSA_XAUUSD!$AA$2:$AA$2401,ALGLIB_SSA_XAUUSD!$P$2:$P$2401,"",0)</f>
        <v/>
      </c>
      <c r="K1416">
        <f>_xlfn.XLOOKUP($A1416,ALGLIB_SSA_XAUUSD!$AA$2:$AA$2401,ALGLIB_SSA_XAUUSD!$Q$2:$Q$2401,"",0)</f>
        <v/>
      </c>
      <c r="L1416">
        <f>_xlfn.XLOOKUP($A1416,ALGLIB_SSA_XAUUSD!$AA$2:$AA$2401,ALGLIB_SSA_XAUUSD!$R$2:$R$2401,"",0)</f>
        <v/>
      </c>
      <c r="M1416">
        <f>_xlfn.XLOOKUP($A1416,ALGLIB_SSA_XAUUSD!$AA$2:$AA$2401,ALGLIB_SSA_XAUUSD!$S$2:$S$2401,"",0)</f>
        <v/>
      </c>
      <c r="N1416">
        <f>_xlfn.XLOOKUP($A1416,ALGLIB_SSA_XAUUSD!$AA$2:$AA$2401,ALGLIB_SSA_XAUUSD!$T$2:$T$2401,"",0)</f>
        <v/>
      </c>
      <c r="O1416">
        <f>_xlfn.XLOOKUP($A1416,ALGLIB_SSA_XAUUSD!$AA$2:$AA$2401,ALGLIB_SSA_XAUUSD!$U$2:$U$2401,"",0)</f>
        <v/>
      </c>
      <c r="P1416">
        <f>_xlfn.XLOOKUP($A1416,ALGLIB_SSA_XAUUSD!$AA$2:$AA$2401,ALGLIB_SSA_XAUUSD!$V$2:$V$2401,"",0)</f>
        <v/>
      </c>
      <c r="S1416">
        <f>A1416</f>
        <v/>
      </c>
      <c r="T1416">
        <f>J1416</f>
        <v/>
      </c>
      <c r="U1416">
        <f>K1416</f>
        <v/>
      </c>
      <c r="V1416" s="14">
        <f>IF($A1416="","",MOD(ROW()-2,12)+1)</f>
        <v/>
      </c>
      <c r="W1416">
        <f>L1416</f>
        <v/>
      </c>
      <c r="X1416" s="14">
        <f>IF(F1416="","",F1416)</f>
        <v/>
      </c>
      <c r="Y1416" s="14">
        <f>IF(G1416="","",G1416)</f>
        <v/>
      </c>
      <c r="Z1416">
        <f>M1416</f>
        <v/>
      </c>
      <c r="AA1416">
        <f>N1416</f>
        <v/>
      </c>
      <c r="AB1416" s="14">
        <f>IF(H1416="","",H1416)</f>
        <v/>
      </c>
      <c r="AC1416">
        <f>O1416</f>
        <v/>
      </c>
      <c r="AD1416" s="14">
        <f>IF(I1416="","",I1416)</f>
        <v/>
      </c>
      <c r="AE1416">
        <f>P1416</f>
        <v/>
      </c>
      <c r="AH1416">
        <f>IF(S1416&lt;&gt;"",S1416,AH1415+900)</f>
        <v/>
      </c>
      <c r="AI1416">
        <f>IF(T1416&lt;&gt;"",T1416,AI1415)</f>
        <v/>
      </c>
      <c r="AJ1416">
        <f>IF(U1416&lt;&gt;"",U1416,AJ1415)</f>
        <v/>
      </c>
      <c r="AK1416">
        <f>IF(W1416&lt;&gt;"",W1416,"")</f>
        <v/>
      </c>
      <c r="AL1416" s="14">
        <f>IF(X1416&lt;&gt;"",X1416,"")</f>
        <v/>
      </c>
      <c r="AM1416" s="14">
        <f>IF(Y1416&lt;&gt;"",Y1416,"")</f>
        <v/>
      </c>
      <c r="AN1416" s="14">
        <f>IF(OR(AL1416="",AM1416=""),"",AL1416-AM1416)</f>
        <v/>
      </c>
      <c r="AO1416">
        <f>IF(AN1416="","",IF(AN1416&gt;0,"Bullish","Bearish"))</f>
        <v/>
      </c>
      <c r="AP1416">
        <f>IF(AO1416="",AP1415,AO1416)</f>
        <v/>
      </c>
      <c r="AQ1416" s="14">
        <f>IF(AB1416&lt;&gt;"",AB1416,"")</f>
        <v/>
      </c>
      <c r="AR1416" s="14">
        <f>IF(AD1416&lt;&gt;"",AD1416,"")</f>
        <v/>
      </c>
      <c r="AS1416">
        <f>IF(AS1415+1=13,1,AS1415+1)</f>
        <v/>
      </c>
      <c r="AT1416">
        <f>IFERROR(IF(SLOPE($AQ$1394:$AQ$1405,$AS$1394:$AS$1405)&gt;0,MIN(3,ABS(SLOPE($AQ$1394:$AQ$1405,$AS$1394:$AS$1405))),IF(SLOPE($AQ$1394:$AQ$1405,$AS$1394:$AS$1405)&lt;-0.5,-0.5,0)),0)</f>
        <v/>
      </c>
      <c r="AU1416">
        <f>IFERROR(IF(SLOPE($AR$1394:$AR$1405,$AS$1394:$AS$1405)&lt;0,MAX(-3,-ABS(SLOPE($AR$1394:$AR$1405,$AS$1394:$AS$1405))),IF(SLOPE($AR$1394:$AR$1405,$AS$1394:$AS$1405)&gt;0.5,0.5,0)),0)</f>
        <v/>
      </c>
      <c r="AV1416">
        <f>($AQ$1406+(AT1416*(AS1416-1)))</f>
        <v/>
      </c>
      <c r="AW1416">
        <f>($AR$1406+(AU1416*(AS1416-1)))</f>
        <v/>
      </c>
      <c r="AX1416">
        <f>IF(AT1416&gt;0,AV1416+AT1416,AV1416)</f>
        <v/>
      </c>
      <c r="AY1416">
        <f>IF(AU1416&lt;0,AW1416+AU1416,AW1416)</f>
        <v/>
      </c>
      <c r="BA1416" s="14">
        <f>IFERROR(AX1416-AQ1416,"")</f>
        <v/>
      </c>
      <c r="BB1416" s="14">
        <f>IFERROR(AY1416-AR1416,"")</f>
        <v/>
      </c>
      <c r="BD1416">
        <f>AH1416</f>
        <v/>
      </c>
      <c r="BE1416">
        <f>AI1416</f>
        <v/>
      </c>
      <c r="BF1416">
        <f>AJ1416</f>
        <v/>
      </c>
      <c r="BG1416" s="14">
        <f>L1416</f>
        <v/>
      </c>
      <c r="BH1416" s="14">
        <f>IF(X1416="","",X1416)</f>
        <v/>
      </c>
      <c r="BI1416" s="14">
        <f>IF(Y1416="","",Y1416)</f>
        <v/>
      </c>
      <c r="BJ1416">
        <f>Z1416</f>
        <v/>
      </c>
      <c r="BK1416">
        <f>AA1416</f>
        <v/>
      </c>
      <c r="BL1416">
        <f>IFERROR(AX1416,"")</f>
        <v/>
      </c>
      <c r="BM1416">
        <f>IFERROR(AY1416,"")</f>
        <v/>
      </c>
    </row>
    <row r="1417" ht="14.25" customHeight="1">
      <c r="A1417">
        <f>ALGLIB_SSA_XAUUSD!AA1417</f>
        <v/>
      </c>
      <c r="B1417">
        <f>IF($A1417="","",INDEX(ALGLIB_SSA_XAUUSD!$B$2:$B$2401,MATCH($A1417,ALGLIB_SSA_XAUUSD!$A$2:$A$2401,1)))</f>
        <v/>
      </c>
      <c r="C1417">
        <f>IF($A1417="","",INDEX(ALGLIB_SSA_XAUUSD!$C$2:$C$2401,MATCH($A1417,ALGLIB_SSA_XAUUSD!$A$2:$A$2401,1)))</f>
        <v/>
      </c>
      <c r="D1417" s="14">
        <f>IF($A1417="","",INT((ROW()-2)/12)+1)</f>
        <v/>
      </c>
      <c r="E1417" s="14">
        <f>IF(AND(E1418&lt;&gt;"",D1418=D1406+1),E1406+(E1418-E1406)*11/12,"")</f>
        <v/>
      </c>
      <c r="F1417" s="14">
        <f>IF(AND(F1418&lt;&gt;"",D1418=D1406+1),F1406+(F1418-F1406)*11/12,"")</f>
        <v/>
      </c>
      <c r="G1417" s="14">
        <f>IF(AND(G1418&lt;&gt;"",D1418=D1406+1),G1406+(G1418-G1406)*11/12,"")</f>
        <v/>
      </c>
      <c r="H1417" s="14">
        <f>IF(AND(H1418&lt;&gt;"",D1418=D1406+1),H1406+(H1418-H1406)*11/12,"")</f>
        <v/>
      </c>
      <c r="I1417" s="14">
        <f>IF(AND(L1418&lt;&gt;"",D1418=D1406+1),I1406+(I1418-I1406)*11/12,"")</f>
        <v/>
      </c>
      <c r="J1417">
        <f>_xlfn.XLOOKUP($A1417,ALGLIB_SSA_XAUUSD!$AA$2:$AA$2401,ALGLIB_SSA_XAUUSD!$P$2:$P$2401,"",0)</f>
        <v/>
      </c>
      <c r="K1417">
        <f>_xlfn.XLOOKUP($A1417,ALGLIB_SSA_XAUUSD!$AA$2:$AA$2401,ALGLIB_SSA_XAUUSD!$Q$2:$Q$2401,"",0)</f>
        <v/>
      </c>
      <c r="L1417">
        <f>_xlfn.XLOOKUP($A1417,ALGLIB_SSA_XAUUSD!$AA$2:$AA$2401,ALGLIB_SSA_XAUUSD!$R$2:$R$2401,"",0)</f>
        <v/>
      </c>
      <c r="M1417">
        <f>_xlfn.XLOOKUP($A1417,ALGLIB_SSA_XAUUSD!$AA$2:$AA$2401,ALGLIB_SSA_XAUUSD!$S$2:$S$2401,"",0)</f>
        <v/>
      </c>
      <c r="N1417">
        <f>_xlfn.XLOOKUP($A1417,ALGLIB_SSA_XAUUSD!$AA$2:$AA$2401,ALGLIB_SSA_XAUUSD!$T$2:$T$2401,"",0)</f>
        <v/>
      </c>
      <c r="O1417">
        <f>_xlfn.XLOOKUP($A1417,ALGLIB_SSA_XAUUSD!$AA$2:$AA$2401,ALGLIB_SSA_XAUUSD!$U$2:$U$2401,"",0)</f>
        <v/>
      </c>
      <c r="P1417">
        <f>_xlfn.XLOOKUP($A1417,ALGLIB_SSA_XAUUSD!$AA$2:$AA$2401,ALGLIB_SSA_XAUUSD!$V$2:$V$2401,"",0)</f>
        <v/>
      </c>
      <c r="S1417">
        <f>A1417</f>
        <v/>
      </c>
      <c r="T1417">
        <f>J1417</f>
        <v/>
      </c>
      <c r="U1417">
        <f>K1417</f>
        <v/>
      </c>
      <c r="V1417" s="14">
        <f>IF($A1417="","",MOD(ROW()-2,12)+1)</f>
        <v/>
      </c>
      <c r="W1417">
        <f>L1417</f>
        <v/>
      </c>
      <c r="X1417" s="14">
        <f>IF(F1417="","",F1417)</f>
        <v/>
      </c>
      <c r="Y1417" s="14">
        <f>IF(G1417="","",G1417)</f>
        <v/>
      </c>
      <c r="Z1417">
        <f>M1417</f>
        <v/>
      </c>
      <c r="AA1417">
        <f>N1417</f>
        <v/>
      </c>
      <c r="AB1417" s="14">
        <f>IF(H1417="","",H1417)</f>
        <v/>
      </c>
      <c r="AC1417">
        <f>O1417</f>
        <v/>
      </c>
      <c r="AD1417" s="14">
        <f>IF(I1417="","",I1417)</f>
        <v/>
      </c>
      <c r="AE1417">
        <f>P1417</f>
        <v/>
      </c>
      <c r="AH1417">
        <f>IF(S1417&lt;&gt;"",S1417,AH1416+900)</f>
        <v/>
      </c>
      <c r="AI1417">
        <f>IF(T1417&lt;&gt;"",T1417,AI1416)</f>
        <v/>
      </c>
      <c r="AJ1417">
        <f>IF(U1417&lt;&gt;"",U1417,AJ1416)</f>
        <v/>
      </c>
      <c r="AK1417">
        <f>IF(W1417&lt;&gt;"",W1417,"")</f>
        <v/>
      </c>
      <c r="AL1417" s="14">
        <f>IF(X1417&lt;&gt;"",X1417,"")</f>
        <v/>
      </c>
      <c r="AM1417" s="14">
        <f>IF(Y1417&lt;&gt;"",Y1417,"")</f>
        <v/>
      </c>
      <c r="AN1417" s="14">
        <f>IF(OR(AL1417="",AM1417=""),"",AL1417-AM1417)</f>
        <v/>
      </c>
      <c r="AO1417">
        <f>IF(AN1417="","",IF(AN1417&gt;0,"Bullish","Bearish"))</f>
        <v/>
      </c>
      <c r="AP1417">
        <f>IF(AO1417="",AP1416,AO1417)</f>
        <v/>
      </c>
      <c r="AQ1417" s="14">
        <f>IF(AB1417&lt;&gt;"",AB1417,"")</f>
        <v/>
      </c>
      <c r="AR1417" s="14">
        <f>IF(AD1417&lt;&gt;"",AD1417,"")</f>
        <v/>
      </c>
      <c r="AS1417">
        <f>IF(AS1416+1=13,1,AS1416+1)</f>
        <v/>
      </c>
      <c r="AT1417">
        <f>IFERROR(IF(SLOPE($AQ$1394:$AQ$1405,$AS$1394:$AS$1405)&gt;0,MIN(3,ABS(SLOPE($AQ$1394:$AQ$1405,$AS$1394:$AS$1405))),IF(SLOPE($AQ$1394:$AQ$1405,$AS$1394:$AS$1405)&lt;-0.5,-0.5,0)),0)</f>
        <v/>
      </c>
      <c r="AU1417">
        <f>IFERROR(IF(SLOPE($AR$1394:$AR$1405,$AS$1394:$AS$1405)&lt;0,MAX(-3,-ABS(SLOPE($AR$1394:$AR$1405,$AS$1394:$AS$1405))),IF(SLOPE($AR$1394:$AR$1405,$AS$1394:$AS$1405)&gt;0.5,0.5,0)),0)</f>
        <v/>
      </c>
      <c r="AV1417">
        <f>($AQ$1406+(AT1417*(AS1417-1)))</f>
        <v/>
      </c>
      <c r="AW1417">
        <f>($AR$1406+(AU1417*(AS1417-1)))</f>
        <v/>
      </c>
      <c r="AX1417">
        <f>IF(AT1417&gt;0,AV1417+AT1417,AV1417)</f>
        <v/>
      </c>
      <c r="AY1417">
        <f>IF(AU1417&lt;0,AW1417+AU1417,AW1417)</f>
        <v/>
      </c>
      <c r="BA1417" s="14">
        <f>IFERROR(AX1417-AQ1417,"")</f>
        <v/>
      </c>
      <c r="BB1417" s="14">
        <f>IFERROR(AY1417-AR1417,"")</f>
        <v/>
      </c>
      <c r="BD1417">
        <f>AH1417</f>
        <v/>
      </c>
      <c r="BE1417">
        <f>AI1417</f>
        <v/>
      </c>
      <c r="BF1417">
        <f>AJ1417</f>
        <v/>
      </c>
      <c r="BG1417" s="14">
        <f>L1417</f>
        <v/>
      </c>
      <c r="BH1417" s="14">
        <f>IF(X1417="","",X1417)</f>
        <v/>
      </c>
      <c r="BI1417" s="14">
        <f>IF(Y1417="","",Y1417)</f>
        <v/>
      </c>
      <c r="BJ1417">
        <f>Z1417</f>
        <v/>
      </c>
      <c r="BK1417">
        <f>AA1417</f>
        <v/>
      </c>
      <c r="BL1417">
        <f>IFERROR(AX1417,"")</f>
        <v/>
      </c>
      <c r="BM1417">
        <f>IFERROR(AY1417,"")</f>
        <v/>
      </c>
    </row>
    <row r="1418" ht="14.25" customHeight="1">
      <c r="A1418">
        <f>ALGLIB_SSA_XAUUSD!AA1418</f>
        <v/>
      </c>
      <c r="B1418">
        <f>IF($A1418="","",INDEX(ALGLIB_SSA_XAUUSD!$B$2:$B$2401,MATCH($A1418,ALGLIB_SSA_XAUUSD!$A$2:$A$2401,1)))</f>
        <v/>
      </c>
      <c r="C1418">
        <f>IF($A1418="","",INDEX(ALGLIB_SSA_XAUUSD!$C$2:$C$2401,MATCH($A1418,ALGLIB_SSA_XAUUSD!$A$2:$A$2401,1)))</f>
        <v/>
      </c>
      <c r="D1418" s="14">
        <f>IF($A1418="","",INT((ROW()-2)/12)+1)</f>
        <v/>
      </c>
      <c r="E1418" s="14">
        <f>IF($A1418="","",INDEX(ALGLIB_SSA_XAUUSD!$D$2:$D$2401,MATCH($A1418,ALGLIB_SSA_XAUUSD!$A$2:$A$2401,1)))</f>
        <v/>
      </c>
      <c r="F1418" s="14">
        <f>IF($A1418="","",INDEX(ALGLIB_SSA_XAUUSD!$E$2:$E$2401,MATCH($A1418,ALGLIB_SSA_XAUUSD!$A$2:$A$2401,1)))</f>
        <v/>
      </c>
      <c r="G1418" s="14">
        <f>IF($A1418="","",INDEX(ALGLIB_SSA_XAUUSD!$F$2:$F$2401,MATCH($A1418,ALGLIB_SSA_XAUUSD!$A$2:$A$2401,1)))</f>
        <v/>
      </c>
      <c r="H1418" s="14">
        <f>IF($A1418="","",INDEX(ALGLIB_SSA_XAUUSD!$G$2:$G$2401,MATCH($A1418,ALGLIB_SSA_XAUUSD!$A$2:$A$2401,1)))</f>
        <v/>
      </c>
      <c r="I1418" s="14">
        <f>IF($A1418="","",INDEX(ALGLIB_SSA_XAUUSD!$H$2:$H$2401,MATCH($A1418,ALGLIB_SSA_XAUUSD!$A$2:$A$2401,1)))</f>
        <v/>
      </c>
      <c r="J1418">
        <f>_xlfn.XLOOKUP($A1418,ALGLIB_SSA_XAUUSD!$AA$2:$AA$2401,ALGLIB_SSA_XAUUSD!$P$2:$P$2401,"",0)</f>
        <v/>
      </c>
      <c r="K1418">
        <f>_xlfn.XLOOKUP($A1418,ALGLIB_SSA_XAUUSD!$AA$2:$AA$2401,ALGLIB_SSA_XAUUSD!$Q$2:$Q$2401,"",0)</f>
        <v/>
      </c>
      <c r="L1418">
        <f>_xlfn.XLOOKUP($A1418,ALGLIB_SSA_XAUUSD!$AA$2:$AA$2401,ALGLIB_SSA_XAUUSD!$R$2:$R$2401,"",0)</f>
        <v/>
      </c>
      <c r="M1418">
        <f>_xlfn.XLOOKUP($A1418,ALGLIB_SSA_XAUUSD!$AA$2:$AA$2401,ALGLIB_SSA_XAUUSD!$S$2:$S$2401,"",0)</f>
        <v/>
      </c>
      <c r="N1418">
        <f>_xlfn.XLOOKUP($A1418,ALGLIB_SSA_XAUUSD!$AA$2:$AA$2401,ALGLIB_SSA_XAUUSD!$T$2:$T$2401,"",0)</f>
        <v/>
      </c>
      <c r="O1418">
        <f>_xlfn.XLOOKUP($A1418,ALGLIB_SSA_XAUUSD!$AA$2:$AA$2401,ALGLIB_SSA_XAUUSD!$U$2:$U$2401,"",0)</f>
        <v/>
      </c>
      <c r="P1418">
        <f>_xlfn.XLOOKUP($A1418,ALGLIB_SSA_XAUUSD!$AA$2:$AA$2401,ALGLIB_SSA_XAUUSD!$V$2:$V$2401,"",0)</f>
        <v/>
      </c>
      <c r="S1418">
        <f>A1418</f>
        <v/>
      </c>
      <c r="T1418">
        <f>J1418</f>
        <v/>
      </c>
      <c r="U1418">
        <f>K1418</f>
        <v/>
      </c>
      <c r="V1418" s="14">
        <f>IF($A1418="","",MOD(ROW()-2,12)+1)</f>
        <v/>
      </c>
      <c r="W1418">
        <f>L1418</f>
        <v/>
      </c>
      <c r="X1418" s="14">
        <f>IF(F1418="","",F1418)</f>
        <v/>
      </c>
      <c r="Y1418" s="14">
        <f>IF(G1418="","",G1418)</f>
        <v/>
      </c>
      <c r="Z1418">
        <f>M1418</f>
        <v/>
      </c>
      <c r="AA1418">
        <f>N1418</f>
        <v/>
      </c>
      <c r="AB1418" s="14">
        <f>IF(H1418="","",H1418)</f>
        <v/>
      </c>
      <c r="AC1418">
        <f>O1418</f>
        <v/>
      </c>
      <c r="AD1418" s="14">
        <f>IF(I1418="","",I1418)</f>
        <v/>
      </c>
      <c r="AE1418">
        <f>P1418</f>
        <v/>
      </c>
      <c r="AH1418">
        <f>IF(S1418&lt;&gt;"",S1418,AH1417+900)</f>
        <v/>
      </c>
      <c r="AI1418">
        <f>IF(T1418&lt;&gt;"",T1418,AI1417)</f>
        <v/>
      </c>
      <c r="AJ1418">
        <f>IF(U1418&lt;&gt;"",U1418,AJ1417)</f>
        <v/>
      </c>
      <c r="AK1418">
        <f>IF(W1418&lt;&gt;"",W1418,"")</f>
        <v/>
      </c>
      <c r="AL1418" s="14">
        <f>IF(X1418&lt;&gt;"",X1418,"")</f>
        <v/>
      </c>
      <c r="AM1418" s="14">
        <f>IF(Y1418&lt;&gt;"",Y1418,"")</f>
        <v/>
      </c>
      <c r="AN1418" s="14">
        <f>IF(OR(AL1418="",AM1418=""),"",AL1418-AM1418)</f>
        <v/>
      </c>
      <c r="AO1418">
        <f>IF(AN1418="","",IF(AN1418&gt;0,"Bullish","Bearish"))</f>
        <v/>
      </c>
      <c r="AP1418">
        <f>IF(AO1418="",AP1417,AO1418)</f>
        <v/>
      </c>
      <c r="AQ1418" s="14">
        <f>IF(AB1418&lt;&gt;"",AB1418,"")</f>
        <v/>
      </c>
      <c r="AR1418" s="14">
        <f>IF(AD1418&lt;&gt;"",AD1418,"")</f>
        <v/>
      </c>
      <c r="AS1418">
        <f>IF(AS1417+1=13,1,AS1417+1)</f>
        <v/>
      </c>
      <c r="AT1418">
        <f>IFERROR(IF(SLOPE($AQ$1406:$AQ$1417,$AS$1406:$AS$1417)&gt;0,MIN(3,ABS(SLOPE($AQ$1406:$AQ$1417,$AS$1406:$AS$1417))),IF(SLOPE($AQ$1406:$AQ$1417,$AS$1406:$AS$1417)&lt;-0.5,-0.5,0)),0)</f>
        <v/>
      </c>
      <c r="AU1418">
        <f>IFERROR(IF(SLOPE($AR$1406:$AR$1417,$AS$1406:$AS$1417)&lt;0,MAX(-3,-ABS(SLOPE($AR$1406:$AR$1417,$AS$1406:$AS$1417))),IF(SLOPE($AR$1406:$AR$1417,$AS$1406:$AS$1417)&gt;0.5,0.5,0)),0)</f>
        <v/>
      </c>
      <c r="AV1418">
        <f>($AQ$1418+(AT1418*(AS1418-1)))</f>
        <v/>
      </c>
      <c r="AW1418">
        <f>($AR$1418+(AU1418*(AS1418-1)))</f>
        <v/>
      </c>
      <c r="AX1418">
        <f>IF(AT1418&gt;0,AV1418+AT1418,AV1418)</f>
        <v/>
      </c>
      <c r="AY1418">
        <f>IF(AU1418&lt;0,AW1418+AU1418,AW1418)</f>
        <v/>
      </c>
      <c r="BA1418" s="14">
        <f>IFERROR(AX1418-AQ1418,"")</f>
        <v/>
      </c>
      <c r="BB1418" s="14">
        <f>IFERROR(AY1418-AR1418,"")</f>
        <v/>
      </c>
      <c r="BD1418">
        <f>AH1418</f>
        <v/>
      </c>
      <c r="BE1418">
        <f>AI1418</f>
        <v/>
      </c>
      <c r="BF1418">
        <f>AJ1418</f>
        <v/>
      </c>
      <c r="BG1418" s="14">
        <f>L1418</f>
        <v/>
      </c>
      <c r="BH1418" s="14">
        <f>IF(X1418="","",X1418)</f>
        <v/>
      </c>
      <c r="BI1418" s="14">
        <f>IF(Y1418="","",Y1418)</f>
        <v/>
      </c>
      <c r="BJ1418">
        <f>Z1418</f>
        <v/>
      </c>
      <c r="BK1418">
        <f>AA1418</f>
        <v/>
      </c>
      <c r="BL1418">
        <f>IFERROR(AX1418,"")</f>
        <v/>
      </c>
      <c r="BM1418">
        <f>IFERROR(AY1418,"")</f>
        <v/>
      </c>
    </row>
    <row r="1419" ht="14.25" customHeight="1">
      <c r="A1419">
        <f>ALGLIB_SSA_XAUUSD!AA1419</f>
        <v/>
      </c>
      <c r="B1419">
        <f>IF($A1419="","",INDEX(ALGLIB_SSA_XAUUSD!$B$2:$B$2401,MATCH($A1419,ALGLIB_SSA_XAUUSD!$A$2:$A$2401,1)))</f>
        <v/>
      </c>
      <c r="C1419">
        <f>IF($A1419="","",INDEX(ALGLIB_SSA_XAUUSD!$C$2:$C$2401,MATCH($A1419,ALGLIB_SSA_XAUUSD!$A$2:$A$2401,1)))</f>
        <v/>
      </c>
      <c r="D1419" s="14">
        <f>IF($A1419="","",INT((ROW()-2)/12)+1)</f>
        <v/>
      </c>
      <c r="E1419" s="14">
        <f>IF(AND(E1430&lt;&gt;"",D1430=D1418+1),E1418+(E1430-E1418)*1/12,"")</f>
        <v/>
      </c>
      <c r="F1419" s="14">
        <f>IF(AND(F1430&lt;&gt;"",D1430=D1418+1),F1418+(F1430-F1418)*1/12,"")</f>
        <v/>
      </c>
      <c r="G1419" s="14">
        <f>IF(AND(G1430&lt;&gt;"",D1430=D1418+1),G1418+(G1430-G1418)*1/12,"")</f>
        <v/>
      </c>
      <c r="H1419" s="14">
        <f>IF(AND(H1430&lt;&gt;"",D1430=D1418+1),H1418+(H1430-H1418)*1/12,"")</f>
        <v/>
      </c>
      <c r="I1419" s="14">
        <f>IF(AND(L1430&lt;&gt;"",D1430=D1418+1),I1418+(I1430-I1418)*1/12,"")</f>
        <v/>
      </c>
      <c r="J1419">
        <f>_xlfn.XLOOKUP($A1419,ALGLIB_SSA_XAUUSD!$AA$2:$AA$2401,ALGLIB_SSA_XAUUSD!$P$2:$P$2401,"",0)</f>
        <v/>
      </c>
      <c r="K1419">
        <f>_xlfn.XLOOKUP($A1419,ALGLIB_SSA_XAUUSD!$AA$2:$AA$2401,ALGLIB_SSA_XAUUSD!$Q$2:$Q$2401,"",0)</f>
        <v/>
      </c>
      <c r="L1419">
        <f>_xlfn.XLOOKUP($A1419,ALGLIB_SSA_XAUUSD!$AA$2:$AA$2401,ALGLIB_SSA_XAUUSD!$R$2:$R$2401,"",0)</f>
        <v/>
      </c>
      <c r="M1419">
        <f>_xlfn.XLOOKUP($A1419,ALGLIB_SSA_XAUUSD!$AA$2:$AA$2401,ALGLIB_SSA_XAUUSD!$S$2:$S$2401,"",0)</f>
        <v/>
      </c>
      <c r="N1419">
        <f>_xlfn.XLOOKUP($A1419,ALGLIB_SSA_XAUUSD!$AA$2:$AA$2401,ALGLIB_SSA_XAUUSD!$T$2:$T$2401,"",0)</f>
        <v/>
      </c>
      <c r="O1419">
        <f>_xlfn.XLOOKUP($A1419,ALGLIB_SSA_XAUUSD!$AA$2:$AA$2401,ALGLIB_SSA_XAUUSD!$U$2:$U$2401,"",0)</f>
        <v/>
      </c>
      <c r="P1419">
        <f>_xlfn.XLOOKUP($A1419,ALGLIB_SSA_XAUUSD!$AA$2:$AA$2401,ALGLIB_SSA_XAUUSD!$V$2:$V$2401,"",0)</f>
        <v/>
      </c>
      <c r="S1419">
        <f>A1419</f>
        <v/>
      </c>
      <c r="T1419">
        <f>J1419</f>
        <v/>
      </c>
      <c r="U1419">
        <f>K1419</f>
        <v/>
      </c>
      <c r="V1419" s="14">
        <f>IF($A1419="","",MOD(ROW()-2,12)+1)</f>
        <v/>
      </c>
      <c r="W1419">
        <f>L1419</f>
        <v/>
      </c>
      <c r="X1419" s="14">
        <f>IF(F1419="","",F1419)</f>
        <v/>
      </c>
      <c r="Y1419" s="14">
        <f>IF(G1419="","",G1419)</f>
        <v/>
      </c>
      <c r="Z1419">
        <f>M1419</f>
        <v/>
      </c>
      <c r="AA1419">
        <f>N1419</f>
        <v/>
      </c>
      <c r="AB1419" s="14">
        <f>IF(H1419="","",H1419)</f>
        <v/>
      </c>
      <c r="AC1419">
        <f>O1419</f>
        <v/>
      </c>
      <c r="AD1419" s="14">
        <f>IF(I1419="","",I1419)</f>
        <v/>
      </c>
      <c r="AE1419">
        <f>P1419</f>
        <v/>
      </c>
      <c r="AH1419">
        <f>IF(S1419&lt;&gt;"",S1419,AH1418+900)</f>
        <v/>
      </c>
      <c r="AI1419">
        <f>IF(T1419&lt;&gt;"",T1419,AI1418)</f>
        <v/>
      </c>
      <c r="AJ1419">
        <f>IF(U1419&lt;&gt;"",U1419,AJ1418)</f>
        <v/>
      </c>
      <c r="AK1419">
        <f>IF(W1419&lt;&gt;"",W1419,"")</f>
        <v/>
      </c>
      <c r="AL1419" s="14">
        <f>IF(X1419&lt;&gt;"",X1419,"")</f>
        <v/>
      </c>
      <c r="AM1419" s="14">
        <f>IF(Y1419&lt;&gt;"",Y1419,"")</f>
        <v/>
      </c>
      <c r="AN1419" s="14">
        <f>IF(OR(AL1419="",AM1419=""),"",AL1419-AM1419)</f>
        <v/>
      </c>
      <c r="AO1419">
        <f>IF(AN1419="","",IF(AN1419&gt;0,"Bullish","Bearish"))</f>
        <v/>
      </c>
      <c r="AP1419">
        <f>IF(AO1419="",AP1418,AO1419)</f>
        <v/>
      </c>
      <c r="AQ1419" s="14">
        <f>IF(AB1419&lt;&gt;"",AB1419,"")</f>
        <v/>
      </c>
      <c r="AR1419" s="14">
        <f>IF(AD1419&lt;&gt;"",AD1419,"")</f>
        <v/>
      </c>
      <c r="AS1419">
        <f>IF(AS1418+1=13,1,AS1418+1)</f>
        <v/>
      </c>
      <c r="AT1419">
        <f>IFERROR(IF(SLOPE($AQ$1406:$AQ$1417,$AS$1406:$AS$1417)&gt;0,MIN(3,ABS(SLOPE($AQ$1406:$AQ$1417,$AS$1406:$AS$1417))),IF(SLOPE($AQ$1406:$AQ$1417,$AS$1406:$AS$1417)&lt;-0.5,-0.5,0)),0)</f>
        <v/>
      </c>
      <c r="AU1419">
        <f>IFERROR(IF(SLOPE($AR$1406:$AR$1417,$AS$1406:$AS$1417)&lt;0,MAX(-3,-ABS(SLOPE($AR$1406:$AR$1417,$AS$1406:$AS$1417))),IF(SLOPE($AR$1406:$AR$1417,$AS$1406:$AS$1417)&gt;0.5,0.5,0)),0)</f>
        <v/>
      </c>
      <c r="AV1419">
        <f>($AQ$1418+(AT1419*(AS1419-1)))</f>
        <v/>
      </c>
      <c r="AW1419">
        <f>($AR$1418+(AU1419*(AS1419-1)))</f>
        <v/>
      </c>
      <c r="AX1419">
        <f>IF(AT1419&gt;0,AV1419+AT1419,AV1419)</f>
        <v/>
      </c>
      <c r="AY1419">
        <f>IF(AU1419&lt;0,AW1419+AU1419,AW1419)</f>
        <v/>
      </c>
      <c r="BA1419" s="14">
        <f>IFERROR(AX1419-AQ1419,"")</f>
        <v/>
      </c>
      <c r="BB1419" s="14">
        <f>IFERROR(AY1419-AR1419,"")</f>
        <v/>
      </c>
      <c r="BD1419">
        <f>AH1419</f>
        <v/>
      </c>
      <c r="BE1419">
        <f>AI1419</f>
        <v/>
      </c>
      <c r="BF1419">
        <f>AJ1419</f>
        <v/>
      </c>
      <c r="BG1419" s="14">
        <f>L1419</f>
        <v/>
      </c>
      <c r="BH1419" s="14">
        <f>IF(X1419="","",X1419)</f>
        <v/>
      </c>
      <c r="BI1419" s="14">
        <f>IF(Y1419="","",Y1419)</f>
        <v/>
      </c>
      <c r="BJ1419">
        <f>Z1419</f>
        <v/>
      </c>
      <c r="BK1419">
        <f>AA1419</f>
        <v/>
      </c>
      <c r="BL1419">
        <f>IFERROR(AX1419,"")</f>
        <v/>
      </c>
      <c r="BM1419">
        <f>IFERROR(AY1419,"")</f>
        <v/>
      </c>
    </row>
    <row r="1420" ht="14.25" customHeight="1">
      <c r="A1420">
        <f>ALGLIB_SSA_XAUUSD!AA1420</f>
        <v/>
      </c>
      <c r="B1420">
        <f>IF($A1420="","",INDEX(ALGLIB_SSA_XAUUSD!$B$2:$B$2401,MATCH($A1420,ALGLIB_SSA_XAUUSD!$A$2:$A$2401,1)))</f>
        <v/>
      </c>
      <c r="C1420">
        <f>IF($A1420="","",INDEX(ALGLIB_SSA_XAUUSD!$C$2:$C$2401,MATCH($A1420,ALGLIB_SSA_XAUUSD!$A$2:$A$2401,1)))</f>
        <v/>
      </c>
      <c r="D1420" s="14">
        <f>IF($A1420="","",INT((ROW()-2)/12)+1)</f>
        <v/>
      </c>
      <c r="E1420" s="14">
        <f>IF(AND(E1430&lt;&gt;"",D1430=D1418+1),E1418+(E1430-E1418)*2/12,"")</f>
        <v/>
      </c>
      <c r="F1420" s="14">
        <f>IF(AND(F1430&lt;&gt;"",D1430=D1418+1),F1418+(F1430-F1418)*2/12,"")</f>
        <v/>
      </c>
      <c r="G1420" s="14">
        <f>IF(AND(G1430&lt;&gt;"",D1430=D1418+1),G1418+(G1430-G1418)*2/12,"")</f>
        <v/>
      </c>
      <c r="H1420" s="14">
        <f>IF(AND(H1430&lt;&gt;"",D1430=D1418+1),H1418+(H1430-H1418)*2/12,"")</f>
        <v/>
      </c>
      <c r="I1420" s="14">
        <f>IF(AND(L1430&lt;&gt;"",D1430=D1418+1),I1418+(I1430-I1418)*2/12,"")</f>
        <v/>
      </c>
      <c r="J1420">
        <f>_xlfn.XLOOKUP($A1420,ALGLIB_SSA_XAUUSD!$AA$2:$AA$2401,ALGLIB_SSA_XAUUSD!$P$2:$P$2401,"",0)</f>
        <v/>
      </c>
      <c r="K1420">
        <f>_xlfn.XLOOKUP($A1420,ALGLIB_SSA_XAUUSD!$AA$2:$AA$2401,ALGLIB_SSA_XAUUSD!$Q$2:$Q$2401,"",0)</f>
        <v/>
      </c>
      <c r="L1420">
        <f>_xlfn.XLOOKUP($A1420,ALGLIB_SSA_XAUUSD!$AA$2:$AA$2401,ALGLIB_SSA_XAUUSD!$R$2:$R$2401,"",0)</f>
        <v/>
      </c>
      <c r="M1420">
        <f>_xlfn.XLOOKUP($A1420,ALGLIB_SSA_XAUUSD!$AA$2:$AA$2401,ALGLIB_SSA_XAUUSD!$S$2:$S$2401,"",0)</f>
        <v/>
      </c>
      <c r="N1420">
        <f>_xlfn.XLOOKUP($A1420,ALGLIB_SSA_XAUUSD!$AA$2:$AA$2401,ALGLIB_SSA_XAUUSD!$T$2:$T$2401,"",0)</f>
        <v/>
      </c>
      <c r="O1420">
        <f>_xlfn.XLOOKUP($A1420,ALGLIB_SSA_XAUUSD!$AA$2:$AA$2401,ALGLIB_SSA_XAUUSD!$U$2:$U$2401,"",0)</f>
        <v/>
      </c>
      <c r="P1420">
        <f>_xlfn.XLOOKUP($A1420,ALGLIB_SSA_XAUUSD!$AA$2:$AA$2401,ALGLIB_SSA_XAUUSD!$V$2:$V$2401,"",0)</f>
        <v/>
      </c>
      <c r="S1420">
        <f>A1420</f>
        <v/>
      </c>
      <c r="T1420">
        <f>J1420</f>
        <v/>
      </c>
      <c r="U1420">
        <f>K1420</f>
        <v/>
      </c>
      <c r="V1420" s="14">
        <f>IF($A1420="","",MOD(ROW()-2,12)+1)</f>
        <v/>
      </c>
      <c r="W1420">
        <f>L1420</f>
        <v/>
      </c>
      <c r="X1420" s="14">
        <f>IF(F1420="","",F1420)</f>
        <v/>
      </c>
      <c r="Y1420" s="14">
        <f>IF(G1420="","",G1420)</f>
        <v/>
      </c>
      <c r="Z1420">
        <f>M1420</f>
        <v/>
      </c>
      <c r="AA1420">
        <f>N1420</f>
        <v/>
      </c>
      <c r="AB1420" s="14">
        <f>IF(H1420="","",H1420)</f>
        <v/>
      </c>
      <c r="AC1420">
        <f>O1420</f>
        <v/>
      </c>
      <c r="AD1420" s="14">
        <f>IF(I1420="","",I1420)</f>
        <v/>
      </c>
      <c r="AE1420">
        <f>P1420</f>
        <v/>
      </c>
      <c r="AH1420">
        <f>IF(S1420&lt;&gt;"",S1420,AH1419+900)</f>
        <v/>
      </c>
      <c r="AI1420">
        <f>IF(T1420&lt;&gt;"",T1420,AI1419)</f>
        <v/>
      </c>
      <c r="AJ1420">
        <f>IF(U1420&lt;&gt;"",U1420,AJ1419)</f>
        <v/>
      </c>
      <c r="AK1420">
        <f>IF(W1420&lt;&gt;"",W1420,"")</f>
        <v/>
      </c>
      <c r="AL1420" s="14">
        <f>IF(X1420&lt;&gt;"",X1420,"")</f>
        <v/>
      </c>
      <c r="AM1420" s="14">
        <f>IF(Y1420&lt;&gt;"",Y1420,"")</f>
        <v/>
      </c>
      <c r="AN1420" s="14">
        <f>IF(OR(AL1420="",AM1420=""),"",AL1420-AM1420)</f>
        <v/>
      </c>
      <c r="AO1420">
        <f>IF(AN1420="","",IF(AN1420&gt;0,"Bullish","Bearish"))</f>
        <v/>
      </c>
      <c r="AP1420">
        <f>IF(AO1420="",AP1419,AO1420)</f>
        <v/>
      </c>
      <c r="AQ1420" s="14">
        <f>IF(AB1420&lt;&gt;"",AB1420,"")</f>
        <v/>
      </c>
      <c r="AR1420" s="14">
        <f>IF(AD1420&lt;&gt;"",AD1420,"")</f>
        <v/>
      </c>
      <c r="AS1420">
        <f>IF(AS1419+1=13,1,AS1419+1)</f>
        <v/>
      </c>
      <c r="AT1420">
        <f>IFERROR(IF(SLOPE($AQ$1406:$AQ$1417,$AS$1406:$AS$1417)&gt;0,MIN(3,ABS(SLOPE($AQ$1406:$AQ$1417,$AS$1406:$AS$1417))),IF(SLOPE($AQ$1406:$AQ$1417,$AS$1406:$AS$1417)&lt;-0.5,-0.5,0)),0)</f>
        <v/>
      </c>
      <c r="AU1420">
        <f>IFERROR(IF(SLOPE($AR$1406:$AR$1417,$AS$1406:$AS$1417)&lt;0,MAX(-3,-ABS(SLOPE($AR$1406:$AR$1417,$AS$1406:$AS$1417))),IF(SLOPE($AR$1406:$AR$1417,$AS$1406:$AS$1417)&gt;0.5,0.5,0)),0)</f>
        <v/>
      </c>
      <c r="AV1420">
        <f>($AQ$1418+(AT1420*(AS1420-1)))</f>
        <v/>
      </c>
      <c r="AW1420">
        <f>($AR$1418+(AU1420*(AS1420-1)))</f>
        <v/>
      </c>
      <c r="AX1420">
        <f>IF(AT1420&gt;0,AV1420+AT1420,AV1420)</f>
        <v/>
      </c>
      <c r="AY1420">
        <f>IF(AU1420&lt;0,AW1420+AU1420,AW1420)</f>
        <v/>
      </c>
      <c r="BA1420" s="14">
        <f>IFERROR(AX1420-AQ1420,"")</f>
        <v/>
      </c>
      <c r="BB1420" s="14">
        <f>IFERROR(AY1420-AR1420,"")</f>
        <v/>
      </c>
      <c r="BD1420">
        <f>AH1420</f>
        <v/>
      </c>
      <c r="BE1420">
        <f>AI1420</f>
        <v/>
      </c>
      <c r="BF1420">
        <f>AJ1420</f>
        <v/>
      </c>
      <c r="BG1420" s="14">
        <f>L1420</f>
        <v/>
      </c>
      <c r="BH1420" s="14">
        <f>IF(X1420="","",X1420)</f>
        <v/>
      </c>
      <c r="BI1420" s="14">
        <f>IF(Y1420="","",Y1420)</f>
        <v/>
      </c>
      <c r="BJ1420">
        <f>Z1420</f>
        <v/>
      </c>
      <c r="BK1420">
        <f>AA1420</f>
        <v/>
      </c>
      <c r="BL1420">
        <f>IFERROR(AX1420,"")</f>
        <v/>
      </c>
      <c r="BM1420">
        <f>IFERROR(AY1420,"")</f>
        <v/>
      </c>
    </row>
    <row r="1421" ht="14.25" customHeight="1">
      <c r="A1421">
        <f>ALGLIB_SSA_XAUUSD!AA1421</f>
        <v/>
      </c>
      <c r="B1421">
        <f>IF($A1421="","",INDEX(ALGLIB_SSA_XAUUSD!$B$2:$B$2401,MATCH($A1421,ALGLIB_SSA_XAUUSD!$A$2:$A$2401,1)))</f>
        <v/>
      </c>
      <c r="C1421">
        <f>IF($A1421="","",INDEX(ALGLIB_SSA_XAUUSD!$C$2:$C$2401,MATCH($A1421,ALGLIB_SSA_XAUUSD!$A$2:$A$2401,1)))</f>
        <v/>
      </c>
      <c r="D1421" s="14">
        <f>IF($A1421="","",INT((ROW()-2)/12)+1)</f>
        <v/>
      </c>
      <c r="E1421" s="14">
        <f>IF(AND(E1430&lt;&gt;"",D1430=D1418+1),E1418+(E1430-E1418)*3/12,"")</f>
        <v/>
      </c>
      <c r="F1421" s="14">
        <f>IF(AND(F1430&lt;&gt;"",D1430=D1418+1),F1418+(F1430-F1418)*3/12,"")</f>
        <v/>
      </c>
      <c r="G1421" s="14">
        <f>IF(AND(G1430&lt;&gt;"",D1430=D1418+1),G1418+(G1430-G1418)*3/12,"")</f>
        <v/>
      </c>
      <c r="H1421" s="14">
        <f>IF(AND(H1430&lt;&gt;"",D1430=D1418+1),H1418+(H1430-H1418)*3/12,"")</f>
        <v/>
      </c>
      <c r="I1421" s="14">
        <f>IF(AND(L1430&lt;&gt;"",D1430=D1418+1),I1418+(I1430-I1418)*3/12,"")</f>
        <v/>
      </c>
      <c r="J1421">
        <f>_xlfn.XLOOKUP($A1421,ALGLIB_SSA_XAUUSD!$AA$2:$AA$2401,ALGLIB_SSA_XAUUSD!$P$2:$P$2401,"",0)</f>
        <v/>
      </c>
      <c r="K1421">
        <f>_xlfn.XLOOKUP($A1421,ALGLIB_SSA_XAUUSD!$AA$2:$AA$2401,ALGLIB_SSA_XAUUSD!$Q$2:$Q$2401,"",0)</f>
        <v/>
      </c>
      <c r="L1421">
        <f>_xlfn.XLOOKUP($A1421,ALGLIB_SSA_XAUUSD!$AA$2:$AA$2401,ALGLIB_SSA_XAUUSD!$R$2:$R$2401,"",0)</f>
        <v/>
      </c>
      <c r="M1421">
        <f>_xlfn.XLOOKUP($A1421,ALGLIB_SSA_XAUUSD!$AA$2:$AA$2401,ALGLIB_SSA_XAUUSD!$S$2:$S$2401,"",0)</f>
        <v/>
      </c>
      <c r="N1421">
        <f>_xlfn.XLOOKUP($A1421,ALGLIB_SSA_XAUUSD!$AA$2:$AA$2401,ALGLIB_SSA_XAUUSD!$T$2:$T$2401,"",0)</f>
        <v/>
      </c>
      <c r="O1421">
        <f>_xlfn.XLOOKUP($A1421,ALGLIB_SSA_XAUUSD!$AA$2:$AA$2401,ALGLIB_SSA_XAUUSD!$U$2:$U$2401,"",0)</f>
        <v/>
      </c>
      <c r="P1421">
        <f>_xlfn.XLOOKUP($A1421,ALGLIB_SSA_XAUUSD!$AA$2:$AA$2401,ALGLIB_SSA_XAUUSD!$V$2:$V$2401,"",0)</f>
        <v/>
      </c>
      <c r="S1421">
        <f>A1421</f>
        <v/>
      </c>
      <c r="T1421">
        <f>J1421</f>
        <v/>
      </c>
      <c r="U1421">
        <f>K1421</f>
        <v/>
      </c>
      <c r="V1421" s="14">
        <f>IF($A1421="","",MOD(ROW()-2,12)+1)</f>
        <v/>
      </c>
      <c r="W1421">
        <f>L1421</f>
        <v/>
      </c>
      <c r="X1421" s="14">
        <f>IF(F1421="","",F1421)</f>
        <v/>
      </c>
      <c r="Y1421" s="14">
        <f>IF(G1421="","",G1421)</f>
        <v/>
      </c>
      <c r="Z1421">
        <f>M1421</f>
        <v/>
      </c>
      <c r="AA1421">
        <f>N1421</f>
        <v/>
      </c>
      <c r="AB1421" s="14">
        <f>IF(H1421="","",H1421)</f>
        <v/>
      </c>
      <c r="AC1421">
        <f>O1421</f>
        <v/>
      </c>
      <c r="AD1421" s="14">
        <f>IF(I1421="","",I1421)</f>
        <v/>
      </c>
      <c r="AE1421">
        <f>P1421</f>
        <v/>
      </c>
      <c r="AH1421">
        <f>IF(S1421&lt;&gt;"",S1421,AH1420+900)</f>
        <v/>
      </c>
      <c r="AI1421">
        <f>IF(T1421&lt;&gt;"",T1421,AI1420)</f>
        <v/>
      </c>
      <c r="AJ1421">
        <f>IF(U1421&lt;&gt;"",U1421,AJ1420)</f>
        <v/>
      </c>
      <c r="AK1421">
        <f>IF(W1421&lt;&gt;"",W1421,"")</f>
        <v/>
      </c>
      <c r="AL1421" s="14">
        <f>IF(X1421&lt;&gt;"",X1421,"")</f>
        <v/>
      </c>
      <c r="AM1421" s="14">
        <f>IF(Y1421&lt;&gt;"",Y1421,"")</f>
        <v/>
      </c>
      <c r="AN1421" s="14">
        <f>IF(OR(AL1421="",AM1421=""),"",AL1421-AM1421)</f>
        <v/>
      </c>
      <c r="AO1421">
        <f>IF(AN1421="","",IF(AN1421&gt;0,"Bullish","Bearish"))</f>
        <v/>
      </c>
      <c r="AP1421">
        <f>IF(AO1421="",AP1420,AO1421)</f>
        <v/>
      </c>
      <c r="AQ1421" s="14">
        <f>IF(AB1421&lt;&gt;"",AB1421,"")</f>
        <v/>
      </c>
      <c r="AR1421" s="14">
        <f>IF(AD1421&lt;&gt;"",AD1421,"")</f>
        <v/>
      </c>
      <c r="AS1421">
        <f>IF(AS1420+1=13,1,AS1420+1)</f>
        <v/>
      </c>
      <c r="AT1421">
        <f>IFERROR(IF(SLOPE($AQ$1406:$AQ$1417,$AS$1406:$AS$1417)&gt;0,MIN(3,ABS(SLOPE($AQ$1406:$AQ$1417,$AS$1406:$AS$1417))),IF(SLOPE($AQ$1406:$AQ$1417,$AS$1406:$AS$1417)&lt;-0.5,-0.5,0)),0)</f>
        <v/>
      </c>
      <c r="AU1421">
        <f>IFERROR(IF(SLOPE($AR$1406:$AR$1417,$AS$1406:$AS$1417)&lt;0,MAX(-3,-ABS(SLOPE($AR$1406:$AR$1417,$AS$1406:$AS$1417))),IF(SLOPE($AR$1406:$AR$1417,$AS$1406:$AS$1417)&gt;0.5,0.5,0)),0)</f>
        <v/>
      </c>
      <c r="AV1421">
        <f>($AQ$1418+(AT1421*(AS1421-1)))</f>
        <v/>
      </c>
      <c r="AW1421">
        <f>($AR$1418+(AU1421*(AS1421-1)))</f>
        <v/>
      </c>
      <c r="AX1421">
        <f>IF(AT1421&gt;0,AV1421+AT1421,AV1421)</f>
        <v/>
      </c>
      <c r="AY1421">
        <f>IF(AU1421&lt;0,AW1421+AU1421,AW1421)</f>
        <v/>
      </c>
      <c r="BA1421" s="14">
        <f>IFERROR(AX1421-AQ1421,"")</f>
        <v/>
      </c>
      <c r="BB1421" s="14">
        <f>IFERROR(AY1421-AR1421,"")</f>
        <v/>
      </c>
      <c r="BD1421">
        <f>AH1421</f>
        <v/>
      </c>
      <c r="BE1421">
        <f>AI1421</f>
        <v/>
      </c>
      <c r="BF1421">
        <f>AJ1421</f>
        <v/>
      </c>
      <c r="BG1421" s="14">
        <f>L1421</f>
        <v/>
      </c>
      <c r="BH1421" s="14">
        <f>IF(X1421="","",X1421)</f>
        <v/>
      </c>
      <c r="BI1421" s="14">
        <f>IF(Y1421="","",Y1421)</f>
        <v/>
      </c>
      <c r="BJ1421">
        <f>Z1421</f>
        <v/>
      </c>
      <c r="BK1421">
        <f>AA1421</f>
        <v/>
      </c>
      <c r="BL1421">
        <f>IFERROR(AX1421,"")</f>
        <v/>
      </c>
      <c r="BM1421">
        <f>IFERROR(AY1421,"")</f>
        <v/>
      </c>
    </row>
    <row r="1422" ht="14.25" customHeight="1">
      <c r="A1422">
        <f>ALGLIB_SSA_XAUUSD!AA1422</f>
        <v/>
      </c>
      <c r="B1422">
        <f>IF($A1422="","",INDEX(ALGLIB_SSA_XAUUSD!$B$2:$B$2401,MATCH($A1422,ALGLIB_SSA_XAUUSD!$A$2:$A$2401,1)))</f>
        <v/>
      </c>
      <c r="C1422">
        <f>IF($A1422="","",INDEX(ALGLIB_SSA_XAUUSD!$C$2:$C$2401,MATCH($A1422,ALGLIB_SSA_XAUUSD!$A$2:$A$2401,1)))</f>
        <v/>
      </c>
      <c r="D1422" s="14">
        <f>IF($A1422="","",INT((ROW()-2)/12)+1)</f>
        <v/>
      </c>
      <c r="E1422" s="14">
        <f>IF(AND(E1430&lt;&gt;"",D1430=D1418+1),E1418+(E1430-E1418)*4/12,"")</f>
        <v/>
      </c>
      <c r="F1422" s="14">
        <f>IF(AND(F1430&lt;&gt;"",D1430=D1418+1),F1418+(F1430-F1418)*4/12,"")</f>
        <v/>
      </c>
      <c r="G1422" s="14">
        <f>IF(AND(G1430&lt;&gt;"",D1430=D1418+1),G1418+(G1430-G1418)*4/12,"")</f>
        <v/>
      </c>
      <c r="H1422" s="14">
        <f>IF(AND(H1430&lt;&gt;"",D1430=D1418+1),H1418+(H1430-H1418)*4/12,"")</f>
        <v/>
      </c>
      <c r="I1422" s="14">
        <f>IF(AND(L1430&lt;&gt;"",D1430=D1418+1),I1418+(I1430-I1418)*4/12,"")</f>
        <v/>
      </c>
      <c r="J1422">
        <f>_xlfn.XLOOKUP($A1422,ALGLIB_SSA_XAUUSD!$AA$2:$AA$2401,ALGLIB_SSA_XAUUSD!$P$2:$P$2401,"",0)</f>
        <v/>
      </c>
      <c r="K1422">
        <f>_xlfn.XLOOKUP($A1422,ALGLIB_SSA_XAUUSD!$AA$2:$AA$2401,ALGLIB_SSA_XAUUSD!$Q$2:$Q$2401,"",0)</f>
        <v/>
      </c>
      <c r="L1422">
        <f>_xlfn.XLOOKUP($A1422,ALGLIB_SSA_XAUUSD!$AA$2:$AA$2401,ALGLIB_SSA_XAUUSD!$R$2:$R$2401,"",0)</f>
        <v/>
      </c>
      <c r="M1422">
        <f>_xlfn.XLOOKUP($A1422,ALGLIB_SSA_XAUUSD!$AA$2:$AA$2401,ALGLIB_SSA_XAUUSD!$S$2:$S$2401,"",0)</f>
        <v/>
      </c>
      <c r="N1422">
        <f>_xlfn.XLOOKUP($A1422,ALGLIB_SSA_XAUUSD!$AA$2:$AA$2401,ALGLIB_SSA_XAUUSD!$T$2:$T$2401,"",0)</f>
        <v/>
      </c>
      <c r="O1422">
        <f>_xlfn.XLOOKUP($A1422,ALGLIB_SSA_XAUUSD!$AA$2:$AA$2401,ALGLIB_SSA_XAUUSD!$U$2:$U$2401,"",0)</f>
        <v/>
      </c>
      <c r="P1422">
        <f>_xlfn.XLOOKUP($A1422,ALGLIB_SSA_XAUUSD!$AA$2:$AA$2401,ALGLIB_SSA_XAUUSD!$V$2:$V$2401,"",0)</f>
        <v/>
      </c>
      <c r="S1422">
        <f>A1422</f>
        <v/>
      </c>
      <c r="T1422">
        <f>J1422</f>
        <v/>
      </c>
      <c r="U1422">
        <f>K1422</f>
        <v/>
      </c>
      <c r="V1422" s="14">
        <f>IF($A1422="","",MOD(ROW()-2,12)+1)</f>
        <v/>
      </c>
      <c r="W1422">
        <f>L1422</f>
        <v/>
      </c>
      <c r="X1422" s="14">
        <f>IF(F1422="","",F1422)</f>
        <v/>
      </c>
      <c r="Y1422" s="14">
        <f>IF(G1422="","",G1422)</f>
        <v/>
      </c>
      <c r="Z1422">
        <f>M1422</f>
        <v/>
      </c>
      <c r="AA1422">
        <f>N1422</f>
        <v/>
      </c>
      <c r="AB1422" s="14">
        <f>IF(H1422="","",H1422)</f>
        <v/>
      </c>
      <c r="AC1422">
        <f>O1422</f>
        <v/>
      </c>
      <c r="AD1422" s="14">
        <f>IF(I1422="","",I1422)</f>
        <v/>
      </c>
      <c r="AE1422">
        <f>P1422</f>
        <v/>
      </c>
      <c r="AH1422">
        <f>IF(S1422&lt;&gt;"",S1422,AH1421+900)</f>
        <v/>
      </c>
      <c r="AI1422">
        <f>IF(T1422&lt;&gt;"",T1422,AI1421)</f>
        <v/>
      </c>
      <c r="AJ1422">
        <f>IF(U1422&lt;&gt;"",U1422,AJ1421)</f>
        <v/>
      </c>
      <c r="AK1422">
        <f>IF(W1422&lt;&gt;"",W1422,"")</f>
        <v/>
      </c>
      <c r="AL1422" s="14">
        <f>IF(X1422&lt;&gt;"",X1422,"")</f>
        <v/>
      </c>
      <c r="AM1422" s="14">
        <f>IF(Y1422&lt;&gt;"",Y1422,"")</f>
        <v/>
      </c>
      <c r="AN1422" s="14">
        <f>IF(OR(AL1422="",AM1422=""),"",AL1422-AM1422)</f>
        <v/>
      </c>
      <c r="AO1422">
        <f>IF(AN1422="","",IF(AN1422&gt;0,"Bullish","Bearish"))</f>
        <v/>
      </c>
      <c r="AP1422">
        <f>IF(AO1422="",AP1421,AO1422)</f>
        <v/>
      </c>
      <c r="AQ1422" s="14">
        <f>IF(AB1422&lt;&gt;"",AB1422,"")</f>
        <v/>
      </c>
      <c r="AR1422" s="14">
        <f>IF(AD1422&lt;&gt;"",AD1422,"")</f>
        <v/>
      </c>
      <c r="AS1422">
        <f>IF(AS1421+1=13,1,AS1421+1)</f>
        <v/>
      </c>
      <c r="AT1422">
        <f>IFERROR(IF(SLOPE($AQ$1406:$AQ$1417,$AS$1406:$AS$1417)&gt;0,MIN(3,ABS(SLOPE($AQ$1406:$AQ$1417,$AS$1406:$AS$1417))),IF(SLOPE($AQ$1406:$AQ$1417,$AS$1406:$AS$1417)&lt;-0.5,-0.5,0)),0)</f>
        <v/>
      </c>
      <c r="AU1422">
        <f>IFERROR(IF(SLOPE($AR$1406:$AR$1417,$AS$1406:$AS$1417)&lt;0,MAX(-3,-ABS(SLOPE($AR$1406:$AR$1417,$AS$1406:$AS$1417))),IF(SLOPE($AR$1406:$AR$1417,$AS$1406:$AS$1417)&gt;0.5,0.5,0)),0)</f>
        <v/>
      </c>
      <c r="AV1422">
        <f>($AQ$1418+(AT1422*(AS1422-1)))</f>
        <v/>
      </c>
      <c r="AW1422">
        <f>($AR$1418+(AU1422*(AS1422-1)))</f>
        <v/>
      </c>
      <c r="AX1422">
        <f>IF(AT1422&gt;0,AV1422+AT1422,AV1422)</f>
        <v/>
      </c>
      <c r="AY1422">
        <f>IF(AU1422&lt;0,AW1422+AU1422,AW1422)</f>
        <v/>
      </c>
      <c r="BA1422" s="14">
        <f>IFERROR(AX1422-AQ1422,"")</f>
        <v/>
      </c>
      <c r="BB1422" s="14">
        <f>IFERROR(AY1422-AR1422,"")</f>
        <v/>
      </c>
      <c r="BD1422">
        <f>AH1422</f>
        <v/>
      </c>
      <c r="BE1422">
        <f>AI1422</f>
        <v/>
      </c>
      <c r="BF1422">
        <f>AJ1422</f>
        <v/>
      </c>
      <c r="BG1422" s="14">
        <f>L1422</f>
        <v/>
      </c>
      <c r="BH1422" s="14">
        <f>IF(X1422="","",X1422)</f>
        <v/>
      </c>
      <c r="BI1422" s="14">
        <f>IF(Y1422="","",Y1422)</f>
        <v/>
      </c>
      <c r="BJ1422">
        <f>Z1422</f>
        <v/>
      </c>
      <c r="BK1422">
        <f>AA1422</f>
        <v/>
      </c>
      <c r="BL1422">
        <f>IFERROR(AX1422,"")</f>
        <v/>
      </c>
      <c r="BM1422">
        <f>IFERROR(AY1422,"")</f>
        <v/>
      </c>
    </row>
    <row r="1423" ht="14.25" customHeight="1">
      <c r="A1423">
        <f>ALGLIB_SSA_XAUUSD!AA1423</f>
        <v/>
      </c>
      <c r="B1423">
        <f>IF($A1423="","",INDEX(ALGLIB_SSA_XAUUSD!$B$2:$B$2401,MATCH($A1423,ALGLIB_SSA_XAUUSD!$A$2:$A$2401,1)))</f>
        <v/>
      </c>
      <c r="C1423">
        <f>IF($A1423="","",INDEX(ALGLIB_SSA_XAUUSD!$C$2:$C$2401,MATCH($A1423,ALGLIB_SSA_XAUUSD!$A$2:$A$2401,1)))</f>
        <v/>
      </c>
      <c r="D1423" s="14">
        <f>IF($A1423="","",INT((ROW()-2)/12)+1)</f>
        <v/>
      </c>
      <c r="E1423" s="14">
        <f>IF(AND(E1430&lt;&gt;"",D1430=D1418+1),E1418+(E1430-E1418)*5/12,"")</f>
        <v/>
      </c>
      <c r="F1423" s="14">
        <f>IF(AND(F1430&lt;&gt;"",D1430=D1418+1),F1418+(F1430-F1418)*5/12,"")</f>
        <v/>
      </c>
      <c r="G1423" s="14">
        <f>IF(AND(G1430&lt;&gt;"",D1430=D1418+1),G1418+(G1430-G1418)*5/12,"")</f>
        <v/>
      </c>
      <c r="H1423" s="14">
        <f>IF(AND(H1430&lt;&gt;"",D1430=D1418+1),H1418+(H1430-H1418)*5/12,"")</f>
        <v/>
      </c>
      <c r="I1423" s="14">
        <f>IF(AND(L1430&lt;&gt;"",D1430=D1418+1),I1418+(I1430-I1418)*5/12,"")</f>
        <v/>
      </c>
      <c r="J1423">
        <f>_xlfn.XLOOKUP($A1423,ALGLIB_SSA_XAUUSD!$AA$2:$AA$2401,ALGLIB_SSA_XAUUSD!$P$2:$P$2401,"",0)</f>
        <v/>
      </c>
      <c r="K1423">
        <f>_xlfn.XLOOKUP($A1423,ALGLIB_SSA_XAUUSD!$AA$2:$AA$2401,ALGLIB_SSA_XAUUSD!$Q$2:$Q$2401,"",0)</f>
        <v/>
      </c>
      <c r="L1423">
        <f>_xlfn.XLOOKUP($A1423,ALGLIB_SSA_XAUUSD!$AA$2:$AA$2401,ALGLIB_SSA_XAUUSD!$R$2:$R$2401,"",0)</f>
        <v/>
      </c>
      <c r="M1423">
        <f>_xlfn.XLOOKUP($A1423,ALGLIB_SSA_XAUUSD!$AA$2:$AA$2401,ALGLIB_SSA_XAUUSD!$S$2:$S$2401,"",0)</f>
        <v/>
      </c>
      <c r="N1423">
        <f>_xlfn.XLOOKUP($A1423,ALGLIB_SSA_XAUUSD!$AA$2:$AA$2401,ALGLIB_SSA_XAUUSD!$T$2:$T$2401,"",0)</f>
        <v/>
      </c>
      <c r="O1423">
        <f>_xlfn.XLOOKUP($A1423,ALGLIB_SSA_XAUUSD!$AA$2:$AA$2401,ALGLIB_SSA_XAUUSD!$U$2:$U$2401,"",0)</f>
        <v/>
      </c>
      <c r="P1423">
        <f>_xlfn.XLOOKUP($A1423,ALGLIB_SSA_XAUUSD!$AA$2:$AA$2401,ALGLIB_SSA_XAUUSD!$V$2:$V$2401,"",0)</f>
        <v/>
      </c>
      <c r="S1423">
        <f>A1423</f>
        <v/>
      </c>
      <c r="T1423">
        <f>J1423</f>
        <v/>
      </c>
      <c r="U1423">
        <f>K1423</f>
        <v/>
      </c>
      <c r="V1423" s="14">
        <f>IF($A1423="","",MOD(ROW()-2,12)+1)</f>
        <v/>
      </c>
      <c r="W1423">
        <f>L1423</f>
        <v/>
      </c>
      <c r="X1423" s="14">
        <f>IF(F1423="","",F1423)</f>
        <v/>
      </c>
      <c r="Y1423" s="14">
        <f>IF(G1423="","",G1423)</f>
        <v/>
      </c>
      <c r="Z1423">
        <f>M1423</f>
        <v/>
      </c>
      <c r="AA1423">
        <f>N1423</f>
        <v/>
      </c>
      <c r="AB1423" s="14">
        <f>IF(H1423="","",H1423)</f>
        <v/>
      </c>
      <c r="AC1423">
        <f>O1423</f>
        <v/>
      </c>
      <c r="AD1423" s="14">
        <f>IF(I1423="","",I1423)</f>
        <v/>
      </c>
      <c r="AE1423">
        <f>P1423</f>
        <v/>
      </c>
      <c r="AH1423">
        <f>IF(S1423&lt;&gt;"",S1423,AH1422+900)</f>
        <v/>
      </c>
      <c r="AI1423">
        <f>IF(T1423&lt;&gt;"",T1423,AI1422)</f>
        <v/>
      </c>
      <c r="AJ1423">
        <f>IF(U1423&lt;&gt;"",U1423,AJ1422)</f>
        <v/>
      </c>
      <c r="AK1423">
        <f>IF(W1423&lt;&gt;"",W1423,"")</f>
        <v/>
      </c>
      <c r="AL1423" s="14">
        <f>IF(X1423&lt;&gt;"",X1423,"")</f>
        <v/>
      </c>
      <c r="AM1423" s="14">
        <f>IF(Y1423&lt;&gt;"",Y1423,"")</f>
        <v/>
      </c>
      <c r="AN1423" s="14">
        <f>IF(OR(AL1423="",AM1423=""),"",AL1423-AM1423)</f>
        <v/>
      </c>
      <c r="AO1423">
        <f>IF(AN1423="","",IF(AN1423&gt;0,"Bullish","Bearish"))</f>
        <v/>
      </c>
      <c r="AP1423">
        <f>IF(AO1423="",AP1422,AO1423)</f>
        <v/>
      </c>
      <c r="AQ1423" s="14">
        <f>IF(AB1423&lt;&gt;"",AB1423,"")</f>
        <v/>
      </c>
      <c r="AR1423" s="14">
        <f>IF(AD1423&lt;&gt;"",AD1423,"")</f>
        <v/>
      </c>
      <c r="AS1423">
        <f>IF(AS1422+1=13,1,AS1422+1)</f>
        <v/>
      </c>
      <c r="AT1423">
        <f>IFERROR(IF(SLOPE($AQ$1406:$AQ$1417,$AS$1406:$AS$1417)&gt;0,MIN(3,ABS(SLOPE($AQ$1406:$AQ$1417,$AS$1406:$AS$1417))),IF(SLOPE($AQ$1406:$AQ$1417,$AS$1406:$AS$1417)&lt;-0.5,-0.5,0)),0)</f>
        <v/>
      </c>
      <c r="AU1423">
        <f>IFERROR(IF(SLOPE($AR$1406:$AR$1417,$AS$1406:$AS$1417)&lt;0,MAX(-3,-ABS(SLOPE($AR$1406:$AR$1417,$AS$1406:$AS$1417))),IF(SLOPE($AR$1406:$AR$1417,$AS$1406:$AS$1417)&gt;0.5,0.5,0)),0)</f>
        <v/>
      </c>
      <c r="AV1423">
        <f>($AQ$1418+(AT1423*(AS1423-1)))</f>
        <v/>
      </c>
      <c r="AW1423">
        <f>($AR$1418+(AU1423*(AS1423-1)))</f>
        <v/>
      </c>
      <c r="AX1423">
        <f>IF(AT1423&gt;0,AV1423+AT1423,AV1423)</f>
        <v/>
      </c>
      <c r="AY1423">
        <f>IF(AU1423&lt;0,AW1423+AU1423,AW1423)</f>
        <v/>
      </c>
      <c r="BA1423" s="14">
        <f>IFERROR(AX1423-AQ1423,"")</f>
        <v/>
      </c>
      <c r="BB1423" s="14">
        <f>IFERROR(AY1423-AR1423,"")</f>
        <v/>
      </c>
      <c r="BD1423">
        <f>AH1423</f>
        <v/>
      </c>
      <c r="BE1423">
        <f>AI1423</f>
        <v/>
      </c>
      <c r="BF1423">
        <f>AJ1423</f>
        <v/>
      </c>
      <c r="BG1423" s="14">
        <f>L1423</f>
        <v/>
      </c>
      <c r="BH1423" s="14">
        <f>IF(X1423="","",X1423)</f>
        <v/>
      </c>
      <c r="BI1423" s="14">
        <f>IF(Y1423="","",Y1423)</f>
        <v/>
      </c>
      <c r="BJ1423">
        <f>Z1423</f>
        <v/>
      </c>
      <c r="BK1423">
        <f>AA1423</f>
        <v/>
      </c>
      <c r="BL1423">
        <f>IFERROR(AX1423,"")</f>
        <v/>
      </c>
      <c r="BM1423">
        <f>IFERROR(AY1423,"")</f>
        <v/>
      </c>
    </row>
    <row r="1424" ht="14.25" customHeight="1">
      <c r="A1424">
        <f>ALGLIB_SSA_XAUUSD!AA1424</f>
        <v/>
      </c>
      <c r="B1424">
        <f>IF($A1424="","",INDEX(ALGLIB_SSA_XAUUSD!$B$2:$B$2401,MATCH($A1424,ALGLIB_SSA_XAUUSD!$A$2:$A$2401,1)))</f>
        <v/>
      </c>
      <c r="C1424">
        <f>IF($A1424="","",INDEX(ALGLIB_SSA_XAUUSD!$C$2:$C$2401,MATCH($A1424,ALGLIB_SSA_XAUUSD!$A$2:$A$2401,1)))</f>
        <v/>
      </c>
      <c r="D1424" s="14">
        <f>IF($A1424="","",INT((ROW()-2)/12)+1)</f>
        <v/>
      </c>
      <c r="E1424" s="14">
        <f>IF(AND(E1430&lt;&gt;"",D1430=D1418+1),E1418+(E1430-E1418)*6/12,"")</f>
        <v/>
      </c>
      <c r="F1424" s="14">
        <f>IF(AND(F1430&lt;&gt;"",D1430=D1418+1),F1418+(F1430-F1418)*6/12,"")</f>
        <v/>
      </c>
      <c r="G1424" s="14">
        <f>IF(AND(G1430&lt;&gt;"",D1430=D1418+1),G1418+(G1430-G1418)*6/12,"")</f>
        <v/>
      </c>
      <c r="H1424" s="14">
        <f>IF(AND(H1430&lt;&gt;"",D1430=D1418+1),H1418+(H1430-H1418)*6/12,"")</f>
        <v/>
      </c>
      <c r="I1424" s="14">
        <f>IF(AND(L1430&lt;&gt;"",D1430=D1418+1),I1418+(I1430-I1418)*6/12,"")</f>
        <v/>
      </c>
      <c r="J1424">
        <f>_xlfn.XLOOKUP($A1424,ALGLIB_SSA_XAUUSD!$AA$2:$AA$2401,ALGLIB_SSA_XAUUSD!$P$2:$P$2401,"",0)</f>
        <v/>
      </c>
      <c r="K1424">
        <f>_xlfn.XLOOKUP($A1424,ALGLIB_SSA_XAUUSD!$AA$2:$AA$2401,ALGLIB_SSA_XAUUSD!$Q$2:$Q$2401,"",0)</f>
        <v/>
      </c>
      <c r="L1424">
        <f>_xlfn.XLOOKUP($A1424,ALGLIB_SSA_XAUUSD!$AA$2:$AA$2401,ALGLIB_SSA_XAUUSD!$R$2:$R$2401,"",0)</f>
        <v/>
      </c>
      <c r="M1424">
        <f>_xlfn.XLOOKUP($A1424,ALGLIB_SSA_XAUUSD!$AA$2:$AA$2401,ALGLIB_SSA_XAUUSD!$S$2:$S$2401,"",0)</f>
        <v/>
      </c>
      <c r="N1424">
        <f>_xlfn.XLOOKUP($A1424,ALGLIB_SSA_XAUUSD!$AA$2:$AA$2401,ALGLIB_SSA_XAUUSD!$T$2:$T$2401,"",0)</f>
        <v/>
      </c>
      <c r="O1424">
        <f>_xlfn.XLOOKUP($A1424,ALGLIB_SSA_XAUUSD!$AA$2:$AA$2401,ALGLIB_SSA_XAUUSD!$U$2:$U$2401,"",0)</f>
        <v/>
      </c>
      <c r="P1424">
        <f>_xlfn.XLOOKUP($A1424,ALGLIB_SSA_XAUUSD!$AA$2:$AA$2401,ALGLIB_SSA_XAUUSD!$V$2:$V$2401,"",0)</f>
        <v/>
      </c>
      <c r="S1424">
        <f>A1424</f>
        <v/>
      </c>
      <c r="T1424">
        <f>J1424</f>
        <v/>
      </c>
      <c r="U1424">
        <f>K1424</f>
        <v/>
      </c>
      <c r="V1424" s="14">
        <f>IF($A1424="","",MOD(ROW()-2,12)+1)</f>
        <v/>
      </c>
      <c r="W1424">
        <f>L1424</f>
        <v/>
      </c>
      <c r="X1424" s="14">
        <f>IF(F1424="","",F1424)</f>
        <v/>
      </c>
      <c r="Y1424" s="14">
        <f>IF(G1424="","",G1424)</f>
        <v/>
      </c>
      <c r="Z1424">
        <f>M1424</f>
        <v/>
      </c>
      <c r="AA1424">
        <f>N1424</f>
        <v/>
      </c>
      <c r="AB1424" s="14">
        <f>IF(H1424="","",H1424)</f>
        <v/>
      </c>
      <c r="AC1424">
        <f>O1424</f>
        <v/>
      </c>
      <c r="AD1424" s="14">
        <f>IF(I1424="","",I1424)</f>
        <v/>
      </c>
      <c r="AE1424">
        <f>P1424</f>
        <v/>
      </c>
      <c r="AH1424">
        <f>IF(S1424&lt;&gt;"",S1424,AH1423+900)</f>
        <v/>
      </c>
      <c r="AI1424">
        <f>IF(T1424&lt;&gt;"",T1424,AI1423)</f>
        <v/>
      </c>
      <c r="AJ1424">
        <f>IF(U1424&lt;&gt;"",U1424,AJ1423)</f>
        <v/>
      </c>
      <c r="AK1424">
        <f>IF(W1424&lt;&gt;"",W1424,"")</f>
        <v/>
      </c>
      <c r="AL1424" s="14">
        <f>IF(X1424&lt;&gt;"",X1424,"")</f>
        <v/>
      </c>
      <c r="AM1424" s="14">
        <f>IF(Y1424&lt;&gt;"",Y1424,"")</f>
        <v/>
      </c>
      <c r="AN1424" s="14">
        <f>IF(OR(AL1424="",AM1424=""),"",AL1424-AM1424)</f>
        <v/>
      </c>
      <c r="AO1424">
        <f>IF(AN1424="","",IF(AN1424&gt;0,"Bullish","Bearish"))</f>
        <v/>
      </c>
      <c r="AP1424">
        <f>IF(AO1424="",AP1423,AO1424)</f>
        <v/>
      </c>
      <c r="AQ1424" s="14">
        <f>IF(AB1424&lt;&gt;"",AB1424,"")</f>
        <v/>
      </c>
      <c r="AR1424" s="14">
        <f>IF(AD1424&lt;&gt;"",AD1424,"")</f>
        <v/>
      </c>
      <c r="AS1424">
        <f>IF(AS1423+1=13,1,AS1423+1)</f>
        <v/>
      </c>
      <c r="AT1424">
        <f>IFERROR(IF(SLOPE($AQ$1406:$AQ$1417,$AS$1406:$AS$1417)&gt;0,MIN(3,ABS(SLOPE($AQ$1406:$AQ$1417,$AS$1406:$AS$1417))),IF(SLOPE($AQ$1406:$AQ$1417,$AS$1406:$AS$1417)&lt;-0.5,-0.5,0)),0)</f>
        <v/>
      </c>
      <c r="AU1424">
        <f>IFERROR(IF(SLOPE($AR$1406:$AR$1417,$AS$1406:$AS$1417)&lt;0,MAX(-3,-ABS(SLOPE($AR$1406:$AR$1417,$AS$1406:$AS$1417))),IF(SLOPE($AR$1406:$AR$1417,$AS$1406:$AS$1417)&gt;0.5,0.5,0)),0)</f>
        <v/>
      </c>
      <c r="AV1424">
        <f>($AQ$1418+(AT1424*(AS1424-1)))</f>
        <v/>
      </c>
      <c r="AW1424">
        <f>($AR$1418+(AU1424*(AS1424-1)))</f>
        <v/>
      </c>
      <c r="AX1424">
        <f>IF(AT1424&gt;0,AV1424+AT1424,AV1424)</f>
        <v/>
      </c>
      <c r="AY1424">
        <f>IF(AU1424&lt;0,AW1424+AU1424,AW1424)</f>
        <v/>
      </c>
      <c r="BA1424" s="14">
        <f>IFERROR(AX1424-AQ1424,"")</f>
        <v/>
      </c>
      <c r="BB1424" s="14">
        <f>IFERROR(AY1424-AR1424,"")</f>
        <v/>
      </c>
      <c r="BD1424">
        <f>AH1424</f>
        <v/>
      </c>
      <c r="BE1424">
        <f>AI1424</f>
        <v/>
      </c>
      <c r="BF1424">
        <f>AJ1424</f>
        <v/>
      </c>
      <c r="BG1424" s="14">
        <f>L1424</f>
        <v/>
      </c>
      <c r="BH1424" s="14">
        <f>IF(X1424="","",X1424)</f>
        <v/>
      </c>
      <c r="BI1424" s="14">
        <f>IF(Y1424="","",Y1424)</f>
        <v/>
      </c>
      <c r="BJ1424">
        <f>Z1424</f>
        <v/>
      </c>
      <c r="BK1424">
        <f>AA1424</f>
        <v/>
      </c>
      <c r="BL1424">
        <f>IFERROR(AX1424,"")</f>
        <v/>
      </c>
      <c r="BM1424">
        <f>IFERROR(AY1424,"")</f>
        <v/>
      </c>
    </row>
    <row r="1425" ht="14.25" customHeight="1">
      <c r="A1425">
        <f>ALGLIB_SSA_XAUUSD!AA1425</f>
        <v/>
      </c>
      <c r="B1425">
        <f>IF($A1425="","",INDEX(ALGLIB_SSA_XAUUSD!$B$2:$B$2401,MATCH($A1425,ALGLIB_SSA_XAUUSD!$A$2:$A$2401,1)))</f>
        <v/>
      </c>
      <c r="C1425">
        <f>IF($A1425="","",INDEX(ALGLIB_SSA_XAUUSD!$C$2:$C$2401,MATCH($A1425,ALGLIB_SSA_XAUUSD!$A$2:$A$2401,1)))</f>
        <v/>
      </c>
      <c r="D1425" s="14">
        <f>IF($A1425="","",INT((ROW()-2)/12)+1)</f>
        <v/>
      </c>
      <c r="E1425" s="14">
        <f>IF(AND(E1430&lt;&gt;"",D1430=D1418+1),E1418+(E1430-E1418)*7/12,"")</f>
        <v/>
      </c>
      <c r="F1425" s="14">
        <f>IF(AND(F1430&lt;&gt;"",D1430=D1418+1),F1418+(F1430-F1418)*7/12,"")</f>
        <v/>
      </c>
      <c r="G1425" s="14">
        <f>IF(AND(G1430&lt;&gt;"",D1430=D1418+1),G1418+(G1430-G1418)*7/12,"")</f>
        <v/>
      </c>
      <c r="H1425" s="14">
        <f>IF(AND(H1430&lt;&gt;"",D1430=D1418+1),H1418+(H1430-H1418)*7/12,"")</f>
        <v/>
      </c>
      <c r="I1425" s="14">
        <f>IF(AND(L1430&lt;&gt;"",D1430=D1418+1),I1418+(I1430-I1418)*7/12,"")</f>
        <v/>
      </c>
      <c r="J1425">
        <f>_xlfn.XLOOKUP($A1425,ALGLIB_SSA_XAUUSD!$AA$2:$AA$2401,ALGLIB_SSA_XAUUSD!$P$2:$P$2401,"",0)</f>
        <v/>
      </c>
      <c r="K1425">
        <f>_xlfn.XLOOKUP($A1425,ALGLIB_SSA_XAUUSD!$AA$2:$AA$2401,ALGLIB_SSA_XAUUSD!$Q$2:$Q$2401,"",0)</f>
        <v/>
      </c>
      <c r="L1425">
        <f>_xlfn.XLOOKUP($A1425,ALGLIB_SSA_XAUUSD!$AA$2:$AA$2401,ALGLIB_SSA_XAUUSD!$R$2:$R$2401,"",0)</f>
        <v/>
      </c>
      <c r="M1425">
        <f>_xlfn.XLOOKUP($A1425,ALGLIB_SSA_XAUUSD!$AA$2:$AA$2401,ALGLIB_SSA_XAUUSD!$S$2:$S$2401,"",0)</f>
        <v/>
      </c>
      <c r="N1425">
        <f>_xlfn.XLOOKUP($A1425,ALGLIB_SSA_XAUUSD!$AA$2:$AA$2401,ALGLIB_SSA_XAUUSD!$T$2:$T$2401,"",0)</f>
        <v/>
      </c>
      <c r="O1425">
        <f>_xlfn.XLOOKUP($A1425,ALGLIB_SSA_XAUUSD!$AA$2:$AA$2401,ALGLIB_SSA_XAUUSD!$U$2:$U$2401,"",0)</f>
        <v/>
      </c>
      <c r="P1425">
        <f>_xlfn.XLOOKUP($A1425,ALGLIB_SSA_XAUUSD!$AA$2:$AA$2401,ALGLIB_SSA_XAUUSD!$V$2:$V$2401,"",0)</f>
        <v/>
      </c>
      <c r="S1425">
        <f>A1425</f>
        <v/>
      </c>
      <c r="T1425">
        <f>J1425</f>
        <v/>
      </c>
      <c r="U1425">
        <f>K1425</f>
        <v/>
      </c>
      <c r="V1425" s="14">
        <f>IF($A1425="","",MOD(ROW()-2,12)+1)</f>
        <v/>
      </c>
      <c r="W1425">
        <f>L1425</f>
        <v/>
      </c>
      <c r="X1425" s="14">
        <f>IF(F1425="","",F1425)</f>
        <v/>
      </c>
      <c r="Y1425" s="14">
        <f>IF(G1425="","",G1425)</f>
        <v/>
      </c>
      <c r="Z1425">
        <f>M1425</f>
        <v/>
      </c>
      <c r="AA1425">
        <f>N1425</f>
        <v/>
      </c>
      <c r="AB1425" s="14">
        <f>IF(H1425="","",H1425)</f>
        <v/>
      </c>
      <c r="AC1425">
        <f>O1425</f>
        <v/>
      </c>
      <c r="AD1425" s="14">
        <f>IF(I1425="","",I1425)</f>
        <v/>
      </c>
      <c r="AE1425">
        <f>P1425</f>
        <v/>
      </c>
      <c r="AH1425">
        <f>IF(S1425&lt;&gt;"",S1425,AH1424+900)</f>
        <v/>
      </c>
      <c r="AI1425">
        <f>IF(T1425&lt;&gt;"",T1425,AI1424)</f>
        <v/>
      </c>
      <c r="AJ1425">
        <f>IF(U1425&lt;&gt;"",U1425,AJ1424)</f>
        <v/>
      </c>
      <c r="AK1425">
        <f>IF(W1425&lt;&gt;"",W1425,"")</f>
        <v/>
      </c>
      <c r="AL1425" s="14">
        <f>IF(X1425&lt;&gt;"",X1425,"")</f>
        <v/>
      </c>
      <c r="AM1425" s="14">
        <f>IF(Y1425&lt;&gt;"",Y1425,"")</f>
        <v/>
      </c>
      <c r="AN1425" s="14">
        <f>IF(OR(AL1425="",AM1425=""),"",AL1425-AM1425)</f>
        <v/>
      </c>
      <c r="AO1425">
        <f>IF(AN1425="","",IF(AN1425&gt;0,"Bullish","Bearish"))</f>
        <v/>
      </c>
      <c r="AP1425">
        <f>IF(AO1425="",AP1424,AO1425)</f>
        <v/>
      </c>
      <c r="AQ1425" s="14">
        <f>IF(AB1425&lt;&gt;"",AB1425,"")</f>
        <v/>
      </c>
      <c r="AR1425" s="14">
        <f>IF(AD1425&lt;&gt;"",AD1425,"")</f>
        <v/>
      </c>
      <c r="AS1425">
        <f>IF(AS1424+1=13,1,AS1424+1)</f>
        <v/>
      </c>
      <c r="AT1425">
        <f>IFERROR(IF(SLOPE($AQ$1406:$AQ$1417,$AS$1406:$AS$1417)&gt;0,MIN(3,ABS(SLOPE($AQ$1406:$AQ$1417,$AS$1406:$AS$1417))),IF(SLOPE($AQ$1406:$AQ$1417,$AS$1406:$AS$1417)&lt;-0.5,-0.5,0)),0)</f>
        <v/>
      </c>
      <c r="AU1425">
        <f>IFERROR(IF(SLOPE($AR$1406:$AR$1417,$AS$1406:$AS$1417)&lt;0,MAX(-3,-ABS(SLOPE($AR$1406:$AR$1417,$AS$1406:$AS$1417))),IF(SLOPE($AR$1406:$AR$1417,$AS$1406:$AS$1417)&gt;0.5,0.5,0)),0)</f>
        <v/>
      </c>
      <c r="AV1425">
        <f>($AQ$1418+(AT1425*(AS1425-1)))</f>
        <v/>
      </c>
      <c r="AW1425">
        <f>($AR$1418+(AU1425*(AS1425-1)))</f>
        <v/>
      </c>
      <c r="AX1425">
        <f>IF(AT1425&gt;0,AV1425+AT1425,AV1425)</f>
        <v/>
      </c>
      <c r="AY1425">
        <f>IF(AU1425&lt;0,AW1425+AU1425,AW1425)</f>
        <v/>
      </c>
      <c r="BA1425" s="14">
        <f>IFERROR(AX1425-AQ1425,"")</f>
        <v/>
      </c>
      <c r="BB1425" s="14">
        <f>IFERROR(AY1425-AR1425,"")</f>
        <v/>
      </c>
      <c r="BD1425">
        <f>AH1425</f>
        <v/>
      </c>
      <c r="BE1425">
        <f>AI1425</f>
        <v/>
      </c>
      <c r="BF1425">
        <f>AJ1425</f>
        <v/>
      </c>
      <c r="BG1425" s="14">
        <f>L1425</f>
        <v/>
      </c>
      <c r="BH1425" s="14">
        <f>IF(X1425="","",X1425)</f>
        <v/>
      </c>
      <c r="BI1425" s="14">
        <f>IF(Y1425="","",Y1425)</f>
        <v/>
      </c>
      <c r="BJ1425">
        <f>Z1425</f>
        <v/>
      </c>
      <c r="BK1425">
        <f>AA1425</f>
        <v/>
      </c>
      <c r="BL1425">
        <f>IFERROR(AX1425,"")</f>
        <v/>
      </c>
      <c r="BM1425">
        <f>IFERROR(AY1425,"")</f>
        <v/>
      </c>
    </row>
    <row r="1426" ht="14.25" customHeight="1">
      <c r="A1426">
        <f>ALGLIB_SSA_XAUUSD!AA1426</f>
        <v/>
      </c>
      <c r="B1426">
        <f>IF($A1426="","",INDEX(ALGLIB_SSA_XAUUSD!$B$2:$B$2401,MATCH($A1426,ALGLIB_SSA_XAUUSD!$A$2:$A$2401,1)))</f>
        <v/>
      </c>
      <c r="C1426">
        <f>IF($A1426="","",INDEX(ALGLIB_SSA_XAUUSD!$C$2:$C$2401,MATCH($A1426,ALGLIB_SSA_XAUUSD!$A$2:$A$2401,1)))</f>
        <v/>
      </c>
      <c r="D1426" s="14">
        <f>IF($A1426="","",INT((ROW()-2)/12)+1)</f>
        <v/>
      </c>
      <c r="E1426" s="14">
        <f>IF(AND(E1430&lt;&gt;"",D1430=D1418+1),E1418+(E1430-E1418)*8/12,"")</f>
        <v/>
      </c>
      <c r="F1426" s="14">
        <f>IF(AND(F1430&lt;&gt;"",D1430=D1418+1),F1418+(F1430-F1418)*8/12,"")</f>
        <v/>
      </c>
      <c r="G1426" s="14">
        <f>IF(AND(G1430&lt;&gt;"",D1430=D1418+1),G1418+(G1430-G1418)*8/12,"")</f>
        <v/>
      </c>
      <c r="H1426" s="14">
        <f>IF(AND(H1430&lt;&gt;"",D1430=D1418+1),H1418+(H1430-H1418)*8/12,"")</f>
        <v/>
      </c>
      <c r="I1426" s="14">
        <f>IF(AND(L1430&lt;&gt;"",D1430=D1418+1),I1418+(I1430-I1418)*8/12,"")</f>
        <v/>
      </c>
      <c r="J1426">
        <f>_xlfn.XLOOKUP($A1426,ALGLIB_SSA_XAUUSD!$AA$2:$AA$2401,ALGLIB_SSA_XAUUSD!$P$2:$P$2401,"",0)</f>
        <v/>
      </c>
      <c r="K1426">
        <f>_xlfn.XLOOKUP($A1426,ALGLIB_SSA_XAUUSD!$AA$2:$AA$2401,ALGLIB_SSA_XAUUSD!$Q$2:$Q$2401,"",0)</f>
        <v/>
      </c>
      <c r="L1426">
        <f>_xlfn.XLOOKUP($A1426,ALGLIB_SSA_XAUUSD!$AA$2:$AA$2401,ALGLIB_SSA_XAUUSD!$R$2:$R$2401,"",0)</f>
        <v/>
      </c>
      <c r="M1426">
        <f>_xlfn.XLOOKUP($A1426,ALGLIB_SSA_XAUUSD!$AA$2:$AA$2401,ALGLIB_SSA_XAUUSD!$S$2:$S$2401,"",0)</f>
        <v/>
      </c>
      <c r="N1426">
        <f>_xlfn.XLOOKUP($A1426,ALGLIB_SSA_XAUUSD!$AA$2:$AA$2401,ALGLIB_SSA_XAUUSD!$T$2:$T$2401,"",0)</f>
        <v/>
      </c>
      <c r="O1426">
        <f>_xlfn.XLOOKUP($A1426,ALGLIB_SSA_XAUUSD!$AA$2:$AA$2401,ALGLIB_SSA_XAUUSD!$U$2:$U$2401,"",0)</f>
        <v/>
      </c>
      <c r="P1426">
        <f>_xlfn.XLOOKUP($A1426,ALGLIB_SSA_XAUUSD!$AA$2:$AA$2401,ALGLIB_SSA_XAUUSD!$V$2:$V$2401,"",0)</f>
        <v/>
      </c>
      <c r="S1426">
        <f>A1426</f>
        <v/>
      </c>
      <c r="T1426">
        <f>J1426</f>
        <v/>
      </c>
      <c r="U1426">
        <f>K1426</f>
        <v/>
      </c>
      <c r="V1426" s="14">
        <f>IF($A1426="","",MOD(ROW()-2,12)+1)</f>
        <v/>
      </c>
      <c r="W1426">
        <f>L1426</f>
        <v/>
      </c>
      <c r="X1426" s="14">
        <f>IF(F1426="","",F1426)</f>
        <v/>
      </c>
      <c r="Y1426" s="14">
        <f>IF(G1426="","",G1426)</f>
        <v/>
      </c>
      <c r="Z1426">
        <f>M1426</f>
        <v/>
      </c>
      <c r="AA1426">
        <f>N1426</f>
        <v/>
      </c>
      <c r="AB1426" s="14">
        <f>IF(H1426="","",H1426)</f>
        <v/>
      </c>
      <c r="AC1426">
        <f>O1426</f>
        <v/>
      </c>
      <c r="AD1426" s="14">
        <f>IF(I1426="","",I1426)</f>
        <v/>
      </c>
      <c r="AE1426">
        <f>P1426</f>
        <v/>
      </c>
      <c r="AH1426">
        <f>IF(S1426&lt;&gt;"",S1426,AH1425+900)</f>
        <v/>
      </c>
      <c r="AI1426">
        <f>IF(T1426&lt;&gt;"",T1426,AI1425)</f>
        <v/>
      </c>
      <c r="AJ1426">
        <f>IF(U1426&lt;&gt;"",U1426,AJ1425)</f>
        <v/>
      </c>
      <c r="AK1426">
        <f>IF(W1426&lt;&gt;"",W1426,"")</f>
        <v/>
      </c>
      <c r="AL1426" s="14">
        <f>IF(X1426&lt;&gt;"",X1426,"")</f>
        <v/>
      </c>
      <c r="AM1426" s="14">
        <f>IF(Y1426&lt;&gt;"",Y1426,"")</f>
        <v/>
      </c>
      <c r="AN1426" s="14">
        <f>IF(OR(AL1426="",AM1426=""),"",AL1426-AM1426)</f>
        <v/>
      </c>
      <c r="AO1426">
        <f>IF(AN1426="","",IF(AN1426&gt;0,"Bullish","Bearish"))</f>
        <v/>
      </c>
      <c r="AP1426">
        <f>IF(AO1426="",AP1425,AO1426)</f>
        <v/>
      </c>
      <c r="AQ1426" s="14">
        <f>IF(AB1426&lt;&gt;"",AB1426,"")</f>
        <v/>
      </c>
      <c r="AR1426" s="14">
        <f>IF(AD1426&lt;&gt;"",AD1426,"")</f>
        <v/>
      </c>
      <c r="AS1426">
        <f>IF(AS1425+1=13,1,AS1425+1)</f>
        <v/>
      </c>
      <c r="AT1426">
        <f>IFERROR(IF(SLOPE($AQ$1406:$AQ$1417,$AS$1406:$AS$1417)&gt;0,MIN(3,ABS(SLOPE($AQ$1406:$AQ$1417,$AS$1406:$AS$1417))),IF(SLOPE($AQ$1406:$AQ$1417,$AS$1406:$AS$1417)&lt;-0.5,-0.5,0)),0)</f>
        <v/>
      </c>
      <c r="AU1426">
        <f>IFERROR(IF(SLOPE($AR$1406:$AR$1417,$AS$1406:$AS$1417)&lt;0,MAX(-3,-ABS(SLOPE($AR$1406:$AR$1417,$AS$1406:$AS$1417))),IF(SLOPE($AR$1406:$AR$1417,$AS$1406:$AS$1417)&gt;0.5,0.5,0)),0)</f>
        <v/>
      </c>
      <c r="AV1426">
        <f>($AQ$1418+(AT1426*(AS1426-1)))</f>
        <v/>
      </c>
      <c r="AW1426">
        <f>($AR$1418+(AU1426*(AS1426-1)))</f>
        <v/>
      </c>
      <c r="AX1426">
        <f>IF(AT1426&gt;0,AV1426+AT1426,AV1426)</f>
        <v/>
      </c>
      <c r="AY1426">
        <f>IF(AU1426&lt;0,AW1426+AU1426,AW1426)</f>
        <v/>
      </c>
      <c r="BA1426" s="14">
        <f>IFERROR(AX1426-AQ1426,"")</f>
        <v/>
      </c>
      <c r="BB1426" s="14">
        <f>IFERROR(AY1426-AR1426,"")</f>
        <v/>
      </c>
      <c r="BD1426">
        <f>AH1426</f>
        <v/>
      </c>
      <c r="BE1426">
        <f>AI1426</f>
        <v/>
      </c>
      <c r="BF1426">
        <f>AJ1426</f>
        <v/>
      </c>
      <c r="BG1426" s="14">
        <f>L1426</f>
        <v/>
      </c>
      <c r="BH1426" s="14">
        <f>IF(X1426="","",X1426)</f>
        <v/>
      </c>
      <c r="BI1426" s="14">
        <f>IF(Y1426="","",Y1426)</f>
        <v/>
      </c>
      <c r="BJ1426">
        <f>Z1426</f>
        <v/>
      </c>
      <c r="BK1426">
        <f>AA1426</f>
        <v/>
      </c>
      <c r="BL1426">
        <f>IFERROR(AX1426,"")</f>
        <v/>
      </c>
      <c r="BM1426">
        <f>IFERROR(AY1426,"")</f>
        <v/>
      </c>
    </row>
    <row r="1427" ht="14.25" customHeight="1">
      <c r="A1427">
        <f>ALGLIB_SSA_XAUUSD!AA1427</f>
        <v/>
      </c>
      <c r="B1427">
        <f>IF($A1427="","",INDEX(ALGLIB_SSA_XAUUSD!$B$2:$B$2401,MATCH($A1427,ALGLIB_SSA_XAUUSD!$A$2:$A$2401,1)))</f>
        <v/>
      </c>
      <c r="C1427">
        <f>IF($A1427="","",INDEX(ALGLIB_SSA_XAUUSD!$C$2:$C$2401,MATCH($A1427,ALGLIB_SSA_XAUUSD!$A$2:$A$2401,1)))</f>
        <v/>
      </c>
      <c r="D1427" s="14">
        <f>IF($A1427="","",INT((ROW()-2)/12)+1)</f>
        <v/>
      </c>
      <c r="E1427" s="14">
        <f>IF(AND(E1430&lt;&gt;"",D1430=D1418+1),E1418+(E1430-E1418)*9/12,"")</f>
        <v/>
      </c>
      <c r="F1427" s="14">
        <f>IF(AND(F1430&lt;&gt;"",D1430=D1418+1),F1418+(F1430-F1418)*9/12,"")</f>
        <v/>
      </c>
      <c r="G1427" s="14">
        <f>IF(AND(G1430&lt;&gt;"",D1430=D1418+1),G1418+(G1430-G1418)*9/12,"")</f>
        <v/>
      </c>
      <c r="H1427" s="14">
        <f>IF(AND(H1430&lt;&gt;"",D1430=D1418+1),H1418+(H1430-H1418)*9/12,"")</f>
        <v/>
      </c>
      <c r="I1427" s="14">
        <f>IF(AND(L1430&lt;&gt;"",D1430=D1418+1),I1418+(I1430-I1418)*9/12,"")</f>
        <v/>
      </c>
      <c r="J1427">
        <f>_xlfn.XLOOKUP($A1427,ALGLIB_SSA_XAUUSD!$AA$2:$AA$2401,ALGLIB_SSA_XAUUSD!$P$2:$P$2401,"",0)</f>
        <v/>
      </c>
      <c r="K1427">
        <f>_xlfn.XLOOKUP($A1427,ALGLIB_SSA_XAUUSD!$AA$2:$AA$2401,ALGLIB_SSA_XAUUSD!$Q$2:$Q$2401,"",0)</f>
        <v/>
      </c>
      <c r="L1427">
        <f>_xlfn.XLOOKUP($A1427,ALGLIB_SSA_XAUUSD!$AA$2:$AA$2401,ALGLIB_SSA_XAUUSD!$R$2:$R$2401,"",0)</f>
        <v/>
      </c>
      <c r="M1427">
        <f>_xlfn.XLOOKUP($A1427,ALGLIB_SSA_XAUUSD!$AA$2:$AA$2401,ALGLIB_SSA_XAUUSD!$S$2:$S$2401,"",0)</f>
        <v/>
      </c>
      <c r="N1427">
        <f>_xlfn.XLOOKUP($A1427,ALGLIB_SSA_XAUUSD!$AA$2:$AA$2401,ALGLIB_SSA_XAUUSD!$T$2:$T$2401,"",0)</f>
        <v/>
      </c>
      <c r="O1427">
        <f>_xlfn.XLOOKUP($A1427,ALGLIB_SSA_XAUUSD!$AA$2:$AA$2401,ALGLIB_SSA_XAUUSD!$U$2:$U$2401,"",0)</f>
        <v/>
      </c>
      <c r="P1427">
        <f>_xlfn.XLOOKUP($A1427,ALGLIB_SSA_XAUUSD!$AA$2:$AA$2401,ALGLIB_SSA_XAUUSD!$V$2:$V$2401,"",0)</f>
        <v/>
      </c>
      <c r="S1427">
        <f>A1427</f>
        <v/>
      </c>
      <c r="T1427">
        <f>J1427</f>
        <v/>
      </c>
      <c r="U1427">
        <f>K1427</f>
        <v/>
      </c>
      <c r="V1427" s="14">
        <f>IF($A1427="","",MOD(ROW()-2,12)+1)</f>
        <v/>
      </c>
      <c r="W1427">
        <f>L1427</f>
        <v/>
      </c>
      <c r="X1427" s="14">
        <f>IF(F1427="","",F1427)</f>
        <v/>
      </c>
      <c r="Y1427" s="14">
        <f>IF(G1427="","",G1427)</f>
        <v/>
      </c>
      <c r="Z1427">
        <f>M1427</f>
        <v/>
      </c>
      <c r="AA1427">
        <f>N1427</f>
        <v/>
      </c>
      <c r="AB1427" s="14">
        <f>IF(H1427="","",H1427)</f>
        <v/>
      </c>
      <c r="AC1427">
        <f>O1427</f>
        <v/>
      </c>
      <c r="AD1427" s="14">
        <f>IF(I1427="","",I1427)</f>
        <v/>
      </c>
      <c r="AE1427">
        <f>P1427</f>
        <v/>
      </c>
      <c r="AH1427">
        <f>IF(S1427&lt;&gt;"",S1427,AH1426+900)</f>
        <v/>
      </c>
      <c r="AI1427">
        <f>IF(T1427&lt;&gt;"",T1427,AI1426)</f>
        <v/>
      </c>
      <c r="AJ1427">
        <f>IF(U1427&lt;&gt;"",U1427,AJ1426)</f>
        <v/>
      </c>
      <c r="AK1427">
        <f>IF(W1427&lt;&gt;"",W1427,"")</f>
        <v/>
      </c>
      <c r="AL1427" s="14">
        <f>IF(X1427&lt;&gt;"",X1427,"")</f>
        <v/>
      </c>
      <c r="AM1427" s="14">
        <f>IF(Y1427&lt;&gt;"",Y1427,"")</f>
        <v/>
      </c>
      <c r="AN1427" s="14">
        <f>IF(OR(AL1427="",AM1427=""),"",AL1427-AM1427)</f>
        <v/>
      </c>
      <c r="AO1427">
        <f>IF(AN1427="","",IF(AN1427&gt;0,"Bullish","Bearish"))</f>
        <v/>
      </c>
      <c r="AP1427">
        <f>IF(AO1427="",AP1426,AO1427)</f>
        <v/>
      </c>
      <c r="AQ1427" s="14">
        <f>IF(AB1427&lt;&gt;"",AB1427,"")</f>
        <v/>
      </c>
      <c r="AR1427" s="14">
        <f>IF(AD1427&lt;&gt;"",AD1427,"")</f>
        <v/>
      </c>
      <c r="AS1427">
        <f>IF(AS1426+1=13,1,AS1426+1)</f>
        <v/>
      </c>
      <c r="AT1427">
        <f>IFERROR(IF(SLOPE($AQ$1406:$AQ$1417,$AS$1406:$AS$1417)&gt;0,MIN(3,ABS(SLOPE($AQ$1406:$AQ$1417,$AS$1406:$AS$1417))),IF(SLOPE($AQ$1406:$AQ$1417,$AS$1406:$AS$1417)&lt;-0.5,-0.5,0)),0)</f>
        <v/>
      </c>
      <c r="AU1427">
        <f>IFERROR(IF(SLOPE($AR$1406:$AR$1417,$AS$1406:$AS$1417)&lt;0,MAX(-3,-ABS(SLOPE($AR$1406:$AR$1417,$AS$1406:$AS$1417))),IF(SLOPE($AR$1406:$AR$1417,$AS$1406:$AS$1417)&gt;0.5,0.5,0)),0)</f>
        <v/>
      </c>
      <c r="AV1427">
        <f>($AQ$1418+(AT1427*(AS1427-1)))</f>
        <v/>
      </c>
      <c r="AW1427">
        <f>($AR$1418+(AU1427*(AS1427-1)))</f>
        <v/>
      </c>
      <c r="AX1427">
        <f>IF(AT1427&gt;0,AV1427+AT1427,AV1427)</f>
        <v/>
      </c>
      <c r="AY1427">
        <f>IF(AU1427&lt;0,AW1427+AU1427,AW1427)</f>
        <v/>
      </c>
      <c r="BA1427" s="14">
        <f>IFERROR(AX1427-AQ1427,"")</f>
        <v/>
      </c>
      <c r="BB1427" s="14">
        <f>IFERROR(AY1427-AR1427,"")</f>
        <v/>
      </c>
      <c r="BD1427">
        <f>AH1427</f>
        <v/>
      </c>
      <c r="BE1427">
        <f>AI1427</f>
        <v/>
      </c>
      <c r="BF1427">
        <f>AJ1427</f>
        <v/>
      </c>
      <c r="BG1427" s="14">
        <f>L1427</f>
        <v/>
      </c>
      <c r="BH1427" s="14">
        <f>IF(X1427="","",X1427)</f>
        <v/>
      </c>
      <c r="BI1427" s="14">
        <f>IF(Y1427="","",Y1427)</f>
        <v/>
      </c>
      <c r="BJ1427">
        <f>Z1427</f>
        <v/>
      </c>
      <c r="BK1427">
        <f>AA1427</f>
        <v/>
      </c>
      <c r="BL1427">
        <f>IFERROR(AX1427,"")</f>
        <v/>
      </c>
      <c r="BM1427">
        <f>IFERROR(AY1427,"")</f>
        <v/>
      </c>
    </row>
    <row r="1428" ht="14.25" customHeight="1">
      <c r="A1428">
        <f>ALGLIB_SSA_XAUUSD!AA1428</f>
        <v/>
      </c>
      <c r="B1428">
        <f>IF($A1428="","",INDEX(ALGLIB_SSA_XAUUSD!$B$2:$B$2401,MATCH($A1428,ALGLIB_SSA_XAUUSD!$A$2:$A$2401,1)))</f>
        <v/>
      </c>
      <c r="C1428">
        <f>IF($A1428="","",INDEX(ALGLIB_SSA_XAUUSD!$C$2:$C$2401,MATCH($A1428,ALGLIB_SSA_XAUUSD!$A$2:$A$2401,1)))</f>
        <v/>
      </c>
      <c r="D1428" s="14">
        <f>IF($A1428="","",INT((ROW()-2)/12)+1)</f>
        <v/>
      </c>
      <c r="E1428" s="14">
        <f>IF(AND(E1430&lt;&gt;"",D1430=D1418+1),E1418+(E1430-E1418)*10/12,"")</f>
        <v/>
      </c>
      <c r="F1428" s="14">
        <f>IF(AND(F1430&lt;&gt;"",D1430=D1418+1),F1418+(F1430-F1418)*10/12,"")</f>
        <v/>
      </c>
      <c r="G1428" s="14">
        <f>IF(AND(G1430&lt;&gt;"",D1430=D1418+1),G1418+(G1430-G1418)*10/12,"")</f>
        <v/>
      </c>
      <c r="H1428" s="14">
        <f>IF(AND(H1430&lt;&gt;"",D1430=D1418+1),H1418+(H1430-H1418)*10/12,"")</f>
        <v/>
      </c>
      <c r="I1428" s="14">
        <f>IF(AND(L1430&lt;&gt;"",D1430=D1418+1),I1418+(I1430-I1418)*10/12,"")</f>
        <v/>
      </c>
      <c r="J1428">
        <f>_xlfn.XLOOKUP($A1428,ALGLIB_SSA_XAUUSD!$AA$2:$AA$2401,ALGLIB_SSA_XAUUSD!$P$2:$P$2401,"",0)</f>
        <v/>
      </c>
      <c r="K1428">
        <f>_xlfn.XLOOKUP($A1428,ALGLIB_SSA_XAUUSD!$AA$2:$AA$2401,ALGLIB_SSA_XAUUSD!$Q$2:$Q$2401,"",0)</f>
        <v/>
      </c>
      <c r="L1428">
        <f>_xlfn.XLOOKUP($A1428,ALGLIB_SSA_XAUUSD!$AA$2:$AA$2401,ALGLIB_SSA_XAUUSD!$R$2:$R$2401,"",0)</f>
        <v/>
      </c>
      <c r="M1428">
        <f>_xlfn.XLOOKUP($A1428,ALGLIB_SSA_XAUUSD!$AA$2:$AA$2401,ALGLIB_SSA_XAUUSD!$S$2:$S$2401,"",0)</f>
        <v/>
      </c>
      <c r="N1428">
        <f>_xlfn.XLOOKUP($A1428,ALGLIB_SSA_XAUUSD!$AA$2:$AA$2401,ALGLIB_SSA_XAUUSD!$T$2:$T$2401,"",0)</f>
        <v/>
      </c>
      <c r="O1428">
        <f>_xlfn.XLOOKUP($A1428,ALGLIB_SSA_XAUUSD!$AA$2:$AA$2401,ALGLIB_SSA_XAUUSD!$U$2:$U$2401,"",0)</f>
        <v/>
      </c>
      <c r="P1428">
        <f>_xlfn.XLOOKUP($A1428,ALGLIB_SSA_XAUUSD!$AA$2:$AA$2401,ALGLIB_SSA_XAUUSD!$V$2:$V$2401,"",0)</f>
        <v/>
      </c>
      <c r="S1428">
        <f>A1428</f>
        <v/>
      </c>
      <c r="T1428">
        <f>J1428</f>
        <v/>
      </c>
      <c r="U1428">
        <f>K1428</f>
        <v/>
      </c>
      <c r="V1428" s="14">
        <f>IF($A1428="","",MOD(ROW()-2,12)+1)</f>
        <v/>
      </c>
      <c r="W1428">
        <f>L1428</f>
        <v/>
      </c>
      <c r="X1428" s="14">
        <f>IF(F1428="","",F1428)</f>
        <v/>
      </c>
      <c r="Y1428" s="14">
        <f>IF(G1428="","",G1428)</f>
        <v/>
      </c>
      <c r="Z1428">
        <f>M1428</f>
        <v/>
      </c>
      <c r="AA1428">
        <f>N1428</f>
        <v/>
      </c>
      <c r="AB1428" s="14">
        <f>IF(H1428="","",H1428)</f>
        <v/>
      </c>
      <c r="AC1428">
        <f>O1428</f>
        <v/>
      </c>
      <c r="AD1428" s="14">
        <f>IF(I1428="","",I1428)</f>
        <v/>
      </c>
      <c r="AE1428">
        <f>P1428</f>
        <v/>
      </c>
      <c r="AH1428">
        <f>IF(S1428&lt;&gt;"",S1428,AH1427+900)</f>
        <v/>
      </c>
      <c r="AI1428">
        <f>IF(T1428&lt;&gt;"",T1428,AI1427)</f>
        <v/>
      </c>
      <c r="AJ1428">
        <f>IF(U1428&lt;&gt;"",U1428,AJ1427)</f>
        <v/>
      </c>
      <c r="AK1428">
        <f>IF(W1428&lt;&gt;"",W1428,"")</f>
        <v/>
      </c>
      <c r="AL1428" s="14">
        <f>IF(X1428&lt;&gt;"",X1428,"")</f>
        <v/>
      </c>
      <c r="AM1428" s="14">
        <f>IF(Y1428&lt;&gt;"",Y1428,"")</f>
        <v/>
      </c>
      <c r="AN1428" s="14">
        <f>IF(OR(AL1428="",AM1428=""),"",AL1428-AM1428)</f>
        <v/>
      </c>
      <c r="AO1428">
        <f>IF(AN1428="","",IF(AN1428&gt;0,"Bullish","Bearish"))</f>
        <v/>
      </c>
      <c r="AP1428">
        <f>IF(AO1428="",AP1427,AO1428)</f>
        <v/>
      </c>
      <c r="AQ1428" s="14">
        <f>IF(AB1428&lt;&gt;"",AB1428,"")</f>
        <v/>
      </c>
      <c r="AR1428" s="14">
        <f>IF(AD1428&lt;&gt;"",AD1428,"")</f>
        <v/>
      </c>
      <c r="AS1428">
        <f>IF(AS1427+1=13,1,AS1427+1)</f>
        <v/>
      </c>
      <c r="AT1428">
        <f>IFERROR(IF(SLOPE($AQ$1406:$AQ$1417,$AS$1406:$AS$1417)&gt;0,MIN(3,ABS(SLOPE($AQ$1406:$AQ$1417,$AS$1406:$AS$1417))),IF(SLOPE($AQ$1406:$AQ$1417,$AS$1406:$AS$1417)&lt;-0.5,-0.5,0)),0)</f>
        <v/>
      </c>
      <c r="AU1428">
        <f>IFERROR(IF(SLOPE($AR$1406:$AR$1417,$AS$1406:$AS$1417)&lt;0,MAX(-3,-ABS(SLOPE($AR$1406:$AR$1417,$AS$1406:$AS$1417))),IF(SLOPE($AR$1406:$AR$1417,$AS$1406:$AS$1417)&gt;0.5,0.5,0)),0)</f>
        <v/>
      </c>
      <c r="AV1428">
        <f>($AQ$1418+(AT1428*(AS1428-1)))</f>
        <v/>
      </c>
      <c r="AW1428">
        <f>($AR$1418+(AU1428*(AS1428-1)))</f>
        <v/>
      </c>
      <c r="AX1428">
        <f>IF(AT1428&gt;0,AV1428+AT1428,AV1428)</f>
        <v/>
      </c>
      <c r="AY1428">
        <f>IF(AU1428&lt;0,AW1428+AU1428,AW1428)</f>
        <v/>
      </c>
      <c r="BA1428" s="14">
        <f>IFERROR(AX1428-AQ1428,"")</f>
        <v/>
      </c>
      <c r="BB1428" s="14">
        <f>IFERROR(AY1428-AR1428,"")</f>
        <v/>
      </c>
      <c r="BD1428">
        <f>AH1428</f>
        <v/>
      </c>
      <c r="BE1428">
        <f>AI1428</f>
        <v/>
      </c>
      <c r="BF1428">
        <f>AJ1428</f>
        <v/>
      </c>
      <c r="BG1428" s="14">
        <f>L1428</f>
        <v/>
      </c>
      <c r="BH1428" s="14">
        <f>IF(X1428="","",X1428)</f>
        <v/>
      </c>
      <c r="BI1428" s="14">
        <f>IF(Y1428="","",Y1428)</f>
        <v/>
      </c>
      <c r="BJ1428">
        <f>Z1428</f>
        <v/>
      </c>
      <c r="BK1428">
        <f>AA1428</f>
        <v/>
      </c>
      <c r="BL1428">
        <f>IFERROR(AX1428,"")</f>
        <v/>
      </c>
      <c r="BM1428">
        <f>IFERROR(AY1428,"")</f>
        <v/>
      </c>
    </row>
    <row r="1429" ht="14.25" customHeight="1">
      <c r="A1429">
        <f>ALGLIB_SSA_XAUUSD!AA1429</f>
        <v/>
      </c>
      <c r="B1429">
        <f>IF($A1429="","",INDEX(ALGLIB_SSA_XAUUSD!$B$2:$B$2401,MATCH($A1429,ALGLIB_SSA_XAUUSD!$A$2:$A$2401,1)))</f>
        <v/>
      </c>
      <c r="C1429">
        <f>IF($A1429="","",INDEX(ALGLIB_SSA_XAUUSD!$C$2:$C$2401,MATCH($A1429,ALGLIB_SSA_XAUUSD!$A$2:$A$2401,1)))</f>
        <v/>
      </c>
      <c r="D1429" s="14">
        <f>IF($A1429="","",INT((ROW()-2)/12)+1)</f>
        <v/>
      </c>
      <c r="E1429" s="14">
        <f>IF(AND(E1430&lt;&gt;"",D1430=D1418+1),E1418+(E1430-E1418)*11/12,"")</f>
        <v/>
      </c>
      <c r="F1429" s="14">
        <f>IF(AND(F1430&lt;&gt;"",D1430=D1418+1),F1418+(F1430-F1418)*11/12,"")</f>
        <v/>
      </c>
      <c r="G1429" s="14">
        <f>IF(AND(G1430&lt;&gt;"",D1430=D1418+1),G1418+(G1430-G1418)*11/12,"")</f>
        <v/>
      </c>
      <c r="H1429" s="14">
        <f>IF(AND(H1430&lt;&gt;"",D1430=D1418+1),H1418+(H1430-H1418)*11/12,"")</f>
        <v/>
      </c>
      <c r="I1429" s="14">
        <f>IF(AND(L1430&lt;&gt;"",D1430=D1418+1),I1418+(I1430-I1418)*11/12,"")</f>
        <v/>
      </c>
      <c r="J1429">
        <f>_xlfn.XLOOKUP($A1429,ALGLIB_SSA_XAUUSD!$AA$2:$AA$2401,ALGLIB_SSA_XAUUSD!$P$2:$P$2401,"",0)</f>
        <v/>
      </c>
      <c r="K1429">
        <f>_xlfn.XLOOKUP($A1429,ALGLIB_SSA_XAUUSD!$AA$2:$AA$2401,ALGLIB_SSA_XAUUSD!$Q$2:$Q$2401,"",0)</f>
        <v/>
      </c>
      <c r="L1429">
        <f>_xlfn.XLOOKUP($A1429,ALGLIB_SSA_XAUUSD!$AA$2:$AA$2401,ALGLIB_SSA_XAUUSD!$R$2:$R$2401,"",0)</f>
        <v/>
      </c>
      <c r="M1429">
        <f>_xlfn.XLOOKUP($A1429,ALGLIB_SSA_XAUUSD!$AA$2:$AA$2401,ALGLIB_SSA_XAUUSD!$S$2:$S$2401,"",0)</f>
        <v/>
      </c>
      <c r="N1429">
        <f>_xlfn.XLOOKUP($A1429,ALGLIB_SSA_XAUUSD!$AA$2:$AA$2401,ALGLIB_SSA_XAUUSD!$T$2:$T$2401,"",0)</f>
        <v/>
      </c>
      <c r="O1429">
        <f>_xlfn.XLOOKUP($A1429,ALGLIB_SSA_XAUUSD!$AA$2:$AA$2401,ALGLIB_SSA_XAUUSD!$U$2:$U$2401,"",0)</f>
        <v/>
      </c>
      <c r="P1429">
        <f>_xlfn.XLOOKUP($A1429,ALGLIB_SSA_XAUUSD!$AA$2:$AA$2401,ALGLIB_SSA_XAUUSD!$V$2:$V$2401,"",0)</f>
        <v/>
      </c>
      <c r="S1429">
        <f>A1429</f>
        <v/>
      </c>
      <c r="T1429">
        <f>J1429</f>
        <v/>
      </c>
      <c r="U1429">
        <f>K1429</f>
        <v/>
      </c>
      <c r="V1429" s="14">
        <f>IF($A1429="","",MOD(ROW()-2,12)+1)</f>
        <v/>
      </c>
      <c r="W1429">
        <f>L1429</f>
        <v/>
      </c>
      <c r="X1429" s="14">
        <f>IF(F1429="","",F1429)</f>
        <v/>
      </c>
      <c r="Y1429" s="14">
        <f>IF(G1429="","",G1429)</f>
        <v/>
      </c>
      <c r="Z1429">
        <f>M1429</f>
        <v/>
      </c>
      <c r="AA1429">
        <f>N1429</f>
        <v/>
      </c>
      <c r="AB1429" s="14">
        <f>IF(H1429="","",H1429)</f>
        <v/>
      </c>
      <c r="AC1429">
        <f>O1429</f>
        <v/>
      </c>
      <c r="AD1429" s="14">
        <f>IF(I1429="","",I1429)</f>
        <v/>
      </c>
      <c r="AE1429">
        <f>P1429</f>
        <v/>
      </c>
      <c r="AH1429">
        <f>IF(S1429&lt;&gt;"",S1429,AH1428+900)</f>
        <v/>
      </c>
      <c r="AI1429">
        <f>IF(T1429&lt;&gt;"",T1429,AI1428)</f>
        <v/>
      </c>
      <c r="AJ1429">
        <f>IF(U1429&lt;&gt;"",U1429,AJ1428)</f>
        <v/>
      </c>
      <c r="AK1429">
        <f>IF(W1429&lt;&gt;"",W1429,"")</f>
        <v/>
      </c>
      <c r="AL1429" s="14">
        <f>IF(X1429&lt;&gt;"",X1429,"")</f>
        <v/>
      </c>
      <c r="AM1429" s="14">
        <f>IF(Y1429&lt;&gt;"",Y1429,"")</f>
        <v/>
      </c>
      <c r="AN1429" s="14">
        <f>IF(OR(AL1429="",AM1429=""),"",AL1429-AM1429)</f>
        <v/>
      </c>
      <c r="AO1429">
        <f>IF(AN1429="","",IF(AN1429&gt;0,"Bullish","Bearish"))</f>
        <v/>
      </c>
      <c r="AP1429">
        <f>IF(AO1429="",AP1428,AO1429)</f>
        <v/>
      </c>
      <c r="AQ1429" s="14">
        <f>IF(AB1429&lt;&gt;"",AB1429,"")</f>
        <v/>
      </c>
      <c r="AR1429" s="14">
        <f>IF(AD1429&lt;&gt;"",AD1429,"")</f>
        <v/>
      </c>
      <c r="AS1429">
        <f>IF(AS1428+1=13,1,AS1428+1)</f>
        <v/>
      </c>
      <c r="AT1429">
        <f>IFERROR(IF(SLOPE($AQ$1406:$AQ$1417,$AS$1406:$AS$1417)&gt;0,MIN(3,ABS(SLOPE($AQ$1406:$AQ$1417,$AS$1406:$AS$1417))),IF(SLOPE($AQ$1406:$AQ$1417,$AS$1406:$AS$1417)&lt;-0.5,-0.5,0)),0)</f>
        <v/>
      </c>
      <c r="AU1429">
        <f>IFERROR(IF(SLOPE($AR$1406:$AR$1417,$AS$1406:$AS$1417)&lt;0,MAX(-3,-ABS(SLOPE($AR$1406:$AR$1417,$AS$1406:$AS$1417))),IF(SLOPE($AR$1406:$AR$1417,$AS$1406:$AS$1417)&gt;0.5,0.5,0)),0)</f>
        <v/>
      </c>
      <c r="AV1429">
        <f>($AQ$1418+(AT1429*(AS1429-1)))</f>
        <v/>
      </c>
      <c r="AW1429">
        <f>($AR$1418+(AU1429*(AS1429-1)))</f>
        <v/>
      </c>
      <c r="AX1429">
        <f>IF(AT1429&gt;0,AV1429+AT1429,AV1429)</f>
        <v/>
      </c>
      <c r="AY1429">
        <f>IF(AU1429&lt;0,AW1429+AU1429,AW1429)</f>
        <v/>
      </c>
      <c r="BA1429" s="14">
        <f>IFERROR(AX1429-AQ1429,"")</f>
        <v/>
      </c>
      <c r="BB1429" s="14">
        <f>IFERROR(AY1429-AR1429,"")</f>
        <v/>
      </c>
      <c r="BD1429">
        <f>AH1429</f>
        <v/>
      </c>
      <c r="BE1429">
        <f>AI1429</f>
        <v/>
      </c>
      <c r="BF1429">
        <f>AJ1429</f>
        <v/>
      </c>
      <c r="BG1429" s="14">
        <f>L1429</f>
        <v/>
      </c>
      <c r="BH1429" s="14">
        <f>IF(X1429="","",X1429)</f>
        <v/>
      </c>
      <c r="BI1429" s="14">
        <f>IF(Y1429="","",Y1429)</f>
        <v/>
      </c>
      <c r="BJ1429">
        <f>Z1429</f>
        <v/>
      </c>
      <c r="BK1429">
        <f>AA1429</f>
        <v/>
      </c>
      <c r="BL1429">
        <f>IFERROR(AX1429,"")</f>
        <v/>
      </c>
      <c r="BM1429">
        <f>IFERROR(AY1429,"")</f>
        <v/>
      </c>
    </row>
    <row r="1430" ht="14.25" customHeight="1">
      <c r="A1430">
        <f>ALGLIB_SSA_XAUUSD!AA1430</f>
        <v/>
      </c>
      <c r="B1430">
        <f>IF($A1430="","",INDEX(ALGLIB_SSA_XAUUSD!$B$2:$B$2401,MATCH($A1430,ALGLIB_SSA_XAUUSD!$A$2:$A$2401,1)))</f>
        <v/>
      </c>
      <c r="C1430">
        <f>IF($A1430="","",INDEX(ALGLIB_SSA_XAUUSD!$C$2:$C$2401,MATCH($A1430,ALGLIB_SSA_XAUUSD!$A$2:$A$2401,1)))</f>
        <v/>
      </c>
      <c r="D1430" s="14">
        <f>IF($A1430="","",INT((ROW()-2)/12)+1)</f>
        <v/>
      </c>
      <c r="E1430" s="14">
        <f>IF($A1430="","",INDEX(ALGLIB_SSA_XAUUSD!$D$2:$D$2401,MATCH($A1430,ALGLIB_SSA_XAUUSD!$A$2:$A$2401,1)))</f>
        <v/>
      </c>
      <c r="F1430" s="14">
        <f>IF($A1430="","",INDEX(ALGLIB_SSA_XAUUSD!$E$2:$E$2401,MATCH($A1430,ALGLIB_SSA_XAUUSD!$A$2:$A$2401,1)))</f>
        <v/>
      </c>
      <c r="G1430" s="14">
        <f>IF($A1430="","",INDEX(ALGLIB_SSA_XAUUSD!$F$2:$F$2401,MATCH($A1430,ALGLIB_SSA_XAUUSD!$A$2:$A$2401,1)))</f>
        <v/>
      </c>
      <c r="H1430" s="14">
        <f>IF($A1430="","",INDEX(ALGLIB_SSA_XAUUSD!$G$2:$G$2401,MATCH($A1430,ALGLIB_SSA_XAUUSD!$A$2:$A$2401,1)))</f>
        <v/>
      </c>
      <c r="I1430" s="14">
        <f>IF($A1430="","",INDEX(ALGLIB_SSA_XAUUSD!$H$2:$H$2401,MATCH($A1430,ALGLIB_SSA_XAUUSD!$A$2:$A$2401,1)))</f>
        <v/>
      </c>
      <c r="J1430">
        <f>_xlfn.XLOOKUP($A1430,ALGLIB_SSA_XAUUSD!$AA$2:$AA$2401,ALGLIB_SSA_XAUUSD!$P$2:$P$2401,"",0)</f>
        <v/>
      </c>
      <c r="K1430">
        <f>_xlfn.XLOOKUP($A1430,ALGLIB_SSA_XAUUSD!$AA$2:$AA$2401,ALGLIB_SSA_XAUUSD!$Q$2:$Q$2401,"",0)</f>
        <v/>
      </c>
      <c r="L1430">
        <f>_xlfn.XLOOKUP($A1430,ALGLIB_SSA_XAUUSD!$AA$2:$AA$2401,ALGLIB_SSA_XAUUSD!$R$2:$R$2401,"",0)</f>
        <v/>
      </c>
      <c r="M1430">
        <f>_xlfn.XLOOKUP($A1430,ALGLIB_SSA_XAUUSD!$AA$2:$AA$2401,ALGLIB_SSA_XAUUSD!$S$2:$S$2401,"",0)</f>
        <v/>
      </c>
      <c r="N1430">
        <f>_xlfn.XLOOKUP($A1430,ALGLIB_SSA_XAUUSD!$AA$2:$AA$2401,ALGLIB_SSA_XAUUSD!$T$2:$T$2401,"",0)</f>
        <v/>
      </c>
      <c r="O1430">
        <f>_xlfn.XLOOKUP($A1430,ALGLIB_SSA_XAUUSD!$AA$2:$AA$2401,ALGLIB_SSA_XAUUSD!$U$2:$U$2401,"",0)</f>
        <v/>
      </c>
      <c r="P1430">
        <f>_xlfn.XLOOKUP($A1430,ALGLIB_SSA_XAUUSD!$AA$2:$AA$2401,ALGLIB_SSA_XAUUSD!$V$2:$V$2401,"",0)</f>
        <v/>
      </c>
      <c r="S1430">
        <f>A1430</f>
        <v/>
      </c>
      <c r="T1430">
        <f>J1430</f>
        <v/>
      </c>
      <c r="U1430">
        <f>K1430</f>
        <v/>
      </c>
      <c r="V1430" s="14">
        <f>IF($A1430="","",MOD(ROW()-2,12)+1)</f>
        <v/>
      </c>
      <c r="W1430">
        <f>L1430</f>
        <v/>
      </c>
      <c r="X1430" s="14">
        <f>IF(F1430="","",F1430)</f>
        <v/>
      </c>
      <c r="Y1430" s="14">
        <f>IF(G1430="","",G1430)</f>
        <v/>
      </c>
      <c r="Z1430">
        <f>M1430</f>
        <v/>
      </c>
      <c r="AA1430">
        <f>N1430</f>
        <v/>
      </c>
      <c r="AB1430" s="14">
        <f>IF(H1430="","",H1430)</f>
        <v/>
      </c>
      <c r="AC1430">
        <f>O1430</f>
        <v/>
      </c>
      <c r="AD1430" s="14">
        <f>IF(I1430="","",I1430)</f>
        <v/>
      </c>
      <c r="AE1430">
        <f>P1430</f>
        <v/>
      </c>
      <c r="AH1430">
        <f>IF(S1430&lt;&gt;"",S1430,AH1429+900)</f>
        <v/>
      </c>
      <c r="AI1430">
        <f>IF(T1430&lt;&gt;"",T1430,AI1429)</f>
        <v/>
      </c>
      <c r="AJ1430">
        <f>IF(U1430&lt;&gt;"",U1430,AJ1429)</f>
        <v/>
      </c>
      <c r="AK1430">
        <f>IF(W1430&lt;&gt;"",W1430,"")</f>
        <v/>
      </c>
      <c r="AL1430" s="14">
        <f>IF(X1430&lt;&gt;"",X1430,"")</f>
        <v/>
      </c>
      <c r="AM1430" s="14">
        <f>IF(Y1430&lt;&gt;"",Y1430,"")</f>
        <v/>
      </c>
      <c r="AN1430" s="14">
        <f>IF(OR(AL1430="",AM1430=""),"",AL1430-AM1430)</f>
        <v/>
      </c>
      <c r="AO1430">
        <f>IF(AN1430="","",IF(AN1430&gt;0,"Bullish","Bearish"))</f>
        <v/>
      </c>
      <c r="AP1430">
        <f>IF(AO1430="",AP1429,AO1430)</f>
        <v/>
      </c>
      <c r="AQ1430" s="14">
        <f>IF(AB1430&lt;&gt;"",AB1430,"")</f>
        <v/>
      </c>
      <c r="AR1430" s="14">
        <f>IF(AD1430&lt;&gt;"",AD1430,"")</f>
        <v/>
      </c>
      <c r="AS1430">
        <f>IF(AS1429+1=13,1,AS1429+1)</f>
        <v/>
      </c>
      <c r="AT1430">
        <f>IFERROR(IF(SLOPE($AQ$1418:$AQ$1429,$AS$1418:$AS$1429)&gt;0,MIN(3,ABS(SLOPE($AQ$1418:$AQ$1429,$AS$1418:$AS$1429))),IF(SLOPE($AQ$1418:$AQ$1429,$AS$1418:$AS$1429)&lt;-0.5,-0.5,0)),0)</f>
        <v/>
      </c>
      <c r="AU1430">
        <f>IFERROR(IF(SLOPE($AR$1418:$AR$1429,$AS$1418:$AS$1429)&lt;0,MAX(-3,-ABS(SLOPE($AR$1418:$AR$1429,$AS$1418:$AS$1429))),IF(SLOPE($AR$1418:$AR$1429,$AS$1418:$AS$1429)&gt;0.5,0.5,0)),0)</f>
        <v/>
      </c>
      <c r="AV1430">
        <f>($AQ$1430+(AT1430*(AS1430-1)))</f>
        <v/>
      </c>
      <c r="AW1430">
        <f>($AR$1430+(AU1430*(AS1430-1)))</f>
        <v/>
      </c>
      <c r="AX1430">
        <f>IF(AT1430&gt;0,AV1430+AT1430,AV1430)</f>
        <v/>
      </c>
      <c r="AY1430">
        <f>IF(AU1430&lt;0,AW1430+AU1430,AW1430)</f>
        <v/>
      </c>
      <c r="BA1430" s="14">
        <f>IFERROR(AX1430-AQ1430,"")</f>
        <v/>
      </c>
      <c r="BB1430" s="14">
        <f>IFERROR(AY1430-AR1430,"")</f>
        <v/>
      </c>
      <c r="BD1430">
        <f>AH1430</f>
        <v/>
      </c>
      <c r="BE1430">
        <f>AI1430</f>
        <v/>
      </c>
      <c r="BF1430">
        <f>AJ1430</f>
        <v/>
      </c>
      <c r="BG1430" s="14">
        <f>L1430</f>
        <v/>
      </c>
      <c r="BH1430" s="14">
        <f>IF(X1430="","",X1430)</f>
        <v/>
      </c>
      <c r="BI1430" s="14">
        <f>IF(Y1430="","",Y1430)</f>
        <v/>
      </c>
      <c r="BJ1430">
        <f>Z1430</f>
        <v/>
      </c>
      <c r="BK1430">
        <f>AA1430</f>
        <v/>
      </c>
      <c r="BL1430">
        <f>IFERROR(AX1430,"")</f>
        <v/>
      </c>
      <c r="BM1430">
        <f>IFERROR(AY1430,"")</f>
        <v/>
      </c>
    </row>
    <row r="1431" ht="14.25" customHeight="1">
      <c r="A1431">
        <f>ALGLIB_SSA_XAUUSD!AA1431</f>
        <v/>
      </c>
      <c r="B1431">
        <f>IF($A1431="","",INDEX(ALGLIB_SSA_XAUUSD!$B$2:$B$2401,MATCH($A1431,ALGLIB_SSA_XAUUSD!$A$2:$A$2401,1)))</f>
        <v/>
      </c>
      <c r="C1431">
        <f>IF($A1431="","",INDEX(ALGLIB_SSA_XAUUSD!$C$2:$C$2401,MATCH($A1431,ALGLIB_SSA_XAUUSD!$A$2:$A$2401,1)))</f>
        <v/>
      </c>
      <c r="D1431" s="14">
        <f>IF($A1431="","",INT((ROW()-2)/12)+1)</f>
        <v/>
      </c>
      <c r="E1431" s="14">
        <f>IF(AND(E1442&lt;&gt;"",D1442=D1430+1),E1430+(E1442-E1430)*1/12,"")</f>
        <v/>
      </c>
      <c r="F1431" s="14">
        <f>IF(AND(F1442&lt;&gt;"",D1442=D1430+1),F1430+(F1442-F1430)*1/12,"")</f>
        <v/>
      </c>
      <c r="G1431" s="14">
        <f>IF(AND(G1442&lt;&gt;"",D1442=D1430+1),G1430+(G1442-G1430)*1/12,"")</f>
        <v/>
      </c>
      <c r="H1431" s="14">
        <f>IF(AND(H1442&lt;&gt;"",D1442=D1430+1),H1430+(H1442-H1430)*1/12,"")</f>
        <v/>
      </c>
      <c r="I1431" s="14">
        <f>IF(AND(L1442&lt;&gt;"",D1442=D1430+1),I1430+(I1442-I1430)*1/12,"")</f>
        <v/>
      </c>
      <c r="J1431">
        <f>_xlfn.XLOOKUP($A1431,ALGLIB_SSA_XAUUSD!$AA$2:$AA$2401,ALGLIB_SSA_XAUUSD!$P$2:$P$2401,"",0)</f>
        <v/>
      </c>
      <c r="K1431">
        <f>_xlfn.XLOOKUP($A1431,ALGLIB_SSA_XAUUSD!$AA$2:$AA$2401,ALGLIB_SSA_XAUUSD!$Q$2:$Q$2401,"",0)</f>
        <v/>
      </c>
      <c r="L1431">
        <f>_xlfn.XLOOKUP($A1431,ALGLIB_SSA_XAUUSD!$AA$2:$AA$2401,ALGLIB_SSA_XAUUSD!$R$2:$R$2401,"",0)</f>
        <v/>
      </c>
      <c r="M1431">
        <f>_xlfn.XLOOKUP($A1431,ALGLIB_SSA_XAUUSD!$AA$2:$AA$2401,ALGLIB_SSA_XAUUSD!$S$2:$S$2401,"",0)</f>
        <v/>
      </c>
      <c r="N1431">
        <f>_xlfn.XLOOKUP($A1431,ALGLIB_SSA_XAUUSD!$AA$2:$AA$2401,ALGLIB_SSA_XAUUSD!$T$2:$T$2401,"",0)</f>
        <v/>
      </c>
      <c r="O1431">
        <f>_xlfn.XLOOKUP($A1431,ALGLIB_SSA_XAUUSD!$AA$2:$AA$2401,ALGLIB_SSA_XAUUSD!$U$2:$U$2401,"",0)</f>
        <v/>
      </c>
      <c r="P1431">
        <f>_xlfn.XLOOKUP($A1431,ALGLIB_SSA_XAUUSD!$AA$2:$AA$2401,ALGLIB_SSA_XAUUSD!$V$2:$V$2401,"",0)</f>
        <v/>
      </c>
      <c r="S1431">
        <f>A1431</f>
        <v/>
      </c>
      <c r="T1431">
        <f>J1431</f>
        <v/>
      </c>
      <c r="U1431">
        <f>K1431</f>
        <v/>
      </c>
      <c r="V1431" s="14">
        <f>IF($A1431="","",MOD(ROW()-2,12)+1)</f>
        <v/>
      </c>
      <c r="W1431">
        <f>L1431</f>
        <v/>
      </c>
      <c r="X1431" s="14">
        <f>IF(F1431="","",F1431)</f>
        <v/>
      </c>
      <c r="Y1431" s="14">
        <f>IF(G1431="","",G1431)</f>
        <v/>
      </c>
      <c r="Z1431">
        <f>M1431</f>
        <v/>
      </c>
      <c r="AA1431">
        <f>N1431</f>
        <v/>
      </c>
      <c r="AB1431" s="14">
        <f>IF(H1431="","",H1431)</f>
        <v/>
      </c>
      <c r="AC1431">
        <f>O1431</f>
        <v/>
      </c>
      <c r="AD1431" s="14">
        <f>IF(I1431="","",I1431)</f>
        <v/>
      </c>
      <c r="AE1431">
        <f>P1431</f>
        <v/>
      </c>
      <c r="AH1431">
        <f>IF(S1431&lt;&gt;"",S1431,AH1430+900)</f>
        <v/>
      </c>
      <c r="AI1431">
        <f>IF(T1431&lt;&gt;"",T1431,AI1430)</f>
        <v/>
      </c>
      <c r="AJ1431">
        <f>IF(U1431&lt;&gt;"",U1431,AJ1430)</f>
        <v/>
      </c>
      <c r="AK1431">
        <f>IF(W1431&lt;&gt;"",W1431,"")</f>
        <v/>
      </c>
      <c r="AL1431" s="14">
        <f>IF(X1431&lt;&gt;"",X1431,"")</f>
        <v/>
      </c>
      <c r="AM1431" s="14">
        <f>IF(Y1431&lt;&gt;"",Y1431,"")</f>
        <v/>
      </c>
      <c r="AN1431" s="14">
        <f>IF(OR(AL1431="",AM1431=""),"",AL1431-AM1431)</f>
        <v/>
      </c>
      <c r="AO1431">
        <f>IF(AN1431="","",IF(AN1431&gt;0,"Bullish","Bearish"))</f>
        <v/>
      </c>
      <c r="AP1431">
        <f>IF(AO1431="",AP1430,AO1431)</f>
        <v/>
      </c>
      <c r="AQ1431" s="14">
        <f>IF(AB1431&lt;&gt;"",AB1431,"")</f>
        <v/>
      </c>
      <c r="AR1431" s="14">
        <f>IF(AD1431&lt;&gt;"",AD1431,"")</f>
        <v/>
      </c>
      <c r="AS1431">
        <f>IF(AS1430+1=13,1,AS1430+1)</f>
        <v/>
      </c>
      <c r="AT1431">
        <f>IFERROR(IF(SLOPE($AQ$1418:$AQ$1429,$AS$1418:$AS$1429)&gt;0,MIN(3,ABS(SLOPE($AQ$1418:$AQ$1429,$AS$1418:$AS$1429))),IF(SLOPE($AQ$1418:$AQ$1429,$AS$1418:$AS$1429)&lt;-0.5,-0.5,0)),0)</f>
        <v/>
      </c>
      <c r="AU1431">
        <f>IFERROR(IF(SLOPE($AR$1418:$AR$1429,$AS$1418:$AS$1429)&lt;0,MAX(-3,-ABS(SLOPE($AR$1418:$AR$1429,$AS$1418:$AS$1429))),IF(SLOPE($AR$1418:$AR$1429,$AS$1418:$AS$1429)&gt;0.5,0.5,0)),0)</f>
        <v/>
      </c>
      <c r="AV1431">
        <f>($AQ$1430+(AT1431*(AS1431-1)))</f>
        <v/>
      </c>
      <c r="AW1431">
        <f>($AR$1430+(AU1431*(AS1431-1)))</f>
        <v/>
      </c>
      <c r="AX1431">
        <f>IF(AT1431&gt;0,AV1431+AT1431,AV1431)</f>
        <v/>
      </c>
      <c r="AY1431">
        <f>IF(AU1431&lt;0,AW1431+AU1431,AW1431)</f>
        <v/>
      </c>
      <c r="BA1431" s="14">
        <f>IFERROR(AX1431-AQ1431,"")</f>
        <v/>
      </c>
      <c r="BB1431" s="14">
        <f>IFERROR(AY1431-AR1431,"")</f>
        <v/>
      </c>
      <c r="BD1431">
        <f>AH1431</f>
        <v/>
      </c>
      <c r="BE1431">
        <f>AI1431</f>
        <v/>
      </c>
      <c r="BF1431">
        <f>AJ1431</f>
        <v/>
      </c>
      <c r="BG1431" s="14">
        <f>L1431</f>
        <v/>
      </c>
      <c r="BH1431" s="14">
        <f>IF(X1431="","",X1431)</f>
        <v/>
      </c>
      <c r="BI1431" s="14">
        <f>IF(Y1431="","",Y1431)</f>
        <v/>
      </c>
      <c r="BJ1431">
        <f>Z1431</f>
        <v/>
      </c>
      <c r="BK1431">
        <f>AA1431</f>
        <v/>
      </c>
      <c r="BL1431">
        <f>IFERROR(AX1431,"")</f>
        <v/>
      </c>
      <c r="BM1431">
        <f>IFERROR(AY1431,"")</f>
        <v/>
      </c>
    </row>
    <row r="1432" ht="14.25" customHeight="1">
      <c r="A1432">
        <f>ALGLIB_SSA_XAUUSD!AA1432</f>
        <v/>
      </c>
      <c r="B1432">
        <f>IF($A1432="","",INDEX(ALGLIB_SSA_XAUUSD!$B$2:$B$2401,MATCH($A1432,ALGLIB_SSA_XAUUSD!$A$2:$A$2401,1)))</f>
        <v/>
      </c>
      <c r="C1432">
        <f>IF($A1432="","",INDEX(ALGLIB_SSA_XAUUSD!$C$2:$C$2401,MATCH($A1432,ALGLIB_SSA_XAUUSD!$A$2:$A$2401,1)))</f>
        <v/>
      </c>
      <c r="D1432" s="14">
        <f>IF($A1432="","",INT((ROW()-2)/12)+1)</f>
        <v/>
      </c>
      <c r="E1432" s="14">
        <f>IF(AND(E1442&lt;&gt;"",D1442=D1430+1),E1430+(E1442-E1430)*2/12,"")</f>
        <v/>
      </c>
      <c r="F1432" s="14">
        <f>IF(AND(F1442&lt;&gt;"",D1442=D1430+1),F1430+(F1442-F1430)*2/12,"")</f>
        <v/>
      </c>
      <c r="G1432" s="14">
        <f>IF(AND(G1442&lt;&gt;"",D1442=D1430+1),G1430+(G1442-G1430)*2/12,"")</f>
        <v/>
      </c>
      <c r="H1432" s="14">
        <f>IF(AND(H1442&lt;&gt;"",D1442=D1430+1),H1430+(H1442-H1430)*2/12,"")</f>
        <v/>
      </c>
      <c r="I1432" s="14">
        <f>IF(AND(L1442&lt;&gt;"",D1442=D1430+1),I1430+(I1442-I1430)*2/12,"")</f>
        <v/>
      </c>
      <c r="J1432">
        <f>_xlfn.XLOOKUP($A1432,ALGLIB_SSA_XAUUSD!$AA$2:$AA$2401,ALGLIB_SSA_XAUUSD!$P$2:$P$2401,"",0)</f>
        <v/>
      </c>
      <c r="K1432">
        <f>_xlfn.XLOOKUP($A1432,ALGLIB_SSA_XAUUSD!$AA$2:$AA$2401,ALGLIB_SSA_XAUUSD!$Q$2:$Q$2401,"",0)</f>
        <v/>
      </c>
      <c r="L1432">
        <f>_xlfn.XLOOKUP($A1432,ALGLIB_SSA_XAUUSD!$AA$2:$AA$2401,ALGLIB_SSA_XAUUSD!$R$2:$R$2401,"",0)</f>
        <v/>
      </c>
      <c r="M1432">
        <f>_xlfn.XLOOKUP($A1432,ALGLIB_SSA_XAUUSD!$AA$2:$AA$2401,ALGLIB_SSA_XAUUSD!$S$2:$S$2401,"",0)</f>
        <v/>
      </c>
      <c r="N1432">
        <f>_xlfn.XLOOKUP($A1432,ALGLIB_SSA_XAUUSD!$AA$2:$AA$2401,ALGLIB_SSA_XAUUSD!$T$2:$T$2401,"",0)</f>
        <v/>
      </c>
      <c r="O1432">
        <f>_xlfn.XLOOKUP($A1432,ALGLIB_SSA_XAUUSD!$AA$2:$AA$2401,ALGLIB_SSA_XAUUSD!$U$2:$U$2401,"",0)</f>
        <v/>
      </c>
      <c r="P1432">
        <f>_xlfn.XLOOKUP($A1432,ALGLIB_SSA_XAUUSD!$AA$2:$AA$2401,ALGLIB_SSA_XAUUSD!$V$2:$V$2401,"",0)</f>
        <v/>
      </c>
      <c r="S1432">
        <f>A1432</f>
        <v/>
      </c>
      <c r="T1432">
        <f>J1432</f>
        <v/>
      </c>
      <c r="U1432">
        <f>K1432</f>
        <v/>
      </c>
      <c r="V1432" s="14">
        <f>IF($A1432="","",MOD(ROW()-2,12)+1)</f>
        <v/>
      </c>
      <c r="W1432">
        <f>L1432</f>
        <v/>
      </c>
      <c r="X1432" s="14">
        <f>IF(F1432="","",F1432)</f>
        <v/>
      </c>
      <c r="Y1432" s="14">
        <f>IF(G1432="","",G1432)</f>
        <v/>
      </c>
      <c r="Z1432">
        <f>M1432</f>
        <v/>
      </c>
      <c r="AA1432">
        <f>N1432</f>
        <v/>
      </c>
      <c r="AB1432" s="14">
        <f>IF(H1432="","",H1432)</f>
        <v/>
      </c>
      <c r="AC1432">
        <f>O1432</f>
        <v/>
      </c>
      <c r="AD1432" s="14">
        <f>IF(I1432="","",I1432)</f>
        <v/>
      </c>
      <c r="AE1432">
        <f>P1432</f>
        <v/>
      </c>
      <c r="AH1432">
        <f>IF(S1432&lt;&gt;"",S1432,AH1431+900)</f>
        <v/>
      </c>
      <c r="AI1432">
        <f>IF(T1432&lt;&gt;"",T1432,AI1431)</f>
        <v/>
      </c>
      <c r="AJ1432">
        <f>IF(U1432&lt;&gt;"",U1432,AJ1431)</f>
        <v/>
      </c>
      <c r="AK1432">
        <f>IF(W1432&lt;&gt;"",W1432,"")</f>
        <v/>
      </c>
      <c r="AL1432" s="14">
        <f>IF(X1432&lt;&gt;"",X1432,"")</f>
        <v/>
      </c>
      <c r="AM1432" s="14">
        <f>IF(Y1432&lt;&gt;"",Y1432,"")</f>
        <v/>
      </c>
      <c r="AN1432" s="14">
        <f>IF(OR(AL1432="",AM1432=""),"",AL1432-AM1432)</f>
        <v/>
      </c>
      <c r="AO1432">
        <f>IF(AN1432="","",IF(AN1432&gt;0,"Bullish","Bearish"))</f>
        <v/>
      </c>
      <c r="AP1432">
        <f>IF(AO1432="",AP1431,AO1432)</f>
        <v/>
      </c>
      <c r="AQ1432" s="14">
        <f>IF(AB1432&lt;&gt;"",AB1432,"")</f>
        <v/>
      </c>
      <c r="AR1432" s="14">
        <f>IF(AD1432&lt;&gt;"",AD1432,"")</f>
        <v/>
      </c>
      <c r="AS1432">
        <f>IF(AS1431+1=13,1,AS1431+1)</f>
        <v/>
      </c>
      <c r="AT1432">
        <f>IFERROR(IF(SLOPE($AQ$1418:$AQ$1429,$AS$1418:$AS$1429)&gt;0,MIN(3,ABS(SLOPE($AQ$1418:$AQ$1429,$AS$1418:$AS$1429))),IF(SLOPE($AQ$1418:$AQ$1429,$AS$1418:$AS$1429)&lt;-0.5,-0.5,0)),0)</f>
        <v/>
      </c>
      <c r="AU1432">
        <f>IFERROR(IF(SLOPE($AR$1418:$AR$1429,$AS$1418:$AS$1429)&lt;0,MAX(-3,-ABS(SLOPE($AR$1418:$AR$1429,$AS$1418:$AS$1429))),IF(SLOPE($AR$1418:$AR$1429,$AS$1418:$AS$1429)&gt;0.5,0.5,0)),0)</f>
        <v/>
      </c>
      <c r="AV1432">
        <f>($AQ$1430+(AT1432*(AS1432-1)))</f>
        <v/>
      </c>
      <c r="AW1432">
        <f>($AR$1430+(AU1432*(AS1432-1)))</f>
        <v/>
      </c>
      <c r="AX1432">
        <f>IF(AT1432&gt;0,AV1432+AT1432,AV1432)</f>
        <v/>
      </c>
      <c r="AY1432">
        <f>IF(AU1432&lt;0,AW1432+AU1432,AW1432)</f>
        <v/>
      </c>
      <c r="BA1432" s="14">
        <f>IFERROR(AX1432-AQ1432,"")</f>
        <v/>
      </c>
      <c r="BB1432" s="14">
        <f>IFERROR(AY1432-AR1432,"")</f>
        <v/>
      </c>
      <c r="BD1432">
        <f>AH1432</f>
        <v/>
      </c>
      <c r="BE1432">
        <f>AI1432</f>
        <v/>
      </c>
      <c r="BF1432">
        <f>AJ1432</f>
        <v/>
      </c>
      <c r="BG1432" s="14">
        <f>L1432</f>
        <v/>
      </c>
      <c r="BH1432" s="14">
        <f>IF(X1432="","",X1432)</f>
        <v/>
      </c>
      <c r="BI1432" s="14">
        <f>IF(Y1432="","",Y1432)</f>
        <v/>
      </c>
      <c r="BJ1432">
        <f>Z1432</f>
        <v/>
      </c>
      <c r="BK1432">
        <f>AA1432</f>
        <v/>
      </c>
      <c r="BL1432">
        <f>IFERROR(AX1432,"")</f>
        <v/>
      </c>
      <c r="BM1432">
        <f>IFERROR(AY1432,"")</f>
        <v/>
      </c>
    </row>
    <row r="1433" ht="14.25" customHeight="1">
      <c r="A1433">
        <f>ALGLIB_SSA_XAUUSD!AA1433</f>
        <v/>
      </c>
      <c r="B1433">
        <f>IF($A1433="","",INDEX(ALGLIB_SSA_XAUUSD!$B$2:$B$2401,MATCH($A1433,ALGLIB_SSA_XAUUSD!$A$2:$A$2401,1)))</f>
        <v/>
      </c>
      <c r="C1433">
        <f>IF($A1433="","",INDEX(ALGLIB_SSA_XAUUSD!$C$2:$C$2401,MATCH($A1433,ALGLIB_SSA_XAUUSD!$A$2:$A$2401,1)))</f>
        <v/>
      </c>
      <c r="D1433" s="14">
        <f>IF($A1433="","",INT((ROW()-2)/12)+1)</f>
        <v/>
      </c>
      <c r="E1433" s="14">
        <f>IF(AND(E1442&lt;&gt;"",D1442=D1430+1),E1430+(E1442-E1430)*3/12,"")</f>
        <v/>
      </c>
      <c r="F1433" s="14">
        <f>IF(AND(F1442&lt;&gt;"",D1442=D1430+1),F1430+(F1442-F1430)*3/12,"")</f>
        <v/>
      </c>
      <c r="G1433" s="14">
        <f>IF(AND(G1442&lt;&gt;"",D1442=D1430+1),G1430+(G1442-G1430)*3/12,"")</f>
        <v/>
      </c>
      <c r="H1433" s="14">
        <f>IF(AND(H1442&lt;&gt;"",D1442=D1430+1),H1430+(H1442-H1430)*3/12,"")</f>
        <v/>
      </c>
      <c r="I1433" s="14">
        <f>IF(AND(L1442&lt;&gt;"",D1442=D1430+1),I1430+(I1442-I1430)*3/12,"")</f>
        <v/>
      </c>
      <c r="J1433">
        <f>_xlfn.XLOOKUP($A1433,ALGLIB_SSA_XAUUSD!$AA$2:$AA$2401,ALGLIB_SSA_XAUUSD!$P$2:$P$2401,"",0)</f>
        <v/>
      </c>
      <c r="K1433">
        <f>_xlfn.XLOOKUP($A1433,ALGLIB_SSA_XAUUSD!$AA$2:$AA$2401,ALGLIB_SSA_XAUUSD!$Q$2:$Q$2401,"",0)</f>
        <v/>
      </c>
      <c r="L1433">
        <f>_xlfn.XLOOKUP($A1433,ALGLIB_SSA_XAUUSD!$AA$2:$AA$2401,ALGLIB_SSA_XAUUSD!$R$2:$R$2401,"",0)</f>
        <v/>
      </c>
      <c r="M1433">
        <f>_xlfn.XLOOKUP($A1433,ALGLIB_SSA_XAUUSD!$AA$2:$AA$2401,ALGLIB_SSA_XAUUSD!$S$2:$S$2401,"",0)</f>
        <v/>
      </c>
      <c r="N1433">
        <f>_xlfn.XLOOKUP($A1433,ALGLIB_SSA_XAUUSD!$AA$2:$AA$2401,ALGLIB_SSA_XAUUSD!$T$2:$T$2401,"",0)</f>
        <v/>
      </c>
      <c r="O1433">
        <f>_xlfn.XLOOKUP($A1433,ALGLIB_SSA_XAUUSD!$AA$2:$AA$2401,ALGLIB_SSA_XAUUSD!$U$2:$U$2401,"",0)</f>
        <v/>
      </c>
      <c r="P1433">
        <f>_xlfn.XLOOKUP($A1433,ALGLIB_SSA_XAUUSD!$AA$2:$AA$2401,ALGLIB_SSA_XAUUSD!$V$2:$V$2401,"",0)</f>
        <v/>
      </c>
      <c r="S1433">
        <f>A1433</f>
        <v/>
      </c>
      <c r="T1433">
        <f>J1433</f>
        <v/>
      </c>
      <c r="U1433">
        <f>K1433</f>
        <v/>
      </c>
      <c r="V1433" s="14">
        <f>IF($A1433="","",MOD(ROW()-2,12)+1)</f>
        <v/>
      </c>
      <c r="W1433">
        <f>L1433</f>
        <v/>
      </c>
      <c r="X1433" s="14">
        <f>IF(F1433="","",F1433)</f>
        <v/>
      </c>
      <c r="Y1433" s="14">
        <f>IF(G1433="","",G1433)</f>
        <v/>
      </c>
      <c r="Z1433">
        <f>M1433</f>
        <v/>
      </c>
      <c r="AA1433">
        <f>N1433</f>
        <v/>
      </c>
      <c r="AB1433" s="14">
        <f>IF(H1433="","",H1433)</f>
        <v/>
      </c>
      <c r="AC1433">
        <f>O1433</f>
        <v/>
      </c>
      <c r="AD1433" s="14">
        <f>IF(I1433="","",I1433)</f>
        <v/>
      </c>
      <c r="AE1433">
        <f>P1433</f>
        <v/>
      </c>
      <c r="AH1433">
        <f>IF(S1433&lt;&gt;"",S1433,AH1432+900)</f>
        <v/>
      </c>
      <c r="AI1433">
        <f>IF(T1433&lt;&gt;"",T1433,AI1432)</f>
        <v/>
      </c>
      <c r="AJ1433">
        <f>IF(U1433&lt;&gt;"",U1433,AJ1432)</f>
        <v/>
      </c>
      <c r="AK1433">
        <f>IF(W1433&lt;&gt;"",W1433,"")</f>
        <v/>
      </c>
      <c r="AL1433" s="14">
        <f>IF(X1433&lt;&gt;"",X1433,"")</f>
        <v/>
      </c>
      <c r="AM1433" s="14">
        <f>IF(Y1433&lt;&gt;"",Y1433,"")</f>
        <v/>
      </c>
      <c r="AN1433" s="14">
        <f>IF(OR(AL1433="",AM1433=""),"",AL1433-AM1433)</f>
        <v/>
      </c>
      <c r="AO1433">
        <f>IF(AN1433="","",IF(AN1433&gt;0,"Bullish","Bearish"))</f>
        <v/>
      </c>
      <c r="AP1433">
        <f>IF(AO1433="",AP1432,AO1433)</f>
        <v/>
      </c>
      <c r="AQ1433" s="14">
        <f>IF(AB1433&lt;&gt;"",AB1433,"")</f>
        <v/>
      </c>
      <c r="AR1433" s="14">
        <f>IF(AD1433&lt;&gt;"",AD1433,"")</f>
        <v/>
      </c>
      <c r="AS1433">
        <f>IF(AS1432+1=13,1,AS1432+1)</f>
        <v/>
      </c>
      <c r="AT1433">
        <f>IFERROR(IF(SLOPE($AQ$1418:$AQ$1429,$AS$1418:$AS$1429)&gt;0,MIN(3,ABS(SLOPE($AQ$1418:$AQ$1429,$AS$1418:$AS$1429))),IF(SLOPE($AQ$1418:$AQ$1429,$AS$1418:$AS$1429)&lt;-0.5,-0.5,0)),0)</f>
        <v/>
      </c>
      <c r="AU1433">
        <f>IFERROR(IF(SLOPE($AR$1418:$AR$1429,$AS$1418:$AS$1429)&lt;0,MAX(-3,-ABS(SLOPE($AR$1418:$AR$1429,$AS$1418:$AS$1429))),IF(SLOPE($AR$1418:$AR$1429,$AS$1418:$AS$1429)&gt;0.5,0.5,0)),0)</f>
        <v/>
      </c>
      <c r="AV1433">
        <f>($AQ$1430+(AT1433*(AS1433-1)))</f>
        <v/>
      </c>
      <c r="AW1433">
        <f>($AR$1430+(AU1433*(AS1433-1)))</f>
        <v/>
      </c>
      <c r="AX1433">
        <f>IF(AT1433&gt;0,AV1433+AT1433,AV1433)</f>
        <v/>
      </c>
      <c r="AY1433">
        <f>IF(AU1433&lt;0,AW1433+AU1433,AW1433)</f>
        <v/>
      </c>
      <c r="BA1433" s="14">
        <f>IFERROR(AX1433-AQ1433,"")</f>
        <v/>
      </c>
      <c r="BB1433" s="14">
        <f>IFERROR(AY1433-AR1433,"")</f>
        <v/>
      </c>
      <c r="BD1433">
        <f>AH1433</f>
        <v/>
      </c>
      <c r="BE1433">
        <f>AI1433</f>
        <v/>
      </c>
      <c r="BF1433">
        <f>AJ1433</f>
        <v/>
      </c>
      <c r="BG1433" s="14">
        <f>L1433</f>
        <v/>
      </c>
      <c r="BH1433" s="14">
        <f>IF(X1433="","",X1433)</f>
        <v/>
      </c>
      <c r="BI1433" s="14">
        <f>IF(Y1433="","",Y1433)</f>
        <v/>
      </c>
      <c r="BJ1433">
        <f>Z1433</f>
        <v/>
      </c>
      <c r="BK1433">
        <f>AA1433</f>
        <v/>
      </c>
      <c r="BL1433">
        <f>IFERROR(AX1433,"")</f>
        <v/>
      </c>
      <c r="BM1433">
        <f>IFERROR(AY1433,"")</f>
        <v/>
      </c>
    </row>
    <row r="1434" ht="14.25" customHeight="1">
      <c r="A1434">
        <f>ALGLIB_SSA_XAUUSD!AA1434</f>
        <v/>
      </c>
      <c r="B1434">
        <f>IF($A1434="","",INDEX(ALGLIB_SSA_XAUUSD!$B$2:$B$2401,MATCH($A1434,ALGLIB_SSA_XAUUSD!$A$2:$A$2401,1)))</f>
        <v/>
      </c>
      <c r="C1434">
        <f>IF($A1434="","",INDEX(ALGLIB_SSA_XAUUSD!$C$2:$C$2401,MATCH($A1434,ALGLIB_SSA_XAUUSD!$A$2:$A$2401,1)))</f>
        <v/>
      </c>
      <c r="D1434" s="14">
        <f>IF($A1434="","",INT((ROW()-2)/12)+1)</f>
        <v/>
      </c>
      <c r="E1434" s="14">
        <f>IF(AND(E1442&lt;&gt;"",D1442=D1430+1),E1430+(E1442-E1430)*4/12,"")</f>
        <v/>
      </c>
      <c r="F1434" s="14">
        <f>IF(AND(F1442&lt;&gt;"",D1442=D1430+1),F1430+(F1442-F1430)*4/12,"")</f>
        <v/>
      </c>
      <c r="G1434" s="14">
        <f>IF(AND(G1442&lt;&gt;"",D1442=D1430+1),G1430+(G1442-G1430)*4/12,"")</f>
        <v/>
      </c>
      <c r="H1434" s="14">
        <f>IF(AND(H1442&lt;&gt;"",D1442=D1430+1),H1430+(H1442-H1430)*4/12,"")</f>
        <v/>
      </c>
      <c r="I1434" s="14">
        <f>IF(AND(L1442&lt;&gt;"",D1442=D1430+1),I1430+(I1442-I1430)*4/12,"")</f>
        <v/>
      </c>
      <c r="J1434">
        <f>_xlfn.XLOOKUP($A1434,ALGLIB_SSA_XAUUSD!$AA$2:$AA$2401,ALGLIB_SSA_XAUUSD!$P$2:$P$2401,"",0)</f>
        <v/>
      </c>
      <c r="K1434">
        <f>_xlfn.XLOOKUP($A1434,ALGLIB_SSA_XAUUSD!$AA$2:$AA$2401,ALGLIB_SSA_XAUUSD!$Q$2:$Q$2401,"",0)</f>
        <v/>
      </c>
      <c r="L1434">
        <f>_xlfn.XLOOKUP($A1434,ALGLIB_SSA_XAUUSD!$AA$2:$AA$2401,ALGLIB_SSA_XAUUSD!$R$2:$R$2401,"",0)</f>
        <v/>
      </c>
      <c r="M1434">
        <f>_xlfn.XLOOKUP($A1434,ALGLIB_SSA_XAUUSD!$AA$2:$AA$2401,ALGLIB_SSA_XAUUSD!$S$2:$S$2401,"",0)</f>
        <v/>
      </c>
      <c r="N1434">
        <f>_xlfn.XLOOKUP($A1434,ALGLIB_SSA_XAUUSD!$AA$2:$AA$2401,ALGLIB_SSA_XAUUSD!$T$2:$T$2401,"",0)</f>
        <v/>
      </c>
      <c r="O1434">
        <f>_xlfn.XLOOKUP($A1434,ALGLIB_SSA_XAUUSD!$AA$2:$AA$2401,ALGLIB_SSA_XAUUSD!$U$2:$U$2401,"",0)</f>
        <v/>
      </c>
      <c r="P1434">
        <f>_xlfn.XLOOKUP($A1434,ALGLIB_SSA_XAUUSD!$AA$2:$AA$2401,ALGLIB_SSA_XAUUSD!$V$2:$V$2401,"",0)</f>
        <v/>
      </c>
      <c r="S1434">
        <f>A1434</f>
        <v/>
      </c>
      <c r="T1434">
        <f>J1434</f>
        <v/>
      </c>
      <c r="U1434">
        <f>K1434</f>
        <v/>
      </c>
      <c r="V1434" s="14">
        <f>IF($A1434="","",MOD(ROW()-2,12)+1)</f>
        <v/>
      </c>
      <c r="W1434">
        <f>L1434</f>
        <v/>
      </c>
      <c r="X1434" s="14">
        <f>IF(F1434="","",F1434)</f>
        <v/>
      </c>
      <c r="Y1434" s="14">
        <f>IF(G1434="","",G1434)</f>
        <v/>
      </c>
      <c r="Z1434">
        <f>M1434</f>
        <v/>
      </c>
      <c r="AA1434">
        <f>N1434</f>
        <v/>
      </c>
      <c r="AB1434" s="14">
        <f>IF(H1434="","",H1434)</f>
        <v/>
      </c>
      <c r="AC1434">
        <f>O1434</f>
        <v/>
      </c>
      <c r="AD1434" s="14">
        <f>IF(I1434="","",I1434)</f>
        <v/>
      </c>
      <c r="AE1434">
        <f>P1434</f>
        <v/>
      </c>
      <c r="AH1434">
        <f>IF(S1434&lt;&gt;"",S1434,AH1433+900)</f>
        <v/>
      </c>
      <c r="AI1434">
        <f>IF(T1434&lt;&gt;"",T1434,AI1433)</f>
        <v/>
      </c>
      <c r="AJ1434">
        <f>IF(U1434&lt;&gt;"",U1434,AJ1433)</f>
        <v/>
      </c>
      <c r="AK1434">
        <f>IF(W1434&lt;&gt;"",W1434,"")</f>
        <v/>
      </c>
      <c r="AL1434" s="14">
        <f>IF(X1434&lt;&gt;"",X1434,"")</f>
        <v/>
      </c>
      <c r="AM1434" s="14">
        <f>IF(Y1434&lt;&gt;"",Y1434,"")</f>
        <v/>
      </c>
      <c r="AN1434" s="14">
        <f>IF(OR(AL1434="",AM1434=""),"",AL1434-AM1434)</f>
        <v/>
      </c>
      <c r="AO1434">
        <f>IF(AN1434="","",IF(AN1434&gt;0,"Bullish","Bearish"))</f>
        <v/>
      </c>
      <c r="AP1434">
        <f>IF(AO1434="",AP1433,AO1434)</f>
        <v/>
      </c>
      <c r="AQ1434" s="14">
        <f>IF(AB1434&lt;&gt;"",AB1434,"")</f>
        <v/>
      </c>
      <c r="AR1434" s="14">
        <f>IF(AD1434&lt;&gt;"",AD1434,"")</f>
        <v/>
      </c>
      <c r="AS1434">
        <f>IF(AS1433+1=13,1,AS1433+1)</f>
        <v/>
      </c>
      <c r="AT1434">
        <f>IFERROR(IF(SLOPE($AQ$1418:$AQ$1429,$AS$1418:$AS$1429)&gt;0,MIN(3,ABS(SLOPE($AQ$1418:$AQ$1429,$AS$1418:$AS$1429))),IF(SLOPE($AQ$1418:$AQ$1429,$AS$1418:$AS$1429)&lt;-0.5,-0.5,0)),0)</f>
        <v/>
      </c>
      <c r="AU1434">
        <f>IFERROR(IF(SLOPE($AR$1418:$AR$1429,$AS$1418:$AS$1429)&lt;0,MAX(-3,-ABS(SLOPE($AR$1418:$AR$1429,$AS$1418:$AS$1429))),IF(SLOPE($AR$1418:$AR$1429,$AS$1418:$AS$1429)&gt;0.5,0.5,0)),0)</f>
        <v/>
      </c>
      <c r="AV1434">
        <f>($AQ$1430+(AT1434*(AS1434-1)))</f>
        <v/>
      </c>
      <c r="AW1434">
        <f>($AR$1430+(AU1434*(AS1434-1)))</f>
        <v/>
      </c>
      <c r="AX1434">
        <f>IF(AT1434&gt;0,AV1434+AT1434,AV1434)</f>
        <v/>
      </c>
      <c r="AY1434">
        <f>IF(AU1434&lt;0,AW1434+AU1434,AW1434)</f>
        <v/>
      </c>
      <c r="BA1434" s="14">
        <f>IFERROR(AX1434-AQ1434,"")</f>
        <v/>
      </c>
      <c r="BB1434" s="14">
        <f>IFERROR(AY1434-AR1434,"")</f>
        <v/>
      </c>
      <c r="BD1434">
        <f>AH1434</f>
        <v/>
      </c>
      <c r="BE1434">
        <f>AI1434</f>
        <v/>
      </c>
      <c r="BF1434">
        <f>AJ1434</f>
        <v/>
      </c>
      <c r="BG1434" s="14">
        <f>L1434</f>
        <v/>
      </c>
      <c r="BH1434" s="14">
        <f>IF(X1434="","",X1434)</f>
        <v/>
      </c>
      <c r="BI1434" s="14">
        <f>IF(Y1434="","",Y1434)</f>
        <v/>
      </c>
      <c r="BJ1434">
        <f>Z1434</f>
        <v/>
      </c>
      <c r="BK1434">
        <f>AA1434</f>
        <v/>
      </c>
      <c r="BL1434">
        <f>IFERROR(AX1434,"")</f>
        <v/>
      </c>
      <c r="BM1434">
        <f>IFERROR(AY1434,"")</f>
        <v/>
      </c>
    </row>
    <row r="1435" ht="14.25" customHeight="1">
      <c r="A1435">
        <f>ALGLIB_SSA_XAUUSD!AA1435</f>
        <v/>
      </c>
      <c r="B1435">
        <f>IF($A1435="","",INDEX(ALGLIB_SSA_XAUUSD!$B$2:$B$2401,MATCH($A1435,ALGLIB_SSA_XAUUSD!$A$2:$A$2401,1)))</f>
        <v/>
      </c>
      <c r="C1435">
        <f>IF($A1435="","",INDEX(ALGLIB_SSA_XAUUSD!$C$2:$C$2401,MATCH($A1435,ALGLIB_SSA_XAUUSD!$A$2:$A$2401,1)))</f>
        <v/>
      </c>
      <c r="D1435" s="14">
        <f>IF($A1435="","",INT((ROW()-2)/12)+1)</f>
        <v/>
      </c>
      <c r="E1435" s="14">
        <f>IF(AND(E1442&lt;&gt;"",D1442=D1430+1),E1430+(E1442-E1430)*5/12,"")</f>
        <v/>
      </c>
      <c r="F1435" s="14">
        <f>IF(AND(F1442&lt;&gt;"",D1442=D1430+1),F1430+(F1442-F1430)*5/12,"")</f>
        <v/>
      </c>
      <c r="G1435" s="14">
        <f>IF(AND(G1442&lt;&gt;"",D1442=D1430+1),G1430+(G1442-G1430)*5/12,"")</f>
        <v/>
      </c>
      <c r="H1435" s="14">
        <f>IF(AND(H1442&lt;&gt;"",D1442=D1430+1),H1430+(H1442-H1430)*5/12,"")</f>
        <v/>
      </c>
      <c r="I1435" s="14">
        <f>IF(AND(L1442&lt;&gt;"",D1442=D1430+1),I1430+(I1442-I1430)*5/12,"")</f>
        <v/>
      </c>
      <c r="J1435">
        <f>_xlfn.XLOOKUP($A1435,ALGLIB_SSA_XAUUSD!$AA$2:$AA$2401,ALGLIB_SSA_XAUUSD!$P$2:$P$2401,"",0)</f>
        <v/>
      </c>
      <c r="K1435">
        <f>_xlfn.XLOOKUP($A1435,ALGLIB_SSA_XAUUSD!$AA$2:$AA$2401,ALGLIB_SSA_XAUUSD!$Q$2:$Q$2401,"",0)</f>
        <v/>
      </c>
      <c r="L1435">
        <f>_xlfn.XLOOKUP($A1435,ALGLIB_SSA_XAUUSD!$AA$2:$AA$2401,ALGLIB_SSA_XAUUSD!$R$2:$R$2401,"",0)</f>
        <v/>
      </c>
      <c r="M1435">
        <f>_xlfn.XLOOKUP($A1435,ALGLIB_SSA_XAUUSD!$AA$2:$AA$2401,ALGLIB_SSA_XAUUSD!$S$2:$S$2401,"",0)</f>
        <v/>
      </c>
      <c r="N1435">
        <f>_xlfn.XLOOKUP($A1435,ALGLIB_SSA_XAUUSD!$AA$2:$AA$2401,ALGLIB_SSA_XAUUSD!$T$2:$T$2401,"",0)</f>
        <v/>
      </c>
      <c r="O1435">
        <f>_xlfn.XLOOKUP($A1435,ALGLIB_SSA_XAUUSD!$AA$2:$AA$2401,ALGLIB_SSA_XAUUSD!$U$2:$U$2401,"",0)</f>
        <v/>
      </c>
      <c r="P1435">
        <f>_xlfn.XLOOKUP($A1435,ALGLIB_SSA_XAUUSD!$AA$2:$AA$2401,ALGLIB_SSA_XAUUSD!$V$2:$V$2401,"",0)</f>
        <v/>
      </c>
      <c r="S1435">
        <f>A1435</f>
        <v/>
      </c>
      <c r="T1435">
        <f>J1435</f>
        <v/>
      </c>
      <c r="U1435">
        <f>K1435</f>
        <v/>
      </c>
      <c r="V1435" s="14">
        <f>IF($A1435="","",MOD(ROW()-2,12)+1)</f>
        <v/>
      </c>
      <c r="W1435">
        <f>L1435</f>
        <v/>
      </c>
      <c r="X1435" s="14">
        <f>IF(F1435="","",F1435)</f>
        <v/>
      </c>
      <c r="Y1435" s="14">
        <f>IF(G1435="","",G1435)</f>
        <v/>
      </c>
      <c r="Z1435">
        <f>M1435</f>
        <v/>
      </c>
      <c r="AA1435">
        <f>N1435</f>
        <v/>
      </c>
      <c r="AB1435" s="14">
        <f>IF(H1435="","",H1435)</f>
        <v/>
      </c>
      <c r="AC1435">
        <f>O1435</f>
        <v/>
      </c>
      <c r="AD1435" s="14">
        <f>IF(I1435="","",I1435)</f>
        <v/>
      </c>
      <c r="AE1435">
        <f>P1435</f>
        <v/>
      </c>
      <c r="AH1435">
        <f>IF(S1435&lt;&gt;"",S1435,AH1434+900)</f>
        <v/>
      </c>
      <c r="AI1435">
        <f>IF(T1435&lt;&gt;"",T1435,AI1434)</f>
        <v/>
      </c>
      <c r="AJ1435">
        <f>IF(U1435&lt;&gt;"",U1435,AJ1434)</f>
        <v/>
      </c>
      <c r="AK1435">
        <f>IF(W1435&lt;&gt;"",W1435,"")</f>
        <v/>
      </c>
      <c r="AL1435" s="14">
        <f>IF(X1435&lt;&gt;"",X1435,"")</f>
        <v/>
      </c>
      <c r="AM1435" s="14">
        <f>IF(Y1435&lt;&gt;"",Y1435,"")</f>
        <v/>
      </c>
      <c r="AN1435" s="14">
        <f>IF(OR(AL1435="",AM1435=""),"",AL1435-AM1435)</f>
        <v/>
      </c>
      <c r="AO1435">
        <f>IF(AN1435="","",IF(AN1435&gt;0,"Bullish","Bearish"))</f>
        <v/>
      </c>
      <c r="AP1435">
        <f>IF(AO1435="",AP1434,AO1435)</f>
        <v/>
      </c>
      <c r="AQ1435" s="14">
        <f>IF(AB1435&lt;&gt;"",AB1435,"")</f>
        <v/>
      </c>
      <c r="AR1435" s="14">
        <f>IF(AD1435&lt;&gt;"",AD1435,"")</f>
        <v/>
      </c>
      <c r="AS1435">
        <f>IF(AS1434+1=13,1,AS1434+1)</f>
        <v/>
      </c>
      <c r="AT1435">
        <f>IFERROR(IF(SLOPE($AQ$1418:$AQ$1429,$AS$1418:$AS$1429)&gt;0,MIN(3,ABS(SLOPE($AQ$1418:$AQ$1429,$AS$1418:$AS$1429))),IF(SLOPE($AQ$1418:$AQ$1429,$AS$1418:$AS$1429)&lt;-0.5,-0.5,0)),0)</f>
        <v/>
      </c>
      <c r="AU1435">
        <f>IFERROR(IF(SLOPE($AR$1418:$AR$1429,$AS$1418:$AS$1429)&lt;0,MAX(-3,-ABS(SLOPE($AR$1418:$AR$1429,$AS$1418:$AS$1429))),IF(SLOPE($AR$1418:$AR$1429,$AS$1418:$AS$1429)&gt;0.5,0.5,0)),0)</f>
        <v/>
      </c>
      <c r="AV1435">
        <f>($AQ$1430+(AT1435*(AS1435-1)))</f>
        <v/>
      </c>
      <c r="AW1435">
        <f>($AR$1430+(AU1435*(AS1435-1)))</f>
        <v/>
      </c>
      <c r="AX1435">
        <f>IF(AT1435&gt;0,AV1435+AT1435,AV1435)</f>
        <v/>
      </c>
      <c r="AY1435">
        <f>IF(AU1435&lt;0,AW1435+AU1435,AW1435)</f>
        <v/>
      </c>
      <c r="BA1435" s="14">
        <f>IFERROR(AX1435-AQ1435,"")</f>
        <v/>
      </c>
      <c r="BB1435" s="14">
        <f>IFERROR(AY1435-AR1435,"")</f>
        <v/>
      </c>
      <c r="BD1435">
        <f>AH1435</f>
        <v/>
      </c>
      <c r="BE1435">
        <f>AI1435</f>
        <v/>
      </c>
      <c r="BF1435">
        <f>AJ1435</f>
        <v/>
      </c>
      <c r="BG1435" s="14">
        <f>L1435</f>
        <v/>
      </c>
      <c r="BH1435" s="14">
        <f>IF(X1435="","",X1435)</f>
        <v/>
      </c>
      <c r="BI1435" s="14">
        <f>IF(Y1435="","",Y1435)</f>
        <v/>
      </c>
      <c r="BJ1435">
        <f>Z1435</f>
        <v/>
      </c>
      <c r="BK1435">
        <f>AA1435</f>
        <v/>
      </c>
      <c r="BL1435">
        <f>IFERROR(AX1435,"")</f>
        <v/>
      </c>
      <c r="BM1435">
        <f>IFERROR(AY1435,"")</f>
        <v/>
      </c>
    </row>
    <row r="1436" ht="14.25" customHeight="1">
      <c r="A1436">
        <f>ALGLIB_SSA_XAUUSD!AA1436</f>
        <v/>
      </c>
      <c r="B1436">
        <f>IF($A1436="","",INDEX(ALGLIB_SSA_XAUUSD!$B$2:$B$2401,MATCH($A1436,ALGLIB_SSA_XAUUSD!$A$2:$A$2401,1)))</f>
        <v/>
      </c>
      <c r="C1436">
        <f>IF($A1436="","",INDEX(ALGLIB_SSA_XAUUSD!$C$2:$C$2401,MATCH($A1436,ALGLIB_SSA_XAUUSD!$A$2:$A$2401,1)))</f>
        <v/>
      </c>
      <c r="D1436" s="14">
        <f>IF($A1436="","",INT((ROW()-2)/12)+1)</f>
        <v/>
      </c>
      <c r="E1436" s="14">
        <f>IF(AND(E1442&lt;&gt;"",D1442=D1430+1),E1430+(E1442-E1430)*6/12,"")</f>
        <v/>
      </c>
      <c r="F1436" s="14">
        <f>IF(AND(F1442&lt;&gt;"",D1442=D1430+1),F1430+(F1442-F1430)*6/12,"")</f>
        <v/>
      </c>
      <c r="G1436" s="14">
        <f>IF(AND(G1442&lt;&gt;"",D1442=D1430+1),G1430+(G1442-G1430)*6/12,"")</f>
        <v/>
      </c>
      <c r="H1436" s="14">
        <f>IF(AND(H1442&lt;&gt;"",D1442=D1430+1),H1430+(H1442-H1430)*6/12,"")</f>
        <v/>
      </c>
      <c r="I1436" s="14">
        <f>IF(AND(L1442&lt;&gt;"",D1442=D1430+1),I1430+(I1442-I1430)*6/12,"")</f>
        <v/>
      </c>
      <c r="J1436">
        <f>_xlfn.XLOOKUP($A1436,ALGLIB_SSA_XAUUSD!$AA$2:$AA$2401,ALGLIB_SSA_XAUUSD!$P$2:$P$2401,"",0)</f>
        <v/>
      </c>
      <c r="K1436">
        <f>_xlfn.XLOOKUP($A1436,ALGLIB_SSA_XAUUSD!$AA$2:$AA$2401,ALGLIB_SSA_XAUUSD!$Q$2:$Q$2401,"",0)</f>
        <v/>
      </c>
      <c r="L1436">
        <f>_xlfn.XLOOKUP($A1436,ALGLIB_SSA_XAUUSD!$AA$2:$AA$2401,ALGLIB_SSA_XAUUSD!$R$2:$R$2401,"",0)</f>
        <v/>
      </c>
      <c r="M1436">
        <f>_xlfn.XLOOKUP($A1436,ALGLIB_SSA_XAUUSD!$AA$2:$AA$2401,ALGLIB_SSA_XAUUSD!$S$2:$S$2401,"",0)</f>
        <v/>
      </c>
      <c r="N1436">
        <f>_xlfn.XLOOKUP($A1436,ALGLIB_SSA_XAUUSD!$AA$2:$AA$2401,ALGLIB_SSA_XAUUSD!$T$2:$T$2401,"",0)</f>
        <v/>
      </c>
      <c r="O1436">
        <f>_xlfn.XLOOKUP($A1436,ALGLIB_SSA_XAUUSD!$AA$2:$AA$2401,ALGLIB_SSA_XAUUSD!$U$2:$U$2401,"",0)</f>
        <v/>
      </c>
      <c r="P1436">
        <f>_xlfn.XLOOKUP($A1436,ALGLIB_SSA_XAUUSD!$AA$2:$AA$2401,ALGLIB_SSA_XAUUSD!$V$2:$V$2401,"",0)</f>
        <v/>
      </c>
      <c r="S1436">
        <f>A1436</f>
        <v/>
      </c>
      <c r="T1436">
        <f>J1436</f>
        <v/>
      </c>
      <c r="U1436">
        <f>K1436</f>
        <v/>
      </c>
      <c r="V1436" s="14">
        <f>IF($A1436="","",MOD(ROW()-2,12)+1)</f>
        <v/>
      </c>
      <c r="W1436">
        <f>L1436</f>
        <v/>
      </c>
      <c r="X1436" s="14">
        <f>IF(F1436="","",F1436)</f>
        <v/>
      </c>
      <c r="Y1436" s="14">
        <f>IF(G1436="","",G1436)</f>
        <v/>
      </c>
      <c r="Z1436">
        <f>M1436</f>
        <v/>
      </c>
      <c r="AA1436">
        <f>N1436</f>
        <v/>
      </c>
      <c r="AB1436" s="14">
        <f>IF(H1436="","",H1436)</f>
        <v/>
      </c>
      <c r="AC1436">
        <f>O1436</f>
        <v/>
      </c>
      <c r="AD1436" s="14">
        <f>IF(I1436="","",I1436)</f>
        <v/>
      </c>
      <c r="AE1436">
        <f>P1436</f>
        <v/>
      </c>
      <c r="AH1436">
        <f>IF(S1436&lt;&gt;"",S1436,AH1435+900)</f>
        <v/>
      </c>
      <c r="AI1436">
        <f>IF(T1436&lt;&gt;"",T1436,AI1435)</f>
        <v/>
      </c>
      <c r="AJ1436">
        <f>IF(U1436&lt;&gt;"",U1436,AJ1435)</f>
        <v/>
      </c>
      <c r="AK1436">
        <f>IF(W1436&lt;&gt;"",W1436,"")</f>
        <v/>
      </c>
      <c r="AL1436" s="14">
        <f>IF(X1436&lt;&gt;"",X1436,"")</f>
        <v/>
      </c>
      <c r="AM1436" s="14">
        <f>IF(Y1436&lt;&gt;"",Y1436,"")</f>
        <v/>
      </c>
      <c r="AN1436" s="14">
        <f>IF(OR(AL1436="",AM1436=""),"",AL1436-AM1436)</f>
        <v/>
      </c>
      <c r="AO1436">
        <f>IF(AN1436="","",IF(AN1436&gt;0,"Bullish","Bearish"))</f>
        <v/>
      </c>
      <c r="AP1436">
        <f>IF(AO1436="",AP1435,AO1436)</f>
        <v/>
      </c>
      <c r="AQ1436" s="14">
        <f>IF(AB1436&lt;&gt;"",AB1436,"")</f>
        <v/>
      </c>
      <c r="AR1436" s="14">
        <f>IF(AD1436&lt;&gt;"",AD1436,"")</f>
        <v/>
      </c>
      <c r="AS1436">
        <f>IF(AS1435+1=13,1,AS1435+1)</f>
        <v/>
      </c>
      <c r="AT1436">
        <f>IFERROR(IF(SLOPE($AQ$1418:$AQ$1429,$AS$1418:$AS$1429)&gt;0,MIN(3,ABS(SLOPE($AQ$1418:$AQ$1429,$AS$1418:$AS$1429))),IF(SLOPE($AQ$1418:$AQ$1429,$AS$1418:$AS$1429)&lt;-0.5,-0.5,0)),0)</f>
        <v/>
      </c>
      <c r="AU1436">
        <f>IFERROR(IF(SLOPE($AR$1418:$AR$1429,$AS$1418:$AS$1429)&lt;0,MAX(-3,-ABS(SLOPE($AR$1418:$AR$1429,$AS$1418:$AS$1429))),IF(SLOPE($AR$1418:$AR$1429,$AS$1418:$AS$1429)&gt;0.5,0.5,0)),0)</f>
        <v/>
      </c>
      <c r="AV1436">
        <f>($AQ$1430+(AT1436*(AS1436-1)))</f>
        <v/>
      </c>
      <c r="AW1436">
        <f>($AR$1430+(AU1436*(AS1436-1)))</f>
        <v/>
      </c>
      <c r="AX1436">
        <f>IF(AT1436&gt;0,AV1436+AT1436,AV1436)</f>
        <v/>
      </c>
      <c r="AY1436">
        <f>IF(AU1436&lt;0,AW1436+AU1436,AW1436)</f>
        <v/>
      </c>
      <c r="BA1436" s="14">
        <f>IFERROR(AX1436-AQ1436,"")</f>
        <v/>
      </c>
      <c r="BB1436" s="14">
        <f>IFERROR(AY1436-AR1436,"")</f>
        <v/>
      </c>
      <c r="BD1436">
        <f>AH1436</f>
        <v/>
      </c>
      <c r="BE1436">
        <f>AI1436</f>
        <v/>
      </c>
      <c r="BF1436">
        <f>AJ1436</f>
        <v/>
      </c>
      <c r="BG1436" s="14">
        <f>L1436</f>
        <v/>
      </c>
      <c r="BH1436" s="14">
        <f>IF(X1436="","",X1436)</f>
        <v/>
      </c>
      <c r="BI1436" s="14">
        <f>IF(Y1436="","",Y1436)</f>
        <v/>
      </c>
      <c r="BJ1436">
        <f>Z1436</f>
        <v/>
      </c>
      <c r="BK1436">
        <f>AA1436</f>
        <v/>
      </c>
      <c r="BL1436">
        <f>IFERROR(AX1436,"")</f>
        <v/>
      </c>
      <c r="BM1436">
        <f>IFERROR(AY1436,"")</f>
        <v/>
      </c>
    </row>
    <row r="1437" ht="14.25" customHeight="1">
      <c r="A1437">
        <f>ALGLIB_SSA_XAUUSD!AA1437</f>
        <v/>
      </c>
      <c r="B1437">
        <f>IF($A1437="","",INDEX(ALGLIB_SSA_XAUUSD!$B$2:$B$2401,MATCH($A1437,ALGLIB_SSA_XAUUSD!$A$2:$A$2401,1)))</f>
        <v/>
      </c>
      <c r="C1437">
        <f>IF($A1437="","",INDEX(ALGLIB_SSA_XAUUSD!$C$2:$C$2401,MATCH($A1437,ALGLIB_SSA_XAUUSD!$A$2:$A$2401,1)))</f>
        <v/>
      </c>
      <c r="D1437" s="14">
        <f>IF($A1437="","",INT((ROW()-2)/12)+1)</f>
        <v/>
      </c>
      <c r="E1437" s="14">
        <f>IF(AND(E1442&lt;&gt;"",D1442=D1430+1),E1430+(E1442-E1430)*7/12,"")</f>
        <v/>
      </c>
      <c r="F1437" s="14">
        <f>IF(AND(F1442&lt;&gt;"",D1442=D1430+1),F1430+(F1442-F1430)*7/12,"")</f>
        <v/>
      </c>
      <c r="G1437" s="14">
        <f>IF(AND(G1442&lt;&gt;"",D1442=D1430+1),G1430+(G1442-G1430)*7/12,"")</f>
        <v/>
      </c>
      <c r="H1437" s="14">
        <f>IF(AND(H1442&lt;&gt;"",D1442=D1430+1),H1430+(H1442-H1430)*7/12,"")</f>
        <v/>
      </c>
      <c r="I1437" s="14">
        <f>IF(AND(L1442&lt;&gt;"",D1442=D1430+1),I1430+(I1442-I1430)*7/12,"")</f>
        <v/>
      </c>
      <c r="J1437">
        <f>_xlfn.XLOOKUP($A1437,ALGLIB_SSA_XAUUSD!$AA$2:$AA$2401,ALGLIB_SSA_XAUUSD!$P$2:$P$2401,"",0)</f>
        <v/>
      </c>
      <c r="K1437">
        <f>_xlfn.XLOOKUP($A1437,ALGLIB_SSA_XAUUSD!$AA$2:$AA$2401,ALGLIB_SSA_XAUUSD!$Q$2:$Q$2401,"",0)</f>
        <v/>
      </c>
      <c r="L1437">
        <f>_xlfn.XLOOKUP($A1437,ALGLIB_SSA_XAUUSD!$AA$2:$AA$2401,ALGLIB_SSA_XAUUSD!$R$2:$R$2401,"",0)</f>
        <v/>
      </c>
      <c r="M1437">
        <f>_xlfn.XLOOKUP($A1437,ALGLIB_SSA_XAUUSD!$AA$2:$AA$2401,ALGLIB_SSA_XAUUSD!$S$2:$S$2401,"",0)</f>
        <v/>
      </c>
      <c r="N1437">
        <f>_xlfn.XLOOKUP($A1437,ALGLIB_SSA_XAUUSD!$AA$2:$AA$2401,ALGLIB_SSA_XAUUSD!$T$2:$T$2401,"",0)</f>
        <v/>
      </c>
      <c r="O1437">
        <f>_xlfn.XLOOKUP($A1437,ALGLIB_SSA_XAUUSD!$AA$2:$AA$2401,ALGLIB_SSA_XAUUSD!$U$2:$U$2401,"",0)</f>
        <v/>
      </c>
      <c r="P1437">
        <f>_xlfn.XLOOKUP($A1437,ALGLIB_SSA_XAUUSD!$AA$2:$AA$2401,ALGLIB_SSA_XAUUSD!$V$2:$V$2401,"",0)</f>
        <v/>
      </c>
      <c r="S1437">
        <f>A1437</f>
        <v/>
      </c>
      <c r="T1437">
        <f>J1437</f>
        <v/>
      </c>
      <c r="U1437">
        <f>K1437</f>
        <v/>
      </c>
      <c r="V1437" s="14">
        <f>IF($A1437="","",MOD(ROW()-2,12)+1)</f>
        <v/>
      </c>
      <c r="W1437">
        <f>L1437</f>
        <v/>
      </c>
      <c r="X1437" s="14">
        <f>IF(F1437="","",F1437)</f>
        <v/>
      </c>
      <c r="Y1437" s="14">
        <f>IF(G1437="","",G1437)</f>
        <v/>
      </c>
      <c r="Z1437">
        <f>M1437</f>
        <v/>
      </c>
      <c r="AA1437">
        <f>N1437</f>
        <v/>
      </c>
      <c r="AB1437" s="14">
        <f>IF(H1437="","",H1437)</f>
        <v/>
      </c>
      <c r="AC1437">
        <f>O1437</f>
        <v/>
      </c>
      <c r="AD1437" s="14">
        <f>IF(I1437="","",I1437)</f>
        <v/>
      </c>
      <c r="AE1437">
        <f>P1437</f>
        <v/>
      </c>
      <c r="AH1437">
        <f>IF(S1437&lt;&gt;"",S1437,AH1436+900)</f>
        <v/>
      </c>
      <c r="AI1437">
        <f>IF(T1437&lt;&gt;"",T1437,AI1436)</f>
        <v/>
      </c>
      <c r="AJ1437">
        <f>IF(U1437&lt;&gt;"",U1437,AJ1436)</f>
        <v/>
      </c>
      <c r="AK1437">
        <f>IF(W1437&lt;&gt;"",W1437,"")</f>
        <v/>
      </c>
      <c r="AL1437" s="14">
        <f>IF(X1437&lt;&gt;"",X1437,"")</f>
        <v/>
      </c>
      <c r="AM1437" s="14">
        <f>IF(Y1437&lt;&gt;"",Y1437,"")</f>
        <v/>
      </c>
      <c r="AN1437" s="14">
        <f>IF(OR(AL1437="",AM1437=""),"",AL1437-AM1437)</f>
        <v/>
      </c>
      <c r="AO1437">
        <f>IF(AN1437="","",IF(AN1437&gt;0,"Bullish","Bearish"))</f>
        <v/>
      </c>
      <c r="AP1437">
        <f>IF(AO1437="",AP1436,AO1437)</f>
        <v/>
      </c>
      <c r="AQ1437" s="14">
        <f>IF(AB1437&lt;&gt;"",AB1437,"")</f>
        <v/>
      </c>
      <c r="AR1437" s="14">
        <f>IF(AD1437&lt;&gt;"",AD1437,"")</f>
        <v/>
      </c>
      <c r="AS1437">
        <f>IF(AS1436+1=13,1,AS1436+1)</f>
        <v/>
      </c>
      <c r="AT1437">
        <f>IFERROR(IF(SLOPE($AQ$1418:$AQ$1429,$AS$1418:$AS$1429)&gt;0,MIN(3,ABS(SLOPE($AQ$1418:$AQ$1429,$AS$1418:$AS$1429))),IF(SLOPE($AQ$1418:$AQ$1429,$AS$1418:$AS$1429)&lt;-0.5,-0.5,0)),0)</f>
        <v/>
      </c>
      <c r="AU1437">
        <f>IFERROR(IF(SLOPE($AR$1418:$AR$1429,$AS$1418:$AS$1429)&lt;0,MAX(-3,-ABS(SLOPE($AR$1418:$AR$1429,$AS$1418:$AS$1429))),IF(SLOPE($AR$1418:$AR$1429,$AS$1418:$AS$1429)&gt;0.5,0.5,0)),0)</f>
        <v/>
      </c>
      <c r="AV1437">
        <f>($AQ$1430+(AT1437*(AS1437-1)))</f>
        <v/>
      </c>
      <c r="AW1437">
        <f>($AR$1430+(AU1437*(AS1437-1)))</f>
        <v/>
      </c>
      <c r="AX1437">
        <f>IF(AT1437&gt;0,AV1437+AT1437,AV1437)</f>
        <v/>
      </c>
      <c r="AY1437">
        <f>IF(AU1437&lt;0,AW1437+AU1437,AW1437)</f>
        <v/>
      </c>
      <c r="BA1437" s="14">
        <f>IFERROR(AX1437-AQ1437,"")</f>
        <v/>
      </c>
      <c r="BB1437" s="14">
        <f>IFERROR(AY1437-AR1437,"")</f>
        <v/>
      </c>
      <c r="BD1437">
        <f>AH1437</f>
        <v/>
      </c>
      <c r="BE1437">
        <f>AI1437</f>
        <v/>
      </c>
      <c r="BF1437">
        <f>AJ1437</f>
        <v/>
      </c>
      <c r="BG1437" s="14">
        <f>L1437</f>
        <v/>
      </c>
      <c r="BH1437" s="14">
        <f>IF(X1437="","",X1437)</f>
        <v/>
      </c>
      <c r="BI1437" s="14">
        <f>IF(Y1437="","",Y1437)</f>
        <v/>
      </c>
      <c r="BJ1437">
        <f>Z1437</f>
        <v/>
      </c>
      <c r="BK1437">
        <f>AA1437</f>
        <v/>
      </c>
      <c r="BL1437">
        <f>IFERROR(AX1437,"")</f>
        <v/>
      </c>
      <c r="BM1437">
        <f>IFERROR(AY1437,"")</f>
        <v/>
      </c>
    </row>
    <row r="1438" ht="14.25" customHeight="1">
      <c r="A1438">
        <f>ALGLIB_SSA_XAUUSD!AA1438</f>
        <v/>
      </c>
      <c r="B1438">
        <f>IF($A1438="","",INDEX(ALGLIB_SSA_XAUUSD!$B$2:$B$2401,MATCH($A1438,ALGLIB_SSA_XAUUSD!$A$2:$A$2401,1)))</f>
        <v/>
      </c>
      <c r="C1438">
        <f>IF($A1438="","",INDEX(ALGLIB_SSA_XAUUSD!$C$2:$C$2401,MATCH($A1438,ALGLIB_SSA_XAUUSD!$A$2:$A$2401,1)))</f>
        <v/>
      </c>
      <c r="D1438" s="14">
        <f>IF($A1438="","",INT((ROW()-2)/12)+1)</f>
        <v/>
      </c>
      <c r="E1438" s="14">
        <f>IF(AND(E1442&lt;&gt;"",D1442=D1430+1),E1430+(E1442-E1430)*8/12,"")</f>
        <v/>
      </c>
      <c r="F1438" s="14">
        <f>IF(AND(F1442&lt;&gt;"",D1442=D1430+1),F1430+(F1442-F1430)*8/12,"")</f>
        <v/>
      </c>
      <c r="G1438" s="14">
        <f>IF(AND(G1442&lt;&gt;"",D1442=D1430+1),G1430+(G1442-G1430)*8/12,"")</f>
        <v/>
      </c>
      <c r="H1438" s="14">
        <f>IF(AND(H1442&lt;&gt;"",D1442=D1430+1),H1430+(H1442-H1430)*8/12,"")</f>
        <v/>
      </c>
      <c r="I1438" s="14">
        <f>IF(AND(L1442&lt;&gt;"",D1442=D1430+1),I1430+(I1442-I1430)*8/12,"")</f>
        <v/>
      </c>
      <c r="J1438">
        <f>_xlfn.XLOOKUP($A1438,ALGLIB_SSA_XAUUSD!$AA$2:$AA$2401,ALGLIB_SSA_XAUUSD!$P$2:$P$2401,"",0)</f>
        <v/>
      </c>
      <c r="K1438">
        <f>_xlfn.XLOOKUP($A1438,ALGLIB_SSA_XAUUSD!$AA$2:$AA$2401,ALGLIB_SSA_XAUUSD!$Q$2:$Q$2401,"",0)</f>
        <v/>
      </c>
      <c r="L1438">
        <f>_xlfn.XLOOKUP($A1438,ALGLIB_SSA_XAUUSD!$AA$2:$AA$2401,ALGLIB_SSA_XAUUSD!$R$2:$R$2401,"",0)</f>
        <v/>
      </c>
      <c r="M1438">
        <f>_xlfn.XLOOKUP($A1438,ALGLIB_SSA_XAUUSD!$AA$2:$AA$2401,ALGLIB_SSA_XAUUSD!$S$2:$S$2401,"",0)</f>
        <v/>
      </c>
      <c r="N1438">
        <f>_xlfn.XLOOKUP($A1438,ALGLIB_SSA_XAUUSD!$AA$2:$AA$2401,ALGLIB_SSA_XAUUSD!$T$2:$T$2401,"",0)</f>
        <v/>
      </c>
      <c r="O1438">
        <f>_xlfn.XLOOKUP($A1438,ALGLIB_SSA_XAUUSD!$AA$2:$AA$2401,ALGLIB_SSA_XAUUSD!$U$2:$U$2401,"",0)</f>
        <v/>
      </c>
      <c r="P1438">
        <f>_xlfn.XLOOKUP($A1438,ALGLIB_SSA_XAUUSD!$AA$2:$AA$2401,ALGLIB_SSA_XAUUSD!$V$2:$V$2401,"",0)</f>
        <v/>
      </c>
      <c r="S1438">
        <f>A1438</f>
        <v/>
      </c>
      <c r="T1438">
        <f>J1438</f>
        <v/>
      </c>
      <c r="U1438">
        <f>K1438</f>
        <v/>
      </c>
      <c r="V1438" s="14">
        <f>IF($A1438="","",MOD(ROW()-2,12)+1)</f>
        <v/>
      </c>
      <c r="W1438">
        <f>L1438</f>
        <v/>
      </c>
      <c r="X1438" s="14">
        <f>IF(F1438="","",F1438)</f>
        <v/>
      </c>
      <c r="Y1438" s="14">
        <f>IF(G1438="","",G1438)</f>
        <v/>
      </c>
      <c r="Z1438">
        <f>M1438</f>
        <v/>
      </c>
      <c r="AA1438">
        <f>N1438</f>
        <v/>
      </c>
      <c r="AB1438" s="14">
        <f>IF(H1438="","",H1438)</f>
        <v/>
      </c>
      <c r="AC1438">
        <f>O1438</f>
        <v/>
      </c>
      <c r="AD1438" s="14">
        <f>IF(I1438="","",I1438)</f>
        <v/>
      </c>
      <c r="AE1438">
        <f>P1438</f>
        <v/>
      </c>
      <c r="AH1438">
        <f>IF(S1438&lt;&gt;"",S1438,AH1437+900)</f>
        <v/>
      </c>
      <c r="AI1438">
        <f>IF(T1438&lt;&gt;"",T1438,AI1437)</f>
        <v/>
      </c>
      <c r="AJ1438">
        <f>IF(U1438&lt;&gt;"",U1438,AJ1437)</f>
        <v/>
      </c>
      <c r="AK1438">
        <f>IF(W1438&lt;&gt;"",W1438,"")</f>
        <v/>
      </c>
      <c r="AL1438" s="14">
        <f>IF(X1438&lt;&gt;"",X1438,"")</f>
        <v/>
      </c>
      <c r="AM1438" s="14">
        <f>IF(Y1438&lt;&gt;"",Y1438,"")</f>
        <v/>
      </c>
      <c r="AN1438" s="14">
        <f>IF(OR(AL1438="",AM1438=""),"",AL1438-AM1438)</f>
        <v/>
      </c>
      <c r="AO1438">
        <f>IF(AN1438="","",IF(AN1438&gt;0,"Bullish","Bearish"))</f>
        <v/>
      </c>
      <c r="AP1438">
        <f>IF(AO1438="",AP1437,AO1438)</f>
        <v/>
      </c>
      <c r="AQ1438" s="14">
        <f>IF(AB1438&lt;&gt;"",AB1438,"")</f>
        <v/>
      </c>
      <c r="AR1438" s="14">
        <f>IF(AD1438&lt;&gt;"",AD1438,"")</f>
        <v/>
      </c>
      <c r="AS1438">
        <f>IF(AS1437+1=13,1,AS1437+1)</f>
        <v/>
      </c>
      <c r="AT1438">
        <f>IFERROR(IF(SLOPE($AQ$1418:$AQ$1429,$AS$1418:$AS$1429)&gt;0,MIN(3,ABS(SLOPE($AQ$1418:$AQ$1429,$AS$1418:$AS$1429))),IF(SLOPE($AQ$1418:$AQ$1429,$AS$1418:$AS$1429)&lt;-0.5,-0.5,0)),0)</f>
        <v/>
      </c>
      <c r="AU1438">
        <f>IFERROR(IF(SLOPE($AR$1418:$AR$1429,$AS$1418:$AS$1429)&lt;0,MAX(-3,-ABS(SLOPE($AR$1418:$AR$1429,$AS$1418:$AS$1429))),IF(SLOPE($AR$1418:$AR$1429,$AS$1418:$AS$1429)&gt;0.5,0.5,0)),0)</f>
        <v/>
      </c>
      <c r="AV1438">
        <f>($AQ$1430+(AT1438*(AS1438-1)))</f>
        <v/>
      </c>
      <c r="AW1438">
        <f>($AR$1430+(AU1438*(AS1438-1)))</f>
        <v/>
      </c>
      <c r="AX1438">
        <f>IF(AT1438&gt;0,AV1438+AT1438,AV1438)</f>
        <v/>
      </c>
      <c r="AY1438">
        <f>IF(AU1438&lt;0,AW1438+AU1438,AW1438)</f>
        <v/>
      </c>
      <c r="BA1438" s="14">
        <f>IFERROR(AX1438-AQ1438,"")</f>
        <v/>
      </c>
      <c r="BB1438" s="14">
        <f>IFERROR(AY1438-AR1438,"")</f>
        <v/>
      </c>
      <c r="BD1438">
        <f>AH1438</f>
        <v/>
      </c>
      <c r="BE1438">
        <f>AI1438</f>
        <v/>
      </c>
      <c r="BF1438">
        <f>AJ1438</f>
        <v/>
      </c>
      <c r="BG1438" s="14">
        <f>L1438</f>
        <v/>
      </c>
      <c r="BH1438" s="14">
        <f>IF(X1438="","",X1438)</f>
        <v/>
      </c>
      <c r="BI1438" s="14">
        <f>IF(Y1438="","",Y1438)</f>
        <v/>
      </c>
      <c r="BJ1438">
        <f>Z1438</f>
        <v/>
      </c>
      <c r="BK1438">
        <f>AA1438</f>
        <v/>
      </c>
      <c r="BL1438">
        <f>IFERROR(AX1438,"")</f>
        <v/>
      </c>
      <c r="BM1438">
        <f>IFERROR(AY1438,"")</f>
        <v/>
      </c>
    </row>
    <row r="1439" ht="14.25" customHeight="1">
      <c r="A1439">
        <f>ALGLIB_SSA_XAUUSD!AA1439</f>
        <v/>
      </c>
      <c r="B1439">
        <f>IF($A1439="","",INDEX(ALGLIB_SSA_XAUUSD!$B$2:$B$2401,MATCH($A1439,ALGLIB_SSA_XAUUSD!$A$2:$A$2401,1)))</f>
        <v/>
      </c>
      <c r="C1439">
        <f>IF($A1439="","",INDEX(ALGLIB_SSA_XAUUSD!$C$2:$C$2401,MATCH($A1439,ALGLIB_SSA_XAUUSD!$A$2:$A$2401,1)))</f>
        <v/>
      </c>
      <c r="D1439" s="14">
        <f>IF($A1439="","",INT((ROW()-2)/12)+1)</f>
        <v/>
      </c>
      <c r="E1439" s="14">
        <f>IF(AND(E1442&lt;&gt;"",D1442=D1430+1),E1430+(E1442-E1430)*9/12,"")</f>
        <v/>
      </c>
      <c r="F1439" s="14">
        <f>IF(AND(F1442&lt;&gt;"",D1442=D1430+1),F1430+(F1442-F1430)*9/12,"")</f>
        <v/>
      </c>
      <c r="G1439" s="14">
        <f>IF(AND(G1442&lt;&gt;"",D1442=D1430+1),G1430+(G1442-G1430)*9/12,"")</f>
        <v/>
      </c>
      <c r="H1439" s="14">
        <f>IF(AND(H1442&lt;&gt;"",D1442=D1430+1),H1430+(H1442-H1430)*9/12,"")</f>
        <v/>
      </c>
      <c r="I1439" s="14">
        <f>IF(AND(L1442&lt;&gt;"",D1442=D1430+1),I1430+(I1442-I1430)*9/12,"")</f>
        <v/>
      </c>
      <c r="J1439">
        <f>_xlfn.XLOOKUP($A1439,ALGLIB_SSA_XAUUSD!$AA$2:$AA$2401,ALGLIB_SSA_XAUUSD!$P$2:$P$2401,"",0)</f>
        <v/>
      </c>
      <c r="K1439">
        <f>_xlfn.XLOOKUP($A1439,ALGLIB_SSA_XAUUSD!$AA$2:$AA$2401,ALGLIB_SSA_XAUUSD!$Q$2:$Q$2401,"",0)</f>
        <v/>
      </c>
      <c r="L1439">
        <f>_xlfn.XLOOKUP($A1439,ALGLIB_SSA_XAUUSD!$AA$2:$AA$2401,ALGLIB_SSA_XAUUSD!$R$2:$R$2401,"",0)</f>
        <v/>
      </c>
      <c r="M1439">
        <f>_xlfn.XLOOKUP($A1439,ALGLIB_SSA_XAUUSD!$AA$2:$AA$2401,ALGLIB_SSA_XAUUSD!$S$2:$S$2401,"",0)</f>
        <v/>
      </c>
      <c r="N1439">
        <f>_xlfn.XLOOKUP($A1439,ALGLIB_SSA_XAUUSD!$AA$2:$AA$2401,ALGLIB_SSA_XAUUSD!$T$2:$T$2401,"",0)</f>
        <v/>
      </c>
      <c r="O1439">
        <f>_xlfn.XLOOKUP($A1439,ALGLIB_SSA_XAUUSD!$AA$2:$AA$2401,ALGLIB_SSA_XAUUSD!$U$2:$U$2401,"",0)</f>
        <v/>
      </c>
      <c r="P1439">
        <f>_xlfn.XLOOKUP($A1439,ALGLIB_SSA_XAUUSD!$AA$2:$AA$2401,ALGLIB_SSA_XAUUSD!$V$2:$V$2401,"",0)</f>
        <v/>
      </c>
      <c r="S1439">
        <f>A1439</f>
        <v/>
      </c>
      <c r="T1439">
        <f>J1439</f>
        <v/>
      </c>
      <c r="U1439">
        <f>K1439</f>
        <v/>
      </c>
      <c r="V1439" s="14">
        <f>IF($A1439="","",MOD(ROW()-2,12)+1)</f>
        <v/>
      </c>
      <c r="W1439">
        <f>L1439</f>
        <v/>
      </c>
      <c r="X1439" s="14">
        <f>IF(F1439="","",F1439)</f>
        <v/>
      </c>
      <c r="Y1439" s="14">
        <f>IF(G1439="","",G1439)</f>
        <v/>
      </c>
      <c r="Z1439">
        <f>M1439</f>
        <v/>
      </c>
      <c r="AA1439">
        <f>N1439</f>
        <v/>
      </c>
      <c r="AB1439" s="14">
        <f>IF(H1439="","",H1439)</f>
        <v/>
      </c>
      <c r="AC1439">
        <f>O1439</f>
        <v/>
      </c>
      <c r="AD1439" s="14">
        <f>IF(I1439="","",I1439)</f>
        <v/>
      </c>
      <c r="AE1439">
        <f>P1439</f>
        <v/>
      </c>
      <c r="AH1439">
        <f>IF(S1439&lt;&gt;"",S1439,AH1438+900)</f>
        <v/>
      </c>
      <c r="AI1439">
        <f>IF(T1439&lt;&gt;"",T1439,AI1438)</f>
        <v/>
      </c>
      <c r="AJ1439">
        <f>IF(U1439&lt;&gt;"",U1439,AJ1438)</f>
        <v/>
      </c>
      <c r="AK1439">
        <f>IF(W1439&lt;&gt;"",W1439,"")</f>
        <v/>
      </c>
      <c r="AL1439" s="14">
        <f>IF(X1439&lt;&gt;"",X1439,"")</f>
        <v/>
      </c>
      <c r="AM1439" s="14">
        <f>IF(Y1439&lt;&gt;"",Y1439,"")</f>
        <v/>
      </c>
      <c r="AN1439" s="14">
        <f>IF(OR(AL1439="",AM1439=""),"",AL1439-AM1439)</f>
        <v/>
      </c>
      <c r="AO1439">
        <f>IF(AN1439="","",IF(AN1439&gt;0,"Bullish","Bearish"))</f>
        <v/>
      </c>
      <c r="AP1439">
        <f>IF(AO1439="",AP1438,AO1439)</f>
        <v/>
      </c>
      <c r="AQ1439" s="14">
        <f>IF(AB1439&lt;&gt;"",AB1439,"")</f>
        <v/>
      </c>
      <c r="AR1439" s="14">
        <f>IF(AD1439&lt;&gt;"",AD1439,"")</f>
        <v/>
      </c>
      <c r="AS1439">
        <f>IF(AS1438+1=13,1,AS1438+1)</f>
        <v/>
      </c>
      <c r="AT1439">
        <f>IFERROR(IF(SLOPE($AQ$1418:$AQ$1429,$AS$1418:$AS$1429)&gt;0,MIN(3,ABS(SLOPE($AQ$1418:$AQ$1429,$AS$1418:$AS$1429))),IF(SLOPE($AQ$1418:$AQ$1429,$AS$1418:$AS$1429)&lt;-0.5,-0.5,0)),0)</f>
        <v/>
      </c>
      <c r="AU1439">
        <f>IFERROR(IF(SLOPE($AR$1418:$AR$1429,$AS$1418:$AS$1429)&lt;0,MAX(-3,-ABS(SLOPE($AR$1418:$AR$1429,$AS$1418:$AS$1429))),IF(SLOPE($AR$1418:$AR$1429,$AS$1418:$AS$1429)&gt;0.5,0.5,0)),0)</f>
        <v/>
      </c>
      <c r="AV1439">
        <f>($AQ$1430+(AT1439*(AS1439-1)))</f>
        <v/>
      </c>
      <c r="AW1439">
        <f>($AR$1430+(AU1439*(AS1439-1)))</f>
        <v/>
      </c>
      <c r="AX1439">
        <f>IF(AT1439&gt;0,AV1439+AT1439,AV1439)</f>
        <v/>
      </c>
      <c r="AY1439">
        <f>IF(AU1439&lt;0,AW1439+AU1439,AW1439)</f>
        <v/>
      </c>
      <c r="BA1439" s="14">
        <f>IFERROR(AX1439-AQ1439,"")</f>
        <v/>
      </c>
      <c r="BB1439" s="14">
        <f>IFERROR(AY1439-AR1439,"")</f>
        <v/>
      </c>
      <c r="BD1439">
        <f>AH1439</f>
        <v/>
      </c>
      <c r="BE1439">
        <f>AI1439</f>
        <v/>
      </c>
      <c r="BF1439">
        <f>AJ1439</f>
        <v/>
      </c>
      <c r="BG1439" s="14">
        <f>L1439</f>
        <v/>
      </c>
      <c r="BH1439" s="14">
        <f>IF(X1439="","",X1439)</f>
        <v/>
      </c>
      <c r="BI1439" s="14">
        <f>IF(Y1439="","",Y1439)</f>
        <v/>
      </c>
      <c r="BJ1439">
        <f>Z1439</f>
        <v/>
      </c>
      <c r="BK1439">
        <f>AA1439</f>
        <v/>
      </c>
      <c r="BL1439">
        <f>IFERROR(AX1439,"")</f>
        <v/>
      </c>
      <c r="BM1439">
        <f>IFERROR(AY1439,"")</f>
        <v/>
      </c>
    </row>
    <row r="1440" ht="14.25" customHeight="1">
      <c r="A1440">
        <f>ALGLIB_SSA_XAUUSD!AA1440</f>
        <v/>
      </c>
      <c r="B1440">
        <f>IF($A1440="","",INDEX(ALGLIB_SSA_XAUUSD!$B$2:$B$2401,MATCH($A1440,ALGLIB_SSA_XAUUSD!$A$2:$A$2401,1)))</f>
        <v/>
      </c>
      <c r="C1440">
        <f>IF($A1440="","",INDEX(ALGLIB_SSA_XAUUSD!$C$2:$C$2401,MATCH($A1440,ALGLIB_SSA_XAUUSD!$A$2:$A$2401,1)))</f>
        <v/>
      </c>
      <c r="D1440" s="14">
        <f>IF($A1440="","",INT((ROW()-2)/12)+1)</f>
        <v/>
      </c>
      <c r="E1440" s="14">
        <f>IF(AND(E1442&lt;&gt;"",D1442=D1430+1),E1430+(E1442-E1430)*10/12,"")</f>
        <v/>
      </c>
      <c r="F1440" s="14">
        <f>IF(AND(F1442&lt;&gt;"",D1442=D1430+1),F1430+(F1442-F1430)*10/12,"")</f>
        <v/>
      </c>
      <c r="G1440" s="14">
        <f>IF(AND(G1442&lt;&gt;"",D1442=D1430+1),G1430+(G1442-G1430)*10/12,"")</f>
        <v/>
      </c>
      <c r="H1440" s="14">
        <f>IF(AND(H1442&lt;&gt;"",D1442=D1430+1),H1430+(H1442-H1430)*10/12,"")</f>
        <v/>
      </c>
      <c r="I1440" s="14">
        <f>IF(AND(L1442&lt;&gt;"",D1442=D1430+1),I1430+(I1442-I1430)*10/12,"")</f>
        <v/>
      </c>
      <c r="J1440">
        <f>_xlfn.XLOOKUP($A1440,ALGLIB_SSA_XAUUSD!$AA$2:$AA$2401,ALGLIB_SSA_XAUUSD!$P$2:$P$2401,"",0)</f>
        <v/>
      </c>
      <c r="K1440">
        <f>_xlfn.XLOOKUP($A1440,ALGLIB_SSA_XAUUSD!$AA$2:$AA$2401,ALGLIB_SSA_XAUUSD!$Q$2:$Q$2401,"",0)</f>
        <v/>
      </c>
      <c r="L1440">
        <f>_xlfn.XLOOKUP($A1440,ALGLIB_SSA_XAUUSD!$AA$2:$AA$2401,ALGLIB_SSA_XAUUSD!$R$2:$R$2401,"",0)</f>
        <v/>
      </c>
      <c r="M1440">
        <f>_xlfn.XLOOKUP($A1440,ALGLIB_SSA_XAUUSD!$AA$2:$AA$2401,ALGLIB_SSA_XAUUSD!$S$2:$S$2401,"",0)</f>
        <v/>
      </c>
      <c r="N1440">
        <f>_xlfn.XLOOKUP($A1440,ALGLIB_SSA_XAUUSD!$AA$2:$AA$2401,ALGLIB_SSA_XAUUSD!$T$2:$T$2401,"",0)</f>
        <v/>
      </c>
      <c r="O1440">
        <f>_xlfn.XLOOKUP($A1440,ALGLIB_SSA_XAUUSD!$AA$2:$AA$2401,ALGLIB_SSA_XAUUSD!$U$2:$U$2401,"",0)</f>
        <v/>
      </c>
      <c r="P1440">
        <f>_xlfn.XLOOKUP($A1440,ALGLIB_SSA_XAUUSD!$AA$2:$AA$2401,ALGLIB_SSA_XAUUSD!$V$2:$V$2401,"",0)</f>
        <v/>
      </c>
      <c r="S1440">
        <f>A1440</f>
        <v/>
      </c>
      <c r="T1440">
        <f>J1440</f>
        <v/>
      </c>
      <c r="U1440">
        <f>K1440</f>
        <v/>
      </c>
      <c r="V1440" s="14">
        <f>IF($A1440="","",MOD(ROW()-2,12)+1)</f>
        <v/>
      </c>
      <c r="W1440">
        <f>L1440</f>
        <v/>
      </c>
      <c r="X1440" s="14">
        <f>IF(F1440="","",F1440)</f>
        <v/>
      </c>
      <c r="Y1440" s="14">
        <f>IF(G1440="","",G1440)</f>
        <v/>
      </c>
      <c r="Z1440">
        <f>M1440</f>
        <v/>
      </c>
      <c r="AA1440">
        <f>N1440</f>
        <v/>
      </c>
      <c r="AB1440" s="14">
        <f>IF(H1440="","",H1440)</f>
        <v/>
      </c>
      <c r="AC1440">
        <f>O1440</f>
        <v/>
      </c>
      <c r="AD1440" s="14">
        <f>IF(I1440="","",I1440)</f>
        <v/>
      </c>
      <c r="AE1440">
        <f>P1440</f>
        <v/>
      </c>
      <c r="AH1440">
        <f>IF(S1440&lt;&gt;"",S1440,AH1439+900)</f>
        <v/>
      </c>
      <c r="AI1440">
        <f>IF(T1440&lt;&gt;"",T1440,AI1439)</f>
        <v/>
      </c>
      <c r="AJ1440">
        <f>IF(U1440&lt;&gt;"",U1440,AJ1439)</f>
        <v/>
      </c>
      <c r="AK1440">
        <f>IF(W1440&lt;&gt;"",W1440,"")</f>
        <v/>
      </c>
      <c r="AL1440" s="14">
        <f>IF(X1440&lt;&gt;"",X1440,"")</f>
        <v/>
      </c>
      <c r="AM1440" s="14">
        <f>IF(Y1440&lt;&gt;"",Y1440,"")</f>
        <v/>
      </c>
      <c r="AN1440" s="14">
        <f>IF(OR(AL1440="",AM1440=""),"",AL1440-AM1440)</f>
        <v/>
      </c>
      <c r="AO1440">
        <f>IF(AN1440="","",IF(AN1440&gt;0,"Bullish","Bearish"))</f>
        <v/>
      </c>
      <c r="AP1440">
        <f>IF(AO1440="",AP1439,AO1440)</f>
        <v/>
      </c>
      <c r="AQ1440" s="14">
        <f>IF(AB1440&lt;&gt;"",AB1440,"")</f>
        <v/>
      </c>
      <c r="AR1440" s="14">
        <f>IF(AD1440&lt;&gt;"",AD1440,"")</f>
        <v/>
      </c>
      <c r="AS1440">
        <f>IF(AS1439+1=13,1,AS1439+1)</f>
        <v/>
      </c>
      <c r="AT1440">
        <f>IFERROR(IF(SLOPE($AQ$1418:$AQ$1429,$AS$1418:$AS$1429)&gt;0,MIN(3,ABS(SLOPE($AQ$1418:$AQ$1429,$AS$1418:$AS$1429))),IF(SLOPE($AQ$1418:$AQ$1429,$AS$1418:$AS$1429)&lt;-0.5,-0.5,0)),0)</f>
        <v/>
      </c>
      <c r="AU1440">
        <f>IFERROR(IF(SLOPE($AR$1418:$AR$1429,$AS$1418:$AS$1429)&lt;0,MAX(-3,-ABS(SLOPE($AR$1418:$AR$1429,$AS$1418:$AS$1429))),IF(SLOPE($AR$1418:$AR$1429,$AS$1418:$AS$1429)&gt;0.5,0.5,0)),0)</f>
        <v/>
      </c>
      <c r="AV1440">
        <f>($AQ$1430+(AT1440*(AS1440-1)))</f>
        <v/>
      </c>
      <c r="AW1440">
        <f>($AR$1430+(AU1440*(AS1440-1)))</f>
        <v/>
      </c>
      <c r="AX1440">
        <f>IF(AT1440&gt;0,AV1440+AT1440,AV1440)</f>
        <v/>
      </c>
      <c r="AY1440">
        <f>IF(AU1440&lt;0,AW1440+AU1440,AW1440)</f>
        <v/>
      </c>
      <c r="BA1440" s="14">
        <f>IFERROR(AX1440-AQ1440,"")</f>
        <v/>
      </c>
      <c r="BB1440" s="14">
        <f>IFERROR(AY1440-AR1440,"")</f>
        <v/>
      </c>
      <c r="BD1440">
        <f>AH1440</f>
        <v/>
      </c>
      <c r="BE1440">
        <f>AI1440</f>
        <v/>
      </c>
      <c r="BF1440">
        <f>AJ1440</f>
        <v/>
      </c>
      <c r="BG1440" s="14">
        <f>L1440</f>
        <v/>
      </c>
      <c r="BH1440" s="14">
        <f>IF(X1440="","",X1440)</f>
        <v/>
      </c>
      <c r="BI1440" s="14">
        <f>IF(Y1440="","",Y1440)</f>
        <v/>
      </c>
      <c r="BJ1440">
        <f>Z1440</f>
        <v/>
      </c>
      <c r="BK1440">
        <f>AA1440</f>
        <v/>
      </c>
      <c r="BL1440">
        <f>IFERROR(AX1440,"")</f>
        <v/>
      </c>
      <c r="BM1440">
        <f>IFERROR(AY1440,"")</f>
        <v/>
      </c>
    </row>
    <row r="1441" ht="14.25" customHeight="1">
      <c r="A1441">
        <f>ALGLIB_SSA_XAUUSD!AA1441</f>
        <v/>
      </c>
      <c r="B1441">
        <f>IF($A1441="","",INDEX(ALGLIB_SSA_XAUUSD!$B$2:$B$2401,MATCH($A1441,ALGLIB_SSA_XAUUSD!$A$2:$A$2401,1)))</f>
        <v/>
      </c>
      <c r="C1441">
        <f>IF($A1441="","",INDEX(ALGLIB_SSA_XAUUSD!$C$2:$C$2401,MATCH($A1441,ALGLIB_SSA_XAUUSD!$A$2:$A$2401,1)))</f>
        <v/>
      </c>
      <c r="D1441" s="14">
        <f>IF($A1441="","",INT((ROW()-2)/12)+1)</f>
        <v/>
      </c>
      <c r="E1441" s="14">
        <f>IF(AND(E1442&lt;&gt;"",D1442=D1430+1),E1430+(E1442-E1430)*11/12,"")</f>
        <v/>
      </c>
      <c r="F1441" s="14">
        <f>IF(AND(F1442&lt;&gt;"",D1442=D1430+1),F1430+(F1442-F1430)*11/12,"")</f>
        <v/>
      </c>
      <c r="G1441" s="14">
        <f>IF(AND(G1442&lt;&gt;"",D1442=D1430+1),G1430+(G1442-G1430)*11/12,"")</f>
        <v/>
      </c>
      <c r="H1441" s="14">
        <f>IF(AND(H1442&lt;&gt;"",D1442=D1430+1),H1430+(H1442-H1430)*11/12,"")</f>
        <v/>
      </c>
      <c r="I1441" s="14">
        <f>IF(AND(L1442&lt;&gt;"",D1442=D1430+1),I1430+(I1442-I1430)*11/12,"")</f>
        <v/>
      </c>
      <c r="J1441">
        <f>_xlfn.XLOOKUP($A1441,ALGLIB_SSA_XAUUSD!$AA$2:$AA$2401,ALGLIB_SSA_XAUUSD!$P$2:$P$2401,"",0)</f>
        <v/>
      </c>
      <c r="K1441">
        <f>_xlfn.XLOOKUP($A1441,ALGLIB_SSA_XAUUSD!$AA$2:$AA$2401,ALGLIB_SSA_XAUUSD!$Q$2:$Q$2401,"",0)</f>
        <v/>
      </c>
      <c r="L1441">
        <f>_xlfn.XLOOKUP($A1441,ALGLIB_SSA_XAUUSD!$AA$2:$AA$2401,ALGLIB_SSA_XAUUSD!$R$2:$R$2401,"",0)</f>
        <v/>
      </c>
      <c r="M1441">
        <f>_xlfn.XLOOKUP($A1441,ALGLIB_SSA_XAUUSD!$AA$2:$AA$2401,ALGLIB_SSA_XAUUSD!$S$2:$S$2401,"",0)</f>
        <v/>
      </c>
      <c r="N1441">
        <f>_xlfn.XLOOKUP($A1441,ALGLIB_SSA_XAUUSD!$AA$2:$AA$2401,ALGLIB_SSA_XAUUSD!$T$2:$T$2401,"",0)</f>
        <v/>
      </c>
      <c r="O1441">
        <f>_xlfn.XLOOKUP($A1441,ALGLIB_SSA_XAUUSD!$AA$2:$AA$2401,ALGLIB_SSA_XAUUSD!$U$2:$U$2401,"",0)</f>
        <v/>
      </c>
      <c r="P1441">
        <f>_xlfn.XLOOKUP($A1441,ALGLIB_SSA_XAUUSD!$AA$2:$AA$2401,ALGLIB_SSA_XAUUSD!$V$2:$V$2401,"",0)</f>
        <v/>
      </c>
      <c r="S1441">
        <f>A1441</f>
        <v/>
      </c>
      <c r="T1441">
        <f>J1441</f>
        <v/>
      </c>
      <c r="U1441">
        <f>K1441</f>
        <v/>
      </c>
      <c r="V1441" s="14">
        <f>IF($A1441="","",MOD(ROW()-2,12)+1)</f>
        <v/>
      </c>
      <c r="W1441">
        <f>L1441</f>
        <v/>
      </c>
      <c r="X1441" s="14">
        <f>IF(F1441="","",F1441)</f>
        <v/>
      </c>
      <c r="Y1441" s="14">
        <f>IF(G1441="","",G1441)</f>
        <v/>
      </c>
      <c r="Z1441">
        <f>M1441</f>
        <v/>
      </c>
      <c r="AA1441">
        <f>N1441</f>
        <v/>
      </c>
      <c r="AB1441" s="14">
        <f>IF(H1441="","",H1441)</f>
        <v/>
      </c>
      <c r="AC1441">
        <f>O1441</f>
        <v/>
      </c>
      <c r="AD1441" s="14">
        <f>IF(I1441="","",I1441)</f>
        <v/>
      </c>
      <c r="AE1441">
        <f>P1441</f>
        <v/>
      </c>
      <c r="AH1441">
        <f>IF(S1441&lt;&gt;"",S1441,AH1440+900)</f>
        <v/>
      </c>
      <c r="AI1441">
        <f>IF(T1441&lt;&gt;"",T1441,AI1440)</f>
        <v/>
      </c>
      <c r="AJ1441">
        <f>IF(U1441&lt;&gt;"",U1441,AJ1440)</f>
        <v/>
      </c>
      <c r="AK1441">
        <f>IF(W1441&lt;&gt;"",W1441,"")</f>
        <v/>
      </c>
      <c r="AL1441" s="14">
        <f>IF(X1441&lt;&gt;"",X1441,"")</f>
        <v/>
      </c>
      <c r="AM1441" s="14">
        <f>IF(Y1441&lt;&gt;"",Y1441,"")</f>
        <v/>
      </c>
      <c r="AN1441" s="14">
        <f>IF(OR(AL1441="",AM1441=""),"",AL1441-AM1441)</f>
        <v/>
      </c>
      <c r="AO1441">
        <f>IF(AN1441="","",IF(AN1441&gt;0,"Bullish","Bearish"))</f>
        <v/>
      </c>
      <c r="AP1441">
        <f>IF(AO1441="",AP1440,AO1441)</f>
        <v/>
      </c>
      <c r="AQ1441" s="14">
        <f>IF(AB1441&lt;&gt;"",AB1441,"")</f>
        <v/>
      </c>
      <c r="AR1441" s="14">
        <f>IF(AD1441&lt;&gt;"",AD1441,"")</f>
        <v/>
      </c>
      <c r="AS1441">
        <f>IF(AS1440+1=13,1,AS1440+1)</f>
        <v/>
      </c>
      <c r="AT1441">
        <f>IFERROR(IF(SLOPE($AQ$1418:$AQ$1429,$AS$1418:$AS$1429)&gt;0,MIN(3,ABS(SLOPE($AQ$1418:$AQ$1429,$AS$1418:$AS$1429))),IF(SLOPE($AQ$1418:$AQ$1429,$AS$1418:$AS$1429)&lt;-0.5,-0.5,0)),0)</f>
        <v/>
      </c>
      <c r="AU1441">
        <f>IFERROR(IF(SLOPE($AR$1418:$AR$1429,$AS$1418:$AS$1429)&lt;0,MAX(-3,-ABS(SLOPE($AR$1418:$AR$1429,$AS$1418:$AS$1429))),IF(SLOPE($AR$1418:$AR$1429,$AS$1418:$AS$1429)&gt;0.5,0.5,0)),0)</f>
        <v/>
      </c>
      <c r="AV1441">
        <f>($AQ$1430+(AT1441*(AS1441-1)))</f>
        <v/>
      </c>
      <c r="AW1441">
        <f>($AR$1430+(AU1441*(AS1441-1)))</f>
        <v/>
      </c>
      <c r="AX1441">
        <f>IF(AT1441&gt;0,AV1441+AT1441,AV1441)</f>
        <v/>
      </c>
      <c r="AY1441">
        <f>IF(AU1441&lt;0,AW1441+AU1441,AW1441)</f>
        <v/>
      </c>
      <c r="BA1441" s="14">
        <f>IFERROR(AX1441-AQ1441,"")</f>
        <v/>
      </c>
      <c r="BB1441" s="14">
        <f>IFERROR(AY1441-AR1441,"")</f>
        <v/>
      </c>
      <c r="BD1441">
        <f>AH1441</f>
        <v/>
      </c>
      <c r="BE1441">
        <f>AI1441</f>
        <v/>
      </c>
      <c r="BF1441">
        <f>AJ1441</f>
        <v/>
      </c>
      <c r="BG1441" s="14">
        <f>L1441</f>
        <v/>
      </c>
      <c r="BH1441" s="14">
        <f>IF(X1441="","",X1441)</f>
        <v/>
      </c>
      <c r="BI1441" s="14">
        <f>IF(Y1441="","",Y1441)</f>
        <v/>
      </c>
      <c r="BJ1441">
        <f>Z1441</f>
        <v/>
      </c>
      <c r="BK1441">
        <f>AA1441</f>
        <v/>
      </c>
      <c r="BL1441">
        <f>IFERROR(AX1441,"")</f>
        <v/>
      </c>
      <c r="BM1441">
        <f>IFERROR(AY1441,"")</f>
        <v/>
      </c>
    </row>
    <row r="1442" ht="14.25" customHeight="1">
      <c r="A1442">
        <f>ALGLIB_SSA_XAUUSD!AA1442</f>
        <v/>
      </c>
      <c r="B1442">
        <f>IF($A1442="","",INDEX(ALGLIB_SSA_XAUUSD!$B$2:$B$2401,MATCH($A1442,ALGLIB_SSA_XAUUSD!$A$2:$A$2401,1)))</f>
        <v/>
      </c>
      <c r="C1442">
        <f>IF($A1442="","",INDEX(ALGLIB_SSA_XAUUSD!$C$2:$C$2401,MATCH($A1442,ALGLIB_SSA_XAUUSD!$A$2:$A$2401,1)))</f>
        <v/>
      </c>
      <c r="D1442" s="14">
        <f>IF($A1442="","",INT((ROW()-2)/12)+1)</f>
        <v/>
      </c>
      <c r="E1442" s="14">
        <f>IF($A1442="","",INDEX(ALGLIB_SSA_XAUUSD!$D$2:$D$2401,MATCH($A1442,ALGLIB_SSA_XAUUSD!$A$2:$A$2401,1)))</f>
        <v/>
      </c>
      <c r="F1442" s="14">
        <f>IF($A1442="","",INDEX(ALGLIB_SSA_XAUUSD!$E$2:$E$2401,MATCH($A1442,ALGLIB_SSA_XAUUSD!$A$2:$A$2401,1)))</f>
        <v/>
      </c>
      <c r="G1442" s="14">
        <f>IF($A1442="","",INDEX(ALGLIB_SSA_XAUUSD!$F$2:$F$2401,MATCH($A1442,ALGLIB_SSA_XAUUSD!$A$2:$A$2401,1)))</f>
        <v/>
      </c>
      <c r="H1442" s="14">
        <f>IF($A1442="","",INDEX(ALGLIB_SSA_XAUUSD!$G$2:$G$2401,MATCH($A1442,ALGLIB_SSA_XAUUSD!$A$2:$A$2401,1)))</f>
        <v/>
      </c>
      <c r="I1442" s="14">
        <f>IF($A1442="","",INDEX(ALGLIB_SSA_XAUUSD!$H$2:$H$2401,MATCH($A1442,ALGLIB_SSA_XAUUSD!$A$2:$A$2401,1)))</f>
        <v/>
      </c>
      <c r="J1442">
        <f>_xlfn.XLOOKUP($A1442,ALGLIB_SSA_XAUUSD!$AA$2:$AA$2401,ALGLIB_SSA_XAUUSD!$P$2:$P$2401,"",0)</f>
        <v/>
      </c>
      <c r="K1442">
        <f>_xlfn.XLOOKUP($A1442,ALGLIB_SSA_XAUUSD!$AA$2:$AA$2401,ALGLIB_SSA_XAUUSD!$Q$2:$Q$2401,"",0)</f>
        <v/>
      </c>
      <c r="L1442">
        <f>_xlfn.XLOOKUP($A1442,ALGLIB_SSA_XAUUSD!$AA$2:$AA$2401,ALGLIB_SSA_XAUUSD!$R$2:$R$2401,"",0)</f>
        <v/>
      </c>
      <c r="M1442">
        <f>_xlfn.XLOOKUP($A1442,ALGLIB_SSA_XAUUSD!$AA$2:$AA$2401,ALGLIB_SSA_XAUUSD!$S$2:$S$2401,"",0)</f>
        <v/>
      </c>
      <c r="N1442">
        <f>_xlfn.XLOOKUP($A1442,ALGLIB_SSA_XAUUSD!$AA$2:$AA$2401,ALGLIB_SSA_XAUUSD!$T$2:$T$2401,"",0)</f>
        <v/>
      </c>
      <c r="O1442">
        <f>_xlfn.XLOOKUP($A1442,ALGLIB_SSA_XAUUSD!$AA$2:$AA$2401,ALGLIB_SSA_XAUUSD!$U$2:$U$2401,"",0)</f>
        <v/>
      </c>
      <c r="P1442">
        <f>_xlfn.XLOOKUP($A1442,ALGLIB_SSA_XAUUSD!$AA$2:$AA$2401,ALGLIB_SSA_XAUUSD!$V$2:$V$2401,"",0)</f>
        <v/>
      </c>
      <c r="S1442">
        <f>A1442</f>
        <v/>
      </c>
      <c r="T1442">
        <f>J1442</f>
        <v/>
      </c>
      <c r="U1442">
        <f>K1442</f>
        <v/>
      </c>
      <c r="V1442" s="14">
        <f>IF($A1442="","",MOD(ROW()-2,12)+1)</f>
        <v/>
      </c>
      <c r="W1442">
        <f>L1442</f>
        <v/>
      </c>
      <c r="X1442" s="14">
        <f>IF(F1442="","",F1442)</f>
        <v/>
      </c>
      <c r="Y1442" s="14">
        <f>IF(G1442="","",G1442)</f>
        <v/>
      </c>
      <c r="Z1442">
        <f>M1442</f>
        <v/>
      </c>
      <c r="AA1442">
        <f>N1442</f>
        <v/>
      </c>
      <c r="AB1442" s="14">
        <f>IF(H1442="","",H1442)</f>
        <v/>
      </c>
      <c r="AC1442">
        <f>O1442</f>
        <v/>
      </c>
      <c r="AD1442" s="14">
        <f>IF(I1442="","",I1442)</f>
        <v/>
      </c>
      <c r="AE1442">
        <f>P1442</f>
        <v/>
      </c>
      <c r="AH1442">
        <f>IF(S1442&lt;&gt;"",S1442,AH1441+900)</f>
        <v/>
      </c>
      <c r="AI1442">
        <f>IF(T1442&lt;&gt;"",T1442,AI1441)</f>
        <v/>
      </c>
      <c r="AJ1442">
        <f>IF(U1442&lt;&gt;"",U1442,AJ1441)</f>
        <v/>
      </c>
      <c r="AK1442">
        <f>IF(W1442&lt;&gt;"",W1442,"")</f>
        <v/>
      </c>
      <c r="AL1442" s="14">
        <f>IF(X1442&lt;&gt;"",X1442,"")</f>
        <v/>
      </c>
      <c r="AM1442" s="14">
        <f>IF(Y1442&lt;&gt;"",Y1442,"")</f>
        <v/>
      </c>
      <c r="AN1442" s="14">
        <f>IF(OR(AL1442="",AM1442=""),"",AL1442-AM1442)</f>
        <v/>
      </c>
      <c r="AO1442">
        <f>IF(AN1442="","",IF(AN1442&gt;0,"Bullish","Bearish"))</f>
        <v/>
      </c>
      <c r="AP1442">
        <f>IF(AO1442="",AP1441,AO1442)</f>
        <v/>
      </c>
      <c r="AQ1442" s="14">
        <f>IF(AB1442&lt;&gt;"",AB1442,"")</f>
        <v/>
      </c>
      <c r="AR1442" s="14">
        <f>IF(AD1442&lt;&gt;"",AD1442,"")</f>
        <v/>
      </c>
      <c r="AS1442">
        <f>IF(AS1441+1=13,1,AS1441+1)</f>
        <v/>
      </c>
      <c r="AT1442">
        <f>IFERROR(IF(SLOPE($AQ$1430:$AQ$1441,$AS$1430:$AS$1441)&gt;0,MIN(3,ABS(SLOPE($AQ$1430:$AQ$1441,$AS$1430:$AS$1441))),IF(SLOPE($AQ$1430:$AQ$1441,$AS$1430:$AS$1441)&lt;-0.5,-0.5,0)),0)</f>
        <v/>
      </c>
      <c r="AU1442">
        <f>IFERROR(IF(SLOPE($AR$1430:$AR$1441,$AS$1430:$AS$1441)&lt;0,MAX(-3,-ABS(SLOPE($AR$1430:$AR$1441,$AS$1430:$AS$1441))),IF(SLOPE($AR$1430:$AR$1441,$AS$1430:$AS$1441)&gt;0.5,0.5,0)),0)</f>
        <v/>
      </c>
      <c r="AV1442">
        <f>($AQ$1442+(AT1442*(AS1442-1)))</f>
        <v/>
      </c>
      <c r="AW1442">
        <f>($AR$1442+(AU1442*(AS1442-1)))</f>
        <v/>
      </c>
      <c r="AX1442">
        <f>IF(AT1442&gt;0,AV1442+AT1442,AV1442)</f>
        <v/>
      </c>
      <c r="AY1442">
        <f>IF(AU1442&lt;0,AW1442+AU1442,AW1442)</f>
        <v/>
      </c>
      <c r="BA1442" s="14">
        <f>IFERROR(AX1442-AQ1442,"")</f>
        <v/>
      </c>
      <c r="BB1442" s="14">
        <f>IFERROR(AY1442-AR1442,"")</f>
        <v/>
      </c>
      <c r="BD1442">
        <f>AH1442</f>
        <v/>
      </c>
      <c r="BE1442">
        <f>AI1442</f>
        <v/>
      </c>
      <c r="BF1442">
        <f>AJ1442</f>
        <v/>
      </c>
      <c r="BG1442" s="14">
        <f>L1442</f>
        <v/>
      </c>
      <c r="BH1442" s="14">
        <f>IF(X1442="","",X1442)</f>
        <v/>
      </c>
      <c r="BI1442" s="14">
        <f>IF(Y1442="","",Y1442)</f>
        <v/>
      </c>
      <c r="BJ1442">
        <f>Z1442</f>
        <v/>
      </c>
      <c r="BK1442">
        <f>AA1442</f>
        <v/>
      </c>
      <c r="BL1442">
        <f>IFERROR(AX1442,"")</f>
        <v/>
      </c>
      <c r="BM1442">
        <f>IFERROR(AY1442,"")</f>
        <v/>
      </c>
    </row>
    <row r="1443" ht="14.25" customHeight="1">
      <c r="A1443">
        <f>ALGLIB_SSA_XAUUSD!AA1443</f>
        <v/>
      </c>
      <c r="B1443">
        <f>IF($A1443="","",INDEX(ALGLIB_SSA_XAUUSD!$B$2:$B$2401,MATCH($A1443,ALGLIB_SSA_XAUUSD!$A$2:$A$2401,1)))</f>
        <v/>
      </c>
      <c r="C1443">
        <f>IF($A1443="","",INDEX(ALGLIB_SSA_XAUUSD!$C$2:$C$2401,MATCH($A1443,ALGLIB_SSA_XAUUSD!$A$2:$A$2401,1)))</f>
        <v/>
      </c>
      <c r="D1443" s="14">
        <f>IF($A1443="","",INT((ROW()-2)/12)+1)</f>
        <v/>
      </c>
      <c r="E1443" s="14">
        <f>IF(AND(E1454&lt;&gt;"",D1454=D1442+1),E1442+(E1454-E1442)*1/12,"")</f>
        <v/>
      </c>
      <c r="F1443" s="14">
        <f>IF(AND(F1454&lt;&gt;"",D1454=D1442+1),F1442+(F1454-F1442)*1/12,"")</f>
        <v/>
      </c>
      <c r="G1443" s="14">
        <f>IF(AND(G1454&lt;&gt;"",D1454=D1442+1),G1442+(G1454-G1442)*1/12,"")</f>
        <v/>
      </c>
      <c r="H1443" s="14">
        <f>IF(AND(H1454&lt;&gt;"",D1454=D1442+1),H1442+(H1454-H1442)*1/12,"")</f>
        <v/>
      </c>
      <c r="I1443" s="14">
        <f>IF(AND(L1454&lt;&gt;"",D1454=D1442+1),I1442+(I1454-I1442)*1/12,"")</f>
        <v/>
      </c>
      <c r="J1443">
        <f>_xlfn.XLOOKUP($A1443,ALGLIB_SSA_XAUUSD!$AA$2:$AA$2401,ALGLIB_SSA_XAUUSD!$P$2:$P$2401,"",0)</f>
        <v/>
      </c>
      <c r="K1443">
        <f>_xlfn.XLOOKUP($A1443,ALGLIB_SSA_XAUUSD!$AA$2:$AA$2401,ALGLIB_SSA_XAUUSD!$Q$2:$Q$2401,"",0)</f>
        <v/>
      </c>
      <c r="L1443">
        <f>_xlfn.XLOOKUP($A1443,ALGLIB_SSA_XAUUSD!$AA$2:$AA$2401,ALGLIB_SSA_XAUUSD!$R$2:$R$2401,"",0)</f>
        <v/>
      </c>
      <c r="M1443">
        <f>_xlfn.XLOOKUP($A1443,ALGLIB_SSA_XAUUSD!$AA$2:$AA$2401,ALGLIB_SSA_XAUUSD!$S$2:$S$2401,"",0)</f>
        <v/>
      </c>
      <c r="N1443">
        <f>_xlfn.XLOOKUP($A1443,ALGLIB_SSA_XAUUSD!$AA$2:$AA$2401,ALGLIB_SSA_XAUUSD!$T$2:$T$2401,"",0)</f>
        <v/>
      </c>
      <c r="O1443">
        <f>_xlfn.XLOOKUP($A1443,ALGLIB_SSA_XAUUSD!$AA$2:$AA$2401,ALGLIB_SSA_XAUUSD!$U$2:$U$2401,"",0)</f>
        <v/>
      </c>
      <c r="P1443">
        <f>_xlfn.XLOOKUP($A1443,ALGLIB_SSA_XAUUSD!$AA$2:$AA$2401,ALGLIB_SSA_XAUUSD!$V$2:$V$2401,"",0)</f>
        <v/>
      </c>
      <c r="S1443">
        <f>A1443</f>
        <v/>
      </c>
      <c r="T1443">
        <f>J1443</f>
        <v/>
      </c>
      <c r="U1443">
        <f>K1443</f>
        <v/>
      </c>
      <c r="V1443" s="14">
        <f>IF($A1443="","",MOD(ROW()-2,12)+1)</f>
        <v/>
      </c>
      <c r="W1443">
        <f>L1443</f>
        <v/>
      </c>
      <c r="X1443" s="14">
        <f>IF(F1443="","",F1443)</f>
        <v/>
      </c>
      <c r="Y1443" s="14">
        <f>IF(G1443="","",G1443)</f>
        <v/>
      </c>
      <c r="Z1443">
        <f>M1443</f>
        <v/>
      </c>
      <c r="AA1443">
        <f>N1443</f>
        <v/>
      </c>
      <c r="AB1443" s="14">
        <f>IF(H1443="","",H1443)</f>
        <v/>
      </c>
      <c r="AC1443">
        <f>O1443</f>
        <v/>
      </c>
      <c r="AD1443" s="14">
        <f>IF(I1443="","",I1443)</f>
        <v/>
      </c>
      <c r="AE1443">
        <f>P1443</f>
        <v/>
      </c>
      <c r="AH1443">
        <f>IF(S1443&lt;&gt;"",S1443,AH1442+900)</f>
        <v/>
      </c>
      <c r="AI1443">
        <f>IF(T1443&lt;&gt;"",T1443,AI1442)</f>
        <v/>
      </c>
      <c r="AJ1443">
        <f>IF(U1443&lt;&gt;"",U1443,AJ1442)</f>
        <v/>
      </c>
      <c r="AK1443">
        <f>IF(W1443&lt;&gt;"",W1443,"")</f>
        <v/>
      </c>
      <c r="AL1443" s="14">
        <f>IF(X1443&lt;&gt;"",X1443,"")</f>
        <v/>
      </c>
      <c r="AM1443" s="14">
        <f>IF(Y1443&lt;&gt;"",Y1443,"")</f>
        <v/>
      </c>
      <c r="AN1443" s="14">
        <f>IF(OR(AL1443="",AM1443=""),"",AL1443-AM1443)</f>
        <v/>
      </c>
      <c r="AO1443">
        <f>IF(AN1443="","",IF(AN1443&gt;0,"Bullish","Bearish"))</f>
        <v/>
      </c>
      <c r="AP1443">
        <f>IF(AO1443="",AP1442,AO1443)</f>
        <v/>
      </c>
      <c r="AQ1443" s="14">
        <f>IF(AB1443&lt;&gt;"",AB1443,"")</f>
        <v/>
      </c>
      <c r="AR1443" s="14">
        <f>IF(AD1443&lt;&gt;"",AD1443,"")</f>
        <v/>
      </c>
      <c r="AS1443">
        <f>IF(AS1442+1=13,1,AS1442+1)</f>
        <v/>
      </c>
      <c r="AT1443">
        <f>IFERROR(IF(SLOPE($AQ$1430:$AQ$1441,$AS$1430:$AS$1441)&gt;0,MIN(3,ABS(SLOPE($AQ$1430:$AQ$1441,$AS$1430:$AS$1441))),IF(SLOPE($AQ$1430:$AQ$1441,$AS$1430:$AS$1441)&lt;-0.5,-0.5,0)),0)</f>
        <v/>
      </c>
      <c r="AU1443">
        <f>IFERROR(IF(SLOPE($AR$1430:$AR$1441,$AS$1430:$AS$1441)&lt;0,MAX(-3,-ABS(SLOPE($AR$1430:$AR$1441,$AS$1430:$AS$1441))),IF(SLOPE($AR$1430:$AR$1441,$AS$1430:$AS$1441)&gt;0.5,0.5,0)),0)</f>
        <v/>
      </c>
      <c r="AV1443">
        <f>($AQ$1442+(AT1443*(AS1443-1)))</f>
        <v/>
      </c>
      <c r="AW1443">
        <f>($AR$1442+(AU1443*(AS1443-1)))</f>
        <v/>
      </c>
      <c r="AX1443">
        <f>IF(AT1443&gt;0,AV1443+AT1443,AV1443)</f>
        <v/>
      </c>
      <c r="AY1443">
        <f>IF(AU1443&lt;0,AW1443+AU1443,AW1443)</f>
        <v/>
      </c>
      <c r="BA1443" s="14">
        <f>IFERROR(AX1443-AQ1443,"")</f>
        <v/>
      </c>
      <c r="BB1443" s="14">
        <f>IFERROR(AY1443-AR1443,"")</f>
        <v/>
      </c>
      <c r="BD1443">
        <f>AH1443</f>
        <v/>
      </c>
      <c r="BE1443">
        <f>AI1443</f>
        <v/>
      </c>
      <c r="BF1443">
        <f>AJ1443</f>
        <v/>
      </c>
      <c r="BG1443" s="14">
        <f>L1443</f>
        <v/>
      </c>
      <c r="BH1443" s="14">
        <f>IF(X1443="","",X1443)</f>
        <v/>
      </c>
      <c r="BI1443" s="14">
        <f>IF(Y1443="","",Y1443)</f>
        <v/>
      </c>
      <c r="BJ1443">
        <f>Z1443</f>
        <v/>
      </c>
      <c r="BK1443">
        <f>AA1443</f>
        <v/>
      </c>
      <c r="BL1443">
        <f>IFERROR(AX1443,"")</f>
        <v/>
      </c>
      <c r="BM1443">
        <f>IFERROR(AY1443,"")</f>
        <v/>
      </c>
    </row>
    <row r="1444" ht="14.25" customHeight="1">
      <c r="A1444">
        <f>ALGLIB_SSA_XAUUSD!AA1444</f>
        <v/>
      </c>
      <c r="B1444">
        <f>IF($A1444="","",INDEX(ALGLIB_SSA_XAUUSD!$B$2:$B$2401,MATCH($A1444,ALGLIB_SSA_XAUUSD!$A$2:$A$2401,1)))</f>
        <v/>
      </c>
      <c r="C1444">
        <f>IF($A1444="","",INDEX(ALGLIB_SSA_XAUUSD!$C$2:$C$2401,MATCH($A1444,ALGLIB_SSA_XAUUSD!$A$2:$A$2401,1)))</f>
        <v/>
      </c>
      <c r="D1444" s="14">
        <f>IF($A1444="","",INT((ROW()-2)/12)+1)</f>
        <v/>
      </c>
      <c r="E1444" s="14">
        <f>IF(AND(E1454&lt;&gt;"",D1454=D1442+1),E1442+(E1454-E1442)*2/12,"")</f>
        <v/>
      </c>
      <c r="F1444" s="14">
        <f>IF(AND(F1454&lt;&gt;"",D1454=D1442+1),F1442+(F1454-F1442)*2/12,"")</f>
        <v/>
      </c>
      <c r="G1444" s="14">
        <f>IF(AND(G1454&lt;&gt;"",D1454=D1442+1),G1442+(G1454-G1442)*2/12,"")</f>
        <v/>
      </c>
      <c r="H1444" s="14">
        <f>IF(AND(H1454&lt;&gt;"",D1454=D1442+1),H1442+(H1454-H1442)*2/12,"")</f>
        <v/>
      </c>
      <c r="I1444" s="14">
        <f>IF(AND(L1454&lt;&gt;"",D1454=D1442+1),I1442+(I1454-I1442)*2/12,"")</f>
        <v/>
      </c>
      <c r="J1444">
        <f>_xlfn.XLOOKUP($A1444,ALGLIB_SSA_XAUUSD!$AA$2:$AA$2401,ALGLIB_SSA_XAUUSD!$P$2:$P$2401,"",0)</f>
        <v/>
      </c>
      <c r="K1444">
        <f>_xlfn.XLOOKUP($A1444,ALGLIB_SSA_XAUUSD!$AA$2:$AA$2401,ALGLIB_SSA_XAUUSD!$Q$2:$Q$2401,"",0)</f>
        <v/>
      </c>
      <c r="L1444">
        <f>_xlfn.XLOOKUP($A1444,ALGLIB_SSA_XAUUSD!$AA$2:$AA$2401,ALGLIB_SSA_XAUUSD!$R$2:$R$2401,"",0)</f>
        <v/>
      </c>
      <c r="M1444">
        <f>_xlfn.XLOOKUP($A1444,ALGLIB_SSA_XAUUSD!$AA$2:$AA$2401,ALGLIB_SSA_XAUUSD!$S$2:$S$2401,"",0)</f>
        <v/>
      </c>
      <c r="N1444">
        <f>_xlfn.XLOOKUP($A1444,ALGLIB_SSA_XAUUSD!$AA$2:$AA$2401,ALGLIB_SSA_XAUUSD!$T$2:$T$2401,"",0)</f>
        <v/>
      </c>
      <c r="O1444">
        <f>_xlfn.XLOOKUP($A1444,ALGLIB_SSA_XAUUSD!$AA$2:$AA$2401,ALGLIB_SSA_XAUUSD!$U$2:$U$2401,"",0)</f>
        <v/>
      </c>
      <c r="P1444">
        <f>_xlfn.XLOOKUP($A1444,ALGLIB_SSA_XAUUSD!$AA$2:$AA$2401,ALGLIB_SSA_XAUUSD!$V$2:$V$2401,"",0)</f>
        <v/>
      </c>
      <c r="S1444">
        <f>A1444</f>
        <v/>
      </c>
      <c r="T1444">
        <f>J1444</f>
        <v/>
      </c>
      <c r="U1444">
        <f>K1444</f>
        <v/>
      </c>
      <c r="V1444" s="14">
        <f>IF($A1444="","",MOD(ROW()-2,12)+1)</f>
        <v/>
      </c>
      <c r="W1444">
        <f>L1444</f>
        <v/>
      </c>
      <c r="X1444" s="14">
        <f>IF(F1444="","",F1444)</f>
        <v/>
      </c>
      <c r="Y1444" s="14">
        <f>IF(G1444="","",G1444)</f>
        <v/>
      </c>
      <c r="Z1444">
        <f>M1444</f>
        <v/>
      </c>
      <c r="AA1444">
        <f>N1444</f>
        <v/>
      </c>
      <c r="AB1444" s="14">
        <f>IF(H1444="","",H1444)</f>
        <v/>
      </c>
      <c r="AC1444">
        <f>O1444</f>
        <v/>
      </c>
      <c r="AD1444" s="14">
        <f>IF(I1444="","",I1444)</f>
        <v/>
      </c>
      <c r="AE1444">
        <f>P1444</f>
        <v/>
      </c>
      <c r="AH1444">
        <f>IF(S1444&lt;&gt;"",S1444,AH1443+900)</f>
        <v/>
      </c>
      <c r="AI1444">
        <f>IF(T1444&lt;&gt;"",T1444,AI1443)</f>
        <v/>
      </c>
      <c r="AJ1444">
        <f>IF(U1444&lt;&gt;"",U1444,AJ1443)</f>
        <v/>
      </c>
      <c r="AK1444">
        <f>IF(W1444&lt;&gt;"",W1444,"")</f>
        <v/>
      </c>
      <c r="AL1444" s="14">
        <f>IF(X1444&lt;&gt;"",X1444,"")</f>
        <v/>
      </c>
      <c r="AM1444" s="14">
        <f>IF(Y1444&lt;&gt;"",Y1444,"")</f>
        <v/>
      </c>
      <c r="AN1444" s="14">
        <f>IF(OR(AL1444="",AM1444=""),"",AL1444-AM1444)</f>
        <v/>
      </c>
      <c r="AO1444">
        <f>IF(AN1444="","",IF(AN1444&gt;0,"Bullish","Bearish"))</f>
        <v/>
      </c>
      <c r="AP1444">
        <f>IF(AO1444="",AP1443,AO1444)</f>
        <v/>
      </c>
      <c r="AQ1444" s="14">
        <f>IF(AB1444&lt;&gt;"",AB1444,"")</f>
        <v/>
      </c>
      <c r="AR1444" s="14">
        <f>IF(AD1444&lt;&gt;"",AD1444,"")</f>
        <v/>
      </c>
      <c r="AS1444">
        <f>IF(AS1443+1=13,1,AS1443+1)</f>
        <v/>
      </c>
      <c r="AT1444">
        <f>IFERROR(IF(SLOPE($AQ$1430:$AQ$1441,$AS$1430:$AS$1441)&gt;0,MIN(3,ABS(SLOPE($AQ$1430:$AQ$1441,$AS$1430:$AS$1441))),IF(SLOPE($AQ$1430:$AQ$1441,$AS$1430:$AS$1441)&lt;-0.5,-0.5,0)),0)</f>
        <v/>
      </c>
      <c r="AU1444">
        <f>IFERROR(IF(SLOPE($AR$1430:$AR$1441,$AS$1430:$AS$1441)&lt;0,MAX(-3,-ABS(SLOPE($AR$1430:$AR$1441,$AS$1430:$AS$1441))),IF(SLOPE($AR$1430:$AR$1441,$AS$1430:$AS$1441)&gt;0.5,0.5,0)),0)</f>
        <v/>
      </c>
      <c r="AV1444">
        <f>($AQ$1442+(AT1444*(AS1444-1)))</f>
        <v/>
      </c>
      <c r="AW1444">
        <f>($AR$1442+(AU1444*(AS1444-1)))</f>
        <v/>
      </c>
      <c r="AX1444">
        <f>IF(AT1444&gt;0,AV1444+AT1444,AV1444)</f>
        <v/>
      </c>
      <c r="AY1444">
        <f>IF(AU1444&lt;0,AW1444+AU1444,AW1444)</f>
        <v/>
      </c>
      <c r="BA1444" s="14">
        <f>IFERROR(AX1444-AQ1444,"")</f>
        <v/>
      </c>
      <c r="BB1444" s="14">
        <f>IFERROR(AY1444-AR1444,"")</f>
        <v/>
      </c>
      <c r="BD1444">
        <f>AH1444</f>
        <v/>
      </c>
      <c r="BE1444">
        <f>AI1444</f>
        <v/>
      </c>
      <c r="BF1444">
        <f>AJ1444</f>
        <v/>
      </c>
      <c r="BG1444" s="14">
        <f>L1444</f>
        <v/>
      </c>
      <c r="BH1444" s="14">
        <f>IF(X1444="","",X1444)</f>
        <v/>
      </c>
      <c r="BI1444" s="14">
        <f>IF(Y1444="","",Y1444)</f>
        <v/>
      </c>
      <c r="BJ1444">
        <f>Z1444</f>
        <v/>
      </c>
      <c r="BK1444">
        <f>AA1444</f>
        <v/>
      </c>
      <c r="BL1444">
        <f>IFERROR(AX1444,"")</f>
        <v/>
      </c>
      <c r="BM1444">
        <f>IFERROR(AY1444,"")</f>
        <v/>
      </c>
    </row>
    <row r="1445" ht="14.25" customHeight="1">
      <c r="A1445">
        <f>ALGLIB_SSA_XAUUSD!AA1445</f>
        <v/>
      </c>
      <c r="B1445">
        <f>IF($A1445="","",INDEX(ALGLIB_SSA_XAUUSD!$B$2:$B$2401,MATCH($A1445,ALGLIB_SSA_XAUUSD!$A$2:$A$2401,1)))</f>
        <v/>
      </c>
      <c r="C1445">
        <f>IF($A1445="","",INDEX(ALGLIB_SSA_XAUUSD!$C$2:$C$2401,MATCH($A1445,ALGLIB_SSA_XAUUSD!$A$2:$A$2401,1)))</f>
        <v/>
      </c>
      <c r="D1445" s="14">
        <f>IF($A1445="","",INT((ROW()-2)/12)+1)</f>
        <v/>
      </c>
      <c r="E1445" s="14">
        <f>IF(AND(E1454&lt;&gt;"",D1454=D1442+1),E1442+(E1454-E1442)*3/12,"")</f>
        <v/>
      </c>
      <c r="F1445" s="14">
        <f>IF(AND(F1454&lt;&gt;"",D1454=D1442+1),F1442+(F1454-F1442)*3/12,"")</f>
        <v/>
      </c>
      <c r="G1445" s="14">
        <f>IF(AND(G1454&lt;&gt;"",D1454=D1442+1),G1442+(G1454-G1442)*3/12,"")</f>
        <v/>
      </c>
      <c r="H1445" s="14">
        <f>IF(AND(H1454&lt;&gt;"",D1454=D1442+1),H1442+(H1454-H1442)*3/12,"")</f>
        <v/>
      </c>
      <c r="I1445" s="14">
        <f>IF(AND(L1454&lt;&gt;"",D1454=D1442+1),I1442+(I1454-I1442)*3/12,"")</f>
        <v/>
      </c>
      <c r="J1445">
        <f>_xlfn.XLOOKUP($A1445,ALGLIB_SSA_XAUUSD!$AA$2:$AA$2401,ALGLIB_SSA_XAUUSD!$P$2:$P$2401,"",0)</f>
        <v/>
      </c>
      <c r="K1445">
        <f>_xlfn.XLOOKUP($A1445,ALGLIB_SSA_XAUUSD!$AA$2:$AA$2401,ALGLIB_SSA_XAUUSD!$Q$2:$Q$2401,"",0)</f>
        <v/>
      </c>
      <c r="L1445">
        <f>_xlfn.XLOOKUP($A1445,ALGLIB_SSA_XAUUSD!$AA$2:$AA$2401,ALGLIB_SSA_XAUUSD!$R$2:$R$2401,"",0)</f>
        <v/>
      </c>
      <c r="M1445">
        <f>_xlfn.XLOOKUP($A1445,ALGLIB_SSA_XAUUSD!$AA$2:$AA$2401,ALGLIB_SSA_XAUUSD!$S$2:$S$2401,"",0)</f>
        <v/>
      </c>
      <c r="N1445">
        <f>_xlfn.XLOOKUP($A1445,ALGLIB_SSA_XAUUSD!$AA$2:$AA$2401,ALGLIB_SSA_XAUUSD!$T$2:$T$2401,"",0)</f>
        <v/>
      </c>
      <c r="O1445">
        <f>_xlfn.XLOOKUP($A1445,ALGLIB_SSA_XAUUSD!$AA$2:$AA$2401,ALGLIB_SSA_XAUUSD!$U$2:$U$2401,"",0)</f>
        <v/>
      </c>
      <c r="P1445">
        <f>_xlfn.XLOOKUP($A1445,ALGLIB_SSA_XAUUSD!$AA$2:$AA$2401,ALGLIB_SSA_XAUUSD!$V$2:$V$2401,"",0)</f>
        <v/>
      </c>
      <c r="S1445">
        <f>A1445</f>
        <v/>
      </c>
      <c r="T1445">
        <f>J1445</f>
        <v/>
      </c>
      <c r="U1445">
        <f>K1445</f>
        <v/>
      </c>
      <c r="V1445" s="14">
        <f>IF($A1445="","",MOD(ROW()-2,12)+1)</f>
        <v/>
      </c>
      <c r="W1445">
        <f>L1445</f>
        <v/>
      </c>
      <c r="X1445" s="14">
        <f>IF(F1445="","",F1445)</f>
        <v/>
      </c>
      <c r="Y1445" s="14">
        <f>IF(G1445="","",G1445)</f>
        <v/>
      </c>
      <c r="Z1445">
        <f>M1445</f>
        <v/>
      </c>
      <c r="AA1445">
        <f>N1445</f>
        <v/>
      </c>
      <c r="AB1445" s="14">
        <f>IF(H1445="","",H1445)</f>
        <v/>
      </c>
      <c r="AC1445">
        <f>O1445</f>
        <v/>
      </c>
      <c r="AD1445" s="14">
        <f>IF(I1445="","",I1445)</f>
        <v/>
      </c>
      <c r="AE1445">
        <f>P1445</f>
        <v/>
      </c>
      <c r="AH1445">
        <f>IF(S1445&lt;&gt;"",S1445,AH1444+900)</f>
        <v/>
      </c>
      <c r="AI1445">
        <f>IF(T1445&lt;&gt;"",T1445,AI1444)</f>
        <v/>
      </c>
      <c r="AJ1445">
        <f>IF(U1445&lt;&gt;"",U1445,AJ1444)</f>
        <v/>
      </c>
      <c r="AK1445">
        <f>IF(W1445&lt;&gt;"",W1445,"")</f>
        <v/>
      </c>
      <c r="AL1445" s="14">
        <f>IF(X1445&lt;&gt;"",X1445,"")</f>
        <v/>
      </c>
      <c r="AM1445" s="14">
        <f>IF(Y1445&lt;&gt;"",Y1445,"")</f>
        <v/>
      </c>
      <c r="AN1445" s="14">
        <f>IF(OR(AL1445="",AM1445=""),"",AL1445-AM1445)</f>
        <v/>
      </c>
      <c r="AO1445">
        <f>IF(AN1445="","",IF(AN1445&gt;0,"Bullish","Bearish"))</f>
        <v/>
      </c>
      <c r="AP1445">
        <f>IF(AO1445="",AP1444,AO1445)</f>
        <v/>
      </c>
      <c r="AQ1445" s="14">
        <f>IF(AB1445&lt;&gt;"",AB1445,"")</f>
        <v/>
      </c>
      <c r="AR1445" s="14">
        <f>IF(AD1445&lt;&gt;"",AD1445,"")</f>
        <v/>
      </c>
      <c r="AS1445">
        <f>IF(AS1444+1=13,1,AS1444+1)</f>
        <v/>
      </c>
      <c r="AT1445">
        <f>IFERROR(IF(SLOPE($AQ$1430:$AQ$1441,$AS$1430:$AS$1441)&gt;0,MIN(3,ABS(SLOPE($AQ$1430:$AQ$1441,$AS$1430:$AS$1441))),IF(SLOPE($AQ$1430:$AQ$1441,$AS$1430:$AS$1441)&lt;-0.5,-0.5,0)),0)</f>
        <v/>
      </c>
      <c r="AU1445">
        <f>IFERROR(IF(SLOPE($AR$1430:$AR$1441,$AS$1430:$AS$1441)&lt;0,MAX(-3,-ABS(SLOPE($AR$1430:$AR$1441,$AS$1430:$AS$1441))),IF(SLOPE($AR$1430:$AR$1441,$AS$1430:$AS$1441)&gt;0.5,0.5,0)),0)</f>
        <v/>
      </c>
      <c r="AV1445">
        <f>($AQ$1442+(AT1445*(AS1445-1)))</f>
        <v/>
      </c>
      <c r="AW1445">
        <f>($AR$1442+(AU1445*(AS1445-1)))</f>
        <v/>
      </c>
      <c r="AX1445">
        <f>IF(AT1445&gt;0,AV1445+AT1445,AV1445)</f>
        <v/>
      </c>
      <c r="AY1445">
        <f>IF(AU1445&lt;0,AW1445+AU1445,AW1445)</f>
        <v/>
      </c>
      <c r="BA1445" s="14">
        <f>IFERROR(AX1445-AQ1445,"")</f>
        <v/>
      </c>
      <c r="BB1445" s="14">
        <f>IFERROR(AY1445-AR1445,"")</f>
        <v/>
      </c>
      <c r="BD1445">
        <f>AH1445</f>
        <v/>
      </c>
      <c r="BE1445">
        <f>AI1445</f>
        <v/>
      </c>
      <c r="BF1445">
        <f>AJ1445</f>
        <v/>
      </c>
      <c r="BG1445" s="14">
        <f>L1445</f>
        <v/>
      </c>
      <c r="BH1445" s="14">
        <f>IF(X1445="","",X1445)</f>
        <v/>
      </c>
      <c r="BI1445" s="14">
        <f>IF(Y1445="","",Y1445)</f>
        <v/>
      </c>
      <c r="BJ1445">
        <f>Z1445</f>
        <v/>
      </c>
      <c r="BK1445">
        <f>AA1445</f>
        <v/>
      </c>
      <c r="BL1445">
        <f>IFERROR(AX1445,"")</f>
        <v/>
      </c>
      <c r="BM1445">
        <f>IFERROR(AY1445,"")</f>
        <v/>
      </c>
    </row>
    <row r="1446" ht="14.25" customHeight="1">
      <c r="A1446">
        <f>ALGLIB_SSA_XAUUSD!AA1446</f>
        <v/>
      </c>
      <c r="B1446">
        <f>IF($A1446="","",INDEX(ALGLIB_SSA_XAUUSD!$B$2:$B$2401,MATCH($A1446,ALGLIB_SSA_XAUUSD!$A$2:$A$2401,1)))</f>
        <v/>
      </c>
      <c r="C1446">
        <f>IF($A1446="","",INDEX(ALGLIB_SSA_XAUUSD!$C$2:$C$2401,MATCH($A1446,ALGLIB_SSA_XAUUSD!$A$2:$A$2401,1)))</f>
        <v/>
      </c>
      <c r="D1446" s="14">
        <f>IF($A1446="","",INT((ROW()-2)/12)+1)</f>
        <v/>
      </c>
      <c r="E1446" s="14">
        <f>IF(AND(E1454&lt;&gt;"",D1454=D1442+1),E1442+(E1454-E1442)*4/12,"")</f>
        <v/>
      </c>
      <c r="F1446" s="14">
        <f>IF(AND(F1454&lt;&gt;"",D1454=D1442+1),F1442+(F1454-F1442)*4/12,"")</f>
        <v/>
      </c>
      <c r="G1446" s="14">
        <f>IF(AND(G1454&lt;&gt;"",D1454=D1442+1),G1442+(G1454-G1442)*4/12,"")</f>
        <v/>
      </c>
      <c r="H1446" s="14">
        <f>IF(AND(H1454&lt;&gt;"",D1454=D1442+1),H1442+(H1454-H1442)*4/12,"")</f>
        <v/>
      </c>
      <c r="I1446" s="14">
        <f>IF(AND(L1454&lt;&gt;"",D1454=D1442+1),I1442+(I1454-I1442)*4/12,"")</f>
        <v/>
      </c>
      <c r="J1446">
        <f>_xlfn.XLOOKUP($A1446,ALGLIB_SSA_XAUUSD!$AA$2:$AA$2401,ALGLIB_SSA_XAUUSD!$P$2:$P$2401,"",0)</f>
        <v/>
      </c>
      <c r="K1446">
        <f>_xlfn.XLOOKUP($A1446,ALGLIB_SSA_XAUUSD!$AA$2:$AA$2401,ALGLIB_SSA_XAUUSD!$Q$2:$Q$2401,"",0)</f>
        <v/>
      </c>
      <c r="L1446">
        <f>_xlfn.XLOOKUP($A1446,ALGLIB_SSA_XAUUSD!$AA$2:$AA$2401,ALGLIB_SSA_XAUUSD!$R$2:$R$2401,"",0)</f>
        <v/>
      </c>
      <c r="M1446">
        <f>_xlfn.XLOOKUP($A1446,ALGLIB_SSA_XAUUSD!$AA$2:$AA$2401,ALGLIB_SSA_XAUUSD!$S$2:$S$2401,"",0)</f>
        <v/>
      </c>
      <c r="N1446">
        <f>_xlfn.XLOOKUP($A1446,ALGLIB_SSA_XAUUSD!$AA$2:$AA$2401,ALGLIB_SSA_XAUUSD!$T$2:$T$2401,"",0)</f>
        <v/>
      </c>
      <c r="O1446">
        <f>_xlfn.XLOOKUP($A1446,ALGLIB_SSA_XAUUSD!$AA$2:$AA$2401,ALGLIB_SSA_XAUUSD!$U$2:$U$2401,"",0)</f>
        <v/>
      </c>
      <c r="P1446">
        <f>_xlfn.XLOOKUP($A1446,ALGLIB_SSA_XAUUSD!$AA$2:$AA$2401,ALGLIB_SSA_XAUUSD!$V$2:$V$2401,"",0)</f>
        <v/>
      </c>
      <c r="S1446">
        <f>A1446</f>
        <v/>
      </c>
      <c r="T1446">
        <f>J1446</f>
        <v/>
      </c>
      <c r="U1446">
        <f>K1446</f>
        <v/>
      </c>
      <c r="V1446" s="14">
        <f>IF($A1446="","",MOD(ROW()-2,12)+1)</f>
        <v/>
      </c>
      <c r="W1446">
        <f>L1446</f>
        <v/>
      </c>
      <c r="X1446" s="14">
        <f>IF(F1446="","",F1446)</f>
        <v/>
      </c>
      <c r="Y1446" s="14">
        <f>IF(G1446="","",G1446)</f>
        <v/>
      </c>
      <c r="Z1446">
        <f>M1446</f>
        <v/>
      </c>
      <c r="AA1446">
        <f>N1446</f>
        <v/>
      </c>
      <c r="AB1446" s="14">
        <f>IF(H1446="","",H1446)</f>
        <v/>
      </c>
      <c r="AC1446">
        <f>O1446</f>
        <v/>
      </c>
      <c r="AD1446" s="14">
        <f>IF(I1446="","",I1446)</f>
        <v/>
      </c>
      <c r="AE1446">
        <f>P1446</f>
        <v/>
      </c>
      <c r="AH1446">
        <f>IF(S1446&lt;&gt;"",S1446,AH1445+900)</f>
        <v/>
      </c>
      <c r="AI1446">
        <f>IF(T1446&lt;&gt;"",T1446,AI1445)</f>
        <v/>
      </c>
      <c r="AJ1446">
        <f>IF(U1446&lt;&gt;"",U1446,AJ1445)</f>
        <v/>
      </c>
      <c r="AK1446">
        <f>IF(W1446&lt;&gt;"",W1446,"")</f>
        <v/>
      </c>
      <c r="AL1446" s="14">
        <f>IF(X1446&lt;&gt;"",X1446,"")</f>
        <v/>
      </c>
      <c r="AM1446" s="14">
        <f>IF(Y1446&lt;&gt;"",Y1446,"")</f>
        <v/>
      </c>
      <c r="AN1446" s="14">
        <f>IF(OR(AL1446="",AM1446=""),"",AL1446-AM1446)</f>
        <v/>
      </c>
      <c r="AO1446">
        <f>IF(AN1446="","",IF(AN1446&gt;0,"Bullish","Bearish"))</f>
        <v/>
      </c>
      <c r="AP1446">
        <f>IF(AO1446="",AP1445,AO1446)</f>
        <v/>
      </c>
      <c r="AQ1446" s="14">
        <f>IF(AB1446&lt;&gt;"",AB1446,"")</f>
        <v/>
      </c>
      <c r="AR1446" s="14">
        <f>IF(AD1446&lt;&gt;"",AD1446,"")</f>
        <v/>
      </c>
      <c r="AS1446">
        <f>IF(AS1445+1=13,1,AS1445+1)</f>
        <v/>
      </c>
      <c r="AT1446">
        <f>IFERROR(IF(SLOPE($AQ$1430:$AQ$1441,$AS$1430:$AS$1441)&gt;0,MIN(3,ABS(SLOPE($AQ$1430:$AQ$1441,$AS$1430:$AS$1441))),IF(SLOPE($AQ$1430:$AQ$1441,$AS$1430:$AS$1441)&lt;-0.5,-0.5,0)),0)</f>
        <v/>
      </c>
      <c r="AU1446">
        <f>IFERROR(IF(SLOPE($AR$1430:$AR$1441,$AS$1430:$AS$1441)&lt;0,MAX(-3,-ABS(SLOPE($AR$1430:$AR$1441,$AS$1430:$AS$1441))),IF(SLOPE($AR$1430:$AR$1441,$AS$1430:$AS$1441)&gt;0.5,0.5,0)),0)</f>
        <v/>
      </c>
      <c r="AV1446">
        <f>($AQ$1442+(AT1446*(AS1446-1)))</f>
        <v/>
      </c>
      <c r="AW1446">
        <f>($AR$1442+(AU1446*(AS1446-1)))</f>
        <v/>
      </c>
      <c r="AX1446">
        <f>IF(AT1446&gt;0,AV1446+AT1446,AV1446)</f>
        <v/>
      </c>
      <c r="AY1446">
        <f>IF(AU1446&lt;0,AW1446+AU1446,AW1446)</f>
        <v/>
      </c>
      <c r="BA1446" s="14">
        <f>IFERROR(AX1446-AQ1446,"")</f>
        <v/>
      </c>
      <c r="BB1446" s="14">
        <f>IFERROR(AY1446-AR1446,"")</f>
        <v/>
      </c>
      <c r="BD1446">
        <f>AH1446</f>
        <v/>
      </c>
      <c r="BE1446">
        <f>AI1446</f>
        <v/>
      </c>
      <c r="BF1446">
        <f>AJ1446</f>
        <v/>
      </c>
      <c r="BG1446" s="14">
        <f>L1446</f>
        <v/>
      </c>
      <c r="BH1446" s="14">
        <f>IF(X1446="","",X1446)</f>
        <v/>
      </c>
      <c r="BI1446" s="14">
        <f>IF(Y1446="","",Y1446)</f>
        <v/>
      </c>
      <c r="BJ1446">
        <f>Z1446</f>
        <v/>
      </c>
      <c r="BK1446">
        <f>AA1446</f>
        <v/>
      </c>
      <c r="BL1446">
        <f>IFERROR(AX1446,"")</f>
        <v/>
      </c>
      <c r="BM1446">
        <f>IFERROR(AY1446,"")</f>
        <v/>
      </c>
    </row>
    <row r="1447" ht="14.25" customHeight="1">
      <c r="A1447">
        <f>ALGLIB_SSA_XAUUSD!AA1447</f>
        <v/>
      </c>
      <c r="B1447">
        <f>IF($A1447="","",INDEX(ALGLIB_SSA_XAUUSD!$B$2:$B$2401,MATCH($A1447,ALGLIB_SSA_XAUUSD!$A$2:$A$2401,1)))</f>
        <v/>
      </c>
      <c r="C1447">
        <f>IF($A1447="","",INDEX(ALGLIB_SSA_XAUUSD!$C$2:$C$2401,MATCH($A1447,ALGLIB_SSA_XAUUSD!$A$2:$A$2401,1)))</f>
        <v/>
      </c>
      <c r="D1447" s="14">
        <f>IF($A1447="","",INT((ROW()-2)/12)+1)</f>
        <v/>
      </c>
      <c r="E1447" s="14">
        <f>IF(AND(E1454&lt;&gt;"",D1454=D1442+1),E1442+(E1454-E1442)*5/12,"")</f>
        <v/>
      </c>
      <c r="F1447" s="14">
        <f>IF(AND(F1454&lt;&gt;"",D1454=D1442+1),F1442+(F1454-F1442)*5/12,"")</f>
        <v/>
      </c>
      <c r="G1447" s="14">
        <f>IF(AND(G1454&lt;&gt;"",D1454=D1442+1),G1442+(G1454-G1442)*5/12,"")</f>
        <v/>
      </c>
      <c r="H1447" s="14">
        <f>IF(AND(H1454&lt;&gt;"",D1454=D1442+1),H1442+(H1454-H1442)*5/12,"")</f>
        <v/>
      </c>
      <c r="I1447" s="14">
        <f>IF(AND(L1454&lt;&gt;"",D1454=D1442+1),I1442+(I1454-I1442)*5/12,"")</f>
        <v/>
      </c>
      <c r="J1447">
        <f>_xlfn.XLOOKUP($A1447,ALGLIB_SSA_XAUUSD!$AA$2:$AA$2401,ALGLIB_SSA_XAUUSD!$P$2:$P$2401,"",0)</f>
        <v/>
      </c>
      <c r="K1447">
        <f>_xlfn.XLOOKUP($A1447,ALGLIB_SSA_XAUUSD!$AA$2:$AA$2401,ALGLIB_SSA_XAUUSD!$Q$2:$Q$2401,"",0)</f>
        <v/>
      </c>
      <c r="L1447">
        <f>_xlfn.XLOOKUP($A1447,ALGLIB_SSA_XAUUSD!$AA$2:$AA$2401,ALGLIB_SSA_XAUUSD!$R$2:$R$2401,"",0)</f>
        <v/>
      </c>
      <c r="M1447">
        <f>_xlfn.XLOOKUP($A1447,ALGLIB_SSA_XAUUSD!$AA$2:$AA$2401,ALGLIB_SSA_XAUUSD!$S$2:$S$2401,"",0)</f>
        <v/>
      </c>
      <c r="N1447">
        <f>_xlfn.XLOOKUP($A1447,ALGLIB_SSA_XAUUSD!$AA$2:$AA$2401,ALGLIB_SSA_XAUUSD!$T$2:$T$2401,"",0)</f>
        <v/>
      </c>
      <c r="O1447">
        <f>_xlfn.XLOOKUP($A1447,ALGLIB_SSA_XAUUSD!$AA$2:$AA$2401,ALGLIB_SSA_XAUUSD!$U$2:$U$2401,"",0)</f>
        <v/>
      </c>
      <c r="P1447">
        <f>_xlfn.XLOOKUP($A1447,ALGLIB_SSA_XAUUSD!$AA$2:$AA$2401,ALGLIB_SSA_XAUUSD!$V$2:$V$2401,"",0)</f>
        <v/>
      </c>
      <c r="S1447">
        <f>A1447</f>
        <v/>
      </c>
      <c r="T1447">
        <f>J1447</f>
        <v/>
      </c>
      <c r="U1447">
        <f>K1447</f>
        <v/>
      </c>
      <c r="V1447" s="14">
        <f>IF($A1447="","",MOD(ROW()-2,12)+1)</f>
        <v/>
      </c>
      <c r="W1447">
        <f>L1447</f>
        <v/>
      </c>
      <c r="X1447" s="14">
        <f>IF(F1447="","",F1447)</f>
        <v/>
      </c>
      <c r="Y1447" s="14">
        <f>IF(G1447="","",G1447)</f>
        <v/>
      </c>
      <c r="Z1447">
        <f>M1447</f>
        <v/>
      </c>
      <c r="AA1447">
        <f>N1447</f>
        <v/>
      </c>
      <c r="AB1447" s="14">
        <f>IF(H1447="","",H1447)</f>
        <v/>
      </c>
      <c r="AC1447">
        <f>O1447</f>
        <v/>
      </c>
      <c r="AD1447" s="14">
        <f>IF(I1447="","",I1447)</f>
        <v/>
      </c>
      <c r="AE1447">
        <f>P1447</f>
        <v/>
      </c>
      <c r="AH1447">
        <f>IF(S1447&lt;&gt;"",S1447,AH1446+900)</f>
        <v/>
      </c>
      <c r="AI1447">
        <f>IF(T1447&lt;&gt;"",T1447,AI1446)</f>
        <v/>
      </c>
      <c r="AJ1447">
        <f>IF(U1447&lt;&gt;"",U1447,AJ1446)</f>
        <v/>
      </c>
      <c r="AK1447">
        <f>IF(W1447&lt;&gt;"",W1447,"")</f>
        <v/>
      </c>
      <c r="AL1447" s="14">
        <f>IF(X1447&lt;&gt;"",X1447,"")</f>
        <v/>
      </c>
      <c r="AM1447" s="14">
        <f>IF(Y1447&lt;&gt;"",Y1447,"")</f>
        <v/>
      </c>
      <c r="AN1447" s="14">
        <f>IF(OR(AL1447="",AM1447=""),"",AL1447-AM1447)</f>
        <v/>
      </c>
      <c r="AO1447">
        <f>IF(AN1447="","",IF(AN1447&gt;0,"Bullish","Bearish"))</f>
        <v/>
      </c>
      <c r="AP1447">
        <f>IF(AO1447="",AP1446,AO1447)</f>
        <v/>
      </c>
      <c r="AQ1447" s="14">
        <f>IF(AB1447&lt;&gt;"",AB1447,"")</f>
        <v/>
      </c>
      <c r="AR1447" s="14">
        <f>IF(AD1447&lt;&gt;"",AD1447,"")</f>
        <v/>
      </c>
      <c r="AS1447">
        <f>IF(AS1446+1=13,1,AS1446+1)</f>
        <v/>
      </c>
      <c r="AT1447">
        <f>IFERROR(IF(SLOPE($AQ$1430:$AQ$1441,$AS$1430:$AS$1441)&gt;0,MIN(3,ABS(SLOPE($AQ$1430:$AQ$1441,$AS$1430:$AS$1441))),IF(SLOPE($AQ$1430:$AQ$1441,$AS$1430:$AS$1441)&lt;-0.5,-0.5,0)),0)</f>
        <v/>
      </c>
      <c r="AU1447">
        <f>IFERROR(IF(SLOPE($AR$1430:$AR$1441,$AS$1430:$AS$1441)&lt;0,MAX(-3,-ABS(SLOPE($AR$1430:$AR$1441,$AS$1430:$AS$1441))),IF(SLOPE($AR$1430:$AR$1441,$AS$1430:$AS$1441)&gt;0.5,0.5,0)),0)</f>
        <v/>
      </c>
      <c r="AV1447">
        <f>($AQ$1442+(AT1447*(AS1447-1)))</f>
        <v/>
      </c>
      <c r="AW1447">
        <f>($AR$1442+(AU1447*(AS1447-1)))</f>
        <v/>
      </c>
      <c r="AX1447">
        <f>IF(AT1447&gt;0,AV1447+AT1447,AV1447)</f>
        <v/>
      </c>
      <c r="AY1447">
        <f>IF(AU1447&lt;0,AW1447+AU1447,AW1447)</f>
        <v/>
      </c>
      <c r="BA1447" s="14">
        <f>IFERROR(AX1447-AQ1447,"")</f>
        <v/>
      </c>
      <c r="BB1447" s="14">
        <f>IFERROR(AY1447-AR1447,"")</f>
        <v/>
      </c>
      <c r="BD1447">
        <f>AH1447</f>
        <v/>
      </c>
      <c r="BE1447">
        <f>AI1447</f>
        <v/>
      </c>
      <c r="BF1447">
        <f>AJ1447</f>
        <v/>
      </c>
      <c r="BG1447" s="14">
        <f>L1447</f>
        <v/>
      </c>
      <c r="BH1447" s="14">
        <f>IF(X1447="","",X1447)</f>
        <v/>
      </c>
      <c r="BI1447" s="14">
        <f>IF(Y1447="","",Y1447)</f>
        <v/>
      </c>
      <c r="BJ1447">
        <f>Z1447</f>
        <v/>
      </c>
      <c r="BK1447">
        <f>AA1447</f>
        <v/>
      </c>
      <c r="BL1447">
        <f>IFERROR(AX1447,"")</f>
        <v/>
      </c>
      <c r="BM1447">
        <f>IFERROR(AY1447,"")</f>
        <v/>
      </c>
    </row>
    <row r="1448" ht="14.25" customHeight="1">
      <c r="A1448">
        <f>ALGLIB_SSA_XAUUSD!AA1448</f>
        <v/>
      </c>
      <c r="B1448">
        <f>IF($A1448="","",INDEX(ALGLIB_SSA_XAUUSD!$B$2:$B$2401,MATCH($A1448,ALGLIB_SSA_XAUUSD!$A$2:$A$2401,1)))</f>
        <v/>
      </c>
      <c r="C1448">
        <f>IF($A1448="","",INDEX(ALGLIB_SSA_XAUUSD!$C$2:$C$2401,MATCH($A1448,ALGLIB_SSA_XAUUSD!$A$2:$A$2401,1)))</f>
        <v/>
      </c>
      <c r="D1448" s="14">
        <f>IF($A1448="","",INT((ROW()-2)/12)+1)</f>
        <v/>
      </c>
      <c r="E1448" s="14">
        <f>IF(AND(E1454&lt;&gt;"",D1454=D1442+1),E1442+(E1454-E1442)*6/12,"")</f>
        <v/>
      </c>
      <c r="F1448" s="14">
        <f>IF(AND(F1454&lt;&gt;"",D1454=D1442+1),F1442+(F1454-F1442)*6/12,"")</f>
        <v/>
      </c>
      <c r="G1448" s="14">
        <f>IF(AND(G1454&lt;&gt;"",D1454=D1442+1),G1442+(G1454-G1442)*6/12,"")</f>
        <v/>
      </c>
      <c r="H1448" s="14">
        <f>IF(AND(H1454&lt;&gt;"",D1454=D1442+1),H1442+(H1454-H1442)*6/12,"")</f>
        <v/>
      </c>
      <c r="I1448" s="14">
        <f>IF(AND(L1454&lt;&gt;"",D1454=D1442+1),I1442+(I1454-I1442)*6/12,"")</f>
        <v/>
      </c>
      <c r="J1448">
        <f>_xlfn.XLOOKUP($A1448,ALGLIB_SSA_XAUUSD!$AA$2:$AA$2401,ALGLIB_SSA_XAUUSD!$P$2:$P$2401,"",0)</f>
        <v/>
      </c>
      <c r="K1448">
        <f>_xlfn.XLOOKUP($A1448,ALGLIB_SSA_XAUUSD!$AA$2:$AA$2401,ALGLIB_SSA_XAUUSD!$Q$2:$Q$2401,"",0)</f>
        <v/>
      </c>
      <c r="L1448">
        <f>_xlfn.XLOOKUP($A1448,ALGLIB_SSA_XAUUSD!$AA$2:$AA$2401,ALGLIB_SSA_XAUUSD!$R$2:$R$2401,"",0)</f>
        <v/>
      </c>
      <c r="M1448">
        <f>_xlfn.XLOOKUP($A1448,ALGLIB_SSA_XAUUSD!$AA$2:$AA$2401,ALGLIB_SSA_XAUUSD!$S$2:$S$2401,"",0)</f>
        <v/>
      </c>
      <c r="N1448">
        <f>_xlfn.XLOOKUP($A1448,ALGLIB_SSA_XAUUSD!$AA$2:$AA$2401,ALGLIB_SSA_XAUUSD!$T$2:$T$2401,"",0)</f>
        <v/>
      </c>
      <c r="O1448">
        <f>_xlfn.XLOOKUP($A1448,ALGLIB_SSA_XAUUSD!$AA$2:$AA$2401,ALGLIB_SSA_XAUUSD!$U$2:$U$2401,"",0)</f>
        <v/>
      </c>
      <c r="P1448">
        <f>_xlfn.XLOOKUP($A1448,ALGLIB_SSA_XAUUSD!$AA$2:$AA$2401,ALGLIB_SSA_XAUUSD!$V$2:$V$2401,"",0)</f>
        <v/>
      </c>
      <c r="S1448">
        <f>A1448</f>
        <v/>
      </c>
      <c r="T1448">
        <f>J1448</f>
        <v/>
      </c>
      <c r="U1448">
        <f>K1448</f>
        <v/>
      </c>
      <c r="V1448" s="14">
        <f>IF($A1448="","",MOD(ROW()-2,12)+1)</f>
        <v/>
      </c>
      <c r="W1448">
        <f>L1448</f>
        <v/>
      </c>
      <c r="X1448" s="14">
        <f>IF(F1448="","",F1448)</f>
        <v/>
      </c>
      <c r="Y1448" s="14">
        <f>IF(G1448="","",G1448)</f>
        <v/>
      </c>
      <c r="Z1448">
        <f>M1448</f>
        <v/>
      </c>
      <c r="AA1448">
        <f>N1448</f>
        <v/>
      </c>
      <c r="AB1448" s="14">
        <f>IF(H1448="","",H1448)</f>
        <v/>
      </c>
      <c r="AC1448">
        <f>O1448</f>
        <v/>
      </c>
      <c r="AD1448" s="14">
        <f>IF(I1448="","",I1448)</f>
        <v/>
      </c>
      <c r="AE1448">
        <f>P1448</f>
        <v/>
      </c>
      <c r="AH1448">
        <f>IF(S1448&lt;&gt;"",S1448,AH1447+900)</f>
        <v/>
      </c>
      <c r="AI1448">
        <f>IF(T1448&lt;&gt;"",T1448,AI1447)</f>
        <v/>
      </c>
      <c r="AJ1448">
        <f>IF(U1448&lt;&gt;"",U1448,AJ1447)</f>
        <v/>
      </c>
      <c r="AK1448">
        <f>IF(W1448&lt;&gt;"",W1448,"")</f>
        <v/>
      </c>
      <c r="AL1448" s="14">
        <f>IF(X1448&lt;&gt;"",X1448,"")</f>
        <v/>
      </c>
      <c r="AM1448" s="14">
        <f>IF(Y1448&lt;&gt;"",Y1448,"")</f>
        <v/>
      </c>
      <c r="AN1448" s="14">
        <f>IF(OR(AL1448="",AM1448=""),"",AL1448-AM1448)</f>
        <v/>
      </c>
      <c r="AO1448">
        <f>IF(AN1448="","",IF(AN1448&gt;0,"Bullish","Bearish"))</f>
        <v/>
      </c>
      <c r="AP1448">
        <f>IF(AO1448="",AP1447,AO1448)</f>
        <v/>
      </c>
      <c r="AQ1448" s="14">
        <f>IF(AB1448&lt;&gt;"",AB1448,"")</f>
        <v/>
      </c>
      <c r="AR1448" s="14">
        <f>IF(AD1448&lt;&gt;"",AD1448,"")</f>
        <v/>
      </c>
      <c r="AS1448">
        <f>IF(AS1447+1=13,1,AS1447+1)</f>
        <v/>
      </c>
      <c r="AT1448">
        <f>IFERROR(IF(SLOPE($AQ$1430:$AQ$1441,$AS$1430:$AS$1441)&gt;0,MIN(3,ABS(SLOPE($AQ$1430:$AQ$1441,$AS$1430:$AS$1441))),IF(SLOPE($AQ$1430:$AQ$1441,$AS$1430:$AS$1441)&lt;-0.5,-0.5,0)),0)</f>
        <v/>
      </c>
      <c r="AU1448">
        <f>IFERROR(IF(SLOPE($AR$1430:$AR$1441,$AS$1430:$AS$1441)&lt;0,MAX(-3,-ABS(SLOPE($AR$1430:$AR$1441,$AS$1430:$AS$1441))),IF(SLOPE($AR$1430:$AR$1441,$AS$1430:$AS$1441)&gt;0.5,0.5,0)),0)</f>
        <v/>
      </c>
      <c r="AV1448">
        <f>($AQ$1442+(AT1448*(AS1448-1)))</f>
        <v/>
      </c>
      <c r="AW1448">
        <f>($AR$1442+(AU1448*(AS1448-1)))</f>
        <v/>
      </c>
      <c r="AX1448">
        <f>IF(AT1448&gt;0,AV1448+AT1448,AV1448)</f>
        <v/>
      </c>
      <c r="AY1448">
        <f>IF(AU1448&lt;0,AW1448+AU1448,AW1448)</f>
        <v/>
      </c>
      <c r="BA1448" s="14">
        <f>IFERROR(AX1448-AQ1448,"")</f>
        <v/>
      </c>
      <c r="BB1448" s="14">
        <f>IFERROR(AY1448-AR1448,"")</f>
        <v/>
      </c>
      <c r="BD1448">
        <f>AH1448</f>
        <v/>
      </c>
      <c r="BE1448">
        <f>AI1448</f>
        <v/>
      </c>
      <c r="BF1448">
        <f>AJ1448</f>
        <v/>
      </c>
      <c r="BG1448" s="14">
        <f>L1448</f>
        <v/>
      </c>
      <c r="BH1448" s="14">
        <f>IF(X1448="","",X1448)</f>
        <v/>
      </c>
      <c r="BI1448" s="14">
        <f>IF(Y1448="","",Y1448)</f>
        <v/>
      </c>
      <c r="BJ1448">
        <f>Z1448</f>
        <v/>
      </c>
      <c r="BK1448">
        <f>AA1448</f>
        <v/>
      </c>
      <c r="BL1448">
        <f>IFERROR(AX1448,"")</f>
        <v/>
      </c>
      <c r="BM1448">
        <f>IFERROR(AY1448,"")</f>
        <v/>
      </c>
    </row>
    <row r="1449" ht="14.25" customHeight="1">
      <c r="A1449">
        <f>ALGLIB_SSA_XAUUSD!AA1449</f>
        <v/>
      </c>
      <c r="B1449">
        <f>IF($A1449="","",INDEX(ALGLIB_SSA_XAUUSD!$B$2:$B$2401,MATCH($A1449,ALGLIB_SSA_XAUUSD!$A$2:$A$2401,1)))</f>
        <v/>
      </c>
      <c r="C1449">
        <f>IF($A1449="","",INDEX(ALGLIB_SSA_XAUUSD!$C$2:$C$2401,MATCH($A1449,ALGLIB_SSA_XAUUSD!$A$2:$A$2401,1)))</f>
        <v/>
      </c>
      <c r="D1449" s="14">
        <f>IF($A1449="","",INT((ROW()-2)/12)+1)</f>
        <v/>
      </c>
      <c r="E1449" s="14">
        <f>IF(AND(E1454&lt;&gt;"",D1454=D1442+1),E1442+(E1454-E1442)*7/12,"")</f>
        <v/>
      </c>
      <c r="F1449" s="14">
        <f>IF(AND(F1454&lt;&gt;"",D1454=D1442+1),F1442+(F1454-F1442)*7/12,"")</f>
        <v/>
      </c>
      <c r="G1449" s="14">
        <f>IF(AND(G1454&lt;&gt;"",D1454=D1442+1),G1442+(G1454-G1442)*7/12,"")</f>
        <v/>
      </c>
      <c r="H1449" s="14">
        <f>IF(AND(H1454&lt;&gt;"",D1454=D1442+1),H1442+(H1454-H1442)*7/12,"")</f>
        <v/>
      </c>
      <c r="I1449" s="14">
        <f>IF(AND(L1454&lt;&gt;"",D1454=D1442+1),I1442+(I1454-I1442)*7/12,"")</f>
        <v/>
      </c>
      <c r="J1449">
        <f>_xlfn.XLOOKUP($A1449,ALGLIB_SSA_XAUUSD!$AA$2:$AA$2401,ALGLIB_SSA_XAUUSD!$P$2:$P$2401,"",0)</f>
        <v/>
      </c>
      <c r="K1449">
        <f>_xlfn.XLOOKUP($A1449,ALGLIB_SSA_XAUUSD!$AA$2:$AA$2401,ALGLIB_SSA_XAUUSD!$Q$2:$Q$2401,"",0)</f>
        <v/>
      </c>
      <c r="L1449">
        <f>_xlfn.XLOOKUP($A1449,ALGLIB_SSA_XAUUSD!$AA$2:$AA$2401,ALGLIB_SSA_XAUUSD!$R$2:$R$2401,"",0)</f>
        <v/>
      </c>
      <c r="M1449">
        <f>_xlfn.XLOOKUP($A1449,ALGLIB_SSA_XAUUSD!$AA$2:$AA$2401,ALGLIB_SSA_XAUUSD!$S$2:$S$2401,"",0)</f>
        <v/>
      </c>
      <c r="N1449">
        <f>_xlfn.XLOOKUP($A1449,ALGLIB_SSA_XAUUSD!$AA$2:$AA$2401,ALGLIB_SSA_XAUUSD!$T$2:$T$2401,"",0)</f>
        <v/>
      </c>
      <c r="O1449">
        <f>_xlfn.XLOOKUP($A1449,ALGLIB_SSA_XAUUSD!$AA$2:$AA$2401,ALGLIB_SSA_XAUUSD!$U$2:$U$2401,"",0)</f>
        <v/>
      </c>
      <c r="P1449">
        <f>_xlfn.XLOOKUP($A1449,ALGLIB_SSA_XAUUSD!$AA$2:$AA$2401,ALGLIB_SSA_XAUUSD!$V$2:$V$2401,"",0)</f>
        <v/>
      </c>
      <c r="S1449">
        <f>A1449</f>
        <v/>
      </c>
      <c r="T1449">
        <f>J1449</f>
        <v/>
      </c>
      <c r="U1449">
        <f>K1449</f>
        <v/>
      </c>
      <c r="V1449" s="14">
        <f>IF($A1449="","",MOD(ROW()-2,12)+1)</f>
        <v/>
      </c>
      <c r="W1449">
        <f>L1449</f>
        <v/>
      </c>
      <c r="X1449" s="14">
        <f>IF(F1449="","",F1449)</f>
        <v/>
      </c>
      <c r="Y1449" s="14">
        <f>IF(G1449="","",G1449)</f>
        <v/>
      </c>
      <c r="Z1449">
        <f>M1449</f>
        <v/>
      </c>
      <c r="AA1449">
        <f>N1449</f>
        <v/>
      </c>
      <c r="AB1449" s="14">
        <f>IF(H1449="","",H1449)</f>
        <v/>
      </c>
      <c r="AC1449">
        <f>O1449</f>
        <v/>
      </c>
      <c r="AD1449" s="14">
        <f>IF(I1449="","",I1449)</f>
        <v/>
      </c>
      <c r="AE1449">
        <f>P1449</f>
        <v/>
      </c>
      <c r="AH1449">
        <f>IF(S1449&lt;&gt;"",S1449,AH1448+900)</f>
        <v/>
      </c>
      <c r="AI1449">
        <f>IF(T1449&lt;&gt;"",T1449,AI1448)</f>
        <v/>
      </c>
      <c r="AJ1449">
        <f>IF(U1449&lt;&gt;"",U1449,AJ1448)</f>
        <v/>
      </c>
      <c r="AK1449">
        <f>IF(W1449&lt;&gt;"",W1449,"")</f>
        <v/>
      </c>
      <c r="AL1449" s="14">
        <f>IF(X1449&lt;&gt;"",X1449,"")</f>
        <v/>
      </c>
      <c r="AM1449" s="14">
        <f>IF(Y1449&lt;&gt;"",Y1449,"")</f>
        <v/>
      </c>
      <c r="AN1449" s="14">
        <f>IF(OR(AL1449="",AM1449=""),"",AL1449-AM1449)</f>
        <v/>
      </c>
      <c r="AO1449">
        <f>IF(AN1449="","",IF(AN1449&gt;0,"Bullish","Bearish"))</f>
        <v/>
      </c>
      <c r="AP1449">
        <f>IF(AO1449="",AP1448,AO1449)</f>
        <v/>
      </c>
      <c r="AQ1449" s="14">
        <f>IF(AB1449&lt;&gt;"",AB1449,"")</f>
        <v/>
      </c>
      <c r="AR1449" s="14">
        <f>IF(AD1449&lt;&gt;"",AD1449,"")</f>
        <v/>
      </c>
      <c r="AS1449">
        <f>IF(AS1448+1=13,1,AS1448+1)</f>
        <v/>
      </c>
      <c r="AT1449">
        <f>IFERROR(IF(SLOPE($AQ$1430:$AQ$1441,$AS$1430:$AS$1441)&gt;0,MIN(3,ABS(SLOPE($AQ$1430:$AQ$1441,$AS$1430:$AS$1441))),IF(SLOPE($AQ$1430:$AQ$1441,$AS$1430:$AS$1441)&lt;-0.5,-0.5,0)),0)</f>
        <v/>
      </c>
      <c r="AU1449">
        <f>IFERROR(IF(SLOPE($AR$1430:$AR$1441,$AS$1430:$AS$1441)&lt;0,MAX(-3,-ABS(SLOPE($AR$1430:$AR$1441,$AS$1430:$AS$1441))),IF(SLOPE($AR$1430:$AR$1441,$AS$1430:$AS$1441)&gt;0.5,0.5,0)),0)</f>
        <v/>
      </c>
      <c r="AV1449">
        <f>($AQ$1442+(AT1449*(AS1449-1)))</f>
        <v/>
      </c>
      <c r="AW1449">
        <f>($AR$1442+(AU1449*(AS1449-1)))</f>
        <v/>
      </c>
      <c r="AX1449">
        <f>IF(AT1449&gt;0,AV1449+AT1449,AV1449)</f>
        <v/>
      </c>
      <c r="AY1449">
        <f>IF(AU1449&lt;0,AW1449+AU1449,AW1449)</f>
        <v/>
      </c>
      <c r="BA1449" s="14">
        <f>IFERROR(AX1449-AQ1449,"")</f>
        <v/>
      </c>
      <c r="BB1449" s="14">
        <f>IFERROR(AY1449-AR1449,"")</f>
        <v/>
      </c>
      <c r="BD1449">
        <f>AH1449</f>
        <v/>
      </c>
      <c r="BE1449">
        <f>AI1449</f>
        <v/>
      </c>
      <c r="BF1449">
        <f>AJ1449</f>
        <v/>
      </c>
      <c r="BG1449" s="14">
        <f>L1449</f>
        <v/>
      </c>
      <c r="BH1449" s="14">
        <f>IF(X1449="","",X1449)</f>
        <v/>
      </c>
      <c r="BI1449" s="14">
        <f>IF(Y1449="","",Y1449)</f>
        <v/>
      </c>
      <c r="BJ1449">
        <f>Z1449</f>
        <v/>
      </c>
      <c r="BK1449">
        <f>AA1449</f>
        <v/>
      </c>
      <c r="BL1449">
        <f>IFERROR(AX1449,"")</f>
        <v/>
      </c>
      <c r="BM1449">
        <f>IFERROR(AY1449,"")</f>
        <v/>
      </c>
    </row>
    <row r="1450" ht="14.25" customHeight="1">
      <c r="A1450">
        <f>ALGLIB_SSA_XAUUSD!AA1450</f>
        <v/>
      </c>
      <c r="B1450">
        <f>IF($A1450="","",INDEX(ALGLIB_SSA_XAUUSD!$B$2:$B$2401,MATCH($A1450,ALGLIB_SSA_XAUUSD!$A$2:$A$2401,1)))</f>
        <v/>
      </c>
      <c r="C1450">
        <f>IF($A1450="","",INDEX(ALGLIB_SSA_XAUUSD!$C$2:$C$2401,MATCH($A1450,ALGLIB_SSA_XAUUSD!$A$2:$A$2401,1)))</f>
        <v/>
      </c>
      <c r="D1450" s="14">
        <f>IF($A1450="","",INT((ROW()-2)/12)+1)</f>
        <v/>
      </c>
      <c r="E1450" s="14">
        <f>IF(AND(E1454&lt;&gt;"",D1454=D1442+1),E1442+(E1454-E1442)*8/12,"")</f>
        <v/>
      </c>
      <c r="F1450" s="14">
        <f>IF(AND(F1454&lt;&gt;"",D1454=D1442+1),F1442+(F1454-F1442)*8/12,"")</f>
        <v/>
      </c>
      <c r="G1450" s="14">
        <f>IF(AND(G1454&lt;&gt;"",D1454=D1442+1),G1442+(G1454-G1442)*8/12,"")</f>
        <v/>
      </c>
      <c r="H1450" s="14">
        <f>IF(AND(H1454&lt;&gt;"",D1454=D1442+1),H1442+(H1454-H1442)*8/12,"")</f>
        <v/>
      </c>
      <c r="I1450" s="14">
        <f>IF(AND(L1454&lt;&gt;"",D1454=D1442+1),I1442+(I1454-I1442)*8/12,"")</f>
        <v/>
      </c>
      <c r="J1450">
        <f>_xlfn.XLOOKUP($A1450,ALGLIB_SSA_XAUUSD!$AA$2:$AA$2401,ALGLIB_SSA_XAUUSD!$P$2:$P$2401,"",0)</f>
        <v/>
      </c>
      <c r="K1450">
        <f>_xlfn.XLOOKUP($A1450,ALGLIB_SSA_XAUUSD!$AA$2:$AA$2401,ALGLIB_SSA_XAUUSD!$Q$2:$Q$2401,"",0)</f>
        <v/>
      </c>
      <c r="L1450">
        <f>_xlfn.XLOOKUP($A1450,ALGLIB_SSA_XAUUSD!$AA$2:$AA$2401,ALGLIB_SSA_XAUUSD!$R$2:$R$2401,"",0)</f>
        <v/>
      </c>
      <c r="M1450">
        <f>_xlfn.XLOOKUP($A1450,ALGLIB_SSA_XAUUSD!$AA$2:$AA$2401,ALGLIB_SSA_XAUUSD!$S$2:$S$2401,"",0)</f>
        <v/>
      </c>
      <c r="N1450">
        <f>_xlfn.XLOOKUP($A1450,ALGLIB_SSA_XAUUSD!$AA$2:$AA$2401,ALGLIB_SSA_XAUUSD!$T$2:$T$2401,"",0)</f>
        <v/>
      </c>
      <c r="O1450">
        <f>_xlfn.XLOOKUP($A1450,ALGLIB_SSA_XAUUSD!$AA$2:$AA$2401,ALGLIB_SSA_XAUUSD!$U$2:$U$2401,"",0)</f>
        <v/>
      </c>
      <c r="P1450">
        <f>_xlfn.XLOOKUP($A1450,ALGLIB_SSA_XAUUSD!$AA$2:$AA$2401,ALGLIB_SSA_XAUUSD!$V$2:$V$2401,"",0)</f>
        <v/>
      </c>
      <c r="S1450">
        <f>A1450</f>
        <v/>
      </c>
      <c r="T1450">
        <f>J1450</f>
        <v/>
      </c>
      <c r="U1450">
        <f>K1450</f>
        <v/>
      </c>
      <c r="V1450" s="14">
        <f>IF($A1450="","",MOD(ROW()-2,12)+1)</f>
        <v/>
      </c>
      <c r="W1450">
        <f>L1450</f>
        <v/>
      </c>
      <c r="X1450" s="14">
        <f>IF(F1450="","",F1450)</f>
        <v/>
      </c>
      <c r="Y1450" s="14">
        <f>IF(G1450="","",G1450)</f>
        <v/>
      </c>
      <c r="Z1450">
        <f>M1450</f>
        <v/>
      </c>
      <c r="AA1450">
        <f>N1450</f>
        <v/>
      </c>
      <c r="AB1450" s="14">
        <f>IF(H1450="","",H1450)</f>
        <v/>
      </c>
      <c r="AC1450">
        <f>O1450</f>
        <v/>
      </c>
      <c r="AD1450" s="14">
        <f>IF(I1450="","",I1450)</f>
        <v/>
      </c>
      <c r="AE1450">
        <f>P1450</f>
        <v/>
      </c>
      <c r="AH1450">
        <f>IF(S1450&lt;&gt;"",S1450,AH1449+900)</f>
        <v/>
      </c>
      <c r="AI1450">
        <f>IF(T1450&lt;&gt;"",T1450,AI1449)</f>
        <v/>
      </c>
      <c r="AJ1450">
        <f>IF(U1450&lt;&gt;"",U1450,AJ1449)</f>
        <v/>
      </c>
      <c r="AK1450">
        <f>IF(W1450&lt;&gt;"",W1450,"")</f>
        <v/>
      </c>
      <c r="AL1450" s="14">
        <f>IF(X1450&lt;&gt;"",X1450,"")</f>
        <v/>
      </c>
      <c r="AM1450" s="14">
        <f>IF(Y1450&lt;&gt;"",Y1450,"")</f>
        <v/>
      </c>
      <c r="AN1450" s="14">
        <f>IF(OR(AL1450="",AM1450=""),"",AL1450-AM1450)</f>
        <v/>
      </c>
      <c r="AO1450">
        <f>IF(AN1450="","",IF(AN1450&gt;0,"Bullish","Bearish"))</f>
        <v/>
      </c>
      <c r="AP1450">
        <f>IF(AO1450="",AP1449,AO1450)</f>
        <v/>
      </c>
      <c r="AQ1450" s="14">
        <f>IF(AB1450&lt;&gt;"",AB1450,"")</f>
        <v/>
      </c>
      <c r="AR1450" s="14">
        <f>IF(AD1450&lt;&gt;"",AD1450,"")</f>
        <v/>
      </c>
      <c r="AS1450">
        <f>IF(AS1449+1=13,1,AS1449+1)</f>
        <v/>
      </c>
      <c r="AT1450">
        <f>IFERROR(IF(SLOPE($AQ$1430:$AQ$1441,$AS$1430:$AS$1441)&gt;0,MIN(3,ABS(SLOPE($AQ$1430:$AQ$1441,$AS$1430:$AS$1441))),IF(SLOPE($AQ$1430:$AQ$1441,$AS$1430:$AS$1441)&lt;-0.5,-0.5,0)),0)</f>
        <v/>
      </c>
      <c r="AU1450">
        <f>IFERROR(IF(SLOPE($AR$1430:$AR$1441,$AS$1430:$AS$1441)&lt;0,MAX(-3,-ABS(SLOPE($AR$1430:$AR$1441,$AS$1430:$AS$1441))),IF(SLOPE($AR$1430:$AR$1441,$AS$1430:$AS$1441)&gt;0.5,0.5,0)),0)</f>
        <v/>
      </c>
      <c r="AV1450">
        <f>($AQ$1442+(AT1450*(AS1450-1)))</f>
        <v/>
      </c>
      <c r="AW1450">
        <f>($AR$1442+(AU1450*(AS1450-1)))</f>
        <v/>
      </c>
      <c r="AX1450">
        <f>IF(AT1450&gt;0,AV1450+AT1450,AV1450)</f>
        <v/>
      </c>
      <c r="AY1450">
        <f>IF(AU1450&lt;0,AW1450+AU1450,AW1450)</f>
        <v/>
      </c>
      <c r="BA1450" s="14">
        <f>IFERROR(AX1450-AQ1450,"")</f>
        <v/>
      </c>
      <c r="BB1450" s="14">
        <f>IFERROR(AY1450-AR1450,"")</f>
        <v/>
      </c>
      <c r="BD1450">
        <f>AH1450</f>
        <v/>
      </c>
      <c r="BE1450">
        <f>AI1450</f>
        <v/>
      </c>
      <c r="BF1450">
        <f>AJ1450</f>
        <v/>
      </c>
      <c r="BG1450" s="14">
        <f>L1450</f>
        <v/>
      </c>
      <c r="BH1450" s="14">
        <f>IF(X1450="","",X1450)</f>
        <v/>
      </c>
      <c r="BI1450" s="14">
        <f>IF(Y1450="","",Y1450)</f>
        <v/>
      </c>
      <c r="BJ1450">
        <f>Z1450</f>
        <v/>
      </c>
      <c r="BK1450">
        <f>AA1450</f>
        <v/>
      </c>
      <c r="BL1450">
        <f>IFERROR(AX1450,"")</f>
        <v/>
      </c>
      <c r="BM1450">
        <f>IFERROR(AY1450,"")</f>
        <v/>
      </c>
    </row>
    <row r="1451" ht="14.25" customHeight="1">
      <c r="A1451">
        <f>ALGLIB_SSA_XAUUSD!AA1451</f>
        <v/>
      </c>
      <c r="B1451">
        <f>IF($A1451="","",INDEX(ALGLIB_SSA_XAUUSD!$B$2:$B$2401,MATCH($A1451,ALGLIB_SSA_XAUUSD!$A$2:$A$2401,1)))</f>
        <v/>
      </c>
      <c r="C1451">
        <f>IF($A1451="","",INDEX(ALGLIB_SSA_XAUUSD!$C$2:$C$2401,MATCH($A1451,ALGLIB_SSA_XAUUSD!$A$2:$A$2401,1)))</f>
        <v/>
      </c>
      <c r="D1451" s="14">
        <f>IF($A1451="","",INT((ROW()-2)/12)+1)</f>
        <v/>
      </c>
      <c r="E1451" s="14">
        <f>IF(AND(E1454&lt;&gt;"",D1454=D1442+1),E1442+(E1454-E1442)*9/12,"")</f>
        <v/>
      </c>
      <c r="F1451" s="14">
        <f>IF(AND(F1454&lt;&gt;"",D1454=D1442+1),F1442+(F1454-F1442)*9/12,"")</f>
        <v/>
      </c>
      <c r="G1451" s="14">
        <f>IF(AND(G1454&lt;&gt;"",D1454=D1442+1),G1442+(G1454-G1442)*9/12,"")</f>
        <v/>
      </c>
      <c r="H1451" s="14">
        <f>IF(AND(H1454&lt;&gt;"",D1454=D1442+1),H1442+(H1454-H1442)*9/12,"")</f>
        <v/>
      </c>
      <c r="I1451" s="14">
        <f>IF(AND(L1454&lt;&gt;"",D1454=D1442+1),I1442+(I1454-I1442)*9/12,"")</f>
        <v/>
      </c>
      <c r="J1451">
        <f>_xlfn.XLOOKUP($A1451,ALGLIB_SSA_XAUUSD!$AA$2:$AA$2401,ALGLIB_SSA_XAUUSD!$P$2:$P$2401,"",0)</f>
        <v/>
      </c>
      <c r="K1451">
        <f>_xlfn.XLOOKUP($A1451,ALGLIB_SSA_XAUUSD!$AA$2:$AA$2401,ALGLIB_SSA_XAUUSD!$Q$2:$Q$2401,"",0)</f>
        <v/>
      </c>
      <c r="L1451">
        <f>_xlfn.XLOOKUP($A1451,ALGLIB_SSA_XAUUSD!$AA$2:$AA$2401,ALGLIB_SSA_XAUUSD!$R$2:$R$2401,"",0)</f>
        <v/>
      </c>
      <c r="M1451">
        <f>_xlfn.XLOOKUP($A1451,ALGLIB_SSA_XAUUSD!$AA$2:$AA$2401,ALGLIB_SSA_XAUUSD!$S$2:$S$2401,"",0)</f>
        <v/>
      </c>
      <c r="N1451">
        <f>_xlfn.XLOOKUP($A1451,ALGLIB_SSA_XAUUSD!$AA$2:$AA$2401,ALGLIB_SSA_XAUUSD!$T$2:$T$2401,"",0)</f>
        <v/>
      </c>
      <c r="O1451">
        <f>_xlfn.XLOOKUP($A1451,ALGLIB_SSA_XAUUSD!$AA$2:$AA$2401,ALGLIB_SSA_XAUUSD!$U$2:$U$2401,"",0)</f>
        <v/>
      </c>
      <c r="P1451">
        <f>_xlfn.XLOOKUP($A1451,ALGLIB_SSA_XAUUSD!$AA$2:$AA$2401,ALGLIB_SSA_XAUUSD!$V$2:$V$2401,"",0)</f>
        <v/>
      </c>
      <c r="S1451">
        <f>A1451</f>
        <v/>
      </c>
      <c r="T1451">
        <f>J1451</f>
        <v/>
      </c>
      <c r="U1451">
        <f>K1451</f>
        <v/>
      </c>
      <c r="V1451" s="14">
        <f>IF($A1451="","",MOD(ROW()-2,12)+1)</f>
        <v/>
      </c>
      <c r="W1451">
        <f>L1451</f>
        <v/>
      </c>
      <c r="X1451" s="14">
        <f>IF(F1451="","",F1451)</f>
        <v/>
      </c>
      <c r="Y1451" s="14">
        <f>IF(G1451="","",G1451)</f>
        <v/>
      </c>
      <c r="Z1451">
        <f>M1451</f>
        <v/>
      </c>
      <c r="AA1451">
        <f>N1451</f>
        <v/>
      </c>
      <c r="AB1451" s="14">
        <f>IF(H1451="","",H1451)</f>
        <v/>
      </c>
      <c r="AC1451">
        <f>O1451</f>
        <v/>
      </c>
      <c r="AD1451" s="14">
        <f>IF(I1451="","",I1451)</f>
        <v/>
      </c>
      <c r="AE1451">
        <f>P1451</f>
        <v/>
      </c>
      <c r="AH1451">
        <f>IF(S1451&lt;&gt;"",S1451,AH1450+900)</f>
        <v/>
      </c>
      <c r="AI1451">
        <f>IF(T1451&lt;&gt;"",T1451,AI1450)</f>
        <v/>
      </c>
      <c r="AJ1451">
        <f>IF(U1451&lt;&gt;"",U1451,AJ1450)</f>
        <v/>
      </c>
      <c r="AK1451">
        <f>IF(W1451&lt;&gt;"",W1451,"")</f>
        <v/>
      </c>
      <c r="AL1451" s="14">
        <f>IF(X1451&lt;&gt;"",X1451,"")</f>
        <v/>
      </c>
      <c r="AM1451" s="14">
        <f>IF(Y1451&lt;&gt;"",Y1451,"")</f>
        <v/>
      </c>
      <c r="AN1451" s="14">
        <f>IF(OR(AL1451="",AM1451=""),"",AL1451-AM1451)</f>
        <v/>
      </c>
      <c r="AO1451">
        <f>IF(AN1451="","",IF(AN1451&gt;0,"Bullish","Bearish"))</f>
        <v/>
      </c>
      <c r="AP1451">
        <f>IF(AO1451="",AP1450,AO1451)</f>
        <v/>
      </c>
      <c r="AQ1451" s="14">
        <f>IF(AB1451&lt;&gt;"",AB1451,"")</f>
        <v/>
      </c>
      <c r="AR1451" s="14">
        <f>IF(AD1451&lt;&gt;"",AD1451,"")</f>
        <v/>
      </c>
      <c r="AS1451">
        <f>IF(AS1450+1=13,1,AS1450+1)</f>
        <v/>
      </c>
      <c r="AT1451">
        <f>IFERROR(IF(SLOPE($AQ$1430:$AQ$1441,$AS$1430:$AS$1441)&gt;0,MIN(3,ABS(SLOPE($AQ$1430:$AQ$1441,$AS$1430:$AS$1441))),IF(SLOPE($AQ$1430:$AQ$1441,$AS$1430:$AS$1441)&lt;-0.5,-0.5,0)),0)</f>
        <v/>
      </c>
      <c r="AU1451">
        <f>IFERROR(IF(SLOPE($AR$1430:$AR$1441,$AS$1430:$AS$1441)&lt;0,MAX(-3,-ABS(SLOPE($AR$1430:$AR$1441,$AS$1430:$AS$1441))),IF(SLOPE($AR$1430:$AR$1441,$AS$1430:$AS$1441)&gt;0.5,0.5,0)),0)</f>
        <v/>
      </c>
      <c r="AV1451">
        <f>($AQ$1442+(AT1451*(AS1451-1)))</f>
        <v/>
      </c>
      <c r="AW1451">
        <f>($AR$1442+(AU1451*(AS1451-1)))</f>
        <v/>
      </c>
      <c r="AX1451">
        <f>IF(AT1451&gt;0,AV1451+AT1451,AV1451)</f>
        <v/>
      </c>
      <c r="AY1451">
        <f>IF(AU1451&lt;0,AW1451+AU1451,AW1451)</f>
        <v/>
      </c>
      <c r="BA1451" s="14">
        <f>IFERROR(AX1451-AQ1451,"")</f>
        <v/>
      </c>
      <c r="BB1451" s="14">
        <f>IFERROR(AY1451-AR1451,"")</f>
        <v/>
      </c>
      <c r="BD1451">
        <f>AH1451</f>
        <v/>
      </c>
      <c r="BE1451">
        <f>AI1451</f>
        <v/>
      </c>
      <c r="BF1451">
        <f>AJ1451</f>
        <v/>
      </c>
      <c r="BG1451" s="14">
        <f>L1451</f>
        <v/>
      </c>
      <c r="BH1451" s="14">
        <f>IF(X1451="","",X1451)</f>
        <v/>
      </c>
      <c r="BI1451" s="14">
        <f>IF(Y1451="","",Y1451)</f>
        <v/>
      </c>
      <c r="BJ1451">
        <f>Z1451</f>
        <v/>
      </c>
      <c r="BK1451">
        <f>AA1451</f>
        <v/>
      </c>
      <c r="BL1451">
        <f>IFERROR(AX1451,"")</f>
        <v/>
      </c>
      <c r="BM1451">
        <f>IFERROR(AY1451,"")</f>
        <v/>
      </c>
    </row>
    <row r="1452" ht="14.25" customHeight="1">
      <c r="A1452">
        <f>ALGLIB_SSA_XAUUSD!AA1452</f>
        <v/>
      </c>
      <c r="B1452">
        <f>IF($A1452="","",INDEX(ALGLIB_SSA_XAUUSD!$B$2:$B$2401,MATCH($A1452,ALGLIB_SSA_XAUUSD!$A$2:$A$2401,1)))</f>
        <v/>
      </c>
      <c r="C1452">
        <f>IF($A1452="","",INDEX(ALGLIB_SSA_XAUUSD!$C$2:$C$2401,MATCH($A1452,ALGLIB_SSA_XAUUSD!$A$2:$A$2401,1)))</f>
        <v/>
      </c>
      <c r="D1452" s="14">
        <f>IF($A1452="","",INT((ROW()-2)/12)+1)</f>
        <v/>
      </c>
      <c r="E1452" s="14">
        <f>IF(AND(E1454&lt;&gt;"",D1454=D1442+1),E1442+(E1454-E1442)*10/12,"")</f>
        <v/>
      </c>
      <c r="F1452" s="14">
        <f>IF(AND(F1454&lt;&gt;"",D1454=D1442+1),F1442+(F1454-F1442)*10/12,"")</f>
        <v/>
      </c>
      <c r="G1452" s="14">
        <f>IF(AND(G1454&lt;&gt;"",D1454=D1442+1),G1442+(G1454-G1442)*10/12,"")</f>
        <v/>
      </c>
      <c r="H1452" s="14">
        <f>IF(AND(H1454&lt;&gt;"",D1454=D1442+1),H1442+(H1454-H1442)*10/12,"")</f>
        <v/>
      </c>
      <c r="I1452" s="14">
        <f>IF(AND(L1454&lt;&gt;"",D1454=D1442+1),I1442+(I1454-I1442)*10/12,"")</f>
        <v/>
      </c>
      <c r="J1452">
        <f>_xlfn.XLOOKUP($A1452,ALGLIB_SSA_XAUUSD!$AA$2:$AA$2401,ALGLIB_SSA_XAUUSD!$P$2:$P$2401,"",0)</f>
        <v/>
      </c>
      <c r="K1452">
        <f>_xlfn.XLOOKUP($A1452,ALGLIB_SSA_XAUUSD!$AA$2:$AA$2401,ALGLIB_SSA_XAUUSD!$Q$2:$Q$2401,"",0)</f>
        <v/>
      </c>
      <c r="L1452">
        <f>_xlfn.XLOOKUP($A1452,ALGLIB_SSA_XAUUSD!$AA$2:$AA$2401,ALGLIB_SSA_XAUUSD!$R$2:$R$2401,"",0)</f>
        <v/>
      </c>
      <c r="M1452">
        <f>_xlfn.XLOOKUP($A1452,ALGLIB_SSA_XAUUSD!$AA$2:$AA$2401,ALGLIB_SSA_XAUUSD!$S$2:$S$2401,"",0)</f>
        <v/>
      </c>
      <c r="N1452">
        <f>_xlfn.XLOOKUP($A1452,ALGLIB_SSA_XAUUSD!$AA$2:$AA$2401,ALGLIB_SSA_XAUUSD!$T$2:$T$2401,"",0)</f>
        <v/>
      </c>
      <c r="O1452">
        <f>_xlfn.XLOOKUP($A1452,ALGLIB_SSA_XAUUSD!$AA$2:$AA$2401,ALGLIB_SSA_XAUUSD!$U$2:$U$2401,"",0)</f>
        <v/>
      </c>
      <c r="P1452">
        <f>_xlfn.XLOOKUP($A1452,ALGLIB_SSA_XAUUSD!$AA$2:$AA$2401,ALGLIB_SSA_XAUUSD!$V$2:$V$2401,"",0)</f>
        <v/>
      </c>
      <c r="S1452">
        <f>A1452</f>
        <v/>
      </c>
      <c r="T1452">
        <f>J1452</f>
        <v/>
      </c>
      <c r="U1452">
        <f>K1452</f>
        <v/>
      </c>
      <c r="V1452" s="14">
        <f>IF($A1452="","",MOD(ROW()-2,12)+1)</f>
        <v/>
      </c>
      <c r="W1452">
        <f>L1452</f>
        <v/>
      </c>
      <c r="X1452" s="14">
        <f>IF(F1452="","",F1452)</f>
        <v/>
      </c>
      <c r="Y1452" s="14">
        <f>IF(G1452="","",G1452)</f>
        <v/>
      </c>
      <c r="Z1452">
        <f>M1452</f>
        <v/>
      </c>
      <c r="AA1452">
        <f>N1452</f>
        <v/>
      </c>
      <c r="AB1452" s="14">
        <f>IF(H1452="","",H1452)</f>
        <v/>
      </c>
      <c r="AC1452">
        <f>O1452</f>
        <v/>
      </c>
      <c r="AD1452" s="14">
        <f>IF(I1452="","",I1452)</f>
        <v/>
      </c>
      <c r="AE1452">
        <f>P1452</f>
        <v/>
      </c>
      <c r="AH1452">
        <f>IF(S1452&lt;&gt;"",S1452,AH1451+900)</f>
        <v/>
      </c>
      <c r="AI1452">
        <f>IF(T1452&lt;&gt;"",T1452,AI1451)</f>
        <v/>
      </c>
      <c r="AJ1452">
        <f>IF(U1452&lt;&gt;"",U1452,AJ1451)</f>
        <v/>
      </c>
      <c r="AK1452">
        <f>IF(W1452&lt;&gt;"",W1452,"")</f>
        <v/>
      </c>
      <c r="AL1452" s="14">
        <f>IF(X1452&lt;&gt;"",X1452,"")</f>
        <v/>
      </c>
      <c r="AM1452" s="14">
        <f>IF(Y1452&lt;&gt;"",Y1452,"")</f>
        <v/>
      </c>
      <c r="AN1452" s="14">
        <f>IF(OR(AL1452="",AM1452=""),"",AL1452-AM1452)</f>
        <v/>
      </c>
      <c r="AO1452">
        <f>IF(AN1452="","",IF(AN1452&gt;0,"Bullish","Bearish"))</f>
        <v/>
      </c>
      <c r="AP1452">
        <f>IF(AO1452="",AP1451,AO1452)</f>
        <v/>
      </c>
      <c r="AQ1452" s="14">
        <f>IF(AB1452&lt;&gt;"",AB1452,"")</f>
        <v/>
      </c>
      <c r="AR1452" s="14">
        <f>IF(AD1452&lt;&gt;"",AD1452,"")</f>
        <v/>
      </c>
      <c r="AS1452">
        <f>IF(AS1451+1=13,1,AS1451+1)</f>
        <v/>
      </c>
      <c r="AT1452">
        <f>IFERROR(IF(SLOPE($AQ$1430:$AQ$1441,$AS$1430:$AS$1441)&gt;0,MIN(3,ABS(SLOPE($AQ$1430:$AQ$1441,$AS$1430:$AS$1441))),IF(SLOPE($AQ$1430:$AQ$1441,$AS$1430:$AS$1441)&lt;-0.5,-0.5,0)),0)</f>
        <v/>
      </c>
      <c r="AU1452">
        <f>IFERROR(IF(SLOPE($AR$1430:$AR$1441,$AS$1430:$AS$1441)&lt;0,MAX(-3,-ABS(SLOPE($AR$1430:$AR$1441,$AS$1430:$AS$1441))),IF(SLOPE($AR$1430:$AR$1441,$AS$1430:$AS$1441)&gt;0.5,0.5,0)),0)</f>
        <v/>
      </c>
      <c r="AV1452">
        <f>($AQ$1442+(AT1452*(AS1452-1)))</f>
        <v/>
      </c>
      <c r="AW1452">
        <f>($AR$1442+(AU1452*(AS1452-1)))</f>
        <v/>
      </c>
      <c r="AX1452">
        <f>IF(AT1452&gt;0,AV1452+AT1452,AV1452)</f>
        <v/>
      </c>
      <c r="AY1452">
        <f>IF(AU1452&lt;0,AW1452+AU1452,AW1452)</f>
        <v/>
      </c>
      <c r="BA1452" s="14">
        <f>IFERROR(AX1452-AQ1452,"")</f>
        <v/>
      </c>
      <c r="BB1452" s="14">
        <f>IFERROR(AY1452-AR1452,"")</f>
        <v/>
      </c>
      <c r="BD1452">
        <f>AH1452</f>
        <v/>
      </c>
      <c r="BE1452">
        <f>AI1452</f>
        <v/>
      </c>
      <c r="BF1452">
        <f>AJ1452</f>
        <v/>
      </c>
      <c r="BG1452" s="14">
        <f>L1452</f>
        <v/>
      </c>
      <c r="BH1452" s="14">
        <f>IF(X1452="","",X1452)</f>
        <v/>
      </c>
      <c r="BI1452" s="14">
        <f>IF(Y1452="","",Y1452)</f>
        <v/>
      </c>
      <c r="BJ1452">
        <f>Z1452</f>
        <v/>
      </c>
      <c r="BK1452">
        <f>AA1452</f>
        <v/>
      </c>
      <c r="BL1452">
        <f>IFERROR(AX1452,"")</f>
        <v/>
      </c>
      <c r="BM1452">
        <f>IFERROR(AY1452,"")</f>
        <v/>
      </c>
    </row>
    <row r="1453" ht="14.25" customHeight="1">
      <c r="A1453">
        <f>ALGLIB_SSA_XAUUSD!AA1453</f>
        <v/>
      </c>
      <c r="B1453">
        <f>IF($A1453="","",INDEX(ALGLIB_SSA_XAUUSD!$B$2:$B$2401,MATCH($A1453,ALGLIB_SSA_XAUUSD!$A$2:$A$2401,1)))</f>
        <v/>
      </c>
      <c r="C1453">
        <f>IF($A1453="","",INDEX(ALGLIB_SSA_XAUUSD!$C$2:$C$2401,MATCH($A1453,ALGLIB_SSA_XAUUSD!$A$2:$A$2401,1)))</f>
        <v/>
      </c>
      <c r="D1453" s="14">
        <f>IF($A1453="","",INT((ROW()-2)/12)+1)</f>
        <v/>
      </c>
      <c r="E1453" s="14">
        <f>IF(AND(E1454&lt;&gt;"",D1454=D1442+1),E1442+(E1454-E1442)*11/12,"")</f>
        <v/>
      </c>
      <c r="F1453" s="14">
        <f>IF(AND(F1454&lt;&gt;"",D1454=D1442+1),F1442+(F1454-F1442)*11/12,"")</f>
        <v/>
      </c>
      <c r="G1453" s="14">
        <f>IF(AND(G1454&lt;&gt;"",D1454=D1442+1),G1442+(G1454-G1442)*11/12,"")</f>
        <v/>
      </c>
      <c r="H1453" s="14">
        <f>IF(AND(H1454&lt;&gt;"",D1454=D1442+1),H1442+(H1454-H1442)*11/12,"")</f>
        <v/>
      </c>
      <c r="I1453" s="14">
        <f>IF(AND(L1454&lt;&gt;"",D1454=D1442+1),I1442+(I1454-I1442)*11/12,"")</f>
        <v/>
      </c>
      <c r="J1453">
        <f>_xlfn.XLOOKUP($A1453,ALGLIB_SSA_XAUUSD!$AA$2:$AA$2401,ALGLIB_SSA_XAUUSD!$P$2:$P$2401,"",0)</f>
        <v/>
      </c>
      <c r="K1453">
        <f>_xlfn.XLOOKUP($A1453,ALGLIB_SSA_XAUUSD!$AA$2:$AA$2401,ALGLIB_SSA_XAUUSD!$Q$2:$Q$2401,"",0)</f>
        <v/>
      </c>
      <c r="L1453">
        <f>_xlfn.XLOOKUP($A1453,ALGLIB_SSA_XAUUSD!$AA$2:$AA$2401,ALGLIB_SSA_XAUUSD!$R$2:$R$2401,"",0)</f>
        <v/>
      </c>
      <c r="M1453">
        <f>_xlfn.XLOOKUP($A1453,ALGLIB_SSA_XAUUSD!$AA$2:$AA$2401,ALGLIB_SSA_XAUUSD!$S$2:$S$2401,"",0)</f>
        <v/>
      </c>
      <c r="N1453">
        <f>_xlfn.XLOOKUP($A1453,ALGLIB_SSA_XAUUSD!$AA$2:$AA$2401,ALGLIB_SSA_XAUUSD!$T$2:$T$2401,"",0)</f>
        <v/>
      </c>
      <c r="O1453">
        <f>_xlfn.XLOOKUP($A1453,ALGLIB_SSA_XAUUSD!$AA$2:$AA$2401,ALGLIB_SSA_XAUUSD!$U$2:$U$2401,"",0)</f>
        <v/>
      </c>
      <c r="P1453">
        <f>_xlfn.XLOOKUP($A1453,ALGLIB_SSA_XAUUSD!$AA$2:$AA$2401,ALGLIB_SSA_XAUUSD!$V$2:$V$2401,"",0)</f>
        <v/>
      </c>
      <c r="S1453">
        <f>A1453</f>
        <v/>
      </c>
      <c r="T1453">
        <f>J1453</f>
        <v/>
      </c>
      <c r="U1453">
        <f>K1453</f>
        <v/>
      </c>
      <c r="V1453" s="14">
        <f>IF($A1453="","",MOD(ROW()-2,12)+1)</f>
        <v/>
      </c>
      <c r="W1453">
        <f>L1453</f>
        <v/>
      </c>
      <c r="X1453" s="14">
        <f>IF(F1453="","",F1453)</f>
        <v/>
      </c>
      <c r="Y1453" s="14">
        <f>IF(G1453="","",G1453)</f>
        <v/>
      </c>
      <c r="Z1453">
        <f>M1453</f>
        <v/>
      </c>
      <c r="AA1453">
        <f>N1453</f>
        <v/>
      </c>
      <c r="AB1453" s="14">
        <f>IF(H1453="","",H1453)</f>
        <v/>
      </c>
      <c r="AC1453">
        <f>O1453</f>
        <v/>
      </c>
      <c r="AD1453" s="14">
        <f>IF(I1453="","",I1453)</f>
        <v/>
      </c>
      <c r="AE1453">
        <f>P1453</f>
        <v/>
      </c>
      <c r="AH1453">
        <f>IF(S1453&lt;&gt;"",S1453,AH1452+900)</f>
        <v/>
      </c>
      <c r="AI1453">
        <f>IF(T1453&lt;&gt;"",T1453,AI1452)</f>
        <v/>
      </c>
      <c r="AJ1453">
        <f>IF(U1453&lt;&gt;"",U1453,AJ1452)</f>
        <v/>
      </c>
      <c r="AK1453">
        <f>IF(W1453&lt;&gt;"",W1453,"")</f>
        <v/>
      </c>
      <c r="AL1453" s="14">
        <f>IF(X1453&lt;&gt;"",X1453,"")</f>
        <v/>
      </c>
      <c r="AM1453" s="14">
        <f>IF(Y1453&lt;&gt;"",Y1453,"")</f>
        <v/>
      </c>
      <c r="AN1453" s="14">
        <f>IF(OR(AL1453="",AM1453=""),"",AL1453-AM1453)</f>
        <v/>
      </c>
      <c r="AO1453">
        <f>IF(AN1453="","",IF(AN1453&gt;0,"Bullish","Bearish"))</f>
        <v/>
      </c>
      <c r="AP1453">
        <f>IF(AO1453="",AP1452,AO1453)</f>
        <v/>
      </c>
      <c r="AQ1453" s="14">
        <f>IF(AB1453&lt;&gt;"",AB1453,"")</f>
        <v/>
      </c>
      <c r="AR1453" s="14">
        <f>IF(AD1453&lt;&gt;"",AD1453,"")</f>
        <v/>
      </c>
      <c r="AS1453">
        <f>IF(AS1452+1=13,1,AS1452+1)</f>
        <v/>
      </c>
      <c r="AT1453">
        <f>IFERROR(IF(SLOPE($AQ$1430:$AQ$1441,$AS$1430:$AS$1441)&gt;0,MIN(3,ABS(SLOPE($AQ$1430:$AQ$1441,$AS$1430:$AS$1441))),IF(SLOPE($AQ$1430:$AQ$1441,$AS$1430:$AS$1441)&lt;-0.5,-0.5,0)),0)</f>
        <v/>
      </c>
      <c r="AU1453">
        <f>IFERROR(IF(SLOPE($AR$1430:$AR$1441,$AS$1430:$AS$1441)&lt;0,MAX(-3,-ABS(SLOPE($AR$1430:$AR$1441,$AS$1430:$AS$1441))),IF(SLOPE($AR$1430:$AR$1441,$AS$1430:$AS$1441)&gt;0.5,0.5,0)),0)</f>
        <v/>
      </c>
      <c r="AV1453">
        <f>($AQ$1442+(AT1453*(AS1453-1)))</f>
        <v/>
      </c>
      <c r="AW1453">
        <f>($AR$1442+(AU1453*(AS1453-1)))</f>
        <v/>
      </c>
      <c r="AX1453">
        <f>IF(AT1453&gt;0,AV1453+AT1453,AV1453)</f>
        <v/>
      </c>
      <c r="AY1453">
        <f>IF(AU1453&lt;0,AW1453+AU1453,AW1453)</f>
        <v/>
      </c>
      <c r="BA1453" s="14">
        <f>IFERROR(AX1453-AQ1453,"")</f>
        <v/>
      </c>
      <c r="BB1453" s="14">
        <f>IFERROR(AY1453-AR1453,"")</f>
        <v/>
      </c>
      <c r="BD1453">
        <f>AH1453</f>
        <v/>
      </c>
      <c r="BE1453">
        <f>AI1453</f>
        <v/>
      </c>
      <c r="BF1453">
        <f>AJ1453</f>
        <v/>
      </c>
      <c r="BG1453" s="14">
        <f>L1453</f>
        <v/>
      </c>
      <c r="BH1453" s="14">
        <f>IF(X1453="","",X1453)</f>
        <v/>
      </c>
      <c r="BI1453" s="14">
        <f>IF(Y1453="","",Y1453)</f>
        <v/>
      </c>
      <c r="BJ1453">
        <f>Z1453</f>
        <v/>
      </c>
      <c r="BK1453">
        <f>AA1453</f>
        <v/>
      </c>
      <c r="BL1453">
        <f>IFERROR(AX1453,"")</f>
        <v/>
      </c>
      <c r="BM1453">
        <f>IFERROR(AY1453,"")</f>
        <v/>
      </c>
    </row>
    <row r="1454" ht="14.25" customHeight="1">
      <c r="A1454">
        <f>ALGLIB_SSA_XAUUSD!AA1454</f>
        <v/>
      </c>
      <c r="B1454">
        <f>IF($A1454="","",INDEX(ALGLIB_SSA_XAUUSD!$B$2:$B$2401,MATCH($A1454,ALGLIB_SSA_XAUUSD!$A$2:$A$2401,1)))</f>
        <v/>
      </c>
      <c r="C1454">
        <f>IF($A1454="","",INDEX(ALGLIB_SSA_XAUUSD!$C$2:$C$2401,MATCH($A1454,ALGLIB_SSA_XAUUSD!$A$2:$A$2401,1)))</f>
        <v/>
      </c>
      <c r="D1454" s="14">
        <f>IF($A1454="","",INT((ROW()-2)/12)+1)</f>
        <v/>
      </c>
      <c r="E1454" s="14">
        <f>IF($A1454="","",INDEX(ALGLIB_SSA_XAUUSD!$D$2:$D$2401,MATCH($A1454,ALGLIB_SSA_XAUUSD!$A$2:$A$2401,1)))</f>
        <v/>
      </c>
      <c r="F1454" s="14">
        <f>IF($A1454="","",INDEX(ALGLIB_SSA_XAUUSD!$E$2:$E$2401,MATCH($A1454,ALGLIB_SSA_XAUUSD!$A$2:$A$2401,1)))</f>
        <v/>
      </c>
      <c r="G1454" s="14">
        <f>IF($A1454="","",INDEX(ALGLIB_SSA_XAUUSD!$F$2:$F$2401,MATCH($A1454,ALGLIB_SSA_XAUUSD!$A$2:$A$2401,1)))</f>
        <v/>
      </c>
      <c r="H1454" s="14">
        <f>IF($A1454="","",INDEX(ALGLIB_SSA_XAUUSD!$G$2:$G$2401,MATCH($A1454,ALGLIB_SSA_XAUUSD!$A$2:$A$2401,1)))</f>
        <v/>
      </c>
      <c r="I1454" s="14">
        <f>IF($A1454="","",INDEX(ALGLIB_SSA_XAUUSD!$H$2:$H$2401,MATCH($A1454,ALGLIB_SSA_XAUUSD!$A$2:$A$2401,1)))</f>
        <v/>
      </c>
      <c r="J1454">
        <f>_xlfn.XLOOKUP($A1454,ALGLIB_SSA_XAUUSD!$AA$2:$AA$2401,ALGLIB_SSA_XAUUSD!$P$2:$P$2401,"",0)</f>
        <v/>
      </c>
      <c r="K1454">
        <f>_xlfn.XLOOKUP($A1454,ALGLIB_SSA_XAUUSD!$AA$2:$AA$2401,ALGLIB_SSA_XAUUSD!$Q$2:$Q$2401,"",0)</f>
        <v/>
      </c>
      <c r="L1454">
        <f>_xlfn.XLOOKUP($A1454,ALGLIB_SSA_XAUUSD!$AA$2:$AA$2401,ALGLIB_SSA_XAUUSD!$R$2:$R$2401,"",0)</f>
        <v/>
      </c>
      <c r="M1454">
        <f>_xlfn.XLOOKUP($A1454,ALGLIB_SSA_XAUUSD!$AA$2:$AA$2401,ALGLIB_SSA_XAUUSD!$S$2:$S$2401,"",0)</f>
        <v/>
      </c>
      <c r="N1454">
        <f>_xlfn.XLOOKUP($A1454,ALGLIB_SSA_XAUUSD!$AA$2:$AA$2401,ALGLIB_SSA_XAUUSD!$T$2:$T$2401,"",0)</f>
        <v/>
      </c>
      <c r="O1454">
        <f>_xlfn.XLOOKUP($A1454,ALGLIB_SSA_XAUUSD!$AA$2:$AA$2401,ALGLIB_SSA_XAUUSD!$U$2:$U$2401,"",0)</f>
        <v/>
      </c>
      <c r="P1454">
        <f>_xlfn.XLOOKUP($A1454,ALGLIB_SSA_XAUUSD!$AA$2:$AA$2401,ALGLIB_SSA_XAUUSD!$V$2:$V$2401,"",0)</f>
        <v/>
      </c>
      <c r="S1454">
        <f>A1454</f>
        <v/>
      </c>
      <c r="T1454">
        <f>J1454</f>
        <v/>
      </c>
      <c r="U1454">
        <f>K1454</f>
        <v/>
      </c>
      <c r="V1454" s="14">
        <f>IF($A1454="","",MOD(ROW()-2,12)+1)</f>
        <v/>
      </c>
      <c r="W1454">
        <f>L1454</f>
        <v/>
      </c>
      <c r="X1454" s="14">
        <f>IF(F1454="","",F1454)</f>
        <v/>
      </c>
      <c r="Y1454" s="14">
        <f>IF(G1454="","",G1454)</f>
        <v/>
      </c>
      <c r="Z1454">
        <f>M1454</f>
        <v/>
      </c>
      <c r="AA1454">
        <f>N1454</f>
        <v/>
      </c>
      <c r="AB1454" s="14">
        <f>IF(H1454="","",H1454)</f>
        <v/>
      </c>
      <c r="AC1454">
        <f>O1454</f>
        <v/>
      </c>
      <c r="AD1454" s="14">
        <f>IF(I1454="","",I1454)</f>
        <v/>
      </c>
      <c r="AE1454">
        <f>P1454</f>
        <v/>
      </c>
      <c r="AH1454">
        <f>IF(S1454&lt;&gt;"",S1454,AH1453+900)</f>
        <v/>
      </c>
      <c r="AI1454">
        <f>IF(T1454&lt;&gt;"",T1454,AI1453)</f>
        <v/>
      </c>
      <c r="AJ1454">
        <f>IF(U1454&lt;&gt;"",U1454,AJ1453)</f>
        <v/>
      </c>
      <c r="AK1454">
        <f>IF(W1454&lt;&gt;"",W1454,"")</f>
        <v/>
      </c>
      <c r="AL1454" s="14">
        <f>IF(X1454&lt;&gt;"",X1454,"")</f>
        <v/>
      </c>
      <c r="AM1454" s="14">
        <f>IF(Y1454&lt;&gt;"",Y1454,"")</f>
        <v/>
      </c>
      <c r="AN1454" s="14">
        <f>IF(OR(AL1454="",AM1454=""),"",AL1454-AM1454)</f>
        <v/>
      </c>
      <c r="AO1454">
        <f>IF(AN1454="","",IF(AN1454&gt;0,"Bullish","Bearish"))</f>
        <v/>
      </c>
      <c r="AP1454">
        <f>IF(AO1454="",AP1453,AO1454)</f>
        <v/>
      </c>
      <c r="AQ1454" s="14">
        <f>IF(AB1454&lt;&gt;"",AB1454,"")</f>
        <v/>
      </c>
      <c r="AR1454" s="14">
        <f>IF(AD1454&lt;&gt;"",AD1454,"")</f>
        <v/>
      </c>
      <c r="AS1454">
        <f>IF(AS1453+1=13,1,AS1453+1)</f>
        <v/>
      </c>
      <c r="AT1454">
        <f>IFERROR(IF(SLOPE($AQ$1442:$AQ$1453,$AS$1442:$AS$1453)&gt;0,MIN(3,ABS(SLOPE($AQ$1442:$AQ$1453,$AS$1442:$AS$1453))),IF(SLOPE($AQ$1442:$AQ$1453,$AS$1442:$AS$1453)&lt;-0.5,-0.5,0)),0)</f>
        <v/>
      </c>
      <c r="AU1454">
        <f>IFERROR(IF(SLOPE($AR$1442:$AR$1453,$AS$1442:$AS$1453)&lt;0,MAX(-3,-ABS(SLOPE($AR$1442:$AR$1453,$AS$1442:$AS$1453))),IF(SLOPE($AR$1442:$AR$1453,$AS$1442:$AS$1453)&gt;0.5,0.5,0)),0)</f>
        <v/>
      </c>
      <c r="AV1454">
        <f>($AQ$1454+(AT1454*(AS1454-1)))</f>
        <v/>
      </c>
      <c r="AW1454">
        <f>($AR$1454+(AU1454*(AS1454-1)))</f>
        <v/>
      </c>
      <c r="AX1454">
        <f>IF(AT1454&gt;0,AV1454+AT1454,AV1454)</f>
        <v/>
      </c>
      <c r="AY1454">
        <f>IF(AU1454&lt;0,AW1454+AU1454,AW1454)</f>
        <v/>
      </c>
      <c r="BA1454" s="14">
        <f>IFERROR(AX1454-AQ1454,"")</f>
        <v/>
      </c>
      <c r="BB1454" s="14">
        <f>IFERROR(AY1454-AR1454,"")</f>
        <v/>
      </c>
      <c r="BD1454">
        <f>AH1454</f>
        <v/>
      </c>
      <c r="BE1454">
        <f>AI1454</f>
        <v/>
      </c>
      <c r="BF1454">
        <f>AJ1454</f>
        <v/>
      </c>
      <c r="BG1454" s="14">
        <f>L1454</f>
        <v/>
      </c>
      <c r="BH1454" s="14">
        <f>IF(X1454="","",X1454)</f>
        <v/>
      </c>
      <c r="BI1454" s="14">
        <f>IF(Y1454="","",Y1454)</f>
        <v/>
      </c>
      <c r="BJ1454">
        <f>Z1454</f>
        <v/>
      </c>
      <c r="BK1454">
        <f>AA1454</f>
        <v/>
      </c>
      <c r="BL1454">
        <f>IFERROR(AX1454,"")</f>
        <v/>
      </c>
      <c r="BM1454">
        <f>IFERROR(AY1454,"")</f>
        <v/>
      </c>
    </row>
    <row r="1455" ht="14.25" customHeight="1">
      <c r="A1455">
        <f>ALGLIB_SSA_XAUUSD!AA1455</f>
        <v/>
      </c>
      <c r="B1455">
        <f>IF($A1455="","",INDEX(ALGLIB_SSA_XAUUSD!$B$2:$B$2401,MATCH($A1455,ALGLIB_SSA_XAUUSD!$A$2:$A$2401,1)))</f>
        <v/>
      </c>
      <c r="C1455">
        <f>IF($A1455="","",INDEX(ALGLIB_SSA_XAUUSD!$C$2:$C$2401,MATCH($A1455,ALGLIB_SSA_XAUUSD!$A$2:$A$2401,1)))</f>
        <v/>
      </c>
      <c r="D1455" s="14">
        <f>IF($A1455="","",INT((ROW()-2)/12)+1)</f>
        <v/>
      </c>
      <c r="E1455" s="14">
        <f>IF(AND(E1466&lt;&gt;"",D1466=D1454+1),E1454+(E1466-E1454)*1/12,"")</f>
        <v/>
      </c>
      <c r="F1455" s="14">
        <f>IF(AND(F1466&lt;&gt;"",D1466=D1454+1),F1454+(F1466-F1454)*1/12,"")</f>
        <v/>
      </c>
      <c r="G1455" s="14">
        <f>IF(AND(G1466&lt;&gt;"",D1466=D1454+1),G1454+(G1466-G1454)*1/12,"")</f>
        <v/>
      </c>
      <c r="H1455" s="14">
        <f>IF(AND(H1466&lt;&gt;"",D1466=D1454+1),H1454+(H1466-H1454)*1/12,"")</f>
        <v/>
      </c>
      <c r="I1455" s="14">
        <f>IF(AND(L1466&lt;&gt;"",D1466=D1454+1),I1454+(I1466-I1454)*1/12,"")</f>
        <v/>
      </c>
      <c r="J1455">
        <f>_xlfn.XLOOKUP($A1455,ALGLIB_SSA_XAUUSD!$AA$2:$AA$2401,ALGLIB_SSA_XAUUSD!$P$2:$P$2401,"",0)</f>
        <v/>
      </c>
      <c r="K1455">
        <f>_xlfn.XLOOKUP($A1455,ALGLIB_SSA_XAUUSD!$AA$2:$AA$2401,ALGLIB_SSA_XAUUSD!$Q$2:$Q$2401,"",0)</f>
        <v/>
      </c>
      <c r="L1455">
        <f>_xlfn.XLOOKUP($A1455,ALGLIB_SSA_XAUUSD!$AA$2:$AA$2401,ALGLIB_SSA_XAUUSD!$R$2:$R$2401,"",0)</f>
        <v/>
      </c>
      <c r="M1455">
        <f>_xlfn.XLOOKUP($A1455,ALGLIB_SSA_XAUUSD!$AA$2:$AA$2401,ALGLIB_SSA_XAUUSD!$S$2:$S$2401,"",0)</f>
        <v/>
      </c>
      <c r="N1455">
        <f>_xlfn.XLOOKUP($A1455,ALGLIB_SSA_XAUUSD!$AA$2:$AA$2401,ALGLIB_SSA_XAUUSD!$T$2:$T$2401,"",0)</f>
        <v/>
      </c>
      <c r="O1455">
        <f>_xlfn.XLOOKUP($A1455,ALGLIB_SSA_XAUUSD!$AA$2:$AA$2401,ALGLIB_SSA_XAUUSD!$U$2:$U$2401,"",0)</f>
        <v/>
      </c>
      <c r="P1455">
        <f>_xlfn.XLOOKUP($A1455,ALGLIB_SSA_XAUUSD!$AA$2:$AA$2401,ALGLIB_SSA_XAUUSD!$V$2:$V$2401,"",0)</f>
        <v/>
      </c>
      <c r="S1455">
        <f>A1455</f>
        <v/>
      </c>
      <c r="T1455">
        <f>J1455</f>
        <v/>
      </c>
      <c r="U1455">
        <f>K1455</f>
        <v/>
      </c>
      <c r="V1455" s="14">
        <f>IF($A1455="","",MOD(ROW()-2,12)+1)</f>
        <v/>
      </c>
      <c r="W1455">
        <f>L1455</f>
        <v/>
      </c>
      <c r="X1455" s="14">
        <f>IF(F1455="","",F1455)</f>
        <v/>
      </c>
      <c r="Y1455" s="14">
        <f>IF(G1455="","",G1455)</f>
        <v/>
      </c>
      <c r="Z1455">
        <f>M1455</f>
        <v/>
      </c>
      <c r="AA1455">
        <f>N1455</f>
        <v/>
      </c>
      <c r="AB1455" s="14">
        <f>IF(H1455="","",H1455)</f>
        <v/>
      </c>
      <c r="AC1455">
        <f>O1455</f>
        <v/>
      </c>
      <c r="AD1455" s="14">
        <f>IF(I1455="","",I1455)</f>
        <v/>
      </c>
      <c r="AE1455">
        <f>P1455</f>
        <v/>
      </c>
      <c r="AH1455">
        <f>IF(S1455&lt;&gt;"",S1455,AH1454+900)</f>
        <v/>
      </c>
      <c r="AI1455">
        <f>IF(T1455&lt;&gt;"",T1455,AI1454)</f>
        <v/>
      </c>
      <c r="AJ1455">
        <f>IF(U1455&lt;&gt;"",U1455,AJ1454)</f>
        <v/>
      </c>
      <c r="AK1455">
        <f>IF(W1455&lt;&gt;"",W1455,"")</f>
        <v/>
      </c>
      <c r="AL1455" s="14">
        <f>IF(X1455&lt;&gt;"",X1455,"")</f>
        <v/>
      </c>
      <c r="AM1455" s="14">
        <f>IF(Y1455&lt;&gt;"",Y1455,"")</f>
        <v/>
      </c>
      <c r="AN1455" s="14">
        <f>IF(OR(AL1455="",AM1455=""),"",AL1455-AM1455)</f>
        <v/>
      </c>
      <c r="AO1455">
        <f>IF(AN1455="","",IF(AN1455&gt;0,"Bullish","Bearish"))</f>
        <v/>
      </c>
      <c r="AP1455">
        <f>IF(AO1455="",AP1454,AO1455)</f>
        <v/>
      </c>
      <c r="AQ1455" s="14">
        <f>IF(AB1455&lt;&gt;"",AB1455,"")</f>
        <v/>
      </c>
      <c r="AR1455" s="14">
        <f>IF(AD1455&lt;&gt;"",AD1455,"")</f>
        <v/>
      </c>
      <c r="AS1455">
        <f>IF(AS1454+1=13,1,AS1454+1)</f>
        <v/>
      </c>
      <c r="AT1455">
        <f>IFERROR(IF(SLOPE($AQ$1442:$AQ$1453,$AS$1442:$AS$1453)&gt;0,MIN(3,ABS(SLOPE($AQ$1442:$AQ$1453,$AS$1442:$AS$1453))),IF(SLOPE($AQ$1442:$AQ$1453,$AS$1442:$AS$1453)&lt;-0.5,-0.5,0)),0)</f>
        <v/>
      </c>
      <c r="AU1455">
        <f>IFERROR(IF(SLOPE($AR$1442:$AR$1453,$AS$1442:$AS$1453)&lt;0,MAX(-3,-ABS(SLOPE($AR$1442:$AR$1453,$AS$1442:$AS$1453))),IF(SLOPE($AR$1442:$AR$1453,$AS$1442:$AS$1453)&gt;0.5,0.5,0)),0)</f>
        <v/>
      </c>
      <c r="AV1455">
        <f>($AQ$1454+(AT1455*(AS1455-1)))</f>
        <v/>
      </c>
      <c r="AW1455">
        <f>($AR$1454+(AU1455*(AS1455-1)))</f>
        <v/>
      </c>
      <c r="AX1455">
        <f>IF(AT1455&gt;0,AV1455+AT1455,AV1455)</f>
        <v/>
      </c>
      <c r="AY1455">
        <f>IF(AU1455&lt;0,AW1455+AU1455,AW1455)</f>
        <v/>
      </c>
      <c r="BA1455" s="14">
        <f>IFERROR(AX1455-AQ1455,"")</f>
        <v/>
      </c>
      <c r="BB1455" s="14">
        <f>IFERROR(AY1455-AR1455,"")</f>
        <v/>
      </c>
      <c r="BD1455">
        <f>AH1455</f>
        <v/>
      </c>
      <c r="BE1455">
        <f>AI1455</f>
        <v/>
      </c>
      <c r="BF1455">
        <f>AJ1455</f>
        <v/>
      </c>
      <c r="BG1455" s="14">
        <f>L1455</f>
        <v/>
      </c>
      <c r="BH1455" s="14">
        <f>IF(X1455="","",X1455)</f>
        <v/>
      </c>
      <c r="BI1455" s="14">
        <f>IF(Y1455="","",Y1455)</f>
        <v/>
      </c>
      <c r="BJ1455">
        <f>Z1455</f>
        <v/>
      </c>
      <c r="BK1455">
        <f>AA1455</f>
        <v/>
      </c>
      <c r="BL1455">
        <f>IFERROR(AX1455,"")</f>
        <v/>
      </c>
      <c r="BM1455">
        <f>IFERROR(AY1455,"")</f>
        <v/>
      </c>
    </row>
    <row r="1456" ht="14.25" customHeight="1">
      <c r="A1456">
        <f>ALGLIB_SSA_XAUUSD!AA1456</f>
        <v/>
      </c>
      <c r="B1456">
        <f>IF($A1456="","",INDEX(ALGLIB_SSA_XAUUSD!$B$2:$B$2401,MATCH($A1456,ALGLIB_SSA_XAUUSD!$A$2:$A$2401,1)))</f>
        <v/>
      </c>
      <c r="C1456">
        <f>IF($A1456="","",INDEX(ALGLIB_SSA_XAUUSD!$C$2:$C$2401,MATCH($A1456,ALGLIB_SSA_XAUUSD!$A$2:$A$2401,1)))</f>
        <v/>
      </c>
      <c r="D1456" s="14">
        <f>IF($A1456="","",INT((ROW()-2)/12)+1)</f>
        <v/>
      </c>
      <c r="E1456" s="14">
        <f>IF(AND(E1466&lt;&gt;"",D1466=D1454+1),E1454+(E1466-E1454)*2/12,"")</f>
        <v/>
      </c>
      <c r="F1456" s="14">
        <f>IF(AND(F1466&lt;&gt;"",D1466=D1454+1),F1454+(F1466-F1454)*2/12,"")</f>
        <v/>
      </c>
      <c r="G1456" s="14">
        <f>IF(AND(G1466&lt;&gt;"",D1466=D1454+1),G1454+(G1466-G1454)*2/12,"")</f>
        <v/>
      </c>
      <c r="H1456" s="14">
        <f>IF(AND(H1466&lt;&gt;"",D1466=D1454+1),H1454+(H1466-H1454)*2/12,"")</f>
        <v/>
      </c>
      <c r="I1456" s="14">
        <f>IF(AND(L1466&lt;&gt;"",D1466=D1454+1),I1454+(I1466-I1454)*2/12,"")</f>
        <v/>
      </c>
      <c r="J1456">
        <f>_xlfn.XLOOKUP($A1456,ALGLIB_SSA_XAUUSD!$AA$2:$AA$2401,ALGLIB_SSA_XAUUSD!$P$2:$P$2401,"",0)</f>
        <v/>
      </c>
      <c r="K1456">
        <f>_xlfn.XLOOKUP($A1456,ALGLIB_SSA_XAUUSD!$AA$2:$AA$2401,ALGLIB_SSA_XAUUSD!$Q$2:$Q$2401,"",0)</f>
        <v/>
      </c>
      <c r="L1456">
        <f>_xlfn.XLOOKUP($A1456,ALGLIB_SSA_XAUUSD!$AA$2:$AA$2401,ALGLIB_SSA_XAUUSD!$R$2:$R$2401,"",0)</f>
        <v/>
      </c>
      <c r="M1456">
        <f>_xlfn.XLOOKUP($A1456,ALGLIB_SSA_XAUUSD!$AA$2:$AA$2401,ALGLIB_SSA_XAUUSD!$S$2:$S$2401,"",0)</f>
        <v/>
      </c>
      <c r="N1456">
        <f>_xlfn.XLOOKUP($A1456,ALGLIB_SSA_XAUUSD!$AA$2:$AA$2401,ALGLIB_SSA_XAUUSD!$T$2:$T$2401,"",0)</f>
        <v/>
      </c>
      <c r="O1456">
        <f>_xlfn.XLOOKUP($A1456,ALGLIB_SSA_XAUUSD!$AA$2:$AA$2401,ALGLIB_SSA_XAUUSD!$U$2:$U$2401,"",0)</f>
        <v/>
      </c>
      <c r="P1456">
        <f>_xlfn.XLOOKUP($A1456,ALGLIB_SSA_XAUUSD!$AA$2:$AA$2401,ALGLIB_SSA_XAUUSD!$V$2:$V$2401,"",0)</f>
        <v/>
      </c>
      <c r="S1456">
        <f>A1456</f>
        <v/>
      </c>
      <c r="T1456">
        <f>J1456</f>
        <v/>
      </c>
      <c r="U1456">
        <f>K1456</f>
        <v/>
      </c>
      <c r="V1456" s="14">
        <f>IF($A1456="","",MOD(ROW()-2,12)+1)</f>
        <v/>
      </c>
      <c r="W1456">
        <f>L1456</f>
        <v/>
      </c>
      <c r="X1456" s="14">
        <f>IF(F1456="","",F1456)</f>
        <v/>
      </c>
      <c r="Y1456" s="14">
        <f>IF(G1456="","",G1456)</f>
        <v/>
      </c>
      <c r="Z1456">
        <f>M1456</f>
        <v/>
      </c>
      <c r="AA1456">
        <f>N1456</f>
        <v/>
      </c>
      <c r="AB1456" s="14">
        <f>IF(H1456="","",H1456)</f>
        <v/>
      </c>
      <c r="AC1456">
        <f>O1456</f>
        <v/>
      </c>
      <c r="AD1456" s="14">
        <f>IF(I1456="","",I1456)</f>
        <v/>
      </c>
      <c r="AE1456">
        <f>P1456</f>
        <v/>
      </c>
      <c r="AH1456">
        <f>IF(S1456&lt;&gt;"",S1456,AH1455+900)</f>
        <v/>
      </c>
      <c r="AI1456">
        <f>IF(T1456&lt;&gt;"",T1456,AI1455)</f>
        <v/>
      </c>
      <c r="AJ1456">
        <f>IF(U1456&lt;&gt;"",U1456,AJ1455)</f>
        <v/>
      </c>
      <c r="AK1456">
        <f>IF(W1456&lt;&gt;"",W1456,"")</f>
        <v/>
      </c>
      <c r="AL1456" s="14">
        <f>IF(X1456&lt;&gt;"",X1456,"")</f>
        <v/>
      </c>
      <c r="AM1456" s="14">
        <f>IF(Y1456&lt;&gt;"",Y1456,"")</f>
        <v/>
      </c>
      <c r="AN1456" s="14">
        <f>IF(OR(AL1456="",AM1456=""),"",AL1456-AM1456)</f>
        <v/>
      </c>
      <c r="AO1456">
        <f>IF(AN1456="","",IF(AN1456&gt;0,"Bullish","Bearish"))</f>
        <v/>
      </c>
      <c r="AP1456">
        <f>IF(AO1456="",AP1455,AO1456)</f>
        <v/>
      </c>
      <c r="AQ1456" s="14">
        <f>IF(AB1456&lt;&gt;"",AB1456,"")</f>
        <v/>
      </c>
      <c r="AR1456" s="14">
        <f>IF(AD1456&lt;&gt;"",AD1456,"")</f>
        <v/>
      </c>
      <c r="AS1456">
        <f>IF(AS1455+1=13,1,AS1455+1)</f>
        <v/>
      </c>
      <c r="AT1456">
        <f>IFERROR(IF(SLOPE($AQ$1442:$AQ$1453,$AS$1442:$AS$1453)&gt;0,MIN(3,ABS(SLOPE($AQ$1442:$AQ$1453,$AS$1442:$AS$1453))),IF(SLOPE($AQ$1442:$AQ$1453,$AS$1442:$AS$1453)&lt;-0.5,-0.5,0)),0)</f>
        <v/>
      </c>
      <c r="AU1456">
        <f>IFERROR(IF(SLOPE($AR$1442:$AR$1453,$AS$1442:$AS$1453)&lt;0,MAX(-3,-ABS(SLOPE($AR$1442:$AR$1453,$AS$1442:$AS$1453))),IF(SLOPE($AR$1442:$AR$1453,$AS$1442:$AS$1453)&gt;0.5,0.5,0)),0)</f>
        <v/>
      </c>
      <c r="AV1456">
        <f>($AQ$1454+(AT1456*(AS1456-1)))</f>
        <v/>
      </c>
      <c r="AW1456">
        <f>($AR$1454+(AU1456*(AS1456-1)))</f>
        <v/>
      </c>
      <c r="AX1456">
        <f>IF(AT1456&gt;0,AV1456+AT1456,AV1456)</f>
        <v/>
      </c>
      <c r="AY1456">
        <f>IF(AU1456&lt;0,AW1456+AU1456,AW1456)</f>
        <v/>
      </c>
      <c r="BA1456" s="14">
        <f>IFERROR(AX1456-AQ1456,"")</f>
        <v/>
      </c>
      <c r="BB1456" s="14">
        <f>IFERROR(AY1456-AR1456,"")</f>
        <v/>
      </c>
      <c r="BD1456">
        <f>AH1456</f>
        <v/>
      </c>
      <c r="BE1456">
        <f>AI1456</f>
        <v/>
      </c>
      <c r="BF1456">
        <f>AJ1456</f>
        <v/>
      </c>
      <c r="BG1456" s="14">
        <f>L1456</f>
        <v/>
      </c>
      <c r="BH1456" s="14">
        <f>IF(X1456="","",X1456)</f>
        <v/>
      </c>
      <c r="BI1456" s="14">
        <f>IF(Y1456="","",Y1456)</f>
        <v/>
      </c>
      <c r="BJ1456">
        <f>Z1456</f>
        <v/>
      </c>
      <c r="BK1456">
        <f>AA1456</f>
        <v/>
      </c>
      <c r="BL1456">
        <f>IFERROR(AX1456,"")</f>
        <v/>
      </c>
      <c r="BM1456">
        <f>IFERROR(AY1456,"")</f>
        <v/>
      </c>
    </row>
    <row r="1457" ht="14.25" customHeight="1">
      <c r="A1457">
        <f>ALGLIB_SSA_XAUUSD!AA1457</f>
        <v/>
      </c>
      <c r="B1457">
        <f>IF($A1457="","",INDEX(ALGLIB_SSA_XAUUSD!$B$2:$B$2401,MATCH($A1457,ALGLIB_SSA_XAUUSD!$A$2:$A$2401,1)))</f>
        <v/>
      </c>
      <c r="C1457">
        <f>IF($A1457="","",INDEX(ALGLIB_SSA_XAUUSD!$C$2:$C$2401,MATCH($A1457,ALGLIB_SSA_XAUUSD!$A$2:$A$2401,1)))</f>
        <v/>
      </c>
      <c r="D1457" s="14">
        <f>IF($A1457="","",INT((ROW()-2)/12)+1)</f>
        <v/>
      </c>
      <c r="E1457" s="14">
        <f>IF(AND(E1466&lt;&gt;"",D1466=D1454+1),E1454+(E1466-E1454)*3/12,"")</f>
        <v/>
      </c>
      <c r="F1457" s="14">
        <f>IF(AND(F1466&lt;&gt;"",D1466=D1454+1),F1454+(F1466-F1454)*3/12,"")</f>
        <v/>
      </c>
      <c r="G1457" s="14">
        <f>IF(AND(G1466&lt;&gt;"",D1466=D1454+1),G1454+(G1466-G1454)*3/12,"")</f>
        <v/>
      </c>
      <c r="H1457" s="14">
        <f>IF(AND(H1466&lt;&gt;"",D1466=D1454+1),H1454+(H1466-H1454)*3/12,"")</f>
        <v/>
      </c>
      <c r="I1457" s="14">
        <f>IF(AND(L1466&lt;&gt;"",D1466=D1454+1),I1454+(I1466-I1454)*3/12,"")</f>
        <v/>
      </c>
      <c r="J1457">
        <f>_xlfn.XLOOKUP($A1457,ALGLIB_SSA_XAUUSD!$AA$2:$AA$2401,ALGLIB_SSA_XAUUSD!$P$2:$P$2401,"",0)</f>
        <v/>
      </c>
      <c r="K1457">
        <f>_xlfn.XLOOKUP($A1457,ALGLIB_SSA_XAUUSD!$AA$2:$AA$2401,ALGLIB_SSA_XAUUSD!$Q$2:$Q$2401,"",0)</f>
        <v/>
      </c>
      <c r="L1457">
        <f>_xlfn.XLOOKUP($A1457,ALGLIB_SSA_XAUUSD!$AA$2:$AA$2401,ALGLIB_SSA_XAUUSD!$R$2:$R$2401,"",0)</f>
        <v/>
      </c>
      <c r="M1457">
        <f>_xlfn.XLOOKUP($A1457,ALGLIB_SSA_XAUUSD!$AA$2:$AA$2401,ALGLIB_SSA_XAUUSD!$S$2:$S$2401,"",0)</f>
        <v/>
      </c>
      <c r="N1457">
        <f>_xlfn.XLOOKUP($A1457,ALGLIB_SSA_XAUUSD!$AA$2:$AA$2401,ALGLIB_SSA_XAUUSD!$T$2:$T$2401,"",0)</f>
        <v/>
      </c>
      <c r="O1457">
        <f>_xlfn.XLOOKUP($A1457,ALGLIB_SSA_XAUUSD!$AA$2:$AA$2401,ALGLIB_SSA_XAUUSD!$U$2:$U$2401,"",0)</f>
        <v/>
      </c>
      <c r="P1457">
        <f>_xlfn.XLOOKUP($A1457,ALGLIB_SSA_XAUUSD!$AA$2:$AA$2401,ALGLIB_SSA_XAUUSD!$V$2:$V$2401,"",0)</f>
        <v/>
      </c>
      <c r="S1457">
        <f>A1457</f>
        <v/>
      </c>
      <c r="T1457">
        <f>J1457</f>
        <v/>
      </c>
      <c r="U1457">
        <f>K1457</f>
        <v/>
      </c>
      <c r="V1457" s="14">
        <f>IF($A1457="","",MOD(ROW()-2,12)+1)</f>
        <v/>
      </c>
      <c r="W1457">
        <f>L1457</f>
        <v/>
      </c>
      <c r="X1457" s="14">
        <f>IF(F1457="","",F1457)</f>
        <v/>
      </c>
      <c r="Y1457" s="14">
        <f>IF(G1457="","",G1457)</f>
        <v/>
      </c>
      <c r="Z1457">
        <f>M1457</f>
        <v/>
      </c>
      <c r="AA1457">
        <f>N1457</f>
        <v/>
      </c>
      <c r="AB1457" s="14">
        <f>IF(H1457="","",H1457)</f>
        <v/>
      </c>
      <c r="AC1457">
        <f>O1457</f>
        <v/>
      </c>
      <c r="AD1457" s="14">
        <f>IF(I1457="","",I1457)</f>
        <v/>
      </c>
      <c r="AE1457">
        <f>P1457</f>
        <v/>
      </c>
      <c r="AH1457">
        <f>IF(S1457&lt;&gt;"",S1457,AH1456+900)</f>
        <v/>
      </c>
      <c r="AI1457">
        <f>IF(T1457&lt;&gt;"",T1457,AI1456)</f>
        <v/>
      </c>
      <c r="AJ1457">
        <f>IF(U1457&lt;&gt;"",U1457,AJ1456)</f>
        <v/>
      </c>
      <c r="AK1457">
        <f>IF(W1457&lt;&gt;"",W1457,"")</f>
        <v/>
      </c>
      <c r="AL1457" s="14">
        <f>IF(X1457&lt;&gt;"",X1457,"")</f>
        <v/>
      </c>
      <c r="AM1457" s="14">
        <f>IF(Y1457&lt;&gt;"",Y1457,"")</f>
        <v/>
      </c>
      <c r="AN1457" s="14">
        <f>IF(OR(AL1457="",AM1457=""),"",AL1457-AM1457)</f>
        <v/>
      </c>
      <c r="AO1457">
        <f>IF(AN1457="","",IF(AN1457&gt;0,"Bullish","Bearish"))</f>
        <v/>
      </c>
      <c r="AP1457">
        <f>IF(AO1457="",AP1456,AO1457)</f>
        <v/>
      </c>
      <c r="AQ1457" s="14">
        <f>IF(AB1457&lt;&gt;"",AB1457,"")</f>
        <v/>
      </c>
      <c r="AR1457" s="14">
        <f>IF(AD1457&lt;&gt;"",AD1457,"")</f>
        <v/>
      </c>
      <c r="AS1457">
        <f>IF(AS1456+1=13,1,AS1456+1)</f>
        <v/>
      </c>
      <c r="AT1457">
        <f>IFERROR(IF(SLOPE($AQ$1442:$AQ$1453,$AS$1442:$AS$1453)&gt;0,MIN(3,ABS(SLOPE($AQ$1442:$AQ$1453,$AS$1442:$AS$1453))),IF(SLOPE($AQ$1442:$AQ$1453,$AS$1442:$AS$1453)&lt;-0.5,-0.5,0)),0)</f>
        <v/>
      </c>
      <c r="AU1457">
        <f>IFERROR(IF(SLOPE($AR$1442:$AR$1453,$AS$1442:$AS$1453)&lt;0,MAX(-3,-ABS(SLOPE($AR$1442:$AR$1453,$AS$1442:$AS$1453))),IF(SLOPE($AR$1442:$AR$1453,$AS$1442:$AS$1453)&gt;0.5,0.5,0)),0)</f>
        <v/>
      </c>
      <c r="AV1457">
        <f>($AQ$1454+(AT1457*(AS1457-1)))</f>
        <v/>
      </c>
      <c r="AW1457">
        <f>($AR$1454+(AU1457*(AS1457-1)))</f>
        <v/>
      </c>
      <c r="AX1457">
        <f>IF(AT1457&gt;0,AV1457+AT1457,AV1457)</f>
        <v/>
      </c>
      <c r="AY1457">
        <f>IF(AU1457&lt;0,AW1457+AU1457,AW1457)</f>
        <v/>
      </c>
      <c r="BA1457" s="14">
        <f>IFERROR(AX1457-AQ1457,"")</f>
        <v/>
      </c>
      <c r="BB1457" s="14">
        <f>IFERROR(AY1457-AR1457,"")</f>
        <v/>
      </c>
      <c r="BD1457">
        <f>AH1457</f>
        <v/>
      </c>
      <c r="BE1457">
        <f>AI1457</f>
        <v/>
      </c>
      <c r="BF1457">
        <f>AJ1457</f>
        <v/>
      </c>
      <c r="BG1457" s="14">
        <f>L1457</f>
        <v/>
      </c>
      <c r="BH1457" s="14">
        <f>IF(X1457="","",X1457)</f>
        <v/>
      </c>
      <c r="BI1457" s="14">
        <f>IF(Y1457="","",Y1457)</f>
        <v/>
      </c>
      <c r="BJ1457">
        <f>Z1457</f>
        <v/>
      </c>
      <c r="BK1457">
        <f>AA1457</f>
        <v/>
      </c>
      <c r="BL1457">
        <f>IFERROR(AX1457,"")</f>
        <v/>
      </c>
      <c r="BM1457">
        <f>IFERROR(AY1457,"")</f>
        <v/>
      </c>
    </row>
    <row r="1458" ht="14.25" customHeight="1">
      <c r="A1458">
        <f>ALGLIB_SSA_XAUUSD!AA1458</f>
        <v/>
      </c>
      <c r="B1458">
        <f>IF($A1458="","",INDEX(ALGLIB_SSA_XAUUSD!$B$2:$B$2401,MATCH($A1458,ALGLIB_SSA_XAUUSD!$A$2:$A$2401,1)))</f>
        <v/>
      </c>
      <c r="C1458">
        <f>IF($A1458="","",INDEX(ALGLIB_SSA_XAUUSD!$C$2:$C$2401,MATCH($A1458,ALGLIB_SSA_XAUUSD!$A$2:$A$2401,1)))</f>
        <v/>
      </c>
      <c r="D1458" s="14">
        <f>IF($A1458="","",INT((ROW()-2)/12)+1)</f>
        <v/>
      </c>
      <c r="E1458" s="14">
        <f>IF(AND(E1466&lt;&gt;"",D1466=D1454+1),E1454+(E1466-E1454)*4/12,"")</f>
        <v/>
      </c>
      <c r="F1458" s="14">
        <f>IF(AND(F1466&lt;&gt;"",D1466=D1454+1),F1454+(F1466-F1454)*4/12,"")</f>
        <v/>
      </c>
      <c r="G1458" s="14">
        <f>IF(AND(G1466&lt;&gt;"",D1466=D1454+1),G1454+(G1466-G1454)*4/12,"")</f>
        <v/>
      </c>
      <c r="H1458" s="14">
        <f>IF(AND(H1466&lt;&gt;"",D1466=D1454+1),H1454+(H1466-H1454)*4/12,"")</f>
        <v/>
      </c>
      <c r="I1458" s="14">
        <f>IF(AND(L1466&lt;&gt;"",D1466=D1454+1),I1454+(I1466-I1454)*4/12,"")</f>
        <v/>
      </c>
      <c r="J1458">
        <f>_xlfn.XLOOKUP($A1458,ALGLIB_SSA_XAUUSD!$AA$2:$AA$2401,ALGLIB_SSA_XAUUSD!$P$2:$P$2401,"",0)</f>
        <v/>
      </c>
      <c r="K1458">
        <f>_xlfn.XLOOKUP($A1458,ALGLIB_SSA_XAUUSD!$AA$2:$AA$2401,ALGLIB_SSA_XAUUSD!$Q$2:$Q$2401,"",0)</f>
        <v/>
      </c>
      <c r="L1458">
        <f>_xlfn.XLOOKUP($A1458,ALGLIB_SSA_XAUUSD!$AA$2:$AA$2401,ALGLIB_SSA_XAUUSD!$R$2:$R$2401,"",0)</f>
        <v/>
      </c>
      <c r="M1458">
        <f>_xlfn.XLOOKUP($A1458,ALGLIB_SSA_XAUUSD!$AA$2:$AA$2401,ALGLIB_SSA_XAUUSD!$S$2:$S$2401,"",0)</f>
        <v/>
      </c>
      <c r="N1458">
        <f>_xlfn.XLOOKUP($A1458,ALGLIB_SSA_XAUUSD!$AA$2:$AA$2401,ALGLIB_SSA_XAUUSD!$T$2:$T$2401,"",0)</f>
        <v/>
      </c>
      <c r="O1458">
        <f>_xlfn.XLOOKUP($A1458,ALGLIB_SSA_XAUUSD!$AA$2:$AA$2401,ALGLIB_SSA_XAUUSD!$U$2:$U$2401,"",0)</f>
        <v/>
      </c>
      <c r="P1458">
        <f>_xlfn.XLOOKUP($A1458,ALGLIB_SSA_XAUUSD!$AA$2:$AA$2401,ALGLIB_SSA_XAUUSD!$V$2:$V$2401,"",0)</f>
        <v/>
      </c>
      <c r="S1458">
        <f>A1458</f>
        <v/>
      </c>
      <c r="T1458">
        <f>J1458</f>
        <v/>
      </c>
      <c r="U1458">
        <f>K1458</f>
        <v/>
      </c>
      <c r="V1458" s="14">
        <f>IF($A1458="","",MOD(ROW()-2,12)+1)</f>
        <v/>
      </c>
      <c r="W1458">
        <f>L1458</f>
        <v/>
      </c>
      <c r="X1458" s="14">
        <f>IF(F1458="","",F1458)</f>
        <v/>
      </c>
      <c r="Y1458" s="14">
        <f>IF(G1458="","",G1458)</f>
        <v/>
      </c>
      <c r="Z1458">
        <f>M1458</f>
        <v/>
      </c>
      <c r="AA1458">
        <f>N1458</f>
        <v/>
      </c>
      <c r="AB1458" s="14">
        <f>IF(H1458="","",H1458)</f>
        <v/>
      </c>
      <c r="AC1458">
        <f>O1458</f>
        <v/>
      </c>
      <c r="AD1458" s="14">
        <f>IF(I1458="","",I1458)</f>
        <v/>
      </c>
      <c r="AE1458">
        <f>P1458</f>
        <v/>
      </c>
      <c r="AH1458">
        <f>IF(S1458&lt;&gt;"",S1458,AH1457+900)</f>
        <v/>
      </c>
      <c r="AI1458">
        <f>IF(T1458&lt;&gt;"",T1458,AI1457)</f>
        <v/>
      </c>
      <c r="AJ1458">
        <f>IF(U1458&lt;&gt;"",U1458,AJ1457)</f>
        <v/>
      </c>
      <c r="AK1458">
        <f>IF(W1458&lt;&gt;"",W1458,"")</f>
        <v/>
      </c>
      <c r="AL1458" s="14">
        <f>IF(X1458&lt;&gt;"",X1458,"")</f>
        <v/>
      </c>
      <c r="AM1458" s="14">
        <f>IF(Y1458&lt;&gt;"",Y1458,"")</f>
        <v/>
      </c>
      <c r="AN1458" s="14">
        <f>IF(OR(AL1458="",AM1458=""),"",AL1458-AM1458)</f>
        <v/>
      </c>
      <c r="AO1458">
        <f>IF(AN1458="","",IF(AN1458&gt;0,"Bullish","Bearish"))</f>
        <v/>
      </c>
      <c r="AP1458">
        <f>IF(AO1458="",AP1457,AO1458)</f>
        <v/>
      </c>
      <c r="AQ1458" s="14">
        <f>IF(AB1458&lt;&gt;"",AB1458,"")</f>
        <v/>
      </c>
      <c r="AR1458" s="14">
        <f>IF(AD1458&lt;&gt;"",AD1458,"")</f>
        <v/>
      </c>
      <c r="AS1458">
        <f>IF(AS1457+1=13,1,AS1457+1)</f>
        <v/>
      </c>
      <c r="AT1458">
        <f>IFERROR(IF(SLOPE($AQ$1442:$AQ$1453,$AS$1442:$AS$1453)&gt;0,MIN(3,ABS(SLOPE($AQ$1442:$AQ$1453,$AS$1442:$AS$1453))),IF(SLOPE($AQ$1442:$AQ$1453,$AS$1442:$AS$1453)&lt;-0.5,-0.5,0)),0)</f>
        <v/>
      </c>
      <c r="AU1458">
        <f>IFERROR(IF(SLOPE($AR$1442:$AR$1453,$AS$1442:$AS$1453)&lt;0,MAX(-3,-ABS(SLOPE($AR$1442:$AR$1453,$AS$1442:$AS$1453))),IF(SLOPE($AR$1442:$AR$1453,$AS$1442:$AS$1453)&gt;0.5,0.5,0)),0)</f>
        <v/>
      </c>
      <c r="AV1458">
        <f>($AQ$1454+(AT1458*(AS1458-1)))</f>
        <v/>
      </c>
      <c r="AW1458">
        <f>($AR$1454+(AU1458*(AS1458-1)))</f>
        <v/>
      </c>
      <c r="AX1458">
        <f>IF(AT1458&gt;0,AV1458+AT1458,AV1458)</f>
        <v/>
      </c>
      <c r="AY1458">
        <f>IF(AU1458&lt;0,AW1458+AU1458,AW1458)</f>
        <v/>
      </c>
      <c r="BA1458" s="14">
        <f>IFERROR(AX1458-AQ1458,"")</f>
        <v/>
      </c>
      <c r="BB1458" s="14">
        <f>IFERROR(AY1458-AR1458,"")</f>
        <v/>
      </c>
      <c r="BD1458">
        <f>AH1458</f>
        <v/>
      </c>
      <c r="BE1458">
        <f>AI1458</f>
        <v/>
      </c>
      <c r="BF1458">
        <f>AJ1458</f>
        <v/>
      </c>
      <c r="BG1458" s="14">
        <f>L1458</f>
        <v/>
      </c>
      <c r="BH1458" s="14">
        <f>IF(X1458="","",X1458)</f>
        <v/>
      </c>
      <c r="BI1458" s="14">
        <f>IF(Y1458="","",Y1458)</f>
        <v/>
      </c>
      <c r="BJ1458">
        <f>Z1458</f>
        <v/>
      </c>
      <c r="BK1458">
        <f>AA1458</f>
        <v/>
      </c>
      <c r="BL1458">
        <f>IFERROR(AX1458,"")</f>
        <v/>
      </c>
      <c r="BM1458">
        <f>IFERROR(AY1458,"")</f>
        <v/>
      </c>
    </row>
    <row r="1459" ht="14.25" customHeight="1">
      <c r="A1459">
        <f>ALGLIB_SSA_XAUUSD!AA1459</f>
        <v/>
      </c>
      <c r="B1459">
        <f>IF($A1459="","",INDEX(ALGLIB_SSA_XAUUSD!$B$2:$B$2401,MATCH($A1459,ALGLIB_SSA_XAUUSD!$A$2:$A$2401,1)))</f>
        <v/>
      </c>
      <c r="C1459">
        <f>IF($A1459="","",INDEX(ALGLIB_SSA_XAUUSD!$C$2:$C$2401,MATCH($A1459,ALGLIB_SSA_XAUUSD!$A$2:$A$2401,1)))</f>
        <v/>
      </c>
      <c r="D1459" s="14">
        <f>IF($A1459="","",INT((ROW()-2)/12)+1)</f>
        <v/>
      </c>
      <c r="E1459" s="14">
        <f>IF(AND(E1466&lt;&gt;"",D1466=D1454+1),E1454+(E1466-E1454)*5/12,"")</f>
        <v/>
      </c>
      <c r="F1459" s="14">
        <f>IF(AND(F1466&lt;&gt;"",D1466=D1454+1),F1454+(F1466-F1454)*5/12,"")</f>
        <v/>
      </c>
      <c r="G1459" s="14">
        <f>IF(AND(G1466&lt;&gt;"",D1466=D1454+1),G1454+(G1466-G1454)*5/12,"")</f>
        <v/>
      </c>
      <c r="H1459" s="14">
        <f>IF(AND(H1466&lt;&gt;"",D1466=D1454+1),H1454+(H1466-H1454)*5/12,"")</f>
        <v/>
      </c>
      <c r="I1459" s="14">
        <f>IF(AND(L1466&lt;&gt;"",D1466=D1454+1),I1454+(I1466-I1454)*5/12,"")</f>
        <v/>
      </c>
      <c r="J1459">
        <f>_xlfn.XLOOKUP($A1459,ALGLIB_SSA_XAUUSD!$AA$2:$AA$2401,ALGLIB_SSA_XAUUSD!$P$2:$P$2401,"",0)</f>
        <v/>
      </c>
      <c r="K1459">
        <f>_xlfn.XLOOKUP($A1459,ALGLIB_SSA_XAUUSD!$AA$2:$AA$2401,ALGLIB_SSA_XAUUSD!$Q$2:$Q$2401,"",0)</f>
        <v/>
      </c>
      <c r="L1459">
        <f>_xlfn.XLOOKUP($A1459,ALGLIB_SSA_XAUUSD!$AA$2:$AA$2401,ALGLIB_SSA_XAUUSD!$R$2:$R$2401,"",0)</f>
        <v/>
      </c>
      <c r="M1459">
        <f>_xlfn.XLOOKUP($A1459,ALGLIB_SSA_XAUUSD!$AA$2:$AA$2401,ALGLIB_SSA_XAUUSD!$S$2:$S$2401,"",0)</f>
        <v/>
      </c>
      <c r="N1459">
        <f>_xlfn.XLOOKUP($A1459,ALGLIB_SSA_XAUUSD!$AA$2:$AA$2401,ALGLIB_SSA_XAUUSD!$T$2:$T$2401,"",0)</f>
        <v/>
      </c>
      <c r="O1459">
        <f>_xlfn.XLOOKUP($A1459,ALGLIB_SSA_XAUUSD!$AA$2:$AA$2401,ALGLIB_SSA_XAUUSD!$U$2:$U$2401,"",0)</f>
        <v/>
      </c>
      <c r="P1459">
        <f>_xlfn.XLOOKUP($A1459,ALGLIB_SSA_XAUUSD!$AA$2:$AA$2401,ALGLIB_SSA_XAUUSD!$V$2:$V$2401,"",0)</f>
        <v/>
      </c>
      <c r="S1459">
        <f>A1459</f>
        <v/>
      </c>
      <c r="T1459">
        <f>J1459</f>
        <v/>
      </c>
      <c r="U1459">
        <f>K1459</f>
        <v/>
      </c>
      <c r="V1459" s="14">
        <f>IF($A1459="","",MOD(ROW()-2,12)+1)</f>
        <v/>
      </c>
      <c r="W1459">
        <f>L1459</f>
        <v/>
      </c>
      <c r="X1459" s="14">
        <f>IF(F1459="","",F1459)</f>
        <v/>
      </c>
      <c r="Y1459" s="14">
        <f>IF(G1459="","",G1459)</f>
        <v/>
      </c>
      <c r="Z1459">
        <f>M1459</f>
        <v/>
      </c>
      <c r="AA1459">
        <f>N1459</f>
        <v/>
      </c>
      <c r="AB1459" s="14">
        <f>IF(H1459="","",H1459)</f>
        <v/>
      </c>
      <c r="AC1459">
        <f>O1459</f>
        <v/>
      </c>
      <c r="AD1459" s="14">
        <f>IF(I1459="","",I1459)</f>
        <v/>
      </c>
      <c r="AE1459">
        <f>P1459</f>
        <v/>
      </c>
      <c r="AH1459">
        <f>IF(S1459&lt;&gt;"",S1459,AH1458+900)</f>
        <v/>
      </c>
      <c r="AI1459">
        <f>IF(T1459&lt;&gt;"",T1459,AI1458)</f>
        <v/>
      </c>
      <c r="AJ1459">
        <f>IF(U1459&lt;&gt;"",U1459,AJ1458)</f>
        <v/>
      </c>
      <c r="AK1459">
        <f>IF(W1459&lt;&gt;"",W1459,"")</f>
        <v/>
      </c>
      <c r="AL1459" s="14">
        <f>IF(X1459&lt;&gt;"",X1459,"")</f>
        <v/>
      </c>
      <c r="AM1459" s="14">
        <f>IF(Y1459&lt;&gt;"",Y1459,"")</f>
        <v/>
      </c>
      <c r="AN1459" s="14">
        <f>IF(OR(AL1459="",AM1459=""),"",AL1459-AM1459)</f>
        <v/>
      </c>
      <c r="AO1459">
        <f>IF(AN1459="","",IF(AN1459&gt;0,"Bullish","Bearish"))</f>
        <v/>
      </c>
      <c r="AP1459">
        <f>IF(AO1459="",AP1458,AO1459)</f>
        <v/>
      </c>
      <c r="AQ1459" s="14">
        <f>IF(AB1459&lt;&gt;"",AB1459,"")</f>
        <v/>
      </c>
      <c r="AR1459" s="14">
        <f>IF(AD1459&lt;&gt;"",AD1459,"")</f>
        <v/>
      </c>
      <c r="AS1459">
        <f>IF(AS1458+1=13,1,AS1458+1)</f>
        <v/>
      </c>
      <c r="AT1459">
        <f>IFERROR(IF(SLOPE($AQ$1442:$AQ$1453,$AS$1442:$AS$1453)&gt;0,MIN(3,ABS(SLOPE($AQ$1442:$AQ$1453,$AS$1442:$AS$1453))),IF(SLOPE($AQ$1442:$AQ$1453,$AS$1442:$AS$1453)&lt;-0.5,-0.5,0)),0)</f>
        <v/>
      </c>
      <c r="AU1459">
        <f>IFERROR(IF(SLOPE($AR$1442:$AR$1453,$AS$1442:$AS$1453)&lt;0,MAX(-3,-ABS(SLOPE($AR$1442:$AR$1453,$AS$1442:$AS$1453))),IF(SLOPE($AR$1442:$AR$1453,$AS$1442:$AS$1453)&gt;0.5,0.5,0)),0)</f>
        <v/>
      </c>
      <c r="AV1459">
        <f>($AQ$1454+(AT1459*(AS1459-1)))</f>
        <v/>
      </c>
      <c r="AW1459">
        <f>($AR$1454+(AU1459*(AS1459-1)))</f>
        <v/>
      </c>
      <c r="AX1459">
        <f>IF(AT1459&gt;0,AV1459+AT1459,AV1459)</f>
        <v/>
      </c>
      <c r="AY1459">
        <f>IF(AU1459&lt;0,AW1459+AU1459,AW1459)</f>
        <v/>
      </c>
      <c r="BA1459" s="14">
        <f>IFERROR(AX1459-AQ1459,"")</f>
        <v/>
      </c>
      <c r="BB1459" s="14">
        <f>IFERROR(AY1459-AR1459,"")</f>
        <v/>
      </c>
      <c r="BD1459">
        <f>AH1459</f>
        <v/>
      </c>
      <c r="BE1459">
        <f>AI1459</f>
        <v/>
      </c>
      <c r="BF1459">
        <f>AJ1459</f>
        <v/>
      </c>
      <c r="BG1459" s="14">
        <f>L1459</f>
        <v/>
      </c>
      <c r="BH1459" s="14">
        <f>IF(X1459="","",X1459)</f>
        <v/>
      </c>
      <c r="BI1459" s="14">
        <f>IF(Y1459="","",Y1459)</f>
        <v/>
      </c>
      <c r="BJ1459">
        <f>Z1459</f>
        <v/>
      </c>
      <c r="BK1459">
        <f>AA1459</f>
        <v/>
      </c>
      <c r="BL1459">
        <f>IFERROR(AX1459,"")</f>
        <v/>
      </c>
      <c r="BM1459">
        <f>IFERROR(AY1459,"")</f>
        <v/>
      </c>
    </row>
    <row r="1460" ht="14.25" customHeight="1">
      <c r="A1460">
        <f>ALGLIB_SSA_XAUUSD!AA1460</f>
        <v/>
      </c>
      <c r="B1460">
        <f>IF($A1460="","",INDEX(ALGLIB_SSA_XAUUSD!$B$2:$B$2401,MATCH($A1460,ALGLIB_SSA_XAUUSD!$A$2:$A$2401,1)))</f>
        <v/>
      </c>
      <c r="C1460">
        <f>IF($A1460="","",INDEX(ALGLIB_SSA_XAUUSD!$C$2:$C$2401,MATCH($A1460,ALGLIB_SSA_XAUUSD!$A$2:$A$2401,1)))</f>
        <v/>
      </c>
      <c r="D1460" s="14">
        <f>IF($A1460="","",INT((ROW()-2)/12)+1)</f>
        <v/>
      </c>
      <c r="E1460" s="14">
        <f>IF(AND(E1466&lt;&gt;"",D1466=D1454+1),E1454+(E1466-E1454)*6/12,"")</f>
        <v/>
      </c>
      <c r="F1460" s="14">
        <f>IF(AND(F1466&lt;&gt;"",D1466=D1454+1),F1454+(F1466-F1454)*6/12,"")</f>
        <v/>
      </c>
      <c r="G1460" s="14">
        <f>IF(AND(G1466&lt;&gt;"",D1466=D1454+1),G1454+(G1466-G1454)*6/12,"")</f>
        <v/>
      </c>
      <c r="H1460" s="14">
        <f>IF(AND(H1466&lt;&gt;"",D1466=D1454+1),H1454+(H1466-H1454)*6/12,"")</f>
        <v/>
      </c>
      <c r="I1460" s="14">
        <f>IF(AND(L1466&lt;&gt;"",D1466=D1454+1),I1454+(I1466-I1454)*6/12,"")</f>
        <v/>
      </c>
      <c r="J1460">
        <f>_xlfn.XLOOKUP($A1460,ALGLIB_SSA_XAUUSD!$AA$2:$AA$2401,ALGLIB_SSA_XAUUSD!$P$2:$P$2401,"",0)</f>
        <v/>
      </c>
      <c r="K1460">
        <f>_xlfn.XLOOKUP($A1460,ALGLIB_SSA_XAUUSD!$AA$2:$AA$2401,ALGLIB_SSA_XAUUSD!$Q$2:$Q$2401,"",0)</f>
        <v/>
      </c>
      <c r="L1460">
        <f>_xlfn.XLOOKUP($A1460,ALGLIB_SSA_XAUUSD!$AA$2:$AA$2401,ALGLIB_SSA_XAUUSD!$R$2:$R$2401,"",0)</f>
        <v/>
      </c>
      <c r="M1460">
        <f>_xlfn.XLOOKUP($A1460,ALGLIB_SSA_XAUUSD!$AA$2:$AA$2401,ALGLIB_SSA_XAUUSD!$S$2:$S$2401,"",0)</f>
        <v/>
      </c>
      <c r="N1460">
        <f>_xlfn.XLOOKUP($A1460,ALGLIB_SSA_XAUUSD!$AA$2:$AA$2401,ALGLIB_SSA_XAUUSD!$T$2:$T$2401,"",0)</f>
        <v/>
      </c>
      <c r="O1460">
        <f>_xlfn.XLOOKUP($A1460,ALGLIB_SSA_XAUUSD!$AA$2:$AA$2401,ALGLIB_SSA_XAUUSD!$U$2:$U$2401,"",0)</f>
        <v/>
      </c>
      <c r="P1460">
        <f>_xlfn.XLOOKUP($A1460,ALGLIB_SSA_XAUUSD!$AA$2:$AA$2401,ALGLIB_SSA_XAUUSD!$V$2:$V$2401,"",0)</f>
        <v/>
      </c>
      <c r="S1460">
        <f>A1460</f>
        <v/>
      </c>
      <c r="T1460">
        <f>J1460</f>
        <v/>
      </c>
      <c r="U1460">
        <f>K1460</f>
        <v/>
      </c>
      <c r="V1460" s="14">
        <f>IF($A1460="","",MOD(ROW()-2,12)+1)</f>
        <v/>
      </c>
      <c r="W1460">
        <f>L1460</f>
        <v/>
      </c>
      <c r="X1460" s="14">
        <f>IF(F1460="","",F1460)</f>
        <v/>
      </c>
      <c r="Y1460" s="14">
        <f>IF(G1460="","",G1460)</f>
        <v/>
      </c>
      <c r="Z1460">
        <f>M1460</f>
        <v/>
      </c>
      <c r="AA1460">
        <f>N1460</f>
        <v/>
      </c>
      <c r="AB1460" s="14">
        <f>IF(H1460="","",H1460)</f>
        <v/>
      </c>
      <c r="AC1460">
        <f>O1460</f>
        <v/>
      </c>
      <c r="AD1460" s="14">
        <f>IF(I1460="","",I1460)</f>
        <v/>
      </c>
      <c r="AE1460">
        <f>P1460</f>
        <v/>
      </c>
      <c r="AH1460">
        <f>IF(S1460&lt;&gt;"",S1460,AH1459+900)</f>
        <v/>
      </c>
      <c r="AI1460">
        <f>IF(T1460&lt;&gt;"",T1460,AI1459)</f>
        <v/>
      </c>
      <c r="AJ1460">
        <f>IF(U1460&lt;&gt;"",U1460,AJ1459)</f>
        <v/>
      </c>
      <c r="AK1460">
        <f>IF(W1460&lt;&gt;"",W1460,"")</f>
        <v/>
      </c>
      <c r="AL1460" s="14">
        <f>IF(X1460&lt;&gt;"",X1460,"")</f>
        <v/>
      </c>
      <c r="AM1460" s="14">
        <f>IF(Y1460&lt;&gt;"",Y1460,"")</f>
        <v/>
      </c>
      <c r="AN1460" s="14">
        <f>IF(OR(AL1460="",AM1460=""),"",AL1460-AM1460)</f>
        <v/>
      </c>
      <c r="AO1460">
        <f>IF(AN1460="","",IF(AN1460&gt;0,"Bullish","Bearish"))</f>
        <v/>
      </c>
      <c r="AP1460">
        <f>IF(AO1460="",AP1459,AO1460)</f>
        <v/>
      </c>
      <c r="AQ1460" s="14">
        <f>IF(AB1460&lt;&gt;"",AB1460,"")</f>
        <v/>
      </c>
      <c r="AR1460" s="14">
        <f>IF(AD1460&lt;&gt;"",AD1460,"")</f>
        <v/>
      </c>
      <c r="AS1460">
        <f>IF(AS1459+1=13,1,AS1459+1)</f>
        <v/>
      </c>
      <c r="AT1460">
        <f>IFERROR(IF(SLOPE($AQ$1442:$AQ$1453,$AS$1442:$AS$1453)&gt;0,MIN(3,ABS(SLOPE($AQ$1442:$AQ$1453,$AS$1442:$AS$1453))),IF(SLOPE($AQ$1442:$AQ$1453,$AS$1442:$AS$1453)&lt;-0.5,-0.5,0)),0)</f>
        <v/>
      </c>
      <c r="AU1460">
        <f>IFERROR(IF(SLOPE($AR$1442:$AR$1453,$AS$1442:$AS$1453)&lt;0,MAX(-3,-ABS(SLOPE($AR$1442:$AR$1453,$AS$1442:$AS$1453))),IF(SLOPE($AR$1442:$AR$1453,$AS$1442:$AS$1453)&gt;0.5,0.5,0)),0)</f>
        <v/>
      </c>
      <c r="AV1460">
        <f>($AQ$1454+(AT1460*(AS1460-1)))</f>
        <v/>
      </c>
      <c r="AW1460">
        <f>($AR$1454+(AU1460*(AS1460-1)))</f>
        <v/>
      </c>
      <c r="AX1460">
        <f>IF(AT1460&gt;0,AV1460+AT1460,AV1460)</f>
        <v/>
      </c>
      <c r="AY1460">
        <f>IF(AU1460&lt;0,AW1460+AU1460,AW1460)</f>
        <v/>
      </c>
      <c r="BA1460" s="14">
        <f>IFERROR(AX1460-AQ1460,"")</f>
        <v/>
      </c>
      <c r="BB1460" s="14">
        <f>IFERROR(AY1460-AR1460,"")</f>
        <v/>
      </c>
      <c r="BD1460">
        <f>AH1460</f>
        <v/>
      </c>
      <c r="BE1460">
        <f>AI1460</f>
        <v/>
      </c>
      <c r="BF1460">
        <f>AJ1460</f>
        <v/>
      </c>
      <c r="BG1460" s="14">
        <f>L1460</f>
        <v/>
      </c>
      <c r="BH1460" s="14">
        <f>IF(X1460="","",X1460)</f>
        <v/>
      </c>
      <c r="BI1460" s="14">
        <f>IF(Y1460="","",Y1460)</f>
        <v/>
      </c>
      <c r="BJ1460">
        <f>Z1460</f>
        <v/>
      </c>
      <c r="BK1460">
        <f>AA1460</f>
        <v/>
      </c>
      <c r="BL1460">
        <f>IFERROR(AX1460,"")</f>
        <v/>
      </c>
      <c r="BM1460">
        <f>IFERROR(AY1460,"")</f>
        <v/>
      </c>
    </row>
    <row r="1461" ht="14.25" customHeight="1">
      <c r="A1461">
        <f>ALGLIB_SSA_XAUUSD!AA1461</f>
        <v/>
      </c>
      <c r="B1461">
        <f>IF($A1461="","",INDEX(ALGLIB_SSA_XAUUSD!$B$2:$B$2401,MATCH($A1461,ALGLIB_SSA_XAUUSD!$A$2:$A$2401,1)))</f>
        <v/>
      </c>
      <c r="C1461">
        <f>IF($A1461="","",INDEX(ALGLIB_SSA_XAUUSD!$C$2:$C$2401,MATCH($A1461,ALGLIB_SSA_XAUUSD!$A$2:$A$2401,1)))</f>
        <v/>
      </c>
      <c r="D1461" s="14">
        <f>IF($A1461="","",INT((ROW()-2)/12)+1)</f>
        <v/>
      </c>
      <c r="E1461" s="14">
        <f>IF(AND(E1466&lt;&gt;"",D1466=D1454+1),E1454+(E1466-E1454)*7/12,"")</f>
        <v/>
      </c>
      <c r="F1461" s="14">
        <f>IF(AND(F1466&lt;&gt;"",D1466=D1454+1),F1454+(F1466-F1454)*7/12,"")</f>
        <v/>
      </c>
      <c r="G1461" s="14">
        <f>IF(AND(G1466&lt;&gt;"",D1466=D1454+1),G1454+(G1466-G1454)*7/12,"")</f>
        <v/>
      </c>
      <c r="H1461" s="14">
        <f>IF(AND(H1466&lt;&gt;"",D1466=D1454+1),H1454+(H1466-H1454)*7/12,"")</f>
        <v/>
      </c>
      <c r="I1461" s="14">
        <f>IF(AND(L1466&lt;&gt;"",D1466=D1454+1),I1454+(I1466-I1454)*7/12,"")</f>
        <v/>
      </c>
      <c r="J1461">
        <f>_xlfn.XLOOKUP($A1461,ALGLIB_SSA_XAUUSD!$AA$2:$AA$2401,ALGLIB_SSA_XAUUSD!$P$2:$P$2401,"",0)</f>
        <v/>
      </c>
      <c r="K1461">
        <f>_xlfn.XLOOKUP($A1461,ALGLIB_SSA_XAUUSD!$AA$2:$AA$2401,ALGLIB_SSA_XAUUSD!$Q$2:$Q$2401,"",0)</f>
        <v/>
      </c>
      <c r="L1461">
        <f>_xlfn.XLOOKUP($A1461,ALGLIB_SSA_XAUUSD!$AA$2:$AA$2401,ALGLIB_SSA_XAUUSD!$R$2:$R$2401,"",0)</f>
        <v/>
      </c>
      <c r="M1461">
        <f>_xlfn.XLOOKUP($A1461,ALGLIB_SSA_XAUUSD!$AA$2:$AA$2401,ALGLIB_SSA_XAUUSD!$S$2:$S$2401,"",0)</f>
        <v/>
      </c>
      <c r="N1461">
        <f>_xlfn.XLOOKUP($A1461,ALGLIB_SSA_XAUUSD!$AA$2:$AA$2401,ALGLIB_SSA_XAUUSD!$T$2:$T$2401,"",0)</f>
        <v/>
      </c>
      <c r="O1461">
        <f>_xlfn.XLOOKUP($A1461,ALGLIB_SSA_XAUUSD!$AA$2:$AA$2401,ALGLIB_SSA_XAUUSD!$U$2:$U$2401,"",0)</f>
        <v/>
      </c>
      <c r="P1461">
        <f>_xlfn.XLOOKUP($A1461,ALGLIB_SSA_XAUUSD!$AA$2:$AA$2401,ALGLIB_SSA_XAUUSD!$V$2:$V$2401,"",0)</f>
        <v/>
      </c>
      <c r="S1461">
        <f>A1461</f>
        <v/>
      </c>
      <c r="T1461">
        <f>J1461</f>
        <v/>
      </c>
      <c r="U1461">
        <f>K1461</f>
        <v/>
      </c>
      <c r="V1461" s="14">
        <f>IF($A1461="","",MOD(ROW()-2,12)+1)</f>
        <v/>
      </c>
      <c r="W1461">
        <f>L1461</f>
        <v/>
      </c>
      <c r="X1461" s="14">
        <f>IF(F1461="","",F1461)</f>
        <v/>
      </c>
      <c r="Y1461" s="14">
        <f>IF(G1461="","",G1461)</f>
        <v/>
      </c>
      <c r="Z1461">
        <f>M1461</f>
        <v/>
      </c>
      <c r="AA1461">
        <f>N1461</f>
        <v/>
      </c>
      <c r="AB1461" s="14">
        <f>IF(H1461="","",H1461)</f>
        <v/>
      </c>
      <c r="AC1461">
        <f>O1461</f>
        <v/>
      </c>
      <c r="AD1461" s="14">
        <f>IF(I1461="","",I1461)</f>
        <v/>
      </c>
      <c r="AE1461">
        <f>P1461</f>
        <v/>
      </c>
      <c r="AH1461">
        <f>IF(S1461&lt;&gt;"",S1461,AH1460+900)</f>
        <v/>
      </c>
      <c r="AI1461">
        <f>IF(T1461&lt;&gt;"",T1461,AI1460)</f>
        <v/>
      </c>
      <c r="AJ1461">
        <f>IF(U1461&lt;&gt;"",U1461,AJ1460)</f>
        <v/>
      </c>
      <c r="AK1461">
        <f>IF(W1461&lt;&gt;"",W1461,"")</f>
        <v/>
      </c>
      <c r="AL1461" s="14">
        <f>IF(X1461&lt;&gt;"",X1461,"")</f>
        <v/>
      </c>
      <c r="AM1461" s="14">
        <f>IF(Y1461&lt;&gt;"",Y1461,"")</f>
        <v/>
      </c>
      <c r="AN1461" s="14">
        <f>IF(OR(AL1461="",AM1461=""),"",AL1461-AM1461)</f>
        <v/>
      </c>
      <c r="AO1461">
        <f>IF(AN1461="","",IF(AN1461&gt;0,"Bullish","Bearish"))</f>
        <v/>
      </c>
      <c r="AP1461">
        <f>IF(AO1461="",AP1460,AO1461)</f>
        <v/>
      </c>
      <c r="AQ1461" s="14">
        <f>IF(AB1461&lt;&gt;"",AB1461,"")</f>
        <v/>
      </c>
      <c r="AR1461" s="14">
        <f>IF(AD1461&lt;&gt;"",AD1461,"")</f>
        <v/>
      </c>
      <c r="AS1461">
        <f>IF(AS1460+1=13,1,AS1460+1)</f>
        <v/>
      </c>
      <c r="AT1461">
        <f>IFERROR(IF(SLOPE($AQ$1442:$AQ$1453,$AS$1442:$AS$1453)&gt;0,MIN(3,ABS(SLOPE($AQ$1442:$AQ$1453,$AS$1442:$AS$1453))),IF(SLOPE($AQ$1442:$AQ$1453,$AS$1442:$AS$1453)&lt;-0.5,-0.5,0)),0)</f>
        <v/>
      </c>
      <c r="AU1461">
        <f>IFERROR(IF(SLOPE($AR$1442:$AR$1453,$AS$1442:$AS$1453)&lt;0,MAX(-3,-ABS(SLOPE($AR$1442:$AR$1453,$AS$1442:$AS$1453))),IF(SLOPE($AR$1442:$AR$1453,$AS$1442:$AS$1453)&gt;0.5,0.5,0)),0)</f>
        <v/>
      </c>
      <c r="AV1461">
        <f>($AQ$1454+(AT1461*(AS1461-1)))</f>
        <v/>
      </c>
      <c r="AW1461">
        <f>($AR$1454+(AU1461*(AS1461-1)))</f>
        <v/>
      </c>
      <c r="AX1461">
        <f>IF(AT1461&gt;0,AV1461+AT1461,AV1461)</f>
        <v/>
      </c>
      <c r="AY1461">
        <f>IF(AU1461&lt;0,AW1461+AU1461,AW1461)</f>
        <v/>
      </c>
      <c r="BA1461" s="14">
        <f>IFERROR(AX1461-AQ1461,"")</f>
        <v/>
      </c>
      <c r="BB1461" s="14">
        <f>IFERROR(AY1461-AR1461,"")</f>
        <v/>
      </c>
      <c r="BD1461">
        <f>AH1461</f>
        <v/>
      </c>
      <c r="BE1461">
        <f>AI1461</f>
        <v/>
      </c>
      <c r="BF1461">
        <f>AJ1461</f>
        <v/>
      </c>
      <c r="BG1461" s="14">
        <f>L1461</f>
        <v/>
      </c>
      <c r="BH1461" s="14">
        <f>IF(X1461="","",X1461)</f>
        <v/>
      </c>
      <c r="BI1461" s="14">
        <f>IF(Y1461="","",Y1461)</f>
        <v/>
      </c>
      <c r="BJ1461">
        <f>Z1461</f>
        <v/>
      </c>
      <c r="BK1461">
        <f>AA1461</f>
        <v/>
      </c>
      <c r="BL1461">
        <f>IFERROR(AX1461,"")</f>
        <v/>
      </c>
      <c r="BM1461">
        <f>IFERROR(AY1461,"")</f>
        <v/>
      </c>
    </row>
    <row r="1462" ht="14.25" customHeight="1">
      <c r="A1462">
        <f>ALGLIB_SSA_XAUUSD!AA1462</f>
        <v/>
      </c>
      <c r="B1462">
        <f>IF($A1462="","",INDEX(ALGLIB_SSA_XAUUSD!$B$2:$B$2401,MATCH($A1462,ALGLIB_SSA_XAUUSD!$A$2:$A$2401,1)))</f>
        <v/>
      </c>
      <c r="C1462">
        <f>IF($A1462="","",INDEX(ALGLIB_SSA_XAUUSD!$C$2:$C$2401,MATCH($A1462,ALGLIB_SSA_XAUUSD!$A$2:$A$2401,1)))</f>
        <v/>
      </c>
      <c r="D1462" s="14">
        <f>IF($A1462="","",INT((ROW()-2)/12)+1)</f>
        <v/>
      </c>
      <c r="E1462" s="14">
        <f>IF(AND(E1466&lt;&gt;"",D1466=D1454+1),E1454+(E1466-E1454)*8/12,"")</f>
        <v/>
      </c>
      <c r="F1462" s="14">
        <f>IF(AND(F1466&lt;&gt;"",D1466=D1454+1),F1454+(F1466-F1454)*8/12,"")</f>
        <v/>
      </c>
      <c r="G1462" s="14">
        <f>IF(AND(G1466&lt;&gt;"",D1466=D1454+1),G1454+(G1466-G1454)*8/12,"")</f>
        <v/>
      </c>
      <c r="H1462" s="14">
        <f>IF(AND(H1466&lt;&gt;"",D1466=D1454+1),H1454+(H1466-H1454)*8/12,"")</f>
        <v/>
      </c>
      <c r="I1462" s="14">
        <f>IF(AND(L1466&lt;&gt;"",D1466=D1454+1),I1454+(I1466-I1454)*8/12,"")</f>
        <v/>
      </c>
      <c r="J1462">
        <f>_xlfn.XLOOKUP($A1462,ALGLIB_SSA_XAUUSD!$AA$2:$AA$2401,ALGLIB_SSA_XAUUSD!$P$2:$P$2401,"",0)</f>
        <v/>
      </c>
      <c r="K1462">
        <f>_xlfn.XLOOKUP($A1462,ALGLIB_SSA_XAUUSD!$AA$2:$AA$2401,ALGLIB_SSA_XAUUSD!$Q$2:$Q$2401,"",0)</f>
        <v/>
      </c>
      <c r="L1462">
        <f>_xlfn.XLOOKUP($A1462,ALGLIB_SSA_XAUUSD!$AA$2:$AA$2401,ALGLIB_SSA_XAUUSD!$R$2:$R$2401,"",0)</f>
        <v/>
      </c>
      <c r="M1462">
        <f>_xlfn.XLOOKUP($A1462,ALGLIB_SSA_XAUUSD!$AA$2:$AA$2401,ALGLIB_SSA_XAUUSD!$S$2:$S$2401,"",0)</f>
        <v/>
      </c>
      <c r="N1462">
        <f>_xlfn.XLOOKUP($A1462,ALGLIB_SSA_XAUUSD!$AA$2:$AA$2401,ALGLIB_SSA_XAUUSD!$T$2:$T$2401,"",0)</f>
        <v/>
      </c>
      <c r="O1462">
        <f>_xlfn.XLOOKUP($A1462,ALGLIB_SSA_XAUUSD!$AA$2:$AA$2401,ALGLIB_SSA_XAUUSD!$U$2:$U$2401,"",0)</f>
        <v/>
      </c>
      <c r="P1462">
        <f>_xlfn.XLOOKUP($A1462,ALGLIB_SSA_XAUUSD!$AA$2:$AA$2401,ALGLIB_SSA_XAUUSD!$V$2:$V$2401,"",0)</f>
        <v/>
      </c>
      <c r="S1462">
        <f>A1462</f>
        <v/>
      </c>
      <c r="T1462">
        <f>J1462</f>
        <v/>
      </c>
      <c r="U1462">
        <f>K1462</f>
        <v/>
      </c>
      <c r="V1462" s="14">
        <f>IF($A1462="","",MOD(ROW()-2,12)+1)</f>
        <v/>
      </c>
      <c r="W1462">
        <f>L1462</f>
        <v/>
      </c>
      <c r="X1462" s="14">
        <f>IF(F1462="","",F1462)</f>
        <v/>
      </c>
      <c r="Y1462" s="14">
        <f>IF(G1462="","",G1462)</f>
        <v/>
      </c>
      <c r="Z1462">
        <f>M1462</f>
        <v/>
      </c>
      <c r="AA1462">
        <f>N1462</f>
        <v/>
      </c>
      <c r="AB1462" s="14">
        <f>IF(H1462="","",H1462)</f>
        <v/>
      </c>
      <c r="AC1462">
        <f>O1462</f>
        <v/>
      </c>
      <c r="AD1462" s="14">
        <f>IF(I1462="","",I1462)</f>
        <v/>
      </c>
      <c r="AE1462">
        <f>P1462</f>
        <v/>
      </c>
      <c r="AH1462">
        <f>IF(S1462&lt;&gt;"",S1462,AH1461+900)</f>
        <v/>
      </c>
      <c r="AI1462">
        <f>IF(T1462&lt;&gt;"",T1462,AI1461)</f>
        <v/>
      </c>
      <c r="AJ1462">
        <f>IF(U1462&lt;&gt;"",U1462,AJ1461)</f>
        <v/>
      </c>
      <c r="AK1462">
        <f>IF(W1462&lt;&gt;"",W1462,"")</f>
        <v/>
      </c>
      <c r="AL1462" s="14">
        <f>IF(X1462&lt;&gt;"",X1462,"")</f>
        <v/>
      </c>
      <c r="AM1462" s="14">
        <f>IF(Y1462&lt;&gt;"",Y1462,"")</f>
        <v/>
      </c>
      <c r="AN1462" s="14">
        <f>IF(OR(AL1462="",AM1462=""),"",AL1462-AM1462)</f>
        <v/>
      </c>
      <c r="AO1462">
        <f>IF(AN1462="","",IF(AN1462&gt;0,"Bullish","Bearish"))</f>
        <v/>
      </c>
      <c r="AP1462">
        <f>IF(AO1462="",AP1461,AO1462)</f>
        <v/>
      </c>
      <c r="AQ1462" s="14">
        <f>IF(AB1462&lt;&gt;"",AB1462,"")</f>
        <v/>
      </c>
      <c r="AR1462" s="14">
        <f>IF(AD1462&lt;&gt;"",AD1462,"")</f>
        <v/>
      </c>
      <c r="AS1462">
        <f>IF(AS1461+1=13,1,AS1461+1)</f>
        <v/>
      </c>
      <c r="AT1462">
        <f>IFERROR(IF(SLOPE($AQ$1442:$AQ$1453,$AS$1442:$AS$1453)&gt;0,MIN(3,ABS(SLOPE($AQ$1442:$AQ$1453,$AS$1442:$AS$1453))),IF(SLOPE($AQ$1442:$AQ$1453,$AS$1442:$AS$1453)&lt;-0.5,-0.5,0)),0)</f>
        <v/>
      </c>
      <c r="AU1462">
        <f>IFERROR(IF(SLOPE($AR$1442:$AR$1453,$AS$1442:$AS$1453)&lt;0,MAX(-3,-ABS(SLOPE($AR$1442:$AR$1453,$AS$1442:$AS$1453))),IF(SLOPE($AR$1442:$AR$1453,$AS$1442:$AS$1453)&gt;0.5,0.5,0)),0)</f>
        <v/>
      </c>
      <c r="AV1462">
        <f>($AQ$1454+(AT1462*(AS1462-1)))</f>
        <v/>
      </c>
      <c r="AW1462">
        <f>($AR$1454+(AU1462*(AS1462-1)))</f>
        <v/>
      </c>
      <c r="AX1462">
        <f>IF(AT1462&gt;0,AV1462+AT1462,AV1462)</f>
        <v/>
      </c>
      <c r="AY1462">
        <f>IF(AU1462&lt;0,AW1462+AU1462,AW1462)</f>
        <v/>
      </c>
      <c r="BA1462" s="14">
        <f>IFERROR(AX1462-AQ1462,"")</f>
        <v/>
      </c>
      <c r="BB1462" s="14">
        <f>IFERROR(AY1462-AR1462,"")</f>
        <v/>
      </c>
      <c r="BD1462">
        <f>AH1462</f>
        <v/>
      </c>
      <c r="BE1462">
        <f>AI1462</f>
        <v/>
      </c>
      <c r="BF1462">
        <f>AJ1462</f>
        <v/>
      </c>
      <c r="BG1462" s="14">
        <f>L1462</f>
        <v/>
      </c>
      <c r="BH1462" s="14">
        <f>IF(X1462="","",X1462)</f>
        <v/>
      </c>
      <c r="BI1462" s="14">
        <f>IF(Y1462="","",Y1462)</f>
        <v/>
      </c>
      <c r="BJ1462">
        <f>Z1462</f>
        <v/>
      </c>
      <c r="BK1462">
        <f>AA1462</f>
        <v/>
      </c>
      <c r="BL1462">
        <f>IFERROR(AX1462,"")</f>
        <v/>
      </c>
      <c r="BM1462">
        <f>IFERROR(AY1462,"")</f>
        <v/>
      </c>
    </row>
    <row r="1463" ht="14.25" customHeight="1">
      <c r="A1463">
        <f>ALGLIB_SSA_XAUUSD!AA1463</f>
        <v/>
      </c>
      <c r="B1463">
        <f>IF($A1463="","",INDEX(ALGLIB_SSA_XAUUSD!$B$2:$B$2401,MATCH($A1463,ALGLIB_SSA_XAUUSD!$A$2:$A$2401,1)))</f>
        <v/>
      </c>
      <c r="C1463">
        <f>IF($A1463="","",INDEX(ALGLIB_SSA_XAUUSD!$C$2:$C$2401,MATCH($A1463,ALGLIB_SSA_XAUUSD!$A$2:$A$2401,1)))</f>
        <v/>
      </c>
      <c r="D1463" s="14">
        <f>IF($A1463="","",INT((ROW()-2)/12)+1)</f>
        <v/>
      </c>
      <c r="E1463" s="14">
        <f>IF(AND(E1466&lt;&gt;"",D1466=D1454+1),E1454+(E1466-E1454)*9/12,"")</f>
        <v/>
      </c>
      <c r="F1463" s="14">
        <f>IF(AND(F1466&lt;&gt;"",D1466=D1454+1),F1454+(F1466-F1454)*9/12,"")</f>
        <v/>
      </c>
      <c r="G1463" s="14">
        <f>IF(AND(G1466&lt;&gt;"",D1466=D1454+1),G1454+(G1466-G1454)*9/12,"")</f>
        <v/>
      </c>
      <c r="H1463" s="14">
        <f>IF(AND(H1466&lt;&gt;"",D1466=D1454+1),H1454+(H1466-H1454)*9/12,"")</f>
        <v/>
      </c>
      <c r="I1463" s="14">
        <f>IF(AND(L1466&lt;&gt;"",D1466=D1454+1),I1454+(I1466-I1454)*9/12,"")</f>
        <v/>
      </c>
      <c r="J1463">
        <f>_xlfn.XLOOKUP($A1463,ALGLIB_SSA_XAUUSD!$AA$2:$AA$2401,ALGLIB_SSA_XAUUSD!$P$2:$P$2401,"",0)</f>
        <v/>
      </c>
      <c r="K1463">
        <f>_xlfn.XLOOKUP($A1463,ALGLIB_SSA_XAUUSD!$AA$2:$AA$2401,ALGLIB_SSA_XAUUSD!$Q$2:$Q$2401,"",0)</f>
        <v/>
      </c>
      <c r="L1463">
        <f>_xlfn.XLOOKUP($A1463,ALGLIB_SSA_XAUUSD!$AA$2:$AA$2401,ALGLIB_SSA_XAUUSD!$R$2:$R$2401,"",0)</f>
        <v/>
      </c>
      <c r="M1463">
        <f>_xlfn.XLOOKUP($A1463,ALGLIB_SSA_XAUUSD!$AA$2:$AA$2401,ALGLIB_SSA_XAUUSD!$S$2:$S$2401,"",0)</f>
        <v/>
      </c>
      <c r="N1463">
        <f>_xlfn.XLOOKUP($A1463,ALGLIB_SSA_XAUUSD!$AA$2:$AA$2401,ALGLIB_SSA_XAUUSD!$T$2:$T$2401,"",0)</f>
        <v/>
      </c>
      <c r="O1463">
        <f>_xlfn.XLOOKUP($A1463,ALGLIB_SSA_XAUUSD!$AA$2:$AA$2401,ALGLIB_SSA_XAUUSD!$U$2:$U$2401,"",0)</f>
        <v/>
      </c>
      <c r="P1463">
        <f>_xlfn.XLOOKUP($A1463,ALGLIB_SSA_XAUUSD!$AA$2:$AA$2401,ALGLIB_SSA_XAUUSD!$V$2:$V$2401,"",0)</f>
        <v/>
      </c>
      <c r="S1463">
        <f>A1463</f>
        <v/>
      </c>
      <c r="T1463">
        <f>J1463</f>
        <v/>
      </c>
      <c r="U1463">
        <f>K1463</f>
        <v/>
      </c>
      <c r="V1463" s="14">
        <f>IF($A1463="","",MOD(ROW()-2,12)+1)</f>
        <v/>
      </c>
      <c r="W1463">
        <f>L1463</f>
        <v/>
      </c>
      <c r="X1463" s="14">
        <f>IF(F1463="","",F1463)</f>
        <v/>
      </c>
      <c r="Y1463" s="14">
        <f>IF(G1463="","",G1463)</f>
        <v/>
      </c>
      <c r="Z1463">
        <f>M1463</f>
        <v/>
      </c>
      <c r="AA1463">
        <f>N1463</f>
        <v/>
      </c>
      <c r="AB1463" s="14">
        <f>IF(H1463="","",H1463)</f>
        <v/>
      </c>
      <c r="AC1463">
        <f>O1463</f>
        <v/>
      </c>
      <c r="AD1463" s="14">
        <f>IF(I1463="","",I1463)</f>
        <v/>
      </c>
      <c r="AE1463">
        <f>P1463</f>
        <v/>
      </c>
      <c r="AH1463">
        <f>IF(S1463&lt;&gt;"",S1463,AH1462+900)</f>
        <v/>
      </c>
      <c r="AI1463">
        <f>IF(T1463&lt;&gt;"",T1463,AI1462)</f>
        <v/>
      </c>
      <c r="AJ1463">
        <f>IF(U1463&lt;&gt;"",U1463,AJ1462)</f>
        <v/>
      </c>
      <c r="AK1463">
        <f>IF(W1463&lt;&gt;"",W1463,"")</f>
        <v/>
      </c>
      <c r="AL1463" s="14">
        <f>IF(X1463&lt;&gt;"",X1463,"")</f>
        <v/>
      </c>
      <c r="AM1463" s="14">
        <f>IF(Y1463&lt;&gt;"",Y1463,"")</f>
        <v/>
      </c>
      <c r="AN1463" s="14">
        <f>IF(OR(AL1463="",AM1463=""),"",AL1463-AM1463)</f>
        <v/>
      </c>
      <c r="AO1463">
        <f>IF(AN1463="","",IF(AN1463&gt;0,"Bullish","Bearish"))</f>
        <v/>
      </c>
      <c r="AP1463">
        <f>IF(AO1463="",AP1462,AO1463)</f>
        <v/>
      </c>
      <c r="AQ1463" s="14">
        <f>IF(AB1463&lt;&gt;"",AB1463,"")</f>
        <v/>
      </c>
      <c r="AR1463" s="14">
        <f>IF(AD1463&lt;&gt;"",AD1463,"")</f>
        <v/>
      </c>
      <c r="AS1463">
        <f>IF(AS1462+1=13,1,AS1462+1)</f>
        <v/>
      </c>
      <c r="AT1463">
        <f>IFERROR(IF(SLOPE($AQ$1442:$AQ$1453,$AS$1442:$AS$1453)&gt;0,MIN(3,ABS(SLOPE($AQ$1442:$AQ$1453,$AS$1442:$AS$1453))),IF(SLOPE($AQ$1442:$AQ$1453,$AS$1442:$AS$1453)&lt;-0.5,-0.5,0)),0)</f>
        <v/>
      </c>
      <c r="AU1463">
        <f>IFERROR(IF(SLOPE($AR$1442:$AR$1453,$AS$1442:$AS$1453)&lt;0,MAX(-3,-ABS(SLOPE($AR$1442:$AR$1453,$AS$1442:$AS$1453))),IF(SLOPE($AR$1442:$AR$1453,$AS$1442:$AS$1453)&gt;0.5,0.5,0)),0)</f>
        <v/>
      </c>
      <c r="AV1463">
        <f>($AQ$1454+(AT1463*(AS1463-1)))</f>
        <v/>
      </c>
      <c r="AW1463">
        <f>($AR$1454+(AU1463*(AS1463-1)))</f>
        <v/>
      </c>
      <c r="AX1463">
        <f>IF(AT1463&gt;0,AV1463+AT1463,AV1463)</f>
        <v/>
      </c>
      <c r="AY1463">
        <f>IF(AU1463&lt;0,AW1463+AU1463,AW1463)</f>
        <v/>
      </c>
      <c r="BA1463" s="14">
        <f>IFERROR(AX1463-AQ1463,"")</f>
        <v/>
      </c>
      <c r="BB1463" s="14">
        <f>IFERROR(AY1463-AR1463,"")</f>
        <v/>
      </c>
      <c r="BD1463">
        <f>AH1463</f>
        <v/>
      </c>
      <c r="BE1463">
        <f>AI1463</f>
        <v/>
      </c>
      <c r="BF1463">
        <f>AJ1463</f>
        <v/>
      </c>
      <c r="BG1463" s="14">
        <f>L1463</f>
        <v/>
      </c>
      <c r="BH1463" s="14">
        <f>IF(X1463="","",X1463)</f>
        <v/>
      </c>
      <c r="BI1463" s="14">
        <f>IF(Y1463="","",Y1463)</f>
        <v/>
      </c>
      <c r="BJ1463">
        <f>Z1463</f>
        <v/>
      </c>
      <c r="BK1463">
        <f>AA1463</f>
        <v/>
      </c>
      <c r="BL1463">
        <f>IFERROR(AX1463,"")</f>
        <v/>
      </c>
      <c r="BM1463">
        <f>IFERROR(AY1463,"")</f>
        <v/>
      </c>
    </row>
    <row r="1464" ht="14.25" customHeight="1">
      <c r="A1464">
        <f>ALGLIB_SSA_XAUUSD!AA1464</f>
        <v/>
      </c>
      <c r="B1464">
        <f>IF($A1464="","",INDEX(ALGLIB_SSA_XAUUSD!$B$2:$B$2401,MATCH($A1464,ALGLIB_SSA_XAUUSD!$A$2:$A$2401,1)))</f>
        <v/>
      </c>
      <c r="C1464">
        <f>IF($A1464="","",INDEX(ALGLIB_SSA_XAUUSD!$C$2:$C$2401,MATCH($A1464,ALGLIB_SSA_XAUUSD!$A$2:$A$2401,1)))</f>
        <v/>
      </c>
      <c r="D1464" s="14">
        <f>IF($A1464="","",INT((ROW()-2)/12)+1)</f>
        <v/>
      </c>
      <c r="E1464" s="14">
        <f>IF(AND(E1466&lt;&gt;"",D1466=D1454+1),E1454+(E1466-E1454)*10/12,"")</f>
        <v/>
      </c>
      <c r="F1464" s="14">
        <f>IF(AND(F1466&lt;&gt;"",D1466=D1454+1),F1454+(F1466-F1454)*10/12,"")</f>
        <v/>
      </c>
      <c r="G1464" s="14">
        <f>IF(AND(G1466&lt;&gt;"",D1466=D1454+1),G1454+(G1466-G1454)*10/12,"")</f>
        <v/>
      </c>
      <c r="H1464" s="14">
        <f>IF(AND(H1466&lt;&gt;"",D1466=D1454+1),H1454+(H1466-H1454)*10/12,"")</f>
        <v/>
      </c>
      <c r="I1464" s="14">
        <f>IF(AND(L1466&lt;&gt;"",D1466=D1454+1),I1454+(I1466-I1454)*10/12,"")</f>
        <v/>
      </c>
      <c r="J1464">
        <f>_xlfn.XLOOKUP($A1464,ALGLIB_SSA_XAUUSD!$AA$2:$AA$2401,ALGLIB_SSA_XAUUSD!$P$2:$P$2401,"",0)</f>
        <v/>
      </c>
      <c r="K1464">
        <f>_xlfn.XLOOKUP($A1464,ALGLIB_SSA_XAUUSD!$AA$2:$AA$2401,ALGLIB_SSA_XAUUSD!$Q$2:$Q$2401,"",0)</f>
        <v/>
      </c>
      <c r="L1464">
        <f>_xlfn.XLOOKUP($A1464,ALGLIB_SSA_XAUUSD!$AA$2:$AA$2401,ALGLIB_SSA_XAUUSD!$R$2:$R$2401,"",0)</f>
        <v/>
      </c>
      <c r="M1464">
        <f>_xlfn.XLOOKUP($A1464,ALGLIB_SSA_XAUUSD!$AA$2:$AA$2401,ALGLIB_SSA_XAUUSD!$S$2:$S$2401,"",0)</f>
        <v/>
      </c>
      <c r="N1464">
        <f>_xlfn.XLOOKUP($A1464,ALGLIB_SSA_XAUUSD!$AA$2:$AA$2401,ALGLIB_SSA_XAUUSD!$T$2:$T$2401,"",0)</f>
        <v/>
      </c>
      <c r="O1464">
        <f>_xlfn.XLOOKUP($A1464,ALGLIB_SSA_XAUUSD!$AA$2:$AA$2401,ALGLIB_SSA_XAUUSD!$U$2:$U$2401,"",0)</f>
        <v/>
      </c>
      <c r="P1464">
        <f>_xlfn.XLOOKUP($A1464,ALGLIB_SSA_XAUUSD!$AA$2:$AA$2401,ALGLIB_SSA_XAUUSD!$V$2:$V$2401,"",0)</f>
        <v/>
      </c>
      <c r="S1464">
        <f>A1464</f>
        <v/>
      </c>
      <c r="T1464">
        <f>J1464</f>
        <v/>
      </c>
      <c r="U1464">
        <f>K1464</f>
        <v/>
      </c>
      <c r="V1464" s="14">
        <f>IF($A1464="","",MOD(ROW()-2,12)+1)</f>
        <v/>
      </c>
      <c r="W1464">
        <f>L1464</f>
        <v/>
      </c>
      <c r="X1464" s="14">
        <f>IF(F1464="","",F1464)</f>
        <v/>
      </c>
      <c r="Y1464" s="14">
        <f>IF(G1464="","",G1464)</f>
        <v/>
      </c>
      <c r="Z1464">
        <f>M1464</f>
        <v/>
      </c>
      <c r="AA1464">
        <f>N1464</f>
        <v/>
      </c>
      <c r="AB1464" s="14">
        <f>IF(H1464="","",H1464)</f>
        <v/>
      </c>
      <c r="AC1464">
        <f>O1464</f>
        <v/>
      </c>
      <c r="AD1464" s="14">
        <f>IF(I1464="","",I1464)</f>
        <v/>
      </c>
      <c r="AE1464">
        <f>P1464</f>
        <v/>
      </c>
      <c r="AH1464">
        <f>IF(S1464&lt;&gt;"",S1464,AH1463+900)</f>
        <v/>
      </c>
      <c r="AI1464">
        <f>IF(T1464&lt;&gt;"",T1464,AI1463)</f>
        <v/>
      </c>
      <c r="AJ1464">
        <f>IF(U1464&lt;&gt;"",U1464,AJ1463)</f>
        <v/>
      </c>
      <c r="AK1464">
        <f>IF(W1464&lt;&gt;"",W1464,"")</f>
        <v/>
      </c>
      <c r="AL1464" s="14">
        <f>IF(X1464&lt;&gt;"",X1464,"")</f>
        <v/>
      </c>
      <c r="AM1464" s="14">
        <f>IF(Y1464&lt;&gt;"",Y1464,"")</f>
        <v/>
      </c>
      <c r="AN1464" s="14">
        <f>IF(OR(AL1464="",AM1464=""),"",AL1464-AM1464)</f>
        <v/>
      </c>
      <c r="AO1464">
        <f>IF(AN1464="","",IF(AN1464&gt;0,"Bullish","Bearish"))</f>
        <v/>
      </c>
      <c r="AP1464">
        <f>IF(AO1464="",AP1463,AO1464)</f>
        <v/>
      </c>
      <c r="AQ1464" s="14">
        <f>IF(AB1464&lt;&gt;"",AB1464,"")</f>
        <v/>
      </c>
      <c r="AR1464" s="14">
        <f>IF(AD1464&lt;&gt;"",AD1464,"")</f>
        <v/>
      </c>
      <c r="AS1464">
        <f>IF(AS1463+1=13,1,AS1463+1)</f>
        <v/>
      </c>
      <c r="AT1464">
        <f>IFERROR(IF(SLOPE($AQ$1442:$AQ$1453,$AS$1442:$AS$1453)&gt;0,MIN(3,ABS(SLOPE($AQ$1442:$AQ$1453,$AS$1442:$AS$1453))),IF(SLOPE($AQ$1442:$AQ$1453,$AS$1442:$AS$1453)&lt;-0.5,-0.5,0)),0)</f>
        <v/>
      </c>
      <c r="AU1464">
        <f>IFERROR(IF(SLOPE($AR$1442:$AR$1453,$AS$1442:$AS$1453)&lt;0,MAX(-3,-ABS(SLOPE($AR$1442:$AR$1453,$AS$1442:$AS$1453))),IF(SLOPE($AR$1442:$AR$1453,$AS$1442:$AS$1453)&gt;0.5,0.5,0)),0)</f>
        <v/>
      </c>
      <c r="AV1464">
        <f>($AQ$1454+(AT1464*(AS1464-1)))</f>
        <v/>
      </c>
      <c r="AW1464">
        <f>($AR$1454+(AU1464*(AS1464-1)))</f>
        <v/>
      </c>
      <c r="AX1464">
        <f>IF(AT1464&gt;0,AV1464+AT1464,AV1464)</f>
        <v/>
      </c>
      <c r="AY1464">
        <f>IF(AU1464&lt;0,AW1464+AU1464,AW1464)</f>
        <v/>
      </c>
      <c r="BA1464" s="14">
        <f>IFERROR(AX1464-AQ1464,"")</f>
        <v/>
      </c>
      <c r="BB1464" s="14">
        <f>IFERROR(AY1464-AR1464,"")</f>
        <v/>
      </c>
      <c r="BD1464">
        <f>AH1464</f>
        <v/>
      </c>
      <c r="BE1464">
        <f>AI1464</f>
        <v/>
      </c>
      <c r="BF1464">
        <f>AJ1464</f>
        <v/>
      </c>
      <c r="BG1464" s="14">
        <f>L1464</f>
        <v/>
      </c>
      <c r="BH1464" s="14">
        <f>IF(X1464="","",X1464)</f>
        <v/>
      </c>
      <c r="BI1464" s="14">
        <f>IF(Y1464="","",Y1464)</f>
        <v/>
      </c>
      <c r="BJ1464">
        <f>Z1464</f>
        <v/>
      </c>
      <c r="BK1464">
        <f>AA1464</f>
        <v/>
      </c>
      <c r="BL1464">
        <f>IFERROR(AX1464,"")</f>
        <v/>
      </c>
      <c r="BM1464">
        <f>IFERROR(AY1464,"")</f>
        <v/>
      </c>
    </row>
    <row r="1465" ht="14.25" customHeight="1">
      <c r="A1465">
        <f>ALGLIB_SSA_XAUUSD!AA1465</f>
        <v/>
      </c>
      <c r="B1465">
        <f>IF($A1465="","",INDEX(ALGLIB_SSA_XAUUSD!$B$2:$B$2401,MATCH($A1465,ALGLIB_SSA_XAUUSD!$A$2:$A$2401,1)))</f>
        <v/>
      </c>
      <c r="C1465">
        <f>IF($A1465="","",INDEX(ALGLIB_SSA_XAUUSD!$C$2:$C$2401,MATCH($A1465,ALGLIB_SSA_XAUUSD!$A$2:$A$2401,1)))</f>
        <v/>
      </c>
      <c r="D1465" s="14">
        <f>IF($A1465="","",INT((ROW()-2)/12)+1)</f>
        <v/>
      </c>
      <c r="E1465" s="14">
        <f>IF(AND(E1466&lt;&gt;"",D1466=D1454+1),E1454+(E1466-E1454)*11/12,"")</f>
        <v/>
      </c>
      <c r="F1465" s="14">
        <f>IF(AND(F1466&lt;&gt;"",D1466=D1454+1),F1454+(F1466-F1454)*11/12,"")</f>
        <v/>
      </c>
      <c r="G1465" s="14">
        <f>IF(AND(G1466&lt;&gt;"",D1466=D1454+1),G1454+(G1466-G1454)*11/12,"")</f>
        <v/>
      </c>
      <c r="H1465" s="14">
        <f>IF(AND(H1466&lt;&gt;"",D1466=D1454+1),H1454+(H1466-H1454)*11/12,"")</f>
        <v/>
      </c>
      <c r="I1465" s="14">
        <f>IF(AND(L1466&lt;&gt;"",D1466=D1454+1),I1454+(I1466-I1454)*11/12,"")</f>
        <v/>
      </c>
      <c r="J1465">
        <f>_xlfn.XLOOKUP($A1465,ALGLIB_SSA_XAUUSD!$AA$2:$AA$2401,ALGLIB_SSA_XAUUSD!$P$2:$P$2401,"",0)</f>
        <v/>
      </c>
      <c r="K1465">
        <f>_xlfn.XLOOKUP($A1465,ALGLIB_SSA_XAUUSD!$AA$2:$AA$2401,ALGLIB_SSA_XAUUSD!$Q$2:$Q$2401,"",0)</f>
        <v/>
      </c>
      <c r="L1465">
        <f>_xlfn.XLOOKUP($A1465,ALGLIB_SSA_XAUUSD!$AA$2:$AA$2401,ALGLIB_SSA_XAUUSD!$R$2:$R$2401,"",0)</f>
        <v/>
      </c>
      <c r="M1465">
        <f>_xlfn.XLOOKUP($A1465,ALGLIB_SSA_XAUUSD!$AA$2:$AA$2401,ALGLIB_SSA_XAUUSD!$S$2:$S$2401,"",0)</f>
        <v/>
      </c>
      <c r="N1465">
        <f>_xlfn.XLOOKUP($A1465,ALGLIB_SSA_XAUUSD!$AA$2:$AA$2401,ALGLIB_SSA_XAUUSD!$T$2:$T$2401,"",0)</f>
        <v/>
      </c>
      <c r="O1465">
        <f>_xlfn.XLOOKUP($A1465,ALGLIB_SSA_XAUUSD!$AA$2:$AA$2401,ALGLIB_SSA_XAUUSD!$U$2:$U$2401,"",0)</f>
        <v/>
      </c>
      <c r="P1465">
        <f>_xlfn.XLOOKUP($A1465,ALGLIB_SSA_XAUUSD!$AA$2:$AA$2401,ALGLIB_SSA_XAUUSD!$V$2:$V$2401,"",0)</f>
        <v/>
      </c>
      <c r="S1465">
        <f>A1465</f>
        <v/>
      </c>
      <c r="T1465">
        <f>J1465</f>
        <v/>
      </c>
      <c r="U1465">
        <f>K1465</f>
        <v/>
      </c>
      <c r="V1465" s="14">
        <f>IF($A1465="","",MOD(ROW()-2,12)+1)</f>
        <v/>
      </c>
      <c r="W1465">
        <f>L1465</f>
        <v/>
      </c>
      <c r="X1465" s="14">
        <f>IF(F1465="","",F1465)</f>
        <v/>
      </c>
      <c r="Y1465" s="14">
        <f>IF(G1465="","",G1465)</f>
        <v/>
      </c>
      <c r="Z1465">
        <f>M1465</f>
        <v/>
      </c>
      <c r="AA1465">
        <f>N1465</f>
        <v/>
      </c>
      <c r="AB1465" s="14">
        <f>IF(H1465="","",H1465)</f>
        <v/>
      </c>
      <c r="AC1465">
        <f>O1465</f>
        <v/>
      </c>
      <c r="AD1465" s="14">
        <f>IF(I1465="","",I1465)</f>
        <v/>
      </c>
      <c r="AE1465">
        <f>P1465</f>
        <v/>
      </c>
      <c r="AH1465">
        <f>IF(S1465&lt;&gt;"",S1465,AH1464+900)</f>
        <v/>
      </c>
      <c r="AI1465">
        <f>IF(T1465&lt;&gt;"",T1465,AI1464)</f>
        <v/>
      </c>
      <c r="AJ1465">
        <f>IF(U1465&lt;&gt;"",U1465,AJ1464)</f>
        <v/>
      </c>
      <c r="AK1465">
        <f>IF(W1465&lt;&gt;"",W1465,"")</f>
        <v/>
      </c>
      <c r="AL1465" s="14">
        <f>IF(X1465&lt;&gt;"",X1465,"")</f>
        <v/>
      </c>
      <c r="AM1465" s="14">
        <f>IF(Y1465&lt;&gt;"",Y1465,"")</f>
        <v/>
      </c>
      <c r="AN1465" s="14">
        <f>IF(OR(AL1465="",AM1465=""),"",AL1465-AM1465)</f>
        <v/>
      </c>
      <c r="AO1465">
        <f>IF(AN1465="","",IF(AN1465&gt;0,"Bullish","Bearish"))</f>
        <v/>
      </c>
      <c r="AP1465">
        <f>IF(AO1465="",AP1464,AO1465)</f>
        <v/>
      </c>
      <c r="AQ1465" s="14">
        <f>IF(AB1465&lt;&gt;"",AB1465,"")</f>
        <v/>
      </c>
      <c r="AR1465" s="14">
        <f>IF(AD1465&lt;&gt;"",AD1465,"")</f>
        <v/>
      </c>
      <c r="AS1465">
        <f>IF(AS1464+1=13,1,AS1464+1)</f>
        <v/>
      </c>
      <c r="AT1465">
        <f>IFERROR(IF(SLOPE($AQ$1442:$AQ$1453,$AS$1442:$AS$1453)&gt;0,MIN(3,ABS(SLOPE($AQ$1442:$AQ$1453,$AS$1442:$AS$1453))),IF(SLOPE($AQ$1442:$AQ$1453,$AS$1442:$AS$1453)&lt;-0.5,-0.5,0)),0)</f>
        <v/>
      </c>
      <c r="AU1465">
        <f>IFERROR(IF(SLOPE($AR$1442:$AR$1453,$AS$1442:$AS$1453)&lt;0,MAX(-3,-ABS(SLOPE($AR$1442:$AR$1453,$AS$1442:$AS$1453))),IF(SLOPE($AR$1442:$AR$1453,$AS$1442:$AS$1453)&gt;0.5,0.5,0)),0)</f>
        <v/>
      </c>
      <c r="AV1465">
        <f>($AQ$1454+(AT1465*(AS1465-1)))</f>
        <v/>
      </c>
      <c r="AW1465">
        <f>($AR$1454+(AU1465*(AS1465-1)))</f>
        <v/>
      </c>
      <c r="AX1465">
        <f>IF(AT1465&gt;0,AV1465+AT1465,AV1465)</f>
        <v/>
      </c>
      <c r="AY1465">
        <f>IF(AU1465&lt;0,AW1465+AU1465,AW1465)</f>
        <v/>
      </c>
      <c r="BA1465" s="14">
        <f>IFERROR(AX1465-AQ1465,"")</f>
        <v/>
      </c>
      <c r="BB1465" s="14">
        <f>IFERROR(AY1465-AR1465,"")</f>
        <v/>
      </c>
      <c r="BD1465">
        <f>AH1465</f>
        <v/>
      </c>
      <c r="BE1465">
        <f>AI1465</f>
        <v/>
      </c>
      <c r="BF1465">
        <f>AJ1465</f>
        <v/>
      </c>
      <c r="BG1465" s="14">
        <f>L1465</f>
        <v/>
      </c>
      <c r="BH1465" s="14">
        <f>IF(X1465="","",X1465)</f>
        <v/>
      </c>
      <c r="BI1465" s="14">
        <f>IF(Y1465="","",Y1465)</f>
        <v/>
      </c>
      <c r="BJ1465">
        <f>Z1465</f>
        <v/>
      </c>
      <c r="BK1465">
        <f>AA1465</f>
        <v/>
      </c>
      <c r="BL1465">
        <f>IFERROR(AX1465,"")</f>
        <v/>
      </c>
      <c r="BM1465">
        <f>IFERROR(AY1465,"")</f>
        <v/>
      </c>
    </row>
    <row r="1466" ht="14.25" customHeight="1">
      <c r="A1466">
        <f>ALGLIB_SSA_XAUUSD!AA1466</f>
        <v/>
      </c>
      <c r="B1466">
        <f>IF($A1466="","",INDEX(ALGLIB_SSA_XAUUSD!$B$2:$B$2401,MATCH($A1466,ALGLIB_SSA_XAUUSD!$A$2:$A$2401,1)))</f>
        <v/>
      </c>
      <c r="C1466">
        <f>IF($A1466="","",INDEX(ALGLIB_SSA_XAUUSD!$C$2:$C$2401,MATCH($A1466,ALGLIB_SSA_XAUUSD!$A$2:$A$2401,1)))</f>
        <v/>
      </c>
      <c r="D1466" s="14">
        <f>IF($A1466="","",INT((ROW()-2)/12)+1)</f>
        <v/>
      </c>
      <c r="E1466" s="14">
        <f>IF($A1466="","",INDEX(ALGLIB_SSA_XAUUSD!$D$2:$D$2401,MATCH($A1466,ALGLIB_SSA_XAUUSD!$A$2:$A$2401,1)))</f>
        <v/>
      </c>
      <c r="F1466" s="14">
        <f>IF($A1466="","",INDEX(ALGLIB_SSA_XAUUSD!$E$2:$E$2401,MATCH($A1466,ALGLIB_SSA_XAUUSD!$A$2:$A$2401,1)))</f>
        <v/>
      </c>
      <c r="G1466" s="14">
        <f>IF($A1466="","",INDEX(ALGLIB_SSA_XAUUSD!$F$2:$F$2401,MATCH($A1466,ALGLIB_SSA_XAUUSD!$A$2:$A$2401,1)))</f>
        <v/>
      </c>
      <c r="H1466" s="14">
        <f>IF($A1466="","",INDEX(ALGLIB_SSA_XAUUSD!$G$2:$G$2401,MATCH($A1466,ALGLIB_SSA_XAUUSD!$A$2:$A$2401,1)))</f>
        <v/>
      </c>
      <c r="I1466" s="14">
        <f>IF($A1466="","",INDEX(ALGLIB_SSA_XAUUSD!$H$2:$H$2401,MATCH($A1466,ALGLIB_SSA_XAUUSD!$A$2:$A$2401,1)))</f>
        <v/>
      </c>
      <c r="J1466">
        <f>_xlfn.XLOOKUP($A1466,ALGLIB_SSA_XAUUSD!$AA$2:$AA$2401,ALGLIB_SSA_XAUUSD!$P$2:$P$2401,"",0)</f>
        <v/>
      </c>
      <c r="K1466">
        <f>_xlfn.XLOOKUP($A1466,ALGLIB_SSA_XAUUSD!$AA$2:$AA$2401,ALGLIB_SSA_XAUUSD!$Q$2:$Q$2401,"",0)</f>
        <v/>
      </c>
      <c r="L1466">
        <f>_xlfn.XLOOKUP($A1466,ALGLIB_SSA_XAUUSD!$AA$2:$AA$2401,ALGLIB_SSA_XAUUSD!$R$2:$R$2401,"",0)</f>
        <v/>
      </c>
      <c r="M1466">
        <f>_xlfn.XLOOKUP($A1466,ALGLIB_SSA_XAUUSD!$AA$2:$AA$2401,ALGLIB_SSA_XAUUSD!$S$2:$S$2401,"",0)</f>
        <v/>
      </c>
      <c r="N1466">
        <f>_xlfn.XLOOKUP($A1466,ALGLIB_SSA_XAUUSD!$AA$2:$AA$2401,ALGLIB_SSA_XAUUSD!$T$2:$T$2401,"",0)</f>
        <v/>
      </c>
      <c r="O1466">
        <f>_xlfn.XLOOKUP($A1466,ALGLIB_SSA_XAUUSD!$AA$2:$AA$2401,ALGLIB_SSA_XAUUSD!$U$2:$U$2401,"",0)</f>
        <v/>
      </c>
      <c r="P1466">
        <f>_xlfn.XLOOKUP($A1466,ALGLIB_SSA_XAUUSD!$AA$2:$AA$2401,ALGLIB_SSA_XAUUSD!$V$2:$V$2401,"",0)</f>
        <v/>
      </c>
      <c r="S1466">
        <f>A1466</f>
        <v/>
      </c>
      <c r="T1466">
        <f>J1466</f>
        <v/>
      </c>
      <c r="U1466">
        <f>K1466</f>
        <v/>
      </c>
      <c r="V1466" s="14">
        <f>IF($A1466="","",MOD(ROW()-2,12)+1)</f>
        <v/>
      </c>
      <c r="W1466">
        <f>L1466</f>
        <v/>
      </c>
      <c r="X1466" s="14">
        <f>IF(F1466="","",F1466)</f>
        <v/>
      </c>
      <c r="Y1466" s="14">
        <f>IF(G1466="","",G1466)</f>
        <v/>
      </c>
      <c r="Z1466">
        <f>M1466</f>
        <v/>
      </c>
      <c r="AA1466">
        <f>N1466</f>
        <v/>
      </c>
      <c r="AB1466" s="14">
        <f>IF(H1466="","",H1466)</f>
        <v/>
      </c>
      <c r="AC1466">
        <f>O1466</f>
        <v/>
      </c>
      <c r="AD1466" s="14">
        <f>IF(I1466="","",I1466)</f>
        <v/>
      </c>
      <c r="AE1466">
        <f>P1466</f>
        <v/>
      </c>
      <c r="AH1466">
        <f>IF(S1466&lt;&gt;"",S1466,AH1465+900)</f>
        <v/>
      </c>
      <c r="AI1466">
        <f>IF(T1466&lt;&gt;"",T1466,AI1465)</f>
        <v/>
      </c>
      <c r="AJ1466">
        <f>IF(U1466&lt;&gt;"",U1466,AJ1465)</f>
        <v/>
      </c>
      <c r="AK1466">
        <f>IF(W1466&lt;&gt;"",W1466,"")</f>
        <v/>
      </c>
      <c r="AL1466" s="14">
        <f>IF(X1466&lt;&gt;"",X1466,"")</f>
        <v/>
      </c>
      <c r="AM1466" s="14">
        <f>IF(Y1466&lt;&gt;"",Y1466,"")</f>
        <v/>
      </c>
      <c r="AN1466" s="14">
        <f>IF(OR(AL1466="",AM1466=""),"",AL1466-AM1466)</f>
        <v/>
      </c>
      <c r="AO1466">
        <f>IF(AN1466="","",IF(AN1466&gt;0,"Bullish","Bearish"))</f>
        <v/>
      </c>
      <c r="AP1466">
        <f>IF(AO1466="",AP1465,AO1466)</f>
        <v/>
      </c>
      <c r="AQ1466" s="14">
        <f>IF(AB1466&lt;&gt;"",AB1466,"")</f>
        <v/>
      </c>
      <c r="AR1466" s="14">
        <f>IF(AD1466&lt;&gt;"",AD1466,"")</f>
        <v/>
      </c>
      <c r="AS1466">
        <f>IF(AS1465+1=13,1,AS1465+1)</f>
        <v/>
      </c>
      <c r="AT1466">
        <f>IFERROR(IF(SLOPE($AQ$1454:$AQ$1465,$AS$1454:$AS$1465)&gt;0,MIN(3,ABS(SLOPE($AQ$1454:$AQ$1465,$AS$1454:$AS$1465))),IF(SLOPE($AQ$1454:$AQ$1465,$AS$1454:$AS$1465)&lt;-0.5,-0.5,0)),0)</f>
        <v/>
      </c>
      <c r="AU1466">
        <f>IFERROR(IF(SLOPE($AR$1454:$AR$1465,$AS$1454:$AS$1465)&lt;0,MAX(-3,-ABS(SLOPE($AR$1454:$AR$1465,$AS$1454:$AS$1465))),IF(SLOPE($AR$1454:$AR$1465,$AS$1454:$AS$1465)&gt;0.5,0.5,0)),0)</f>
        <v/>
      </c>
      <c r="AV1466">
        <f>($AQ$1466+(AT1466*(AS1466-1)))</f>
        <v/>
      </c>
      <c r="AW1466">
        <f>($AR$1466+(AU1466*(AS1466-1)))</f>
        <v/>
      </c>
      <c r="AX1466">
        <f>IF(AT1466&gt;0,AV1466+AT1466,AV1466)</f>
        <v/>
      </c>
      <c r="AY1466">
        <f>IF(AU1466&lt;0,AW1466+AU1466,AW1466)</f>
        <v/>
      </c>
      <c r="BA1466" s="14">
        <f>IFERROR(AX1466-AQ1466,"")</f>
        <v/>
      </c>
      <c r="BB1466" s="14">
        <f>IFERROR(AY1466-AR1466,"")</f>
        <v/>
      </c>
      <c r="BD1466">
        <f>AH1466</f>
        <v/>
      </c>
      <c r="BE1466">
        <f>AI1466</f>
        <v/>
      </c>
      <c r="BF1466">
        <f>AJ1466</f>
        <v/>
      </c>
      <c r="BG1466" s="14">
        <f>L1466</f>
        <v/>
      </c>
      <c r="BH1466" s="14">
        <f>IF(X1466="","",X1466)</f>
        <v/>
      </c>
      <c r="BI1466" s="14">
        <f>IF(Y1466="","",Y1466)</f>
        <v/>
      </c>
      <c r="BJ1466">
        <f>Z1466</f>
        <v/>
      </c>
      <c r="BK1466">
        <f>AA1466</f>
        <v/>
      </c>
      <c r="BL1466">
        <f>IFERROR(AX1466,"")</f>
        <v/>
      </c>
      <c r="BM1466">
        <f>IFERROR(AY1466,"")</f>
        <v/>
      </c>
    </row>
    <row r="1467" ht="14.25" customHeight="1">
      <c r="A1467">
        <f>ALGLIB_SSA_XAUUSD!AA1467</f>
        <v/>
      </c>
      <c r="B1467">
        <f>IF($A1467="","",INDEX(ALGLIB_SSA_XAUUSD!$B$2:$B$2401,MATCH($A1467,ALGLIB_SSA_XAUUSD!$A$2:$A$2401,1)))</f>
        <v/>
      </c>
      <c r="C1467">
        <f>IF($A1467="","",INDEX(ALGLIB_SSA_XAUUSD!$C$2:$C$2401,MATCH($A1467,ALGLIB_SSA_XAUUSD!$A$2:$A$2401,1)))</f>
        <v/>
      </c>
      <c r="D1467" s="14">
        <f>IF($A1467="","",INT((ROW()-2)/12)+1)</f>
        <v/>
      </c>
      <c r="E1467" s="14">
        <f>IF(AND(E1478&lt;&gt;"",D1478=D1466+1),E1466+(E1478-E1466)*1/12,"")</f>
        <v/>
      </c>
      <c r="F1467" s="14">
        <f>IF(AND(F1478&lt;&gt;"",D1478=D1466+1),F1466+(F1478-F1466)*1/12,"")</f>
        <v/>
      </c>
      <c r="G1467" s="14">
        <f>IF(AND(G1478&lt;&gt;"",D1478=D1466+1),G1466+(G1478-G1466)*1/12,"")</f>
        <v/>
      </c>
      <c r="H1467" s="14">
        <f>IF(AND(H1478&lt;&gt;"",D1478=D1466+1),H1466+(H1478-H1466)*1/12,"")</f>
        <v/>
      </c>
      <c r="I1467" s="14">
        <f>IF(AND(L1478&lt;&gt;"",D1478=D1466+1),I1466+(I1478-I1466)*1/12,"")</f>
        <v/>
      </c>
      <c r="J1467">
        <f>_xlfn.XLOOKUP($A1467,ALGLIB_SSA_XAUUSD!$AA$2:$AA$2401,ALGLIB_SSA_XAUUSD!$P$2:$P$2401,"",0)</f>
        <v/>
      </c>
      <c r="K1467">
        <f>_xlfn.XLOOKUP($A1467,ALGLIB_SSA_XAUUSD!$AA$2:$AA$2401,ALGLIB_SSA_XAUUSD!$Q$2:$Q$2401,"",0)</f>
        <v/>
      </c>
      <c r="L1467">
        <f>_xlfn.XLOOKUP($A1467,ALGLIB_SSA_XAUUSD!$AA$2:$AA$2401,ALGLIB_SSA_XAUUSD!$R$2:$R$2401,"",0)</f>
        <v/>
      </c>
      <c r="M1467">
        <f>_xlfn.XLOOKUP($A1467,ALGLIB_SSA_XAUUSD!$AA$2:$AA$2401,ALGLIB_SSA_XAUUSD!$S$2:$S$2401,"",0)</f>
        <v/>
      </c>
      <c r="N1467">
        <f>_xlfn.XLOOKUP($A1467,ALGLIB_SSA_XAUUSD!$AA$2:$AA$2401,ALGLIB_SSA_XAUUSD!$T$2:$T$2401,"",0)</f>
        <v/>
      </c>
      <c r="O1467">
        <f>_xlfn.XLOOKUP($A1467,ALGLIB_SSA_XAUUSD!$AA$2:$AA$2401,ALGLIB_SSA_XAUUSD!$U$2:$U$2401,"",0)</f>
        <v/>
      </c>
      <c r="P1467">
        <f>_xlfn.XLOOKUP($A1467,ALGLIB_SSA_XAUUSD!$AA$2:$AA$2401,ALGLIB_SSA_XAUUSD!$V$2:$V$2401,"",0)</f>
        <v/>
      </c>
      <c r="S1467">
        <f>A1467</f>
        <v/>
      </c>
      <c r="T1467">
        <f>J1467</f>
        <v/>
      </c>
      <c r="U1467">
        <f>K1467</f>
        <v/>
      </c>
      <c r="V1467" s="14">
        <f>IF($A1467="","",MOD(ROW()-2,12)+1)</f>
        <v/>
      </c>
      <c r="W1467">
        <f>L1467</f>
        <v/>
      </c>
      <c r="X1467" s="14">
        <f>IF(F1467="","",F1467)</f>
        <v/>
      </c>
      <c r="Y1467" s="14">
        <f>IF(G1467="","",G1467)</f>
        <v/>
      </c>
      <c r="Z1467">
        <f>M1467</f>
        <v/>
      </c>
      <c r="AA1467">
        <f>N1467</f>
        <v/>
      </c>
      <c r="AB1467" s="14">
        <f>IF(H1467="","",H1467)</f>
        <v/>
      </c>
      <c r="AC1467">
        <f>O1467</f>
        <v/>
      </c>
      <c r="AD1467" s="14">
        <f>IF(I1467="","",I1467)</f>
        <v/>
      </c>
      <c r="AE1467">
        <f>P1467</f>
        <v/>
      </c>
      <c r="AH1467">
        <f>IF(S1467&lt;&gt;"",S1467,AH1466+900)</f>
        <v/>
      </c>
      <c r="AI1467">
        <f>IF(T1467&lt;&gt;"",T1467,AI1466)</f>
        <v/>
      </c>
      <c r="AJ1467">
        <f>IF(U1467&lt;&gt;"",U1467,AJ1466)</f>
        <v/>
      </c>
      <c r="AK1467">
        <f>IF(W1467&lt;&gt;"",W1467,"")</f>
        <v/>
      </c>
      <c r="AL1467" s="14">
        <f>IF(X1467&lt;&gt;"",X1467,"")</f>
        <v/>
      </c>
      <c r="AM1467" s="14">
        <f>IF(Y1467&lt;&gt;"",Y1467,"")</f>
        <v/>
      </c>
      <c r="AN1467" s="14">
        <f>IF(OR(AL1467="",AM1467=""),"",AL1467-AM1467)</f>
        <v/>
      </c>
      <c r="AO1467">
        <f>IF(AN1467="","",IF(AN1467&gt;0,"Bullish","Bearish"))</f>
        <v/>
      </c>
      <c r="AP1467">
        <f>IF(AO1467="",AP1466,AO1467)</f>
        <v/>
      </c>
      <c r="AQ1467" s="14">
        <f>IF(AB1467&lt;&gt;"",AB1467,"")</f>
        <v/>
      </c>
      <c r="AR1467" s="14">
        <f>IF(AD1467&lt;&gt;"",AD1467,"")</f>
        <v/>
      </c>
      <c r="AS1467">
        <f>IF(AS1466+1=13,1,AS1466+1)</f>
        <v/>
      </c>
      <c r="AT1467">
        <f>IFERROR(IF(SLOPE($AQ$1454:$AQ$1465,$AS$1454:$AS$1465)&gt;0,MIN(3,ABS(SLOPE($AQ$1454:$AQ$1465,$AS$1454:$AS$1465))),IF(SLOPE($AQ$1454:$AQ$1465,$AS$1454:$AS$1465)&lt;-0.5,-0.5,0)),0)</f>
        <v/>
      </c>
      <c r="AU1467">
        <f>IFERROR(IF(SLOPE($AR$1454:$AR$1465,$AS$1454:$AS$1465)&lt;0,MAX(-3,-ABS(SLOPE($AR$1454:$AR$1465,$AS$1454:$AS$1465))),IF(SLOPE($AR$1454:$AR$1465,$AS$1454:$AS$1465)&gt;0.5,0.5,0)),0)</f>
        <v/>
      </c>
      <c r="AV1467">
        <f>($AQ$1466+(AT1467*(AS1467-1)))</f>
        <v/>
      </c>
      <c r="AW1467">
        <f>($AR$1466+(AU1467*(AS1467-1)))</f>
        <v/>
      </c>
      <c r="AX1467">
        <f>IF(AT1467&gt;0,AV1467+AT1467,AV1467)</f>
        <v/>
      </c>
      <c r="AY1467">
        <f>IF(AU1467&lt;0,AW1467+AU1467,AW1467)</f>
        <v/>
      </c>
      <c r="BA1467" s="14">
        <f>IFERROR(AX1467-AQ1467,"")</f>
        <v/>
      </c>
      <c r="BB1467" s="14">
        <f>IFERROR(AY1467-AR1467,"")</f>
        <v/>
      </c>
      <c r="BD1467">
        <f>AH1467</f>
        <v/>
      </c>
      <c r="BE1467">
        <f>AI1467</f>
        <v/>
      </c>
      <c r="BF1467">
        <f>AJ1467</f>
        <v/>
      </c>
      <c r="BG1467" s="14">
        <f>L1467</f>
        <v/>
      </c>
      <c r="BH1467" s="14">
        <f>IF(X1467="","",X1467)</f>
        <v/>
      </c>
      <c r="BI1467" s="14">
        <f>IF(Y1467="","",Y1467)</f>
        <v/>
      </c>
      <c r="BJ1467">
        <f>Z1467</f>
        <v/>
      </c>
      <c r="BK1467">
        <f>AA1467</f>
        <v/>
      </c>
      <c r="BL1467">
        <f>IFERROR(AX1467,"")</f>
        <v/>
      </c>
      <c r="BM1467">
        <f>IFERROR(AY1467,"")</f>
        <v/>
      </c>
    </row>
    <row r="1468" ht="14.25" customHeight="1">
      <c r="A1468">
        <f>ALGLIB_SSA_XAUUSD!AA1468</f>
        <v/>
      </c>
      <c r="B1468">
        <f>IF($A1468="","",INDEX(ALGLIB_SSA_XAUUSD!$B$2:$B$2401,MATCH($A1468,ALGLIB_SSA_XAUUSD!$A$2:$A$2401,1)))</f>
        <v/>
      </c>
      <c r="C1468">
        <f>IF($A1468="","",INDEX(ALGLIB_SSA_XAUUSD!$C$2:$C$2401,MATCH($A1468,ALGLIB_SSA_XAUUSD!$A$2:$A$2401,1)))</f>
        <v/>
      </c>
      <c r="D1468" s="14">
        <f>IF($A1468="","",INT((ROW()-2)/12)+1)</f>
        <v/>
      </c>
      <c r="E1468" s="14">
        <f>IF(AND(E1478&lt;&gt;"",D1478=D1466+1),E1466+(E1478-E1466)*2/12,"")</f>
        <v/>
      </c>
      <c r="F1468" s="14">
        <f>IF(AND(F1478&lt;&gt;"",D1478=D1466+1),F1466+(F1478-F1466)*2/12,"")</f>
        <v/>
      </c>
      <c r="G1468" s="14">
        <f>IF(AND(G1478&lt;&gt;"",D1478=D1466+1),G1466+(G1478-G1466)*2/12,"")</f>
        <v/>
      </c>
      <c r="H1468" s="14">
        <f>IF(AND(H1478&lt;&gt;"",D1478=D1466+1),H1466+(H1478-H1466)*2/12,"")</f>
        <v/>
      </c>
      <c r="I1468" s="14">
        <f>IF(AND(L1478&lt;&gt;"",D1478=D1466+1),I1466+(I1478-I1466)*2/12,"")</f>
        <v/>
      </c>
      <c r="J1468">
        <f>_xlfn.XLOOKUP($A1468,ALGLIB_SSA_XAUUSD!$AA$2:$AA$2401,ALGLIB_SSA_XAUUSD!$P$2:$P$2401,"",0)</f>
        <v/>
      </c>
      <c r="K1468">
        <f>_xlfn.XLOOKUP($A1468,ALGLIB_SSA_XAUUSD!$AA$2:$AA$2401,ALGLIB_SSA_XAUUSD!$Q$2:$Q$2401,"",0)</f>
        <v/>
      </c>
      <c r="L1468">
        <f>_xlfn.XLOOKUP($A1468,ALGLIB_SSA_XAUUSD!$AA$2:$AA$2401,ALGLIB_SSA_XAUUSD!$R$2:$R$2401,"",0)</f>
        <v/>
      </c>
      <c r="M1468">
        <f>_xlfn.XLOOKUP($A1468,ALGLIB_SSA_XAUUSD!$AA$2:$AA$2401,ALGLIB_SSA_XAUUSD!$S$2:$S$2401,"",0)</f>
        <v/>
      </c>
      <c r="N1468">
        <f>_xlfn.XLOOKUP($A1468,ALGLIB_SSA_XAUUSD!$AA$2:$AA$2401,ALGLIB_SSA_XAUUSD!$T$2:$T$2401,"",0)</f>
        <v/>
      </c>
      <c r="O1468">
        <f>_xlfn.XLOOKUP($A1468,ALGLIB_SSA_XAUUSD!$AA$2:$AA$2401,ALGLIB_SSA_XAUUSD!$U$2:$U$2401,"",0)</f>
        <v/>
      </c>
      <c r="P1468">
        <f>_xlfn.XLOOKUP($A1468,ALGLIB_SSA_XAUUSD!$AA$2:$AA$2401,ALGLIB_SSA_XAUUSD!$V$2:$V$2401,"",0)</f>
        <v/>
      </c>
      <c r="S1468">
        <f>A1468</f>
        <v/>
      </c>
      <c r="T1468">
        <f>J1468</f>
        <v/>
      </c>
      <c r="U1468">
        <f>K1468</f>
        <v/>
      </c>
      <c r="V1468" s="14">
        <f>IF($A1468="","",MOD(ROW()-2,12)+1)</f>
        <v/>
      </c>
      <c r="W1468">
        <f>L1468</f>
        <v/>
      </c>
      <c r="X1468" s="14">
        <f>IF(F1468="","",F1468)</f>
        <v/>
      </c>
      <c r="Y1468" s="14">
        <f>IF(G1468="","",G1468)</f>
        <v/>
      </c>
      <c r="Z1468">
        <f>M1468</f>
        <v/>
      </c>
      <c r="AA1468">
        <f>N1468</f>
        <v/>
      </c>
      <c r="AB1468" s="14">
        <f>IF(H1468="","",H1468)</f>
        <v/>
      </c>
      <c r="AC1468">
        <f>O1468</f>
        <v/>
      </c>
      <c r="AD1468" s="14">
        <f>IF(I1468="","",I1468)</f>
        <v/>
      </c>
      <c r="AE1468">
        <f>P1468</f>
        <v/>
      </c>
      <c r="AH1468">
        <f>IF(S1468&lt;&gt;"",S1468,AH1467+900)</f>
        <v/>
      </c>
      <c r="AI1468">
        <f>IF(T1468&lt;&gt;"",T1468,AI1467)</f>
        <v/>
      </c>
      <c r="AJ1468">
        <f>IF(U1468&lt;&gt;"",U1468,AJ1467)</f>
        <v/>
      </c>
      <c r="AK1468">
        <f>IF(W1468&lt;&gt;"",W1468,"")</f>
        <v/>
      </c>
      <c r="AL1468" s="14">
        <f>IF(X1468&lt;&gt;"",X1468,"")</f>
        <v/>
      </c>
      <c r="AM1468" s="14">
        <f>IF(Y1468&lt;&gt;"",Y1468,"")</f>
        <v/>
      </c>
      <c r="AN1468" s="14">
        <f>IF(OR(AL1468="",AM1468=""),"",AL1468-AM1468)</f>
        <v/>
      </c>
      <c r="AO1468">
        <f>IF(AN1468="","",IF(AN1468&gt;0,"Bullish","Bearish"))</f>
        <v/>
      </c>
      <c r="AP1468">
        <f>IF(AO1468="",AP1467,AO1468)</f>
        <v/>
      </c>
      <c r="AQ1468" s="14">
        <f>IF(AB1468&lt;&gt;"",AB1468,"")</f>
        <v/>
      </c>
      <c r="AR1468" s="14">
        <f>IF(AD1468&lt;&gt;"",AD1468,"")</f>
        <v/>
      </c>
      <c r="AS1468">
        <f>IF(AS1467+1=13,1,AS1467+1)</f>
        <v/>
      </c>
      <c r="AT1468">
        <f>IFERROR(IF(SLOPE($AQ$1454:$AQ$1465,$AS$1454:$AS$1465)&gt;0,MIN(3,ABS(SLOPE($AQ$1454:$AQ$1465,$AS$1454:$AS$1465))),IF(SLOPE($AQ$1454:$AQ$1465,$AS$1454:$AS$1465)&lt;-0.5,-0.5,0)),0)</f>
        <v/>
      </c>
      <c r="AU1468">
        <f>IFERROR(IF(SLOPE($AR$1454:$AR$1465,$AS$1454:$AS$1465)&lt;0,MAX(-3,-ABS(SLOPE($AR$1454:$AR$1465,$AS$1454:$AS$1465))),IF(SLOPE($AR$1454:$AR$1465,$AS$1454:$AS$1465)&gt;0.5,0.5,0)),0)</f>
        <v/>
      </c>
      <c r="AV1468">
        <f>($AQ$1466+(AT1468*(AS1468-1)))</f>
        <v/>
      </c>
      <c r="AW1468">
        <f>($AR$1466+(AU1468*(AS1468-1)))</f>
        <v/>
      </c>
      <c r="AX1468">
        <f>IF(AT1468&gt;0,AV1468+AT1468,AV1468)</f>
        <v/>
      </c>
      <c r="AY1468">
        <f>IF(AU1468&lt;0,AW1468+AU1468,AW1468)</f>
        <v/>
      </c>
      <c r="BA1468" s="14">
        <f>IFERROR(AX1468-AQ1468,"")</f>
        <v/>
      </c>
      <c r="BB1468" s="14">
        <f>IFERROR(AY1468-AR1468,"")</f>
        <v/>
      </c>
      <c r="BD1468">
        <f>AH1468</f>
        <v/>
      </c>
      <c r="BE1468">
        <f>AI1468</f>
        <v/>
      </c>
      <c r="BF1468">
        <f>AJ1468</f>
        <v/>
      </c>
      <c r="BG1468" s="14">
        <f>L1468</f>
        <v/>
      </c>
      <c r="BH1468" s="14">
        <f>IF(X1468="","",X1468)</f>
        <v/>
      </c>
      <c r="BI1468" s="14">
        <f>IF(Y1468="","",Y1468)</f>
        <v/>
      </c>
      <c r="BJ1468">
        <f>Z1468</f>
        <v/>
      </c>
      <c r="BK1468">
        <f>AA1468</f>
        <v/>
      </c>
      <c r="BL1468">
        <f>IFERROR(AX1468,"")</f>
        <v/>
      </c>
      <c r="BM1468">
        <f>IFERROR(AY1468,"")</f>
        <v/>
      </c>
    </row>
    <row r="1469" ht="14.25" customHeight="1">
      <c r="A1469">
        <f>ALGLIB_SSA_XAUUSD!AA1469</f>
        <v/>
      </c>
      <c r="B1469">
        <f>IF($A1469="","",INDEX(ALGLIB_SSA_XAUUSD!$B$2:$B$2401,MATCH($A1469,ALGLIB_SSA_XAUUSD!$A$2:$A$2401,1)))</f>
        <v/>
      </c>
      <c r="C1469">
        <f>IF($A1469="","",INDEX(ALGLIB_SSA_XAUUSD!$C$2:$C$2401,MATCH($A1469,ALGLIB_SSA_XAUUSD!$A$2:$A$2401,1)))</f>
        <v/>
      </c>
      <c r="D1469" s="14">
        <f>IF($A1469="","",INT((ROW()-2)/12)+1)</f>
        <v/>
      </c>
      <c r="E1469" s="14">
        <f>IF(AND(E1478&lt;&gt;"",D1478=D1466+1),E1466+(E1478-E1466)*3/12,"")</f>
        <v/>
      </c>
      <c r="F1469" s="14">
        <f>IF(AND(F1478&lt;&gt;"",D1478=D1466+1),F1466+(F1478-F1466)*3/12,"")</f>
        <v/>
      </c>
      <c r="G1469" s="14">
        <f>IF(AND(G1478&lt;&gt;"",D1478=D1466+1),G1466+(G1478-G1466)*3/12,"")</f>
        <v/>
      </c>
      <c r="H1469" s="14">
        <f>IF(AND(H1478&lt;&gt;"",D1478=D1466+1),H1466+(H1478-H1466)*3/12,"")</f>
        <v/>
      </c>
      <c r="I1469" s="14">
        <f>IF(AND(L1478&lt;&gt;"",D1478=D1466+1),I1466+(I1478-I1466)*3/12,"")</f>
        <v/>
      </c>
      <c r="J1469">
        <f>_xlfn.XLOOKUP($A1469,ALGLIB_SSA_XAUUSD!$AA$2:$AA$2401,ALGLIB_SSA_XAUUSD!$P$2:$P$2401,"",0)</f>
        <v/>
      </c>
      <c r="K1469">
        <f>_xlfn.XLOOKUP($A1469,ALGLIB_SSA_XAUUSD!$AA$2:$AA$2401,ALGLIB_SSA_XAUUSD!$Q$2:$Q$2401,"",0)</f>
        <v/>
      </c>
      <c r="L1469">
        <f>_xlfn.XLOOKUP($A1469,ALGLIB_SSA_XAUUSD!$AA$2:$AA$2401,ALGLIB_SSA_XAUUSD!$R$2:$R$2401,"",0)</f>
        <v/>
      </c>
      <c r="M1469">
        <f>_xlfn.XLOOKUP($A1469,ALGLIB_SSA_XAUUSD!$AA$2:$AA$2401,ALGLIB_SSA_XAUUSD!$S$2:$S$2401,"",0)</f>
        <v/>
      </c>
      <c r="N1469">
        <f>_xlfn.XLOOKUP($A1469,ALGLIB_SSA_XAUUSD!$AA$2:$AA$2401,ALGLIB_SSA_XAUUSD!$T$2:$T$2401,"",0)</f>
        <v/>
      </c>
      <c r="O1469">
        <f>_xlfn.XLOOKUP($A1469,ALGLIB_SSA_XAUUSD!$AA$2:$AA$2401,ALGLIB_SSA_XAUUSD!$U$2:$U$2401,"",0)</f>
        <v/>
      </c>
      <c r="P1469">
        <f>_xlfn.XLOOKUP($A1469,ALGLIB_SSA_XAUUSD!$AA$2:$AA$2401,ALGLIB_SSA_XAUUSD!$V$2:$V$2401,"",0)</f>
        <v/>
      </c>
      <c r="S1469">
        <f>A1469</f>
        <v/>
      </c>
      <c r="T1469">
        <f>J1469</f>
        <v/>
      </c>
      <c r="U1469">
        <f>K1469</f>
        <v/>
      </c>
      <c r="V1469" s="14">
        <f>IF($A1469="","",MOD(ROW()-2,12)+1)</f>
        <v/>
      </c>
      <c r="W1469">
        <f>L1469</f>
        <v/>
      </c>
      <c r="X1469" s="14">
        <f>IF(F1469="","",F1469)</f>
        <v/>
      </c>
      <c r="Y1469" s="14">
        <f>IF(G1469="","",G1469)</f>
        <v/>
      </c>
      <c r="Z1469">
        <f>M1469</f>
        <v/>
      </c>
      <c r="AA1469">
        <f>N1469</f>
        <v/>
      </c>
      <c r="AB1469" s="14">
        <f>IF(H1469="","",H1469)</f>
        <v/>
      </c>
      <c r="AC1469">
        <f>O1469</f>
        <v/>
      </c>
      <c r="AD1469" s="14">
        <f>IF(I1469="","",I1469)</f>
        <v/>
      </c>
      <c r="AE1469">
        <f>P1469</f>
        <v/>
      </c>
      <c r="AH1469">
        <f>IF(S1469&lt;&gt;"",S1469,AH1468+900)</f>
        <v/>
      </c>
      <c r="AI1469">
        <f>IF(T1469&lt;&gt;"",T1469,AI1468)</f>
        <v/>
      </c>
      <c r="AJ1469">
        <f>IF(U1469&lt;&gt;"",U1469,AJ1468)</f>
        <v/>
      </c>
      <c r="AK1469">
        <f>IF(W1469&lt;&gt;"",W1469,"")</f>
        <v/>
      </c>
      <c r="AL1469" s="14">
        <f>IF(X1469&lt;&gt;"",X1469,"")</f>
        <v/>
      </c>
      <c r="AM1469" s="14">
        <f>IF(Y1469&lt;&gt;"",Y1469,"")</f>
        <v/>
      </c>
      <c r="AN1469" s="14">
        <f>IF(OR(AL1469="",AM1469=""),"",AL1469-AM1469)</f>
        <v/>
      </c>
      <c r="AO1469">
        <f>IF(AN1469="","",IF(AN1469&gt;0,"Bullish","Bearish"))</f>
        <v/>
      </c>
      <c r="AP1469">
        <f>IF(AO1469="",AP1468,AO1469)</f>
        <v/>
      </c>
      <c r="AQ1469" s="14">
        <f>IF(AB1469&lt;&gt;"",AB1469,"")</f>
        <v/>
      </c>
      <c r="AR1469" s="14">
        <f>IF(AD1469&lt;&gt;"",AD1469,"")</f>
        <v/>
      </c>
      <c r="AS1469">
        <f>IF(AS1468+1=13,1,AS1468+1)</f>
        <v/>
      </c>
      <c r="AT1469">
        <f>IFERROR(IF(SLOPE($AQ$1454:$AQ$1465,$AS$1454:$AS$1465)&gt;0,MIN(3,ABS(SLOPE($AQ$1454:$AQ$1465,$AS$1454:$AS$1465))),IF(SLOPE($AQ$1454:$AQ$1465,$AS$1454:$AS$1465)&lt;-0.5,-0.5,0)),0)</f>
        <v/>
      </c>
      <c r="AU1469">
        <f>IFERROR(IF(SLOPE($AR$1454:$AR$1465,$AS$1454:$AS$1465)&lt;0,MAX(-3,-ABS(SLOPE($AR$1454:$AR$1465,$AS$1454:$AS$1465))),IF(SLOPE($AR$1454:$AR$1465,$AS$1454:$AS$1465)&gt;0.5,0.5,0)),0)</f>
        <v/>
      </c>
      <c r="AV1469">
        <f>($AQ$1466+(AT1469*(AS1469-1)))</f>
        <v/>
      </c>
      <c r="AW1469">
        <f>($AR$1466+(AU1469*(AS1469-1)))</f>
        <v/>
      </c>
      <c r="AX1469">
        <f>IF(AT1469&gt;0,AV1469+AT1469,AV1469)</f>
        <v/>
      </c>
      <c r="AY1469">
        <f>IF(AU1469&lt;0,AW1469+AU1469,AW1469)</f>
        <v/>
      </c>
      <c r="BA1469" s="14">
        <f>IFERROR(AX1469-AQ1469,"")</f>
        <v/>
      </c>
      <c r="BB1469" s="14">
        <f>IFERROR(AY1469-AR1469,"")</f>
        <v/>
      </c>
      <c r="BD1469">
        <f>AH1469</f>
        <v/>
      </c>
      <c r="BE1469">
        <f>AI1469</f>
        <v/>
      </c>
      <c r="BF1469">
        <f>AJ1469</f>
        <v/>
      </c>
      <c r="BG1469" s="14">
        <f>L1469</f>
        <v/>
      </c>
      <c r="BH1469" s="14">
        <f>IF(X1469="","",X1469)</f>
        <v/>
      </c>
      <c r="BI1469" s="14">
        <f>IF(Y1469="","",Y1469)</f>
        <v/>
      </c>
      <c r="BJ1469">
        <f>Z1469</f>
        <v/>
      </c>
      <c r="BK1469">
        <f>AA1469</f>
        <v/>
      </c>
      <c r="BL1469">
        <f>IFERROR(AX1469,"")</f>
        <v/>
      </c>
      <c r="BM1469">
        <f>IFERROR(AY1469,"")</f>
        <v/>
      </c>
    </row>
    <row r="1470" ht="14.25" customHeight="1">
      <c r="A1470">
        <f>ALGLIB_SSA_XAUUSD!AA1470</f>
        <v/>
      </c>
      <c r="B1470">
        <f>IF($A1470="","",INDEX(ALGLIB_SSA_XAUUSD!$B$2:$B$2401,MATCH($A1470,ALGLIB_SSA_XAUUSD!$A$2:$A$2401,1)))</f>
        <v/>
      </c>
      <c r="C1470">
        <f>IF($A1470="","",INDEX(ALGLIB_SSA_XAUUSD!$C$2:$C$2401,MATCH($A1470,ALGLIB_SSA_XAUUSD!$A$2:$A$2401,1)))</f>
        <v/>
      </c>
      <c r="D1470" s="14">
        <f>IF($A1470="","",INT((ROW()-2)/12)+1)</f>
        <v/>
      </c>
      <c r="E1470" s="14">
        <f>IF(AND(E1478&lt;&gt;"",D1478=D1466+1),E1466+(E1478-E1466)*4/12,"")</f>
        <v/>
      </c>
      <c r="F1470" s="14">
        <f>IF(AND(F1478&lt;&gt;"",D1478=D1466+1),F1466+(F1478-F1466)*4/12,"")</f>
        <v/>
      </c>
      <c r="G1470" s="14">
        <f>IF(AND(G1478&lt;&gt;"",D1478=D1466+1),G1466+(G1478-G1466)*4/12,"")</f>
        <v/>
      </c>
      <c r="H1470" s="14">
        <f>IF(AND(H1478&lt;&gt;"",D1478=D1466+1),H1466+(H1478-H1466)*4/12,"")</f>
        <v/>
      </c>
      <c r="I1470" s="14">
        <f>IF(AND(L1478&lt;&gt;"",D1478=D1466+1),I1466+(I1478-I1466)*4/12,"")</f>
        <v/>
      </c>
      <c r="J1470">
        <f>_xlfn.XLOOKUP($A1470,ALGLIB_SSA_XAUUSD!$AA$2:$AA$2401,ALGLIB_SSA_XAUUSD!$P$2:$P$2401,"",0)</f>
        <v/>
      </c>
      <c r="K1470">
        <f>_xlfn.XLOOKUP($A1470,ALGLIB_SSA_XAUUSD!$AA$2:$AA$2401,ALGLIB_SSA_XAUUSD!$Q$2:$Q$2401,"",0)</f>
        <v/>
      </c>
      <c r="L1470">
        <f>_xlfn.XLOOKUP($A1470,ALGLIB_SSA_XAUUSD!$AA$2:$AA$2401,ALGLIB_SSA_XAUUSD!$R$2:$R$2401,"",0)</f>
        <v/>
      </c>
      <c r="M1470">
        <f>_xlfn.XLOOKUP($A1470,ALGLIB_SSA_XAUUSD!$AA$2:$AA$2401,ALGLIB_SSA_XAUUSD!$S$2:$S$2401,"",0)</f>
        <v/>
      </c>
      <c r="N1470">
        <f>_xlfn.XLOOKUP($A1470,ALGLIB_SSA_XAUUSD!$AA$2:$AA$2401,ALGLIB_SSA_XAUUSD!$T$2:$T$2401,"",0)</f>
        <v/>
      </c>
      <c r="O1470">
        <f>_xlfn.XLOOKUP($A1470,ALGLIB_SSA_XAUUSD!$AA$2:$AA$2401,ALGLIB_SSA_XAUUSD!$U$2:$U$2401,"",0)</f>
        <v/>
      </c>
      <c r="P1470">
        <f>_xlfn.XLOOKUP($A1470,ALGLIB_SSA_XAUUSD!$AA$2:$AA$2401,ALGLIB_SSA_XAUUSD!$V$2:$V$2401,"",0)</f>
        <v/>
      </c>
      <c r="S1470">
        <f>A1470</f>
        <v/>
      </c>
      <c r="T1470">
        <f>J1470</f>
        <v/>
      </c>
      <c r="U1470">
        <f>K1470</f>
        <v/>
      </c>
      <c r="V1470" s="14">
        <f>IF($A1470="","",MOD(ROW()-2,12)+1)</f>
        <v/>
      </c>
      <c r="W1470">
        <f>L1470</f>
        <v/>
      </c>
      <c r="X1470" s="14">
        <f>IF(F1470="","",F1470)</f>
        <v/>
      </c>
      <c r="Y1470" s="14">
        <f>IF(G1470="","",G1470)</f>
        <v/>
      </c>
      <c r="Z1470">
        <f>M1470</f>
        <v/>
      </c>
      <c r="AA1470">
        <f>N1470</f>
        <v/>
      </c>
      <c r="AB1470" s="14">
        <f>IF(H1470="","",H1470)</f>
        <v/>
      </c>
      <c r="AC1470">
        <f>O1470</f>
        <v/>
      </c>
      <c r="AD1470" s="14">
        <f>IF(I1470="","",I1470)</f>
        <v/>
      </c>
      <c r="AE1470">
        <f>P1470</f>
        <v/>
      </c>
      <c r="AH1470">
        <f>IF(S1470&lt;&gt;"",S1470,AH1469+900)</f>
        <v/>
      </c>
      <c r="AI1470">
        <f>IF(T1470&lt;&gt;"",T1470,AI1469)</f>
        <v/>
      </c>
      <c r="AJ1470">
        <f>IF(U1470&lt;&gt;"",U1470,AJ1469)</f>
        <v/>
      </c>
      <c r="AK1470">
        <f>IF(W1470&lt;&gt;"",W1470,"")</f>
        <v/>
      </c>
      <c r="AL1470" s="14">
        <f>IF(X1470&lt;&gt;"",X1470,"")</f>
        <v/>
      </c>
      <c r="AM1470" s="14">
        <f>IF(Y1470&lt;&gt;"",Y1470,"")</f>
        <v/>
      </c>
      <c r="AN1470" s="14">
        <f>IF(OR(AL1470="",AM1470=""),"",AL1470-AM1470)</f>
        <v/>
      </c>
      <c r="AO1470">
        <f>IF(AN1470="","",IF(AN1470&gt;0,"Bullish","Bearish"))</f>
        <v/>
      </c>
      <c r="AP1470">
        <f>IF(AO1470="",AP1469,AO1470)</f>
        <v/>
      </c>
      <c r="AQ1470" s="14">
        <f>IF(AB1470&lt;&gt;"",AB1470,"")</f>
        <v/>
      </c>
      <c r="AR1470" s="14">
        <f>IF(AD1470&lt;&gt;"",AD1470,"")</f>
        <v/>
      </c>
      <c r="AS1470">
        <f>IF(AS1469+1=13,1,AS1469+1)</f>
        <v/>
      </c>
      <c r="AT1470">
        <f>IFERROR(IF(SLOPE($AQ$1454:$AQ$1465,$AS$1454:$AS$1465)&gt;0,MIN(3,ABS(SLOPE($AQ$1454:$AQ$1465,$AS$1454:$AS$1465))),IF(SLOPE($AQ$1454:$AQ$1465,$AS$1454:$AS$1465)&lt;-0.5,-0.5,0)),0)</f>
        <v/>
      </c>
      <c r="AU1470">
        <f>IFERROR(IF(SLOPE($AR$1454:$AR$1465,$AS$1454:$AS$1465)&lt;0,MAX(-3,-ABS(SLOPE($AR$1454:$AR$1465,$AS$1454:$AS$1465))),IF(SLOPE($AR$1454:$AR$1465,$AS$1454:$AS$1465)&gt;0.5,0.5,0)),0)</f>
        <v/>
      </c>
      <c r="AV1470">
        <f>($AQ$1466+(AT1470*(AS1470-1)))</f>
        <v/>
      </c>
      <c r="AW1470">
        <f>($AR$1466+(AU1470*(AS1470-1)))</f>
        <v/>
      </c>
      <c r="AX1470">
        <f>IF(AT1470&gt;0,AV1470+AT1470,AV1470)</f>
        <v/>
      </c>
      <c r="AY1470">
        <f>IF(AU1470&lt;0,AW1470+AU1470,AW1470)</f>
        <v/>
      </c>
      <c r="BA1470" s="14">
        <f>IFERROR(AX1470-AQ1470,"")</f>
        <v/>
      </c>
      <c r="BB1470" s="14">
        <f>IFERROR(AY1470-AR1470,"")</f>
        <v/>
      </c>
      <c r="BD1470">
        <f>AH1470</f>
        <v/>
      </c>
      <c r="BE1470">
        <f>AI1470</f>
        <v/>
      </c>
      <c r="BF1470">
        <f>AJ1470</f>
        <v/>
      </c>
      <c r="BG1470" s="14">
        <f>L1470</f>
        <v/>
      </c>
      <c r="BH1470" s="14">
        <f>IF(X1470="","",X1470)</f>
        <v/>
      </c>
      <c r="BI1470" s="14">
        <f>IF(Y1470="","",Y1470)</f>
        <v/>
      </c>
      <c r="BJ1470">
        <f>Z1470</f>
        <v/>
      </c>
      <c r="BK1470">
        <f>AA1470</f>
        <v/>
      </c>
      <c r="BL1470">
        <f>IFERROR(AX1470,"")</f>
        <v/>
      </c>
      <c r="BM1470">
        <f>IFERROR(AY1470,"")</f>
        <v/>
      </c>
    </row>
    <row r="1471" ht="14.25" customHeight="1">
      <c r="A1471">
        <f>ALGLIB_SSA_XAUUSD!AA1471</f>
        <v/>
      </c>
      <c r="B1471">
        <f>IF($A1471="","",INDEX(ALGLIB_SSA_XAUUSD!$B$2:$B$2401,MATCH($A1471,ALGLIB_SSA_XAUUSD!$A$2:$A$2401,1)))</f>
        <v/>
      </c>
      <c r="C1471">
        <f>IF($A1471="","",INDEX(ALGLIB_SSA_XAUUSD!$C$2:$C$2401,MATCH($A1471,ALGLIB_SSA_XAUUSD!$A$2:$A$2401,1)))</f>
        <v/>
      </c>
      <c r="D1471" s="14">
        <f>IF($A1471="","",INT((ROW()-2)/12)+1)</f>
        <v/>
      </c>
      <c r="E1471" s="14">
        <f>IF(AND(E1478&lt;&gt;"",D1478=D1466+1),E1466+(E1478-E1466)*5/12,"")</f>
        <v/>
      </c>
      <c r="F1471" s="14">
        <f>IF(AND(F1478&lt;&gt;"",D1478=D1466+1),F1466+(F1478-F1466)*5/12,"")</f>
        <v/>
      </c>
      <c r="G1471" s="14">
        <f>IF(AND(G1478&lt;&gt;"",D1478=D1466+1),G1466+(G1478-G1466)*5/12,"")</f>
        <v/>
      </c>
      <c r="H1471" s="14">
        <f>IF(AND(H1478&lt;&gt;"",D1478=D1466+1),H1466+(H1478-H1466)*5/12,"")</f>
        <v/>
      </c>
      <c r="I1471" s="14">
        <f>IF(AND(L1478&lt;&gt;"",D1478=D1466+1),I1466+(I1478-I1466)*5/12,"")</f>
        <v/>
      </c>
      <c r="J1471">
        <f>_xlfn.XLOOKUP($A1471,ALGLIB_SSA_XAUUSD!$AA$2:$AA$2401,ALGLIB_SSA_XAUUSD!$P$2:$P$2401,"",0)</f>
        <v/>
      </c>
      <c r="K1471">
        <f>_xlfn.XLOOKUP($A1471,ALGLIB_SSA_XAUUSD!$AA$2:$AA$2401,ALGLIB_SSA_XAUUSD!$Q$2:$Q$2401,"",0)</f>
        <v/>
      </c>
      <c r="L1471">
        <f>_xlfn.XLOOKUP($A1471,ALGLIB_SSA_XAUUSD!$AA$2:$AA$2401,ALGLIB_SSA_XAUUSD!$R$2:$R$2401,"",0)</f>
        <v/>
      </c>
      <c r="M1471">
        <f>_xlfn.XLOOKUP($A1471,ALGLIB_SSA_XAUUSD!$AA$2:$AA$2401,ALGLIB_SSA_XAUUSD!$S$2:$S$2401,"",0)</f>
        <v/>
      </c>
      <c r="N1471">
        <f>_xlfn.XLOOKUP($A1471,ALGLIB_SSA_XAUUSD!$AA$2:$AA$2401,ALGLIB_SSA_XAUUSD!$T$2:$T$2401,"",0)</f>
        <v/>
      </c>
      <c r="O1471">
        <f>_xlfn.XLOOKUP($A1471,ALGLIB_SSA_XAUUSD!$AA$2:$AA$2401,ALGLIB_SSA_XAUUSD!$U$2:$U$2401,"",0)</f>
        <v/>
      </c>
      <c r="P1471">
        <f>_xlfn.XLOOKUP($A1471,ALGLIB_SSA_XAUUSD!$AA$2:$AA$2401,ALGLIB_SSA_XAUUSD!$V$2:$V$2401,"",0)</f>
        <v/>
      </c>
      <c r="S1471">
        <f>A1471</f>
        <v/>
      </c>
      <c r="T1471">
        <f>J1471</f>
        <v/>
      </c>
      <c r="U1471">
        <f>K1471</f>
        <v/>
      </c>
      <c r="V1471" s="14">
        <f>IF($A1471="","",MOD(ROW()-2,12)+1)</f>
        <v/>
      </c>
      <c r="W1471">
        <f>L1471</f>
        <v/>
      </c>
      <c r="X1471" s="14">
        <f>IF(F1471="","",F1471)</f>
        <v/>
      </c>
      <c r="Y1471" s="14">
        <f>IF(G1471="","",G1471)</f>
        <v/>
      </c>
      <c r="Z1471">
        <f>M1471</f>
        <v/>
      </c>
      <c r="AA1471">
        <f>N1471</f>
        <v/>
      </c>
      <c r="AB1471" s="14">
        <f>IF(H1471="","",H1471)</f>
        <v/>
      </c>
      <c r="AC1471">
        <f>O1471</f>
        <v/>
      </c>
      <c r="AD1471" s="14">
        <f>IF(I1471="","",I1471)</f>
        <v/>
      </c>
      <c r="AE1471">
        <f>P1471</f>
        <v/>
      </c>
      <c r="AH1471">
        <f>IF(S1471&lt;&gt;"",S1471,AH1470+900)</f>
        <v/>
      </c>
      <c r="AI1471">
        <f>IF(T1471&lt;&gt;"",T1471,AI1470)</f>
        <v/>
      </c>
      <c r="AJ1471">
        <f>IF(U1471&lt;&gt;"",U1471,AJ1470)</f>
        <v/>
      </c>
      <c r="AK1471">
        <f>IF(W1471&lt;&gt;"",W1471,"")</f>
        <v/>
      </c>
      <c r="AL1471" s="14">
        <f>IF(X1471&lt;&gt;"",X1471,"")</f>
        <v/>
      </c>
      <c r="AM1471" s="14">
        <f>IF(Y1471&lt;&gt;"",Y1471,"")</f>
        <v/>
      </c>
      <c r="AN1471" s="14">
        <f>IF(OR(AL1471="",AM1471=""),"",AL1471-AM1471)</f>
        <v/>
      </c>
      <c r="AO1471">
        <f>IF(AN1471="","",IF(AN1471&gt;0,"Bullish","Bearish"))</f>
        <v/>
      </c>
      <c r="AP1471">
        <f>IF(AO1471="",AP1470,AO1471)</f>
        <v/>
      </c>
      <c r="AQ1471" s="14">
        <f>IF(AB1471&lt;&gt;"",AB1471,"")</f>
        <v/>
      </c>
      <c r="AR1471" s="14">
        <f>IF(AD1471&lt;&gt;"",AD1471,"")</f>
        <v/>
      </c>
      <c r="AS1471">
        <f>IF(AS1470+1=13,1,AS1470+1)</f>
        <v/>
      </c>
      <c r="AT1471">
        <f>IFERROR(IF(SLOPE($AQ$1454:$AQ$1465,$AS$1454:$AS$1465)&gt;0,MIN(3,ABS(SLOPE($AQ$1454:$AQ$1465,$AS$1454:$AS$1465))),IF(SLOPE($AQ$1454:$AQ$1465,$AS$1454:$AS$1465)&lt;-0.5,-0.5,0)),0)</f>
        <v/>
      </c>
      <c r="AU1471">
        <f>IFERROR(IF(SLOPE($AR$1454:$AR$1465,$AS$1454:$AS$1465)&lt;0,MAX(-3,-ABS(SLOPE($AR$1454:$AR$1465,$AS$1454:$AS$1465))),IF(SLOPE($AR$1454:$AR$1465,$AS$1454:$AS$1465)&gt;0.5,0.5,0)),0)</f>
        <v/>
      </c>
      <c r="AV1471">
        <f>($AQ$1466+(AT1471*(AS1471-1)))</f>
        <v/>
      </c>
      <c r="AW1471">
        <f>($AR$1466+(AU1471*(AS1471-1)))</f>
        <v/>
      </c>
      <c r="AX1471">
        <f>IF(AT1471&gt;0,AV1471+AT1471,AV1471)</f>
        <v/>
      </c>
      <c r="AY1471">
        <f>IF(AU1471&lt;0,AW1471+AU1471,AW1471)</f>
        <v/>
      </c>
      <c r="BA1471" s="14">
        <f>IFERROR(AX1471-AQ1471,"")</f>
        <v/>
      </c>
      <c r="BB1471" s="14">
        <f>IFERROR(AY1471-AR1471,"")</f>
        <v/>
      </c>
      <c r="BD1471">
        <f>AH1471</f>
        <v/>
      </c>
      <c r="BE1471">
        <f>AI1471</f>
        <v/>
      </c>
      <c r="BF1471">
        <f>AJ1471</f>
        <v/>
      </c>
      <c r="BG1471" s="14">
        <f>L1471</f>
        <v/>
      </c>
      <c r="BH1471" s="14">
        <f>IF(X1471="","",X1471)</f>
        <v/>
      </c>
      <c r="BI1471" s="14">
        <f>IF(Y1471="","",Y1471)</f>
        <v/>
      </c>
      <c r="BJ1471">
        <f>Z1471</f>
        <v/>
      </c>
      <c r="BK1471">
        <f>AA1471</f>
        <v/>
      </c>
      <c r="BL1471">
        <f>IFERROR(AX1471,"")</f>
        <v/>
      </c>
      <c r="BM1471">
        <f>IFERROR(AY1471,"")</f>
        <v/>
      </c>
    </row>
    <row r="1472" ht="14.25" customHeight="1">
      <c r="A1472">
        <f>ALGLIB_SSA_XAUUSD!AA1472</f>
        <v/>
      </c>
      <c r="B1472">
        <f>IF($A1472="","",INDEX(ALGLIB_SSA_XAUUSD!$B$2:$B$2401,MATCH($A1472,ALGLIB_SSA_XAUUSD!$A$2:$A$2401,1)))</f>
        <v/>
      </c>
      <c r="C1472">
        <f>IF($A1472="","",INDEX(ALGLIB_SSA_XAUUSD!$C$2:$C$2401,MATCH($A1472,ALGLIB_SSA_XAUUSD!$A$2:$A$2401,1)))</f>
        <v/>
      </c>
      <c r="D1472" s="14">
        <f>IF($A1472="","",INT((ROW()-2)/12)+1)</f>
        <v/>
      </c>
      <c r="E1472" s="14">
        <f>IF(AND(E1478&lt;&gt;"",D1478=D1466+1),E1466+(E1478-E1466)*6/12,"")</f>
        <v/>
      </c>
      <c r="F1472" s="14">
        <f>IF(AND(F1478&lt;&gt;"",D1478=D1466+1),F1466+(F1478-F1466)*6/12,"")</f>
        <v/>
      </c>
      <c r="G1472" s="14">
        <f>IF(AND(G1478&lt;&gt;"",D1478=D1466+1),G1466+(G1478-G1466)*6/12,"")</f>
        <v/>
      </c>
      <c r="H1472" s="14">
        <f>IF(AND(H1478&lt;&gt;"",D1478=D1466+1),H1466+(H1478-H1466)*6/12,"")</f>
        <v/>
      </c>
      <c r="I1472" s="14">
        <f>IF(AND(L1478&lt;&gt;"",D1478=D1466+1),I1466+(I1478-I1466)*6/12,"")</f>
        <v/>
      </c>
      <c r="J1472">
        <f>_xlfn.XLOOKUP($A1472,ALGLIB_SSA_XAUUSD!$AA$2:$AA$2401,ALGLIB_SSA_XAUUSD!$P$2:$P$2401,"",0)</f>
        <v/>
      </c>
      <c r="K1472">
        <f>_xlfn.XLOOKUP($A1472,ALGLIB_SSA_XAUUSD!$AA$2:$AA$2401,ALGLIB_SSA_XAUUSD!$Q$2:$Q$2401,"",0)</f>
        <v/>
      </c>
      <c r="L1472">
        <f>_xlfn.XLOOKUP($A1472,ALGLIB_SSA_XAUUSD!$AA$2:$AA$2401,ALGLIB_SSA_XAUUSD!$R$2:$R$2401,"",0)</f>
        <v/>
      </c>
      <c r="M1472">
        <f>_xlfn.XLOOKUP($A1472,ALGLIB_SSA_XAUUSD!$AA$2:$AA$2401,ALGLIB_SSA_XAUUSD!$S$2:$S$2401,"",0)</f>
        <v/>
      </c>
      <c r="N1472">
        <f>_xlfn.XLOOKUP($A1472,ALGLIB_SSA_XAUUSD!$AA$2:$AA$2401,ALGLIB_SSA_XAUUSD!$T$2:$T$2401,"",0)</f>
        <v/>
      </c>
      <c r="O1472">
        <f>_xlfn.XLOOKUP($A1472,ALGLIB_SSA_XAUUSD!$AA$2:$AA$2401,ALGLIB_SSA_XAUUSD!$U$2:$U$2401,"",0)</f>
        <v/>
      </c>
      <c r="P1472">
        <f>_xlfn.XLOOKUP($A1472,ALGLIB_SSA_XAUUSD!$AA$2:$AA$2401,ALGLIB_SSA_XAUUSD!$V$2:$V$2401,"",0)</f>
        <v/>
      </c>
      <c r="S1472">
        <f>A1472</f>
        <v/>
      </c>
      <c r="T1472">
        <f>J1472</f>
        <v/>
      </c>
      <c r="U1472">
        <f>K1472</f>
        <v/>
      </c>
      <c r="V1472" s="14">
        <f>IF($A1472="","",MOD(ROW()-2,12)+1)</f>
        <v/>
      </c>
      <c r="W1472">
        <f>L1472</f>
        <v/>
      </c>
      <c r="X1472" s="14">
        <f>IF(F1472="","",F1472)</f>
        <v/>
      </c>
      <c r="Y1472" s="14">
        <f>IF(G1472="","",G1472)</f>
        <v/>
      </c>
      <c r="Z1472">
        <f>M1472</f>
        <v/>
      </c>
      <c r="AA1472">
        <f>N1472</f>
        <v/>
      </c>
      <c r="AB1472" s="14">
        <f>IF(H1472="","",H1472)</f>
        <v/>
      </c>
      <c r="AC1472">
        <f>O1472</f>
        <v/>
      </c>
      <c r="AD1472" s="14">
        <f>IF(I1472="","",I1472)</f>
        <v/>
      </c>
      <c r="AE1472">
        <f>P1472</f>
        <v/>
      </c>
      <c r="AH1472">
        <f>IF(S1472&lt;&gt;"",S1472,AH1471+900)</f>
        <v/>
      </c>
      <c r="AI1472">
        <f>IF(T1472&lt;&gt;"",T1472,AI1471)</f>
        <v/>
      </c>
      <c r="AJ1472">
        <f>IF(U1472&lt;&gt;"",U1472,AJ1471)</f>
        <v/>
      </c>
      <c r="AK1472">
        <f>IF(W1472&lt;&gt;"",W1472,"")</f>
        <v/>
      </c>
      <c r="AL1472" s="14">
        <f>IF(X1472&lt;&gt;"",X1472,"")</f>
        <v/>
      </c>
      <c r="AM1472" s="14">
        <f>IF(Y1472&lt;&gt;"",Y1472,"")</f>
        <v/>
      </c>
      <c r="AN1472" s="14">
        <f>IF(OR(AL1472="",AM1472=""),"",AL1472-AM1472)</f>
        <v/>
      </c>
      <c r="AO1472">
        <f>IF(AN1472="","",IF(AN1472&gt;0,"Bullish","Bearish"))</f>
        <v/>
      </c>
      <c r="AP1472">
        <f>IF(AO1472="",AP1471,AO1472)</f>
        <v/>
      </c>
      <c r="AQ1472" s="14">
        <f>IF(AB1472&lt;&gt;"",AB1472,"")</f>
        <v/>
      </c>
      <c r="AR1472" s="14">
        <f>IF(AD1472&lt;&gt;"",AD1472,"")</f>
        <v/>
      </c>
      <c r="AS1472">
        <f>IF(AS1471+1=13,1,AS1471+1)</f>
        <v/>
      </c>
      <c r="AT1472">
        <f>IFERROR(IF(SLOPE($AQ$1454:$AQ$1465,$AS$1454:$AS$1465)&gt;0,MIN(3,ABS(SLOPE($AQ$1454:$AQ$1465,$AS$1454:$AS$1465))),IF(SLOPE($AQ$1454:$AQ$1465,$AS$1454:$AS$1465)&lt;-0.5,-0.5,0)),0)</f>
        <v/>
      </c>
      <c r="AU1472">
        <f>IFERROR(IF(SLOPE($AR$1454:$AR$1465,$AS$1454:$AS$1465)&lt;0,MAX(-3,-ABS(SLOPE($AR$1454:$AR$1465,$AS$1454:$AS$1465))),IF(SLOPE($AR$1454:$AR$1465,$AS$1454:$AS$1465)&gt;0.5,0.5,0)),0)</f>
        <v/>
      </c>
      <c r="AV1472">
        <f>($AQ$1466+(AT1472*(AS1472-1)))</f>
        <v/>
      </c>
      <c r="AW1472">
        <f>($AR$1466+(AU1472*(AS1472-1)))</f>
        <v/>
      </c>
      <c r="AX1472">
        <f>IF(AT1472&gt;0,AV1472+AT1472,AV1472)</f>
        <v/>
      </c>
      <c r="AY1472">
        <f>IF(AU1472&lt;0,AW1472+AU1472,AW1472)</f>
        <v/>
      </c>
      <c r="BA1472" s="14">
        <f>IFERROR(AX1472-AQ1472,"")</f>
        <v/>
      </c>
      <c r="BB1472" s="14">
        <f>IFERROR(AY1472-AR1472,"")</f>
        <v/>
      </c>
      <c r="BD1472">
        <f>AH1472</f>
        <v/>
      </c>
      <c r="BE1472">
        <f>AI1472</f>
        <v/>
      </c>
      <c r="BF1472">
        <f>AJ1472</f>
        <v/>
      </c>
      <c r="BG1472" s="14">
        <f>L1472</f>
        <v/>
      </c>
      <c r="BH1472" s="14">
        <f>IF(X1472="","",X1472)</f>
        <v/>
      </c>
      <c r="BI1472" s="14">
        <f>IF(Y1472="","",Y1472)</f>
        <v/>
      </c>
      <c r="BJ1472">
        <f>Z1472</f>
        <v/>
      </c>
      <c r="BK1472">
        <f>AA1472</f>
        <v/>
      </c>
      <c r="BL1472">
        <f>IFERROR(AX1472,"")</f>
        <v/>
      </c>
      <c r="BM1472">
        <f>IFERROR(AY1472,"")</f>
        <v/>
      </c>
    </row>
    <row r="1473" ht="14.25" customHeight="1">
      <c r="A1473">
        <f>ALGLIB_SSA_XAUUSD!AA1473</f>
        <v/>
      </c>
      <c r="B1473">
        <f>IF($A1473="","",INDEX(ALGLIB_SSA_XAUUSD!$B$2:$B$2401,MATCH($A1473,ALGLIB_SSA_XAUUSD!$A$2:$A$2401,1)))</f>
        <v/>
      </c>
      <c r="C1473">
        <f>IF($A1473="","",INDEX(ALGLIB_SSA_XAUUSD!$C$2:$C$2401,MATCH($A1473,ALGLIB_SSA_XAUUSD!$A$2:$A$2401,1)))</f>
        <v/>
      </c>
      <c r="D1473" s="14">
        <f>IF($A1473="","",INT((ROW()-2)/12)+1)</f>
        <v/>
      </c>
      <c r="E1473" s="14">
        <f>IF(AND(E1478&lt;&gt;"",D1478=D1466+1),E1466+(E1478-E1466)*7/12,"")</f>
        <v/>
      </c>
      <c r="F1473" s="14">
        <f>IF(AND(F1478&lt;&gt;"",D1478=D1466+1),F1466+(F1478-F1466)*7/12,"")</f>
        <v/>
      </c>
      <c r="G1473" s="14">
        <f>IF(AND(G1478&lt;&gt;"",D1478=D1466+1),G1466+(G1478-G1466)*7/12,"")</f>
        <v/>
      </c>
      <c r="H1473" s="14">
        <f>IF(AND(H1478&lt;&gt;"",D1478=D1466+1),H1466+(H1478-H1466)*7/12,"")</f>
        <v/>
      </c>
      <c r="I1473" s="14">
        <f>IF(AND(L1478&lt;&gt;"",D1478=D1466+1),I1466+(I1478-I1466)*7/12,"")</f>
        <v/>
      </c>
      <c r="J1473">
        <f>_xlfn.XLOOKUP($A1473,ALGLIB_SSA_XAUUSD!$AA$2:$AA$2401,ALGLIB_SSA_XAUUSD!$P$2:$P$2401,"",0)</f>
        <v/>
      </c>
      <c r="K1473">
        <f>_xlfn.XLOOKUP($A1473,ALGLIB_SSA_XAUUSD!$AA$2:$AA$2401,ALGLIB_SSA_XAUUSD!$Q$2:$Q$2401,"",0)</f>
        <v/>
      </c>
      <c r="L1473">
        <f>_xlfn.XLOOKUP($A1473,ALGLIB_SSA_XAUUSD!$AA$2:$AA$2401,ALGLIB_SSA_XAUUSD!$R$2:$R$2401,"",0)</f>
        <v/>
      </c>
      <c r="M1473">
        <f>_xlfn.XLOOKUP($A1473,ALGLIB_SSA_XAUUSD!$AA$2:$AA$2401,ALGLIB_SSA_XAUUSD!$S$2:$S$2401,"",0)</f>
        <v/>
      </c>
      <c r="N1473">
        <f>_xlfn.XLOOKUP($A1473,ALGLIB_SSA_XAUUSD!$AA$2:$AA$2401,ALGLIB_SSA_XAUUSD!$T$2:$T$2401,"",0)</f>
        <v/>
      </c>
      <c r="O1473">
        <f>_xlfn.XLOOKUP($A1473,ALGLIB_SSA_XAUUSD!$AA$2:$AA$2401,ALGLIB_SSA_XAUUSD!$U$2:$U$2401,"",0)</f>
        <v/>
      </c>
      <c r="P1473">
        <f>_xlfn.XLOOKUP($A1473,ALGLIB_SSA_XAUUSD!$AA$2:$AA$2401,ALGLIB_SSA_XAUUSD!$V$2:$V$2401,"",0)</f>
        <v/>
      </c>
      <c r="S1473">
        <f>A1473</f>
        <v/>
      </c>
      <c r="T1473">
        <f>J1473</f>
        <v/>
      </c>
      <c r="U1473">
        <f>K1473</f>
        <v/>
      </c>
      <c r="V1473" s="14">
        <f>IF($A1473="","",MOD(ROW()-2,12)+1)</f>
        <v/>
      </c>
      <c r="W1473">
        <f>L1473</f>
        <v/>
      </c>
      <c r="X1473" s="14">
        <f>IF(F1473="","",F1473)</f>
        <v/>
      </c>
      <c r="Y1473" s="14">
        <f>IF(G1473="","",G1473)</f>
        <v/>
      </c>
      <c r="Z1473">
        <f>M1473</f>
        <v/>
      </c>
      <c r="AA1473">
        <f>N1473</f>
        <v/>
      </c>
      <c r="AB1473" s="14">
        <f>IF(H1473="","",H1473)</f>
        <v/>
      </c>
      <c r="AC1473">
        <f>O1473</f>
        <v/>
      </c>
      <c r="AD1473" s="14">
        <f>IF(I1473="","",I1473)</f>
        <v/>
      </c>
      <c r="AE1473">
        <f>P1473</f>
        <v/>
      </c>
      <c r="AH1473">
        <f>IF(S1473&lt;&gt;"",S1473,AH1472+900)</f>
        <v/>
      </c>
      <c r="AI1473">
        <f>IF(T1473&lt;&gt;"",T1473,AI1472)</f>
        <v/>
      </c>
      <c r="AJ1473">
        <f>IF(U1473&lt;&gt;"",U1473,AJ1472)</f>
        <v/>
      </c>
      <c r="AK1473">
        <f>IF(W1473&lt;&gt;"",W1473,"")</f>
        <v/>
      </c>
      <c r="AL1473" s="14">
        <f>IF(X1473&lt;&gt;"",X1473,"")</f>
        <v/>
      </c>
      <c r="AM1473" s="14">
        <f>IF(Y1473&lt;&gt;"",Y1473,"")</f>
        <v/>
      </c>
      <c r="AN1473" s="14">
        <f>IF(OR(AL1473="",AM1473=""),"",AL1473-AM1473)</f>
        <v/>
      </c>
      <c r="AO1473">
        <f>IF(AN1473="","",IF(AN1473&gt;0,"Bullish","Bearish"))</f>
        <v/>
      </c>
      <c r="AP1473">
        <f>IF(AO1473="",AP1472,AO1473)</f>
        <v/>
      </c>
      <c r="AQ1473" s="14">
        <f>IF(AB1473&lt;&gt;"",AB1473,"")</f>
        <v/>
      </c>
      <c r="AR1473" s="14">
        <f>IF(AD1473&lt;&gt;"",AD1473,"")</f>
        <v/>
      </c>
      <c r="AS1473">
        <f>IF(AS1472+1=13,1,AS1472+1)</f>
        <v/>
      </c>
      <c r="AT1473">
        <f>IFERROR(IF(SLOPE($AQ$1454:$AQ$1465,$AS$1454:$AS$1465)&gt;0,MIN(3,ABS(SLOPE($AQ$1454:$AQ$1465,$AS$1454:$AS$1465))),IF(SLOPE($AQ$1454:$AQ$1465,$AS$1454:$AS$1465)&lt;-0.5,-0.5,0)),0)</f>
        <v/>
      </c>
      <c r="AU1473">
        <f>IFERROR(IF(SLOPE($AR$1454:$AR$1465,$AS$1454:$AS$1465)&lt;0,MAX(-3,-ABS(SLOPE($AR$1454:$AR$1465,$AS$1454:$AS$1465))),IF(SLOPE($AR$1454:$AR$1465,$AS$1454:$AS$1465)&gt;0.5,0.5,0)),0)</f>
        <v/>
      </c>
      <c r="AV1473">
        <f>($AQ$1466+(AT1473*(AS1473-1)))</f>
        <v/>
      </c>
      <c r="AW1473">
        <f>($AR$1466+(AU1473*(AS1473-1)))</f>
        <v/>
      </c>
      <c r="AX1473">
        <f>IF(AT1473&gt;0,AV1473+AT1473,AV1473)</f>
        <v/>
      </c>
      <c r="AY1473">
        <f>IF(AU1473&lt;0,AW1473+AU1473,AW1473)</f>
        <v/>
      </c>
      <c r="BA1473" s="14">
        <f>IFERROR(AX1473-AQ1473,"")</f>
        <v/>
      </c>
      <c r="BB1473" s="14">
        <f>IFERROR(AY1473-AR1473,"")</f>
        <v/>
      </c>
      <c r="BD1473">
        <f>AH1473</f>
        <v/>
      </c>
      <c r="BE1473">
        <f>AI1473</f>
        <v/>
      </c>
      <c r="BF1473">
        <f>AJ1473</f>
        <v/>
      </c>
      <c r="BG1473" s="14">
        <f>L1473</f>
        <v/>
      </c>
      <c r="BH1473" s="14">
        <f>IF(X1473="","",X1473)</f>
        <v/>
      </c>
      <c r="BI1473" s="14">
        <f>IF(Y1473="","",Y1473)</f>
        <v/>
      </c>
      <c r="BJ1473">
        <f>Z1473</f>
        <v/>
      </c>
      <c r="BK1473">
        <f>AA1473</f>
        <v/>
      </c>
      <c r="BL1473">
        <f>IFERROR(AX1473,"")</f>
        <v/>
      </c>
      <c r="BM1473">
        <f>IFERROR(AY1473,"")</f>
        <v/>
      </c>
    </row>
    <row r="1474" ht="14.25" customHeight="1">
      <c r="A1474">
        <f>ALGLIB_SSA_XAUUSD!AA1474</f>
        <v/>
      </c>
      <c r="B1474">
        <f>IF($A1474="","",INDEX(ALGLIB_SSA_XAUUSD!$B$2:$B$2401,MATCH($A1474,ALGLIB_SSA_XAUUSD!$A$2:$A$2401,1)))</f>
        <v/>
      </c>
      <c r="C1474">
        <f>IF($A1474="","",INDEX(ALGLIB_SSA_XAUUSD!$C$2:$C$2401,MATCH($A1474,ALGLIB_SSA_XAUUSD!$A$2:$A$2401,1)))</f>
        <v/>
      </c>
      <c r="D1474" s="14">
        <f>IF($A1474="","",INT((ROW()-2)/12)+1)</f>
        <v/>
      </c>
      <c r="E1474" s="14">
        <f>IF(AND(E1478&lt;&gt;"",D1478=D1466+1),E1466+(E1478-E1466)*8/12,"")</f>
        <v/>
      </c>
      <c r="F1474" s="14">
        <f>IF(AND(F1478&lt;&gt;"",D1478=D1466+1),F1466+(F1478-F1466)*8/12,"")</f>
        <v/>
      </c>
      <c r="G1474" s="14">
        <f>IF(AND(G1478&lt;&gt;"",D1478=D1466+1),G1466+(G1478-G1466)*8/12,"")</f>
        <v/>
      </c>
      <c r="H1474" s="14">
        <f>IF(AND(H1478&lt;&gt;"",D1478=D1466+1),H1466+(H1478-H1466)*8/12,"")</f>
        <v/>
      </c>
      <c r="I1474" s="14">
        <f>IF(AND(L1478&lt;&gt;"",D1478=D1466+1),I1466+(I1478-I1466)*8/12,"")</f>
        <v/>
      </c>
      <c r="J1474">
        <f>_xlfn.XLOOKUP($A1474,ALGLIB_SSA_XAUUSD!$AA$2:$AA$2401,ALGLIB_SSA_XAUUSD!$P$2:$P$2401,"",0)</f>
        <v/>
      </c>
      <c r="K1474">
        <f>_xlfn.XLOOKUP($A1474,ALGLIB_SSA_XAUUSD!$AA$2:$AA$2401,ALGLIB_SSA_XAUUSD!$Q$2:$Q$2401,"",0)</f>
        <v/>
      </c>
      <c r="L1474">
        <f>_xlfn.XLOOKUP($A1474,ALGLIB_SSA_XAUUSD!$AA$2:$AA$2401,ALGLIB_SSA_XAUUSD!$R$2:$R$2401,"",0)</f>
        <v/>
      </c>
      <c r="M1474">
        <f>_xlfn.XLOOKUP($A1474,ALGLIB_SSA_XAUUSD!$AA$2:$AA$2401,ALGLIB_SSA_XAUUSD!$S$2:$S$2401,"",0)</f>
        <v/>
      </c>
      <c r="N1474">
        <f>_xlfn.XLOOKUP($A1474,ALGLIB_SSA_XAUUSD!$AA$2:$AA$2401,ALGLIB_SSA_XAUUSD!$T$2:$T$2401,"",0)</f>
        <v/>
      </c>
      <c r="O1474">
        <f>_xlfn.XLOOKUP($A1474,ALGLIB_SSA_XAUUSD!$AA$2:$AA$2401,ALGLIB_SSA_XAUUSD!$U$2:$U$2401,"",0)</f>
        <v/>
      </c>
      <c r="P1474">
        <f>_xlfn.XLOOKUP($A1474,ALGLIB_SSA_XAUUSD!$AA$2:$AA$2401,ALGLIB_SSA_XAUUSD!$V$2:$V$2401,"",0)</f>
        <v/>
      </c>
      <c r="S1474">
        <f>A1474</f>
        <v/>
      </c>
      <c r="T1474">
        <f>J1474</f>
        <v/>
      </c>
      <c r="U1474">
        <f>K1474</f>
        <v/>
      </c>
      <c r="V1474" s="14">
        <f>IF($A1474="","",MOD(ROW()-2,12)+1)</f>
        <v/>
      </c>
      <c r="W1474">
        <f>L1474</f>
        <v/>
      </c>
      <c r="X1474" s="14">
        <f>IF(F1474="","",F1474)</f>
        <v/>
      </c>
      <c r="Y1474" s="14">
        <f>IF(G1474="","",G1474)</f>
        <v/>
      </c>
      <c r="Z1474">
        <f>M1474</f>
        <v/>
      </c>
      <c r="AA1474">
        <f>N1474</f>
        <v/>
      </c>
      <c r="AB1474" s="14">
        <f>IF(H1474="","",H1474)</f>
        <v/>
      </c>
      <c r="AC1474">
        <f>O1474</f>
        <v/>
      </c>
      <c r="AD1474" s="14">
        <f>IF(I1474="","",I1474)</f>
        <v/>
      </c>
      <c r="AE1474">
        <f>P1474</f>
        <v/>
      </c>
      <c r="AH1474">
        <f>IF(S1474&lt;&gt;"",S1474,AH1473+900)</f>
        <v/>
      </c>
      <c r="AI1474">
        <f>IF(T1474&lt;&gt;"",T1474,AI1473)</f>
        <v/>
      </c>
      <c r="AJ1474">
        <f>IF(U1474&lt;&gt;"",U1474,AJ1473)</f>
        <v/>
      </c>
      <c r="AK1474">
        <f>IF(W1474&lt;&gt;"",W1474,"")</f>
        <v/>
      </c>
      <c r="AL1474" s="14">
        <f>IF(X1474&lt;&gt;"",X1474,"")</f>
        <v/>
      </c>
      <c r="AM1474" s="14">
        <f>IF(Y1474&lt;&gt;"",Y1474,"")</f>
        <v/>
      </c>
      <c r="AN1474" s="14">
        <f>IF(OR(AL1474="",AM1474=""),"",AL1474-AM1474)</f>
        <v/>
      </c>
      <c r="AO1474">
        <f>IF(AN1474="","",IF(AN1474&gt;0,"Bullish","Bearish"))</f>
        <v/>
      </c>
      <c r="AP1474">
        <f>IF(AO1474="",AP1473,AO1474)</f>
        <v/>
      </c>
      <c r="AQ1474" s="14">
        <f>IF(AB1474&lt;&gt;"",AB1474,"")</f>
        <v/>
      </c>
      <c r="AR1474" s="14">
        <f>IF(AD1474&lt;&gt;"",AD1474,"")</f>
        <v/>
      </c>
      <c r="AS1474">
        <f>IF(AS1473+1=13,1,AS1473+1)</f>
        <v/>
      </c>
      <c r="AT1474">
        <f>IFERROR(IF(SLOPE($AQ$1454:$AQ$1465,$AS$1454:$AS$1465)&gt;0,MIN(3,ABS(SLOPE($AQ$1454:$AQ$1465,$AS$1454:$AS$1465))),IF(SLOPE($AQ$1454:$AQ$1465,$AS$1454:$AS$1465)&lt;-0.5,-0.5,0)),0)</f>
        <v/>
      </c>
      <c r="AU1474">
        <f>IFERROR(IF(SLOPE($AR$1454:$AR$1465,$AS$1454:$AS$1465)&lt;0,MAX(-3,-ABS(SLOPE($AR$1454:$AR$1465,$AS$1454:$AS$1465))),IF(SLOPE($AR$1454:$AR$1465,$AS$1454:$AS$1465)&gt;0.5,0.5,0)),0)</f>
        <v/>
      </c>
      <c r="AV1474">
        <f>($AQ$1466+(AT1474*(AS1474-1)))</f>
        <v/>
      </c>
      <c r="AW1474">
        <f>($AR$1466+(AU1474*(AS1474-1)))</f>
        <v/>
      </c>
      <c r="AX1474">
        <f>IF(AT1474&gt;0,AV1474+AT1474,AV1474)</f>
        <v/>
      </c>
      <c r="AY1474">
        <f>IF(AU1474&lt;0,AW1474+AU1474,AW1474)</f>
        <v/>
      </c>
      <c r="BA1474" s="14">
        <f>IFERROR(AX1474-AQ1474,"")</f>
        <v/>
      </c>
      <c r="BB1474" s="14">
        <f>IFERROR(AY1474-AR1474,"")</f>
        <v/>
      </c>
      <c r="BD1474">
        <f>AH1474</f>
        <v/>
      </c>
      <c r="BE1474">
        <f>AI1474</f>
        <v/>
      </c>
      <c r="BF1474">
        <f>AJ1474</f>
        <v/>
      </c>
      <c r="BG1474" s="14">
        <f>L1474</f>
        <v/>
      </c>
      <c r="BH1474" s="14">
        <f>IF(X1474="","",X1474)</f>
        <v/>
      </c>
      <c r="BI1474" s="14">
        <f>IF(Y1474="","",Y1474)</f>
        <v/>
      </c>
      <c r="BJ1474">
        <f>Z1474</f>
        <v/>
      </c>
      <c r="BK1474">
        <f>AA1474</f>
        <v/>
      </c>
      <c r="BL1474">
        <f>IFERROR(AX1474,"")</f>
        <v/>
      </c>
      <c r="BM1474">
        <f>IFERROR(AY1474,"")</f>
        <v/>
      </c>
    </row>
    <row r="1475" ht="14.25" customHeight="1">
      <c r="A1475">
        <f>ALGLIB_SSA_XAUUSD!AA1475</f>
        <v/>
      </c>
      <c r="B1475">
        <f>IF($A1475="","",INDEX(ALGLIB_SSA_XAUUSD!$B$2:$B$2401,MATCH($A1475,ALGLIB_SSA_XAUUSD!$A$2:$A$2401,1)))</f>
        <v/>
      </c>
      <c r="C1475">
        <f>IF($A1475="","",INDEX(ALGLIB_SSA_XAUUSD!$C$2:$C$2401,MATCH($A1475,ALGLIB_SSA_XAUUSD!$A$2:$A$2401,1)))</f>
        <v/>
      </c>
      <c r="D1475" s="14">
        <f>IF($A1475="","",INT((ROW()-2)/12)+1)</f>
        <v/>
      </c>
      <c r="E1475" s="14">
        <f>IF(AND(E1478&lt;&gt;"",D1478=D1466+1),E1466+(E1478-E1466)*9/12,"")</f>
        <v/>
      </c>
      <c r="F1475" s="14">
        <f>IF(AND(F1478&lt;&gt;"",D1478=D1466+1),F1466+(F1478-F1466)*9/12,"")</f>
        <v/>
      </c>
      <c r="G1475" s="14">
        <f>IF(AND(G1478&lt;&gt;"",D1478=D1466+1),G1466+(G1478-G1466)*9/12,"")</f>
        <v/>
      </c>
      <c r="H1475" s="14">
        <f>IF(AND(H1478&lt;&gt;"",D1478=D1466+1),H1466+(H1478-H1466)*9/12,"")</f>
        <v/>
      </c>
      <c r="I1475" s="14">
        <f>IF(AND(L1478&lt;&gt;"",D1478=D1466+1),I1466+(I1478-I1466)*9/12,"")</f>
        <v/>
      </c>
      <c r="J1475">
        <f>_xlfn.XLOOKUP($A1475,ALGLIB_SSA_XAUUSD!$AA$2:$AA$2401,ALGLIB_SSA_XAUUSD!$P$2:$P$2401,"",0)</f>
        <v/>
      </c>
      <c r="K1475">
        <f>_xlfn.XLOOKUP($A1475,ALGLIB_SSA_XAUUSD!$AA$2:$AA$2401,ALGLIB_SSA_XAUUSD!$Q$2:$Q$2401,"",0)</f>
        <v/>
      </c>
      <c r="L1475">
        <f>_xlfn.XLOOKUP($A1475,ALGLIB_SSA_XAUUSD!$AA$2:$AA$2401,ALGLIB_SSA_XAUUSD!$R$2:$R$2401,"",0)</f>
        <v/>
      </c>
      <c r="M1475">
        <f>_xlfn.XLOOKUP($A1475,ALGLIB_SSA_XAUUSD!$AA$2:$AA$2401,ALGLIB_SSA_XAUUSD!$S$2:$S$2401,"",0)</f>
        <v/>
      </c>
      <c r="N1475">
        <f>_xlfn.XLOOKUP($A1475,ALGLIB_SSA_XAUUSD!$AA$2:$AA$2401,ALGLIB_SSA_XAUUSD!$T$2:$T$2401,"",0)</f>
        <v/>
      </c>
      <c r="O1475">
        <f>_xlfn.XLOOKUP($A1475,ALGLIB_SSA_XAUUSD!$AA$2:$AA$2401,ALGLIB_SSA_XAUUSD!$U$2:$U$2401,"",0)</f>
        <v/>
      </c>
      <c r="P1475">
        <f>_xlfn.XLOOKUP($A1475,ALGLIB_SSA_XAUUSD!$AA$2:$AA$2401,ALGLIB_SSA_XAUUSD!$V$2:$V$2401,"",0)</f>
        <v/>
      </c>
      <c r="S1475">
        <f>A1475</f>
        <v/>
      </c>
      <c r="T1475">
        <f>J1475</f>
        <v/>
      </c>
      <c r="U1475">
        <f>K1475</f>
        <v/>
      </c>
      <c r="V1475" s="14">
        <f>IF($A1475="","",MOD(ROW()-2,12)+1)</f>
        <v/>
      </c>
      <c r="W1475">
        <f>L1475</f>
        <v/>
      </c>
      <c r="X1475" s="14">
        <f>IF(F1475="","",F1475)</f>
        <v/>
      </c>
      <c r="Y1475" s="14">
        <f>IF(G1475="","",G1475)</f>
        <v/>
      </c>
      <c r="Z1475">
        <f>M1475</f>
        <v/>
      </c>
      <c r="AA1475">
        <f>N1475</f>
        <v/>
      </c>
      <c r="AB1475" s="14">
        <f>IF(H1475="","",H1475)</f>
        <v/>
      </c>
      <c r="AC1475">
        <f>O1475</f>
        <v/>
      </c>
      <c r="AD1475" s="14">
        <f>IF(I1475="","",I1475)</f>
        <v/>
      </c>
      <c r="AE1475">
        <f>P1475</f>
        <v/>
      </c>
      <c r="AH1475">
        <f>IF(S1475&lt;&gt;"",S1475,AH1474+900)</f>
        <v/>
      </c>
      <c r="AI1475">
        <f>IF(T1475&lt;&gt;"",T1475,AI1474)</f>
        <v/>
      </c>
      <c r="AJ1475">
        <f>IF(U1475&lt;&gt;"",U1475,AJ1474)</f>
        <v/>
      </c>
      <c r="AK1475">
        <f>IF(W1475&lt;&gt;"",W1475,"")</f>
        <v/>
      </c>
      <c r="AL1475" s="14">
        <f>IF(X1475&lt;&gt;"",X1475,"")</f>
        <v/>
      </c>
      <c r="AM1475" s="14">
        <f>IF(Y1475&lt;&gt;"",Y1475,"")</f>
        <v/>
      </c>
      <c r="AN1475" s="14">
        <f>IF(OR(AL1475="",AM1475=""),"",AL1475-AM1475)</f>
        <v/>
      </c>
      <c r="AO1475">
        <f>IF(AN1475="","",IF(AN1475&gt;0,"Bullish","Bearish"))</f>
        <v/>
      </c>
      <c r="AP1475">
        <f>IF(AO1475="",AP1474,AO1475)</f>
        <v/>
      </c>
      <c r="AQ1475" s="14">
        <f>IF(AB1475&lt;&gt;"",AB1475,"")</f>
        <v/>
      </c>
      <c r="AR1475" s="14">
        <f>IF(AD1475&lt;&gt;"",AD1475,"")</f>
        <v/>
      </c>
      <c r="AS1475">
        <f>IF(AS1474+1=13,1,AS1474+1)</f>
        <v/>
      </c>
      <c r="AT1475">
        <f>IFERROR(IF(SLOPE($AQ$1454:$AQ$1465,$AS$1454:$AS$1465)&gt;0,MIN(3,ABS(SLOPE($AQ$1454:$AQ$1465,$AS$1454:$AS$1465))),IF(SLOPE($AQ$1454:$AQ$1465,$AS$1454:$AS$1465)&lt;-0.5,-0.5,0)),0)</f>
        <v/>
      </c>
      <c r="AU1475">
        <f>IFERROR(IF(SLOPE($AR$1454:$AR$1465,$AS$1454:$AS$1465)&lt;0,MAX(-3,-ABS(SLOPE($AR$1454:$AR$1465,$AS$1454:$AS$1465))),IF(SLOPE($AR$1454:$AR$1465,$AS$1454:$AS$1465)&gt;0.5,0.5,0)),0)</f>
        <v/>
      </c>
      <c r="AV1475">
        <f>($AQ$1466+(AT1475*(AS1475-1)))</f>
        <v/>
      </c>
      <c r="AW1475">
        <f>($AR$1466+(AU1475*(AS1475-1)))</f>
        <v/>
      </c>
      <c r="AX1475">
        <f>IF(AT1475&gt;0,AV1475+AT1475,AV1475)</f>
        <v/>
      </c>
      <c r="AY1475">
        <f>IF(AU1475&lt;0,AW1475+AU1475,AW1475)</f>
        <v/>
      </c>
      <c r="BA1475" s="14">
        <f>IFERROR(AX1475-AQ1475,"")</f>
        <v/>
      </c>
      <c r="BB1475" s="14">
        <f>IFERROR(AY1475-AR1475,"")</f>
        <v/>
      </c>
      <c r="BD1475">
        <f>AH1475</f>
        <v/>
      </c>
      <c r="BE1475">
        <f>AI1475</f>
        <v/>
      </c>
      <c r="BF1475">
        <f>AJ1475</f>
        <v/>
      </c>
      <c r="BG1475" s="14">
        <f>L1475</f>
        <v/>
      </c>
      <c r="BH1475" s="14">
        <f>IF(X1475="","",X1475)</f>
        <v/>
      </c>
      <c r="BI1475" s="14">
        <f>IF(Y1475="","",Y1475)</f>
        <v/>
      </c>
      <c r="BJ1475">
        <f>Z1475</f>
        <v/>
      </c>
      <c r="BK1475">
        <f>AA1475</f>
        <v/>
      </c>
      <c r="BL1475">
        <f>IFERROR(AX1475,"")</f>
        <v/>
      </c>
      <c r="BM1475">
        <f>IFERROR(AY1475,"")</f>
        <v/>
      </c>
    </row>
    <row r="1476" ht="14.25" customHeight="1">
      <c r="A1476">
        <f>ALGLIB_SSA_XAUUSD!AA1476</f>
        <v/>
      </c>
      <c r="B1476">
        <f>IF($A1476="","",INDEX(ALGLIB_SSA_XAUUSD!$B$2:$B$2401,MATCH($A1476,ALGLIB_SSA_XAUUSD!$A$2:$A$2401,1)))</f>
        <v/>
      </c>
      <c r="C1476">
        <f>IF($A1476="","",INDEX(ALGLIB_SSA_XAUUSD!$C$2:$C$2401,MATCH($A1476,ALGLIB_SSA_XAUUSD!$A$2:$A$2401,1)))</f>
        <v/>
      </c>
      <c r="D1476" s="14">
        <f>IF($A1476="","",INT((ROW()-2)/12)+1)</f>
        <v/>
      </c>
      <c r="E1476" s="14">
        <f>IF(AND(E1478&lt;&gt;"",D1478=D1466+1),E1466+(E1478-E1466)*10/12,"")</f>
        <v/>
      </c>
      <c r="F1476" s="14">
        <f>IF(AND(F1478&lt;&gt;"",D1478=D1466+1),F1466+(F1478-F1466)*10/12,"")</f>
        <v/>
      </c>
      <c r="G1476" s="14">
        <f>IF(AND(G1478&lt;&gt;"",D1478=D1466+1),G1466+(G1478-G1466)*10/12,"")</f>
        <v/>
      </c>
      <c r="H1476" s="14">
        <f>IF(AND(H1478&lt;&gt;"",D1478=D1466+1),H1466+(H1478-H1466)*10/12,"")</f>
        <v/>
      </c>
      <c r="I1476" s="14">
        <f>IF(AND(L1478&lt;&gt;"",D1478=D1466+1),I1466+(I1478-I1466)*10/12,"")</f>
        <v/>
      </c>
      <c r="J1476">
        <f>_xlfn.XLOOKUP($A1476,ALGLIB_SSA_XAUUSD!$AA$2:$AA$2401,ALGLIB_SSA_XAUUSD!$P$2:$P$2401,"",0)</f>
        <v/>
      </c>
      <c r="K1476">
        <f>_xlfn.XLOOKUP($A1476,ALGLIB_SSA_XAUUSD!$AA$2:$AA$2401,ALGLIB_SSA_XAUUSD!$Q$2:$Q$2401,"",0)</f>
        <v/>
      </c>
      <c r="L1476">
        <f>_xlfn.XLOOKUP($A1476,ALGLIB_SSA_XAUUSD!$AA$2:$AA$2401,ALGLIB_SSA_XAUUSD!$R$2:$R$2401,"",0)</f>
        <v/>
      </c>
      <c r="M1476">
        <f>_xlfn.XLOOKUP($A1476,ALGLIB_SSA_XAUUSD!$AA$2:$AA$2401,ALGLIB_SSA_XAUUSD!$S$2:$S$2401,"",0)</f>
        <v/>
      </c>
      <c r="N1476">
        <f>_xlfn.XLOOKUP($A1476,ALGLIB_SSA_XAUUSD!$AA$2:$AA$2401,ALGLIB_SSA_XAUUSD!$T$2:$T$2401,"",0)</f>
        <v/>
      </c>
      <c r="O1476">
        <f>_xlfn.XLOOKUP($A1476,ALGLIB_SSA_XAUUSD!$AA$2:$AA$2401,ALGLIB_SSA_XAUUSD!$U$2:$U$2401,"",0)</f>
        <v/>
      </c>
      <c r="P1476">
        <f>_xlfn.XLOOKUP($A1476,ALGLIB_SSA_XAUUSD!$AA$2:$AA$2401,ALGLIB_SSA_XAUUSD!$V$2:$V$2401,"",0)</f>
        <v/>
      </c>
      <c r="S1476">
        <f>A1476</f>
        <v/>
      </c>
      <c r="T1476">
        <f>J1476</f>
        <v/>
      </c>
      <c r="U1476">
        <f>K1476</f>
        <v/>
      </c>
      <c r="V1476" s="14">
        <f>IF($A1476="","",MOD(ROW()-2,12)+1)</f>
        <v/>
      </c>
      <c r="W1476">
        <f>L1476</f>
        <v/>
      </c>
      <c r="X1476" s="14">
        <f>IF(F1476="","",F1476)</f>
        <v/>
      </c>
      <c r="Y1476" s="14">
        <f>IF(G1476="","",G1476)</f>
        <v/>
      </c>
      <c r="Z1476">
        <f>M1476</f>
        <v/>
      </c>
      <c r="AA1476">
        <f>N1476</f>
        <v/>
      </c>
      <c r="AB1476" s="14">
        <f>IF(H1476="","",H1476)</f>
        <v/>
      </c>
      <c r="AC1476">
        <f>O1476</f>
        <v/>
      </c>
      <c r="AD1476" s="14">
        <f>IF(I1476="","",I1476)</f>
        <v/>
      </c>
      <c r="AE1476">
        <f>P1476</f>
        <v/>
      </c>
      <c r="AH1476">
        <f>IF(S1476&lt;&gt;"",S1476,AH1475+900)</f>
        <v/>
      </c>
      <c r="AI1476">
        <f>IF(T1476&lt;&gt;"",T1476,AI1475)</f>
        <v/>
      </c>
      <c r="AJ1476">
        <f>IF(U1476&lt;&gt;"",U1476,AJ1475)</f>
        <v/>
      </c>
      <c r="AK1476">
        <f>IF(W1476&lt;&gt;"",W1476,"")</f>
        <v/>
      </c>
      <c r="AL1476" s="14">
        <f>IF(X1476&lt;&gt;"",X1476,"")</f>
        <v/>
      </c>
      <c r="AM1476" s="14">
        <f>IF(Y1476&lt;&gt;"",Y1476,"")</f>
        <v/>
      </c>
      <c r="AN1476" s="14">
        <f>IF(OR(AL1476="",AM1476=""),"",AL1476-AM1476)</f>
        <v/>
      </c>
      <c r="AO1476">
        <f>IF(AN1476="","",IF(AN1476&gt;0,"Bullish","Bearish"))</f>
        <v/>
      </c>
      <c r="AP1476">
        <f>IF(AO1476="",AP1475,AO1476)</f>
        <v/>
      </c>
      <c r="AQ1476" s="14">
        <f>IF(AB1476&lt;&gt;"",AB1476,"")</f>
        <v/>
      </c>
      <c r="AR1476" s="14">
        <f>IF(AD1476&lt;&gt;"",AD1476,"")</f>
        <v/>
      </c>
      <c r="AS1476">
        <f>IF(AS1475+1=13,1,AS1475+1)</f>
        <v/>
      </c>
      <c r="AT1476">
        <f>IFERROR(IF(SLOPE($AQ$1454:$AQ$1465,$AS$1454:$AS$1465)&gt;0,MIN(3,ABS(SLOPE($AQ$1454:$AQ$1465,$AS$1454:$AS$1465))),IF(SLOPE($AQ$1454:$AQ$1465,$AS$1454:$AS$1465)&lt;-0.5,-0.5,0)),0)</f>
        <v/>
      </c>
      <c r="AU1476">
        <f>IFERROR(IF(SLOPE($AR$1454:$AR$1465,$AS$1454:$AS$1465)&lt;0,MAX(-3,-ABS(SLOPE($AR$1454:$AR$1465,$AS$1454:$AS$1465))),IF(SLOPE($AR$1454:$AR$1465,$AS$1454:$AS$1465)&gt;0.5,0.5,0)),0)</f>
        <v/>
      </c>
      <c r="AV1476">
        <f>($AQ$1466+(AT1476*(AS1476-1)))</f>
        <v/>
      </c>
      <c r="AW1476">
        <f>($AR$1466+(AU1476*(AS1476-1)))</f>
        <v/>
      </c>
      <c r="AX1476">
        <f>IF(AT1476&gt;0,AV1476+AT1476,AV1476)</f>
        <v/>
      </c>
      <c r="AY1476">
        <f>IF(AU1476&lt;0,AW1476+AU1476,AW1476)</f>
        <v/>
      </c>
      <c r="BA1476" s="14">
        <f>IFERROR(AX1476-AQ1476,"")</f>
        <v/>
      </c>
      <c r="BB1476" s="14">
        <f>IFERROR(AY1476-AR1476,"")</f>
        <v/>
      </c>
      <c r="BD1476">
        <f>AH1476</f>
        <v/>
      </c>
      <c r="BE1476">
        <f>AI1476</f>
        <v/>
      </c>
      <c r="BF1476">
        <f>AJ1476</f>
        <v/>
      </c>
      <c r="BG1476" s="14">
        <f>L1476</f>
        <v/>
      </c>
      <c r="BH1476" s="14">
        <f>IF(X1476="","",X1476)</f>
        <v/>
      </c>
      <c r="BI1476" s="14">
        <f>IF(Y1476="","",Y1476)</f>
        <v/>
      </c>
      <c r="BJ1476">
        <f>Z1476</f>
        <v/>
      </c>
      <c r="BK1476">
        <f>AA1476</f>
        <v/>
      </c>
      <c r="BL1476">
        <f>IFERROR(AX1476,"")</f>
        <v/>
      </c>
      <c r="BM1476">
        <f>IFERROR(AY1476,"")</f>
        <v/>
      </c>
    </row>
    <row r="1477" ht="14.25" customHeight="1">
      <c r="A1477">
        <f>ALGLIB_SSA_XAUUSD!AA1477</f>
        <v/>
      </c>
      <c r="B1477">
        <f>IF($A1477="","",INDEX(ALGLIB_SSA_XAUUSD!$B$2:$B$2401,MATCH($A1477,ALGLIB_SSA_XAUUSD!$A$2:$A$2401,1)))</f>
        <v/>
      </c>
      <c r="C1477">
        <f>IF($A1477="","",INDEX(ALGLIB_SSA_XAUUSD!$C$2:$C$2401,MATCH($A1477,ALGLIB_SSA_XAUUSD!$A$2:$A$2401,1)))</f>
        <v/>
      </c>
      <c r="D1477" s="14">
        <f>IF($A1477="","",INT((ROW()-2)/12)+1)</f>
        <v/>
      </c>
      <c r="E1477" s="14">
        <f>IF(AND(E1478&lt;&gt;"",D1478=D1466+1),E1466+(E1478-E1466)*11/12,"")</f>
        <v/>
      </c>
      <c r="F1477" s="14">
        <f>IF(AND(F1478&lt;&gt;"",D1478=D1466+1),F1466+(F1478-F1466)*11/12,"")</f>
        <v/>
      </c>
      <c r="G1477" s="14">
        <f>IF(AND(G1478&lt;&gt;"",D1478=D1466+1),G1466+(G1478-G1466)*11/12,"")</f>
        <v/>
      </c>
      <c r="H1477" s="14">
        <f>IF(AND(H1478&lt;&gt;"",D1478=D1466+1),H1466+(H1478-H1466)*11/12,"")</f>
        <v/>
      </c>
      <c r="I1477" s="14">
        <f>IF(AND(L1478&lt;&gt;"",D1478=D1466+1),I1466+(I1478-I1466)*11/12,"")</f>
        <v/>
      </c>
      <c r="J1477">
        <f>_xlfn.XLOOKUP($A1477,ALGLIB_SSA_XAUUSD!$AA$2:$AA$2401,ALGLIB_SSA_XAUUSD!$P$2:$P$2401,"",0)</f>
        <v/>
      </c>
      <c r="K1477">
        <f>_xlfn.XLOOKUP($A1477,ALGLIB_SSA_XAUUSD!$AA$2:$AA$2401,ALGLIB_SSA_XAUUSD!$Q$2:$Q$2401,"",0)</f>
        <v/>
      </c>
      <c r="L1477">
        <f>_xlfn.XLOOKUP($A1477,ALGLIB_SSA_XAUUSD!$AA$2:$AA$2401,ALGLIB_SSA_XAUUSD!$R$2:$R$2401,"",0)</f>
        <v/>
      </c>
      <c r="M1477">
        <f>_xlfn.XLOOKUP($A1477,ALGLIB_SSA_XAUUSD!$AA$2:$AA$2401,ALGLIB_SSA_XAUUSD!$S$2:$S$2401,"",0)</f>
        <v/>
      </c>
      <c r="N1477">
        <f>_xlfn.XLOOKUP($A1477,ALGLIB_SSA_XAUUSD!$AA$2:$AA$2401,ALGLIB_SSA_XAUUSD!$T$2:$T$2401,"",0)</f>
        <v/>
      </c>
      <c r="O1477">
        <f>_xlfn.XLOOKUP($A1477,ALGLIB_SSA_XAUUSD!$AA$2:$AA$2401,ALGLIB_SSA_XAUUSD!$U$2:$U$2401,"",0)</f>
        <v/>
      </c>
      <c r="P1477">
        <f>_xlfn.XLOOKUP($A1477,ALGLIB_SSA_XAUUSD!$AA$2:$AA$2401,ALGLIB_SSA_XAUUSD!$V$2:$V$2401,"",0)</f>
        <v/>
      </c>
      <c r="S1477">
        <f>A1477</f>
        <v/>
      </c>
      <c r="T1477">
        <f>J1477</f>
        <v/>
      </c>
      <c r="U1477">
        <f>K1477</f>
        <v/>
      </c>
      <c r="V1477" s="14">
        <f>IF($A1477="","",MOD(ROW()-2,12)+1)</f>
        <v/>
      </c>
      <c r="W1477">
        <f>L1477</f>
        <v/>
      </c>
      <c r="X1477" s="14">
        <f>IF(F1477="","",F1477)</f>
        <v/>
      </c>
      <c r="Y1477" s="14">
        <f>IF(G1477="","",G1477)</f>
        <v/>
      </c>
      <c r="Z1477">
        <f>M1477</f>
        <v/>
      </c>
      <c r="AA1477">
        <f>N1477</f>
        <v/>
      </c>
      <c r="AB1477" s="14">
        <f>IF(H1477="","",H1477)</f>
        <v/>
      </c>
      <c r="AC1477">
        <f>O1477</f>
        <v/>
      </c>
      <c r="AD1477" s="14">
        <f>IF(I1477="","",I1477)</f>
        <v/>
      </c>
      <c r="AE1477">
        <f>P1477</f>
        <v/>
      </c>
      <c r="AH1477">
        <f>IF(S1477&lt;&gt;"",S1477,AH1476+900)</f>
        <v/>
      </c>
      <c r="AI1477">
        <f>IF(T1477&lt;&gt;"",T1477,AI1476)</f>
        <v/>
      </c>
      <c r="AJ1477">
        <f>IF(U1477&lt;&gt;"",U1477,AJ1476)</f>
        <v/>
      </c>
      <c r="AK1477">
        <f>IF(W1477&lt;&gt;"",W1477,"")</f>
        <v/>
      </c>
      <c r="AL1477" s="14">
        <f>IF(X1477&lt;&gt;"",X1477,"")</f>
        <v/>
      </c>
      <c r="AM1477" s="14">
        <f>IF(Y1477&lt;&gt;"",Y1477,"")</f>
        <v/>
      </c>
      <c r="AN1477" s="14">
        <f>IF(OR(AL1477="",AM1477=""),"",AL1477-AM1477)</f>
        <v/>
      </c>
      <c r="AO1477">
        <f>IF(AN1477="","",IF(AN1477&gt;0,"Bullish","Bearish"))</f>
        <v/>
      </c>
      <c r="AP1477">
        <f>IF(AO1477="",AP1476,AO1477)</f>
        <v/>
      </c>
      <c r="AQ1477" s="14">
        <f>IF(AB1477&lt;&gt;"",AB1477,"")</f>
        <v/>
      </c>
      <c r="AR1477" s="14">
        <f>IF(AD1477&lt;&gt;"",AD1477,"")</f>
        <v/>
      </c>
      <c r="AS1477">
        <f>IF(AS1476+1=13,1,AS1476+1)</f>
        <v/>
      </c>
      <c r="AT1477">
        <f>IFERROR(IF(SLOPE($AQ$1454:$AQ$1465,$AS$1454:$AS$1465)&gt;0,MIN(3,ABS(SLOPE($AQ$1454:$AQ$1465,$AS$1454:$AS$1465))),IF(SLOPE($AQ$1454:$AQ$1465,$AS$1454:$AS$1465)&lt;-0.5,-0.5,0)),0)</f>
        <v/>
      </c>
      <c r="AU1477">
        <f>IFERROR(IF(SLOPE($AR$1454:$AR$1465,$AS$1454:$AS$1465)&lt;0,MAX(-3,-ABS(SLOPE($AR$1454:$AR$1465,$AS$1454:$AS$1465))),IF(SLOPE($AR$1454:$AR$1465,$AS$1454:$AS$1465)&gt;0.5,0.5,0)),0)</f>
        <v/>
      </c>
      <c r="AV1477">
        <f>($AQ$1466+(AT1477*(AS1477-1)))</f>
        <v/>
      </c>
      <c r="AW1477">
        <f>($AR$1466+(AU1477*(AS1477-1)))</f>
        <v/>
      </c>
      <c r="AX1477">
        <f>IF(AT1477&gt;0,AV1477+AT1477,AV1477)</f>
        <v/>
      </c>
      <c r="AY1477">
        <f>IF(AU1477&lt;0,AW1477+AU1477,AW1477)</f>
        <v/>
      </c>
      <c r="BA1477" s="14">
        <f>IFERROR(AX1477-AQ1477,"")</f>
        <v/>
      </c>
      <c r="BB1477" s="14">
        <f>IFERROR(AY1477-AR1477,"")</f>
        <v/>
      </c>
      <c r="BD1477">
        <f>AH1477</f>
        <v/>
      </c>
      <c r="BE1477">
        <f>AI1477</f>
        <v/>
      </c>
      <c r="BF1477">
        <f>AJ1477</f>
        <v/>
      </c>
      <c r="BG1477" s="14">
        <f>L1477</f>
        <v/>
      </c>
      <c r="BH1477" s="14">
        <f>IF(X1477="","",X1477)</f>
        <v/>
      </c>
      <c r="BI1477" s="14">
        <f>IF(Y1477="","",Y1477)</f>
        <v/>
      </c>
      <c r="BJ1477">
        <f>Z1477</f>
        <v/>
      </c>
      <c r="BK1477">
        <f>AA1477</f>
        <v/>
      </c>
      <c r="BL1477">
        <f>IFERROR(AX1477,"")</f>
        <v/>
      </c>
      <c r="BM1477">
        <f>IFERROR(AY1477,"")</f>
        <v/>
      </c>
    </row>
    <row r="1478" ht="14.25" customHeight="1">
      <c r="A1478">
        <f>ALGLIB_SSA_XAUUSD!AA1478</f>
        <v/>
      </c>
      <c r="B1478">
        <f>IF($A1478="","",INDEX(ALGLIB_SSA_XAUUSD!$B$2:$B$2401,MATCH($A1478,ALGLIB_SSA_XAUUSD!$A$2:$A$2401,1)))</f>
        <v/>
      </c>
      <c r="C1478">
        <f>IF($A1478="","",INDEX(ALGLIB_SSA_XAUUSD!$C$2:$C$2401,MATCH($A1478,ALGLIB_SSA_XAUUSD!$A$2:$A$2401,1)))</f>
        <v/>
      </c>
      <c r="D1478" s="14">
        <f>IF($A1478="","",INT((ROW()-2)/12)+1)</f>
        <v/>
      </c>
      <c r="E1478" s="14">
        <f>IF($A1478="","",INDEX(ALGLIB_SSA_XAUUSD!$D$2:$D$2401,MATCH($A1478,ALGLIB_SSA_XAUUSD!$A$2:$A$2401,1)))</f>
        <v/>
      </c>
      <c r="F1478" s="14">
        <f>IF($A1478="","",INDEX(ALGLIB_SSA_XAUUSD!$E$2:$E$2401,MATCH($A1478,ALGLIB_SSA_XAUUSD!$A$2:$A$2401,1)))</f>
        <v/>
      </c>
      <c r="G1478" s="14">
        <f>IF($A1478="","",INDEX(ALGLIB_SSA_XAUUSD!$F$2:$F$2401,MATCH($A1478,ALGLIB_SSA_XAUUSD!$A$2:$A$2401,1)))</f>
        <v/>
      </c>
      <c r="H1478" s="14">
        <f>IF($A1478="","",INDEX(ALGLIB_SSA_XAUUSD!$G$2:$G$2401,MATCH($A1478,ALGLIB_SSA_XAUUSD!$A$2:$A$2401,1)))</f>
        <v/>
      </c>
      <c r="I1478" s="14">
        <f>IF($A1478="","",INDEX(ALGLIB_SSA_XAUUSD!$H$2:$H$2401,MATCH($A1478,ALGLIB_SSA_XAUUSD!$A$2:$A$2401,1)))</f>
        <v/>
      </c>
      <c r="J1478">
        <f>_xlfn.XLOOKUP($A1478,ALGLIB_SSA_XAUUSD!$AA$2:$AA$2401,ALGLIB_SSA_XAUUSD!$P$2:$P$2401,"",0)</f>
        <v/>
      </c>
      <c r="K1478">
        <f>_xlfn.XLOOKUP($A1478,ALGLIB_SSA_XAUUSD!$AA$2:$AA$2401,ALGLIB_SSA_XAUUSD!$Q$2:$Q$2401,"",0)</f>
        <v/>
      </c>
      <c r="L1478">
        <f>_xlfn.XLOOKUP($A1478,ALGLIB_SSA_XAUUSD!$AA$2:$AA$2401,ALGLIB_SSA_XAUUSD!$R$2:$R$2401,"",0)</f>
        <v/>
      </c>
      <c r="M1478">
        <f>_xlfn.XLOOKUP($A1478,ALGLIB_SSA_XAUUSD!$AA$2:$AA$2401,ALGLIB_SSA_XAUUSD!$S$2:$S$2401,"",0)</f>
        <v/>
      </c>
      <c r="N1478">
        <f>_xlfn.XLOOKUP($A1478,ALGLIB_SSA_XAUUSD!$AA$2:$AA$2401,ALGLIB_SSA_XAUUSD!$T$2:$T$2401,"",0)</f>
        <v/>
      </c>
      <c r="O1478">
        <f>_xlfn.XLOOKUP($A1478,ALGLIB_SSA_XAUUSD!$AA$2:$AA$2401,ALGLIB_SSA_XAUUSD!$U$2:$U$2401,"",0)</f>
        <v/>
      </c>
      <c r="P1478">
        <f>_xlfn.XLOOKUP($A1478,ALGLIB_SSA_XAUUSD!$AA$2:$AA$2401,ALGLIB_SSA_XAUUSD!$V$2:$V$2401,"",0)</f>
        <v/>
      </c>
      <c r="S1478">
        <f>A1478</f>
        <v/>
      </c>
      <c r="T1478">
        <f>J1478</f>
        <v/>
      </c>
      <c r="U1478">
        <f>K1478</f>
        <v/>
      </c>
      <c r="V1478" s="14">
        <f>IF($A1478="","",MOD(ROW()-2,12)+1)</f>
        <v/>
      </c>
      <c r="W1478">
        <f>L1478</f>
        <v/>
      </c>
      <c r="X1478" s="14">
        <f>IF(F1478="","",F1478)</f>
        <v/>
      </c>
      <c r="Y1478" s="14">
        <f>IF(G1478="","",G1478)</f>
        <v/>
      </c>
      <c r="Z1478">
        <f>M1478</f>
        <v/>
      </c>
      <c r="AA1478">
        <f>N1478</f>
        <v/>
      </c>
      <c r="AB1478" s="14">
        <f>IF(H1478="","",H1478)</f>
        <v/>
      </c>
      <c r="AC1478">
        <f>O1478</f>
        <v/>
      </c>
      <c r="AD1478" s="14">
        <f>IF(I1478="","",I1478)</f>
        <v/>
      </c>
      <c r="AE1478">
        <f>P1478</f>
        <v/>
      </c>
      <c r="AH1478">
        <f>IF(S1478&lt;&gt;"",S1478,AH1477+900)</f>
        <v/>
      </c>
      <c r="AI1478">
        <f>IF(T1478&lt;&gt;"",T1478,AI1477)</f>
        <v/>
      </c>
      <c r="AJ1478">
        <f>IF(U1478&lt;&gt;"",U1478,AJ1477)</f>
        <v/>
      </c>
      <c r="AK1478">
        <f>IF(W1478&lt;&gt;"",W1478,"")</f>
        <v/>
      </c>
      <c r="AL1478" s="14">
        <f>IF(X1478&lt;&gt;"",X1478,"")</f>
        <v/>
      </c>
      <c r="AM1478" s="14">
        <f>IF(Y1478&lt;&gt;"",Y1478,"")</f>
        <v/>
      </c>
      <c r="AN1478" s="14">
        <f>IF(OR(AL1478="",AM1478=""),"",AL1478-AM1478)</f>
        <v/>
      </c>
      <c r="AO1478">
        <f>IF(AN1478="","",IF(AN1478&gt;0,"Bullish","Bearish"))</f>
        <v/>
      </c>
      <c r="AP1478">
        <f>IF(AO1478="",AP1477,AO1478)</f>
        <v/>
      </c>
      <c r="AQ1478" s="14">
        <f>IF(AB1478&lt;&gt;"",AB1478,"")</f>
        <v/>
      </c>
      <c r="AR1478" s="14">
        <f>IF(AD1478&lt;&gt;"",AD1478,"")</f>
        <v/>
      </c>
      <c r="AS1478">
        <f>IF(AS1477+1=13,1,AS1477+1)</f>
        <v/>
      </c>
      <c r="AT1478">
        <f>IFERROR(IF(SLOPE($AQ$1466:$AQ$1477,$AS$1466:$AS$1477)&gt;0,MIN(3,ABS(SLOPE($AQ$1466:$AQ$1477,$AS$1466:$AS$1477))),IF(SLOPE($AQ$1466:$AQ$1477,$AS$1466:$AS$1477)&lt;-0.5,-0.5,0)),0)</f>
        <v/>
      </c>
      <c r="AU1478">
        <f>IFERROR(IF(SLOPE($AR$1466:$AR$1477,$AS$1466:$AS$1477)&lt;0,MAX(-3,-ABS(SLOPE($AR$1466:$AR$1477,$AS$1466:$AS$1477))),IF(SLOPE($AR$1466:$AR$1477,$AS$1466:$AS$1477)&gt;0.5,0.5,0)),0)</f>
        <v/>
      </c>
      <c r="AV1478">
        <f>($AQ$1478+(AT1478*(AS1478-1)))</f>
        <v/>
      </c>
      <c r="AW1478">
        <f>($AR$1478+(AU1478*(AS1478-1)))</f>
        <v/>
      </c>
      <c r="AX1478">
        <f>IF(AT1478&gt;0,AV1478+AT1478,AV1478)</f>
        <v/>
      </c>
      <c r="AY1478">
        <f>IF(AU1478&lt;0,AW1478+AU1478,AW1478)</f>
        <v/>
      </c>
      <c r="BA1478" s="14">
        <f>IFERROR(AX1478-AQ1478,"")</f>
        <v/>
      </c>
      <c r="BB1478" s="14">
        <f>IFERROR(AY1478-AR1478,"")</f>
        <v/>
      </c>
      <c r="BD1478">
        <f>AH1478</f>
        <v/>
      </c>
      <c r="BE1478">
        <f>AI1478</f>
        <v/>
      </c>
      <c r="BF1478">
        <f>AJ1478</f>
        <v/>
      </c>
      <c r="BG1478" s="14">
        <f>L1478</f>
        <v/>
      </c>
      <c r="BH1478" s="14">
        <f>IF(X1478="","",X1478)</f>
        <v/>
      </c>
      <c r="BI1478" s="14">
        <f>IF(Y1478="","",Y1478)</f>
        <v/>
      </c>
      <c r="BJ1478">
        <f>Z1478</f>
        <v/>
      </c>
      <c r="BK1478">
        <f>AA1478</f>
        <v/>
      </c>
      <c r="BL1478">
        <f>IFERROR(AX1478,"")</f>
        <v/>
      </c>
      <c r="BM1478">
        <f>IFERROR(AY1478,"")</f>
        <v/>
      </c>
    </row>
    <row r="1479" ht="14.25" customHeight="1">
      <c r="A1479">
        <f>ALGLIB_SSA_XAUUSD!AA1479</f>
        <v/>
      </c>
      <c r="B1479">
        <f>IF($A1479="","",INDEX(ALGLIB_SSA_XAUUSD!$B$2:$B$2401,MATCH($A1479,ALGLIB_SSA_XAUUSD!$A$2:$A$2401,1)))</f>
        <v/>
      </c>
      <c r="C1479">
        <f>IF($A1479="","",INDEX(ALGLIB_SSA_XAUUSD!$C$2:$C$2401,MATCH($A1479,ALGLIB_SSA_XAUUSD!$A$2:$A$2401,1)))</f>
        <v/>
      </c>
      <c r="D1479" s="14">
        <f>IF($A1479="","",INT((ROW()-2)/12)+1)</f>
        <v/>
      </c>
      <c r="E1479" s="14">
        <f>IF(AND(E1490&lt;&gt;"",D1490=D1478+1),E1478+(E1490-E1478)*1/12,"")</f>
        <v/>
      </c>
      <c r="F1479" s="14">
        <f>IF(AND(F1490&lt;&gt;"",D1490=D1478+1),F1478+(F1490-F1478)*1/12,"")</f>
        <v/>
      </c>
      <c r="G1479" s="14">
        <f>IF(AND(G1490&lt;&gt;"",D1490=D1478+1),G1478+(G1490-G1478)*1/12,"")</f>
        <v/>
      </c>
      <c r="H1479" s="14">
        <f>IF(AND(H1490&lt;&gt;"",D1490=D1478+1),H1478+(H1490-H1478)*1/12,"")</f>
        <v/>
      </c>
      <c r="I1479" s="14">
        <f>IF(AND(L1490&lt;&gt;"",D1490=D1478+1),I1478+(I1490-I1478)*1/12,"")</f>
        <v/>
      </c>
      <c r="J1479">
        <f>_xlfn.XLOOKUP($A1479,ALGLIB_SSA_XAUUSD!$AA$2:$AA$2401,ALGLIB_SSA_XAUUSD!$P$2:$P$2401,"",0)</f>
        <v/>
      </c>
      <c r="K1479">
        <f>_xlfn.XLOOKUP($A1479,ALGLIB_SSA_XAUUSD!$AA$2:$AA$2401,ALGLIB_SSA_XAUUSD!$Q$2:$Q$2401,"",0)</f>
        <v/>
      </c>
      <c r="L1479">
        <f>_xlfn.XLOOKUP($A1479,ALGLIB_SSA_XAUUSD!$AA$2:$AA$2401,ALGLIB_SSA_XAUUSD!$R$2:$R$2401,"",0)</f>
        <v/>
      </c>
      <c r="M1479">
        <f>_xlfn.XLOOKUP($A1479,ALGLIB_SSA_XAUUSD!$AA$2:$AA$2401,ALGLIB_SSA_XAUUSD!$S$2:$S$2401,"",0)</f>
        <v/>
      </c>
      <c r="N1479">
        <f>_xlfn.XLOOKUP($A1479,ALGLIB_SSA_XAUUSD!$AA$2:$AA$2401,ALGLIB_SSA_XAUUSD!$T$2:$T$2401,"",0)</f>
        <v/>
      </c>
      <c r="O1479">
        <f>_xlfn.XLOOKUP($A1479,ALGLIB_SSA_XAUUSD!$AA$2:$AA$2401,ALGLIB_SSA_XAUUSD!$U$2:$U$2401,"",0)</f>
        <v/>
      </c>
      <c r="P1479">
        <f>_xlfn.XLOOKUP($A1479,ALGLIB_SSA_XAUUSD!$AA$2:$AA$2401,ALGLIB_SSA_XAUUSD!$V$2:$V$2401,"",0)</f>
        <v/>
      </c>
      <c r="S1479">
        <f>A1479</f>
        <v/>
      </c>
      <c r="T1479">
        <f>J1479</f>
        <v/>
      </c>
      <c r="U1479">
        <f>K1479</f>
        <v/>
      </c>
      <c r="V1479" s="14">
        <f>IF($A1479="","",MOD(ROW()-2,12)+1)</f>
        <v/>
      </c>
      <c r="W1479">
        <f>L1479</f>
        <v/>
      </c>
      <c r="X1479" s="14">
        <f>IF(F1479="","",F1479)</f>
        <v/>
      </c>
      <c r="Y1479" s="14">
        <f>IF(G1479="","",G1479)</f>
        <v/>
      </c>
      <c r="Z1479">
        <f>M1479</f>
        <v/>
      </c>
      <c r="AA1479">
        <f>N1479</f>
        <v/>
      </c>
      <c r="AB1479" s="14">
        <f>IF(H1479="","",H1479)</f>
        <v/>
      </c>
      <c r="AC1479">
        <f>O1479</f>
        <v/>
      </c>
      <c r="AD1479" s="14">
        <f>IF(I1479="","",I1479)</f>
        <v/>
      </c>
      <c r="AE1479">
        <f>P1479</f>
        <v/>
      </c>
      <c r="AH1479">
        <f>IF(S1479&lt;&gt;"",S1479,AH1478+900)</f>
        <v/>
      </c>
      <c r="AI1479">
        <f>IF(T1479&lt;&gt;"",T1479,AI1478)</f>
        <v/>
      </c>
      <c r="AJ1479">
        <f>IF(U1479&lt;&gt;"",U1479,AJ1478)</f>
        <v/>
      </c>
      <c r="AK1479">
        <f>IF(W1479&lt;&gt;"",W1479,"")</f>
        <v/>
      </c>
      <c r="AL1479" s="14">
        <f>IF(X1479&lt;&gt;"",X1479,"")</f>
        <v/>
      </c>
      <c r="AM1479" s="14">
        <f>IF(Y1479&lt;&gt;"",Y1479,"")</f>
        <v/>
      </c>
      <c r="AN1479" s="14">
        <f>IF(OR(AL1479="",AM1479=""),"",AL1479-AM1479)</f>
        <v/>
      </c>
      <c r="AO1479">
        <f>IF(AN1479="","",IF(AN1479&gt;0,"Bullish","Bearish"))</f>
        <v/>
      </c>
      <c r="AP1479">
        <f>IF(AO1479="",AP1478,AO1479)</f>
        <v/>
      </c>
      <c r="AQ1479" s="14">
        <f>IF(AB1479&lt;&gt;"",AB1479,"")</f>
        <v/>
      </c>
      <c r="AR1479" s="14">
        <f>IF(AD1479&lt;&gt;"",AD1479,"")</f>
        <v/>
      </c>
      <c r="AS1479">
        <f>IF(AS1478+1=13,1,AS1478+1)</f>
        <v/>
      </c>
      <c r="AT1479">
        <f>IFERROR(IF(SLOPE($AQ$1466:$AQ$1477,$AS$1466:$AS$1477)&gt;0,MIN(3,ABS(SLOPE($AQ$1466:$AQ$1477,$AS$1466:$AS$1477))),IF(SLOPE($AQ$1466:$AQ$1477,$AS$1466:$AS$1477)&lt;-0.5,-0.5,0)),0)</f>
        <v/>
      </c>
      <c r="AU1479">
        <f>IFERROR(IF(SLOPE($AR$1466:$AR$1477,$AS$1466:$AS$1477)&lt;0,MAX(-3,-ABS(SLOPE($AR$1466:$AR$1477,$AS$1466:$AS$1477))),IF(SLOPE($AR$1466:$AR$1477,$AS$1466:$AS$1477)&gt;0.5,0.5,0)),0)</f>
        <v/>
      </c>
      <c r="AV1479">
        <f>($AQ$1478+(AT1479*(AS1479-1)))</f>
        <v/>
      </c>
      <c r="AW1479">
        <f>($AR$1478+(AU1479*(AS1479-1)))</f>
        <v/>
      </c>
      <c r="AX1479">
        <f>IF(AT1479&gt;0,AV1479+AT1479,AV1479)</f>
        <v/>
      </c>
      <c r="AY1479">
        <f>IF(AU1479&lt;0,AW1479+AU1479,AW1479)</f>
        <v/>
      </c>
      <c r="BA1479" s="14">
        <f>IFERROR(AX1479-AQ1479,"")</f>
        <v/>
      </c>
      <c r="BB1479" s="14">
        <f>IFERROR(AY1479-AR1479,"")</f>
        <v/>
      </c>
      <c r="BD1479">
        <f>AH1479</f>
        <v/>
      </c>
      <c r="BE1479">
        <f>AI1479</f>
        <v/>
      </c>
      <c r="BF1479">
        <f>AJ1479</f>
        <v/>
      </c>
      <c r="BG1479" s="14">
        <f>L1479</f>
        <v/>
      </c>
      <c r="BH1479" s="14">
        <f>IF(X1479="","",X1479)</f>
        <v/>
      </c>
      <c r="BI1479" s="14">
        <f>IF(Y1479="","",Y1479)</f>
        <v/>
      </c>
      <c r="BJ1479">
        <f>Z1479</f>
        <v/>
      </c>
      <c r="BK1479">
        <f>AA1479</f>
        <v/>
      </c>
      <c r="BL1479">
        <f>IFERROR(AX1479,"")</f>
        <v/>
      </c>
      <c r="BM1479">
        <f>IFERROR(AY1479,"")</f>
        <v/>
      </c>
    </row>
    <row r="1480" ht="14.25" customHeight="1">
      <c r="A1480">
        <f>ALGLIB_SSA_XAUUSD!AA1480</f>
        <v/>
      </c>
      <c r="B1480">
        <f>IF($A1480="","",INDEX(ALGLIB_SSA_XAUUSD!$B$2:$B$2401,MATCH($A1480,ALGLIB_SSA_XAUUSD!$A$2:$A$2401,1)))</f>
        <v/>
      </c>
      <c r="C1480">
        <f>IF($A1480="","",INDEX(ALGLIB_SSA_XAUUSD!$C$2:$C$2401,MATCH($A1480,ALGLIB_SSA_XAUUSD!$A$2:$A$2401,1)))</f>
        <v/>
      </c>
      <c r="D1480" s="14">
        <f>IF($A1480="","",INT((ROW()-2)/12)+1)</f>
        <v/>
      </c>
      <c r="E1480" s="14">
        <f>IF(AND(E1490&lt;&gt;"",D1490=D1478+1),E1478+(E1490-E1478)*2/12,"")</f>
        <v/>
      </c>
      <c r="F1480" s="14">
        <f>IF(AND(F1490&lt;&gt;"",D1490=D1478+1),F1478+(F1490-F1478)*2/12,"")</f>
        <v/>
      </c>
      <c r="G1480" s="14">
        <f>IF(AND(G1490&lt;&gt;"",D1490=D1478+1),G1478+(G1490-G1478)*2/12,"")</f>
        <v/>
      </c>
      <c r="H1480" s="14">
        <f>IF(AND(H1490&lt;&gt;"",D1490=D1478+1),H1478+(H1490-H1478)*2/12,"")</f>
        <v/>
      </c>
      <c r="I1480" s="14">
        <f>IF(AND(L1490&lt;&gt;"",D1490=D1478+1),I1478+(I1490-I1478)*2/12,"")</f>
        <v/>
      </c>
      <c r="J1480">
        <f>_xlfn.XLOOKUP($A1480,ALGLIB_SSA_XAUUSD!$AA$2:$AA$2401,ALGLIB_SSA_XAUUSD!$P$2:$P$2401,"",0)</f>
        <v/>
      </c>
      <c r="K1480">
        <f>_xlfn.XLOOKUP($A1480,ALGLIB_SSA_XAUUSD!$AA$2:$AA$2401,ALGLIB_SSA_XAUUSD!$Q$2:$Q$2401,"",0)</f>
        <v/>
      </c>
      <c r="L1480">
        <f>_xlfn.XLOOKUP($A1480,ALGLIB_SSA_XAUUSD!$AA$2:$AA$2401,ALGLIB_SSA_XAUUSD!$R$2:$R$2401,"",0)</f>
        <v/>
      </c>
      <c r="M1480">
        <f>_xlfn.XLOOKUP($A1480,ALGLIB_SSA_XAUUSD!$AA$2:$AA$2401,ALGLIB_SSA_XAUUSD!$S$2:$S$2401,"",0)</f>
        <v/>
      </c>
      <c r="N1480">
        <f>_xlfn.XLOOKUP($A1480,ALGLIB_SSA_XAUUSD!$AA$2:$AA$2401,ALGLIB_SSA_XAUUSD!$T$2:$T$2401,"",0)</f>
        <v/>
      </c>
      <c r="O1480">
        <f>_xlfn.XLOOKUP($A1480,ALGLIB_SSA_XAUUSD!$AA$2:$AA$2401,ALGLIB_SSA_XAUUSD!$U$2:$U$2401,"",0)</f>
        <v/>
      </c>
      <c r="P1480">
        <f>_xlfn.XLOOKUP($A1480,ALGLIB_SSA_XAUUSD!$AA$2:$AA$2401,ALGLIB_SSA_XAUUSD!$V$2:$V$2401,"",0)</f>
        <v/>
      </c>
      <c r="S1480">
        <f>A1480</f>
        <v/>
      </c>
      <c r="T1480">
        <f>J1480</f>
        <v/>
      </c>
      <c r="U1480">
        <f>K1480</f>
        <v/>
      </c>
      <c r="V1480" s="14">
        <f>IF($A1480="","",MOD(ROW()-2,12)+1)</f>
        <v/>
      </c>
      <c r="W1480">
        <f>L1480</f>
        <v/>
      </c>
      <c r="X1480" s="14">
        <f>IF(F1480="","",F1480)</f>
        <v/>
      </c>
      <c r="Y1480" s="14">
        <f>IF(G1480="","",G1480)</f>
        <v/>
      </c>
      <c r="Z1480">
        <f>M1480</f>
        <v/>
      </c>
      <c r="AA1480">
        <f>N1480</f>
        <v/>
      </c>
      <c r="AB1480" s="14">
        <f>IF(H1480="","",H1480)</f>
        <v/>
      </c>
      <c r="AC1480">
        <f>O1480</f>
        <v/>
      </c>
      <c r="AD1480" s="14">
        <f>IF(I1480="","",I1480)</f>
        <v/>
      </c>
      <c r="AE1480">
        <f>P1480</f>
        <v/>
      </c>
      <c r="AH1480">
        <f>IF(S1480&lt;&gt;"",S1480,AH1479+900)</f>
        <v/>
      </c>
      <c r="AI1480">
        <f>IF(T1480&lt;&gt;"",T1480,AI1479)</f>
        <v/>
      </c>
      <c r="AJ1480">
        <f>IF(U1480&lt;&gt;"",U1480,AJ1479)</f>
        <v/>
      </c>
      <c r="AK1480">
        <f>IF(W1480&lt;&gt;"",W1480,"")</f>
        <v/>
      </c>
      <c r="AL1480" s="14">
        <f>IF(X1480&lt;&gt;"",X1480,"")</f>
        <v/>
      </c>
      <c r="AM1480" s="14">
        <f>IF(Y1480&lt;&gt;"",Y1480,"")</f>
        <v/>
      </c>
      <c r="AN1480" s="14">
        <f>IF(OR(AL1480="",AM1480=""),"",AL1480-AM1480)</f>
        <v/>
      </c>
      <c r="AO1480">
        <f>IF(AN1480="","",IF(AN1480&gt;0,"Bullish","Bearish"))</f>
        <v/>
      </c>
      <c r="AP1480">
        <f>IF(AO1480="",AP1479,AO1480)</f>
        <v/>
      </c>
      <c r="AQ1480" s="14">
        <f>IF(AB1480&lt;&gt;"",AB1480,"")</f>
        <v/>
      </c>
      <c r="AR1480" s="14">
        <f>IF(AD1480&lt;&gt;"",AD1480,"")</f>
        <v/>
      </c>
      <c r="AS1480">
        <f>IF(AS1479+1=13,1,AS1479+1)</f>
        <v/>
      </c>
      <c r="AT1480">
        <f>IFERROR(IF(SLOPE($AQ$1466:$AQ$1477,$AS$1466:$AS$1477)&gt;0,MIN(3,ABS(SLOPE($AQ$1466:$AQ$1477,$AS$1466:$AS$1477))),IF(SLOPE($AQ$1466:$AQ$1477,$AS$1466:$AS$1477)&lt;-0.5,-0.5,0)),0)</f>
        <v/>
      </c>
      <c r="AU1480">
        <f>IFERROR(IF(SLOPE($AR$1466:$AR$1477,$AS$1466:$AS$1477)&lt;0,MAX(-3,-ABS(SLOPE($AR$1466:$AR$1477,$AS$1466:$AS$1477))),IF(SLOPE($AR$1466:$AR$1477,$AS$1466:$AS$1477)&gt;0.5,0.5,0)),0)</f>
        <v/>
      </c>
      <c r="AV1480">
        <f>($AQ$1478+(AT1480*(AS1480-1)))</f>
        <v/>
      </c>
      <c r="AW1480">
        <f>($AR$1478+(AU1480*(AS1480-1)))</f>
        <v/>
      </c>
      <c r="AX1480">
        <f>IF(AT1480&gt;0,AV1480+AT1480,AV1480)</f>
        <v/>
      </c>
      <c r="AY1480">
        <f>IF(AU1480&lt;0,AW1480+AU1480,AW1480)</f>
        <v/>
      </c>
      <c r="BA1480" s="14">
        <f>IFERROR(AX1480-AQ1480,"")</f>
        <v/>
      </c>
      <c r="BB1480" s="14">
        <f>IFERROR(AY1480-AR1480,"")</f>
        <v/>
      </c>
      <c r="BD1480">
        <f>AH1480</f>
        <v/>
      </c>
      <c r="BE1480">
        <f>AI1480</f>
        <v/>
      </c>
      <c r="BF1480">
        <f>AJ1480</f>
        <v/>
      </c>
      <c r="BG1480" s="14">
        <f>L1480</f>
        <v/>
      </c>
      <c r="BH1480" s="14">
        <f>IF(X1480="","",X1480)</f>
        <v/>
      </c>
      <c r="BI1480" s="14">
        <f>IF(Y1480="","",Y1480)</f>
        <v/>
      </c>
      <c r="BJ1480">
        <f>Z1480</f>
        <v/>
      </c>
      <c r="BK1480">
        <f>AA1480</f>
        <v/>
      </c>
      <c r="BL1480">
        <f>IFERROR(AX1480,"")</f>
        <v/>
      </c>
      <c r="BM1480">
        <f>IFERROR(AY1480,"")</f>
        <v/>
      </c>
    </row>
    <row r="1481" ht="14.25" customHeight="1">
      <c r="A1481">
        <f>ALGLIB_SSA_XAUUSD!AA1481</f>
        <v/>
      </c>
      <c r="B1481">
        <f>IF($A1481="","",INDEX(ALGLIB_SSA_XAUUSD!$B$2:$B$2401,MATCH($A1481,ALGLIB_SSA_XAUUSD!$A$2:$A$2401,1)))</f>
        <v/>
      </c>
      <c r="C1481">
        <f>IF($A1481="","",INDEX(ALGLIB_SSA_XAUUSD!$C$2:$C$2401,MATCH($A1481,ALGLIB_SSA_XAUUSD!$A$2:$A$2401,1)))</f>
        <v/>
      </c>
      <c r="D1481" s="14">
        <f>IF($A1481="","",INT((ROW()-2)/12)+1)</f>
        <v/>
      </c>
      <c r="E1481" s="14">
        <f>IF(AND(E1490&lt;&gt;"",D1490=D1478+1),E1478+(E1490-E1478)*3/12,"")</f>
        <v/>
      </c>
      <c r="F1481" s="14">
        <f>IF(AND(F1490&lt;&gt;"",D1490=D1478+1),F1478+(F1490-F1478)*3/12,"")</f>
        <v/>
      </c>
      <c r="G1481" s="14">
        <f>IF(AND(G1490&lt;&gt;"",D1490=D1478+1),G1478+(G1490-G1478)*3/12,"")</f>
        <v/>
      </c>
      <c r="H1481" s="14">
        <f>IF(AND(H1490&lt;&gt;"",D1490=D1478+1),H1478+(H1490-H1478)*3/12,"")</f>
        <v/>
      </c>
      <c r="I1481" s="14">
        <f>IF(AND(L1490&lt;&gt;"",D1490=D1478+1),I1478+(I1490-I1478)*3/12,"")</f>
        <v/>
      </c>
      <c r="J1481">
        <f>_xlfn.XLOOKUP($A1481,ALGLIB_SSA_XAUUSD!$AA$2:$AA$2401,ALGLIB_SSA_XAUUSD!$P$2:$P$2401,"",0)</f>
        <v/>
      </c>
      <c r="K1481">
        <f>_xlfn.XLOOKUP($A1481,ALGLIB_SSA_XAUUSD!$AA$2:$AA$2401,ALGLIB_SSA_XAUUSD!$Q$2:$Q$2401,"",0)</f>
        <v/>
      </c>
      <c r="L1481">
        <f>_xlfn.XLOOKUP($A1481,ALGLIB_SSA_XAUUSD!$AA$2:$AA$2401,ALGLIB_SSA_XAUUSD!$R$2:$R$2401,"",0)</f>
        <v/>
      </c>
      <c r="M1481">
        <f>_xlfn.XLOOKUP($A1481,ALGLIB_SSA_XAUUSD!$AA$2:$AA$2401,ALGLIB_SSA_XAUUSD!$S$2:$S$2401,"",0)</f>
        <v/>
      </c>
      <c r="N1481">
        <f>_xlfn.XLOOKUP($A1481,ALGLIB_SSA_XAUUSD!$AA$2:$AA$2401,ALGLIB_SSA_XAUUSD!$T$2:$T$2401,"",0)</f>
        <v/>
      </c>
      <c r="O1481">
        <f>_xlfn.XLOOKUP($A1481,ALGLIB_SSA_XAUUSD!$AA$2:$AA$2401,ALGLIB_SSA_XAUUSD!$U$2:$U$2401,"",0)</f>
        <v/>
      </c>
      <c r="P1481">
        <f>_xlfn.XLOOKUP($A1481,ALGLIB_SSA_XAUUSD!$AA$2:$AA$2401,ALGLIB_SSA_XAUUSD!$V$2:$V$2401,"",0)</f>
        <v/>
      </c>
      <c r="S1481">
        <f>A1481</f>
        <v/>
      </c>
      <c r="T1481">
        <f>J1481</f>
        <v/>
      </c>
      <c r="U1481">
        <f>K1481</f>
        <v/>
      </c>
      <c r="V1481" s="14">
        <f>IF($A1481="","",MOD(ROW()-2,12)+1)</f>
        <v/>
      </c>
      <c r="W1481">
        <f>L1481</f>
        <v/>
      </c>
      <c r="X1481" s="14">
        <f>IF(F1481="","",F1481)</f>
        <v/>
      </c>
      <c r="Y1481" s="14">
        <f>IF(G1481="","",G1481)</f>
        <v/>
      </c>
      <c r="Z1481">
        <f>M1481</f>
        <v/>
      </c>
      <c r="AA1481">
        <f>N1481</f>
        <v/>
      </c>
      <c r="AB1481" s="14">
        <f>IF(H1481="","",H1481)</f>
        <v/>
      </c>
      <c r="AC1481">
        <f>O1481</f>
        <v/>
      </c>
      <c r="AD1481" s="14">
        <f>IF(I1481="","",I1481)</f>
        <v/>
      </c>
      <c r="AE1481">
        <f>P1481</f>
        <v/>
      </c>
      <c r="AH1481">
        <f>IF(S1481&lt;&gt;"",S1481,AH1480+900)</f>
        <v/>
      </c>
      <c r="AI1481">
        <f>IF(T1481&lt;&gt;"",T1481,AI1480)</f>
        <v/>
      </c>
      <c r="AJ1481">
        <f>IF(U1481&lt;&gt;"",U1481,AJ1480)</f>
        <v/>
      </c>
      <c r="AK1481">
        <f>IF(W1481&lt;&gt;"",W1481,"")</f>
        <v/>
      </c>
      <c r="AL1481" s="14">
        <f>IF(X1481&lt;&gt;"",X1481,"")</f>
        <v/>
      </c>
      <c r="AM1481" s="14">
        <f>IF(Y1481&lt;&gt;"",Y1481,"")</f>
        <v/>
      </c>
      <c r="AN1481" s="14">
        <f>IF(OR(AL1481="",AM1481=""),"",AL1481-AM1481)</f>
        <v/>
      </c>
      <c r="AO1481">
        <f>IF(AN1481="","",IF(AN1481&gt;0,"Bullish","Bearish"))</f>
        <v/>
      </c>
      <c r="AP1481">
        <f>IF(AO1481="",AP1480,AO1481)</f>
        <v/>
      </c>
      <c r="AQ1481" s="14">
        <f>IF(AB1481&lt;&gt;"",AB1481,"")</f>
        <v/>
      </c>
      <c r="AR1481" s="14">
        <f>IF(AD1481&lt;&gt;"",AD1481,"")</f>
        <v/>
      </c>
      <c r="AS1481">
        <f>IF(AS1480+1=13,1,AS1480+1)</f>
        <v/>
      </c>
      <c r="AT1481">
        <f>IFERROR(IF(SLOPE($AQ$1466:$AQ$1477,$AS$1466:$AS$1477)&gt;0,MIN(3,ABS(SLOPE($AQ$1466:$AQ$1477,$AS$1466:$AS$1477))),IF(SLOPE($AQ$1466:$AQ$1477,$AS$1466:$AS$1477)&lt;-0.5,-0.5,0)),0)</f>
        <v/>
      </c>
      <c r="AU1481">
        <f>IFERROR(IF(SLOPE($AR$1466:$AR$1477,$AS$1466:$AS$1477)&lt;0,MAX(-3,-ABS(SLOPE($AR$1466:$AR$1477,$AS$1466:$AS$1477))),IF(SLOPE($AR$1466:$AR$1477,$AS$1466:$AS$1477)&gt;0.5,0.5,0)),0)</f>
        <v/>
      </c>
      <c r="AV1481">
        <f>($AQ$1478+(AT1481*(AS1481-1)))</f>
        <v/>
      </c>
      <c r="AW1481">
        <f>($AR$1478+(AU1481*(AS1481-1)))</f>
        <v/>
      </c>
      <c r="AX1481">
        <f>IF(AT1481&gt;0,AV1481+AT1481,AV1481)</f>
        <v/>
      </c>
      <c r="AY1481">
        <f>IF(AU1481&lt;0,AW1481+AU1481,AW1481)</f>
        <v/>
      </c>
      <c r="BA1481" s="14">
        <f>IFERROR(AX1481-AQ1481,"")</f>
        <v/>
      </c>
      <c r="BB1481" s="14">
        <f>IFERROR(AY1481-AR1481,"")</f>
        <v/>
      </c>
      <c r="BD1481">
        <f>AH1481</f>
        <v/>
      </c>
      <c r="BE1481">
        <f>AI1481</f>
        <v/>
      </c>
      <c r="BF1481">
        <f>AJ1481</f>
        <v/>
      </c>
      <c r="BG1481" s="14">
        <f>L1481</f>
        <v/>
      </c>
      <c r="BH1481" s="14">
        <f>IF(X1481="","",X1481)</f>
        <v/>
      </c>
      <c r="BI1481" s="14">
        <f>IF(Y1481="","",Y1481)</f>
        <v/>
      </c>
      <c r="BJ1481">
        <f>Z1481</f>
        <v/>
      </c>
      <c r="BK1481">
        <f>AA1481</f>
        <v/>
      </c>
      <c r="BL1481">
        <f>IFERROR(AX1481,"")</f>
        <v/>
      </c>
      <c r="BM1481">
        <f>IFERROR(AY1481,"")</f>
        <v/>
      </c>
    </row>
    <row r="1482" ht="14.25" customHeight="1">
      <c r="A1482">
        <f>ALGLIB_SSA_XAUUSD!AA1482</f>
        <v/>
      </c>
      <c r="B1482">
        <f>IF($A1482="","",INDEX(ALGLIB_SSA_XAUUSD!$B$2:$B$2401,MATCH($A1482,ALGLIB_SSA_XAUUSD!$A$2:$A$2401,1)))</f>
        <v/>
      </c>
      <c r="C1482">
        <f>IF($A1482="","",INDEX(ALGLIB_SSA_XAUUSD!$C$2:$C$2401,MATCH($A1482,ALGLIB_SSA_XAUUSD!$A$2:$A$2401,1)))</f>
        <v/>
      </c>
      <c r="D1482" s="14">
        <f>IF($A1482="","",INT((ROW()-2)/12)+1)</f>
        <v/>
      </c>
      <c r="E1482" s="14">
        <f>IF(AND(E1490&lt;&gt;"",D1490=D1478+1),E1478+(E1490-E1478)*4/12,"")</f>
        <v/>
      </c>
      <c r="F1482" s="14">
        <f>IF(AND(F1490&lt;&gt;"",D1490=D1478+1),F1478+(F1490-F1478)*4/12,"")</f>
        <v/>
      </c>
      <c r="G1482" s="14">
        <f>IF(AND(G1490&lt;&gt;"",D1490=D1478+1),G1478+(G1490-G1478)*4/12,"")</f>
        <v/>
      </c>
      <c r="H1482" s="14">
        <f>IF(AND(H1490&lt;&gt;"",D1490=D1478+1),H1478+(H1490-H1478)*4/12,"")</f>
        <v/>
      </c>
      <c r="I1482" s="14">
        <f>IF(AND(L1490&lt;&gt;"",D1490=D1478+1),I1478+(I1490-I1478)*4/12,"")</f>
        <v/>
      </c>
      <c r="J1482">
        <f>_xlfn.XLOOKUP($A1482,ALGLIB_SSA_XAUUSD!$AA$2:$AA$2401,ALGLIB_SSA_XAUUSD!$P$2:$P$2401,"",0)</f>
        <v/>
      </c>
      <c r="K1482">
        <f>_xlfn.XLOOKUP($A1482,ALGLIB_SSA_XAUUSD!$AA$2:$AA$2401,ALGLIB_SSA_XAUUSD!$Q$2:$Q$2401,"",0)</f>
        <v/>
      </c>
      <c r="L1482">
        <f>_xlfn.XLOOKUP($A1482,ALGLIB_SSA_XAUUSD!$AA$2:$AA$2401,ALGLIB_SSA_XAUUSD!$R$2:$R$2401,"",0)</f>
        <v/>
      </c>
      <c r="M1482">
        <f>_xlfn.XLOOKUP($A1482,ALGLIB_SSA_XAUUSD!$AA$2:$AA$2401,ALGLIB_SSA_XAUUSD!$S$2:$S$2401,"",0)</f>
        <v/>
      </c>
      <c r="N1482">
        <f>_xlfn.XLOOKUP($A1482,ALGLIB_SSA_XAUUSD!$AA$2:$AA$2401,ALGLIB_SSA_XAUUSD!$T$2:$T$2401,"",0)</f>
        <v/>
      </c>
      <c r="O1482">
        <f>_xlfn.XLOOKUP($A1482,ALGLIB_SSA_XAUUSD!$AA$2:$AA$2401,ALGLIB_SSA_XAUUSD!$U$2:$U$2401,"",0)</f>
        <v/>
      </c>
      <c r="P1482">
        <f>_xlfn.XLOOKUP($A1482,ALGLIB_SSA_XAUUSD!$AA$2:$AA$2401,ALGLIB_SSA_XAUUSD!$V$2:$V$2401,"",0)</f>
        <v/>
      </c>
      <c r="S1482">
        <f>A1482</f>
        <v/>
      </c>
      <c r="T1482">
        <f>J1482</f>
        <v/>
      </c>
      <c r="U1482">
        <f>K1482</f>
        <v/>
      </c>
      <c r="V1482" s="14">
        <f>IF($A1482="","",MOD(ROW()-2,12)+1)</f>
        <v/>
      </c>
      <c r="W1482">
        <f>L1482</f>
        <v/>
      </c>
      <c r="X1482" s="14">
        <f>IF(F1482="","",F1482)</f>
        <v/>
      </c>
      <c r="Y1482" s="14">
        <f>IF(G1482="","",G1482)</f>
        <v/>
      </c>
      <c r="Z1482">
        <f>M1482</f>
        <v/>
      </c>
      <c r="AA1482">
        <f>N1482</f>
        <v/>
      </c>
      <c r="AB1482" s="14">
        <f>IF(H1482="","",H1482)</f>
        <v/>
      </c>
      <c r="AC1482">
        <f>O1482</f>
        <v/>
      </c>
      <c r="AD1482" s="14">
        <f>IF(I1482="","",I1482)</f>
        <v/>
      </c>
      <c r="AE1482">
        <f>P1482</f>
        <v/>
      </c>
      <c r="AH1482">
        <f>IF(S1482&lt;&gt;"",S1482,AH1481+900)</f>
        <v/>
      </c>
      <c r="AI1482">
        <f>IF(T1482&lt;&gt;"",T1482,AI1481)</f>
        <v/>
      </c>
      <c r="AJ1482">
        <f>IF(U1482&lt;&gt;"",U1482,AJ1481)</f>
        <v/>
      </c>
      <c r="AK1482">
        <f>IF(W1482&lt;&gt;"",W1482,"")</f>
        <v/>
      </c>
      <c r="AL1482" s="14">
        <f>IF(X1482&lt;&gt;"",X1482,"")</f>
        <v/>
      </c>
      <c r="AM1482" s="14">
        <f>IF(Y1482&lt;&gt;"",Y1482,"")</f>
        <v/>
      </c>
      <c r="AN1482" s="14">
        <f>IF(OR(AL1482="",AM1482=""),"",AL1482-AM1482)</f>
        <v/>
      </c>
      <c r="AO1482">
        <f>IF(AN1482="","",IF(AN1482&gt;0,"Bullish","Bearish"))</f>
        <v/>
      </c>
      <c r="AP1482">
        <f>IF(AO1482="",AP1481,AO1482)</f>
        <v/>
      </c>
      <c r="AQ1482" s="14">
        <f>IF(AB1482&lt;&gt;"",AB1482,"")</f>
        <v/>
      </c>
      <c r="AR1482" s="14">
        <f>IF(AD1482&lt;&gt;"",AD1482,"")</f>
        <v/>
      </c>
      <c r="AS1482">
        <f>IF(AS1481+1=13,1,AS1481+1)</f>
        <v/>
      </c>
      <c r="AT1482">
        <f>IFERROR(IF(SLOPE($AQ$1466:$AQ$1477,$AS$1466:$AS$1477)&gt;0,MIN(3,ABS(SLOPE($AQ$1466:$AQ$1477,$AS$1466:$AS$1477))),IF(SLOPE($AQ$1466:$AQ$1477,$AS$1466:$AS$1477)&lt;-0.5,-0.5,0)),0)</f>
        <v/>
      </c>
      <c r="AU1482">
        <f>IFERROR(IF(SLOPE($AR$1466:$AR$1477,$AS$1466:$AS$1477)&lt;0,MAX(-3,-ABS(SLOPE($AR$1466:$AR$1477,$AS$1466:$AS$1477))),IF(SLOPE($AR$1466:$AR$1477,$AS$1466:$AS$1477)&gt;0.5,0.5,0)),0)</f>
        <v/>
      </c>
      <c r="AV1482">
        <f>($AQ$1478+(AT1482*(AS1482-1)))</f>
        <v/>
      </c>
      <c r="AW1482">
        <f>($AR$1478+(AU1482*(AS1482-1)))</f>
        <v/>
      </c>
      <c r="AX1482">
        <f>IF(AT1482&gt;0,AV1482+AT1482,AV1482)</f>
        <v/>
      </c>
      <c r="AY1482">
        <f>IF(AU1482&lt;0,AW1482+AU1482,AW1482)</f>
        <v/>
      </c>
      <c r="BA1482" s="14">
        <f>IFERROR(AX1482-AQ1482,"")</f>
        <v/>
      </c>
      <c r="BB1482" s="14">
        <f>IFERROR(AY1482-AR1482,"")</f>
        <v/>
      </c>
      <c r="BD1482">
        <f>AH1482</f>
        <v/>
      </c>
      <c r="BE1482">
        <f>AI1482</f>
        <v/>
      </c>
      <c r="BF1482">
        <f>AJ1482</f>
        <v/>
      </c>
      <c r="BG1482" s="14">
        <f>L1482</f>
        <v/>
      </c>
      <c r="BH1482" s="14">
        <f>IF(X1482="","",X1482)</f>
        <v/>
      </c>
      <c r="BI1482" s="14">
        <f>IF(Y1482="","",Y1482)</f>
        <v/>
      </c>
      <c r="BJ1482">
        <f>Z1482</f>
        <v/>
      </c>
      <c r="BK1482">
        <f>AA1482</f>
        <v/>
      </c>
      <c r="BL1482">
        <f>IFERROR(AX1482,"")</f>
        <v/>
      </c>
      <c r="BM1482">
        <f>IFERROR(AY1482,"")</f>
        <v/>
      </c>
    </row>
    <row r="1483" ht="14.25" customHeight="1">
      <c r="A1483">
        <f>ALGLIB_SSA_XAUUSD!AA1483</f>
        <v/>
      </c>
      <c r="B1483">
        <f>IF($A1483="","",INDEX(ALGLIB_SSA_XAUUSD!$B$2:$B$2401,MATCH($A1483,ALGLIB_SSA_XAUUSD!$A$2:$A$2401,1)))</f>
        <v/>
      </c>
      <c r="C1483">
        <f>IF($A1483="","",INDEX(ALGLIB_SSA_XAUUSD!$C$2:$C$2401,MATCH($A1483,ALGLIB_SSA_XAUUSD!$A$2:$A$2401,1)))</f>
        <v/>
      </c>
      <c r="D1483" s="14">
        <f>IF($A1483="","",INT((ROW()-2)/12)+1)</f>
        <v/>
      </c>
      <c r="E1483" s="14">
        <f>IF(AND(E1490&lt;&gt;"",D1490=D1478+1),E1478+(E1490-E1478)*5/12,"")</f>
        <v/>
      </c>
      <c r="F1483" s="14">
        <f>IF(AND(F1490&lt;&gt;"",D1490=D1478+1),F1478+(F1490-F1478)*5/12,"")</f>
        <v/>
      </c>
      <c r="G1483" s="14">
        <f>IF(AND(G1490&lt;&gt;"",D1490=D1478+1),G1478+(G1490-G1478)*5/12,"")</f>
        <v/>
      </c>
      <c r="H1483" s="14">
        <f>IF(AND(H1490&lt;&gt;"",D1490=D1478+1),H1478+(H1490-H1478)*5/12,"")</f>
        <v/>
      </c>
      <c r="I1483" s="14">
        <f>IF(AND(L1490&lt;&gt;"",D1490=D1478+1),I1478+(I1490-I1478)*5/12,"")</f>
        <v/>
      </c>
      <c r="J1483">
        <f>_xlfn.XLOOKUP($A1483,ALGLIB_SSA_XAUUSD!$AA$2:$AA$2401,ALGLIB_SSA_XAUUSD!$P$2:$P$2401,"",0)</f>
        <v/>
      </c>
      <c r="K1483">
        <f>_xlfn.XLOOKUP($A1483,ALGLIB_SSA_XAUUSD!$AA$2:$AA$2401,ALGLIB_SSA_XAUUSD!$Q$2:$Q$2401,"",0)</f>
        <v/>
      </c>
      <c r="L1483">
        <f>_xlfn.XLOOKUP($A1483,ALGLIB_SSA_XAUUSD!$AA$2:$AA$2401,ALGLIB_SSA_XAUUSD!$R$2:$R$2401,"",0)</f>
        <v/>
      </c>
      <c r="M1483">
        <f>_xlfn.XLOOKUP($A1483,ALGLIB_SSA_XAUUSD!$AA$2:$AA$2401,ALGLIB_SSA_XAUUSD!$S$2:$S$2401,"",0)</f>
        <v/>
      </c>
      <c r="N1483">
        <f>_xlfn.XLOOKUP($A1483,ALGLIB_SSA_XAUUSD!$AA$2:$AA$2401,ALGLIB_SSA_XAUUSD!$T$2:$T$2401,"",0)</f>
        <v/>
      </c>
      <c r="O1483">
        <f>_xlfn.XLOOKUP($A1483,ALGLIB_SSA_XAUUSD!$AA$2:$AA$2401,ALGLIB_SSA_XAUUSD!$U$2:$U$2401,"",0)</f>
        <v/>
      </c>
      <c r="P1483">
        <f>_xlfn.XLOOKUP($A1483,ALGLIB_SSA_XAUUSD!$AA$2:$AA$2401,ALGLIB_SSA_XAUUSD!$V$2:$V$2401,"",0)</f>
        <v/>
      </c>
      <c r="S1483">
        <f>A1483</f>
        <v/>
      </c>
      <c r="T1483">
        <f>J1483</f>
        <v/>
      </c>
      <c r="U1483">
        <f>K1483</f>
        <v/>
      </c>
      <c r="V1483" s="14">
        <f>IF($A1483="","",MOD(ROW()-2,12)+1)</f>
        <v/>
      </c>
      <c r="W1483">
        <f>L1483</f>
        <v/>
      </c>
      <c r="X1483" s="14">
        <f>IF(F1483="","",F1483)</f>
        <v/>
      </c>
      <c r="Y1483" s="14">
        <f>IF(G1483="","",G1483)</f>
        <v/>
      </c>
      <c r="Z1483">
        <f>M1483</f>
        <v/>
      </c>
      <c r="AA1483">
        <f>N1483</f>
        <v/>
      </c>
      <c r="AB1483" s="14">
        <f>IF(H1483="","",H1483)</f>
        <v/>
      </c>
      <c r="AC1483">
        <f>O1483</f>
        <v/>
      </c>
      <c r="AD1483" s="14">
        <f>IF(I1483="","",I1483)</f>
        <v/>
      </c>
      <c r="AE1483">
        <f>P1483</f>
        <v/>
      </c>
      <c r="AH1483">
        <f>IF(S1483&lt;&gt;"",S1483,AH1482+900)</f>
        <v/>
      </c>
      <c r="AI1483">
        <f>IF(T1483&lt;&gt;"",T1483,AI1482)</f>
        <v/>
      </c>
      <c r="AJ1483">
        <f>IF(U1483&lt;&gt;"",U1483,AJ1482)</f>
        <v/>
      </c>
      <c r="AK1483">
        <f>IF(W1483&lt;&gt;"",W1483,"")</f>
        <v/>
      </c>
      <c r="AL1483" s="14">
        <f>IF(X1483&lt;&gt;"",X1483,"")</f>
        <v/>
      </c>
      <c r="AM1483" s="14">
        <f>IF(Y1483&lt;&gt;"",Y1483,"")</f>
        <v/>
      </c>
      <c r="AN1483" s="14">
        <f>IF(OR(AL1483="",AM1483=""),"",AL1483-AM1483)</f>
        <v/>
      </c>
      <c r="AO1483">
        <f>IF(AN1483="","",IF(AN1483&gt;0,"Bullish","Bearish"))</f>
        <v/>
      </c>
      <c r="AP1483">
        <f>IF(AO1483="",AP1482,AO1483)</f>
        <v/>
      </c>
      <c r="AQ1483" s="14">
        <f>IF(AB1483&lt;&gt;"",AB1483,"")</f>
        <v/>
      </c>
      <c r="AR1483" s="14">
        <f>IF(AD1483&lt;&gt;"",AD1483,"")</f>
        <v/>
      </c>
      <c r="AS1483">
        <f>IF(AS1482+1=13,1,AS1482+1)</f>
        <v/>
      </c>
      <c r="AT1483">
        <f>IFERROR(IF(SLOPE($AQ$1466:$AQ$1477,$AS$1466:$AS$1477)&gt;0,MIN(3,ABS(SLOPE($AQ$1466:$AQ$1477,$AS$1466:$AS$1477))),IF(SLOPE($AQ$1466:$AQ$1477,$AS$1466:$AS$1477)&lt;-0.5,-0.5,0)),0)</f>
        <v/>
      </c>
      <c r="AU1483">
        <f>IFERROR(IF(SLOPE($AR$1466:$AR$1477,$AS$1466:$AS$1477)&lt;0,MAX(-3,-ABS(SLOPE($AR$1466:$AR$1477,$AS$1466:$AS$1477))),IF(SLOPE($AR$1466:$AR$1477,$AS$1466:$AS$1477)&gt;0.5,0.5,0)),0)</f>
        <v/>
      </c>
      <c r="AV1483">
        <f>($AQ$1478+(AT1483*(AS1483-1)))</f>
        <v/>
      </c>
      <c r="AW1483">
        <f>($AR$1478+(AU1483*(AS1483-1)))</f>
        <v/>
      </c>
      <c r="AX1483">
        <f>IF(AT1483&gt;0,AV1483+AT1483,AV1483)</f>
        <v/>
      </c>
      <c r="AY1483">
        <f>IF(AU1483&lt;0,AW1483+AU1483,AW1483)</f>
        <v/>
      </c>
      <c r="BA1483" s="14">
        <f>IFERROR(AX1483-AQ1483,"")</f>
        <v/>
      </c>
      <c r="BB1483" s="14">
        <f>IFERROR(AY1483-AR1483,"")</f>
        <v/>
      </c>
      <c r="BD1483">
        <f>AH1483</f>
        <v/>
      </c>
      <c r="BE1483">
        <f>AI1483</f>
        <v/>
      </c>
      <c r="BF1483">
        <f>AJ1483</f>
        <v/>
      </c>
      <c r="BG1483" s="14">
        <f>L1483</f>
        <v/>
      </c>
      <c r="BH1483" s="14">
        <f>IF(X1483="","",X1483)</f>
        <v/>
      </c>
      <c r="BI1483" s="14">
        <f>IF(Y1483="","",Y1483)</f>
        <v/>
      </c>
      <c r="BJ1483">
        <f>Z1483</f>
        <v/>
      </c>
      <c r="BK1483">
        <f>AA1483</f>
        <v/>
      </c>
      <c r="BL1483">
        <f>IFERROR(AX1483,"")</f>
        <v/>
      </c>
      <c r="BM1483">
        <f>IFERROR(AY1483,"")</f>
        <v/>
      </c>
    </row>
    <row r="1484" ht="14.25" customHeight="1">
      <c r="A1484">
        <f>ALGLIB_SSA_XAUUSD!AA1484</f>
        <v/>
      </c>
      <c r="B1484">
        <f>IF($A1484="","",INDEX(ALGLIB_SSA_XAUUSD!$B$2:$B$2401,MATCH($A1484,ALGLIB_SSA_XAUUSD!$A$2:$A$2401,1)))</f>
        <v/>
      </c>
      <c r="C1484">
        <f>IF($A1484="","",INDEX(ALGLIB_SSA_XAUUSD!$C$2:$C$2401,MATCH($A1484,ALGLIB_SSA_XAUUSD!$A$2:$A$2401,1)))</f>
        <v/>
      </c>
      <c r="D1484" s="14">
        <f>IF($A1484="","",INT((ROW()-2)/12)+1)</f>
        <v/>
      </c>
      <c r="E1484" s="14">
        <f>IF(AND(E1490&lt;&gt;"",D1490=D1478+1),E1478+(E1490-E1478)*6/12,"")</f>
        <v/>
      </c>
      <c r="F1484" s="14">
        <f>IF(AND(F1490&lt;&gt;"",D1490=D1478+1),F1478+(F1490-F1478)*6/12,"")</f>
        <v/>
      </c>
      <c r="G1484" s="14">
        <f>IF(AND(G1490&lt;&gt;"",D1490=D1478+1),G1478+(G1490-G1478)*6/12,"")</f>
        <v/>
      </c>
      <c r="H1484" s="14">
        <f>IF(AND(H1490&lt;&gt;"",D1490=D1478+1),H1478+(H1490-H1478)*6/12,"")</f>
        <v/>
      </c>
      <c r="I1484" s="14">
        <f>IF(AND(L1490&lt;&gt;"",D1490=D1478+1),I1478+(I1490-I1478)*6/12,"")</f>
        <v/>
      </c>
      <c r="J1484">
        <f>_xlfn.XLOOKUP($A1484,ALGLIB_SSA_XAUUSD!$AA$2:$AA$2401,ALGLIB_SSA_XAUUSD!$P$2:$P$2401,"",0)</f>
        <v/>
      </c>
      <c r="K1484">
        <f>_xlfn.XLOOKUP($A1484,ALGLIB_SSA_XAUUSD!$AA$2:$AA$2401,ALGLIB_SSA_XAUUSD!$Q$2:$Q$2401,"",0)</f>
        <v/>
      </c>
      <c r="L1484">
        <f>_xlfn.XLOOKUP($A1484,ALGLIB_SSA_XAUUSD!$AA$2:$AA$2401,ALGLIB_SSA_XAUUSD!$R$2:$R$2401,"",0)</f>
        <v/>
      </c>
      <c r="M1484">
        <f>_xlfn.XLOOKUP($A1484,ALGLIB_SSA_XAUUSD!$AA$2:$AA$2401,ALGLIB_SSA_XAUUSD!$S$2:$S$2401,"",0)</f>
        <v/>
      </c>
      <c r="N1484">
        <f>_xlfn.XLOOKUP($A1484,ALGLIB_SSA_XAUUSD!$AA$2:$AA$2401,ALGLIB_SSA_XAUUSD!$T$2:$T$2401,"",0)</f>
        <v/>
      </c>
      <c r="O1484">
        <f>_xlfn.XLOOKUP($A1484,ALGLIB_SSA_XAUUSD!$AA$2:$AA$2401,ALGLIB_SSA_XAUUSD!$U$2:$U$2401,"",0)</f>
        <v/>
      </c>
      <c r="P1484">
        <f>_xlfn.XLOOKUP($A1484,ALGLIB_SSA_XAUUSD!$AA$2:$AA$2401,ALGLIB_SSA_XAUUSD!$V$2:$V$2401,"",0)</f>
        <v/>
      </c>
      <c r="S1484">
        <f>A1484</f>
        <v/>
      </c>
      <c r="T1484">
        <f>J1484</f>
        <v/>
      </c>
      <c r="U1484">
        <f>K1484</f>
        <v/>
      </c>
      <c r="V1484" s="14">
        <f>IF($A1484="","",MOD(ROW()-2,12)+1)</f>
        <v/>
      </c>
      <c r="W1484">
        <f>L1484</f>
        <v/>
      </c>
      <c r="X1484" s="14">
        <f>IF(F1484="","",F1484)</f>
        <v/>
      </c>
      <c r="Y1484" s="14">
        <f>IF(G1484="","",G1484)</f>
        <v/>
      </c>
      <c r="Z1484">
        <f>M1484</f>
        <v/>
      </c>
      <c r="AA1484">
        <f>N1484</f>
        <v/>
      </c>
      <c r="AB1484" s="14">
        <f>IF(H1484="","",H1484)</f>
        <v/>
      </c>
      <c r="AC1484">
        <f>O1484</f>
        <v/>
      </c>
      <c r="AD1484" s="14">
        <f>IF(I1484="","",I1484)</f>
        <v/>
      </c>
      <c r="AE1484">
        <f>P1484</f>
        <v/>
      </c>
      <c r="AH1484">
        <f>IF(S1484&lt;&gt;"",S1484,AH1483+900)</f>
        <v/>
      </c>
      <c r="AI1484">
        <f>IF(T1484&lt;&gt;"",T1484,AI1483)</f>
        <v/>
      </c>
      <c r="AJ1484">
        <f>IF(U1484&lt;&gt;"",U1484,AJ1483)</f>
        <v/>
      </c>
      <c r="AK1484">
        <f>IF(W1484&lt;&gt;"",W1484,"")</f>
        <v/>
      </c>
      <c r="AL1484" s="14">
        <f>IF(X1484&lt;&gt;"",X1484,"")</f>
        <v/>
      </c>
      <c r="AM1484" s="14">
        <f>IF(Y1484&lt;&gt;"",Y1484,"")</f>
        <v/>
      </c>
      <c r="AN1484" s="14">
        <f>IF(OR(AL1484="",AM1484=""),"",AL1484-AM1484)</f>
        <v/>
      </c>
      <c r="AO1484">
        <f>IF(AN1484="","",IF(AN1484&gt;0,"Bullish","Bearish"))</f>
        <v/>
      </c>
      <c r="AP1484">
        <f>IF(AO1484="",AP1483,AO1484)</f>
        <v/>
      </c>
      <c r="AQ1484" s="14">
        <f>IF(AB1484&lt;&gt;"",AB1484,"")</f>
        <v/>
      </c>
      <c r="AR1484" s="14">
        <f>IF(AD1484&lt;&gt;"",AD1484,"")</f>
        <v/>
      </c>
      <c r="AS1484">
        <f>IF(AS1483+1=13,1,AS1483+1)</f>
        <v/>
      </c>
      <c r="AT1484">
        <f>IFERROR(IF(SLOPE($AQ$1466:$AQ$1477,$AS$1466:$AS$1477)&gt;0,MIN(3,ABS(SLOPE($AQ$1466:$AQ$1477,$AS$1466:$AS$1477))),IF(SLOPE($AQ$1466:$AQ$1477,$AS$1466:$AS$1477)&lt;-0.5,-0.5,0)),0)</f>
        <v/>
      </c>
      <c r="AU1484">
        <f>IFERROR(IF(SLOPE($AR$1466:$AR$1477,$AS$1466:$AS$1477)&lt;0,MAX(-3,-ABS(SLOPE($AR$1466:$AR$1477,$AS$1466:$AS$1477))),IF(SLOPE($AR$1466:$AR$1477,$AS$1466:$AS$1477)&gt;0.5,0.5,0)),0)</f>
        <v/>
      </c>
      <c r="AV1484">
        <f>($AQ$1478+(AT1484*(AS1484-1)))</f>
        <v/>
      </c>
      <c r="AW1484">
        <f>($AR$1478+(AU1484*(AS1484-1)))</f>
        <v/>
      </c>
      <c r="AX1484">
        <f>IF(AT1484&gt;0,AV1484+AT1484,AV1484)</f>
        <v/>
      </c>
      <c r="AY1484">
        <f>IF(AU1484&lt;0,AW1484+AU1484,AW1484)</f>
        <v/>
      </c>
      <c r="BA1484" s="14">
        <f>IFERROR(AX1484-AQ1484,"")</f>
        <v/>
      </c>
      <c r="BB1484" s="14">
        <f>IFERROR(AY1484-AR1484,"")</f>
        <v/>
      </c>
      <c r="BD1484">
        <f>AH1484</f>
        <v/>
      </c>
      <c r="BE1484">
        <f>AI1484</f>
        <v/>
      </c>
      <c r="BF1484">
        <f>AJ1484</f>
        <v/>
      </c>
      <c r="BG1484" s="14">
        <f>L1484</f>
        <v/>
      </c>
      <c r="BH1484" s="14">
        <f>IF(X1484="","",X1484)</f>
        <v/>
      </c>
      <c r="BI1484" s="14">
        <f>IF(Y1484="","",Y1484)</f>
        <v/>
      </c>
      <c r="BJ1484">
        <f>Z1484</f>
        <v/>
      </c>
      <c r="BK1484">
        <f>AA1484</f>
        <v/>
      </c>
      <c r="BL1484">
        <f>IFERROR(AX1484,"")</f>
        <v/>
      </c>
      <c r="BM1484">
        <f>IFERROR(AY1484,"")</f>
        <v/>
      </c>
    </row>
    <row r="1485" ht="14.25" customHeight="1">
      <c r="A1485">
        <f>ALGLIB_SSA_XAUUSD!AA1485</f>
        <v/>
      </c>
      <c r="B1485">
        <f>IF($A1485="","",INDEX(ALGLIB_SSA_XAUUSD!$B$2:$B$2401,MATCH($A1485,ALGLIB_SSA_XAUUSD!$A$2:$A$2401,1)))</f>
        <v/>
      </c>
      <c r="C1485">
        <f>IF($A1485="","",INDEX(ALGLIB_SSA_XAUUSD!$C$2:$C$2401,MATCH($A1485,ALGLIB_SSA_XAUUSD!$A$2:$A$2401,1)))</f>
        <v/>
      </c>
      <c r="D1485" s="14">
        <f>IF($A1485="","",INT((ROW()-2)/12)+1)</f>
        <v/>
      </c>
      <c r="E1485" s="14">
        <f>IF(AND(E1490&lt;&gt;"",D1490=D1478+1),E1478+(E1490-E1478)*7/12,"")</f>
        <v/>
      </c>
      <c r="F1485" s="14">
        <f>IF(AND(F1490&lt;&gt;"",D1490=D1478+1),F1478+(F1490-F1478)*7/12,"")</f>
        <v/>
      </c>
      <c r="G1485" s="14">
        <f>IF(AND(G1490&lt;&gt;"",D1490=D1478+1),G1478+(G1490-G1478)*7/12,"")</f>
        <v/>
      </c>
      <c r="H1485" s="14">
        <f>IF(AND(H1490&lt;&gt;"",D1490=D1478+1),H1478+(H1490-H1478)*7/12,"")</f>
        <v/>
      </c>
      <c r="I1485" s="14">
        <f>IF(AND(L1490&lt;&gt;"",D1490=D1478+1),I1478+(I1490-I1478)*7/12,"")</f>
        <v/>
      </c>
      <c r="J1485">
        <f>_xlfn.XLOOKUP($A1485,ALGLIB_SSA_XAUUSD!$AA$2:$AA$2401,ALGLIB_SSA_XAUUSD!$P$2:$P$2401,"",0)</f>
        <v/>
      </c>
      <c r="K1485">
        <f>_xlfn.XLOOKUP($A1485,ALGLIB_SSA_XAUUSD!$AA$2:$AA$2401,ALGLIB_SSA_XAUUSD!$Q$2:$Q$2401,"",0)</f>
        <v/>
      </c>
      <c r="L1485">
        <f>_xlfn.XLOOKUP($A1485,ALGLIB_SSA_XAUUSD!$AA$2:$AA$2401,ALGLIB_SSA_XAUUSD!$R$2:$R$2401,"",0)</f>
        <v/>
      </c>
      <c r="M1485">
        <f>_xlfn.XLOOKUP($A1485,ALGLIB_SSA_XAUUSD!$AA$2:$AA$2401,ALGLIB_SSA_XAUUSD!$S$2:$S$2401,"",0)</f>
        <v/>
      </c>
      <c r="N1485">
        <f>_xlfn.XLOOKUP($A1485,ALGLIB_SSA_XAUUSD!$AA$2:$AA$2401,ALGLIB_SSA_XAUUSD!$T$2:$T$2401,"",0)</f>
        <v/>
      </c>
      <c r="O1485">
        <f>_xlfn.XLOOKUP($A1485,ALGLIB_SSA_XAUUSD!$AA$2:$AA$2401,ALGLIB_SSA_XAUUSD!$U$2:$U$2401,"",0)</f>
        <v/>
      </c>
      <c r="P1485">
        <f>_xlfn.XLOOKUP($A1485,ALGLIB_SSA_XAUUSD!$AA$2:$AA$2401,ALGLIB_SSA_XAUUSD!$V$2:$V$2401,"",0)</f>
        <v/>
      </c>
      <c r="S1485">
        <f>A1485</f>
        <v/>
      </c>
      <c r="T1485">
        <f>J1485</f>
        <v/>
      </c>
      <c r="U1485">
        <f>K1485</f>
        <v/>
      </c>
      <c r="V1485" s="14">
        <f>IF($A1485="","",MOD(ROW()-2,12)+1)</f>
        <v/>
      </c>
      <c r="W1485">
        <f>L1485</f>
        <v/>
      </c>
      <c r="X1485" s="14">
        <f>IF(F1485="","",F1485)</f>
        <v/>
      </c>
      <c r="Y1485" s="14">
        <f>IF(G1485="","",G1485)</f>
        <v/>
      </c>
      <c r="Z1485">
        <f>M1485</f>
        <v/>
      </c>
      <c r="AA1485">
        <f>N1485</f>
        <v/>
      </c>
      <c r="AB1485" s="14">
        <f>IF(H1485="","",H1485)</f>
        <v/>
      </c>
      <c r="AC1485">
        <f>O1485</f>
        <v/>
      </c>
      <c r="AD1485" s="14">
        <f>IF(I1485="","",I1485)</f>
        <v/>
      </c>
      <c r="AE1485">
        <f>P1485</f>
        <v/>
      </c>
      <c r="AH1485">
        <f>IF(S1485&lt;&gt;"",S1485,AH1484+900)</f>
        <v/>
      </c>
      <c r="AI1485">
        <f>IF(T1485&lt;&gt;"",T1485,AI1484)</f>
        <v/>
      </c>
      <c r="AJ1485">
        <f>IF(U1485&lt;&gt;"",U1485,AJ1484)</f>
        <v/>
      </c>
      <c r="AK1485">
        <f>IF(W1485&lt;&gt;"",W1485,"")</f>
        <v/>
      </c>
      <c r="AL1485" s="14">
        <f>IF(X1485&lt;&gt;"",X1485,"")</f>
        <v/>
      </c>
      <c r="AM1485" s="14">
        <f>IF(Y1485&lt;&gt;"",Y1485,"")</f>
        <v/>
      </c>
      <c r="AN1485" s="14">
        <f>IF(OR(AL1485="",AM1485=""),"",AL1485-AM1485)</f>
        <v/>
      </c>
      <c r="AO1485">
        <f>IF(AN1485="","",IF(AN1485&gt;0,"Bullish","Bearish"))</f>
        <v/>
      </c>
      <c r="AP1485">
        <f>IF(AO1485="",AP1484,AO1485)</f>
        <v/>
      </c>
      <c r="AQ1485" s="14">
        <f>IF(AB1485&lt;&gt;"",AB1485,"")</f>
        <v/>
      </c>
      <c r="AR1485" s="14">
        <f>IF(AD1485&lt;&gt;"",AD1485,"")</f>
        <v/>
      </c>
      <c r="AS1485">
        <f>IF(AS1484+1=13,1,AS1484+1)</f>
        <v/>
      </c>
      <c r="AT1485">
        <f>IFERROR(IF(SLOPE($AQ$1466:$AQ$1477,$AS$1466:$AS$1477)&gt;0,MIN(3,ABS(SLOPE($AQ$1466:$AQ$1477,$AS$1466:$AS$1477))),IF(SLOPE($AQ$1466:$AQ$1477,$AS$1466:$AS$1477)&lt;-0.5,-0.5,0)),0)</f>
        <v/>
      </c>
      <c r="AU1485">
        <f>IFERROR(IF(SLOPE($AR$1466:$AR$1477,$AS$1466:$AS$1477)&lt;0,MAX(-3,-ABS(SLOPE($AR$1466:$AR$1477,$AS$1466:$AS$1477))),IF(SLOPE($AR$1466:$AR$1477,$AS$1466:$AS$1477)&gt;0.5,0.5,0)),0)</f>
        <v/>
      </c>
      <c r="AV1485">
        <f>($AQ$1478+(AT1485*(AS1485-1)))</f>
        <v/>
      </c>
      <c r="AW1485">
        <f>($AR$1478+(AU1485*(AS1485-1)))</f>
        <v/>
      </c>
      <c r="AX1485">
        <f>IF(AT1485&gt;0,AV1485+AT1485,AV1485)</f>
        <v/>
      </c>
      <c r="AY1485">
        <f>IF(AU1485&lt;0,AW1485+AU1485,AW1485)</f>
        <v/>
      </c>
      <c r="BA1485" s="14">
        <f>IFERROR(AX1485-AQ1485,"")</f>
        <v/>
      </c>
      <c r="BB1485" s="14">
        <f>IFERROR(AY1485-AR1485,"")</f>
        <v/>
      </c>
      <c r="BD1485">
        <f>AH1485</f>
        <v/>
      </c>
      <c r="BE1485">
        <f>AI1485</f>
        <v/>
      </c>
      <c r="BF1485">
        <f>AJ1485</f>
        <v/>
      </c>
      <c r="BG1485" s="14">
        <f>L1485</f>
        <v/>
      </c>
      <c r="BH1485" s="14">
        <f>IF(X1485="","",X1485)</f>
        <v/>
      </c>
      <c r="BI1485" s="14">
        <f>IF(Y1485="","",Y1485)</f>
        <v/>
      </c>
      <c r="BJ1485">
        <f>Z1485</f>
        <v/>
      </c>
      <c r="BK1485">
        <f>AA1485</f>
        <v/>
      </c>
      <c r="BL1485">
        <f>IFERROR(AX1485,"")</f>
        <v/>
      </c>
      <c r="BM1485">
        <f>IFERROR(AY1485,"")</f>
        <v/>
      </c>
    </row>
    <row r="1486" ht="14.25" customHeight="1">
      <c r="A1486">
        <f>ALGLIB_SSA_XAUUSD!AA1486</f>
        <v/>
      </c>
      <c r="B1486">
        <f>IF($A1486="","",INDEX(ALGLIB_SSA_XAUUSD!$B$2:$B$2401,MATCH($A1486,ALGLIB_SSA_XAUUSD!$A$2:$A$2401,1)))</f>
        <v/>
      </c>
      <c r="C1486">
        <f>IF($A1486="","",INDEX(ALGLIB_SSA_XAUUSD!$C$2:$C$2401,MATCH($A1486,ALGLIB_SSA_XAUUSD!$A$2:$A$2401,1)))</f>
        <v/>
      </c>
      <c r="D1486" s="14">
        <f>IF($A1486="","",INT((ROW()-2)/12)+1)</f>
        <v/>
      </c>
      <c r="E1486" s="14">
        <f>IF(AND(E1490&lt;&gt;"",D1490=D1478+1),E1478+(E1490-E1478)*8/12,"")</f>
        <v/>
      </c>
      <c r="F1486" s="14">
        <f>IF(AND(F1490&lt;&gt;"",D1490=D1478+1),F1478+(F1490-F1478)*8/12,"")</f>
        <v/>
      </c>
      <c r="G1486" s="14">
        <f>IF(AND(G1490&lt;&gt;"",D1490=D1478+1),G1478+(G1490-G1478)*8/12,"")</f>
        <v/>
      </c>
      <c r="H1486" s="14">
        <f>IF(AND(H1490&lt;&gt;"",D1490=D1478+1),H1478+(H1490-H1478)*8/12,"")</f>
        <v/>
      </c>
      <c r="I1486" s="14">
        <f>IF(AND(L1490&lt;&gt;"",D1490=D1478+1),I1478+(I1490-I1478)*8/12,"")</f>
        <v/>
      </c>
      <c r="J1486">
        <f>_xlfn.XLOOKUP($A1486,ALGLIB_SSA_XAUUSD!$AA$2:$AA$2401,ALGLIB_SSA_XAUUSD!$P$2:$P$2401,"",0)</f>
        <v/>
      </c>
      <c r="K1486">
        <f>_xlfn.XLOOKUP($A1486,ALGLIB_SSA_XAUUSD!$AA$2:$AA$2401,ALGLIB_SSA_XAUUSD!$Q$2:$Q$2401,"",0)</f>
        <v/>
      </c>
      <c r="L1486">
        <f>_xlfn.XLOOKUP($A1486,ALGLIB_SSA_XAUUSD!$AA$2:$AA$2401,ALGLIB_SSA_XAUUSD!$R$2:$R$2401,"",0)</f>
        <v/>
      </c>
      <c r="M1486">
        <f>_xlfn.XLOOKUP($A1486,ALGLIB_SSA_XAUUSD!$AA$2:$AA$2401,ALGLIB_SSA_XAUUSD!$S$2:$S$2401,"",0)</f>
        <v/>
      </c>
      <c r="N1486">
        <f>_xlfn.XLOOKUP($A1486,ALGLIB_SSA_XAUUSD!$AA$2:$AA$2401,ALGLIB_SSA_XAUUSD!$T$2:$T$2401,"",0)</f>
        <v/>
      </c>
      <c r="O1486">
        <f>_xlfn.XLOOKUP($A1486,ALGLIB_SSA_XAUUSD!$AA$2:$AA$2401,ALGLIB_SSA_XAUUSD!$U$2:$U$2401,"",0)</f>
        <v/>
      </c>
      <c r="P1486">
        <f>_xlfn.XLOOKUP($A1486,ALGLIB_SSA_XAUUSD!$AA$2:$AA$2401,ALGLIB_SSA_XAUUSD!$V$2:$V$2401,"",0)</f>
        <v/>
      </c>
      <c r="S1486">
        <f>A1486</f>
        <v/>
      </c>
      <c r="T1486">
        <f>J1486</f>
        <v/>
      </c>
      <c r="U1486">
        <f>K1486</f>
        <v/>
      </c>
      <c r="V1486" s="14">
        <f>IF($A1486="","",MOD(ROW()-2,12)+1)</f>
        <v/>
      </c>
      <c r="W1486">
        <f>L1486</f>
        <v/>
      </c>
      <c r="X1486" s="14">
        <f>IF(F1486="","",F1486)</f>
        <v/>
      </c>
      <c r="Y1486" s="14">
        <f>IF(G1486="","",G1486)</f>
        <v/>
      </c>
      <c r="Z1486">
        <f>M1486</f>
        <v/>
      </c>
      <c r="AA1486">
        <f>N1486</f>
        <v/>
      </c>
      <c r="AB1486" s="14">
        <f>IF(H1486="","",H1486)</f>
        <v/>
      </c>
      <c r="AC1486">
        <f>O1486</f>
        <v/>
      </c>
      <c r="AD1486" s="14">
        <f>IF(I1486="","",I1486)</f>
        <v/>
      </c>
      <c r="AE1486">
        <f>P1486</f>
        <v/>
      </c>
      <c r="AH1486">
        <f>IF(S1486&lt;&gt;"",S1486,AH1485+900)</f>
        <v/>
      </c>
      <c r="AI1486">
        <f>IF(T1486&lt;&gt;"",T1486,AI1485)</f>
        <v/>
      </c>
      <c r="AJ1486">
        <f>IF(U1486&lt;&gt;"",U1486,AJ1485)</f>
        <v/>
      </c>
      <c r="AK1486">
        <f>IF(W1486&lt;&gt;"",W1486,"")</f>
        <v/>
      </c>
      <c r="AL1486" s="14">
        <f>IF(X1486&lt;&gt;"",X1486,"")</f>
        <v/>
      </c>
      <c r="AM1486" s="14">
        <f>IF(Y1486&lt;&gt;"",Y1486,"")</f>
        <v/>
      </c>
      <c r="AN1486" s="14">
        <f>IF(OR(AL1486="",AM1486=""),"",AL1486-AM1486)</f>
        <v/>
      </c>
      <c r="AO1486">
        <f>IF(AN1486="","",IF(AN1486&gt;0,"Bullish","Bearish"))</f>
        <v/>
      </c>
      <c r="AP1486">
        <f>IF(AO1486="",AP1485,AO1486)</f>
        <v/>
      </c>
      <c r="AQ1486" s="14">
        <f>IF(AB1486&lt;&gt;"",AB1486,"")</f>
        <v/>
      </c>
      <c r="AR1486" s="14">
        <f>IF(AD1486&lt;&gt;"",AD1486,"")</f>
        <v/>
      </c>
      <c r="AS1486">
        <f>IF(AS1485+1=13,1,AS1485+1)</f>
        <v/>
      </c>
      <c r="AT1486">
        <f>IFERROR(IF(SLOPE($AQ$1466:$AQ$1477,$AS$1466:$AS$1477)&gt;0,MIN(3,ABS(SLOPE($AQ$1466:$AQ$1477,$AS$1466:$AS$1477))),IF(SLOPE($AQ$1466:$AQ$1477,$AS$1466:$AS$1477)&lt;-0.5,-0.5,0)),0)</f>
        <v/>
      </c>
      <c r="AU1486">
        <f>IFERROR(IF(SLOPE($AR$1466:$AR$1477,$AS$1466:$AS$1477)&lt;0,MAX(-3,-ABS(SLOPE($AR$1466:$AR$1477,$AS$1466:$AS$1477))),IF(SLOPE($AR$1466:$AR$1477,$AS$1466:$AS$1477)&gt;0.5,0.5,0)),0)</f>
        <v/>
      </c>
      <c r="AV1486">
        <f>($AQ$1478+(AT1486*(AS1486-1)))</f>
        <v/>
      </c>
      <c r="AW1486">
        <f>($AR$1478+(AU1486*(AS1486-1)))</f>
        <v/>
      </c>
      <c r="AX1486">
        <f>IF(AT1486&gt;0,AV1486+AT1486,AV1486)</f>
        <v/>
      </c>
      <c r="AY1486">
        <f>IF(AU1486&lt;0,AW1486+AU1486,AW1486)</f>
        <v/>
      </c>
      <c r="BA1486" s="14">
        <f>IFERROR(AX1486-AQ1486,"")</f>
        <v/>
      </c>
      <c r="BB1486" s="14">
        <f>IFERROR(AY1486-AR1486,"")</f>
        <v/>
      </c>
      <c r="BD1486">
        <f>AH1486</f>
        <v/>
      </c>
      <c r="BE1486">
        <f>AI1486</f>
        <v/>
      </c>
      <c r="BF1486">
        <f>AJ1486</f>
        <v/>
      </c>
      <c r="BG1486" s="14">
        <f>L1486</f>
        <v/>
      </c>
      <c r="BH1486" s="14">
        <f>IF(X1486="","",X1486)</f>
        <v/>
      </c>
      <c r="BI1486" s="14">
        <f>IF(Y1486="","",Y1486)</f>
        <v/>
      </c>
      <c r="BJ1486">
        <f>Z1486</f>
        <v/>
      </c>
      <c r="BK1486">
        <f>AA1486</f>
        <v/>
      </c>
      <c r="BL1486">
        <f>IFERROR(AX1486,"")</f>
        <v/>
      </c>
      <c r="BM1486">
        <f>IFERROR(AY1486,"")</f>
        <v/>
      </c>
    </row>
    <row r="1487" ht="14.25" customHeight="1">
      <c r="A1487">
        <f>ALGLIB_SSA_XAUUSD!AA1487</f>
        <v/>
      </c>
      <c r="B1487">
        <f>IF($A1487="","",INDEX(ALGLIB_SSA_XAUUSD!$B$2:$B$2401,MATCH($A1487,ALGLIB_SSA_XAUUSD!$A$2:$A$2401,1)))</f>
        <v/>
      </c>
      <c r="C1487">
        <f>IF($A1487="","",INDEX(ALGLIB_SSA_XAUUSD!$C$2:$C$2401,MATCH($A1487,ALGLIB_SSA_XAUUSD!$A$2:$A$2401,1)))</f>
        <v/>
      </c>
      <c r="D1487" s="14">
        <f>IF($A1487="","",INT((ROW()-2)/12)+1)</f>
        <v/>
      </c>
      <c r="E1487" s="14">
        <f>IF(AND(E1490&lt;&gt;"",D1490=D1478+1),E1478+(E1490-E1478)*9/12,"")</f>
        <v/>
      </c>
      <c r="F1487" s="14">
        <f>IF(AND(F1490&lt;&gt;"",D1490=D1478+1),F1478+(F1490-F1478)*9/12,"")</f>
        <v/>
      </c>
      <c r="G1487" s="14">
        <f>IF(AND(G1490&lt;&gt;"",D1490=D1478+1),G1478+(G1490-G1478)*9/12,"")</f>
        <v/>
      </c>
      <c r="H1487" s="14">
        <f>IF(AND(H1490&lt;&gt;"",D1490=D1478+1),H1478+(H1490-H1478)*9/12,"")</f>
        <v/>
      </c>
      <c r="I1487" s="14">
        <f>IF(AND(L1490&lt;&gt;"",D1490=D1478+1),I1478+(I1490-I1478)*9/12,"")</f>
        <v/>
      </c>
      <c r="J1487">
        <f>_xlfn.XLOOKUP($A1487,ALGLIB_SSA_XAUUSD!$AA$2:$AA$2401,ALGLIB_SSA_XAUUSD!$P$2:$P$2401,"",0)</f>
        <v/>
      </c>
      <c r="K1487">
        <f>_xlfn.XLOOKUP($A1487,ALGLIB_SSA_XAUUSD!$AA$2:$AA$2401,ALGLIB_SSA_XAUUSD!$Q$2:$Q$2401,"",0)</f>
        <v/>
      </c>
      <c r="L1487">
        <f>_xlfn.XLOOKUP($A1487,ALGLIB_SSA_XAUUSD!$AA$2:$AA$2401,ALGLIB_SSA_XAUUSD!$R$2:$R$2401,"",0)</f>
        <v/>
      </c>
      <c r="M1487">
        <f>_xlfn.XLOOKUP($A1487,ALGLIB_SSA_XAUUSD!$AA$2:$AA$2401,ALGLIB_SSA_XAUUSD!$S$2:$S$2401,"",0)</f>
        <v/>
      </c>
      <c r="N1487">
        <f>_xlfn.XLOOKUP($A1487,ALGLIB_SSA_XAUUSD!$AA$2:$AA$2401,ALGLIB_SSA_XAUUSD!$T$2:$T$2401,"",0)</f>
        <v/>
      </c>
      <c r="O1487">
        <f>_xlfn.XLOOKUP($A1487,ALGLIB_SSA_XAUUSD!$AA$2:$AA$2401,ALGLIB_SSA_XAUUSD!$U$2:$U$2401,"",0)</f>
        <v/>
      </c>
      <c r="P1487">
        <f>_xlfn.XLOOKUP($A1487,ALGLIB_SSA_XAUUSD!$AA$2:$AA$2401,ALGLIB_SSA_XAUUSD!$V$2:$V$2401,"",0)</f>
        <v/>
      </c>
      <c r="S1487">
        <f>A1487</f>
        <v/>
      </c>
      <c r="T1487">
        <f>J1487</f>
        <v/>
      </c>
      <c r="U1487">
        <f>K1487</f>
        <v/>
      </c>
      <c r="V1487" s="14">
        <f>IF($A1487="","",MOD(ROW()-2,12)+1)</f>
        <v/>
      </c>
      <c r="W1487">
        <f>L1487</f>
        <v/>
      </c>
      <c r="X1487" s="14">
        <f>IF(F1487="","",F1487)</f>
        <v/>
      </c>
      <c r="Y1487" s="14">
        <f>IF(G1487="","",G1487)</f>
        <v/>
      </c>
      <c r="Z1487">
        <f>M1487</f>
        <v/>
      </c>
      <c r="AA1487">
        <f>N1487</f>
        <v/>
      </c>
      <c r="AB1487" s="14">
        <f>IF(H1487="","",H1487)</f>
        <v/>
      </c>
      <c r="AC1487">
        <f>O1487</f>
        <v/>
      </c>
      <c r="AD1487" s="14">
        <f>IF(I1487="","",I1487)</f>
        <v/>
      </c>
      <c r="AE1487">
        <f>P1487</f>
        <v/>
      </c>
      <c r="AH1487">
        <f>IF(S1487&lt;&gt;"",S1487,AH1486+900)</f>
        <v/>
      </c>
      <c r="AI1487">
        <f>IF(T1487&lt;&gt;"",T1487,AI1486)</f>
        <v/>
      </c>
      <c r="AJ1487">
        <f>IF(U1487&lt;&gt;"",U1487,AJ1486)</f>
        <v/>
      </c>
      <c r="AK1487">
        <f>IF(W1487&lt;&gt;"",W1487,"")</f>
        <v/>
      </c>
      <c r="AL1487" s="14">
        <f>IF(X1487&lt;&gt;"",X1487,"")</f>
        <v/>
      </c>
      <c r="AM1487" s="14">
        <f>IF(Y1487&lt;&gt;"",Y1487,"")</f>
        <v/>
      </c>
      <c r="AN1487" s="14">
        <f>IF(OR(AL1487="",AM1487=""),"",AL1487-AM1487)</f>
        <v/>
      </c>
      <c r="AO1487">
        <f>IF(AN1487="","",IF(AN1487&gt;0,"Bullish","Bearish"))</f>
        <v/>
      </c>
      <c r="AP1487">
        <f>IF(AO1487="",AP1486,AO1487)</f>
        <v/>
      </c>
      <c r="AQ1487" s="14">
        <f>IF(AB1487&lt;&gt;"",AB1487,"")</f>
        <v/>
      </c>
      <c r="AR1487" s="14">
        <f>IF(AD1487&lt;&gt;"",AD1487,"")</f>
        <v/>
      </c>
      <c r="AS1487">
        <f>IF(AS1486+1=13,1,AS1486+1)</f>
        <v/>
      </c>
      <c r="AT1487">
        <f>IFERROR(IF(SLOPE($AQ$1466:$AQ$1477,$AS$1466:$AS$1477)&gt;0,MIN(3,ABS(SLOPE($AQ$1466:$AQ$1477,$AS$1466:$AS$1477))),IF(SLOPE($AQ$1466:$AQ$1477,$AS$1466:$AS$1477)&lt;-0.5,-0.5,0)),0)</f>
        <v/>
      </c>
      <c r="AU1487">
        <f>IFERROR(IF(SLOPE($AR$1466:$AR$1477,$AS$1466:$AS$1477)&lt;0,MAX(-3,-ABS(SLOPE($AR$1466:$AR$1477,$AS$1466:$AS$1477))),IF(SLOPE($AR$1466:$AR$1477,$AS$1466:$AS$1477)&gt;0.5,0.5,0)),0)</f>
        <v/>
      </c>
      <c r="AV1487">
        <f>($AQ$1478+(AT1487*(AS1487-1)))</f>
        <v/>
      </c>
      <c r="AW1487">
        <f>($AR$1478+(AU1487*(AS1487-1)))</f>
        <v/>
      </c>
      <c r="AX1487">
        <f>IF(AT1487&gt;0,AV1487+AT1487,AV1487)</f>
        <v/>
      </c>
      <c r="AY1487">
        <f>IF(AU1487&lt;0,AW1487+AU1487,AW1487)</f>
        <v/>
      </c>
      <c r="BA1487" s="14">
        <f>IFERROR(AX1487-AQ1487,"")</f>
        <v/>
      </c>
      <c r="BB1487" s="14">
        <f>IFERROR(AY1487-AR1487,"")</f>
        <v/>
      </c>
      <c r="BD1487">
        <f>AH1487</f>
        <v/>
      </c>
      <c r="BE1487">
        <f>AI1487</f>
        <v/>
      </c>
      <c r="BF1487">
        <f>AJ1487</f>
        <v/>
      </c>
      <c r="BG1487" s="14">
        <f>L1487</f>
        <v/>
      </c>
      <c r="BH1487" s="14">
        <f>IF(X1487="","",X1487)</f>
        <v/>
      </c>
      <c r="BI1487" s="14">
        <f>IF(Y1487="","",Y1487)</f>
        <v/>
      </c>
      <c r="BJ1487">
        <f>Z1487</f>
        <v/>
      </c>
      <c r="BK1487">
        <f>AA1487</f>
        <v/>
      </c>
      <c r="BL1487">
        <f>IFERROR(AX1487,"")</f>
        <v/>
      </c>
      <c r="BM1487">
        <f>IFERROR(AY1487,"")</f>
        <v/>
      </c>
    </row>
    <row r="1488" ht="14.25" customHeight="1">
      <c r="A1488">
        <f>ALGLIB_SSA_XAUUSD!AA1488</f>
        <v/>
      </c>
      <c r="B1488">
        <f>IF($A1488="","",INDEX(ALGLIB_SSA_XAUUSD!$B$2:$B$2401,MATCH($A1488,ALGLIB_SSA_XAUUSD!$A$2:$A$2401,1)))</f>
        <v/>
      </c>
      <c r="C1488">
        <f>IF($A1488="","",INDEX(ALGLIB_SSA_XAUUSD!$C$2:$C$2401,MATCH($A1488,ALGLIB_SSA_XAUUSD!$A$2:$A$2401,1)))</f>
        <v/>
      </c>
      <c r="D1488" s="14">
        <f>IF($A1488="","",INT((ROW()-2)/12)+1)</f>
        <v/>
      </c>
      <c r="E1488" s="14">
        <f>IF(AND(E1490&lt;&gt;"",D1490=D1478+1),E1478+(E1490-E1478)*10/12,"")</f>
        <v/>
      </c>
      <c r="F1488" s="14">
        <f>IF(AND(F1490&lt;&gt;"",D1490=D1478+1),F1478+(F1490-F1478)*10/12,"")</f>
        <v/>
      </c>
      <c r="G1488" s="14">
        <f>IF(AND(G1490&lt;&gt;"",D1490=D1478+1),G1478+(G1490-G1478)*10/12,"")</f>
        <v/>
      </c>
      <c r="H1488" s="14">
        <f>IF(AND(H1490&lt;&gt;"",D1490=D1478+1),H1478+(H1490-H1478)*10/12,"")</f>
        <v/>
      </c>
      <c r="I1488" s="14">
        <f>IF(AND(L1490&lt;&gt;"",D1490=D1478+1),I1478+(I1490-I1478)*10/12,"")</f>
        <v/>
      </c>
      <c r="J1488">
        <f>_xlfn.XLOOKUP($A1488,ALGLIB_SSA_XAUUSD!$AA$2:$AA$2401,ALGLIB_SSA_XAUUSD!$P$2:$P$2401,"",0)</f>
        <v/>
      </c>
      <c r="K1488">
        <f>_xlfn.XLOOKUP($A1488,ALGLIB_SSA_XAUUSD!$AA$2:$AA$2401,ALGLIB_SSA_XAUUSD!$Q$2:$Q$2401,"",0)</f>
        <v/>
      </c>
      <c r="L1488">
        <f>_xlfn.XLOOKUP($A1488,ALGLIB_SSA_XAUUSD!$AA$2:$AA$2401,ALGLIB_SSA_XAUUSD!$R$2:$R$2401,"",0)</f>
        <v/>
      </c>
      <c r="M1488">
        <f>_xlfn.XLOOKUP($A1488,ALGLIB_SSA_XAUUSD!$AA$2:$AA$2401,ALGLIB_SSA_XAUUSD!$S$2:$S$2401,"",0)</f>
        <v/>
      </c>
      <c r="N1488">
        <f>_xlfn.XLOOKUP($A1488,ALGLIB_SSA_XAUUSD!$AA$2:$AA$2401,ALGLIB_SSA_XAUUSD!$T$2:$T$2401,"",0)</f>
        <v/>
      </c>
      <c r="O1488">
        <f>_xlfn.XLOOKUP($A1488,ALGLIB_SSA_XAUUSD!$AA$2:$AA$2401,ALGLIB_SSA_XAUUSD!$U$2:$U$2401,"",0)</f>
        <v/>
      </c>
      <c r="P1488">
        <f>_xlfn.XLOOKUP($A1488,ALGLIB_SSA_XAUUSD!$AA$2:$AA$2401,ALGLIB_SSA_XAUUSD!$V$2:$V$2401,"",0)</f>
        <v/>
      </c>
      <c r="S1488">
        <f>A1488</f>
        <v/>
      </c>
      <c r="T1488">
        <f>J1488</f>
        <v/>
      </c>
      <c r="U1488">
        <f>K1488</f>
        <v/>
      </c>
      <c r="V1488" s="14">
        <f>IF($A1488="","",MOD(ROW()-2,12)+1)</f>
        <v/>
      </c>
      <c r="W1488">
        <f>L1488</f>
        <v/>
      </c>
      <c r="X1488" s="14">
        <f>IF(F1488="","",F1488)</f>
        <v/>
      </c>
      <c r="Y1488" s="14">
        <f>IF(G1488="","",G1488)</f>
        <v/>
      </c>
      <c r="Z1488">
        <f>M1488</f>
        <v/>
      </c>
      <c r="AA1488">
        <f>N1488</f>
        <v/>
      </c>
      <c r="AB1488" s="14">
        <f>IF(H1488="","",H1488)</f>
        <v/>
      </c>
      <c r="AC1488">
        <f>O1488</f>
        <v/>
      </c>
      <c r="AD1488" s="14">
        <f>IF(I1488="","",I1488)</f>
        <v/>
      </c>
      <c r="AE1488">
        <f>P1488</f>
        <v/>
      </c>
      <c r="AH1488">
        <f>IF(S1488&lt;&gt;"",S1488,AH1487+900)</f>
        <v/>
      </c>
      <c r="AI1488">
        <f>IF(T1488&lt;&gt;"",T1488,AI1487)</f>
        <v/>
      </c>
      <c r="AJ1488">
        <f>IF(U1488&lt;&gt;"",U1488,AJ1487)</f>
        <v/>
      </c>
      <c r="AK1488">
        <f>IF(W1488&lt;&gt;"",W1488,"")</f>
        <v/>
      </c>
      <c r="AL1488" s="14">
        <f>IF(X1488&lt;&gt;"",X1488,"")</f>
        <v/>
      </c>
      <c r="AM1488" s="14">
        <f>IF(Y1488&lt;&gt;"",Y1488,"")</f>
        <v/>
      </c>
      <c r="AN1488" s="14">
        <f>IF(OR(AL1488="",AM1488=""),"",AL1488-AM1488)</f>
        <v/>
      </c>
      <c r="AO1488">
        <f>IF(AN1488="","",IF(AN1488&gt;0,"Bullish","Bearish"))</f>
        <v/>
      </c>
      <c r="AP1488">
        <f>IF(AO1488="",AP1487,AO1488)</f>
        <v/>
      </c>
      <c r="AQ1488" s="14">
        <f>IF(AB1488&lt;&gt;"",AB1488,"")</f>
        <v/>
      </c>
      <c r="AR1488" s="14">
        <f>IF(AD1488&lt;&gt;"",AD1488,"")</f>
        <v/>
      </c>
      <c r="AS1488">
        <f>IF(AS1487+1=13,1,AS1487+1)</f>
        <v/>
      </c>
      <c r="AT1488">
        <f>IFERROR(IF(SLOPE($AQ$1466:$AQ$1477,$AS$1466:$AS$1477)&gt;0,MIN(3,ABS(SLOPE($AQ$1466:$AQ$1477,$AS$1466:$AS$1477))),IF(SLOPE($AQ$1466:$AQ$1477,$AS$1466:$AS$1477)&lt;-0.5,-0.5,0)),0)</f>
        <v/>
      </c>
      <c r="AU1488">
        <f>IFERROR(IF(SLOPE($AR$1466:$AR$1477,$AS$1466:$AS$1477)&lt;0,MAX(-3,-ABS(SLOPE($AR$1466:$AR$1477,$AS$1466:$AS$1477))),IF(SLOPE($AR$1466:$AR$1477,$AS$1466:$AS$1477)&gt;0.5,0.5,0)),0)</f>
        <v/>
      </c>
      <c r="AV1488">
        <f>($AQ$1478+(AT1488*(AS1488-1)))</f>
        <v/>
      </c>
      <c r="AW1488">
        <f>($AR$1478+(AU1488*(AS1488-1)))</f>
        <v/>
      </c>
      <c r="AX1488">
        <f>IF(AT1488&gt;0,AV1488+AT1488,AV1488)</f>
        <v/>
      </c>
      <c r="AY1488">
        <f>IF(AU1488&lt;0,AW1488+AU1488,AW1488)</f>
        <v/>
      </c>
      <c r="BA1488" s="14">
        <f>IFERROR(AX1488-AQ1488,"")</f>
        <v/>
      </c>
      <c r="BB1488" s="14">
        <f>IFERROR(AY1488-AR1488,"")</f>
        <v/>
      </c>
      <c r="BD1488">
        <f>AH1488</f>
        <v/>
      </c>
      <c r="BE1488">
        <f>AI1488</f>
        <v/>
      </c>
      <c r="BF1488">
        <f>AJ1488</f>
        <v/>
      </c>
      <c r="BG1488" s="14">
        <f>L1488</f>
        <v/>
      </c>
      <c r="BH1488" s="14">
        <f>IF(X1488="","",X1488)</f>
        <v/>
      </c>
      <c r="BI1488" s="14">
        <f>IF(Y1488="","",Y1488)</f>
        <v/>
      </c>
      <c r="BJ1488">
        <f>Z1488</f>
        <v/>
      </c>
      <c r="BK1488">
        <f>AA1488</f>
        <v/>
      </c>
      <c r="BL1488">
        <f>IFERROR(AX1488,"")</f>
        <v/>
      </c>
      <c r="BM1488">
        <f>IFERROR(AY1488,"")</f>
        <v/>
      </c>
    </row>
    <row r="1489" ht="14.25" customHeight="1">
      <c r="A1489">
        <f>ALGLIB_SSA_XAUUSD!AA1489</f>
        <v/>
      </c>
      <c r="B1489">
        <f>IF($A1489="","",INDEX(ALGLIB_SSA_XAUUSD!$B$2:$B$2401,MATCH($A1489,ALGLIB_SSA_XAUUSD!$A$2:$A$2401,1)))</f>
        <v/>
      </c>
      <c r="C1489">
        <f>IF($A1489="","",INDEX(ALGLIB_SSA_XAUUSD!$C$2:$C$2401,MATCH($A1489,ALGLIB_SSA_XAUUSD!$A$2:$A$2401,1)))</f>
        <v/>
      </c>
      <c r="D1489" s="14">
        <f>IF($A1489="","",INT((ROW()-2)/12)+1)</f>
        <v/>
      </c>
      <c r="E1489" s="14">
        <f>IF(AND(E1490&lt;&gt;"",D1490=D1478+1),E1478+(E1490-E1478)*11/12,"")</f>
        <v/>
      </c>
      <c r="F1489" s="14">
        <f>IF(AND(F1490&lt;&gt;"",D1490=D1478+1),F1478+(F1490-F1478)*11/12,"")</f>
        <v/>
      </c>
      <c r="G1489" s="14">
        <f>IF(AND(G1490&lt;&gt;"",D1490=D1478+1),G1478+(G1490-G1478)*11/12,"")</f>
        <v/>
      </c>
      <c r="H1489" s="14">
        <f>IF(AND(H1490&lt;&gt;"",D1490=D1478+1),H1478+(H1490-H1478)*11/12,"")</f>
        <v/>
      </c>
      <c r="I1489" s="14">
        <f>IF(AND(L1490&lt;&gt;"",D1490=D1478+1),I1478+(I1490-I1478)*11/12,"")</f>
        <v/>
      </c>
      <c r="J1489">
        <f>_xlfn.XLOOKUP($A1489,ALGLIB_SSA_XAUUSD!$AA$2:$AA$2401,ALGLIB_SSA_XAUUSD!$P$2:$P$2401,"",0)</f>
        <v/>
      </c>
      <c r="K1489">
        <f>_xlfn.XLOOKUP($A1489,ALGLIB_SSA_XAUUSD!$AA$2:$AA$2401,ALGLIB_SSA_XAUUSD!$Q$2:$Q$2401,"",0)</f>
        <v/>
      </c>
      <c r="L1489">
        <f>_xlfn.XLOOKUP($A1489,ALGLIB_SSA_XAUUSD!$AA$2:$AA$2401,ALGLIB_SSA_XAUUSD!$R$2:$R$2401,"",0)</f>
        <v/>
      </c>
      <c r="M1489">
        <f>_xlfn.XLOOKUP($A1489,ALGLIB_SSA_XAUUSD!$AA$2:$AA$2401,ALGLIB_SSA_XAUUSD!$S$2:$S$2401,"",0)</f>
        <v/>
      </c>
      <c r="N1489">
        <f>_xlfn.XLOOKUP($A1489,ALGLIB_SSA_XAUUSD!$AA$2:$AA$2401,ALGLIB_SSA_XAUUSD!$T$2:$T$2401,"",0)</f>
        <v/>
      </c>
      <c r="O1489">
        <f>_xlfn.XLOOKUP($A1489,ALGLIB_SSA_XAUUSD!$AA$2:$AA$2401,ALGLIB_SSA_XAUUSD!$U$2:$U$2401,"",0)</f>
        <v/>
      </c>
      <c r="P1489">
        <f>_xlfn.XLOOKUP($A1489,ALGLIB_SSA_XAUUSD!$AA$2:$AA$2401,ALGLIB_SSA_XAUUSD!$V$2:$V$2401,"",0)</f>
        <v/>
      </c>
      <c r="S1489">
        <f>A1489</f>
        <v/>
      </c>
      <c r="T1489">
        <f>J1489</f>
        <v/>
      </c>
      <c r="U1489">
        <f>K1489</f>
        <v/>
      </c>
      <c r="V1489" s="14">
        <f>IF($A1489="","",MOD(ROW()-2,12)+1)</f>
        <v/>
      </c>
      <c r="W1489">
        <f>L1489</f>
        <v/>
      </c>
      <c r="X1489" s="14">
        <f>IF(F1489="","",F1489)</f>
        <v/>
      </c>
      <c r="Y1489" s="14">
        <f>IF(G1489="","",G1489)</f>
        <v/>
      </c>
      <c r="Z1489">
        <f>M1489</f>
        <v/>
      </c>
      <c r="AA1489">
        <f>N1489</f>
        <v/>
      </c>
      <c r="AB1489" s="14">
        <f>IF(H1489="","",H1489)</f>
        <v/>
      </c>
      <c r="AC1489">
        <f>O1489</f>
        <v/>
      </c>
      <c r="AD1489" s="14">
        <f>IF(I1489="","",I1489)</f>
        <v/>
      </c>
      <c r="AE1489">
        <f>P1489</f>
        <v/>
      </c>
      <c r="AH1489">
        <f>IF(S1489&lt;&gt;"",S1489,AH1488+900)</f>
        <v/>
      </c>
      <c r="AI1489">
        <f>IF(T1489&lt;&gt;"",T1489,AI1488)</f>
        <v/>
      </c>
      <c r="AJ1489">
        <f>IF(U1489&lt;&gt;"",U1489,AJ1488)</f>
        <v/>
      </c>
      <c r="AK1489">
        <f>IF(W1489&lt;&gt;"",W1489,"")</f>
        <v/>
      </c>
      <c r="AL1489" s="14">
        <f>IF(X1489&lt;&gt;"",X1489,"")</f>
        <v/>
      </c>
      <c r="AM1489" s="14">
        <f>IF(Y1489&lt;&gt;"",Y1489,"")</f>
        <v/>
      </c>
      <c r="AN1489" s="14">
        <f>IF(OR(AL1489="",AM1489=""),"",AL1489-AM1489)</f>
        <v/>
      </c>
      <c r="AO1489">
        <f>IF(AN1489="","",IF(AN1489&gt;0,"Bullish","Bearish"))</f>
        <v/>
      </c>
      <c r="AP1489">
        <f>IF(AO1489="",AP1488,AO1489)</f>
        <v/>
      </c>
      <c r="AQ1489" s="14">
        <f>IF(AB1489&lt;&gt;"",AB1489,"")</f>
        <v/>
      </c>
      <c r="AR1489" s="14">
        <f>IF(AD1489&lt;&gt;"",AD1489,"")</f>
        <v/>
      </c>
      <c r="AS1489">
        <f>IF(AS1488+1=13,1,AS1488+1)</f>
        <v/>
      </c>
      <c r="AT1489">
        <f>IFERROR(IF(SLOPE($AQ$1466:$AQ$1477,$AS$1466:$AS$1477)&gt;0,MIN(3,ABS(SLOPE($AQ$1466:$AQ$1477,$AS$1466:$AS$1477))),IF(SLOPE($AQ$1466:$AQ$1477,$AS$1466:$AS$1477)&lt;-0.5,-0.5,0)),0)</f>
        <v/>
      </c>
      <c r="AU1489">
        <f>IFERROR(IF(SLOPE($AR$1466:$AR$1477,$AS$1466:$AS$1477)&lt;0,MAX(-3,-ABS(SLOPE($AR$1466:$AR$1477,$AS$1466:$AS$1477))),IF(SLOPE($AR$1466:$AR$1477,$AS$1466:$AS$1477)&gt;0.5,0.5,0)),0)</f>
        <v/>
      </c>
      <c r="AV1489">
        <f>($AQ$1478+(AT1489*(AS1489-1)))</f>
        <v/>
      </c>
      <c r="AW1489">
        <f>($AR$1478+(AU1489*(AS1489-1)))</f>
        <v/>
      </c>
      <c r="AX1489">
        <f>IF(AT1489&gt;0,AV1489+AT1489,AV1489)</f>
        <v/>
      </c>
      <c r="AY1489">
        <f>IF(AU1489&lt;0,AW1489+AU1489,AW1489)</f>
        <v/>
      </c>
      <c r="BA1489" s="14">
        <f>IFERROR(AX1489-AQ1489,"")</f>
        <v/>
      </c>
      <c r="BB1489" s="14">
        <f>IFERROR(AY1489-AR1489,"")</f>
        <v/>
      </c>
      <c r="BD1489">
        <f>AH1489</f>
        <v/>
      </c>
      <c r="BE1489">
        <f>AI1489</f>
        <v/>
      </c>
      <c r="BF1489">
        <f>AJ1489</f>
        <v/>
      </c>
      <c r="BG1489" s="14">
        <f>L1489</f>
        <v/>
      </c>
      <c r="BH1489" s="14">
        <f>IF(X1489="","",X1489)</f>
        <v/>
      </c>
      <c r="BI1489" s="14">
        <f>IF(Y1489="","",Y1489)</f>
        <v/>
      </c>
      <c r="BJ1489">
        <f>Z1489</f>
        <v/>
      </c>
      <c r="BK1489">
        <f>AA1489</f>
        <v/>
      </c>
      <c r="BL1489">
        <f>IFERROR(AX1489,"")</f>
        <v/>
      </c>
      <c r="BM1489">
        <f>IFERROR(AY1489,"")</f>
        <v/>
      </c>
    </row>
    <row r="1490" ht="14.25" customHeight="1">
      <c r="A1490">
        <f>ALGLIB_SSA_XAUUSD!AA1490</f>
        <v/>
      </c>
      <c r="B1490">
        <f>IF($A1490="","",INDEX(ALGLIB_SSA_XAUUSD!$B$2:$B$2401,MATCH($A1490,ALGLIB_SSA_XAUUSD!$A$2:$A$2401,1)))</f>
        <v/>
      </c>
      <c r="C1490">
        <f>IF($A1490="","",INDEX(ALGLIB_SSA_XAUUSD!$C$2:$C$2401,MATCH($A1490,ALGLIB_SSA_XAUUSD!$A$2:$A$2401,1)))</f>
        <v/>
      </c>
      <c r="D1490" s="14">
        <f>IF($A1490="","",INT((ROW()-2)/12)+1)</f>
        <v/>
      </c>
      <c r="E1490" s="14">
        <f>IF($A1490="","",INDEX(ALGLIB_SSA_XAUUSD!$D$2:$D$2401,MATCH($A1490,ALGLIB_SSA_XAUUSD!$A$2:$A$2401,1)))</f>
        <v/>
      </c>
      <c r="F1490" s="14">
        <f>IF($A1490="","",INDEX(ALGLIB_SSA_XAUUSD!$E$2:$E$2401,MATCH($A1490,ALGLIB_SSA_XAUUSD!$A$2:$A$2401,1)))</f>
        <v/>
      </c>
      <c r="G1490" s="14">
        <f>IF($A1490="","",INDEX(ALGLIB_SSA_XAUUSD!$F$2:$F$2401,MATCH($A1490,ALGLIB_SSA_XAUUSD!$A$2:$A$2401,1)))</f>
        <v/>
      </c>
      <c r="H1490" s="14">
        <f>IF($A1490="","",INDEX(ALGLIB_SSA_XAUUSD!$G$2:$G$2401,MATCH($A1490,ALGLIB_SSA_XAUUSD!$A$2:$A$2401,1)))</f>
        <v/>
      </c>
      <c r="I1490" s="14">
        <f>IF($A1490="","",INDEX(ALGLIB_SSA_XAUUSD!$H$2:$H$2401,MATCH($A1490,ALGLIB_SSA_XAUUSD!$A$2:$A$2401,1)))</f>
        <v/>
      </c>
      <c r="J1490">
        <f>_xlfn.XLOOKUP($A1490,ALGLIB_SSA_XAUUSD!$AA$2:$AA$2401,ALGLIB_SSA_XAUUSD!$P$2:$P$2401,"",0)</f>
        <v/>
      </c>
      <c r="K1490">
        <f>_xlfn.XLOOKUP($A1490,ALGLIB_SSA_XAUUSD!$AA$2:$AA$2401,ALGLIB_SSA_XAUUSD!$Q$2:$Q$2401,"",0)</f>
        <v/>
      </c>
      <c r="L1490">
        <f>_xlfn.XLOOKUP($A1490,ALGLIB_SSA_XAUUSD!$AA$2:$AA$2401,ALGLIB_SSA_XAUUSD!$R$2:$R$2401,"",0)</f>
        <v/>
      </c>
      <c r="M1490">
        <f>_xlfn.XLOOKUP($A1490,ALGLIB_SSA_XAUUSD!$AA$2:$AA$2401,ALGLIB_SSA_XAUUSD!$S$2:$S$2401,"",0)</f>
        <v/>
      </c>
      <c r="N1490">
        <f>_xlfn.XLOOKUP($A1490,ALGLIB_SSA_XAUUSD!$AA$2:$AA$2401,ALGLIB_SSA_XAUUSD!$T$2:$T$2401,"",0)</f>
        <v/>
      </c>
      <c r="O1490">
        <f>_xlfn.XLOOKUP($A1490,ALGLIB_SSA_XAUUSD!$AA$2:$AA$2401,ALGLIB_SSA_XAUUSD!$U$2:$U$2401,"",0)</f>
        <v/>
      </c>
      <c r="P1490">
        <f>_xlfn.XLOOKUP($A1490,ALGLIB_SSA_XAUUSD!$AA$2:$AA$2401,ALGLIB_SSA_XAUUSD!$V$2:$V$2401,"",0)</f>
        <v/>
      </c>
      <c r="S1490">
        <f>A1490</f>
        <v/>
      </c>
      <c r="T1490">
        <f>J1490</f>
        <v/>
      </c>
      <c r="U1490">
        <f>K1490</f>
        <v/>
      </c>
      <c r="V1490" s="14">
        <f>IF($A1490="","",MOD(ROW()-2,12)+1)</f>
        <v/>
      </c>
      <c r="W1490">
        <f>L1490</f>
        <v/>
      </c>
      <c r="X1490" s="14">
        <f>IF(F1490="","",F1490)</f>
        <v/>
      </c>
      <c r="Y1490" s="14">
        <f>IF(G1490="","",G1490)</f>
        <v/>
      </c>
      <c r="Z1490">
        <f>M1490</f>
        <v/>
      </c>
      <c r="AA1490">
        <f>N1490</f>
        <v/>
      </c>
      <c r="AB1490" s="14">
        <f>IF(H1490="","",H1490)</f>
        <v/>
      </c>
      <c r="AC1490">
        <f>O1490</f>
        <v/>
      </c>
      <c r="AD1490" s="14">
        <f>IF(I1490="","",I1490)</f>
        <v/>
      </c>
      <c r="AE1490">
        <f>P1490</f>
        <v/>
      </c>
      <c r="AH1490">
        <f>IF(S1490&lt;&gt;"",S1490,AH1489+900)</f>
        <v/>
      </c>
      <c r="AI1490">
        <f>IF(T1490&lt;&gt;"",T1490,AI1489)</f>
        <v/>
      </c>
      <c r="AJ1490">
        <f>IF(U1490&lt;&gt;"",U1490,AJ1489)</f>
        <v/>
      </c>
      <c r="AK1490">
        <f>IF(W1490&lt;&gt;"",W1490,"")</f>
        <v/>
      </c>
      <c r="AL1490" s="14">
        <f>IF(X1490&lt;&gt;"",X1490,"")</f>
        <v/>
      </c>
      <c r="AM1490" s="14">
        <f>IF(Y1490&lt;&gt;"",Y1490,"")</f>
        <v/>
      </c>
      <c r="AN1490" s="14">
        <f>IF(OR(AL1490="",AM1490=""),"",AL1490-AM1490)</f>
        <v/>
      </c>
      <c r="AO1490">
        <f>IF(AN1490="","",IF(AN1490&gt;0,"Bullish","Bearish"))</f>
        <v/>
      </c>
      <c r="AP1490">
        <f>IF(AO1490="",AP1489,AO1490)</f>
        <v/>
      </c>
      <c r="AQ1490" s="14">
        <f>IF(AB1490&lt;&gt;"",AB1490,"")</f>
        <v/>
      </c>
      <c r="AR1490" s="14">
        <f>IF(AD1490&lt;&gt;"",AD1490,"")</f>
        <v/>
      </c>
      <c r="AS1490">
        <f>IF(AS1489+1=13,1,AS1489+1)</f>
        <v/>
      </c>
      <c r="AT1490">
        <f>IFERROR(IF(SLOPE($AQ$1478:$AQ$1489,$AS$1478:$AS$1489)&gt;0,MIN(3,ABS(SLOPE($AQ$1478:$AQ$1489,$AS$1478:$AS$1489))),IF(SLOPE($AQ$1478:$AQ$1489,$AS$1478:$AS$1489)&lt;-0.5,-0.5,0)),0)</f>
        <v/>
      </c>
      <c r="AU1490">
        <f>IFERROR(IF(SLOPE($AR$1478:$AR$1489,$AS$1478:$AS$1489)&lt;0,MAX(-3,-ABS(SLOPE($AR$1478:$AR$1489,$AS$1478:$AS$1489))),IF(SLOPE($AR$1478:$AR$1489,$AS$1478:$AS$1489)&gt;0.5,0.5,0)),0)</f>
        <v/>
      </c>
      <c r="AV1490">
        <f>($AQ$1490+(AT1490*(AS1490-1)))</f>
        <v/>
      </c>
      <c r="AW1490">
        <f>($AR$1490+(AU1490*(AS1490-1)))</f>
        <v/>
      </c>
      <c r="AX1490">
        <f>IF(AT1490&gt;0,AV1490+AT1490,AV1490)</f>
        <v/>
      </c>
      <c r="AY1490">
        <f>IF(AU1490&lt;0,AW1490+AU1490,AW1490)</f>
        <v/>
      </c>
      <c r="BA1490" s="14">
        <f>IFERROR(AX1490-AQ1490,"")</f>
        <v/>
      </c>
      <c r="BB1490" s="14">
        <f>IFERROR(AY1490-AR1490,"")</f>
        <v/>
      </c>
      <c r="BD1490">
        <f>AH1490</f>
        <v/>
      </c>
      <c r="BE1490">
        <f>AI1490</f>
        <v/>
      </c>
      <c r="BF1490">
        <f>AJ1490</f>
        <v/>
      </c>
      <c r="BG1490" s="14">
        <f>L1490</f>
        <v/>
      </c>
      <c r="BH1490" s="14">
        <f>IF(X1490="","",X1490)</f>
        <v/>
      </c>
      <c r="BI1490" s="14">
        <f>IF(Y1490="","",Y1490)</f>
        <v/>
      </c>
      <c r="BJ1490">
        <f>Z1490</f>
        <v/>
      </c>
      <c r="BK1490">
        <f>AA1490</f>
        <v/>
      </c>
      <c r="BL1490">
        <f>IFERROR(AX1490,"")</f>
        <v/>
      </c>
      <c r="BM1490">
        <f>IFERROR(AY1490,"")</f>
        <v/>
      </c>
    </row>
    <row r="1491" ht="14.25" customHeight="1">
      <c r="A1491">
        <f>ALGLIB_SSA_XAUUSD!AA1491</f>
        <v/>
      </c>
      <c r="B1491">
        <f>IF($A1491="","",INDEX(ALGLIB_SSA_XAUUSD!$B$2:$B$2401,MATCH($A1491,ALGLIB_SSA_XAUUSD!$A$2:$A$2401,1)))</f>
        <v/>
      </c>
      <c r="C1491">
        <f>IF($A1491="","",INDEX(ALGLIB_SSA_XAUUSD!$C$2:$C$2401,MATCH($A1491,ALGLIB_SSA_XAUUSD!$A$2:$A$2401,1)))</f>
        <v/>
      </c>
      <c r="D1491" s="14">
        <f>IF($A1491="","",INT((ROW()-2)/12)+1)</f>
        <v/>
      </c>
      <c r="E1491" s="14">
        <f>IF(AND(E1502&lt;&gt;"",D1502=D1490+1),E1490+(E1502-E1490)*1/12,"")</f>
        <v/>
      </c>
      <c r="F1491" s="14">
        <f>IF(AND(F1502&lt;&gt;"",D1502=D1490+1),F1490+(F1502-F1490)*1/12,"")</f>
        <v/>
      </c>
      <c r="G1491" s="14">
        <f>IF(AND(G1502&lt;&gt;"",D1502=D1490+1),G1490+(G1502-G1490)*1/12,"")</f>
        <v/>
      </c>
      <c r="H1491" s="14">
        <f>IF(AND(H1502&lt;&gt;"",D1502=D1490+1),H1490+(H1502-H1490)*1/12,"")</f>
        <v/>
      </c>
      <c r="I1491" s="14">
        <f>IF(AND(L1502&lt;&gt;"",D1502=D1490+1),I1490+(I1502-I1490)*1/12,"")</f>
        <v/>
      </c>
      <c r="J1491">
        <f>_xlfn.XLOOKUP($A1491,ALGLIB_SSA_XAUUSD!$AA$2:$AA$2401,ALGLIB_SSA_XAUUSD!$P$2:$P$2401,"",0)</f>
        <v/>
      </c>
      <c r="K1491">
        <f>_xlfn.XLOOKUP($A1491,ALGLIB_SSA_XAUUSD!$AA$2:$AA$2401,ALGLIB_SSA_XAUUSD!$Q$2:$Q$2401,"",0)</f>
        <v/>
      </c>
      <c r="L1491">
        <f>_xlfn.XLOOKUP($A1491,ALGLIB_SSA_XAUUSD!$AA$2:$AA$2401,ALGLIB_SSA_XAUUSD!$R$2:$R$2401,"",0)</f>
        <v/>
      </c>
      <c r="M1491">
        <f>_xlfn.XLOOKUP($A1491,ALGLIB_SSA_XAUUSD!$AA$2:$AA$2401,ALGLIB_SSA_XAUUSD!$S$2:$S$2401,"",0)</f>
        <v/>
      </c>
      <c r="N1491">
        <f>_xlfn.XLOOKUP($A1491,ALGLIB_SSA_XAUUSD!$AA$2:$AA$2401,ALGLIB_SSA_XAUUSD!$T$2:$T$2401,"",0)</f>
        <v/>
      </c>
      <c r="O1491">
        <f>_xlfn.XLOOKUP($A1491,ALGLIB_SSA_XAUUSD!$AA$2:$AA$2401,ALGLIB_SSA_XAUUSD!$U$2:$U$2401,"",0)</f>
        <v/>
      </c>
      <c r="P1491">
        <f>_xlfn.XLOOKUP($A1491,ALGLIB_SSA_XAUUSD!$AA$2:$AA$2401,ALGLIB_SSA_XAUUSD!$V$2:$V$2401,"",0)</f>
        <v/>
      </c>
      <c r="S1491">
        <f>A1491</f>
        <v/>
      </c>
      <c r="T1491">
        <f>J1491</f>
        <v/>
      </c>
      <c r="U1491">
        <f>K1491</f>
        <v/>
      </c>
      <c r="V1491" s="14">
        <f>IF($A1491="","",MOD(ROW()-2,12)+1)</f>
        <v/>
      </c>
      <c r="W1491">
        <f>L1491</f>
        <v/>
      </c>
      <c r="X1491" s="14">
        <f>IF(F1491="","",F1491)</f>
        <v/>
      </c>
      <c r="Y1491" s="14">
        <f>IF(G1491="","",G1491)</f>
        <v/>
      </c>
      <c r="Z1491">
        <f>M1491</f>
        <v/>
      </c>
      <c r="AA1491">
        <f>N1491</f>
        <v/>
      </c>
      <c r="AB1491" s="14">
        <f>IF(H1491="","",H1491)</f>
        <v/>
      </c>
      <c r="AC1491">
        <f>O1491</f>
        <v/>
      </c>
      <c r="AD1491" s="14">
        <f>IF(I1491="","",I1491)</f>
        <v/>
      </c>
      <c r="AE1491">
        <f>P1491</f>
        <v/>
      </c>
      <c r="AH1491">
        <f>IF(S1491&lt;&gt;"",S1491,AH1490+900)</f>
        <v/>
      </c>
      <c r="AI1491">
        <f>IF(T1491&lt;&gt;"",T1491,AI1490)</f>
        <v/>
      </c>
      <c r="AJ1491">
        <f>IF(U1491&lt;&gt;"",U1491,AJ1490)</f>
        <v/>
      </c>
      <c r="AK1491">
        <f>IF(W1491&lt;&gt;"",W1491,"")</f>
        <v/>
      </c>
      <c r="AL1491" s="14">
        <f>IF(X1491&lt;&gt;"",X1491,"")</f>
        <v/>
      </c>
      <c r="AM1491" s="14">
        <f>IF(Y1491&lt;&gt;"",Y1491,"")</f>
        <v/>
      </c>
      <c r="AN1491" s="14">
        <f>IF(OR(AL1491="",AM1491=""),"",AL1491-AM1491)</f>
        <v/>
      </c>
      <c r="AO1491">
        <f>IF(AN1491="","",IF(AN1491&gt;0,"Bullish","Bearish"))</f>
        <v/>
      </c>
      <c r="AP1491">
        <f>IF(AO1491="",AP1490,AO1491)</f>
        <v/>
      </c>
      <c r="AQ1491" s="14">
        <f>IF(AB1491&lt;&gt;"",AB1491,"")</f>
        <v/>
      </c>
      <c r="AR1491" s="14">
        <f>IF(AD1491&lt;&gt;"",AD1491,"")</f>
        <v/>
      </c>
      <c r="AS1491">
        <f>IF(AS1490+1=13,1,AS1490+1)</f>
        <v/>
      </c>
      <c r="AT1491">
        <f>IFERROR(IF(SLOPE($AQ$1478:$AQ$1489,$AS$1478:$AS$1489)&gt;0,MIN(3,ABS(SLOPE($AQ$1478:$AQ$1489,$AS$1478:$AS$1489))),IF(SLOPE($AQ$1478:$AQ$1489,$AS$1478:$AS$1489)&lt;-0.5,-0.5,0)),0)</f>
        <v/>
      </c>
      <c r="AU1491">
        <f>IFERROR(IF(SLOPE($AR$1478:$AR$1489,$AS$1478:$AS$1489)&lt;0,MAX(-3,-ABS(SLOPE($AR$1478:$AR$1489,$AS$1478:$AS$1489))),IF(SLOPE($AR$1478:$AR$1489,$AS$1478:$AS$1489)&gt;0.5,0.5,0)),0)</f>
        <v/>
      </c>
      <c r="AV1491">
        <f>($AQ$1490+(AT1491*(AS1491-1)))</f>
        <v/>
      </c>
      <c r="AW1491">
        <f>($AR$1490+(AU1491*(AS1491-1)))</f>
        <v/>
      </c>
      <c r="AX1491">
        <f>IF(AT1491&gt;0,AV1491+AT1491,AV1491)</f>
        <v/>
      </c>
      <c r="AY1491">
        <f>IF(AU1491&lt;0,AW1491+AU1491,AW1491)</f>
        <v/>
      </c>
      <c r="BA1491" s="14">
        <f>IFERROR(AX1491-AQ1491,"")</f>
        <v/>
      </c>
      <c r="BB1491" s="14">
        <f>IFERROR(AY1491-AR1491,"")</f>
        <v/>
      </c>
      <c r="BD1491">
        <f>AH1491</f>
        <v/>
      </c>
      <c r="BE1491">
        <f>AI1491</f>
        <v/>
      </c>
      <c r="BF1491">
        <f>AJ1491</f>
        <v/>
      </c>
      <c r="BG1491" s="14">
        <f>L1491</f>
        <v/>
      </c>
      <c r="BH1491" s="14">
        <f>IF(X1491="","",X1491)</f>
        <v/>
      </c>
      <c r="BI1491" s="14">
        <f>IF(Y1491="","",Y1491)</f>
        <v/>
      </c>
      <c r="BJ1491">
        <f>Z1491</f>
        <v/>
      </c>
      <c r="BK1491">
        <f>AA1491</f>
        <v/>
      </c>
      <c r="BL1491">
        <f>IFERROR(AX1491,"")</f>
        <v/>
      </c>
      <c r="BM1491">
        <f>IFERROR(AY1491,"")</f>
        <v/>
      </c>
    </row>
    <row r="1492" ht="14.25" customHeight="1">
      <c r="A1492">
        <f>ALGLIB_SSA_XAUUSD!AA1492</f>
        <v/>
      </c>
      <c r="B1492">
        <f>IF($A1492="","",INDEX(ALGLIB_SSA_XAUUSD!$B$2:$B$2401,MATCH($A1492,ALGLIB_SSA_XAUUSD!$A$2:$A$2401,1)))</f>
        <v/>
      </c>
      <c r="C1492">
        <f>IF($A1492="","",INDEX(ALGLIB_SSA_XAUUSD!$C$2:$C$2401,MATCH($A1492,ALGLIB_SSA_XAUUSD!$A$2:$A$2401,1)))</f>
        <v/>
      </c>
      <c r="D1492" s="14">
        <f>IF($A1492="","",INT((ROW()-2)/12)+1)</f>
        <v/>
      </c>
      <c r="E1492" s="14">
        <f>IF(AND(E1502&lt;&gt;"",D1502=D1490+1),E1490+(E1502-E1490)*2/12,"")</f>
        <v/>
      </c>
      <c r="F1492" s="14">
        <f>IF(AND(F1502&lt;&gt;"",D1502=D1490+1),F1490+(F1502-F1490)*2/12,"")</f>
        <v/>
      </c>
      <c r="G1492" s="14">
        <f>IF(AND(G1502&lt;&gt;"",D1502=D1490+1),G1490+(G1502-G1490)*2/12,"")</f>
        <v/>
      </c>
      <c r="H1492" s="14">
        <f>IF(AND(H1502&lt;&gt;"",D1502=D1490+1),H1490+(H1502-H1490)*2/12,"")</f>
        <v/>
      </c>
      <c r="I1492" s="14">
        <f>IF(AND(L1502&lt;&gt;"",D1502=D1490+1),I1490+(I1502-I1490)*2/12,"")</f>
        <v/>
      </c>
      <c r="J1492">
        <f>_xlfn.XLOOKUP($A1492,ALGLIB_SSA_XAUUSD!$AA$2:$AA$2401,ALGLIB_SSA_XAUUSD!$P$2:$P$2401,"",0)</f>
        <v/>
      </c>
      <c r="K1492">
        <f>_xlfn.XLOOKUP($A1492,ALGLIB_SSA_XAUUSD!$AA$2:$AA$2401,ALGLIB_SSA_XAUUSD!$Q$2:$Q$2401,"",0)</f>
        <v/>
      </c>
      <c r="L1492">
        <f>_xlfn.XLOOKUP($A1492,ALGLIB_SSA_XAUUSD!$AA$2:$AA$2401,ALGLIB_SSA_XAUUSD!$R$2:$R$2401,"",0)</f>
        <v/>
      </c>
      <c r="M1492">
        <f>_xlfn.XLOOKUP($A1492,ALGLIB_SSA_XAUUSD!$AA$2:$AA$2401,ALGLIB_SSA_XAUUSD!$S$2:$S$2401,"",0)</f>
        <v/>
      </c>
      <c r="N1492">
        <f>_xlfn.XLOOKUP($A1492,ALGLIB_SSA_XAUUSD!$AA$2:$AA$2401,ALGLIB_SSA_XAUUSD!$T$2:$T$2401,"",0)</f>
        <v/>
      </c>
      <c r="O1492">
        <f>_xlfn.XLOOKUP($A1492,ALGLIB_SSA_XAUUSD!$AA$2:$AA$2401,ALGLIB_SSA_XAUUSD!$U$2:$U$2401,"",0)</f>
        <v/>
      </c>
      <c r="P1492">
        <f>_xlfn.XLOOKUP($A1492,ALGLIB_SSA_XAUUSD!$AA$2:$AA$2401,ALGLIB_SSA_XAUUSD!$V$2:$V$2401,"",0)</f>
        <v/>
      </c>
      <c r="S1492">
        <f>A1492</f>
        <v/>
      </c>
      <c r="T1492">
        <f>J1492</f>
        <v/>
      </c>
      <c r="U1492">
        <f>K1492</f>
        <v/>
      </c>
      <c r="V1492" s="14">
        <f>IF($A1492="","",MOD(ROW()-2,12)+1)</f>
        <v/>
      </c>
      <c r="W1492">
        <f>L1492</f>
        <v/>
      </c>
      <c r="X1492" s="14">
        <f>IF(F1492="","",F1492)</f>
        <v/>
      </c>
      <c r="Y1492" s="14">
        <f>IF(G1492="","",G1492)</f>
        <v/>
      </c>
      <c r="Z1492">
        <f>M1492</f>
        <v/>
      </c>
      <c r="AA1492">
        <f>N1492</f>
        <v/>
      </c>
      <c r="AB1492" s="14">
        <f>IF(H1492="","",H1492)</f>
        <v/>
      </c>
      <c r="AC1492">
        <f>O1492</f>
        <v/>
      </c>
      <c r="AD1492" s="14">
        <f>IF(I1492="","",I1492)</f>
        <v/>
      </c>
      <c r="AE1492">
        <f>P1492</f>
        <v/>
      </c>
      <c r="AH1492">
        <f>IF(S1492&lt;&gt;"",S1492,AH1491+900)</f>
        <v/>
      </c>
      <c r="AI1492">
        <f>IF(T1492&lt;&gt;"",T1492,AI1491)</f>
        <v/>
      </c>
      <c r="AJ1492">
        <f>IF(U1492&lt;&gt;"",U1492,AJ1491)</f>
        <v/>
      </c>
      <c r="AK1492">
        <f>IF(W1492&lt;&gt;"",W1492,"")</f>
        <v/>
      </c>
      <c r="AL1492" s="14">
        <f>IF(X1492&lt;&gt;"",X1492,"")</f>
        <v/>
      </c>
      <c r="AM1492" s="14">
        <f>IF(Y1492&lt;&gt;"",Y1492,"")</f>
        <v/>
      </c>
      <c r="AN1492" s="14">
        <f>IF(OR(AL1492="",AM1492=""),"",AL1492-AM1492)</f>
        <v/>
      </c>
      <c r="AO1492">
        <f>IF(AN1492="","",IF(AN1492&gt;0,"Bullish","Bearish"))</f>
        <v/>
      </c>
      <c r="AP1492">
        <f>IF(AO1492="",AP1491,AO1492)</f>
        <v/>
      </c>
      <c r="AQ1492" s="14">
        <f>IF(AB1492&lt;&gt;"",AB1492,"")</f>
        <v/>
      </c>
      <c r="AR1492" s="14">
        <f>IF(AD1492&lt;&gt;"",AD1492,"")</f>
        <v/>
      </c>
      <c r="AS1492">
        <f>IF(AS1491+1=13,1,AS1491+1)</f>
        <v/>
      </c>
      <c r="AT1492">
        <f>IFERROR(IF(SLOPE($AQ$1478:$AQ$1489,$AS$1478:$AS$1489)&gt;0,MIN(3,ABS(SLOPE($AQ$1478:$AQ$1489,$AS$1478:$AS$1489))),IF(SLOPE($AQ$1478:$AQ$1489,$AS$1478:$AS$1489)&lt;-0.5,-0.5,0)),0)</f>
        <v/>
      </c>
      <c r="AU1492">
        <f>IFERROR(IF(SLOPE($AR$1478:$AR$1489,$AS$1478:$AS$1489)&lt;0,MAX(-3,-ABS(SLOPE($AR$1478:$AR$1489,$AS$1478:$AS$1489))),IF(SLOPE($AR$1478:$AR$1489,$AS$1478:$AS$1489)&gt;0.5,0.5,0)),0)</f>
        <v/>
      </c>
      <c r="AV1492">
        <f>($AQ$1490+(AT1492*(AS1492-1)))</f>
        <v/>
      </c>
      <c r="AW1492">
        <f>($AR$1490+(AU1492*(AS1492-1)))</f>
        <v/>
      </c>
      <c r="AX1492">
        <f>IF(AT1492&gt;0,AV1492+AT1492,AV1492)</f>
        <v/>
      </c>
      <c r="AY1492">
        <f>IF(AU1492&lt;0,AW1492+AU1492,AW1492)</f>
        <v/>
      </c>
      <c r="BA1492" s="14">
        <f>IFERROR(AX1492-AQ1492,"")</f>
        <v/>
      </c>
      <c r="BB1492" s="14">
        <f>IFERROR(AY1492-AR1492,"")</f>
        <v/>
      </c>
      <c r="BD1492">
        <f>AH1492</f>
        <v/>
      </c>
      <c r="BE1492">
        <f>AI1492</f>
        <v/>
      </c>
      <c r="BF1492">
        <f>AJ1492</f>
        <v/>
      </c>
      <c r="BG1492" s="14">
        <f>L1492</f>
        <v/>
      </c>
      <c r="BH1492" s="14">
        <f>IF(X1492="","",X1492)</f>
        <v/>
      </c>
      <c r="BI1492" s="14">
        <f>IF(Y1492="","",Y1492)</f>
        <v/>
      </c>
      <c r="BJ1492">
        <f>Z1492</f>
        <v/>
      </c>
      <c r="BK1492">
        <f>AA1492</f>
        <v/>
      </c>
      <c r="BL1492">
        <f>IFERROR(AX1492,"")</f>
        <v/>
      </c>
      <c r="BM1492">
        <f>IFERROR(AY1492,"")</f>
        <v/>
      </c>
    </row>
    <row r="1493" ht="14.25" customHeight="1">
      <c r="A1493">
        <f>ALGLIB_SSA_XAUUSD!AA1493</f>
        <v/>
      </c>
      <c r="B1493">
        <f>IF($A1493="","",INDEX(ALGLIB_SSA_XAUUSD!$B$2:$B$2401,MATCH($A1493,ALGLIB_SSA_XAUUSD!$A$2:$A$2401,1)))</f>
        <v/>
      </c>
      <c r="C1493">
        <f>IF($A1493="","",INDEX(ALGLIB_SSA_XAUUSD!$C$2:$C$2401,MATCH($A1493,ALGLIB_SSA_XAUUSD!$A$2:$A$2401,1)))</f>
        <v/>
      </c>
      <c r="D1493" s="14">
        <f>IF($A1493="","",INT((ROW()-2)/12)+1)</f>
        <v/>
      </c>
      <c r="E1493" s="14">
        <f>IF(AND(E1502&lt;&gt;"",D1502=D1490+1),E1490+(E1502-E1490)*3/12,"")</f>
        <v/>
      </c>
      <c r="F1493" s="14">
        <f>IF(AND(F1502&lt;&gt;"",D1502=D1490+1),F1490+(F1502-F1490)*3/12,"")</f>
        <v/>
      </c>
      <c r="G1493" s="14">
        <f>IF(AND(G1502&lt;&gt;"",D1502=D1490+1),G1490+(G1502-G1490)*3/12,"")</f>
        <v/>
      </c>
      <c r="H1493" s="14">
        <f>IF(AND(H1502&lt;&gt;"",D1502=D1490+1),H1490+(H1502-H1490)*3/12,"")</f>
        <v/>
      </c>
      <c r="I1493" s="14">
        <f>IF(AND(L1502&lt;&gt;"",D1502=D1490+1),I1490+(I1502-I1490)*3/12,"")</f>
        <v/>
      </c>
      <c r="J1493">
        <f>_xlfn.XLOOKUP($A1493,ALGLIB_SSA_XAUUSD!$AA$2:$AA$2401,ALGLIB_SSA_XAUUSD!$P$2:$P$2401,"",0)</f>
        <v/>
      </c>
      <c r="K1493">
        <f>_xlfn.XLOOKUP($A1493,ALGLIB_SSA_XAUUSD!$AA$2:$AA$2401,ALGLIB_SSA_XAUUSD!$Q$2:$Q$2401,"",0)</f>
        <v/>
      </c>
      <c r="L1493">
        <f>_xlfn.XLOOKUP($A1493,ALGLIB_SSA_XAUUSD!$AA$2:$AA$2401,ALGLIB_SSA_XAUUSD!$R$2:$R$2401,"",0)</f>
        <v/>
      </c>
      <c r="M1493">
        <f>_xlfn.XLOOKUP($A1493,ALGLIB_SSA_XAUUSD!$AA$2:$AA$2401,ALGLIB_SSA_XAUUSD!$S$2:$S$2401,"",0)</f>
        <v/>
      </c>
      <c r="N1493">
        <f>_xlfn.XLOOKUP($A1493,ALGLIB_SSA_XAUUSD!$AA$2:$AA$2401,ALGLIB_SSA_XAUUSD!$T$2:$T$2401,"",0)</f>
        <v/>
      </c>
      <c r="O1493">
        <f>_xlfn.XLOOKUP($A1493,ALGLIB_SSA_XAUUSD!$AA$2:$AA$2401,ALGLIB_SSA_XAUUSD!$U$2:$U$2401,"",0)</f>
        <v/>
      </c>
      <c r="P1493">
        <f>_xlfn.XLOOKUP($A1493,ALGLIB_SSA_XAUUSD!$AA$2:$AA$2401,ALGLIB_SSA_XAUUSD!$V$2:$V$2401,"",0)</f>
        <v/>
      </c>
      <c r="S1493">
        <f>A1493</f>
        <v/>
      </c>
      <c r="T1493">
        <f>J1493</f>
        <v/>
      </c>
      <c r="U1493">
        <f>K1493</f>
        <v/>
      </c>
      <c r="V1493" s="14">
        <f>IF($A1493="","",MOD(ROW()-2,12)+1)</f>
        <v/>
      </c>
      <c r="W1493">
        <f>L1493</f>
        <v/>
      </c>
      <c r="X1493" s="14">
        <f>IF(F1493="","",F1493)</f>
        <v/>
      </c>
      <c r="Y1493" s="14">
        <f>IF(G1493="","",G1493)</f>
        <v/>
      </c>
      <c r="Z1493">
        <f>M1493</f>
        <v/>
      </c>
      <c r="AA1493">
        <f>N1493</f>
        <v/>
      </c>
      <c r="AB1493" s="14">
        <f>IF(H1493="","",H1493)</f>
        <v/>
      </c>
      <c r="AC1493">
        <f>O1493</f>
        <v/>
      </c>
      <c r="AD1493" s="14">
        <f>IF(I1493="","",I1493)</f>
        <v/>
      </c>
      <c r="AE1493">
        <f>P1493</f>
        <v/>
      </c>
      <c r="AH1493">
        <f>IF(S1493&lt;&gt;"",S1493,AH1492+900)</f>
        <v/>
      </c>
      <c r="AI1493">
        <f>IF(T1493&lt;&gt;"",T1493,AI1492)</f>
        <v/>
      </c>
      <c r="AJ1493">
        <f>IF(U1493&lt;&gt;"",U1493,AJ1492)</f>
        <v/>
      </c>
      <c r="AK1493">
        <f>IF(W1493&lt;&gt;"",W1493,"")</f>
        <v/>
      </c>
      <c r="AL1493" s="14">
        <f>IF(X1493&lt;&gt;"",X1493,"")</f>
        <v/>
      </c>
      <c r="AM1493" s="14">
        <f>IF(Y1493&lt;&gt;"",Y1493,"")</f>
        <v/>
      </c>
      <c r="AN1493" s="14">
        <f>IF(OR(AL1493="",AM1493=""),"",AL1493-AM1493)</f>
        <v/>
      </c>
      <c r="AO1493">
        <f>IF(AN1493="","",IF(AN1493&gt;0,"Bullish","Bearish"))</f>
        <v/>
      </c>
      <c r="AP1493">
        <f>IF(AO1493="",AP1492,AO1493)</f>
        <v/>
      </c>
      <c r="AQ1493" s="14">
        <f>IF(AB1493&lt;&gt;"",AB1493,"")</f>
        <v/>
      </c>
      <c r="AR1493" s="14">
        <f>IF(AD1493&lt;&gt;"",AD1493,"")</f>
        <v/>
      </c>
      <c r="AS1493">
        <f>IF(AS1492+1=13,1,AS1492+1)</f>
        <v/>
      </c>
      <c r="AT1493">
        <f>IFERROR(IF(SLOPE($AQ$1478:$AQ$1489,$AS$1478:$AS$1489)&gt;0,MIN(3,ABS(SLOPE($AQ$1478:$AQ$1489,$AS$1478:$AS$1489))),IF(SLOPE($AQ$1478:$AQ$1489,$AS$1478:$AS$1489)&lt;-0.5,-0.5,0)),0)</f>
        <v/>
      </c>
      <c r="AU1493">
        <f>IFERROR(IF(SLOPE($AR$1478:$AR$1489,$AS$1478:$AS$1489)&lt;0,MAX(-3,-ABS(SLOPE($AR$1478:$AR$1489,$AS$1478:$AS$1489))),IF(SLOPE($AR$1478:$AR$1489,$AS$1478:$AS$1489)&gt;0.5,0.5,0)),0)</f>
        <v/>
      </c>
      <c r="AV1493">
        <f>($AQ$1490+(AT1493*(AS1493-1)))</f>
        <v/>
      </c>
      <c r="AW1493">
        <f>($AR$1490+(AU1493*(AS1493-1)))</f>
        <v/>
      </c>
      <c r="AX1493">
        <f>IF(AT1493&gt;0,AV1493+AT1493,AV1493)</f>
        <v/>
      </c>
      <c r="AY1493">
        <f>IF(AU1493&lt;0,AW1493+AU1493,AW1493)</f>
        <v/>
      </c>
      <c r="BA1493" s="14">
        <f>IFERROR(AX1493-AQ1493,"")</f>
        <v/>
      </c>
      <c r="BB1493" s="14">
        <f>IFERROR(AY1493-AR1493,"")</f>
        <v/>
      </c>
      <c r="BD1493">
        <f>AH1493</f>
        <v/>
      </c>
      <c r="BE1493">
        <f>AI1493</f>
        <v/>
      </c>
      <c r="BF1493">
        <f>AJ1493</f>
        <v/>
      </c>
      <c r="BG1493" s="14">
        <f>L1493</f>
        <v/>
      </c>
      <c r="BH1493" s="14">
        <f>IF(X1493="","",X1493)</f>
        <v/>
      </c>
      <c r="BI1493" s="14">
        <f>IF(Y1493="","",Y1493)</f>
        <v/>
      </c>
      <c r="BJ1493">
        <f>Z1493</f>
        <v/>
      </c>
      <c r="BK1493">
        <f>AA1493</f>
        <v/>
      </c>
      <c r="BL1493">
        <f>IFERROR(AX1493,"")</f>
        <v/>
      </c>
      <c r="BM1493">
        <f>IFERROR(AY1493,"")</f>
        <v/>
      </c>
    </row>
    <row r="1494" ht="14.25" customHeight="1">
      <c r="A1494">
        <f>ALGLIB_SSA_XAUUSD!AA1494</f>
        <v/>
      </c>
      <c r="B1494">
        <f>IF($A1494="","",INDEX(ALGLIB_SSA_XAUUSD!$B$2:$B$2401,MATCH($A1494,ALGLIB_SSA_XAUUSD!$A$2:$A$2401,1)))</f>
        <v/>
      </c>
      <c r="C1494">
        <f>IF($A1494="","",INDEX(ALGLIB_SSA_XAUUSD!$C$2:$C$2401,MATCH($A1494,ALGLIB_SSA_XAUUSD!$A$2:$A$2401,1)))</f>
        <v/>
      </c>
      <c r="D1494" s="14">
        <f>IF($A1494="","",INT((ROW()-2)/12)+1)</f>
        <v/>
      </c>
      <c r="E1494" s="14">
        <f>IF(AND(E1502&lt;&gt;"",D1502=D1490+1),E1490+(E1502-E1490)*4/12,"")</f>
        <v/>
      </c>
      <c r="F1494" s="14">
        <f>IF(AND(F1502&lt;&gt;"",D1502=D1490+1),F1490+(F1502-F1490)*4/12,"")</f>
        <v/>
      </c>
      <c r="G1494" s="14">
        <f>IF(AND(G1502&lt;&gt;"",D1502=D1490+1),G1490+(G1502-G1490)*4/12,"")</f>
        <v/>
      </c>
      <c r="H1494" s="14">
        <f>IF(AND(H1502&lt;&gt;"",D1502=D1490+1),H1490+(H1502-H1490)*4/12,"")</f>
        <v/>
      </c>
      <c r="I1494" s="14">
        <f>IF(AND(L1502&lt;&gt;"",D1502=D1490+1),I1490+(I1502-I1490)*4/12,"")</f>
        <v/>
      </c>
      <c r="J1494">
        <f>_xlfn.XLOOKUP($A1494,ALGLIB_SSA_XAUUSD!$AA$2:$AA$2401,ALGLIB_SSA_XAUUSD!$P$2:$P$2401,"",0)</f>
        <v/>
      </c>
      <c r="K1494">
        <f>_xlfn.XLOOKUP($A1494,ALGLIB_SSA_XAUUSD!$AA$2:$AA$2401,ALGLIB_SSA_XAUUSD!$Q$2:$Q$2401,"",0)</f>
        <v/>
      </c>
      <c r="L1494">
        <f>_xlfn.XLOOKUP($A1494,ALGLIB_SSA_XAUUSD!$AA$2:$AA$2401,ALGLIB_SSA_XAUUSD!$R$2:$R$2401,"",0)</f>
        <v/>
      </c>
      <c r="M1494">
        <f>_xlfn.XLOOKUP($A1494,ALGLIB_SSA_XAUUSD!$AA$2:$AA$2401,ALGLIB_SSA_XAUUSD!$S$2:$S$2401,"",0)</f>
        <v/>
      </c>
      <c r="N1494">
        <f>_xlfn.XLOOKUP($A1494,ALGLIB_SSA_XAUUSD!$AA$2:$AA$2401,ALGLIB_SSA_XAUUSD!$T$2:$T$2401,"",0)</f>
        <v/>
      </c>
      <c r="O1494">
        <f>_xlfn.XLOOKUP($A1494,ALGLIB_SSA_XAUUSD!$AA$2:$AA$2401,ALGLIB_SSA_XAUUSD!$U$2:$U$2401,"",0)</f>
        <v/>
      </c>
      <c r="P1494">
        <f>_xlfn.XLOOKUP($A1494,ALGLIB_SSA_XAUUSD!$AA$2:$AA$2401,ALGLIB_SSA_XAUUSD!$V$2:$V$2401,"",0)</f>
        <v/>
      </c>
      <c r="S1494">
        <f>A1494</f>
        <v/>
      </c>
      <c r="T1494">
        <f>J1494</f>
        <v/>
      </c>
      <c r="U1494">
        <f>K1494</f>
        <v/>
      </c>
      <c r="V1494" s="14">
        <f>IF($A1494="","",MOD(ROW()-2,12)+1)</f>
        <v/>
      </c>
      <c r="W1494">
        <f>L1494</f>
        <v/>
      </c>
      <c r="X1494" s="14">
        <f>IF(F1494="","",F1494)</f>
        <v/>
      </c>
      <c r="Y1494" s="14">
        <f>IF(G1494="","",G1494)</f>
        <v/>
      </c>
      <c r="Z1494">
        <f>M1494</f>
        <v/>
      </c>
      <c r="AA1494">
        <f>N1494</f>
        <v/>
      </c>
      <c r="AB1494" s="14">
        <f>IF(H1494="","",H1494)</f>
        <v/>
      </c>
      <c r="AC1494">
        <f>O1494</f>
        <v/>
      </c>
      <c r="AD1494" s="14">
        <f>IF(I1494="","",I1494)</f>
        <v/>
      </c>
      <c r="AE1494">
        <f>P1494</f>
        <v/>
      </c>
      <c r="AH1494">
        <f>IF(S1494&lt;&gt;"",S1494,AH1493+900)</f>
        <v/>
      </c>
      <c r="AI1494">
        <f>IF(T1494&lt;&gt;"",T1494,AI1493)</f>
        <v/>
      </c>
      <c r="AJ1494">
        <f>IF(U1494&lt;&gt;"",U1494,AJ1493)</f>
        <v/>
      </c>
      <c r="AK1494">
        <f>IF(W1494&lt;&gt;"",W1494,"")</f>
        <v/>
      </c>
      <c r="AL1494" s="14">
        <f>IF(X1494&lt;&gt;"",X1494,"")</f>
        <v/>
      </c>
      <c r="AM1494" s="14">
        <f>IF(Y1494&lt;&gt;"",Y1494,"")</f>
        <v/>
      </c>
      <c r="AN1494" s="14">
        <f>IF(OR(AL1494="",AM1494=""),"",AL1494-AM1494)</f>
        <v/>
      </c>
      <c r="AO1494">
        <f>IF(AN1494="","",IF(AN1494&gt;0,"Bullish","Bearish"))</f>
        <v/>
      </c>
      <c r="AP1494">
        <f>IF(AO1494="",AP1493,AO1494)</f>
        <v/>
      </c>
      <c r="AQ1494" s="14">
        <f>IF(AB1494&lt;&gt;"",AB1494,"")</f>
        <v/>
      </c>
      <c r="AR1494" s="14">
        <f>IF(AD1494&lt;&gt;"",AD1494,"")</f>
        <v/>
      </c>
      <c r="AS1494">
        <f>IF(AS1493+1=13,1,AS1493+1)</f>
        <v/>
      </c>
      <c r="AT1494">
        <f>IFERROR(IF(SLOPE($AQ$1478:$AQ$1489,$AS$1478:$AS$1489)&gt;0,MIN(3,ABS(SLOPE($AQ$1478:$AQ$1489,$AS$1478:$AS$1489))),IF(SLOPE($AQ$1478:$AQ$1489,$AS$1478:$AS$1489)&lt;-0.5,-0.5,0)),0)</f>
        <v/>
      </c>
      <c r="AU1494">
        <f>IFERROR(IF(SLOPE($AR$1478:$AR$1489,$AS$1478:$AS$1489)&lt;0,MAX(-3,-ABS(SLOPE($AR$1478:$AR$1489,$AS$1478:$AS$1489))),IF(SLOPE($AR$1478:$AR$1489,$AS$1478:$AS$1489)&gt;0.5,0.5,0)),0)</f>
        <v/>
      </c>
      <c r="AV1494">
        <f>($AQ$1490+(AT1494*(AS1494-1)))</f>
        <v/>
      </c>
      <c r="AW1494">
        <f>($AR$1490+(AU1494*(AS1494-1)))</f>
        <v/>
      </c>
      <c r="AX1494">
        <f>IF(AT1494&gt;0,AV1494+AT1494,AV1494)</f>
        <v/>
      </c>
      <c r="AY1494">
        <f>IF(AU1494&lt;0,AW1494+AU1494,AW1494)</f>
        <v/>
      </c>
      <c r="BA1494" s="14">
        <f>IFERROR(AX1494-AQ1494,"")</f>
        <v/>
      </c>
      <c r="BB1494" s="14">
        <f>IFERROR(AY1494-AR1494,"")</f>
        <v/>
      </c>
      <c r="BD1494">
        <f>AH1494</f>
        <v/>
      </c>
      <c r="BE1494">
        <f>AI1494</f>
        <v/>
      </c>
      <c r="BF1494">
        <f>AJ1494</f>
        <v/>
      </c>
      <c r="BG1494" s="14">
        <f>L1494</f>
        <v/>
      </c>
      <c r="BH1494" s="14">
        <f>IF(X1494="","",X1494)</f>
        <v/>
      </c>
      <c r="BI1494" s="14">
        <f>IF(Y1494="","",Y1494)</f>
        <v/>
      </c>
      <c r="BJ1494">
        <f>Z1494</f>
        <v/>
      </c>
      <c r="BK1494">
        <f>AA1494</f>
        <v/>
      </c>
      <c r="BL1494">
        <f>IFERROR(AX1494,"")</f>
        <v/>
      </c>
      <c r="BM1494">
        <f>IFERROR(AY1494,"")</f>
        <v/>
      </c>
    </row>
    <row r="1495" ht="14.25" customHeight="1">
      <c r="A1495">
        <f>ALGLIB_SSA_XAUUSD!AA1495</f>
        <v/>
      </c>
      <c r="B1495">
        <f>IF($A1495="","",INDEX(ALGLIB_SSA_XAUUSD!$B$2:$B$2401,MATCH($A1495,ALGLIB_SSA_XAUUSD!$A$2:$A$2401,1)))</f>
        <v/>
      </c>
      <c r="C1495">
        <f>IF($A1495="","",INDEX(ALGLIB_SSA_XAUUSD!$C$2:$C$2401,MATCH($A1495,ALGLIB_SSA_XAUUSD!$A$2:$A$2401,1)))</f>
        <v/>
      </c>
      <c r="D1495" s="14">
        <f>IF($A1495="","",INT((ROW()-2)/12)+1)</f>
        <v/>
      </c>
      <c r="E1495" s="14">
        <f>IF(AND(E1502&lt;&gt;"",D1502=D1490+1),E1490+(E1502-E1490)*5/12,"")</f>
        <v/>
      </c>
      <c r="F1495" s="14">
        <f>IF(AND(F1502&lt;&gt;"",D1502=D1490+1),F1490+(F1502-F1490)*5/12,"")</f>
        <v/>
      </c>
      <c r="G1495" s="14">
        <f>IF(AND(G1502&lt;&gt;"",D1502=D1490+1),G1490+(G1502-G1490)*5/12,"")</f>
        <v/>
      </c>
      <c r="H1495" s="14">
        <f>IF(AND(H1502&lt;&gt;"",D1502=D1490+1),H1490+(H1502-H1490)*5/12,"")</f>
        <v/>
      </c>
      <c r="I1495" s="14">
        <f>IF(AND(L1502&lt;&gt;"",D1502=D1490+1),I1490+(I1502-I1490)*5/12,"")</f>
        <v/>
      </c>
      <c r="J1495">
        <f>_xlfn.XLOOKUP($A1495,ALGLIB_SSA_XAUUSD!$AA$2:$AA$2401,ALGLIB_SSA_XAUUSD!$P$2:$P$2401,"",0)</f>
        <v/>
      </c>
      <c r="K1495">
        <f>_xlfn.XLOOKUP($A1495,ALGLIB_SSA_XAUUSD!$AA$2:$AA$2401,ALGLIB_SSA_XAUUSD!$Q$2:$Q$2401,"",0)</f>
        <v/>
      </c>
      <c r="L1495">
        <f>_xlfn.XLOOKUP($A1495,ALGLIB_SSA_XAUUSD!$AA$2:$AA$2401,ALGLIB_SSA_XAUUSD!$R$2:$R$2401,"",0)</f>
        <v/>
      </c>
      <c r="M1495">
        <f>_xlfn.XLOOKUP($A1495,ALGLIB_SSA_XAUUSD!$AA$2:$AA$2401,ALGLIB_SSA_XAUUSD!$S$2:$S$2401,"",0)</f>
        <v/>
      </c>
      <c r="N1495">
        <f>_xlfn.XLOOKUP($A1495,ALGLIB_SSA_XAUUSD!$AA$2:$AA$2401,ALGLIB_SSA_XAUUSD!$T$2:$T$2401,"",0)</f>
        <v/>
      </c>
      <c r="O1495">
        <f>_xlfn.XLOOKUP($A1495,ALGLIB_SSA_XAUUSD!$AA$2:$AA$2401,ALGLIB_SSA_XAUUSD!$U$2:$U$2401,"",0)</f>
        <v/>
      </c>
      <c r="P1495">
        <f>_xlfn.XLOOKUP($A1495,ALGLIB_SSA_XAUUSD!$AA$2:$AA$2401,ALGLIB_SSA_XAUUSD!$V$2:$V$2401,"",0)</f>
        <v/>
      </c>
      <c r="S1495">
        <f>A1495</f>
        <v/>
      </c>
      <c r="T1495">
        <f>J1495</f>
        <v/>
      </c>
      <c r="U1495">
        <f>K1495</f>
        <v/>
      </c>
      <c r="V1495" s="14">
        <f>IF($A1495="","",MOD(ROW()-2,12)+1)</f>
        <v/>
      </c>
      <c r="W1495">
        <f>L1495</f>
        <v/>
      </c>
      <c r="X1495" s="14">
        <f>IF(F1495="","",F1495)</f>
        <v/>
      </c>
      <c r="Y1495" s="14">
        <f>IF(G1495="","",G1495)</f>
        <v/>
      </c>
      <c r="Z1495">
        <f>M1495</f>
        <v/>
      </c>
      <c r="AA1495">
        <f>N1495</f>
        <v/>
      </c>
      <c r="AB1495" s="14">
        <f>IF(H1495="","",H1495)</f>
        <v/>
      </c>
      <c r="AC1495">
        <f>O1495</f>
        <v/>
      </c>
      <c r="AD1495" s="14">
        <f>IF(I1495="","",I1495)</f>
        <v/>
      </c>
      <c r="AE1495">
        <f>P1495</f>
        <v/>
      </c>
      <c r="AH1495">
        <f>IF(S1495&lt;&gt;"",S1495,AH1494+900)</f>
        <v/>
      </c>
      <c r="AI1495">
        <f>IF(T1495&lt;&gt;"",T1495,AI1494)</f>
        <v/>
      </c>
      <c r="AJ1495">
        <f>IF(U1495&lt;&gt;"",U1495,AJ1494)</f>
        <v/>
      </c>
      <c r="AK1495">
        <f>IF(W1495&lt;&gt;"",W1495,"")</f>
        <v/>
      </c>
      <c r="AL1495" s="14">
        <f>IF(X1495&lt;&gt;"",X1495,"")</f>
        <v/>
      </c>
      <c r="AM1495" s="14">
        <f>IF(Y1495&lt;&gt;"",Y1495,"")</f>
        <v/>
      </c>
      <c r="AN1495" s="14">
        <f>IF(OR(AL1495="",AM1495=""),"",AL1495-AM1495)</f>
        <v/>
      </c>
      <c r="AO1495">
        <f>IF(AN1495="","",IF(AN1495&gt;0,"Bullish","Bearish"))</f>
        <v/>
      </c>
      <c r="AP1495">
        <f>IF(AO1495="",AP1494,AO1495)</f>
        <v/>
      </c>
      <c r="AQ1495" s="14">
        <f>IF(AB1495&lt;&gt;"",AB1495,"")</f>
        <v/>
      </c>
      <c r="AR1495" s="14">
        <f>IF(AD1495&lt;&gt;"",AD1495,"")</f>
        <v/>
      </c>
      <c r="AS1495">
        <f>IF(AS1494+1=13,1,AS1494+1)</f>
        <v/>
      </c>
      <c r="AT1495">
        <f>IFERROR(IF(SLOPE($AQ$1478:$AQ$1489,$AS$1478:$AS$1489)&gt;0,MIN(3,ABS(SLOPE($AQ$1478:$AQ$1489,$AS$1478:$AS$1489))),IF(SLOPE($AQ$1478:$AQ$1489,$AS$1478:$AS$1489)&lt;-0.5,-0.5,0)),0)</f>
        <v/>
      </c>
      <c r="AU1495">
        <f>IFERROR(IF(SLOPE($AR$1478:$AR$1489,$AS$1478:$AS$1489)&lt;0,MAX(-3,-ABS(SLOPE($AR$1478:$AR$1489,$AS$1478:$AS$1489))),IF(SLOPE($AR$1478:$AR$1489,$AS$1478:$AS$1489)&gt;0.5,0.5,0)),0)</f>
        <v/>
      </c>
      <c r="AV1495">
        <f>($AQ$1490+(AT1495*(AS1495-1)))</f>
        <v/>
      </c>
      <c r="AW1495">
        <f>($AR$1490+(AU1495*(AS1495-1)))</f>
        <v/>
      </c>
      <c r="AX1495">
        <f>IF(AT1495&gt;0,AV1495+AT1495,AV1495)</f>
        <v/>
      </c>
      <c r="AY1495">
        <f>IF(AU1495&lt;0,AW1495+AU1495,AW1495)</f>
        <v/>
      </c>
      <c r="BA1495" s="14">
        <f>IFERROR(AX1495-AQ1495,"")</f>
        <v/>
      </c>
      <c r="BB1495" s="14">
        <f>IFERROR(AY1495-AR1495,"")</f>
        <v/>
      </c>
      <c r="BD1495">
        <f>AH1495</f>
        <v/>
      </c>
      <c r="BE1495">
        <f>AI1495</f>
        <v/>
      </c>
      <c r="BF1495">
        <f>AJ1495</f>
        <v/>
      </c>
      <c r="BG1495" s="14">
        <f>L1495</f>
        <v/>
      </c>
      <c r="BH1495" s="14">
        <f>IF(X1495="","",X1495)</f>
        <v/>
      </c>
      <c r="BI1495" s="14">
        <f>IF(Y1495="","",Y1495)</f>
        <v/>
      </c>
      <c r="BJ1495">
        <f>Z1495</f>
        <v/>
      </c>
      <c r="BK1495">
        <f>AA1495</f>
        <v/>
      </c>
      <c r="BL1495">
        <f>IFERROR(AX1495,"")</f>
        <v/>
      </c>
      <c r="BM1495">
        <f>IFERROR(AY1495,"")</f>
        <v/>
      </c>
    </row>
    <row r="1496" ht="14.25" customHeight="1">
      <c r="A1496">
        <f>ALGLIB_SSA_XAUUSD!AA1496</f>
        <v/>
      </c>
      <c r="B1496">
        <f>IF($A1496="","",INDEX(ALGLIB_SSA_XAUUSD!$B$2:$B$2401,MATCH($A1496,ALGLIB_SSA_XAUUSD!$A$2:$A$2401,1)))</f>
        <v/>
      </c>
      <c r="C1496">
        <f>IF($A1496="","",INDEX(ALGLIB_SSA_XAUUSD!$C$2:$C$2401,MATCH($A1496,ALGLIB_SSA_XAUUSD!$A$2:$A$2401,1)))</f>
        <v/>
      </c>
      <c r="D1496" s="14">
        <f>IF($A1496="","",INT((ROW()-2)/12)+1)</f>
        <v/>
      </c>
      <c r="E1496" s="14">
        <f>IF(AND(E1502&lt;&gt;"",D1502=D1490+1),E1490+(E1502-E1490)*6/12,"")</f>
        <v/>
      </c>
      <c r="F1496" s="14">
        <f>IF(AND(F1502&lt;&gt;"",D1502=D1490+1),F1490+(F1502-F1490)*6/12,"")</f>
        <v/>
      </c>
      <c r="G1496" s="14">
        <f>IF(AND(G1502&lt;&gt;"",D1502=D1490+1),G1490+(G1502-G1490)*6/12,"")</f>
        <v/>
      </c>
      <c r="H1496" s="14">
        <f>IF(AND(H1502&lt;&gt;"",D1502=D1490+1),H1490+(H1502-H1490)*6/12,"")</f>
        <v/>
      </c>
      <c r="I1496" s="14">
        <f>IF(AND(L1502&lt;&gt;"",D1502=D1490+1),I1490+(I1502-I1490)*6/12,"")</f>
        <v/>
      </c>
      <c r="J1496">
        <f>_xlfn.XLOOKUP($A1496,ALGLIB_SSA_XAUUSD!$AA$2:$AA$2401,ALGLIB_SSA_XAUUSD!$P$2:$P$2401,"",0)</f>
        <v/>
      </c>
      <c r="K1496">
        <f>_xlfn.XLOOKUP($A1496,ALGLIB_SSA_XAUUSD!$AA$2:$AA$2401,ALGLIB_SSA_XAUUSD!$Q$2:$Q$2401,"",0)</f>
        <v/>
      </c>
      <c r="L1496">
        <f>_xlfn.XLOOKUP($A1496,ALGLIB_SSA_XAUUSD!$AA$2:$AA$2401,ALGLIB_SSA_XAUUSD!$R$2:$R$2401,"",0)</f>
        <v/>
      </c>
      <c r="M1496">
        <f>_xlfn.XLOOKUP($A1496,ALGLIB_SSA_XAUUSD!$AA$2:$AA$2401,ALGLIB_SSA_XAUUSD!$S$2:$S$2401,"",0)</f>
        <v/>
      </c>
      <c r="N1496">
        <f>_xlfn.XLOOKUP($A1496,ALGLIB_SSA_XAUUSD!$AA$2:$AA$2401,ALGLIB_SSA_XAUUSD!$T$2:$T$2401,"",0)</f>
        <v/>
      </c>
      <c r="O1496">
        <f>_xlfn.XLOOKUP($A1496,ALGLIB_SSA_XAUUSD!$AA$2:$AA$2401,ALGLIB_SSA_XAUUSD!$U$2:$U$2401,"",0)</f>
        <v/>
      </c>
      <c r="P1496">
        <f>_xlfn.XLOOKUP($A1496,ALGLIB_SSA_XAUUSD!$AA$2:$AA$2401,ALGLIB_SSA_XAUUSD!$V$2:$V$2401,"",0)</f>
        <v/>
      </c>
      <c r="S1496">
        <f>A1496</f>
        <v/>
      </c>
      <c r="T1496">
        <f>J1496</f>
        <v/>
      </c>
      <c r="U1496">
        <f>K1496</f>
        <v/>
      </c>
      <c r="V1496" s="14">
        <f>IF($A1496="","",MOD(ROW()-2,12)+1)</f>
        <v/>
      </c>
      <c r="W1496">
        <f>L1496</f>
        <v/>
      </c>
      <c r="X1496" s="14">
        <f>IF(F1496="","",F1496)</f>
        <v/>
      </c>
      <c r="Y1496" s="14">
        <f>IF(G1496="","",G1496)</f>
        <v/>
      </c>
      <c r="Z1496">
        <f>M1496</f>
        <v/>
      </c>
      <c r="AA1496">
        <f>N1496</f>
        <v/>
      </c>
      <c r="AB1496" s="14">
        <f>IF(H1496="","",H1496)</f>
        <v/>
      </c>
      <c r="AC1496">
        <f>O1496</f>
        <v/>
      </c>
      <c r="AD1496" s="14">
        <f>IF(I1496="","",I1496)</f>
        <v/>
      </c>
      <c r="AE1496">
        <f>P1496</f>
        <v/>
      </c>
      <c r="AH1496">
        <f>IF(S1496&lt;&gt;"",S1496,AH1495+900)</f>
        <v/>
      </c>
      <c r="AI1496">
        <f>IF(T1496&lt;&gt;"",T1496,AI1495)</f>
        <v/>
      </c>
      <c r="AJ1496">
        <f>IF(U1496&lt;&gt;"",U1496,AJ1495)</f>
        <v/>
      </c>
      <c r="AK1496">
        <f>IF(W1496&lt;&gt;"",W1496,"")</f>
        <v/>
      </c>
      <c r="AL1496" s="14">
        <f>IF(X1496&lt;&gt;"",X1496,"")</f>
        <v/>
      </c>
      <c r="AM1496" s="14">
        <f>IF(Y1496&lt;&gt;"",Y1496,"")</f>
        <v/>
      </c>
      <c r="AN1496" s="14">
        <f>IF(OR(AL1496="",AM1496=""),"",AL1496-AM1496)</f>
        <v/>
      </c>
      <c r="AO1496">
        <f>IF(AN1496="","",IF(AN1496&gt;0,"Bullish","Bearish"))</f>
        <v/>
      </c>
      <c r="AP1496">
        <f>IF(AO1496="",AP1495,AO1496)</f>
        <v/>
      </c>
      <c r="AQ1496" s="14">
        <f>IF(AB1496&lt;&gt;"",AB1496,"")</f>
        <v/>
      </c>
      <c r="AR1496" s="14">
        <f>IF(AD1496&lt;&gt;"",AD1496,"")</f>
        <v/>
      </c>
      <c r="AS1496">
        <f>IF(AS1495+1=13,1,AS1495+1)</f>
        <v/>
      </c>
      <c r="AT1496">
        <f>IFERROR(IF(SLOPE($AQ$1478:$AQ$1489,$AS$1478:$AS$1489)&gt;0,MIN(3,ABS(SLOPE($AQ$1478:$AQ$1489,$AS$1478:$AS$1489))),IF(SLOPE($AQ$1478:$AQ$1489,$AS$1478:$AS$1489)&lt;-0.5,-0.5,0)),0)</f>
        <v/>
      </c>
      <c r="AU1496">
        <f>IFERROR(IF(SLOPE($AR$1478:$AR$1489,$AS$1478:$AS$1489)&lt;0,MAX(-3,-ABS(SLOPE($AR$1478:$AR$1489,$AS$1478:$AS$1489))),IF(SLOPE($AR$1478:$AR$1489,$AS$1478:$AS$1489)&gt;0.5,0.5,0)),0)</f>
        <v/>
      </c>
      <c r="AV1496">
        <f>($AQ$1490+(AT1496*(AS1496-1)))</f>
        <v/>
      </c>
      <c r="AW1496">
        <f>($AR$1490+(AU1496*(AS1496-1)))</f>
        <v/>
      </c>
      <c r="AX1496">
        <f>IF(AT1496&gt;0,AV1496+AT1496,AV1496)</f>
        <v/>
      </c>
      <c r="AY1496">
        <f>IF(AU1496&lt;0,AW1496+AU1496,AW1496)</f>
        <v/>
      </c>
      <c r="BA1496" s="14">
        <f>IFERROR(AX1496-AQ1496,"")</f>
        <v/>
      </c>
      <c r="BB1496" s="14">
        <f>IFERROR(AY1496-AR1496,"")</f>
        <v/>
      </c>
      <c r="BD1496">
        <f>AH1496</f>
        <v/>
      </c>
      <c r="BE1496">
        <f>AI1496</f>
        <v/>
      </c>
      <c r="BF1496">
        <f>AJ1496</f>
        <v/>
      </c>
      <c r="BG1496" s="14">
        <f>L1496</f>
        <v/>
      </c>
      <c r="BH1496" s="14">
        <f>IF(X1496="","",X1496)</f>
        <v/>
      </c>
      <c r="BI1496" s="14">
        <f>IF(Y1496="","",Y1496)</f>
        <v/>
      </c>
      <c r="BJ1496">
        <f>Z1496</f>
        <v/>
      </c>
      <c r="BK1496">
        <f>AA1496</f>
        <v/>
      </c>
      <c r="BL1496">
        <f>IFERROR(AX1496,"")</f>
        <v/>
      </c>
      <c r="BM1496">
        <f>IFERROR(AY1496,"")</f>
        <v/>
      </c>
    </row>
    <row r="1497" ht="14.25" customHeight="1">
      <c r="A1497">
        <f>ALGLIB_SSA_XAUUSD!AA1497</f>
        <v/>
      </c>
      <c r="B1497">
        <f>IF($A1497="","",INDEX(ALGLIB_SSA_XAUUSD!$B$2:$B$2401,MATCH($A1497,ALGLIB_SSA_XAUUSD!$A$2:$A$2401,1)))</f>
        <v/>
      </c>
      <c r="C1497">
        <f>IF($A1497="","",INDEX(ALGLIB_SSA_XAUUSD!$C$2:$C$2401,MATCH($A1497,ALGLIB_SSA_XAUUSD!$A$2:$A$2401,1)))</f>
        <v/>
      </c>
      <c r="D1497" s="14">
        <f>IF($A1497="","",INT((ROW()-2)/12)+1)</f>
        <v/>
      </c>
      <c r="E1497" s="14">
        <f>IF(AND(E1502&lt;&gt;"",D1502=D1490+1),E1490+(E1502-E1490)*7/12,"")</f>
        <v/>
      </c>
      <c r="F1497" s="14">
        <f>IF(AND(F1502&lt;&gt;"",D1502=D1490+1),F1490+(F1502-F1490)*7/12,"")</f>
        <v/>
      </c>
      <c r="G1497" s="14">
        <f>IF(AND(G1502&lt;&gt;"",D1502=D1490+1),G1490+(G1502-G1490)*7/12,"")</f>
        <v/>
      </c>
      <c r="H1497" s="14">
        <f>IF(AND(H1502&lt;&gt;"",D1502=D1490+1),H1490+(H1502-H1490)*7/12,"")</f>
        <v/>
      </c>
      <c r="I1497" s="14">
        <f>IF(AND(L1502&lt;&gt;"",D1502=D1490+1),I1490+(I1502-I1490)*7/12,"")</f>
        <v/>
      </c>
      <c r="J1497">
        <f>_xlfn.XLOOKUP($A1497,ALGLIB_SSA_XAUUSD!$AA$2:$AA$2401,ALGLIB_SSA_XAUUSD!$P$2:$P$2401,"",0)</f>
        <v/>
      </c>
      <c r="K1497">
        <f>_xlfn.XLOOKUP($A1497,ALGLIB_SSA_XAUUSD!$AA$2:$AA$2401,ALGLIB_SSA_XAUUSD!$Q$2:$Q$2401,"",0)</f>
        <v/>
      </c>
      <c r="L1497">
        <f>_xlfn.XLOOKUP($A1497,ALGLIB_SSA_XAUUSD!$AA$2:$AA$2401,ALGLIB_SSA_XAUUSD!$R$2:$R$2401,"",0)</f>
        <v/>
      </c>
      <c r="M1497">
        <f>_xlfn.XLOOKUP($A1497,ALGLIB_SSA_XAUUSD!$AA$2:$AA$2401,ALGLIB_SSA_XAUUSD!$S$2:$S$2401,"",0)</f>
        <v/>
      </c>
      <c r="N1497">
        <f>_xlfn.XLOOKUP($A1497,ALGLIB_SSA_XAUUSD!$AA$2:$AA$2401,ALGLIB_SSA_XAUUSD!$T$2:$T$2401,"",0)</f>
        <v/>
      </c>
      <c r="O1497">
        <f>_xlfn.XLOOKUP($A1497,ALGLIB_SSA_XAUUSD!$AA$2:$AA$2401,ALGLIB_SSA_XAUUSD!$U$2:$U$2401,"",0)</f>
        <v/>
      </c>
      <c r="P1497">
        <f>_xlfn.XLOOKUP($A1497,ALGLIB_SSA_XAUUSD!$AA$2:$AA$2401,ALGLIB_SSA_XAUUSD!$V$2:$V$2401,"",0)</f>
        <v/>
      </c>
      <c r="S1497">
        <f>A1497</f>
        <v/>
      </c>
      <c r="T1497">
        <f>J1497</f>
        <v/>
      </c>
      <c r="U1497">
        <f>K1497</f>
        <v/>
      </c>
      <c r="V1497" s="14">
        <f>IF($A1497="","",MOD(ROW()-2,12)+1)</f>
        <v/>
      </c>
      <c r="W1497">
        <f>L1497</f>
        <v/>
      </c>
      <c r="X1497" s="14">
        <f>IF(F1497="","",F1497)</f>
        <v/>
      </c>
      <c r="Y1497" s="14">
        <f>IF(G1497="","",G1497)</f>
        <v/>
      </c>
      <c r="Z1497">
        <f>M1497</f>
        <v/>
      </c>
      <c r="AA1497">
        <f>N1497</f>
        <v/>
      </c>
      <c r="AB1497" s="14">
        <f>IF(H1497="","",H1497)</f>
        <v/>
      </c>
      <c r="AC1497">
        <f>O1497</f>
        <v/>
      </c>
      <c r="AD1497" s="14">
        <f>IF(I1497="","",I1497)</f>
        <v/>
      </c>
      <c r="AE1497">
        <f>P1497</f>
        <v/>
      </c>
      <c r="AH1497">
        <f>IF(S1497&lt;&gt;"",S1497,AH1496+900)</f>
        <v/>
      </c>
      <c r="AI1497">
        <f>IF(T1497&lt;&gt;"",T1497,AI1496)</f>
        <v/>
      </c>
      <c r="AJ1497">
        <f>IF(U1497&lt;&gt;"",U1497,AJ1496)</f>
        <v/>
      </c>
      <c r="AK1497">
        <f>IF(W1497&lt;&gt;"",W1497,"")</f>
        <v/>
      </c>
      <c r="AL1497" s="14">
        <f>IF(X1497&lt;&gt;"",X1497,"")</f>
        <v/>
      </c>
      <c r="AM1497" s="14">
        <f>IF(Y1497&lt;&gt;"",Y1497,"")</f>
        <v/>
      </c>
      <c r="AN1497" s="14">
        <f>IF(OR(AL1497="",AM1497=""),"",AL1497-AM1497)</f>
        <v/>
      </c>
      <c r="AO1497">
        <f>IF(AN1497="","",IF(AN1497&gt;0,"Bullish","Bearish"))</f>
        <v/>
      </c>
      <c r="AP1497">
        <f>IF(AO1497="",AP1496,AO1497)</f>
        <v/>
      </c>
      <c r="AQ1497" s="14">
        <f>IF(AB1497&lt;&gt;"",AB1497,"")</f>
        <v/>
      </c>
      <c r="AR1497" s="14">
        <f>IF(AD1497&lt;&gt;"",AD1497,"")</f>
        <v/>
      </c>
      <c r="AS1497">
        <f>IF(AS1496+1=13,1,AS1496+1)</f>
        <v/>
      </c>
      <c r="AT1497">
        <f>IFERROR(IF(SLOPE($AQ$1478:$AQ$1489,$AS$1478:$AS$1489)&gt;0,MIN(3,ABS(SLOPE($AQ$1478:$AQ$1489,$AS$1478:$AS$1489))),IF(SLOPE($AQ$1478:$AQ$1489,$AS$1478:$AS$1489)&lt;-0.5,-0.5,0)),0)</f>
        <v/>
      </c>
      <c r="AU1497">
        <f>IFERROR(IF(SLOPE($AR$1478:$AR$1489,$AS$1478:$AS$1489)&lt;0,MAX(-3,-ABS(SLOPE($AR$1478:$AR$1489,$AS$1478:$AS$1489))),IF(SLOPE($AR$1478:$AR$1489,$AS$1478:$AS$1489)&gt;0.5,0.5,0)),0)</f>
        <v/>
      </c>
      <c r="AV1497">
        <f>($AQ$1490+(AT1497*(AS1497-1)))</f>
        <v/>
      </c>
      <c r="AW1497">
        <f>($AR$1490+(AU1497*(AS1497-1)))</f>
        <v/>
      </c>
      <c r="AX1497">
        <f>IF(AT1497&gt;0,AV1497+AT1497,AV1497)</f>
        <v/>
      </c>
      <c r="AY1497">
        <f>IF(AU1497&lt;0,AW1497+AU1497,AW1497)</f>
        <v/>
      </c>
      <c r="BA1497" s="14">
        <f>IFERROR(AX1497-AQ1497,"")</f>
        <v/>
      </c>
      <c r="BB1497" s="14">
        <f>IFERROR(AY1497-AR1497,"")</f>
        <v/>
      </c>
      <c r="BD1497">
        <f>AH1497</f>
        <v/>
      </c>
      <c r="BE1497">
        <f>AI1497</f>
        <v/>
      </c>
      <c r="BF1497">
        <f>AJ1497</f>
        <v/>
      </c>
      <c r="BG1497" s="14">
        <f>L1497</f>
        <v/>
      </c>
      <c r="BH1497" s="14">
        <f>IF(X1497="","",X1497)</f>
        <v/>
      </c>
      <c r="BI1497" s="14">
        <f>IF(Y1497="","",Y1497)</f>
        <v/>
      </c>
      <c r="BJ1497">
        <f>Z1497</f>
        <v/>
      </c>
      <c r="BK1497">
        <f>AA1497</f>
        <v/>
      </c>
      <c r="BL1497">
        <f>IFERROR(AX1497,"")</f>
        <v/>
      </c>
      <c r="BM1497">
        <f>IFERROR(AY1497,"")</f>
        <v/>
      </c>
    </row>
    <row r="1498" ht="14.25" customHeight="1">
      <c r="A1498">
        <f>ALGLIB_SSA_XAUUSD!AA1498</f>
        <v/>
      </c>
      <c r="B1498">
        <f>IF($A1498="","",INDEX(ALGLIB_SSA_XAUUSD!$B$2:$B$2401,MATCH($A1498,ALGLIB_SSA_XAUUSD!$A$2:$A$2401,1)))</f>
        <v/>
      </c>
      <c r="C1498">
        <f>IF($A1498="","",INDEX(ALGLIB_SSA_XAUUSD!$C$2:$C$2401,MATCH($A1498,ALGLIB_SSA_XAUUSD!$A$2:$A$2401,1)))</f>
        <v/>
      </c>
      <c r="D1498" s="14">
        <f>IF($A1498="","",INT((ROW()-2)/12)+1)</f>
        <v/>
      </c>
      <c r="E1498" s="14">
        <f>IF(AND(E1502&lt;&gt;"",D1502=D1490+1),E1490+(E1502-E1490)*8/12,"")</f>
        <v/>
      </c>
      <c r="F1498" s="14">
        <f>IF(AND(F1502&lt;&gt;"",D1502=D1490+1),F1490+(F1502-F1490)*8/12,"")</f>
        <v/>
      </c>
      <c r="G1498" s="14">
        <f>IF(AND(G1502&lt;&gt;"",D1502=D1490+1),G1490+(G1502-G1490)*8/12,"")</f>
        <v/>
      </c>
      <c r="H1498" s="14">
        <f>IF(AND(H1502&lt;&gt;"",D1502=D1490+1),H1490+(H1502-H1490)*8/12,"")</f>
        <v/>
      </c>
      <c r="I1498" s="14">
        <f>IF(AND(L1502&lt;&gt;"",D1502=D1490+1),I1490+(I1502-I1490)*8/12,"")</f>
        <v/>
      </c>
      <c r="J1498">
        <f>_xlfn.XLOOKUP($A1498,ALGLIB_SSA_XAUUSD!$AA$2:$AA$2401,ALGLIB_SSA_XAUUSD!$P$2:$P$2401,"",0)</f>
        <v/>
      </c>
      <c r="K1498">
        <f>_xlfn.XLOOKUP($A1498,ALGLIB_SSA_XAUUSD!$AA$2:$AA$2401,ALGLIB_SSA_XAUUSD!$Q$2:$Q$2401,"",0)</f>
        <v/>
      </c>
      <c r="L1498">
        <f>_xlfn.XLOOKUP($A1498,ALGLIB_SSA_XAUUSD!$AA$2:$AA$2401,ALGLIB_SSA_XAUUSD!$R$2:$R$2401,"",0)</f>
        <v/>
      </c>
      <c r="M1498">
        <f>_xlfn.XLOOKUP($A1498,ALGLIB_SSA_XAUUSD!$AA$2:$AA$2401,ALGLIB_SSA_XAUUSD!$S$2:$S$2401,"",0)</f>
        <v/>
      </c>
      <c r="N1498">
        <f>_xlfn.XLOOKUP($A1498,ALGLIB_SSA_XAUUSD!$AA$2:$AA$2401,ALGLIB_SSA_XAUUSD!$T$2:$T$2401,"",0)</f>
        <v/>
      </c>
      <c r="O1498">
        <f>_xlfn.XLOOKUP($A1498,ALGLIB_SSA_XAUUSD!$AA$2:$AA$2401,ALGLIB_SSA_XAUUSD!$U$2:$U$2401,"",0)</f>
        <v/>
      </c>
      <c r="P1498">
        <f>_xlfn.XLOOKUP($A1498,ALGLIB_SSA_XAUUSD!$AA$2:$AA$2401,ALGLIB_SSA_XAUUSD!$V$2:$V$2401,"",0)</f>
        <v/>
      </c>
      <c r="S1498">
        <f>A1498</f>
        <v/>
      </c>
      <c r="T1498">
        <f>J1498</f>
        <v/>
      </c>
      <c r="U1498">
        <f>K1498</f>
        <v/>
      </c>
      <c r="V1498" s="14">
        <f>IF($A1498="","",MOD(ROW()-2,12)+1)</f>
        <v/>
      </c>
      <c r="W1498">
        <f>L1498</f>
        <v/>
      </c>
      <c r="X1498" s="14">
        <f>IF(F1498="","",F1498)</f>
        <v/>
      </c>
      <c r="Y1498" s="14">
        <f>IF(G1498="","",G1498)</f>
        <v/>
      </c>
      <c r="Z1498">
        <f>M1498</f>
        <v/>
      </c>
      <c r="AA1498">
        <f>N1498</f>
        <v/>
      </c>
      <c r="AB1498" s="14">
        <f>IF(H1498="","",H1498)</f>
        <v/>
      </c>
      <c r="AC1498">
        <f>O1498</f>
        <v/>
      </c>
      <c r="AD1498" s="14">
        <f>IF(I1498="","",I1498)</f>
        <v/>
      </c>
      <c r="AE1498">
        <f>P1498</f>
        <v/>
      </c>
      <c r="AH1498">
        <f>IF(S1498&lt;&gt;"",S1498,AH1497+900)</f>
        <v/>
      </c>
      <c r="AI1498">
        <f>IF(T1498&lt;&gt;"",T1498,AI1497)</f>
        <v/>
      </c>
      <c r="AJ1498">
        <f>IF(U1498&lt;&gt;"",U1498,AJ1497)</f>
        <v/>
      </c>
      <c r="AK1498">
        <f>IF(W1498&lt;&gt;"",W1498,"")</f>
        <v/>
      </c>
      <c r="AL1498" s="14">
        <f>IF(X1498&lt;&gt;"",X1498,"")</f>
        <v/>
      </c>
      <c r="AM1498" s="14">
        <f>IF(Y1498&lt;&gt;"",Y1498,"")</f>
        <v/>
      </c>
      <c r="AN1498" s="14">
        <f>IF(OR(AL1498="",AM1498=""),"",AL1498-AM1498)</f>
        <v/>
      </c>
      <c r="AO1498">
        <f>IF(AN1498="","",IF(AN1498&gt;0,"Bullish","Bearish"))</f>
        <v/>
      </c>
      <c r="AP1498">
        <f>IF(AO1498="",AP1497,AO1498)</f>
        <v/>
      </c>
      <c r="AQ1498" s="14">
        <f>IF(AB1498&lt;&gt;"",AB1498,"")</f>
        <v/>
      </c>
      <c r="AR1498" s="14">
        <f>IF(AD1498&lt;&gt;"",AD1498,"")</f>
        <v/>
      </c>
      <c r="AS1498">
        <f>IF(AS1497+1=13,1,AS1497+1)</f>
        <v/>
      </c>
      <c r="AT1498">
        <f>IFERROR(IF(SLOPE($AQ$1478:$AQ$1489,$AS$1478:$AS$1489)&gt;0,MIN(3,ABS(SLOPE($AQ$1478:$AQ$1489,$AS$1478:$AS$1489))),IF(SLOPE($AQ$1478:$AQ$1489,$AS$1478:$AS$1489)&lt;-0.5,-0.5,0)),0)</f>
        <v/>
      </c>
      <c r="AU1498">
        <f>IFERROR(IF(SLOPE($AR$1478:$AR$1489,$AS$1478:$AS$1489)&lt;0,MAX(-3,-ABS(SLOPE($AR$1478:$AR$1489,$AS$1478:$AS$1489))),IF(SLOPE($AR$1478:$AR$1489,$AS$1478:$AS$1489)&gt;0.5,0.5,0)),0)</f>
        <v/>
      </c>
      <c r="AV1498">
        <f>($AQ$1490+(AT1498*(AS1498-1)))</f>
        <v/>
      </c>
      <c r="AW1498">
        <f>($AR$1490+(AU1498*(AS1498-1)))</f>
        <v/>
      </c>
      <c r="AX1498">
        <f>IF(AT1498&gt;0,AV1498+AT1498,AV1498)</f>
        <v/>
      </c>
      <c r="AY1498">
        <f>IF(AU1498&lt;0,AW1498+AU1498,AW1498)</f>
        <v/>
      </c>
      <c r="BA1498" s="14">
        <f>IFERROR(AX1498-AQ1498,"")</f>
        <v/>
      </c>
      <c r="BB1498" s="14">
        <f>IFERROR(AY1498-AR1498,"")</f>
        <v/>
      </c>
      <c r="BD1498">
        <f>AH1498</f>
        <v/>
      </c>
      <c r="BE1498">
        <f>AI1498</f>
        <v/>
      </c>
      <c r="BF1498">
        <f>AJ1498</f>
        <v/>
      </c>
      <c r="BG1498" s="14">
        <f>L1498</f>
        <v/>
      </c>
      <c r="BH1498" s="14">
        <f>IF(X1498="","",X1498)</f>
        <v/>
      </c>
      <c r="BI1498" s="14">
        <f>IF(Y1498="","",Y1498)</f>
        <v/>
      </c>
      <c r="BJ1498">
        <f>Z1498</f>
        <v/>
      </c>
      <c r="BK1498">
        <f>AA1498</f>
        <v/>
      </c>
      <c r="BL1498">
        <f>IFERROR(AX1498,"")</f>
        <v/>
      </c>
      <c r="BM1498">
        <f>IFERROR(AY1498,"")</f>
        <v/>
      </c>
    </row>
    <row r="1499" ht="14.25" customHeight="1">
      <c r="A1499">
        <f>ALGLIB_SSA_XAUUSD!AA1499</f>
        <v/>
      </c>
      <c r="B1499">
        <f>IF($A1499="","",INDEX(ALGLIB_SSA_XAUUSD!$B$2:$B$2401,MATCH($A1499,ALGLIB_SSA_XAUUSD!$A$2:$A$2401,1)))</f>
        <v/>
      </c>
      <c r="C1499">
        <f>IF($A1499="","",INDEX(ALGLIB_SSA_XAUUSD!$C$2:$C$2401,MATCH($A1499,ALGLIB_SSA_XAUUSD!$A$2:$A$2401,1)))</f>
        <v/>
      </c>
      <c r="D1499" s="14">
        <f>IF($A1499="","",INT((ROW()-2)/12)+1)</f>
        <v/>
      </c>
      <c r="E1499" s="14">
        <f>IF(AND(E1502&lt;&gt;"",D1502=D1490+1),E1490+(E1502-E1490)*9/12,"")</f>
        <v/>
      </c>
      <c r="F1499" s="14">
        <f>IF(AND(F1502&lt;&gt;"",D1502=D1490+1),F1490+(F1502-F1490)*9/12,"")</f>
        <v/>
      </c>
      <c r="G1499" s="14">
        <f>IF(AND(G1502&lt;&gt;"",D1502=D1490+1),G1490+(G1502-G1490)*9/12,"")</f>
        <v/>
      </c>
      <c r="H1499" s="14">
        <f>IF(AND(H1502&lt;&gt;"",D1502=D1490+1),H1490+(H1502-H1490)*9/12,"")</f>
        <v/>
      </c>
      <c r="I1499" s="14">
        <f>IF(AND(L1502&lt;&gt;"",D1502=D1490+1),I1490+(I1502-I1490)*9/12,"")</f>
        <v/>
      </c>
      <c r="J1499">
        <f>_xlfn.XLOOKUP($A1499,ALGLIB_SSA_XAUUSD!$AA$2:$AA$2401,ALGLIB_SSA_XAUUSD!$P$2:$P$2401,"",0)</f>
        <v/>
      </c>
      <c r="K1499">
        <f>_xlfn.XLOOKUP($A1499,ALGLIB_SSA_XAUUSD!$AA$2:$AA$2401,ALGLIB_SSA_XAUUSD!$Q$2:$Q$2401,"",0)</f>
        <v/>
      </c>
      <c r="L1499">
        <f>_xlfn.XLOOKUP($A1499,ALGLIB_SSA_XAUUSD!$AA$2:$AA$2401,ALGLIB_SSA_XAUUSD!$R$2:$R$2401,"",0)</f>
        <v/>
      </c>
      <c r="M1499">
        <f>_xlfn.XLOOKUP($A1499,ALGLIB_SSA_XAUUSD!$AA$2:$AA$2401,ALGLIB_SSA_XAUUSD!$S$2:$S$2401,"",0)</f>
        <v/>
      </c>
      <c r="N1499">
        <f>_xlfn.XLOOKUP($A1499,ALGLIB_SSA_XAUUSD!$AA$2:$AA$2401,ALGLIB_SSA_XAUUSD!$T$2:$T$2401,"",0)</f>
        <v/>
      </c>
      <c r="O1499">
        <f>_xlfn.XLOOKUP($A1499,ALGLIB_SSA_XAUUSD!$AA$2:$AA$2401,ALGLIB_SSA_XAUUSD!$U$2:$U$2401,"",0)</f>
        <v/>
      </c>
      <c r="P1499">
        <f>_xlfn.XLOOKUP($A1499,ALGLIB_SSA_XAUUSD!$AA$2:$AA$2401,ALGLIB_SSA_XAUUSD!$V$2:$V$2401,"",0)</f>
        <v/>
      </c>
      <c r="S1499">
        <f>A1499</f>
        <v/>
      </c>
      <c r="T1499">
        <f>J1499</f>
        <v/>
      </c>
      <c r="U1499">
        <f>K1499</f>
        <v/>
      </c>
      <c r="V1499" s="14">
        <f>IF($A1499="","",MOD(ROW()-2,12)+1)</f>
        <v/>
      </c>
      <c r="W1499">
        <f>L1499</f>
        <v/>
      </c>
      <c r="X1499" s="14">
        <f>IF(F1499="","",F1499)</f>
        <v/>
      </c>
      <c r="Y1499" s="14">
        <f>IF(G1499="","",G1499)</f>
        <v/>
      </c>
      <c r="Z1499">
        <f>M1499</f>
        <v/>
      </c>
      <c r="AA1499">
        <f>N1499</f>
        <v/>
      </c>
      <c r="AB1499" s="14">
        <f>IF(H1499="","",H1499)</f>
        <v/>
      </c>
      <c r="AC1499">
        <f>O1499</f>
        <v/>
      </c>
      <c r="AD1499" s="14">
        <f>IF(I1499="","",I1499)</f>
        <v/>
      </c>
      <c r="AE1499">
        <f>P1499</f>
        <v/>
      </c>
      <c r="AH1499">
        <f>IF(S1499&lt;&gt;"",S1499,AH1498+900)</f>
        <v/>
      </c>
      <c r="AI1499">
        <f>IF(T1499&lt;&gt;"",T1499,AI1498)</f>
        <v/>
      </c>
      <c r="AJ1499">
        <f>IF(U1499&lt;&gt;"",U1499,AJ1498)</f>
        <v/>
      </c>
      <c r="AK1499">
        <f>IF(W1499&lt;&gt;"",W1499,"")</f>
        <v/>
      </c>
      <c r="AL1499" s="14">
        <f>IF(X1499&lt;&gt;"",X1499,"")</f>
        <v/>
      </c>
      <c r="AM1499" s="14">
        <f>IF(Y1499&lt;&gt;"",Y1499,"")</f>
        <v/>
      </c>
      <c r="AN1499" s="14">
        <f>IF(OR(AL1499="",AM1499=""),"",AL1499-AM1499)</f>
        <v/>
      </c>
      <c r="AO1499">
        <f>IF(AN1499="","",IF(AN1499&gt;0,"Bullish","Bearish"))</f>
        <v/>
      </c>
      <c r="AP1499">
        <f>IF(AO1499="",AP1498,AO1499)</f>
        <v/>
      </c>
      <c r="AQ1499" s="14">
        <f>IF(AB1499&lt;&gt;"",AB1499,"")</f>
        <v/>
      </c>
      <c r="AR1499" s="14">
        <f>IF(AD1499&lt;&gt;"",AD1499,"")</f>
        <v/>
      </c>
      <c r="AS1499">
        <f>IF(AS1498+1=13,1,AS1498+1)</f>
        <v/>
      </c>
      <c r="AT1499">
        <f>IFERROR(IF(SLOPE($AQ$1478:$AQ$1489,$AS$1478:$AS$1489)&gt;0,MIN(3,ABS(SLOPE($AQ$1478:$AQ$1489,$AS$1478:$AS$1489))),IF(SLOPE($AQ$1478:$AQ$1489,$AS$1478:$AS$1489)&lt;-0.5,-0.5,0)),0)</f>
        <v/>
      </c>
      <c r="AU1499">
        <f>IFERROR(IF(SLOPE($AR$1478:$AR$1489,$AS$1478:$AS$1489)&lt;0,MAX(-3,-ABS(SLOPE($AR$1478:$AR$1489,$AS$1478:$AS$1489))),IF(SLOPE($AR$1478:$AR$1489,$AS$1478:$AS$1489)&gt;0.5,0.5,0)),0)</f>
        <v/>
      </c>
      <c r="AV1499">
        <f>($AQ$1490+(AT1499*(AS1499-1)))</f>
        <v/>
      </c>
      <c r="AW1499">
        <f>($AR$1490+(AU1499*(AS1499-1)))</f>
        <v/>
      </c>
      <c r="AX1499">
        <f>IF(AT1499&gt;0,AV1499+AT1499,AV1499)</f>
        <v/>
      </c>
      <c r="AY1499">
        <f>IF(AU1499&lt;0,AW1499+AU1499,AW1499)</f>
        <v/>
      </c>
      <c r="BA1499" s="14">
        <f>IFERROR(AX1499-AQ1499,"")</f>
        <v/>
      </c>
      <c r="BB1499" s="14">
        <f>IFERROR(AY1499-AR1499,"")</f>
        <v/>
      </c>
      <c r="BD1499">
        <f>AH1499</f>
        <v/>
      </c>
      <c r="BE1499">
        <f>AI1499</f>
        <v/>
      </c>
      <c r="BF1499">
        <f>AJ1499</f>
        <v/>
      </c>
      <c r="BG1499" s="14">
        <f>L1499</f>
        <v/>
      </c>
      <c r="BH1499" s="14">
        <f>IF(X1499="","",X1499)</f>
        <v/>
      </c>
      <c r="BI1499" s="14">
        <f>IF(Y1499="","",Y1499)</f>
        <v/>
      </c>
      <c r="BJ1499">
        <f>Z1499</f>
        <v/>
      </c>
      <c r="BK1499">
        <f>AA1499</f>
        <v/>
      </c>
      <c r="BL1499">
        <f>IFERROR(AX1499,"")</f>
        <v/>
      </c>
      <c r="BM1499">
        <f>IFERROR(AY1499,"")</f>
        <v/>
      </c>
    </row>
    <row r="1500" ht="14.25" customHeight="1">
      <c r="A1500">
        <f>ALGLIB_SSA_XAUUSD!AA1500</f>
        <v/>
      </c>
      <c r="B1500">
        <f>IF($A1500="","",INDEX(ALGLIB_SSA_XAUUSD!$B$2:$B$2401,MATCH($A1500,ALGLIB_SSA_XAUUSD!$A$2:$A$2401,1)))</f>
        <v/>
      </c>
      <c r="C1500">
        <f>IF($A1500="","",INDEX(ALGLIB_SSA_XAUUSD!$C$2:$C$2401,MATCH($A1500,ALGLIB_SSA_XAUUSD!$A$2:$A$2401,1)))</f>
        <v/>
      </c>
      <c r="D1500" s="14">
        <f>IF($A1500="","",INT((ROW()-2)/12)+1)</f>
        <v/>
      </c>
      <c r="E1500" s="14">
        <f>IF(AND(E1502&lt;&gt;"",D1502=D1490+1),E1490+(E1502-E1490)*10/12,"")</f>
        <v/>
      </c>
      <c r="F1500" s="14">
        <f>IF(AND(F1502&lt;&gt;"",D1502=D1490+1),F1490+(F1502-F1490)*10/12,"")</f>
        <v/>
      </c>
      <c r="G1500" s="14">
        <f>IF(AND(G1502&lt;&gt;"",D1502=D1490+1),G1490+(G1502-G1490)*10/12,"")</f>
        <v/>
      </c>
      <c r="H1500" s="14">
        <f>IF(AND(H1502&lt;&gt;"",D1502=D1490+1),H1490+(H1502-H1490)*10/12,"")</f>
        <v/>
      </c>
      <c r="I1500" s="14">
        <f>IF(AND(L1502&lt;&gt;"",D1502=D1490+1),I1490+(I1502-I1490)*10/12,"")</f>
        <v/>
      </c>
      <c r="J1500">
        <f>_xlfn.XLOOKUP($A1500,ALGLIB_SSA_XAUUSD!$AA$2:$AA$2401,ALGLIB_SSA_XAUUSD!$P$2:$P$2401,"",0)</f>
        <v/>
      </c>
      <c r="K1500">
        <f>_xlfn.XLOOKUP($A1500,ALGLIB_SSA_XAUUSD!$AA$2:$AA$2401,ALGLIB_SSA_XAUUSD!$Q$2:$Q$2401,"",0)</f>
        <v/>
      </c>
      <c r="L1500">
        <f>_xlfn.XLOOKUP($A1500,ALGLIB_SSA_XAUUSD!$AA$2:$AA$2401,ALGLIB_SSA_XAUUSD!$R$2:$R$2401,"",0)</f>
        <v/>
      </c>
      <c r="M1500">
        <f>_xlfn.XLOOKUP($A1500,ALGLIB_SSA_XAUUSD!$AA$2:$AA$2401,ALGLIB_SSA_XAUUSD!$S$2:$S$2401,"",0)</f>
        <v/>
      </c>
      <c r="N1500">
        <f>_xlfn.XLOOKUP($A1500,ALGLIB_SSA_XAUUSD!$AA$2:$AA$2401,ALGLIB_SSA_XAUUSD!$T$2:$T$2401,"",0)</f>
        <v/>
      </c>
      <c r="O1500">
        <f>_xlfn.XLOOKUP($A1500,ALGLIB_SSA_XAUUSD!$AA$2:$AA$2401,ALGLIB_SSA_XAUUSD!$U$2:$U$2401,"",0)</f>
        <v/>
      </c>
      <c r="P1500">
        <f>_xlfn.XLOOKUP($A1500,ALGLIB_SSA_XAUUSD!$AA$2:$AA$2401,ALGLIB_SSA_XAUUSD!$V$2:$V$2401,"",0)</f>
        <v/>
      </c>
      <c r="S1500">
        <f>A1500</f>
        <v/>
      </c>
      <c r="T1500">
        <f>J1500</f>
        <v/>
      </c>
      <c r="U1500">
        <f>K1500</f>
        <v/>
      </c>
      <c r="V1500" s="14">
        <f>IF($A1500="","",MOD(ROW()-2,12)+1)</f>
        <v/>
      </c>
      <c r="W1500">
        <f>L1500</f>
        <v/>
      </c>
      <c r="X1500" s="14">
        <f>IF(F1500="","",F1500)</f>
        <v/>
      </c>
      <c r="Y1500" s="14">
        <f>IF(G1500="","",G1500)</f>
        <v/>
      </c>
      <c r="Z1500">
        <f>M1500</f>
        <v/>
      </c>
      <c r="AA1500">
        <f>N1500</f>
        <v/>
      </c>
      <c r="AB1500" s="14">
        <f>IF(H1500="","",H1500)</f>
        <v/>
      </c>
      <c r="AC1500">
        <f>O1500</f>
        <v/>
      </c>
      <c r="AD1500" s="14">
        <f>IF(I1500="","",I1500)</f>
        <v/>
      </c>
      <c r="AE1500">
        <f>P1500</f>
        <v/>
      </c>
      <c r="AH1500">
        <f>IF(S1500&lt;&gt;"",S1500,AH1499+900)</f>
        <v/>
      </c>
      <c r="AI1500">
        <f>IF(T1500&lt;&gt;"",T1500,AI1499)</f>
        <v/>
      </c>
      <c r="AJ1500">
        <f>IF(U1500&lt;&gt;"",U1500,AJ1499)</f>
        <v/>
      </c>
      <c r="AK1500">
        <f>IF(W1500&lt;&gt;"",W1500,"")</f>
        <v/>
      </c>
      <c r="AL1500" s="14">
        <f>IF(X1500&lt;&gt;"",X1500,"")</f>
        <v/>
      </c>
      <c r="AM1500" s="14">
        <f>IF(Y1500&lt;&gt;"",Y1500,"")</f>
        <v/>
      </c>
      <c r="AN1500" s="14">
        <f>IF(OR(AL1500="",AM1500=""),"",AL1500-AM1500)</f>
        <v/>
      </c>
      <c r="AO1500">
        <f>IF(AN1500="","",IF(AN1500&gt;0,"Bullish","Bearish"))</f>
        <v/>
      </c>
      <c r="AP1500">
        <f>IF(AO1500="",AP1499,AO1500)</f>
        <v/>
      </c>
      <c r="AQ1500" s="14">
        <f>IF(AB1500&lt;&gt;"",AB1500,"")</f>
        <v/>
      </c>
      <c r="AR1500" s="14">
        <f>IF(AD1500&lt;&gt;"",AD1500,"")</f>
        <v/>
      </c>
      <c r="AS1500">
        <f>IF(AS1499+1=13,1,AS1499+1)</f>
        <v/>
      </c>
      <c r="AT1500">
        <f>IFERROR(IF(SLOPE($AQ$1478:$AQ$1489,$AS$1478:$AS$1489)&gt;0,MIN(3,ABS(SLOPE($AQ$1478:$AQ$1489,$AS$1478:$AS$1489))),IF(SLOPE($AQ$1478:$AQ$1489,$AS$1478:$AS$1489)&lt;-0.5,-0.5,0)),0)</f>
        <v/>
      </c>
      <c r="AU1500">
        <f>IFERROR(IF(SLOPE($AR$1478:$AR$1489,$AS$1478:$AS$1489)&lt;0,MAX(-3,-ABS(SLOPE($AR$1478:$AR$1489,$AS$1478:$AS$1489))),IF(SLOPE($AR$1478:$AR$1489,$AS$1478:$AS$1489)&gt;0.5,0.5,0)),0)</f>
        <v/>
      </c>
      <c r="AV1500">
        <f>($AQ$1490+(AT1500*(AS1500-1)))</f>
        <v/>
      </c>
      <c r="AW1500">
        <f>($AR$1490+(AU1500*(AS1500-1)))</f>
        <v/>
      </c>
      <c r="AX1500">
        <f>IF(AT1500&gt;0,AV1500+AT1500,AV1500)</f>
        <v/>
      </c>
      <c r="AY1500">
        <f>IF(AU1500&lt;0,AW1500+AU1500,AW1500)</f>
        <v/>
      </c>
      <c r="BA1500" s="14">
        <f>IFERROR(AX1500-AQ1500,"")</f>
        <v/>
      </c>
      <c r="BB1500" s="14">
        <f>IFERROR(AY1500-AR1500,"")</f>
        <v/>
      </c>
      <c r="BD1500">
        <f>AH1500</f>
        <v/>
      </c>
      <c r="BE1500">
        <f>AI1500</f>
        <v/>
      </c>
      <c r="BF1500">
        <f>AJ1500</f>
        <v/>
      </c>
      <c r="BG1500" s="14">
        <f>L1500</f>
        <v/>
      </c>
      <c r="BH1500" s="14">
        <f>IF(X1500="","",X1500)</f>
        <v/>
      </c>
      <c r="BI1500" s="14">
        <f>IF(Y1500="","",Y1500)</f>
        <v/>
      </c>
      <c r="BJ1500">
        <f>Z1500</f>
        <v/>
      </c>
      <c r="BK1500">
        <f>AA1500</f>
        <v/>
      </c>
      <c r="BL1500">
        <f>IFERROR(AX1500,"")</f>
        <v/>
      </c>
      <c r="BM1500">
        <f>IFERROR(AY1500,"")</f>
        <v/>
      </c>
    </row>
    <row r="1501" ht="14.25" customHeight="1">
      <c r="A1501">
        <f>ALGLIB_SSA_XAUUSD!AA1501</f>
        <v/>
      </c>
      <c r="B1501">
        <f>IF($A1501="","",INDEX(ALGLIB_SSA_XAUUSD!$B$2:$B$2401,MATCH($A1501,ALGLIB_SSA_XAUUSD!$A$2:$A$2401,1)))</f>
        <v/>
      </c>
      <c r="C1501">
        <f>IF($A1501="","",INDEX(ALGLIB_SSA_XAUUSD!$C$2:$C$2401,MATCH($A1501,ALGLIB_SSA_XAUUSD!$A$2:$A$2401,1)))</f>
        <v/>
      </c>
      <c r="D1501" s="14">
        <f>IF($A1501="","",INT((ROW()-2)/12)+1)</f>
        <v/>
      </c>
      <c r="E1501" s="14">
        <f>IF(AND(E1502&lt;&gt;"",D1502=D1490+1),E1490+(E1502-E1490)*11/12,"")</f>
        <v/>
      </c>
      <c r="F1501" s="14">
        <f>IF(AND(F1502&lt;&gt;"",D1502=D1490+1),F1490+(F1502-F1490)*11/12,"")</f>
        <v/>
      </c>
      <c r="G1501" s="14">
        <f>IF(AND(G1502&lt;&gt;"",D1502=D1490+1),G1490+(G1502-G1490)*11/12,"")</f>
        <v/>
      </c>
      <c r="H1501" s="14">
        <f>IF(AND(H1502&lt;&gt;"",D1502=D1490+1),H1490+(H1502-H1490)*11/12,"")</f>
        <v/>
      </c>
      <c r="I1501" s="14">
        <f>IF(AND(L1502&lt;&gt;"",D1502=D1490+1),I1490+(I1502-I1490)*11/12,"")</f>
        <v/>
      </c>
      <c r="J1501">
        <f>_xlfn.XLOOKUP($A1501,ALGLIB_SSA_XAUUSD!$AA$2:$AA$2401,ALGLIB_SSA_XAUUSD!$P$2:$P$2401,"",0)</f>
        <v/>
      </c>
      <c r="K1501">
        <f>_xlfn.XLOOKUP($A1501,ALGLIB_SSA_XAUUSD!$AA$2:$AA$2401,ALGLIB_SSA_XAUUSD!$Q$2:$Q$2401,"",0)</f>
        <v/>
      </c>
      <c r="L1501">
        <f>_xlfn.XLOOKUP($A1501,ALGLIB_SSA_XAUUSD!$AA$2:$AA$2401,ALGLIB_SSA_XAUUSD!$R$2:$R$2401,"",0)</f>
        <v/>
      </c>
      <c r="M1501">
        <f>_xlfn.XLOOKUP($A1501,ALGLIB_SSA_XAUUSD!$AA$2:$AA$2401,ALGLIB_SSA_XAUUSD!$S$2:$S$2401,"",0)</f>
        <v/>
      </c>
      <c r="N1501">
        <f>_xlfn.XLOOKUP($A1501,ALGLIB_SSA_XAUUSD!$AA$2:$AA$2401,ALGLIB_SSA_XAUUSD!$T$2:$T$2401,"",0)</f>
        <v/>
      </c>
      <c r="O1501">
        <f>_xlfn.XLOOKUP($A1501,ALGLIB_SSA_XAUUSD!$AA$2:$AA$2401,ALGLIB_SSA_XAUUSD!$U$2:$U$2401,"",0)</f>
        <v/>
      </c>
      <c r="P1501">
        <f>_xlfn.XLOOKUP($A1501,ALGLIB_SSA_XAUUSD!$AA$2:$AA$2401,ALGLIB_SSA_XAUUSD!$V$2:$V$2401,"",0)</f>
        <v/>
      </c>
      <c r="S1501">
        <f>A1501</f>
        <v/>
      </c>
      <c r="T1501">
        <f>J1501</f>
        <v/>
      </c>
      <c r="U1501">
        <f>K1501</f>
        <v/>
      </c>
      <c r="V1501" s="14">
        <f>IF($A1501="","",MOD(ROW()-2,12)+1)</f>
        <v/>
      </c>
      <c r="W1501">
        <f>L1501</f>
        <v/>
      </c>
      <c r="X1501" s="14">
        <f>IF(F1501="","",F1501)</f>
        <v/>
      </c>
      <c r="Y1501" s="14">
        <f>IF(G1501="","",G1501)</f>
        <v/>
      </c>
      <c r="Z1501">
        <f>M1501</f>
        <v/>
      </c>
      <c r="AA1501">
        <f>N1501</f>
        <v/>
      </c>
      <c r="AB1501" s="14">
        <f>IF(H1501="","",H1501)</f>
        <v/>
      </c>
      <c r="AC1501">
        <f>O1501</f>
        <v/>
      </c>
      <c r="AD1501" s="14">
        <f>IF(I1501="","",I1501)</f>
        <v/>
      </c>
      <c r="AE1501">
        <f>P1501</f>
        <v/>
      </c>
      <c r="AH1501">
        <f>IF(S1501&lt;&gt;"",S1501,AH1500+900)</f>
        <v/>
      </c>
      <c r="AI1501">
        <f>IF(T1501&lt;&gt;"",T1501,AI1500)</f>
        <v/>
      </c>
      <c r="AJ1501">
        <f>IF(U1501&lt;&gt;"",U1501,AJ1500)</f>
        <v/>
      </c>
      <c r="AK1501">
        <f>IF(W1501&lt;&gt;"",W1501,"")</f>
        <v/>
      </c>
      <c r="AL1501" s="14">
        <f>IF(X1501&lt;&gt;"",X1501,"")</f>
        <v/>
      </c>
      <c r="AM1501" s="14">
        <f>IF(Y1501&lt;&gt;"",Y1501,"")</f>
        <v/>
      </c>
      <c r="AN1501" s="14">
        <f>IF(OR(AL1501="",AM1501=""),"",AL1501-AM1501)</f>
        <v/>
      </c>
      <c r="AO1501">
        <f>IF(AN1501="","",IF(AN1501&gt;0,"Bullish","Bearish"))</f>
        <v/>
      </c>
      <c r="AP1501">
        <f>IF(AO1501="",AP1500,AO1501)</f>
        <v/>
      </c>
      <c r="AQ1501" s="14">
        <f>IF(AB1501&lt;&gt;"",AB1501,"")</f>
        <v/>
      </c>
      <c r="AR1501" s="14">
        <f>IF(AD1501&lt;&gt;"",AD1501,"")</f>
        <v/>
      </c>
      <c r="AS1501">
        <f>IF(AS1500+1=13,1,AS1500+1)</f>
        <v/>
      </c>
      <c r="AT1501">
        <f>IFERROR(IF(SLOPE($AQ$1478:$AQ$1489,$AS$1478:$AS$1489)&gt;0,MIN(3,ABS(SLOPE($AQ$1478:$AQ$1489,$AS$1478:$AS$1489))),IF(SLOPE($AQ$1478:$AQ$1489,$AS$1478:$AS$1489)&lt;-0.5,-0.5,0)),0)</f>
        <v/>
      </c>
      <c r="AU1501">
        <f>IFERROR(IF(SLOPE($AR$1478:$AR$1489,$AS$1478:$AS$1489)&lt;0,MAX(-3,-ABS(SLOPE($AR$1478:$AR$1489,$AS$1478:$AS$1489))),IF(SLOPE($AR$1478:$AR$1489,$AS$1478:$AS$1489)&gt;0.5,0.5,0)),0)</f>
        <v/>
      </c>
      <c r="AV1501">
        <f>($AQ$1490+(AT1501*(AS1501-1)))</f>
        <v/>
      </c>
      <c r="AW1501">
        <f>($AR$1490+(AU1501*(AS1501-1)))</f>
        <v/>
      </c>
      <c r="AX1501">
        <f>IF(AT1501&gt;0,AV1501+AT1501,AV1501)</f>
        <v/>
      </c>
      <c r="AY1501">
        <f>IF(AU1501&lt;0,AW1501+AU1501,AW1501)</f>
        <v/>
      </c>
      <c r="BA1501" s="14">
        <f>IFERROR(AX1501-AQ1501,"")</f>
        <v/>
      </c>
      <c r="BB1501" s="14">
        <f>IFERROR(AY1501-AR1501,"")</f>
        <v/>
      </c>
      <c r="BD1501">
        <f>AH1501</f>
        <v/>
      </c>
      <c r="BE1501">
        <f>AI1501</f>
        <v/>
      </c>
      <c r="BF1501">
        <f>AJ1501</f>
        <v/>
      </c>
      <c r="BG1501" s="14">
        <f>L1501</f>
        <v/>
      </c>
      <c r="BH1501" s="14">
        <f>IF(X1501="","",X1501)</f>
        <v/>
      </c>
      <c r="BI1501" s="14">
        <f>IF(Y1501="","",Y1501)</f>
        <v/>
      </c>
      <c r="BJ1501">
        <f>Z1501</f>
        <v/>
      </c>
      <c r="BK1501">
        <f>AA1501</f>
        <v/>
      </c>
      <c r="BL1501">
        <f>IFERROR(AX1501,"")</f>
        <v/>
      </c>
      <c r="BM1501">
        <f>IFERROR(AY1501,"")</f>
        <v/>
      </c>
    </row>
    <row r="1502" ht="14.25" customHeight="1">
      <c r="A1502">
        <f>ALGLIB_SSA_XAUUSD!AA1502</f>
        <v/>
      </c>
      <c r="B1502">
        <f>IF($A1502="","",INDEX(ALGLIB_SSA_XAUUSD!$B$2:$B$2401,MATCH($A1502,ALGLIB_SSA_XAUUSD!$A$2:$A$2401,1)))</f>
        <v/>
      </c>
      <c r="C1502">
        <f>IF($A1502="","",INDEX(ALGLIB_SSA_XAUUSD!$C$2:$C$2401,MATCH($A1502,ALGLIB_SSA_XAUUSD!$A$2:$A$2401,1)))</f>
        <v/>
      </c>
      <c r="D1502" s="14">
        <f>IF($A1502="","",INT((ROW()-2)/12)+1)</f>
        <v/>
      </c>
      <c r="E1502" s="14">
        <f>IF($A1502="","",INDEX(ALGLIB_SSA_XAUUSD!$D$2:$D$2401,MATCH($A1502,ALGLIB_SSA_XAUUSD!$A$2:$A$2401,1)))</f>
        <v/>
      </c>
      <c r="F1502" s="14">
        <f>IF($A1502="","",INDEX(ALGLIB_SSA_XAUUSD!$E$2:$E$2401,MATCH($A1502,ALGLIB_SSA_XAUUSD!$A$2:$A$2401,1)))</f>
        <v/>
      </c>
      <c r="G1502" s="14">
        <f>IF($A1502="","",INDEX(ALGLIB_SSA_XAUUSD!$F$2:$F$2401,MATCH($A1502,ALGLIB_SSA_XAUUSD!$A$2:$A$2401,1)))</f>
        <v/>
      </c>
      <c r="H1502" s="14">
        <f>IF($A1502="","",INDEX(ALGLIB_SSA_XAUUSD!$G$2:$G$2401,MATCH($A1502,ALGLIB_SSA_XAUUSD!$A$2:$A$2401,1)))</f>
        <v/>
      </c>
      <c r="I1502" s="14">
        <f>IF($A1502="","",INDEX(ALGLIB_SSA_XAUUSD!$H$2:$H$2401,MATCH($A1502,ALGLIB_SSA_XAUUSD!$A$2:$A$2401,1)))</f>
        <v/>
      </c>
      <c r="J1502">
        <f>_xlfn.XLOOKUP($A1502,ALGLIB_SSA_XAUUSD!$AA$2:$AA$2401,ALGLIB_SSA_XAUUSD!$P$2:$P$2401,"",0)</f>
        <v/>
      </c>
      <c r="K1502">
        <f>_xlfn.XLOOKUP($A1502,ALGLIB_SSA_XAUUSD!$AA$2:$AA$2401,ALGLIB_SSA_XAUUSD!$Q$2:$Q$2401,"",0)</f>
        <v/>
      </c>
      <c r="L1502">
        <f>_xlfn.XLOOKUP($A1502,ALGLIB_SSA_XAUUSD!$AA$2:$AA$2401,ALGLIB_SSA_XAUUSD!$R$2:$R$2401,"",0)</f>
        <v/>
      </c>
      <c r="M1502">
        <f>_xlfn.XLOOKUP($A1502,ALGLIB_SSA_XAUUSD!$AA$2:$AA$2401,ALGLIB_SSA_XAUUSD!$S$2:$S$2401,"",0)</f>
        <v/>
      </c>
      <c r="N1502">
        <f>_xlfn.XLOOKUP($A1502,ALGLIB_SSA_XAUUSD!$AA$2:$AA$2401,ALGLIB_SSA_XAUUSD!$T$2:$T$2401,"",0)</f>
        <v/>
      </c>
      <c r="O1502">
        <f>_xlfn.XLOOKUP($A1502,ALGLIB_SSA_XAUUSD!$AA$2:$AA$2401,ALGLIB_SSA_XAUUSD!$U$2:$U$2401,"",0)</f>
        <v/>
      </c>
      <c r="P1502">
        <f>_xlfn.XLOOKUP($A1502,ALGLIB_SSA_XAUUSD!$AA$2:$AA$2401,ALGLIB_SSA_XAUUSD!$V$2:$V$2401,"",0)</f>
        <v/>
      </c>
      <c r="S1502">
        <f>A1502</f>
        <v/>
      </c>
      <c r="T1502">
        <f>J1502</f>
        <v/>
      </c>
      <c r="U1502">
        <f>K1502</f>
        <v/>
      </c>
      <c r="V1502" s="14">
        <f>IF($A1502="","",MOD(ROW()-2,12)+1)</f>
        <v/>
      </c>
      <c r="W1502">
        <f>L1502</f>
        <v/>
      </c>
      <c r="X1502" s="14">
        <f>IF(F1502="","",F1502)</f>
        <v/>
      </c>
      <c r="Y1502" s="14">
        <f>IF(G1502="","",G1502)</f>
        <v/>
      </c>
      <c r="Z1502">
        <f>M1502</f>
        <v/>
      </c>
      <c r="AA1502">
        <f>N1502</f>
        <v/>
      </c>
      <c r="AB1502" s="14">
        <f>IF(H1502="","",H1502)</f>
        <v/>
      </c>
      <c r="AC1502">
        <f>O1502</f>
        <v/>
      </c>
      <c r="AD1502" s="14">
        <f>IF(I1502="","",I1502)</f>
        <v/>
      </c>
      <c r="AE1502">
        <f>P1502</f>
        <v/>
      </c>
      <c r="AH1502">
        <f>IF(S1502&lt;&gt;"",S1502,AH1501+900)</f>
        <v/>
      </c>
      <c r="AI1502">
        <f>IF(T1502&lt;&gt;"",T1502,AI1501)</f>
        <v/>
      </c>
      <c r="AJ1502">
        <f>IF(U1502&lt;&gt;"",U1502,AJ1501)</f>
        <v/>
      </c>
      <c r="AK1502">
        <f>IF(W1502&lt;&gt;"",W1502,"")</f>
        <v/>
      </c>
      <c r="AL1502" s="14">
        <f>IF(X1502&lt;&gt;"",X1502,"")</f>
        <v/>
      </c>
      <c r="AM1502" s="14">
        <f>IF(Y1502&lt;&gt;"",Y1502,"")</f>
        <v/>
      </c>
      <c r="AN1502" s="14">
        <f>IF(OR(AL1502="",AM1502=""),"",AL1502-AM1502)</f>
        <v/>
      </c>
      <c r="AO1502">
        <f>IF(AN1502="","",IF(AN1502&gt;0,"Bullish","Bearish"))</f>
        <v/>
      </c>
      <c r="AP1502">
        <f>IF(AO1502="",AP1501,AO1502)</f>
        <v/>
      </c>
      <c r="AQ1502" s="14">
        <f>IF(AB1502&lt;&gt;"",AB1502,"")</f>
        <v/>
      </c>
      <c r="AR1502" s="14">
        <f>IF(AD1502&lt;&gt;"",AD1502,"")</f>
        <v/>
      </c>
      <c r="AS1502">
        <f>IF(AS1501+1=13,1,AS1501+1)</f>
        <v/>
      </c>
      <c r="AT1502">
        <f>IFERROR(IF(SLOPE($AQ$1490:$AQ$1501,$AS$1490:$AS$1501)&gt;0,MIN(3,ABS(SLOPE($AQ$1490:$AQ$1501,$AS$1490:$AS$1501))),IF(SLOPE($AQ$1490:$AQ$1501,$AS$1490:$AS$1501)&lt;-0.5,-0.5,0)),0)</f>
        <v/>
      </c>
      <c r="AU1502">
        <f>IFERROR(IF(SLOPE($AR$1490:$AR$1501,$AS$1490:$AS$1501)&lt;0,MAX(-3,-ABS(SLOPE($AR$1490:$AR$1501,$AS$1490:$AS$1501))),IF(SLOPE($AR$1490:$AR$1501,$AS$1490:$AS$1501)&gt;0.5,0.5,0)),0)</f>
        <v/>
      </c>
      <c r="AV1502">
        <f>($AQ$1502+(AT1502*(AS1502-1)))</f>
        <v/>
      </c>
      <c r="AW1502">
        <f>($AR$1502+(AU1502*(AS1502-1)))</f>
        <v/>
      </c>
      <c r="AX1502">
        <f>IF(AT1502&gt;0,AV1502+AT1502,AV1502)</f>
        <v/>
      </c>
      <c r="AY1502">
        <f>IF(AU1502&lt;0,AW1502+AU1502,AW1502)</f>
        <v/>
      </c>
      <c r="BA1502" s="14">
        <f>IFERROR(AX1502-AQ1502,"")</f>
        <v/>
      </c>
      <c r="BB1502" s="14">
        <f>IFERROR(AY1502-AR1502,"")</f>
        <v/>
      </c>
      <c r="BD1502">
        <f>AH1502</f>
        <v/>
      </c>
      <c r="BE1502">
        <f>AI1502</f>
        <v/>
      </c>
      <c r="BF1502">
        <f>AJ1502</f>
        <v/>
      </c>
      <c r="BG1502" s="14">
        <f>L1502</f>
        <v/>
      </c>
      <c r="BH1502" s="14">
        <f>IF(X1502="","",X1502)</f>
        <v/>
      </c>
      <c r="BI1502" s="14">
        <f>IF(Y1502="","",Y1502)</f>
        <v/>
      </c>
      <c r="BJ1502">
        <f>Z1502</f>
        <v/>
      </c>
      <c r="BK1502">
        <f>AA1502</f>
        <v/>
      </c>
      <c r="BL1502">
        <f>IFERROR(AX1502,"")</f>
        <v/>
      </c>
      <c r="BM1502">
        <f>IFERROR(AY1502,"")</f>
        <v/>
      </c>
    </row>
    <row r="1503" ht="14.25" customHeight="1">
      <c r="A1503">
        <f>ALGLIB_SSA_XAUUSD!AA1503</f>
        <v/>
      </c>
      <c r="B1503">
        <f>IF($A1503="","",INDEX(ALGLIB_SSA_XAUUSD!$B$2:$B$2401,MATCH($A1503,ALGLIB_SSA_XAUUSD!$A$2:$A$2401,1)))</f>
        <v/>
      </c>
      <c r="C1503">
        <f>IF($A1503="","",INDEX(ALGLIB_SSA_XAUUSD!$C$2:$C$2401,MATCH($A1503,ALGLIB_SSA_XAUUSD!$A$2:$A$2401,1)))</f>
        <v/>
      </c>
      <c r="D1503" s="14">
        <f>IF($A1503="","",INT((ROW()-2)/12)+1)</f>
        <v/>
      </c>
      <c r="E1503" s="14">
        <f>IF(AND(E1514&lt;&gt;"",D1514=D1502+1),E1502+(E1514-E1502)*1/12,"")</f>
        <v/>
      </c>
      <c r="F1503" s="14">
        <f>IF(AND(F1514&lt;&gt;"",D1514=D1502+1),F1502+(F1514-F1502)*1/12,"")</f>
        <v/>
      </c>
      <c r="G1503" s="14">
        <f>IF(AND(G1514&lt;&gt;"",D1514=D1502+1),G1502+(G1514-G1502)*1/12,"")</f>
        <v/>
      </c>
      <c r="H1503" s="14">
        <f>IF(AND(H1514&lt;&gt;"",D1514=D1502+1),H1502+(H1514-H1502)*1/12,"")</f>
        <v/>
      </c>
      <c r="I1503" s="14">
        <f>IF(AND(L1514&lt;&gt;"",D1514=D1502+1),I1502+(I1514-I1502)*1/12,"")</f>
        <v/>
      </c>
      <c r="J1503">
        <f>_xlfn.XLOOKUP($A1503,ALGLIB_SSA_XAUUSD!$AA$2:$AA$2401,ALGLIB_SSA_XAUUSD!$P$2:$P$2401,"",0)</f>
        <v/>
      </c>
      <c r="K1503">
        <f>_xlfn.XLOOKUP($A1503,ALGLIB_SSA_XAUUSD!$AA$2:$AA$2401,ALGLIB_SSA_XAUUSD!$Q$2:$Q$2401,"",0)</f>
        <v/>
      </c>
      <c r="L1503">
        <f>_xlfn.XLOOKUP($A1503,ALGLIB_SSA_XAUUSD!$AA$2:$AA$2401,ALGLIB_SSA_XAUUSD!$R$2:$R$2401,"",0)</f>
        <v/>
      </c>
      <c r="M1503">
        <f>_xlfn.XLOOKUP($A1503,ALGLIB_SSA_XAUUSD!$AA$2:$AA$2401,ALGLIB_SSA_XAUUSD!$S$2:$S$2401,"",0)</f>
        <v/>
      </c>
      <c r="N1503">
        <f>_xlfn.XLOOKUP($A1503,ALGLIB_SSA_XAUUSD!$AA$2:$AA$2401,ALGLIB_SSA_XAUUSD!$T$2:$T$2401,"",0)</f>
        <v/>
      </c>
      <c r="O1503">
        <f>_xlfn.XLOOKUP($A1503,ALGLIB_SSA_XAUUSD!$AA$2:$AA$2401,ALGLIB_SSA_XAUUSD!$U$2:$U$2401,"",0)</f>
        <v/>
      </c>
      <c r="P1503">
        <f>_xlfn.XLOOKUP($A1503,ALGLIB_SSA_XAUUSD!$AA$2:$AA$2401,ALGLIB_SSA_XAUUSD!$V$2:$V$2401,"",0)</f>
        <v/>
      </c>
      <c r="S1503">
        <f>A1503</f>
        <v/>
      </c>
      <c r="T1503">
        <f>J1503</f>
        <v/>
      </c>
      <c r="U1503">
        <f>K1503</f>
        <v/>
      </c>
      <c r="V1503" s="14">
        <f>IF($A1503="","",MOD(ROW()-2,12)+1)</f>
        <v/>
      </c>
      <c r="W1503">
        <f>L1503</f>
        <v/>
      </c>
      <c r="X1503" s="14">
        <f>IF(F1503="","",F1503)</f>
        <v/>
      </c>
      <c r="Y1503" s="14">
        <f>IF(G1503="","",G1503)</f>
        <v/>
      </c>
      <c r="Z1503">
        <f>M1503</f>
        <v/>
      </c>
      <c r="AA1503">
        <f>N1503</f>
        <v/>
      </c>
      <c r="AB1503" s="14">
        <f>IF(H1503="","",H1503)</f>
        <v/>
      </c>
      <c r="AC1503">
        <f>O1503</f>
        <v/>
      </c>
      <c r="AD1503" s="14">
        <f>IF(I1503="","",I1503)</f>
        <v/>
      </c>
      <c r="AE1503">
        <f>P1503</f>
        <v/>
      </c>
      <c r="AH1503">
        <f>IF(S1503&lt;&gt;"",S1503,AH1502+900)</f>
        <v/>
      </c>
      <c r="AI1503">
        <f>IF(T1503&lt;&gt;"",T1503,AI1502)</f>
        <v/>
      </c>
      <c r="AJ1503">
        <f>IF(U1503&lt;&gt;"",U1503,AJ1502)</f>
        <v/>
      </c>
      <c r="AK1503">
        <f>IF(W1503&lt;&gt;"",W1503,"")</f>
        <v/>
      </c>
      <c r="AL1503" s="14">
        <f>IF(X1503&lt;&gt;"",X1503,"")</f>
        <v/>
      </c>
      <c r="AM1503" s="14">
        <f>IF(Y1503&lt;&gt;"",Y1503,"")</f>
        <v/>
      </c>
      <c r="AN1503" s="14">
        <f>IF(OR(AL1503="",AM1503=""),"",AL1503-AM1503)</f>
        <v/>
      </c>
      <c r="AO1503">
        <f>IF(AN1503="","",IF(AN1503&gt;0,"Bullish","Bearish"))</f>
        <v/>
      </c>
      <c r="AP1503">
        <f>IF(AO1503="",AP1502,AO1503)</f>
        <v/>
      </c>
      <c r="AQ1503" s="14">
        <f>IF(AB1503&lt;&gt;"",AB1503,"")</f>
        <v/>
      </c>
      <c r="AR1503" s="14">
        <f>IF(AD1503&lt;&gt;"",AD1503,"")</f>
        <v/>
      </c>
      <c r="AS1503">
        <f>IF(AS1502+1=13,1,AS1502+1)</f>
        <v/>
      </c>
      <c r="AT1503">
        <f>IFERROR(IF(SLOPE($AQ$1490:$AQ$1501,$AS$1490:$AS$1501)&gt;0,MIN(3,ABS(SLOPE($AQ$1490:$AQ$1501,$AS$1490:$AS$1501))),IF(SLOPE($AQ$1490:$AQ$1501,$AS$1490:$AS$1501)&lt;-0.5,-0.5,0)),0)</f>
        <v/>
      </c>
      <c r="AU1503">
        <f>IFERROR(IF(SLOPE($AR$1490:$AR$1501,$AS$1490:$AS$1501)&lt;0,MAX(-3,-ABS(SLOPE($AR$1490:$AR$1501,$AS$1490:$AS$1501))),IF(SLOPE($AR$1490:$AR$1501,$AS$1490:$AS$1501)&gt;0.5,0.5,0)),0)</f>
        <v/>
      </c>
      <c r="AV1503">
        <f>($AQ$1502+(AT1503*(AS1503-1)))</f>
        <v/>
      </c>
      <c r="AW1503">
        <f>($AR$1502+(AU1503*(AS1503-1)))</f>
        <v/>
      </c>
      <c r="AX1503">
        <f>IF(AT1503&gt;0,AV1503+AT1503,AV1503)</f>
        <v/>
      </c>
      <c r="AY1503">
        <f>IF(AU1503&lt;0,AW1503+AU1503,AW1503)</f>
        <v/>
      </c>
      <c r="BA1503" s="14">
        <f>IFERROR(AX1503-AQ1503,"")</f>
        <v/>
      </c>
      <c r="BB1503" s="14">
        <f>IFERROR(AY1503-AR1503,"")</f>
        <v/>
      </c>
      <c r="BD1503">
        <f>AH1503</f>
        <v/>
      </c>
      <c r="BE1503">
        <f>AI1503</f>
        <v/>
      </c>
      <c r="BF1503">
        <f>AJ1503</f>
        <v/>
      </c>
      <c r="BG1503" s="14">
        <f>L1503</f>
        <v/>
      </c>
      <c r="BH1503" s="14">
        <f>IF(X1503="","",X1503)</f>
        <v/>
      </c>
      <c r="BI1503" s="14">
        <f>IF(Y1503="","",Y1503)</f>
        <v/>
      </c>
      <c r="BJ1503">
        <f>Z1503</f>
        <v/>
      </c>
      <c r="BK1503">
        <f>AA1503</f>
        <v/>
      </c>
      <c r="BL1503">
        <f>IFERROR(AX1503,"")</f>
        <v/>
      </c>
      <c r="BM1503">
        <f>IFERROR(AY1503,"")</f>
        <v/>
      </c>
    </row>
    <row r="1504" ht="14.25" customHeight="1">
      <c r="A1504">
        <f>ALGLIB_SSA_XAUUSD!AA1504</f>
        <v/>
      </c>
      <c r="B1504">
        <f>IF($A1504="","",INDEX(ALGLIB_SSA_XAUUSD!$B$2:$B$2401,MATCH($A1504,ALGLIB_SSA_XAUUSD!$A$2:$A$2401,1)))</f>
        <v/>
      </c>
      <c r="C1504">
        <f>IF($A1504="","",INDEX(ALGLIB_SSA_XAUUSD!$C$2:$C$2401,MATCH($A1504,ALGLIB_SSA_XAUUSD!$A$2:$A$2401,1)))</f>
        <v/>
      </c>
      <c r="D1504" s="14">
        <f>IF($A1504="","",INT((ROW()-2)/12)+1)</f>
        <v/>
      </c>
      <c r="E1504" s="14">
        <f>IF(AND(E1514&lt;&gt;"",D1514=D1502+1),E1502+(E1514-E1502)*2/12,"")</f>
        <v/>
      </c>
      <c r="F1504" s="14">
        <f>IF(AND(F1514&lt;&gt;"",D1514=D1502+1),F1502+(F1514-F1502)*2/12,"")</f>
        <v/>
      </c>
      <c r="G1504" s="14">
        <f>IF(AND(G1514&lt;&gt;"",D1514=D1502+1),G1502+(G1514-G1502)*2/12,"")</f>
        <v/>
      </c>
      <c r="H1504" s="14">
        <f>IF(AND(H1514&lt;&gt;"",D1514=D1502+1),H1502+(H1514-H1502)*2/12,"")</f>
        <v/>
      </c>
      <c r="I1504" s="14">
        <f>IF(AND(L1514&lt;&gt;"",D1514=D1502+1),I1502+(I1514-I1502)*2/12,"")</f>
        <v/>
      </c>
      <c r="J1504">
        <f>_xlfn.XLOOKUP($A1504,ALGLIB_SSA_XAUUSD!$AA$2:$AA$2401,ALGLIB_SSA_XAUUSD!$P$2:$P$2401,"",0)</f>
        <v/>
      </c>
      <c r="K1504">
        <f>_xlfn.XLOOKUP($A1504,ALGLIB_SSA_XAUUSD!$AA$2:$AA$2401,ALGLIB_SSA_XAUUSD!$Q$2:$Q$2401,"",0)</f>
        <v/>
      </c>
      <c r="L1504">
        <f>_xlfn.XLOOKUP($A1504,ALGLIB_SSA_XAUUSD!$AA$2:$AA$2401,ALGLIB_SSA_XAUUSD!$R$2:$R$2401,"",0)</f>
        <v/>
      </c>
      <c r="M1504">
        <f>_xlfn.XLOOKUP($A1504,ALGLIB_SSA_XAUUSD!$AA$2:$AA$2401,ALGLIB_SSA_XAUUSD!$S$2:$S$2401,"",0)</f>
        <v/>
      </c>
      <c r="N1504">
        <f>_xlfn.XLOOKUP($A1504,ALGLIB_SSA_XAUUSD!$AA$2:$AA$2401,ALGLIB_SSA_XAUUSD!$T$2:$T$2401,"",0)</f>
        <v/>
      </c>
      <c r="O1504">
        <f>_xlfn.XLOOKUP($A1504,ALGLIB_SSA_XAUUSD!$AA$2:$AA$2401,ALGLIB_SSA_XAUUSD!$U$2:$U$2401,"",0)</f>
        <v/>
      </c>
      <c r="P1504">
        <f>_xlfn.XLOOKUP($A1504,ALGLIB_SSA_XAUUSD!$AA$2:$AA$2401,ALGLIB_SSA_XAUUSD!$V$2:$V$2401,"",0)</f>
        <v/>
      </c>
      <c r="S1504">
        <f>A1504</f>
        <v/>
      </c>
      <c r="T1504">
        <f>J1504</f>
        <v/>
      </c>
      <c r="U1504">
        <f>K1504</f>
        <v/>
      </c>
      <c r="V1504" s="14">
        <f>IF($A1504="","",MOD(ROW()-2,12)+1)</f>
        <v/>
      </c>
      <c r="W1504">
        <f>L1504</f>
        <v/>
      </c>
      <c r="X1504" s="14">
        <f>IF(F1504="","",F1504)</f>
        <v/>
      </c>
      <c r="Y1504" s="14">
        <f>IF(G1504="","",G1504)</f>
        <v/>
      </c>
      <c r="Z1504">
        <f>M1504</f>
        <v/>
      </c>
      <c r="AA1504">
        <f>N1504</f>
        <v/>
      </c>
      <c r="AB1504" s="14">
        <f>IF(H1504="","",H1504)</f>
        <v/>
      </c>
      <c r="AC1504">
        <f>O1504</f>
        <v/>
      </c>
      <c r="AD1504" s="14">
        <f>IF(I1504="","",I1504)</f>
        <v/>
      </c>
      <c r="AE1504">
        <f>P1504</f>
        <v/>
      </c>
      <c r="AH1504">
        <f>IF(S1504&lt;&gt;"",S1504,AH1503+900)</f>
        <v/>
      </c>
      <c r="AI1504">
        <f>IF(T1504&lt;&gt;"",T1504,AI1503)</f>
        <v/>
      </c>
      <c r="AJ1504">
        <f>IF(U1504&lt;&gt;"",U1504,AJ1503)</f>
        <v/>
      </c>
      <c r="AK1504">
        <f>IF(W1504&lt;&gt;"",W1504,"")</f>
        <v/>
      </c>
      <c r="AL1504" s="14">
        <f>IF(X1504&lt;&gt;"",X1504,"")</f>
        <v/>
      </c>
      <c r="AM1504" s="14">
        <f>IF(Y1504&lt;&gt;"",Y1504,"")</f>
        <v/>
      </c>
      <c r="AN1504" s="14">
        <f>IF(OR(AL1504="",AM1504=""),"",AL1504-AM1504)</f>
        <v/>
      </c>
      <c r="AO1504">
        <f>IF(AN1504="","",IF(AN1504&gt;0,"Bullish","Bearish"))</f>
        <v/>
      </c>
      <c r="AP1504">
        <f>IF(AO1504="",AP1503,AO1504)</f>
        <v/>
      </c>
      <c r="AQ1504" s="14">
        <f>IF(AB1504&lt;&gt;"",AB1504,"")</f>
        <v/>
      </c>
      <c r="AR1504" s="14">
        <f>IF(AD1504&lt;&gt;"",AD1504,"")</f>
        <v/>
      </c>
      <c r="AS1504">
        <f>IF(AS1503+1=13,1,AS1503+1)</f>
        <v/>
      </c>
      <c r="AT1504">
        <f>IFERROR(IF(SLOPE($AQ$1490:$AQ$1501,$AS$1490:$AS$1501)&gt;0,MIN(3,ABS(SLOPE($AQ$1490:$AQ$1501,$AS$1490:$AS$1501))),IF(SLOPE($AQ$1490:$AQ$1501,$AS$1490:$AS$1501)&lt;-0.5,-0.5,0)),0)</f>
        <v/>
      </c>
      <c r="AU1504">
        <f>IFERROR(IF(SLOPE($AR$1490:$AR$1501,$AS$1490:$AS$1501)&lt;0,MAX(-3,-ABS(SLOPE($AR$1490:$AR$1501,$AS$1490:$AS$1501))),IF(SLOPE($AR$1490:$AR$1501,$AS$1490:$AS$1501)&gt;0.5,0.5,0)),0)</f>
        <v/>
      </c>
      <c r="AV1504">
        <f>($AQ$1502+(AT1504*(AS1504-1)))</f>
        <v/>
      </c>
      <c r="AW1504">
        <f>($AR$1502+(AU1504*(AS1504-1)))</f>
        <v/>
      </c>
      <c r="AX1504">
        <f>IF(AT1504&gt;0,AV1504+AT1504,AV1504)</f>
        <v/>
      </c>
      <c r="AY1504">
        <f>IF(AU1504&lt;0,AW1504+AU1504,AW1504)</f>
        <v/>
      </c>
      <c r="BA1504" s="14">
        <f>IFERROR(AX1504-AQ1504,"")</f>
        <v/>
      </c>
      <c r="BB1504" s="14">
        <f>IFERROR(AY1504-AR1504,"")</f>
        <v/>
      </c>
      <c r="BD1504">
        <f>AH1504</f>
        <v/>
      </c>
      <c r="BE1504">
        <f>AI1504</f>
        <v/>
      </c>
      <c r="BF1504">
        <f>AJ1504</f>
        <v/>
      </c>
      <c r="BG1504" s="14">
        <f>L1504</f>
        <v/>
      </c>
      <c r="BH1504" s="14">
        <f>IF(X1504="","",X1504)</f>
        <v/>
      </c>
      <c r="BI1504" s="14">
        <f>IF(Y1504="","",Y1504)</f>
        <v/>
      </c>
      <c r="BJ1504">
        <f>Z1504</f>
        <v/>
      </c>
      <c r="BK1504">
        <f>AA1504</f>
        <v/>
      </c>
      <c r="BL1504">
        <f>IFERROR(AX1504,"")</f>
        <v/>
      </c>
      <c r="BM1504">
        <f>IFERROR(AY1504,"")</f>
        <v/>
      </c>
    </row>
    <row r="1505" ht="14.25" customHeight="1">
      <c r="A1505">
        <f>ALGLIB_SSA_XAUUSD!AA1505</f>
        <v/>
      </c>
      <c r="B1505">
        <f>IF($A1505="","",INDEX(ALGLIB_SSA_XAUUSD!$B$2:$B$2401,MATCH($A1505,ALGLIB_SSA_XAUUSD!$A$2:$A$2401,1)))</f>
        <v/>
      </c>
      <c r="C1505">
        <f>IF($A1505="","",INDEX(ALGLIB_SSA_XAUUSD!$C$2:$C$2401,MATCH($A1505,ALGLIB_SSA_XAUUSD!$A$2:$A$2401,1)))</f>
        <v/>
      </c>
      <c r="D1505" s="14">
        <f>IF($A1505="","",INT((ROW()-2)/12)+1)</f>
        <v/>
      </c>
      <c r="E1505" s="14">
        <f>IF(AND(E1514&lt;&gt;"",D1514=D1502+1),E1502+(E1514-E1502)*3/12,"")</f>
        <v/>
      </c>
      <c r="F1505" s="14">
        <f>IF(AND(F1514&lt;&gt;"",D1514=D1502+1),F1502+(F1514-F1502)*3/12,"")</f>
        <v/>
      </c>
      <c r="G1505" s="14">
        <f>IF(AND(G1514&lt;&gt;"",D1514=D1502+1),G1502+(G1514-G1502)*3/12,"")</f>
        <v/>
      </c>
      <c r="H1505" s="14">
        <f>IF(AND(H1514&lt;&gt;"",D1514=D1502+1),H1502+(H1514-H1502)*3/12,"")</f>
        <v/>
      </c>
      <c r="I1505" s="14">
        <f>IF(AND(L1514&lt;&gt;"",D1514=D1502+1),I1502+(I1514-I1502)*3/12,"")</f>
        <v/>
      </c>
      <c r="J1505">
        <f>_xlfn.XLOOKUP($A1505,ALGLIB_SSA_XAUUSD!$AA$2:$AA$2401,ALGLIB_SSA_XAUUSD!$P$2:$P$2401,"",0)</f>
        <v/>
      </c>
      <c r="K1505">
        <f>_xlfn.XLOOKUP($A1505,ALGLIB_SSA_XAUUSD!$AA$2:$AA$2401,ALGLIB_SSA_XAUUSD!$Q$2:$Q$2401,"",0)</f>
        <v/>
      </c>
      <c r="L1505">
        <f>_xlfn.XLOOKUP($A1505,ALGLIB_SSA_XAUUSD!$AA$2:$AA$2401,ALGLIB_SSA_XAUUSD!$R$2:$R$2401,"",0)</f>
        <v/>
      </c>
      <c r="M1505">
        <f>_xlfn.XLOOKUP($A1505,ALGLIB_SSA_XAUUSD!$AA$2:$AA$2401,ALGLIB_SSA_XAUUSD!$S$2:$S$2401,"",0)</f>
        <v/>
      </c>
      <c r="N1505">
        <f>_xlfn.XLOOKUP($A1505,ALGLIB_SSA_XAUUSD!$AA$2:$AA$2401,ALGLIB_SSA_XAUUSD!$T$2:$T$2401,"",0)</f>
        <v/>
      </c>
      <c r="O1505">
        <f>_xlfn.XLOOKUP($A1505,ALGLIB_SSA_XAUUSD!$AA$2:$AA$2401,ALGLIB_SSA_XAUUSD!$U$2:$U$2401,"",0)</f>
        <v/>
      </c>
      <c r="P1505">
        <f>_xlfn.XLOOKUP($A1505,ALGLIB_SSA_XAUUSD!$AA$2:$AA$2401,ALGLIB_SSA_XAUUSD!$V$2:$V$2401,"",0)</f>
        <v/>
      </c>
      <c r="S1505">
        <f>A1505</f>
        <v/>
      </c>
      <c r="T1505">
        <f>J1505</f>
        <v/>
      </c>
      <c r="U1505">
        <f>K1505</f>
        <v/>
      </c>
      <c r="V1505" s="14">
        <f>IF($A1505="","",MOD(ROW()-2,12)+1)</f>
        <v/>
      </c>
      <c r="W1505">
        <f>L1505</f>
        <v/>
      </c>
      <c r="X1505" s="14">
        <f>IF(F1505="","",F1505)</f>
        <v/>
      </c>
      <c r="Y1505" s="14">
        <f>IF(G1505="","",G1505)</f>
        <v/>
      </c>
      <c r="Z1505">
        <f>M1505</f>
        <v/>
      </c>
      <c r="AA1505">
        <f>N1505</f>
        <v/>
      </c>
      <c r="AB1505" s="14">
        <f>IF(H1505="","",H1505)</f>
        <v/>
      </c>
      <c r="AC1505">
        <f>O1505</f>
        <v/>
      </c>
      <c r="AD1505" s="14">
        <f>IF(I1505="","",I1505)</f>
        <v/>
      </c>
      <c r="AE1505">
        <f>P1505</f>
        <v/>
      </c>
      <c r="AH1505">
        <f>IF(S1505&lt;&gt;"",S1505,AH1504+900)</f>
        <v/>
      </c>
      <c r="AI1505">
        <f>IF(T1505&lt;&gt;"",T1505,AI1504)</f>
        <v/>
      </c>
      <c r="AJ1505">
        <f>IF(U1505&lt;&gt;"",U1505,AJ1504)</f>
        <v/>
      </c>
      <c r="AK1505">
        <f>IF(W1505&lt;&gt;"",W1505,"")</f>
        <v/>
      </c>
      <c r="AL1505" s="14">
        <f>IF(X1505&lt;&gt;"",X1505,"")</f>
        <v/>
      </c>
      <c r="AM1505" s="14">
        <f>IF(Y1505&lt;&gt;"",Y1505,"")</f>
        <v/>
      </c>
      <c r="AN1505" s="14">
        <f>IF(OR(AL1505="",AM1505=""),"",AL1505-AM1505)</f>
        <v/>
      </c>
      <c r="AO1505">
        <f>IF(AN1505="","",IF(AN1505&gt;0,"Bullish","Bearish"))</f>
        <v/>
      </c>
      <c r="AP1505">
        <f>IF(AO1505="",AP1504,AO1505)</f>
        <v/>
      </c>
      <c r="AQ1505" s="14">
        <f>IF(AB1505&lt;&gt;"",AB1505,"")</f>
        <v/>
      </c>
      <c r="AR1505" s="14">
        <f>IF(AD1505&lt;&gt;"",AD1505,"")</f>
        <v/>
      </c>
      <c r="AS1505">
        <f>IF(AS1504+1=13,1,AS1504+1)</f>
        <v/>
      </c>
      <c r="AT1505">
        <f>IFERROR(IF(SLOPE($AQ$1490:$AQ$1501,$AS$1490:$AS$1501)&gt;0,MIN(3,ABS(SLOPE($AQ$1490:$AQ$1501,$AS$1490:$AS$1501))),IF(SLOPE($AQ$1490:$AQ$1501,$AS$1490:$AS$1501)&lt;-0.5,-0.5,0)),0)</f>
        <v/>
      </c>
      <c r="AU1505">
        <f>IFERROR(IF(SLOPE($AR$1490:$AR$1501,$AS$1490:$AS$1501)&lt;0,MAX(-3,-ABS(SLOPE($AR$1490:$AR$1501,$AS$1490:$AS$1501))),IF(SLOPE($AR$1490:$AR$1501,$AS$1490:$AS$1501)&gt;0.5,0.5,0)),0)</f>
        <v/>
      </c>
      <c r="AV1505">
        <f>($AQ$1502+(AT1505*(AS1505-1)))</f>
        <v/>
      </c>
      <c r="AW1505">
        <f>($AR$1502+(AU1505*(AS1505-1)))</f>
        <v/>
      </c>
      <c r="AX1505">
        <f>IF(AT1505&gt;0,AV1505+AT1505,AV1505)</f>
        <v/>
      </c>
      <c r="AY1505">
        <f>IF(AU1505&lt;0,AW1505+AU1505,AW1505)</f>
        <v/>
      </c>
      <c r="BA1505" s="14">
        <f>IFERROR(AX1505-AQ1505,"")</f>
        <v/>
      </c>
      <c r="BB1505" s="14">
        <f>IFERROR(AY1505-AR1505,"")</f>
        <v/>
      </c>
      <c r="BD1505">
        <f>AH1505</f>
        <v/>
      </c>
      <c r="BE1505">
        <f>AI1505</f>
        <v/>
      </c>
      <c r="BF1505">
        <f>AJ1505</f>
        <v/>
      </c>
      <c r="BG1505" s="14">
        <f>L1505</f>
        <v/>
      </c>
      <c r="BH1505" s="14">
        <f>IF(X1505="","",X1505)</f>
        <v/>
      </c>
      <c r="BI1505" s="14">
        <f>IF(Y1505="","",Y1505)</f>
        <v/>
      </c>
      <c r="BJ1505">
        <f>Z1505</f>
        <v/>
      </c>
      <c r="BK1505">
        <f>AA1505</f>
        <v/>
      </c>
      <c r="BL1505">
        <f>IFERROR(AX1505,"")</f>
        <v/>
      </c>
      <c r="BM1505">
        <f>IFERROR(AY1505,"")</f>
        <v/>
      </c>
    </row>
    <row r="1506" ht="14.25" customHeight="1">
      <c r="A1506">
        <f>ALGLIB_SSA_XAUUSD!AA1506</f>
        <v/>
      </c>
      <c r="B1506">
        <f>IF($A1506="","",INDEX(ALGLIB_SSA_XAUUSD!$B$2:$B$2401,MATCH($A1506,ALGLIB_SSA_XAUUSD!$A$2:$A$2401,1)))</f>
        <v/>
      </c>
      <c r="C1506">
        <f>IF($A1506="","",INDEX(ALGLIB_SSA_XAUUSD!$C$2:$C$2401,MATCH($A1506,ALGLIB_SSA_XAUUSD!$A$2:$A$2401,1)))</f>
        <v/>
      </c>
      <c r="D1506" s="14">
        <f>IF($A1506="","",INT((ROW()-2)/12)+1)</f>
        <v/>
      </c>
      <c r="E1506" s="14">
        <f>IF(AND(E1514&lt;&gt;"",D1514=D1502+1),E1502+(E1514-E1502)*4/12,"")</f>
        <v/>
      </c>
      <c r="F1506" s="14">
        <f>IF(AND(F1514&lt;&gt;"",D1514=D1502+1),F1502+(F1514-F1502)*4/12,"")</f>
        <v/>
      </c>
      <c r="G1506" s="14">
        <f>IF(AND(G1514&lt;&gt;"",D1514=D1502+1),G1502+(G1514-G1502)*4/12,"")</f>
        <v/>
      </c>
      <c r="H1506" s="14">
        <f>IF(AND(H1514&lt;&gt;"",D1514=D1502+1),H1502+(H1514-H1502)*4/12,"")</f>
        <v/>
      </c>
      <c r="I1506" s="14">
        <f>IF(AND(L1514&lt;&gt;"",D1514=D1502+1),I1502+(I1514-I1502)*4/12,"")</f>
        <v/>
      </c>
      <c r="J1506">
        <f>_xlfn.XLOOKUP($A1506,ALGLIB_SSA_XAUUSD!$AA$2:$AA$2401,ALGLIB_SSA_XAUUSD!$P$2:$P$2401,"",0)</f>
        <v/>
      </c>
      <c r="K1506">
        <f>_xlfn.XLOOKUP($A1506,ALGLIB_SSA_XAUUSD!$AA$2:$AA$2401,ALGLIB_SSA_XAUUSD!$Q$2:$Q$2401,"",0)</f>
        <v/>
      </c>
      <c r="L1506">
        <f>_xlfn.XLOOKUP($A1506,ALGLIB_SSA_XAUUSD!$AA$2:$AA$2401,ALGLIB_SSA_XAUUSD!$R$2:$R$2401,"",0)</f>
        <v/>
      </c>
      <c r="M1506">
        <f>_xlfn.XLOOKUP($A1506,ALGLIB_SSA_XAUUSD!$AA$2:$AA$2401,ALGLIB_SSA_XAUUSD!$S$2:$S$2401,"",0)</f>
        <v/>
      </c>
      <c r="N1506">
        <f>_xlfn.XLOOKUP($A1506,ALGLIB_SSA_XAUUSD!$AA$2:$AA$2401,ALGLIB_SSA_XAUUSD!$T$2:$T$2401,"",0)</f>
        <v/>
      </c>
      <c r="O1506">
        <f>_xlfn.XLOOKUP($A1506,ALGLIB_SSA_XAUUSD!$AA$2:$AA$2401,ALGLIB_SSA_XAUUSD!$U$2:$U$2401,"",0)</f>
        <v/>
      </c>
      <c r="P1506">
        <f>_xlfn.XLOOKUP($A1506,ALGLIB_SSA_XAUUSD!$AA$2:$AA$2401,ALGLIB_SSA_XAUUSD!$V$2:$V$2401,"",0)</f>
        <v/>
      </c>
      <c r="S1506">
        <f>A1506</f>
        <v/>
      </c>
      <c r="T1506">
        <f>J1506</f>
        <v/>
      </c>
      <c r="U1506">
        <f>K1506</f>
        <v/>
      </c>
      <c r="V1506" s="14">
        <f>IF($A1506="","",MOD(ROW()-2,12)+1)</f>
        <v/>
      </c>
      <c r="W1506">
        <f>L1506</f>
        <v/>
      </c>
      <c r="X1506" s="14">
        <f>IF(F1506="","",F1506)</f>
        <v/>
      </c>
      <c r="Y1506" s="14">
        <f>IF(G1506="","",G1506)</f>
        <v/>
      </c>
      <c r="Z1506">
        <f>M1506</f>
        <v/>
      </c>
      <c r="AA1506">
        <f>N1506</f>
        <v/>
      </c>
      <c r="AB1506" s="14">
        <f>IF(H1506="","",H1506)</f>
        <v/>
      </c>
      <c r="AC1506">
        <f>O1506</f>
        <v/>
      </c>
      <c r="AD1506" s="14">
        <f>IF(I1506="","",I1506)</f>
        <v/>
      </c>
      <c r="AE1506">
        <f>P1506</f>
        <v/>
      </c>
      <c r="AH1506">
        <f>IF(S1506&lt;&gt;"",S1506,AH1505+900)</f>
        <v/>
      </c>
      <c r="AI1506">
        <f>IF(T1506&lt;&gt;"",T1506,AI1505)</f>
        <v/>
      </c>
      <c r="AJ1506">
        <f>IF(U1506&lt;&gt;"",U1506,AJ1505)</f>
        <v/>
      </c>
      <c r="AK1506">
        <f>IF(W1506&lt;&gt;"",W1506,"")</f>
        <v/>
      </c>
      <c r="AL1506" s="14">
        <f>IF(X1506&lt;&gt;"",X1506,"")</f>
        <v/>
      </c>
      <c r="AM1506" s="14">
        <f>IF(Y1506&lt;&gt;"",Y1506,"")</f>
        <v/>
      </c>
      <c r="AN1506" s="14">
        <f>IF(OR(AL1506="",AM1506=""),"",AL1506-AM1506)</f>
        <v/>
      </c>
      <c r="AO1506">
        <f>IF(AN1506="","",IF(AN1506&gt;0,"Bullish","Bearish"))</f>
        <v/>
      </c>
      <c r="AP1506">
        <f>IF(AO1506="",AP1505,AO1506)</f>
        <v/>
      </c>
      <c r="AQ1506" s="14">
        <f>IF(AB1506&lt;&gt;"",AB1506,"")</f>
        <v/>
      </c>
      <c r="AR1506" s="14">
        <f>IF(AD1506&lt;&gt;"",AD1506,"")</f>
        <v/>
      </c>
      <c r="AS1506">
        <f>IF(AS1505+1=13,1,AS1505+1)</f>
        <v/>
      </c>
      <c r="AT1506">
        <f>IFERROR(IF(SLOPE($AQ$1490:$AQ$1501,$AS$1490:$AS$1501)&gt;0,MIN(3,ABS(SLOPE($AQ$1490:$AQ$1501,$AS$1490:$AS$1501))),IF(SLOPE($AQ$1490:$AQ$1501,$AS$1490:$AS$1501)&lt;-0.5,-0.5,0)),0)</f>
        <v/>
      </c>
      <c r="AU1506">
        <f>IFERROR(IF(SLOPE($AR$1490:$AR$1501,$AS$1490:$AS$1501)&lt;0,MAX(-3,-ABS(SLOPE($AR$1490:$AR$1501,$AS$1490:$AS$1501))),IF(SLOPE($AR$1490:$AR$1501,$AS$1490:$AS$1501)&gt;0.5,0.5,0)),0)</f>
        <v/>
      </c>
      <c r="AV1506">
        <f>($AQ$1502+(AT1506*(AS1506-1)))</f>
        <v/>
      </c>
      <c r="AW1506">
        <f>($AR$1502+(AU1506*(AS1506-1)))</f>
        <v/>
      </c>
      <c r="AX1506">
        <f>IF(AT1506&gt;0,AV1506+AT1506,AV1506)</f>
        <v/>
      </c>
      <c r="AY1506">
        <f>IF(AU1506&lt;0,AW1506+AU1506,AW1506)</f>
        <v/>
      </c>
      <c r="BA1506" s="14">
        <f>IFERROR(AX1506-AQ1506,"")</f>
        <v/>
      </c>
      <c r="BB1506" s="14">
        <f>IFERROR(AY1506-AR1506,"")</f>
        <v/>
      </c>
      <c r="BD1506">
        <f>AH1506</f>
        <v/>
      </c>
      <c r="BE1506">
        <f>AI1506</f>
        <v/>
      </c>
      <c r="BF1506">
        <f>AJ1506</f>
        <v/>
      </c>
      <c r="BG1506" s="14">
        <f>L1506</f>
        <v/>
      </c>
      <c r="BH1506" s="14">
        <f>IF(X1506="","",X1506)</f>
        <v/>
      </c>
      <c r="BI1506" s="14">
        <f>IF(Y1506="","",Y1506)</f>
        <v/>
      </c>
      <c r="BJ1506">
        <f>Z1506</f>
        <v/>
      </c>
      <c r="BK1506">
        <f>AA1506</f>
        <v/>
      </c>
      <c r="BL1506">
        <f>IFERROR(AX1506,"")</f>
        <v/>
      </c>
      <c r="BM1506">
        <f>IFERROR(AY1506,"")</f>
        <v/>
      </c>
    </row>
    <row r="1507" ht="14.25" customHeight="1">
      <c r="A1507">
        <f>ALGLIB_SSA_XAUUSD!AA1507</f>
        <v/>
      </c>
      <c r="B1507">
        <f>IF($A1507="","",INDEX(ALGLIB_SSA_XAUUSD!$B$2:$B$2401,MATCH($A1507,ALGLIB_SSA_XAUUSD!$A$2:$A$2401,1)))</f>
        <v/>
      </c>
      <c r="C1507">
        <f>IF($A1507="","",INDEX(ALGLIB_SSA_XAUUSD!$C$2:$C$2401,MATCH($A1507,ALGLIB_SSA_XAUUSD!$A$2:$A$2401,1)))</f>
        <v/>
      </c>
      <c r="D1507" s="14">
        <f>IF($A1507="","",INT((ROW()-2)/12)+1)</f>
        <v/>
      </c>
      <c r="E1507" s="14">
        <f>IF(AND(E1514&lt;&gt;"",D1514=D1502+1),E1502+(E1514-E1502)*5/12,"")</f>
        <v/>
      </c>
      <c r="F1507" s="14">
        <f>IF(AND(F1514&lt;&gt;"",D1514=D1502+1),F1502+(F1514-F1502)*5/12,"")</f>
        <v/>
      </c>
      <c r="G1507" s="14">
        <f>IF(AND(G1514&lt;&gt;"",D1514=D1502+1),G1502+(G1514-G1502)*5/12,"")</f>
        <v/>
      </c>
      <c r="H1507" s="14">
        <f>IF(AND(H1514&lt;&gt;"",D1514=D1502+1),H1502+(H1514-H1502)*5/12,"")</f>
        <v/>
      </c>
      <c r="I1507" s="14">
        <f>IF(AND(L1514&lt;&gt;"",D1514=D1502+1),I1502+(I1514-I1502)*5/12,"")</f>
        <v/>
      </c>
      <c r="J1507">
        <f>_xlfn.XLOOKUP($A1507,ALGLIB_SSA_XAUUSD!$AA$2:$AA$2401,ALGLIB_SSA_XAUUSD!$P$2:$P$2401,"",0)</f>
        <v/>
      </c>
      <c r="K1507">
        <f>_xlfn.XLOOKUP($A1507,ALGLIB_SSA_XAUUSD!$AA$2:$AA$2401,ALGLIB_SSA_XAUUSD!$Q$2:$Q$2401,"",0)</f>
        <v/>
      </c>
      <c r="L1507">
        <f>_xlfn.XLOOKUP($A1507,ALGLIB_SSA_XAUUSD!$AA$2:$AA$2401,ALGLIB_SSA_XAUUSD!$R$2:$R$2401,"",0)</f>
        <v/>
      </c>
      <c r="M1507">
        <f>_xlfn.XLOOKUP($A1507,ALGLIB_SSA_XAUUSD!$AA$2:$AA$2401,ALGLIB_SSA_XAUUSD!$S$2:$S$2401,"",0)</f>
        <v/>
      </c>
      <c r="N1507">
        <f>_xlfn.XLOOKUP($A1507,ALGLIB_SSA_XAUUSD!$AA$2:$AA$2401,ALGLIB_SSA_XAUUSD!$T$2:$T$2401,"",0)</f>
        <v/>
      </c>
      <c r="O1507">
        <f>_xlfn.XLOOKUP($A1507,ALGLIB_SSA_XAUUSD!$AA$2:$AA$2401,ALGLIB_SSA_XAUUSD!$U$2:$U$2401,"",0)</f>
        <v/>
      </c>
      <c r="P1507">
        <f>_xlfn.XLOOKUP($A1507,ALGLIB_SSA_XAUUSD!$AA$2:$AA$2401,ALGLIB_SSA_XAUUSD!$V$2:$V$2401,"",0)</f>
        <v/>
      </c>
      <c r="S1507">
        <f>A1507</f>
        <v/>
      </c>
      <c r="T1507">
        <f>J1507</f>
        <v/>
      </c>
      <c r="U1507">
        <f>K1507</f>
        <v/>
      </c>
      <c r="V1507" s="14">
        <f>IF($A1507="","",MOD(ROW()-2,12)+1)</f>
        <v/>
      </c>
      <c r="W1507">
        <f>L1507</f>
        <v/>
      </c>
      <c r="X1507" s="14">
        <f>IF(F1507="","",F1507)</f>
        <v/>
      </c>
      <c r="Y1507" s="14">
        <f>IF(G1507="","",G1507)</f>
        <v/>
      </c>
      <c r="Z1507">
        <f>M1507</f>
        <v/>
      </c>
      <c r="AA1507">
        <f>N1507</f>
        <v/>
      </c>
      <c r="AB1507" s="14">
        <f>IF(H1507="","",H1507)</f>
        <v/>
      </c>
      <c r="AC1507">
        <f>O1507</f>
        <v/>
      </c>
      <c r="AD1507" s="14">
        <f>IF(I1507="","",I1507)</f>
        <v/>
      </c>
      <c r="AE1507">
        <f>P1507</f>
        <v/>
      </c>
      <c r="AH1507">
        <f>IF(S1507&lt;&gt;"",S1507,AH1506+900)</f>
        <v/>
      </c>
      <c r="AI1507">
        <f>IF(T1507&lt;&gt;"",T1507,AI1506)</f>
        <v/>
      </c>
      <c r="AJ1507">
        <f>IF(U1507&lt;&gt;"",U1507,AJ1506)</f>
        <v/>
      </c>
      <c r="AK1507">
        <f>IF(W1507&lt;&gt;"",W1507,"")</f>
        <v/>
      </c>
      <c r="AL1507" s="14">
        <f>IF(X1507&lt;&gt;"",X1507,"")</f>
        <v/>
      </c>
      <c r="AM1507" s="14">
        <f>IF(Y1507&lt;&gt;"",Y1507,"")</f>
        <v/>
      </c>
      <c r="AN1507" s="14">
        <f>IF(OR(AL1507="",AM1507=""),"",AL1507-AM1507)</f>
        <v/>
      </c>
      <c r="AO1507">
        <f>IF(AN1507="","",IF(AN1507&gt;0,"Bullish","Bearish"))</f>
        <v/>
      </c>
      <c r="AP1507">
        <f>IF(AO1507="",AP1506,AO1507)</f>
        <v/>
      </c>
      <c r="AQ1507" s="14">
        <f>IF(AB1507&lt;&gt;"",AB1507,"")</f>
        <v/>
      </c>
      <c r="AR1507" s="14">
        <f>IF(AD1507&lt;&gt;"",AD1507,"")</f>
        <v/>
      </c>
      <c r="AS1507">
        <f>IF(AS1506+1=13,1,AS1506+1)</f>
        <v/>
      </c>
      <c r="AT1507">
        <f>IFERROR(IF(SLOPE($AQ$1490:$AQ$1501,$AS$1490:$AS$1501)&gt;0,MIN(3,ABS(SLOPE($AQ$1490:$AQ$1501,$AS$1490:$AS$1501))),IF(SLOPE($AQ$1490:$AQ$1501,$AS$1490:$AS$1501)&lt;-0.5,-0.5,0)),0)</f>
        <v/>
      </c>
      <c r="AU1507">
        <f>IFERROR(IF(SLOPE($AR$1490:$AR$1501,$AS$1490:$AS$1501)&lt;0,MAX(-3,-ABS(SLOPE($AR$1490:$AR$1501,$AS$1490:$AS$1501))),IF(SLOPE($AR$1490:$AR$1501,$AS$1490:$AS$1501)&gt;0.5,0.5,0)),0)</f>
        <v/>
      </c>
      <c r="AV1507">
        <f>($AQ$1502+(AT1507*(AS1507-1)))</f>
        <v/>
      </c>
      <c r="AW1507">
        <f>($AR$1502+(AU1507*(AS1507-1)))</f>
        <v/>
      </c>
      <c r="AX1507">
        <f>IF(AT1507&gt;0,AV1507+AT1507,AV1507)</f>
        <v/>
      </c>
      <c r="AY1507">
        <f>IF(AU1507&lt;0,AW1507+AU1507,AW1507)</f>
        <v/>
      </c>
      <c r="BA1507" s="14">
        <f>IFERROR(AX1507-AQ1507,"")</f>
        <v/>
      </c>
      <c r="BB1507" s="14">
        <f>IFERROR(AY1507-AR1507,"")</f>
        <v/>
      </c>
      <c r="BD1507">
        <f>AH1507</f>
        <v/>
      </c>
      <c r="BE1507">
        <f>AI1507</f>
        <v/>
      </c>
      <c r="BF1507">
        <f>AJ1507</f>
        <v/>
      </c>
      <c r="BG1507" s="14">
        <f>L1507</f>
        <v/>
      </c>
      <c r="BH1507" s="14">
        <f>IF(X1507="","",X1507)</f>
        <v/>
      </c>
      <c r="BI1507" s="14">
        <f>IF(Y1507="","",Y1507)</f>
        <v/>
      </c>
      <c r="BJ1507">
        <f>Z1507</f>
        <v/>
      </c>
      <c r="BK1507">
        <f>AA1507</f>
        <v/>
      </c>
      <c r="BL1507">
        <f>IFERROR(AX1507,"")</f>
        <v/>
      </c>
      <c r="BM1507">
        <f>IFERROR(AY1507,"")</f>
        <v/>
      </c>
    </row>
    <row r="1508" ht="14.25" customHeight="1">
      <c r="A1508">
        <f>ALGLIB_SSA_XAUUSD!AA1508</f>
        <v/>
      </c>
      <c r="B1508">
        <f>IF($A1508="","",INDEX(ALGLIB_SSA_XAUUSD!$B$2:$B$2401,MATCH($A1508,ALGLIB_SSA_XAUUSD!$A$2:$A$2401,1)))</f>
        <v/>
      </c>
      <c r="C1508">
        <f>IF($A1508="","",INDEX(ALGLIB_SSA_XAUUSD!$C$2:$C$2401,MATCH($A1508,ALGLIB_SSA_XAUUSD!$A$2:$A$2401,1)))</f>
        <v/>
      </c>
      <c r="D1508" s="14">
        <f>IF($A1508="","",INT((ROW()-2)/12)+1)</f>
        <v/>
      </c>
      <c r="E1508" s="14">
        <f>IF(AND(E1514&lt;&gt;"",D1514=D1502+1),E1502+(E1514-E1502)*6/12,"")</f>
        <v/>
      </c>
      <c r="F1508" s="14">
        <f>IF(AND(F1514&lt;&gt;"",D1514=D1502+1),F1502+(F1514-F1502)*6/12,"")</f>
        <v/>
      </c>
      <c r="G1508" s="14">
        <f>IF(AND(G1514&lt;&gt;"",D1514=D1502+1),G1502+(G1514-G1502)*6/12,"")</f>
        <v/>
      </c>
      <c r="H1508" s="14">
        <f>IF(AND(H1514&lt;&gt;"",D1514=D1502+1),H1502+(H1514-H1502)*6/12,"")</f>
        <v/>
      </c>
      <c r="I1508" s="14">
        <f>IF(AND(L1514&lt;&gt;"",D1514=D1502+1),I1502+(I1514-I1502)*6/12,"")</f>
        <v/>
      </c>
      <c r="J1508">
        <f>_xlfn.XLOOKUP($A1508,ALGLIB_SSA_XAUUSD!$AA$2:$AA$2401,ALGLIB_SSA_XAUUSD!$P$2:$P$2401,"",0)</f>
        <v/>
      </c>
      <c r="K1508">
        <f>_xlfn.XLOOKUP($A1508,ALGLIB_SSA_XAUUSD!$AA$2:$AA$2401,ALGLIB_SSA_XAUUSD!$Q$2:$Q$2401,"",0)</f>
        <v/>
      </c>
      <c r="L1508">
        <f>_xlfn.XLOOKUP($A1508,ALGLIB_SSA_XAUUSD!$AA$2:$AA$2401,ALGLIB_SSA_XAUUSD!$R$2:$R$2401,"",0)</f>
        <v/>
      </c>
      <c r="M1508">
        <f>_xlfn.XLOOKUP($A1508,ALGLIB_SSA_XAUUSD!$AA$2:$AA$2401,ALGLIB_SSA_XAUUSD!$S$2:$S$2401,"",0)</f>
        <v/>
      </c>
      <c r="N1508">
        <f>_xlfn.XLOOKUP($A1508,ALGLIB_SSA_XAUUSD!$AA$2:$AA$2401,ALGLIB_SSA_XAUUSD!$T$2:$T$2401,"",0)</f>
        <v/>
      </c>
      <c r="O1508">
        <f>_xlfn.XLOOKUP($A1508,ALGLIB_SSA_XAUUSD!$AA$2:$AA$2401,ALGLIB_SSA_XAUUSD!$U$2:$U$2401,"",0)</f>
        <v/>
      </c>
      <c r="P1508">
        <f>_xlfn.XLOOKUP($A1508,ALGLIB_SSA_XAUUSD!$AA$2:$AA$2401,ALGLIB_SSA_XAUUSD!$V$2:$V$2401,"",0)</f>
        <v/>
      </c>
      <c r="S1508">
        <f>A1508</f>
        <v/>
      </c>
      <c r="T1508">
        <f>J1508</f>
        <v/>
      </c>
      <c r="U1508">
        <f>K1508</f>
        <v/>
      </c>
      <c r="V1508" s="14">
        <f>IF($A1508="","",MOD(ROW()-2,12)+1)</f>
        <v/>
      </c>
      <c r="W1508">
        <f>L1508</f>
        <v/>
      </c>
      <c r="X1508" s="14">
        <f>IF(F1508="","",F1508)</f>
        <v/>
      </c>
      <c r="Y1508" s="14">
        <f>IF(G1508="","",G1508)</f>
        <v/>
      </c>
      <c r="Z1508">
        <f>M1508</f>
        <v/>
      </c>
      <c r="AA1508">
        <f>N1508</f>
        <v/>
      </c>
      <c r="AB1508" s="14">
        <f>IF(H1508="","",H1508)</f>
        <v/>
      </c>
      <c r="AC1508">
        <f>O1508</f>
        <v/>
      </c>
      <c r="AD1508" s="14">
        <f>IF(I1508="","",I1508)</f>
        <v/>
      </c>
      <c r="AE1508">
        <f>P1508</f>
        <v/>
      </c>
      <c r="AH1508">
        <f>IF(S1508&lt;&gt;"",S1508,AH1507+900)</f>
        <v/>
      </c>
      <c r="AI1508">
        <f>IF(T1508&lt;&gt;"",T1508,AI1507)</f>
        <v/>
      </c>
      <c r="AJ1508">
        <f>IF(U1508&lt;&gt;"",U1508,AJ1507)</f>
        <v/>
      </c>
      <c r="AK1508">
        <f>IF(W1508&lt;&gt;"",W1508,"")</f>
        <v/>
      </c>
      <c r="AL1508" s="14">
        <f>IF(X1508&lt;&gt;"",X1508,"")</f>
        <v/>
      </c>
      <c r="AM1508" s="14">
        <f>IF(Y1508&lt;&gt;"",Y1508,"")</f>
        <v/>
      </c>
      <c r="AN1508" s="14">
        <f>IF(OR(AL1508="",AM1508=""),"",AL1508-AM1508)</f>
        <v/>
      </c>
      <c r="AO1508">
        <f>IF(AN1508="","",IF(AN1508&gt;0,"Bullish","Bearish"))</f>
        <v/>
      </c>
      <c r="AP1508">
        <f>IF(AO1508="",AP1507,AO1508)</f>
        <v/>
      </c>
      <c r="AQ1508" s="14">
        <f>IF(AB1508&lt;&gt;"",AB1508,"")</f>
        <v/>
      </c>
      <c r="AR1508" s="14">
        <f>IF(AD1508&lt;&gt;"",AD1508,"")</f>
        <v/>
      </c>
      <c r="AS1508">
        <f>IF(AS1507+1=13,1,AS1507+1)</f>
        <v/>
      </c>
      <c r="AT1508">
        <f>IFERROR(IF(SLOPE($AQ$1490:$AQ$1501,$AS$1490:$AS$1501)&gt;0,MIN(3,ABS(SLOPE($AQ$1490:$AQ$1501,$AS$1490:$AS$1501))),IF(SLOPE($AQ$1490:$AQ$1501,$AS$1490:$AS$1501)&lt;-0.5,-0.5,0)),0)</f>
        <v/>
      </c>
      <c r="AU1508">
        <f>IFERROR(IF(SLOPE($AR$1490:$AR$1501,$AS$1490:$AS$1501)&lt;0,MAX(-3,-ABS(SLOPE($AR$1490:$AR$1501,$AS$1490:$AS$1501))),IF(SLOPE($AR$1490:$AR$1501,$AS$1490:$AS$1501)&gt;0.5,0.5,0)),0)</f>
        <v/>
      </c>
      <c r="AV1508">
        <f>($AQ$1502+(AT1508*(AS1508-1)))</f>
        <v/>
      </c>
      <c r="AW1508">
        <f>($AR$1502+(AU1508*(AS1508-1)))</f>
        <v/>
      </c>
      <c r="AX1508">
        <f>IF(AT1508&gt;0,AV1508+AT1508,AV1508)</f>
        <v/>
      </c>
      <c r="AY1508">
        <f>IF(AU1508&lt;0,AW1508+AU1508,AW1508)</f>
        <v/>
      </c>
      <c r="BA1508" s="14">
        <f>IFERROR(AX1508-AQ1508,"")</f>
        <v/>
      </c>
      <c r="BB1508" s="14">
        <f>IFERROR(AY1508-AR1508,"")</f>
        <v/>
      </c>
      <c r="BD1508">
        <f>AH1508</f>
        <v/>
      </c>
      <c r="BE1508">
        <f>AI1508</f>
        <v/>
      </c>
      <c r="BF1508">
        <f>AJ1508</f>
        <v/>
      </c>
      <c r="BG1508" s="14">
        <f>L1508</f>
        <v/>
      </c>
      <c r="BH1508" s="14">
        <f>IF(X1508="","",X1508)</f>
        <v/>
      </c>
      <c r="BI1508" s="14">
        <f>IF(Y1508="","",Y1508)</f>
        <v/>
      </c>
      <c r="BJ1508">
        <f>Z1508</f>
        <v/>
      </c>
      <c r="BK1508">
        <f>AA1508</f>
        <v/>
      </c>
      <c r="BL1508">
        <f>IFERROR(AX1508,"")</f>
        <v/>
      </c>
      <c r="BM1508">
        <f>IFERROR(AY1508,"")</f>
        <v/>
      </c>
    </row>
    <row r="1509" ht="14.25" customHeight="1">
      <c r="A1509">
        <f>ALGLIB_SSA_XAUUSD!AA1509</f>
        <v/>
      </c>
      <c r="B1509">
        <f>IF($A1509="","",INDEX(ALGLIB_SSA_XAUUSD!$B$2:$B$2401,MATCH($A1509,ALGLIB_SSA_XAUUSD!$A$2:$A$2401,1)))</f>
        <v/>
      </c>
      <c r="C1509">
        <f>IF($A1509="","",INDEX(ALGLIB_SSA_XAUUSD!$C$2:$C$2401,MATCH($A1509,ALGLIB_SSA_XAUUSD!$A$2:$A$2401,1)))</f>
        <v/>
      </c>
      <c r="D1509" s="14">
        <f>IF($A1509="","",INT((ROW()-2)/12)+1)</f>
        <v/>
      </c>
      <c r="E1509" s="14">
        <f>IF(AND(E1514&lt;&gt;"",D1514=D1502+1),E1502+(E1514-E1502)*7/12,"")</f>
        <v/>
      </c>
      <c r="F1509" s="14">
        <f>IF(AND(F1514&lt;&gt;"",D1514=D1502+1),F1502+(F1514-F1502)*7/12,"")</f>
        <v/>
      </c>
      <c r="G1509" s="14">
        <f>IF(AND(G1514&lt;&gt;"",D1514=D1502+1),G1502+(G1514-G1502)*7/12,"")</f>
        <v/>
      </c>
      <c r="H1509" s="14">
        <f>IF(AND(H1514&lt;&gt;"",D1514=D1502+1),H1502+(H1514-H1502)*7/12,"")</f>
        <v/>
      </c>
      <c r="I1509" s="14">
        <f>IF(AND(L1514&lt;&gt;"",D1514=D1502+1),I1502+(I1514-I1502)*7/12,"")</f>
        <v/>
      </c>
      <c r="J1509">
        <f>_xlfn.XLOOKUP($A1509,ALGLIB_SSA_XAUUSD!$AA$2:$AA$2401,ALGLIB_SSA_XAUUSD!$P$2:$P$2401,"",0)</f>
        <v/>
      </c>
      <c r="K1509">
        <f>_xlfn.XLOOKUP($A1509,ALGLIB_SSA_XAUUSD!$AA$2:$AA$2401,ALGLIB_SSA_XAUUSD!$Q$2:$Q$2401,"",0)</f>
        <v/>
      </c>
      <c r="L1509">
        <f>_xlfn.XLOOKUP($A1509,ALGLIB_SSA_XAUUSD!$AA$2:$AA$2401,ALGLIB_SSA_XAUUSD!$R$2:$R$2401,"",0)</f>
        <v/>
      </c>
      <c r="M1509">
        <f>_xlfn.XLOOKUP($A1509,ALGLIB_SSA_XAUUSD!$AA$2:$AA$2401,ALGLIB_SSA_XAUUSD!$S$2:$S$2401,"",0)</f>
        <v/>
      </c>
      <c r="N1509">
        <f>_xlfn.XLOOKUP($A1509,ALGLIB_SSA_XAUUSD!$AA$2:$AA$2401,ALGLIB_SSA_XAUUSD!$T$2:$T$2401,"",0)</f>
        <v/>
      </c>
      <c r="O1509">
        <f>_xlfn.XLOOKUP($A1509,ALGLIB_SSA_XAUUSD!$AA$2:$AA$2401,ALGLIB_SSA_XAUUSD!$U$2:$U$2401,"",0)</f>
        <v/>
      </c>
      <c r="P1509">
        <f>_xlfn.XLOOKUP($A1509,ALGLIB_SSA_XAUUSD!$AA$2:$AA$2401,ALGLIB_SSA_XAUUSD!$V$2:$V$2401,"",0)</f>
        <v/>
      </c>
      <c r="S1509">
        <f>A1509</f>
        <v/>
      </c>
      <c r="T1509">
        <f>J1509</f>
        <v/>
      </c>
      <c r="U1509">
        <f>K1509</f>
        <v/>
      </c>
      <c r="V1509" s="14">
        <f>IF($A1509="","",MOD(ROW()-2,12)+1)</f>
        <v/>
      </c>
      <c r="W1509">
        <f>L1509</f>
        <v/>
      </c>
      <c r="X1509" s="14">
        <f>IF(F1509="","",F1509)</f>
        <v/>
      </c>
      <c r="Y1509" s="14">
        <f>IF(G1509="","",G1509)</f>
        <v/>
      </c>
      <c r="Z1509">
        <f>M1509</f>
        <v/>
      </c>
      <c r="AA1509">
        <f>N1509</f>
        <v/>
      </c>
      <c r="AB1509" s="14">
        <f>IF(H1509="","",H1509)</f>
        <v/>
      </c>
      <c r="AC1509">
        <f>O1509</f>
        <v/>
      </c>
      <c r="AD1509" s="14">
        <f>IF(I1509="","",I1509)</f>
        <v/>
      </c>
      <c r="AE1509">
        <f>P1509</f>
        <v/>
      </c>
      <c r="AH1509">
        <f>IF(S1509&lt;&gt;"",S1509,AH1508+900)</f>
        <v/>
      </c>
      <c r="AI1509">
        <f>IF(T1509&lt;&gt;"",T1509,AI1508)</f>
        <v/>
      </c>
      <c r="AJ1509">
        <f>IF(U1509&lt;&gt;"",U1509,AJ1508)</f>
        <v/>
      </c>
      <c r="AK1509">
        <f>IF(W1509&lt;&gt;"",W1509,"")</f>
        <v/>
      </c>
      <c r="AL1509" s="14">
        <f>IF(X1509&lt;&gt;"",X1509,"")</f>
        <v/>
      </c>
      <c r="AM1509" s="14">
        <f>IF(Y1509&lt;&gt;"",Y1509,"")</f>
        <v/>
      </c>
      <c r="AN1509" s="14">
        <f>IF(OR(AL1509="",AM1509=""),"",AL1509-AM1509)</f>
        <v/>
      </c>
      <c r="AO1509">
        <f>IF(AN1509="","",IF(AN1509&gt;0,"Bullish","Bearish"))</f>
        <v/>
      </c>
      <c r="AP1509">
        <f>IF(AO1509="",AP1508,AO1509)</f>
        <v/>
      </c>
      <c r="AQ1509" s="14">
        <f>IF(AB1509&lt;&gt;"",AB1509,"")</f>
        <v/>
      </c>
      <c r="AR1509" s="14">
        <f>IF(AD1509&lt;&gt;"",AD1509,"")</f>
        <v/>
      </c>
      <c r="AS1509">
        <f>IF(AS1508+1=13,1,AS1508+1)</f>
        <v/>
      </c>
      <c r="AT1509">
        <f>IFERROR(IF(SLOPE($AQ$1490:$AQ$1501,$AS$1490:$AS$1501)&gt;0,MIN(3,ABS(SLOPE($AQ$1490:$AQ$1501,$AS$1490:$AS$1501))),IF(SLOPE($AQ$1490:$AQ$1501,$AS$1490:$AS$1501)&lt;-0.5,-0.5,0)),0)</f>
        <v/>
      </c>
      <c r="AU1509">
        <f>IFERROR(IF(SLOPE($AR$1490:$AR$1501,$AS$1490:$AS$1501)&lt;0,MAX(-3,-ABS(SLOPE($AR$1490:$AR$1501,$AS$1490:$AS$1501))),IF(SLOPE($AR$1490:$AR$1501,$AS$1490:$AS$1501)&gt;0.5,0.5,0)),0)</f>
        <v/>
      </c>
      <c r="AV1509">
        <f>($AQ$1502+(AT1509*(AS1509-1)))</f>
        <v/>
      </c>
      <c r="AW1509">
        <f>($AR$1502+(AU1509*(AS1509-1)))</f>
        <v/>
      </c>
      <c r="AX1509">
        <f>IF(AT1509&gt;0,AV1509+AT1509,AV1509)</f>
        <v/>
      </c>
      <c r="AY1509">
        <f>IF(AU1509&lt;0,AW1509+AU1509,AW1509)</f>
        <v/>
      </c>
      <c r="BA1509" s="14">
        <f>IFERROR(AX1509-AQ1509,"")</f>
        <v/>
      </c>
      <c r="BB1509" s="14">
        <f>IFERROR(AY1509-AR1509,"")</f>
        <v/>
      </c>
      <c r="BD1509">
        <f>AH1509</f>
        <v/>
      </c>
      <c r="BE1509">
        <f>AI1509</f>
        <v/>
      </c>
      <c r="BF1509">
        <f>AJ1509</f>
        <v/>
      </c>
      <c r="BG1509" s="14">
        <f>L1509</f>
        <v/>
      </c>
      <c r="BH1509" s="14">
        <f>IF(X1509="","",X1509)</f>
        <v/>
      </c>
      <c r="BI1509" s="14">
        <f>IF(Y1509="","",Y1509)</f>
        <v/>
      </c>
      <c r="BJ1509">
        <f>Z1509</f>
        <v/>
      </c>
      <c r="BK1509">
        <f>AA1509</f>
        <v/>
      </c>
      <c r="BL1509">
        <f>IFERROR(AX1509,"")</f>
        <v/>
      </c>
      <c r="BM1509">
        <f>IFERROR(AY1509,"")</f>
        <v/>
      </c>
    </row>
    <row r="1510" ht="14.25" customHeight="1">
      <c r="A1510">
        <f>ALGLIB_SSA_XAUUSD!AA1510</f>
        <v/>
      </c>
      <c r="B1510">
        <f>IF($A1510="","",INDEX(ALGLIB_SSA_XAUUSD!$B$2:$B$2401,MATCH($A1510,ALGLIB_SSA_XAUUSD!$A$2:$A$2401,1)))</f>
        <v/>
      </c>
      <c r="C1510">
        <f>IF($A1510="","",INDEX(ALGLIB_SSA_XAUUSD!$C$2:$C$2401,MATCH($A1510,ALGLIB_SSA_XAUUSD!$A$2:$A$2401,1)))</f>
        <v/>
      </c>
      <c r="D1510" s="14">
        <f>IF($A1510="","",INT((ROW()-2)/12)+1)</f>
        <v/>
      </c>
      <c r="E1510" s="14">
        <f>IF(AND(E1514&lt;&gt;"",D1514=D1502+1),E1502+(E1514-E1502)*8/12,"")</f>
        <v/>
      </c>
      <c r="F1510" s="14">
        <f>IF(AND(F1514&lt;&gt;"",D1514=D1502+1),F1502+(F1514-F1502)*8/12,"")</f>
        <v/>
      </c>
      <c r="G1510" s="14">
        <f>IF(AND(G1514&lt;&gt;"",D1514=D1502+1),G1502+(G1514-G1502)*8/12,"")</f>
        <v/>
      </c>
      <c r="H1510" s="14">
        <f>IF(AND(H1514&lt;&gt;"",D1514=D1502+1),H1502+(H1514-H1502)*8/12,"")</f>
        <v/>
      </c>
      <c r="I1510" s="14">
        <f>IF(AND(L1514&lt;&gt;"",D1514=D1502+1),I1502+(I1514-I1502)*8/12,"")</f>
        <v/>
      </c>
      <c r="J1510">
        <f>_xlfn.XLOOKUP($A1510,ALGLIB_SSA_XAUUSD!$AA$2:$AA$2401,ALGLIB_SSA_XAUUSD!$P$2:$P$2401,"",0)</f>
        <v/>
      </c>
      <c r="K1510">
        <f>_xlfn.XLOOKUP($A1510,ALGLIB_SSA_XAUUSD!$AA$2:$AA$2401,ALGLIB_SSA_XAUUSD!$Q$2:$Q$2401,"",0)</f>
        <v/>
      </c>
      <c r="L1510">
        <f>_xlfn.XLOOKUP($A1510,ALGLIB_SSA_XAUUSD!$AA$2:$AA$2401,ALGLIB_SSA_XAUUSD!$R$2:$R$2401,"",0)</f>
        <v/>
      </c>
      <c r="M1510">
        <f>_xlfn.XLOOKUP($A1510,ALGLIB_SSA_XAUUSD!$AA$2:$AA$2401,ALGLIB_SSA_XAUUSD!$S$2:$S$2401,"",0)</f>
        <v/>
      </c>
      <c r="N1510">
        <f>_xlfn.XLOOKUP($A1510,ALGLIB_SSA_XAUUSD!$AA$2:$AA$2401,ALGLIB_SSA_XAUUSD!$T$2:$T$2401,"",0)</f>
        <v/>
      </c>
      <c r="O1510">
        <f>_xlfn.XLOOKUP($A1510,ALGLIB_SSA_XAUUSD!$AA$2:$AA$2401,ALGLIB_SSA_XAUUSD!$U$2:$U$2401,"",0)</f>
        <v/>
      </c>
      <c r="P1510">
        <f>_xlfn.XLOOKUP($A1510,ALGLIB_SSA_XAUUSD!$AA$2:$AA$2401,ALGLIB_SSA_XAUUSD!$V$2:$V$2401,"",0)</f>
        <v/>
      </c>
      <c r="S1510">
        <f>A1510</f>
        <v/>
      </c>
      <c r="T1510">
        <f>J1510</f>
        <v/>
      </c>
      <c r="U1510">
        <f>K1510</f>
        <v/>
      </c>
      <c r="V1510" s="14">
        <f>IF($A1510="","",MOD(ROW()-2,12)+1)</f>
        <v/>
      </c>
      <c r="W1510">
        <f>L1510</f>
        <v/>
      </c>
      <c r="X1510" s="14">
        <f>IF(F1510="","",F1510)</f>
        <v/>
      </c>
      <c r="Y1510" s="14">
        <f>IF(G1510="","",G1510)</f>
        <v/>
      </c>
      <c r="Z1510">
        <f>M1510</f>
        <v/>
      </c>
      <c r="AA1510">
        <f>N1510</f>
        <v/>
      </c>
      <c r="AB1510" s="14">
        <f>IF(H1510="","",H1510)</f>
        <v/>
      </c>
      <c r="AC1510">
        <f>O1510</f>
        <v/>
      </c>
      <c r="AD1510" s="14">
        <f>IF(I1510="","",I1510)</f>
        <v/>
      </c>
      <c r="AE1510">
        <f>P1510</f>
        <v/>
      </c>
      <c r="AH1510">
        <f>IF(S1510&lt;&gt;"",S1510,AH1509+900)</f>
        <v/>
      </c>
      <c r="AI1510">
        <f>IF(T1510&lt;&gt;"",T1510,AI1509)</f>
        <v/>
      </c>
      <c r="AJ1510">
        <f>IF(U1510&lt;&gt;"",U1510,AJ1509)</f>
        <v/>
      </c>
      <c r="AK1510">
        <f>IF(W1510&lt;&gt;"",W1510,"")</f>
        <v/>
      </c>
      <c r="AL1510" s="14">
        <f>IF(X1510&lt;&gt;"",X1510,"")</f>
        <v/>
      </c>
      <c r="AM1510" s="14">
        <f>IF(Y1510&lt;&gt;"",Y1510,"")</f>
        <v/>
      </c>
      <c r="AN1510" s="14">
        <f>IF(OR(AL1510="",AM1510=""),"",AL1510-AM1510)</f>
        <v/>
      </c>
      <c r="AO1510">
        <f>IF(AN1510="","",IF(AN1510&gt;0,"Bullish","Bearish"))</f>
        <v/>
      </c>
      <c r="AP1510">
        <f>IF(AO1510="",AP1509,AO1510)</f>
        <v/>
      </c>
      <c r="AQ1510" s="14">
        <f>IF(AB1510&lt;&gt;"",AB1510,"")</f>
        <v/>
      </c>
      <c r="AR1510" s="14">
        <f>IF(AD1510&lt;&gt;"",AD1510,"")</f>
        <v/>
      </c>
      <c r="AS1510">
        <f>IF(AS1509+1=13,1,AS1509+1)</f>
        <v/>
      </c>
      <c r="AT1510">
        <f>IFERROR(IF(SLOPE($AQ$1490:$AQ$1501,$AS$1490:$AS$1501)&gt;0,MIN(3,ABS(SLOPE($AQ$1490:$AQ$1501,$AS$1490:$AS$1501))),IF(SLOPE($AQ$1490:$AQ$1501,$AS$1490:$AS$1501)&lt;-0.5,-0.5,0)),0)</f>
        <v/>
      </c>
      <c r="AU1510">
        <f>IFERROR(IF(SLOPE($AR$1490:$AR$1501,$AS$1490:$AS$1501)&lt;0,MAX(-3,-ABS(SLOPE($AR$1490:$AR$1501,$AS$1490:$AS$1501))),IF(SLOPE($AR$1490:$AR$1501,$AS$1490:$AS$1501)&gt;0.5,0.5,0)),0)</f>
        <v/>
      </c>
      <c r="AV1510">
        <f>($AQ$1502+(AT1510*(AS1510-1)))</f>
        <v/>
      </c>
      <c r="AW1510">
        <f>($AR$1502+(AU1510*(AS1510-1)))</f>
        <v/>
      </c>
      <c r="AX1510">
        <f>IF(AT1510&gt;0,AV1510+AT1510,AV1510)</f>
        <v/>
      </c>
      <c r="AY1510">
        <f>IF(AU1510&lt;0,AW1510+AU1510,AW1510)</f>
        <v/>
      </c>
      <c r="BA1510" s="14">
        <f>IFERROR(AX1510-AQ1510,"")</f>
        <v/>
      </c>
      <c r="BB1510" s="14">
        <f>IFERROR(AY1510-AR1510,"")</f>
        <v/>
      </c>
      <c r="BD1510">
        <f>AH1510</f>
        <v/>
      </c>
      <c r="BE1510">
        <f>AI1510</f>
        <v/>
      </c>
      <c r="BF1510">
        <f>AJ1510</f>
        <v/>
      </c>
      <c r="BG1510" s="14">
        <f>L1510</f>
        <v/>
      </c>
      <c r="BH1510" s="14">
        <f>IF(X1510="","",X1510)</f>
        <v/>
      </c>
      <c r="BI1510" s="14">
        <f>IF(Y1510="","",Y1510)</f>
        <v/>
      </c>
      <c r="BJ1510">
        <f>Z1510</f>
        <v/>
      </c>
      <c r="BK1510">
        <f>AA1510</f>
        <v/>
      </c>
      <c r="BL1510">
        <f>IFERROR(AX1510,"")</f>
        <v/>
      </c>
      <c r="BM1510">
        <f>IFERROR(AY1510,"")</f>
        <v/>
      </c>
    </row>
    <row r="1511" ht="14.25" customHeight="1">
      <c r="A1511">
        <f>ALGLIB_SSA_XAUUSD!AA1511</f>
        <v/>
      </c>
      <c r="B1511">
        <f>IF($A1511="","",INDEX(ALGLIB_SSA_XAUUSD!$B$2:$B$2401,MATCH($A1511,ALGLIB_SSA_XAUUSD!$A$2:$A$2401,1)))</f>
        <v/>
      </c>
      <c r="C1511">
        <f>IF($A1511="","",INDEX(ALGLIB_SSA_XAUUSD!$C$2:$C$2401,MATCH($A1511,ALGLIB_SSA_XAUUSD!$A$2:$A$2401,1)))</f>
        <v/>
      </c>
      <c r="D1511" s="14">
        <f>IF($A1511="","",INT((ROW()-2)/12)+1)</f>
        <v/>
      </c>
      <c r="E1511" s="14">
        <f>IF(AND(E1514&lt;&gt;"",D1514=D1502+1),E1502+(E1514-E1502)*9/12,"")</f>
        <v/>
      </c>
      <c r="F1511" s="14">
        <f>IF(AND(F1514&lt;&gt;"",D1514=D1502+1),F1502+(F1514-F1502)*9/12,"")</f>
        <v/>
      </c>
      <c r="G1511" s="14">
        <f>IF(AND(G1514&lt;&gt;"",D1514=D1502+1),G1502+(G1514-G1502)*9/12,"")</f>
        <v/>
      </c>
      <c r="H1511" s="14">
        <f>IF(AND(H1514&lt;&gt;"",D1514=D1502+1),H1502+(H1514-H1502)*9/12,"")</f>
        <v/>
      </c>
      <c r="I1511" s="14">
        <f>IF(AND(L1514&lt;&gt;"",D1514=D1502+1),I1502+(I1514-I1502)*9/12,"")</f>
        <v/>
      </c>
      <c r="J1511">
        <f>_xlfn.XLOOKUP($A1511,ALGLIB_SSA_XAUUSD!$AA$2:$AA$2401,ALGLIB_SSA_XAUUSD!$P$2:$P$2401,"",0)</f>
        <v/>
      </c>
      <c r="K1511">
        <f>_xlfn.XLOOKUP($A1511,ALGLIB_SSA_XAUUSD!$AA$2:$AA$2401,ALGLIB_SSA_XAUUSD!$Q$2:$Q$2401,"",0)</f>
        <v/>
      </c>
      <c r="L1511">
        <f>_xlfn.XLOOKUP($A1511,ALGLIB_SSA_XAUUSD!$AA$2:$AA$2401,ALGLIB_SSA_XAUUSD!$R$2:$R$2401,"",0)</f>
        <v/>
      </c>
      <c r="M1511">
        <f>_xlfn.XLOOKUP($A1511,ALGLIB_SSA_XAUUSD!$AA$2:$AA$2401,ALGLIB_SSA_XAUUSD!$S$2:$S$2401,"",0)</f>
        <v/>
      </c>
      <c r="N1511">
        <f>_xlfn.XLOOKUP($A1511,ALGLIB_SSA_XAUUSD!$AA$2:$AA$2401,ALGLIB_SSA_XAUUSD!$T$2:$T$2401,"",0)</f>
        <v/>
      </c>
      <c r="O1511">
        <f>_xlfn.XLOOKUP($A1511,ALGLIB_SSA_XAUUSD!$AA$2:$AA$2401,ALGLIB_SSA_XAUUSD!$U$2:$U$2401,"",0)</f>
        <v/>
      </c>
      <c r="P1511">
        <f>_xlfn.XLOOKUP($A1511,ALGLIB_SSA_XAUUSD!$AA$2:$AA$2401,ALGLIB_SSA_XAUUSD!$V$2:$V$2401,"",0)</f>
        <v/>
      </c>
      <c r="S1511">
        <f>A1511</f>
        <v/>
      </c>
      <c r="T1511">
        <f>J1511</f>
        <v/>
      </c>
      <c r="U1511">
        <f>K1511</f>
        <v/>
      </c>
      <c r="V1511" s="14">
        <f>IF($A1511="","",MOD(ROW()-2,12)+1)</f>
        <v/>
      </c>
      <c r="W1511">
        <f>L1511</f>
        <v/>
      </c>
      <c r="X1511" s="14">
        <f>IF(F1511="","",F1511)</f>
        <v/>
      </c>
      <c r="Y1511" s="14">
        <f>IF(G1511="","",G1511)</f>
        <v/>
      </c>
      <c r="Z1511">
        <f>M1511</f>
        <v/>
      </c>
      <c r="AA1511">
        <f>N1511</f>
        <v/>
      </c>
      <c r="AB1511" s="14">
        <f>IF(H1511="","",H1511)</f>
        <v/>
      </c>
      <c r="AC1511">
        <f>O1511</f>
        <v/>
      </c>
      <c r="AD1511" s="14">
        <f>IF(I1511="","",I1511)</f>
        <v/>
      </c>
      <c r="AE1511">
        <f>P1511</f>
        <v/>
      </c>
      <c r="AH1511">
        <f>IF(S1511&lt;&gt;"",S1511,AH1510+900)</f>
        <v/>
      </c>
      <c r="AI1511">
        <f>IF(T1511&lt;&gt;"",T1511,AI1510)</f>
        <v/>
      </c>
      <c r="AJ1511">
        <f>IF(U1511&lt;&gt;"",U1511,AJ1510)</f>
        <v/>
      </c>
      <c r="AK1511">
        <f>IF(W1511&lt;&gt;"",W1511,"")</f>
        <v/>
      </c>
      <c r="AL1511" s="14">
        <f>IF(X1511&lt;&gt;"",X1511,"")</f>
        <v/>
      </c>
      <c r="AM1511" s="14">
        <f>IF(Y1511&lt;&gt;"",Y1511,"")</f>
        <v/>
      </c>
      <c r="AN1511" s="14">
        <f>IF(OR(AL1511="",AM1511=""),"",AL1511-AM1511)</f>
        <v/>
      </c>
      <c r="AO1511">
        <f>IF(AN1511="","",IF(AN1511&gt;0,"Bullish","Bearish"))</f>
        <v/>
      </c>
      <c r="AP1511">
        <f>IF(AO1511="",AP1510,AO1511)</f>
        <v/>
      </c>
      <c r="AQ1511" s="14">
        <f>IF(AB1511&lt;&gt;"",AB1511,"")</f>
        <v/>
      </c>
      <c r="AR1511" s="14">
        <f>IF(AD1511&lt;&gt;"",AD1511,"")</f>
        <v/>
      </c>
      <c r="AS1511">
        <f>IF(AS1510+1=13,1,AS1510+1)</f>
        <v/>
      </c>
      <c r="AT1511">
        <f>IFERROR(IF(SLOPE($AQ$1490:$AQ$1501,$AS$1490:$AS$1501)&gt;0,MIN(3,ABS(SLOPE($AQ$1490:$AQ$1501,$AS$1490:$AS$1501))),IF(SLOPE($AQ$1490:$AQ$1501,$AS$1490:$AS$1501)&lt;-0.5,-0.5,0)),0)</f>
        <v/>
      </c>
      <c r="AU1511">
        <f>IFERROR(IF(SLOPE($AR$1490:$AR$1501,$AS$1490:$AS$1501)&lt;0,MAX(-3,-ABS(SLOPE($AR$1490:$AR$1501,$AS$1490:$AS$1501))),IF(SLOPE($AR$1490:$AR$1501,$AS$1490:$AS$1501)&gt;0.5,0.5,0)),0)</f>
        <v/>
      </c>
      <c r="AV1511">
        <f>($AQ$1502+(AT1511*(AS1511-1)))</f>
        <v/>
      </c>
      <c r="AW1511">
        <f>($AR$1502+(AU1511*(AS1511-1)))</f>
        <v/>
      </c>
      <c r="AX1511">
        <f>IF(AT1511&gt;0,AV1511+AT1511,AV1511)</f>
        <v/>
      </c>
      <c r="AY1511">
        <f>IF(AU1511&lt;0,AW1511+AU1511,AW1511)</f>
        <v/>
      </c>
      <c r="BA1511" s="14">
        <f>IFERROR(AX1511-AQ1511,"")</f>
        <v/>
      </c>
      <c r="BB1511" s="14">
        <f>IFERROR(AY1511-AR1511,"")</f>
        <v/>
      </c>
      <c r="BD1511">
        <f>AH1511</f>
        <v/>
      </c>
      <c r="BE1511">
        <f>AI1511</f>
        <v/>
      </c>
      <c r="BF1511">
        <f>AJ1511</f>
        <v/>
      </c>
      <c r="BG1511" s="14">
        <f>L1511</f>
        <v/>
      </c>
      <c r="BH1511" s="14">
        <f>IF(X1511="","",X1511)</f>
        <v/>
      </c>
      <c r="BI1511" s="14">
        <f>IF(Y1511="","",Y1511)</f>
        <v/>
      </c>
      <c r="BJ1511">
        <f>Z1511</f>
        <v/>
      </c>
      <c r="BK1511">
        <f>AA1511</f>
        <v/>
      </c>
      <c r="BL1511">
        <f>IFERROR(AX1511,"")</f>
        <v/>
      </c>
      <c r="BM1511">
        <f>IFERROR(AY1511,"")</f>
        <v/>
      </c>
    </row>
    <row r="1512" ht="14.25" customHeight="1">
      <c r="A1512">
        <f>ALGLIB_SSA_XAUUSD!AA1512</f>
        <v/>
      </c>
      <c r="B1512">
        <f>IF($A1512="","",INDEX(ALGLIB_SSA_XAUUSD!$B$2:$B$2401,MATCH($A1512,ALGLIB_SSA_XAUUSD!$A$2:$A$2401,1)))</f>
        <v/>
      </c>
      <c r="C1512">
        <f>IF($A1512="","",INDEX(ALGLIB_SSA_XAUUSD!$C$2:$C$2401,MATCH($A1512,ALGLIB_SSA_XAUUSD!$A$2:$A$2401,1)))</f>
        <v/>
      </c>
      <c r="D1512" s="14">
        <f>IF($A1512="","",INT((ROW()-2)/12)+1)</f>
        <v/>
      </c>
      <c r="E1512" s="14">
        <f>IF(AND(E1514&lt;&gt;"",D1514=D1502+1),E1502+(E1514-E1502)*10/12,"")</f>
        <v/>
      </c>
      <c r="F1512" s="14">
        <f>IF(AND(F1514&lt;&gt;"",D1514=D1502+1),F1502+(F1514-F1502)*10/12,"")</f>
        <v/>
      </c>
      <c r="G1512" s="14">
        <f>IF(AND(G1514&lt;&gt;"",D1514=D1502+1),G1502+(G1514-G1502)*10/12,"")</f>
        <v/>
      </c>
      <c r="H1512" s="14">
        <f>IF(AND(H1514&lt;&gt;"",D1514=D1502+1),H1502+(H1514-H1502)*10/12,"")</f>
        <v/>
      </c>
      <c r="I1512" s="14">
        <f>IF(AND(L1514&lt;&gt;"",D1514=D1502+1),I1502+(I1514-I1502)*10/12,"")</f>
        <v/>
      </c>
      <c r="J1512">
        <f>_xlfn.XLOOKUP($A1512,ALGLIB_SSA_XAUUSD!$AA$2:$AA$2401,ALGLIB_SSA_XAUUSD!$P$2:$P$2401,"",0)</f>
        <v/>
      </c>
      <c r="K1512">
        <f>_xlfn.XLOOKUP($A1512,ALGLIB_SSA_XAUUSD!$AA$2:$AA$2401,ALGLIB_SSA_XAUUSD!$Q$2:$Q$2401,"",0)</f>
        <v/>
      </c>
      <c r="L1512">
        <f>_xlfn.XLOOKUP($A1512,ALGLIB_SSA_XAUUSD!$AA$2:$AA$2401,ALGLIB_SSA_XAUUSD!$R$2:$R$2401,"",0)</f>
        <v/>
      </c>
      <c r="M1512">
        <f>_xlfn.XLOOKUP($A1512,ALGLIB_SSA_XAUUSD!$AA$2:$AA$2401,ALGLIB_SSA_XAUUSD!$S$2:$S$2401,"",0)</f>
        <v/>
      </c>
      <c r="N1512">
        <f>_xlfn.XLOOKUP($A1512,ALGLIB_SSA_XAUUSD!$AA$2:$AA$2401,ALGLIB_SSA_XAUUSD!$T$2:$T$2401,"",0)</f>
        <v/>
      </c>
      <c r="O1512">
        <f>_xlfn.XLOOKUP($A1512,ALGLIB_SSA_XAUUSD!$AA$2:$AA$2401,ALGLIB_SSA_XAUUSD!$U$2:$U$2401,"",0)</f>
        <v/>
      </c>
      <c r="P1512">
        <f>_xlfn.XLOOKUP($A1512,ALGLIB_SSA_XAUUSD!$AA$2:$AA$2401,ALGLIB_SSA_XAUUSD!$V$2:$V$2401,"",0)</f>
        <v/>
      </c>
      <c r="S1512">
        <f>A1512</f>
        <v/>
      </c>
      <c r="T1512">
        <f>J1512</f>
        <v/>
      </c>
      <c r="U1512">
        <f>K1512</f>
        <v/>
      </c>
      <c r="V1512" s="14">
        <f>IF($A1512="","",MOD(ROW()-2,12)+1)</f>
        <v/>
      </c>
      <c r="W1512">
        <f>L1512</f>
        <v/>
      </c>
      <c r="X1512" s="14">
        <f>IF(F1512="","",F1512)</f>
        <v/>
      </c>
      <c r="Y1512" s="14">
        <f>IF(G1512="","",G1512)</f>
        <v/>
      </c>
      <c r="Z1512">
        <f>M1512</f>
        <v/>
      </c>
      <c r="AA1512">
        <f>N1512</f>
        <v/>
      </c>
      <c r="AB1512" s="14">
        <f>IF(H1512="","",H1512)</f>
        <v/>
      </c>
      <c r="AC1512">
        <f>O1512</f>
        <v/>
      </c>
      <c r="AD1512" s="14">
        <f>IF(I1512="","",I1512)</f>
        <v/>
      </c>
      <c r="AE1512">
        <f>P1512</f>
        <v/>
      </c>
      <c r="AH1512">
        <f>IF(S1512&lt;&gt;"",S1512,AH1511+900)</f>
        <v/>
      </c>
      <c r="AI1512">
        <f>IF(T1512&lt;&gt;"",T1512,AI1511)</f>
        <v/>
      </c>
      <c r="AJ1512">
        <f>IF(U1512&lt;&gt;"",U1512,AJ1511)</f>
        <v/>
      </c>
      <c r="AK1512">
        <f>IF(W1512&lt;&gt;"",W1512,"")</f>
        <v/>
      </c>
      <c r="AL1512" s="14">
        <f>IF(X1512&lt;&gt;"",X1512,"")</f>
        <v/>
      </c>
      <c r="AM1512" s="14">
        <f>IF(Y1512&lt;&gt;"",Y1512,"")</f>
        <v/>
      </c>
      <c r="AN1512" s="14">
        <f>IF(OR(AL1512="",AM1512=""),"",AL1512-AM1512)</f>
        <v/>
      </c>
      <c r="AO1512">
        <f>IF(AN1512="","",IF(AN1512&gt;0,"Bullish","Bearish"))</f>
        <v/>
      </c>
      <c r="AP1512">
        <f>IF(AO1512="",AP1511,AO1512)</f>
        <v/>
      </c>
      <c r="AQ1512" s="14">
        <f>IF(AB1512&lt;&gt;"",AB1512,"")</f>
        <v/>
      </c>
      <c r="AR1512" s="14">
        <f>IF(AD1512&lt;&gt;"",AD1512,"")</f>
        <v/>
      </c>
      <c r="AS1512">
        <f>IF(AS1511+1=13,1,AS1511+1)</f>
        <v/>
      </c>
      <c r="AT1512">
        <f>IFERROR(IF(SLOPE($AQ$1490:$AQ$1501,$AS$1490:$AS$1501)&gt;0,MIN(3,ABS(SLOPE($AQ$1490:$AQ$1501,$AS$1490:$AS$1501))),IF(SLOPE($AQ$1490:$AQ$1501,$AS$1490:$AS$1501)&lt;-0.5,-0.5,0)),0)</f>
        <v/>
      </c>
      <c r="AU1512">
        <f>IFERROR(IF(SLOPE($AR$1490:$AR$1501,$AS$1490:$AS$1501)&lt;0,MAX(-3,-ABS(SLOPE($AR$1490:$AR$1501,$AS$1490:$AS$1501))),IF(SLOPE($AR$1490:$AR$1501,$AS$1490:$AS$1501)&gt;0.5,0.5,0)),0)</f>
        <v/>
      </c>
      <c r="AV1512">
        <f>($AQ$1502+(AT1512*(AS1512-1)))</f>
        <v/>
      </c>
      <c r="AW1512">
        <f>($AR$1502+(AU1512*(AS1512-1)))</f>
        <v/>
      </c>
      <c r="AX1512">
        <f>IF(AT1512&gt;0,AV1512+AT1512,AV1512)</f>
        <v/>
      </c>
      <c r="AY1512">
        <f>IF(AU1512&lt;0,AW1512+AU1512,AW1512)</f>
        <v/>
      </c>
      <c r="BA1512" s="14">
        <f>IFERROR(AX1512-AQ1512,"")</f>
        <v/>
      </c>
      <c r="BB1512" s="14">
        <f>IFERROR(AY1512-AR1512,"")</f>
        <v/>
      </c>
      <c r="BD1512">
        <f>AH1512</f>
        <v/>
      </c>
      <c r="BE1512">
        <f>AI1512</f>
        <v/>
      </c>
      <c r="BF1512">
        <f>AJ1512</f>
        <v/>
      </c>
      <c r="BG1512" s="14">
        <f>L1512</f>
        <v/>
      </c>
      <c r="BH1512" s="14">
        <f>IF(X1512="","",X1512)</f>
        <v/>
      </c>
      <c r="BI1512" s="14">
        <f>IF(Y1512="","",Y1512)</f>
        <v/>
      </c>
      <c r="BJ1512">
        <f>Z1512</f>
        <v/>
      </c>
      <c r="BK1512">
        <f>AA1512</f>
        <v/>
      </c>
      <c r="BL1512">
        <f>IFERROR(AX1512,"")</f>
        <v/>
      </c>
      <c r="BM1512">
        <f>IFERROR(AY1512,"")</f>
        <v/>
      </c>
    </row>
    <row r="1513" ht="14.25" customHeight="1">
      <c r="A1513">
        <f>ALGLIB_SSA_XAUUSD!AA1513</f>
        <v/>
      </c>
      <c r="B1513">
        <f>IF($A1513="","",INDEX(ALGLIB_SSA_XAUUSD!$B$2:$B$2401,MATCH($A1513,ALGLIB_SSA_XAUUSD!$A$2:$A$2401,1)))</f>
        <v/>
      </c>
      <c r="C1513">
        <f>IF($A1513="","",INDEX(ALGLIB_SSA_XAUUSD!$C$2:$C$2401,MATCH($A1513,ALGLIB_SSA_XAUUSD!$A$2:$A$2401,1)))</f>
        <v/>
      </c>
      <c r="D1513" s="14">
        <f>IF($A1513="","",INT((ROW()-2)/12)+1)</f>
        <v/>
      </c>
      <c r="E1513" s="14">
        <f>IF(AND(E1514&lt;&gt;"",D1514=D1502+1),E1502+(E1514-E1502)*11/12,"")</f>
        <v/>
      </c>
      <c r="F1513" s="14">
        <f>IF(AND(F1514&lt;&gt;"",D1514=D1502+1),F1502+(F1514-F1502)*11/12,"")</f>
        <v/>
      </c>
      <c r="G1513" s="14">
        <f>IF(AND(G1514&lt;&gt;"",D1514=D1502+1),G1502+(G1514-G1502)*11/12,"")</f>
        <v/>
      </c>
      <c r="H1513" s="14">
        <f>IF(AND(H1514&lt;&gt;"",D1514=D1502+1),H1502+(H1514-H1502)*11/12,"")</f>
        <v/>
      </c>
      <c r="I1513" s="14">
        <f>IF(AND(L1514&lt;&gt;"",D1514=D1502+1),I1502+(I1514-I1502)*11/12,"")</f>
        <v/>
      </c>
      <c r="J1513">
        <f>_xlfn.XLOOKUP($A1513,ALGLIB_SSA_XAUUSD!$AA$2:$AA$2401,ALGLIB_SSA_XAUUSD!$P$2:$P$2401,"",0)</f>
        <v/>
      </c>
      <c r="K1513">
        <f>_xlfn.XLOOKUP($A1513,ALGLIB_SSA_XAUUSD!$AA$2:$AA$2401,ALGLIB_SSA_XAUUSD!$Q$2:$Q$2401,"",0)</f>
        <v/>
      </c>
      <c r="L1513">
        <f>_xlfn.XLOOKUP($A1513,ALGLIB_SSA_XAUUSD!$AA$2:$AA$2401,ALGLIB_SSA_XAUUSD!$R$2:$R$2401,"",0)</f>
        <v/>
      </c>
      <c r="M1513">
        <f>_xlfn.XLOOKUP($A1513,ALGLIB_SSA_XAUUSD!$AA$2:$AA$2401,ALGLIB_SSA_XAUUSD!$S$2:$S$2401,"",0)</f>
        <v/>
      </c>
      <c r="N1513">
        <f>_xlfn.XLOOKUP($A1513,ALGLIB_SSA_XAUUSD!$AA$2:$AA$2401,ALGLIB_SSA_XAUUSD!$T$2:$T$2401,"",0)</f>
        <v/>
      </c>
      <c r="O1513">
        <f>_xlfn.XLOOKUP($A1513,ALGLIB_SSA_XAUUSD!$AA$2:$AA$2401,ALGLIB_SSA_XAUUSD!$U$2:$U$2401,"",0)</f>
        <v/>
      </c>
      <c r="P1513">
        <f>_xlfn.XLOOKUP($A1513,ALGLIB_SSA_XAUUSD!$AA$2:$AA$2401,ALGLIB_SSA_XAUUSD!$V$2:$V$2401,"",0)</f>
        <v/>
      </c>
      <c r="S1513">
        <f>A1513</f>
        <v/>
      </c>
      <c r="T1513">
        <f>J1513</f>
        <v/>
      </c>
      <c r="U1513">
        <f>K1513</f>
        <v/>
      </c>
      <c r="V1513" s="14">
        <f>IF($A1513="","",MOD(ROW()-2,12)+1)</f>
        <v/>
      </c>
      <c r="W1513">
        <f>L1513</f>
        <v/>
      </c>
      <c r="X1513" s="14">
        <f>IF(F1513="","",F1513)</f>
        <v/>
      </c>
      <c r="Y1513" s="14">
        <f>IF(G1513="","",G1513)</f>
        <v/>
      </c>
      <c r="Z1513">
        <f>M1513</f>
        <v/>
      </c>
      <c r="AA1513">
        <f>N1513</f>
        <v/>
      </c>
      <c r="AB1513" s="14">
        <f>IF(H1513="","",H1513)</f>
        <v/>
      </c>
      <c r="AC1513">
        <f>O1513</f>
        <v/>
      </c>
      <c r="AD1513" s="14">
        <f>IF(I1513="","",I1513)</f>
        <v/>
      </c>
      <c r="AE1513">
        <f>P1513</f>
        <v/>
      </c>
      <c r="AH1513">
        <f>IF(S1513&lt;&gt;"",S1513,AH1512+900)</f>
        <v/>
      </c>
      <c r="AI1513">
        <f>IF(T1513&lt;&gt;"",T1513,AI1512)</f>
        <v/>
      </c>
      <c r="AJ1513">
        <f>IF(U1513&lt;&gt;"",U1513,AJ1512)</f>
        <v/>
      </c>
      <c r="AK1513">
        <f>IF(W1513&lt;&gt;"",W1513,"")</f>
        <v/>
      </c>
      <c r="AL1513" s="14">
        <f>IF(X1513&lt;&gt;"",X1513,"")</f>
        <v/>
      </c>
      <c r="AM1513" s="14">
        <f>IF(Y1513&lt;&gt;"",Y1513,"")</f>
        <v/>
      </c>
      <c r="AN1513" s="14">
        <f>IF(OR(AL1513="",AM1513=""),"",AL1513-AM1513)</f>
        <v/>
      </c>
      <c r="AO1513">
        <f>IF(AN1513="","",IF(AN1513&gt;0,"Bullish","Bearish"))</f>
        <v/>
      </c>
      <c r="AP1513">
        <f>IF(AO1513="",AP1512,AO1513)</f>
        <v/>
      </c>
      <c r="AQ1513" s="14">
        <f>IF(AB1513&lt;&gt;"",AB1513,"")</f>
        <v/>
      </c>
      <c r="AR1513" s="14">
        <f>IF(AD1513&lt;&gt;"",AD1513,"")</f>
        <v/>
      </c>
      <c r="AS1513">
        <f>IF(AS1512+1=13,1,AS1512+1)</f>
        <v/>
      </c>
      <c r="AT1513">
        <f>IFERROR(IF(SLOPE($AQ$1490:$AQ$1501,$AS$1490:$AS$1501)&gt;0,MIN(3,ABS(SLOPE($AQ$1490:$AQ$1501,$AS$1490:$AS$1501))),IF(SLOPE($AQ$1490:$AQ$1501,$AS$1490:$AS$1501)&lt;-0.5,-0.5,0)),0)</f>
        <v/>
      </c>
      <c r="AU1513">
        <f>IFERROR(IF(SLOPE($AR$1490:$AR$1501,$AS$1490:$AS$1501)&lt;0,MAX(-3,-ABS(SLOPE($AR$1490:$AR$1501,$AS$1490:$AS$1501))),IF(SLOPE($AR$1490:$AR$1501,$AS$1490:$AS$1501)&gt;0.5,0.5,0)),0)</f>
        <v/>
      </c>
      <c r="AV1513">
        <f>($AQ$1502+(AT1513*(AS1513-1)))</f>
        <v/>
      </c>
      <c r="AW1513">
        <f>($AR$1502+(AU1513*(AS1513-1)))</f>
        <v/>
      </c>
      <c r="AX1513">
        <f>IF(AT1513&gt;0,AV1513+AT1513,AV1513)</f>
        <v/>
      </c>
      <c r="AY1513">
        <f>IF(AU1513&lt;0,AW1513+AU1513,AW1513)</f>
        <v/>
      </c>
      <c r="BA1513" s="14">
        <f>IFERROR(AX1513-AQ1513,"")</f>
        <v/>
      </c>
      <c r="BB1513" s="14">
        <f>IFERROR(AY1513-AR1513,"")</f>
        <v/>
      </c>
      <c r="BD1513">
        <f>AH1513</f>
        <v/>
      </c>
      <c r="BE1513">
        <f>AI1513</f>
        <v/>
      </c>
      <c r="BF1513">
        <f>AJ1513</f>
        <v/>
      </c>
      <c r="BG1513" s="14">
        <f>L1513</f>
        <v/>
      </c>
      <c r="BH1513" s="14">
        <f>IF(X1513="","",X1513)</f>
        <v/>
      </c>
      <c r="BI1513" s="14">
        <f>IF(Y1513="","",Y1513)</f>
        <v/>
      </c>
      <c r="BJ1513">
        <f>Z1513</f>
        <v/>
      </c>
      <c r="BK1513">
        <f>AA1513</f>
        <v/>
      </c>
      <c r="BL1513">
        <f>IFERROR(AX1513,"")</f>
        <v/>
      </c>
      <c r="BM1513">
        <f>IFERROR(AY1513,"")</f>
        <v/>
      </c>
    </row>
    <row r="1514" ht="14.25" customHeight="1">
      <c r="A1514">
        <f>ALGLIB_SSA_XAUUSD!AA1514</f>
        <v/>
      </c>
      <c r="B1514">
        <f>IF($A1514="","",INDEX(ALGLIB_SSA_XAUUSD!$B$2:$B$2401,MATCH($A1514,ALGLIB_SSA_XAUUSD!$A$2:$A$2401,1)))</f>
        <v/>
      </c>
      <c r="C1514">
        <f>IF($A1514="","",INDEX(ALGLIB_SSA_XAUUSD!$C$2:$C$2401,MATCH($A1514,ALGLIB_SSA_XAUUSD!$A$2:$A$2401,1)))</f>
        <v/>
      </c>
      <c r="D1514" s="14">
        <f>IF($A1514="","",INT((ROW()-2)/12)+1)</f>
        <v/>
      </c>
      <c r="E1514" s="14">
        <f>IF($A1514="","",INDEX(ALGLIB_SSA_XAUUSD!$D$2:$D$2401,MATCH($A1514,ALGLIB_SSA_XAUUSD!$A$2:$A$2401,1)))</f>
        <v/>
      </c>
      <c r="F1514" s="14">
        <f>IF($A1514="","",INDEX(ALGLIB_SSA_XAUUSD!$E$2:$E$2401,MATCH($A1514,ALGLIB_SSA_XAUUSD!$A$2:$A$2401,1)))</f>
        <v/>
      </c>
      <c r="G1514" s="14">
        <f>IF($A1514="","",INDEX(ALGLIB_SSA_XAUUSD!$F$2:$F$2401,MATCH($A1514,ALGLIB_SSA_XAUUSD!$A$2:$A$2401,1)))</f>
        <v/>
      </c>
      <c r="H1514" s="14">
        <f>IF($A1514="","",INDEX(ALGLIB_SSA_XAUUSD!$G$2:$G$2401,MATCH($A1514,ALGLIB_SSA_XAUUSD!$A$2:$A$2401,1)))</f>
        <v/>
      </c>
      <c r="I1514" s="14">
        <f>IF($A1514="","",INDEX(ALGLIB_SSA_XAUUSD!$H$2:$H$2401,MATCH($A1514,ALGLIB_SSA_XAUUSD!$A$2:$A$2401,1)))</f>
        <v/>
      </c>
      <c r="J1514">
        <f>_xlfn.XLOOKUP($A1514,ALGLIB_SSA_XAUUSD!$AA$2:$AA$2401,ALGLIB_SSA_XAUUSD!$P$2:$P$2401,"",0)</f>
        <v/>
      </c>
      <c r="K1514">
        <f>_xlfn.XLOOKUP($A1514,ALGLIB_SSA_XAUUSD!$AA$2:$AA$2401,ALGLIB_SSA_XAUUSD!$Q$2:$Q$2401,"",0)</f>
        <v/>
      </c>
      <c r="L1514">
        <f>_xlfn.XLOOKUP($A1514,ALGLIB_SSA_XAUUSD!$AA$2:$AA$2401,ALGLIB_SSA_XAUUSD!$R$2:$R$2401,"",0)</f>
        <v/>
      </c>
      <c r="M1514">
        <f>_xlfn.XLOOKUP($A1514,ALGLIB_SSA_XAUUSD!$AA$2:$AA$2401,ALGLIB_SSA_XAUUSD!$S$2:$S$2401,"",0)</f>
        <v/>
      </c>
      <c r="N1514">
        <f>_xlfn.XLOOKUP($A1514,ALGLIB_SSA_XAUUSD!$AA$2:$AA$2401,ALGLIB_SSA_XAUUSD!$T$2:$T$2401,"",0)</f>
        <v/>
      </c>
      <c r="O1514">
        <f>_xlfn.XLOOKUP($A1514,ALGLIB_SSA_XAUUSD!$AA$2:$AA$2401,ALGLIB_SSA_XAUUSD!$U$2:$U$2401,"",0)</f>
        <v/>
      </c>
      <c r="P1514">
        <f>_xlfn.XLOOKUP($A1514,ALGLIB_SSA_XAUUSD!$AA$2:$AA$2401,ALGLIB_SSA_XAUUSD!$V$2:$V$2401,"",0)</f>
        <v/>
      </c>
      <c r="S1514">
        <f>A1514</f>
        <v/>
      </c>
      <c r="T1514">
        <f>J1514</f>
        <v/>
      </c>
      <c r="U1514">
        <f>K1514</f>
        <v/>
      </c>
      <c r="V1514" s="14">
        <f>IF($A1514="","",MOD(ROW()-2,12)+1)</f>
        <v/>
      </c>
      <c r="W1514">
        <f>L1514</f>
        <v/>
      </c>
      <c r="X1514" s="14">
        <f>IF(F1514="","",F1514)</f>
        <v/>
      </c>
      <c r="Y1514" s="14">
        <f>IF(G1514="","",G1514)</f>
        <v/>
      </c>
      <c r="Z1514">
        <f>M1514</f>
        <v/>
      </c>
      <c r="AA1514">
        <f>N1514</f>
        <v/>
      </c>
      <c r="AB1514" s="14">
        <f>IF(H1514="","",H1514)</f>
        <v/>
      </c>
      <c r="AC1514">
        <f>O1514</f>
        <v/>
      </c>
      <c r="AD1514" s="14">
        <f>IF(I1514="","",I1514)</f>
        <v/>
      </c>
      <c r="AE1514">
        <f>P1514</f>
        <v/>
      </c>
      <c r="AH1514">
        <f>IF(S1514&lt;&gt;"",S1514,AH1513+900)</f>
        <v/>
      </c>
      <c r="AI1514">
        <f>IF(T1514&lt;&gt;"",T1514,AI1513)</f>
        <v/>
      </c>
      <c r="AJ1514">
        <f>IF(U1514&lt;&gt;"",U1514,AJ1513)</f>
        <v/>
      </c>
      <c r="AK1514">
        <f>IF(W1514&lt;&gt;"",W1514,"")</f>
        <v/>
      </c>
      <c r="AL1514" s="14">
        <f>IF(X1514&lt;&gt;"",X1514,"")</f>
        <v/>
      </c>
      <c r="AM1514" s="14">
        <f>IF(Y1514&lt;&gt;"",Y1514,"")</f>
        <v/>
      </c>
      <c r="AN1514" s="14">
        <f>IF(OR(AL1514="",AM1514=""),"",AL1514-AM1514)</f>
        <v/>
      </c>
      <c r="AO1514">
        <f>IF(AN1514="","",IF(AN1514&gt;0,"Bullish","Bearish"))</f>
        <v/>
      </c>
      <c r="AP1514">
        <f>IF(AO1514="",AP1513,AO1514)</f>
        <v/>
      </c>
      <c r="AQ1514" s="14">
        <f>IF(AB1514&lt;&gt;"",AB1514,"")</f>
        <v/>
      </c>
      <c r="AR1514" s="14">
        <f>IF(AD1514&lt;&gt;"",AD1514,"")</f>
        <v/>
      </c>
      <c r="AS1514">
        <f>IF(AS1513+1=13,1,AS1513+1)</f>
        <v/>
      </c>
      <c r="AT1514">
        <f>IFERROR(IF(SLOPE($AQ$1502:$AQ$1513,$AS$1502:$AS$1513)&gt;0,MIN(3,ABS(SLOPE($AQ$1502:$AQ$1513,$AS$1502:$AS$1513))),IF(SLOPE($AQ$1502:$AQ$1513,$AS$1502:$AS$1513)&lt;-0.5,-0.5,0)),0)</f>
        <v/>
      </c>
      <c r="AU1514">
        <f>IFERROR(IF(SLOPE($AR$1502:$AR$1513,$AS$1502:$AS$1513)&lt;0,MAX(-3,-ABS(SLOPE($AR$1502:$AR$1513,$AS$1502:$AS$1513))),IF(SLOPE($AR$1502:$AR$1513,$AS$1502:$AS$1513)&gt;0.5,0.5,0)),0)</f>
        <v/>
      </c>
      <c r="AV1514">
        <f>($AQ$1514+(AT1514*(AS1514-1)))</f>
        <v/>
      </c>
      <c r="AW1514">
        <f>($AR$1514+(AU1514*(AS1514-1)))</f>
        <v/>
      </c>
      <c r="AX1514">
        <f>IF(AT1514&gt;0,AV1514+AT1514,AV1514)</f>
        <v/>
      </c>
      <c r="AY1514">
        <f>IF(AU1514&lt;0,AW1514+AU1514,AW1514)</f>
        <v/>
      </c>
      <c r="BA1514" s="14">
        <f>IFERROR(AX1514-AQ1514,"")</f>
        <v/>
      </c>
      <c r="BB1514" s="14">
        <f>IFERROR(AY1514-AR1514,"")</f>
        <v/>
      </c>
      <c r="BD1514">
        <f>AH1514</f>
        <v/>
      </c>
      <c r="BE1514">
        <f>AI1514</f>
        <v/>
      </c>
      <c r="BF1514">
        <f>AJ1514</f>
        <v/>
      </c>
      <c r="BG1514" s="14">
        <f>L1514</f>
        <v/>
      </c>
      <c r="BH1514" s="14">
        <f>IF(X1514="","",X1514)</f>
        <v/>
      </c>
      <c r="BI1514" s="14">
        <f>IF(Y1514="","",Y1514)</f>
        <v/>
      </c>
      <c r="BJ1514">
        <f>Z1514</f>
        <v/>
      </c>
      <c r="BK1514">
        <f>AA1514</f>
        <v/>
      </c>
      <c r="BL1514">
        <f>IFERROR(AX1514,"")</f>
        <v/>
      </c>
      <c r="BM1514">
        <f>IFERROR(AY1514,"")</f>
        <v/>
      </c>
    </row>
    <row r="1515" ht="14.25" customHeight="1">
      <c r="A1515">
        <f>ALGLIB_SSA_XAUUSD!AA1515</f>
        <v/>
      </c>
      <c r="B1515">
        <f>IF($A1515="","",INDEX(ALGLIB_SSA_XAUUSD!$B$2:$B$2401,MATCH($A1515,ALGLIB_SSA_XAUUSD!$A$2:$A$2401,1)))</f>
        <v/>
      </c>
      <c r="C1515">
        <f>IF($A1515="","",INDEX(ALGLIB_SSA_XAUUSD!$C$2:$C$2401,MATCH($A1515,ALGLIB_SSA_XAUUSD!$A$2:$A$2401,1)))</f>
        <v/>
      </c>
      <c r="D1515" s="14">
        <f>IF($A1515="","",INT((ROW()-2)/12)+1)</f>
        <v/>
      </c>
      <c r="E1515" s="14">
        <f>IF(AND(E1526&lt;&gt;"",D1526=D1514+1),E1514+(E1526-E1514)*1/12,"")</f>
        <v/>
      </c>
      <c r="F1515" s="14">
        <f>IF(AND(F1526&lt;&gt;"",D1526=D1514+1),F1514+(F1526-F1514)*1/12,"")</f>
        <v/>
      </c>
      <c r="G1515" s="14">
        <f>IF(AND(G1526&lt;&gt;"",D1526=D1514+1),G1514+(G1526-G1514)*1/12,"")</f>
        <v/>
      </c>
      <c r="H1515" s="14">
        <f>IF(AND(H1526&lt;&gt;"",D1526=D1514+1),H1514+(H1526-H1514)*1/12,"")</f>
        <v/>
      </c>
      <c r="I1515" s="14">
        <f>IF(AND(L1526&lt;&gt;"",D1526=D1514+1),I1514+(I1526-I1514)*1/12,"")</f>
        <v/>
      </c>
      <c r="J1515">
        <f>_xlfn.XLOOKUP($A1515,ALGLIB_SSA_XAUUSD!$AA$2:$AA$2401,ALGLIB_SSA_XAUUSD!$P$2:$P$2401,"",0)</f>
        <v/>
      </c>
      <c r="K1515">
        <f>_xlfn.XLOOKUP($A1515,ALGLIB_SSA_XAUUSD!$AA$2:$AA$2401,ALGLIB_SSA_XAUUSD!$Q$2:$Q$2401,"",0)</f>
        <v/>
      </c>
      <c r="L1515">
        <f>_xlfn.XLOOKUP($A1515,ALGLIB_SSA_XAUUSD!$AA$2:$AA$2401,ALGLIB_SSA_XAUUSD!$R$2:$R$2401,"",0)</f>
        <v/>
      </c>
      <c r="M1515">
        <f>_xlfn.XLOOKUP($A1515,ALGLIB_SSA_XAUUSD!$AA$2:$AA$2401,ALGLIB_SSA_XAUUSD!$S$2:$S$2401,"",0)</f>
        <v/>
      </c>
      <c r="N1515">
        <f>_xlfn.XLOOKUP($A1515,ALGLIB_SSA_XAUUSD!$AA$2:$AA$2401,ALGLIB_SSA_XAUUSD!$T$2:$T$2401,"",0)</f>
        <v/>
      </c>
      <c r="O1515">
        <f>_xlfn.XLOOKUP($A1515,ALGLIB_SSA_XAUUSD!$AA$2:$AA$2401,ALGLIB_SSA_XAUUSD!$U$2:$U$2401,"",0)</f>
        <v/>
      </c>
      <c r="P1515">
        <f>_xlfn.XLOOKUP($A1515,ALGLIB_SSA_XAUUSD!$AA$2:$AA$2401,ALGLIB_SSA_XAUUSD!$V$2:$V$2401,"",0)</f>
        <v/>
      </c>
      <c r="S1515">
        <f>A1515</f>
        <v/>
      </c>
      <c r="T1515">
        <f>J1515</f>
        <v/>
      </c>
      <c r="U1515">
        <f>K1515</f>
        <v/>
      </c>
      <c r="V1515" s="14">
        <f>IF($A1515="","",MOD(ROW()-2,12)+1)</f>
        <v/>
      </c>
      <c r="W1515">
        <f>L1515</f>
        <v/>
      </c>
      <c r="X1515" s="14">
        <f>IF(F1515="","",F1515)</f>
        <v/>
      </c>
      <c r="Y1515" s="14">
        <f>IF(G1515="","",G1515)</f>
        <v/>
      </c>
      <c r="Z1515">
        <f>M1515</f>
        <v/>
      </c>
      <c r="AA1515">
        <f>N1515</f>
        <v/>
      </c>
      <c r="AB1515" s="14">
        <f>IF(H1515="","",H1515)</f>
        <v/>
      </c>
      <c r="AC1515">
        <f>O1515</f>
        <v/>
      </c>
      <c r="AD1515" s="14">
        <f>IF(I1515="","",I1515)</f>
        <v/>
      </c>
      <c r="AE1515">
        <f>P1515</f>
        <v/>
      </c>
      <c r="AH1515">
        <f>IF(S1515&lt;&gt;"",S1515,AH1514+900)</f>
        <v/>
      </c>
      <c r="AI1515">
        <f>IF(T1515&lt;&gt;"",T1515,AI1514)</f>
        <v/>
      </c>
      <c r="AJ1515">
        <f>IF(U1515&lt;&gt;"",U1515,AJ1514)</f>
        <v/>
      </c>
      <c r="AK1515">
        <f>IF(W1515&lt;&gt;"",W1515,"")</f>
        <v/>
      </c>
      <c r="AL1515" s="14">
        <f>IF(X1515&lt;&gt;"",X1515,"")</f>
        <v/>
      </c>
      <c r="AM1515" s="14">
        <f>IF(Y1515&lt;&gt;"",Y1515,"")</f>
        <v/>
      </c>
      <c r="AN1515" s="14">
        <f>IF(OR(AL1515="",AM1515=""),"",AL1515-AM1515)</f>
        <v/>
      </c>
      <c r="AO1515">
        <f>IF(AN1515="","",IF(AN1515&gt;0,"Bullish","Bearish"))</f>
        <v/>
      </c>
      <c r="AP1515">
        <f>IF(AO1515="",AP1514,AO1515)</f>
        <v/>
      </c>
      <c r="AQ1515" s="14">
        <f>IF(AB1515&lt;&gt;"",AB1515,"")</f>
        <v/>
      </c>
      <c r="AR1515" s="14">
        <f>IF(AD1515&lt;&gt;"",AD1515,"")</f>
        <v/>
      </c>
      <c r="AS1515">
        <f>IF(AS1514+1=13,1,AS1514+1)</f>
        <v/>
      </c>
      <c r="AT1515">
        <f>IFERROR(IF(SLOPE($AQ$1502:$AQ$1513,$AS$1502:$AS$1513)&gt;0,MIN(3,ABS(SLOPE($AQ$1502:$AQ$1513,$AS$1502:$AS$1513))),IF(SLOPE($AQ$1502:$AQ$1513,$AS$1502:$AS$1513)&lt;-0.5,-0.5,0)),0)</f>
        <v/>
      </c>
      <c r="AU1515">
        <f>IFERROR(IF(SLOPE($AR$1502:$AR$1513,$AS$1502:$AS$1513)&lt;0,MAX(-3,-ABS(SLOPE($AR$1502:$AR$1513,$AS$1502:$AS$1513))),IF(SLOPE($AR$1502:$AR$1513,$AS$1502:$AS$1513)&gt;0.5,0.5,0)),0)</f>
        <v/>
      </c>
      <c r="AV1515">
        <f>($AQ$1514+(AT1515*(AS1515-1)))</f>
        <v/>
      </c>
      <c r="AW1515">
        <f>($AR$1514+(AU1515*(AS1515-1)))</f>
        <v/>
      </c>
      <c r="AX1515">
        <f>IF(AT1515&gt;0,AV1515+AT1515,AV1515)</f>
        <v/>
      </c>
      <c r="AY1515">
        <f>IF(AU1515&lt;0,AW1515+AU1515,AW1515)</f>
        <v/>
      </c>
      <c r="BA1515" s="14">
        <f>IFERROR(AX1515-AQ1515,"")</f>
        <v/>
      </c>
      <c r="BB1515" s="14">
        <f>IFERROR(AY1515-AR1515,"")</f>
        <v/>
      </c>
      <c r="BD1515">
        <f>AH1515</f>
        <v/>
      </c>
      <c r="BE1515">
        <f>AI1515</f>
        <v/>
      </c>
      <c r="BF1515">
        <f>AJ1515</f>
        <v/>
      </c>
      <c r="BG1515" s="14">
        <f>L1515</f>
        <v/>
      </c>
      <c r="BH1515" s="14">
        <f>IF(X1515="","",X1515)</f>
        <v/>
      </c>
      <c r="BI1515" s="14">
        <f>IF(Y1515="","",Y1515)</f>
        <v/>
      </c>
      <c r="BJ1515">
        <f>Z1515</f>
        <v/>
      </c>
      <c r="BK1515">
        <f>AA1515</f>
        <v/>
      </c>
      <c r="BL1515">
        <f>IFERROR(AX1515,"")</f>
        <v/>
      </c>
      <c r="BM1515">
        <f>IFERROR(AY1515,"")</f>
        <v/>
      </c>
    </row>
    <row r="1516" ht="14.25" customHeight="1">
      <c r="A1516">
        <f>ALGLIB_SSA_XAUUSD!AA1516</f>
        <v/>
      </c>
      <c r="B1516">
        <f>IF($A1516="","",INDEX(ALGLIB_SSA_XAUUSD!$B$2:$B$2401,MATCH($A1516,ALGLIB_SSA_XAUUSD!$A$2:$A$2401,1)))</f>
        <v/>
      </c>
      <c r="C1516">
        <f>IF($A1516="","",INDEX(ALGLIB_SSA_XAUUSD!$C$2:$C$2401,MATCH($A1516,ALGLIB_SSA_XAUUSD!$A$2:$A$2401,1)))</f>
        <v/>
      </c>
      <c r="D1516" s="14">
        <f>IF($A1516="","",INT((ROW()-2)/12)+1)</f>
        <v/>
      </c>
      <c r="E1516" s="14">
        <f>IF(AND(E1526&lt;&gt;"",D1526=D1514+1),E1514+(E1526-E1514)*2/12,"")</f>
        <v/>
      </c>
      <c r="F1516" s="14">
        <f>IF(AND(F1526&lt;&gt;"",D1526=D1514+1),F1514+(F1526-F1514)*2/12,"")</f>
        <v/>
      </c>
      <c r="G1516" s="14">
        <f>IF(AND(G1526&lt;&gt;"",D1526=D1514+1),G1514+(G1526-G1514)*2/12,"")</f>
        <v/>
      </c>
      <c r="H1516" s="14">
        <f>IF(AND(H1526&lt;&gt;"",D1526=D1514+1),H1514+(H1526-H1514)*2/12,"")</f>
        <v/>
      </c>
      <c r="I1516" s="14">
        <f>IF(AND(L1526&lt;&gt;"",D1526=D1514+1),I1514+(I1526-I1514)*2/12,"")</f>
        <v/>
      </c>
      <c r="J1516">
        <f>_xlfn.XLOOKUP($A1516,ALGLIB_SSA_XAUUSD!$AA$2:$AA$2401,ALGLIB_SSA_XAUUSD!$P$2:$P$2401,"",0)</f>
        <v/>
      </c>
      <c r="K1516">
        <f>_xlfn.XLOOKUP($A1516,ALGLIB_SSA_XAUUSD!$AA$2:$AA$2401,ALGLIB_SSA_XAUUSD!$Q$2:$Q$2401,"",0)</f>
        <v/>
      </c>
      <c r="L1516">
        <f>_xlfn.XLOOKUP($A1516,ALGLIB_SSA_XAUUSD!$AA$2:$AA$2401,ALGLIB_SSA_XAUUSD!$R$2:$R$2401,"",0)</f>
        <v/>
      </c>
      <c r="M1516">
        <f>_xlfn.XLOOKUP($A1516,ALGLIB_SSA_XAUUSD!$AA$2:$AA$2401,ALGLIB_SSA_XAUUSD!$S$2:$S$2401,"",0)</f>
        <v/>
      </c>
      <c r="N1516">
        <f>_xlfn.XLOOKUP($A1516,ALGLIB_SSA_XAUUSD!$AA$2:$AA$2401,ALGLIB_SSA_XAUUSD!$T$2:$T$2401,"",0)</f>
        <v/>
      </c>
      <c r="O1516">
        <f>_xlfn.XLOOKUP($A1516,ALGLIB_SSA_XAUUSD!$AA$2:$AA$2401,ALGLIB_SSA_XAUUSD!$U$2:$U$2401,"",0)</f>
        <v/>
      </c>
      <c r="P1516">
        <f>_xlfn.XLOOKUP($A1516,ALGLIB_SSA_XAUUSD!$AA$2:$AA$2401,ALGLIB_SSA_XAUUSD!$V$2:$V$2401,"",0)</f>
        <v/>
      </c>
      <c r="S1516">
        <f>A1516</f>
        <v/>
      </c>
      <c r="T1516">
        <f>J1516</f>
        <v/>
      </c>
      <c r="U1516">
        <f>K1516</f>
        <v/>
      </c>
      <c r="V1516" s="14">
        <f>IF($A1516="","",MOD(ROW()-2,12)+1)</f>
        <v/>
      </c>
      <c r="W1516">
        <f>L1516</f>
        <v/>
      </c>
      <c r="X1516" s="14">
        <f>IF(F1516="","",F1516)</f>
        <v/>
      </c>
      <c r="Y1516" s="14">
        <f>IF(G1516="","",G1516)</f>
        <v/>
      </c>
      <c r="Z1516">
        <f>M1516</f>
        <v/>
      </c>
      <c r="AA1516">
        <f>N1516</f>
        <v/>
      </c>
      <c r="AB1516" s="14">
        <f>IF(H1516="","",H1516)</f>
        <v/>
      </c>
      <c r="AC1516">
        <f>O1516</f>
        <v/>
      </c>
      <c r="AD1516" s="14">
        <f>IF(I1516="","",I1516)</f>
        <v/>
      </c>
      <c r="AE1516">
        <f>P1516</f>
        <v/>
      </c>
      <c r="AH1516">
        <f>IF(S1516&lt;&gt;"",S1516,AH1515+900)</f>
        <v/>
      </c>
      <c r="AI1516">
        <f>IF(T1516&lt;&gt;"",T1516,AI1515)</f>
        <v/>
      </c>
      <c r="AJ1516">
        <f>IF(U1516&lt;&gt;"",U1516,AJ1515)</f>
        <v/>
      </c>
      <c r="AK1516">
        <f>IF(W1516&lt;&gt;"",W1516,"")</f>
        <v/>
      </c>
      <c r="AL1516" s="14">
        <f>IF(X1516&lt;&gt;"",X1516,"")</f>
        <v/>
      </c>
      <c r="AM1516" s="14">
        <f>IF(Y1516&lt;&gt;"",Y1516,"")</f>
        <v/>
      </c>
      <c r="AN1516" s="14">
        <f>IF(OR(AL1516="",AM1516=""),"",AL1516-AM1516)</f>
        <v/>
      </c>
      <c r="AO1516">
        <f>IF(AN1516="","",IF(AN1516&gt;0,"Bullish","Bearish"))</f>
        <v/>
      </c>
      <c r="AP1516">
        <f>IF(AO1516="",AP1515,AO1516)</f>
        <v/>
      </c>
      <c r="AQ1516" s="14">
        <f>IF(AB1516&lt;&gt;"",AB1516,"")</f>
        <v/>
      </c>
      <c r="AR1516" s="14">
        <f>IF(AD1516&lt;&gt;"",AD1516,"")</f>
        <v/>
      </c>
      <c r="AS1516">
        <f>IF(AS1515+1=13,1,AS1515+1)</f>
        <v/>
      </c>
      <c r="AT1516">
        <f>IFERROR(IF(SLOPE($AQ$1502:$AQ$1513,$AS$1502:$AS$1513)&gt;0,MIN(3,ABS(SLOPE($AQ$1502:$AQ$1513,$AS$1502:$AS$1513))),IF(SLOPE($AQ$1502:$AQ$1513,$AS$1502:$AS$1513)&lt;-0.5,-0.5,0)),0)</f>
        <v/>
      </c>
      <c r="AU1516">
        <f>IFERROR(IF(SLOPE($AR$1502:$AR$1513,$AS$1502:$AS$1513)&lt;0,MAX(-3,-ABS(SLOPE($AR$1502:$AR$1513,$AS$1502:$AS$1513))),IF(SLOPE($AR$1502:$AR$1513,$AS$1502:$AS$1513)&gt;0.5,0.5,0)),0)</f>
        <v/>
      </c>
      <c r="AV1516">
        <f>($AQ$1514+(AT1516*(AS1516-1)))</f>
        <v/>
      </c>
      <c r="AW1516">
        <f>($AR$1514+(AU1516*(AS1516-1)))</f>
        <v/>
      </c>
      <c r="AX1516">
        <f>IF(AT1516&gt;0,AV1516+AT1516,AV1516)</f>
        <v/>
      </c>
      <c r="AY1516">
        <f>IF(AU1516&lt;0,AW1516+AU1516,AW1516)</f>
        <v/>
      </c>
      <c r="BA1516" s="14">
        <f>IFERROR(AX1516-AQ1516,"")</f>
        <v/>
      </c>
      <c r="BB1516" s="14">
        <f>IFERROR(AY1516-AR1516,"")</f>
        <v/>
      </c>
      <c r="BD1516">
        <f>AH1516</f>
        <v/>
      </c>
      <c r="BE1516">
        <f>AI1516</f>
        <v/>
      </c>
      <c r="BF1516">
        <f>AJ1516</f>
        <v/>
      </c>
      <c r="BG1516" s="14">
        <f>L1516</f>
        <v/>
      </c>
      <c r="BH1516" s="14">
        <f>IF(X1516="","",X1516)</f>
        <v/>
      </c>
      <c r="BI1516" s="14">
        <f>IF(Y1516="","",Y1516)</f>
        <v/>
      </c>
      <c r="BJ1516">
        <f>Z1516</f>
        <v/>
      </c>
      <c r="BK1516">
        <f>AA1516</f>
        <v/>
      </c>
      <c r="BL1516">
        <f>IFERROR(AX1516,"")</f>
        <v/>
      </c>
      <c r="BM1516">
        <f>IFERROR(AY1516,"")</f>
        <v/>
      </c>
    </row>
    <row r="1517" ht="14.25" customHeight="1">
      <c r="A1517">
        <f>ALGLIB_SSA_XAUUSD!AA1517</f>
        <v/>
      </c>
      <c r="B1517">
        <f>IF($A1517="","",INDEX(ALGLIB_SSA_XAUUSD!$B$2:$B$2401,MATCH($A1517,ALGLIB_SSA_XAUUSD!$A$2:$A$2401,1)))</f>
        <v/>
      </c>
      <c r="C1517">
        <f>IF($A1517="","",INDEX(ALGLIB_SSA_XAUUSD!$C$2:$C$2401,MATCH($A1517,ALGLIB_SSA_XAUUSD!$A$2:$A$2401,1)))</f>
        <v/>
      </c>
      <c r="D1517" s="14">
        <f>IF($A1517="","",INT((ROW()-2)/12)+1)</f>
        <v/>
      </c>
      <c r="E1517" s="14">
        <f>IF(AND(E1526&lt;&gt;"",D1526=D1514+1),E1514+(E1526-E1514)*3/12,"")</f>
        <v/>
      </c>
      <c r="F1517" s="14">
        <f>IF(AND(F1526&lt;&gt;"",D1526=D1514+1),F1514+(F1526-F1514)*3/12,"")</f>
        <v/>
      </c>
      <c r="G1517" s="14">
        <f>IF(AND(G1526&lt;&gt;"",D1526=D1514+1),G1514+(G1526-G1514)*3/12,"")</f>
        <v/>
      </c>
      <c r="H1517" s="14">
        <f>IF(AND(H1526&lt;&gt;"",D1526=D1514+1),H1514+(H1526-H1514)*3/12,"")</f>
        <v/>
      </c>
      <c r="I1517" s="14">
        <f>IF(AND(L1526&lt;&gt;"",D1526=D1514+1),I1514+(I1526-I1514)*3/12,"")</f>
        <v/>
      </c>
      <c r="J1517">
        <f>_xlfn.XLOOKUP($A1517,ALGLIB_SSA_XAUUSD!$AA$2:$AA$2401,ALGLIB_SSA_XAUUSD!$P$2:$P$2401,"",0)</f>
        <v/>
      </c>
      <c r="K1517">
        <f>_xlfn.XLOOKUP($A1517,ALGLIB_SSA_XAUUSD!$AA$2:$AA$2401,ALGLIB_SSA_XAUUSD!$Q$2:$Q$2401,"",0)</f>
        <v/>
      </c>
      <c r="L1517">
        <f>_xlfn.XLOOKUP($A1517,ALGLIB_SSA_XAUUSD!$AA$2:$AA$2401,ALGLIB_SSA_XAUUSD!$R$2:$R$2401,"",0)</f>
        <v/>
      </c>
      <c r="M1517">
        <f>_xlfn.XLOOKUP($A1517,ALGLIB_SSA_XAUUSD!$AA$2:$AA$2401,ALGLIB_SSA_XAUUSD!$S$2:$S$2401,"",0)</f>
        <v/>
      </c>
      <c r="N1517">
        <f>_xlfn.XLOOKUP($A1517,ALGLIB_SSA_XAUUSD!$AA$2:$AA$2401,ALGLIB_SSA_XAUUSD!$T$2:$T$2401,"",0)</f>
        <v/>
      </c>
      <c r="O1517">
        <f>_xlfn.XLOOKUP($A1517,ALGLIB_SSA_XAUUSD!$AA$2:$AA$2401,ALGLIB_SSA_XAUUSD!$U$2:$U$2401,"",0)</f>
        <v/>
      </c>
      <c r="P1517">
        <f>_xlfn.XLOOKUP($A1517,ALGLIB_SSA_XAUUSD!$AA$2:$AA$2401,ALGLIB_SSA_XAUUSD!$V$2:$V$2401,"",0)</f>
        <v/>
      </c>
      <c r="S1517">
        <f>A1517</f>
        <v/>
      </c>
      <c r="T1517">
        <f>J1517</f>
        <v/>
      </c>
      <c r="U1517">
        <f>K1517</f>
        <v/>
      </c>
      <c r="V1517" s="14">
        <f>IF($A1517="","",MOD(ROW()-2,12)+1)</f>
        <v/>
      </c>
      <c r="W1517">
        <f>L1517</f>
        <v/>
      </c>
      <c r="X1517" s="14">
        <f>IF(F1517="","",F1517)</f>
        <v/>
      </c>
      <c r="Y1517" s="14">
        <f>IF(G1517="","",G1517)</f>
        <v/>
      </c>
      <c r="Z1517">
        <f>M1517</f>
        <v/>
      </c>
      <c r="AA1517">
        <f>N1517</f>
        <v/>
      </c>
      <c r="AB1517" s="14">
        <f>IF(H1517="","",H1517)</f>
        <v/>
      </c>
      <c r="AC1517">
        <f>O1517</f>
        <v/>
      </c>
      <c r="AD1517" s="14">
        <f>IF(I1517="","",I1517)</f>
        <v/>
      </c>
      <c r="AE1517">
        <f>P1517</f>
        <v/>
      </c>
      <c r="AH1517">
        <f>IF(S1517&lt;&gt;"",S1517,AH1516+900)</f>
        <v/>
      </c>
      <c r="AI1517">
        <f>IF(T1517&lt;&gt;"",T1517,AI1516)</f>
        <v/>
      </c>
      <c r="AJ1517">
        <f>IF(U1517&lt;&gt;"",U1517,AJ1516)</f>
        <v/>
      </c>
      <c r="AK1517">
        <f>IF(W1517&lt;&gt;"",W1517,"")</f>
        <v/>
      </c>
      <c r="AL1517" s="14">
        <f>IF(X1517&lt;&gt;"",X1517,"")</f>
        <v/>
      </c>
      <c r="AM1517" s="14">
        <f>IF(Y1517&lt;&gt;"",Y1517,"")</f>
        <v/>
      </c>
      <c r="AN1517" s="14">
        <f>IF(OR(AL1517="",AM1517=""),"",AL1517-AM1517)</f>
        <v/>
      </c>
      <c r="AO1517">
        <f>IF(AN1517="","",IF(AN1517&gt;0,"Bullish","Bearish"))</f>
        <v/>
      </c>
      <c r="AP1517">
        <f>IF(AO1517="",AP1516,AO1517)</f>
        <v/>
      </c>
      <c r="AQ1517" s="14">
        <f>IF(AB1517&lt;&gt;"",AB1517,"")</f>
        <v/>
      </c>
      <c r="AR1517" s="14">
        <f>IF(AD1517&lt;&gt;"",AD1517,"")</f>
        <v/>
      </c>
      <c r="AS1517">
        <f>IF(AS1516+1=13,1,AS1516+1)</f>
        <v/>
      </c>
      <c r="AT1517">
        <f>IFERROR(IF(SLOPE($AQ$1502:$AQ$1513,$AS$1502:$AS$1513)&gt;0,MIN(3,ABS(SLOPE($AQ$1502:$AQ$1513,$AS$1502:$AS$1513))),IF(SLOPE($AQ$1502:$AQ$1513,$AS$1502:$AS$1513)&lt;-0.5,-0.5,0)),0)</f>
        <v/>
      </c>
      <c r="AU1517">
        <f>IFERROR(IF(SLOPE($AR$1502:$AR$1513,$AS$1502:$AS$1513)&lt;0,MAX(-3,-ABS(SLOPE($AR$1502:$AR$1513,$AS$1502:$AS$1513))),IF(SLOPE($AR$1502:$AR$1513,$AS$1502:$AS$1513)&gt;0.5,0.5,0)),0)</f>
        <v/>
      </c>
      <c r="AV1517">
        <f>($AQ$1514+(AT1517*(AS1517-1)))</f>
        <v/>
      </c>
      <c r="AW1517">
        <f>($AR$1514+(AU1517*(AS1517-1)))</f>
        <v/>
      </c>
      <c r="AX1517">
        <f>IF(AT1517&gt;0,AV1517+AT1517,AV1517)</f>
        <v/>
      </c>
      <c r="AY1517">
        <f>IF(AU1517&lt;0,AW1517+AU1517,AW1517)</f>
        <v/>
      </c>
      <c r="BA1517" s="14">
        <f>IFERROR(AX1517-AQ1517,"")</f>
        <v/>
      </c>
      <c r="BB1517" s="14">
        <f>IFERROR(AY1517-AR1517,"")</f>
        <v/>
      </c>
      <c r="BD1517">
        <f>AH1517</f>
        <v/>
      </c>
      <c r="BE1517">
        <f>AI1517</f>
        <v/>
      </c>
      <c r="BF1517">
        <f>AJ1517</f>
        <v/>
      </c>
      <c r="BG1517" s="14">
        <f>L1517</f>
        <v/>
      </c>
      <c r="BH1517" s="14">
        <f>IF(X1517="","",X1517)</f>
        <v/>
      </c>
      <c r="BI1517" s="14">
        <f>IF(Y1517="","",Y1517)</f>
        <v/>
      </c>
      <c r="BJ1517">
        <f>Z1517</f>
        <v/>
      </c>
      <c r="BK1517">
        <f>AA1517</f>
        <v/>
      </c>
      <c r="BL1517">
        <f>IFERROR(AX1517,"")</f>
        <v/>
      </c>
      <c r="BM1517">
        <f>IFERROR(AY1517,"")</f>
        <v/>
      </c>
    </row>
    <row r="1518" ht="14.25" customHeight="1">
      <c r="A1518">
        <f>ALGLIB_SSA_XAUUSD!AA1518</f>
        <v/>
      </c>
      <c r="B1518">
        <f>IF($A1518="","",INDEX(ALGLIB_SSA_XAUUSD!$B$2:$B$2401,MATCH($A1518,ALGLIB_SSA_XAUUSD!$A$2:$A$2401,1)))</f>
        <v/>
      </c>
      <c r="C1518">
        <f>IF($A1518="","",INDEX(ALGLIB_SSA_XAUUSD!$C$2:$C$2401,MATCH($A1518,ALGLIB_SSA_XAUUSD!$A$2:$A$2401,1)))</f>
        <v/>
      </c>
      <c r="D1518" s="14">
        <f>IF($A1518="","",INT((ROW()-2)/12)+1)</f>
        <v/>
      </c>
      <c r="E1518" s="14">
        <f>IF(AND(E1526&lt;&gt;"",D1526=D1514+1),E1514+(E1526-E1514)*4/12,"")</f>
        <v/>
      </c>
      <c r="F1518" s="14">
        <f>IF(AND(F1526&lt;&gt;"",D1526=D1514+1),F1514+(F1526-F1514)*4/12,"")</f>
        <v/>
      </c>
      <c r="G1518" s="14">
        <f>IF(AND(G1526&lt;&gt;"",D1526=D1514+1),G1514+(G1526-G1514)*4/12,"")</f>
        <v/>
      </c>
      <c r="H1518" s="14">
        <f>IF(AND(H1526&lt;&gt;"",D1526=D1514+1),H1514+(H1526-H1514)*4/12,"")</f>
        <v/>
      </c>
      <c r="I1518" s="14">
        <f>IF(AND(L1526&lt;&gt;"",D1526=D1514+1),I1514+(I1526-I1514)*4/12,"")</f>
        <v/>
      </c>
      <c r="J1518">
        <f>_xlfn.XLOOKUP($A1518,ALGLIB_SSA_XAUUSD!$AA$2:$AA$2401,ALGLIB_SSA_XAUUSD!$P$2:$P$2401,"",0)</f>
        <v/>
      </c>
      <c r="K1518">
        <f>_xlfn.XLOOKUP($A1518,ALGLIB_SSA_XAUUSD!$AA$2:$AA$2401,ALGLIB_SSA_XAUUSD!$Q$2:$Q$2401,"",0)</f>
        <v/>
      </c>
      <c r="L1518">
        <f>_xlfn.XLOOKUP($A1518,ALGLIB_SSA_XAUUSD!$AA$2:$AA$2401,ALGLIB_SSA_XAUUSD!$R$2:$R$2401,"",0)</f>
        <v/>
      </c>
      <c r="M1518">
        <f>_xlfn.XLOOKUP($A1518,ALGLIB_SSA_XAUUSD!$AA$2:$AA$2401,ALGLIB_SSA_XAUUSD!$S$2:$S$2401,"",0)</f>
        <v/>
      </c>
      <c r="N1518">
        <f>_xlfn.XLOOKUP($A1518,ALGLIB_SSA_XAUUSD!$AA$2:$AA$2401,ALGLIB_SSA_XAUUSD!$T$2:$T$2401,"",0)</f>
        <v/>
      </c>
      <c r="O1518">
        <f>_xlfn.XLOOKUP($A1518,ALGLIB_SSA_XAUUSD!$AA$2:$AA$2401,ALGLIB_SSA_XAUUSD!$U$2:$U$2401,"",0)</f>
        <v/>
      </c>
      <c r="P1518">
        <f>_xlfn.XLOOKUP($A1518,ALGLIB_SSA_XAUUSD!$AA$2:$AA$2401,ALGLIB_SSA_XAUUSD!$V$2:$V$2401,"",0)</f>
        <v/>
      </c>
      <c r="S1518">
        <f>A1518</f>
        <v/>
      </c>
      <c r="T1518">
        <f>J1518</f>
        <v/>
      </c>
      <c r="U1518">
        <f>K1518</f>
        <v/>
      </c>
      <c r="V1518" s="14">
        <f>IF($A1518="","",MOD(ROW()-2,12)+1)</f>
        <v/>
      </c>
      <c r="W1518">
        <f>L1518</f>
        <v/>
      </c>
      <c r="X1518" s="14">
        <f>IF(F1518="","",F1518)</f>
        <v/>
      </c>
      <c r="Y1518" s="14">
        <f>IF(G1518="","",G1518)</f>
        <v/>
      </c>
      <c r="Z1518">
        <f>M1518</f>
        <v/>
      </c>
      <c r="AA1518">
        <f>N1518</f>
        <v/>
      </c>
      <c r="AB1518" s="14">
        <f>IF(H1518="","",H1518)</f>
        <v/>
      </c>
      <c r="AC1518">
        <f>O1518</f>
        <v/>
      </c>
      <c r="AD1518" s="14">
        <f>IF(I1518="","",I1518)</f>
        <v/>
      </c>
      <c r="AE1518">
        <f>P1518</f>
        <v/>
      </c>
      <c r="AH1518">
        <f>IF(S1518&lt;&gt;"",S1518,AH1517+900)</f>
        <v/>
      </c>
      <c r="AI1518">
        <f>IF(T1518&lt;&gt;"",T1518,AI1517)</f>
        <v/>
      </c>
      <c r="AJ1518">
        <f>IF(U1518&lt;&gt;"",U1518,AJ1517)</f>
        <v/>
      </c>
      <c r="AK1518">
        <f>IF(W1518&lt;&gt;"",W1518,"")</f>
        <v/>
      </c>
      <c r="AL1518" s="14">
        <f>IF(X1518&lt;&gt;"",X1518,"")</f>
        <v/>
      </c>
      <c r="AM1518" s="14">
        <f>IF(Y1518&lt;&gt;"",Y1518,"")</f>
        <v/>
      </c>
      <c r="AN1518" s="14">
        <f>IF(OR(AL1518="",AM1518=""),"",AL1518-AM1518)</f>
        <v/>
      </c>
      <c r="AO1518">
        <f>IF(AN1518="","",IF(AN1518&gt;0,"Bullish","Bearish"))</f>
        <v/>
      </c>
      <c r="AP1518">
        <f>IF(AO1518="",AP1517,AO1518)</f>
        <v/>
      </c>
      <c r="AQ1518" s="14">
        <f>IF(AB1518&lt;&gt;"",AB1518,"")</f>
        <v/>
      </c>
      <c r="AR1518" s="14">
        <f>IF(AD1518&lt;&gt;"",AD1518,"")</f>
        <v/>
      </c>
      <c r="AS1518">
        <f>IF(AS1517+1=13,1,AS1517+1)</f>
        <v/>
      </c>
      <c r="AT1518">
        <f>IFERROR(IF(SLOPE($AQ$1502:$AQ$1513,$AS$1502:$AS$1513)&gt;0,MIN(3,ABS(SLOPE($AQ$1502:$AQ$1513,$AS$1502:$AS$1513))),IF(SLOPE($AQ$1502:$AQ$1513,$AS$1502:$AS$1513)&lt;-0.5,-0.5,0)),0)</f>
        <v/>
      </c>
      <c r="AU1518">
        <f>IFERROR(IF(SLOPE($AR$1502:$AR$1513,$AS$1502:$AS$1513)&lt;0,MAX(-3,-ABS(SLOPE($AR$1502:$AR$1513,$AS$1502:$AS$1513))),IF(SLOPE($AR$1502:$AR$1513,$AS$1502:$AS$1513)&gt;0.5,0.5,0)),0)</f>
        <v/>
      </c>
      <c r="AV1518">
        <f>($AQ$1514+(AT1518*(AS1518-1)))</f>
        <v/>
      </c>
      <c r="AW1518">
        <f>($AR$1514+(AU1518*(AS1518-1)))</f>
        <v/>
      </c>
      <c r="AX1518">
        <f>IF(AT1518&gt;0,AV1518+AT1518,AV1518)</f>
        <v/>
      </c>
      <c r="AY1518">
        <f>IF(AU1518&lt;0,AW1518+AU1518,AW1518)</f>
        <v/>
      </c>
      <c r="BA1518" s="14">
        <f>IFERROR(AX1518-AQ1518,"")</f>
        <v/>
      </c>
      <c r="BB1518" s="14">
        <f>IFERROR(AY1518-AR1518,"")</f>
        <v/>
      </c>
      <c r="BD1518">
        <f>AH1518</f>
        <v/>
      </c>
      <c r="BE1518">
        <f>AI1518</f>
        <v/>
      </c>
      <c r="BF1518">
        <f>AJ1518</f>
        <v/>
      </c>
      <c r="BG1518" s="14">
        <f>L1518</f>
        <v/>
      </c>
      <c r="BH1518" s="14">
        <f>IF(X1518="","",X1518)</f>
        <v/>
      </c>
      <c r="BI1518" s="14">
        <f>IF(Y1518="","",Y1518)</f>
        <v/>
      </c>
      <c r="BJ1518">
        <f>Z1518</f>
        <v/>
      </c>
      <c r="BK1518">
        <f>AA1518</f>
        <v/>
      </c>
      <c r="BL1518">
        <f>IFERROR(AX1518,"")</f>
        <v/>
      </c>
      <c r="BM1518">
        <f>IFERROR(AY1518,"")</f>
        <v/>
      </c>
    </row>
    <row r="1519" ht="14.25" customHeight="1">
      <c r="A1519">
        <f>ALGLIB_SSA_XAUUSD!AA1519</f>
        <v/>
      </c>
      <c r="B1519">
        <f>IF($A1519="","",INDEX(ALGLIB_SSA_XAUUSD!$B$2:$B$2401,MATCH($A1519,ALGLIB_SSA_XAUUSD!$A$2:$A$2401,1)))</f>
        <v/>
      </c>
      <c r="C1519">
        <f>IF($A1519="","",INDEX(ALGLIB_SSA_XAUUSD!$C$2:$C$2401,MATCH($A1519,ALGLIB_SSA_XAUUSD!$A$2:$A$2401,1)))</f>
        <v/>
      </c>
      <c r="D1519" s="14">
        <f>IF($A1519="","",INT((ROW()-2)/12)+1)</f>
        <v/>
      </c>
      <c r="E1519" s="14">
        <f>IF(AND(E1526&lt;&gt;"",D1526=D1514+1),E1514+(E1526-E1514)*5/12,"")</f>
        <v/>
      </c>
      <c r="F1519" s="14">
        <f>IF(AND(F1526&lt;&gt;"",D1526=D1514+1),F1514+(F1526-F1514)*5/12,"")</f>
        <v/>
      </c>
      <c r="G1519" s="14">
        <f>IF(AND(G1526&lt;&gt;"",D1526=D1514+1),G1514+(G1526-G1514)*5/12,"")</f>
        <v/>
      </c>
      <c r="H1519" s="14">
        <f>IF(AND(H1526&lt;&gt;"",D1526=D1514+1),H1514+(H1526-H1514)*5/12,"")</f>
        <v/>
      </c>
      <c r="I1519" s="14">
        <f>IF(AND(L1526&lt;&gt;"",D1526=D1514+1),I1514+(I1526-I1514)*5/12,"")</f>
        <v/>
      </c>
      <c r="J1519">
        <f>_xlfn.XLOOKUP($A1519,ALGLIB_SSA_XAUUSD!$AA$2:$AA$2401,ALGLIB_SSA_XAUUSD!$P$2:$P$2401,"",0)</f>
        <v/>
      </c>
      <c r="K1519">
        <f>_xlfn.XLOOKUP($A1519,ALGLIB_SSA_XAUUSD!$AA$2:$AA$2401,ALGLIB_SSA_XAUUSD!$Q$2:$Q$2401,"",0)</f>
        <v/>
      </c>
      <c r="L1519">
        <f>_xlfn.XLOOKUP($A1519,ALGLIB_SSA_XAUUSD!$AA$2:$AA$2401,ALGLIB_SSA_XAUUSD!$R$2:$R$2401,"",0)</f>
        <v/>
      </c>
      <c r="M1519">
        <f>_xlfn.XLOOKUP($A1519,ALGLIB_SSA_XAUUSD!$AA$2:$AA$2401,ALGLIB_SSA_XAUUSD!$S$2:$S$2401,"",0)</f>
        <v/>
      </c>
      <c r="N1519">
        <f>_xlfn.XLOOKUP($A1519,ALGLIB_SSA_XAUUSD!$AA$2:$AA$2401,ALGLIB_SSA_XAUUSD!$T$2:$T$2401,"",0)</f>
        <v/>
      </c>
      <c r="O1519">
        <f>_xlfn.XLOOKUP($A1519,ALGLIB_SSA_XAUUSD!$AA$2:$AA$2401,ALGLIB_SSA_XAUUSD!$U$2:$U$2401,"",0)</f>
        <v/>
      </c>
      <c r="P1519">
        <f>_xlfn.XLOOKUP($A1519,ALGLIB_SSA_XAUUSD!$AA$2:$AA$2401,ALGLIB_SSA_XAUUSD!$V$2:$V$2401,"",0)</f>
        <v/>
      </c>
      <c r="S1519">
        <f>A1519</f>
        <v/>
      </c>
      <c r="T1519">
        <f>J1519</f>
        <v/>
      </c>
      <c r="U1519">
        <f>K1519</f>
        <v/>
      </c>
      <c r="V1519" s="14">
        <f>IF($A1519="","",MOD(ROW()-2,12)+1)</f>
        <v/>
      </c>
      <c r="W1519">
        <f>L1519</f>
        <v/>
      </c>
      <c r="X1519" s="14">
        <f>IF(F1519="","",F1519)</f>
        <v/>
      </c>
      <c r="Y1519" s="14">
        <f>IF(G1519="","",G1519)</f>
        <v/>
      </c>
      <c r="Z1519">
        <f>M1519</f>
        <v/>
      </c>
      <c r="AA1519">
        <f>N1519</f>
        <v/>
      </c>
      <c r="AB1519" s="14">
        <f>IF(H1519="","",H1519)</f>
        <v/>
      </c>
      <c r="AC1519">
        <f>O1519</f>
        <v/>
      </c>
      <c r="AD1519" s="14">
        <f>IF(I1519="","",I1519)</f>
        <v/>
      </c>
      <c r="AE1519">
        <f>P1519</f>
        <v/>
      </c>
      <c r="AH1519">
        <f>IF(S1519&lt;&gt;"",S1519,AH1518+900)</f>
        <v/>
      </c>
      <c r="AI1519">
        <f>IF(T1519&lt;&gt;"",T1519,AI1518)</f>
        <v/>
      </c>
      <c r="AJ1519">
        <f>IF(U1519&lt;&gt;"",U1519,AJ1518)</f>
        <v/>
      </c>
      <c r="AK1519">
        <f>IF(W1519&lt;&gt;"",W1519,"")</f>
        <v/>
      </c>
      <c r="AL1519" s="14">
        <f>IF(X1519&lt;&gt;"",X1519,"")</f>
        <v/>
      </c>
      <c r="AM1519" s="14">
        <f>IF(Y1519&lt;&gt;"",Y1519,"")</f>
        <v/>
      </c>
      <c r="AN1519" s="14">
        <f>IF(OR(AL1519="",AM1519=""),"",AL1519-AM1519)</f>
        <v/>
      </c>
      <c r="AO1519">
        <f>IF(AN1519="","",IF(AN1519&gt;0,"Bullish","Bearish"))</f>
        <v/>
      </c>
      <c r="AP1519">
        <f>IF(AO1519="",AP1518,AO1519)</f>
        <v/>
      </c>
      <c r="AQ1519" s="14">
        <f>IF(AB1519&lt;&gt;"",AB1519,"")</f>
        <v/>
      </c>
      <c r="AR1519" s="14">
        <f>IF(AD1519&lt;&gt;"",AD1519,"")</f>
        <v/>
      </c>
      <c r="AS1519">
        <f>IF(AS1518+1=13,1,AS1518+1)</f>
        <v/>
      </c>
      <c r="AT1519">
        <f>IFERROR(IF(SLOPE($AQ$1502:$AQ$1513,$AS$1502:$AS$1513)&gt;0,MIN(3,ABS(SLOPE($AQ$1502:$AQ$1513,$AS$1502:$AS$1513))),IF(SLOPE($AQ$1502:$AQ$1513,$AS$1502:$AS$1513)&lt;-0.5,-0.5,0)),0)</f>
        <v/>
      </c>
      <c r="AU1519">
        <f>IFERROR(IF(SLOPE($AR$1502:$AR$1513,$AS$1502:$AS$1513)&lt;0,MAX(-3,-ABS(SLOPE($AR$1502:$AR$1513,$AS$1502:$AS$1513))),IF(SLOPE($AR$1502:$AR$1513,$AS$1502:$AS$1513)&gt;0.5,0.5,0)),0)</f>
        <v/>
      </c>
      <c r="AV1519">
        <f>($AQ$1514+(AT1519*(AS1519-1)))</f>
        <v/>
      </c>
      <c r="AW1519">
        <f>($AR$1514+(AU1519*(AS1519-1)))</f>
        <v/>
      </c>
      <c r="AX1519">
        <f>IF(AT1519&gt;0,AV1519+AT1519,AV1519)</f>
        <v/>
      </c>
      <c r="AY1519">
        <f>IF(AU1519&lt;0,AW1519+AU1519,AW1519)</f>
        <v/>
      </c>
      <c r="BA1519" s="14">
        <f>IFERROR(AX1519-AQ1519,"")</f>
        <v/>
      </c>
      <c r="BB1519" s="14">
        <f>IFERROR(AY1519-AR1519,"")</f>
        <v/>
      </c>
      <c r="BD1519">
        <f>AH1519</f>
        <v/>
      </c>
      <c r="BE1519">
        <f>AI1519</f>
        <v/>
      </c>
      <c r="BF1519">
        <f>AJ1519</f>
        <v/>
      </c>
      <c r="BG1519" s="14">
        <f>L1519</f>
        <v/>
      </c>
      <c r="BH1519" s="14">
        <f>IF(X1519="","",X1519)</f>
        <v/>
      </c>
      <c r="BI1519" s="14">
        <f>IF(Y1519="","",Y1519)</f>
        <v/>
      </c>
      <c r="BJ1519">
        <f>Z1519</f>
        <v/>
      </c>
      <c r="BK1519">
        <f>AA1519</f>
        <v/>
      </c>
      <c r="BL1519">
        <f>IFERROR(AX1519,"")</f>
        <v/>
      </c>
      <c r="BM1519">
        <f>IFERROR(AY1519,"")</f>
        <v/>
      </c>
    </row>
    <row r="1520" ht="14.25" customHeight="1">
      <c r="A1520">
        <f>ALGLIB_SSA_XAUUSD!AA1520</f>
        <v/>
      </c>
      <c r="B1520">
        <f>IF($A1520="","",INDEX(ALGLIB_SSA_XAUUSD!$B$2:$B$2401,MATCH($A1520,ALGLIB_SSA_XAUUSD!$A$2:$A$2401,1)))</f>
        <v/>
      </c>
      <c r="C1520">
        <f>IF($A1520="","",INDEX(ALGLIB_SSA_XAUUSD!$C$2:$C$2401,MATCH($A1520,ALGLIB_SSA_XAUUSD!$A$2:$A$2401,1)))</f>
        <v/>
      </c>
      <c r="D1520" s="14">
        <f>IF($A1520="","",INT((ROW()-2)/12)+1)</f>
        <v/>
      </c>
      <c r="E1520" s="14">
        <f>IF(AND(E1526&lt;&gt;"",D1526=D1514+1),E1514+(E1526-E1514)*6/12,"")</f>
        <v/>
      </c>
      <c r="F1520" s="14">
        <f>IF(AND(F1526&lt;&gt;"",D1526=D1514+1),F1514+(F1526-F1514)*6/12,"")</f>
        <v/>
      </c>
      <c r="G1520" s="14">
        <f>IF(AND(G1526&lt;&gt;"",D1526=D1514+1),G1514+(G1526-G1514)*6/12,"")</f>
        <v/>
      </c>
      <c r="H1520" s="14">
        <f>IF(AND(H1526&lt;&gt;"",D1526=D1514+1),H1514+(H1526-H1514)*6/12,"")</f>
        <v/>
      </c>
      <c r="I1520" s="14">
        <f>IF(AND(L1526&lt;&gt;"",D1526=D1514+1),I1514+(I1526-I1514)*6/12,"")</f>
        <v/>
      </c>
      <c r="J1520">
        <f>_xlfn.XLOOKUP($A1520,ALGLIB_SSA_XAUUSD!$AA$2:$AA$2401,ALGLIB_SSA_XAUUSD!$P$2:$P$2401,"",0)</f>
        <v/>
      </c>
      <c r="K1520">
        <f>_xlfn.XLOOKUP($A1520,ALGLIB_SSA_XAUUSD!$AA$2:$AA$2401,ALGLIB_SSA_XAUUSD!$Q$2:$Q$2401,"",0)</f>
        <v/>
      </c>
      <c r="L1520">
        <f>_xlfn.XLOOKUP($A1520,ALGLIB_SSA_XAUUSD!$AA$2:$AA$2401,ALGLIB_SSA_XAUUSD!$R$2:$R$2401,"",0)</f>
        <v/>
      </c>
      <c r="M1520">
        <f>_xlfn.XLOOKUP($A1520,ALGLIB_SSA_XAUUSD!$AA$2:$AA$2401,ALGLIB_SSA_XAUUSD!$S$2:$S$2401,"",0)</f>
        <v/>
      </c>
      <c r="N1520">
        <f>_xlfn.XLOOKUP($A1520,ALGLIB_SSA_XAUUSD!$AA$2:$AA$2401,ALGLIB_SSA_XAUUSD!$T$2:$T$2401,"",0)</f>
        <v/>
      </c>
      <c r="O1520">
        <f>_xlfn.XLOOKUP($A1520,ALGLIB_SSA_XAUUSD!$AA$2:$AA$2401,ALGLIB_SSA_XAUUSD!$U$2:$U$2401,"",0)</f>
        <v/>
      </c>
      <c r="P1520">
        <f>_xlfn.XLOOKUP($A1520,ALGLIB_SSA_XAUUSD!$AA$2:$AA$2401,ALGLIB_SSA_XAUUSD!$V$2:$V$2401,"",0)</f>
        <v/>
      </c>
      <c r="S1520">
        <f>A1520</f>
        <v/>
      </c>
      <c r="T1520">
        <f>J1520</f>
        <v/>
      </c>
      <c r="U1520">
        <f>K1520</f>
        <v/>
      </c>
      <c r="V1520" s="14">
        <f>IF($A1520="","",MOD(ROW()-2,12)+1)</f>
        <v/>
      </c>
      <c r="W1520">
        <f>L1520</f>
        <v/>
      </c>
      <c r="X1520" s="14">
        <f>IF(F1520="","",F1520)</f>
        <v/>
      </c>
      <c r="Y1520" s="14">
        <f>IF(G1520="","",G1520)</f>
        <v/>
      </c>
      <c r="Z1520">
        <f>M1520</f>
        <v/>
      </c>
      <c r="AA1520">
        <f>N1520</f>
        <v/>
      </c>
      <c r="AB1520" s="14">
        <f>IF(H1520="","",H1520)</f>
        <v/>
      </c>
      <c r="AC1520">
        <f>O1520</f>
        <v/>
      </c>
      <c r="AD1520" s="14">
        <f>IF(I1520="","",I1520)</f>
        <v/>
      </c>
      <c r="AE1520">
        <f>P1520</f>
        <v/>
      </c>
      <c r="AH1520">
        <f>IF(S1520&lt;&gt;"",S1520,AH1519+900)</f>
        <v/>
      </c>
      <c r="AI1520">
        <f>IF(T1520&lt;&gt;"",T1520,AI1519)</f>
        <v/>
      </c>
      <c r="AJ1520">
        <f>IF(U1520&lt;&gt;"",U1520,AJ1519)</f>
        <v/>
      </c>
      <c r="AK1520">
        <f>IF(W1520&lt;&gt;"",W1520,"")</f>
        <v/>
      </c>
      <c r="AL1520" s="14">
        <f>IF(X1520&lt;&gt;"",X1520,"")</f>
        <v/>
      </c>
      <c r="AM1520" s="14">
        <f>IF(Y1520&lt;&gt;"",Y1520,"")</f>
        <v/>
      </c>
      <c r="AN1520" s="14">
        <f>IF(OR(AL1520="",AM1520=""),"",AL1520-AM1520)</f>
        <v/>
      </c>
      <c r="AO1520">
        <f>IF(AN1520="","",IF(AN1520&gt;0,"Bullish","Bearish"))</f>
        <v/>
      </c>
      <c r="AP1520">
        <f>IF(AO1520="",AP1519,AO1520)</f>
        <v/>
      </c>
      <c r="AQ1520" s="14">
        <f>IF(AB1520&lt;&gt;"",AB1520,"")</f>
        <v/>
      </c>
      <c r="AR1520" s="14">
        <f>IF(AD1520&lt;&gt;"",AD1520,"")</f>
        <v/>
      </c>
      <c r="AS1520">
        <f>IF(AS1519+1=13,1,AS1519+1)</f>
        <v/>
      </c>
      <c r="AT1520">
        <f>IFERROR(IF(SLOPE($AQ$1502:$AQ$1513,$AS$1502:$AS$1513)&gt;0,MIN(3,ABS(SLOPE($AQ$1502:$AQ$1513,$AS$1502:$AS$1513))),IF(SLOPE($AQ$1502:$AQ$1513,$AS$1502:$AS$1513)&lt;-0.5,-0.5,0)),0)</f>
        <v/>
      </c>
      <c r="AU1520">
        <f>IFERROR(IF(SLOPE($AR$1502:$AR$1513,$AS$1502:$AS$1513)&lt;0,MAX(-3,-ABS(SLOPE($AR$1502:$AR$1513,$AS$1502:$AS$1513))),IF(SLOPE($AR$1502:$AR$1513,$AS$1502:$AS$1513)&gt;0.5,0.5,0)),0)</f>
        <v/>
      </c>
      <c r="AV1520">
        <f>($AQ$1514+(AT1520*(AS1520-1)))</f>
        <v/>
      </c>
      <c r="AW1520">
        <f>($AR$1514+(AU1520*(AS1520-1)))</f>
        <v/>
      </c>
      <c r="AX1520">
        <f>IF(AT1520&gt;0,AV1520+AT1520,AV1520)</f>
        <v/>
      </c>
      <c r="AY1520">
        <f>IF(AU1520&lt;0,AW1520+AU1520,AW1520)</f>
        <v/>
      </c>
      <c r="BA1520" s="14">
        <f>IFERROR(AX1520-AQ1520,"")</f>
        <v/>
      </c>
      <c r="BB1520" s="14">
        <f>IFERROR(AY1520-AR1520,"")</f>
        <v/>
      </c>
      <c r="BD1520">
        <f>AH1520</f>
        <v/>
      </c>
      <c r="BE1520">
        <f>AI1520</f>
        <v/>
      </c>
      <c r="BF1520">
        <f>AJ1520</f>
        <v/>
      </c>
      <c r="BG1520" s="14">
        <f>L1520</f>
        <v/>
      </c>
      <c r="BH1520" s="14">
        <f>IF(X1520="","",X1520)</f>
        <v/>
      </c>
      <c r="BI1520" s="14">
        <f>IF(Y1520="","",Y1520)</f>
        <v/>
      </c>
      <c r="BJ1520">
        <f>Z1520</f>
        <v/>
      </c>
      <c r="BK1520">
        <f>AA1520</f>
        <v/>
      </c>
      <c r="BL1520">
        <f>IFERROR(AX1520,"")</f>
        <v/>
      </c>
      <c r="BM1520">
        <f>IFERROR(AY1520,"")</f>
        <v/>
      </c>
    </row>
    <row r="1521" ht="14.25" customHeight="1">
      <c r="A1521">
        <f>ALGLIB_SSA_XAUUSD!AA1521</f>
        <v/>
      </c>
      <c r="B1521">
        <f>IF($A1521="","",INDEX(ALGLIB_SSA_XAUUSD!$B$2:$B$2401,MATCH($A1521,ALGLIB_SSA_XAUUSD!$A$2:$A$2401,1)))</f>
        <v/>
      </c>
      <c r="C1521">
        <f>IF($A1521="","",INDEX(ALGLIB_SSA_XAUUSD!$C$2:$C$2401,MATCH($A1521,ALGLIB_SSA_XAUUSD!$A$2:$A$2401,1)))</f>
        <v/>
      </c>
      <c r="D1521" s="14">
        <f>IF($A1521="","",INT((ROW()-2)/12)+1)</f>
        <v/>
      </c>
      <c r="E1521" s="14">
        <f>IF(AND(E1526&lt;&gt;"",D1526=D1514+1),E1514+(E1526-E1514)*7/12,"")</f>
        <v/>
      </c>
      <c r="F1521" s="14">
        <f>IF(AND(F1526&lt;&gt;"",D1526=D1514+1),F1514+(F1526-F1514)*7/12,"")</f>
        <v/>
      </c>
      <c r="G1521" s="14">
        <f>IF(AND(G1526&lt;&gt;"",D1526=D1514+1),G1514+(G1526-G1514)*7/12,"")</f>
        <v/>
      </c>
      <c r="H1521" s="14">
        <f>IF(AND(H1526&lt;&gt;"",D1526=D1514+1),H1514+(H1526-H1514)*7/12,"")</f>
        <v/>
      </c>
      <c r="I1521" s="14">
        <f>IF(AND(L1526&lt;&gt;"",D1526=D1514+1),I1514+(I1526-I1514)*7/12,"")</f>
        <v/>
      </c>
      <c r="J1521">
        <f>_xlfn.XLOOKUP($A1521,ALGLIB_SSA_XAUUSD!$AA$2:$AA$2401,ALGLIB_SSA_XAUUSD!$P$2:$P$2401,"",0)</f>
        <v/>
      </c>
      <c r="K1521">
        <f>_xlfn.XLOOKUP($A1521,ALGLIB_SSA_XAUUSD!$AA$2:$AA$2401,ALGLIB_SSA_XAUUSD!$Q$2:$Q$2401,"",0)</f>
        <v/>
      </c>
      <c r="L1521">
        <f>_xlfn.XLOOKUP($A1521,ALGLIB_SSA_XAUUSD!$AA$2:$AA$2401,ALGLIB_SSA_XAUUSD!$R$2:$R$2401,"",0)</f>
        <v/>
      </c>
      <c r="M1521">
        <f>_xlfn.XLOOKUP($A1521,ALGLIB_SSA_XAUUSD!$AA$2:$AA$2401,ALGLIB_SSA_XAUUSD!$S$2:$S$2401,"",0)</f>
        <v/>
      </c>
      <c r="N1521">
        <f>_xlfn.XLOOKUP($A1521,ALGLIB_SSA_XAUUSD!$AA$2:$AA$2401,ALGLIB_SSA_XAUUSD!$T$2:$T$2401,"",0)</f>
        <v/>
      </c>
      <c r="O1521">
        <f>_xlfn.XLOOKUP($A1521,ALGLIB_SSA_XAUUSD!$AA$2:$AA$2401,ALGLIB_SSA_XAUUSD!$U$2:$U$2401,"",0)</f>
        <v/>
      </c>
      <c r="P1521">
        <f>_xlfn.XLOOKUP($A1521,ALGLIB_SSA_XAUUSD!$AA$2:$AA$2401,ALGLIB_SSA_XAUUSD!$V$2:$V$2401,"",0)</f>
        <v/>
      </c>
      <c r="S1521">
        <f>A1521</f>
        <v/>
      </c>
      <c r="T1521">
        <f>J1521</f>
        <v/>
      </c>
      <c r="U1521">
        <f>K1521</f>
        <v/>
      </c>
      <c r="V1521" s="14">
        <f>IF($A1521="","",MOD(ROW()-2,12)+1)</f>
        <v/>
      </c>
      <c r="W1521">
        <f>L1521</f>
        <v/>
      </c>
      <c r="X1521" s="14">
        <f>IF(F1521="","",F1521)</f>
        <v/>
      </c>
      <c r="Y1521" s="14">
        <f>IF(G1521="","",G1521)</f>
        <v/>
      </c>
      <c r="Z1521">
        <f>M1521</f>
        <v/>
      </c>
      <c r="AA1521">
        <f>N1521</f>
        <v/>
      </c>
      <c r="AB1521" s="14">
        <f>IF(H1521="","",H1521)</f>
        <v/>
      </c>
      <c r="AC1521">
        <f>O1521</f>
        <v/>
      </c>
      <c r="AD1521" s="14">
        <f>IF(I1521="","",I1521)</f>
        <v/>
      </c>
      <c r="AE1521">
        <f>P1521</f>
        <v/>
      </c>
      <c r="AH1521">
        <f>IF(S1521&lt;&gt;"",S1521,AH1520+900)</f>
        <v/>
      </c>
      <c r="AI1521">
        <f>IF(T1521&lt;&gt;"",T1521,AI1520)</f>
        <v/>
      </c>
      <c r="AJ1521">
        <f>IF(U1521&lt;&gt;"",U1521,AJ1520)</f>
        <v/>
      </c>
      <c r="AK1521">
        <f>IF(W1521&lt;&gt;"",W1521,"")</f>
        <v/>
      </c>
      <c r="AL1521" s="14">
        <f>IF(X1521&lt;&gt;"",X1521,"")</f>
        <v/>
      </c>
      <c r="AM1521" s="14">
        <f>IF(Y1521&lt;&gt;"",Y1521,"")</f>
        <v/>
      </c>
      <c r="AN1521" s="14">
        <f>IF(OR(AL1521="",AM1521=""),"",AL1521-AM1521)</f>
        <v/>
      </c>
      <c r="AO1521">
        <f>IF(AN1521="","",IF(AN1521&gt;0,"Bullish","Bearish"))</f>
        <v/>
      </c>
      <c r="AP1521">
        <f>IF(AO1521="",AP1520,AO1521)</f>
        <v/>
      </c>
      <c r="AQ1521" s="14">
        <f>IF(AB1521&lt;&gt;"",AB1521,"")</f>
        <v/>
      </c>
      <c r="AR1521" s="14">
        <f>IF(AD1521&lt;&gt;"",AD1521,"")</f>
        <v/>
      </c>
      <c r="AS1521">
        <f>IF(AS1520+1=13,1,AS1520+1)</f>
        <v/>
      </c>
      <c r="AT1521">
        <f>IFERROR(IF(SLOPE($AQ$1502:$AQ$1513,$AS$1502:$AS$1513)&gt;0,MIN(3,ABS(SLOPE($AQ$1502:$AQ$1513,$AS$1502:$AS$1513))),IF(SLOPE($AQ$1502:$AQ$1513,$AS$1502:$AS$1513)&lt;-0.5,-0.5,0)),0)</f>
        <v/>
      </c>
      <c r="AU1521">
        <f>IFERROR(IF(SLOPE($AR$1502:$AR$1513,$AS$1502:$AS$1513)&lt;0,MAX(-3,-ABS(SLOPE($AR$1502:$AR$1513,$AS$1502:$AS$1513))),IF(SLOPE($AR$1502:$AR$1513,$AS$1502:$AS$1513)&gt;0.5,0.5,0)),0)</f>
        <v/>
      </c>
      <c r="AV1521">
        <f>($AQ$1514+(AT1521*(AS1521-1)))</f>
        <v/>
      </c>
      <c r="AW1521">
        <f>($AR$1514+(AU1521*(AS1521-1)))</f>
        <v/>
      </c>
      <c r="AX1521">
        <f>IF(AT1521&gt;0,AV1521+AT1521,AV1521)</f>
        <v/>
      </c>
      <c r="AY1521">
        <f>IF(AU1521&lt;0,AW1521+AU1521,AW1521)</f>
        <v/>
      </c>
      <c r="BA1521" s="14">
        <f>IFERROR(AX1521-AQ1521,"")</f>
        <v/>
      </c>
      <c r="BB1521" s="14">
        <f>IFERROR(AY1521-AR1521,"")</f>
        <v/>
      </c>
      <c r="BD1521">
        <f>AH1521</f>
        <v/>
      </c>
      <c r="BE1521">
        <f>AI1521</f>
        <v/>
      </c>
      <c r="BF1521">
        <f>AJ1521</f>
        <v/>
      </c>
      <c r="BG1521" s="14">
        <f>L1521</f>
        <v/>
      </c>
      <c r="BH1521" s="14">
        <f>IF(X1521="","",X1521)</f>
        <v/>
      </c>
      <c r="BI1521" s="14">
        <f>IF(Y1521="","",Y1521)</f>
        <v/>
      </c>
      <c r="BJ1521">
        <f>Z1521</f>
        <v/>
      </c>
      <c r="BK1521">
        <f>AA1521</f>
        <v/>
      </c>
      <c r="BL1521">
        <f>IFERROR(AX1521,"")</f>
        <v/>
      </c>
      <c r="BM1521">
        <f>IFERROR(AY1521,"")</f>
        <v/>
      </c>
    </row>
    <row r="1522" ht="14.25" customHeight="1">
      <c r="A1522">
        <f>ALGLIB_SSA_XAUUSD!AA1522</f>
        <v/>
      </c>
      <c r="B1522">
        <f>IF($A1522="","",INDEX(ALGLIB_SSA_XAUUSD!$B$2:$B$2401,MATCH($A1522,ALGLIB_SSA_XAUUSD!$A$2:$A$2401,1)))</f>
        <v/>
      </c>
      <c r="C1522">
        <f>IF($A1522="","",INDEX(ALGLIB_SSA_XAUUSD!$C$2:$C$2401,MATCH($A1522,ALGLIB_SSA_XAUUSD!$A$2:$A$2401,1)))</f>
        <v/>
      </c>
      <c r="D1522" s="14">
        <f>IF($A1522="","",INT((ROW()-2)/12)+1)</f>
        <v/>
      </c>
      <c r="E1522" s="14">
        <f>IF(AND(E1526&lt;&gt;"",D1526=D1514+1),E1514+(E1526-E1514)*8/12,"")</f>
        <v/>
      </c>
      <c r="F1522" s="14">
        <f>IF(AND(F1526&lt;&gt;"",D1526=D1514+1),F1514+(F1526-F1514)*8/12,"")</f>
        <v/>
      </c>
      <c r="G1522" s="14">
        <f>IF(AND(G1526&lt;&gt;"",D1526=D1514+1),G1514+(G1526-G1514)*8/12,"")</f>
        <v/>
      </c>
      <c r="H1522" s="14">
        <f>IF(AND(H1526&lt;&gt;"",D1526=D1514+1),H1514+(H1526-H1514)*8/12,"")</f>
        <v/>
      </c>
      <c r="I1522" s="14">
        <f>IF(AND(L1526&lt;&gt;"",D1526=D1514+1),I1514+(I1526-I1514)*8/12,"")</f>
        <v/>
      </c>
      <c r="J1522">
        <f>_xlfn.XLOOKUP($A1522,ALGLIB_SSA_XAUUSD!$AA$2:$AA$2401,ALGLIB_SSA_XAUUSD!$P$2:$P$2401,"",0)</f>
        <v/>
      </c>
      <c r="K1522">
        <f>_xlfn.XLOOKUP($A1522,ALGLIB_SSA_XAUUSD!$AA$2:$AA$2401,ALGLIB_SSA_XAUUSD!$Q$2:$Q$2401,"",0)</f>
        <v/>
      </c>
      <c r="L1522">
        <f>_xlfn.XLOOKUP($A1522,ALGLIB_SSA_XAUUSD!$AA$2:$AA$2401,ALGLIB_SSA_XAUUSD!$R$2:$R$2401,"",0)</f>
        <v/>
      </c>
      <c r="M1522">
        <f>_xlfn.XLOOKUP($A1522,ALGLIB_SSA_XAUUSD!$AA$2:$AA$2401,ALGLIB_SSA_XAUUSD!$S$2:$S$2401,"",0)</f>
        <v/>
      </c>
      <c r="N1522">
        <f>_xlfn.XLOOKUP($A1522,ALGLIB_SSA_XAUUSD!$AA$2:$AA$2401,ALGLIB_SSA_XAUUSD!$T$2:$T$2401,"",0)</f>
        <v/>
      </c>
      <c r="O1522">
        <f>_xlfn.XLOOKUP($A1522,ALGLIB_SSA_XAUUSD!$AA$2:$AA$2401,ALGLIB_SSA_XAUUSD!$U$2:$U$2401,"",0)</f>
        <v/>
      </c>
      <c r="P1522">
        <f>_xlfn.XLOOKUP($A1522,ALGLIB_SSA_XAUUSD!$AA$2:$AA$2401,ALGLIB_SSA_XAUUSD!$V$2:$V$2401,"",0)</f>
        <v/>
      </c>
      <c r="S1522">
        <f>A1522</f>
        <v/>
      </c>
      <c r="T1522">
        <f>J1522</f>
        <v/>
      </c>
      <c r="U1522">
        <f>K1522</f>
        <v/>
      </c>
      <c r="V1522" s="14">
        <f>IF($A1522="","",MOD(ROW()-2,12)+1)</f>
        <v/>
      </c>
      <c r="W1522">
        <f>L1522</f>
        <v/>
      </c>
      <c r="X1522" s="14">
        <f>IF(F1522="","",F1522)</f>
        <v/>
      </c>
      <c r="Y1522" s="14">
        <f>IF(G1522="","",G1522)</f>
        <v/>
      </c>
      <c r="Z1522">
        <f>M1522</f>
        <v/>
      </c>
      <c r="AA1522">
        <f>N1522</f>
        <v/>
      </c>
      <c r="AB1522" s="14">
        <f>IF(H1522="","",H1522)</f>
        <v/>
      </c>
      <c r="AC1522">
        <f>O1522</f>
        <v/>
      </c>
      <c r="AD1522" s="14">
        <f>IF(I1522="","",I1522)</f>
        <v/>
      </c>
      <c r="AE1522">
        <f>P1522</f>
        <v/>
      </c>
      <c r="AH1522">
        <f>IF(S1522&lt;&gt;"",S1522,AH1521+900)</f>
        <v/>
      </c>
      <c r="AI1522">
        <f>IF(T1522&lt;&gt;"",T1522,AI1521)</f>
        <v/>
      </c>
      <c r="AJ1522">
        <f>IF(U1522&lt;&gt;"",U1522,AJ1521)</f>
        <v/>
      </c>
      <c r="AK1522">
        <f>IF(W1522&lt;&gt;"",W1522,"")</f>
        <v/>
      </c>
      <c r="AL1522" s="14">
        <f>IF(X1522&lt;&gt;"",X1522,"")</f>
        <v/>
      </c>
      <c r="AM1522" s="14">
        <f>IF(Y1522&lt;&gt;"",Y1522,"")</f>
        <v/>
      </c>
      <c r="AN1522" s="14">
        <f>IF(OR(AL1522="",AM1522=""),"",AL1522-AM1522)</f>
        <v/>
      </c>
      <c r="AO1522">
        <f>IF(AN1522="","",IF(AN1522&gt;0,"Bullish","Bearish"))</f>
        <v/>
      </c>
      <c r="AP1522">
        <f>IF(AO1522="",AP1521,AO1522)</f>
        <v/>
      </c>
      <c r="AQ1522" s="14">
        <f>IF(AB1522&lt;&gt;"",AB1522,"")</f>
        <v/>
      </c>
      <c r="AR1522" s="14">
        <f>IF(AD1522&lt;&gt;"",AD1522,"")</f>
        <v/>
      </c>
      <c r="AS1522">
        <f>IF(AS1521+1=13,1,AS1521+1)</f>
        <v/>
      </c>
      <c r="AT1522">
        <f>IFERROR(IF(SLOPE($AQ$1502:$AQ$1513,$AS$1502:$AS$1513)&gt;0,MIN(3,ABS(SLOPE($AQ$1502:$AQ$1513,$AS$1502:$AS$1513))),IF(SLOPE($AQ$1502:$AQ$1513,$AS$1502:$AS$1513)&lt;-0.5,-0.5,0)),0)</f>
        <v/>
      </c>
      <c r="AU1522">
        <f>IFERROR(IF(SLOPE($AR$1502:$AR$1513,$AS$1502:$AS$1513)&lt;0,MAX(-3,-ABS(SLOPE($AR$1502:$AR$1513,$AS$1502:$AS$1513))),IF(SLOPE($AR$1502:$AR$1513,$AS$1502:$AS$1513)&gt;0.5,0.5,0)),0)</f>
        <v/>
      </c>
      <c r="AV1522">
        <f>($AQ$1514+(AT1522*(AS1522-1)))</f>
        <v/>
      </c>
      <c r="AW1522">
        <f>($AR$1514+(AU1522*(AS1522-1)))</f>
        <v/>
      </c>
      <c r="AX1522">
        <f>IF(AT1522&gt;0,AV1522+AT1522,AV1522)</f>
        <v/>
      </c>
      <c r="AY1522">
        <f>IF(AU1522&lt;0,AW1522+AU1522,AW1522)</f>
        <v/>
      </c>
      <c r="BA1522" s="14">
        <f>IFERROR(AX1522-AQ1522,"")</f>
        <v/>
      </c>
      <c r="BB1522" s="14">
        <f>IFERROR(AY1522-AR1522,"")</f>
        <v/>
      </c>
      <c r="BD1522">
        <f>AH1522</f>
        <v/>
      </c>
      <c r="BE1522">
        <f>AI1522</f>
        <v/>
      </c>
      <c r="BF1522">
        <f>AJ1522</f>
        <v/>
      </c>
      <c r="BG1522" s="14">
        <f>L1522</f>
        <v/>
      </c>
      <c r="BH1522" s="14">
        <f>IF(X1522="","",X1522)</f>
        <v/>
      </c>
      <c r="BI1522" s="14">
        <f>IF(Y1522="","",Y1522)</f>
        <v/>
      </c>
      <c r="BJ1522">
        <f>Z1522</f>
        <v/>
      </c>
      <c r="BK1522">
        <f>AA1522</f>
        <v/>
      </c>
      <c r="BL1522">
        <f>IFERROR(AX1522,"")</f>
        <v/>
      </c>
      <c r="BM1522">
        <f>IFERROR(AY1522,"")</f>
        <v/>
      </c>
    </row>
    <row r="1523" ht="14.25" customHeight="1">
      <c r="A1523">
        <f>ALGLIB_SSA_XAUUSD!AA1523</f>
        <v/>
      </c>
      <c r="B1523">
        <f>IF($A1523="","",INDEX(ALGLIB_SSA_XAUUSD!$B$2:$B$2401,MATCH($A1523,ALGLIB_SSA_XAUUSD!$A$2:$A$2401,1)))</f>
        <v/>
      </c>
      <c r="C1523">
        <f>IF($A1523="","",INDEX(ALGLIB_SSA_XAUUSD!$C$2:$C$2401,MATCH($A1523,ALGLIB_SSA_XAUUSD!$A$2:$A$2401,1)))</f>
        <v/>
      </c>
      <c r="D1523" s="14">
        <f>IF($A1523="","",INT((ROW()-2)/12)+1)</f>
        <v/>
      </c>
      <c r="E1523" s="14">
        <f>IF(AND(E1526&lt;&gt;"",D1526=D1514+1),E1514+(E1526-E1514)*9/12,"")</f>
        <v/>
      </c>
      <c r="F1523" s="14">
        <f>IF(AND(F1526&lt;&gt;"",D1526=D1514+1),F1514+(F1526-F1514)*9/12,"")</f>
        <v/>
      </c>
      <c r="G1523" s="14">
        <f>IF(AND(G1526&lt;&gt;"",D1526=D1514+1),G1514+(G1526-G1514)*9/12,"")</f>
        <v/>
      </c>
      <c r="H1523" s="14">
        <f>IF(AND(H1526&lt;&gt;"",D1526=D1514+1),H1514+(H1526-H1514)*9/12,"")</f>
        <v/>
      </c>
      <c r="I1523" s="14">
        <f>IF(AND(L1526&lt;&gt;"",D1526=D1514+1),I1514+(I1526-I1514)*9/12,"")</f>
        <v/>
      </c>
      <c r="J1523">
        <f>_xlfn.XLOOKUP($A1523,ALGLIB_SSA_XAUUSD!$AA$2:$AA$2401,ALGLIB_SSA_XAUUSD!$P$2:$P$2401,"",0)</f>
        <v/>
      </c>
      <c r="K1523">
        <f>_xlfn.XLOOKUP($A1523,ALGLIB_SSA_XAUUSD!$AA$2:$AA$2401,ALGLIB_SSA_XAUUSD!$Q$2:$Q$2401,"",0)</f>
        <v/>
      </c>
      <c r="L1523">
        <f>_xlfn.XLOOKUP($A1523,ALGLIB_SSA_XAUUSD!$AA$2:$AA$2401,ALGLIB_SSA_XAUUSD!$R$2:$R$2401,"",0)</f>
        <v/>
      </c>
      <c r="M1523">
        <f>_xlfn.XLOOKUP($A1523,ALGLIB_SSA_XAUUSD!$AA$2:$AA$2401,ALGLIB_SSA_XAUUSD!$S$2:$S$2401,"",0)</f>
        <v/>
      </c>
      <c r="N1523">
        <f>_xlfn.XLOOKUP($A1523,ALGLIB_SSA_XAUUSD!$AA$2:$AA$2401,ALGLIB_SSA_XAUUSD!$T$2:$T$2401,"",0)</f>
        <v/>
      </c>
      <c r="O1523">
        <f>_xlfn.XLOOKUP($A1523,ALGLIB_SSA_XAUUSD!$AA$2:$AA$2401,ALGLIB_SSA_XAUUSD!$U$2:$U$2401,"",0)</f>
        <v/>
      </c>
      <c r="P1523">
        <f>_xlfn.XLOOKUP($A1523,ALGLIB_SSA_XAUUSD!$AA$2:$AA$2401,ALGLIB_SSA_XAUUSD!$V$2:$V$2401,"",0)</f>
        <v/>
      </c>
      <c r="S1523">
        <f>A1523</f>
        <v/>
      </c>
      <c r="T1523">
        <f>J1523</f>
        <v/>
      </c>
      <c r="U1523">
        <f>K1523</f>
        <v/>
      </c>
      <c r="V1523" s="14">
        <f>IF($A1523="","",MOD(ROW()-2,12)+1)</f>
        <v/>
      </c>
      <c r="W1523">
        <f>L1523</f>
        <v/>
      </c>
      <c r="X1523" s="14">
        <f>IF(F1523="","",F1523)</f>
        <v/>
      </c>
      <c r="Y1523" s="14">
        <f>IF(G1523="","",G1523)</f>
        <v/>
      </c>
      <c r="Z1523">
        <f>M1523</f>
        <v/>
      </c>
      <c r="AA1523">
        <f>N1523</f>
        <v/>
      </c>
      <c r="AB1523" s="14">
        <f>IF(H1523="","",H1523)</f>
        <v/>
      </c>
      <c r="AC1523">
        <f>O1523</f>
        <v/>
      </c>
      <c r="AD1523" s="14">
        <f>IF(I1523="","",I1523)</f>
        <v/>
      </c>
      <c r="AE1523">
        <f>P1523</f>
        <v/>
      </c>
      <c r="AH1523">
        <f>IF(S1523&lt;&gt;"",S1523,AH1522+900)</f>
        <v/>
      </c>
      <c r="AI1523">
        <f>IF(T1523&lt;&gt;"",T1523,AI1522)</f>
        <v/>
      </c>
      <c r="AJ1523">
        <f>IF(U1523&lt;&gt;"",U1523,AJ1522)</f>
        <v/>
      </c>
      <c r="AK1523">
        <f>IF(W1523&lt;&gt;"",W1523,"")</f>
        <v/>
      </c>
      <c r="AL1523" s="14">
        <f>IF(X1523&lt;&gt;"",X1523,"")</f>
        <v/>
      </c>
      <c r="AM1523" s="14">
        <f>IF(Y1523&lt;&gt;"",Y1523,"")</f>
        <v/>
      </c>
      <c r="AN1523" s="14">
        <f>IF(OR(AL1523="",AM1523=""),"",AL1523-AM1523)</f>
        <v/>
      </c>
      <c r="AO1523">
        <f>IF(AN1523="","",IF(AN1523&gt;0,"Bullish","Bearish"))</f>
        <v/>
      </c>
      <c r="AP1523">
        <f>IF(AO1523="",AP1522,AO1523)</f>
        <v/>
      </c>
      <c r="AQ1523" s="14">
        <f>IF(AB1523&lt;&gt;"",AB1523,"")</f>
        <v/>
      </c>
      <c r="AR1523" s="14">
        <f>IF(AD1523&lt;&gt;"",AD1523,"")</f>
        <v/>
      </c>
      <c r="AS1523">
        <f>IF(AS1522+1=13,1,AS1522+1)</f>
        <v/>
      </c>
      <c r="AT1523">
        <f>IFERROR(IF(SLOPE($AQ$1502:$AQ$1513,$AS$1502:$AS$1513)&gt;0,MIN(3,ABS(SLOPE($AQ$1502:$AQ$1513,$AS$1502:$AS$1513))),IF(SLOPE($AQ$1502:$AQ$1513,$AS$1502:$AS$1513)&lt;-0.5,-0.5,0)),0)</f>
        <v/>
      </c>
      <c r="AU1523">
        <f>IFERROR(IF(SLOPE($AR$1502:$AR$1513,$AS$1502:$AS$1513)&lt;0,MAX(-3,-ABS(SLOPE($AR$1502:$AR$1513,$AS$1502:$AS$1513))),IF(SLOPE($AR$1502:$AR$1513,$AS$1502:$AS$1513)&gt;0.5,0.5,0)),0)</f>
        <v/>
      </c>
      <c r="AV1523">
        <f>($AQ$1514+(AT1523*(AS1523-1)))</f>
        <v/>
      </c>
      <c r="AW1523">
        <f>($AR$1514+(AU1523*(AS1523-1)))</f>
        <v/>
      </c>
      <c r="AX1523">
        <f>IF(AT1523&gt;0,AV1523+AT1523,AV1523)</f>
        <v/>
      </c>
      <c r="AY1523">
        <f>IF(AU1523&lt;0,AW1523+AU1523,AW1523)</f>
        <v/>
      </c>
      <c r="BA1523" s="14">
        <f>IFERROR(AX1523-AQ1523,"")</f>
        <v/>
      </c>
      <c r="BB1523" s="14">
        <f>IFERROR(AY1523-AR1523,"")</f>
        <v/>
      </c>
      <c r="BD1523">
        <f>AH1523</f>
        <v/>
      </c>
      <c r="BE1523">
        <f>AI1523</f>
        <v/>
      </c>
      <c r="BF1523">
        <f>AJ1523</f>
        <v/>
      </c>
      <c r="BG1523" s="14">
        <f>L1523</f>
        <v/>
      </c>
      <c r="BH1523" s="14">
        <f>IF(X1523="","",X1523)</f>
        <v/>
      </c>
      <c r="BI1523" s="14">
        <f>IF(Y1523="","",Y1523)</f>
        <v/>
      </c>
      <c r="BJ1523">
        <f>Z1523</f>
        <v/>
      </c>
      <c r="BK1523">
        <f>AA1523</f>
        <v/>
      </c>
      <c r="BL1523">
        <f>IFERROR(AX1523,"")</f>
        <v/>
      </c>
      <c r="BM1523">
        <f>IFERROR(AY1523,"")</f>
        <v/>
      </c>
    </row>
    <row r="1524" ht="14.25" customHeight="1">
      <c r="A1524">
        <f>ALGLIB_SSA_XAUUSD!AA1524</f>
        <v/>
      </c>
      <c r="B1524">
        <f>IF($A1524="","",INDEX(ALGLIB_SSA_XAUUSD!$B$2:$B$2401,MATCH($A1524,ALGLIB_SSA_XAUUSD!$A$2:$A$2401,1)))</f>
        <v/>
      </c>
      <c r="C1524">
        <f>IF($A1524="","",INDEX(ALGLIB_SSA_XAUUSD!$C$2:$C$2401,MATCH($A1524,ALGLIB_SSA_XAUUSD!$A$2:$A$2401,1)))</f>
        <v/>
      </c>
      <c r="D1524" s="14">
        <f>IF($A1524="","",INT((ROW()-2)/12)+1)</f>
        <v/>
      </c>
      <c r="E1524" s="14">
        <f>IF(AND(E1526&lt;&gt;"",D1526=D1514+1),E1514+(E1526-E1514)*10/12,"")</f>
        <v/>
      </c>
      <c r="F1524" s="14">
        <f>IF(AND(F1526&lt;&gt;"",D1526=D1514+1),F1514+(F1526-F1514)*10/12,"")</f>
        <v/>
      </c>
      <c r="G1524" s="14">
        <f>IF(AND(G1526&lt;&gt;"",D1526=D1514+1),G1514+(G1526-G1514)*10/12,"")</f>
        <v/>
      </c>
      <c r="H1524" s="14">
        <f>IF(AND(H1526&lt;&gt;"",D1526=D1514+1),H1514+(H1526-H1514)*10/12,"")</f>
        <v/>
      </c>
      <c r="I1524" s="14">
        <f>IF(AND(L1526&lt;&gt;"",D1526=D1514+1),I1514+(I1526-I1514)*10/12,"")</f>
        <v/>
      </c>
      <c r="J1524">
        <f>_xlfn.XLOOKUP($A1524,ALGLIB_SSA_XAUUSD!$AA$2:$AA$2401,ALGLIB_SSA_XAUUSD!$P$2:$P$2401,"",0)</f>
        <v/>
      </c>
      <c r="K1524">
        <f>_xlfn.XLOOKUP($A1524,ALGLIB_SSA_XAUUSD!$AA$2:$AA$2401,ALGLIB_SSA_XAUUSD!$Q$2:$Q$2401,"",0)</f>
        <v/>
      </c>
      <c r="L1524">
        <f>_xlfn.XLOOKUP($A1524,ALGLIB_SSA_XAUUSD!$AA$2:$AA$2401,ALGLIB_SSA_XAUUSD!$R$2:$R$2401,"",0)</f>
        <v/>
      </c>
      <c r="M1524">
        <f>_xlfn.XLOOKUP($A1524,ALGLIB_SSA_XAUUSD!$AA$2:$AA$2401,ALGLIB_SSA_XAUUSD!$S$2:$S$2401,"",0)</f>
        <v/>
      </c>
      <c r="N1524">
        <f>_xlfn.XLOOKUP($A1524,ALGLIB_SSA_XAUUSD!$AA$2:$AA$2401,ALGLIB_SSA_XAUUSD!$T$2:$T$2401,"",0)</f>
        <v/>
      </c>
      <c r="O1524">
        <f>_xlfn.XLOOKUP($A1524,ALGLIB_SSA_XAUUSD!$AA$2:$AA$2401,ALGLIB_SSA_XAUUSD!$U$2:$U$2401,"",0)</f>
        <v/>
      </c>
      <c r="P1524">
        <f>_xlfn.XLOOKUP($A1524,ALGLIB_SSA_XAUUSD!$AA$2:$AA$2401,ALGLIB_SSA_XAUUSD!$V$2:$V$2401,"",0)</f>
        <v/>
      </c>
      <c r="S1524">
        <f>A1524</f>
        <v/>
      </c>
      <c r="T1524">
        <f>J1524</f>
        <v/>
      </c>
      <c r="U1524">
        <f>K1524</f>
        <v/>
      </c>
      <c r="V1524" s="14">
        <f>IF($A1524="","",MOD(ROW()-2,12)+1)</f>
        <v/>
      </c>
      <c r="W1524">
        <f>L1524</f>
        <v/>
      </c>
      <c r="X1524" s="14">
        <f>IF(F1524="","",F1524)</f>
        <v/>
      </c>
      <c r="Y1524" s="14">
        <f>IF(G1524="","",G1524)</f>
        <v/>
      </c>
      <c r="Z1524">
        <f>M1524</f>
        <v/>
      </c>
      <c r="AA1524">
        <f>N1524</f>
        <v/>
      </c>
      <c r="AB1524" s="14">
        <f>IF(H1524="","",H1524)</f>
        <v/>
      </c>
      <c r="AC1524">
        <f>O1524</f>
        <v/>
      </c>
      <c r="AD1524" s="14">
        <f>IF(I1524="","",I1524)</f>
        <v/>
      </c>
      <c r="AE1524">
        <f>P1524</f>
        <v/>
      </c>
      <c r="AH1524">
        <f>IF(S1524&lt;&gt;"",S1524,AH1523+900)</f>
        <v/>
      </c>
      <c r="AI1524">
        <f>IF(T1524&lt;&gt;"",T1524,AI1523)</f>
        <v/>
      </c>
      <c r="AJ1524">
        <f>IF(U1524&lt;&gt;"",U1524,AJ1523)</f>
        <v/>
      </c>
      <c r="AK1524">
        <f>IF(W1524&lt;&gt;"",W1524,"")</f>
        <v/>
      </c>
      <c r="AL1524" s="14">
        <f>IF(X1524&lt;&gt;"",X1524,"")</f>
        <v/>
      </c>
      <c r="AM1524" s="14">
        <f>IF(Y1524&lt;&gt;"",Y1524,"")</f>
        <v/>
      </c>
      <c r="AN1524" s="14">
        <f>IF(OR(AL1524="",AM1524=""),"",AL1524-AM1524)</f>
        <v/>
      </c>
      <c r="AO1524">
        <f>IF(AN1524="","",IF(AN1524&gt;0,"Bullish","Bearish"))</f>
        <v/>
      </c>
      <c r="AP1524">
        <f>IF(AO1524="",AP1523,AO1524)</f>
        <v/>
      </c>
      <c r="AQ1524" s="14">
        <f>IF(AB1524&lt;&gt;"",AB1524,"")</f>
        <v/>
      </c>
      <c r="AR1524" s="14">
        <f>IF(AD1524&lt;&gt;"",AD1524,"")</f>
        <v/>
      </c>
      <c r="AS1524">
        <f>IF(AS1523+1=13,1,AS1523+1)</f>
        <v/>
      </c>
      <c r="AT1524">
        <f>IFERROR(IF(SLOPE($AQ$1502:$AQ$1513,$AS$1502:$AS$1513)&gt;0,MIN(3,ABS(SLOPE($AQ$1502:$AQ$1513,$AS$1502:$AS$1513))),IF(SLOPE($AQ$1502:$AQ$1513,$AS$1502:$AS$1513)&lt;-0.5,-0.5,0)),0)</f>
        <v/>
      </c>
      <c r="AU1524">
        <f>IFERROR(IF(SLOPE($AR$1502:$AR$1513,$AS$1502:$AS$1513)&lt;0,MAX(-3,-ABS(SLOPE($AR$1502:$AR$1513,$AS$1502:$AS$1513))),IF(SLOPE($AR$1502:$AR$1513,$AS$1502:$AS$1513)&gt;0.5,0.5,0)),0)</f>
        <v/>
      </c>
      <c r="AV1524">
        <f>($AQ$1514+(AT1524*(AS1524-1)))</f>
        <v/>
      </c>
      <c r="AW1524">
        <f>($AR$1514+(AU1524*(AS1524-1)))</f>
        <v/>
      </c>
      <c r="AX1524">
        <f>IF(AT1524&gt;0,AV1524+AT1524,AV1524)</f>
        <v/>
      </c>
      <c r="AY1524">
        <f>IF(AU1524&lt;0,AW1524+AU1524,AW1524)</f>
        <v/>
      </c>
      <c r="BA1524" s="14">
        <f>IFERROR(AX1524-AQ1524,"")</f>
        <v/>
      </c>
      <c r="BB1524" s="14">
        <f>IFERROR(AY1524-AR1524,"")</f>
        <v/>
      </c>
      <c r="BD1524">
        <f>AH1524</f>
        <v/>
      </c>
      <c r="BE1524">
        <f>AI1524</f>
        <v/>
      </c>
      <c r="BF1524">
        <f>AJ1524</f>
        <v/>
      </c>
      <c r="BG1524" s="14">
        <f>L1524</f>
        <v/>
      </c>
      <c r="BH1524" s="14">
        <f>IF(X1524="","",X1524)</f>
        <v/>
      </c>
      <c r="BI1524" s="14">
        <f>IF(Y1524="","",Y1524)</f>
        <v/>
      </c>
      <c r="BJ1524">
        <f>Z1524</f>
        <v/>
      </c>
      <c r="BK1524">
        <f>AA1524</f>
        <v/>
      </c>
      <c r="BL1524">
        <f>IFERROR(AX1524,"")</f>
        <v/>
      </c>
      <c r="BM1524">
        <f>IFERROR(AY1524,"")</f>
        <v/>
      </c>
    </row>
    <row r="1525" ht="14.25" customHeight="1">
      <c r="A1525">
        <f>ALGLIB_SSA_XAUUSD!AA1525</f>
        <v/>
      </c>
      <c r="B1525">
        <f>IF($A1525="","",INDEX(ALGLIB_SSA_XAUUSD!$B$2:$B$2401,MATCH($A1525,ALGLIB_SSA_XAUUSD!$A$2:$A$2401,1)))</f>
        <v/>
      </c>
      <c r="C1525">
        <f>IF($A1525="","",INDEX(ALGLIB_SSA_XAUUSD!$C$2:$C$2401,MATCH($A1525,ALGLIB_SSA_XAUUSD!$A$2:$A$2401,1)))</f>
        <v/>
      </c>
      <c r="D1525" s="14">
        <f>IF($A1525="","",INT((ROW()-2)/12)+1)</f>
        <v/>
      </c>
      <c r="E1525" s="14">
        <f>IF(AND(E1526&lt;&gt;"",D1526=D1514+1),E1514+(E1526-E1514)*11/12,"")</f>
        <v/>
      </c>
      <c r="F1525" s="14">
        <f>IF(AND(F1526&lt;&gt;"",D1526=D1514+1),F1514+(F1526-F1514)*11/12,"")</f>
        <v/>
      </c>
      <c r="G1525" s="14">
        <f>IF(AND(G1526&lt;&gt;"",D1526=D1514+1),G1514+(G1526-G1514)*11/12,"")</f>
        <v/>
      </c>
      <c r="H1525" s="14">
        <f>IF(AND(H1526&lt;&gt;"",D1526=D1514+1),H1514+(H1526-H1514)*11/12,"")</f>
        <v/>
      </c>
      <c r="I1525" s="14">
        <f>IF(AND(L1526&lt;&gt;"",D1526=D1514+1),I1514+(I1526-I1514)*11/12,"")</f>
        <v/>
      </c>
      <c r="J1525">
        <f>_xlfn.XLOOKUP($A1525,ALGLIB_SSA_XAUUSD!$AA$2:$AA$2401,ALGLIB_SSA_XAUUSD!$P$2:$P$2401,"",0)</f>
        <v/>
      </c>
      <c r="K1525">
        <f>_xlfn.XLOOKUP($A1525,ALGLIB_SSA_XAUUSD!$AA$2:$AA$2401,ALGLIB_SSA_XAUUSD!$Q$2:$Q$2401,"",0)</f>
        <v/>
      </c>
      <c r="L1525">
        <f>_xlfn.XLOOKUP($A1525,ALGLIB_SSA_XAUUSD!$AA$2:$AA$2401,ALGLIB_SSA_XAUUSD!$R$2:$R$2401,"",0)</f>
        <v/>
      </c>
      <c r="M1525">
        <f>_xlfn.XLOOKUP($A1525,ALGLIB_SSA_XAUUSD!$AA$2:$AA$2401,ALGLIB_SSA_XAUUSD!$S$2:$S$2401,"",0)</f>
        <v/>
      </c>
      <c r="N1525">
        <f>_xlfn.XLOOKUP($A1525,ALGLIB_SSA_XAUUSD!$AA$2:$AA$2401,ALGLIB_SSA_XAUUSD!$T$2:$T$2401,"",0)</f>
        <v/>
      </c>
      <c r="O1525">
        <f>_xlfn.XLOOKUP($A1525,ALGLIB_SSA_XAUUSD!$AA$2:$AA$2401,ALGLIB_SSA_XAUUSD!$U$2:$U$2401,"",0)</f>
        <v/>
      </c>
      <c r="P1525">
        <f>_xlfn.XLOOKUP($A1525,ALGLIB_SSA_XAUUSD!$AA$2:$AA$2401,ALGLIB_SSA_XAUUSD!$V$2:$V$2401,"",0)</f>
        <v/>
      </c>
      <c r="S1525">
        <f>A1525</f>
        <v/>
      </c>
      <c r="T1525">
        <f>J1525</f>
        <v/>
      </c>
      <c r="U1525">
        <f>K1525</f>
        <v/>
      </c>
      <c r="V1525" s="14">
        <f>IF($A1525="","",MOD(ROW()-2,12)+1)</f>
        <v/>
      </c>
      <c r="W1525">
        <f>L1525</f>
        <v/>
      </c>
      <c r="X1525" s="14">
        <f>IF(F1525="","",F1525)</f>
        <v/>
      </c>
      <c r="Y1525" s="14">
        <f>IF(G1525="","",G1525)</f>
        <v/>
      </c>
      <c r="Z1525">
        <f>M1525</f>
        <v/>
      </c>
      <c r="AA1525">
        <f>N1525</f>
        <v/>
      </c>
      <c r="AB1525" s="14">
        <f>IF(H1525="","",H1525)</f>
        <v/>
      </c>
      <c r="AC1525">
        <f>O1525</f>
        <v/>
      </c>
      <c r="AD1525" s="14">
        <f>IF(I1525="","",I1525)</f>
        <v/>
      </c>
      <c r="AE1525">
        <f>P1525</f>
        <v/>
      </c>
      <c r="AH1525">
        <f>IF(S1525&lt;&gt;"",S1525,AH1524+900)</f>
        <v/>
      </c>
      <c r="AI1525">
        <f>IF(T1525&lt;&gt;"",T1525,AI1524)</f>
        <v/>
      </c>
      <c r="AJ1525">
        <f>IF(U1525&lt;&gt;"",U1525,AJ1524)</f>
        <v/>
      </c>
      <c r="AK1525">
        <f>IF(W1525&lt;&gt;"",W1525,"")</f>
        <v/>
      </c>
      <c r="AL1525" s="14">
        <f>IF(X1525&lt;&gt;"",X1525,"")</f>
        <v/>
      </c>
      <c r="AM1525" s="14">
        <f>IF(Y1525&lt;&gt;"",Y1525,"")</f>
        <v/>
      </c>
      <c r="AN1525" s="14">
        <f>IF(OR(AL1525="",AM1525=""),"",AL1525-AM1525)</f>
        <v/>
      </c>
      <c r="AO1525">
        <f>IF(AN1525="","",IF(AN1525&gt;0,"Bullish","Bearish"))</f>
        <v/>
      </c>
      <c r="AP1525">
        <f>IF(AO1525="",AP1524,AO1525)</f>
        <v/>
      </c>
      <c r="AQ1525" s="14">
        <f>IF(AB1525&lt;&gt;"",AB1525,"")</f>
        <v/>
      </c>
      <c r="AR1525" s="14">
        <f>IF(AD1525&lt;&gt;"",AD1525,"")</f>
        <v/>
      </c>
      <c r="AS1525">
        <f>IF(AS1524+1=13,1,AS1524+1)</f>
        <v/>
      </c>
      <c r="AT1525">
        <f>IFERROR(IF(SLOPE($AQ$1502:$AQ$1513,$AS$1502:$AS$1513)&gt;0,MIN(3,ABS(SLOPE($AQ$1502:$AQ$1513,$AS$1502:$AS$1513))),IF(SLOPE($AQ$1502:$AQ$1513,$AS$1502:$AS$1513)&lt;-0.5,-0.5,0)),0)</f>
        <v/>
      </c>
      <c r="AU1525">
        <f>IFERROR(IF(SLOPE($AR$1502:$AR$1513,$AS$1502:$AS$1513)&lt;0,MAX(-3,-ABS(SLOPE($AR$1502:$AR$1513,$AS$1502:$AS$1513))),IF(SLOPE($AR$1502:$AR$1513,$AS$1502:$AS$1513)&gt;0.5,0.5,0)),0)</f>
        <v/>
      </c>
      <c r="AV1525">
        <f>($AQ$1514+(AT1525*(AS1525-1)))</f>
        <v/>
      </c>
      <c r="AW1525">
        <f>($AR$1514+(AU1525*(AS1525-1)))</f>
        <v/>
      </c>
      <c r="AX1525">
        <f>IF(AT1525&gt;0,AV1525+AT1525,AV1525)</f>
        <v/>
      </c>
      <c r="AY1525">
        <f>IF(AU1525&lt;0,AW1525+AU1525,AW1525)</f>
        <v/>
      </c>
      <c r="BA1525" s="14">
        <f>IFERROR(AX1525-AQ1525,"")</f>
        <v/>
      </c>
      <c r="BB1525" s="14">
        <f>IFERROR(AY1525-AR1525,"")</f>
        <v/>
      </c>
      <c r="BD1525">
        <f>AH1525</f>
        <v/>
      </c>
      <c r="BE1525">
        <f>AI1525</f>
        <v/>
      </c>
      <c r="BF1525">
        <f>AJ1525</f>
        <v/>
      </c>
      <c r="BG1525" s="14">
        <f>L1525</f>
        <v/>
      </c>
      <c r="BH1525" s="14">
        <f>IF(X1525="","",X1525)</f>
        <v/>
      </c>
      <c r="BI1525" s="14">
        <f>IF(Y1525="","",Y1525)</f>
        <v/>
      </c>
      <c r="BJ1525">
        <f>Z1525</f>
        <v/>
      </c>
      <c r="BK1525">
        <f>AA1525</f>
        <v/>
      </c>
      <c r="BL1525">
        <f>IFERROR(AX1525,"")</f>
        <v/>
      </c>
      <c r="BM1525">
        <f>IFERROR(AY1525,"")</f>
        <v/>
      </c>
    </row>
    <row r="1526" ht="14.25" customHeight="1">
      <c r="A1526">
        <f>ALGLIB_SSA_XAUUSD!AA1526</f>
        <v/>
      </c>
      <c r="B1526">
        <f>IF($A1526="","",INDEX(ALGLIB_SSA_XAUUSD!$B$2:$B$2401,MATCH($A1526,ALGLIB_SSA_XAUUSD!$A$2:$A$2401,1)))</f>
        <v/>
      </c>
      <c r="C1526">
        <f>IF($A1526="","",INDEX(ALGLIB_SSA_XAUUSD!$C$2:$C$2401,MATCH($A1526,ALGLIB_SSA_XAUUSD!$A$2:$A$2401,1)))</f>
        <v/>
      </c>
      <c r="D1526" s="14">
        <f>IF($A1526="","",INT((ROW()-2)/12)+1)</f>
        <v/>
      </c>
      <c r="E1526" s="14">
        <f>IF($A1526="","",INDEX(ALGLIB_SSA_XAUUSD!$D$2:$D$2401,MATCH($A1526,ALGLIB_SSA_XAUUSD!$A$2:$A$2401,1)))</f>
        <v/>
      </c>
      <c r="F1526" s="14">
        <f>IF($A1526="","",INDEX(ALGLIB_SSA_XAUUSD!$E$2:$E$2401,MATCH($A1526,ALGLIB_SSA_XAUUSD!$A$2:$A$2401,1)))</f>
        <v/>
      </c>
      <c r="G1526" s="14">
        <f>IF($A1526="","",INDEX(ALGLIB_SSA_XAUUSD!$F$2:$F$2401,MATCH($A1526,ALGLIB_SSA_XAUUSD!$A$2:$A$2401,1)))</f>
        <v/>
      </c>
      <c r="H1526" s="14">
        <f>IF($A1526="","",INDEX(ALGLIB_SSA_XAUUSD!$G$2:$G$2401,MATCH($A1526,ALGLIB_SSA_XAUUSD!$A$2:$A$2401,1)))</f>
        <v/>
      </c>
      <c r="I1526" s="14">
        <f>IF($A1526="","",INDEX(ALGLIB_SSA_XAUUSD!$H$2:$H$2401,MATCH($A1526,ALGLIB_SSA_XAUUSD!$A$2:$A$2401,1)))</f>
        <v/>
      </c>
      <c r="J1526">
        <f>_xlfn.XLOOKUP($A1526,ALGLIB_SSA_XAUUSD!$AA$2:$AA$2401,ALGLIB_SSA_XAUUSD!$P$2:$P$2401,"",0)</f>
        <v/>
      </c>
      <c r="K1526">
        <f>_xlfn.XLOOKUP($A1526,ALGLIB_SSA_XAUUSD!$AA$2:$AA$2401,ALGLIB_SSA_XAUUSD!$Q$2:$Q$2401,"",0)</f>
        <v/>
      </c>
      <c r="L1526">
        <f>_xlfn.XLOOKUP($A1526,ALGLIB_SSA_XAUUSD!$AA$2:$AA$2401,ALGLIB_SSA_XAUUSD!$R$2:$R$2401,"",0)</f>
        <v/>
      </c>
      <c r="M1526">
        <f>_xlfn.XLOOKUP($A1526,ALGLIB_SSA_XAUUSD!$AA$2:$AA$2401,ALGLIB_SSA_XAUUSD!$S$2:$S$2401,"",0)</f>
        <v/>
      </c>
      <c r="N1526">
        <f>_xlfn.XLOOKUP($A1526,ALGLIB_SSA_XAUUSD!$AA$2:$AA$2401,ALGLIB_SSA_XAUUSD!$T$2:$T$2401,"",0)</f>
        <v/>
      </c>
      <c r="O1526">
        <f>_xlfn.XLOOKUP($A1526,ALGLIB_SSA_XAUUSD!$AA$2:$AA$2401,ALGLIB_SSA_XAUUSD!$U$2:$U$2401,"",0)</f>
        <v/>
      </c>
      <c r="P1526">
        <f>_xlfn.XLOOKUP($A1526,ALGLIB_SSA_XAUUSD!$AA$2:$AA$2401,ALGLIB_SSA_XAUUSD!$V$2:$V$2401,"",0)</f>
        <v/>
      </c>
      <c r="S1526">
        <f>A1526</f>
        <v/>
      </c>
      <c r="T1526">
        <f>J1526</f>
        <v/>
      </c>
      <c r="U1526">
        <f>K1526</f>
        <v/>
      </c>
      <c r="V1526" s="14">
        <f>IF($A1526="","",MOD(ROW()-2,12)+1)</f>
        <v/>
      </c>
      <c r="W1526">
        <f>L1526</f>
        <v/>
      </c>
      <c r="X1526" s="14">
        <f>IF(F1526="","",F1526)</f>
        <v/>
      </c>
      <c r="Y1526" s="14">
        <f>IF(G1526="","",G1526)</f>
        <v/>
      </c>
      <c r="Z1526">
        <f>M1526</f>
        <v/>
      </c>
      <c r="AA1526">
        <f>N1526</f>
        <v/>
      </c>
      <c r="AB1526" s="14">
        <f>IF(H1526="","",H1526)</f>
        <v/>
      </c>
      <c r="AC1526">
        <f>O1526</f>
        <v/>
      </c>
      <c r="AD1526" s="14">
        <f>IF(I1526="","",I1526)</f>
        <v/>
      </c>
      <c r="AE1526">
        <f>P1526</f>
        <v/>
      </c>
      <c r="AH1526">
        <f>IF(S1526&lt;&gt;"",S1526,AH1525+900)</f>
        <v/>
      </c>
      <c r="AI1526">
        <f>IF(T1526&lt;&gt;"",T1526,AI1525)</f>
        <v/>
      </c>
      <c r="AJ1526">
        <f>IF(U1526&lt;&gt;"",U1526,AJ1525)</f>
        <v/>
      </c>
      <c r="AK1526">
        <f>IF(W1526&lt;&gt;"",W1526,"")</f>
        <v/>
      </c>
      <c r="AL1526" s="14">
        <f>IF(X1526&lt;&gt;"",X1526,"")</f>
        <v/>
      </c>
      <c r="AM1526" s="14">
        <f>IF(Y1526&lt;&gt;"",Y1526,"")</f>
        <v/>
      </c>
      <c r="AN1526" s="14">
        <f>IF(OR(AL1526="",AM1526=""),"",AL1526-AM1526)</f>
        <v/>
      </c>
      <c r="AO1526">
        <f>IF(AN1526="","",IF(AN1526&gt;0,"Bullish","Bearish"))</f>
        <v/>
      </c>
      <c r="AP1526">
        <f>IF(AO1526="",AP1525,AO1526)</f>
        <v/>
      </c>
      <c r="AQ1526" s="14">
        <f>IF(AB1526&lt;&gt;"",AB1526,"")</f>
        <v/>
      </c>
      <c r="AR1526" s="14">
        <f>IF(AD1526&lt;&gt;"",AD1526,"")</f>
        <v/>
      </c>
      <c r="AS1526">
        <f>IF(AS1525+1=13,1,AS1525+1)</f>
        <v/>
      </c>
      <c r="AT1526">
        <f>IFERROR(IF(SLOPE($AQ$1514:$AQ$1525,$AS$1514:$AS$1525)&gt;0,MIN(3,ABS(SLOPE($AQ$1514:$AQ$1525,$AS$1514:$AS$1525))),IF(SLOPE($AQ$1514:$AQ$1525,$AS$1514:$AS$1525)&lt;-0.5,-0.5,0)),0)</f>
        <v/>
      </c>
      <c r="AU1526">
        <f>IFERROR(IF(SLOPE($AR$1514:$AR$1525,$AS$1514:$AS$1525)&lt;0,MAX(-3,-ABS(SLOPE($AR$1514:$AR$1525,$AS$1514:$AS$1525))),IF(SLOPE($AR$1514:$AR$1525,$AS$1514:$AS$1525)&gt;0.5,0.5,0)),0)</f>
        <v/>
      </c>
      <c r="AV1526">
        <f>($AQ$1526+(AT1526*(AS1526-1)))</f>
        <v/>
      </c>
      <c r="AW1526">
        <f>($AR$1526+(AU1526*(AS1526-1)))</f>
        <v/>
      </c>
      <c r="AX1526">
        <f>IF(AT1526&gt;0,AV1526+AT1526,AV1526)</f>
        <v/>
      </c>
      <c r="AY1526">
        <f>IF(AU1526&lt;0,AW1526+AU1526,AW1526)</f>
        <v/>
      </c>
      <c r="BA1526" s="14">
        <f>IFERROR(AX1526-AQ1526,"")</f>
        <v/>
      </c>
      <c r="BB1526" s="14">
        <f>IFERROR(AY1526-AR1526,"")</f>
        <v/>
      </c>
      <c r="BD1526">
        <f>AH1526</f>
        <v/>
      </c>
      <c r="BE1526">
        <f>AI1526</f>
        <v/>
      </c>
      <c r="BF1526">
        <f>AJ1526</f>
        <v/>
      </c>
      <c r="BG1526" s="14">
        <f>L1526</f>
        <v/>
      </c>
      <c r="BH1526" s="14">
        <f>IF(X1526="","",X1526)</f>
        <v/>
      </c>
      <c r="BI1526" s="14">
        <f>IF(Y1526="","",Y1526)</f>
        <v/>
      </c>
      <c r="BJ1526">
        <f>Z1526</f>
        <v/>
      </c>
      <c r="BK1526">
        <f>AA1526</f>
        <v/>
      </c>
      <c r="BL1526">
        <f>IFERROR(AX1526,"")</f>
        <v/>
      </c>
      <c r="BM1526">
        <f>IFERROR(AY1526,"")</f>
        <v/>
      </c>
    </row>
    <row r="1527" ht="14.25" customHeight="1">
      <c r="A1527">
        <f>ALGLIB_SSA_XAUUSD!AA1527</f>
        <v/>
      </c>
      <c r="B1527">
        <f>IF($A1527="","",INDEX(ALGLIB_SSA_XAUUSD!$B$2:$B$2401,MATCH($A1527,ALGLIB_SSA_XAUUSD!$A$2:$A$2401,1)))</f>
        <v/>
      </c>
      <c r="C1527">
        <f>IF($A1527="","",INDEX(ALGLIB_SSA_XAUUSD!$C$2:$C$2401,MATCH($A1527,ALGLIB_SSA_XAUUSD!$A$2:$A$2401,1)))</f>
        <v/>
      </c>
      <c r="D1527" s="14">
        <f>IF($A1527="","",INT((ROW()-2)/12)+1)</f>
        <v/>
      </c>
      <c r="E1527" s="14">
        <f>IF(AND(E1538&lt;&gt;"",D1538=D1526+1),E1526+(E1538-E1526)*1/12,"")</f>
        <v/>
      </c>
      <c r="F1527" s="14">
        <f>IF(AND(F1538&lt;&gt;"",D1538=D1526+1),F1526+(F1538-F1526)*1/12,"")</f>
        <v/>
      </c>
      <c r="G1527" s="14">
        <f>IF(AND(G1538&lt;&gt;"",D1538=D1526+1),G1526+(G1538-G1526)*1/12,"")</f>
        <v/>
      </c>
      <c r="H1527" s="14">
        <f>IF(AND(H1538&lt;&gt;"",D1538=D1526+1),H1526+(H1538-H1526)*1/12,"")</f>
        <v/>
      </c>
      <c r="I1527" s="14">
        <f>IF(AND(L1538&lt;&gt;"",D1538=D1526+1),I1526+(I1538-I1526)*1/12,"")</f>
        <v/>
      </c>
      <c r="J1527">
        <f>_xlfn.XLOOKUP($A1527,ALGLIB_SSA_XAUUSD!$AA$2:$AA$2401,ALGLIB_SSA_XAUUSD!$P$2:$P$2401,"",0)</f>
        <v/>
      </c>
      <c r="K1527">
        <f>_xlfn.XLOOKUP($A1527,ALGLIB_SSA_XAUUSD!$AA$2:$AA$2401,ALGLIB_SSA_XAUUSD!$Q$2:$Q$2401,"",0)</f>
        <v/>
      </c>
      <c r="L1527">
        <f>_xlfn.XLOOKUP($A1527,ALGLIB_SSA_XAUUSD!$AA$2:$AA$2401,ALGLIB_SSA_XAUUSD!$R$2:$R$2401,"",0)</f>
        <v/>
      </c>
      <c r="M1527">
        <f>_xlfn.XLOOKUP($A1527,ALGLIB_SSA_XAUUSD!$AA$2:$AA$2401,ALGLIB_SSA_XAUUSD!$S$2:$S$2401,"",0)</f>
        <v/>
      </c>
      <c r="N1527">
        <f>_xlfn.XLOOKUP($A1527,ALGLIB_SSA_XAUUSD!$AA$2:$AA$2401,ALGLIB_SSA_XAUUSD!$T$2:$T$2401,"",0)</f>
        <v/>
      </c>
      <c r="O1527">
        <f>_xlfn.XLOOKUP($A1527,ALGLIB_SSA_XAUUSD!$AA$2:$AA$2401,ALGLIB_SSA_XAUUSD!$U$2:$U$2401,"",0)</f>
        <v/>
      </c>
      <c r="P1527">
        <f>_xlfn.XLOOKUP($A1527,ALGLIB_SSA_XAUUSD!$AA$2:$AA$2401,ALGLIB_SSA_XAUUSD!$V$2:$V$2401,"",0)</f>
        <v/>
      </c>
      <c r="S1527">
        <f>A1527</f>
        <v/>
      </c>
      <c r="T1527">
        <f>J1527</f>
        <v/>
      </c>
      <c r="U1527">
        <f>K1527</f>
        <v/>
      </c>
      <c r="V1527" s="14">
        <f>IF($A1527="","",MOD(ROW()-2,12)+1)</f>
        <v/>
      </c>
      <c r="W1527">
        <f>L1527</f>
        <v/>
      </c>
      <c r="X1527" s="14">
        <f>IF(F1527="","",F1527)</f>
        <v/>
      </c>
      <c r="Y1527" s="14">
        <f>IF(G1527="","",G1527)</f>
        <v/>
      </c>
      <c r="Z1527">
        <f>M1527</f>
        <v/>
      </c>
      <c r="AA1527">
        <f>N1527</f>
        <v/>
      </c>
      <c r="AB1527" s="14">
        <f>IF(H1527="","",H1527)</f>
        <v/>
      </c>
      <c r="AC1527">
        <f>O1527</f>
        <v/>
      </c>
      <c r="AD1527" s="14">
        <f>IF(I1527="","",I1527)</f>
        <v/>
      </c>
      <c r="AE1527">
        <f>P1527</f>
        <v/>
      </c>
      <c r="AH1527">
        <f>IF(S1527&lt;&gt;"",S1527,AH1526+900)</f>
        <v/>
      </c>
      <c r="AI1527">
        <f>IF(T1527&lt;&gt;"",T1527,AI1526)</f>
        <v/>
      </c>
      <c r="AJ1527">
        <f>IF(U1527&lt;&gt;"",U1527,AJ1526)</f>
        <v/>
      </c>
      <c r="AK1527">
        <f>IF(W1527&lt;&gt;"",W1527,"")</f>
        <v/>
      </c>
      <c r="AL1527" s="14">
        <f>IF(X1527&lt;&gt;"",X1527,"")</f>
        <v/>
      </c>
      <c r="AM1527" s="14">
        <f>IF(Y1527&lt;&gt;"",Y1527,"")</f>
        <v/>
      </c>
      <c r="AN1527" s="14">
        <f>IF(OR(AL1527="",AM1527=""),"",AL1527-AM1527)</f>
        <v/>
      </c>
      <c r="AO1527">
        <f>IF(AN1527="","",IF(AN1527&gt;0,"Bullish","Bearish"))</f>
        <v/>
      </c>
      <c r="AP1527">
        <f>IF(AO1527="",AP1526,AO1527)</f>
        <v/>
      </c>
      <c r="AQ1527" s="14">
        <f>IF(AB1527&lt;&gt;"",AB1527,"")</f>
        <v/>
      </c>
      <c r="AR1527" s="14">
        <f>IF(AD1527&lt;&gt;"",AD1527,"")</f>
        <v/>
      </c>
      <c r="AS1527">
        <f>IF(AS1526+1=13,1,AS1526+1)</f>
        <v/>
      </c>
      <c r="AT1527">
        <f>IFERROR(IF(SLOPE($AQ$1514:$AQ$1525,$AS$1514:$AS$1525)&gt;0,MIN(3,ABS(SLOPE($AQ$1514:$AQ$1525,$AS$1514:$AS$1525))),IF(SLOPE($AQ$1514:$AQ$1525,$AS$1514:$AS$1525)&lt;-0.5,-0.5,0)),0)</f>
        <v/>
      </c>
      <c r="AU1527">
        <f>IFERROR(IF(SLOPE($AR$1514:$AR$1525,$AS$1514:$AS$1525)&lt;0,MAX(-3,-ABS(SLOPE($AR$1514:$AR$1525,$AS$1514:$AS$1525))),IF(SLOPE($AR$1514:$AR$1525,$AS$1514:$AS$1525)&gt;0.5,0.5,0)),0)</f>
        <v/>
      </c>
      <c r="AV1527">
        <f>($AQ$1526+(AT1527*(AS1527-1)))</f>
        <v/>
      </c>
      <c r="AW1527">
        <f>($AR$1526+(AU1527*(AS1527-1)))</f>
        <v/>
      </c>
      <c r="AX1527">
        <f>IF(AT1527&gt;0,AV1527+AT1527,AV1527)</f>
        <v/>
      </c>
      <c r="AY1527">
        <f>IF(AU1527&lt;0,AW1527+AU1527,AW1527)</f>
        <v/>
      </c>
      <c r="BA1527" s="14">
        <f>IFERROR(AX1527-AQ1527,"")</f>
        <v/>
      </c>
      <c r="BB1527" s="14">
        <f>IFERROR(AY1527-AR1527,"")</f>
        <v/>
      </c>
      <c r="BD1527">
        <f>AH1527</f>
        <v/>
      </c>
      <c r="BE1527">
        <f>AI1527</f>
        <v/>
      </c>
      <c r="BF1527">
        <f>AJ1527</f>
        <v/>
      </c>
      <c r="BG1527" s="14">
        <f>L1527</f>
        <v/>
      </c>
      <c r="BH1527" s="14">
        <f>IF(X1527="","",X1527)</f>
        <v/>
      </c>
      <c r="BI1527" s="14">
        <f>IF(Y1527="","",Y1527)</f>
        <v/>
      </c>
      <c r="BJ1527">
        <f>Z1527</f>
        <v/>
      </c>
      <c r="BK1527">
        <f>AA1527</f>
        <v/>
      </c>
      <c r="BL1527">
        <f>IFERROR(AX1527,"")</f>
        <v/>
      </c>
      <c r="BM1527">
        <f>IFERROR(AY1527,"")</f>
        <v/>
      </c>
    </row>
    <row r="1528" ht="14.25" customHeight="1">
      <c r="A1528">
        <f>ALGLIB_SSA_XAUUSD!AA1528</f>
        <v/>
      </c>
      <c r="B1528">
        <f>IF($A1528="","",INDEX(ALGLIB_SSA_XAUUSD!$B$2:$B$2401,MATCH($A1528,ALGLIB_SSA_XAUUSD!$A$2:$A$2401,1)))</f>
        <v/>
      </c>
      <c r="C1528">
        <f>IF($A1528="","",INDEX(ALGLIB_SSA_XAUUSD!$C$2:$C$2401,MATCH($A1528,ALGLIB_SSA_XAUUSD!$A$2:$A$2401,1)))</f>
        <v/>
      </c>
      <c r="D1528" s="14">
        <f>IF($A1528="","",INT((ROW()-2)/12)+1)</f>
        <v/>
      </c>
      <c r="E1528" s="14">
        <f>IF(AND(E1538&lt;&gt;"",D1538=D1526+1),E1526+(E1538-E1526)*2/12,"")</f>
        <v/>
      </c>
      <c r="F1528" s="14">
        <f>IF(AND(F1538&lt;&gt;"",D1538=D1526+1),F1526+(F1538-F1526)*2/12,"")</f>
        <v/>
      </c>
      <c r="G1528" s="14">
        <f>IF(AND(G1538&lt;&gt;"",D1538=D1526+1),G1526+(G1538-G1526)*2/12,"")</f>
        <v/>
      </c>
      <c r="H1528" s="14">
        <f>IF(AND(H1538&lt;&gt;"",D1538=D1526+1),H1526+(H1538-H1526)*2/12,"")</f>
        <v/>
      </c>
      <c r="I1528" s="14">
        <f>IF(AND(L1538&lt;&gt;"",D1538=D1526+1),I1526+(I1538-I1526)*2/12,"")</f>
        <v/>
      </c>
      <c r="J1528">
        <f>_xlfn.XLOOKUP($A1528,ALGLIB_SSA_XAUUSD!$AA$2:$AA$2401,ALGLIB_SSA_XAUUSD!$P$2:$P$2401,"",0)</f>
        <v/>
      </c>
      <c r="K1528">
        <f>_xlfn.XLOOKUP($A1528,ALGLIB_SSA_XAUUSD!$AA$2:$AA$2401,ALGLIB_SSA_XAUUSD!$Q$2:$Q$2401,"",0)</f>
        <v/>
      </c>
      <c r="L1528">
        <f>_xlfn.XLOOKUP($A1528,ALGLIB_SSA_XAUUSD!$AA$2:$AA$2401,ALGLIB_SSA_XAUUSD!$R$2:$R$2401,"",0)</f>
        <v/>
      </c>
      <c r="M1528">
        <f>_xlfn.XLOOKUP($A1528,ALGLIB_SSA_XAUUSD!$AA$2:$AA$2401,ALGLIB_SSA_XAUUSD!$S$2:$S$2401,"",0)</f>
        <v/>
      </c>
      <c r="N1528">
        <f>_xlfn.XLOOKUP($A1528,ALGLIB_SSA_XAUUSD!$AA$2:$AA$2401,ALGLIB_SSA_XAUUSD!$T$2:$T$2401,"",0)</f>
        <v/>
      </c>
      <c r="O1528">
        <f>_xlfn.XLOOKUP($A1528,ALGLIB_SSA_XAUUSD!$AA$2:$AA$2401,ALGLIB_SSA_XAUUSD!$U$2:$U$2401,"",0)</f>
        <v/>
      </c>
      <c r="P1528">
        <f>_xlfn.XLOOKUP($A1528,ALGLIB_SSA_XAUUSD!$AA$2:$AA$2401,ALGLIB_SSA_XAUUSD!$V$2:$V$2401,"",0)</f>
        <v/>
      </c>
      <c r="S1528">
        <f>A1528</f>
        <v/>
      </c>
      <c r="T1528">
        <f>J1528</f>
        <v/>
      </c>
      <c r="U1528">
        <f>K1528</f>
        <v/>
      </c>
      <c r="V1528" s="14">
        <f>IF($A1528="","",MOD(ROW()-2,12)+1)</f>
        <v/>
      </c>
      <c r="W1528">
        <f>L1528</f>
        <v/>
      </c>
      <c r="X1528" s="14">
        <f>IF(F1528="","",F1528)</f>
        <v/>
      </c>
      <c r="Y1528" s="14">
        <f>IF(G1528="","",G1528)</f>
        <v/>
      </c>
      <c r="Z1528">
        <f>M1528</f>
        <v/>
      </c>
      <c r="AA1528">
        <f>N1528</f>
        <v/>
      </c>
      <c r="AB1528" s="14">
        <f>IF(H1528="","",H1528)</f>
        <v/>
      </c>
      <c r="AC1528">
        <f>O1528</f>
        <v/>
      </c>
      <c r="AD1528" s="14">
        <f>IF(I1528="","",I1528)</f>
        <v/>
      </c>
      <c r="AE1528">
        <f>P1528</f>
        <v/>
      </c>
      <c r="AH1528">
        <f>IF(S1528&lt;&gt;"",S1528,AH1527+900)</f>
        <v/>
      </c>
      <c r="AI1528">
        <f>IF(T1528&lt;&gt;"",T1528,AI1527)</f>
        <v/>
      </c>
      <c r="AJ1528">
        <f>IF(U1528&lt;&gt;"",U1528,AJ1527)</f>
        <v/>
      </c>
      <c r="AK1528">
        <f>IF(W1528&lt;&gt;"",W1528,"")</f>
        <v/>
      </c>
      <c r="AL1528" s="14">
        <f>IF(X1528&lt;&gt;"",X1528,"")</f>
        <v/>
      </c>
      <c r="AM1528" s="14">
        <f>IF(Y1528&lt;&gt;"",Y1528,"")</f>
        <v/>
      </c>
      <c r="AN1528" s="14">
        <f>IF(OR(AL1528="",AM1528=""),"",AL1528-AM1528)</f>
        <v/>
      </c>
      <c r="AO1528">
        <f>IF(AN1528="","",IF(AN1528&gt;0,"Bullish","Bearish"))</f>
        <v/>
      </c>
      <c r="AP1528">
        <f>IF(AO1528="",AP1527,AO1528)</f>
        <v/>
      </c>
      <c r="AQ1528" s="14">
        <f>IF(AB1528&lt;&gt;"",AB1528,"")</f>
        <v/>
      </c>
      <c r="AR1528" s="14">
        <f>IF(AD1528&lt;&gt;"",AD1528,"")</f>
        <v/>
      </c>
      <c r="AS1528">
        <f>IF(AS1527+1=13,1,AS1527+1)</f>
        <v/>
      </c>
      <c r="AT1528">
        <f>IFERROR(IF(SLOPE($AQ$1514:$AQ$1525,$AS$1514:$AS$1525)&gt;0,MIN(3,ABS(SLOPE($AQ$1514:$AQ$1525,$AS$1514:$AS$1525))),IF(SLOPE($AQ$1514:$AQ$1525,$AS$1514:$AS$1525)&lt;-0.5,-0.5,0)),0)</f>
        <v/>
      </c>
      <c r="AU1528">
        <f>IFERROR(IF(SLOPE($AR$1514:$AR$1525,$AS$1514:$AS$1525)&lt;0,MAX(-3,-ABS(SLOPE($AR$1514:$AR$1525,$AS$1514:$AS$1525))),IF(SLOPE($AR$1514:$AR$1525,$AS$1514:$AS$1525)&gt;0.5,0.5,0)),0)</f>
        <v/>
      </c>
      <c r="AV1528">
        <f>($AQ$1526+(AT1528*(AS1528-1)))</f>
        <v/>
      </c>
      <c r="AW1528">
        <f>($AR$1526+(AU1528*(AS1528-1)))</f>
        <v/>
      </c>
      <c r="AX1528">
        <f>IF(AT1528&gt;0,AV1528+AT1528,AV1528)</f>
        <v/>
      </c>
      <c r="AY1528">
        <f>IF(AU1528&lt;0,AW1528+AU1528,AW1528)</f>
        <v/>
      </c>
      <c r="BA1528" s="14">
        <f>IFERROR(AX1528-AQ1528,"")</f>
        <v/>
      </c>
      <c r="BB1528" s="14">
        <f>IFERROR(AY1528-AR1528,"")</f>
        <v/>
      </c>
      <c r="BD1528">
        <f>AH1528</f>
        <v/>
      </c>
      <c r="BE1528">
        <f>AI1528</f>
        <v/>
      </c>
      <c r="BF1528">
        <f>AJ1528</f>
        <v/>
      </c>
      <c r="BG1528" s="14">
        <f>L1528</f>
        <v/>
      </c>
      <c r="BH1528" s="14">
        <f>IF(X1528="","",X1528)</f>
        <v/>
      </c>
      <c r="BI1528" s="14">
        <f>IF(Y1528="","",Y1528)</f>
        <v/>
      </c>
      <c r="BJ1528">
        <f>Z1528</f>
        <v/>
      </c>
      <c r="BK1528">
        <f>AA1528</f>
        <v/>
      </c>
      <c r="BL1528">
        <f>IFERROR(AX1528,"")</f>
        <v/>
      </c>
      <c r="BM1528">
        <f>IFERROR(AY1528,"")</f>
        <v/>
      </c>
    </row>
    <row r="1529" ht="14.25" customHeight="1">
      <c r="A1529">
        <f>ALGLIB_SSA_XAUUSD!AA1529</f>
        <v/>
      </c>
      <c r="B1529">
        <f>IF($A1529="","",INDEX(ALGLIB_SSA_XAUUSD!$B$2:$B$2401,MATCH($A1529,ALGLIB_SSA_XAUUSD!$A$2:$A$2401,1)))</f>
        <v/>
      </c>
      <c r="C1529">
        <f>IF($A1529="","",INDEX(ALGLIB_SSA_XAUUSD!$C$2:$C$2401,MATCH($A1529,ALGLIB_SSA_XAUUSD!$A$2:$A$2401,1)))</f>
        <v/>
      </c>
      <c r="D1529" s="14">
        <f>IF($A1529="","",INT((ROW()-2)/12)+1)</f>
        <v/>
      </c>
      <c r="E1529" s="14">
        <f>IF(AND(E1538&lt;&gt;"",D1538=D1526+1),E1526+(E1538-E1526)*3/12,"")</f>
        <v/>
      </c>
      <c r="F1529" s="14">
        <f>IF(AND(F1538&lt;&gt;"",D1538=D1526+1),F1526+(F1538-F1526)*3/12,"")</f>
        <v/>
      </c>
      <c r="G1529" s="14">
        <f>IF(AND(G1538&lt;&gt;"",D1538=D1526+1),G1526+(G1538-G1526)*3/12,"")</f>
        <v/>
      </c>
      <c r="H1529" s="14">
        <f>IF(AND(H1538&lt;&gt;"",D1538=D1526+1),H1526+(H1538-H1526)*3/12,"")</f>
        <v/>
      </c>
      <c r="I1529" s="14">
        <f>IF(AND(L1538&lt;&gt;"",D1538=D1526+1),I1526+(I1538-I1526)*3/12,"")</f>
        <v/>
      </c>
      <c r="J1529">
        <f>_xlfn.XLOOKUP($A1529,ALGLIB_SSA_XAUUSD!$AA$2:$AA$2401,ALGLIB_SSA_XAUUSD!$P$2:$P$2401,"",0)</f>
        <v/>
      </c>
      <c r="K1529">
        <f>_xlfn.XLOOKUP($A1529,ALGLIB_SSA_XAUUSD!$AA$2:$AA$2401,ALGLIB_SSA_XAUUSD!$Q$2:$Q$2401,"",0)</f>
        <v/>
      </c>
      <c r="L1529">
        <f>_xlfn.XLOOKUP($A1529,ALGLIB_SSA_XAUUSD!$AA$2:$AA$2401,ALGLIB_SSA_XAUUSD!$R$2:$R$2401,"",0)</f>
        <v/>
      </c>
      <c r="M1529">
        <f>_xlfn.XLOOKUP($A1529,ALGLIB_SSA_XAUUSD!$AA$2:$AA$2401,ALGLIB_SSA_XAUUSD!$S$2:$S$2401,"",0)</f>
        <v/>
      </c>
      <c r="N1529">
        <f>_xlfn.XLOOKUP($A1529,ALGLIB_SSA_XAUUSD!$AA$2:$AA$2401,ALGLIB_SSA_XAUUSD!$T$2:$T$2401,"",0)</f>
        <v/>
      </c>
      <c r="O1529">
        <f>_xlfn.XLOOKUP($A1529,ALGLIB_SSA_XAUUSD!$AA$2:$AA$2401,ALGLIB_SSA_XAUUSD!$U$2:$U$2401,"",0)</f>
        <v/>
      </c>
      <c r="P1529">
        <f>_xlfn.XLOOKUP($A1529,ALGLIB_SSA_XAUUSD!$AA$2:$AA$2401,ALGLIB_SSA_XAUUSD!$V$2:$V$2401,"",0)</f>
        <v/>
      </c>
      <c r="S1529">
        <f>A1529</f>
        <v/>
      </c>
      <c r="T1529">
        <f>J1529</f>
        <v/>
      </c>
      <c r="U1529">
        <f>K1529</f>
        <v/>
      </c>
      <c r="V1529" s="14">
        <f>IF($A1529="","",MOD(ROW()-2,12)+1)</f>
        <v/>
      </c>
      <c r="W1529">
        <f>L1529</f>
        <v/>
      </c>
      <c r="X1529" s="14">
        <f>IF(F1529="","",F1529)</f>
        <v/>
      </c>
      <c r="Y1529" s="14">
        <f>IF(G1529="","",G1529)</f>
        <v/>
      </c>
      <c r="Z1529">
        <f>M1529</f>
        <v/>
      </c>
      <c r="AA1529">
        <f>N1529</f>
        <v/>
      </c>
      <c r="AB1529" s="14">
        <f>IF(H1529="","",H1529)</f>
        <v/>
      </c>
      <c r="AC1529">
        <f>O1529</f>
        <v/>
      </c>
      <c r="AD1529" s="14">
        <f>IF(I1529="","",I1529)</f>
        <v/>
      </c>
      <c r="AE1529">
        <f>P1529</f>
        <v/>
      </c>
      <c r="AH1529">
        <f>IF(S1529&lt;&gt;"",S1529,AH1528+900)</f>
        <v/>
      </c>
      <c r="AI1529">
        <f>IF(T1529&lt;&gt;"",T1529,AI1528)</f>
        <v/>
      </c>
      <c r="AJ1529">
        <f>IF(U1529&lt;&gt;"",U1529,AJ1528)</f>
        <v/>
      </c>
      <c r="AK1529">
        <f>IF(W1529&lt;&gt;"",W1529,"")</f>
        <v/>
      </c>
      <c r="AL1529" s="14">
        <f>IF(X1529&lt;&gt;"",X1529,"")</f>
        <v/>
      </c>
      <c r="AM1529" s="14">
        <f>IF(Y1529&lt;&gt;"",Y1529,"")</f>
        <v/>
      </c>
      <c r="AN1529" s="14">
        <f>IF(OR(AL1529="",AM1529=""),"",AL1529-AM1529)</f>
        <v/>
      </c>
      <c r="AO1529">
        <f>IF(AN1529="","",IF(AN1529&gt;0,"Bullish","Bearish"))</f>
        <v/>
      </c>
      <c r="AP1529">
        <f>IF(AO1529="",AP1528,AO1529)</f>
        <v/>
      </c>
      <c r="AQ1529" s="14">
        <f>IF(AB1529&lt;&gt;"",AB1529,"")</f>
        <v/>
      </c>
      <c r="AR1529" s="14">
        <f>IF(AD1529&lt;&gt;"",AD1529,"")</f>
        <v/>
      </c>
      <c r="AS1529">
        <f>IF(AS1528+1=13,1,AS1528+1)</f>
        <v/>
      </c>
      <c r="AT1529">
        <f>IFERROR(IF(SLOPE($AQ$1514:$AQ$1525,$AS$1514:$AS$1525)&gt;0,MIN(3,ABS(SLOPE($AQ$1514:$AQ$1525,$AS$1514:$AS$1525))),IF(SLOPE($AQ$1514:$AQ$1525,$AS$1514:$AS$1525)&lt;-0.5,-0.5,0)),0)</f>
        <v/>
      </c>
      <c r="AU1529">
        <f>IFERROR(IF(SLOPE($AR$1514:$AR$1525,$AS$1514:$AS$1525)&lt;0,MAX(-3,-ABS(SLOPE($AR$1514:$AR$1525,$AS$1514:$AS$1525))),IF(SLOPE($AR$1514:$AR$1525,$AS$1514:$AS$1525)&gt;0.5,0.5,0)),0)</f>
        <v/>
      </c>
      <c r="AV1529">
        <f>($AQ$1526+(AT1529*(AS1529-1)))</f>
        <v/>
      </c>
      <c r="AW1529">
        <f>($AR$1526+(AU1529*(AS1529-1)))</f>
        <v/>
      </c>
      <c r="AX1529">
        <f>IF(AT1529&gt;0,AV1529+AT1529,AV1529)</f>
        <v/>
      </c>
      <c r="AY1529">
        <f>IF(AU1529&lt;0,AW1529+AU1529,AW1529)</f>
        <v/>
      </c>
      <c r="BA1529" s="14">
        <f>IFERROR(AX1529-AQ1529,"")</f>
        <v/>
      </c>
      <c r="BB1529" s="14">
        <f>IFERROR(AY1529-AR1529,"")</f>
        <v/>
      </c>
      <c r="BD1529">
        <f>AH1529</f>
        <v/>
      </c>
      <c r="BE1529">
        <f>AI1529</f>
        <v/>
      </c>
      <c r="BF1529">
        <f>AJ1529</f>
        <v/>
      </c>
      <c r="BG1529" s="14">
        <f>L1529</f>
        <v/>
      </c>
      <c r="BH1529" s="14">
        <f>IF(X1529="","",X1529)</f>
        <v/>
      </c>
      <c r="BI1529" s="14">
        <f>IF(Y1529="","",Y1529)</f>
        <v/>
      </c>
      <c r="BJ1529">
        <f>Z1529</f>
        <v/>
      </c>
      <c r="BK1529">
        <f>AA1529</f>
        <v/>
      </c>
      <c r="BL1529">
        <f>IFERROR(AX1529,"")</f>
        <v/>
      </c>
      <c r="BM1529">
        <f>IFERROR(AY1529,"")</f>
        <v/>
      </c>
    </row>
    <row r="1530" ht="14.25" customHeight="1">
      <c r="A1530">
        <f>ALGLIB_SSA_XAUUSD!AA1530</f>
        <v/>
      </c>
      <c r="B1530">
        <f>IF($A1530="","",INDEX(ALGLIB_SSA_XAUUSD!$B$2:$B$2401,MATCH($A1530,ALGLIB_SSA_XAUUSD!$A$2:$A$2401,1)))</f>
        <v/>
      </c>
      <c r="C1530">
        <f>IF($A1530="","",INDEX(ALGLIB_SSA_XAUUSD!$C$2:$C$2401,MATCH($A1530,ALGLIB_SSA_XAUUSD!$A$2:$A$2401,1)))</f>
        <v/>
      </c>
      <c r="D1530" s="14">
        <f>IF($A1530="","",INT((ROW()-2)/12)+1)</f>
        <v/>
      </c>
      <c r="E1530" s="14">
        <f>IF(AND(E1538&lt;&gt;"",D1538=D1526+1),E1526+(E1538-E1526)*4/12,"")</f>
        <v/>
      </c>
      <c r="F1530" s="14">
        <f>IF(AND(F1538&lt;&gt;"",D1538=D1526+1),F1526+(F1538-F1526)*4/12,"")</f>
        <v/>
      </c>
      <c r="G1530" s="14">
        <f>IF(AND(G1538&lt;&gt;"",D1538=D1526+1),G1526+(G1538-G1526)*4/12,"")</f>
        <v/>
      </c>
      <c r="H1530" s="14">
        <f>IF(AND(H1538&lt;&gt;"",D1538=D1526+1),H1526+(H1538-H1526)*4/12,"")</f>
        <v/>
      </c>
      <c r="I1530" s="14">
        <f>IF(AND(L1538&lt;&gt;"",D1538=D1526+1),I1526+(I1538-I1526)*4/12,"")</f>
        <v/>
      </c>
      <c r="J1530">
        <f>_xlfn.XLOOKUP($A1530,ALGLIB_SSA_XAUUSD!$AA$2:$AA$2401,ALGLIB_SSA_XAUUSD!$P$2:$P$2401,"",0)</f>
        <v/>
      </c>
      <c r="K1530">
        <f>_xlfn.XLOOKUP($A1530,ALGLIB_SSA_XAUUSD!$AA$2:$AA$2401,ALGLIB_SSA_XAUUSD!$Q$2:$Q$2401,"",0)</f>
        <v/>
      </c>
      <c r="L1530">
        <f>_xlfn.XLOOKUP($A1530,ALGLIB_SSA_XAUUSD!$AA$2:$AA$2401,ALGLIB_SSA_XAUUSD!$R$2:$R$2401,"",0)</f>
        <v/>
      </c>
      <c r="M1530">
        <f>_xlfn.XLOOKUP($A1530,ALGLIB_SSA_XAUUSD!$AA$2:$AA$2401,ALGLIB_SSA_XAUUSD!$S$2:$S$2401,"",0)</f>
        <v/>
      </c>
      <c r="N1530">
        <f>_xlfn.XLOOKUP($A1530,ALGLIB_SSA_XAUUSD!$AA$2:$AA$2401,ALGLIB_SSA_XAUUSD!$T$2:$T$2401,"",0)</f>
        <v/>
      </c>
      <c r="O1530">
        <f>_xlfn.XLOOKUP($A1530,ALGLIB_SSA_XAUUSD!$AA$2:$AA$2401,ALGLIB_SSA_XAUUSD!$U$2:$U$2401,"",0)</f>
        <v/>
      </c>
      <c r="P1530">
        <f>_xlfn.XLOOKUP($A1530,ALGLIB_SSA_XAUUSD!$AA$2:$AA$2401,ALGLIB_SSA_XAUUSD!$V$2:$V$2401,"",0)</f>
        <v/>
      </c>
      <c r="S1530">
        <f>A1530</f>
        <v/>
      </c>
      <c r="T1530">
        <f>J1530</f>
        <v/>
      </c>
      <c r="U1530">
        <f>K1530</f>
        <v/>
      </c>
      <c r="V1530" s="14">
        <f>IF($A1530="","",MOD(ROW()-2,12)+1)</f>
        <v/>
      </c>
      <c r="W1530">
        <f>L1530</f>
        <v/>
      </c>
      <c r="X1530" s="14">
        <f>IF(F1530="","",F1530)</f>
        <v/>
      </c>
      <c r="Y1530" s="14">
        <f>IF(G1530="","",G1530)</f>
        <v/>
      </c>
      <c r="Z1530">
        <f>M1530</f>
        <v/>
      </c>
      <c r="AA1530">
        <f>N1530</f>
        <v/>
      </c>
      <c r="AB1530" s="14">
        <f>IF(H1530="","",H1530)</f>
        <v/>
      </c>
      <c r="AC1530">
        <f>O1530</f>
        <v/>
      </c>
      <c r="AD1530" s="14">
        <f>IF(I1530="","",I1530)</f>
        <v/>
      </c>
      <c r="AE1530">
        <f>P1530</f>
        <v/>
      </c>
      <c r="AH1530">
        <f>IF(S1530&lt;&gt;"",S1530,AH1529+900)</f>
        <v/>
      </c>
      <c r="AI1530">
        <f>IF(T1530&lt;&gt;"",T1530,AI1529)</f>
        <v/>
      </c>
      <c r="AJ1530">
        <f>IF(U1530&lt;&gt;"",U1530,AJ1529)</f>
        <v/>
      </c>
      <c r="AK1530">
        <f>IF(W1530&lt;&gt;"",W1530,"")</f>
        <v/>
      </c>
      <c r="AL1530" s="14">
        <f>IF(X1530&lt;&gt;"",X1530,"")</f>
        <v/>
      </c>
      <c r="AM1530" s="14">
        <f>IF(Y1530&lt;&gt;"",Y1530,"")</f>
        <v/>
      </c>
      <c r="AN1530" s="14">
        <f>IF(OR(AL1530="",AM1530=""),"",AL1530-AM1530)</f>
        <v/>
      </c>
      <c r="AO1530">
        <f>IF(AN1530="","",IF(AN1530&gt;0,"Bullish","Bearish"))</f>
        <v/>
      </c>
      <c r="AP1530">
        <f>IF(AO1530="",AP1529,AO1530)</f>
        <v/>
      </c>
      <c r="AQ1530" s="14">
        <f>IF(AB1530&lt;&gt;"",AB1530,"")</f>
        <v/>
      </c>
      <c r="AR1530" s="14">
        <f>IF(AD1530&lt;&gt;"",AD1530,"")</f>
        <v/>
      </c>
      <c r="AS1530">
        <f>IF(AS1529+1=13,1,AS1529+1)</f>
        <v/>
      </c>
      <c r="AT1530">
        <f>IFERROR(IF(SLOPE($AQ$1514:$AQ$1525,$AS$1514:$AS$1525)&gt;0,MIN(3,ABS(SLOPE($AQ$1514:$AQ$1525,$AS$1514:$AS$1525))),IF(SLOPE($AQ$1514:$AQ$1525,$AS$1514:$AS$1525)&lt;-0.5,-0.5,0)),0)</f>
        <v/>
      </c>
      <c r="AU1530">
        <f>IFERROR(IF(SLOPE($AR$1514:$AR$1525,$AS$1514:$AS$1525)&lt;0,MAX(-3,-ABS(SLOPE($AR$1514:$AR$1525,$AS$1514:$AS$1525))),IF(SLOPE($AR$1514:$AR$1525,$AS$1514:$AS$1525)&gt;0.5,0.5,0)),0)</f>
        <v/>
      </c>
      <c r="AV1530">
        <f>($AQ$1526+(AT1530*(AS1530-1)))</f>
        <v/>
      </c>
      <c r="AW1530">
        <f>($AR$1526+(AU1530*(AS1530-1)))</f>
        <v/>
      </c>
      <c r="AX1530">
        <f>IF(AT1530&gt;0,AV1530+AT1530,AV1530)</f>
        <v/>
      </c>
      <c r="AY1530">
        <f>IF(AU1530&lt;0,AW1530+AU1530,AW1530)</f>
        <v/>
      </c>
      <c r="BA1530" s="14">
        <f>IFERROR(AX1530-AQ1530,"")</f>
        <v/>
      </c>
      <c r="BB1530" s="14">
        <f>IFERROR(AY1530-AR1530,"")</f>
        <v/>
      </c>
      <c r="BD1530">
        <f>AH1530</f>
        <v/>
      </c>
      <c r="BE1530">
        <f>AI1530</f>
        <v/>
      </c>
      <c r="BF1530">
        <f>AJ1530</f>
        <v/>
      </c>
      <c r="BG1530" s="14">
        <f>L1530</f>
        <v/>
      </c>
      <c r="BH1530" s="14">
        <f>IF(X1530="","",X1530)</f>
        <v/>
      </c>
      <c r="BI1530" s="14">
        <f>IF(Y1530="","",Y1530)</f>
        <v/>
      </c>
      <c r="BJ1530">
        <f>Z1530</f>
        <v/>
      </c>
      <c r="BK1530">
        <f>AA1530</f>
        <v/>
      </c>
      <c r="BL1530">
        <f>IFERROR(AX1530,"")</f>
        <v/>
      </c>
      <c r="BM1530">
        <f>IFERROR(AY1530,"")</f>
        <v/>
      </c>
    </row>
    <row r="1531" ht="14.25" customHeight="1">
      <c r="A1531">
        <f>ALGLIB_SSA_XAUUSD!AA1531</f>
        <v/>
      </c>
      <c r="B1531">
        <f>IF($A1531="","",INDEX(ALGLIB_SSA_XAUUSD!$B$2:$B$2401,MATCH($A1531,ALGLIB_SSA_XAUUSD!$A$2:$A$2401,1)))</f>
        <v/>
      </c>
      <c r="C1531">
        <f>IF($A1531="","",INDEX(ALGLIB_SSA_XAUUSD!$C$2:$C$2401,MATCH($A1531,ALGLIB_SSA_XAUUSD!$A$2:$A$2401,1)))</f>
        <v/>
      </c>
      <c r="D1531" s="14">
        <f>IF($A1531="","",INT((ROW()-2)/12)+1)</f>
        <v/>
      </c>
      <c r="E1531" s="14">
        <f>IF(AND(E1538&lt;&gt;"",D1538=D1526+1),E1526+(E1538-E1526)*5/12,"")</f>
        <v/>
      </c>
      <c r="F1531" s="14">
        <f>IF(AND(F1538&lt;&gt;"",D1538=D1526+1),F1526+(F1538-F1526)*5/12,"")</f>
        <v/>
      </c>
      <c r="G1531" s="14">
        <f>IF(AND(G1538&lt;&gt;"",D1538=D1526+1),G1526+(G1538-G1526)*5/12,"")</f>
        <v/>
      </c>
      <c r="H1531" s="14">
        <f>IF(AND(H1538&lt;&gt;"",D1538=D1526+1),H1526+(H1538-H1526)*5/12,"")</f>
        <v/>
      </c>
      <c r="I1531" s="14">
        <f>IF(AND(L1538&lt;&gt;"",D1538=D1526+1),I1526+(I1538-I1526)*5/12,"")</f>
        <v/>
      </c>
      <c r="J1531">
        <f>_xlfn.XLOOKUP($A1531,ALGLIB_SSA_XAUUSD!$AA$2:$AA$2401,ALGLIB_SSA_XAUUSD!$P$2:$P$2401,"",0)</f>
        <v/>
      </c>
      <c r="K1531">
        <f>_xlfn.XLOOKUP($A1531,ALGLIB_SSA_XAUUSD!$AA$2:$AA$2401,ALGLIB_SSA_XAUUSD!$Q$2:$Q$2401,"",0)</f>
        <v/>
      </c>
      <c r="L1531">
        <f>_xlfn.XLOOKUP($A1531,ALGLIB_SSA_XAUUSD!$AA$2:$AA$2401,ALGLIB_SSA_XAUUSD!$R$2:$R$2401,"",0)</f>
        <v/>
      </c>
      <c r="M1531">
        <f>_xlfn.XLOOKUP($A1531,ALGLIB_SSA_XAUUSD!$AA$2:$AA$2401,ALGLIB_SSA_XAUUSD!$S$2:$S$2401,"",0)</f>
        <v/>
      </c>
      <c r="N1531">
        <f>_xlfn.XLOOKUP($A1531,ALGLIB_SSA_XAUUSD!$AA$2:$AA$2401,ALGLIB_SSA_XAUUSD!$T$2:$T$2401,"",0)</f>
        <v/>
      </c>
      <c r="O1531">
        <f>_xlfn.XLOOKUP($A1531,ALGLIB_SSA_XAUUSD!$AA$2:$AA$2401,ALGLIB_SSA_XAUUSD!$U$2:$U$2401,"",0)</f>
        <v/>
      </c>
      <c r="P1531">
        <f>_xlfn.XLOOKUP($A1531,ALGLIB_SSA_XAUUSD!$AA$2:$AA$2401,ALGLIB_SSA_XAUUSD!$V$2:$V$2401,"",0)</f>
        <v/>
      </c>
      <c r="S1531">
        <f>A1531</f>
        <v/>
      </c>
      <c r="T1531">
        <f>J1531</f>
        <v/>
      </c>
      <c r="U1531">
        <f>K1531</f>
        <v/>
      </c>
      <c r="V1531" s="14">
        <f>IF($A1531="","",MOD(ROW()-2,12)+1)</f>
        <v/>
      </c>
      <c r="W1531">
        <f>L1531</f>
        <v/>
      </c>
      <c r="X1531" s="14">
        <f>IF(F1531="","",F1531)</f>
        <v/>
      </c>
      <c r="Y1531" s="14">
        <f>IF(G1531="","",G1531)</f>
        <v/>
      </c>
      <c r="Z1531">
        <f>M1531</f>
        <v/>
      </c>
      <c r="AA1531">
        <f>N1531</f>
        <v/>
      </c>
      <c r="AB1531" s="14">
        <f>IF(H1531="","",H1531)</f>
        <v/>
      </c>
      <c r="AC1531">
        <f>O1531</f>
        <v/>
      </c>
      <c r="AD1531" s="14">
        <f>IF(I1531="","",I1531)</f>
        <v/>
      </c>
      <c r="AE1531">
        <f>P1531</f>
        <v/>
      </c>
      <c r="AH1531">
        <f>IF(S1531&lt;&gt;"",S1531,AH1530+900)</f>
        <v/>
      </c>
      <c r="AI1531">
        <f>IF(T1531&lt;&gt;"",T1531,AI1530)</f>
        <v/>
      </c>
      <c r="AJ1531">
        <f>IF(U1531&lt;&gt;"",U1531,AJ1530)</f>
        <v/>
      </c>
      <c r="AK1531">
        <f>IF(W1531&lt;&gt;"",W1531,"")</f>
        <v/>
      </c>
      <c r="AL1531" s="14">
        <f>IF(X1531&lt;&gt;"",X1531,"")</f>
        <v/>
      </c>
      <c r="AM1531" s="14">
        <f>IF(Y1531&lt;&gt;"",Y1531,"")</f>
        <v/>
      </c>
      <c r="AN1531" s="14">
        <f>IF(OR(AL1531="",AM1531=""),"",AL1531-AM1531)</f>
        <v/>
      </c>
      <c r="AO1531">
        <f>IF(AN1531="","",IF(AN1531&gt;0,"Bullish","Bearish"))</f>
        <v/>
      </c>
      <c r="AP1531">
        <f>IF(AO1531="",AP1530,AO1531)</f>
        <v/>
      </c>
      <c r="AQ1531" s="14">
        <f>IF(AB1531&lt;&gt;"",AB1531,"")</f>
        <v/>
      </c>
      <c r="AR1531" s="14">
        <f>IF(AD1531&lt;&gt;"",AD1531,"")</f>
        <v/>
      </c>
      <c r="AS1531">
        <f>IF(AS1530+1=13,1,AS1530+1)</f>
        <v/>
      </c>
      <c r="AT1531">
        <f>IFERROR(IF(SLOPE($AQ$1514:$AQ$1525,$AS$1514:$AS$1525)&gt;0,MIN(3,ABS(SLOPE($AQ$1514:$AQ$1525,$AS$1514:$AS$1525))),IF(SLOPE($AQ$1514:$AQ$1525,$AS$1514:$AS$1525)&lt;-0.5,-0.5,0)),0)</f>
        <v/>
      </c>
      <c r="AU1531">
        <f>IFERROR(IF(SLOPE($AR$1514:$AR$1525,$AS$1514:$AS$1525)&lt;0,MAX(-3,-ABS(SLOPE($AR$1514:$AR$1525,$AS$1514:$AS$1525))),IF(SLOPE($AR$1514:$AR$1525,$AS$1514:$AS$1525)&gt;0.5,0.5,0)),0)</f>
        <v/>
      </c>
      <c r="AV1531">
        <f>($AQ$1526+(AT1531*(AS1531-1)))</f>
        <v/>
      </c>
      <c r="AW1531">
        <f>($AR$1526+(AU1531*(AS1531-1)))</f>
        <v/>
      </c>
      <c r="AX1531">
        <f>IF(AT1531&gt;0,AV1531+AT1531,AV1531)</f>
        <v/>
      </c>
      <c r="AY1531">
        <f>IF(AU1531&lt;0,AW1531+AU1531,AW1531)</f>
        <v/>
      </c>
      <c r="BA1531" s="14">
        <f>IFERROR(AX1531-AQ1531,"")</f>
        <v/>
      </c>
      <c r="BB1531" s="14">
        <f>IFERROR(AY1531-AR1531,"")</f>
        <v/>
      </c>
      <c r="BD1531">
        <f>AH1531</f>
        <v/>
      </c>
      <c r="BE1531">
        <f>AI1531</f>
        <v/>
      </c>
      <c r="BF1531">
        <f>AJ1531</f>
        <v/>
      </c>
      <c r="BG1531" s="14">
        <f>L1531</f>
        <v/>
      </c>
      <c r="BH1531" s="14">
        <f>IF(X1531="","",X1531)</f>
        <v/>
      </c>
      <c r="BI1531" s="14">
        <f>IF(Y1531="","",Y1531)</f>
        <v/>
      </c>
      <c r="BJ1531">
        <f>Z1531</f>
        <v/>
      </c>
      <c r="BK1531">
        <f>AA1531</f>
        <v/>
      </c>
      <c r="BL1531">
        <f>IFERROR(AX1531,"")</f>
        <v/>
      </c>
      <c r="BM1531">
        <f>IFERROR(AY1531,"")</f>
        <v/>
      </c>
    </row>
    <row r="1532" ht="14.25" customHeight="1">
      <c r="A1532">
        <f>ALGLIB_SSA_XAUUSD!AA1532</f>
        <v/>
      </c>
      <c r="B1532">
        <f>IF($A1532="","",INDEX(ALGLIB_SSA_XAUUSD!$B$2:$B$2401,MATCH($A1532,ALGLIB_SSA_XAUUSD!$A$2:$A$2401,1)))</f>
        <v/>
      </c>
      <c r="C1532">
        <f>IF($A1532="","",INDEX(ALGLIB_SSA_XAUUSD!$C$2:$C$2401,MATCH($A1532,ALGLIB_SSA_XAUUSD!$A$2:$A$2401,1)))</f>
        <v/>
      </c>
      <c r="D1532" s="14">
        <f>IF($A1532="","",INT((ROW()-2)/12)+1)</f>
        <v/>
      </c>
      <c r="E1532" s="14">
        <f>IF(AND(E1538&lt;&gt;"",D1538=D1526+1),E1526+(E1538-E1526)*6/12,"")</f>
        <v/>
      </c>
      <c r="F1532" s="14">
        <f>IF(AND(F1538&lt;&gt;"",D1538=D1526+1),F1526+(F1538-F1526)*6/12,"")</f>
        <v/>
      </c>
      <c r="G1532" s="14">
        <f>IF(AND(G1538&lt;&gt;"",D1538=D1526+1),G1526+(G1538-G1526)*6/12,"")</f>
        <v/>
      </c>
      <c r="H1532" s="14">
        <f>IF(AND(H1538&lt;&gt;"",D1538=D1526+1),H1526+(H1538-H1526)*6/12,"")</f>
        <v/>
      </c>
      <c r="I1532" s="14">
        <f>IF(AND(L1538&lt;&gt;"",D1538=D1526+1),I1526+(I1538-I1526)*6/12,"")</f>
        <v/>
      </c>
      <c r="J1532">
        <f>_xlfn.XLOOKUP($A1532,ALGLIB_SSA_XAUUSD!$AA$2:$AA$2401,ALGLIB_SSA_XAUUSD!$P$2:$P$2401,"",0)</f>
        <v/>
      </c>
      <c r="K1532">
        <f>_xlfn.XLOOKUP($A1532,ALGLIB_SSA_XAUUSD!$AA$2:$AA$2401,ALGLIB_SSA_XAUUSD!$Q$2:$Q$2401,"",0)</f>
        <v/>
      </c>
      <c r="L1532">
        <f>_xlfn.XLOOKUP($A1532,ALGLIB_SSA_XAUUSD!$AA$2:$AA$2401,ALGLIB_SSA_XAUUSD!$R$2:$R$2401,"",0)</f>
        <v/>
      </c>
      <c r="M1532">
        <f>_xlfn.XLOOKUP($A1532,ALGLIB_SSA_XAUUSD!$AA$2:$AA$2401,ALGLIB_SSA_XAUUSD!$S$2:$S$2401,"",0)</f>
        <v/>
      </c>
      <c r="N1532">
        <f>_xlfn.XLOOKUP($A1532,ALGLIB_SSA_XAUUSD!$AA$2:$AA$2401,ALGLIB_SSA_XAUUSD!$T$2:$T$2401,"",0)</f>
        <v/>
      </c>
      <c r="O1532">
        <f>_xlfn.XLOOKUP($A1532,ALGLIB_SSA_XAUUSD!$AA$2:$AA$2401,ALGLIB_SSA_XAUUSD!$U$2:$U$2401,"",0)</f>
        <v/>
      </c>
      <c r="P1532">
        <f>_xlfn.XLOOKUP($A1532,ALGLIB_SSA_XAUUSD!$AA$2:$AA$2401,ALGLIB_SSA_XAUUSD!$V$2:$V$2401,"",0)</f>
        <v/>
      </c>
      <c r="S1532">
        <f>A1532</f>
        <v/>
      </c>
      <c r="T1532">
        <f>J1532</f>
        <v/>
      </c>
      <c r="U1532">
        <f>K1532</f>
        <v/>
      </c>
      <c r="V1532" s="14">
        <f>IF($A1532="","",MOD(ROW()-2,12)+1)</f>
        <v/>
      </c>
      <c r="W1532">
        <f>L1532</f>
        <v/>
      </c>
      <c r="X1532" s="14">
        <f>IF(F1532="","",F1532)</f>
        <v/>
      </c>
      <c r="Y1532" s="14">
        <f>IF(G1532="","",G1532)</f>
        <v/>
      </c>
      <c r="Z1532">
        <f>M1532</f>
        <v/>
      </c>
      <c r="AA1532">
        <f>N1532</f>
        <v/>
      </c>
      <c r="AB1532" s="14">
        <f>IF(H1532="","",H1532)</f>
        <v/>
      </c>
      <c r="AC1532">
        <f>O1532</f>
        <v/>
      </c>
      <c r="AD1532" s="14">
        <f>IF(I1532="","",I1532)</f>
        <v/>
      </c>
      <c r="AE1532">
        <f>P1532</f>
        <v/>
      </c>
      <c r="AH1532">
        <f>IF(S1532&lt;&gt;"",S1532,AH1531+900)</f>
        <v/>
      </c>
      <c r="AI1532">
        <f>IF(T1532&lt;&gt;"",T1532,AI1531)</f>
        <v/>
      </c>
      <c r="AJ1532">
        <f>IF(U1532&lt;&gt;"",U1532,AJ1531)</f>
        <v/>
      </c>
      <c r="AK1532">
        <f>IF(W1532&lt;&gt;"",W1532,"")</f>
        <v/>
      </c>
      <c r="AL1532" s="14">
        <f>IF(X1532&lt;&gt;"",X1532,"")</f>
        <v/>
      </c>
      <c r="AM1532" s="14">
        <f>IF(Y1532&lt;&gt;"",Y1532,"")</f>
        <v/>
      </c>
      <c r="AN1532" s="14">
        <f>IF(OR(AL1532="",AM1532=""),"",AL1532-AM1532)</f>
        <v/>
      </c>
      <c r="AO1532">
        <f>IF(AN1532="","",IF(AN1532&gt;0,"Bullish","Bearish"))</f>
        <v/>
      </c>
      <c r="AP1532">
        <f>IF(AO1532="",AP1531,AO1532)</f>
        <v/>
      </c>
      <c r="AQ1532" s="14">
        <f>IF(AB1532&lt;&gt;"",AB1532,"")</f>
        <v/>
      </c>
      <c r="AR1532" s="14">
        <f>IF(AD1532&lt;&gt;"",AD1532,"")</f>
        <v/>
      </c>
      <c r="AS1532">
        <f>IF(AS1531+1=13,1,AS1531+1)</f>
        <v/>
      </c>
      <c r="AT1532">
        <f>IFERROR(IF(SLOPE($AQ$1514:$AQ$1525,$AS$1514:$AS$1525)&gt;0,MIN(3,ABS(SLOPE($AQ$1514:$AQ$1525,$AS$1514:$AS$1525))),IF(SLOPE($AQ$1514:$AQ$1525,$AS$1514:$AS$1525)&lt;-0.5,-0.5,0)),0)</f>
        <v/>
      </c>
      <c r="AU1532">
        <f>IFERROR(IF(SLOPE($AR$1514:$AR$1525,$AS$1514:$AS$1525)&lt;0,MAX(-3,-ABS(SLOPE($AR$1514:$AR$1525,$AS$1514:$AS$1525))),IF(SLOPE($AR$1514:$AR$1525,$AS$1514:$AS$1525)&gt;0.5,0.5,0)),0)</f>
        <v/>
      </c>
      <c r="AV1532">
        <f>($AQ$1526+(AT1532*(AS1532-1)))</f>
        <v/>
      </c>
      <c r="AW1532">
        <f>($AR$1526+(AU1532*(AS1532-1)))</f>
        <v/>
      </c>
      <c r="AX1532">
        <f>IF(AT1532&gt;0,AV1532+AT1532,AV1532)</f>
        <v/>
      </c>
      <c r="AY1532">
        <f>IF(AU1532&lt;0,AW1532+AU1532,AW1532)</f>
        <v/>
      </c>
      <c r="BA1532" s="14">
        <f>IFERROR(AX1532-AQ1532,"")</f>
        <v/>
      </c>
      <c r="BB1532" s="14">
        <f>IFERROR(AY1532-AR1532,"")</f>
        <v/>
      </c>
      <c r="BD1532">
        <f>AH1532</f>
        <v/>
      </c>
      <c r="BE1532">
        <f>AI1532</f>
        <v/>
      </c>
      <c r="BF1532">
        <f>AJ1532</f>
        <v/>
      </c>
      <c r="BG1532" s="14">
        <f>L1532</f>
        <v/>
      </c>
      <c r="BH1532" s="14">
        <f>IF(X1532="","",X1532)</f>
        <v/>
      </c>
      <c r="BI1532" s="14">
        <f>IF(Y1532="","",Y1532)</f>
        <v/>
      </c>
      <c r="BJ1532">
        <f>Z1532</f>
        <v/>
      </c>
      <c r="BK1532">
        <f>AA1532</f>
        <v/>
      </c>
      <c r="BL1532">
        <f>IFERROR(AX1532,"")</f>
        <v/>
      </c>
      <c r="BM1532">
        <f>IFERROR(AY1532,"")</f>
        <v/>
      </c>
    </row>
    <row r="1533" ht="14.25" customHeight="1">
      <c r="A1533">
        <f>ALGLIB_SSA_XAUUSD!AA1533</f>
        <v/>
      </c>
      <c r="B1533">
        <f>IF($A1533="","",INDEX(ALGLIB_SSA_XAUUSD!$B$2:$B$2401,MATCH($A1533,ALGLIB_SSA_XAUUSD!$A$2:$A$2401,1)))</f>
        <v/>
      </c>
      <c r="C1533">
        <f>IF($A1533="","",INDEX(ALGLIB_SSA_XAUUSD!$C$2:$C$2401,MATCH($A1533,ALGLIB_SSA_XAUUSD!$A$2:$A$2401,1)))</f>
        <v/>
      </c>
      <c r="D1533" s="14">
        <f>IF($A1533="","",INT((ROW()-2)/12)+1)</f>
        <v/>
      </c>
      <c r="E1533" s="14">
        <f>IF(AND(E1538&lt;&gt;"",D1538=D1526+1),E1526+(E1538-E1526)*7/12,"")</f>
        <v/>
      </c>
      <c r="F1533" s="14">
        <f>IF(AND(F1538&lt;&gt;"",D1538=D1526+1),F1526+(F1538-F1526)*7/12,"")</f>
        <v/>
      </c>
      <c r="G1533" s="14">
        <f>IF(AND(G1538&lt;&gt;"",D1538=D1526+1),G1526+(G1538-G1526)*7/12,"")</f>
        <v/>
      </c>
      <c r="H1533" s="14">
        <f>IF(AND(H1538&lt;&gt;"",D1538=D1526+1),H1526+(H1538-H1526)*7/12,"")</f>
        <v/>
      </c>
      <c r="I1533" s="14">
        <f>IF(AND(L1538&lt;&gt;"",D1538=D1526+1),I1526+(I1538-I1526)*7/12,"")</f>
        <v/>
      </c>
      <c r="J1533">
        <f>_xlfn.XLOOKUP($A1533,ALGLIB_SSA_XAUUSD!$AA$2:$AA$2401,ALGLIB_SSA_XAUUSD!$P$2:$P$2401,"",0)</f>
        <v/>
      </c>
      <c r="K1533">
        <f>_xlfn.XLOOKUP($A1533,ALGLIB_SSA_XAUUSD!$AA$2:$AA$2401,ALGLIB_SSA_XAUUSD!$Q$2:$Q$2401,"",0)</f>
        <v/>
      </c>
      <c r="L1533">
        <f>_xlfn.XLOOKUP($A1533,ALGLIB_SSA_XAUUSD!$AA$2:$AA$2401,ALGLIB_SSA_XAUUSD!$R$2:$R$2401,"",0)</f>
        <v/>
      </c>
      <c r="M1533">
        <f>_xlfn.XLOOKUP($A1533,ALGLIB_SSA_XAUUSD!$AA$2:$AA$2401,ALGLIB_SSA_XAUUSD!$S$2:$S$2401,"",0)</f>
        <v/>
      </c>
      <c r="N1533">
        <f>_xlfn.XLOOKUP($A1533,ALGLIB_SSA_XAUUSD!$AA$2:$AA$2401,ALGLIB_SSA_XAUUSD!$T$2:$T$2401,"",0)</f>
        <v/>
      </c>
      <c r="O1533">
        <f>_xlfn.XLOOKUP($A1533,ALGLIB_SSA_XAUUSD!$AA$2:$AA$2401,ALGLIB_SSA_XAUUSD!$U$2:$U$2401,"",0)</f>
        <v/>
      </c>
      <c r="P1533">
        <f>_xlfn.XLOOKUP($A1533,ALGLIB_SSA_XAUUSD!$AA$2:$AA$2401,ALGLIB_SSA_XAUUSD!$V$2:$V$2401,"",0)</f>
        <v/>
      </c>
      <c r="S1533">
        <f>A1533</f>
        <v/>
      </c>
      <c r="T1533">
        <f>J1533</f>
        <v/>
      </c>
      <c r="U1533">
        <f>K1533</f>
        <v/>
      </c>
      <c r="V1533" s="14">
        <f>IF($A1533="","",MOD(ROW()-2,12)+1)</f>
        <v/>
      </c>
      <c r="W1533">
        <f>L1533</f>
        <v/>
      </c>
      <c r="X1533" s="14">
        <f>IF(F1533="","",F1533)</f>
        <v/>
      </c>
      <c r="Y1533" s="14">
        <f>IF(G1533="","",G1533)</f>
        <v/>
      </c>
      <c r="Z1533">
        <f>M1533</f>
        <v/>
      </c>
      <c r="AA1533">
        <f>N1533</f>
        <v/>
      </c>
      <c r="AB1533" s="14">
        <f>IF(H1533="","",H1533)</f>
        <v/>
      </c>
      <c r="AC1533">
        <f>O1533</f>
        <v/>
      </c>
      <c r="AD1533" s="14">
        <f>IF(I1533="","",I1533)</f>
        <v/>
      </c>
      <c r="AE1533">
        <f>P1533</f>
        <v/>
      </c>
      <c r="AH1533">
        <f>IF(S1533&lt;&gt;"",S1533,AH1532+900)</f>
        <v/>
      </c>
      <c r="AI1533">
        <f>IF(T1533&lt;&gt;"",T1533,AI1532)</f>
        <v/>
      </c>
      <c r="AJ1533">
        <f>IF(U1533&lt;&gt;"",U1533,AJ1532)</f>
        <v/>
      </c>
      <c r="AK1533">
        <f>IF(W1533&lt;&gt;"",W1533,"")</f>
        <v/>
      </c>
      <c r="AL1533" s="14">
        <f>IF(X1533&lt;&gt;"",X1533,"")</f>
        <v/>
      </c>
      <c r="AM1533" s="14">
        <f>IF(Y1533&lt;&gt;"",Y1533,"")</f>
        <v/>
      </c>
      <c r="AN1533" s="14">
        <f>IF(OR(AL1533="",AM1533=""),"",AL1533-AM1533)</f>
        <v/>
      </c>
      <c r="AO1533">
        <f>IF(AN1533="","",IF(AN1533&gt;0,"Bullish","Bearish"))</f>
        <v/>
      </c>
      <c r="AP1533">
        <f>IF(AO1533="",AP1532,AO1533)</f>
        <v/>
      </c>
      <c r="AQ1533" s="14">
        <f>IF(AB1533&lt;&gt;"",AB1533,"")</f>
        <v/>
      </c>
      <c r="AR1533" s="14">
        <f>IF(AD1533&lt;&gt;"",AD1533,"")</f>
        <v/>
      </c>
      <c r="AS1533">
        <f>IF(AS1532+1=13,1,AS1532+1)</f>
        <v/>
      </c>
      <c r="AT1533">
        <f>IFERROR(IF(SLOPE($AQ$1514:$AQ$1525,$AS$1514:$AS$1525)&gt;0,MIN(3,ABS(SLOPE($AQ$1514:$AQ$1525,$AS$1514:$AS$1525))),IF(SLOPE($AQ$1514:$AQ$1525,$AS$1514:$AS$1525)&lt;-0.5,-0.5,0)),0)</f>
        <v/>
      </c>
      <c r="AU1533">
        <f>IFERROR(IF(SLOPE($AR$1514:$AR$1525,$AS$1514:$AS$1525)&lt;0,MAX(-3,-ABS(SLOPE($AR$1514:$AR$1525,$AS$1514:$AS$1525))),IF(SLOPE($AR$1514:$AR$1525,$AS$1514:$AS$1525)&gt;0.5,0.5,0)),0)</f>
        <v/>
      </c>
      <c r="AV1533">
        <f>($AQ$1526+(AT1533*(AS1533-1)))</f>
        <v/>
      </c>
      <c r="AW1533">
        <f>($AR$1526+(AU1533*(AS1533-1)))</f>
        <v/>
      </c>
      <c r="AX1533">
        <f>IF(AT1533&gt;0,AV1533+AT1533,AV1533)</f>
        <v/>
      </c>
      <c r="AY1533">
        <f>IF(AU1533&lt;0,AW1533+AU1533,AW1533)</f>
        <v/>
      </c>
      <c r="BA1533" s="14">
        <f>IFERROR(AX1533-AQ1533,"")</f>
        <v/>
      </c>
      <c r="BB1533" s="14">
        <f>IFERROR(AY1533-AR1533,"")</f>
        <v/>
      </c>
      <c r="BD1533">
        <f>AH1533</f>
        <v/>
      </c>
      <c r="BE1533">
        <f>AI1533</f>
        <v/>
      </c>
      <c r="BF1533">
        <f>AJ1533</f>
        <v/>
      </c>
      <c r="BG1533" s="14">
        <f>L1533</f>
        <v/>
      </c>
      <c r="BH1533" s="14">
        <f>IF(X1533="","",X1533)</f>
        <v/>
      </c>
      <c r="BI1533" s="14">
        <f>IF(Y1533="","",Y1533)</f>
        <v/>
      </c>
      <c r="BJ1533">
        <f>Z1533</f>
        <v/>
      </c>
      <c r="BK1533">
        <f>AA1533</f>
        <v/>
      </c>
      <c r="BL1533">
        <f>IFERROR(AX1533,"")</f>
        <v/>
      </c>
      <c r="BM1533">
        <f>IFERROR(AY1533,"")</f>
        <v/>
      </c>
    </row>
    <row r="1534" ht="14.25" customHeight="1">
      <c r="A1534">
        <f>ALGLIB_SSA_XAUUSD!AA1534</f>
        <v/>
      </c>
      <c r="B1534">
        <f>IF($A1534="","",INDEX(ALGLIB_SSA_XAUUSD!$B$2:$B$2401,MATCH($A1534,ALGLIB_SSA_XAUUSD!$A$2:$A$2401,1)))</f>
        <v/>
      </c>
      <c r="C1534">
        <f>IF($A1534="","",INDEX(ALGLIB_SSA_XAUUSD!$C$2:$C$2401,MATCH($A1534,ALGLIB_SSA_XAUUSD!$A$2:$A$2401,1)))</f>
        <v/>
      </c>
      <c r="D1534" s="14">
        <f>IF($A1534="","",INT((ROW()-2)/12)+1)</f>
        <v/>
      </c>
      <c r="E1534" s="14">
        <f>IF(AND(E1538&lt;&gt;"",D1538=D1526+1),E1526+(E1538-E1526)*8/12,"")</f>
        <v/>
      </c>
      <c r="F1534" s="14">
        <f>IF(AND(F1538&lt;&gt;"",D1538=D1526+1),F1526+(F1538-F1526)*8/12,"")</f>
        <v/>
      </c>
      <c r="G1534" s="14">
        <f>IF(AND(G1538&lt;&gt;"",D1538=D1526+1),G1526+(G1538-G1526)*8/12,"")</f>
        <v/>
      </c>
      <c r="H1534" s="14">
        <f>IF(AND(H1538&lt;&gt;"",D1538=D1526+1),H1526+(H1538-H1526)*8/12,"")</f>
        <v/>
      </c>
      <c r="I1534" s="14">
        <f>IF(AND(L1538&lt;&gt;"",D1538=D1526+1),I1526+(I1538-I1526)*8/12,"")</f>
        <v/>
      </c>
      <c r="J1534">
        <f>_xlfn.XLOOKUP($A1534,ALGLIB_SSA_XAUUSD!$AA$2:$AA$2401,ALGLIB_SSA_XAUUSD!$P$2:$P$2401,"",0)</f>
        <v/>
      </c>
      <c r="K1534">
        <f>_xlfn.XLOOKUP($A1534,ALGLIB_SSA_XAUUSD!$AA$2:$AA$2401,ALGLIB_SSA_XAUUSD!$Q$2:$Q$2401,"",0)</f>
        <v/>
      </c>
      <c r="L1534">
        <f>_xlfn.XLOOKUP($A1534,ALGLIB_SSA_XAUUSD!$AA$2:$AA$2401,ALGLIB_SSA_XAUUSD!$R$2:$R$2401,"",0)</f>
        <v/>
      </c>
      <c r="M1534">
        <f>_xlfn.XLOOKUP($A1534,ALGLIB_SSA_XAUUSD!$AA$2:$AA$2401,ALGLIB_SSA_XAUUSD!$S$2:$S$2401,"",0)</f>
        <v/>
      </c>
      <c r="N1534">
        <f>_xlfn.XLOOKUP($A1534,ALGLIB_SSA_XAUUSD!$AA$2:$AA$2401,ALGLIB_SSA_XAUUSD!$T$2:$T$2401,"",0)</f>
        <v/>
      </c>
      <c r="O1534">
        <f>_xlfn.XLOOKUP($A1534,ALGLIB_SSA_XAUUSD!$AA$2:$AA$2401,ALGLIB_SSA_XAUUSD!$U$2:$U$2401,"",0)</f>
        <v/>
      </c>
      <c r="P1534">
        <f>_xlfn.XLOOKUP($A1534,ALGLIB_SSA_XAUUSD!$AA$2:$AA$2401,ALGLIB_SSA_XAUUSD!$V$2:$V$2401,"",0)</f>
        <v/>
      </c>
      <c r="S1534">
        <f>A1534</f>
        <v/>
      </c>
      <c r="T1534">
        <f>J1534</f>
        <v/>
      </c>
      <c r="U1534">
        <f>K1534</f>
        <v/>
      </c>
      <c r="V1534" s="14">
        <f>IF($A1534="","",MOD(ROW()-2,12)+1)</f>
        <v/>
      </c>
      <c r="W1534">
        <f>L1534</f>
        <v/>
      </c>
      <c r="X1534" s="14">
        <f>IF(F1534="","",F1534)</f>
        <v/>
      </c>
      <c r="Y1534" s="14">
        <f>IF(G1534="","",G1534)</f>
        <v/>
      </c>
      <c r="Z1534">
        <f>M1534</f>
        <v/>
      </c>
      <c r="AA1534">
        <f>N1534</f>
        <v/>
      </c>
      <c r="AB1534" s="14">
        <f>IF(H1534="","",H1534)</f>
        <v/>
      </c>
      <c r="AC1534">
        <f>O1534</f>
        <v/>
      </c>
      <c r="AD1534" s="14">
        <f>IF(I1534="","",I1534)</f>
        <v/>
      </c>
      <c r="AE1534">
        <f>P1534</f>
        <v/>
      </c>
      <c r="AH1534">
        <f>IF(S1534&lt;&gt;"",S1534,AH1533+900)</f>
        <v/>
      </c>
      <c r="AI1534">
        <f>IF(T1534&lt;&gt;"",T1534,AI1533)</f>
        <v/>
      </c>
      <c r="AJ1534">
        <f>IF(U1534&lt;&gt;"",U1534,AJ1533)</f>
        <v/>
      </c>
      <c r="AK1534">
        <f>IF(W1534&lt;&gt;"",W1534,"")</f>
        <v/>
      </c>
      <c r="AL1534" s="14">
        <f>IF(X1534&lt;&gt;"",X1534,"")</f>
        <v/>
      </c>
      <c r="AM1534" s="14">
        <f>IF(Y1534&lt;&gt;"",Y1534,"")</f>
        <v/>
      </c>
      <c r="AN1534" s="14">
        <f>IF(OR(AL1534="",AM1534=""),"",AL1534-AM1534)</f>
        <v/>
      </c>
      <c r="AO1534">
        <f>IF(AN1534="","",IF(AN1534&gt;0,"Bullish","Bearish"))</f>
        <v/>
      </c>
      <c r="AP1534">
        <f>IF(AO1534="",AP1533,AO1534)</f>
        <v/>
      </c>
      <c r="AQ1534" s="14">
        <f>IF(AB1534&lt;&gt;"",AB1534,"")</f>
        <v/>
      </c>
      <c r="AR1534" s="14">
        <f>IF(AD1534&lt;&gt;"",AD1534,"")</f>
        <v/>
      </c>
      <c r="AS1534">
        <f>IF(AS1533+1=13,1,AS1533+1)</f>
        <v/>
      </c>
      <c r="AT1534">
        <f>IFERROR(IF(SLOPE($AQ$1514:$AQ$1525,$AS$1514:$AS$1525)&gt;0,MIN(3,ABS(SLOPE($AQ$1514:$AQ$1525,$AS$1514:$AS$1525))),IF(SLOPE($AQ$1514:$AQ$1525,$AS$1514:$AS$1525)&lt;-0.5,-0.5,0)),0)</f>
        <v/>
      </c>
      <c r="AU1534">
        <f>IFERROR(IF(SLOPE($AR$1514:$AR$1525,$AS$1514:$AS$1525)&lt;0,MAX(-3,-ABS(SLOPE($AR$1514:$AR$1525,$AS$1514:$AS$1525))),IF(SLOPE($AR$1514:$AR$1525,$AS$1514:$AS$1525)&gt;0.5,0.5,0)),0)</f>
        <v/>
      </c>
      <c r="AV1534">
        <f>($AQ$1526+(AT1534*(AS1534-1)))</f>
        <v/>
      </c>
      <c r="AW1534">
        <f>($AR$1526+(AU1534*(AS1534-1)))</f>
        <v/>
      </c>
      <c r="AX1534">
        <f>IF(AT1534&gt;0,AV1534+AT1534,AV1534)</f>
        <v/>
      </c>
      <c r="AY1534">
        <f>IF(AU1534&lt;0,AW1534+AU1534,AW1534)</f>
        <v/>
      </c>
      <c r="BA1534" s="14">
        <f>IFERROR(AX1534-AQ1534,"")</f>
        <v/>
      </c>
      <c r="BB1534" s="14">
        <f>IFERROR(AY1534-AR1534,"")</f>
        <v/>
      </c>
      <c r="BD1534">
        <f>AH1534</f>
        <v/>
      </c>
      <c r="BE1534">
        <f>AI1534</f>
        <v/>
      </c>
      <c r="BF1534">
        <f>AJ1534</f>
        <v/>
      </c>
      <c r="BG1534" s="14">
        <f>L1534</f>
        <v/>
      </c>
      <c r="BH1534" s="14">
        <f>IF(X1534="","",X1534)</f>
        <v/>
      </c>
      <c r="BI1534" s="14">
        <f>IF(Y1534="","",Y1534)</f>
        <v/>
      </c>
      <c r="BJ1534">
        <f>Z1534</f>
        <v/>
      </c>
      <c r="BK1534">
        <f>AA1534</f>
        <v/>
      </c>
      <c r="BL1534">
        <f>IFERROR(AX1534,"")</f>
        <v/>
      </c>
      <c r="BM1534">
        <f>IFERROR(AY1534,"")</f>
        <v/>
      </c>
    </row>
    <row r="1535" ht="14.25" customHeight="1">
      <c r="A1535">
        <f>ALGLIB_SSA_XAUUSD!AA1535</f>
        <v/>
      </c>
      <c r="B1535">
        <f>IF($A1535="","",INDEX(ALGLIB_SSA_XAUUSD!$B$2:$B$2401,MATCH($A1535,ALGLIB_SSA_XAUUSD!$A$2:$A$2401,1)))</f>
        <v/>
      </c>
      <c r="C1535">
        <f>IF($A1535="","",INDEX(ALGLIB_SSA_XAUUSD!$C$2:$C$2401,MATCH($A1535,ALGLIB_SSA_XAUUSD!$A$2:$A$2401,1)))</f>
        <v/>
      </c>
      <c r="D1535" s="14">
        <f>IF($A1535="","",INT((ROW()-2)/12)+1)</f>
        <v/>
      </c>
      <c r="E1535" s="14">
        <f>IF(AND(E1538&lt;&gt;"",D1538=D1526+1),E1526+(E1538-E1526)*9/12,"")</f>
        <v/>
      </c>
      <c r="F1535" s="14">
        <f>IF(AND(F1538&lt;&gt;"",D1538=D1526+1),F1526+(F1538-F1526)*9/12,"")</f>
        <v/>
      </c>
      <c r="G1535" s="14">
        <f>IF(AND(G1538&lt;&gt;"",D1538=D1526+1),G1526+(G1538-G1526)*9/12,"")</f>
        <v/>
      </c>
      <c r="H1535" s="14">
        <f>IF(AND(H1538&lt;&gt;"",D1538=D1526+1),H1526+(H1538-H1526)*9/12,"")</f>
        <v/>
      </c>
      <c r="I1535" s="14">
        <f>IF(AND(L1538&lt;&gt;"",D1538=D1526+1),I1526+(I1538-I1526)*9/12,"")</f>
        <v/>
      </c>
      <c r="J1535">
        <f>_xlfn.XLOOKUP($A1535,ALGLIB_SSA_XAUUSD!$AA$2:$AA$2401,ALGLIB_SSA_XAUUSD!$P$2:$P$2401,"",0)</f>
        <v/>
      </c>
      <c r="K1535">
        <f>_xlfn.XLOOKUP($A1535,ALGLIB_SSA_XAUUSD!$AA$2:$AA$2401,ALGLIB_SSA_XAUUSD!$Q$2:$Q$2401,"",0)</f>
        <v/>
      </c>
      <c r="L1535">
        <f>_xlfn.XLOOKUP($A1535,ALGLIB_SSA_XAUUSD!$AA$2:$AA$2401,ALGLIB_SSA_XAUUSD!$R$2:$R$2401,"",0)</f>
        <v/>
      </c>
      <c r="M1535">
        <f>_xlfn.XLOOKUP($A1535,ALGLIB_SSA_XAUUSD!$AA$2:$AA$2401,ALGLIB_SSA_XAUUSD!$S$2:$S$2401,"",0)</f>
        <v/>
      </c>
      <c r="N1535">
        <f>_xlfn.XLOOKUP($A1535,ALGLIB_SSA_XAUUSD!$AA$2:$AA$2401,ALGLIB_SSA_XAUUSD!$T$2:$T$2401,"",0)</f>
        <v/>
      </c>
      <c r="O1535">
        <f>_xlfn.XLOOKUP($A1535,ALGLIB_SSA_XAUUSD!$AA$2:$AA$2401,ALGLIB_SSA_XAUUSD!$U$2:$U$2401,"",0)</f>
        <v/>
      </c>
      <c r="P1535">
        <f>_xlfn.XLOOKUP($A1535,ALGLIB_SSA_XAUUSD!$AA$2:$AA$2401,ALGLIB_SSA_XAUUSD!$V$2:$V$2401,"",0)</f>
        <v/>
      </c>
      <c r="S1535">
        <f>A1535</f>
        <v/>
      </c>
      <c r="T1535">
        <f>J1535</f>
        <v/>
      </c>
      <c r="U1535">
        <f>K1535</f>
        <v/>
      </c>
      <c r="V1535" s="14">
        <f>IF($A1535="","",MOD(ROW()-2,12)+1)</f>
        <v/>
      </c>
      <c r="W1535">
        <f>L1535</f>
        <v/>
      </c>
      <c r="X1535" s="14">
        <f>IF(F1535="","",F1535)</f>
        <v/>
      </c>
      <c r="Y1535" s="14">
        <f>IF(G1535="","",G1535)</f>
        <v/>
      </c>
      <c r="Z1535">
        <f>M1535</f>
        <v/>
      </c>
      <c r="AA1535">
        <f>N1535</f>
        <v/>
      </c>
      <c r="AB1535" s="14">
        <f>IF(H1535="","",H1535)</f>
        <v/>
      </c>
      <c r="AC1535">
        <f>O1535</f>
        <v/>
      </c>
      <c r="AD1535" s="14">
        <f>IF(I1535="","",I1535)</f>
        <v/>
      </c>
      <c r="AE1535">
        <f>P1535</f>
        <v/>
      </c>
      <c r="AH1535">
        <f>IF(S1535&lt;&gt;"",S1535,AH1534+900)</f>
        <v/>
      </c>
      <c r="AI1535">
        <f>IF(T1535&lt;&gt;"",T1535,AI1534)</f>
        <v/>
      </c>
      <c r="AJ1535">
        <f>IF(U1535&lt;&gt;"",U1535,AJ1534)</f>
        <v/>
      </c>
      <c r="AK1535">
        <f>IF(W1535&lt;&gt;"",W1535,"")</f>
        <v/>
      </c>
      <c r="AL1535" s="14">
        <f>IF(X1535&lt;&gt;"",X1535,"")</f>
        <v/>
      </c>
      <c r="AM1535" s="14">
        <f>IF(Y1535&lt;&gt;"",Y1535,"")</f>
        <v/>
      </c>
      <c r="AN1535" s="14">
        <f>IF(OR(AL1535="",AM1535=""),"",AL1535-AM1535)</f>
        <v/>
      </c>
      <c r="AO1535">
        <f>IF(AN1535="","",IF(AN1535&gt;0,"Bullish","Bearish"))</f>
        <v/>
      </c>
      <c r="AP1535">
        <f>IF(AO1535="",AP1534,AO1535)</f>
        <v/>
      </c>
      <c r="AQ1535" s="14">
        <f>IF(AB1535&lt;&gt;"",AB1535,"")</f>
        <v/>
      </c>
      <c r="AR1535" s="14">
        <f>IF(AD1535&lt;&gt;"",AD1535,"")</f>
        <v/>
      </c>
      <c r="AS1535">
        <f>IF(AS1534+1=13,1,AS1534+1)</f>
        <v/>
      </c>
      <c r="AT1535">
        <f>IFERROR(IF(SLOPE($AQ$1514:$AQ$1525,$AS$1514:$AS$1525)&gt;0,MIN(3,ABS(SLOPE($AQ$1514:$AQ$1525,$AS$1514:$AS$1525))),IF(SLOPE($AQ$1514:$AQ$1525,$AS$1514:$AS$1525)&lt;-0.5,-0.5,0)),0)</f>
        <v/>
      </c>
      <c r="AU1535">
        <f>IFERROR(IF(SLOPE($AR$1514:$AR$1525,$AS$1514:$AS$1525)&lt;0,MAX(-3,-ABS(SLOPE($AR$1514:$AR$1525,$AS$1514:$AS$1525))),IF(SLOPE($AR$1514:$AR$1525,$AS$1514:$AS$1525)&gt;0.5,0.5,0)),0)</f>
        <v/>
      </c>
      <c r="AV1535">
        <f>($AQ$1526+(AT1535*(AS1535-1)))</f>
        <v/>
      </c>
      <c r="AW1535">
        <f>($AR$1526+(AU1535*(AS1535-1)))</f>
        <v/>
      </c>
      <c r="AX1535">
        <f>IF(AT1535&gt;0,AV1535+AT1535,AV1535)</f>
        <v/>
      </c>
      <c r="AY1535">
        <f>IF(AU1535&lt;0,AW1535+AU1535,AW1535)</f>
        <v/>
      </c>
      <c r="BA1535" s="14">
        <f>IFERROR(AX1535-AQ1535,"")</f>
        <v/>
      </c>
      <c r="BB1535" s="14">
        <f>IFERROR(AY1535-AR1535,"")</f>
        <v/>
      </c>
      <c r="BD1535">
        <f>AH1535</f>
        <v/>
      </c>
      <c r="BE1535">
        <f>AI1535</f>
        <v/>
      </c>
      <c r="BF1535">
        <f>AJ1535</f>
        <v/>
      </c>
      <c r="BG1535" s="14">
        <f>L1535</f>
        <v/>
      </c>
      <c r="BH1535" s="14">
        <f>IF(X1535="","",X1535)</f>
        <v/>
      </c>
      <c r="BI1535" s="14">
        <f>IF(Y1535="","",Y1535)</f>
        <v/>
      </c>
      <c r="BJ1535">
        <f>Z1535</f>
        <v/>
      </c>
      <c r="BK1535">
        <f>AA1535</f>
        <v/>
      </c>
      <c r="BL1535">
        <f>IFERROR(AX1535,"")</f>
        <v/>
      </c>
      <c r="BM1535">
        <f>IFERROR(AY1535,"")</f>
        <v/>
      </c>
    </row>
    <row r="1536" ht="14.25" customHeight="1">
      <c r="A1536">
        <f>ALGLIB_SSA_XAUUSD!AA1536</f>
        <v/>
      </c>
      <c r="B1536">
        <f>IF($A1536="","",INDEX(ALGLIB_SSA_XAUUSD!$B$2:$B$2401,MATCH($A1536,ALGLIB_SSA_XAUUSD!$A$2:$A$2401,1)))</f>
        <v/>
      </c>
      <c r="C1536">
        <f>IF($A1536="","",INDEX(ALGLIB_SSA_XAUUSD!$C$2:$C$2401,MATCH($A1536,ALGLIB_SSA_XAUUSD!$A$2:$A$2401,1)))</f>
        <v/>
      </c>
      <c r="D1536" s="14">
        <f>IF($A1536="","",INT((ROW()-2)/12)+1)</f>
        <v/>
      </c>
      <c r="E1536" s="14">
        <f>IF(AND(E1538&lt;&gt;"",D1538=D1526+1),E1526+(E1538-E1526)*10/12,"")</f>
        <v/>
      </c>
      <c r="F1536" s="14">
        <f>IF(AND(F1538&lt;&gt;"",D1538=D1526+1),F1526+(F1538-F1526)*10/12,"")</f>
        <v/>
      </c>
      <c r="G1536" s="14">
        <f>IF(AND(G1538&lt;&gt;"",D1538=D1526+1),G1526+(G1538-G1526)*10/12,"")</f>
        <v/>
      </c>
      <c r="H1536" s="14">
        <f>IF(AND(H1538&lt;&gt;"",D1538=D1526+1),H1526+(H1538-H1526)*10/12,"")</f>
        <v/>
      </c>
      <c r="I1536" s="14">
        <f>IF(AND(L1538&lt;&gt;"",D1538=D1526+1),I1526+(I1538-I1526)*10/12,"")</f>
        <v/>
      </c>
      <c r="J1536">
        <f>_xlfn.XLOOKUP($A1536,ALGLIB_SSA_XAUUSD!$AA$2:$AA$2401,ALGLIB_SSA_XAUUSD!$P$2:$P$2401,"",0)</f>
        <v/>
      </c>
      <c r="K1536">
        <f>_xlfn.XLOOKUP($A1536,ALGLIB_SSA_XAUUSD!$AA$2:$AA$2401,ALGLIB_SSA_XAUUSD!$Q$2:$Q$2401,"",0)</f>
        <v/>
      </c>
      <c r="L1536">
        <f>_xlfn.XLOOKUP($A1536,ALGLIB_SSA_XAUUSD!$AA$2:$AA$2401,ALGLIB_SSA_XAUUSD!$R$2:$R$2401,"",0)</f>
        <v/>
      </c>
      <c r="M1536">
        <f>_xlfn.XLOOKUP($A1536,ALGLIB_SSA_XAUUSD!$AA$2:$AA$2401,ALGLIB_SSA_XAUUSD!$S$2:$S$2401,"",0)</f>
        <v/>
      </c>
      <c r="N1536">
        <f>_xlfn.XLOOKUP($A1536,ALGLIB_SSA_XAUUSD!$AA$2:$AA$2401,ALGLIB_SSA_XAUUSD!$T$2:$T$2401,"",0)</f>
        <v/>
      </c>
      <c r="O1536">
        <f>_xlfn.XLOOKUP($A1536,ALGLIB_SSA_XAUUSD!$AA$2:$AA$2401,ALGLIB_SSA_XAUUSD!$U$2:$U$2401,"",0)</f>
        <v/>
      </c>
      <c r="P1536">
        <f>_xlfn.XLOOKUP($A1536,ALGLIB_SSA_XAUUSD!$AA$2:$AA$2401,ALGLIB_SSA_XAUUSD!$V$2:$V$2401,"",0)</f>
        <v/>
      </c>
      <c r="S1536">
        <f>A1536</f>
        <v/>
      </c>
      <c r="T1536">
        <f>J1536</f>
        <v/>
      </c>
      <c r="U1536">
        <f>K1536</f>
        <v/>
      </c>
      <c r="V1536" s="14">
        <f>IF($A1536="","",MOD(ROW()-2,12)+1)</f>
        <v/>
      </c>
      <c r="W1536">
        <f>L1536</f>
        <v/>
      </c>
      <c r="X1536" s="14">
        <f>IF(F1536="","",F1536)</f>
        <v/>
      </c>
      <c r="Y1536" s="14">
        <f>IF(G1536="","",G1536)</f>
        <v/>
      </c>
      <c r="Z1536">
        <f>M1536</f>
        <v/>
      </c>
      <c r="AA1536">
        <f>N1536</f>
        <v/>
      </c>
      <c r="AB1536" s="14">
        <f>IF(H1536="","",H1536)</f>
        <v/>
      </c>
      <c r="AC1536">
        <f>O1536</f>
        <v/>
      </c>
      <c r="AD1536" s="14">
        <f>IF(I1536="","",I1536)</f>
        <v/>
      </c>
      <c r="AE1536">
        <f>P1536</f>
        <v/>
      </c>
      <c r="AH1536">
        <f>IF(S1536&lt;&gt;"",S1536,AH1535+900)</f>
        <v/>
      </c>
      <c r="AI1536">
        <f>IF(T1536&lt;&gt;"",T1536,AI1535)</f>
        <v/>
      </c>
      <c r="AJ1536">
        <f>IF(U1536&lt;&gt;"",U1536,AJ1535)</f>
        <v/>
      </c>
      <c r="AK1536">
        <f>IF(W1536&lt;&gt;"",W1536,"")</f>
        <v/>
      </c>
      <c r="AL1536" s="14">
        <f>IF(X1536&lt;&gt;"",X1536,"")</f>
        <v/>
      </c>
      <c r="AM1536" s="14">
        <f>IF(Y1536&lt;&gt;"",Y1536,"")</f>
        <v/>
      </c>
      <c r="AN1536" s="14">
        <f>IF(OR(AL1536="",AM1536=""),"",AL1536-AM1536)</f>
        <v/>
      </c>
      <c r="AO1536">
        <f>IF(AN1536="","",IF(AN1536&gt;0,"Bullish","Bearish"))</f>
        <v/>
      </c>
      <c r="AP1536">
        <f>IF(AO1536="",AP1535,AO1536)</f>
        <v/>
      </c>
      <c r="AQ1536" s="14">
        <f>IF(AB1536&lt;&gt;"",AB1536,"")</f>
        <v/>
      </c>
      <c r="AR1536" s="14">
        <f>IF(AD1536&lt;&gt;"",AD1536,"")</f>
        <v/>
      </c>
      <c r="AS1536">
        <f>IF(AS1535+1=13,1,AS1535+1)</f>
        <v/>
      </c>
      <c r="AT1536">
        <f>IFERROR(IF(SLOPE($AQ$1514:$AQ$1525,$AS$1514:$AS$1525)&gt;0,MIN(3,ABS(SLOPE($AQ$1514:$AQ$1525,$AS$1514:$AS$1525))),IF(SLOPE($AQ$1514:$AQ$1525,$AS$1514:$AS$1525)&lt;-0.5,-0.5,0)),0)</f>
        <v/>
      </c>
      <c r="AU1536">
        <f>IFERROR(IF(SLOPE($AR$1514:$AR$1525,$AS$1514:$AS$1525)&lt;0,MAX(-3,-ABS(SLOPE($AR$1514:$AR$1525,$AS$1514:$AS$1525))),IF(SLOPE($AR$1514:$AR$1525,$AS$1514:$AS$1525)&gt;0.5,0.5,0)),0)</f>
        <v/>
      </c>
      <c r="AV1536">
        <f>($AQ$1526+(AT1536*(AS1536-1)))</f>
        <v/>
      </c>
      <c r="AW1536">
        <f>($AR$1526+(AU1536*(AS1536-1)))</f>
        <v/>
      </c>
      <c r="AX1536">
        <f>IF(AT1536&gt;0,AV1536+AT1536,AV1536)</f>
        <v/>
      </c>
      <c r="AY1536">
        <f>IF(AU1536&lt;0,AW1536+AU1536,AW1536)</f>
        <v/>
      </c>
      <c r="BA1536" s="14">
        <f>IFERROR(AX1536-AQ1536,"")</f>
        <v/>
      </c>
      <c r="BB1536" s="14">
        <f>IFERROR(AY1536-AR1536,"")</f>
        <v/>
      </c>
      <c r="BD1536">
        <f>AH1536</f>
        <v/>
      </c>
      <c r="BE1536">
        <f>AI1536</f>
        <v/>
      </c>
      <c r="BF1536">
        <f>AJ1536</f>
        <v/>
      </c>
      <c r="BG1536" s="14">
        <f>L1536</f>
        <v/>
      </c>
      <c r="BH1536" s="14">
        <f>IF(X1536="","",X1536)</f>
        <v/>
      </c>
      <c r="BI1536" s="14">
        <f>IF(Y1536="","",Y1536)</f>
        <v/>
      </c>
      <c r="BJ1536">
        <f>Z1536</f>
        <v/>
      </c>
      <c r="BK1536">
        <f>AA1536</f>
        <v/>
      </c>
      <c r="BL1536">
        <f>IFERROR(AX1536,"")</f>
        <v/>
      </c>
      <c r="BM1536">
        <f>IFERROR(AY1536,"")</f>
        <v/>
      </c>
    </row>
    <row r="1537" ht="14.25" customHeight="1">
      <c r="A1537">
        <f>ALGLIB_SSA_XAUUSD!AA1537</f>
        <v/>
      </c>
      <c r="B1537">
        <f>IF($A1537="","",INDEX(ALGLIB_SSA_XAUUSD!$B$2:$B$2401,MATCH($A1537,ALGLIB_SSA_XAUUSD!$A$2:$A$2401,1)))</f>
        <v/>
      </c>
      <c r="C1537">
        <f>IF($A1537="","",INDEX(ALGLIB_SSA_XAUUSD!$C$2:$C$2401,MATCH($A1537,ALGLIB_SSA_XAUUSD!$A$2:$A$2401,1)))</f>
        <v/>
      </c>
      <c r="D1537" s="14">
        <f>IF($A1537="","",INT((ROW()-2)/12)+1)</f>
        <v/>
      </c>
      <c r="E1537" s="14">
        <f>IF(AND(E1538&lt;&gt;"",D1538=D1526+1),E1526+(E1538-E1526)*11/12,"")</f>
        <v/>
      </c>
      <c r="F1537" s="14">
        <f>IF(AND(F1538&lt;&gt;"",D1538=D1526+1),F1526+(F1538-F1526)*11/12,"")</f>
        <v/>
      </c>
      <c r="G1537" s="14">
        <f>IF(AND(G1538&lt;&gt;"",D1538=D1526+1),G1526+(G1538-G1526)*11/12,"")</f>
        <v/>
      </c>
      <c r="H1537" s="14">
        <f>IF(AND(H1538&lt;&gt;"",D1538=D1526+1),H1526+(H1538-H1526)*11/12,"")</f>
        <v/>
      </c>
      <c r="I1537" s="14">
        <f>IF(AND(L1538&lt;&gt;"",D1538=D1526+1),I1526+(I1538-I1526)*11/12,"")</f>
        <v/>
      </c>
      <c r="J1537">
        <f>_xlfn.XLOOKUP($A1537,ALGLIB_SSA_XAUUSD!$AA$2:$AA$2401,ALGLIB_SSA_XAUUSD!$P$2:$P$2401,"",0)</f>
        <v/>
      </c>
      <c r="K1537">
        <f>_xlfn.XLOOKUP($A1537,ALGLIB_SSA_XAUUSD!$AA$2:$AA$2401,ALGLIB_SSA_XAUUSD!$Q$2:$Q$2401,"",0)</f>
        <v/>
      </c>
      <c r="L1537">
        <f>_xlfn.XLOOKUP($A1537,ALGLIB_SSA_XAUUSD!$AA$2:$AA$2401,ALGLIB_SSA_XAUUSD!$R$2:$R$2401,"",0)</f>
        <v/>
      </c>
      <c r="M1537">
        <f>_xlfn.XLOOKUP($A1537,ALGLIB_SSA_XAUUSD!$AA$2:$AA$2401,ALGLIB_SSA_XAUUSD!$S$2:$S$2401,"",0)</f>
        <v/>
      </c>
      <c r="N1537">
        <f>_xlfn.XLOOKUP($A1537,ALGLIB_SSA_XAUUSD!$AA$2:$AA$2401,ALGLIB_SSA_XAUUSD!$T$2:$T$2401,"",0)</f>
        <v/>
      </c>
      <c r="O1537">
        <f>_xlfn.XLOOKUP($A1537,ALGLIB_SSA_XAUUSD!$AA$2:$AA$2401,ALGLIB_SSA_XAUUSD!$U$2:$U$2401,"",0)</f>
        <v/>
      </c>
      <c r="P1537">
        <f>_xlfn.XLOOKUP($A1537,ALGLIB_SSA_XAUUSD!$AA$2:$AA$2401,ALGLIB_SSA_XAUUSD!$V$2:$V$2401,"",0)</f>
        <v/>
      </c>
      <c r="S1537">
        <f>A1537</f>
        <v/>
      </c>
      <c r="T1537">
        <f>J1537</f>
        <v/>
      </c>
      <c r="U1537">
        <f>K1537</f>
        <v/>
      </c>
      <c r="V1537" s="14">
        <f>IF($A1537="","",MOD(ROW()-2,12)+1)</f>
        <v/>
      </c>
      <c r="W1537">
        <f>L1537</f>
        <v/>
      </c>
      <c r="X1537" s="14">
        <f>IF(F1537="","",F1537)</f>
        <v/>
      </c>
      <c r="Y1537" s="14">
        <f>IF(G1537="","",G1537)</f>
        <v/>
      </c>
      <c r="Z1537">
        <f>M1537</f>
        <v/>
      </c>
      <c r="AA1537">
        <f>N1537</f>
        <v/>
      </c>
      <c r="AB1537" s="14">
        <f>IF(H1537="","",H1537)</f>
        <v/>
      </c>
      <c r="AC1537">
        <f>O1537</f>
        <v/>
      </c>
      <c r="AD1537" s="14">
        <f>IF(I1537="","",I1537)</f>
        <v/>
      </c>
      <c r="AE1537">
        <f>P1537</f>
        <v/>
      </c>
      <c r="AH1537">
        <f>IF(S1537&lt;&gt;"",S1537,AH1536+900)</f>
        <v/>
      </c>
      <c r="AI1537">
        <f>IF(T1537&lt;&gt;"",T1537,AI1536)</f>
        <v/>
      </c>
      <c r="AJ1537">
        <f>IF(U1537&lt;&gt;"",U1537,AJ1536)</f>
        <v/>
      </c>
      <c r="AK1537">
        <f>IF(W1537&lt;&gt;"",W1537,"")</f>
        <v/>
      </c>
      <c r="AL1537" s="14">
        <f>IF(X1537&lt;&gt;"",X1537,"")</f>
        <v/>
      </c>
      <c r="AM1537" s="14">
        <f>IF(Y1537&lt;&gt;"",Y1537,"")</f>
        <v/>
      </c>
      <c r="AN1537" s="14">
        <f>IF(OR(AL1537="",AM1537=""),"",AL1537-AM1537)</f>
        <v/>
      </c>
      <c r="AO1537">
        <f>IF(AN1537="","",IF(AN1537&gt;0,"Bullish","Bearish"))</f>
        <v/>
      </c>
      <c r="AP1537">
        <f>IF(AO1537="",AP1536,AO1537)</f>
        <v/>
      </c>
      <c r="AQ1537" s="14">
        <f>IF(AB1537&lt;&gt;"",AB1537,"")</f>
        <v/>
      </c>
      <c r="AR1537" s="14">
        <f>IF(AD1537&lt;&gt;"",AD1537,"")</f>
        <v/>
      </c>
      <c r="AS1537">
        <f>IF(AS1536+1=13,1,AS1536+1)</f>
        <v/>
      </c>
      <c r="AT1537">
        <f>IFERROR(IF(SLOPE($AQ$1514:$AQ$1525,$AS$1514:$AS$1525)&gt;0,MIN(3,ABS(SLOPE($AQ$1514:$AQ$1525,$AS$1514:$AS$1525))),IF(SLOPE($AQ$1514:$AQ$1525,$AS$1514:$AS$1525)&lt;-0.5,-0.5,0)),0)</f>
        <v/>
      </c>
      <c r="AU1537">
        <f>IFERROR(IF(SLOPE($AR$1514:$AR$1525,$AS$1514:$AS$1525)&lt;0,MAX(-3,-ABS(SLOPE($AR$1514:$AR$1525,$AS$1514:$AS$1525))),IF(SLOPE($AR$1514:$AR$1525,$AS$1514:$AS$1525)&gt;0.5,0.5,0)),0)</f>
        <v/>
      </c>
      <c r="AV1537">
        <f>($AQ$1526+(AT1537*(AS1537-1)))</f>
        <v/>
      </c>
      <c r="AW1537">
        <f>($AR$1526+(AU1537*(AS1537-1)))</f>
        <v/>
      </c>
      <c r="AX1537">
        <f>IF(AT1537&gt;0,AV1537+AT1537,AV1537)</f>
        <v/>
      </c>
      <c r="AY1537">
        <f>IF(AU1537&lt;0,AW1537+AU1537,AW1537)</f>
        <v/>
      </c>
      <c r="BA1537" s="14">
        <f>IFERROR(AX1537-AQ1537,"")</f>
        <v/>
      </c>
      <c r="BB1537" s="14">
        <f>IFERROR(AY1537-AR1537,"")</f>
        <v/>
      </c>
      <c r="BD1537">
        <f>AH1537</f>
        <v/>
      </c>
      <c r="BE1537">
        <f>AI1537</f>
        <v/>
      </c>
      <c r="BF1537">
        <f>AJ1537</f>
        <v/>
      </c>
      <c r="BG1537" s="14">
        <f>L1537</f>
        <v/>
      </c>
      <c r="BH1537" s="14">
        <f>IF(X1537="","",X1537)</f>
        <v/>
      </c>
      <c r="BI1537" s="14">
        <f>IF(Y1537="","",Y1537)</f>
        <v/>
      </c>
      <c r="BJ1537">
        <f>Z1537</f>
        <v/>
      </c>
      <c r="BK1537">
        <f>AA1537</f>
        <v/>
      </c>
      <c r="BL1537">
        <f>IFERROR(AX1537,"")</f>
        <v/>
      </c>
      <c r="BM1537">
        <f>IFERROR(AY1537,"")</f>
        <v/>
      </c>
    </row>
    <row r="1538" ht="14.25" customHeight="1">
      <c r="A1538">
        <f>ALGLIB_SSA_XAUUSD!AA1538</f>
        <v/>
      </c>
      <c r="B1538">
        <f>IF($A1538="","",INDEX(ALGLIB_SSA_XAUUSD!$B$2:$B$2401,MATCH($A1538,ALGLIB_SSA_XAUUSD!$A$2:$A$2401,1)))</f>
        <v/>
      </c>
      <c r="C1538">
        <f>IF($A1538="","",INDEX(ALGLIB_SSA_XAUUSD!$C$2:$C$2401,MATCH($A1538,ALGLIB_SSA_XAUUSD!$A$2:$A$2401,1)))</f>
        <v/>
      </c>
      <c r="D1538" s="14">
        <f>IF($A1538="","",INT((ROW()-2)/12)+1)</f>
        <v/>
      </c>
      <c r="E1538" s="14">
        <f>IF($A1538="","",INDEX(ALGLIB_SSA_XAUUSD!$D$2:$D$2401,MATCH($A1538,ALGLIB_SSA_XAUUSD!$A$2:$A$2401,1)))</f>
        <v/>
      </c>
      <c r="F1538" s="14">
        <f>IF($A1538="","",INDEX(ALGLIB_SSA_XAUUSD!$E$2:$E$2401,MATCH($A1538,ALGLIB_SSA_XAUUSD!$A$2:$A$2401,1)))</f>
        <v/>
      </c>
      <c r="G1538" s="14">
        <f>IF($A1538="","",INDEX(ALGLIB_SSA_XAUUSD!$F$2:$F$2401,MATCH($A1538,ALGLIB_SSA_XAUUSD!$A$2:$A$2401,1)))</f>
        <v/>
      </c>
      <c r="H1538" s="14">
        <f>IF($A1538="","",INDEX(ALGLIB_SSA_XAUUSD!$G$2:$G$2401,MATCH($A1538,ALGLIB_SSA_XAUUSD!$A$2:$A$2401,1)))</f>
        <v/>
      </c>
      <c r="I1538" s="14">
        <f>IF($A1538="","",INDEX(ALGLIB_SSA_XAUUSD!$H$2:$H$2401,MATCH($A1538,ALGLIB_SSA_XAUUSD!$A$2:$A$2401,1)))</f>
        <v/>
      </c>
      <c r="J1538">
        <f>_xlfn.XLOOKUP($A1538,ALGLIB_SSA_XAUUSD!$AA$2:$AA$2401,ALGLIB_SSA_XAUUSD!$P$2:$P$2401,"",0)</f>
        <v/>
      </c>
      <c r="K1538">
        <f>_xlfn.XLOOKUP($A1538,ALGLIB_SSA_XAUUSD!$AA$2:$AA$2401,ALGLIB_SSA_XAUUSD!$Q$2:$Q$2401,"",0)</f>
        <v/>
      </c>
      <c r="L1538">
        <f>_xlfn.XLOOKUP($A1538,ALGLIB_SSA_XAUUSD!$AA$2:$AA$2401,ALGLIB_SSA_XAUUSD!$R$2:$R$2401,"",0)</f>
        <v/>
      </c>
      <c r="M1538">
        <f>_xlfn.XLOOKUP($A1538,ALGLIB_SSA_XAUUSD!$AA$2:$AA$2401,ALGLIB_SSA_XAUUSD!$S$2:$S$2401,"",0)</f>
        <v/>
      </c>
      <c r="N1538">
        <f>_xlfn.XLOOKUP($A1538,ALGLIB_SSA_XAUUSD!$AA$2:$AA$2401,ALGLIB_SSA_XAUUSD!$T$2:$T$2401,"",0)</f>
        <v/>
      </c>
      <c r="O1538">
        <f>_xlfn.XLOOKUP($A1538,ALGLIB_SSA_XAUUSD!$AA$2:$AA$2401,ALGLIB_SSA_XAUUSD!$U$2:$U$2401,"",0)</f>
        <v/>
      </c>
      <c r="P1538">
        <f>_xlfn.XLOOKUP($A1538,ALGLIB_SSA_XAUUSD!$AA$2:$AA$2401,ALGLIB_SSA_XAUUSD!$V$2:$V$2401,"",0)</f>
        <v/>
      </c>
      <c r="S1538">
        <f>A1538</f>
        <v/>
      </c>
      <c r="T1538">
        <f>J1538</f>
        <v/>
      </c>
      <c r="U1538">
        <f>K1538</f>
        <v/>
      </c>
      <c r="V1538" s="14">
        <f>IF($A1538="","",MOD(ROW()-2,12)+1)</f>
        <v/>
      </c>
      <c r="W1538">
        <f>L1538</f>
        <v/>
      </c>
      <c r="X1538" s="14">
        <f>IF(F1538="","",F1538)</f>
        <v/>
      </c>
      <c r="Y1538" s="14">
        <f>IF(G1538="","",G1538)</f>
        <v/>
      </c>
      <c r="Z1538">
        <f>M1538</f>
        <v/>
      </c>
      <c r="AA1538">
        <f>N1538</f>
        <v/>
      </c>
      <c r="AB1538" s="14">
        <f>IF(H1538="","",H1538)</f>
        <v/>
      </c>
      <c r="AC1538">
        <f>O1538</f>
        <v/>
      </c>
      <c r="AD1538" s="14">
        <f>IF(I1538="","",I1538)</f>
        <v/>
      </c>
      <c r="AE1538">
        <f>P1538</f>
        <v/>
      </c>
      <c r="AH1538">
        <f>IF(S1538&lt;&gt;"",S1538,AH1537+900)</f>
        <v/>
      </c>
      <c r="AI1538">
        <f>IF(T1538&lt;&gt;"",T1538,AI1537)</f>
        <v/>
      </c>
      <c r="AJ1538">
        <f>IF(U1538&lt;&gt;"",U1538,AJ1537)</f>
        <v/>
      </c>
      <c r="AK1538">
        <f>IF(W1538&lt;&gt;"",W1538,"")</f>
        <v/>
      </c>
      <c r="AL1538" s="14">
        <f>IF(X1538&lt;&gt;"",X1538,"")</f>
        <v/>
      </c>
      <c r="AM1538" s="14">
        <f>IF(Y1538&lt;&gt;"",Y1538,"")</f>
        <v/>
      </c>
      <c r="AN1538" s="14">
        <f>IF(OR(AL1538="",AM1538=""),"",AL1538-AM1538)</f>
        <v/>
      </c>
      <c r="AO1538">
        <f>IF(AN1538="","",IF(AN1538&gt;0,"Bullish","Bearish"))</f>
        <v/>
      </c>
      <c r="AP1538">
        <f>IF(AO1538="",AP1537,AO1538)</f>
        <v/>
      </c>
      <c r="AQ1538" s="14">
        <f>IF(AB1538&lt;&gt;"",AB1538,"")</f>
        <v/>
      </c>
      <c r="AR1538" s="14">
        <f>IF(AD1538&lt;&gt;"",AD1538,"")</f>
        <v/>
      </c>
      <c r="AS1538">
        <f>IF(AS1537+1=13,1,AS1537+1)</f>
        <v/>
      </c>
      <c r="AT1538">
        <f>IFERROR(IF(SLOPE($AQ$1526:$AQ$1537,$AS$1526:$AS$1537)&gt;0,MIN(3,ABS(SLOPE($AQ$1526:$AQ$1537,$AS$1526:$AS$1537))),IF(SLOPE($AQ$1526:$AQ$1537,$AS$1526:$AS$1537)&lt;-0.5,-0.5,0)),0)</f>
        <v/>
      </c>
      <c r="AU1538">
        <f>IFERROR(IF(SLOPE($AR$1526:$AR$1537,$AS$1526:$AS$1537)&lt;0,MAX(-3,-ABS(SLOPE($AR$1526:$AR$1537,$AS$1526:$AS$1537))),IF(SLOPE($AR$1526:$AR$1537,$AS$1526:$AS$1537)&gt;0.5,0.5,0)),0)</f>
        <v/>
      </c>
      <c r="AV1538">
        <f>($AQ$1538+(AT1538*(AS1538-1)))</f>
        <v/>
      </c>
      <c r="AW1538">
        <f>($AR$1538+(AU1538*(AS1538-1)))</f>
        <v/>
      </c>
      <c r="AX1538">
        <f>IF(AT1538&gt;0,AV1538+AT1538,AV1538)</f>
        <v/>
      </c>
      <c r="AY1538">
        <f>IF(AU1538&lt;0,AW1538+AU1538,AW1538)</f>
        <v/>
      </c>
      <c r="BA1538" s="14">
        <f>IFERROR(AX1538-AQ1538,"")</f>
        <v/>
      </c>
      <c r="BB1538" s="14">
        <f>IFERROR(AY1538-AR1538,"")</f>
        <v/>
      </c>
      <c r="BD1538">
        <f>AH1538</f>
        <v/>
      </c>
      <c r="BE1538">
        <f>AI1538</f>
        <v/>
      </c>
      <c r="BF1538">
        <f>AJ1538</f>
        <v/>
      </c>
      <c r="BG1538" s="14">
        <f>L1538</f>
        <v/>
      </c>
      <c r="BH1538" s="14">
        <f>IF(X1538="","",X1538)</f>
        <v/>
      </c>
      <c r="BI1538" s="14">
        <f>IF(Y1538="","",Y1538)</f>
        <v/>
      </c>
      <c r="BJ1538">
        <f>Z1538</f>
        <v/>
      </c>
      <c r="BK1538">
        <f>AA1538</f>
        <v/>
      </c>
      <c r="BL1538">
        <f>IFERROR(AX1538,"")</f>
        <v/>
      </c>
      <c r="BM1538">
        <f>IFERROR(AY1538,"")</f>
        <v/>
      </c>
    </row>
    <row r="1539" ht="14.25" customHeight="1">
      <c r="A1539">
        <f>ALGLIB_SSA_XAUUSD!AA1539</f>
        <v/>
      </c>
      <c r="B1539">
        <f>IF($A1539="","",INDEX(ALGLIB_SSA_XAUUSD!$B$2:$B$2401,MATCH($A1539,ALGLIB_SSA_XAUUSD!$A$2:$A$2401,1)))</f>
        <v/>
      </c>
      <c r="C1539">
        <f>IF($A1539="","",INDEX(ALGLIB_SSA_XAUUSD!$C$2:$C$2401,MATCH($A1539,ALGLIB_SSA_XAUUSD!$A$2:$A$2401,1)))</f>
        <v/>
      </c>
      <c r="D1539" s="14">
        <f>IF($A1539="","",INT((ROW()-2)/12)+1)</f>
        <v/>
      </c>
      <c r="E1539" s="14">
        <f>IF(AND(E1550&lt;&gt;"",D1550=D1538+1),E1538+(E1550-E1538)*1/12,"")</f>
        <v/>
      </c>
      <c r="F1539" s="14">
        <f>IF(AND(F1550&lt;&gt;"",D1550=D1538+1),F1538+(F1550-F1538)*1/12,"")</f>
        <v/>
      </c>
      <c r="G1539" s="14">
        <f>IF(AND(G1550&lt;&gt;"",D1550=D1538+1),G1538+(G1550-G1538)*1/12,"")</f>
        <v/>
      </c>
      <c r="H1539" s="14">
        <f>IF(AND(H1550&lt;&gt;"",D1550=D1538+1),H1538+(H1550-H1538)*1/12,"")</f>
        <v/>
      </c>
      <c r="I1539" s="14">
        <f>IF(AND(L1550&lt;&gt;"",D1550=D1538+1),I1538+(I1550-I1538)*1/12,"")</f>
        <v/>
      </c>
      <c r="J1539">
        <f>_xlfn.XLOOKUP($A1539,ALGLIB_SSA_XAUUSD!$AA$2:$AA$2401,ALGLIB_SSA_XAUUSD!$P$2:$P$2401,"",0)</f>
        <v/>
      </c>
      <c r="K1539">
        <f>_xlfn.XLOOKUP($A1539,ALGLIB_SSA_XAUUSD!$AA$2:$AA$2401,ALGLIB_SSA_XAUUSD!$Q$2:$Q$2401,"",0)</f>
        <v/>
      </c>
      <c r="L1539">
        <f>_xlfn.XLOOKUP($A1539,ALGLIB_SSA_XAUUSD!$AA$2:$AA$2401,ALGLIB_SSA_XAUUSD!$R$2:$R$2401,"",0)</f>
        <v/>
      </c>
      <c r="M1539">
        <f>_xlfn.XLOOKUP($A1539,ALGLIB_SSA_XAUUSD!$AA$2:$AA$2401,ALGLIB_SSA_XAUUSD!$S$2:$S$2401,"",0)</f>
        <v/>
      </c>
      <c r="N1539">
        <f>_xlfn.XLOOKUP($A1539,ALGLIB_SSA_XAUUSD!$AA$2:$AA$2401,ALGLIB_SSA_XAUUSD!$T$2:$T$2401,"",0)</f>
        <v/>
      </c>
      <c r="O1539">
        <f>_xlfn.XLOOKUP($A1539,ALGLIB_SSA_XAUUSD!$AA$2:$AA$2401,ALGLIB_SSA_XAUUSD!$U$2:$U$2401,"",0)</f>
        <v/>
      </c>
      <c r="P1539">
        <f>_xlfn.XLOOKUP($A1539,ALGLIB_SSA_XAUUSD!$AA$2:$AA$2401,ALGLIB_SSA_XAUUSD!$V$2:$V$2401,"",0)</f>
        <v/>
      </c>
      <c r="S1539">
        <f>A1539</f>
        <v/>
      </c>
      <c r="T1539">
        <f>J1539</f>
        <v/>
      </c>
      <c r="U1539">
        <f>K1539</f>
        <v/>
      </c>
      <c r="V1539" s="14">
        <f>IF($A1539="","",MOD(ROW()-2,12)+1)</f>
        <v/>
      </c>
      <c r="W1539">
        <f>L1539</f>
        <v/>
      </c>
      <c r="X1539" s="14">
        <f>IF(F1539="","",F1539)</f>
        <v/>
      </c>
      <c r="Y1539" s="14">
        <f>IF(G1539="","",G1539)</f>
        <v/>
      </c>
      <c r="Z1539">
        <f>M1539</f>
        <v/>
      </c>
      <c r="AA1539">
        <f>N1539</f>
        <v/>
      </c>
      <c r="AB1539" s="14">
        <f>IF(H1539="","",H1539)</f>
        <v/>
      </c>
      <c r="AC1539">
        <f>O1539</f>
        <v/>
      </c>
      <c r="AD1539" s="14">
        <f>IF(I1539="","",I1539)</f>
        <v/>
      </c>
      <c r="AE1539">
        <f>P1539</f>
        <v/>
      </c>
      <c r="AH1539">
        <f>IF(S1539&lt;&gt;"",S1539,AH1538+900)</f>
        <v/>
      </c>
      <c r="AI1539">
        <f>IF(T1539&lt;&gt;"",T1539,AI1538)</f>
        <v/>
      </c>
      <c r="AJ1539">
        <f>IF(U1539&lt;&gt;"",U1539,AJ1538)</f>
        <v/>
      </c>
      <c r="AK1539">
        <f>IF(W1539&lt;&gt;"",W1539,"")</f>
        <v/>
      </c>
      <c r="AL1539" s="14">
        <f>IF(X1539&lt;&gt;"",X1539,"")</f>
        <v/>
      </c>
      <c r="AM1539" s="14">
        <f>IF(Y1539&lt;&gt;"",Y1539,"")</f>
        <v/>
      </c>
      <c r="AN1539" s="14">
        <f>IF(OR(AL1539="",AM1539=""),"",AL1539-AM1539)</f>
        <v/>
      </c>
      <c r="AO1539">
        <f>IF(AN1539="","",IF(AN1539&gt;0,"Bullish","Bearish"))</f>
        <v/>
      </c>
      <c r="AP1539">
        <f>IF(AO1539="",AP1538,AO1539)</f>
        <v/>
      </c>
      <c r="AQ1539" s="14">
        <f>IF(AB1539&lt;&gt;"",AB1539,"")</f>
        <v/>
      </c>
      <c r="AR1539" s="14">
        <f>IF(AD1539&lt;&gt;"",AD1539,"")</f>
        <v/>
      </c>
      <c r="AS1539">
        <f>IF(AS1538+1=13,1,AS1538+1)</f>
        <v/>
      </c>
      <c r="AT1539">
        <f>IFERROR(IF(SLOPE($AQ$1526:$AQ$1537,$AS$1526:$AS$1537)&gt;0,MIN(3,ABS(SLOPE($AQ$1526:$AQ$1537,$AS$1526:$AS$1537))),IF(SLOPE($AQ$1526:$AQ$1537,$AS$1526:$AS$1537)&lt;-0.5,-0.5,0)),0)</f>
        <v/>
      </c>
      <c r="AU1539">
        <f>IFERROR(IF(SLOPE($AR$1526:$AR$1537,$AS$1526:$AS$1537)&lt;0,MAX(-3,-ABS(SLOPE($AR$1526:$AR$1537,$AS$1526:$AS$1537))),IF(SLOPE($AR$1526:$AR$1537,$AS$1526:$AS$1537)&gt;0.5,0.5,0)),0)</f>
        <v/>
      </c>
      <c r="AV1539">
        <f>($AQ$1538+(AT1539*(AS1539-1)))</f>
        <v/>
      </c>
      <c r="AW1539">
        <f>($AR$1538+(AU1539*(AS1539-1)))</f>
        <v/>
      </c>
      <c r="AX1539">
        <f>IF(AT1539&gt;0,AV1539+AT1539,AV1539)</f>
        <v/>
      </c>
      <c r="AY1539">
        <f>IF(AU1539&lt;0,AW1539+AU1539,AW1539)</f>
        <v/>
      </c>
      <c r="BA1539" s="14">
        <f>IFERROR(AX1539-AQ1539,"")</f>
        <v/>
      </c>
      <c r="BB1539" s="14">
        <f>IFERROR(AY1539-AR1539,"")</f>
        <v/>
      </c>
      <c r="BD1539">
        <f>AH1539</f>
        <v/>
      </c>
      <c r="BE1539">
        <f>AI1539</f>
        <v/>
      </c>
      <c r="BF1539">
        <f>AJ1539</f>
        <v/>
      </c>
      <c r="BG1539" s="14">
        <f>L1539</f>
        <v/>
      </c>
      <c r="BH1539" s="14">
        <f>IF(X1539="","",X1539)</f>
        <v/>
      </c>
      <c r="BI1539" s="14">
        <f>IF(Y1539="","",Y1539)</f>
        <v/>
      </c>
      <c r="BJ1539">
        <f>Z1539</f>
        <v/>
      </c>
      <c r="BK1539">
        <f>AA1539</f>
        <v/>
      </c>
      <c r="BL1539">
        <f>IFERROR(AX1539,"")</f>
        <v/>
      </c>
      <c r="BM1539">
        <f>IFERROR(AY1539,"")</f>
        <v/>
      </c>
    </row>
    <row r="1540" ht="14.25" customHeight="1">
      <c r="A1540">
        <f>ALGLIB_SSA_XAUUSD!AA1540</f>
        <v/>
      </c>
      <c r="B1540">
        <f>IF($A1540="","",INDEX(ALGLIB_SSA_XAUUSD!$B$2:$B$2401,MATCH($A1540,ALGLIB_SSA_XAUUSD!$A$2:$A$2401,1)))</f>
        <v/>
      </c>
      <c r="C1540">
        <f>IF($A1540="","",INDEX(ALGLIB_SSA_XAUUSD!$C$2:$C$2401,MATCH($A1540,ALGLIB_SSA_XAUUSD!$A$2:$A$2401,1)))</f>
        <v/>
      </c>
      <c r="D1540" s="14">
        <f>IF($A1540="","",INT((ROW()-2)/12)+1)</f>
        <v/>
      </c>
      <c r="E1540" s="14">
        <f>IF(AND(E1550&lt;&gt;"",D1550=D1538+1),E1538+(E1550-E1538)*2/12,"")</f>
        <v/>
      </c>
      <c r="F1540" s="14">
        <f>IF(AND(F1550&lt;&gt;"",D1550=D1538+1),F1538+(F1550-F1538)*2/12,"")</f>
        <v/>
      </c>
      <c r="G1540" s="14">
        <f>IF(AND(G1550&lt;&gt;"",D1550=D1538+1),G1538+(G1550-G1538)*2/12,"")</f>
        <v/>
      </c>
      <c r="H1540" s="14">
        <f>IF(AND(H1550&lt;&gt;"",D1550=D1538+1),H1538+(H1550-H1538)*2/12,"")</f>
        <v/>
      </c>
      <c r="I1540" s="14">
        <f>IF(AND(L1550&lt;&gt;"",D1550=D1538+1),I1538+(I1550-I1538)*2/12,"")</f>
        <v/>
      </c>
      <c r="J1540">
        <f>_xlfn.XLOOKUP($A1540,ALGLIB_SSA_XAUUSD!$AA$2:$AA$2401,ALGLIB_SSA_XAUUSD!$P$2:$P$2401,"",0)</f>
        <v/>
      </c>
      <c r="K1540">
        <f>_xlfn.XLOOKUP($A1540,ALGLIB_SSA_XAUUSD!$AA$2:$AA$2401,ALGLIB_SSA_XAUUSD!$Q$2:$Q$2401,"",0)</f>
        <v/>
      </c>
      <c r="L1540">
        <f>_xlfn.XLOOKUP($A1540,ALGLIB_SSA_XAUUSD!$AA$2:$AA$2401,ALGLIB_SSA_XAUUSD!$R$2:$R$2401,"",0)</f>
        <v/>
      </c>
      <c r="M1540">
        <f>_xlfn.XLOOKUP($A1540,ALGLIB_SSA_XAUUSD!$AA$2:$AA$2401,ALGLIB_SSA_XAUUSD!$S$2:$S$2401,"",0)</f>
        <v/>
      </c>
      <c r="N1540">
        <f>_xlfn.XLOOKUP($A1540,ALGLIB_SSA_XAUUSD!$AA$2:$AA$2401,ALGLIB_SSA_XAUUSD!$T$2:$T$2401,"",0)</f>
        <v/>
      </c>
      <c r="O1540">
        <f>_xlfn.XLOOKUP($A1540,ALGLIB_SSA_XAUUSD!$AA$2:$AA$2401,ALGLIB_SSA_XAUUSD!$U$2:$U$2401,"",0)</f>
        <v/>
      </c>
      <c r="P1540">
        <f>_xlfn.XLOOKUP($A1540,ALGLIB_SSA_XAUUSD!$AA$2:$AA$2401,ALGLIB_SSA_XAUUSD!$V$2:$V$2401,"",0)</f>
        <v/>
      </c>
      <c r="S1540">
        <f>A1540</f>
        <v/>
      </c>
      <c r="T1540">
        <f>J1540</f>
        <v/>
      </c>
      <c r="U1540">
        <f>K1540</f>
        <v/>
      </c>
      <c r="V1540" s="14">
        <f>IF($A1540="","",MOD(ROW()-2,12)+1)</f>
        <v/>
      </c>
      <c r="W1540">
        <f>L1540</f>
        <v/>
      </c>
      <c r="X1540" s="14">
        <f>IF(F1540="","",F1540)</f>
        <v/>
      </c>
      <c r="Y1540" s="14">
        <f>IF(G1540="","",G1540)</f>
        <v/>
      </c>
      <c r="Z1540">
        <f>M1540</f>
        <v/>
      </c>
      <c r="AA1540">
        <f>N1540</f>
        <v/>
      </c>
      <c r="AB1540" s="14">
        <f>IF(H1540="","",H1540)</f>
        <v/>
      </c>
      <c r="AC1540">
        <f>O1540</f>
        <v/>
      </c>
      <c r="AD1540" s="14">
        <f>IF(I1540="","",I1540)</f>
        <v/>
      </c>
      <c r="AE1540">
        <f>P1540</f>
        <v/>
      </c>
      <c r="AH1540">
        <f>IF(S1540&lt;&gt;"",S1540,AH1539+900)</f>
        <v/>
      </c>
      <c r="AI1540">
        <f>IF(T1540&lt;&gt;"",T1540,AI1539)</f>
        <v/>
      </c>
      <c r="AJ1540">
        <f>IF(U1540&lt;&gt;"",U1540,AJ1539)</f>
        <v/>
      </c>
      <c r="AK1540">
        <f>IF(W1540&lt;&gt;"",W1540,"")</f>
        <v/>
      </c>
      <c r="AL1540" s="14">
        <f>IF(X1540&lt;&gt;"",X1540,"")</f>
        <v/>
      </c>
      <c r="AM1540" s="14">
        <f>IF(Y1540&lt;&gt;"",Y1540,"")</f>
        <v/>
      </c>
      <c r="AN1540" s="14">
        <f>IF(OR(AL1540="",AM1540=""),"",AL1540-AM1540)</f>
        <v/>
      </c>
      <c r="AO1540">
        <f>IF(AN1540="","",IF(AN1540&gt;0,"Bullish","Bearish"))</f>
        <v/>
      </c>
      <c r="AP1540">
        <f>IF(AO1540="",AP1539,AO1540)</f>
        <v/>
      </c>
      <c r="AQ1540" s="14">
        <f>IF(AB1540&lt;&gt;"",AB1540,"")</f>
        <v/>
      </c>
      <c r="AR1540" s="14">
        <f>IF(AD1540&lt;&gt;"",AD1540,"")</f>
        <v/>
      </c>
      <c r="AS1540">
        <f>IF(AS1539+1=13,1,AS1539+1)</f>
        <v/>
      </c>
      <c r="AT1540">
        <f>IFERROR(IF(SLOPE($AQ$1526:$AQ$1537,$AS$1526:$AS$1537)&gt;0,MIN(3,ABS(SLOPE($AQ$1526:$AQ$1537,$AS$1526:$AS$1537))),IF(SLOPE($AQ$1526:$AQ$1537,$AS$1526:$AS$1537)&lt;-0.5,-0.5,0)),0)</f>
        <v/>
      </c>
      <c r="AU1540">
        <f>IFERROR(IF(SLOPE($AR$1526:$AR$1537,$AS$1526:$AS$1537)&lt;0,MAX(-3,-ABS(SLOPE($AR$1526:$AR$1537,$AS$1526:$AS$1537))),IF(SLOPE($AR$1526:$AR$1537,$AS$1526:$AS$1537)&gt;0.5,0.5,0)),0)</f>
        <v/>
      </c>
      <c r="AV1540">
        <f>($AQ$1538+(AT1540*(AS1540-1)))</f>
        <v/>
      </c>
      <c r="AW1540">
        <f>($AR$1538+(AU1540*(AS1540-1)))</f>
        <v/>
      </c>
      <c r="AX1540">
        <f>IF(AT1540&gt;0,AV1540+AT1540,AV1540)</f>
        <v/>
      </c>
      <c r="AY1540">
        <f>IF(AU1540&lt;0,AW1540+AU1540,AW1540)</f>
        <v/>
      </c>
      <c r="BA1540" s="14">
        <f>IFERROR(AX1540-AQ1540,"")</f>
        <v/>
      </c>
      <c r="BB1540" s="14">
        <f>IFERROR(AY1540-AR1540,"")</f>
        <v/>
      </c>
      <c r="BD1540">
        <f>AH1540</f>
        <v/>
      </c>
      <c r="BE1540">
        <f>AI1540</f>
        <v/>
      </c>
      <c r="BF1540">
        <f>AJ1540</f>
        <v/>
      </c>
      <c r="BG1540" s="14">
        <f>L1540</f>
        <v/>
      </c>
      <c r="BH1540" s="14">
        <f>IF(X1540="","",X1540)</f>
        <v/>
      </c>
      <c r="BI1540" s="14">
        <f>IF(Y1540="","",Y1540)</f>
        <v/>
      </c>
      <c r="BJ1540">
        <f>Z1540</f>
        <v/>
      </c>
      <c r="BK1540">
        <f>AA1540</f>
        <v/>
      </c>
      <c r="BL1540">
        <f>IFERROR(AX1540,"")</f>
        <v/>
      </c>
      <c r="BM1540">
        <f>IFERROR(AY1540,"")</f>
        <v/>
      </c>
    </row>
    <row r="1541" ht="14.25" customHeight="1">
      <c r="A1541">
        <f>ALGLIB_SSA_XAUUSD!AA1541</f>
        <v/>
      </c>
      <c r="B1541">
        <f>IF($A1541="","",INDEX(ALGLIB_SSA_XAUUSD!$B$2:$B$2401,MATCH($A1541,ALGLIB_SSA_XAUUSD!$A$2:$A$2401,1)))</f>
        <v/>
      </c>
      <c r="C1541">
        <f>IF($A1541="","",INDEX(ALGLIB_SSA_XAUUSD!$C$2:$C$2401,MATCH($A1541,ALGLIB_SSA_XAUUSD!$A$2:$A$2401,1)))</f>
        <v/>
      </c>
      <c r="D1541" s="14">
        <f>IF($A1541="","",INT((ROW()-2)/12)+1)</f>
        <v/>
      </c>
      <c r="E1541" s="14">
        <f>IF(AND(E1550&lt;&gt;"",D1550=D1538+1),E1538+(E1550-E1538)*3/12,"")</f>
        <v/>
      </c>
      <c r="F1541" s="14">
        <f>IF(AND(F1550&lt;&gt;"",D1550=D1538+1),F1538+(F1550-F1538)*3/12,"")</f>
        <v/>
      </c>
      <c r="G1541" s="14">
        <f>IF(AND(G1550&lt;&gt;"",D1550=D1538+1),G1538+(G1550-G1538)*3/12,"")</f>
        <v/>
      </c>
      <c r="H1541" s="14">
        <f>IF(AND(H1550&lt;&gt;"",D1550=D1538+1),H1538+(H1550-H1538)*3/12,"")</f>
        <v/>
      </c>
      <c r="I1541" s="14">
        <f>IF(AND(L1550&lt;&gt;"",D1550=D1538+1),I1538+(I1550-I1538)*3/12,"")</f>
        <v/>
      </c>
      <c r="J1541">
        <f>_xlfn.XLOOKUP($A1541,ALGLIB_SSA_XAUUSD!$AA$2:$AA$2401,ALGLIB_SSA_XAUUSD!$P$2:$P$2401,"",0)</f>
        <v/>
      </c>
      <c r="K1541">
        <f>_xlfn.XLOOKUP($A1541,ALGLIB_SSA_XAUUSD!$AA$2:$AA$2401,ALGLIB_SSA_XAUUSD!$Q$2:$Q$2401,"",0)</f>
        <v/>
      </c>
      <c r="L1541">
        <f>_xlfn.XLOOKUP($A1541,ALGLIB_SSA_XAUUSD!$AA$2:$AA$2401,ALGLIB_SSA_XAUUSD!$R$2:$R$2401,"",0)</f>
        <v/>
      </c>
      <c r="M1541">
        <f>_xlfn.XLOOKUP($A1541,ALGLIB_SSA_XAUUSD!$AA$2:$AA$2401,ALGLIB_SSA_XAUUSD!$S$2:$S$2401,"",0)</f>
        <v/>
      </c>
      <c r="N1541">
        <f>_xlfn.XLOOKUP($A1541,ALGLIB_SSA_XAUUSD!$AA$2:$AA$2401,ALGLIB_SSA_XAUUSD!$T$2:$T$2401,"",0)</f>
        <v/>
      </c>
      <c r="O1541">
        <f>_xlfn.XLOOKUP($A1541,ALGLIB_SSA_XAUUSD!$AA$2:$AA$2401,ALGLIB_SSA_XAUUSD!$U$2:$U$2401,"",0)</f>
        <v/>
      </c>
      <c r="P1541">
        <f>_xlfn.XLOOKUP($A1541,ALGLIB_SSA_XAUUSD!$AA$2:$AA$2401,ALGLIB_SSA_XAUUSD!$V$2:$V$2401,"",0)</f>
        <v/>
      </c>
      <c r="S1541">
        <f>A1541</f>
        <v/>
      </c>
      <c r="T1541">
        <f>J1541</f>
        <v/>
      </c>
      <c r="U1541">
        <f>K1541</f>
        <v/>
      </c>
      <c r="V1541" s="14">
        <f>IF($A1541="","",MOD(ROW()-2,12)+1)</f>
        <v/>
      </c>
      <c r="W1541">
        <f>L1541</f>
        <v/>
      </c>
      <c r="X1541" s="14">
        <f>IF(F1541="","",F1541)</f>
        <v/>
      </c>
      <c r="Y1541" s="14">
        <f>IF(G1541="","",G1541)</f>
        <v/>
      </c>
      <c r="Z1541">
        <f>M1541</f>
        <v/>
      </c>
      <c r="AA1541">
        <f>N1541</f>
        <v/>
      </c>
      <c r="AB1541" s="14">
        <f>IF(H1541="","",H1541)</f>
        <v/>
      </c>
      <c r="AC1541">
        <f>O1541</f>
        <v/>
      </c>
      <c r="AD1541" s="14">
        <f>IF(I1541="","",I1541)</f>
        <v/>
      </c>
      <c r="AE1541">
        <f>P1541</f>
        <v/>
      </c>
      <c r="AH1541">
        <f>IF(S1541&lt;&gt;"",S1541,AH1540+900)</f>
        <v/>
      </c>
      <c r="AI1541">
        <f>IF(T1541&lt;&gt;"",T1541,AI1540)</f>
        <v/>
      </c>
      <c r="AJ1541">
        <f>IF(U1541&lt;&gt;"",U1541,AJ1540)</f>
        <v/>
      </c>
      <c r="AK1541">
        <f>IF(W1541&lt;&gt;"",W1541,"")</f>
        <v/>
      </c>
      <c r="AL1541" s="14">
        <f>IF(X1541&lt;&gt;"",X1541,"")</f>
        <v/>
      </c>
      <c r="AM1541" s="14">
        <f>IF(Y1541&lt;&gt;"",Y1541,"")</f>
        <v/>
      </c>
      <c r="AN1541" s="14">
        <f>IF(OR(AL1541="",AM1541=""),"",AL1541-AM1541)</f>
        <v/>
      </c>
      <c r="AO1541">
        <f>IF(AN1541="","",IF(AN1541&gt;0,"Bullish","Bearish"))</f>
        <v/>
      </c>
      <c r="AP1541">
        <f>IF(AO1541="",AP1540,AO1541)</f>
        <v/>
      </c>
      <c r="AQ1541" s="14">
        <f>IF(AB1541&lt;&gt;"",AB1541,"")</f>
        <v/>
      </c>
      <c r="AR1541" s="14">
        <f>IF(AD1541&lt;&gt;"",AD1541,"")</f>
        <v/>
      </c>
      <c r="AS1541">
        <f>IF(AS1540+1=13,1,AS1540+1)</f>
        <v/>
      </c>
      <c r="AT1541">
        <f>IFERROR(IF(SLOPE($AQ$1526:$AQ$1537,$AS$1526:$AS$1537)&gt;0,MIN(3,ABS(SLOPE($AQ$1526:$AQ$1537,$AS$1526:$AS$1537))),IF(SLOPE($AQ$1526:$AQ$1537,$AS$1526:$AS$1537)&lt;-0.5,-0.5,0)),0)</f>
        <v/>
      </c>
      <c r="AU1541">
        <f>IFERROR(IF(SLOPE($AR$1526:$AR$1537,$AS$1526:$AS$1537)&lt;0,MAX(-3,-ABS(SLOPE($AR$1526:$AR$1537,$AS$1526:$AS$1537))),IF(SLOPE($AR$1526:$AR$1537,$AS$1526:$AS$1537)&gt;0.5,0.5,0)),0)</f>
        <v/>
      </c>
      <c r="AV1541">
        <f>($AQ$1538+(AT1541*(AS1541-1)))</f>
        <v/>
      </c>
      <c r="AW1541">
        <f>($AR$1538+(AU1541*(AS1541-1)))</f>
        <v/>
      </c>
      <c r="AX1541">
        <f>IF(AT1541&gt;0,AV1541+AT1541,AV1541)</f>
        <v/>
      </c>
      <c r="AY1541">
        <f>IF(AU1541&lt;0,AW1541+AU1541,AW1541)</f>
        <v/>
      </c>
      <c r="BA1541" s="14">
        <f>IFERROR(AX1541-AQ1541,"")</f>
        <v/>
      </c>
      <c r="BB1541" s="14">
        <f>IFERROR(AY1541-AR1541,"")</f>
        <v/>
      </c>
      <c r="BD1541">
        <f>AH1541</f>
        <v/>
      </c>
      <c r="BE1541">
        <f>AI1541</f>
        <v/>
      </c>
      <c r="BF1541">
        <f>AJ1541</f>
        <v/>
      </c>
      <c r="BG1541" s="14">
        <f>L1541</f>
        <v/>
      </c>
      <c r="BH1541" s="14">
        <f>IF(X1541="","",X1541)</f>
        <v/>
      </c>
      <c r="BI1541" s="14">
        <f>IF(Y1541="","",Y1541)</f>
        <v/>
      </c>
      <c r="BJ1541">
        <f>Z1541</f>
        <v/>
      </c>
      <c r="BK1541">
        <f>AA1541</f>
        <v/>
      </c>
      <c r="BL1541">
        <f>IFERROR(AX1541,"")</f>
        <v/>
      </c>
      <c r="BM1541">
        <f>IFERROR(AY1541,"")</f>
        <v/>
      </c>
    </row>
    <row r="1542" ht="14.25" customHeight="1">
      <c r="A1542">
        <f>ALGLIB_SSA_XAUUSD!AA1542</f>
        <v/>
      </c>
      <c r="B1542">
        <f>IF($A1542="","",INDEX(ALGLIB_SSA_XAUUSD!$B$2:$B$2401,MATCH($A1542,ALGLIB_SSA_XAUUSD!$A$2:$A$2401,1)))</f>
        <v/>
      </c>
      <c r="C1542">
        <f>IF($A1542="","",INDEX(ALGLIB_SSA_XAUUSD!$C$2:$C$2401,MATCH($A1542,ALGLIB_SSA_XAUUSD!$A$2:$A$2401,1)))</f>
        <v/>
      </c>
      <c r="D1542" s="14">
        <f>IF($A1542="","",INT((ROW()-2)/12)+1)</f>
        <v/>
      </c>
      <c r="E1542" s="14">
        <f>IF(AND(E1550&lt;&gt;"",D1550=D1538+1),E1538+(E1550-E1538)*4/12,"")</f>
        <v/>
      </c>
      <c r="F1542" s="14">
        <f>IF(AND(F1550&lt;&gt;"",D1550=D1538+1),F1538+(F1550-F1538)*4/12,"")</f>
        <v/>
      </c>
      <c r="G1542" s="14">
        <f>IF(AND(G1550&lt;&gt;"",D1550=D1538+1),G1538+(G1550-G1538)*4/12,"")</f>
        <v/>
      </c>
      <c r="H1542" s="14">
        <f>IF(AND(H1550&lt;&gt;"",D1550=D1538+1),H1538+(H1550-H1538)*4/12,"")</f>
        <v/>
      </c>
      <c r="I1542" s="14">
        <f>IF(AND(L1550&lt;&gt;"",D1550=D1538+1),I1538+(I1550-I1538)*4/12,"")</f>
        <v/>
      </c>
      <c r="J1542">
        <f>_xlfn.XLOOKUP($A1542,ALGLIB_SSA_XAUUSD!$AA$2:$AA$2401,ALGLIB_SSA_XAUUSD!$P$2:$P$2401,"",0)</f>
        <v/>
      </c>
      <c r="K1542">
        <f>_xlfn.XLOOKUP($A1542,ALGLIB_SSA_XAUUSD!$AA$2:$AA$2401,ALGLIB_SSA_XAUUSD!$Q$2:$Q$2401,"",0)</f>
        <v/>
      </c>
      <c r="L1542">
        <f>_xlfn.XLOOKUP($A1542,ALGLIB_SSA_XAUUSD!$AA$2:$AA$2401,ALGLIB_SSA_XAUUSD!$R$2:$R$2401,"",0)</f>
        <v/>
      </c>
      <c r="M1542">
        <f>_xlfn.XLOOKUP($A1542,ALGLIB_SSA_XAUUSD!$AA$2:$AA$2401,ALGLIB_SSA_XAUUSD!$S$2:$S$2401,"",0)</f>
        <v/>
      </c>
      <c r="N1542">
        <f>_xlfn.XLOOKUP($A1542,ALGLIB_SSA_XAUUSD!$AA$2:$AA$2401,ALGLIB_SSA_XAUUSD!$T$2:$T$2401,"",0)</f>
        <v/>
      </c>
      <c r="O1542">
        <f>_xlfn.XLOOKUP($A1542,ALGLIB_SSA_XAUUSD!$AA$2:$AA$2401,ALGLIB_SSA_XAUUSD!$U$2:$U$2401,"",0)</f>
        <v/>
      </c>
      <c r="P1542">
        <f>_xlfn.XLOOKUP($A1542,ALGLIB_SSA_XAUUSD!$AA$2:$AA$2401,ALGLIB_SSA_XAUUSD!$V$2:$V$2401,"",0)</f>
        <v/>
      </c>
      <c r="S1542">
        <f>A1542</f>
        <v/>
      </c>
      <c r="T1542">
        <f>J1542</f>
        <v/>
      </c>
      <c r="U1542">
        <f>K1542</f>
        <v/>
      </c>
      <c r="V1542" s="14">
        <f>IF($A1542="","",MOD(ROW()-2,12)+1)</f>
        <v/>
      </c>
      <c r="W1542">
        <f>L1542</f>
        <v/>
      </c>
      <c r="X1542" s="14">
        <f>IF(F1542="","",F1542)</f>
        <v/>
      </c>
      <c r="Y1542" s="14">
        <f>IF(G1542="","",G1542)</f>
        <v/>
      </c>
      <c r="Z1542">
        <f>M1542</f>
        <v/>
      </c>
      <c r="AA1542">
        <f>N1542</f>
        <v/>
      </c>
      <c r="AB1542" s="14">
        <f>IF(H1542="","",H1542)</f>
        <v/>
      </c>
      <c r="AC1542">
        <f>O1542</f>
        <v/>
      </c>
      <c r="AD1542" s="14">
        <f>IF(I1542="","",I1542)</f>
        <v/>
      </c>
      <c r="AE1542">
        <f>P1542</f>
        <v/>
      </c>
      <c r="AH1542">
        <f>IF(S1542&lt;&gt;"",S1542,AH1541+900)</f>
        <v/>
      </c>
      <c r="AI1542">
        <f>IF(T1542&lt;&gt;"",T1542,AI1541)</f>
        <v/>
      </c>
      <c r="AJ1542">
        <f>IF(U1542&lt;&gt;"",U1542,AJ1541)</f>
        <v/>
      </c>
      <c r="AK1542">
        <f>IF(W1542&lt;&gt;"",W1542,"")</f>
        <v/>
      </c>
      <c r="AL1542" s="14">
        <f>IF(X1542&lt;&gt;"",X1542,"")</f>
        <v/>
      </c>
      <c r="AM1542" s="14">
        <f>IF(Y1542&lt;&gt;"",Y1542,"")</f>
        <v/>
      </c>
      <c r="AN1542" s="14">
        <f>IF(OR(AL1542="",AM1542=""),"",AL1542-AM1542)</f>
        <v/>
      </c>
      <c r="AO1542">
        <f>IF(AN1542="","",IF(AN1542&gt;0,"Bullish","Bearish"))</f>
        <v/>
      </c>
      <c r="AP1542">
        <f>IF(AO1542="",AP1541,AO1542)</f>
        <v/>
      </c>
      <c r="AQ1542" s="14">
        <f>IF(AB1542&lt;&gt;"",AB1542,"")</f>
        <v/>
      </c>
      <c r="AR1542" s="14">
        <f>IF(AD1542&lt;&gt;"",AD1542,"")</f>
        <v/>
      </c>
      <c r="AS1542">
        <f>IF(AS1541+1=13,1,AS1541+1)</f>
        <v/>
      </c>
      <c r="AT1542">
        <f>IFERROR(IF(SLOPE($AQ$1526:$AQ$1537,$AS$1526:$AS$1537)&gt;0,MIN(3,ABS(SLOPE($AQ$1526:$AQ$1537,$AS$1526:$AS$1537))),IF(SLOPE($AQ$1526:$AQ$1537,$AS$1526:$AS$1537)&lt;-0.5,-0.5,0)),0)</f>
        <v/>
      </c>
      <c r="AU1542">
        <f>IFERROR(IF(SLOPE($AR$1526:$AR$1537,$AS$1526:$AS$1537)&lt;0,MAX(-3,-ABS(SLOPE($AR$1526:$AR$1537,$AS$1526:$AS$1537))),IF(SLOPE($AR$1526:$AR$1537,$AS$1526:$AS$1537)&gt;0.5,0.5,0)),0)</f>
        <v/>
      </c>
      <c r="AV1542">
        <f>($AQ$1538+(AT1542*(AS1542-1)))</f>
        <v/>
      </c>
      <c r="AW1542">
        <f>($AR$1538+(AU1542*(AS1542-1)))</f>
        <v/>
      </c>
      <c r="AX1542">
        <f>IF(AT1542&gt;0,AV1542+AT1542,AV1542)</f>
        <v/>
      </c>
      <c r="AY1542">
        <f>IF(AU1542&lt;0,AW1542+AU1542,AW1542)</f>
        <v/>
      </c>
      <c r="BA1542" s="14">
        <f>IFERROR(AX1542-AQ1542,"")</f>
        <v/>
      </c>
      <c r="BB1542" s="14">
        <f>IFERROR(AY1542-AR1542,"")</f>
        <v/>
      </c>
      <c r="BD1542">
        <f>AH1542</f>
        <v/>
      </c>
      <c r="BE1542">
        <f>AI1542</f>
        <v/>
      </c>
      <c r="BF1542">
        <f>AJ1542</f>
        <v/>
      </c>
      <c r="BG1542" s="14">
        <f>L1542</f>
        <v/>
      </c>
      <c r="BH1542" s="14">
        <f>IF(X1542="","",X1542)</f>
        <v/>
      </c>
      <c r="BI1542" s="14">
        <f>IF(Y1542="","",Y1542)</f>
        <v/>
      </c>
      <c r="BJ1542">
        <f>Z1542</f>
        <v/>
      </c>
      <c r="BK1542">
        <f>AA1542</f>
        <v/>
      </c>
      <c r="BL1542">
        <f>IFERROR(AX1542,"")</f>
        <v/>
      </c>
      <c r="BM1542">
        <f>IFERROR(AY1542,"")</f>
        <v/>
      </c>
    </row>
    <row r="1543" ht="14.25" customHeight="1">
      <c r="A1543">
        <f>ALGLIB_SSA_XAUUSD!AA1543</f>
        <v/>
      </c>
      <c r="B1543">
        <f>IF($A1543="","",INDEX(ALGLIB_SSA_XAUUSD!$B$2:$B$2401,MATCH($A1543,ALGLIB_SSA_XAUUSD!$A$2:$A$2401,1)))</f>
        <v/>
      </c>
      <c r="C1543">
        <f>IF($A1543="","",INDEX(ALGLIB_SSA_XAUUSD!$C$2:$C$2401,MATCH($A1543,ALGLIB_SSA_XAUUSD!$A$2:$A$2401,1)))</f>
        <v/>
      </c>
      <c r="D1543" s="14">
        <f>IF($A1543="","",INT((ROW()-2)/12)+1)</f>
        <v/>
      </c>
      <c r="E1543" s="14">
        <f>IF(AND(E1550&lt;&gt;"",D1550=D1538+1),E1538+(E1550-E1538)*5/12,"")</f>
        <v/>
      </c>
      <c r="F1543" s="14">
        <f>IF(AND(F1550&lt;&gt;"",D1550=D1538+1),F1538+(F1550-F1538)*5/12,"")</f>
        <v/>
      </c>
      <c r="G1543" s="14">
        <f>IF(AND(G1550&lt;&gt;"",D1550=D1538+1),G1538+(G1550-G1538)*5/12,"")</f>
        <v/>
      </c>
      <c r="H1543" s="14">
        <f>IF(AND(H1550&lt;&gt;"",D1550=D1538+1),H1538+(H1550-H1538)*5/12,"")</f>
        <v/>
      </c>
      <c r="I1543" s="14">
        <f>IF(AND(L1550&lt;&gt;"",D1550=D1538+1),I1538+(I1550-I1538)*5/12,"")</f>
        <v/>
      </c>
      <c r="J1543">
        <f>_xlfn.XLOOKUP($A1543,ALGLIB_SSA_XAUUSD!$AA$2:$AA$2401,ALGLIB_SSA_XAUUSD!$P$2:$P$2401,"",0)</f>
        <v/>
      </c>
      <c r="K1543">
        <f>_xlfn.XLOOKUP($A1543,ALGLIB_SSA_XAUUSD!$AA$2:$AA$2401,ALGLIB_SSA_XAUUSD!$Q$2:$Q$2401,"",0)</f>
        <v/>
      </c>
      <c r="L1543">
        <f>_xlfn.XLOOKUP($A1543,ALGLIB_SSA_XAUUSD!$AA$2:$AA$2401,ALGLIB_SSA_XAUUSD!$R$2:$R$2401,"",0)</f>
        <v/>
      </c>
      <c r="M1543">
        <f>_xlfn.XLOOKUP($A1543,ALGLIB_SSA_XAUUSD!$AA$2:$AA$2401,ALGLIB_SSA_XAUUSD!$S$2:$S$2401,"",0)</f>
        <v/>
      </c>
      <c r="N1543">
        <f>_xlfn.XLOOKUP($A1543,ALGLIB_SSA_XAUUSD!$AA$2:$AA$2401,ALGLIB_SSA_XAUUSD!$T$2:$T$2401,"",0)</f>
        <v/>
      </c>
      <c r="O1543">
        <f>_xlfn.XLOOKUP($A1543,ALGLIB_SSA_XAUUSD!$AA$2:$AA$2401,ALGLIB_SSA_XAUUSD!$U$2:$U$2401,"",0)</f>
        <v/>
      </c>
      <c r="P1543">
        <f>_xlfn.XLOOKUP($A1543,ALGLIB_SSA_XAUUSD!$AA$2:$AA$2401,ALGLIB_SSA_XAUUSD!$V$2:$V$2401,"",0)</f>
        <v/>
      </c>
      <c r="S1543">
        <f>A1543</f>
        <v/>
      </c>
      <c r="T1543">
        <f>J1543</f>
        <v/>
      </c>
      <c r="U1543">
        <f>K1543</f>
        <v/>
      </c>
      <c r="V1543" s="14">
        <f>IF($A1543="","",MOD(ROW()-2,12)+1)</f>
        <v/>
      </c>
      <c r="W1543">
        <f>L1543</f>
        <v/>
      </c>
      <c r="X1543" s="14">
        <f>IF(F1543="","",F1543)</f>
        <v/>
      </c>
      <c r="Y1543" s="14">
        <f>IF(G1543="","",G1543)</f>
        <v/>
      </c>
      <c r="Z1543">
        <f>M1543</f>
        <v/>
      </c>
      <c r="AA1543">
        <f>N1543</f>
        <v/>
      </c>
      <c r="AB1543" s="14">
        <f>IF(H1543="","",H1543)</f>
        <v/>
      </c>
      <c r="AC1543">
        <f>O1543</f>
        <v/>
      </c>
      <c r="AD1543" s="14">
        <f>IF(I1543="","",I1543)</f>
        <v/>
      </c>
      <c r="AE1543">
        <f>P1543</f>
        <v/>
      </c>
      <c r="AH1543">
        <f>IF(S1543&lt;&gt;"",S1543,AH1542+900)</f>
        <v/>
      </c>
      <c r="AI1543">
        <f>IF(T1543&lt;&gt;"",T1543,AI1542)</f>
        <v/>
      </c>
      <c r="AJ1543">
        <f>IF(U1543&lt;&gt;"",U1543,AJ1542)</f>
        <v/>
      </c>
      <c r="AK1543">
        <f>IF(W1543&lt;&gt;"",W1543,"")</f>
        <v/>
      </c>
      <c r="AL1543" s="14">
        <f>IF(X1543&lt;&gt;"",X1543,"")</f>
        <v/>
      </c>
      <c r="AM1543" s="14">
        <f>IF(Y1543&lt;&gt;"",Y1543,"")</f>
        <v/>
      </c>
      <c r="AN1543" s="14">
        <f>IF(OR(AL1543="",AM1543=""),"",AL1543-AM1543)</f>
        <v/>
      </c>
      <c r="AO1543">
        <f>IF(AN1543="","",IF(AN1543&gt;0,"Bullish","Bearish"))</f>
        <v/>
      </c>
      <c r="AP1543">
        <f>IF(AO1543="",AP1542,AO1543)</f>
        <v/>
      </c>
      <c r="AQ1543" s="14">
        <f>IF(AB1543&lt;&gt;"",AB1543,"")</f>
        <v/>
      </c>
      <c r="AR1543" s="14">
        <f>IF(AD1543&lt;&gt;"",AD1543,"")</f>
        <v/>
      </c>
      <c r="AS1543">
        <f>IF(AS1542+1=13,1,AS1542+1)</f>
        <v/>
      </c>
      <c r="AT1543">
        <f>IFERROR(IF(SLOPE($AQ$1526:$AQ$1537,$AS$1526:$AS$1537)&gt;0,MIN(3,ABS(SLOPE($AQ$1526:$AQ$1537,$AS$1526:$AS$1537))),IF(SLOPE($AQ$1526:$AQ$1537,$AS$1526:$AS$1537)&lt;-0.5,-0.5,0)),0)</f>
        <v/>
      </c>
      <c r="AU1543">
        <f>IFERROR(IF(SLOPE($AR$1526:$AR$1537,$AS$1526:$AS$1537)&lt;0,MAX(-3,-ABS(SLOPE($AR$1526:$AR$1537,$AS$1526:$AS$1537))),IF(SLOPE($AR$1526:$AR$1537,$AS$1526:$AS$1537)&gt;0.5,0.5,0)),0)</f>
        <v/>
      </c>
      <c r="AV1543">
        <f>($AQ$1538+(AT1543*(AS1543-1)))</f>
        <v/>
      </c>
      <c r="AW1543">
        <f>($AR$1538+(AU1543*(AS1543-1)))</f>
        <v/>
      </c>
      <c r="AX1543">
        <f>IF(AT1543&gt;0,AV1543+AT1543,AV1543)</f>
        <v/>
      </c>
      <c r="AY1543">
        <f>IF(AU1543&lt;0,AW1543+AU1543,AW1543)</f>
        <v/>
      </c>
      <c r="BA1543" s="14">
        <f>IFERROR(AX1543-AQ1543,"")</f>
        <v/>
      </c>
      <c r="BB1543" s="14">
        <f>IFERROR(AY1543-AR1543,"")</f>
        <v/>
      </c>
      <c r="BD1543">
        <f>AH1543</f>
        <v/>
      </c>
      <c r="BE1543">
        <f>AI1543</f>
        <v/>
      </c>
      <c r="BF1543">
        <f>AJ1543</f>
        <v/>
      </c>
      <c r="BG1543" s="14">
        <f>L1543</f>
        <v/>
      </c>
      <c r="BH1543" s="14">
        <f>IF(X1543="","",X1543)</f>
        <v/>
      </c>
      <c r="BI1543" s="14">
        <f>IF(Y1543="","",Y1543)</f>
        <v/>
      </c>
      <c r="BJ1543">
        <f>Z1543</f>
        <v/>
      </c>
      <c r="BK1543">
        <f>AA1543</f>
        <v/>
      </c>
      <c r="BL1543">
        <f>IFERROR(AX1543,"")</f>
        <v/>
      </c>
      <c r="BM1543">
        <f>IFERROR(AY1543,"")</f>
        <v/>
      </c>
    </row>
    <row r="1544" ht="14.25" customHeight="1">
      <c r="A1544">
        <f>ALGLIB_SSA_XAUUSD!AA1544</f>
        <v/>
      </c>
      <c r="B1544">
        <f>IF($A1544="","",INDEX(ALGLIB_SSA_XAUUSD!$B$2:$B$2401,MATCH($A1544,ALGLIB_SSA_XAUUSD!$A$2:$A$2401,1)))</f>
        <v/>
      </c>
      <c r="C1544">
        <f>IF($A1544="","",INDEX(ALGLIB_SSA_XAUUSD!$C$2:$C$2401,MATCH($A1544,ALGLIB_SSA_XAUUSD!$A$2:$A$2401,1)))</f>
        <v/>
      </c>
      <c r="D1544" s="14">
        <f>IF($A1544="","",INT((ROW()-2)/12)+1)</f>
        <v/>
      </c>
      <c r="E1544" s="14">
        <f>IF(AND(E1550&lt;&gt;"",D1550=D1538+1),E1538+(E1550-E1538)*6/12,"")</f>
        <v/>
      </c>
      <c r="F1544" s="14">
        <f>IF(AND(F1550&lt;&gt;"",D1550=D1538+1),F1538+(F1550-F1538)*6/12,"")</f>
        <v/>
      </c>
      <c r="G1544" s="14">
        <f>IF(AND(G1550&lt;&gt;"",D1550=D1538+1),G1538+(G1550-G1538)*6/12,"")</f>
        <v/>
      </c>
      <c r="H1544" s="14">
        <f>IF(AND(H1550&lt;&gt;"",D1550=D1538+1),H1538+(H1550-H1538)*6/12,"")</f>
        <v/>
      </c>
      <c r="I1544" s="14">
        <f>IF(AND(L1550&lt;&gt;"",D1550=D1538+1),I1538+(I1550-I1538)*6/12,"")</f>
        <v/>
      </c>
      <c r="J1544">
        <f>_xlfn.XLOOKUP($A1544,ALGLIB_SSA_XAUUSD!$AA$2:$AA$2401,ALGLIB_SSA_XAUUSD!$P$2:$P$2401,"",0)</f>
        <v/>
      </c>
      <c r="K1544">
        <f>_xlfn.XLOOKUP($A1544,ALGLIB_SSA_XAUUSD!$AA$2:$AA$2401,ALGLIB_SSA_XAUUSD!$Q$2:$Q$2401,"",0)</f>
        <v/>
      </c>
      <c r="L1544">
        <f>_xlfn.XLOOKUP($A1544,ALGLIB_SSA_XAUUSD!$AA$2:$AA$2401,ALGLIB_SSA_XAUUSD!$R$2:$R$2401,"",0)</f>
        <v/>
      </c>
      <c r="M1544">
        <f>_xlfn.XLOOKUP($A1544,ALGLIB_SSA_XAUUSD!$AA$2:$AA$2401,ALGLIB_SSA_XAUUSD!$S$2:$S$2401,"",0)</f>
        <v/>
      </c>
      <c r="N1544">
        <f>_xlfn.XLOOKUP($A1544,ALGLIB_SSA_XAUUSD!$AA$2:$AA$2401,ALGLIB_SSA_XAUUSD!$T$2:$T$2401,"",0)</f>
        <v/>
      </c>
      <c r="O1544">
        <f>_xlfn.XLOOKUP($A1544,ALGLIB_SSA_XAUUSD!$AA$2:$AA$2401,ALGLIB_SSA_XAUUSD!$U$2:$U$2401,"",0)</f>
        <v/>
      </c>
      <c r="P1544">
        <f>_xlfn.XLOOKUP($A1544,ALGLIB_SSA_XAUUSD!$AA$2:$AA$2401,ALGLIB_SSA_XAUUSD!$V$2:$V$2401,"",0)</f>
        <v/>
      </c>
      <c r="S1544">
        <f>A1544</f>
        <v/>
      </c>
      <c r="T1544">
        <f>J1544</f>
        <v/>
      </c>
      <c r="U1544">
        <f>K1544</f>
        <v/>
      </c>
      <c r="V1544" s="14">
        <f>IF($A1544="","",MOD(ROW()-2,12)+1)</f>
        <v/>
      </c>
      <c r="W1544">
        <f>L1544</f>
        <v/>
      </c>
      <c r="X1544" s="14">
        <f>IF(F1544="","",F1544)</f>
        <v/>
      </c>
      <c r="Y1544" s="14">
        <f>IF(G1544="","",G1544)</f>
        <v/>
      </c>
      <c r="Z1544">
        <f>M1544</f>
        <v/>
      </c>
      <c r="AA1544">
        <f>N1544</f>
        <v/>
      </c>
      <c r="AB1544" s="14">
        <f>IF(H1544="","",H1544)</f>
        <v/>
      </c>
      <c r="AC1544">
        <f>O1544</f>
        <v/>
      </c>
      <c r="AD1544" s="14">
        <f>IF(I1544="","",I1544)</f>
        <v/>
      </c>
      <c r="AE1544">
        <f>P1544</f>
        <v/>
      </c>
      <c r="AH1544">
        <f>IF(S1544&lt;&gt;"",S1544,AH1543+900)</f>
        <v/>
      </c>
      <c r="AI1544">
        <f>IF(T1544&lt;&gt;"",T1544,AI1543)</f>
        <v/>
      </c>
      <c r="AJ1544">
        <f>IF(U1544&lt;&gt;"",U1544,AJ1543)</f>
        <v/>
      </c>
      <c r="AK1544">
        <f>IF(W1544&lt;&gt;"",W1544,"")</f>
        <v/>
      </c>
      <c r="AL1544" s="14">
        <f>IF(X1544&lt;&gt;"",X1544,"")</f>
        <v/>
      </c>
      <c r="AM1544" s="14">
        <f>IF(Y1544&lt;&gt;"",Y1544,"")</f>
        <v/>
      </c>
      <c r="AN1544" s="14">
        <f>IF(OR(AL1544="",AM1544=""),"",AL1544-AM1544)</f>
        <v/>
      </c>
      <c r="AO1544">
        <f>IF(AN1544="","",IF(AN1544&gt;0,"Bullish","Bearish"))</f>
        <v/>
      </c>
      <c r="AP1544">
        <f>IF(AO1544="",AP1543,AO1544)</f>
        <v/>
      </c>
      <c r="AQ1544" s="14">
        <f>IF(AB1544&lt;&gt;"",AB1544,"")</f>
        <v/>
      </c>
      <c r="AR1544" s="14">
        <f>IF(AD1544&lt;&gt;"",AD1544,"")</f>
        <v/>
      </c>
      <c r="AS1544">
        <f>IF(AS1543+1=13,1,AS1543+1)</f>
        <v/>
      </c>
      <c r="AT1544">
        <f>IFERROR(IF(SLOPE($AQ$1526:$AQ$1537,$AS$1526:$AS$1537)&gt;0,MIN(3,ABS(SLOPE($AQ$1526:$AQ$1537,$AS$1526:$AS$1537))),IF(SLOPE($AQ$1526:$AQ$1537,$AS$1526:$AS$1537)&lt;-0.5,-0.5,0)),0)</f>
        <v/>
      </c>
      <c r="AU1544">
        <f>IFERROR(IF(SLOPE($AR$1526:$AR$1537,$AS$1526:$AS$1537)&lt;0,MAX(-3,-ABS(SLOPE($AR$1526:$AR$1537,$AS$1526:$AS$1537))),IF(SLOPE($AR$1526:$AR$1537,$AS$1526:$AS$1537)&gt;0.5,0.5,0)),0)</f>
        <v/>
      </c>
      <c r="AV1544">
        <f>($AQ$1538+(AT1544*(AS1544-1)))</f>
        <v/>
      </c>
      <c r="AW1544">
        <f>($AR$1538+(AU1544*(AS1544-1)))</f>
        <v/>
      </c>
      <c r="AX1544">
        <f>IF(AT1544&gt;0,AV1544+AT1544,AV1544)</f>
        <v/>
      </c>
      <c r="AY1544">
        <f>IF(AU1544&lt;0,AW1544+AU1544,AW1544)</f>
        <v/>
      </c>
      <c r="BA1544" s="14">
        <f>IFERROR(AX1544-AQ1544,"")</f>
        <v/>
      </c>
      <c r="BB1544" s="14">
        <f>IFERROR(AY1544-AR1544,"")</f>
        <v/>
      </c>
      <c r="BD1544">
        <f>AH1544</f>
        <v/>
      </c>
      <c r="BE1544">
        <f>AI1544</f>
        <v/>
      </c>
      <c r="BF1544">
        <f>AJ1544</f>
        <v/>
      </c>
      <c r="BG1544" s="14">
        <f>L1544</f>
        <v/>
      </c>
      <c r="BH1544" s="14">
        <f>IF(X1544="","",X1544)</f>
        <v/>
      </c>
      <c r="BI1544" s="14">
        <f>IF(Y1544="","",Y1544)</f>
        <v/>
      </c>
      <c r="BJ1544">
        <f>Z1544</f>
        <v/>
      </c>
      <c r="BK1544">
        <f>AA1544</f>
        <v/>
      </c>
      <c r="BL1544">
        <f>IFERROR(AX1544,"")</f>
        <v/>
      </c>
      <c r="BM1544">
        <f>IFERROR(AY1544,"")</f>
        <v/>
      </c>
    </row>
    <row r="1545" ht="14.25" customHeight="1">
      <c r="A1545">
        <f>ALGLIB_SSA_XAUUSD!AA1545</f>
        <v/>
      </c>
      <c r="B1545">
        <f>IF($A1545="","",INDEX(ALGLIB_SSA_XAUUSD!$B$2:$B$2401,MATCH($A1545,ALGLIB_SSA_XAUUSD!$A$2:$A$2401,1)))</f>
        <v/>
      </c>
      <c r="C1545">
        <f>IF($A1545="","",INDEX(ALGLIB_SSA_XAUUSD!$C$2:$C$2401,MATCH($A1545,ALGLIB_SSA_XAUUSD!$A$2:$A$2401,1)))</f>
        <v/>
      </c>
      <c r="D1545" s="14">
        <f>IF($A1545="","",INT((ROW()-2)/12)+1)</f>
        <v/>
      </c>
      <c r="E1545" s="14">
        <f>IF(AND(E1550&lt;&gt;"",D1550=D1538+1),E1538+(E1550-E1538)*7/12,"")</f>
        <v/>
      </c>
      <c r="F1545" s="14">
        <f>IF(AND(F1550&lt;&gt;"",D1550=D1538+1),F1538+(F1550-F1538)*7/12,"")</f>
        <v/>
      </c>
      <c r="G1545" s="14">
        <f>IF(AND(G1550&lt;&gt;"",D1550=D1538+1),G1538+(G1550-G1538)*7/12,"")</f>
        <v/>
      </c>
      <c r="H1545" s="14">
        <f>IF(AND(H1550&lt;&gt;"",D1550=D1538+1),H1538+(H1550-H1538)*7/12,"")</f>
        <v/>
      </c>
      <c r="I1545" s="14">
        <f>IF(AND(L1550&lt;&gt;"",D1550=D1538+1),I1538+(I1550-I1538)*7/12,"")</f>
        <v/>
      </c>
      <c r="J1545">
        <f>_xlfn.XLOOKUP($A1545,ALGLIB_SSA_XAUUSD!$AA$2:$AA$2401,ALGLIB_SSA_XAUUSD!$P$2:$P$2401,"",0)</f>
        <v/>
      </c>
      <c r="K1545">
        <f>_xlfn.XLOOKUP($A1545,ALGLIB_SSA_XAUUSD!$AA$2:$AA$2401,ALGLIB_SSA_XAUUSD!$Q$2:$Q$2401,"",0)</f>
        <v/>
      </c>
      <c r="L1545">
        <f>_xlfn.XLOOKUP($A1545,ALGLIB_SSA_XAUUSD!$AA$2:$AA$2401,ALGLIB_SSA_XAUUSD!$R$2:$R$2401,"",0)</f>
        <v/>
      </c>
      <c r="M1545">
        <f>_xlfn.XLOOKUP($A1545,ALGLIB_SSA_XAUUSD!$AA$2:$AA$2401,ALGLIB_SSA_XAUUSD!$S$2:$S$2401,"",0)</f>
        <v/>
      </c>
      <c r="N1545">
        <f>_xlfn.XLOOKUP($A1545,ALGLIB_SSA_XAUUSD!$AA$2:$AA$2401,ALGLIB_SSA_XAUUSD!$T$2:$T$2401,"",0)</f>
        <v/>
      </c>
      <c r="O1545">
        <f>_xlfn.XLOOKUP($A1545,ALGLIB_SSA_XAUUSD!$AA$2:$AA$2401,ALGLIB_SSA_XAUUSD!$U$2:$U$2401,"",0)</f>
        <v/>
      </c>
      <c r="P1545">
        <f>_xlfn.XLOOKUP($A1545,ALGLIB_SSA_XAUUSD!$AA$2:$AA$2401,ALGLIB_SSA_XAUUSD!$V$2:$V$2401,"",0)</f>
        <v/>
      </c>
      <c r="S1545">
        <f>A1545</f>
        <v/>
      </c>
      <c r="T1545">
        <f>J1545</f>
        <v/>
      </c>
      <c r="U1545">
        <f>K1545</f>
        <v/>
      </c>
      <c r="V1545" s="14">
        <f>IF($A1545="","",MOD(ROW()-2,12)+1)</f>
        <v/>
      </c>
      <c r="W1545">
        <f>L1545</f>
        <v/>
      </c>
      <c r="X1545" s="14">
        <f>IF(F1545="","",F1545)</f>
        <v/>
      </c>
      <c r="Y1545" s="14">
        <f>IF(G1545="","",G1545)</f>
        <v/>
      </c>
      <c r="Z1545">
        <f>M1545</f>
        <v/>
      </c>
      <c r="AA1545">
        <f>N1545</f>
        <v/>
      </c>
      <c r="AB1545" s="14">
        <f>IF(H1545="","",H1545)</f>
        <v/>
      </c>
      <c r="AC1545">
        <f>O1545</f>
        <v/>
      </c>
      <c r="AD1545" s="14">
        <f>IF(I1545="","",I1545)</f>
        <v/>
      </c>
      <c r="AE1545">
        <f>P1545</f>
        <v/>
      </c>
      <c r="AH1545">
        <f>IF(S1545&lt;&gt;"",S1545,AH1544+900)</f>
        <v/>
      </c>
      <c r="AI1545">
        <f>IF(T1545&lt;&gt;"",T1545,AI1544)</f>
        <v/>
      </c>
      <c r="AJ1545">
        <f>IF(U1545&lt;&gt;"",U1545,AJ1544)</f>
        <v/>
      </c>
      <c r="AK1545">
        <f>IF(W1545&lt;&gt;"",W1545,"")</f>
        <v/>
      </c>
      <c r="AL1545" s="14">
        <f>IF(X1545&lt;&gt;"",X1545,"")</f>
        <v/>
      </c>
      <c r="AM1545" s="14">
        <f>IF(Y1545&lt;&gt;"",Y1545,"")</f>
        <v/>
      </c>
      <c r="AN1545" s="14">
        <f>IF(OR(AL1545="",AM1545=""),"",AL1545-AM1545)</f>
        <v/>
      </c>
      <c r="AO1545">
        <f>IF(AN1545="","",IF(AN1545&gt;0,"Bullish","Bearish"))</f>
        <v/>
      </c>
      <c r="AP1545">
        <f>IF(AO1545="",AP1544,AO1545)</f>
        <v/>
      </c>
      <c r="AQ1545" s="14">
        <f>IF(AB1545&lt;&gt;"",AB1545,"")</f>
        <v/>
      </c>
      <c r="AR1545" s="14">
        <f>IF(AD1545&lt;&gt;"",AD1545,"")</f>
        <v/>
      </c>
      <c r="AS1545">
        <f>IF(AS1544+1=13,1,AS1544+1)</f>
        <v/>
      </c>
      <c r="AT1545">
        <f>IFERROR(IF(SLOPE($AQ$1526:$AQ$1537,$AS$1526:$AS$1537)&gt;0,MIN(3,ABS(SLOPE($AQ$1526:$AQ$1537,$AS$1526:$AS$1537))),IF(SLOPE($AQ$1526:$AQ$1537,$AS$1526:$AS$1537)&lt;-0.5,-0.5,0)),0)</f>
        <v/>
      </c>
      <c r="AU1545">
        <f>IFERROR(IF(SLOPE($AR$1526:$AR$1537,$AS$1526:$AS$1537)&lt;0,MAX(-3,-ABS(SLOPE($AR$1526:$AR$1537,$AS$1526:$AS$1537))),IF(SLOPE($AR$1526:$AR$1537,$AS$1526:$AS$1537)&gt;0.5,0.5,0)),0)</f>
        <v/>
      </c>
      <c r="AV1545">
        <f>($AQ$1538+(AT1545*(AS1545-1)))</f>
        <v/>
      </c>
      <c r="AW1545">
        <f>($AR$1538+(AU1545*(AS1545-1)))</f>
        <v/>
      </c>
      <c r="AX1545">
        <f>IF(AT1545&gt;0,AV1545+AT1545,AV1545)</f>
        <v/>
      </c>
      <c r="AY1545">
        <f>IF(AU1545&lt;0,AW1545+AU1545,AW1545)</f>
        <v/>
      </c>
      <c r="BA1545" s="14">
        <f>IFERROR(AX1545-AQ1545,"")</f>
        <v/>
      </c>
      <c r="BB1545" s="14">
        <f>IFERROR(AY1545-AR1545,"")</f>
        <v/>
      </c>
      <c r="BD1545">
        <f>AH1545</f>
        <v/>
      </c>
      <c r="BE1545">
        <f>AI1545</f>
        <v/>
      </c>
      <c r="BF1545">
        <f>AJ1545</f>
        <v/>
      </c>
      <c r="BG1545" s="14">
        <f>L1545</f>
        <v/>
      </c>
      <c r="BH1545" s="14">
        <f>IF(X1545="","",X1545)</f>
        <v/>
      </c>
      <c r="BI1545" s="14">
        <f>IF(Y1545="","",Y1545)</f>
        <v/>
      </c>
      <c r="BJ1545">
        <f>Z1545</f>
        <v/>
      </c>
      <c r="BK1545">
        <f>AA1545</f>
        <v/>
      </c>
      <c r="BL1545">
        <f>IFERROR(AX1545,"")</f>
        <v/>
      </c>
      <c r="BM1545">
        <f>IFERROR(AY1545,"")</f>
        <v/>
      </c>
    </row>
    <row r="1546" ht="14.25" customHeight="1">
      <c r="A1546">
        <f>ALGLIB_SSA_XAUUSD!AA1546</f>
        <v/>
      </c>
      <c r="B1546">
        <f>IF($A1546="","",INDEX(ALGLIB_SSA_XAUUSD!$B$2:$B$2401,MATCH($A1546,ALGLIB_SSA_XAUUSD!$A$2:$A$2401,1)))</f>
        <v/>
      </c>
      <c r="C1546">
        <f>IF($A1546="","",INDEX(ALGLIB_SSA_XAUUSD!$C$2:$C$2401,MATCH($A1546,ALGLIB_SSA_XAUUSD!$A$2:$A$2401,1)))</f>
        <v/>
      </c>
      <c r="D1546" s="14">
        <f>IF($A1546="","",INT((ROW()-2)/12)+1)</f>
        <v/>
      </c>
      <c r="E1546" s="14">
        <f>IF(AND(E1550&lt;&gt;"",D1550=D1538+1),E1538+(E1550-E1538)*8/12,"")</f>
        <v/>
      </c>
      <c r="F1546" s="14">
        <f>IF(AND(F1550&lt;&gt;"",D1550=D1538+1),F1538+(F1550-F1538)*8/12,"")</f>
        <v/>
      </c>
      <c r="G1546" s="14">
        <f>IF(AND(G1550&lt;&gt;"",D1550=D1538+1),G1538+(G1550-G1538)*8/12,"")</f>
        <v/>
      </c>
      <c r="H1546" s="14">
        <f>IF(AND(H1550&lt;&gt;"",D1550=D1538+1),H1538+(H1550-H1538)*8/12,"")</f>
        <v/>
      </c>
      <c r="I1546" s="14">
        <f>IF(AND(L1550&lt;&gt;"",D1550=D1538+1),I1538+(I1550-I1538)*8/12,"")</f>
        <v/>
      </c>
      <c r="J1546">
        <f>_xlfn.XLOOKUP($A1546,ALGLIB_SSA_XAUUSD!$AA$2:$AA$2401,ALGLIB_SSA_XAUUSD!$P$2:$P$2401,"",0)</f>
        <v/>
      </c>
      <c r="K1546">
        <f>_xlfn.XLOOKUP($A1546,ALGLIB_SSA_XAUUSD!$AA$2:$AA$2401,ALGLIB_SSA_XAUUSD!$Q$2:$Q$2401,"",0)</f>
        <v/>
      </c>
      <c r="L1546">
        <f>_xlfn.XLOOKUP($A1546,ALGLIB_SSA_XAUUSD!$AA$2:$AA$2401,ALGLIB_SSA_XAUUSD!$R$2:$R$2401,"",0)</f>
        <v/>
      </c>
      <c r="M1546">
        <f>_xlfn.XLOOKUP($A1546,ALGLIB_SSA_XAUUSD!$AA$2:$AA$2401,ALGLIB_SSA_XAUUSD!$S$2:$S$2401,"",0)</f>
        <v/>
      </c>
      <c r="N1546">
        <f>_xlfn.XLOOKUP($A1546,ALGLIB_SSA_XAUUSD!$AA$2:$AA$2401,ALGLIB_SSA_XAUUSD!$T$2:$T$2401,"",0)</f>
        <v/>
      </c>
      <c r="O1546">
        <f>_xlfn.XLOOKUP($A1546,ALGLIB_SSA_XAUUSD!$AA$2:$AA$2401,ALGLIB_SSA_XAUUSD!$U$2:$U$2401,"",0)</f>
        <v/>
      </c>
      <c r="P1546">
        <f>_xlfn.XLOOKUP($A1546,ALGLIB_SSA_XAUUSD!$AA$2:$AA$2401,ALGLIB_SSA_XAUUSD!$V$2:$V$2401,"",0)</f>
        <v/>
      </c>
      <c r="S1546">
        <f>A1546</f>
        <v/>
      </c>
      <c r="T1546">
        <f>J1546</f>
        <v/>
      </c>
      <c r="U1546">
        <f>K1546</f>
        <v/>
      </c>
      <c r="V1546" s="14">
        <f>IF($A1546="","",MOD(ROW()-2,12)+1)</f>
        <v/>
      </c>
      <c r="W1546">
        <f>L1546</f>
        <v/>
      </c>
      <c r="X1546" s="14">
        <f>IF(F1546="","",F1546)</f>
        <v/>
      </c>
      <c r="Y1546" s="14">
        <f>IF(G1546="","",G1546)</f>
        <v/>
      </c>
      <c r="Z1546">
        <f>M1546</f>
        <v/>
      </c>
      <c r="AA1546">
        <f>N1546</f>
        <v/>
      </c>
      <c r="AB1546" s="14">
        <f>IF(H1546="","",H1546)</f>
        <v/>
      </c>
      <c r="AC1546">
        <f>O1546</f>
        <v/>
      </c>
      <c r="AD1546" s="14">
        <f>IF(I1546="","",I1546)</f>
        <v/>
      </c>
      <c r="AE1546">
        <f>P1546</f>
        <v/>
      </c>
      <c r="AH1546">
        <f>IF(S1546&lt;&gt;"",S1546,AH1545+900)</f>
        <v/>
      </c>
      <c r="AI1546">
        <f>IF(T1546&lt;&gt;"",T1546,AI1545)</f>
        <v/>
      </c>
      <c r="AJ1546">
        <f>IF(U1546&lt;&gt;"",U1546,AJ1545)</f>
        <v/>
      </c>
      <c r="AK1546">
        <f>IF(W1546&lt;&gt;"",W1546,"")</f>
        <v/>
      </c>
      <c r="AL1546" s="14">
        <f>IF(X1546&lt;&gt;"",X1546,"")</f>
        <v/>
      </c>
      <c r="AM1546" s="14">
        <f>IF(Y1546&lt;&gt;"",Y1546,"")</f>
        <v/>
      </c>
      <c r="AN1546" s="14">
        <f>IF(OR(AL1546="",AM1546=""),"",AL1546-AM1546)</f>
        <v/>
      </c>
      <c r="AO1546">
        <f>IF(AN1546="","",IF(AN1546&gt;0,"Bullish","Bearish"))</f>
        <v/>
      </c>
      <c r="AP1546">
        <f>IF(AO1546="",AP1545,AO1546)</f>
        <v/>
      </c>
      <c r="AQ1546" s="14">
        <f>IF(AB1546&lt;&gt;"",AB1546,"")</f>
        <v/>
      </c>
      <c r="AR1546" s="14">
        <f>IF(AD1546&lt;&gt;"",AD1546,"")</f>
        <v/>
      </c>
      <c r="AS1546">
        <f>IF(AS1545+1=13,1,AS1545+1)</f>
        <v/>
      </c>
      <c r="AT1546">
        <f>IFERROR(IF(SLOPE($AQ$1526:$AQ$1537,$AS$1526:$AS$1537)&gt;0,MIN(3,ABS(SLOPE($AQ$1526:$AQ$1537,$AS$1526:$AS$1537))),IF(SLOPE($AQ$1526:$AQ$1537,$AS$1526:$AS$1537)&lt;-0.5,-0.5,0)),0)</f>
        <v/>
      </c>
      <c r="AU1546">
        <f>IFERROR(IF(SLOPE($AR$1526:$AR$1537,$AS$1526:$AS$1537)&lt;0,MAX(-3,-ABS(SLOPE($AR$1526:$AR$1537,$AS$1526:$AS$1537))),IF(SLOPE($AR$1526:$AR$1537,$AS$1526:$AS$1537)&gt;0.5,0.5,0)),0)</f>
        <v/>
      </c>
      <c r="AV1546">
        <f>($AQ$1538+(AT1546*(AS1546-1)))</f>
        <v/>
      </c>
      <c r="AW1546">
        <f>($AR$1538+(AU1546*(AS1546-1)))</f>
        <v/>
      </c>
      <c r="AX1546">
        <f>IF(AT1546&gt;0,AV1546+AT1546,AV1546)</f>
        <v/>
      </c>
      <c r="AY1546">
        <f>IF(AU1546&lt;0,AW1546+AU1546,AW1546)</f>
        <v/>
      </c>
      <c r="BA1546" s="14">
        <f>IFERROR(AX1546-AQ1546,"")</f>
        <v/>
      </c>
      <c r="BB1546" s="14">
        <f>IFERROR(AY1546-AR1546,"")</f>
        <v/>
      </c>
      <c r="BD1546">
        <f>AH1546</f>
        <v/>
      </c>
      <c r="BE1546">
        <f>AI1546</f>
        <v/>
      </c>
      <c r="BF1546">
        <f>AJ1546</f>
        <v/>
      </c>
      <c r="BG1546" s="14">
        <f>L1546</f>
        <v/>
      </c>
      <c r="BH1546" s="14">
        <f>IF(X1546="","",X1546)</f>
        <v/>
      </c>
      <c r="BI1546" s="14">
        <f>IF(Y1546="","",Y1546)</f>
        <v/>
      </c>
      <c r="BJ1546">
        <f>Z1546</f>
        <v/>
      </c>
      <c r="BK1546">
        <f>AA1546</f>
        <v/>
      </c>
      <c r="BL1546">
        <f>IFERROR(AX1546,"")</f>
        <v/>
      </c>
      <c r="BM1546">
        <f>IFERROR(AY1546,"")</f>
        <v/>
      </c>
    </row>
    <row r="1547" ht="14.25" customHeight="1">
      <c r="A1547">
        <f>ALGLIB_SSA_XAUUSD!AA1547</f>
        <v/>
      </c>
      <c r="B1547">
        <f>IF($A1547="","",INDEX(ALGLIB_SSA_XAUUSD!$B$2:$B$2401,MATCH($A1547,ALGLIB_SSA_XAUUSD!$A$2:$A$2401,1)))</f>
        <v/>
      </c>
      <c r="C1547">
        <f>IF($A1547="","",INDEX(ALGLIB_SSA_XAUUSD!$C$2:$C$2401,MATCH($A1547,ALGLIB_SSA_XAUUSD!$A$2:$A$2401,1)))</f>
        <v/>
      </c>
      <c r="D1547" s="14">
        <f>IF($A1547="","",INT((ROW()-2)/12)+1)</f>
        <v/>
      </c>
      <c r="E1547" s="14">
        <f>IF(AND(E1550&lt;&gt;"",D1550=D1538+1),E1538+(E1550-E1538)*9/12,"")</f>
        <v/>
      </c>
      <c r="F1547" s="14">
        <f>IF(AND(F1550&lt;&gt;"",D1550=D1538+1),F1538+(F1550-F1538)*9/12,"")</f>
        <v/>
      </c>
      <c r="G1547" s="14">
        <f>IF(AND(G1550&lt;&gt;"",D1550=D1538+1),G1538+(G1550-G1538)*9/12,"")</f>
        <v/>
      </c>
      <c r="H1547" s="14">
        <f>IF(AND(H1550&lt;&gt;"",D1550=D1538+1),H1538+(H1550-H1538)*9/12,"")</f>
        <v/>
      </c>
      <c r="I1547" s="14">
        <f>IF(AND(L1550&lt;&gt;"",D1550=D1538+1),I1538+(I1550-I1538)*9/12,"")</f>
        <v/>
      </c>
      <c r="J1547">
        <f>_xlfn.XLOOKUP($A1547,ALGLIB_SSA_XAUUSD!$AA$2:$AA$2401,ALGLIB_SSA_XAUUSD!$P$2:$P$2401,"",0)</f>
        <v/>
      </c>
      <c r="K1547">
        <f>_xlfn.XLOOKUP($A1547,ALGLIB_SSA_XAUUSD!$AA$2:$AA$2401,ALGLIB_SSA_XAUUSD!$Q$2:$Q$2401,"",0)</f>
        <v/>
      </c>
      <c r="L1547">
        <f>_xlfn.XLOOKUP($A1547,ALGLIB_SSA_XAUUSD!$AA$2:$AA$2401,ALGLIB_SSA_XAUUSD!$R$2:$R$2401,"",0)</f>
        <v/>
      </c>
      <c r="M1547">
        <f>_xlfn.XLOOKUP($A1547,ALGLIB_SSA_XAUUSD!$AA$2:$AA$2401,ALGLIB_SSA_XAUUSD!$S$2:$S$2401,"",0)</f>
        <v/>
      </c>
      <c r="N1547">
        <f>_xlfn.XLOOKUP($A1547,ALGLIB_SSA_XAUUSD!$AA$2:$AA$2401,ALGLIB_SSA_XAUUSD!$T$2:$T$2401,"",0)</f>
        <v/>
      </c>
      <c r="O1547">
        <f>_xlfn.XLOOKUP($A1547,ALGLIB_SSA_XAUUSD!$AA$2:$AA$2401,ALGLIB_SSA_XAUUSD!$U$2:$U$2401,"",0)</f>
        <v/>
      </c>
      <c r="P1547">
        <f>_xlfn.XLOOKUP($A1547,ALGLIB_SSA_XAUUSD!$AA$2:$AA$2401,ALGLIB_SSA_XAUUSD!$V$2:$V$2401,"",0)</f>
        <v/>
      </c>
      <c r="S1547">
        <f>A1547</f>
        <v/>
      </c>
      <c r="T1547">
        <f>J1547</f>
        <v/>
      </c>
      <c r="U1547">
        <f>K1547</f>
        <v/>
      </c>
      <c r="V1547" s="14">
        <f>IF($A1547="","",MOD(ROW()-2,12)+1)</f>
        <v/>
      </c>
      <c r="W1547">
        <f>L1547</f>
        <v/>
      </c>
      <c r="X1547" s="14">
        <f>IF(F1547="","",F1547)</f>
        <v/>
      </c>
      <c r="Y1547" s="14">
        <f>IF(G1547="","",G1547)</f>
        <v/>
      </c>
      <c r="Z1547">
        <f>M1547</f>
        <v/>
      </c>
      <c r="AA1547">
        <f>N1547</f>
        <v/>
      </c>
      <c r="AB1547" s="14">
        <f>IF(H1547="","",H1547)</f>
        <v/>
      </c>
      <c r="AC1547">
        <f>O1547</f>
        <v/>
      </c>
      <c r="AD1547" s="14">
        <f>IF(I1547="","",I1547)</f>
        <v/>
      </c>
      <c r="AE1547">
        <f>P1547</f>
        <v/>
      </c>
      <c r="AH1547">
        <f>IF(S1547&lt;&gt;"",S1547,AH1546+900)</f>
        <v/>
      </c>
      <c r="AI1547">
        <f>IF(T1547&lt;&gt;"",T1547,AI1546)</f>
        <v/>
      </c>
      <c r="AJ1547">
        <f>IF(U1547&lt;&gt;"",U1547,AJ1546)</f>
        <v/>
      </c>
      <c r="AK1547">
        <f>IF(W1547&lt;&gt;"",W1547,"")</f>
        <v/>
      </c>
      <c r="AL1547" s="14">
        <f>IF(X1547&lt;&gt;"",X1547,"")</f>
        <v/>
      </c>
      <c r="AM1547" s="14">
        <f>IF(Y1547&lt;&gt;"",Y1547,"")</f>
        <v/>
      </c>
      <c r="AN1547" s="14">
        <f>IF(OR(AL1547="",AM1547=""),"",AL1547-AM1547)</f>
        <v/>
      </c>
      <c r="AO1547">
        <f>IF(AN1547="","",IF(AN1547&gt;0,"Bullish","Bearish"))</f>
        <v/>
      </c>
      <c r="AP1547">
        <f>IF(AO1547="",AP1546,AO1547)</f>
        <v/>
      </c>
      <c r="AQ1547" s="14">
        <f>IF(AB1547&lt;&gt;"",AB1547,"")</f>
        <v/>
      </c>
      <c r="AR1547" s="14">
        <f>IF(AD1547&lt;&gt;"",AD1547,"")</f>
        <v/>
      </c>
      <c r="AS1547">
        <f>IF(AS1546+1=13,1,AS1546+1)</f>
        <v/>
      </c>
      <c r="AT1547">
        <f>IFERROR(IF(SLOPE($AQ$1526:$AQ$1537,$AS$1526:$AS$1537)&gt;0,MIN(3,ABS(SLOPE($AQ$1526:$AQ$1537,$AS$1526:$AS$1537))),IF(SLOPE($AQ$1526:$AQ$1537,$AS$1526:$AS$1537)&lt;-0.5,-0.5,0)),0)</f>
        <v/>
      </c>
      <c r="AU1547">
        <f>IFERROR(IF(SLOPE($AR$1526:$AR$1537,$AS$1526:$AS$1537)&lt;0,MAX(-3,-ABS(SLOPE($AR$1526:$AR$1537,$AS$1526:$AS$1537))),IF(SLOPE($AR$1526:$AR$1537,$AS$1526:$AS$1537)&gt;0.5,0.5,0)),0)</f>
        <v/>
      </c>
      <c r="AV1547">
        <f>($AQ$1538+(AT1547*(AS1547-1)))</f>
        <v/>
      </c>
      <c r="AW1547">
        <f>($AR$1538+(AU1547*(AS1547-1)))</f>
        <v/>
      </c>
      <c r="AX1547">
        <f>IF(AT1547&gt;0,AV1547+AT1547,AV1547)</f>
        <v/>
      </c>
      <c r="AY1547">
        <f>IF(AU1547&lt;0,AW1547+AU1547,AW1547)</f>
        <v/>
      </c>
      <c r="BA1547" s="14">
        <f>IFERROR(AX1547-AQ1547,"")</f>
        <v/>
      </c>
      <c r="BB1547" s="14">
        <f>IFERROR(AY1547-AR1547,"")</f>
        <v/>
      </c>
      <c r="BD1547">
        <f>AH1547</f>
        <v/>
      </c>
      <c r="BE1547">
        <f>AI1547</f>
        <v/>
      </c>
      <c r="BF1547">
        <f>AJ1547</f>
        <v/>
      </c>
      <c r="BG1547" s="14">
        <f>L1547</f>
        <v/>
      </c>
      <c r="BH1547" s="14">
        <f>IF(X1547="","",X1547)</f>
        <v/>
      </c>
      <c r="BI1547" s="14">
        <f>IF(Y1547="","",Y1547)</f>
        <v/>
      </c>
      <c r="BJ1547">
        <f>Z1547</f>
        <v/>
      </c>
      <c r="BK1547">
        <f>AA1547</f>
        <v/>
      </c>
      <c r="BL1547">
        <f>IFERROR(AX1547,"")</f>
        <v/>
      </c>
      <c r="BM1547">
        <f>IFERROR(AY1547,"")</f>
        <v/>
      </c>
    </row>
    <row r="1548" ht="14.25" customHeight="1">
      <c r="A1548">
        <f>ALGLIB_SSA_XAUUSD!AA1548</f>
        <v/>
      </c>
      <c r="B1548">
        <f>IF($A1548="","",INDEX(ALGLIB_SSA_XAUUSD!$B$2:$B$2401,MATCH($A1548,ALGLIB_SSA_XAUUSD!$A$2:$A$2401,1)))</f>
        <v/>
      </c>
      <c r="C1548">
        <f>IF($A1548="","",INDEX(ALGLIB_SSA_XAUUSD!$C$2:$C$2401,MATCH($A1548,ALGLIB_SSA_XAUUSD!$A$2:$A$2401,1)))</f>
        <v/>
      </c>
      <c r="D1548" s="14">
        <f>IF($A1548="","",INT((ROW()-2)/12)+1)</f>
        <v/>
      </c>
      <c r="E1548" s="14">
        <f>IF(AND(E1550&lt;&gt;"",D1550=D1538+1),E1538+(E1550-E1538)*10/12,"")</f>
        <v/>
      </c>
      <c r="F1548" s="14">
        <f>IF(AND(F1550&lt;&gt;"",D1550=D1538+1),F1538+(F1550-F1538)*10/12,"")</f>
        <v/>
      </c>
      <c r="G1548" s="14">
        <f>IF(AND(G1550&lt;&gt;"",D1550=D1538+1),G1538+(G1550-G1538)*10/12,"")</f>
        <v/>
      </c>
      <c r="H1548" s="14">
        <f>IF(AND(H1550&lt;&gt;"",D1550=D1538+1),H1538+(H1550-H1538)*10/12,"")</f>
        <v/>
      </c>
      <c r="I1548" s="14">
        <f>IF(AND(L1550&lt;&gt;"",D1550=D1538+1),I1538+(I1550-I1538)*10/12,"")</f>
        <v/>
      </c>
      <c r="J1548">
        <f>_xlfn.XLOOKUP($A1548,ALGLIB_SSA_XAUUSD!$AA$2:$AA$2401,ALGLIB_SSA_XAUUSD!$P$2:$P$2401,"",0)</f>
        <v/>
      </c>
      <c r="K1548">
        <f>_xlfn.XLOOKUP($A1548,ALGLIB_SSA_XAUUSD!$AA$2:$AA$2401,ALGLIB_SSA_XAUUSD!$Q$2:$Q$2401,"",0)</f>
        <v/>
      </c>
      <c r="L1548">
        <f>_xlfn.XLOOKUP($A1548,ALGLIB_SSA_XAUUSD!$AA$2:$AA$2401,ALGLIB_SSA_XAUUSD!$R$2:$R$2401,"",0)</f>
        <v/>
      </c>
      <c r="M1548">
        <f>_xlfn.XLOOKUP($A1548,ALGLIB_SSA_XAUUSD!$AA$2:$AA$2401,ALGLIB_SSA_XAUUSD!$S$2:$S$2401,"",0)</f>
        <v/>
      </c>
      <c r="N1548">
        <f>_xlfn.XLOOKUP($A1548,ALGLIB_SSA_XAUUSD!$AA$2:$AA$2401,ALGLIB_SSA_XAUUSD!$T$2:$T$2401,"",0)</f>
        <v/>
      </c>
      <c r="O1548">
        <f>_xlfn.XLOOKUP($A1548,ALGLIB_SSA_XAUUSD!$AA$2:$AA$2401,ALGLIB_SSA_XAUUSD!$U$2:$U$2401,"",0)</f>
        <v/>
      </c>
      <c r="P1548">
        <f>_xlfn.XLOOKUP($A1548,ALGLIB_SSA_XAUUSD!$AA$2:$AA$2401,ALGLIB_SSA_XAUUSD!$V$2:$V$2401,"",0)</f>
        <v/>
      </c>
      <c r="S1548">
        <f>A1548</f>
        <v/>
      </c>
      <c r="T1548">
        <f>J1548</f>
        <v/>
      </c>
      <c r="U1548">
        <f>K1548</f>
        <v/>
      </c>
      <c r="V1548" s="14">
        <f>IF($A1548="","",MOD(ROW()-2,12)+1)</f>
        <v/>
      </c>
      <c r="W1548">
        <f>L1548</f>
        <v/>
      </c>
      <c r="X1548" s="14">
        <f>IF(F1548="","",F1548)</f>
        <v/>
      </c>
      <c r="Y1548" s="14">
        <f>IF(G1548="","",G1548)</f>
        <v/>
      </c>
      <c r="Z1548">
        <f>M1548</f>
        <v/>
      </c>
      <c r="AA1548">
        <f>N1548</f>
        <v/>
      </c>
      <c r="AB1548" s="14">
        <f>IF(H1548="","",H1548)</f>
        <v/>
      </c>
      <c r="AC1548">
        <f>O1548</f>
        <v/>
      </c>
      <c r="AD1548" s="14">
        <f>IF(I1548="","",I1548)</f>
        <v/>
      </c>
      <c r="AE1548">
        <f>P1548</f>
        <v/>
      </c>
      <c r="AH1548">
        <f>IF(S1548&lt;&gt;"",S1548,AH1547+900)</f>
        <v/>
      </c>
      <c r="AI1548">
        <f>IF(T1548&lt;&gt;"",T1548,AI1547)</f>
        <v/>
      </c>
      <c r="AJ1548">
        <f>IF(U1548&lt;&gt;"",U1548,AJ1547)</f>
        <v/>
      </c>
      <c r="AK1548">
        <f>IF(W1548&lt;&gt;"",W1548,"")</f>
        <v/>
      </c>
      <c r="AL1548" s="14">
        <f>IF(X1548&lt;&gt;"",X1548,"")</f>
        <v/>
      </c>
      <c r="AM1548" s="14">
        <f>IF(Y1548&lt;&gt;"",Y1548,"")</f>
        <v/>
      </c>
      <c r="AN1548" s="14">
        <f>IF(OR(AL1548="",AM1548=""),"",AL1548-AM1548)</f>
        <v/>
      </c>
      <c r="AO1548">
        <f>IF(AN1548="","",IF(AN1548&gt;0,"Bullish","Bearish"))</f>
        <v/>
      </c>
      <c r="AP1548">
        <f>IF(AO1548="",AP1547,AO1548)</f>
        <v/>
      </c>
      <c r="AQ1548" s="14">
        <f>IF(AB1548&lt;&gt;"",AB1548,"")</f>
        <v/>
      </c>
      <c r="AR1548" s="14">
        <f>IF(AD1548&lt;&gt;"",AD1548,"")</f>
        <v/>
      </c>
      <c r="AS1548">
        <f>IF(AS1547+1=13,1,AS1547+1)</f>
        <v/>
      </c>
      <c r="AT1548">
        <f>IFERROR(IF(SLOPE($AQ$1526:$AQ$1537,$AS$1526:$AS$1537)&gt;0,MIN(3,ABS(SLOPE($AQ$1526:$AQ$1537,$AS$1526:$AS$1537))),IF(SLOPE($AQ$1526:$AQ$1537,$AS$1526:$AS$1537)&lt;-0.5,-0.5,0)),0)</f>
        <v/>
      </c>
      <c r="AU1548">
        <f>IFERROR(IF(SLOPE($AR$1526:$AR$1537,$AS$1526:$AS$1537)&lt;0,MAX(-3,-ABS(SLOPE($AR$1526:$AR$1537,$AS$1526:$AS$1537))),IF(SLOPE($AR$1526:$AR$1537,$AS$1526:$AS$1537)&gt;0.5,0.5,0)),0)</f>
        <v/>
      </c>
      <c r="AV1548">
        <f>($AQ$1538+(AT1548*(AS1548-1)))</f>
        <v/>
      </c>
      <c r="AW1548">
        <f>($AR$1538+(AU1548*(AS1548-1)))</f>
        <v/>
      </c>
      <c r="AX1548">
        <f>IF(AT1548&gt;0,AV1548+AT1548,AV1548)</f>
        <v/>
      </c>
      <c r="AY1548">
        <f>IF(AU1548&lt;0,AW1548+AU1548,AW1548)</f>
        <v/>
      </c>
      <c r="BA1548" s="14">
        <f>IFERROR(AX1548-AQ1548,"")</f>
        <v/>
      </c>
      <c r="BB1548" s="14">
        <f>IFERROR(AY1548-AR1548,"")</f>
        <v/>
      </c>
      <c r="BD1548">
        <f>AH1548</f>
        <v/>
      </c>
      <c r="BE1548">
        <f>AI1548</f>
        <v/>
      </c>
      <c r="BF1548">
        <f>AJ1548</f>
        <v/>
      </c>
      <c r="BG1548" s="14">
        <f>L1548</f>
        <v/>
      </c>
      <c r="BH1548" s="14">
        <f>IF(X1548="","",X1548)</f>
        <v/>
      </c>
      <c r="BI1548" s="14">
        <f>IF(Y1548="","",Y1548)</f>
        <v/>
      </c>
      <c r="BJ1548">
        <f>Z1548</f>
        <v/>
      </c>
      <c r="BK1548">
        <f>AA1548</f>
        <v/>
      </c>
      <c r="BL1548">
        <f>IFERROR(AX1548,"")</f>
        <v/>
      </c>
      <c r="BM1548">
        <f>IFERROR(AY1548,"")</f>
        <v/>
      </c>
    </row>
    <row r="1549" ht="14.25" customHeight="1">
      <c r="A1549">
        <f>ALGLIB_SSA_XAUUSD!AA1549</f>
        <v/>
      </c>
      <c r="B1549">
        <f>IF($A1549="","",INDEX(ALGLIB_SSA_XAUUSD!$B$2:$B$2401,MATCH($A1549,ALGLIB_SSA_XAUUSD!$A$2:$A$2401,1)))</f>
        <v/>
      </c>
      <c r="C1549">
        <f>IF($A1549="","",INDEX(ALGLIB_SSA_XAUUSD!$C$2:$C$2401,MATCH($A1549,ALGLIB_SSA_XAUUSD!$A$2:$A$2401,1)))</f>
        <v/>
      </c>
      <c r="D1549" s="14">
        <f>IF($A1549="","",INT((ROW()-2)/12)+1)</f>
        <v/>
      </c>
      <c r="E1549" s="14">
        <f>IF(AND(E1550&lt;&gt;"",D1550=D1538+1),E1538+(E1550-E1538)*11/12,"")</f>
        <v/>
      </c>
      <c r="F1549" s="14">
        <f>IF(AND(F1550&lt;&gt;"",D1550=D1538+1),F1538+(F1550-F1538)*11/12,"")</f>
        <v/>
      </c>
      <c r="G1549" s="14">
        <f>IF(AND(G1550&lt;&gt;"",D1550=D1538+1),G1538+(G1550-G1538)*11/12,"")</f>
        <v/>
      </c>
      <c r="H1549" s="14">
        <f>IF(AND(H1550&lt;&gt;"",D1550=D1538+1),H1538+(H1550-H1538)*11/12,"")</f>
        <v/>
      </c>
      <c r="I1549" s="14">
        <f>IF(AND(L1550&lt;&gt;"",D1550=D1538+1),I1538+(I1550-I1538)*11/12,"")</f>
        <v/>
      </c>
      <c r="J1549">
        <f>_xlfn.XLOOKUP($A1549,ALGLIB_SSA_XAUUSD!$AA$2:$AA$2401,ALGLIB_SSA_XAUUSD!$P$2:$P$2401,"",0)</f>
        <v/>
      </c>
      <c r="K1549">
        <f>_xlfn.XLOOKUP($A1549,ALGLIB_SSA_XAUUSD!$AA$2:$AA$2401,ALGLIB_SSA_XAUUSD!$Q$2:$Q$2401,"",0)</f>
        <v/>
      </c>
      <c r="L1549">
        <f>_xlfn.XLOOKUP($A1549,ALGLIB_SSA_XAUUSD!$AA$2:$AA$2401,ALGLIB_SSA_XAUUSD!$R$2:$R$2401,"",0)</f>
        <v/>
      </c>
      <c r="M1549">
        <f>_xlfn.XLOOKUP($A1549,ALGLIB_SSA_XAUUSD!$AA$2:$AA$2401,ALGLIB_SSA_XAUUSD!$S$2:$S$2401,"",0)</f>
        <v/>
      </c>
      <c r="N1549">
        <f>_xlfn.XLOOKUP($A1549,ALGLIB_SSA_XAUUSD!$AA$2:$AA$2401,ALGLIB_SSA_XAUUSD!$T$2:$T$2401,"",0)</f>
        <v/>
      </c>
      <c r="O1549">
        <f>_xlfn.XLOOKUP($A1549,ALGLIB_SSA_XAUUSD!$AA$2:$AA$2401,ALGLIB_SSA_XAUUSD!$U$2:$U$2401,"",0)</f>
        <v/>
      </c>
      <c r="P1549">
        <f>_xlfn.XLOOKUP($A1549,ALGLIB_SSA_XAUUSD!$AA$2:$AA$2401,ALGLIB_SSA_XAUUSD!$V$2:$V$2401,"",0)</f>
        <v/>
      </c>
      <c r="S1549">
        <f>A1549</f>
        <v/>
      </c>
      <c r="T1549">
        <f>J1549</f>
        <v/>
      </c>
      <c r="U1549">
        <f>K1549</f>
        <v/>
      </c>
      <c r="V1549" s="14">
        <f>IF($A1549="","",MOD(ROW()-2,12)+1)</f>
        <v/>
      </c>
      <c r="W1549">
        <f>L1549</f>
        <v/>
      </c>
      <c r="X1549" s="14">
        <f>IF(F1549="","",F1549)</f>
        <v/>
      </c>
      <c r="Y1549" s="14">
        <f>IF(G1549="","",G1549)</f>
        <v/>
      </c>
      <c r="Z1549">
        <f>M1549</f>
        <v/>
      </c>
      <c r="AA1549">
        <f>N1549</f>
        <v/>
      </c>
      <c r="AB1549" s="14">
        <f>IF(H1549="","",H1549)</f>
        <v/>
      </c>
      <c r="AC1549">
        <f>O1549</f>
        <v/>
      </c>
      <c r="AD1549" s="14">
        <f>IF(I1549="","",I1549)</f>
        <v/>
      </c>
      <c r="AE1549">
        <f>P1549</f>
        <v/>
      </c>
      <c r="AH1549">
        <f>IF(S1549&lt;&gt;"",S1549,AH1548+900)</f>
        <v/>
      </c>
      <c r="AI1549">
        <f>IF(T1549&lt;&gt;"",T1549,AI1548)</f>
        <v/>
      </c>
      <c r="AJ1549">
        <f>IF(U1549&lt;&gt;"",U1549,AJ1548)</f>
        <v/>
      </c>
      <c r="AK1549">
        <f>IF(W1549&lt;&gt;"",W1549,"")</f>
        <v/>
      </c>
      <c r="AL1549" s="14">
        <f>IF(X1549&lt;&gt;"",X1549,"")</f>
        <v/>
      </c>
      <c r="AM1549" s="14">
        <f>IF(Y1549&lt;&gt;"",Y1549,"")</f>
        <v/>
      </c>
      <c r="AN1549" s="14">
        <f>IF(OR(AL1549="",AM1549=""),"",AL1549-AM1549)</f>
        <v/>
      </c>
      <c r="AO1549">
        <f>IF(AN1549="","",IF(AN1549&gt;0,"Bullish","Bearish"))</f>
        <v/>
      </c>
      <c r="AP1549">
        <f>IF(AO1549="",AP1548,AO1549)</f>
        <v/>
      </c>
      <c r="AQ1549" s="14">
        <f>IF(AB1549&lt;&gt;"",AB1549,"")</f>
        <v/>
      </c>
      <c r="AR1549" s="14">
        <f>IF(AD1549&lt;&gt;"",AD1549,"")</f>
        <v/>
      </c>
      <c r="AS1549">
        <f>IF(AS1548+1=13,1,AS1548+1)</f>
        <v/>
      </c>
      <c r="AT1549">
        <f>IFERROR(IF(SLOPE($AQ$1526:$AQ$1537,$AS$1526:$AS$1537)&gt;0,MIN(3,ABS(SLOPE($AQ$1526:$AQ$1537,$AS$1526:$AS$1537))),IF(SLOPE($AQ$1526:$AQ$1537,$AS$1526:$AS$1537)&lt;-0.5,-0.5,0)),0)</f>
        <v/>
      </c>
      <c r="AU1549">
        <f>IFERROR(IF(SLOPE($AR$1526:$AR$1537,$AS$1526:$AS$1537)&lt;0,MAX(-3,-ABS(SLOPE($AR$1526:$AR$1537,$AS$1526:$AS$1537))),IF(SLOPE($AR$1526:$AR$1537,$AS$1526:$AS$1537)&gt;0.5,0.5,0)),0)</f>
        <v/>
      </c>
      <c r="AV1549">
        <f>($AQ$1538+(AT1549*(AS1549-1)))</f>
        <v/>
      </c>
      <c r="AW1549">
        <f>($AR$1538+(AU1549*(AS1549-1)))</f>
        <v/>
      </c>
      <c r="AX1549">
        <f>IF(AT1549&gt;0,AV1549+AT1549,AV1549)</f>
        <v/>
      </c>
      <c r="AY1549">
        <f>IF(AU1549&lt;0,AW1549+AU1549,AW1549)</f>
        <v/>
      </c>
      <c r="BA1549" s="14">
        <f>IFERROR(AX1549-AQ1549,"")</f>
        <v/>
      </c>
      <c r="BB1549" s="14">
        <f>IFERROR(AY1549-AR1549,"")</f>
        <v/>
      </c>
      <c r="BD1549">
        <f>AH1549</f>
        <v/>
      </c>
      <c r="BE1549">
        <f>AI1549</f>
        <v/>
      </c>
      <c r="BF1549">
        <f>AJ1549</f>
        <v/>
      </c>
      <c r="BG1549" s="14">
        <f>L1549</f>
        <v/>
      </c>
      <c r="BH1549" s="14">
        <f>IF(X1549="","",X1549)</f>
        <v/>
      </c>
      <c r="BI1549" s="14">
        <f>IF(Y1549="","",Y1549)</f>
        <v/>
      </c>
      <c r="BJ1549">
        <f>Z1549</f>
        <v/>
      </c>
      <c r="BK1549">
        <f>AA1549</f>
        <v/>
      </c>
      <c r="BL1549">
        <f>IFERROR(AX1549,"")</f>
        <v/>
      </c>
      <c r="BM1549">
        <f>IFERROR(AY1549,"")</f>
        <v/>
      </c>
    </row>
    <row r="1550" ht="14.25" customHeight="1">
      <c r="A1550">
        <f>ALGLIB_SSA_XAUUSD!AA1550</f>
        <v/>
      </c>
      <c r="B1550">
        <f>IF($A1550="","",INDEX(ALGLIB_SSA_XAUUSD!$B$2:$B$2401,MATCH($A1550,ALGLIB_SSA_XAUUSD!$A$2:$A$2401,1)))</f>
        <v/>
      </c>
      <c r="C1550">
        <f>IF($A1550="","",INDEX(ALGLIB_SSA_XAUUSD!$C$2:$C$2401,MATCH($A1550,ALGLIB_SSA_XAUUSD!$A$2:$A$2401,1)))</f>
        <v/>
      </c>
      <c r="D1550" s="14">
        <f>IF($A1550="","",INT((ROW()-2)/12)+1)</f>
        <v/>
      </c>
      <c r="E1550" s="14">
        <f>IF($A1550="","",INDEX(ALGLIB_SSA_XAUUSD!$D$2:$D$2401,MATCH($A1550,ALGLIB_SSA_XAUUSD!$A$2:$A$2401,1)))</f>
        <v/>
      </c>
      <c r="F1550" s="14">
        <f>IF($A1550="","",INDEX(ALGLIB_SSA_XAUUSD!$E$2:$E$2401,MATCH($A1550,ALGLIB_SSA_XAUUSD!$A$2:$A$2401,1)))</f>
        <v/>
      </c>
      <c r="G1550" s="14">
        <f>IF($A1550="","",INDEX(ALGLIB_SSA_XAUUSD!$F$2:$F$2401,MATCH($A1550,ALGLIB_SSA_XAUUSD!$A$2:$A$2401,1)))</f>
        <v/>
      </c>
      <c r="H1550" s="14">
        <f>IF($A1550="","",INDEX(ALGLIB_SSA_XAUUSD!$G$2:$G$2401,MATCH($A1550,ALGLIB_SSA_XAUUSD!$A$2:$A$2401,1)))</f>
        <v/>
      </c>
      <c r="I1550" s="14">
        <f>IF($A1550="","",INDEX(ALGLIB_SSA_XAUUSD!$H$2:$H$2401,MATCH($A1550,ALGLIB_SSA_XAUUSD!$A$2:$A$2401,1)))</f>
        <v/>
      </c>
      <c r="J1550">
        <f>_xlfn.XLOOKUP($A1550,ALGLIB_SSA_XAUUSD!$AA$2:$AA$2401,ALGLIB_SSA_XAUUSD!$P$2:$P$2401,"",0)</f>
        <v/>
      </c>
      <c r="K1550">
        <f>_xlfn.XLOOKUP($A1550,ALGLIB_SSA_XAUUSD!$AA$2:$AA$2401,ALGLIB_SSA_XAUUSD!$Q$2:$Q$2401,"",0)</f>
        <v/>
      </c>
      <c r="L1550">
        <f>_xlfn.XLOOKUP($A1550,ALGLIB_SSA_XAUUSD!$AA$2:$AA$2401,ALGLIB_SSA_XAUUSD!$R$2:$R$2401,"",0)</f>
        <v/>
      </c>
      <c r="M1550">
        <f>_xlfn.XLOOKUP($A1550,ALGLIB_SSA_XAUUSD!$AA$2:$AA$2401,ALGLIB_SSA_XAUUSD!$S$2:$S$2401,"",0)</f>
        <v/>
      </c>
      <c r="N1550">
        <f>_xlfn.XLOOKUP($A1550,ALGLIB_SSA_XAUUSD!$AA$2:$AA$2401,ALGLIB_SSA_XAUUSD!$T$2:$T$2401,"",0)</f>
        <v/>
      </c>
      <c r="O1550">
        <f>_xlfn.XLOOKUP($A1550,ALGLIB_SSA_XAUUSD!$AA$2:$AA$2401,ALGLIB_SSA_XAUUSD!$U$2:$U$2401,"",0)</f>
        <v/>
      </c>
      <c r="P1550">
        <f>_xlfn.XLOOKUP($A1550,ALGLIB_SSA_XAUUSD!$AA$2:$AA$2401,ALGLIB_SSA_XAUUSD!$V$2:$V$2401,"",0)</f>
        <v/>
      </c>
      <c r="S1550">
        <f>A1550</f>
        <v/>
      </c>
      <c r="T1550">
        <f>J1550</f>
        <v/>
      </c>
      <c r="U1550">
        <f>K1550</f>
        <v/>
      </c>
      <c r="V1550" s="14">
        <f>IF($A1550="","",MOD(ROW()-2,12)+1)</f>
        <v/>
      </c>
      <c r="W1550">
        <f>L1550</f>
        <v/>
      </c>
      <c r="X1550" s="14">
        <f>IF(F1550="","",F1550)</f>
        <v/>
      </c>
      <c r="Y1550" s="14">
        <f>IF(G1550="","",G1550)</f>
        <v/>
      </c>
      <c r="Z1550">
        <f>M1550</f>
        <v/>
      </c>
      <c r="AA1550">
        <f>N1550</f>
        <v/>
      </c>
      <c r="AB1550" s="14">
        <f>IF(H1550="","",H1550)</f>
        <v/>
      </c>
      <c r="AC1550">
        <f>O1550</f>
        <v/>
      </c>
      <c r="AD1550" s="14">
        <f>IF(I1550="","",I1550)</f>
        <v/>
      </c>
      <c r="AE1550">
        <f>P1550</f>
        <v/>
      </c>
      <c r="AH1550">
        <f>IF(S1550&lt;&gt;"",S1550,AH1549+900)</f>
        <v/>
      </c>
      <c r="AI1550">
        <f>IF(T1550&lt;&gt;"",T1550,AI1549)</f>
        <v/>
      </c>
      <c r="AJ1550">
        <f>IF(U1550&lt;&gt;"",U1550,AJ1549)</f>
        <v/>
      </c>
      <c r="AK1550">
        <f>IF(W1550&lt;&gt;"",W1550,"")</f>
        <v/>
      </c>
      <c r="AL1550" s="14">
        <f>IF(X1550&lt;&gt;"",X1550,"")</f>
        <v/>
      </c>
      <c r="AM1550" s="14">
        <f>IF(Y1550&lt;&gt;"",Y1550,"")</f>
        <v/>
      </c>
      <c r="AN1550" s="14">
        <f>IF(OR(AL1550="",AM1550=""),"",AL1550-AM1550)</f>
        <v/>
      </c>
      <c r="AO1550">
        <f>IF(AN1550="","",IF(AN1550&gt;0,"Bullish","Bearish"))</f>
        <v/>
      </c>
      <c r="AP1550">
        <f>IF(AO1550="",AP1549,AO1550)</f>
        <v/>
      </c>
      <c r="AQ1550" s="14">
        <f>IF(AB1550&lt;&gt;"",AB1550,"")</f>
        <v/>
      </c>
      <c r="AR1550" s="14">
        <f>IF(AD1550&lt;&gt;"",AD1550,"")</f>
        <v/>
      </c>
      <c r="AS1550">
        <f>IF(AS1549+1=13,1,AS1549+1)</f>
        <v/>
      </c>
      <c r="AT1550">
        <f>IFERROR(IF(SLOPE($AQ$1538:$AQ$1549,$AS$1538:$AS$1549)&gt;0,MIN(3,ABS(SLOPE($AQ$1538:$AQ$1549,$AS$1538:$AS$1549))),IF(SLOPE($AQ$1538:$AQ$1549,$AS$1538:$AS$1549)&lt;-0.5,-0.5,0)),0)</f>
        <v/>
      </c>
      <c r="AU1550">
        <f>IFERROR(IF(SLOPE($AR$1538:$AR$1549,$AS$1538:$AS$1549)&lt;0,MAX(-3,-ABS(SLOPE($AR$1538:$AR$1549,$AS$1538:$AS$1549))),IF(SLOPE($AR$1538:$AR$1549,$AS$1538:$AS$1549)&gt;0.5,0.5,0)),0)</f>
        <v/>
      </c>
      <c r="AV1550">
        <f>($AQ$1550+(AT1550*(AS1550-1)))</f>
        <v/>
      </c>
      <c r="AW1550">
        <f>($AR$1550+(AU1550*(AS1550-1)))</f>
        <v/>
      </c>
      <c r="AX1550">
        <f>IF(AT1550&gt;0,AV1550+AT1550,AV1550)</f>
        <v/>
      </c>
      <c r="AY1550">
        <f>IF(AU1550&lt;0,AW1550+AU1550,AW1550)</f>
        <v/>
      </c>
      <c r="BA1550" s="14">
        <f>IFERROR(AX1550-AQ1550,"")</f>
        <v/>
      </c>
      <c r="BB1550" s="14">
        <f>IFERROR(AY1550-AR1550,"")</f>
        <v/>
      </c>
      <c r="BD1550">
        <f>AH1550</f>
        <v/>
      </c>
      <c r="BE1550">
        <f>AI1550</f>
        <v/>
      </c>
      <c r="BF1550">
        <f>AJ1550</f>
        <v/>
      </c>
      <c r="BG1550" s="14">
        <f>L1550</f>
        <v/>
      </c>
      <c r="BH1550" s="14">
        <f>IF(X1550="","",X1550)</f>
        <v/>
      </c>
      <c r="BI1550" s="14">
        <f>IF(Y1550="","",Y1550)</f>
        <v/>
      </c>
      <c r="BJ1550">
        <f>Z1550</f>
        <v/>
      </c>
      <c r="BK1550">
        <f>AA1550</f>
        <v/>
      </c>
      <c r="BL1550">
        <f>IFERROR(AX1550,"")</f>
        <v/>
      </c>
      <c r="BM1550">
        <f>IFERROR(AY1550,"")</f>
        <v/>
      </c>
    </row>
    <row r="1551" ht="14.25" customHeight="1">
      <c r="A1551">
        <f>ALGLIB_SSA_XAUUSD!AA1551</f>
        <v/>
      </c>
      <c r="B1551">
        <f>IF($A1551="","",INDEX(ALGLIB_SSA_XAUUSD!$B$2:$B$2401,MATCH($A1551,ALGLIB_SSA_XAUUSD!$A$2:$A$2401,1)))</f>
        <v/>
      </c>
      <c r="C1551">
        <f>IF($A1551="","",INDEX(ALGLIB_SSA_XAUUSD!$C$2:$C$2401,MATCH($A1551,ALGLIB_SSA_XAUUSD!$A$2:$A$2401,1)))</f>
        <v/>
      </c>
      <c r="D1551" s="14">
        <f>IF($A1551="","",INT((ROW()-2)/12)+1)</f>
        <v/>
      </c>
      <c r="E1551" s="14">
        <f>IF(AND(E1562&lt;&gt;"",D1562=D1550+1),E1550+(E1562-E1550)*1/12,"")</f>
        <v/>
      </c>
      <c r="F1551" s="14">
        <f>IF(AND(F1562&lt;&gt;"",D1562=D1550+1),F1550+(F1562-F1550)*1/12,"")</f>
        <v/>
      </c>
      <c r="G1551" s="14">
        <f>IF(AND(G1562&lt;&gt;"",D1562=D1550+1),G1550+(G1562-G1550)*1/12,"")</f>
        <v/>
      </c>
      <c r="H1551" s="14">
        <f>IF(AND(H1562&lt;&gt;"",D1562=D1550+1),H1550+(H1562-H1550)*1/12,"")</f>
        <v/>
      </c>
      <c r="I1551" s="14">
        <f>IF(AND(L1562&lt;&gt;"",D1562=D1550+1),I1550+(I1562-I1550)*1/12,"")</f>
        <v/>
      </c>
      <c r="J1551">
        <f>_xlfn.XLOOKUP($A1551,ALGLIB_SSA_XAUUSD!$AA$2:$AA$2401,ALGLIB_SSA_XAUUSD!$P$2:$P$2401,"",0)</f>
        <v/>
      </c>
      <c r="K1551">
        <f>_xlfn.XLOOKUP($A1551,ALGLIB_SSA_XAUUSD!$AA$2:$AA$2401,ALGLIB_SSA_XAUUSD!$Q$2:$Q$2401,"",0)</f>
        <v/>
      </c>
      <c r="L1551">
        <f>_xlfn.XLOOKUP($A1551,ALGLIB_SSA_XAUUSD!$AA$2:$AA$2401,ALGLIB_SSA_XAUUSD!$R$2:$R$2401,"",0)</f>
        <v/>
      </c>
      <c r="M1551">
        <f>_xlfn.XLOOKUP($A1551,ALGLIB_SSA_XAUUSD!$AA$2:$AA$2401,ALGLIB_SSA_XAUUSD!$S$2:$S$2401,"",0)</f>
        <v/>
      </c>
      <c r="N1551">
        <f>_xlfn.XLOOKUP($A1551,ALGLIB_SSA_XAUUSD!$AA$2:$AA$2401,ALGLIB_SSA_XAUUSD!$T$2:$T$2401,"",0)</f>
        <v/>
      </c>
      <c r="O1551">
        <f>_xlfn.XLOOKUP($A1551,ALGLIB_SSA_XAUUSD!$AA$2:$AA$2401,ALGLIB_SSA_XAUUSD!$U$2:$U$2401,"",0)</f>
        <v/>
      </c>
      <c r="P1551">
        <f>_xlfn.XLOOKUP($A1551,ALGLIB_SSA_XAUUSD!$AA$2:$AA$2401,ALGLIB_SSA_XAUUSD!$V$2:$V$2401,"",0)</f>
        <v/>
      </c>
      <c r="S1551">
        <f>A1551</f>
        <v/>
      </c>
      <c r="T1551">
        <f>J1551</f>
        <v/>
      </c>
      <c r="U1551">
        <f>K1551</f>
        <v/>
      </c>
      <c r="V1551" s="14">
        <f>IF($A1551="","",MOD(ROW()-2,12)+1)</f>
        <v/>
      </c>
      <c r="W1551">
        <f>L1551</f>
        <v/>
      </c>
      <c r="X1551" s="14">
        <f>IF(F1551="","",F1551)</f>
        <v/>
      </c>
      <c r="Y1551" s="14">
        <f>IF(G1551="","",G1551)</f>
        <v/>
      </c>
      <c r="Z1551">
        <f>M1551</f>
        <v/>
      </c>
      <c r="AA1551">
        <f>N1551</f>
        <v/>
      </c>
      <c r="AB1551" s="14">
        <f>IF(H1551="","",H1551)</f>
        <v/>
      </c>
      <c r="AC1551">
        <f>O1551</f>
        <v/>
      </c>
      <c r="AD1551" s="14">
        <f>IF(I1551="","",I1551)</f>
        <v/>
      </c>
      <c r="AE1551">
        <f>P1551</f>
        <v/>
      </c>
      <c r="AH1551">
        <f>IF(S1551&lt;&gt;"",S1551,AH1550+900)</f>
        <v/>
      </c>
      <c r="AI1551">
        <f>IF(T1551&lt;&gt;"",T1551,AI1550)</f>
        <v/>
      </c>
      <c r="AJ1551">
        <f>IF(U1551&lt;&gt;"",U1551,AJ1550)</f>
        <v/>
      </c>
      <c r="AK1551">
        <f>IF(W1551&lt;&gt;"",W1551,"")</f>
        <v/>
      </c>
      <c r="AL1551" s="14">
        <f>IF(X1551&lt;&gt;"",X1551,"")</f>
        <v/>
      </c>
      <c r="AM1551" s="14">
        <f>IF(Y1551&lt;&gt;"",Y1551,"")</f>
        <v/>
      </c>
      <c r="AN1551" s="14">
        <f>IF(OR(AL1551="",AM1551=""),"",AL1551-AM1551)</f>
        <v/>
      </c>
      <c r="AO1551">
        <f>IF(AN1551="","",IF(AN1551&gt;0,"Bullish","Bearish"))</f>
        <v/>
      </c>
      <c r="AP1551">
        <f>IF(AO1551="",AP1550,AO1551)</f>
        <v/>
      </c>
      <c r="AQ1551" s="14">
        <f>IF(AB1551&lt;&gt;"",AB1551,"")</f>
        <v/>
      </c>
      <c r="AR1551" s="14">
        <f>IF(AD1551&lt;&gt;"",AD1551,"")</f>
        <v/>
      </c>
      <c r="AS1551">
        <f>IF(AS1550+1=13,1,AS1550+1)</f>
        <v/>
      </c>
      <c r="AT1551">
        <f>IFERROR(IF(SLOPE($AQ$1538:$AQ$1549,$AS$1538:$AS$1549)&gt;0,MIN(3,ABS(SLOPE($AQ$1538:$AQ$1549,$AS$1538:$AS$1549))),IF(SLOPE($AQ$1538:$AQ$1549,$AS$1538:$AS$1549)&lt;-0.5,-0.5,0)),0)</f>
        <v/>
      </c>
      <c r="AU1551">
        <f>IFERROR(IF(SLOPE($AR$1538:$AR$1549,$AS$1538:$AS$1549)&lt;0,MAX(-3,-ABS(SLOPE($AR$1538:$AR$1549,$AS$1538:$AS$1549))),IF(SLOPE($AR$1538:$AR$1549,$AS$1538:$AS$1549)&gt;0.5,0.5,0)),0)</f>
        <v/>
      </c>
      <c r="AV1551">
        <f>($AQ$1550+(AT1551*(AS1551-1)))</f>
        <v/>
      </c>
      <c r="AW1551">
        <f>($AR$1550+(AU1551*(AS1551-1)))</f>
        <v/>
      </c>
      <c r="AX1551">
        <f>IF(AT1551&gt;0,AV1551+AT1551,AV1551)</f>
        <v/>
      </c>
      <c r="AY1551">
        <f>IF(AU1551&lt;0,AW1551+AU1551,AW1551)</f>
        <v/>
      </c>
      <c r="BA1551" s="14">
        <f>IFERROR(AX1551-AQ1551,"")</f>
        <v/>
      </c>
      <c r="BB1551" s="14">
        <f>IFERROR(AY1551-AR1551,"")</f>
        <v/>
      </c>
      <c r="BD1551">
        <f>AH1551</f>
        <v/>
      </c>
      <c r="BE1551">
        <f>AI1551</f>
        <v/>
      </c>
      <c r="BF1551">
        <f>AJ1551</f>
        <v/>
      </c>
      <c r="BG1551" s="14">
        <f>L1551</f>
        <v/>
      </c>
      <c r="BH1551" s="14">
        <f>IF(X1551="","",X1551)</f>
        <v/>
      </c>
      <c r="BI1551" s="14">
        <f>IF(Y1551="","",Y1551)</f>
        <v/>
      </c>
      <c r="BJ1551">
        <f>Z1551</f>
        <v/>
      </c>
      <c r="BK1551">
        <f>AA1551</f>
        <v/>
      </c>
      <c r="BL1551">
        <f>IFERROR(AX1551,"")</f>
        <v/>
      </c>
      <c r="BM1551">
        <f>IFERROR(AY1551,"")</f>
        <v/>
      </c>
    </row>
    <row r="1552" ht="14.25" customHeight="1">
      <c r="A1552">
        <f>ALGLIB_SSA_XAUUSD!AA1552</f>
        <v/>
      </c>
      <c r="B1552">
        <f>IF($A1552="","",INDEX(ALGLIB_SSA_XAUUSD!$B$2:$B$2401,MATCH($A1552,ALGLIB_SSA_XAUUSD!$A$2:$A$2401,1)))</f>
        <v/>
      </c>
      <c r="C1552">
        <f>IF($A1552="","",INDEX(ALGLIB_SSA_XAUUSD!$C$2:$C$2401,MATCH($A1552,ALGLIB_SSA_XAUUSD!$A$2:$A$2401,1)))</f>
        <v/>
      </c>
      <c r="D1552" s="14">
        <f>IF($A1552="","",INT((ROW()-2)/12)+1)</f>
        <v/>
      </c>
      <c r="E1552" s="14">
        <f>IF(AND(E1562&lt;&gt;"",D1562=D1550+1),E1550+(E1562-E1550)*2/12,"")</f>
        <v/>
      </c>
      <c r="F1552" s="14">
        <f>IF(AND(F1562&lt;&gt;"",D1562=D1550+1),F1550+(F1562-F1550)*2/12,"")</f>
        <v/>
      </c>
      <c r="G1552" s="14">
        <f>IF(AND(G1562&lt;&gt;"",D1562=D1550+1),G1550+(G1562-G1550)*2/12,"")</f>
        <v/>
      </c>
      <c r="H1552" s="14">
        <f>IF(AND(H1562&lt;&gt;"",D1562=D1550+1),H1550+(H1562-H1550)*2/12,"")</f>
        <v/>
      </c>
      <c r="I1552" s="14">
        <f>IF(AND(L1562&lt;&gt;"",D1562=D1550+1),I1550+(I1562-I1550)*2/12,"")</f>
        <v/>
      </c>
      <c r="J1552">
        <f>_xlfn.XLOOKUP($A1552,ALGLIB_SSA_XAUUSD!$AA$2:$AA$2401,ALGLIB_SSA_XAUUSD!$P$2:$P$2401,"",0)</f>
        <v/>
      </c>
      <c r="K1552">
        <f>_xlfn.XLOOKUP($A1552,ALGLIB_SSA_XAUUSD!$AA$2:$AA$2401,ALGLIB_SSA_XAUUSD!$Q$2:$Q$2401,"",0)</f>
        <v/>
      </c>
      <c r="L1552">
        <f>_xlfn.XLOOKUP($A1552,ALGLIB_SSA_XAUUSD!$AA$2:$AA$2401,ALGLIB_SSA_XAUUSD!$R$2:$R$2401,"",0)</f>
        <v/>
      </c>
      <c r="M1552">
        <f>_xlfn.XLOOKUP($A1552,ALGLIB_SSA_XAUUSD!$AA$2:$AA$2401,ALGLIB_SSA_XAUUSD!$S$2:$S$2401,"",0)</f>
        <v/>
      </c>
      <c r="N1552">
        <f>_xlfn.XLOOKUP($A1552,ALGLIB_SSA_XAUUSD!$AA$2:$AA$2401,ALGLIB_SSA_XAUUSD!$T$2:$T$2401,"",0)</f>
        <v/>
      </c>
      <c r="O1552">
        <f>_xlfn.XLOOKUP($A1552,ALGLIB_SSA_XAUUSD!$AA$2:$AA$2401,ALGLIB_SSA_XAUUSD!$U$2:$U$2401,"",0)</f>
        <v/>
      </c>
      <c r="P1552">
        <f>_xlfn.XLOOKUP($A1552,ALGLIB_SSA_XAUUSD!$AA$2:$AA$2401,ALGLIB_SSA_XAUUSD!$V$2:$V$2401,"",0)</f>
        <v/>
      </c>
      <c r="S1552">
        <f>A1552</f>
        <v/>
      </c>
      <c r="T1552">
        <f>J1552</f>
        <v/>
      </c>
      <c r="U1552">
        <f>K1552</f>
        <v/>
      </c>
      <c r="V1552" s="14">
        <f>IF($A1552="","",MOD(ROW()-2,12)+1)</f>
        <v/>
      </c>
      <c r="W1552">
        <f>L1552</f>
        <v/>
      </c>
      <c r="X1552" s="14">
        <f>IF(F1552="","",F1552)</f>
        <v/>
      </c>
      <c r="Y1552" s="14">
        <f>IF(G1552="","",G1552)</f>
        <v/>
      </c>
      <c r="Z1552">
        <f>M1552</f>
        <v/>
      </c>
      <c r="AA1552">
        <f>N1552</f>
        <v/>
      </c>
      <c r="AB1552" s="14">
        <f>IF(H1552="","",H1552)</f>
        <v/>
      </c>
      <c r="AC1552">
        <f>O1552</f>
        <v/>
      </c>
      <c r="AD1552" s="14">
        <f>IF(I1552="","",I1552)</f>
        <v/>
      </c>
      <c r="AE1552">
        <f>P1552</f>
        <v/>
      </c>
      <c r="AH1552">
        <f>IF(S1552&lt;&gt;"",S1552,AH1551+900)</f>
        <v/>
      </c>
      <c r="AI1552">
        <f>IF(T1552&lt;&gt;"",T1552,AI1551)</f>
        <v/>
      </c>
      <c r="AJ1552">
        <f>IF(U1552&lt;&gt;"",U1552,AJ1551)</f>
        <v/>
      </c>
      <c r="AK1552">
        <f>IF(W1552&lt;&gt;"",W1552,"")</f>
        <v/>
      </c>
      <c r="AL1552" s="14">
        <f>IF(X1552&lt;&gt;"",X1552,"")</f>
        <v/>
      </c>
      <c r="AM1552" s="14">
        <f>IF(Y1552&lt;&gt;"",Y1552,"")</f>
        <v/>
      </c>
      <c r="AN1552" s="14">
        <f>IF(OR(AL1552="",AM1552=""),"",AL1552-AM1552)</f>
        <v/>
      </c>
      <c r="AO1552">
        <f>IF(AN1552="","",IF(AN1552&gt;0,"Bullish","Bearish"))</f>
        <v/>
      </c>
      <c r="AP1552">
        <f>IF(AO1552="",AP1551,AO1552)</f>
        <v/>
      </c>
      <c r="AQ1552" s="14">
        <f>IF(AB1552&lt;&gt;"",AB1552,"")</f>
        <v/>
      </c>
      <c r="AR1552" s="14">
        <f>IF(AD1552&lt;&gt;"",AD1552,"")</f>
        <v/>
      </c>
      <c r="AS1552">
        <f>IF(AS1551+1=13,1,AS1551+1)</f>
        <v/>
      </c>
      <c r="AT1552">
        <f>IFERROR(IF(SLOPE($AQ$1538:$AQ$1549,$AS$1538:$AS$1549)&gt;0,MIN(3,ABS(SLOPE($AQ$1538:$AQ$1549,$AS$1538:$AS$1549))),IF(SLOPE($AQ$1538:$AQ$1549,$AS$1538:$AS$1549)&lt;-0.5,-0.5,0)),0)</f>
        <v/>
      </c>
      <c r="AU1552">
        <f>IFERROR(IF(SLOPE($AR$1538:$AR$1549,$AS$1538:$AS$1549)&lt;0,MAX(-3,-ABS(SLOPE($AR$1538:$AR$1549,$AS$1538:$AS$1549))),IF(SLOPE($AR$1538:$AR$1549,$AS$1538:$AS$1549)&gt;0.5,0.5,0)),0)</f>
        <v/>
      </c>
      <c r="AV1552">
        <f>($AQ$1550+(AT1552*(AS1552-1)))</f>
        <v/>
      </c>
      <c r="AW1552">
        <f>($AR$1550+(AU1552*(AS1552-1)))</f>
        <v/>
      </c>
      <c r="AX1552">
        <f>IF(AT1552&gt;0,AV1552+AT1552,AV1552)</f>
        <v/>
      </c>
      <c r="AY1552">
        <f>IF(AU1552&lt;0,AW1552+AU1552,AW1552)</f>
        <v/>
      </c>
      <c r="BA1552" s="14">
        <f>IFERROR(AX1552-AQ1552,"")</f>
        <v/>
      </c>
      <c r="BB1552" s="14">
        <f>IFERROR(AY1552-AR1552,"")</f>
        <v/>
      </c>
      <c r="BD1552">
        <f>AH1552</f>
        <v/>
      </c>
      <c r="BE1552">
        <f>AI1552</f>
        <v/>
      </c>
      <c r="BF1552">
        <f>AJ1552</f>
        <v/>
      </c>
      <c r="BG1552" s="14">
        <f>L1552</f>
        <v/>
      </c>
      <c r="BH1552" s="14">
        <f>IF(X1552="","",X1552)</f>
        <v/>
      </c>
      <c r="BI1552" s="14">
        <f>IF(Y1552="","",Y1552)</f>
        <v/>
      </c>
      <c r="BJ1552">
        <f>Z1552</f>
        <v/>
      </c>
      <c r="BK1552">
        <f>AA1552</f>
        <v/>
      </c>
      <c r="BL1552">
        <f>IFERROR(AX1552,"")</f>
        <v/>
      </c>
      <c r="BM1552">
        <f>IFERROR(AY1552,"")</f>
        <v/>
      </c>
    </row>
    <row r="1553" ht="14.25" customHeight="1">
      <c r="A1553">
        <f>ALGLIB_SSA_XAUUSD!AA1553</f>
        <v/>
      </c>
      <c r="B1553">
        <f>IF($A1553="","",INDEX(ALGLIB_SSA_XAUUSD!$B$2:$B$2401,MATCH($A1553,ALGLIB_SSA_XAUUSD!$A$2:$A$2401,1)))</f>
        <v/>
      </c>
      <c r="C1553">
        <f>IF($A1553="","",INDEX(ALGLIB_SSA_XAUUSD!$C$2:$C$2401,MATCH($A1553,ALGLIB_SSA_XAUUSD!$A$2:$A$2401,1)))</f>
        <v/>
      </c>
      <c r="D1553" s="14">
        <f>IF($A1553="","",INT((ROW()-2)/12)+1)</f>
        <v/>
      </c>
      <c r="E1553" s="14">
        <f>IF(AND(E1562&lt;&gt;"",D1562=D1550+1),E1550+(E1562-E1550)*3/12,"")</f>
        <v/>
      </c>
      <c r="F1553" s="14">
        <f>IF(AND(F1562&lt;&gt;"",D1562=D1550+1),F1550+(F1562-F1550)*3/12,"")</f>
        <v/>
      </c>
      <c r="G1553" s="14">
        <f>IF(AND(G1562&lt;&gt;"",D1562=D1550+1),G1550+(G1562-G1550)*3/12,"")</f>
        <v/>
      </c>
      <c r="H1553" s="14">
        <f>IF(AND(H1562&lt;&gt;"",D1562=D1550+1),H1550+(H1562-H1550)*3/12,"")</f>
        <v/>
      </c>
      <c r="I1553" s="14">
        <f>IF(AND(L1562&lt;&gt;"",D1562=D1550+1),I1550+(I1562-I1550)*3/12,"")</f>
        <v/>
      </c>
      <c r="J1553">
        <f>_xlfn.XLOOKUP($A1553,ALGLIB_SSA_XAUUSD!$AA$2:$AA$2401,ALGLIB_SSA_XAUUSD!$P$2:$P$2401,"",0)</f>
        <v/>
      </c>
      <c r="K1553">
        <f>_xlfn.XLOOKUP($A1553,ALGLIB_SSA_XAUUSD!$AA$2:$AA$2401,ALGLIB_SSA_XAUUSD!$Q$2:$Q$2401,"",0)</f>
        <v/>
      </c>
      <c r="L1553">
        <f>_xlfn.XLOOKUP($A1553,ALGLIB_SSA_XAUUSD!$AA$2:$AA$2401,ALGLIB_SSA_XAUUSD!$R$2:$R$2401,"",0)</f>
        <v/>
      </c>
      <c r="M1553">
        <f>_xlfn.XLOOKUP($A1553,ALGLIB_SSA_XAUUSD!$AA$2:$AA$2401,ALGLIB_SSA_XAUUSD!$S$2:$S$2401,"",0)</f>
        <v/>
      </c>
      <c r="N1553">
        <f>_xlfn.XLOOKUP($A1553,ALGLIB_SSA_XAUUSD!$AA$2:$AA$2401,ALGLIB_SSA_XAUUSD!$T$2:$T$2401,"",0)</f>
        <v/>
      </c>
      <c r="O1553">
        <f>_xlfn.XLOOKUP($A1553,ALGLIB_SSA_XAUUSD!$AA$2:$AA$2401,ALGLIB_SSA_XAUUSD!$U$2:$U$2401,"",0)</f>
        <v/>
      </c>
      <c r="P1553">
        <f>_xlfn.XLOOKUP($A1553,ALGLIB_SSA_XAUUSD!$AA$2:$AA$2401,ALGLIB_SSA_XAUUSD!$V$2:$V$2401,"",0)</f>
        <v/>
      </c>
      <c r="S1553">
        <f>A1553</f>
        <v/>
      </c>
      <c r="T1553">
        <f>J1553</f>
        <v/>
      </c>
      <c r="U1553">
        <f>K1553</f>
        <v/>
      </c>
      <c r="V1553" s="14">
        <f>IF($A1553="","",MOD(ROW()-2,12)+1)</f>
        <v/>
      </c>
      <c r="W1553">
        <f>L1553</f>
        <v/>
      </c>
      <c r="X1553" s="14">
        <f>IF(F1553="","",F1553)</f>
        <v/>
      </c>
      <c r="Y1553" s="14">
        <f>IF(G1553="","",G1553)</f>
        <v/>
      </c>
      <c r="Z1553">
        <f>M1553</f>
        <v/>
      </c>
      <c r="AA1553">
        <f>N1553</f>
        <v/>
      </c>
      <c r="AB1553" s="14">
        <f>IF(H1553="","",H1553)</f>
        <v/>
      </c>
      <c r="AC1553">
        <f>O1553</f>
        <v/>
      </c>
      <c r="AD1553" s="14">
        <f>IF(I1553="","",I1553)</f>
        <v/>
      </c>
      <c r="AE1553">
        <f>P1553</f>
        <v/>
      </c>
      <c r="AH1553">
        <f>IF(S1553&lt;&gt;"",S1553,AH1552+900)</f>
        <v/>
      </c>
      <c r="AI1553">
        <f>IF(T1553&lt;&gt;"",T1553,AI1552)</f>
        <v/>
      </c>
      <c r="AJ1553">
        <f>IF(U1553&lt;&gt;"",U1553,AJ1552)</f>
        <v/>
      </c>
      <c r="AK1553">
        <f>IF(W1553&lt;&gt;"",W1553,"")</f>
        <v/>
      </c>
      <c r="AL1553" s="14">
        <f>IF(X1553&lt;&gt;"",X1553,"")</f>
        <v/>
      </c>
      <c r="AM1553" s="14">
        <f>IF(Y1553&lt;&gt;"",Y1553,"")</f>
        <v/>
      </c>
      <c r="AN1553" s="14">
        <f>IF(OR(AL1553="",AM1553=""),"",AL1553-AM1553)</f>
        <v/>
      </c>
      <c r="AO1553">
        <f>IF(AN1553="","",IF(AN1553&gt;0,"Bullish","Bearish"))</f>
        <v/>
      </c>
      <c r="AP1553">
        <f>IF(AO1553="",AP1552,AO1553)</f>
        <v/>
      </c>
      <c r="AQ1553" s="14">
        <f>IF(AB1553&lt;&gt;"",AB1553,"")</f>
        <v/>
      </c>
      <c r="AR1553" s="14">
        <f>IF(AD1553&lt;&gt;"",AD1553,"")</f>
        <v/>
      </c>
      <c r="AS1553">
        <f>IF(AS1552+1=13,1,AS1552+1)</f>
        <v/>
      </c>
      <c r="AT1553">
        <f>IFERROR(IF(SLOPE($AQ$1538:$AQ$1549,$AS$1538:$AS$1549)&gt;0,MIN(3,ABS(SLOPE($AQ$1538:$AQ$1549,$AS$1538:$AS$1549))),IF(SLOPE($AQ$1538:$AQ$1549,$AS$1538:$AS$1549)&lt;-0.5,-0.5,0)),0)</f>
        <v/>
      </c>
      <c r="AU1553">
        <f>IFERROR(IF(SLOPE($AR$1538:$AR$1549,$AS$1538:$AS$1549)&lt;0,MAX(-3,-ABS(SLOPE($AR$1538:$AR$1549,$AS$1538:$AS$1549))),IF(SLOPE($AR$1538:$AR$1549,$AS$1538:$AS$1549)&gt;0.5,0.5,0)),0)</f>
        <v/>
      </c>
      <c r="AV1553">
        <f>($AQ$1550+(AT1553*(AS1553-1)))</f>
        <v/>
      </c>
      <c r="AW1553">
        <f>($AR$1550+(AU1553*(AS1553-1)))</f>
        <v/>
      </c>
      <c r="AX1553">
        <f>IF(AT1553&gt;0,AV1553+AT1553,AV1553)</f>
        <v/>
      </c>
      <c r="AY1553">
        <f>IF(AU1553&lt;0,AW1553+AU1553,AW1553)</f>
        <v/>
      </c>
      <c r="BA1553" s="14">
        <f>IFERROR(AX1553-AQ1553,"")</f>
        <v/>
      </c>
      <c r="BB1553" s="14">
        <f>IFERROR(AY1553-AR1553,"")</f>
        <v/>
      </c>
      <c r="BD1553">
        <f>AH1553</f>
        <v/>
      </c>
      <c r="BE1553">
        <f>AI1553</f>
        <v/>
      </c>
      <c r="BF1553">
        <f>AJ1553</f>
        <v/>
      </c>
      <c r="BG1553" s="14">
        <f>L1553</f>
        <v/>
      </c>
      <c r="BH1553" s="14">
        <f>IF(X1553="","",X1553)</f>
        <v/>
      </c>
      <c r="BI1553" s="14">
        <f>IF(Y1553="","",Y1553)</f>
        <v/>
      </c>
      <c r="BJ1553">
        <f>Z1553</f>
        <v/>
      </c>
      <c r="BK1553">
        <f>AA1553</f>
        <v/>
      </c>
      <c r="BL1553">
        <f>IFERROR(AX1553,"")</f>
        <v/>
      </c>
      <c r="BM1553">
        <f>IFERROR(AY1553,"")</f>
        <v/>
      </c>
    </row>
    <row r="1554" ht="14.25" customHeight="1">
      <c r="A1554">
        <f>ALGLIB_SSA_XAUUSD!AA1554</f>
        <v/>
      </c>
      <c r="B1554">
        <f>IF($A1554="","",INDEX(ALGLIB_SSA_XAUUSD!$B$2:$B$2401,MATCH($A1554,ALGLIB_SSA_XAUUSD!$A$2:$A$2401,1)))</f>
        <v/>
      </c>
      <c r="C1554">
        <f>IF($A1554="","",INDEX(ALGLIB_SSA_XAUUSD!$C$2:$C$2401,MATCH($A1554,ALGLIB_SSA_XAUUSD!$A$2:$A$2401,1)))</f>
        <v/>
      </c>
      <c r="D1554" s="14">
        <f>IF($A1554="","",INT((ROW()-2)/12)+1)</f>
        <v/>
      </c>
      <c r="E1554" s="14">
        <f>IF(AND(E1562&lt;&gt;"",D1562=D1550+1),E1550+(E1562-E1550)*4/12,"")</f>
        <v/>
      </c>
      <c r="F1554" s="14">
        <f>IF(AND(F1562&lt;&gt;"",D1562=D1550+1),F1550+(F1562-F1550)*4/12,"")</f>
        <v/>
      </c>
      <c r="G1554" s="14">
        <f>IF(AND(G1562&lt;&gt;"",D1562=D1550+1),G1550+(G1562-G1550)*4/12,"")</f>
        <v/>
      </c>
      <c r="H1554" s="14">
        <f>IF(AND(H1562&lt;&gt;"",D1562=D1550+1),H1550+(H1562-H1550)*4/12,"")</f>
        <v/>
      </c>
      <c r="I1554" s="14">
        <f>IF(AND(L1562&lt;&gt;"",D1562=D1550+1),I1550+(I1562-I1550)*4/12,"")</f>
        <v/>
      </c>
      <c r="J1554">
        <f>_xlfn.XLOOKUP($A1554,ALGLIB_SSA_XAUUSD!$AA$2:$AA$2401,ALGLIB_SSA_XAUUSD!$P$2:$P$2401,"",0)</f>
        <v/>
      </c>
      <c r="K1554">
        <f>_xlfn.XLOOKUP($A1554,ALGLIB_SSA_XAUUSD!$AA$2:$AA$2401,ALGLIB_SSA_XAUUSD!$Q$2:$Q$2401,"",0)</f>
        <v/>
      </c>
      <c r="L1554">
        <f>_xlfn.XLOOKUP($A1554,ALGLIB_SSA_XAUUSD!$AA$2:$AA$2401,ALGLIB_SSA_XAUUSD!$R$2:$R$2401,"",0)</f>
        <v/>
      </c>
      <c r="M1554">
        <f>_xlfn.XLOOKUP($A1554,ALGLIB_SSA_XAUUSD!$AA$2:$AA$2401,ALGLIB_SSA_XAUUSD!$S$2:$S$2401,"",0)</f>
        <v/>
      </c>
      <c r="N1554">
        <f>_xlfn.XLOOKUP($A1554,ALGLIB_SSA_XAUUSD!$AA$2:$AA$2401,ALGLIB_SSA_XAUUSD!$T$2:$T$2401,"",0)</f>
        <v/>
      </c>
      <c r="O1554">
        <f>_xlfn.XLOOKUP($A1554,ALGLIB_SSA_XAUUSD!$AA$2:$AA$2401,ALGLIB_SSA_XAUUSD!$U$2:$U$2401,"",0)</f>
        <v/>
      </c>
      <c r="P1554">
        <f>_xlfn.XLOOKUP($A1554,ALGLIB_SSA_XAUUSD!$AA$2:$AA$2401,ALGLIB_SSA_XAUUSD!$V$2:$V$2401,"",0)</f>
        <v/>
      </c>
      <c r="S1554">
        <f>A1554</f>
        <v/>
      </c>
      <c r="T1554">
        <f>J1554</f>
        <v/>
      </c>
      <c r="U1554">
        <f>K1554</f>
        <v/>
      </c>
      <c r="V1554" s="14">
        <f>IF($A1554="","",MOD(ROW()-2,12)+1)</f>
        <v/>
      </c>
      <c r="W1554">
        <f>L1554</f>
        <v/>
      </c>
      <c r="X1554" s="14">
        <f>IF(F1554="","",F1554)</f>
        <v/>
      </c>
      <c r="Y1554" s="14">
        <f>IF(G1554="","",G1554)</f>
        <v/>
      </c>
      <c r="Z1554">
        <f>M1554</f>
        <v/>
      </c>
      <c r="AA1554">
        <f>N1554</f>
        <v/>
      </c>
      <c r="AB1554" s="14">
        <f>IF(H1554="","",H1554)</f>
        <v/>
      </c>
      <c r="AC1554">
        <f>O1554</f>
        <v/>
      </c>
      <c r="AD1554" s="14">
        <f>IF(I1554="","",I1554)</f>
        <v/>
      </c>
      <c r="AE1554">
        <f>P1554</f>
        <v/>
      </c>
      <c r="AH1554">
        <f>IF(S1554&lt;&gt;"",S1554,AH1553+900)</f>
        <v/>
      </c>
      <c r="AI1554">
        <f>IF(T1554&lt;&gt;"",T1554,AI1553)</f>
        <v/>
      </c>
      <c r="AJ1554">
        <f>IF(U1554&lt;&gt;"",U1554,AJ1553)</f>
        <v/>
      </c>
      <c r="AK1554">
        <f>IF(W1554&lt;&gt;"",W1554,"")</f>
        <v/>
      </c>
      <c r="AL1554" s="14">
        <f>IF(X1554&lt;&gt;"",X1554,"")</f>
        <v/>
      </c>
      <c r="AM1554" s="14">
        <f>IF(Y1554&lt;&gt;"",Y1554,"")</f>
        <v/>
      </c>
      <c r="AN1554" s="14">
        <f>IF(OR(AL1554="",AM1554=""),"",AL1554-AM1554)</f>
        <v/>
      </c>
      <c r="AO1554">
        <f>IF(AN1554="","",IF(AN1554&gt;0,"Bullish","Bearish"))</f>
        <v/>
      </c>
      <c r="AP1554">
        <f>IF(AO1554="",AP1553,AO1554)</f>
        <v/>
      </c>
      <c r="AQ1554" s="14">
        <f>IF(AB1554&lt;&gt;"",AB1554,"")</f>
        <v/>
      </c>
      <c r="AR1554" s="14">
        <f>IF(AD1554&lt;&gt;"",AD1554,"")</f>
        <v/>
      </c>
      <c r="AS1554">
        <f>IF(AS1553+1=13,1,AS1553+1)</f>
        <v/>
      </c>
      <c r="AT1554">
        <f>IFERROR(IF(SLOPE($AQ$1538:$AQ$1549,$AS$1538:$AS$1549)&gt;0,MIN(3,ABS(SLOPE($AQ$1538:$AQ$1549,$AS$1538:$AS$1549))),IF(SLOPE($AQ$1538:$AQ$1549,$AS$1538:$AS$1549)&lt;-0.5,-0.5,0)),0)</f>
        <v/>
      </c>
      <c r="AU1554">
        <f>IFERROR(IF(SLOPE($AR$1538:$AR$1549,$AS$1538:$AS$1549)&lt;0,MAX(-3,-ABS(SLOPE($AR$1538:$AR$1549,$AS$1538:$AS$1549))),IF(SLOPE($AR$1538:$AR$1549,$AS$1538:$AS$1549)&gt;0.5,0.5,0)),0)</f>
        <v/>
      </c>
      <c r="AV1554">
        <f>($AQ$1550+(AT1554*(AS1554-1)))</f>
        <v/>
      </c>
      <c r="AW1554">
        <f>($AR$1550+(AU1554*(AS1554-1)))</f>
        <v/>
      </c>
      <c r="AX1554">
        <f>IF(AT1554&gt;0,AV1554+AT1554,AV1554)</f>
        <v/>
      </c>
      <c r="AY1554">
        <f>IF(AU1554&lt;0,AW1554+AU1554,AW1554)</f>
        <v/>
      </c>
      <c r="BA1554" s="14">
        <f>IFERROR(AX1554-AQ1554,"")</f>
        <v/>
      </c>
      <c r="BB1554" s="14">
        <f>IFERROR(AY1554-AR1554,"")</f>
        <v/>
      </c>
      <c r="BD1554">
        <f>AH1554</f>
        <v/>
      </c>
      <c r="BE1554">
        <f>AI1554</f>
        <v/>
      </c>
      <c r="BF1554">
        <f>AJ1554</f>
        <v/>
      </c>
      <c r="BG1554" s="14">
        <f>L1554</f>
        <v/>
      </c>
      <c r="BH1554" s="14">
        <f>IF(X1554="","",X1554)</f>
        <v/>
      </c>
      <c r="BI1554" s="14">
        <f>IF(Y1554="","",Y1554)</f>
        <v/>
      </c>
      <c r="BJ1554">
        <f>Z1554</f>
        <v/>
      </c>
      <c r="BK1554">
        <f>AA1554</f>
        <v/>
      </c>
      <c r="BL1554">
        <f>IFERROR(AX1554,"")</f>
        <v/>
      </c>
      <c r="BM1554">
        <f>IFERROR(AY1554,"")</f>
        <v/>
      </c>
    </row>
    <row r="1555" ht="14.25" customHeight="1">
      <c r="A1555">
        <f>ALGLIB_SSA_XAUUSD!AA1555</f>
        <v/>
      </c>
      <c r="B1555">
        <f>IF($A1555="","",INDEX(ALGLIB_SSA_XAUUSD!$B$2:$B$2401,MATCH($A1555,ALGLIB_SSA_XAUUSD!$A$2:$A$2401,1)))</f>
        <v/>
      </c>
      <c r="C1555">
        <f>IF($A1555="","",INDEX(ALGLIB_SSA_XAUUSD!$C$2:$C$2401,MATCH($A1555,ALGLIB_SSA_XAUUSD!$A$2:$A$2401,1)))</f>
        <v/>
      </c>
      <c r="D1555" s="14">
        <f>IF($A1555="","",INT((ROW()-2)/12)+1)</f>
        <v/>
      </c>
      <c r="E1555" s="14">
        <f>IF(AND(E1562&lt;&gt;"",D1562=D1550+1),E1550+(E1562-E1550)*5/12,"")</f>
        <v/>
      </c>
      <c r="F1555" s="14">
        <f>IF(AND(F1562&lt;&gt;"",D1562=D1550+1),F1550+(F1562-F1550)*5/12,"")</f>
        <v/>
      </c>
      <c r="G1555" s="14">
        <f>IF(AND(G1562&lt;&gt;"",D1562=D1550+1),G1550+(G1562-G1550)*5/12,"")</f>
        <v/>
      </c>
      <c r="H1555" s="14">
        <f>IF(AND(H1562&lt;&gt;"",D1562=D1550+1),H1550+(H1562-H1550)*5/12,"")</f>
        <v/>
      </c>
      <c r="I1555" s="14">
        <f>IF(AND(L1562&lt;&gt;"",D1562=D1550+1),I1550+(I1562-I1550)*5/12,"")</f>
        <v/>
      </c>
      <c r="J1555">
        <f>_xlfn.XLOOKUP($A1555,ALGLIB_SSA_XAUUSD!$AA$2:$AA$2401,ALGLIB_SSA_XAUUSD!$P$2:$P$2401,"",0)</f>
        <v/>
      </c>
      <c r="K1555">
        <f>_xlfn.XLOOKUP($A1555,ALGLIB_SSA_XAUUSD!$AA$2:$AA$2401,ALGLIB_SSA_XAUUSD!$Q$2:$Q$2401,"",0)</f>
        <v/>
      </c>
      <c r="L1555">
        <f>_xlfn.XLOOKUP($A1555,ALGLIB_SSA_XAUUSD!$AA$2:$AA$2401,ALGLIB_SSA_XAUUSD!$R$2:$R$2401,"",0)</f>
        <v/>
      </c>
      <c r="M1555">
        <f>_xlfn.XLOOKUP($A1555,ALGLIB_SSA_XAUUSD!$AA$2:$AA$2401,ALGLIB_SSA_XAUUSD!$S$2:$S$2401,"",0)</f>
        <v/>
      </c>
      <c r="N1555">
        <f>_xlfn.XLOOKUP($A1555,ALGLIB_SSA_XAUUSD!$AA$2:$AA$2401,ALGLIB_SSA_XAUUSD!$T$2:$T$2401,"",0)</f>
        <v/>
      </c>
      <c r="O1555">
        <f>_xlfn.XLOOKUP($A1555,ALGLIB_SSA_XAUUSD!$AA$2:$AA$2401,ALGLIB_SSA_XAUUSD!$U$2:$U$2401,"",0)</f>
        <v/>
      </c>
      <c r="P1555">
        <f>_xlfn.XLOOKUP($A1555,ALGLIB_SSA_XAUUSD!$AA$2:$AA$2401,ALGLIB_SSA_XAUUSD!$V$2:$V$2401,"",0)</f>
        <v/>
      </c>
      <c r="S1555">
        <f>A1555</f>
        <v/>
      </c>
      <c r="T1555">
        <f>J1555</f>
        <v/>
      </c>
      <c r="U1555">
        <f>K1555</f>
        <v/>
      </c>
      <c r="V1555" s="14">
        <f>IF($A1555="","",MOD(ROW()-2,12)+1)</f>
        <v/>
      </c>
      <c r="W1555">
        <f>L1555</f>
        <v/>
      </c>
      <c r="X1555" s="14">
        <f>IF(F1555="","",F1555)</f>
        <v/>
      </c>
      <c r="Y1555" s="14">
        <f>IF(G1555="","",G1555)</f>
        <v/>
      </c>
      <c r="Z1555">
        <f>M1555</f>
        <v/>
      </c>
      <c r="AA1555">
        <f>N1555</f>
        <v/>
      </c>
      <c r="AB1555" s="14">
        <f>IF(H1555="","",H1555)</f>
        <v/>
      </c>
      <c r="AC1555">
        <f>O1555</f>
        <v/>
      </c>
      <c r="AD1555" s="14">
        <f>IF(I1555="","",I1555)</f>
        <v/>
      </c>
      <c r="AE1555">
        <f>P1555</f>
        <v/>
      </c>
      <c r="AH1555">
        <f>IF(S1555&lt;&gt;"",S1555,AH1554+900)</f>
        <v/>
      </c>
      <c r="AI1555">
        <f>IF(T1555&lt;&gt;"",T1555,AI1554)</f>
        <v/>
      </c>
      <c r="AJ1555">
        <f>IF(U1555&lt;&gt;"",U1555,AJ1554)</f>
        <v/>
      </c>
      <c r="AK1555">
        <f>IF(W1555&lt;&gt;"",W1555,"")</f>
        <v/>
      </c>
      <c r="AL1555" s="14">
        <f>IF(X1555&lt;&gt;"",X1555,"")</f>
        <v/>
      </c>
      <c r="AM1555" s="14">
        <f>IF(Y1555&lt;&gt;"",Y1555,"")</f>
        <v/>
      </c>
      <c r="AN1555" s="14">
        <f>IF(OR(AL1555="",AM1555=""),"",AL1555-AM1555)</f>
        <v/>
      </c>
      <c r="AO1555">
        <f>IF(AN1555="","",IF(AN1555&gt;0,"Bullish","Bearish"))</f>
        <v/>
      </c>
      <c r="AP1555">
        <f>IF(AO1555="",AP1554,AO1555)</f>
        <v/>
      </c>
      <c r="AQ1555" s="14">
        <f>IF(AB1555&lt;&gt;"",AB1555,"")</f>
        <v/>
      </c>
      <c r="AR1555" s="14">
        <f>IF(AD1555&lt;&gt;"",AD1555,"")</f>
        <v/>
      </c>
      <c r="AS1555">
        <f>IF(AS1554+1=13,1,AS1554+1)</f>
        <v/>
      </c>
      <c r="AT1555">
        <f>IFERROR(IF(SLOPE($AQ$1538:$AQ$1549,$AS$1538:$AS$1549)&gt;0,MIN(3,ABS(SLOPE($AQ$1538:$AQ$1549,$AS$1538:$AS$1549))),IF(SLOPE($AQ$1538:$AQ$1549,$AS$1538:$AS$1549)&lt;-0.5,-0.5,0)),0)</f>
        <v/>
      </c>
      <c r="AU1555">
        <f>IFERROR(IF(SLOPE($AR$1538:$AR$1549,$AS$1538:$AS$1549)&lt;0,MAX(-3,-ABS(SLOPE($AR$1538:$AR$1549,$AS$1538:$AS$1549))),IF(SLOPE($AR$1538:$AR$1549,$AS$1538:$AS$1549)&gt;0.5,0.5,0)),0)</f>
        <v/>
      </c>
      <c r="AV1555">
        <f>($AQ$1550+(AT1555*(AS1555-1)))</f>
        <v/>
      </c>
      <c r="AW1555">
        <f>($AR$1550+(AU1555*(AS1555-1)))</f>
        <v/>
      </c>
      <c r="AX1555">
        <f>IF(AT1555&gt;0,AV1555+AT1555,AV1555)</f>
        <v/>
      </c>
      <c r="AY1555">
        <f>IF(AU1555&lt;0,AW1555+AU1555,AW1555)</f>
        <v/>
      </c>
      <c r="BA1555" s="14">
        <f>IFERROR(AX1555-AQ1555,"")</f>
        <v/>
      </c>
      <c r="BB1555" s="14">
        <f>IFERROR(AY1555-AR1555,"")</f>
        <v/>
      </c>
      <c r="BD1555">
        <f>AH1555</f>
        <v/>
      </c>
      <c r="BE1555">
        <f>AI1555</f>
        <v/>
      </c>
      <c r="BF1555">
        <f>AJ1555</f>
        <v/>
      </c>
      <c r="BG1555" s="14">
        <f>L1555</f>
        <v/>
      </c>
      <c r="BH1555" s="14">
        <f>IF(X1555="","",X1555)</f>
        <v/>
      </c>
      <c r="BI1555" s="14">
        <f>IF(Y1555="","",Y1555)</f>
        <v/>
      </c>
      <c r="BJ1555">
        <f>Z1555</f>
        <v/>
      </c>
      <c r="BK1555">
        <f>AA1555</f>
        <v/>
      </c>
      <c r="BL1555">
        <f>IFERROR(AX1555,"")</f>
        <v/>
      </c>
      <c r="BM1555">
        <f>IFERROR(AY1555,"")</f>
        <v/>
      </c>
    </row>
    <row r="1556" ht="14.25" customHeight="1">
      <c r="A1556">
        <f>ALGLIB_SSA_XAUUSD!AA1556</f>
        <v/>
      </c>
      <c r="B1556">
        <f>IF($A1556="","",INDEX(ALGLIB_SSA_XAUUSD!$B$2:$B$2401,MATCH($A1556,ALGLIB_SSA_XAUUSD!$A$2:$A$2401,1)))</f>
        <v/>
      </c>
      <c r="C1556">
        <f>IF($A1556="","",INDEX(ALGLIB_SSA_XAUUSD!$C$2:$C$2401,MATCH($A1556,ALGLIB_SSA_XAUUSD!$A$2:$A$2401,1)))</f>
        <v/>
      </c>
      <c r="D1556" s="14">
        <f>IF($A1556="","",INT((ROW()-2)/12)+1)</f>
        <v/>
      </c>
      <c r="E1556" s="14">
        <f>IF(AND(E1562&lt;&gt;"",D1562=D1550+1),E1550+(E1562-E1550)*6/12,"")</f>
        <v/>
      </c>
      <c r="F1556" s="14">
        <f>IF(AND(F1562&lt;&gt;"",D1562=D1550+1),F1550+(F1562-F1550)*6/12,"")</f>
        <v/>
      </c>
      <c r="G1556" s="14">
        <f>IF(AND(G1562&lt;&gt;"",D1562=D1550+1),G1550+(G1562-G1550)*6/12,"")</f>
        <v/>
      </c>
      <c r="H1556" s="14">
        <f>IF(AND(H1562&lt;&gt;"",D1562=D1550+1),H1550+(H1562-H1550)*6/12,"")</f>
        <v/>
      </c>
      <c r="I1556" s="14">
        <f>IF(AND(L1562&lt;&gt;"",D1562=D1550+1),I1550+(I1562-I1550)*6/12,"")</f>
        <v/>
      </c>
      <c r="J1556">
        <f>_xlfn.XLOOKUP($A1556,ALGLIB_SSA_XAUUSD!$AA$2:$AA$2401,ALGLIB_SSA_XAUUSD!$P$2:$P$2401,"",0)</f>
        <v/>
      </c>
      <c r="K1556">
        <f>_xlfn.XLOOKUP($A1556,ALGLIB_SSA_XAUUSD!$AA$2:$AA$2401,ALGLIB_SSA_XAUUSD!$Q$2:$Q$2401,"",0)</f>
        <v/>
      </c>
      <c r="L1556">
        <f>_xlfn.XLOOKUP($A1556,ALGLIB_SSA_XAUUSD!$AA$2:$AA$2401,ALGLIB_SSA_XAUUSD!$R$2:$R$2401,"",0)</f>
        <v/>
      </c>
      <c r="M1556">
        <f>_xlfn.XLOOKUP($A1556,ALGLIB_SSA_XAUUSD!$AA$2:$AA$2401,ALGLIB_SSA_XAUUSD!$S$2:$S$2401,"",0)</f>
        <v/>
      </c>
      <c r="N1556">
        <f>_xlfn.XLOOKUP($A1556,ALGLIB_SSA_XAUUSD!$AA$2:$AA$2401,ALGLIB_SSA_XAUUSD!$T$2:$T$2401,"",0)</f>
        <v/>
      </c>
      <c r="O1556">
        <f>_xlfn.XLOOKUP($A1556,ALGLIB_SSA_XAUUSD!$AA$2:$AA$2401,ALGLIB_SSA_XAUUSD!$U$2:$U$2401,"",0)</f>
        <v/>
      </c>
      <c r="P1556">
        <f>_xlfn.XLOOKUP($A1556,ALGLIB_SSA_XAUUSD!$AA$2:$AA$2401,ALGLIB_SSA_XAUUSD!$V$2:$V$2401,"",0)</f>
        <v/>
      </c>
      <c r="S1556">
        <f>A1556</f>
        <v/>
      </c>
      <c r="T1556">
        <f>J1556</f>
        <v/>
      </c>
      <c r="U1556">
        <f>K1556</f>
        <v/>
      </c>
      <c r="V1556" s="14">
        <f>IF($A1556="","",MOD(ROW()-2,12)+1)</f>
        <v/>
      </c>
      <c r="W1556">
        <f>L1556</f>
        <v/>
      </c>
      <c r="X1556" s="14">
        <f>IF(F1556="","",F1556)</f>
        <v/>
      </c>
      <c r="Y1556" s="14">
        <f>IF(G1556="","",G1556)</f>
        <v/>
      </c>
      <c r="Z1556">
        <f>M1556</f>
        <v/>
      </c>
      <c r="AA1556">
        <f>N1556</f>
        <v/>
      </c>
      <c r="AB1556" s="14">
        <f>IF(H1556="","",H1556)</f>
        <v/>
      </c>
      <c r="AC1556">
        <f>O1556</f>
        <v/>
      </c>
      <c r="AD1556" s="14">
        <f>IF(I1556="","",I1556)</f>
        <v/>
      </c>
      <c r="AE1556">
        <f>P1556</f>
        <v/>
      </c>
      <c r="AH1556">
        <f>IF(S1556&lt;&gt;"",S1556,AH1555+900)</f>
        <v/>
      </c>
      <c r="AI1556">
        <f>IF(T1556&lt;&gt;"",T1556,AI1555)</f>
        <v/>
      </c>
      <c r="AJ1556">
        <f>IF(U1556&lt;&gt;"",U1556,AJ1555)</f>
        <v/>
      </c>
      <c r="AK1556">
        <f>IF(W1556&lt;&gt;"",W1556,"")</f>
        <v/>
      </c>
      <c r="AL1556" s="14">
        <f>IF(X1556&lt;&gt;"",X1556,"")</f>
        <v/>
      </c>
      <c r="AM1556" s="14">
        <f>IF(Y1556&lt;&gt;"",Y1556,"")</f>
        <v/>
      </c>
      <c r="AN1556" s="14">
        <f>IF(OR(AL1556="",AM1556=""),"",AL1556-AM1556)</f>
        <v/>
      </c>
      <c r="AO1556">
        <f>IF(AN1556="","",IF(AN1556&gt;0,"Bullish","Bearish"))</f>
        <v/>
      </c>
      <c r="AP1556">
        <f>IF(AO1556="",AP1555,AO1556)</f>
        <v/>
      </c>
      <c r="AQ1556" s="14">
        <f>IF(AB1556&lt;&gt;"",AB1556,"")</f>
        <v/>
      </c>
      <c r="AR1556" s="14">
        <f>IF(AD1556&lt;&gt;"",AD1556,"")</f>
        <v/>
      </c>
      <c r="AS1556">
        <f>IF(AS1555+1=13,1,AS1555+1)</f>
        <v/>
      </c>
      <c r="AT1556">
        <f>IFERROR(IF(SLOPE($AQ$1538:$AQ$1549,$AS$1538:$AS$1549)&gt;0,MIN(3,ABS(SLOPE($AQ$1538:$AQ$1549,$AS$1538:$AS$1549))),IF(SLOPE($AQ$1538:$AQ$1549,$AS$1538:$AS$1549)&lt;-0.5,-0.5,0)),0)</f>
        <v/>
      </c>
      <c r="AU1556">
        <f>IFERROR(IF(SLOPE($AR$1538:$AR$1549,$AS$1538:$AS$1549)&lt;0,MAX(-3,-ABS(SLOPE($AR$1538:$AR$1549,$AS$1538:$AS$1549))),IF(SLOPE($AR$1538:$AR$1549,$AS$1538:$AS$1549)&gt;0.5,0.5,0)),0)</f>
        <v/>
      </c>
      <c r="AV1556">
        <f>($AQ$1550+(AT1556*(AS1556-1)))</f>
        <v/>
      </c>
      <c r="AW1556">
        <f>($AR$1550+(AU1556*(AS1556-1)))</f>
        <v/>
      </c>
      <c r="AX1556">
        <f>IF(AT1556&gt;0,AV1556+AT1556,AV1556)</f>
        <v/>
      </c>
      <c r="AY1556">
        <f>IF(AU1556&lt;0,AW1556+AU1556,AW1556)</f>
        <v/>
      </c>
      <c r="BA1556" s="14">
        <f>IFERROR(AX1556-AQ1556,"")</f>
        <v/>
      </c>
      <c r="BB1556" s="14">
        <f>IFERROR(AY1556-AR1556,"")</f>
        <v/>
      </c>
      <c r="BD1556">
        <f>AH1556</f>
        <v/>
      </c>
      <c r="BE1556">
        <f>AI1556</f>
        <v/>
      </c>
      <c r="BF1556">
        <f>AJ1556</f>
        <v/>
      </c>
      <c r="BG1556" s="14">
        <f>L1556</f>
        <v/>
      </c>
      <c r="BH1556" s="14">
        <f>IF(X1556="","",X1556)</f>
        <v/>
      </c>
      <c r="BI1556" s="14">
        <f>IF(Y1556="","",Y1556)</f>
        <v/>
      </c>
      <c r="BJ1556">
        <f>Z1556</f>
        <v/>
      </c>
      <c r="BK1556">
        <f>AA1556</f>
        <v/>
      </c>
      <c r="BL1556">
        <f>IFERROR(AX1556,"")</f>
        <v/>
      </c>
      <c r="BM1556">
        <f>IFERROR(AY1556,"")</f>
        <v/>
      </c>
    </row>
    <row r="1557" ht="14.25" customHeight="1">
      <c r="A1557">
        <f>ALGLIB_SSA_XAUUSD!AA1557</f>
        <v/>
      </c>
      <c r="B1557">
        <f>IF($A1557="","",INDEX(ALGLIB_SSA_XAUUSD!$B$2:$B$2401,MATCH($A1557,ALGLIB_SSA_XAUUSD!$A$2:$A$2401,1)))</f>
        <v/>
      </c>
      <c r="C1557">
        <f>IF($A1557="","",INDEX(ALGLIB_SSA_XAUUSD!$C$2:$C$2401,MATCH($A1557,ALGLIB_SSA_XAUUSD!$A$2:$A$2401,1)))</f>
        <v/>
      </c>
      <c r="D1557" s="14">
        <f>IF($A1557="","",INT((ROW()-2)/12)+1)</f>
        <v/>
      </c>
      <c r="E1557" s="14">
        <f>IF(AND(E1562&lt;&gt;"",D1562=D1550+1),E1550+(E1562-E1550)*7/12,"")</f>
        <v/>
      </c>
      <c r="F1557" s="14">
        <f>IF(AND(F1562&lt;&gt;"",D1562=D1550+1),F1550+(F1562-F1550)*7/12,"")</f>
        <v/>
      </c>
      <c r="G1557" s="14">
        <f>IF(AND(G1562&lt;&gt;"",D1562=D1550+1),G1550+(G1562-G1550)*7/12,"")</f>
        <v/>
      </c>
      <c r="H1557" s="14">
        <f>IF(AND(H1562&lt;&gt;"",D1562=D1550+1),H1550+(H1562-H1550)*7/12,"")</f>
        <v/>
      </c>
      <c r="I1557" s="14">
        <f>IF(AND(L1562&lt;&gt;"",D1562=D1550+1),I1550+(I1562-I1550)*7/12,"")</f>
        <v/>
      </c>
      <c r="J1557">
        <f>_xlfn.XLOOKUP($A1557,ALGLIB_SSA_XAUUSD!$AA$2:$AA$2401,ALGLIB_SSA_XAUUSD!$P$2:$P$2401,"",0)</f>
        <v/>
      </c>
      <c r="K1557">
        <f>_xlfn.XLOOKUP($A1557,ALGLIB_SSA_XAUUSD!$AA$2:$AA$2401,ALGLIB_SSA_XAUUSD!$Q$2:$Q$2401,"",0)</f>
        <v/>
      </c>
      <c r="L1557">
        <f>_xlfn.XLOOKUP($A1557,ALGLIB_SSA_XAUUSD!$AA$2:$AA$2401,ALGLIB_SSA_XAUUSD!$R$2:$R$2401,"",0)</f>
        <v/>
      </c>
      <c r="M1557">
        <f>_xlfn.XLOOKUP($A1557,ALGLIB_SSA_XAUUSD!$AA$2:$AA$2401,ALGLIB_SSA_XAUUSD!$S$2:$S$2401,"",0)</f>
        <v/>
      </c>
      <c r="N1557">
        <f>_xlfn.XLOOKUP($A1557,ALGLIB_SSA_XAUUSD!$AA$2:$AA$2401,ALGLIB_SSA_XAUUSD!$T$2:$T$2401,"",0)</f>
        <v/>
      </c>
      <c r="O1557">
        <f>_xlfn.XLOOKUP($A1557,ALGLIB_SSA_XAUUSD!$AA$2:$AA$2401,ALGLIB_SSA_XAUUSD!$U$2:$U$2401,"",0)</f>
        <v/>
      </c>
      <c r="P1557">
        <f>_xlfn.XLOOKUP($A1557,ALGLIB_SSA_XAUUSD!$AA$2:$AA$2401,ALGLIB_SSA_XAUUSD!$V$2:$V$2401,"",0)</f>
        <v/>
      </c>
      <c r="S1557">
        <f>A1557</f>
        <v/>
      </c>
      <c r="T1557">
        <f>J1557</f>
        <v/>
      </c>
      <c r="U1557">
        <f>K1557</f>
        <v/>
      </c>
      <c r="V1557" s="14">
        <f>IF($A1557="","",MOD(ROW()-2,12)+1)</f>
        <v/>
      </c>
      <c r="W1557">
        <f>L1557</f>
        <v/>
      </c>
      <c r="X1557" s="14">
        <f>IF(F1557="","",F1557)</f>
        <v/>
      </c>
      <c r="Y1557" s="14">
        <f>IF(G1557="","",G1557)</f>
        <v/>
      </c>
      <c r="Z1557">
        <f>M1557</f>
        <v/>
      </c>
      <c r="AA1557">
        <f>N1557</f>
        <v/>
      </c>
      <c r="AB1557" s="14">
        <f>IF(H1557="","",H1557)</f>
        <v/>
      </c>
      <c r="AC1557">
        <f>O1557</f>
        <v/>
      </c>
      <c r="AD1557" s="14">
        <f>IF(I1557="","",I1557)</f>
        <v/>
      </c>
      <c r="AE1557">
        <f>P1557</f>
        <v/>
      </c>
      <c r="AH1557">
        <f>IF(S1557&lt;&gt;"",S1557,AH1556+900)</f>
        <v/>
      </c>
      <c r="AI1557">
        <f>IF(T1557&lt;&gt;"",T1557,AI1556)</f>
        <v/>
      </c>
      <c r="AJ1557">
        <f>IF(U1557&lt;&gt;"",U1557,AJ1556)</f>
        <v/>
      </c>
      <c r="AK1557">
        <f>IF(W1557&lt;&gt;"",W1557,"")</f>
        <v/>
      </c>
      <c r="AL1557" s="14">
        <f>IF(X1557&lt;&gt;"",X1557,"")</f>
        <v/>
      </c>
      <c r="AM1557" s="14">
        <f>IF(Y1557&lt;&gt;"",Y1557,"")</f>
        <v/>
      </c>
      <c r="AN1557" s="14">
        <f>IF(OR(AL1557="",AM1557=""),"",AL1557-AM1557)</f>
        <v/>
      </c>
      <c r="AO1557">
        <f>IF(AN1557="","",IF(AN1557&gt;0,"Bullish","Bearish"))</f>
        <v/>
      </c>
      <c r="AP1557">
        <f>IF(AO1557="",AP1556,AO1557)</f>
        <v/>
      </c>
      <c r="AQ1557" s="14">
        <f>IF(AB1557&lt;&gt;"",AB1557,"")</f>
        <v/>
      </c>
      <c r="AR1557" s="14">
        <f>IF(AD1557&lt;&gt;"",AD1557,"")</f>
        <v/>
      </c>
      <c r="AS1557">
        <f>IF(AS1556+1=13,1,AS1556+1)</f>
        <v/>
      </c>
      <c r="AT1557">
        <f>IFERROR(IF(SLOPE($AQ$1538:$AQ$1549,$AS$1538:$AS$1549)&gt;0,MIN(3,ABS(SLOPE($AQ$1538:$AQ$1549,$AS$1538:$AS$1549))),IF(SLOPE($AQ$1538:$AQ$1549,$AS$1538:$AS$1549)&lt;-0.5,-0.5,0)),0)</f>
        <v/>
      </c>
      <c r="AU1557">
        <f>IFERROR(IF(SLOPE($AR$1538:$AR$1549,$AS$1538:$AS$1549)&lt;0,MAX(-3,-ABS(SLOPE($AR$1538:$AR$1549,$AS$1538:$AS$1549))),IF(SLOPE($AR$1538:$AR$1549,$AS$1538:$AS$1549)&gt;0.5,0.5,0)),0)</f>
        <v/>
      </c>
      <c r="AV1557">
        <f>($AQ$1550+(AT1557*(AS1557-1)))</f>
        <v/>
      </c>
      <c r="AW1557">
        <f>($AR$1550+(AU1557*(AS1557-1)))</f>
        <v/>
      </c>
      <c r="AX1557">
        <f>IF(AT1557&gt;0,AV1557+AT1557,AV1557)</f>
        <v/>
      </c>
      <c r="AY1557">
        <f>IF(AU1557&lt;0,AW1557+AU1557,AW1557)</f>
        <v/>
      </c>
      <c r="BA1557" s="14">
        <f>IFERROR(AX1557-AQ1557,"")</f>
        <v/>
      </c>
      <c r="BB1557" s="14">
        <f>IFERROR(AY1557-AR1557,"")</f>
        <v/>
      </c>
      <c r="BD1557">
        <f>AH1557</f>
        <v/>
      </c>
      <c r="BE1557">
        <f>AI1557</f>
        <v/>
      </c>
      <c r="BF1557">
        <f>AJ1557</f>
        <v/>
      </c>
      <c r="BG1557" s="14">
        <f>L1557</f>
        <v/>
      </c>
      <c r="BH1557" s="14">
        <f>IF(X1557="","",X1557)</f>
        <v/>
      </c>
      <c r="BI1557" s="14">
        <f>IF(Y1557="","",Y1557)</f>
        <v/>
      </c>
      <c r="BJ1557">
        <f>Z1557</f>
        <v/>
      </c>
      <c r="BK1557">
        <f>AA1557</f>
        <v/>
      </c>
      <c r="BL1557">
        <f>IFERROR(AX1557,"")</f>
        <v/>
      </c>
      <c r="BM1557">
        <f>IFERROR(AY1557,"")</f>
        <v/>
      </c>
    </row>
    <row r="1558" ht="14.25" customHeight="1">
      <c r="A1558">
        <f>ALGLIB_SSA_XAUUSD!AA1558</f>
        <v/>
      </c>
      <c r="B1558">
        <f>IF($A1558="","",INDEX(ALGLIB_SSA_XAUUSD!$B$2:$B$2401,MATCH($A1558,ALGLIB_SSA_XAUUSD!$A$2:$A$2401,1)))</f>
        <v/>
      </c>
      <c r="C1558">
        <f>IF($A1558="","",INDEX(ALGLIB_SSA_XAUUSD!$C$2:$C$2401,MATCH($A1558,ALGLIB_SSA_XAUUSD!$A$2:$A$2401,1)))</f>
        <v/>
      </c>
      <c r="D1558" s="14">
        <f>IF($A1558="","",INT((ROW()-2)/12)+1)</f>
        <v/>
      </c>
      <c r="E1558" s="14">
        <f>IF(AND(E1562&lt;&gt;"",D1562=D1550+1),E1550+(E1562-E1550)*8/12,"")</f>
        <v/>
      </c>
      <c r="F1558" s="14">
        <f>IF(AND(F1562&lt;&gt;"",D1562=D1550+1),F1550+(F1562-F1550)*8/12,"")</f>
        <v/>
      </c>
      <c r="G1558" s="14">
        <f>IF(AND(G1562&lt;&gt;"",D1562=D1550+1),G1550+(G1562-G1550)*8/12,"")</f>
        <v/>
      </c>
      <c r="H1558" s="14">
        <f>IF(AND(H1562&lt;&gt;"",D1562=D1550+1),H1550+(H1562-H1550)*8/12,"")</f>
        <v/>
      </c>
      <c r="I1558" s="14">
        <f>IF(AND(L1562&lt;&gt;"",D1562=D1550+1),I1550+(I1562-I1550)*8/12,"")</f>
        <v/>
      </c>
      <c r="J1558">
        <f>_xlfn.XLOOKUP($A1558,ALGLIB_SSA_XAUUSD!$AA$2:$AA$2401,ALGLIB_SSA_XAUUSD!$P$2:$P$2401,"",0)</f>
        <v/>
      </c>
      <c r="K1558">
        <f>_xlfn.XLOOKUP($A1558,ALGLIB_SSA_XAUUSD!$AA$2:$AA$2401,ALGLIB_SSA_XAUUSD!$Q$2:$Q$2401,"",0)</f>
        <v/>
      </c>
      <c r="L1558">
        <f>_xlfn.XLOOKUP($A1558,ALGLIB_SSA_XAUUSD!$AA$2:$AA$2401,ALGLIB_SSA_XAUUSD!$R$2:$R$2401,"",0)</f>
        <v/>
      </c>
      <c r="M1558">
        <f>_xlfn.XLOOKUP($A1558,ALGLIB_SSA_XAUUSD!$AA$2:$AA$2401,ALGLIB_SSA_XAUUSD!$S$2:$S$2401,"",0)</f>
        <v/>
      </c>
      <c r="N1558">
        <f>_xlfn.XLOOKUP($A1558,ALGLIB_SSA_XAUUSD!$AA$2:$AA$2401,ALGLIB_SSA_XAUUSD!$T$2:$T$2401,"",0)</f>
        <v/>
      </c>
      <c r="O1558">
        <f>_xlfn.XLOOKUP($A1558,ALGLIB_SSA_XAUUSD!$AA$2:$AA$2401,ALGLIB_SSA_XAUUSD!$U$2:$U$2401,"",0)</f>
        <v/>
      </c>
      <c r="P1558">
        <f>_xlfn.XLOOKUP($A1558,ALGLIB_SSA_XAUUSD!$AA$2:$AA$2401,ALGLIB_SSA_XAUUSD!$V$2:$V$2401,"",0)</f>
        <v/>
      </c>
      <c r="S1558">
        <f>A1558</f>
        <v/>
      </c>
      <c r="T1558">
        <f>J1558</f>
        <v/>
      </c>
      <c r="U1558">
        <f>K1558</f>
        <v/>
      </c>
      <c r="V1558" s="14">
        <f>IF($A1558="","",MOD(ROW()-2,12)+1)</f>
        <v/>
      </c>
      <c r="W1558">
        <f>L1558</f>
        <v/>
      </c>
      <c r="X1558" s="14">
        <f>IF(F1558="","",F1558)</f>
        <v/>
      </c>
      <c r="Y1558" s="14">
        <f>IF(G1558="","",G1558)</f>
        <v/>
      </c>
      <c r="Z1558">
        <f>M1558</f>
        <v/>
      </c>
      <c r="AA1558">
        <f>N1558</f>
        <v/>
      </c>
      <c r="AB1558" s="14">
        <f>IF(H1558="","",H1558)</f>
        <v/>
      </c>
      <c r="AC1558">
        <f>O1558</f>
        <v/>
      </c>
      <c r="AD1558" s="14">
        <f>IF(I1558="","",I1558)</f>
        <v/>
      </c>
      <c r="AE1558">
        <f>P1558</f>
        <v/>
      </c>
      <c r="AH1558">
        <f>IF(S1558&lt;&gt;"",S1558,AH1557+900)</f>
        <v/>
      </c>
      <c r="AI1558">
        <f>IF(T1558&lt;&gt;"",T1558,AI1557)</f>
        <v/>
      </c>
      <c r="AJ1558">
        <f>IF(U1558&lt;&gt;"",U1558,AJ1557)</f>
        <v/>
      </c>
      <c r="AK1558">
        <f>IF(W1558&lt;&gt;"",W1558,"")</f>
        <v/>
      </c>
      <c r="AL1558" s="14">
        <f>IF(X1558&lt;&gt;"",X1558,"")</f>
        <v/>
      </c>
      <c r="AM1558" s="14">
        <f>IF(Y1558&lt;&gt;"",Y1558,"")</f>
        <v/>
      </c>
      <c r="AN1558" s="14">
        <f>IF(OR(AL1558="",AM1558=""),"",AL1558-AM1558)</f>
        <v/>
      </c>
      <c r="AO1558">
        <f>IF(AN1558="","",IF(AN1558&gt;0,"Bullish","Bearish"))</f>
        <v/>
      </c>
      <c r="AP1558">
        <f>IF(AO1558="",AP1557,AO1558)</f>
        <v/>
      </c>
      <c r="AQ1558" s="14">
        <f>IF(AB1558&lt;&gt;"",AB1558,"")</f>
        <v/>
      </c>
      <c r="AR1558" s="14">
        <f>IF(AD1558&lt;&gt;"",AD1558,"")</f>
        <v/>
      </c>
      <c r="AS1558">
        <f>IF(AS1557+1=13,1,AS1557+1)</f>
        <v/>
      </c>
      <c r="AT1558">
        <f>IFERROR(IF(SLOPE($AQ$1538:$AQ$1549,$AS$1538:$AS$1549)&gt;0,MIN(3,ABS(SLOPE($AQ$1538:$AQ$1549,$AS$1538:$AS$1549))),IF(SLOPE($AQ$1538:$AQ$1549,$AS$1538:$AS$1549)&lt;-0.5,-0.5,0)),0)</f>
        <v/>
      </c>
      <c r="AU1558">
        <f>IFERROR(IF(SLOPE($AR$1538:$AR$1549,$AS$1538:$AS$1549)&lt;0,MAX(-3,-ABS(SLOPE($AR$1538:$AR$1549,$AS$1538:$AS$1549))),IF(SLOPE($AR$1538:$AR$1549,$AS$1538:$AS$1549)&gt;0.5,0.5,0)),0)</f>
        <v/>
      </c>
      <c r="AV1558">
        <f>($AQ$1550+(AT1558*(AS1558-1)))</f>
        <v/>
      </c>
      <c r="AW1558">
        <f>($AR$1550+(AU1558*(AS1558-1)))</f>
        <v/>
      </c>
      <c r="AX1558">
        <f>IF(AT1558&gt;0,AV1558+AT1558,AV1558)</f>
        <v/>
      </c>
      <c r="AY1558">
        <f>IF(AU1558&lt;0,AW1558+AU1558,AW1558)</f>
        <v/>
      </c>
      <c r="BA1558" s="14">
        <f>IFERROR(AX1558-AQ1558,"")</f>
        <v/>
      </c>
      <c r="BB1558" s="14">
        <f>IFERROR(AY1558-AR1558,"")</f>
        <v/>
      </c>
      <c r="BD1558">
        <f>AH1558</f>
        <v/>
      </c>
      <c r="BE1558">
        <f>AI1558</f>
        <v/>
      </c>
      <c r="BF1558">
        <f>AJ1558</f>
        <v/>
      </c>
      <c r="BG1558" s="14">
        <f>L1558</f>
        <v/>
      </c>
      <c r="BH1558" s="14">
        <f>IF(X1558="","",X1558)</f>
        <v/>
      </c>
      <c r="BI1558" s="14">
        <f>IF(Y1558="","",Y1558)</f>
        <v/>
      </c>
      <c r="BJ1558">
        <f>Z1558</f>
        <v/>
      </c>
      <c r="BK1558">
        <f>AA1558</f>
        <v/>
      </c>
      <c r="BL1558">
        <f>IFERROR(AX1558,"")</f>
        <v/>
      </c>
      <c r="BM1558">
        <f>IFERROR(AY1558,"")</f>
        <v/>
      </c>
    </row>
    <row r="1559" ht="14.25" customHeight="1">
      <c r="A1559">
        <f>ALGLIB_SSA_XAUUSD!AA1559</f>
        <v/>
      </c>
      <c r="B1559">
        <f>IF($A1559="","",INDEX(ALGLIB_SSA_XAUUSD!$B$2:$B$2401,MATCH($A1559,ALGLIB_SSA_XAUUSD!$A$2:$A$2401,1)))</f>
        <v/>
      </c>
      <c r="C1559">
        <f>IF($A1559="","",INDEX(ALGLIB_SSA_XAUUSD!$C$2:$C$2401,MATCH($A1559,ALGLIB_SSA_XAUUSD!$A$2:$A$2401,1)))</f>
        <v/>
      </c>
      <c r="D1559" s="14">
        <f>IF($A1559="","",INT((ROW()-2)/12)+1)</f>
        <v/>
      </c>
      <c r="E1559" s="14">
        <f>IF(AND(E1562&lt;&gt;"",D1562=D1550+1),E1550+(E1562-E1550)*9/12,"")</f>
        <v/>
      </c>
      <c r="F1559" s="14">
        <f>IF(AND(F1562&lt;&gt;"",D1562=D1550+1),F1550+(F1562-F1550)*9/12,"")</f>
        <v/>
      </c>
      <c r="G1559" s="14">
        <f>IF(AND(G1562&lt;&gt;"",D1562=D1550+1),G1550+(G1562-G1550)*9/12,"")</f>
        <v/>
      </c>
      <c r="H1559" s="14">
        <f>IF(AND(H1562&lt;&gt;"",D1562=D1550+1),H1550+(H1562-H1550)*9/12,"")</f>
        <v/>
      </c>
      <c r="I1559" s="14">
        <f>IF(AND(L1562&lt;&gt;"",D1562=D1550+1),I1550+(I1562-I1550)*9/12,"")</f>
        <v/>
      </c>
      <c r="J1559">
        <f>_xlfn.XLOOKUP($A1559,ALGLIB_SSA_XAUUSD!$AA$2:$AA$2401,ALGLIB_SSA_XAUUSD!$P$2:$P$2401,"",0)</f>
        <v/>
      </c>
      <c r="K1559">
        <f>_xlfn.XLOOKUP($A1559,ALGLIB_SSA_XAUUSD!$AA$2:$AA$2401,ALGLIB_SSA_XAUUSD!$Q$2:$Q$2401,"",0)</f>
        <v/>
      </c>
      <c r="L1559">
        <f>_xlfn.XLOOKUP($A1559,ALGLIB_SSA_XAUUSD!$AA$2:$AA$2401,ALGLIB_SSA_XAUUSD!$R$2:$R$2401,"",0)</f>
        <v/>
      </c>
      <c r="M1559">
        <f>_xlfn.XLOOKUP($A1559,ALGLIB_SSA_XAUUSD!$AA$2:$AA$2401,ALGLIB_SSA_XAUUSD!$S$2:$S$2401,"",0)</f>
        <v/>
      </c>
      <c r="N1559">
        <f>_xlfn.XLOOKUP($A1559,ALGLIB_SSA_XAUUSD!$AA$2:$AA$2401,ALGLIB_SSA_XAUUSD!$T$2:$T$2401,"",0)</f>
        <v/>
      </c>
      <c r="O1559">
        <f>_xlfn.XLOOKUP($A1559,ALGLIB_SSA_XAUUSD!$AA$2:$AA$2401,ALGLIB_SSA_XAUUSD!$U$2:$U$2401,"",0)</f>
        <v/>
      </c>
      <c r="P1559">
        <f>_xlfn.XLOOKUP($A1559,ALGLIB_SSA_XAUUSD!$AA$2:$AA$2401,ALGLIB_SSA_XAUUSD!$V$2:$V$2401,"",0)</f>
        <v/>
      </c>
      <c r="S1559">
        <f>A1559</f>
        <v/>
      </c>
      <c r="T1559">
        <f>J1559</f>
        <v/>
      </c>
      <c r="U1559">
        <f>K1559</f>
        <v/>
      </c>
      <c r="V1559" s="14">
        <f>IF($A1559="","",MOD(ROW()-2,12)+1)</f>
        <v/>
      </c>
      <c r="W1559">
        <f>L1559</f>
        <v/>
      </c>
      <c r="X1559" s="14">
        <f>IF(F1559="","",F1559)</f>
        <v/>
      </c>
      <c r="Y1559" s="14">
        <f>IF(G1559="","",G1559)</f>
        <v/>
      </c>
      <c r="Z1559">
        <f>M1559</f>
        <v/>
      </c>
      <c r="AA1559">
        <f>N1559</f>
        <v/>
      </c>
      <c r="AB1559" s="14">
        <f>IF(H1559="","",H1559)</f>
        <v/>
      </c>
      <c r="AC1559">
        <f>O1559</f>
        <v/>
      </c>
      <c r="AD1559" s="14">
        <f>IF(I1559="","",I1559)</f>
        <v/>
      </c>
      <c r="AE1559">
        <f>P1559</f>
        <v/>
      </c>
      <c r="AH1559">
        <f>IF(S1559&lt;&gt;"",S1559,AH1558+900)</f>
        <v/>
      </c>
      <c r="AI1559">
        <f>IF(T1559&lt;&gt;"",T1559,AI1558)</f>
        <v/>
      </c>
      <c r="AJ1559">
        <f>IF(U1559&lt;&gt;"",U1559,AJ1558)</f>
        <v/>
      </c>
      <c r="AK1559">
        <f>IF(W1559&lt;&gt;"",W1559,"")</f>
        <v/>
      </c>
      <c r="AL1559" s="14">
        <f>IF(X1559&lt;&gt;"",X1559,"")</f>
        <v/>
      </c>
      <c r="AM1559" s="14">
        <f>IF(Y1559&lt;&gt;"",Y1559,"")</f>
        <v/>
      </c>
      <c r="AN1559" s="14">
        <f>IF(OR(AL1559="",AM1559=""),"",AL1559-AM1559)</f>
        <v/>
      </c>
      <c r="AO1559">
        <f>IF(AN1559="","",IF(AN1559&gt;0,"Bullish","Bearish"))</f>
        <v/>
      </c>
      <c r="AP1559">
        <f>IF(AO1559="",AP1558,AO1559)</f>
        <v/>
      </c>
      <c r="AQ1559" s="14">
        <f>IF(AB1559&lt;&gt;"",AB1559,"")</f>
        <v/>
      </c>
      <c r="AR1559" s="14">
        <f>IF(AD1559&lt;&gt;"",AD1559,"")</f>
        <v/>
      </c>
      <c r="AS1559">
        <f>IF(AS1558+1=13,1,AS1558+1)</f>
        <v/>
      </c>
      <c r="AT1559">
        <f>IFERROR(IF(SLOPE($AQ$1538:$AQ$1549,$AS$1538:$AS$1549)&gt;0,MIN(3,ABS(SLOPE($AQ$1538:$AQ$1549,$AS$1538:$AS$1549))),IF(SLOPE($AQ$1538:$AQ$1549,$AS$1538:$AS$1549)&lt;-0.5,-0.5,0)),0)</f>
        <v/>
      </c>
      <c r="AU1559">
        <f>IFERROR(IF(SLOPE($AR$1538:$AR$1549,$AS$1538:$AS$1549)&lt;0,MAX(-3,-ABS(SLOPE($AR$1538:$AR$1549,$AS$1538:$AS$1549))),IF(SLOPE($AR$1538:$AR$1549,$AS$1538:$AS$1549)&gt;0.5,0.5,0)),0)</f>
        <v/>
      </c>
      <c r="AV1559">
        <f>($AQ$1550+(AT1559*(AS1559-1)))</f>
        <v/>
      </c>
      <c r="AW1559">
        <f>($AR$1550+(AU1559*(AS1559-1)))</f>
        <v/>
      </c>
      <c r="AX1559">
        <f>IF(AT1559&gt;0,AV1559+AT1559,AV1559)</f>
        <v/>
      </c>
      <c r="AY1559">
        <f>IF(AU1559&lt;0,AW1559+AU1559,AW1559)</f>
        <v/>
      </c>
      <c r="BA1559" s="14">
        <f>IFERROR(AX1559-AQ1559,"")</f>
        <v/>
      </c>
      <c r="BB1559" s="14">
        <f>IFERROR(AY1559-AR1559,"")</f>
        <v/>
      </c>
      <c r="BD1559">
        <f>AH1559</f>
        <v/>
      </c>
      <c r="BE1559">
        <f>AI1559</f>
        <v/>
      </c>
      <c r="BF1559">
        <f>AJ1559</f>
        <v/>
      </c>
      <c r="BG1559" s="14">
        <f>L1559</f>
        <v/>
      </c>
      <c r="BH1559" s="14">
        <f>IF(X1559="","",X1559)</f>
        <v/>
      </c>
      <c r="BI1559" s="14">
        <f>IF(Y1559="","",Y1559)</f>
        <v/>
      </c>
      <c r="BJ1559">
        <f>Z1559</f>
        <v/>
      </c>
      <c r="BK1559">
        <f>AA1559</f>
        <v/>
      </c>
      <c r="BL1559">
        <f>IFERROR(AX1559,"")</f>
        <v/>
      </c>
      <c r="BM1559">
        <f>IFERROR(AY1559,"")</f>
        <v/>
      </c>
    </row>
    <row r="1560" ht="14.25" customHeight="1">
      <c r="A1560">
        <f>ALGLIB_SSA_XAUUSD!AA1560</f>
        <v/>
      </c>
      <c r="B1560">
        <f>IF($A1560="","",INDEX(ALGLIB_SSA_XAUUSD!$B$2:$B$2401,MATCH($A1560,ALGLIB_SSA_XAUUSD!$A$2:$A$2401,1)))</f>
        <v/>
      </c>
      <c r="C1560">
        <f>IF($A1560="","",INDEX(ALGLIB_SSA_XAUUSD!$C$2:$C$2401,MATCH($A1560,ALGLIB_SSA_XAUUSD!$A$2:$A$2401,1)))</f>
        <v/>
      </c>
      <c r="D1560" s="14">
        <f>IF($A1560="","",INT((ROW()-2)/12)+1)</f>
        <v/>
      </c>
      <c r="E1560" s="14">
        <f>IF(AND(E1562&lt;&gt;"",D1562=D1550+1),E1550+(E1562-E1550)*10/12,"")</f>
        <v/>
      </c>
      <c r="F1560" s="14">
        <f>IF(AND(F1562&lt;&gt;"",D1562=D1550+1),F1550+(F1562-F1550)*10/12,"")</f>
        <v/>
      </c>
      <c r="G1560" s="14">
        <f>IF(AND(G1562&lt;&gt;"",D1562=D1550+1),G1550+(G1562-G1550)*10/12,"")</f>
        <v/>
      </c>
      <c r="H1560" s="14">
        <f>IF(AND(H1562&lt;&gt;"",D1562=D1550+1),H1550+(H1562-H1550)*10/12,"")</f>
        <v/>
      </c>
      <c r="I1560" s="14">
        <f>IF(AND(L1562&lt;&gt;"",D1562=D1550+1),I1550+(I1562-I1550)*10/12,"")</f>
        <v/>
      </c>
      <c r="J1560">
        <f>_xlfn.XLOOKUP($A1560,ALGLIB_SSA_XAUUSD!$AA$2:$AA$2401,ALGLIB_SSA_XAUUSD!$P$2:$P$2401,"",0)</f>
        <v/>
      </c>
      <c r="K1560">
        <f>_xlfn.XLOOKUP($A1560,ALGLIB_SSA_XAUUSD!$AA$2:$AA$2401,ALGLIB_SSA_XAUUSD!$Q$2:$Q$2401,"",0)</f>
        <v/>
      </c>
      <c r="L1560">
        <f>_xlfn.XLOOKUP($A1560,ALGLIB_SSA_XAUUSD!$AA$2:$AA$2401,ALGLIB_SSA_XAUUSD!$R$2:$R$2401,"",0)</f>
        <v/>
      </c>
      <c r="M1560">
        <f>_xlfn.XLOOKUP($A1560,ALGLIB_SSA_XAUUSD!$AA$2:$AA$2401,ALGLIB_SSA_XAUUSD!$S$2:$S$2401,"",0)</f>
        <v/>
      </c>
      <c r="N1560">
        <f>_xlfn.XLOOKUP($A1560,ALGLIB_SSA_XAUUSD!$AA$2:$AA$2401,ALGLIB_SSA_XAUUSD!$T$2:$T$2401,"",0)</f>
        <v/>
      </c>
      <c r="O1560">
        <f>_xlfn.XLOOKUP($A1560,ALGLIB_SSA_XAUUSD!$AA$2:$AA$2401,ALGLIB_SSA_XAUUSD!$U$2:$U$2401,"",0)</f>
        <v/>
      </c>
      <c r="P1560">
        <f>_xlfn.XLOOKUP($A1560,ALGLIB_SSA_XAUUSD!$AA$2:$AA$2401,ALGLIB_SSA_XAUUSD!$V$2:$V$2401,"",0)</f>
        <v/>
      </c>
      <c r="S1560">
        <f>A1560</f>
        <v/>
      </c>
      <c r="T1560">
        <f>J1560</f>
        <v/>
      </c>
      <c r="U1560">
        <f>K1560</f>
        <v/>
      </c>
      <c r="V1560" s="14">
        <f>IF($A1560="","",MOD(ROW()-2,12)+1)</f>
        <v/>
      </c>
      <c r="W1560">
        <f>L1560</f>
        <v/>
      </c>
      <c r="X1560" s="14">
        <f>IF(F1560="","",F1560)</f>
        <v/>
      </c>
      <c r="Y1560" s="14">
        <f>IF(G1560="","",G1560)</f>
        <v/>
      </c>
      <c r="Z1560">
        <f>M1560</f>
        <v/>
      </c>
      <c r="AA1560">
        <f>N1560</f>
        <v/>
      </c>
      <c r="AB1560" s="14">
        <f>IF(H1560="","",H1560)</f>
        <v/>
      </c>
      <c r="AC1560">
        <f>O1560</f>
        <v/>
      </c>
      <c r="AD1560" s="14">
        <f>IF(I1560="","",I1560)</f>
        <v/>
      </c>
      <c r="AE1560">
        <f>P1560</f>
        <v/>
      </c>
      <c r="AH1560">
        <f>IF(S1560&lt;&gt;"",S1560,AH1559+900)</f>
        <v/>
      </c>
      <c r="AI1560">
        <f>IF(T1560&lt;&gt;"",T1560,AI1559)</f>
        <v/>
      </c>
      <c r="AJ1560">
        <f>IF(U1560&lt;&gt;"",U1560,AJ1559)</f>
        <v/>
      </c>
      <c r="AK1560">
        <f>IF(W1560&lt;&gt;"",W1560,"")</f>
        <v/>
      </c>
      <c r="AL1560" s="14">
        <f>IF(X1560&lt;&gt;"",X1560,"")</f>
        <v/>
      </c>
      <c r="AM1560" s="14">
        <f>IF(Y1560&lt;&gt;"",Y1560,"")</f>
        <v/>
      </c>
      <c r="AN1560" s="14">
        <f>IF(OR(AL1560="",AM1560=""),"",AL1560-AM1560)</f>
        <v/>
      </c>
      <c r="AO1560">
        <f>IF(AN1560="","",IF(AN1560&gt;0,"Bullish","Bearish"))</f>
        <v/>
      </c>
      <c r="AP1560">
        <f>IF(AO1560="",AP1559,AO1560)</f>
        <v/>
      </c>
      <c r="AQ1560" s="14">
        <f>IF(AB1560&lt;&gt;"",AB1560,"")</f>
        <v/>
      </c>
      <c r="AR1560" s="14">
        <f>IF(AD1560&lt;&gt;"",AD1560,"")</f>
        <v/>
      </c>
      <c r="AS1560">
        <f>IF(AS1559+1=13,1,AS1559+1)</f>
        <v/>
      </c>
      <c r="AT1560">
        <f>IFERROR(IF(SLOPE($AQ$1538:$AQ$1549,$AS$1538:$AS$1549)&gt;0,MIN(3,ABS(SLOPE($AQ$1538:$AQ$1549,$AS$1538:$AS$1549))),IF(SLOPE($AQ$1538:$AQ$1549,$AS$1538:$AS$1549)&lt;-0.5,-0.5,0)),0)</f>
        <v/>
      </c>
      <c r="AU1560">
        <f>IFERROR(IF(SLOPE($AR$1538:$AR$1549,$AS$1538:$AS$1549)&lt;0,MAX(-3,-ABS(SLOPE($AR$1538:$AR$1549,$AS$1538:$AS$1549))),IF(SLOPE($AR$1538:$AR$1549,$AS$1538:$AS$1549)&gt;0.5,0.5,0)),0)</f>
        <v/>
      </c>
      <c r="AV1560">
        <f>($AQ$1550+(AT1560*(AS1560-1)))</f>
        <v/>
      </c>
      <c r="AW1560">
        <f>($AR$1550+(AU1560*(AS1560-1)))</f>
        <v/>
      </c>
      <c r="AX1560">
        <f>IF(AT1560&gt;0,AV1560+AT1560,AV1560)</f>
        <v/>
      </c>
      <c r="AY1560">
        <f>IF(AU1560&lt;0,AW1560+AU1560,AW1560)</f>
        <v/>
      </c>
      <c r="BA1560" s="14">
        <f>IFERROR(AX1560-AQ1560,"")</f>
        <v/>
      </c>
      <c r="BB1560" s="14">
        <f>IFERROR(AY1560-AR1560,"")</f>
        <v/>
      </c>
      <c r="BD1560">
        <f>AH1560</f>
        <v/>
      </c>
      <c r="BE1560">
        <f>AI1560</f>
        <v/>
      </c>
      <c r="BF1560">
        <f>AJ1560</f>
        <v/>
      </c>
      <c r="BG1560" s="14">
        <f>L1560</f>
        <v/>
      </c>
      <c r="BH1560" s="14">
        <f>IF(X1560="","",X1560)</f>
        <v/>
      </c>
      <c r="BI1560" s="14">
        <f>IF(Y1560="","",Y1560)</f>
        <v/>
      </c>
      <c r="BJ1560">
        <f>Z1560</f>
        <v/>
      </c>
      <c r="BK1560">
        <f>AA1560</f>
        <v/>
      </c>
      <c r="BL1560">
        <f>IFERROR(AX1560,"")</f>
        <v/>
      </c>
      <c r="BM1560">
        <f>IFERROR(AY1560,"")</f>
        <v/>
      </c>
    </row>
    <row r="1561" ht="14.25" customHeight="1">
      <c r="A1561">
        <f>ALGLIB_SSA_XAUUSD!AA1561</f>
        <v/>
      </c>
      <c r="B1561">
        <f>IF($A1561="","",INDEX(ALGLIB_SSA_XAUUSD!$B$2:$B$2401,MATCH($A1561,ALGLIB_SSA_XAUUSD!$A$2:$A$2401,1)))</f>
        <v/>
      </c>
      <c r="C1561">
        <f>IF($A1561="","",INDEX(ALGLIB_SSA_XAUUSD!$C$2:$C$2401,MATCH($A1561,ALGLIB_SSA_XAUUSD!$A$2:$A$2401,1)))</f>
        <v/>
      </c>
      <c r="D1561" s="14">
        <f>IF($A1561="","",INT((ROW()-2)/12)+1)</f>
        <v/>
      </c>
      <c r="E1561" s="14">
        <f>IF(AND(E1562&lt;&gt;"",D1562=D1550+1),E1550+(E1562-E1550)*11/12,"")</f>
        <v/>
      </c>
      <c r="F1561" s="14">
        <f>IF(AND(F1562&lt;&gt;"",D1562=D1550+1),F1550+(F1562-F1550)*11/12,"")</f>
        <v/>
      </c>
      <c r="G1561" s="14">
        <f>IF(AND(G1562&lt;&gt;"",D1562=D1550+1),G1550+(G1562-G1550)*11/12,"")</f>
        <v/>
      </c>
      <c r="H1561" s="14">
        <f>IF(AND(H1562&lt;&gt;"",D1562=D1550+1),H1550+(H1562-H1550)*11/12,"")</f>
        <v/>
      </c>
      <c r="I1561" s="14">
        <f>IF(AND(L1562&lt;&gt;"",D1562=D1550+1),I1550+(I1562-I1550)*11/12,"")</f>
        <v/>
      </c>
      <c r="J1561">
        <f>_xlfn.XLOOKUP($A1561,ALGLIB_SSA_XAUUSD!$AA$2:$AA$2401,ALGLIB_SSA_XAUUSD!$P$2:$P$2401,"",0)</f>
        <v/>
      </c>
      <c r="K1561">
        <f>_xlfn.XLOOKUP($A1561,ALGLIB_SSA_XAUUSD!$AA$2:$AA$2401,ALGLIB_SSA_XAUUSD!$Q$2:$Q$2401,"",0)</f>
        <v/>
      </c>
      <c r="L1561">
        <f>_xlfn.XLOOKUP($A1561,ALGLIB_SSA_XAUUSD!$AA$2:$AA$2401,ALGLIB_SSA_XAUUSD!$R$2:$R$2401,"",0)</f>
        <v/>
      </c>
      <c r="M1561">
        <f>_xlfn.XLOOKUP($A1561,ALGLIB_SSA_XAUUSD!$AA$2:$AA$2401,ALGLIB_SSA_XAUUSD!$S$2:$S$2401,"",0)</f>
        <v/>
      </c>
      <c r="N1561">
        <f>_xlfn.XLOOKUP($A1561,ALGLIB_SSA_XAUUSD!$AA$2:$AA$2401,ALGLIB_SSA_XAUUSD!$T$2:$T$2401,"",0)</f>
        <v/>
      </c>
      <c r="O1561">
        <f>_xlfn.XLOOKUP($A1561,ALGLIB_SSA_XAUUSD!$AA$2:$AA$2401,ALGLIB_SSA_XAUUSD!$U$2:$U$2401,"",0)</f>
        <v/>
      </c>
      <c r="P1561">
        <f>_xlfn.XLOOKUP($A1561,ALGLIB_SSA_XAUUSD!$AA$2:$AA$2401,ALGLIB_SSA_XAUUSD!$V$2:$V$2401,"",0)</f>
        <v/>
      </c>
      <c r="S1561">
        <f>A1561</f>
        <v/>
      </c>
      <c r="T1561">
        <f>J1561</f>
        <v/>
      </c>
      <c r="U1561">
        <f>K1561</f>
        <v/>
      </c>
      <c r="V1561" s="14">
        <f>IF($A1561="","",MOD(ROW()-2,12)+1)</f>
        <v/>
      </c>
      <c r="W1561">
        <f>L1561</f>
        <v/>
      </c>
      <c r="X1561" s="14">
        <f>IF(F1561="","",F1561)</f>
        <v/>
      </c>
      <c r="Y1561" s="14">
        <f>IF(G1561="","",G1561)</f>
        <v/>
      </c>
      <c r="Z1561">
        <f>M1561</f>
        <v/>
      </c>
      <c r="AA1561">
        <f>N1561</f>
        <v/>
      </c>
      <c r="AB1561" s="14">
        <f>IF(H1561="","",H1561)</f>
        <v/>
      </c>
      <c r="AC1561">
        <f>O1561</f>
        <v/>
      </c>
      <c r="AD1561" s="14">
        <f>IF(I1561="","",I1561)</f>
        <v/>
      </c>
      <c r="AE1561">
        <f>P1561</f>
        <v/>
      </c>
      <c r="AH1561">
        <f>IF(S1561&lt;&gt;"",S1561,AH1560+900)</f>
        <v/>
      </c>
      <c r="AI1561">
        <f>IF(T1561&lt;&gt;"",T1561,AI1560)</f>
        <v/>
      </c>
      <c r="AJ1561">
        <f>IF(U1561&lt;&gt;"",U1561,AJ1560)</f>
        <v/>
      </c>
      <c r="AK1561">
        <f>IF(W1561&lt;&gt;"",W1561,"")</f>
        <v/>
      </c>
      <c r="AL1561" s="14">
        <f>IF(X1561&lt;&gt;"",X1561,"")</f>
        <v/>
      </c>
      <c r="AM1561" s="14">
        <f>IF(Y1561&lt;&gt;"",Y1561,"")</f>
        <v/>
      </c>
      <c r="AN1561" s="14">
        <f>IF(OR(AL1561="",AM1561=""),"",AL1561-AM1561)</f>
        <v/>
      </c>
      <c r="AO1561">
        <f>IF(AN1561="","",IF(AN1561&gt;0,"Bullish","Bearish"))</f>
        <v/>
      </c>
      <c r="AP1561">
        <f>IF(AO1561="",AP1560,AO1561)</f>
        <v/>
      </c>
      <c r="AQ1561" s="14">
        <f>IF(AB1561&lt;&gt;"",AB1561,"")</f>
        <v/>
      </c>
      <c r="AR1561" s="14">
        <f>IF(AD1561&lt;&gt;"",AD1561,"")</f>
        <v/>
      </c>
      <c r="AS1561">
        <f>IF(AS1560+1=13,1,AS1560+1)</f>
        <v/>
      </c>
      <c r="AT1561">
        <f>IFERROR(IF(SLOPE($AQ$1538:$AQ$1549,$AS$1538:$AS$1549)&gt;0,MIN(3,ABS(SLOPE($AQ$1538:$AQ$1549,$AS$1538:$AS$1549))),IF(SLOPE($AQ$1538:$AQ$1549,$AS$1538:$AS$1549)&lt;-0.5,-0.5,0)),0)</f>
        <v/>
      </c>
      <c r="AU1561">
        <f>IFERROR(IF(SLOPE($AR$1538:$AR$1549,$AS$1538:$AS$1549)&lt;0,MAX(-3,-ABS(SLOPE($AR$1538:$AR$1549,$AS$1538:$AS$1549))),IF(SLOPE($AR$1538:$AR$1549,$AS$1538:$AS$1549)&gt;0.5,0.5,0)),0)</f>
        <v/>
      </c>
      <c r="AV1561">
        <f>($AQ$1550+(AT1561*(AS1561-1)))</f>
        <v/>
      </c>
      <c r="AW1561">
        <f>($AR$1550+(AU1561*(AS1561-1)))</f>
        <v/>
      </c>
      <c r="AX1561">
        <f>IF(AT1561&gt;0,AV1561+AT1561,AV1561)</f>
        <v/>
      </c>
      <c r="AY1561">
        <f>IF(AU1561&lt;0,AW1561+AU1561,AW1561)</f>
        <v/>
      </c>
      <c r="BA1561" s="14">
        <f>IFERROR(AX1561-AQ1561,"")</f>
        <v/>
      </c>
      <c r="BB1561" s="14">
        <f>IFERROR(AY1561-AR1561,"")</f>
        <v/>
      </c>
      <c r="BD1561">
        <f>AH1561</f>
        <v/>
      </c>
      <c r="BE1561">
        <f>AI1561</f>
        <v/>
      </c>
      <c r="BF1561">
        <f>AJ1561</f>
        <v/>
      </c>
      <c r="BG1561" s="14">
        <f>L1561</f>
        <v/>
      </c>
      <c r="BH1561" s="14">
        <f>IF(X1561="","",X1561)</f>
        <v/>
      </c>
      <c r="BI1561" s="14">
        <f>IF(Y1561="","",Y1561)</f>
        <v/>
      </c>
      <c r="BJ1561">
        <f>Z1561</f>
        <v/>
      </c>
      <c r="BK1561">
        <f>AA1561</f>
        <v/>
      </c>
      <c r="BL1561">
        <f>IFERROR(AX1561,"")</f>
        <v/>
      </c>
      <c r="BM1561">
        <f>IFERROR(AY1561,"")</f>
        <v/>
      </c>
    </row>
    <row r="1562" ht="14.25" customHeight="1">
      <c r="A1562">
        <f>ALGLIB_SSA_XAUUSD!AA1562</f>
        <v/>
      </c>
      <c r="B1562">
        <f>IF($A1562="","",INDEX(ALGLIB_SSA_XAUUSD!$B$2:$B$2401,MATCH($A1562,ALGLIB_SSA_XAUUSD!$A$2:$A$2401,1)))</f>
        <v/>
      </c>
      <c r="C1562">
        <f>IF($A1562="","",INDEX(ALGLIB_SSA_XAUUSD!$C$2:$C$2401,MATCH($A1562,ALGLIB_SSA_XAUUSD!$A$2:$A$2401,1)))</f>
        <v/>
      </c>
      <c r="D1562" s="14">
        <f>IF($A1562="","",INT((ROW()-2)/12)+1)</f>
        <v/>
      </c>
      <c r="E1562" s="14">
        <f>IF($A1562="","",INDEX(ALGLIB_SSA_XAUUSD!$D$2:$D$2401,MATCH($A1562,ALGLIB_SSA_XAUUSD!$A$2:$A$2401,1)))</f>
        <v/>
      </c>
      <c r="F1562" s="14">
        <f>IF($A1562="","",INDEX(ALGLIB_SSA_XAUUSD!$E$2:$E$2401,MATCH($A1562,ALGLIB_SSA_XAUUSD!$A$2:$A$2401,1)))</f>
        <v/>
      </c>
      <c r="G1562" s="14">
        <f>IF($A1562="","",INDEX(ALGLIB_SSA_XAUUSD!$F$2:$F$2401,MATCH($A1562,ALGLIB_SSA_XAUUSD!$A$2:$A$2401,1)))</f>
        <v/>
      </c>
      <c r="H1562" s="14">
        <f>IF($A1562="","",INDEX(ALGLIB_SSA_XAUUSD!$G$2:$G$2401,MATCH($A1562,ALGLIB_SSA_XAUUSD!$A$2:$A$2401,1)))</f>
        <v/>
      </c>
      <c r="I1562" s="14">
        <f>IF($A1562="","",INDEX(ALGLIB_SSA_XAUUSD!$H$2:$H$2401,MATCH($A1562,ALGLIB_SSA_XAUUSD!$A$2:$A$2401,1)))</f>
        <v/>
      </c>
      <c r="J1562">
        <f>_xlfn.XLOOKUP($A1562,ALGLIB_SSA_XAUUSD!$AA$2:$AA$2401,ALGLIB_SSA_XAUUSD!$P$2:$P$2401,"",0)</f>
        <v/>
      </c>
      <c r="K1562">
        <f>_xlfn.XLOOKUP($A1562,ALGLIB_SSA_XAUUSD!$AA$2:$AA$2401,ALGLIB_SSA_XAUUSD!$Q$2:$Q$2401,"",0)</f>
        <v/>
      </c>
      <c r="L1562">
        <f>_xlfn.XLOOKUP($A1562,ALGLIB_SSA_XAUUSD!$AA$2:$AA$2401,ALGLIB_SSA_XAUUSD!$R$2:$R$2401,"",0)</f>
        <v/>
      </c>
      <c r="M1562">
        <f>_xlfn.XLOOKUP($A1562,ALGLIB_SSA_XAUUSD!$AA$2:$AA$2401,ALGLIB_SSA_XAUUSD!$S$2:$S$2401,"",0)</f>
        <v/>
      </c>
      <c r="N1562">
        <f>_xlfn.XLOOKUP($A1562,ALGLIB_SSA_XAUUSD!$AA$2:$AA$2401,ALGLIB_SSA_XAUUSD!$T$2:$T$2401,"",0)</f>
        <v/>
      </c>
      <c r="O1562">
        <f>_xlfn.XLOOKUP($A1562,ALGLIB_SSA_XAUUSD!$AA$2:$AA$2401,ALGLIB_SSA_XAUUSD!$U$2:$U$2401,"",0)</f>
        <v/>
      </c>
      <c r="P1562">
        <f>_xlfn.XLOOKUP($A1562,ALGLIB_SSA_XAUUSD!$AA$2:$AA$2401,ALGLIB_SSA_XAUUSD!$V$2:$V$2401,"",0)</f>
        <v/>
      </c>
      <c r="S1562">
        <f>A1562</f>
        <v/>
      </c>
      <c r="T1562">
        <f>J1562</f>
        <v/>
      </c>
      <c r="U1562">
        <f>K1562</f>
        <v/>
      </c>
      <c r="V1562" s="14">
        <f>IF($A1562="","",MOD(ROW()-2,12)+1)</f>
        <v/>
      </c>
      <c r="W1562">
        <f>L1562</f>
        <v/>
      </c>
      <c r="X1562" s="14">
        <f>IF(F1562="","",F1562)</f>
        <v/>
      </c>
      <c r="Y1562" s="14">
        <f>IF(G1562="","",G1562)</f>
        <v/>
      </c>
      <c r="Z1562">
        <f>M1562</f>
        <v/>
      </c>
      <c r="AA1562">
        <f>N1562</f>
        <v/>
      </c>
      <c r="AB1562" s="14">
        <f>IF(H1562="","",H1562)</f>
        <v/>
      </c>
      <c r="AC1562">
        <f>O1562</f>
        <v/>
      </c>
      <c r="AD1562" s="14">
        <f>IF(I1562="","",I1562)</f>
        <v/>
      </c>
      <c r="AE1562">
        <f>P1562</f>
        <v/>
      </c>
      <c r="AH1562">
        <f>IF(S1562&lt;&gt;"",S1562,AH1561+900)</f>
        <v/>
      </c>
      <c r="AI1562">
        <f>IF(T1562&lt;&gt;"",T1562,AI1561)</f>
        <v/>
      </c>
      <c r="AJ1562">
        <f>IF(U1562&lt;&gt;"",U1562,AJ1561)</f>
        <v/>
      </c>
      <c r="AK1562">
        <f>IF(W1562&lt;&gt;"",W1562,"")</f>
        <v/>
      </c>
      <c r="AL1562" s="14">
        <f>IF(X1562&lt;&gt;"",X1562,"")</f>
        <v/>
      </c>
      <c r="AM1562" s="14">
        <f>IF(Y1562&lt;&gt;"",Y1562,"")</f>
        <v/>
      </c>
      <c r="AN1562" s="14">
        <f>IF(OR(AL1562="",AM1562=""),"",AL1562-AM1562)</f>
        <v/>
      </c>
      <c r="AO1562">
        <f>IF(AN1562="","",IF(AN1562&gt;0,"Bullish","Bearish"))</f>
        <v/>
      </c>
      <c r="AP1562">
        <f>IF(AO1562="",AP1561,AO1562)</f>
        <v/>
      </c>
      <c r="AQ1562" s="14">
        <f>IF(AB1562&lt;&gt;"",AB1562,"")</f>
        <v/>
      </c>
      <c r="AR1562" s="14">
        <f>IF(AD1562&lt;&gt;"",AD1562,"")</f>
        <v/>
      </c>
      <c r="AS1562">
        <f>IF(AS1561+1=13,1,AS1561+1)</f>
        <v/>
      </c>
      <c r="AT1562">
        <f>IFERROR(IF(SLOPE($AQ$1550:$AQ$1561,$AS$1550:$AS$1561)&gt;0,MIN(3,ABS(SLOPE($AQ$1550:$AQ$1561,$AS$1550:$AS$1561))),IF(SLOPE($AQ$1550:$AQ$1561,$AS$1550:$AS$1561)&lt;-0.5,-0.5,0)),0)</f>
        <v/>
      </c>
      <c r="AU1562">
        <f>IFERROR(IF(SLOPE($AR$1550:$AR$1561,$AS$1550:$AS$1561)&lt;0,MAX(-3,-ABS(SLOPE($AR$1550:$AR$1561,$AS$1550:$AS$1561))),IF(SLOPE($AR$1550:$AR$1561,$AS$1550:$AS$1561)&gt;0.5,0.5,0)),0)</f>
        <v/>
      </c>
      <c r="AV1562">
        <f>($AQ$1562+(AT1562*(AS1562-1)))</f>
        <v/>
      </c>
      <c r="AW1562">
        <f>($AR$1562+(AU1562*(AS1562-1)))</f>
        <v/>
      </c>
      <c r="AX1562">
        <f>IF(AT1562&gt;0,AV1562+AT1562,AV1562)</f>
        <v/>
      </c>
      <c r="AY1562">
        <f>IF(AU1562&lt;0,AW1562+AU1562,AW1562)</f>
        <v/>
      </c>
      <c r="BA1562" s="14">
        <f>IFERROR(AX1562-AQ1562,"")</f>
        <v/>
      </c>
      <c r="BB1562" s="14">
        <f>IFERROR(AY1562-AR1562,"")</f>
        <v/>
      </c>
      <c r="BD1562">
        <f>AH1562</f>
        <v/>
      </c>
      <c r="BE1562">
        <f>AI1562</f>
        <v/>
      </c>
      <c r="BF1562">
        <f>AJ1562</f>
        <v/>
      </c>
      <c r="BG1562" s="14">
        <f>L1562</f>
        <v/>
      </c>
      <c r="BH1562" s="14">
        <f>IF(X1562="","",X1562)</f>
        <v/>
      </c>
      <c r="BI1562" s="14">
        <f>IF(Y1562="","",Y1562)</f>
        <v/>
      </c>
      <c r="BJ1562">
        <f>Z1562</f>
        <v/>
      </c>
      <c r="BK1562">
        <f>AA1562</f>
        <v/>
      </c>
      <c r="BL1562">
        <f>IFERROR(AX1562,"")</f>
        <v/>
      </c>
      <c r="BM1562">
        <f>IFERROR(AY1562,"")</f>
        <v/>
      </c>
    </row>
    <row r="1563" ht="14.25" customHeight="1">
      <c r="A1563">
        <f>ALGLIB_SSA_XAUUSD!AA1563</f>
        <v/>
      </c>
      <c r="B1563">
        <f>IF($A1563="","",INDEX(ALGLIB_SSA_XAUUSD!$B$2:$B$2401,MATCH($A1563,ALGLIB_SSA_XAUUSD!$A$2:$A$2401,1)))</f>
        <v/>
      </c>
      <c r="C1563">
        <f>IF($A1563="","",INDEX(ALGLIB_SSA_XAUUSD!$C$2:$C$2401,MATCH($A1563,ALGLIB_SSA_XAUUSD!$A$2:$A$2401,1)))</f>
        <v/>
      </c>
      <c r="D1563" s="14">
        <f>IF($A1563="","",INT((ROW()-2)/12)+1)</f>
        <v/>
      </c>
      <c r="E1563" s="14">
        <f>IF(AND(E1574&lt;&gt;"",D1574=D1562+1),E1562+(E1574-E1562)*1/12,"")</f>
        <v/>
      </c>
      <c r="F1563" s="14">
        <f>IF(AND(F1574&lt;&gt;"",D1574=D1562+1),F1562+(F1574-F1562)*1/12,"")</f>
        <v/>
      </c>
      <c r="G1563" s="14">
        <f>IF(AND(G1574&lt;&gt;"",D1574=D1562+1),G1562+(G1574-G1562)*1/12,"")</f>
        <v/>
      </c>
      <c r="H1563" s="14">
        <f>IF(AND(H1574&lt;&gt;"",D1574=D1562+1),H1562+(H1574-H1562)*1/12,"")</f>
        <v/>
      </c>
      <c r="I1563" s="14">
        <f>IF(AND(L1574&lt;&gt;"",D1574=D1562+1),I1562+(I1574-I1562)*1/12,"")</f>
        <v/>
      </c>
      <c r="J1563">
        <f>_xlfn.XLOOKUP($A1563,ALGLIB_SSA_XAUUSD!$AA$2:$AA$2401,ALGLIB_SSA_XAUUSD!$P$2:$P$2401,"",0)</f>
        <v/>
      </c>
      <c r="K1563">
        <f>_xlfn.XLOOKUP($A1563,ALGLIB_SSA_XAUUSD!$AA$2:$AA$2401,ALGLIB_SSA_XAUUSD!$Q$2:$Q$2401,"",0)</f>
        <v/>
      </c>
      <c r="L1563">
        <f>_xlfn.XLOOKUP($A1563,ALGLIB_SSA_XAUUSD!$AA$2:$AA$2401,ALGLIB_SSA_XAUUSD!$R$2:$R$2401,"",0)</f>
        <v/>
      </c>
      <c r="M1563">
        <f>_xlfn.XLOOKUP($A1563,ALGLIB_SSA_XAUUSD!$AA$2:$AA$2401,ALGLIB_SSA_XAUUSD!$S$2:$S$2401,"",0)</f>
        <v/>
      </c>
      <c r="N1563">
        <f>_xlfn.XLOOKUP($A1563,ALGLIB_SSA_XAUUSD!$AA$2:$AA$2401,ALGLIB_SSA_XAUUSD!$T$2:$T$2401,"",0)</f>
        <v/>
      </c>
      <c r="O1563">
        <f>_xlfn.XLOOKUP($A1563,ALGLIB_SSA_XAUUSD!$AA$2:$AA$2401,ALGLIB_SSA_XAUUSD!$U$2:$U$2401,"",0)</f>
        <v/>
      </c>
      <c r="P1563">
        <f>_xlfn.XLOOKUP($A1563,ALGLIB_SSA_XAUUSD!$AA$2:$AA$2401,ALGLIB_SSA_XAUUSD!$V$2:$V$2401,"",0)</f>
        <v/>
      </c>
      <c r="S1563">
        <f>A1563</f>
        <v/>
      </c>
      <c r="T1563">
        <f>J1563</f>
        <v/>
      </c>
      <c r="U1563">
        <f>K1563</f>
        <v/>
      </c>
      <c r="V1563" s="14">
        <f>IF($A1563="","",MOD(ROW()-2,12)+1)</f>
        <v/>
      </c>
      <c r="W1563">
        <f>L1563</f>
        <v/>
      </c>
      <c r="X1563" s="14">
        <f>IF(F1563="","",F1563)</f>
        <v/>
      </c>
      <c r="Y1563" s="14">
        <f>IF(G1563="","",G1563)</f>
        <v/>
      </c>
      <c r="Z1563">
        <f>M1563</f>
        <v/>
      </c>
      <c r="AA1563">
        <f>N1563</f>
        <v/>
      </c>
      <c r="AB1563" s="14">
        <f>IF(H1563="","",H1563)</f>
        <v/>
      </c>
      <c r="AC1563">
        <f>O1563</f>
        <v/>
      </c>
      <c r="AD1563" s="14">
        <f>IF(I1563="","",I1563)</f>
        <v/>
      </c>
      <c r="AE1563">
        <f>P1563</f>
        <v/>
      </c>
      <c r="AH1563">
        <f>IF(S1563&lt;&gt;"",S1563,AH1562+900)</f>
        <v/>
      </c>
      <c r="AI1563">
        <f>IF(T1563&lt;&gt;"",T1563,AI1562)</f>
        <v/>
      </c>
      <c r="AJ1563">
        <f>IF(U1563&lt;&gt;"",U1563,AJ1562)</f>
        <v/>
      </c>
      <c r="AK1563">
        <f>IF(W1563&lt;&gt;"",W1563,"")</f>
        <v/>
      </c>
      <c r="AL1563" s="14">
        <f>IF(X1563&lt;&gt;"",X1563,"")</f>
        <v/>
      </c>
      <c r="AM1563" s="14">
        <f>IF(Y1563&lt;&gt;"",Y1563,"")</f>
        <v/>
      </c>
      <c r="AN1563" s="14">
        <f>IF(OR(AL1563="",AM1563=""),"",AL1563-AM1563)</f>
        <v/>
      </c>
      <c r="AO1563">
        <f>IF(AN1563="","",IF(AN1563&gt;0,"Bullish","Bearish"))</f>
        <v/>
      </c>
      <c r="AP1563">
        <f>IF(AO1563="",AP1562,AO1563)</f>
        <v/>
      </c>
      <c r="AQ1563" s="14">
        <f>IF(AB1563&lt;&gt;"",AB1563,"")</f>
        <v/>
      </c>
      <c r="AR1563" s="14">
        <f>IF(AD1563&lt;&gt;"",AD1563,"")</f>
        <v/>
      </c>
      <c r="AS1563">
        <f>IF(AS1562+1=13,1,AS1562+1)</f>
        <v/>
      </c>
      <c r="AT1563">
        <f>IFERROR(IF(SLOPE($AQ$1550:$AQ$1561,$AS$1550:$AS$1561)&gt;0,MIN(3,ABS(SLOPE($AQ$1550:$AQ$1561,$AS$1550:$AS$1561))),IF(SLOPE($AQ$1550:$AQ$1561,$AS$1550:$AS$1561)&lt;-0.5,-0.5,0)),0)</f>
        <v/>
      </c>
      <c r="AU1563">
        <f>IFERROR(IF(SLOPE($AR$1550:$AR$1561,$AS$1550:$AS$1561)&lt;0,MAX(-3,-ABS(SLOPE($AR$1550:$AR$1561,$AS$1550:$AS$1561))),IF(SLOPE($AR$1550:$AR$1561,$AS$1550:$AS$1561)&gt;0.5,0.5,0)),0)</f>
        <v/>
      </c>
      <c r="AV1563">
        <f>($AQ$1562+(AT1563*(AS1563-1)))</f>
        <v/>
      </c>
      <c r="AW1563">
        <f>($AR$1562+(AU1563*(AS1563-1)))</f>
        <v/>
      </c>
      <c r="AX1563">
        <f>IF(AT1563&gt;0,AV1563+AT1563,AV1563)</f>
        <v/>
      </c>
      <c r="AY1563">
        <f>IF(AU1563&lt;0,AW1563+AU1563,AW1563)</f>
        <v/>
      </c>
      <c r="BA1563" s="14">
        <f>IFERROR(AX1563-AQ1563,"")</f>
        <v/>
      </c>
      <c r="BB1563" s="14">
        <f>IFERROR(AY1563-AR1563,"")</f>
        <v/>
      </c>
      <c r="BD1563">
        <f>AH1563</f>
        <v/>
      </c>
      <c r="BE1563">
        <f>AI1563</f>
        <v/>
      </c>
      <c r="BF1563">
        <f>AJ1563</f>
        <v/>
      </c>
      <c r="BG1563" s="14">
        <f>L1563</f>
        <v/>
      </c>
      <c r="BH1563" s="14">
        <f>IF(X1563="","",X1563)</f>
        <v/>
      </c>
      <c r="BI1563" s="14">
        <f>IF(Y1563="","",Y1563)</f>
        <v/>
      </c>
      <c r="BJ1563">
        <f>Z1563</f>
        <v/>
      </c>
      <c r="BK1563">
        <f>AA1563</f>
        <v/>
      </c>
      <c r="BL1563">
        <f>IFERROR(AX1563,"")</f>
        <v/>
      </c>
      <c r="BM1563">
        <f>IFERROR(AY1563,"")</f>
        <v/>
      </c>
    </row>
    <row r="1564" ht="14.25" customHeight="1">
      <c r="A1564">
        <f>ALGLIB_SSA_XAUUSD!AA1564</f>
        <v/>
      </c>
      <c r="B1564">
        <f>IF($A1564="","",INDEX(ALGLIB_SSA_XAUUSD!$B$2:$B$2401,MATCH($A1564,ALGLIB_SSA_XAUUSD!$A$2:$A$2401,1)))</f>
        <v/>
      </c>
      <c r="C1564">
        <f>IF($A1564="","",INDEX(ALGLIB_SSA_XAUUSD!$C$2:$C$2401,MATCH($A1564,ALGLIB_SSA_XAUUSD!$A$2:$A$2401,1)))</f>
        <v/>
      </c>
      <c r="D1564" s="14">
        <f>IF($A1564="","",INT((ROW()-2)/12)+1)</f>
        <v/>
      </c>
      <c r="E1564" s="14">
        <f>IF(AND(E1574&lt;&gt;"",D1574=D1562+1),E1562+(E1574-E1562)*2/12,"")</f>
        <v/>
      </c>
      <c r="F1564" s="14">
        <f>IF(AND(F1574&lt;&gt;"",D1574=D1562+1),F1562+(F1574-F1562)*2/12,"")</f>
        <v/>
      </c>
      <c r="G1564" s="14">
        <f>IF(AND(G1574&lt;&gt;"",D1574=D1562+1),G1562+(G1574-G1562)*2/12,"")</f>
        <v/>
      </c>
      <c r="H1564" s="14">
        <f>IF(AND(H1574&lt;&gt;"",D1574=D1562+1),H1562+(H1574-H1562)*2/12,"")</f>
        <v/>
      </c>
      <c r="I1564" s="14">
        <f>IF(AND(L1574&lt;&gt;"",D1574=D1562+1),I1562+(I1574-I1562)*2/12,"")</f>
        <v/>
      </c>
      <c r="J1564">
        <f>_xlfn.XLOOKUP($A1564,ALGLIB_SSA_XAUUSD!$AA$2:$AA$2401,ALGLIB_SSA_XAUUSD!$P$2:$P$2401,"",0)</f>
        <v/>
      </c>
      <c r="K1564">
        <f>_xlfn.XLOOKUP($A1564,ALGLIB_SSA_XAUUSD!$AA$2:$AA$2401,ALGLIB_SSA_XAUUSD!$Q$2:$Q$2401,"",0)</f>
        <v/>
      </c>
      <c r="L1564">
        <f>_xlfn.XLOOKUP($A1564,ALGLIB_SSA_XAUUSD!$AA$2:$AA$2401,ALGLIB_SSA_XAUUSD!$R$2:$R$2401,"",0)</f>
        <v/>
      </c>
      <c r="M1564">
        <f>_xlfn.XLOOKUP($A1564,ALGLIB_SSA_XAUUSD!$AA$2:$AA$2401,ALGLIB_SSA_XAUUSD!$S$2:$S$2401,"",0)</f>
        <v/>
      </c>
      <c r="N1564">
        <f>_xlfn.XLOOKUP($A1564,ALGLIB_SSA_XAUUSD!$AA$2:$AA$2401,ALGLIB_SSA_XAUUSD!$T$2:$T$2401,"",0)</f>
        <v/>
      </c>
      <c r="O1564">
        <f>_xlfn.XLOOKUP($A1564,ALGLIB_SSA_XAUUSD!$AA$2:$AA$2401,ALGLIB_SSA_XAUUSD!$U$2:$U$2401,"",0)</f>
        <v/>
      </c>
      <c r="P1564">
        <f>_xlfn.XLOOKUP($A1564,ALGLIB_SSA_XAUUSD!$AA$2:$AA$2401,ALGLIB_SSA_XAUUSD!$V$2:$V$2401,"",0)</f>
        <v/>
      </c>
      <c r="S1564">
        <f>A1564</f>
        <v/>
      </c>
      <c r="T1564">
        <f>J1564</f>
        <v/>
      </c>
      <c r="U1564">
        <f>K1564</f>
        <v/>
      </c>
      <c r="V1564" s="14">
        <f>IF($A1564="","",MOD(ROW()-2,12)+1)</f>
        <v/>
      </c>
      <c r="W1564">
        <f>L1564</f>
        <v/>
      </c>
      <c r="X1564" s="14">
        <f>IF(F1564="","",F1564)</f>
        <v/>
      </c>
      <c r="Y1564" s="14">
        <f>IF(G1564="","",G1564)</f>
        <v/>
      </c>
      <c r="Z1564">
        <f>M1564</f>
        <v/>
      </c>
      <c r="AA1564">
        <f>N1564</f>
        <v/>
      </c>
      <c r="AB1564" s="14">
        <f>IF(H1564="","",H1564)</f>
        <v/>
      </c>
      <c r="AC1564">
        <f>O1564</f>
        <v/>
      </c>
      <c r="AD1564" s="14">
        <f>IF(I1564="","",I1564)</f>
        <v/>
      </c>
      <c r="AE1564">
        <f>P1564</f>
        <v/>
      </c>
      <c r="AH1564">
        <f>IF(S1564&lt;&gt;"",S1564,AH1563+900)</f>
        <v/>
      </c>
      <c r="AI1564">
        <f>IF(T1564&lt;&gt;"",T1564,AI1563)</f>
        <v/>
      </c>
      <c r="AJ1564">
        <f>IF(U1564&lt;&gt;"",U1564,AJ1563)</f>
        <v/>
      </c>
      <c r="AK1564">
        <f>IF(W1564&lt;&gt;"",W1564,"")</f>
        <v/>
      </c>
      <c r="AL1564" s="14">
        <f>IF(X1564&lt;&gt;"",X1564,"")</f>
        <v/>
      </c>
      <c r="AM1564" s="14">
        <f>IF(Y1564&lt;&gt;"",Y1564,"")</f>
        <v/>
      </c>
      <c r="AN1564" s="14">
        <f>IF(OR(AL1564="",AM1564=""),"",AL1564-AM1564)</f>
        <v/>
      </c>
      <c r="AO1564">
        <f>IF(AN1564="","",IF(AN1564&gt;0,"Bullish","Bearish"))</f>
        <v/>
      </c>
      <c r="AP1564">
        <f>IF(AO1564="",AP1563,AO1564)</f>
        <v/>
      </c>
      <c r="AQ1564" s="14">
        <f>IF(AB1564&lt;&gt;"",AB1564,"")</f>
        <v/>
      </c>
      <c r="AR1564" s="14">
        <f>IF(AD1564&lt;&gt;"",AD1564,"")</f>
        <v/>
      </c>
      <c r="AS1564">
        <f>IF(AS1563+1=13,1,AS1563+1)</f>
        <v/>
      </c>
      <c r="AT1564">
        <f>IFERROR(IF(SLOPE($AQ$1550:$AQ$1561,$AS$1550:$AS$1561)&gt;0,MIN(3,ABS(SLOPE($AQ$1550:$AQ$1561,$AS$1550:$AS$1561))),IF(SLOPE($AQ$1550:$AQ$1561,$AS$1550:$AS$1561)&lt;-0.5,-0.5,0)),0)</f>
        <v/>
      </c>
      <c r="AU1564">
        <f>IFERROR(IF(SLOPE($AR$1550:$AR$1561,$AS$1550:$AS$1561)&lt;0,MAX(-3,-ABS(SLOPE($AR$1550:$AR$1561,$AS$1550:$AS$1561))),IF(SLOPE($AR$1550:$AR$1561,$AS$1550:$AS$1561)&gt;0.5,0.5,0)),0)</f>
        <v/>
      </c>
      <c r="AV1564">
        <f>($AQ$1562+(AT1564*(AS1564-1)))</f>
        <v/>
      </c>
      <c r="AW1564">
        <f>($AR$1562+(AU1564*(AS1564-1)))</f>
        <v/>
      </c>
      <c r="AX1564">
        <f>IF(AT1564&gt;0,AV1564+AT1564,AV1564)</f>
        <v/>
      </c>
      <c r="AY1564">
        <f>IF(AU1564&lt;0,AW1564+AU1564,AW1564)</f>
        <v/>
      </c>
      <c r="BA1564" s="14">
        <f>IFERROR(AX1564-AQ1564,"")</f>
        <v/>
      </c>
      <c r="BB1564" s="14">
        <f>IFERROR(AY1564-AR1564,"")</f>
        <v/>
      </c>
      <c r="BD1564">
        <f>AH1564</f>
        <v/>
      </c>
      <c r="BE1564">
        <f>AI1564</f>
        <v/>
      </c>
      <c r="BF1564">
        <f>AJ1564</f>
        <v/>
      </c>
      <c r="BG1564" s="14">
        <f>L1564</f>
        <v/>
      </c>
      <c r="BH1564" s="14">
        <f>IF(X1564="","",X1564)</f>
        <v/>
      </c>
      <c r="BI1564" s="14">
        <f>IF(Y1564="","",Y1564)</f>
        <v/>
      </c>
      <c r="BJ1564">
        <f>Z1564</f>
        <v/>
      </c>
      <c r="BK1564">
        <f>AA1564</f>
        <v/>
      </c>
      <c r="BL1564">
        <f>IFERROR(AX1564,"")</f>
        <v/>
      </c>
      <c r="BM1564">
        <f>IFERROR(AY1564,"")</f>
        <v/>
      </c>
    </row>
    <row r="1565" ht="14.25" customHeight="1">
      <c r="A1565">
        <f>ALGLIB_SSA_XAUUSD!AA1565</f>
        <v/>
      </c>
      <c r="B1565">
        <f>IF($A1565="","",INDEX(ALGLIB_SSA_XAUUSD!$B$2:$B$2401,MATCH($A1565,ALGLIB_SSA_XAUUSD!$A$2:$A$2401,1)))</f>
        <v/>
      </c>
      <c r="C1565">
        <f>IF($A1565="","",INDEX(ALGLIB_SSA_XAUUSD!$C$2:$C$2401,MATCH($A1565,ALGLIB_SSA_XAUUSD!$A$2:$A$2401,1)))</f>
        <v/>
      </c>
      <c r="D1565" s="14">
        <f>IF($A1565="","",INT((ROW()-2)/12)+1)</f>
        <v/>
      </c>
      <c r="E1565" s="14">
        <f>IF(AND(E1574&lt;&gt;"",D1574=D1562+1),E1562+(E1574-E1562)*3/12,"")</f>
        <v/>
      </c>
      <c r="F1565" s="14">
        <f>IF(AND(F1574&lt;&gt;"",D1574=D1562+1),F1562+(F1574-F1562)*3/12,"")</f>
        <v/>
      </c>
      <c r="G1565" s="14">
        <f>IF(AND(G1574&lt;&gt;"",D1574=D1562+1),G1562+(G1574-G1562)*3/12,"")</f>
        <v/>
      </c>
      <c r="H1565" s="14">
        <f>IF(AND(H1574&lt;&gt;"",D1574=D1562+1),H1562+(H1574-H1562)*3/12,"")</f>
        <v/>
      </c>
      <c r="I1565" s="14">
        <f>IF(AND(L1574&lt;&gt;"",D1574=D1562+1),I1562+(I1574-I1562)*3/12,"")</f>
        <v/>
      </c>
      <c r="J1565">
        <f>_xlfn.XLOOKUP($A1565,ALGLIB_SSA_XAUUSD!$AA$2:$AA$2401,ALGLIB_SSA_XAUUSD!$P$2:$P$2401,"",0)</f>
        <v/>
      </c>
      <c r="K1565">
        <f>_xlfn.XLOOKUP($A1565,ALGLIB_SSA_XAUUSD!$AA$2:$AA$2401,ALGLIB_SSA_XAUUSD!$Q$2:$Q$2401,"",0)</f>
        <v/>
      </c>
      <c r="L1565">
        <f>_xlfn.XLOOKUP($A1565,ALGLIB_SSA_XAUUSD!$AA$2:$AA$2401,ALGLIB_SSA_XAUUSD!$R$2:$R$2401,"",0)</f>
        <v/>
      </c>
      <c r="M1565">
        <f>_xlfn.XLOOKUP($A1565,ALGLIB_SSA_XAUUSD!$AA$2:$AA$2401,ALGLIB_SSA_XAUUSD!$S$2:$S$2401,"",0)</f>
        <v/>
      </c>
      <c r="N1565">
        <f>_xlfn.XLOOKUP($A1565,ALGLIB_SSA_XAUUSD!$AA$2:$AA$2401,ALGLIB_SSA_XAUUSD!$T$2:$T$2401,"",0)</f>
        <v/>
      </c>
      <c r="O1565">
        <f>_xlfn.XLOOKUP($A1565,ALGLIB_SSA_XAUUSD!$AA$2:$AA$2401,ALGLIB_SSA_XAUUSD!$U$2:$U$2401,"",0)</f>
        <v/>
      </c>
      <c r="P1565">
        <f>_xlfn.XLOOKUP($A1565,ALGLIB_SSA_XAUUSD!$AA$2:$AA$2401,ALGLIB_SSA_XAUUSD!$V$2:$V$2401,"",0)</f>
        <v/>
      </c>
      <c r="S1565">
        <f>A1565</f>
        <v/>
      </c>
      <c r="T1565">
        <f>J1565</f>
        <v/>
      </c>
      <c r="U1565">
        <f>K1565</f>
        <v/>
      </c>
      <c r="V1565" s="14">
        <f>IF($A1565="","",MOD(ROW()-2,12)+1)</f>
        <v/>
      </c>
      <c r="W1565">
        <f>L1565</f>
        <v/>
      </c>
      <c r="X1565" s="14">
        <f>IF(F1565="","",F1565)</f>
        <v/>
      </c>
      <c r="Y1565" s="14">
        <f>IF(G1565="","",G1565)</f>
        <v/>
      </c>
      <c r="Z1565">
        <f>M1565</f>
        <v/>
      </c>
      <c r="AA1565">
        <f>N1565</f>
        <v/>
      </c>
      <c r="AB1565" s="14">
        <f>IF(H1565="","",H1565)</f>
        <v/>
      </c>
      <c r="AC1565">
        <f>O1565</f>
        <v/>
      </c>
      <c r="AD1565" s="14">
        <f>IF(I1565="","",I1565)</f>
        <v/>
      </c>
      <c r="AE1565">
        <f>P1565</f>
        <v/>
      </c>
      <c r="AH1565">
        <f>IF(S1565&lt;&gt;"",S1565,AH1564+900)</f>
        <v/>
      </c>
      <c r="AI1565">
        <f>IF(T1565&lt;&gt;"",T1565,AI1564)</f>
        <v/>
      </c>
      <c r="AJ1565">
        <f>IF(U1565&lt;&gt;"",U1565,AJ1564)</f>
        <v/>
      </c>
      <c r="AK1565">
        <f>IF(W1565&lt;&gt;"",W1565,"")</f>
        <v/>
      </c>
      <c r="AL1565" s="14">
        <f>IF(X1565&lt;&gt;"",X1565,"")</f>
        <v/>
      </c>
      <c r="AM1565" s="14">
        <f>IF(Y1565&lt;&gt;"",Y1565,"")</f>
        <v/>
      </c>
      <c r="AN1565" s="14">
        <f>IF(OR(AL1565="",AM1565=""),"",AL1565-AM1565)</f>
        <v/>
      </c>
      <c r="AO1565">
        <f>IF(AN1565="","",IF(AN1565&gt;0,"Bullish","Bearish"))</f>
        <v/>
      </c>
      <c r="AP1565">
        <f>IF(AO1565="",AP1564,AO1565)</f>
        <v/>
      </c>
      <c r="AQ1565" s="14">
        <f>IF(AB1565&lt;&gt;"",AB1565,"")</f>
        <v/>
      </c>
      <c r="AR1565" s="14">
        <f>IF(AD1565&lt;&gt;"",AD1565,"")</f>
        <v/>
      </c>
      <c r="AS1565">
        <f>IF(AS1564+1=13,1,AS1564+1)</f>
        <v/>
      </c>
      <c r="AT1565">
        <f>IFERROR(IF(SLOPE($AQ$1550:$AQ$1561,$AS$1550:$AS$1561)&gt;0,MIN(3,ABS(SLOPE($AQ$1550:$AQ$1561,$AS$1550:$AS$1561))),IF(SLOPE($AQ$1550:$AQ$1561,$AS$1550:$AS$1561)&lt;-0.5,-0.5,0)),0)</f>
        <v/>
      </c>
      <c r="AU1565">
        <f>IFERROR(IF(SLOPE($AR$1550:$AR$1561,$AS$1550:$AS$1561)&lt;0,MAX(-3,-ABS(SLOPE($AR$1550:$AR$1561,$AS$1550:$AS$1561))),IF(SLOPE($AR$1550:$AR$1561,$AS$1550:$AS$1561)&gt;0.5,0.5,0)),0)</f>
        <v/>
      </c>
      <c r="AV1565">
        <f>($AQ$1562+(AT1565*(AS1565-1)))</f>
        <v/>
      </c>
      <c r="AW1565">
        <f>($AR$1562+(AU1565*(AS1565-1)))</f>
        <v/>
      </c>
      <c r="AX1565">
        <f>IF(AT1565&gt;0,AV1565+AT1565,AV1565)</f>
        <v/>
      </c>
      <c r="AY1565">
        <f>IF(AU1565&lt;0,AW1565+AU1565,AW1565)</f>
        <v/>
      </c>
      <c r="BA1565" s="14">
        <f>IFERROR(AX1565-AQ1565,"")</f>
        <v/>
      </c>
      <c r="BB1565" s="14">
        <f>IFERROR(AY1565-AR1565,"")</f>
        <v/>
      </c>
      <c r="BD1565">
        <f>AH1565</f>
        <v/>
      </c>
      <c r="BE1565">
        <f>AI1565</f>
        <v/>
      </c>
      <c r="BF1565">
        <f>AJ1565</f>
        <v/>
      </c>
      <c r="BG1565" s="14">
        <f>L1565</f>
        <v/>
      </c>
      <c r="BH1565" s="14">
        <f>IF(X1565="","",X1565)</f>
        <v/>
      </c>
      <c r="BI1565" s="14">
        <f>IF(Y1565="","",Y1565)</f>
        <v/>
      </c>
      <c r="BJ1565">
        <f>Z1565</f>
        <v/>
      </c>
      <c r="BK1565">
        <f>AA1565</f>
        <v/>
      </c>
      <c r="BL1565">
        <f>IFERROR(AX1565,"")</f>
        <v/>
      </c>
      <c r="BM1565">
        <f>IFERROR(AY1565,"")</f>
        <v/>
      </c>
    </row>
    <row r="1566" ht="14.25" customHeight="1">
      <c r="A1566">
        <f>ALGLIB_SSA_XAUUSD!AA1566</f>
        <v/>
      </c>
      <c r="B1566">
        <f>IF($A1566="","",INDEX(ALGLIB_SSA_XAUUSD!$B$2:$B$2401,MATCH($A1566,ALGLIB_SSA_XAUUSD!$A$2:$A$2401,1)))</f>
        <v/>
      </c>
      <c r="C1566">
        <f>IF($A1566="","",INDEX(ALGLIB_SSA_XAUUSD!$C$2:$C$2401,MATCH($A1566,ALGLIB_SSA_XAUUSD!$A$2:$A$2401,1)))</f>
        <v/>
      </c>
      <c r="D1566" s="14">
        <f>IF($A1566="","",INT((ROW()-2)/12)+1)</f>
        <v/>
      </c>
      <c r="E1566" s="14">
        <f>IF(AND(E1574&lt;&gt;"",D1574=D1562+1),E1562+(E1574-E1562)*4/12,"")</f>
        <v/>
      </c>
      <c r="F1566" s="14">
        <f>IF(AND(F1574&lt;&gt;"",D1574=D1562+1),F1562+(F1574-F1562)*4/12,"")</f>
        <v/>
      </c>
      <c r="G1566" s="14">
        <f>IF(AND(G1574&lt;&gt;"",D1574=D1562+1),G1562+(G1574-G1562)*4/12,"")</f>
        <v/>
      </c>
      <c r="H1566" s="14">
        <f>IF(AND(H1574&lt;&gt;"",D1574=D1562+1),H1562+(H1574-H1562)*4/12,"")</f>
        <v/>
      </c>
      <c r="I1566" s="14">
        <f>IF(AND(L1574&lt;&gt;"",D1574=D1562+1),I1562+(I1574-I1562)*4/12,"")</f>
        <v/>
      </c>
      <c r="J1566">
        <f>_xlfn.XLOOKUP($A1566,ALGLIB_SSA_XAUUSD!$AA$2:$AA$2401,ALGLIB_SSA_XAUUSD!$P$2:$P$2401,"",0)</f>
        <v/>
      </c>
      <c r="K1566">
        <f>_xlfn.XLOOKUP($A1566,ALGLIB_SSA_XAUUSD!$AA$2:$AA$2401,ALGLIB_SSA_XAUUSD!$Q$2:$Q$2401,"",0)</f>
        <v/>
      </c>
      <c r="L1566">
        <f>_xlfn.XLOOKUP($A1566,ALGLIB_SSA_XAUUSD!$AA$2:$AA$2401,ALGLIB_SSA_XAUUSD!$R$2:$R$2401,"",0)</f>
        <v/>
      </c>
      <c r="M1566">
        <f>_xlfn.XLOOKUP($A1566,ALGLIB_SSA_XAUUSD!$AA$2:$AA$2401,ALGLIB_SSA_XAUUSD!$S$2:$S$2401,"",0)</f>
        <v/>
      </c>
      <c r="N1566">
        <f>_xlfn.XLOOKUP($A1566,ALGLIB_SSA_XAUUSD!$AA$2:$AA$2401,ALGLIB_SSA_XAUUSD!$T$2:$T$2401,"",0)</f>
        <v/>
      </c>
      <c r="O1566">
        <f>_xlfn.XLOOKUP($A1566,ALGLIB_SSA_XAUUSD!$AA$2:$AA$2401,ALGLIB_SSA_XAUUSD!$U$2:$U$2401,"",0)</f>
        <v/>
      </c>
      <c r="P1566">
        <f>_xlfn.XLOOKUP($A1566,ALGLIB_SSA_XAUUSD!$AA$2:$AA$2401,ALGLIB_SSA_XAUUSD!$V$2:$V$2401,"",0)</f>
        <v/>
      </c>
      <c r="S1566">
        <f>A1566</f>
        <v/>
      </c>
      <c r="T1566">
        <f>J1566</f>
        <v/>
      </c>
      <c r="U1566">
        <f>K1566</f>
        <v/>
      </c>
      <c r="V1566" s="14">
        <f>IF($A1566="","",MOD(ROW()-2,12)+1)</f>
        <v/>
      </c>
      <c r="W1566">
        <f>L1566</f>
        <v/>
      </c>
      <c r="X1566" s="14">
        <f>IF(F1566="","",F1566)</f>
        <v/>
      </c>
      <c r="Y1566" s="14">
        <f>IF(G1566="","",G1566)</f>
        <v/>
      </c>
      <c r="Z1566">
        <f>M1566</f>
        <v/>
      </c>
      <c r="AA1566">
        <f>N1566</f>
        <v/>
      </c>
      <c r="AB1566" s="14">
        <f>IF(H1566="","",H1566)</f>
        <v/>
      </c>
      <c r="AC1566">
        <f>O1566</f>
        <v/>
      </c>
      <c r="AD1566" s="14">
        <f>IF(I1566="","",I1566)</f>
        <v/>
      </c>
      <c r="AE1566">
        <f>P1566</f>
        <v/>
      </c>
      <c r="AH1566">
        <f>IF(S1566&lt;&gt;"",S1566,AH1565+900)</f>
        <v/>
      </c>
      <c r="AI1566">
        <f>IF(T1566&lt;&gt;"",T1566,AI1565)</f>
        <v/>
      </c>
      <c r="AJ1566">
        <f>IF(U1566&lt;&gt;"",U1566,AJ1565)</f>
        <v/>
      </c>
      <c r="AK1566">
        <f>IF(W1566&lt;&gt;"",W1566,"")</f>
        <v/>
      </c>
      <c r="AL1566" s="14">
        <f>IF(X1566&lt;&gt;"",X1566,"")</f>
        <v/>
      </c>
      <c r="AM1566" s="14">
        <f>IF(Y1566&lt;&gt;"",Y1566,"")</f>
        <v/>
      </c>
      <c r="AN1566" s="14">
        <f>IF(OR(AL1566="",AM1566=""),"",AL1566-AM1566)</f>
        <v/>
      </c>
      <c r="AO1566">
        <f>IF(AN1566="","",IF(AN1566&gt;0,"Bullish","Bearish"))</f>
        <v/>
      </c>
      <c r="AP1566">
        <f>IF(AO1566="",AP1565,AO1566)</f>
        <v/>
      </c>
      <c r="AQ1566" s="14">
        <f>IF(AB1566&lt;&gt;"",AB1566,"")</f>
        <v/>
      </c>
      <c r="AR1566" s="14">
        <f>IF(AD1566&lt;&gt;"",AD1566,"")</f>
        <v/>
      </c>
      <c r="AS1566">
        <f>IF(AS1565+1=13,1,AS1565+1)</f>
        <v/>
      </c>
      <c r="AT1566">
        <f>IFERROR(IF(SLOPE($AQ$1550:$AQ$1561,$AS$1550:$AS$1561)&gt;0,MIN(3,ABS(SLOPE($AQ$1550:$AQ$1561,$AS$1550:$AS$1561))),IF(SLOPE($AQ$1550:$AQ$1561,$AS$1550:$AS$1561)&lt;-0.5,-0.5,0)),0)</f>
        <v/>
      </c>
      <c r="AU1566">
        <f>IFERROR(IF(SLOPE($AR$1550:$AR$1561,$AS$1550:$AS$1561)&lt;0,MAX(-3,-ABS(SLOPE($AR$1550:$AR$1561,$AS$1550:$AS$1561))),IF(SLOPE($AR$1550:$AR$1561,$AS$1550:$AS$1561)&gt;0.5,0.5,0)),0)</f>
        <v/>
      </c>
      <c r="AV1566">
        <f>($AQ$1562+(AT1566*(AS1566-1)))</f>
        <v/>
      </c>
      <c r="AW1566">
        <f>($AR$1562+(AU1566*(AS1566-1)))</f>
        <v/>
      </c>
      <c r="AX1566">
        <f>IF(AT1566&gt;0,AV1566+AT1566,AV1566)</f>
        <v/>
      </c>
      <c r="AY1566">
        <f>IF(AU1566&lt;0,AW1566+AU1566,AW1566)</f>
        <v/>
      </c>
      <c r="BA1566" s="14">
        <f>IFERROR(AX1566-AQ1566,"")</f>
        <v/>
      </c>
      <c r="BB1566" s="14">
        <f>IFERROR(AY1566-AR1566,"")</f>
        <v/>
      </c>
      <c r="BD1566">
        <f>AH1566</f>
        <v/>
      </c>
      <c r="BE1566">
        <f>AI1566</f>
        <v/>
      </c>
      <c r="BF1566">
        <f>AJ1566</f>
        <v/>
      </c>
      <c r="BG1566" s="14">
        <f>L1566</f>
        <v/>
      </c>
      <c r="BH1566" s="14">
        <f>IF(X1566="","",X1566)</f>
        <v/>
      </c>
      <c r="BI1566" s="14">
        <f>IF(Y1566="","",Y1566)</f>
        <v/>
      </c>
      <c r="BJ1566">
        <f>Z1566</f>
        <v/>
      </c>
      <c r="BK1566">
        <f>AA1566</f>
        <v/>
      </c>
      <c r="BL1566">
        <f>IFERROR(AX1566,"")</f>
        <v/>
      </c>
      <c r="BM1566">
        <f>IFERROR(AY1566,"")</f>
        <v/>
      </c>
    </row>
    <row r="1567" ht="14.25" customHeight="1">
      <c r="A1567">
        <f>ALGLIB_SSA_XAUUSD!AA1567</f>
        <v/>
      </c>
      <c r="B1567">
        <f>IF($A1567="","",INDEX(ALGLIB_SSA_XAUUSD!$B$2:$B$2401,MATCH($A1567,ALGLIB_SSA_XAUUSD!$A$2:$A$2401,1)))</f>
        <v/>
      </c>
      <c r="C1567">
        <f>IF($A1567="","",INDEX(ALGLIB_SSA_XAUUSD!$C$2:$C$2401,MATCH($A1567,ALGLIB_SSA_XAUUSD!$A$2:$A$2401,1)))</f>
        <v/>
      </c>
      <c r="D1567" s="14">
        <f>IF($A1567="","",INT((ROW()-2)/12)+1)</f>
        <v/>
      </c>
      <c r="E1567" s="14">
        <f>IF(AND(E1574&lt;&gt;"",D1574=D1562+1),E1562+(E1574-E1562)*5/12,"")</f>
        <v/>
      </c>
      <c r="F1567" s="14">
        <f>IF(AND(F1574&lt;&gt;"",D1574=D1562+1),F1562+(F1574-F1562)*5/12,"")</f>
        <v/>
      </c>
      <c r="G1567" s="14">
        <f>IF(AND(G1574&lt;&gt;"",D1574=D1562+1),G1562+(G1574-G1562)*5/12,"")</f>
        <v/>
      </c>
      <c r="H1567" s="14">
        <f>IF(AND(H1574&lt;&gt;"",D1574=D1562+1),H1562+(H1574-H1562)*5/12,"")</f>
        <v/>
      </c>
      <c r="I1567" s="14">
        <f>IF(AND(L1574&lt;&gt;"",D1574=D1562+1),I1562+(I1574-I1562)*5/12,"")</f>
        <v/>
      </c>
      <c r="J1567">
        <f>_xlfn.XLOOKUP($A1567,ALGLIB_SSA_XAUUSD!$AA$2:$AA$2401,ALGLIB_SSA_XAUUSD!$P$2:$P$2401,"",0)</f>
        <v/>
      </c>
      <c r="K1567">
        <f>_xlfn.XLOOKUP($A1567,ALGLIB_SSA_XAUUSD!$AA$2:$AA$2401,ALGLIB_SSA_XAUUSD!$Q$2:$Q$2401,"",0)</f>
        <v/>
      </c>
      <c r="L1567">
        <f>_xlfn.XLOOKUP($A1567,ALGLIB_SSA_XAUUSD!$AA$2:$AA$2401,ALGLIB_SSA_XAUUSD!$R$2:$R$2401,"",0)</f>
        <v/>
      </c>
      <c r="M1567">
        <f>_xlfn.XLOOKUP($A1567,ALGLIB_SSA_XAUUSD!$AA$2:$AA$2401,ALGLIB_SSA_XAUUSD!$S$2:$S$2401,"",0)</f>
        <v/>
      </c>
      <c r="N1567">
        <f>_xlfn.XLOOKUP($A1567,ALGLIB_SSA_XAUUSD!$AA$2:$AA$2401,ALGLIB_SSA_XAUUSD!$T$2:$T$2401,"",0)</f>
        <v/>
      </c>
      <c r="O1567">
        <f>_xlfn.XLOOKUP($A1567,ALGLIB_SSA_XAUUSD!$AA$2:$AA$2401,ALGLIB_SSA_XAUUSD!$U$2:$U$2401,"",0)</f>
        <v/>
      </c>
      <c r="P1567">
        <f>_xlfn.XLOOKUP($A1567,ALGLIB_SSA_XAUUSD!$AA$2:$AA$2401,ALGLIB_SSA_XAUUSD!$V$2:$V$2401,"",0)</f>
        <v/>
      </c>
      <c r="S1567">
        <f>A1567</f>
        <v/>
      </c>
      <c r="T1567">
        <f>J1567</f>
        <v/>
      </c>
      <c r="U1567">
        <f>K1567</f>
        <v/>
      </c>
      <c r="V1567" s="14">
        <f>IF($A1567="","",MOD(ROW()-2,12)+1)</f>
        <v/>
      </c>
      <c r="W1567">
        <f>L1567</f>
        <v/>
      </c>
      <c r="X1567" s="14">
        <f>IF(F1567="","",F1567)</f>
        <v/>
      </c>
      <c r="Y1567" s="14">
        <f>IF(G1567="","",G1567)</f>
        <v/>
      </c>
      <c r="Z1567">
        <f>M1567</f>
        <v/>
      </c>
      <c r="AA1567">
        <f>N1567</f>
        <v/>
      </c>
      <c r="AB1567" s="14">
        <f>IF(H1567="","",H1567)</f>
        <v/>
      </c>
      <c r="AC1567">
        <f>O1567</f>
        <v/>
      </c>
      <c r="AD1567" s="14">
        <f>IF(I1567="","",I1567)</f>
        <v/>
      </c>
      <c r="AE1567">
        <f>P1567</f>
        <v/>
      </c>
      <c r="AH1567">
        <f>IF(S1567&lt;&gt;"",S1567,AH1566+900)</f>
        <v/>
      </c>
      <c r="AI1567">
        <f>IF(T1567&lt;&gt;"",T1567,AI1566)</f>
        <v/>
      </c>
      <c r="AJ1567">
        <f>IF(U1567&lt;&gt;"",U1567,AJ1566)</f>
        <v/>
      </c>
      <c r="AK1567">
        <f>IF(W1567&lt;&gt;"",W1567,"")</f>
        <v/>
      </c>
      <c r="AL1567" s="14">
        <f>IF(X1567&lt;&gt;"",X1567,"")</f>
        <v/>
      </c>
      <c r="AM1567" s="14">
        <f>IF(Y1567&lt;&gt;"",Y1567,"")</f>
        <v/>
      </c>
      <c r="AN1567" s="14">
        <f>IF(OR(AL1567="",AM1567=""),"",AL1567-AM1567)</f>
        <v/>
      </c>
      <c r="AO1567">
        <f>IF(AN1567="","",IF(AN1567&gt;0,"Bullish","Bearish"))</f>
        <v/>
      </c>
      <c r="AP1567">
        <f>IF(AO1567="",AP1566,AO1567)</f>
        <v/>
      </c>
      <c r="AQ1567" s="14">
        <f>IF(AB1567&lt;&gt;"",AB1567,"")</f>
        <v/>
      </c>
      <c r="AR1567" s="14">
        <f>IF(AD1567&lt;&gt;"",AD1567,"")</f>
        <v/>
      </c>
      <c r="AS1567">
        <f>IF(AS1566+1=13,1,AS1566+1)</f>
        <v/>
      </c>
      <c r="AT1567">
        <f>IFERROR(IF(SLOPE($AQ$1550:$AQ$1561,$AS$1550:$AS$1561)&gt;0,MIN(3,ABS(SLOPE($AQ$1550:$AQ$1561,$AS$1550:$AS$1561))),IF(SLOPE($AQ$1550:$AQ$1561,$AS$1550:$AS$1561)&lt;-0.5,-0.5,0)),0)</f>
        <v/>
      </c>
      <c r="AU1567">
        <f>IFERROR(IF(SLOPE($AR$1550:$AR$1561,$AS$1550:$AS$1561)&lt;0,MAX(-3,-ABS(SLOPE($AR$1550:$AR$1561,$AS$1550:$AS$1561))),IF(SLOPE($AR$1550:$AR$1561,$AS$1550:$AS$1561)&gt;0.5,0.5,0)),0)</f>
        <v/>
      </c>
      <c r="AV1567">
        <f>($AQ$1562+(AT1567*(AS1567-1)))</f>
        <v/>
      </c>
      <c r="AW1567">
        <f>($AR$1562+(AU1567*(AS1567-1)))</f>
        <v/>
      </c>
      <c r="AX1567">
        <f>IF(AT1567&gt;0,AV1567+AT1567,AV1567)</f>
        <v/>
      </c>
      <c r="AY1567">
        <f>IF(AU1567&lt;0,AW1567+AU1567,AW1567)</f>
        <v/>
      </c>
      <c r="BA1567" s="14">
        <f>IFERROR(AX1567-AQ1567,"")</f>
        <v/>
      </c>
      <c r="BB1567" s="14">
        <f>IFERROR(AY1567-AR1567,"")</f>
        <v/>
      </c>
      <c r="BD1567">
        <f>AH1567</f>
        <v/>
      </c>
      <c r="BE1567">
        <f>AI1567</f>
        <v/>
      </c>
      <c r="BF1567">
        <f>AJ1567</f>
        <v/>
      </c>
      <c r="BG1567" s="14">
        <f>L1567</f>
        <v/>
      </c>
      <c r="BH1567" s="14">
        <f>IF(X1567="","",X1567)</f>
        <v/>
      </c>
      <c r="BI1567" s="14">
        <f>IF(Y1567="","",Y1567)</f>
        <v/>
      </c>
      <c r="BJ1567">
        <f>Z1567</f>
        <v/>
      </c>
      <c r="BK1567">
        <f>AA1567</f>
        <v/>
      </c>
      <c r="BL1567">
        <f>IFERROR(AX1567,"")</f>
        <v/>
      </c>
      <c r="BM1567">
        <f>IFERROR(AY1567,"")</f>
        <v/>
      </c>
    </row>
    <row r="1568" ht="14.25" customHeight="1">
      <c r="A1568">
        <f>ALGLIB_SSA_XAUUSD!AA1568</f>
        <v/>
      </c>
      <c r="B1568">
        <f>IF($A1568="","",INDEX(ALGLIB_SSA_XAUUSD!$B$2:$B$2401,MATCH($A1568,ALGLIB_SSA_XAUUSD!$A$2:$A$2401,1)))</f>
        <v/>
      </c>
      <c r="C1568">
        <f>IF($A1568="","",INDEX(ALGLIB_SSA_XAUUSD!$C$2:$C$2401,MATCH($A1568,ALGLIB_SSA_XAUUSD!$A$2:$A$2401,1)))</f>
        <v/>
      </c>
      <c r="D1568" s="14">
        <f>IF($A1568="","",INT((ROW()-2)/12)+1)</f>
        <v/>
      </c>
      <c r="E1568" s="14">
        <f>IF(AND(E1574&lt;&gt;"",D1574=D1562+1),E1562+(E1574-E1562)*6/12,"")</f>
        <v/>
      </c>
      <c r="F1568" s="14">
        <f>IF(AND(F1574&lt;&gt;"",D1574=D1562+1),F1562+(F1574-F1562)*6/12,"")</f>
        <v/>
      </c>
      <c r="G1568" s="14">
        <f>IF(AND(G1574&lt;&gt;"",D1574=D1562+1),G1562+(G1574-G1562)*6/12,"")</f>
        <v/>
      </c>
      <c r="H1568" s="14">
        <f>IF(AND(H1574&lt;&gt;"",D1574=D1562+1),H1562+(H1574-H1562)*6/12,"")</f>
        <v/>
      </c>
      <c r="I1568" s="14">
        <f>IF(AND(L1574&lt;&gt;"",D1574=D1562+1),I1562+(I1574-I1562)*6/12,"")</f>
        <v/>
      </c>
      <c r="J1568">
        <f>_xlfn.XLOOKUP($A1568,ALGLIB_SSA_XAUUSD!$AA$2:$AA$2401,ALGLIB_SSA_XAUUSD!$P$2:$P$2401,"",0)</f>
        <v/>
      </c>
      <c r="K1568">
        <f>_xlfn.XLOOKUP($A1568,ALGLIB_SSA_XAUUSD!$AA$2:$AA$2401,ALGLIB_SSA_XAUUSD!$Q$2:$Q$2401,"",0)</f>
        <v/>
      </c>
      <c r="L1568">
        <f>_xlfn.XLOOKUP($A1568,ALGLIB_SSA_XAUUSD!$AA$2:$AA$2401,ALGLIB_SSA_XAUUSD!$R$2:$R$2401,"",0)</f>
        <v/>
      </c>
      <c r="M1568">
        <f>_xlfn.XLOOKUP($A1568,ALGLIB_SSA_XAUUSD!$AA$2:$AA$2401,ALGLIB_SSA_XAUUSD!$S$2:$S$2401,"",0)</f>
        <v/>
      </c>
      <c r="N1568">
        <f>_xlfn.XLOOKUP($A1568,ALGLIB_SSA_XAUUSD!$AA$2:$AA$2401,ALGLIB_SSA_XAUUSD!$T$2:$T$2401,"",0)</f>
        <v/>
      </c>
      <c r="O1568">
        <f>_xlfn.XLOOKUP($A1568,ALGLIB_SSA_XAUUSD!$AA$2:$AA$2401,ALGLIB_SSA_XAUUSD!$U$2:$U$2401,"",0)</f>
        <v/>
      </c>
      <c r="P1568">
        <f>_xlfn.XLOOKUP($A1568,ALGLIB_SSA_XAUUSD!$AA$2:$AA$2401,ALGLIB_SSA_XAUUSD!$V$2:$V$2401,"",0)</f>
        <v/>
      </c>
      <c r="S1568">
        <f>A1568</f>
        <v/>
      </c>
      <c r="T1568">
        <f>J1568</f>
        <v/>
      </c>
      <c r="U1568">
        <f>K1568</f>
        <v/>
      </c>
      <c r="V1568" s="14">
        <f>IF($A1568="","",MOD(ROW()-2,12)+1)</f>
        <v/>
      </c>
      <c r="W1568">
        <f>L1568</f>
        <v/>
      </c>
      <c r="X1568" s="14">
        <f>IF(F1568="","",F1568)</f>
        <v/>
      </c>
      <c r="Y1568" s="14">
        <f>IF(G1568="","",G1568)</f>
        <v/>
      </c>
      <c r="Z1568">
        <f>M1568</f>
        <v/>
      </c>
      <c r="AA1568">
        <f>N1568</f>
        <v/>
      </c>
      <c r="AB1568" s="14">
        <f>IF(H1568="","",H1568)</f>
        <v/>
      </c>
      <c r="AC1568">
        <f>O1568</f>
        <v/>
      </c>
      <c r="AD1568" s="14">
        <f>IF(I1568="","",I1568)</f>
        <v/>
      </c>
      <c r="AE1568">
        <f>P1568</f>
        <v/>
      </c>
      <c r="AH1568">
        <f>IF(S1568&lt;&gt;"",S1568,AH1567+900)</f>
        <v/>
      </c>
      <c r="AI1568">
        <f>IF(T1568&lt;&gt;"",T1568,AI1567)</f>
        <v/>
      </c>
      <c r="AJ1568">
        <f>IF(U1568&lt;&gt;"",U1568,AJ1567)</f>
        <v/>
      </c>
      <c r="AK1568">
        <f>IF(W1568&lt;&gt;"",W1568,"")</f>
        <v/>
      </c>
      <c r="AL1568" s="14">
        <f>IF(X1568&lt;&gt;"",X1568,"")</f>
        <v/>
      </c>
      <c r="AM1568" s="14">
        <f>IF(Y1568&lt;&gt;"",Y1568,"")</f>
        <v/>
      </c>
      <c r="AN1568" s="14">
        <f>IF(OR(AL1568="",AM1568=""),"",AL1568-AM1568)</f>
        <v/>
      </c>
      <c r="AO1568">
        <f>IF(AN1568="","",IF(AN1568&gt;0,"Bullish","Bearish"))</f>
        <v/>
      </c>
      <c r="AP1568">
        <f>IF(AO1568="",AP1567,AO1568)</f>
        <v/>
      </c>
      <c r="AQ1568" s="14">
        <f>IF(AB1568&lt;&gt;"",AB1568,"")</f>
        <v/>
      </c>
      <c r="AR1568" s="14">
        <f>IF(AD1568&lt;&gt;"",AD1568,"")</f>
        <v/>
      </c>
      <c r="AS1568">
        <f>IF(AS1567+1=13,1,AS1567+1)</f>
        <v/>
      </c>
      <c r="AT1568">
        <f>IFERROR(IF(SLOPE($AQ$1550:$AQ$1561,$AS$1550:$AS$1561)&gt;0,MIN(3,ABS(SLOPE($AQ$1550:$AQ$1561,$AS$1550:$AS$1561))),IF(SLOPE($AQ$1550:$AQ$1561,$AS$1550:$AS$1561)&lt;-0.5,-0.5,0)),0)</f>
        <v/>
      </c>
      <c r="AU1568">
        <f>IFERROR(IF(SLOPE($AR$1550:$AR$1561,$AS$1550:$AS$1561)&lt;0,MAX(-3,-ABS(SLOPE($AR$1550:$AR$1561,$AS$1550:$AS$1561))),IF(SLOPE($AR$1550:$AR$1561,$AS$1550:$AS$1561)&gt;0.5,0.5,0)),0)</f>
        <v/>
      </c>
      <c r="AV1568">
        <f>($AQ$1562+(AT1568*(AS1568-1)))</f>
        <v/>
      </c>
      <c r="AW1568">
        <f>($AR$1562+(AU1568*(AS1568-1)))</f>
        <v/>
      </c>
      <c r="AX1568">
        <f>IF(AT1568&gt;0,AV1568+AT1568,AV1568)</f>
        <v/>
      </c>
      <c r="AY1568">
        <f>IF(AU1568&lt;0,AW1568+AU1568,AW1568)</f>
        <v/>
      </c>
      <c r="BA1568" s="14">
        <f>IFERROR(AX1568-AQ1568,"")</f>
        <v/>
      </c>
      <c r="BB1568" s="14">
        <f>IFERROR(AY1568-AR1568,"")</f>
        <v/>
      </c>
      <c r="BD1568">
        <f>AH1568</f>
        <v/>
      </c>
      <c r="BE1568">
        <f>AI1568</f>
        <v/>
      </c>
      <c r="BF1568">
        <f>AJ1568</f>
        <v/>
      </c>
      <c r="BG1568" s="14">
        <f>L1568</f>
        <v/>
      </c>
      <c r="BH1568" s="14">
        <f>IF(X1568="","",X1568)</f>
        <v/>
      </c>
      <c r="BI1568" s="14">
        <f>IF(Y1568="","",Y1568)</f>
        <v/>
      </c>
      <c r="BJ1568">
        <f>Z1568</f>
        <v/>
      </c>
      <c r="BK1568">
        <f>AA1568</f>
        <v/>
      </c>
      <c r="BL1568">
        <f>IFERROR(AX1568,"")</f>
        <v/>
      </c>
      <c r="BM1568">
        <f>IFERROR(AY1568,"")</f>
        <v/>
      </c>
    </row>
    <row r="1569" ht="14.25" customHeight="1">
      <c r="A1569">
        <f>ALGLIB_SSA_XAUUSD!AA1569</f>
        <v/>
      </c>
      <c r="B1569">
        <f>IF($A1569="","",INDEX(ALGLIB_SSA_XAUUSD!$B$2:$B$2401,MATCH($A1569,ALGLIB_SSA_XAUUSD!$A$2:$A$2401,1)))</f>
        <v/>
      </c>
      <c r="C1569">
        <f>IF($A1569="","",INDEX(ALGLIB_SSA_XAUUSD!$C$2:$C$2401,MATCH($A1569,ALGLIB_SSA_XAUUSD!$A$2:$A$2401,1)))</f>
        <v/>
      </c>
      <c r="D1569" s="14">
        <f>IF($A1569="","",INT((ROW()-2)/12)+1)</f>
        <v/>
      </c>
      <c r="E1569" s="14">
        <f>IF(AND(E1574&lt;&gt;"",D1574=D1562+1),E1562+(E1574-E1562)*7/12,"")</f>
        <v/>
      </c>
      <c r="F1569" s="14">
        <f>IF(AND(F1574&lt;&gt;"",D1574=D1562+1),F1562+(F1574-F1562)*7/12,"")</f>
        <v/>
      </c>
      <c r="G1569" s="14">
        <f>IF(AND(G1574&lt;&gt;"",D1574=D1562+1),G1562+(G1574-G1562)*7/12,"")</f>
        <v/>
      </c>
      <c r="H1569" s="14">
        <f>IF(AND(H1574&lt;&gt;"",D1574=D1562+1),H1562+(H1574-H1562)*7/12,"")</f>
        <v/>
      </c>
      <c r="I1569" s="14">
        <f>IF(AND(L1574&lt;&gt;"",D1574=D1562+1),I1562+(I1574-I1562)*7/12,"")</f>
        <v/>
      </c>
      <c r="J1569">
        <f>_xlfn.XLOOKUP($A1569,ALGLIB_SSA_XAUUSD!$AA$2:$AA$2401,ALGLIB_SSA_XAUUSD!$P$2:$P$2401,"",0)</f>
        <v/>
      </c>
      <c r="K1569">
        <f>_xlfn.XLOOKUP($A1569,ALGLIB_SSA_XAUUSD!$AA$2:$AA$2401,ALGLIB_SSA_XAUUSD!$Q$2:$Q$2401,"",0)</f>
        <v/>
      </c>
      <c r="L1569">
        <f>_xlfn.XLOOKUP($A1569,ALGLIB_SSA_XAUUSD!$AA$2:$AA$2401,ALGLIB_SSA_XAUUSD!$R$2:$R$2401,"",0)</f>
        <v/>
      </c>
      <c r="M1569">
        <f>_xlfn.XLOOKUP($A1569,ALGLIB_SSA_XAUUSD!$AA$2:$AA$2401,ALGLIB_SSA_XAUUSD!$S$2:$S$2401,"",0)</f>
        <v/>
      </c>
      <c r="N1569">
        <f>_xlfn.XLOOKUP($A1569,ALGLIB_SSA_XAUUSD!$AA$2:$AA$2401,ALGLIB_SSA_XAUUSD!$T$2:$T$2401,"",0)</f>
        <v/>
      </c>
      <c r="O1569">
        <f>_xlfn.XLOOKUP($A1569,ALGLIB_SSA_XAUUSD!$AA$2:$AA$2401,ALGLIB_SSA_XAUUSD!$U$2:$U$2401,"",0)</f>
        <v/>
      </c>
      <c r="P1569">
        <f>_xlfn.XLOOKUP($A1569,ALGLIB_SSA_XAUUSD!$AA$2:$AA$2401,ALGLIB_SSA_XAUUSD!$V$2:$V$2401,"",0)</f>
        <v/>
      </c>
      <c r="S1569">
        <f>A1569</f>
        <v/>
      </c>
      <c r="T1569">
        <f>J1569</f>
        <v/>
      </c>
      <c r="U1569">
        <f>K1569</f>
        <v/>
      </c>
      <c r="V1569" s="14">
        <f>IF($A1569="","",MOD(ROW()-2,12)+1)</f>
        <v/>
      </c>
      <c r="W1569">
        <f>L1569</f>
        <v/>
      </c>
      <c r="X1569" s="14">
        <f>IF(F1569="","",F1569)</f>
        <v/>
      </c>
      <c r="Y1569" s="14">
        <f>IF(G1569="","",G1569)</f>
        <v/>
      </c>
      <c r="Z1569">
        <f>M1569</f>
        <v/>
      </c>
      <c r="AA1569">
        <f>N1569</f>
        <v/>
      </c>
      <c r="AB1569" s="14">
        <f>IF(H1569="","",H1569)</f>
        <v/>
      </c>
      <c r="AC1569">
        <f>O1569</f>
        <v/>
      </c>
      <c r="AD1569" s="14">
        <f>IF(I1569="","",I1569)</f>
        <v/>
      </c>
      <c r="AE1569">
        <f>P1569</f>
        <v/>
      </c>
      <c r="AH1569">
        <f>IF(S1569&lt;&gt;"",S1569,AH1568+900)</f>
        <v/>
      </c>
      <c r="AI1569">
        <f>IF(T1569&lt;&gt;"",T1569,AI1568)</f>
        <v/>
      </c>
      <c r="AJ1569">
        <f>IF(U1569&lt;&gt;"",U1569,AJ1568)</f>
        <v/>
      </c>
      <c r="AK1569">
        <f>IF(W1569&lt;&gt;"",W1569,"")</f>
        <v/>
      </c>
      <c r="AL1569" s="14">
        <f>IF(X1569&lt;&gt;"",X1569,"")</f>
        <v/>
      </c>
      <c r="AM1569" s="14">
        <f>IF(Y1569&lt;&gt;"",Y1569,"")</f>
        <v/>
      </c>
      <c r="AN1569" s="14">
        <f>IF(OR(AL1569="",AM1569=""),"",AL1569-AM1569)</f>
        <v/>
      </c>
      <c r="AO1569">
        <f>IF(AN1569="","",IF(AN1569&gt;0,"Bullish","Bearish"))</f>
        <v/>
      </c>
      <c r="AP1569">
        <f>IF(AO1569="",AP1568,AO1569)</f>
        <v/>
      </c>
      <c r="AQ1569" s="14">
        <f>IF(AB1569&lt;&gt;"",AB1569,"")</f>
        <v/>
      </c>
      <c r="AR1569" s="14">
        <f>IF(AD1569&lt;&gt;"",AD1569,"")</f>
        <v/>
      </c>
      <c r="AS1569">
        <f>IF(AS1568+1=13,1,AS1568+1)</f>
        <v/>
      </c>
      <c r="AT1569">
        <f>IFERROR(IF(SLOPE($AQ$1550:$AQ$1561,$AS$1550:$AS$1561)&gt;0,MIN(3,ABS(SLOPE($AQ$1550:$AQ$1561,$AS$1550:$AS$1561))),IF(SLOPE($AQ$1550:$AQ$1561,$AS$1550:$AS$1561)&lt;-0.5,-0.5,0)),0)</f>
        <v/>
      </c>
      <c r="AU1569">
        <f>IFERROR(IF(SLOPE($AR$1550:$AR$1561,$AS$1550:$AS$1561)&lt;0,MAX(-3,-ABS(SLOPE($AR$1550:$AR$1561,$AS$1550:$AS$1561))),IF(SLOPE($AR$1550:$AR$1561,$AS$1550:$AS$1561)&gt;0.5,0.5,0)),0)</f>
        <v/>
      </c>
      <c r="AV1569">
        <f>($AQ$1562+(AT1569*(AS1569-1)))</f>
        <v/>
      </c>
      <c r="AW1569">
        <f>($AR$1562+(AU1569*(AS1569-1)))</f>
        <v/>
      </c>
      <c r="AX1569">
        <f>IF(AT1569&gt;0,AV1569+AT1569,AV1569)</f>
        <v/>
      </c>
      <c r="AY1569">
        <f>IF(AU1569&lt;0,AW1569+AU1569,AW1569)</f>
        <v/>
      </c>
      <c r="BA1569" s="14">
        <f>IFERROR(AX1569-AQ1569,"")</f>
        <v/>
      </c>
      <c r="BB1569" s="14">
        <f>IFERROR(AY1569-AR1569,"")</f>
        <v/>
      </c>
      <c r="BD1569">
        <f>AH1569</f>
        <v/>
      </c>
      <c r="BE1569">
        <f>AI1569</f>
        <v/>
      </c>
      <c r="BF1569">
        <f>AJ1569</f>
        <v/>
      </c>
      <c r="BG1569" s="14">
        <f>L1569</f>
        <v/>
      </c>
      <c r="BH1569" s="14">
        <f>IF(X1569="","",X1569)</f>
        <v/>
      </c>
      <c r="BI1569" s="14">
        <f>IF(Y1569="","",Y1569)</f>
        <v/>
      </c>
      <c r="BJ1569">
        <f>Z1569</f>
        <v/>
      </c>
      <c r="BK1569">
        <f>AA1569</f>
        <v/>
      </c>
      <c r="BL1569">
        <f>IFERROR(AX1569,"")</f>
        <v/>
      </c>
      <c r="BM1569">
        <f>IFERROR(AY1569,"")</f>
        <v/>
      </c>
    </row>
    <row r="1570" ht="14.25" customHeight="1">
      <c r="A1570">
        <f>ALGLIB_SSA_XAUUSD!AA1570</f>
        <v/>
      </c>
      <c r="B1570">
        <f>IF($A1570="","",INDEX(ALGLIB_SSA_XAUUSD!$B$2:$B$2401,MATCH($A1570,ALGLIB_SSA_XAUUSD!$A$2:$A$2401,1)))</f>
        <v/>
      </c>
      <c r="C1570">
        <f>IF($A1570="","",INDEX(ALGLIB_SSA_XAUUSD!$C$2:$C$2401,MATCH($A1570,ALGLIB_SSA_XAUUSD!$A$2:$A$2401,1)))</f>
        <v/>
      </c>
      <c r="D1570" s="14">
        <f>IF($A1570="","",INT((ROW()-2)/12)+1)</f>
        <v/>
      </c>
      <c r="E1570" s="14">
        <f>IF(AND(E1574&lt;&gt;"",D1574=D1562+1),E1562+(E1574-E1562)*8/12,"")</f>
        <v/>
      </c>
      <c r="F1570" s="14">
        <f>IF(AND(F1574&lt;&gt;"",D1574=D1562+1),F1562+(F1574-F1562)*8/12,"")</f>
        <v/>
      </c>
      <c r="G1570" s="14">
        <f>IF(AND(G1574&lt;&gt;"",D1574=D1562+1),G1562+(G1574-G1562)*8/12,"")</f>
        <v/>
      </c>
      <c r="H1570" s="14">
        <f>IF(AND(H1574&lt;&gt;"",D1574=D1562+1),H1562+(H1574-H1562)*8/12,"")</f>
        <v/>
      </c>
      <c r="I1570" s="14">
        <f>IF(AND(L1574&lt;&gt;"",D1574=D1562+1),I1562+(I1574-I1562)*8/12,"")</f>
        <v/>
      </c>
      <c r="J1570">
        <f>_xlfn.XLOOKUP($A1570,ALGLIB_SSA_XAUUSD!$AA$2:$AA$2401,ALGLIB_SSA_XAUUSD!$P$2:$P$2401,"",0)</f>
        <v/>
      </c>
      <c r="K1570">
        <f>_xlfn.XLOOKUP($A1570,ALGLIB_SSA_XAUUSD!$AA$2:$AA$2401,ALGLIB_SSA_XAUUSD!$Q$2:$Q$2401,"",0)</f>
        <v/>
      </c>
      <c r="L1570">
        <f>_xlfn.XLOOKUP($A1570,ALGLIB_SSA_XAUUSD!$AA$2:$AA$2401,ALGLIB_SSA_XAUUSD!$R$2:$R$2401,"",0)</f>
        <v/>
      </c>
      <c r="M1570">
        <f>_xlfn.XLOOKUP($A1570,ALGLIB_SSA_XAUUSD!$AA$2:$AA$2401,ALGLIB_SSA_XAUUSD!$S$2:$S$2401,"",0)</f>
        <v/>
      </c>
      <c r="N1570">
        <f>_xlfn.XLOOKUP($A1570,ALGLIB_SSA_XAUUSD!$AA$2:$AA$2401,ALGLIB_SSA_XAUUSD!$T$2:$T$2401,"",0)</f>
        <v/>
      </c>
      <c r="O1570">
        <f>_xlfn.XLOOKUP($A1570,ALGLIB_SSA_XAUUSD!$AA$2:$AA$2401,ALGLIB_SSA_XAUUSD!$U$2:$U$2401,"",0)</f>
        <v/>
      </c>
      <c r="P1570">
        <f>_xlfn.XLOOKUP($A1570,ALGLIB_SSA_XAUUSD!$AA$2:$AA$2401,ALGLIB_SSA_XAUUSD!$V$2:$V$2401,"",0)</f>
        <v/>
      </c>
      <c r="S1570">
        <f>A1570</f>
        <v/>
      </c>
      <c r="T1570">
        <f>J1570</f>
        <v/>
      </c>
      <c r="U1570">
        <f>K1570</f>
        <v/>
      </c>
      <c r="V1570" s="14">
        <f>IF($A1570="","",MOD(ROW()-2,12)+1)</f>
        <v/>
      </c>
      <c r="W1570">
        <f>L1570</f>
        <v/>
      </c>
      <c r="X1570" s="14">
        <f>IF(F1570="","",F1570)</f>
        <v/>
      </c>
      <c r="Y1570" s="14">
        <f>IF(G1570="","",G1570)</f>
        <v/>
      </c>
      <c r="Z1570">
        <f>M1570</f>
        <v/>
      </c>
      <c r="AA1570">
        <f>N1570</f>
        <v/>
      </c>
      <c r="AB1570" s="14">
        <f>IF(H1570="","",H1570)</f>
        <v/>
      </c>
      <c r="AC1570">
        <f>O1570</f>
        <v/>
      </c>
      <c r="AD1570" s="14">
        <f>IF(I1570="","",I1570)</f>
        <v/>
      </c>
      <c r="AE1570">
        <f>P1570</f>
        <v/>
      </c>
      <c r="AH1570">
        <f>IF(S1570&lt;&gt;"",S1570,AH1569+900)</f>
        <v/>
      </c>
      <c r="AI1570">
        <f>IF(T1570&lt;&gt;"",T1570,AI1569)</f>
        <v/>
      </c>
      <c r="AJ1570">
        <f>IF(U1570&lt;&gt;"",U1570,AJ1569)</f>
        <v/>
      </c>
      <c r="AK1570">
        <f>IF(W1570&lt;&gt;"",W1570,"")</f>
        <v/>
      </c>
      <c r="AL1570" s="14">
        <f>IF(X1570&lt;&gt;"",X1570,"")</f>
        <v/>
      </c>
      <c r="AM1570" s="14">
        <f>IF(Y1570&lt;&gt;"",Y1570,"")</f>
        <v/>
      </c>
      <c r="AN1570" s="14">
        <f>IF(OR(AL1570="",AM1570=""),"",AL1570-AM1570)</f>
        <v/>
      </c>
      <c r="AO1570">
        <f>IF(AN1570="","",IF(AN1570&gt;0,"Bullish","Bearish"))</f>
        <v/>
      </c>
      <c r="AP1570">
        <f>IF(AO1570="",AP1569,AO1570)</f>
        <v/>
      </c>
      <c r="AQ1570" s="14">
        <f>IF(AB1570&lt;&gt;"",AB1570,"")</f>
        <v/>
      </c>
      <c r="AR1570" s="14">
        <f>IF(AD1570&lt;&gt;"",AD1570,"")</f>
        <v/>
      </c>
      <c r="AS1570">
        <f>IF(AS1569+1=13,1,AS1569+1)</f>
        <v/>
      </c>
      <c r="AT1570">
        <f>IFERROR(IF(SLOPE($AQ$1550:$AQ$1561,$AS$1550:$AS$1561)&gt;0,MIN(3,ABS(SLOPE($AQ$1550:$AQ$1561,$AS$1550:$AS$1561))),IF(SLOPE($AQ$1550:$AQ$1561,$AS$1550:$AS$1561)&lt;-0.5,-0.5,0)),0)</f>
        <v/>
      </c>
      <c r="AU1570">
        <f>IFERROR(IF(SLOPE($AR$1550:$AR$1561,$AS$1550:$AS$1561)&lt;0,MAX(-3,-ABS(SLOPE($AR$1550:$AR$1561,$AS$1550:$AS$1561))),IF(SLOPE($AR$1550:$AR$1561,$AS$1550:$AS$1561)&gt;0.5,0.5,0)),0)</f>
        <v/>
      </c>
      <c r="AV1570">
        <f>($AQ$1562+(AT1570*(AS1570-1)))</f>
        <v/>
      </c>
      <c r="AW1570">
        <f>($AR$1562+(AU1570*(AS1570-1)))</f>
        <v/>
      </c>
      <c r="AX1570">
        <f>IF(AT1570&gt;0,AV1570+AT1570,AV1570)</f>
        <v/>
      </c>
      <c r="AY1570">
        <f>IF(AU1570&lt;0,AW1570+AU1570,AW1570)</f>
        <v/>
      </c>
      <c r="BA1570" s="14">
        <f>IFERROR(AX1570-AQ1570,"")</f>
        <v/>
      </c>
      <c r="BB1570" s="14">
        <f>IFERROR(AY1570-AR1570,"")</f>
        <v/>
      </c>
      <c r="BD1570">
        <f>AH1570</f>
        <v/>
      </c>
      <c r="BE1570">
        <f>AI1570</f>
        <v/>
      </c>
      <c r="BF1570">
        <f>AJ1570</f>
        <v/>
      </c>
      <c r="BG1570" s="14">
        <f>L1570</f>
        <v/>
      </c>
      <c r="BH1570" s="14">
        <f>IF(X1570="","",X1570)</f>
        <v/>
      </c>
      <c r="BI1570" s="14">
        <f>IF(Y1570="","",Y1570)</f>
        <v/>
      </c>
      <c r="BJ1570">
        <f>Z1570</f>
        <v/>
      </c>
      <c r="BK1570">
        <f>AA1570</f>
        <v/>
      </c>
      <c r="BL1570">
        <f>IFERROR(AX1570,"")</f>
        <v/>
      </c>
      <c r="BM1570">
        <f>IFERROR(AY1570,"")</f>
        <v/>
      </c>
    </row>
    <row r="1571" ht="14.25" customHeight="1">
      <c r="A1571">
        <f>ALGLIB_SSA_XAUUSD!AA1571</f>
        <v/>
      </c>
      <c r="B1571">
        <f>IF($A1571="","",INDEX(ALGLIB_SSA_XAUUSD!$B$2:$B$2401,MATCH($A1571,ALGLIB_SSA_XAUUSD!$A$2:$A$2401,1)))</f>
        <v/>
      </c>
      <c r="C1571">
        <f>IF($A1571="","",INDEX(ALGLIB_SSA_XAUUSD!$C$2:$C$2401,MATCH($A1571,ALGLIB_SSA_XAUUSD!$A$2:$A$2401,1)))</f>
        <v/>
      </c>
      <c r="D1571" s="14">
        <f>IF($A1571="","",INT((ROW()-2)/12)+1)</f>
        <v/>
      </c>
      <c r="E1571" s="14">
        <f>IF(AND(E1574&lt;&gt;"",D1574=D1562+1),E1562+(E1574-E1562)*9/12,"")</f>
        <v/>
      </c>
      <c r="F1571" s="14">
        <f>IF(AND(F1574&lt;&gt;"",D1574=D1562+1),F1562+(F1574-F1562)*9/12,"")</f>
        <v/>
      </c>
      <c r="G1571" s="14">
        <f>IF(AND(G1574&lt;&gt;"",D1574=D1562+1),G1562+(G1574-G1562)*9/12,"")</f>
        <v/>
      </c>
      <c r="H1571" s="14">
        <f>IF(AND(H1574&lt;&gt;"",D1574=D1562+1),H1562+(H1574-H1562)*9/12,"")</f>
        <v/>
      </c>
      <c r="I1571" s="14">
        <f>IF(AND(L1574&lt;&gt;"",D1574=D1562+1),I1562+(I1574-I1562)*9/12,"")</f>
        <v/>
      </c>
      <c r="J1571">
        <f>_xlfn.XLOOKUP($A1571,ALGLIB_SSA_XAUUSD!$AA$2:$AA$2401,ALGLIB_SSA_XAUUSD!$P$2:$P$2401,"",0)</f>
        <v/>
      </c>
      <c r="K1571">
        <f>_xlfn.XLOOKUP($A1571,ALGLIB_SSA_XAUUSD!$AA$2:$AA$2401,ALGLIB_SSA_XAUUSD!$Q$2:$Q$2401,"",0)</f>
        <v/>
      </c>
      <c r="L1571">
        <f>_xlfn.XLOOKUP($A1571,ALGLIB_SSA_XAUUSD!$AA$2:$AA$2401,ALGLIB_SSA_XAUUSD!$R$2:$R$2401,"",0)</f>
        <v/>
      </c>
      <c r="M1571">
        <f>_xlfn.XLOOKUP($A1571,ALGLIB_SSA_XAUUSD!$AA$2:$AA$2401,ALGLIB_SSA_XAUUSD!$S$2:$S$2401,"",0)</f>
        <v/>
      </c>
      <c r="N1571">
        <f>_xlfn.XLOOKUP($A1571,ALGLIB_SSA_XAUUSD!$AA$2:$AA$2401,ALGLIB_SSA_XAUUSD!$T$2:$T$2401,"",0)</f>
        <v/>
      </c>
      <c r="O1571">
        <f>_xlfn.XLOOKUP($A1571,ALGLIB_SSA_XAUUSD!$AA$2:$AA$2401,ALGLIB_SSA_XAUUSD!$U$2:$U$2401,"",0)</f>
        <v/>
      </c>
      <c r="P1571">
        <f>_xlfn.XLOOKUP($A1571,ALGLIB_SSA_XAUUSD!$AA$2:$AA$2401,ALGLIB_SSA_XAUUSD!$V$2:$V$2401,"",0)</f>
        <v/>
      </c>
      <c r="S1571">
        <f>A1571</f>
        <v/>
      </c>
      <c r="T1571">
        <f>J1571</f>
        <v/>
      </c>
      <c r="U1571">
        <f>K1571</f>
        <v/>
      </c>
      <c r="V1571" s="14">
        <f>IF($A1571="","",MOD(ROW()-2,12)+1)</f>
        <v/>
      </c>
      <c r="W1571">
        <f>L1571</f>
        <v/>
      </c>
      <c r="X1571" s="14">
        <f>IF(F1571="","",F1571)</f>
        <v/>
      </c>
      <c r="Y1571" s="14">
        <f>IF(G1571="","",G1571)</f>
        <v/>
      </c>
      <c r="Z1571">
        <f>M1571</f>
        <v/>
      </c>
      <c r="AA1571">
        <f>N1571</f>
        <v/>
      </c>
      <c r="AB1571" s="14">
        <f>IF(H1571="","",H1571)</f>
        <v/>
      </c>
      <c r="AC1571">
        <f>O1571</f>
        <v/>
      </c>
      <c r="AD1571" s="14">
        <f>IF(I1571="","",I1571)</f>
        <v/>
      </c>
      <c r="AE1571">
        <f>P1571</f>
        <v/>
      </c>
      <c r="AH1571">
        <f>IF(S1571&lt;&gt;"",S1571,AH1570+900)</f>
        <v/>
      </c>
      <c r="AI1571">
        <f>IF(T1571&lt;&gt;"",T1571,AI1570)</f>
        <v/>
      </c>
      <c r="AJ1571">
        <f>IF(U1571&lt;&gt;"",U1571,AJ1570)</f>
        <v/>
      </c>
      <c r="AK1571">
        <f>IF(W1571&lt;&gt;"",W1571,"")</f>
        <v/>
      </c>
      <c r="AL1571" s="14">
        <f>IF(X1571&lt;&gt;"",X1571,"")</f>
        <v/>
      </c>
      <c r="AM1571" s="14">
        <f>IF(Y1571&lt;&gt;"",Y1571,"")</f>
        <v/>
      </c>
      <c r="AN1571" s="14">
        <f>IF(OR(AL1571="",AM1571=""),"",AL1571-AM1571)</f>
        <v/>
      </c>
      <c r="AO1571">
        <f>IF(AN1571="","",IF(AN1571&gt;0,"Bullish","Bearish"))</f>
        <v/>
      </c>
      <c r="AP1571">
        <f>IF(AO1571="",AP1570,AO1571)</f>
        <v/>
      </c>
      <c r="AQ1571" s="14">
        <f>IF(AB1571&lt;&gt;"",AB1571,"")</f>
        <v/>
      </c>
      <c r="AR1571" s="14">
        <f>IF(AD1571&lt;&gt;"",AD1571,"")</f>
        <v/>
      </c>
      <c r="AS1571">
        <f>IF(AS1570+1=13,1,AS1570+1)</f>
        <v/>
      </c>
      <c r="AT1571">
        <f>IFERROR(IF(SLOPE($AQ$1550:$AQ$1561,$AS$1550:$AS$1561)&gt;0,MIN(3,ABS(SLOPE($AQ$1550:$AQ$1561,$AS$1550:$AS$1561))),IF(SLOPE($AQ$1550:$AQ$1561,$AS$1550:$AS$1561)&lt;-0.5,-0.5,0)),0)</f>
        <v/>
      </c>
      <c r="AU1571">
        <f>IFERROR(IF(SLOPE($AR$1550:$AR$1561,$AS$1550:$AS$1561)&lt;0,MAX(-3,-ABS(SLOPE($AR$1550:$AR$1561,$AS$1550:$AS$1561))),IF(SLOPE($AR$1550:$AR$1561,$AS$1550:$AS$1561)&gt;0.5,0.5,0)),0)</f>
        <v/>
      </c>
      <c r="AV1571">
        <f>($AQ$1562+(AT1571*(AS1571-1)))</f>
        <v/>
      </c>
      <c r="AW1571">
        <f>($AR$1562+(AU1571*(AS1571-1)))</f>
        <v/>
      </c>
      <c r="AX1571">
        <f>IF(AT1571&gt;0,AV1571+AT1571,AV1571)</f>
        <v/>
      </c>
      <c r="AY1571">
        <f>IF(AU1571&lt;0,AW1571+AU1571,AW1571)</f>
        <v/>
      </c>
      <c r="BA1571" s="14">
        <f>IFERROR(AX1571-AQ1571,"")</f>
        <v/>
      </c>
      <c r="BB1571" s="14">
        <f>IFERROR(AY1571-AR1571,"")</f>
        <v/>
      </c>
      <c r="BD1571">
        <f>AH1571</f>
        <v/>
      </c>
      <c r="BE1571">
        <f>AI1571</f>
        <v/>
      </c>
      <c r="BF1571">
        <f>AJ1571</f>
        <v/>
      </c>
      <c r="BG1571" s="14">
        <f>L1571</f>
        <v/>
      </c>
      <c r="BH1571" s="14">
        <f>IF(X1571="","",X1571)</f>
        <v/>
      </c>
      <c r="BI1571" s="14">
        <f>IF(Y1571="","",Y1571)</f>
        <v/>
      </c>
      <c r="BJ1571">
        <f>Z1571</f>
        <v/>
      </c>
      <c r="BK1571">
        <f>AA1571</f>
        <v/>
      </c>
      <c r="BL1571">
        <f>IFERROR(AX1571,"")</f>
        <v/>
      </c>
      <c r="BM1571">
        <f>IFERROR(AY1571,"")</f>
        <v/>
      </c>
    </row>
    <row r="1572" ht="14.25" customHeight="1">
      <c r="A1572">
        <f>ALGLIB_SSA_XAUUSD!AA1572</f>
        <v/>
      </c>
      <c r="B1572">
        <f>IF($A1572="","",INDEX(ALGLIB_SSA_XAUUSD!$B$2:$B$2401,MATCH($A1572,ALGLIB_SSA_XAUUSD!$A$2:$A$2401,1)))</f>
        <v/>
      </c>
      <c r="C1572">
        <f>IF($A1572="","",INDEX(ALGLIB_SSA_XAUUSD!$C$2:$C$2401,MATCH($A1572,ALGLIB_SSA_XAUUSD!$A$2:$A$2401,1)))</f>
        <v/>
      </c>
      <c r="D1572" s="14">
        <f>IF($A1572="","",INT((ROW()-2)/12)+1)</f>
        <v/>
      </c>
      <c r="E1572" s="14">
        <f>IF(AND(E1574&lt;&gt;"",D1574=D1562+1),E1562+(E1574-E1562)*10/12,"")</f>
        <v/>
      </c>
      <c r="F1572" s="14">
        <f>IF(AND(F1574&lt;&gt;"",D1574=D1562+1),F1562+(F1574-F1562)*10/12,"")</f>
        <v/>
      </c>
      <c r="G1572" s="14">
        <f>IF(AND(G1574&lt;&gt;"",D1574=D1562+1),G1562+(G1574-G1562)*10/12,"")</f>
        <v/>
      </c>
      <c r="H1572" s="14">
        <f>IF(AND(H1574&lt;&gt;"",D1574=D1562+1),H1562+(H1574-H1562)*10/12,"")</f>
        <v/>
      </c>
      <c r="I1572" s="14">
        <f>IF(AND(L1574&lt;&gt;"",D1574=D1562+1),I1562+(I1574-I1562)*10/12,"")</f>
        <v/>
      </c>
      <c r="J1572">
        <f>_xlfn.XLOOKUP($A1572,ALGLIB_SSA_XAUUSD!$AA$2:$AA$2401,ALGLIB_SSA_XAUUSD!$P$2:$P$2401,"",0)</f>
        <v/>
      </c>
      <c r="K1572">
        <f>_xlfn.XLOOKUP($A1572,ALGLIB_SSA_XAUUSD!$AA$2:$AA$2401,ALGLIB_SSA_XAUUSD!$Q$2:$Q$2401,"",0)</f>
        <v/>
      </c>
      <c r="L1572">
        <f>_xlfn.XLOOKUP($A1572,ALGLIB_SSA_XAUUSD!$AA$2:$AA$2401,ALGLIB_SSA_XAUUSD!$R$2:$R$2401,"",0)</f>
        <v/>
      </c>
      <c r="M1572">
        <f>_xlfn.XLOOKUP($A1572,ALGLIB_SSA_XAUUSD!$AA$2:$AA$2401,ALGLIB_SSA_XAUUSD!$S$2:$S$2401,"",0)</f>
        <v/>
      </c>
      <c r="N1572">
        <f>_xlfn.XLOOKUP($A1572,ALGLIB_SSA_XAUUSD!$AA$2:$AA$2401,ALGLIB_SSA_XAUUSD!$T$2:$T$2401,"",0)</f>
        <v/>
      </c>
      <c r="O1572">
        <f>_xlfn.XLOOKUP($A1572,ALGLIB_SSA_XAUUSD!$AA$2:$AA$2401,ALGLIB_SSA_XAUUSD!$U$2:$U$2401,"",0)</f>
        <v/>
      </c>
      <c r="P1572">
        <f>_xlfn.XLOOKUP($A1572,ALGLIB_SSA_XAUUSD!$AA$2:$AA$2401,ALGLIB_SSA_XAUUSD!$V$2:$V$2401,"",0)</f>
        <v/>
      </c>
      <c r="S1572">
        <f>A1572</f>
        <v/>
      </c>
      <c r="T1572">
        <f>J1572</f>
        <v/>
      </c>
      <c r="U1572">
        <f>K1572</f>
        <v/>
      </c>
      <c r="V1572" s="14">
        <f>IF($A1572="","",MOD(ROW()-2,12)+1)</f>
        <v/>
      </c>
      <c r="W1572">
        <f>L1572</f>
        <v/>
      </c>
      <c r="X1572" s="14">
        <f>IF(F1572="","",F1572)</f>
        <v/>
      </c>
      <c r="Y1572" s="14">
        <f>IF(G1572="","",G1572)</f>
        <v/>
      </c>
      <c r="Z1572">
        <f>M1572</f>
        <v/>
      </c>
      <c r="AA1572">
        <f>N1572</f>
        <v/>
      </c>
      <c r="AB1572" s="14">
        <f>IF(H1572="","",H1572)</f>
        <v/>
      </c>
      <c r="AC1572">
        <f>O1572</f>
        <v/>
      </c>
      <c r="AD1572" s="14">
        <f>IF(I1572="","",I1572)</f>
        <v/>
      </c>
      <c r="AE1572">
        <f>P1572</f>
        <v/>
      </c>
      <c r="AH1572">
        <f>IF(S1572&lt;&gt;"",S1572,AH1571+900)</f>
        <v/>
      </c>
      <c r="AI1572">
        <f>IF(T1572&lt;&gt;"",T1572,AI1571)</f>
        <v/>
      </c>
      <c r="AJ1572">
        <f>IF(U1572&lt;&gt;"",U1572,AJ1571)</f>
        <v/>
      </c>
      <c r="AK1572">
        <f>IF(W1572&lt;&gt;"",W1572,"")</f>
        <v/>
      </c>
      <c r="AL1572" s="14">
        <f>IF(X1572&lt;&gt;"",X1572,"")</f>
        <v/>
      </c>
      <c r="AM1572" s="14">
        <f>IF(Y1572&lt;&gt;"",Y1572,"")</f>
        <v/>
      </c>
      <c r="AN1572" s="14">
        <f>IF(OR(AL1572="",AM1572=""),"",AL1572-AM1572)</f>
        <v/>
      </c>
      <c r="AO1572">
        <f>IF(AN1572="","",IF(AN1572&gt;0,"Bullish","Bearish"))</f>
        <v/>
      </c>
      <c r="AP1572">
        <f>IF(AO1572="",AP1571,AO1572)</f>
        <v/>
      </c>
      <c r="AQ1572" s="14">
        <f>IF(AB1572&lt;&gt;"",AB1572,"")</f>
        <v/>
      </c>
      <c r="AR1572" s="14">
        <f>IF(AD1572&lt;&gt;"",AD1572,"")</f>
        <v/>
      </c>
      <c r="AS1572">
        <f>IF(AS1571+1=13,1,AS1571+1)</f>
        <v/>
      </c>
      <c r="AT1572">
        <f>IFERROR(IF(SLOPE($AQ$1550:$AQ$1561,$AS$1550:$AS$1561)&gt;0,MIN(3,ABS(SLOPE($AQ$1550:$AQ$1561,$AS$1550:$AS$1561))),IF(SLOPE($AQ$1550:$AQ$1561,$AS$1550:$AS$1561)&lt;-0.5,-0.5,0)),0)</f>
        <v/>
      </c>
      <c r="AU1572">
        <f>IFERROR(IF(SLOPE($AR$1550:$AR$1561,$AS$1550:$AS$1561)&lt;0,MAX(-3,-ABS(SLOPE($AR$1550:$AR$1561,$AS$1550:$AS$1561))),IF(SLOPE($AR$1550:$AR$1561,$AS$1550:$AS$1561)&gt;0.5,0.5,0)),0)</f>
        <v/>
      </c>
      <c r="AV1572">
        <f>($AQ$1562+(AT1572*(AS1572-1)))</f>
        <v/>
      </c>
      <c r="AW1572">
        <f>($AR$1562+(AU1572*(AS1572-1)))</f>
        <v/>
      </c>
      <c r="AX1572">
        <f>IF(AT1572&gt;0,AV1572+AT1572,AV1572)</f>
        <v/>
      </c>
      <c r="AY1572">
        <f>IF(AU1572&lt;0,AW1572+AU1572,AW1572)</f>
        <v/>
      </c>
      <c r="BA1572" s="14">
        <f>IFERROR(AX1572-AQ1572,"")</f>
        <v/>
      </c>
      <c r="BB1572" s="14">
        <f>IFERROR(AY1572-AR1572,"")</f>
        <v/>
      </c>
      <c r="BD1572">
        <f>AH1572</f>
        <v/>
      </c>
      <c r="BE1572">
        <f>AI1572</f>
        <v/>
      </c>
      <c r="BF1572">
        <f>AJ1572</f>
        <v/>
      </c>
      <c r="BG1572" s="14">
        <f>L1572</f>
        <v/>
      </c>
      <c r="BH1572" s="14">
        <f>IF(X1572="","",X1572)</f>
        <v/>
      </c>
      <c r="BI1572" s="14">
        <f>IF(Y1572="","",Y1572)</f>
        <v/>
      </c>
      <c r="BJ1572">
        <f>Z1572</f>
        <v/>
      </c>
      <c r="BK1572">
        <f>AA1572</f>
        <v/>
      </c>
      <c r="BL1572">
        <f>IFERROR(AX1572,"")</f>
        <v/>
      </c>
      <c r="BM1572">
        <f>IFERROR(AY1572,"")</f>
        <v/>
      </c>
    </row>
    <row r="1573" ht="14.25" customHeight="1">
      <c r="A1573">
        <f>ALGLIB_SSA_XAUUSD!AA1573</f>
        <v/>
      </c>
      <c r="B1573">
        <f>IF($A1573="","",INDEX(ALGLIB_SSA_XAUUSD!$B$2:$B$2401,MATCH($A1573,ALGLIB_SSA_XAUUSD!$A$2:$A$2401,1)))</f>
        <v/>
      </c>
      <c r="C1573">
        <f>IF($A1573="","",INDEX(ALGLIB_SSA_XAUUSD!$C$2:$C$2401,MATCH($A1573,ALGLIB_SSA_XAUUSD!$A$2:$A$2401,1)))</f>
        <v/>
      </c>
      <c r="D1573" s="14">
        <f>IF($A1573="","",INT((ROW()-2)/12)+1)</f>
        <v/>
      </c>
      <c r="E1573" s="14">
        <f>IF(AND(E1574&lt;&gt;"",D1574=D1562+1),E1562+(E1574-E1562)*11/12,"")</f>
        <v/>
      </c>
      <c r="F1573" s="14">
        <f>IF(AND(F1574&lt;&gt;"",D1574=D1562+1),F1562+(F1574-F1562)*11/12,"")</f>
        <v/>
      </c>
      <c r="G1573" s="14">
        <f>IF(AND(G1574&lt;&gt;"",D1574=D1562+1),G1562+(G1574-G1562)*11/12,"")</f>
        <v/>
      </c>
      <c r="H1573" s="14">
        <f>IF(AND(H1574&lt;&gt;"",D1574=D1562+1),H1562+(H1574-H1562)*11/12,"")</f>
        <v/>
      </c>
      <c r="I1573" s="14">
        <f>IF(AND(L1574&lt;&gt;"",D1574=D1562+1),I1562+(I1574-I1562)*11/12,"")</f>
        <v/>
      </c>
      <c r="J1573">
        <f>_xlfn.XLOOKUP($A1573,ALGLIB_SSA_XAUUSD!$AA$2:$AA$2401,ALGLIB_SSA_XAUUSD!$P$2:$P$2401,"",0)</f>
        <v/>
      </c>
      <c r="K1573">
        <f>_xlfn.XLOOKUP($A1573,ALGLIB_SSA_XAUUSD!$AA$2:$AA$2401,ALGLIB_SSA_XAUUSD!$Q$2:$Q$2401,"",0)</f>
        <v/>
      </c>
      <c r="L1573">
        <f>_xlfn.XLOOKUP($A1573,ALGLIB_SSA_XAUUSD!$AA$2:$AA$2401,ALGLIB_SSA_XAUUSD!$R$2:$R$2401,"",0)</f>
        <v/>
      </c>
      <c r="M1573">
        <f>_xlfn.XLOOKUP($A1573,ALGLIB_SSA_XAUUSD!$AA$2:$AA$2401,ALGLIB_SSA_XAUUSD!$S$2:$S$2401,"",0)</f>
        <v/>
      </c>
      <c r="N1573">
        <f>_xlfn.XLOOKUP($A1573,ALGLIB_SSA_XAUUSD!$AA$2:$AA$2401,ALGLIB_SSA_XAUUSD!$T$2:$T$2401,"",0)</f>
        <v/>
      </c>
      <c r="O1573">
        <f>_xlfn.XLOOKUP($A1573,ALGLIB_SSA_XAUUSD!$AA$2:$AA$2401,ALGLIB_SSA_XAUUSD!$U$2:$U$2401,"",0)</f>
        <v/>
      </c>
      <c r="P1573">
        <f>_xlfn.XLOOKUP($A1573,ALGLIB_SSA_XAUUSD!$AA$2:$AA$2401,ALGLIB_SSA_XAUUSD!$V$2:$V$2401,"",0)</f>
        <v/>
      </c>
      <c r="S1573">
        <f>A1573</f>
        <v/>
      </c>
      <c r="T1573">
        <f>J1573</f>
        <v/>
      </c>
      <c r="U1573">
        <f>K1573</f>
        <v/>
      </c>
      <c r="V1573" s="14">
        <f>IF($A1573="","",MOD(ROW()-2,12)+1)</f>
        <v/>
      </c>
      <c r="W1573">
        <f>L1573</f>
        <v/>
      </c>
      <c r="X1573" s="14">
        <f>IF(F1573="","",F1573)</f>
        <v/>
      </c>
      <c r="Y1573" s="14">
        <f>IF(G1573="","",G1573)</f>
        <v/>
      </c>
      <c r="Z1573">
        <f>M1573</f>
        <v/>
      </c>
      <c r="AA1573">
        <f>N1573</f>
        <v/>
      </c>
      <c r="AB1573" s="14">
        <f>IF(H1573="","",H1573)</f>
        <v/>
      </c>
      <c r="AC1573">
        <f>O1573</f>
        <v/>
      </c>
      <c r="AD1573" s="14">
        <f>IF(I1573="","",I1573)</f>
        <v/>
      </c>
      <c r="AE1573">
        <f>P1573</f>
        <v/>
      </c>
      <c r="AH1573">
        <f>IF(S1573&lt;&gt;"",S1573,AH1572+900)</f>
        <v/>
      </c>
      <c r="AI1573">
        <f>IF(T1573&lt;&gt;"",T1573,AI1572)</f>
        <v/>
      </c>
      <c r="AJ1573">
        <f>IF(U1573&lt;&gt;"",U1573,AJ1572)</f>
        <v/>
      </c>
      <c r="AK1573">
        <f>IF(W1573&lt;&gt;"",W1573,"")</f>
        <v/>
      </c>
      <c r="AL1573" s="14">
        <f>IF(X1573&lt;&gt;"",X1573,"")</f>
        <v/>
      </c>
      <c r="AM1573" s="14">
        <f>IF(Y1573&lt;&gt;"",Y1573,"")</f>
        <v/>
      </c>
      <c r="AN1573" s="14">
        <f>IF(OR(AL1573="",AM1573=""),"",AL1573-AM1573)</f>
        <v/>
      </c>
      <c r="AO1573">
        <f>IF(AN1573="","",IF(AN1573&gt;0,"Bullish","Bearish"))</f>
        <v/>
      </c>
      <c r="AP1573">
        <f>IF(AO1573="",AP1572,AO1573)</f>
        <v/>
      </c>
      <c r="AQ1573" s="14">
        <f>IF(AB1573&lt;&gt;"",AB1573,"")</f>
        <v/>
      </c>
      <c r="AR1573" s="14">
        <f>IF(AD1573&lt;&gt;"",AD1573,"")</f>
        <v/>
      </c>
      <c r="AS1573">
        <f>IF(AS1572+1=13,1,AS1572+1)</f>
        <v/>
      </c>
      <c r="AT1573">
        <f>IFERROR(IF(SLOPE($AQ$1550:$AQ$1561,$AS$1550:$AS$1561)&gt;0,MIN(3,ABS(SLOPE($AQ$1550:$AQ$1561,$AS$1550:$AS$1561))),IF(SLOPE($AQ$1550:$AQ$1561,$AS$1550:$AS$1561)&lt;-0.5,-0.5,0)),0)</f>
        <v/>
      </c>
      <c r="AU1573">
        <f>IFERROR(IF(SLOPE($AR$1550:$AR$1561,$AS$1550:$AS$1561)&lt;0,MAX(-3,-ABS(SLOPE($AR$1550:$AR$1561,$AS$1550:$AS$1561))),IF(SLOPE($AR$1550:$AR$1561,$AS$1550:$AS$1561)&gt;0.5,0.5,0)),0)</f>
        <v/>
      </c>
      <c r="AV1573">
        <f>($AQ$1562+(AT1573*(AS1573-1)))</f>
        <v/>
      </c>
      <c r="AW1573">
        <f>($AR$1562+(AU1573*(AS1573-1)))</f>
        <v/>
      </c>
      <c r="AX1573">
        <f>IF(AT1573&gt;0,AV1573+AT1573,AV1573)</f>
        <v/>
      </c>
      <c r="AY1573">
        <f>IF(AU1573&lt;0,AW1573+AU1573,AW1573)</f>
        <v/>
      </c>
      <c r="BA1573" s="14">
        <f>IFERROR(AX1573-AQ1573,"")</f>
        <v/>
      </c>
      <c r="BB1573" s="14">
        <f>IFERROR(AY1573-AR1573,"")</f>
        <v/>
      </c>
      <c r="BD1573">
        <f>AH1573</f>
        <v/>
      </c>
      <c r="BE1573">
        <f>AI1573</f>
        <v/>
      </c>
      <c r="BF1573">
        <f>AJ1573</f>
        <v/>
      </c>
      <c r="BG1573" s="14">
        <f>L1573</f>
        <v/>
      </c>
      <c r="BH1573" s="14">
        <f>IF(X1573="","",X1573)</f>
        <v/>
      </c>
      <c r="BI1573" s="14">
        <f>IF(Y1573="","",Y1573)</f>
        <v/>
      </c>
      <c r="BJ1573">
        <f>Z1573</f>
        <v/>
      </c>
      <c r="BK1573">
        <f>AA1573</f>
        <v/>
      </c>
      <c r="BL1573">
        <f>IFERROR(AX1573,"")</f>
        <v/>
      </c>
      <c r="BM1573">
        <f>IFERROR(AY1573,"")</f>
        <v/>
      </c>
    </row>
    <row r="1574" ht="14.25" customHeight="1">
      <c r="A1574">
        <f>ALGLIB_SSA_XAUUSD!AA1574</f>
        <v/>
      </c>
      <c r="B1574">
        <f>IF($A1574="","",INDEX(ALGLIB_SSA_XAUUSD!$B$2:$B$2401,MATCH($A1574,ALGLIB_SSA_XAUUSD!$A$2:$A$2401,1)))</f>
        <v/>
      </c>
      <c r="C1574">
        <f>IF($A1574="","",INDEX(ALGLIB_SSA_XAUUSD!$C$2:$C$2401,MATCH($A1574,ALGLIB_SSA_XAUUSD!$A$2:$A$2401,1)))</f>
        <v/>
      </c>
      <c r="D1574" s="14">
        <f>IF($A1574="","",INT((ROW()-2)/12)+1)</f>
        <v/>
      </c>
      <c r="E1574" s="14">
        <f>IF($A1574="","",INDEX(ALGLIB_SSA_XAUUSD!$D$2:$D$2401,MATCH($A1574,ALGLIB_SSA_XAUUSD!$A$2:$A$2401,1)))</f>
        <v/>
      </c>
      <c r="F1574" s="14">
        <f>IF($A1574="","",INDEX(ALGLIB_SSA_XAUUSD!$E$2:$E$2401,MATCH($A1574,ALGLIB_SSA_XAUUSD!$A$2:$A$2401,1)))</f>
        <v/>
      </c>
      <c r="G1574" s="14">
        <f>IF($A1574="","",INDEX(ALGLIB_SSA_XAUUSD!$F$2:$F$2401,MATCH($A1574,ALGLIB_SSA_XAUUSD!$A$2:$A$2401,1)))</f>
        <v/>
      </c>
      <c r="H1574" s="14">
        <f>IF($A1574="","",INDEX(ALGLIB_SSA_XAUUSD!$G$2:$G$2401,MATCH($A1574,ALGLIB_SSA_XAUUSD!$A$2:$A$2401,1)))</f>
        <v/>
      </c>
      <c r="I1574" s="14">
        <f>IF($A1574="","",INDEX(ALGLIB_SSA_XAUUSD!$H$2:$H$2401,MATCH($A1574,ALGLIB_SSA_XAUUSD!$A$2:$A$2401,1)))</f>
        <v/>
      </c>
      <c r="J1574">
        <f>_xlfn.XLOOKUP($A1574,ALGLIB_SSA_XAUUSD!$AA$2:$AA$2401,ALGLIB_SSA_XAUUSD!$P$2:$P$2401,"",0)</f>
        <v/>
      </c>
      <c r="K1574">
        <f>_xlfn.XLOOKUP($A1574,ALGLIB_SSA_XAUUSD!$AA$2:$AA$2401,ALGLIB_SSA_XAUUSD!$Q$2:$Q$2401,"",0)</f>
        <v/>
      </c>
      <c r="L1574">
        <f>_xlfn.XLOOKUP($A1574,ALGLIB_SSA_XAUUSD!$AA$2:$AA$2401,ALGLIB_SSA_XAUUSD!$R$2:$R$2401,"",0)</f>
        <v/>
      </c>
      <c r="M1574">
        <f>_xlfn.XLOOKUP($A1574,ALGLIB_SSA_XAUUSD!$AA$2:$AA$2401,ALGLIB_SSA_XAUUSD!$S$2:$S$2401,"",0)</f>
        <v/>
      </c>
      <c r="N1574">
        <f>_xlfn.XLOOKUP($A1574,ALGLIB_SSA_XAUUSD!$AA$2:$AA$2401,ALGLIB_SSA_XAUUSD!$T$2:$T$2401,"",0)</f>
        <v/>
      </c>
      <c r="O1574">
        <f>_xlfn.XLOOKUP($A1574,ALGLIB_SSA_XAUUSD!$AA$2:$AA$2401,ALGLIB_SSA_XAUUSD!$U$2:$U$2401,"",0)</f>
        <v/>
      </c>
      <c r="P1574">
        <f>_xlfn.XLOOKUP($A1574,ALGLIB_SSA_XAUUSD!$AA$2:$AA$2401,ALGLIB_SSA_XAUUSD!$V$2:$V$2401,"",0)</f>
        <v/>
      </c>
      <c r="S1574">
        <f>A1574</f>
        <v/>
      </c>
      <c r="T1574">
        <f>J1574</f>
        <v/>
      </c>
      <c r="U1574">
        <f>K1574</f>
        <v/>
      </c>
      <c r="V1574" s="14">
        <f>IF($A1574="","",MOD(ROW()-2,12)+1)</f>
        <v/>
      </c>
      <c r="W1574">
        <f>L1574</f>
        <v/>
      </c>
      <c r="X1574" s="14">
        <f>IF(F1574="","",F1574)</f>
        <v/>
      </c>
      <c r="Y1574" s="14">
        <f>IF(G1574="","",G1574)</f>
        <v/>
      </c>
      <c r="Z1574">
        <f>M1574</f>
        <v/>
      </c>
      <c r="AA1574">
        <f>N1574</f>
        <v/>
      </c>
      <c r="AB1574" s="14">
        <f>IF(H1574="","",H1574)</f>
        <v/>
      </c>
      <c r="AC1574">
        <f>O1574</f>
        <v/>
      </c>
      <c r="AD1574" s="14">
        <f>IF(I1574="","",I1574)</f>
        <v/>
      </c>
      <c r="AE1574">
        <f>P1574</f>
        <v/>
      </c>
      <c r="AH1574">
        <f>IF(S1574&lt;&gt;"",S1574,AH1573+900)</f>
        <v/>
      </c>
      <c r="AI1574">
        <f>IF(T1574&lt;&gt;"",T1574,AI1573)</f>
        <v/>
      </c>
      <c r="AJ1574">
        <f>IF(U1574&lt;&gt;"",U1574,AJ1573)</f>
        <v/>
      </c>
      <c r="AK1574">
        <f>IF(W1574&lt;&gt;"",W1574,"")</f>
        <v/>
      </c>
      <c r="AL1574" s="14">
        <f>IF(X1574&lt;&gt;"",X1574,"")</f>
        <v/>
      </c>
      <c r="AM1574" s="14">
        <f>IF(Y1574&lt;&gt;"",Y1574,"")</f>
        <v/>
      </c>
      <c r="AN1574" s="14">
        <f>IF(OR(AL1574="",AM1574=""),"",AL1574-AM1574)</f>
        <v/>
      </c>
      <c r="AO1574">
        <f>IF(AN1574="","",IF(AN1574&gt;0,"Bullish","Bearish"))</f>
        <v/>
      </c>
      <c r="AP1574">
        <f>IF(AO1574="",AP1573,AO1574)</f>
        <v/>
      </c>
      <c r="AQ1574" s="14">
        <f>IF(AB1574&lt;&gt;"",AB1574,"")</f>
        <v/>
      </c>
      <c r="AR1574" s="14">
        <f>IF(AD1574&lt;&gt;"",AD1574,"")</f>
        <v/>
      </c>
      <c r="AS1574">
        <f>IF(AS1573+1=13,1,AS1573+1)</f>
        <v/>
      </c>
      <c r="AT1574">
        <f>IFERROR(IF(SLOPE($AQ$1562:$AQ$1573,$AS$1562:$AS$1573)&gt;0,MIN(3,ABS(SLOPE($AQ$1562:$AQ$1573,$AS$1562:$AS$1573))),IF(SLOPE($AQ$1562:$AQ$1573,$AS$1562:$AS$1573)&lt;-0.5,-0.5,0)),0)</f>
        <v/>
      </c>
      <c r="AU1574">
        <f>IFERROR(IF(SLOPE($AR$1562:$AR$1573,$AS$1562:$AS$1573)&lt;0,MAX(-3,-ABS(SLOPE($AR$1562:$AR$1573,$AS$1562:$AS$1573))),IF(SLOPE($AR$1562:$AR$1573,$AS$1562:$AS$1573)&gt;0.5,0.5,0)),0)</f>
        <v/>
      </c>
      <c r="AV1574">
        <f>($AQ$1574+(AT1574*(AS1574-1)))</f>
        <v/>
      </c>
      <c r="AW1574">
        <f>($AR$1574+(AU1574*(AS1574-1)))</f>
        <v/>
      </c>
      <c r="AX1574">
        <f>IF(AT1574&gt;0,AV1574+AT1574,AV1574)</f>
        <v/>
      </c>
      <c r="AY1574">
        <f>IF(AU1574&lt;0,AW1574+AU1574,AW1574)</f>
        <v/>
      </c>
      <c r="BA1574" s="14">
        <f>IFERROR(AX1574-AQ1574,"")</f>
        <v/>
      </c>
      <c r="BB1574" s="14">
        <f>IFERROR(AY1574-AR1574,"")</f>
        <v/>
      </c>
      <c r="BD1574">
        <f>AH1574</f>
        <v/>
      </c>
      <c r="BE1574">
        <f>AI1574</f>
        <v/>
      </c>
      <c r="BF1574">
        <f>AJ1574</f>
        <v/>
      </c>
      <c r="BG1574" s="14">
        <f>L1574</f>
        <v/>
      </c>
      <c r="BH1574" s="14">
        <f>IF(X1574="","",X1574)</f>
        <v/>
      </c>
      <c r="BI1574" s="14">
        <f>IF(Y1574="","",Y1574)</f>
        <v/>
      </c>
      <c r="BJ1574">
        <f>Z1574</f>
        <v/>
      </c>
      <c r="BK1574">
        <f>AA1574</f>
        <v/>
      </c>
      <c r="BL1574">
        <f>IFERROR(AX1574,"")</f>
        <v/>
      </c>
      <c r="BM1574">
        <f>IFERROR(AY1574,"")</f>
        <v/>
      </c>
    </row>
    <row r="1575" ht="14.25" customHeight="1">
      <c r="A1575">
        <f>ALGLIB_SSA_XAUUSD!AA1575</f>
        <v/>
      </c>
      <c r="B1575">
        <f>IF($A1575="","",INDEX(ALGLIB_SSA_XAUUSD!$B$2:$B$2401,MATCH($A1575,ALGLIB_SSA_XAUUSD!$A$2:$A$2401,1)))</f>
        <v/>
      </c>
      <c r="C1575">
        <f>IF($A1575="","",INDEX(ALGLIB_SSA_XAUUSD!$C$2:$C$2401,MATCH($A1575,ALGLIB_SSA_XAUUSD!$A$2:$A$2401,1)))</f>
        <v/>
      </c>
      <c r="D1575" s="14">
        <f>IF($A1575="","",INT((ROW()-2)/12)+1)</f>
        <v/>
      </c>
      <c r="E1575" s="14">
        <f>IF(AND(E1586&lt;&gt;"",D1586=D1574+1),E1574+(E1586-E1574)*1/12,"")</f>
        <v/>
      </c>
      <c r="F1575" s="14">
        <f>IF(AND(F1586&lt;&gt;"",D1586=D1574+1),F1574+(F1586-F1574)*1/12,"")</f>
        <v/>
      </c>
      <c r="G1575" s="14">
        <f>IF(AND(G1586&lt;&gt;"",D1586=D1574+1),G1574+(G1586-G1574)*1/12,"")</f>
        <v/>
      </c>
      <c r="H1575" s="14">
        <f>IF(AND(H1586&lt;&gt;"",D1586=D1574+1),H1574+(H1586-H1574)*1/12,"")</f>
        <v/>
      </c>
      <c r="I1575" s="14">
        <f>IF(AND(L1586&lt;&gt;"",D1586=D1574+1),I1574+(I1586-I1574)*1/12,"")</f>
        <v/>
      </c>
      <c r="J1575">
        <f>_xlfn.XLOOKUP($A1575,ALGLIB_SSA_XAUUSD!$AA$2:$AA$2401,ALGLIB_SSA_XAUUSD!$P$2:$P$2401,"",0)</f>
        <v/>
      </c>
      <c r="K1575">
        <f>_xlfn.XLOOKUP($A1575,ALGLIB_SSA_XAUUSD!$AA$2:$AA$2401,ALGLIB_SSA_XAUUSD!$Q$2:$Q$2401,"",0)</f>
        <v/>
      </c>
      <c r="L1575">
        <f>_xlfn.XLOOKUP($A1575,ALGLIB_SSA_XAUUSD!$AA$2:$AA$2401,ALGLIB_SSA_XAUUSD!$R$2:$R$2401,"",0)</f>
        <v/>
      </c>
      <c r="M1575">
        <f>_xlfn.XLOOKUP($A1575,ALGLIB_SSA_XAUUSD!$AA$2:$AA$2401,ALGLIB_SSA_XAUUSD!$S$2:$S$2401,"",0)</f>
        <v/>
      </c>
      <c r="N1575">
        <f>_xlfn.XLOOKUP($A1575,ALGLIB_SSA_XAUUSD!$AA$2:$AA$2401,ALGLIB_SSA_XAUUSD!$T$2:$T$2401,"",0)</f>
        <v/>
      </c>
      <c r="O1575">
        <f>_xlfn.XLOOKUP($A1575,ALGLIB_SSA_XAUUSD!$AA$2:$AA$2401,ALGLIB_SSA_XAUUSD!$U$2:$U$2401,"",0)</f>
        <v/>
      </c>
      <c r="P1575">
        <f>_xlfn.XLOOKUP($A1575,ALGLIB_SSA_XAUUSD!$AA$2:$AA$2401,ALGLIB_SSA_XAUUSD!$V$2:$V$2401,"",0)</f>
        <v/>
      </c>
      <c r="S1575">
        <f>A1575</f>
        <v/>
      </c>
      <c r="T1575">
        <f>J1575</f>
        <v/>
      </c>
      <c r="U1575">
        <f>K1575</f>
        <v/>
      </c>
      <c r="V1575" s="14">
        <f>IF($A1575="","",MOD(ROW()-2,12)+1)</f>
        <v/>
      </c>
      <c r="W1575">
        <f>L1575</f>
        <v/>
      </c>
      <c r="X1575" s="14">
        <f>IF(F1575="","",F1575)</f>
        <v/>
      </c>
      <c r="Y1575" s="14">
        <f>IF(G1575="","",G1575)</f>
        <v/>
      </c>
      <c r="Z1575">
        <f>M1575</f>
        <v/>
      </c>
      <c r="AA1575">
        <f>N1575</f>
        <v/>
      </c>
      <c r="AB1575" s="14">
        <f>IF(H1575="","",H1575)</f>
        <v/>
      </c>
      <c r="AC1575">
        <f>O1575</f>
        <v/>
      </c>
      <c r="AD1575" s="14">
        <f>IF(I1575="","",I1575)</f>
        <v/>
      </c>
      <c r="AE1575">
        <f>P1575</f>
        <v/>
      </c>
      <c r="AH1575">
        <f>IF(S1575&lt;&gt;"",S1575,AH1574+900)</f>
        <v/>
      </c>
      <c r="AI1575">
        <f>IF(T1575&lt;&gt;"",T1575,AI1574)</f>
        <v/>
      </c>
      <c r="AJ1575">
        <f>IF(U1575&lt;&gt;"",U1575,AJ1574)</f>
        <v/>
      </c>
      <c r="AK1575">
        <f>IF(W1575&lt;&gt;"",W1575,"")</f>
        <v/>
      </c>
      <c r="AL1575" s="14">
        <f>IF(X1575&lt;&gt;"",X1575,"")</f>
        <v/>
      </c>
      <c r="AM1575" s="14">
        <f>IF(Y1575&lt;&gt;"",Y1575,"")</f>
        <v/>
      </c>
      <c r="AN1575" s="14">
        <f>IF(OR(AL1575="",AM1575=""),"",AL1575-AM1575)</f>
        <v/>
      </c>
      <c r="AO1575">
        <f>IF(AN1575="","",IF(AN1575&gt;0,"Bullish","Bearish"))</f>
        <v/>
      </c>
      <c r="AP1575">
        <f>IF(AO1575="",AP1574,AO1575)</f>
        <v/>
      </c>
      <c r="AQ1575" s="14">
        <f>IF(AB1575&lt;&gt;"",AB1575,"")</f>
        <v/>
      </c>
      <c r="AR1575" s="14">
        <f>IF(AD1575&lt;&gt;"",AD1575,"")</f>
        <v/>
      </c>
      <c r="AS1575">
        <f>IF(AS1574+1=13,1,AS1574+1)</f>
        <v/>
      </c>
      <c r="AT1575">
        <f>IFERROR(IF(SLOPE($AQ$1562:$AQ$1573,$AS$1562:$AS$1573)&gt;0,MIN(3,ABS(SLOPE($AQ$1562:$AQ$1573,$AS$1562:$AS$1573))),IF(SLOPE($AQ$1562:$AQ$1573,$AS$1562:$AS$1573)&lt;-0.5,-0.5,0)),0)</f>
        <v/>
      </c>
      <c r="AU1575">
        <f>IFERROR(IF(SLOPE($AR$1562:$AR$1573,$AS$1562:$AS$1573)&lt;0,MAX(-3,-ABS(SLOPE($AR$1562:$AR$1573,$AS$1562:$AS$1573))),IF(SLOPE($AR$1562:$AR$1573,$AS$1562:$AS$1573)&gt;0.5,0.5,0)),0)</f>
        <v/>
      </c>
      <c r="AV1575">
        <f>($AQ$1574+(AT1575*(AS1575-1)))</f>
        <v/>
      </c>
      <c r="AW1575">
        <f>($AR$1574+(AU1575*(AS1575-1)))</f>
        <v/>
      </c>
      <c r="AX1575">
        <f>IF(AT1575&gt;0,AV1575+AT1575,AV1575)</f>
        <v/>
      </c>
      <c r="AY1575">
        <f>IF(AU1575&lt;0,AW1575+AU1575,AW1575)</f>
        <v/>
      </c>
      <c r="BA1575" s="14">
        <f>IFERROR(AX1575-AQ1575,"")</f>
        <v/>
      </c>
      <c r="BB1575" s="14">
        <f>IFERROR(AY1575-AR1575,"")</f>
        <v/>
      </c>
      <c r="BD1575">
        <f>AH1575</f>
        <v/>
      </c>
      <c r="BE1575">
        <f>AI1575</f>
        <v/>
      </c>
      <c r="BF1575">
        <f>AJ1575</f>
        <v/>
      </c>
      <c r="BG1575" s="14">
        <f>L1575</f>
        <v/>
      </c>
      <c r="BH1575" s="14">
        <f>IF(X1575="","",X1575)</f>
        <v/>
      </c>
      <c r="BI1575" s="14">
        <f>IF(Y1575="","",Y1575)</f>
        <v/>
      </c>
      <c r="BJ1575">
        <f>Z1575</f>
        <v/>
      </c>
      <c r="BK1575">
        <f>AA1575</f>
        <v/>
      </c>
      <c r="BL1575">
        <f>IFERROR(AX1575,"")</f>
        <v/>
      </c>
      <c r="BM1575">
        <f>IFERROR(AY1575,"")</f>
        <v/>
      </c>
    </row>
    <row r="1576" ht="14.25" customHeight="1">
      <c r="A1576">
        <f>ALGLIB_SSA_XAUUSD!AA1576</f>
        <v/>
      </c>
      <c r="B1576">
        <f>IF($A1576="","",INDEX(ALGLIB_SSA_XAUUSD!$B$2:$B$2401,MATCH($A1576,ALGLIB_SSA_XAUUSD!$A$2:$A$2401,1)))</f>
        <v/>
      </c>
      <c r="C1576">
        <f>IF($A1576="","",INDEX(ALGLIB_SSA_XAUUSD!$C$2:$C$2401,MATCH($A1576,ALGLIB_SSA_XAUUSD!$A$2:$A$2401,1)))</f>
        <v/>
      </c>
      <c r="D1576" s="14">
        <f>IF($A1576="","",INT((ROW()-2)/12)+1)</f>
        <v/>
      </c>
      <c r="E1576" s="14">
        <f>IF(AND(E1586&lt;&gt;"",D1586=D1574+1),E1574+(E1586-E1574)*2/12,"")</f>
        <v/>
      </c>
      <c r="F1576" s="14">
        <f>IF(AND(F1586&lt;&gt;"",D1586=D1574+1),F1574+(F1586-F1574)*2/12,"")</f>
        <v/>
      </c>
      <c r="G1576" s="14">
        <f>IF(AND(G1586&lt;&gt;"",D1586=D1574+1),G1574+(G1586-G1574)*2/12,"")</f>
        <v/>
      </c>
      <c r="H1576" s="14">
        <f>IF(AND(H1586&lt;&gt;"",D1586=D1574+1),H1574+(H1586-H1574)*2/12,"")</f>
        <v/>
      </c>
      <c r="I1576" s="14">
        <f>IF(AND(L1586&lt;&gt;"",D1586=D1574+1),I1574+(I1586-I1574)*2/12,"")</f>
        <v/>
      </c>
      <c r="J1576">
        <f>_xlfn.XLOOKUP($A1576,ALGLIB_SSA_XAUUSD!$AA$2:$AA$2401,ALGLIB_SSA_XAUUSD!$P$2:$P$2401,"",0)</f>
        <v/>
      </c>
      <c r="K1576">
        <f>_xlfn.XLOOKUP($A1576,ALGLIB_SSA_XAUUSD!$AA$2:$AA$2401,ALGLIB_SSA_XAUUSD!$Q$2:$Q$2401,"",0)</f>
        <v/>
      </c>
      <c r="L1576">
        <f>_xlfn.XLOOKUP($A1576,ALGLIB_SSA_XAUUSD!$AA$2:$AA$2401,ALGLIB_SSA_XAUUSD!$R$2:$R$2401,"",0)</f>
        <v/>
      </c>
      <c r="M1576">
        <f>_xlfn.XLOOKUP($A1576,ALGLIB_SSA_XAUUSD!$AA$2:$AA$2401,ALGLIB_SSA_XAUUSD!$S$2:$S$2401,"",0)</f>
        <v/>
      </c>
      <c r="N1576">
        <f>_xlfn.XLOOKUP($A1576,ALGLIB_SSA_XAUUSD!$AA$2:$AA$2401,ALGLIB_SSA_XAUUSD!$T$2:$T$2401,"",0)</f>
        <v/>
      </c>
      <c r="O1576">
        <f>_xlfn.XLOOKUP($A1576,ALGLIB_SSA_XAUUSD!$AA$2:$AA$2401,ALGLIB_SSA_XAUUSD!$U$2:$U$2401,"",0)</f>
        <v/>
      </c>
      <c r="P1576">
        <f>_xlfn.XLOOKUP($A1576,ALGLIB_SSA_XAUUSD!$AA$2:$AA$2401,ALGLIB_SSA_XAUUSD!$V$2:$V$2401,"",0)</f>
        <v/>
      </c>
      <c r="S1576">
        <f>A1576</f>
        <v/>
      </c>
      <c r="T1576">
        <f>J1576</f>
        <v/>
      </c>
      <c r="U1576">
        <f>K1576</f>
        <v/>
      </c>
      <c r="V1576" s="14">
        <f>IF($A1576="","",MOD(ROW()-2,12)+1)</f>
        <v/>
      </c>
      <c r="W1576">
        <f>L1576</f>
        <v/>
      </c>
      <c r="X1576" s="14">
        <f>IF(F1576="","",F1576)</f>
        <v/>
      </c>
      <c r="Y1576" s="14">
        <f>IF(G1576="","",G1576)</f>
        <v/>
      </c>
      <c r="Z1576">
        <f>M1576</f>
        <v/>
      </c>
      <c r="AA1576">
        <f>N1576</f>
        <v/>
      </c>
      <c r="AB1576" s="14">
        <f>IF(H1576="","",H1576)</f>
        <v/>
      </c>
      <c r="AC1576">
        <f>O1576</f>
        <v/>
      </c>
      <c r="AD1576" s="14">
        <f>IF(I1576="","",I1576)</f>
        <v/>
      </c>
      <c r="AE1576">
        <f>P1576</f>
        <v/>
      </c>
      <c r="AH1576">
        <f>IF(S1576&lt;&gt;"",S1576,AH1575+900)</f>
        <v/>
      </c>
      <c r="AI1576">
        <f>IF(T1576&lt;&gt;"",T1576,AI1575)</f>
        <v/>
      </c>
      <c r="AJ1576">
        <f>IF(U1576&lt;&gt;"",U1576,AJ1575)</f>
        <v/>
      </c>
      <c r="AK1576">
        <f>IF(W1576&lt;&gt;"",W1576,"")</f>
        <v/>
      </c>
      <c r="AL1576" s="14">
        <f>IF(X1576&lt;&gt;"",X1576,"")</f>
        <v/>
      </c>
      <c r="AM1576" s="14">
        <f>IF(Y1576&lt;&gt;"",Y1576,"")</f>
        <v/>
      </c>
      <c r="AN1576" s="14">
        <f>IF(OR(AL1576="",AM1576=""),"",AL1576-AM1576)</f>
        <v/>
      </c>
      <c r="AO1576">
        <f>IF(AN1576="","",IF(AN1576&gt;0,"Bullish","Bearish"))</f>
        <v/>
      </c>
      <c r="AP1576">
        <f>IF(AO1576="",AP1575,AO1576)</f>
        <v/>
      </c>
      <c r="AQ1576" s="14">
        <f>IF(AB1576&lt;&gt;"",AB1576,"")</f>
        <v/>
      </c>
      <c r="AR1576" s="14">
        <f>IF(AD1576&lt;&gt;"",AD1576,"")</f>
        <v/>
      </c>
      <c r="AS1576">
        <f>IF(AS1575+1=13,1,AS1575+1)</f>
        <v/>
      </c>
      <c r="AT1576">
        <f>IFERROR(IF(SLOPE($AQ$1562:$AQ$1573,$AS$1562:$AS$1573)&gt;0,MIN(3,ABS(SLOPE($AQ$1562:$AQ$1573,$AS$1562:$AS$1573))),IF(SLOPE($AQ$1562:$AQ$1573,$AS$1562:$AS$1573)&lt;-0.5,-0.5,0)),0)</f>
        <v/>
      </c>
      <c r="AU1576">
        <f>IFERROR(IF(SLOPE($AR$1562:$AR$1573,$AS$1562:$AS$1573)&lt;0,MAX(-3,-ABS(SLOPE($AR$1562:$AR$1573,$AS$1562:$AS$1573))),IF(SLOPE($AR$1562:$AR$1573,$AS$1562:$AS$1573)&gt;0.5,0.5,0)),0)</f>
        <v/>
      </c>
      <c r="AV1576">
        <f>($AQ$1574+(AT1576*(AS1576-1)))</f>
        <v/>
      </c>
      <c r="AW1576">
        <f>($AR$1574+(AU1576*(AS1576-1)))</f>
        <v/>
      </c>
      <c r="AX1576">
        <f>IF(AT1576&gt;0,AV1576+AT1576,AV1576)</f>
        <v/>
      </c>
      <c r="AY1576">
        <f>IF(AU1576&lt;0,AW1576+AU1576,AW1576)</f>
        <v/>
      </c>
      <c r="BA1576" s="14">
        <f>IFERROR(AX1576-AQ1576,"")</f>
        <v/>
      </c>
      <c r="BB1576" s="14">
        <f>IFERROR(AY1576-AR1576,"")</f>
        <v/>
      </c>
      <c r="BD1576">
        <f>AH1576</f>
        <v/>
      </c>
      <c r="BE1576">
        <f>AI1576</f>
        <v/>
      </c>
      <c r="BF1576">
        <f>AJ1576</f>
        <v/>
      </c>
      <c r="BG1576" s="14">
        <f>L1576</f>
        <v/>
      </c>
      <c r="BH1576" s="14">
        <f>IF(X1576="","",X1576)</f>
        <v/>
      </c>
      <c r="BI1576" s="14">
        <f>IF(Y1576="","",Y1576)</f>
        <v/>
      </c>
      <c r="BJ1576">
        <f>Z1576</f>
        <v/>
      </c>
      <c r="BK1576">
        <f>AA1576</f>
        <v/>
      </c>
      <c r="BL1576">
        <f>IFERROR(AX1576,"")</f>
        <v/>
      </c>
      <c r="BM1576">
        <f>IFERROR(AY1576,"")</f>
        <v/>
      </c>
    </row>
    <row r="1577" ht="14.25" customHeight="1">
      <c r="A1577">
        <f>ALGLIB_SSA_XAUUSD!AA1577</f>
        <v/>
      </c>
      <c r="B1577">
        <f>IF($A1577="","",INDEX(ALGLIB_SSA_XAUUSD!$B$2:$B$2401,MATCH($A1577,ALGLIB_SSA_XAUUSD!$A$2:$A$2401,1)))</f>
        <v/>
      </c>
      <c r="C1577">
        <f>IF($A1577="","",INDEX(ALGLIB_SSA_XAUUSD!$C$2:$C$2401,MATCH($A1577,ALGLIB_SSA_XAUUSD!$A$2:$A$2401,1)))</f>
        <v/>
      </c>
      <c r="D1577" s="14">
        <f>IF($A1577="","",INT((ROW()-2)/12)+1)</f>
        <v/>
      </c>
      <c r="E1577" s="14">
        <f>IF(AND(E1586&lt;&gt;"",D1586=D1574+1),E1574+(E1586-E1574)*3/12,"")</f>
        <v/>
      </c>
      <c r="F1577" s="14">
        <f>IF(AND(F1586&lt;&gt;"",D1586=D1574+1),F1574+(F1586-F1574)*3/12,"")</f>
        <v/>
      </c>
      <c r="G1577" s="14">
        <f>IF(AND(G1586&lt;&gt;"",D1586=D1574+1),G1574+(G1586-G1574)*3/12,"")</f>
        <v/>
      </c>
      <c r="H1577" s="14">
        <f>IF(AND(H1586&lt;&gt;"",D1586=D1574+1),H1574+(H1586-H1574)*3/12,"")</f>
        <v/>
      </c>
      <c r="I1577" s="14">
        <f>IF(AND(L1586&lt;&gt;"",D1586=D1574+1),I1574+(I1586-I1574)*3/12,"")</f>
        <v/>
      </c>
      <c r="J1577">
        <f>_xlfn.XLOOKUP($A1577,ALGLIB_SSA_XAUUSD!$AA$2:$AA$2401,ALGLIB_SSA_XAUUSD!$P$2:$P$2401,"",0)</f>
        <v/>
      </c>
      <c r="K1577">
        <f>_xlfn.XLOOKUP($A1577,ALGLIB_SSA_XAUUSD!$AA$2:$AA$2401,ALGLIB_SSA_XAUUSD!$Q$2:$Q$2401,"",0)</f>
        <v/>
      </c>
      <c r="L1577">
        <f>_xlfn.XLOOKUP($A1577,ALGLIB_SSA_XAUUSD!$AA$2:$AA$2401,ALGLIB_SSA_XAUUSD!$R$2:$R$2401,"",0)</f>
        <v/>
      </c>
      <c r="M1577">
        <f>_xlfn.XLOOKUP($A1577,ALGLIB_SSA_XAUUSD!$AA$2:$AA$2401,ALGLIB_SSA_XAUUSD!$S$2:$S$2401,"",0)</f>
        <v/>
      </c>
      <c r="N1577">
        <f>_xlfn.XLOOKUP($A1577,ALGLIB_SSA_XAUUSD!$AA$2:$AA$2401,ALGLIB_SSA_XAUUSD!$T$2:$T$2401,"",0)</f>
        <v/>
      </c>
      <c r="O1577">
        <f>_xlfn.XLOOKUP($A1577,ALGLIB_SSA_XAUUSD!$AA$2:$AA$2401,ALGLIB_SSA_XAUUSD!$U$2:$U$2401,"",0)</f>
        <v/>
      </c>
      <c r="P1577">
        <f>_xlfn.XLOOKUP($A1577,ALGLIB_SSA_XAUUSD!$AA$2:$AA$2401,ALGLIB_SSA_XAUUSD!$V$2:$V$2401,"",0)</f>
        <v/>
      </c>
      <c r="S1577">
        <f>A1577</f>
        <v/>
      </c>
      <c r="T1577">
        <f>J1577</f>
        <v/>
      </c>
      <c r="U1577">
        <f>K1577</f>
        <v/>
      </c>
      <c r="V1577" s="14">
        <f>IF($A1577="","",MOD(ROW()-2,12)+1)</f>
        <v/>
      </c>
      <c r="W1577">
        <f>L1577</f>
        <v/>
      </c>
      <c r="X1577" s="14">
        <f>IF(F1577="","",F1577)</f>
        <v/>
      </c>
      <c r="Y1577" s="14">
        <f>IF(G1577="","",G1577)</f>
        <v/>
      </c>
      <c r="Z1577">
        <f>M1577</f>
        <v/>
      </c>
      <c r="AA1577">
        <f>N1577</f>
        <v/>
      </c>
      <c r="AB1577" s="14">
        <f>IF(H1577="","",H1577)</f>
        <v/>
      </c>
      <c r="AC1577">
        <f>O1577</f>
        <v/>
      </c>
      <c r="AD1577" s="14">
        <f>IF(I1577="","",I1577)</f>
        <v/>
      </c>
      <c r="AE1577">
        <f>P1577</f>
        <v/>
      </c>
      <c r="AH1577">
        <f>IF(S1577&lt;&gt;"",S1577,AH1576+900)</f>
        <v/>
      </c>
      <c r="AI1577">
        <f>IF(T1577&lt;&gt;"",T1577,AI1576)</f>
        <v/>
      </c>
      <c r="AJ1577">
        <f>IF(U1577&lt;&gt;"",U1577,AJ1576)</f>
        <v/>
      </c>
      <c r="AK1577">
        <f>IF(W1577&lt;&gt;"",W1577,"")</f>
        <v/>
      </c>
      <c r="AL1577" s="14">
        <f>IF(X1577&lt;&gt;"",X1577,"")</f>
        <v/>
      </c>
      <c r="AM1577" s="14">
        <f>IF(Y1577&lt;&gt;"",Y1577,"")</f>
        <v/>
      </c>
      <c r="AN1577" s="14">
        <f>IF(OR(AL1577="",AM1577=""),"",AL1577-AM1577)</f>
        <v/>
      </c>
      <c r="AO1577">
        <f>IF(AN1577="","",IF(AN1577&gt;0,"Bullish","Bearish"))</f>
        <v/>
      </c>
      <c r="AP1577">
        <f>IF(AO1577="",AP1576,AO1577)</f>
        <v/>
      </c>
      <c r="AQ1577" s="14">
        <f>IF(AB1577&lt;&gt;"",AB1577,"")</f>
        <v/>
      </c>
      <c r="AR1577" s="14">
        <f>IF(AD1577&lt;&gt;"",AD1577,"")</f>
        <v/>
      </c>
      <c r="AS1577">
        <f>IF(AS1576+1=13,1,AS1576+1)</f>
        <v/>
      </c>
      <c r="AT1577">
        <f>IFERROR(IF(SLOPE($AQ$1562:$AQ$1573,$AS$1562:$AS$1573)&gt;0,MIN(3,ABS(SLOPE($AQ$1562:$AQ$1573,$AS$1562:$AS$1573))),IF(SLOPE($AQ$1562:$AQ$1573,$AS$1562:$AS$1573)&lt;-0.5,-0.5,0)),0)</f>
        <v/>
      </c>
      <c r="AU1577">
        <f>IFERROR(IF(SLOPE($AR$1562:$AR$1573,$AS$1562:$AS$1573)&lt;0,MAX(-3,-ABS(SLOPE($AR$1562:$AR$1573,$AS$1562:$AS$1573))),IF(SLOPE($AR$1562:$AR$1573,$AS$1562:$AS$1573)&gt;0.5,0.5,0)),0)</f>
        <v/>
      </c>
      <c r="AV1577">
        <f>($AQ$1574+(AT1577*(AS1577-1)))</f>
        <v/>
      </c>
      <c r="AW1577">
        <f>($AR$1574+(AU1577*(AS1577-1)))</f>
        <v/>
      </c>
      <c r="AX1577">
        <f>IF(AT1577&gt;0,AV1577+AT1577,AV1577)</f>
        <v/>
      </c>
      <c r="AY1577">
        <f>IF(AU1577&lt;0,AW1577+AU1577,AW1577)</f>
        <v/>
      </c>
      <c r="BA1577" s="14">
        <f>IFERROR(AX1577-AQ1577,"")</f>
        <v/>
      </c>
      <c r="BB1577" s="14">
        <f>IFERROR(AY1577-AR1577,"")</f>
        <v/>
      </c>
      <c r="BD1577">
        <f>AH1577</f>
        <v/>
      </c>
      <c r="BE1577">
        <f>AI1577</f>
        <v/>
      </c>
      <c r="BF1577">
        <f>AJ1577</f>
        <v/>
      </c>
      <c r="BG1577" s="14">
        <f>L1577</f>
        <v/>
      </c>
      <c r="BH1577" s="14">
        <f>IF(X1577="","",X1577)</f>
        <v/>
      </c>
      <c r="BI1577" s="14">
        <f>IF(Y1577="","",Y1577)</f>
        <v/>
      </c>
      <c r="BJ1577">
        <f>Z1577</f>
        <v/>
      </c>
      <c r="BK1577">
        <f>AA1577</f>
        <v/>
      </c>
      <c r="BL1577">
        <f>IFERROR(AX1577,"")</f>
        <v/>
      </c>
      <c r="BM1577">
        <f>IFERROR(AY1577,"")</f>
        <v/>
      </c>
    </row>
    <row r="1578" ht="14.25" customHeight="1">
      <c r="A1578">
        <f>ALGLIB_SSA_XAUUSD!AA1578</f>
        <v/>
      </c>
      <c r="B1578">
        <f>IF($A1578="","",INDEX(ALGLIB_SSA_XAUUSD!$B$2:$B$2401,MATCH($A1578,ALGLIB_SSA_XAUUSD!$A$2:$A$2401,1)))</f>
        <v/>
      </c>
      <c r="C1578">
        <f>IF($A1578="","",INDEX(ALGLIB_SSA_XAUUSD!$C$2:$C$2401,MATCH($A1578,ALGLIB_SSA_XAUUSD!$A$2:$A$2401,1)))</f>
        <v/>
      </c>
      <c r="D1578" s="14">
        <f>IF($A1578="","",INT((ROW()-2)/12)+1)</f>
        <v/>
      </c>
      <c r="E1578" s="14">
        <f>IF(AND(E1586&lt;&gt;"",D1586=D1574+1),E1574+(E1586-E1574)*4/12,"")</f>
        <v/>
      </c>
      <c r="F1578" s="14">
        <f>IF(AND(F1586&lt;&gt;"",D1586=D1574+1),F1574+(F1586-F1574)*4/12,"")</f>
        <v/>
      </c>
      <c r="G1578" s="14">
        <f>IF(AND(G1586&lt;&gt;"",D1586=D1574+1),G1574+(G1586-G1574)*4/12,"")</f>
        <v/>
      </c>
      <c r="H1578" s="14">
        <f>IF(AND(H1586&lt;&gt;"",D1586=D1574+1),H1574+(H1586-H1574)*4/12,"")</f>
        <v/>
      </c>
      <c r="I1578" s="14">
        <f>IF(AND(L1586&lt;&gt;"",D1586=D1574+1),I1574+(I1586-I1574)*4/12,"")</f>
        <v/>
      </c>
      <c r="J1578">
        <f>_xlfn.XLOOKUP($A1578,ALGLIB_SSA_XAUUSD!$AA$2:$AA$2401,ALGLIB_SSA_XAUUSD!$P$2:$P$2401,"",0)</f>
        <v/>
      </c>
      <c r="K1578">
        <f>_xlfn.XLOOKUP($A1578,ALGLIB_SSA_XAUUSD!$AA$2:$AA$2401,ALGLIB_SSA_XAUUSD!$Q$2:$Q$2401,"",0)</f>
        <v/>
      </c>
      <c r="L1578">
        <f>_xlfn.XLOOKUP($A1578,ALGLIB_SSA_XAUUSD!$AA$2:$AA$2401,ALGLIB_SSA_XAUUSD!$R$2:$R$2401,"",0)</f>
        <v/>
      </c>
      <c r="M1578">
        <f>_xlfn.XLOOKUP($A1578,ALGLIB_SSA_XAUUSD!$AA$2:$AA$2401,ALGLIB_SSA_XAUUSD!$S$2:$S$2401,"",0)</f>
        <v/>
      </c>
      <c r="N1578">
        <f>_xlfn.XLOOKUP($A1578,ALGLIB_SSA_XAUUSD!$AA$2:$AA$2401,ALGLIB_SSA_XAUUSD!$T$2:$T$2401,"",0)</f>
        <v/>
      </c>
      <c r="O1578">
        <f>_xlfn.XLOOKUP($A1578,ALGLIB_SSA_XAUUSD!$AA$2:$AA$2401,ALGLIB_SSA_XAUUSD!$U$2:$U$2401,"",0)</f>
        <v/>
      </c>
      <c r="P1578">
        <f>_xlfn.XLOOKUP($A1578,ALGLIB_SSA_XAUUSD!$AA$2:$AA$2401,ALGLIB_SSA_XAUUSD!$V$2:$V$2401,"",0)</f>
        <v/>
      </c>
      <c r="S1578">
        <f>A1578</f>
        <v/>
      </c>
      <c r="T1578">
        <f>J1578</f>
        <v/>
      </c>
      <c r="U1578">
        <f>K1578</f>
        <v/>
      </c>
      <c r="V1578" s="14">
        <f>IF($A1578="","",MOD(ROW()-2,12)+1)</f>
        <v/>
      </c>
      <c r="W1578">
        <f>L1578</f>
        <v/>
      </c>
      <c r="X1578" s="14">
        <f>IF(F1578="","",F1578)</f>
        <v/>
      </c>
      <c r="Y1578" s="14">
        <f>IF(G1578="","",G1578)</f>
        <v/>
      </c>
      <c r="Z1578">
        <f>M1578</f>
        <v/>
      </c>
      <c r="AA1578">
        <f>N1578</f>
        <v/>
      </c>
      <c r="AB1578" s="14">
        <f>IF(H1578="","",H1578)</f>
        <v/>
      </c>
      <c r="AC1578">
        <f>O1578</f>
        <v/>
      </c>
      <c r="AD1578" s="14">
        <f>IF(I1578="","",I1578)</f>
        <v/>
      </c>
      <c r="AE1578">
        <f>P1578</f>
        <v/>
      </c>
      <c r="AH1578">
        <f>IF(S1578&lt;&gt;"",S1578,AH1577+900)</f>
        <v/>
      </c>
      <c r="AI1578">
        <f>IF(T1578&lt;&gt;"",T1578,AI1577)</f>
        <v/>
      </c>
      <c r="AJ1578">
        <f>IF(U1578&lt;&gt;"",U1578,AJ1577)</f>
        <v/>
      </c>
      <c r="AK1578">
        <f>IF(W1578&lt;&gt;"",W1578,"")</f>
        <v/>
      </c>
      <c r="AL1578" s="14">
        <f>IF(X1578&lt;&gt;"",X1578,"")</f>
        <v/>
      </c>
      <c r="AM1578" s="14">
        <f>IF(Y1578&lt;&gt;"",Y1578,"")</f>
        <v/>
      </c>
      <c r="AN1578" s="14">
        <f>IF(OR(AL1578="",AM1578=""),"",AL1578-AM1578)</f>
        <v/>
      </c>
      <c r="AO1578">
        <f>IF(AN1578="","",IF(AN1578&gt;0,"Bullish","Bearish"))</f>
        <v/>
      </c>
      <c r="AP1578">
        <f>IF(AO1578="",AP1577,AO1578)</f>
        <v/>
      </c>
      <c r="AQ1578" s="14">
        <f>IF(AB1578&lt;&gt;"",AB1578,"")</f>
        <v/>
      </c>
      <c r="AR1578" s="14">
        <f>IF(AD1578&lt;&gt;"",AD1578,"")</f>
        <v/>
      </c>
      <c r="AS1578">
        <f>IF(AS1577+1=13,1,AS1577+1)</f>
        <v/>
      </c>
      <c r="AT1578">
        <f>IFERROR(IF(SLOPE($AQ$1562:$AQ$1573,$AS$1562:$AS$1573)&gt;0,MIN(3,ABS(SLOPE($AQ$1562:$AQ$1573,$AS$1562:$AS$1573))),IF(SLOPE($AQ$1562:$AQ$1573,$AS$1562:$AS$1573)&lt;-0.5,-0.5,0)),0)</f>
        <v/>
      </c>
      <c r="AU1578">
        <f>IFERROR(IF(SLOPE($AR$1562:$AR$1573,$AS$1562:$AS$1573)&lt;0,MAX(-3,-ABS(SLOPE($AR$1562:$AR$1573,$AS$1562:$AS$1573))),IF(SLOPE($AR$1562:$AR$1573,$AS$1562:$AS$1573)&gt;0.5,0.5,0)),0)</f>
        <v/>
      </c>
      <c r="AV1578">
        <f>($AQ$1574+(AT1578*(AS1578-1)))</f>
        <v/>
      </c>
      <c r="AW1578">
        <f>($AR$1574+(AU1578*(AS1578-1)))</f>
        <v/>
      </c>
      <c r="AX1578">
        <f>IF(AT1578&gt;0,AV1578+AT1578,AV1578)</f>
        <v/>
      </c>
      <c r="AY1578">
        <f>IF(AU1578&lt;0,AW1578+AU1578,AW1578)</f>
        <v/>
      </c>
      <c r="BA1578" s="14">
        <f>IFERROR(AX1578-AQ1578,"")</f>
        <v/>
      </c>
      <c r="BB1578" s="14">
        <f>IFERROR(AY1578-AR1578,"")</f>
        <v/>
      </c>
      <c r="BD1578">
        <f>AH1578</f>
        <v/>
      </c>
      <c r="BE1578">
        <f>AI1578</f>
        <v/>
      </c>
      <c r="BF1578">
        <f>AJ1578</f>
        <v/>
      </c>
      <c r="BG1578" s="14">
        <f>L1578</f>
        <v/>
      </c>
      <c r="BH1578" s="14">
        <f>IF(X1578="","",X1578)</f>
        <v/>
      </c>
      <c r="BI1578" s="14">
        <f>IF(Y1578="","",Y1578)</f>
        <v/>
      </c>
      <c r="BJ1578">
        <f>Z1578</f>
        <v/>
      </c>
      <c r="BK1578">
        <f>AA1578</f>
        <v/>
      </c>
      <c r="BL1578">
        <f>IFERROR(AX1578,"")</f>
        <v/>
      </c>
      <c r="BM1578">
        <f>IFERROR(AY1578,"")</f>
        <v/>
      </c>
    </row>
    <row r="1579" ht="14.25" customHeight="1">
      <c r="A1579">
        <f>ALGLIB_SSA_XAUUSD!AA1579</f>
        <v/>
      </c>
      <c r="B1579">
        <f>IF($A1579="","",INDEX(ALGLIB_SSA_XAUUSD!$B$2:$B$2401,MATCH($A1579,ALGLIB_SSA_XAUUSD!$A$2:$A$2401,1)))</f>
        <v/>
      </c>
      <c r="C1579">
        <f>IF($A1579="","",INDEX(ALGLIB_SSA_XAUUSD!$C$2:$C$2401,MATCH($A1579,ALGLIB_SSA_XAUUSD!$A$2:$A$2401,1)))</f>
        <v/>
      </c>
      <c r="D1579" s="14">
        <f>IF($A1579="","",INT((ROW()-2)/12)+1)</f>
        <v/>
      </c>
      <c r="E1579" s="14">
        <f>IF(AND(E1586&lt;&gt;"",D1586=D1574+1),E1574+(E1586-E1574)*5/12,"")</f>
        <v/>
      </c>
      <c r="F1579" s="14">
        <f>IF(AND(F1586&lt;&gt;"",D1586=D1574+1),F1574+(F1586-F1574)*5/12,"")</f>
        <v/>
      </c>
      <c r="G1579" s="14">
        <f>IF(AND(G1586&lt;&gt;"",D1586=D1574+1),G1574+(G1586-G1574)*5/12,"")</f>
        <v/>
      </c>
      <c r="H1579" s="14">
        <f>IF(AND(H1586&lt;&gt;"",D1586=D1574+1),H1574+(H1586-H1574)*5/12,"")</f>
        <v/>
      </c>
      <c r="I1579" s="14">
        <f>IF(AND(L1586&lt;&gt;"",D1586=D1574+1),I1574+(I1586-I1574)*5/12,"")</f>
        <v/>
      </c>
      <c r="J1579">
        <f>_xlfn.XLOOKUP($A1579,ALGLIB_SSA_XAUUSD!$AA$2:$AA$2401,ALGLIB_SSA_XAUUSD!$P$2:$P$2401,"",0)</f>
        <v/>
      </c>
      <c r="K1579">
        <f>_xlfn.XLOOKUP($A1579,ALGLIB_SSA_XAUUSD!$AA$2:$AA$2401,ALGLIB_SSA_XAUUSD!$Q$2:$Q$2401,"",0)</f>
        <v/>
      </c>
      <c r="L1579">
        <f>_xlfn.XLOOKUP($A1579,ALGLIB_SSA_XAUUSD!$AA$2:$AA$2401,ALGLIB_SSA_XAUUSD!$R$2:$R$2401,"",0)</f>
        <v/>
      </c>
      <c r="M1579">
        <f>_xlfn.XLOOKUP($A1579,ALGLIB_SSA_XAUUSD!$AA$2:$AA$2401,ALGLIB_SSA_XAUUSD!$S$2:$S$2401,"",0)</f>
        <v/>
      </c>
      <c r="N1579">
        <f>_xlfn.XLOOKUP($A1579,ALGLIB_SSA_XAUUSD!$AA$2:$AA$2401,ALGLIB_SSA_XAUUSD!$T$2:$T$2401,"",0)</f>
        <v/>
      </c>
      <c r="O1579">
        <f>_xlfn.XLOOKUP($A1579,ALGLIB_SSA_XAUUSD!$AA$2:$AA$2401,ALGLIB_SSA_XAUUSD!$U$2:$U$2401,"",0)</f>
        <v/>
      </c>
      <c r="P1579">
        <f>_xlfn.XLOOKUP($A1579,ALGLIB_SSA_XAUUSD!$AA$2:$AA$2401,ALGLIB_SSA_XAUUSD!$V$2:$V$2401,"",0)</f>
        <v/>
      </c>
      <c r="S1579">
        <f>A1579</f>
        <v/>
      </c>
      <c r="T1579">
        <f>J1579</f>
        <v/>
      </c>
      <c r="U1579">
        <f>K1579</f>
        <v/>
      </c>
      <c r="V1579" s="14">
        <f>IF($A1579="","",MOD(ROW()-2,12)+1)</f>
        <v/>
      </c>
      <c r="W1579">
        <f>L1579</f>
        <v/>
      </c>
      <c r="X1579" s="14">
        <f>IF(F1579="","",F1579)</f>
        <v/>
      </c>
      <c r="Y1579" s="14">
        <f>IF(G1579="","",G1579)</f>
        <v/>
      </c>
      <c r="Z1579">
        <f>M1579</f>
        <v/>
      </c>
      <c r="AA1579">
        <f>N1579</f>
        <v/>
      </c>
      <c r="AB1579" s="14">
        <f>IF(H1579="","",H1579)</f>
        <v/>
      </c>
      <c r="AC1579">
        <f>O1579</f>
        <v/>
      </c>
      <c r="AD1579" s="14">
        <f>IF(I1579="","",I1579)</f>
        <v/>
      </c>
      <c r="AE1579">
        <f>P1579</f>
        <v/>
      </c>
      <c r="AH1579">
        <f>IF(S1579&lt;&gt;"",S1579,AH1578+900)</f>
        <v/>
      </c>
      <c r="AI1579">
        <f>IF(T1579&lt;&gt;"",T1579,AI1578)</f>
        <v/>
      </c>
      <c r="AJ1579">
        <f>IF(U1579&lt;&gt;"",U1579,AJ1578)</f>
        <v/>
      </c>
      <c r="AK1579">
        <f>IF(W1579&lt;&gt;"",W1579,"")</f>
        <v/>
      </c>
      <c r="AL1579" s="14">
        <f>IF(X1579&lt;&gt;"",X1579,"")</f>
        <v/>
      </c>
      <c r="AM1579" s="14">
        <f>IF(Y1579&lt;&gt;"",Y1579,"")</f>
        <v/>
      </c>
      <c r="AN1579" s="14">
        <f>IF(OR(AL1579="",AM1579=""),"",AL1579-AM1579)</f>
        <v/>
      </c>
      <c r="AO1579">
        <f>IF(AN1579="","",IF(AN1579&gt;0,"Bullish","Bearish"))</f>
        <v/>
      </c>
      <c r="AP1579">
        <f>IF(AO1579="",AP1578,AO1579)</f>
        <v/>
      </c>
      <c r="AQ1579" s="14">
        <f>IF(AB1579&lt;&gt;"",AB1579,"")</f>
        <v/>
      </c>
      <c r="AR1579" s="14">
        <f>IF(AD1579&lt;&gt;"",AD1579,"")</f>
        <v/>
      </c>
      <c r="AS1579">
        <f>IF(AS1578+1=13,1,AS1578+1)</f>
        <v/>
      </c>
      <c r="AT1579">
        <f>IFERROR(IF(SLOPE($AQ$1562:$AQ$1573,$AS$1562:$AS$1573)&gt;0,MIN(3,ABS(SLOPE($AQ$1562:$AQ$1573,$AS$1562:$AS$1573))),IF(SLOPE($AQ$1562:$AQ$1573,$AS$1562:$AS$1573)&lt;-0.5,-0.5,0)),0)</f>
        <v/>
      </c>
      <c r="AU1579">
        <f>IFERROR(IF(SLOPE($AR$1562:$AR$1573,$AS$1562:$AS$1573)&lt;0,MAX(-3,-ABS(SLOPE($AR$1562:$AR$1573,$AS$1562:$AS$1573))),IF(SLOPE($AR$1562:$AR$1573,$AS$1562:$AS$1573)&gt;0.5,0.5,0)),0)</f>
        <v/>
      </c>
      <c r="AV1579">
        <f>($AQ$1574+(AT1579*(AS1579-1)))</f>
        <v/>
      </c>
      <c r="AW1579">
        <f>($AR$1574+(AU1579*(AS1579-1)))</f>
        <v/>
      </c>
      <c r="AX1579">
        <f>IF(AT1579&gt;0,AV1579+AT1579,AV1579)</f>
        <v/>
      </c>
      <c r="AY1579">
        <f>IF(AU1579&lt;0,AW1579+AU1579,AW1579)</f>
        <v/>
      </c>
      <c r="BA1579" s="14">
        <f>IFERROR(AX1579-AQ1579,"")</f>
        <v/>
      </c>
      <c r="BB1579" s="14">
        <f>IFERROR(AY1579-AR1579,"")</f>
        <v/>
      </c>
      <c r="BD1579">
        <f>AH1579</f>
        <v/>
      </c>
      <c r="BE1579">
        <f>AI1579</f>
        <v/>
      </c>
      <c r="BF1579">
        <f>AJ1579</f>
        <v/>
      </c>
      <c r="BG1579" s="14">
        <f>L1579</f>
        <v/>
      </c>
      <c r="BH1579" s="14">
        <f>IF(X1579="","",X1579)</f>
        <v/>
      </c>
      <c r="BI1579" s="14">
        <f>IF(Y1579="","",Y1579)</f>
        <v/>
      </c>
      <c r="BJ1579">
        <f>Z1579</f>
        <v/>
      </c>
      <c r="BK1579">
        <f>AA1579</f>
        <v/>
      </c>
      <c r="BL1579">
        <f>IFERROR(AX1579,"")</f>
        <v/>
      </c>
      <c r="BM1579">
        <f>IFERROR(AY1579,"")</f>
        <v/>
      </c>
    </row>
    <row r="1580" ht="14.25" customHeight="1">
      <c r="A1580">
        <f>ALGLIB_SSA_XAUUSD!AA1580</f>
        <v/>
      </c>
      <c r="B1580">
        <f>IF($A1580="","",INDEX(ALGLIB_SSA_XAUUSD!$B$2:$B$2401,MATCH($A1580,ALGLIB_SSA_XAUUSD!$A$2:$A$2401,1)))</f>
        <v/>
      </c>
      <c r="C1580">
        <f>IF($A1580="","",INDEX(ALGLIB_SSA_XAUUSD!$C$2:$C$2401,MATCH($A1580,ALGLIB_SSA_XAUUSD!$A$2:$A$2401,1)))</f>
        <v/>
      </c>
      <c r="D1580" s="14">
        <f>IF($A1580="","",INT((ROW()-2)/12)+1)</f>
        <v/>
      </c>
      <c r="E1580" s="14">
        <f>IF(AND(E1586&lt;&gt;"",D1586=D1574+1),E1574+(E1586-E1574)*6/12,"")</f>
        <v/>
      </c>
      <c r="F1580" s="14">
        <f>IF(AND(F1586&lt;&gt;"",D1586=D1574+1),F1574+(F1586-F1574)*6/12,"")</f>
        <v/>
      </c>
      <c r="G1580" s="14">
        <f>IF(AND(G1586&lt;&gt;"",D1586=D1574+1),G1574+(G1586-G1574)*6/12,"")</f>
        <v/>
      </c>
      <c r="H1580" s="14">
        <f>IF(AND(H1586&lt;&gt;"",D1586=D1574+1),H1574+(H1586-H1574)*6/12,"")</f>
        <v/>
      </c>
      <c r="I1580" s="14">
        <f>IF(AND(L1586&lt;&gt;"",D1586=D1574+1),I1574+(I1586-I1574)*6/12,"")</f>
        <v/>
      </c>
      <c r="J1580">
        <f>_xlfn.XLOOKUP($A1580,ALGLIB_SSA_XAUUSD!$AA$2:$AA$2401,ALGLIB_SSA_XAUUSD!$P$2:$P$2401,"",0)</f>
        <v/>
      </c>
      <c r="K1580">
        <f>_xlfn.XLOOKUP($A1580,ALGLIB_SSA_XAUUSD!$AA$2:$AA$2401,ALGLIB_SSA_XAUUSD!$Q$2:$Q$2401,"",0)</f>
        <v/>
      </c>
      <c r="L1580">
        <f>_xlfn.XLOOKUP($A1580,ALGLIB_SSA_XAUUSD!$AA$2:$AA$2401,ALGLIB_SSA_XAUUSD!$R$2:$R$2401,"",0)</f>
        <v/>
      </c>
      <c r="M1580">
        <f>_xlfn.XLOOKUP($A1580,ALGLIB_SSA_XAUUSD!$AA$2:$AA$2401,ALGLIB_SSA_XAUUSD!$S$2:$S$2401,"",0)</f>
        <v/>
      </c>
      <c r="N1580">
        <f>_xlfn.XLOOKUP($A1580,ALGLIB_SSA_XAUUSD!$AA$2:$AA$2401,ALGLIB_SSA_XAUUSD!$T$2:$T$2401,"",0)</f>
        <v/>
      </c>
      <c r="O1580">
        <f>_xlfn.XLOOKUP($A1580,ALGLIB_SSA_XAUUSD!$AA$2:$AA$2401,ALGLIB_SSA_XAUUSD!$U$2:$U$2401,"",0)</f>
        <v/>
      </c>
      <c r="P1580">
        <f>_xlfn.XLOOKUP($A1580,ALGLIB_SSA_XAUUSD!$AA$2:$AA$2401,ALGLIB_SSA_XAUUSD!$V$2:$V$2401,"",0)</f>
        <v/>
      </c>
      <c r="S1580">
        <f>A1580</f>
        <v/>
      </c>
      <c r="T1580">
        <f>J1580</f>
        <v/>
      </c>
      <c r="U1580">
        <f>K1580</f>
        <v/>
      </c>
      <c r="V1580" s="14">
        <f>IF($A1580="","",MOD(ROW()-2,12)+1)</f>
        <v/>
      </c>
      <c r="W1580">
        <f>L1580</f>
        <v/>
      </c>
      <c r="X1580" s="14">
        <f>IF(F1580="","",F1580)</f>
        <v/>
      </c>
      <c r="Y1580" s="14">
        <f>IF(G1580="","",G1580)</f>
        <v/>
      </c>
      <c r="Z1580">
        <f>M1580</f>
        <v/>
      </c>
      <c r="AA1580">
        <f>N1580</f>
        <v/>
      </c>
      <c r="AB1580" s="14">
        <f>IF(H1580="","",H1580)</f>
        <v/>
      </c>
      <c r="AC1580">
        <f>O1580</f>
        <v/>
      </c>
      <c r="AD1580" s="14">
        <f>IF(I1580="","",I1580)</f>
        <v/>
      </c>
      <c r="AE1580">
        <f>P1580</f>
        <v/>
      </c>
      <c r="AH1580">
        <f>IF(S1580&lt;&gt;"",S1580,AH1579+900)</f>
        <v/>
      </c>
      <c r="AI1580">
        <f>IF(T1580&lt;&gt;"",T1580,AI1579)</f>
        <v/>
      </c>
      <c r="AJ1580">
        <f>IF(U1580&lt;&gt;"",U1580,AJ1579)</f>
        <v/>
      </c>
      <c r="AK1580">
        <f>IF(W1580&lt;&gt;"",W1580,"")</f>
        <v/>
      </c>
      <c r="AL1580" s="14">
        <f>IF(X1580&lt;&gt;"",X1580,"")</f>
        <v/>
      </c>
      <c r="AM1580" s="14">
        <f>IF(Y1580&lt;&gt;"",Y1580,"")</f>
        <v/>
      </c>
      <c r="AN1580" s="14">
        <f>IF(OR(AL1580="",AM1580=""),"",AL1580-AM1580)</f>
        <v/>
      </c>
      <c r="AO1580">
        <f>IF(AN1580="","",IF(AN1580&gt;0,"Bullish","Bearish"))</f>
        <v/>
      </c>
      <c r="AP1580">
        <f>IF(AO1580="",AP1579,AO1580)</f>
        <v/>
      </c>
      <c r="AQ1580" s="14">
        <f>IF(AB1580&lt;&gt;"",AB1580,"")</f>
        <v/>
      </c>
      <c r="AR1580" s="14">
        <f>IF(AD1580&lt;&gt;"",AD1580,"")</f>
        <v/>
      </c>
      <c r="AS1580">
        <f>IF(AS1579+1=13,1,AS1579+1)</f>
        <v/>
      </c>
      <c r="AT1580">
        <f>IFERROR(IF(SLOPE($AQ$1562:$AQ$1573,$AS$1562:$AS$1573)&gt;0,MIN(3,ABS(SLOPE($AQ$1562:$AQ$1573,$AS$1562:$AS$1573))),IF(SLOPE($AQ$1562:$AQ$1573,$AS$1562:$AS$1573)&lt;-0.5,-0.5,0)),0)</f>
        <v/>
      </c>
      <c r="AU1580">
        <f>IFERROR(IF(SLOPE($AR$1562:$AR$1573,$AS$1562:$AS$1573)&lt;0,MAX(-3,-ABS(SLOPE($AR$1562:$AR$1573,$AS$1562:$AS$1573))),IF(SLOPE($AR$1562:$AR$1573,$AS$1562:$AS$1573)&gt;0.5,0.5,0)),0)</f>
        <v/>
      </c>
      <c r="AV1580">
        <f>($AQ$1574+(AT1580*(AS1580-1)))</f>
        <v/>
      </c>
      <c r="AW1580">
        <f>($AR$1574+(AU1580*(AS1580-1)))</f>
        <v/>
      </c>
      <c r="AX1580">
        <f>IF(AT1580&gt;0,AV1580+AT1580,AV1580)</f>
        <v/>
      </c>
      <c r="AY1580">
        <f>IF(AU1580&lt;0,AW1580+AU1580,AW1580)</f>
        <v/>
      </c>
      <c r="BA1580" s="14">
        <f>IFERROR(AX1580-AQ1580,"")</f>
        <v/>
      </c>
      <c r="BB1580" s="14">
        <f>IFERROR(AY1580-AR1580,"")</f>
        <v/>
      </c>
      <c r="BD1580">
        <f>AH1580</f>
        <v/>
      </c>
      <c r="BE1580">
        <f>AI1580</f>
        <v/>
      </c>
      <c r="BF1580">
        <f>AJ1580</f>
        <v/>
      </c>
      <c r="BG1580" s="14">
        <f>L1580</f>
        <v/>
      </c>
      <c r="BH1580" s="14">
        <f>IF(X1580="","",X1580)</f>
        <v/>
      </c>
      <c r="BI1580" s="14">
        <f>IF(Y1580="","",Y1580)</f>
        <v/>
      </c>
      <c r="BJ1580">
        <f>Z1580</f>
        <v/>
      </c>
      <c r="BK1580">
        <f>AA1580</f>
        <v/>
      </c>
      <c r="BL1580">
        <f>IFERROR(AX1580,"")</f>
        <v/>
      </c>
      <c r="BM1580">
        <f>IFERROR(AY1580,"")</f>
        <v/>
      </c>
    </row>
    <row r="1581" ht="14.25" customHeight="1">
      <c r="A1581">
        <f>ALGLIB_SSA_XAUUSD!AA1581</f>
        <v/>
      </c>
      <c r="B1581">
        <f>IF($A1581="","",INDEX(ALGLIB_SSA_XAUUSD!$B$2:$B$2401,MATCH($A1581,ALGLIB_SSA_XAUUSD!$A$2:$A$2401,1)))</f>
        <v/>
      </c>
      <c r="C1581">
        <f>IF($A1581="","",INDEX(ALGLIB_SSA_XAUUSD!$C$2:$C$2401,MATCH($A1581,ALGLIB_SSA_XAUUSD!$A$2:$A$2401,1)))</f>
        <v/>
      </c>
      <c r="D1581" s="14">
        <f>IF($A1581="","",INT((ROW()-2)/12)+1)</f>
        <v/>
      </c>
      <c r="E1581" s="14">
        <f>IF(AND(E1586&lt;&gt;"",D1586=D1574+1),E1574+(E1586-E1574)*7/12,"")</f>
        <v/>
      </c>
      <c r="F1581" s="14">
        <f>IF(AND(F1586&lt;&gt;"",D1586=D1574+1),F1574+(F1586-F1574)*7/12,"")</f>
        <v/>
      </c>
      <c r="G1581" s="14">
        <f>IF(AND(G1586&lt;&gt;"",D1586=D1574+1),G1574+(G1586-G1574)*7/12,"")</f>
        <v/>
      </c>
      <c r="H1581" s="14">
        <f>IF(AND(H1586&lt;&gt;"",D1586=D1574+1),H1574+(H1586-H1574)*7/12,"")</f>
        <v/>
      </c>
      <c r="I1581" s="14">
        <f>IF(AND(L1586&lt;&gt;"",D1586=D1574+1),I1574+(I1586-I1574)*7/12,"")</f>
        <v/>
      </c>
      <c r="J1581">
        <f>_xlfn.XLOOKUP($A1581,ALGLIB_SSA_XAUUSD!$AA$2:$AA$2401,ALGLIB_SSA_XAUUSD!$P$2:$P$2401,"",0)</f>
        <v/>
      </c>
      <c r="K1581">
        <f>_xlfn.XLOOKUP($A1581,ALGLIB_SSA_XAUUSD!$AA$2:$AA$2401,ALGLIB_SSA_XAUUSD!$Q$2:$Q$2401,"",0)</f>
        <v/>
      </c>
      <c r="L1581">
        <f>_xlfn.XLOOKUP($A1581,ALGLIB_SSA_XAUUSD!$AA$2:$AA$2401,ALGLIB_SSA_XAUUSD!$R$2:$R$2401,"",0)</f>
        <v/>
      </c>
      <c r="M1581">
        <f>_xlfn.XLOOKUP($A1581,ALGLIB_SSA_XAUUSD!$AA$2:$AA$2401,ALGLIB_SSA_XAUUSD!$S$2:$S$2401,"",0)</f>
        <v/>
      </c>
      <c r="N1581">
        <f>_xlfn.XLOOKUP($A1581,ALGLIB_SSA_XAUUSD!$AA$2:$AA$2401,ALGLIB_SSA_XAUUSD!$T$2:$T$2401,"",0)</f>
        <v/>
      </c>
      <c r="O1581">
        <f>_xlfn.XLOOKUP($A1581,ALGLIB_SSA_XAUUSD!$AA$2:$AA$2401,ALGLIB_SSA_XAUUSD!$U$2:$U$2401,"",0)</f>
        <v/>
      </c>
      <c r="P1581">
        <f>_xlfn.XLOOKUP($A1581,ALGLIB_SSA_XAUUSD!$AA$2:$AA$2401,ALGLIB_SSA_XAUUSD!$V$2:$V$2401,"",0)</f>
        <v/>
      </c>
      <c r="S1581">
        <f>A1581</f>
        <v/>
      </c>
      <c r="T1581">
        <f>J1581</f>
        <v/>
      </c>
      <c r="U1581">
        <f>K1581</f>
        <v/>
      </c>
      <c r="V1581" s="14">
        <f>IF($A1581="","",MOD(ROW()-2,12)+1)</f>
        <v/>
      </c>
      <c r="W1581">
        <f>L1581</f>
        <v/>
      </c>
      <c r="X1581" s="14">
        <f>IF(F1581="","",F1581)</f>
        <v/>
      </c>
      <c r="Y1581" s="14">
        <f>IF(G1581="","",G1581)</f>
        <v/>
      </c>
      <c r="Z1581">
        <f>M1581</f>
        <v/>
      </c>
      <c r="AA1581">
        <f>N1581</f>
        <v/>
      </c>
      <c r="AB1581" s="14">
        <f>IF(H1581="","",H1581)</f>
        <v/>
      </c>
      <c r="AC1581">
        <f>O1581</f>
        <v/>
      </c>
      <c r="AD1581" s="14">
        <f>IF(I1581="","",I1581)</f>
        <v/>
      </c>
      <c r="AE1581">
        <f>P1581</f>
        <v/>
      </c>
      <c r="AH1581">
        <f>IF(S1581&lt;&gt;"",S1581,AH1580+900)</f>
        <v/>
      </c>
      <c r="AI1581">
        <f>IF(T1581&lt;&gt;"",T1581,AI1580)</f>
        <v/>
      </c>
      <c r="AJ1581">
        <f>IF(U1581&lt;&gt;"",U1581,AJ1580)</f>
        <v/>
      </c>
      <c r="AK1581">
        <f>IF(W1581&lt;&gt;"",W1581,"")</f>
        <v/>
      </c>
      <c r="AL1581" s="14">
        <f>IF(X1581&lt;&gt;"",X1581,"")</f>
        <v/>
      </c>
      <c r="AM1581" s="14">
        <f>IF(Y1581&lt;&gt;"",Y1581,"")</f>
        <v/>
      </c>
      <c r="AN1581" s="14">
        <f>IF(OR(AL1581="",AM1581=""),"",AL1581-AM1581)</f>
        <v/>
      </c>
      <c r="AO1581">
        <f>IF(AN1581="","",IF(AN1581&gt;0,"Bullish","Bearish"))</f>
        <v/>
      </c>
      <c r="AP1581">
        <f>IF(AO1581="",AP1580,AO1581)</f>
        <v/>
      </c>
      <c r="AQ1581" s="14">
        <f>IF(AB1581&lt;&gt;"",AB1581,"")</f>
        <v/>
      </c>
      <c r="AR1581" s="14">
        <f>IF(AD1581&lt;&gt;"",AD1581,"")</f>
        <v/>
      </c>
      <c r="AS1581">
        <f>IF(AS1580+1=13,1,AS1580+1)</f>
        <v/>
      </c>
      <c r="AT1581">
        <f>IFERROR(IF(SLOPE($AQ$1562:$AQ$1573,$AS$1562:$AS$1573)&gt;0,MIN(3,ABS(SLOPE($AQ$1562:$AQ$1573,$AS$1562:$AS$1573))),IF(SLOPE($AQ$1562:$AQ$1573,$AS$1562:$AS$1573)&lt;-0.5,-0.5,0)),0)</f>
        <v/>
      </c>
      <c r="AU1581">
        <f>IFERROR(IF(SLOPE($AR$1562:$AR$1573,$AS$1562:$AS$1573)&lt;0,MAX(-3,-ABS(SLOPE($AR$1562:$AR$1573,$AS$1562:$AS$1573))),IF(SLOPE($AR$1562:$AR$1573,$AS$1562:$AS$1573)&gt;0.5,0.5,0)),0)</f>
        <v/>
      </c>
      <c r="AV1581">
        <f>($AQ$1574+(AT1581*(AS1581-1)))</f>
        <v/>
      </c>
      <c r="AW1581">
        <f>($AR$1574+(AU1581*(AS1581-1)))</f>
        <v/>
      </c>
      <c r="AX1581">
        <f>IF(AT1581&gt;0,AV1581+AT1581,AV1581)</f>
        <v/>
      </c>
      <c r="AY1581">
        <f>IF(AU1581&lt;0,AW1581+AU1581,AW1581)</f>
        <v/>
      </c>
      <c r="BA1581" s="14">
        <f>IFERROR(AX1581-AQ1581,"")</f>
        <v/>
      </c>
      <c r="BB1581" s="14">
        <f>IFERROR(AY1581-AR1581,"")</f>
        <v/>
      </c>
      <c r="BD1581">
        <f>AH1581</f>
        <v/>
      </c>
      <c r="BE1581">
        <f>AI1581</f>
        <v/>
      </c>
      <c r="BF1581">
        <f>AJ1581</f>
        <v/>
      </c>
      <c r="BG1581" s="14">
        <f>L1581</f>
        <v/>
      </c>
      <c r="BH1581" s="14">
        <f>IF(X1581="","",X1581)</f>
        <v/>
      </c>
      <c r="BI1581" s="14">
        <f>IF(Y1581="","",Y1581)</f>
        <v/>
      </c>
      <c r="BJ1581">
        <f>Z1581</f>
        <v/>
      </c>
      <c r="BK1581">
        <f>AA1581</f>
        <v/>
      </c>
      <c r="BL1581">
        <f>IFERROR(AX1581,"")</f>
        <v/>
      </c>
      <c r="BM1581">
        <f>IFERROR(AY1581,"")</f>
        <v/>
      </c>
    </row>
    <row r="1582" ht="14.25" customHeight="1">
      <c r="A1582">
        <f>ALGLIB_SSA_XAUUSD!AA1582</f>
        <v/>
      </c>
      <c r="B1582">
        <f>IF($A1582="","",INDEX(ALGLIB_SSA_XAUUSD!$B$2:$B$2401,MATCH($A1582,ALGLIB_SSA_XAUUSD!$A$2:$A$2401,1)))</f>
        <v/>
      </c>
      <c r="C1582">
        <f>IF($A1582="","",INDEX(ALGLIB_SSA_XAUUSD!$C$2:$C$2401,MATCH($A1582,ALGLIB_SSA_XAUUSD!$A$2:$A$2401,1)))</f>
        <v/>
      </c>
      <c r="D1582" s="14">
        <f>IF($A1582="","",INT((ROW()-2)/12)+1)</f>
        <v/>
      </c>
      <c r="E1582" s="14">
        <f>IF(AND(E1586&lt;&gt;"",D1586=D1574+1),E1574+(E1586-E1574)*8/12,"")</f>
        <v/>
      </c>
      <c r="F1582" s="14">
        <f>IF(AND(F1586&lt;&gt;"",D1586=D1574+1),F1574+(F1586-F1574)*8/12,"")</f>
        <v/>
      </c>
      <c r="G1582" s="14">
        <f>IF(AND(G1586&lt;&gt;"",D1586=D1574+1),G1574+(G1586-G1574)*8/12,"")</f>
        <v/>
      </c>
      <c r="H1582" s="14">
        <f>IF(AND(H1586&lt;&gt;"",D1586=D1574+1),H1574+(H1586-H1574)*8/12,"")</f>
        <v/>
      </c>
      <c r="I1582" s="14">
        <f>IF(AND(L1586&lt;&gt;"",D1586=D1574+1),I1574+(I1586-I1574)*8/12,"")</f>
        <v/>
      </c>
      <c r="J1582">
        <f>_xlfn.XLOOKUP($A1582,ALGLIB_SSA_XAUUSD!$AA$2:$AA$2401,ALGLIB_SSA_XAUUSD!$P$2:$P$2401,"",0)</f>
        <v/>
      </c>
      <c r="K1582">
        <f>_xlfn.XLOOKUP($A1582,ALGLIB_SSA_XAUUSD!$AA$2:$AA$2401,ALGLIB_SSA_XAUUSD!$Q$2:$Q$2401,"",0)</f>
        <v/>
      </c>
      <c r="L1582">
        <f>_xlfn.XLOOKUP($A1582,ALGLIB_SSA_XAUUSD!$AA$2:$AA$2401,ALGLIB_SSA_XAUUSD!$R$2:$R$2401,"",0)</f>
        <v/>
      </c>
      <c r="M1582">
        <f>_xlfn.XLOOKUP($A1582,ALGLIB_SSA_XAUUSD!$AA$2:$AA$2401,ALGLIB_SSA_XAUUSD!$S$2:$S$2401,"",0)</f>
        <v/>
      </c>
      <c r="N1582">
        <f>_xlfn.XLOOKUP($A1582,ALGLIB_SSA_XAUUSD!$AA$2:$AA$2401,ALGLIB_SSA_XAUUSD!$T$2:$T$2401,"",0)</f>
        <v/>
      </c>
      <c r="O1582">
        <f>_xlfn.XLOOKUP($A1582,ALGLIB_SSA_XAUUSD!$AA$2:$AA$2401,ALGLIB_SSA_XAUUSD!$U$2:$U$2401,"",0)</f>
        <v/>
      </c>
      <c r="P1582">
        <f>_xlfn.XLOOKUP($A1582,ALGLIB_SSA_XAUUSD!$AA$2:$AA$2401,ALGLIB_SSA_XAUUSD!$V$2:$V$2401,"",0)</f>
        <v/>
      </c>
      <c r="S1582">
        <f>A1582</f>
        <v/>
      </c>
      <c r="T1582">
        <f>J1582</f>
        <v/>
      </c>
      <c r="U1582">
        <f>K1582</f>
        <v/>
      </c>
      <c r="V1582" s="14">
        <f>IF($A1582="","",MOD(ROW()-2,12)+1)</f>
        <v/>
      </c>
      <c r="W1582">
        <f>L1582</f>
        <v/>
      </c>
      <c r="X1582" s="14">
        <f>IF(F1582="","",F1582)</f>
        <v/>
      </c>
      <c r="Y1582" s="14">
        <f>IF(G1582="","",G1582)</f>
        <v/>
      </c>
      <c r="Z1582">
        <f>M1582</f>
        <v/>
      </c>
      <c r="AA1582">
        <f>N1582</f>
        <v/>
      </c>
      <c r="AB1582" s="14">
        <f>IF(H1582="","",H1582)</f>
        <v/>
      </c>
      <c r="AC1582">
        <f>O1582</f>
        <v/>
      </c>
      <c r="AD1582" s="14">
        <f>IF(I1582="","",I1582)</f>
        <v/>
      </c>
      <c r="AE1582">
        <f>P1582</f>
        <v/>
      </c>
      <c r="AH1582">
        <f>IF(S1582&lt;&gt;"",S1582,AH1581+900)</f>
        <v/>
      </c>
      <c r="AI1582">
        <f>IF(T1582&lt;&gt;"",T1582,AI1581)</f>
        <v/>
      </c>
      <c r="AJ1582">
        <f>IF(U1582&lt;&gt;"",U1582,AJ1581)</f>
        <v/>
      </c>
      <c r="AK1582">
        <f>IF(W1582&lt;&gt;"",W1582,"")</f>
        <v/>
      </c>
      <c r="AL1582" s="14">
        <f>IF(X1582&lt;&gt;"",X1582,"")</f>
        <v/>
      </c>
      <c r="AM1582" s="14">
        <f>IF(Y1582&lt;&gt;"",Y1582,"")</f>
        <v/>
      </c>
      <c r="AN1582" s="14">
        <f>IF(OR(AL1582="",AM1582=""),"",AL1582-AM1582)</f>
        <v/>
      </c>
      <c r="AO1582">
        <f>IF(AN1582="","",IF(AN1582&gt;0,"Bullish","Bearish"))</f>
        <v/>
      </c>
      <c r="AP1582">
        <f>IF(AO1582="",AP1581,AO1582)</f>
        <v/>
      </c>
      <c r="AQ1582" s="14">
        <f>IF(AB1582&lt;&gt;"",AB1582,"")</f>
        <v/>
      </c>
      <c r="AR1582" s="14">
        <f>IF(AD1582&lt;&gt;"",AD1582,"")</f>
        <v/>
      </c>
      <c r="AS1582">
        <f>IF(AS1581+1=13,1,AS1581+1)</f>
        <v/>
      </c>
      <c r="AT1582">
        <f>IFERROR(IF(SLOPE($AQ$1562:$AQ$1573,$AS$1562:$AS$1573)&gt;0,MIN(3,ABS(SLOPE($AQ$1562:$AQ$1573,$AS$1562:$AS$1573))),IF(SLOPE($AQ$1562:$AQ$1573,$AS$1562:$AS$1573)&lt;-0.5,-0.5,0)),0)</f>
        <v/>
      </c>
      <c r="AU1582">
        <f>IFERROR(IF(SLOPE($AR$1562:$AR$1573,$AS$1562:$AS$1573)&lt;0,MAX(-3,-ABS(SLOPE($AR$1562:$AR$1573,$AS$1562:$AS$1573))),IF(SLOPE($AR$1562:$AR$1573,$AS$1562:$AS$1573)&gt;0.5,0.5,0)),0)</f>
        <v/>
      </c>
      <c r="AV1582">
        <f>($AQ$1574+(AT1582*(AS1582-1)))</f>
        <v/>
      </c>
      <c r="AW1582">
        <f>($AR$1574+(AU1582*(AS1582-1)))</f>
        <v/>
      </c>
      <c r="AX1582">
        <f>IF(AT1582&gt;0,AV1582+AT1582,AV1582)</f>
        <v/>
      </c>
      <c r="AY1582">
        <f>IF(AU1582&lt;0,AW1582+AU1582,AW1582)</f>
        <v/>
      </c>
      <c r="BA1582" s="14">
        <f>IFERROR(AX1582-AQ1582,"")</f>
        <v/>
      </c>
      <c r="BB1582" s="14">
        <f>IFERROR(AY1582-AR1582,"")</f>
        <v/>
      </c>
      <c r="BD1582">
        <f>AH1582</f>
        <v/>
      </c>
      <c r="BE1582">
        <f>AI1582</f>
        <v/>
      </c>
      <c r="BF1582">
        <f>AJ1582</f>
        <v/>
      </c>
      <c r="BG1582" s="14">
        <f>L1582</f>
        <v/>
      </c>
      <c r="BH1582" s="14">
        <f>IF(X1582="","",X1582)</f>
        <v/>
      </c>
      <c r="BI1582" s="14">
        <f>IF(Y1582="","",Y1582)</f>
        <v/>
      </c>
      <c r="BJ1582">
        <f>Z1582</f>
        <v/>
      </c>
      <c r="BK1582">
        <f>AA1582</f>
        <v/>
      </c>
      <c r="BL1582">
        <f>IFERROR(AX1582,"")</f>
        <v/>
      </c>
      <c r="BM1582">
        <f>IFERROR(AY1582,"")</f>
        <v/>
      </c>
    </row>
    <row r="1583" ht="14.25" customHeight="1">
      <c r="A1583">
        <f>ALGLIB_SSA_XAUUSD!AA1583</f>
        <v/>
      </c>
      <c r="B1583">
        <f>IF($A1583="","",INDEX(ALGLIB_SSA_XAUUSD!$B$2:$B$2401,MATCH($A1583,ALGLIB_SSA_XAUUSD!$A$2:$A$2401,1)))</f>
        <v/>
      </c>
      <c r="C1583">
        <f>IF($A1583="","",INDEX(ALGLIB_SSA_XAUUSD!$C$2:$C$2401,MATCH($A1583,ALGLIB_SSA_XAUUSD!$A$2:$A$2401,1)))</f>
        <v/>
      </c>
      <c r="D1583" s="14">
        <f>IF($A1583="","",INT((ROW()-2)/12)+1)</f>
        <v/>
      </c>
      <c r="E1583" s="14">
        <f>IF(AND(E1586&lt;&gt;"",D1586=D1574+1),E1574+(E1586-E1574)*9/12,"")</f>
        <v/>
      </c>
      <c r="F1583" s="14">
        <f>IF(AND(F1586&lt;&gt;"",D1586=D1574+1),F1574+(F1586-F1574)*9/12,"")</f>
        <v/>
      </c>
      <c r="G1583" s="14">
        <f>IF(AND(G1586&lt;&gt;"",D1586=D1574+1),G1574+(G1586-G1574)*9/12,"")</f>
        <v/>
      </c>
      <c r="H1583" s="14">
        <f>IF(AND(H1586&lt;&gt;"",D1586=D1574+1),H1574+(H1586-H1574)*9/12,"")</f>
        <v/>
      </c>
      <c r="I1583" s="14">
        <f>IF(AND(L1586&lt;&gt;"",D1586=D1574+1),I1574+(I1586-I1574)*9/12,"")</f>
        <v/>
      </c>
      <c r="J1583">
        <f>_xlfn.XLOOKUP($A1583,ALGLIB_SSA_XAUUSD!$AA$2:$AA$2401,ALGLIB_SSA_XAUUSD!$P$2:$P$2401,"",0)</f>
        <v/>
      </c>
      <c r="K1583">
        <f>_xlfn.XLOOKUP($A1583,ALGLIB_SSA_XAUUSD!$AA$2:$AA$2401,ALGLIB_SSA_XAUUSD!$Q$2:$Q$2401,"",0)</f>
        <v/>
      </c>
      <c r="L1583">
        <f>_xlfn.XLOOKUP($A1583,ALGLIB_SSA_XAUUSD!$AA$2:$AA$2401,ALGLIB_SSA_XAUUSD!$R$2:$R$2401,"",0)</f>
        <v/>
      </c>
      <c r="M1583">
        <f>_xlfn.XLOOKUP($A1583,ALGLIB_SSA_XAUUSD!$AA$2:$AA$2401,ALGLIB_SSA_XAUUSD!$S$2:$S$2401,"",0)</f>
        <v/>
      </c>
      <c r="N1583">
        <f>_xlfn.XLOOKUP($A1583,ALGLIB_SSA_XAUUSD!$AA$2:$AA$2401,ALGLIB_SSA_XAUUSD!$T$2:$T$2401,"",0)</f>
        <v/>
      </c>
      <c r="O1583">
        <f>_xlfn.XLOOKUP($A1583,ALGLIB_SSA_XAUUSD!$AA$2:$AA$2401,ALGLIB_SSA_XAUUSD!$U$2:$U$2401,"",0)</f>
        <v/>
      </c>
      <c r="P1583">
        <f>_xlfn.XLOOKUP($A1583,ALGLIB_SSA_XAUUSD!$AA$2:$AA$2401,ALGLIB_SSA_XAUUSD!$V$2:$V$2401,"",0)</f>
        <v/>
      </c>
      <c r="S1583">
        <f>A1583</f>
        <v/>
      </c>
      <c r="T1583">
        <f>J1583</f>
        <v/>
      </c>
      <c r="U1583">
        <f>K1583</f>
        <v/>
      </c>
      <c r="V1583" s="14">
        <f>IF($A1583="","",MOD(ROW()-2,12)+1)</f>
        <v/>
      </c>
      <c r="W1583">
        <f>L1583</f>
        <v/>
      </c>
      <c r="X1583" s="14">
        <f>IF(F1583="","",F1583)</f>
        <v/>
      </c>
      <c r="Y1583" s="14">
        <f>IF(G1583="","",G1583)</f>
        <v/>
      </c>
      <c r="Z1583">
        <f>M1583</f>
        <v/>
      </c>
      <c r="AA1583">
        <f>N1583</f>
        <v/>
      </c>
      <c r="AB1583" s="14">
        <f>IF(H1583="","",H1583)</f>
        <v/>
      </c>
      <c r="AC1583">
        <f>O1583</f>
        <v/>
      </c>
      <c r="AD1583" s="14">
        <f>IF(I1583="","",I1583)</f>
        <v/>
      </c>
      <c r="AE1583">
        <f>P1583</f>
        <v/>
      </c>
      <c r="AH1583">
        <f>IF(S1583&lt;&gt;"",S1583,AH1582+900)</f>
        <v/>
      </c>
      <c r="AI1583">
        <f>IF(T1583&lt;&gt;"",T1583,AI1582)</f>
        <v/>
      </c>
      <c r="AJ1583">
        <f>IF(U1583&lt;&gt;"",U1583,AJ1582)</f>
        <v/>
      </c>
      <c r="AK1583">
        <f>IF(W1583&lt;&gt;"",W1583,"")</f>
        <v/>
      </c>
      <c r="AL1583" s="14">
        <f>IF(X1583&lt;&gt;"",X1583,"")</f>
        <v/>
      </c>
      <c r="AM1583" s="14">
        <f>IF(Y1583&lt;&gt;"",Y1583,"")</f>
        <v/>
      </c>
      <c r="AN1583" s="14">
        <f>IF(OR(AL1583="",AM1583=""),"",AL1583-AM1583)</f>
        <v/>
      </c>
      <c r="AO1583">
        <f>IF(AN1583="","",IF(AN1583&gt;0,"Bullish","Bearish"))</f>
        <v/>
      </c>
      <c r="AP1583">
        <f>IF(AO1583="",AP1582,AO1583)</f>
        <v/>
      </c>
      <c r="AQ1583" s="14">
        <f>IF(AB1583&lt;&gt;"",AB1583,"")</f>
        <v/>
      </c>
      <c r="AR1583" s="14">
        <f>IF(AD1583&lt;&gt;"",AD1583,"")</f>
        <v/>
      </c>
      <c r="AS1583">
        <f>IF(AS1582+1=13,1,AS1582+1)</f>
        <v/>
      </c>
      <c r="AT1583">
        <f>IFERROR(IF(SLOPE($AQ$1562:$AQ$1573,$AS$1562:$AS$1573)&gt;0,MIN(3,ABS(SLOPE($AQ$1562:$AQ$1573,$AS$1562:$AS$1573))),IF(SLOPE($AQ$1562:$AQ$1573,$AS$1562:$AS$1573)&lt;-0.5,-0.5,0)),0)</f>
        <v/>
      </c>
      <c r="AU1583">
        <f>IFERROR(IF(SLOPE($AR$1562:$AR$1573,$AS$1562:$AS$1573)&lt;0,MAX(-3,-ABS(SLOPE($AR$1562:$AR$1573,$AS$1562:$AS$1573))),IF(SLOPE($AR$1562:$AR$1573,$AS$1562:$AS$1573)&gt;0.5,0.5,0)),0)</f>
        <v/>
      </c>
      <c r="AV1583">
        <f>($AQ$1574+(AT1583*(AS1583-1)))</f>
        <v/>
      </c>
      <c r="AW1583">
        <f>($AR$1574+(AU1583*(AS1583-1)))</f>
        <v/>
      </c>
      <c r="AX1583">
        <f>IF(AT1583&gt;0,AV1583+AT1583,AV1583)</f>
        <v/>
      </c>
      <c r="AY1583">
        <f>IF(AU1583&lt;0,AW1583+AU1583,AW1583)</f>
        <v/>
      </c>
      <c r="BA1583" s="14">
        <f>IFERROR(AX1583-AQ1583,"")</f>
        <v/>
      </c>
      <c r="BB1583" s="14">
        <f>IFERROR(AY1583-AR1583,"")</f>
        <v/>
      </c>
      <c r="BD1583">
        <f>AH1583</f>
        <v/>
      </c>
      <c r="BE1583">
        <f>AI1583</f>
        <v/>
      </c>
      <c r="BF1583">
        <f>AJ1583</f>
        <v/>
      </c>
      <c r="BG1583" s="14">
        <f>L1583</f>
        <v/>
      </c>
      <c r="BH1583" s="14">
        <f>IF(X1583="","",X1583)</f>
        <v/>
      </c>
      <c r="BI1583" s="14">
        <f>IF(Y1583="","",Y1583)</f>
        <v/>
      </c>
      <c r="BJ1583">
        <f>Z1583</f>
        <v/>
      </c>
      <c r="BK1583">
        <f>AA1583</f>
        <v/>
      </c>
      <c r="BL1583">
        <f>IFERROR(AX1583,"")</f>
        <v/>
      </c>
      <c r="BM1583">
        <f>IFERROR(AY1583,"")</f>
        <v/>
      </c>
    </row>
    <row r="1584" ht="14.25" customHeight="1">
      <c r="A1584">
        <f>ALGLIB_SSA_XAUUSD!AA1584</f>
        <v/>
      </c>
      <c r="B1584">
        <f>IF($A1584="","",INDEX(ALGLIB_SSA_XAUUSD!$B$2:$B$2401,MATCH($A1584,ALGLIB_SSA_XAUUSD!$A$2:$A$2401,1)))</f>
        <v/>
      </c>
      <c r="C1584">
        <f>IF($A1584="","",INDEX(ALGLIB_SSA_XAUUSD!$C$2:$C$2401,MATCH($A1584,ALGLIB_SSA_XAUUSD!$A$2:$A$2401,1)))</f>
        <v/>
      </c>
      <c r="D1584" s="14">
        <f>IF($A1584="","",INT((ROW()-2)/12)+1)</f>
        <v/>
      </c>
      <c r="E1584" s="14">
        <f>IF(AND(E1586&lt;&gt;"",D1586=D1574+1),E1574+(E1586-E1574)*10/12,"")</f>
        <v/>
      </c>
      <c r="F1584" s="14">
        <f>IF(AND(F1586&lt;&gt;"",D1586=D1574+1),F1574+(F1586-F1574)*10/12,"")</f>
        <v/>
      </c>
      <c r="G1584" s="14">
        <f>IF(AND(G1586&lt;&gt;"",D1586=D1574+1),G1574+(G1586-G1574)*10/12,"")</f>
        <v/>
      </c>
      <c r="H1584" s="14">
        <f>IF(AND(H1586&lt;&gt;"",D1586=D1574+1),H1574+(H1586-H1574)*10/12,"")</f>
        <v/>
      </c>
      <c r="I1584" s="14">
        <f>IF(AND(L1586&lt;&gt;"",D1586=D1574+1),I1574+(I1586-I1574)*10/12,"")</f>
        <v/>
      </c>
      <c r="J1584">
        <f>_xlfn.XLOOKUP($A1584,ALGLIB_SSA_XAUUSD!$AA$2:$AA$2401,ALGLIB_SSA_XAUUSD!$P$2:$P$2401,"",0)</f>
        <v/>
      </c>
      <c r="K1584">
        <f>_xlfn.XLOOKUP($A1584,ALGLIB_SSA_XAUUSD!$AA$2:$AA$2401,ALGLIB_SSA_XAUUSD!$Q$2:$Q$2401,"",0)</f>
        <v/>
      </c>
      <c r="L1584">
        <f>_xlfn.XLOOKUP($A1584,ALGLIB_SSA_XAUUSD!$AA$2:$AA$2401,ALGLIB_SSA_XAUUSD!$R$2:$R$2401,"",0)</f>
        <v/>
      </c>
      <c r="M1584">
        <f>_xlfn.XLOOKUP($A1584,ALGLIB_SSA_XAUUSD!$AA$2:$AA$2401,ALGLIB_SSA_XAUUSD!$S$2:$S$2401,"",0)</f>
        <v/>
      </c>
      <c r="N1584">
        <f>_xlfn.XLOOKUP($A1584,ALGLIB_SSA_XAUUSD!$AA$2:$AA$2401,ALGLIB_SSA_XAUUSD!$T$2:$T$2401,"",0)</f>
        <v/>
      </c>
      <c r="O1584">
        <f>_xlfn.XLOOKUP($A1584,ALGLIB_SSA_XAUUSD!$AA$2:$AA$2401,ALGLIB_SSA_XAUUSD!$U$2:$U$2401,"",0)</f>
        <v/>
      </c>
      <c r="P1584">
        <f>_xlfn.XLOOKUP($A1584,ALGLIB_SSA_XAUUSD!$AA$2:$AA$2401,ALGLIB_SSA_XAUUSD!$V$2:$V$2401,"",0)</f>
        <v/>
      </c>
      <c r="S1584">
        <f>A1584</f>
        <v/>
      </c>
      <c r="T1584">
        <f>J1584</f>
        <v/>
      </c>
      <c r="U1584">
        <f>K1584</f>
        <v/>
      </c>
      <c r="V1584" s="14">
        <f>IF($A1584="","",MOD(ROW()-2,12)+1)</f>
        <v/>
      </c>
      <c r="W1584">
        <f>L1584</f>
        <v/>
      </c>
      <c r="X1584" s="14">
        <f>IF(F1584="","",F1584)</f>
        <v/>
      </c>
      <c r="Y1584" s="14">
        <f>IF(G1584="","",G1584)</f>
        <v/>
      </c>
      <c r="Z1584">
        <f>M1584</f>
        <v/>
      </c>
      <c r="AA1584">
        <f>N1584</f>
        <v/>
      </c>
      <c r="AB1584" s="14">
        <f>IF(H1584="","",H1584)</f>
        <v/>
      </c>
      <c r="AC1584">
        <f>O1584</f>
        <v/>
      </c>
      <c r="AD1584" s="14">
        <f>IF(I1584="","",I1584)</f>
        <v/>
      </c>
      <c r="AE1584">
        <f>P1584</f>
        <v/>
      </c>
      <c r="AH1584">
        <f>IF(S1584&lt;&gt;"",S1584,AH1583+900)</f>
        <v/>
      </c>
      <c r="AI1584">
        <f>IF(T1584&lt;&gt;"",T1584,AI1583)</f>
        <v/>
      </c>
      <c r="AJ1584">
        <f>IF(U1584&lt;&gt;"",U1584,AJ1583)</f>
        <v/>
      </c>
      <c r="AK1584">
        <f>IF(W1584&lt;&gt;"",W1584,"")</f>
        <v/>
      </c>
      <c r="AL1584" s="14">
        <f>IF(X1584&lt;&gt;"",X1584,"")</f>
        <v/>
      </c>
      <c r="AM1584" s="14">
        <f>IF(Y1584&lt;&gt;"",Y1584,"")</f>
        <v/>
      </c>
      <c r="AN1584" s="14">
        <f>IF(OR(AL1584="",AM1584=""),"",AL1584-AM1584)</f>
        <v/>
      </c>
      <c r="AO1584">
        <f>IF(AN1584="","",IF(AN1584&gt;0,"Bullish","Bearish"))</f>
        <v/>
      </c>
      <c r="AP1584">
        <f>IF(AO1584="",AP1583,AO1584)</f>
        <v/>
      </c>
      <c r="AQ1584" s="14">
        <f>IF(AB1584&lt;&gt;"",AB1584,"")</f>
        <v/>
      </c>
      <c r="AR1584" s="14">
        <f>IF(AD1584&lt;&gt;"",AD1584,"")</f>
        <v/>
      </c>
      <c r="AS1584">
        <f>IF(AS1583+1=13,1,AS1583+1)</f>
        <v/>
      </c>
      <c r="AT1584">
        <f>IFERROR(IF(SLOPE($AQ$1562:$AQ$1573,$AS$1562:$AS$1573)&gt;0,MIN(3,ABS(SLOPE($AQ$1562:$AQ$1573,$AS$1562:$AS$1573))),IF(SLOPE($AQ$1562:$AQ$1573,$AS$1562:$AS$1573)&lt;-0.5,-0.5,0)),0)</f>
        <v/>
      </c>
      <c r="AU1584">
        <f>IFERROR(IF(SLOPE($AR$1562:$AR$1573,$AS$1562:$AS$1573)&lt;0,MAX(-3,-ABS(SLOPE($AR$1562:$AR$1573,$AS$1562:$AS$1573))),IF(SLOPE($AR$1562:$AR$1573,$AS$1562:$AS$1573)&gt;0.5,0.5,0)),0)</f>
        <v/>
      </c>
      <c r="AV1584">
        <f>($AQ$1574+(AT1584*(AS1584-1)))</f>
        <v/>
      </c>
      <c r="AW1584">
        <f>($AR$1574+(AU1584*(AS1584-1)))</f>
        <v/>
      </c>
      <c r="AX1584">
        <f>IF(AT1584&gt;0,AV1584+AT1584,AV1584)</f>
        <v/>
      </c>
      <c r="AY1584">
        <f>IF(AU1584&lt;0,AW1584+AU1584,AW1584)</f>
        <v/>
      </c>
      <c r="BA1584" s="14">
        <f>IFERROR(AX1584-AQ1584,"")</f>
        <v/>
      </c>
      <c r="BB1584" s="14">
        <f>IFERROR(AY1584-AR1584,"")</f>
        <v/>
      </c>
      <c r="BD1584">
        <f>AH1584</f>
        <v/>
      </c>
      <c r="BE1584">
        <f>AI1584</f>
        <v/>
      </c>
      <c r="BF1584">
        <f>AJ1584</f>
        <v/>
      </c>
      <c r="BG1584" s="14">
        <f>L1584</f>
        <v/>
      </c>
      <c r="BH1584" s="14">
        <f>IF(X1584="","",X1584)</f>
        <v/>
      </c>
      <c r="BI1584" s="14">
        <f>IF(Y1584="","",Y1584)</f>
        <v/>
      </c>
      <c r="BJ1584">
        <f>Z1584</f>
        <v/>
      </c>
      <c r="BK1584">
        <f>AA1584</f>
        <v/>
      </c>
      <c r="BL1584">
        <f>IFERROR(AX1584,"")</f>
        <v/>
      </c>
      <c r="BM1584">
        <f>IFERROR(AY1584,"")</f>
        <v/>
      </c>
    </row>
    <row r="1585" ht="14.25" customHeight="1">
      <c r="A1585">
        <f>ALGLIB_SSA_XAUUSD!AA1585</f>
        <v/>
      </c>
      <c r="B1585">
        <f>IF($A1585="","",INDEX(ALGLIB_SSA_XAUUSD!$B$2:$B$2401,MATCH($A1585,ALGLIB_SSA_XAUUSD!$A$2:$A$2401,1)))</f>
        <v/>
      </c>
      <c r="C1585">
        <f>IF($A1585="","",INDEX(ALGLIB_SSA_XAUUSD!$C$2:$C$2401,MATCH($A1585,ALGLIB_SSA_XAUUSD!$A$2:$A$2401,1)))</f>
        <v/>
      </c>
      <c r="D1585" s="14">
        <f>IF($A1585="","",INT((ROW()-2)/12)+1)</f>
        <v/>
      </c>
      <c r="E1585" s="14">
        <f>IF(AND(E1586&lt;&gt;"",D1586=D1574+1),E1574+(E1586-E1574)*11/12,"")</f>
        <v/>
      </c>
      <c r="F1585" s="14">
        <f>IF(AND(F1586&lt;&gt;"",D1586=D1574+1),F1574+(F1586-F1574)*11/12,"")</f>
        <v/>
      </c>
      <c r="G1585" s="14">
        <f>IF(AND(G1586&lt;&gt;"",D1586=D1574+1),G1574+(G1586-G1574)*11/12,"")</f>
        <v/>
      </c>
      <c r="H1585" s="14">
        <f>IF(AND(H1586&lt;&gt;"",D1586=D1574+1),H1574+(H1586-H1574)*11/12,"")</f>
        <v/>
      </c>
      <c r="I1585" s="14">
        <f>IF(AND(L1586&lt;&gt;"",D1586=D1574+1),I1574+(I1586-I1574)*11/12,"")</f>
        <v/>
      </c>
      <c r="J1585">
        <f>_xlfn.XLOOKUP($A1585,ALGLIB_SSA_XAUUSD!$AA$2:$AA$2401,ALGLIB_SSA_XAUUSD!$P$2:$P$2401,"",0)</f>
        <v/>
      </c>
      <c r="K1585">
        <f>_xlfn.XLOOKUP($A1585,ALGLIB_SSA_XAUUSD!$AA$2:$AA$2401,ALGLIB_SSA_XAUUSD!$Q$2:$Q$2401,"",0)</f>
        <v/>
      </c>
      <c r="L1585">
        <f>_xlfn.XLOOKUP($A1585,ALGLIB_SSA_XAUUSD!$AA$2:$AA$2401,ALGLIB_SSA_XAUUSD!$R$2:$R$2401,"",0)</f>
        <v/>
      </c>
      <c r="M1585">
        <f>_xlfn.XLOOKUP($A1585,ALGLIB_SSA_XAUUSD!$AA$2:$AA$2401,ALGLIB_SSA_XAUUSD!$S$2:$S$2401,"",0)</f>
        <v/>
      </c>
      <c r="N1585">
        <f>_xlfn.XLOOKUP($A1585,ALGLIB_SSA_XAUUSD!$AA$2:$AA$2401,ALGLIB_SSA_XAUUSD!$T$2:$T$2401,"",0)</f>
        <v/>
      </c>
      <c r="O1585">
        <f>_xlfn.XLOOKUP($A1585,ALGLIB_SSA_XAUUSD!$AA$2:$AA$2401,ALGLIB_SSA_XAUUSD!$U$2:$U$2401,"",0)</f>
        <v/>
      </c>
      <c r="P1585">
        <f>_xlfn.XLOOKUP($A1585,ALGLIB_SSA_XAUUSD!$AA$2:$AA$2401,ALGLIB_SSA_XAUUSD!$V$2:$V$2401,"",0)</f>
        <v/>
      </c>
      <c r="S1585">
        <f>A1585</f>
        <v/>
      </c>
      <c r="T1585">
        <f>J1585</f>
        <v/>
      </c>
      <c r="U1585">
        <f>K1585</f>
        <v/>
      </c>
      <c r="V1585" s="14">
        <f>IF($A1585="","",MOD(ROW()-2,12)+1)</f>
        <v/>
      </c>
      <c r="W1585">
        <f>L1585</f>
        <v/>
      </c>
      <c r="X1585" s="14">
        <f>IF(F1585="","",F1585)</f>
        <v/>
      </c>
      <c r="Y1585" s="14">
        <f>IF(G1585="","",G1585)</f>
        <v/>
      </c>
      <c r="Z1585">
        <f>M1585</f>
        <v/>
      </c>
      <c r="AA1585">
        <f>N1585</f>
        <v/>
      </c>
      <c r="AB1585" s="14">
        <f>IF(H1585="","",H1585)</f>
        <v/>
      </c>
      <c r="AC1585">
        <f>O1585</f>
        <v/>
      </c>
      <c r="AD1585" s="14">
        <f>IF(I1585="","",I1585)</f>
        <v/>
      </c>
      <c r="AE1585">
        <f>P1585</f>
        <v/>
      </c>
      <c r="AH1585">
        <f>IF(S1585&lt;&gt;"",S1585,AH1584+900)</f>
        <v/>
      </c>
      <c r="AI1585">
        <f>IF(T1585&lt;&gt;"",T1585,AI1584)</f>
        <v/>
      </c>
      <c r="AJ1585">
        <f>IF(U1585&lt;&gt;"",U1585,AJ1584)</f>
        <v/>
      </c>
      <c r="AK1585">
        <f>IF(W1585&lt;&gt;"",W1585,"")</f>
        <v/>
      </c>
      <c r="AL1585" s="14">
        <f>IF(X1585&lt;&gt;"",X1585,"")</f>
        <v/>
      </c>
      <c r="AM1585" s="14">
        <f>IF(Y1585&lt;&gt;"",Y1585,"")</f>
        <v/>
      </c>
      <c r="AN1585" s="14">
        <f>IF(OR(AL1585="",AM1585=""),"",AL1585-AM1585)</f>
        <v/>
      </c>
      <c r="AO1585">
        <f>IF(AN1585="","",IF(AN1585&gt;0,"Bullish","Bearish"))</f>
        <v/>
      </c>
      <c r="AP1585">
        <f>IF(AO1585="",AP1584,AO1585)</f>
        <v/>
      </c>
      <c r="AQ1585" s="14">
        <f>IF(AB1585&lt;&gt;"",AB1585,"")</f>
        <v/>
      </c>
      <c r="AR1585" s="14">
        <f>IF(AD1585&lt;&gt;"",AD1585,"")</f>
        <v/>
      </c>
      <c r="AS1585">
        <f>IF(AS1584+1=13,1,AS1584+1)</f>
        <v/>
      </c>
      <c r="AT1585">
        <f>IFERROR(IF(SLOPE($AQ$1562:$AQ$1573,$AS$1562:$AS$1573)&gt;0,MIN(3,ABS(SLOPE($AQ$1562:$AQ$1573,$AS$1562:$AS$1573))),IF(SLOPE($AQ$1562:$AQ$1573,$AS$1562:$AS$1573)&lt;-0.5,-0.5,0)),0)</f>
        <v/>
      </c>
      <c r="AU1585">
        <f>IFERROR(IF(SLOPE($AR$1562:$AR$1573,$AS$1562:$AS$1573)&lt;0,MAX(-3,-ABS(SLOPE($AR$1562:$AR$1573,$AS$1562:$AS$1573))),IF(SLOPE($AR$1562:$AR$1573,$AS$1562:$AS$1573)&gt;0.5,0.5,0)),0)</f>
        <v/>
      </c>
      <c r="AV1585">
        <f>($AQ$1574+(AT1585*(AS1585-1)))</f>
        <v/>
      </c>
      <c r="AW1585">
        <f>($AR$1574+(AU1585*(AS1585-1)))</f>
        <v/>
      </c>
      <c r="AX1585">
        <f>IF(AT1585&gt;0,AV1585+AT1585,AV1585)</f>
        <v/>
      </c>
      <c r="AY1585">
        <f>IF(AU1585&lt;0,AW1585+AU1585,AW1585)</f>
        <v/>
      </c>
      <c r="BA1585" s="14">
        <f>IFERROR(AX1585-AQ1585,"")</f>
        <v/>
      </c>
      <c r="BB1585" s="14">
        <f>IFERROR(AY1585-AR1585,"")</f>
        <v/>
      </c>
      <c r="BD1585">
        <f>AH1585</f>
        <v/>
      </c>
      <c r="BE1585">
        <f>AI1585</f>
        <v/>
      </c>
      <c r="BF1585">
        <f>AJ1585</f>
        <v/>
      </c>
      <c r="BG1585" s="14">
        <f>L1585</f>
        <v/>
      </c>
      <c r="BH1585" s="14">
        <f>IF(X1585="","",X1585)</f>
        <v/>
      </c>
      <c r="BI1585" s="14">
        <f>IF(Y1585="","",Y1585)</f>
        <v/>
      </c>
      <c r="BJ1585">
        <f>Z1585</f>
        <v/>
      </c>
      <c r="BK1585">
        <f>AA1585</f>
        <v/>
      </c>
      <c r="BL1585">
        <f>IFERROR(AX1585,"")</f>
        <v/>
      </c>
      <c r="BM1585">
        <f>IFERROR(AY1585,"")</f>
        <v/>
      </c>
    </row>
    <row r="1586" ht="14.25" customHeight="1">
      <c r="A1586">
        <f>ALGLIB_SSA_XAUUSD!AA1586</f>
        <v/>
      </c>
      <c r="B1586">
        <f>IF($A1586="","",INDEX(ALGLIB_SSA_XAUUSD!$B$2:$B$2401,MATCH($A1586,ALGLIB_SSA_XAUUSD!$A$2:$A$2401,1)))</f>
        <v/>
      </c>
      <c r="C1586">
        <f>IF($A1586="","",INDEX(ALGLIB_SSA_XAUUSD!$C$2:$C$2401,MATCH($A1586,ALGLIB_SSA_XAUUSD!$A$2:$A$2401,1)))</f>
        <v/>
      </c>
      <c r="D1586" s="14">
        <f>IF($A1586="","",INT((ROW()-2)/12)+1)</f>
        <v/>
      </c>
      <c r="E1586" s="14">
        <f>IF($A1586="","",INDEX(ALGLIB_SSA_XAUUSD!$D$2:$D$2401,MATCH($A1586,ALGLIB_SSA_XAUUSD!$A$2:$A$2401,1)))</f>
        <v/>
      </c>
      <c r="F1586" s="14">
        <f>IF($A1586="","",INDEX(ALGLIB_SSA_XAUUSD!$E$2:$E$2401,MATCH($A1586,ALGLIB_SSA_XAUUSD!$A$2:$A$2401,1)))</f>
        <v/>
      </c>
      <c r="G1586" s="14">
        <f>IF($A1586="","",INDEX(ALGLIB_SSA_XAUUSD!$F$2:$F$2401,MATCH($A1586,ALGLIB_SSA_XAUUSD!$A$2:$A$2401,1)))</f>
        <v/>
      </c>
      <c r="H1586" s="14">
        <f>IF($A1586="","",INDEX(ALGLIB_SSA_XAUUSD!$G$2:$G$2401,MATCH($A1586,ALGLIB_SSA_XAUUSD!$A$2:$A$2401,1)))</f>
        <v/>
      </c>
      <c r="I1586" s="14">
        <f>IF($A1586="","",INDEX(ALGLIB_SSA_XAUUSD!$H$2:$H$2401,MATCH($A1586,ALGLIB_SSA_XAUUSD!$A$2:$A$2401,1)))</f>
        <v/>
      </c>
      <c r="J1586">
        <f>_xlfn.XLOOKUP($A1586,ALGLIB_SSA_XAUUSD!$AA$2:$AA$2401,ALGLIB_SSA_XAUUSD!$P$2:$P$2401,"",0)</f>
        <v/>
      </c>
      <c r="K1586">
        <f>_xlfn.XLOOKUP($A1586,ALGLIB_SSA_XAUUSD!$AA$2:$AA$2401,ALGLIB_SSA_XAUUSD!$Q$2:$Q$2401,"",0)</f>
        <v/>
      </c>
      <c r="L1586">
        <f>_xlfn.XLOOKUP($A1586,ALGLIB_SSA_XAUUSD!$AA$2:$AA$2401,ALGLIB_SSA_XAUUSD!$R$2:$R$2401,"",0)</f>
        <v/>
      </c>
      <c r="M1586">
        <f>_xlfn.XLOOKUP($A1586,ALGLIB_SSA_XAUUSD!$AA$2:$AA$2401,ALGLIB_SSA_XAUUSD!$S$2:$S$2401,"",0)</f>
        <v/>
      </c>
      <c r="N1586">
        <f>_xlfn.XLOOKUP($A1586,ALGLIB_SSA_XAUUSD!$AA$2:$AA$2401,ALGLIB_SSA_XAUUSD!$T$2:$T$2401,"",0)</f>
        <v/>
      </c>
      <c r="O1586">
        <f>_xlfn.XLOOKUP($A1586,ALGLIB_SSA_XAUUSD!$AA$2:$AA$2401,ALGLIB_SSA_XAUUSD!$U$2:$U$2401,"",0)</f>
        <v/>
      </c>
      <c r="P1586">
        <f>_xlfn.XLOOKUP($A1586,ALGLIB_SSA_XAUUSD!$AA$2:$AA$2401,ALGLIB_SSA_XAUUSD!$V$2:$V$2401,"",0)</f>
        <v/>
      </c>
      <c r="S1586">
        <f>A1586</f>
        <v/>
      </c>
      <c r="T1586">
        <f>J1586</f>
        <v/>
      </c>
      <c r="U1586">
        <f>K1586</f>
        <v/>
      </c>
      <c r="V1586" s="14">
        <f>IF($A1586="","",MOD(ROW()-2,12)+1)</f>
        <v/>
      </c>
      <c r="W1586">
        <f>L1586</f>
        <v/>
      </c>
      <c r="X1586" s="14">
        <f>IF(F1586="","",F1586)</f>
        <v/>
      </c>
      <c r="Y1586" s="14">
        <f>IF(G1586="","",G1586)</f>
        <v/>
      </c>
      <c r="Z1586">
        <f>M1586</f>
        <v/>
      </c>
      <c r="AA1586">
        <f>N1586</f>
        <v/>
      </c>
      <c r="AB1586" s="14">
        <f>IF(H1586="","",H1586)</f>
        <v/>
      </c>
      <c r="AC1586">
        <f>O1586</f>
        <v/>
      </c>
      <c r="AD1586" s="14">
        <f>IF(I1586="","",I1586)</f>
        <v/>
      </c>
      <c r="AE1586">
        <f>P1586</f>
        <v/>
      </c>
      <c r="AH1586">
        <f>IF(S1586&lt;&gt;"",S1586,AH1585+900)</f>
        <v/>
      </c>
      <c r="AI1586">
        <f>IF(T1586&lt;&gt;"",T1586,AI1585)</f>
        <v/>
      </c>
      <c r="AJ1586">
        <f>IF(U1586&lt;&gt;"",U1586,AJ1585)</f>
        <v/>
      </c>
      <c r="AK1586">
        <f>IF(W1586&lt;&gt;"",W1586,"")</f>
        <v/>
      </c>
      <c r="AL1586" s="14">
        <f>IF(X1586&lt;&gt;"",X1586,"")</f>
        <v/>
      </c>
      <c r="AM1586" s="14">
        <f>IF(Y1586&lt;&gt;"",Y1586,"")</f>
        <v/>
      </c>
      <c r="AN1586" s="14">
        <f>IF(OR(AL1586="",AM1586=""),"",AL1586-AM1586)</f>
        <v/>
      </c>
      <c r="AO1586">
        <f>IF(AN1586="","",IF(AN1586&gt;0,"Bullish","Bearish"))</f>
        <v/>
      </c>
      <c r="AP1586">
        <f>IF(AO1586="",AP1585,AO1586)</f>
        <v/>
      </c>
      <c r="AQ1586" s="14">
        <f>IF(AB1586&lt;&gt;"",AB1586,"")</f>
        <v/>
      </c>
      <c r="AR1586" s="14">
        <f>IF(AD1586&lt;&gt;"",AD1586,"")</f>
        <v/>
      </c>
      <c r="AS1586">
        <f>IF(AS1585+1=13,1,AS1585+1)</f>
        <v/>
      </c>
      <c r="AT1586">
        <f>IFERROR(IF(SLOPE($AQ$1574:$AQ$1585,$AS$1574:$AS$1585)&gt;0,MIN(3,ABS(SLOPE($AQ$1574:$AQ$1585,$AS$1574:$AS$1585))),IF(SLOPE($AQ$1574:$AQ$1585,$AS$1574:$AS$1585)&lt;-0.5,-0.5,0)),0)</f>
        <v/>
      </c>
      <c r="AU1586">
        <f>IFERROR(IF(SLOPE($AR$1574:$AR$1585,$AS$1574:$AS$1585)&lt;0,MAX(-3,-ABS(SLOPE($AR$1574:$AR$1585,$AS$1574:$AS$1585))),IF(SLOPE($AR$1574:$AR$1585,$AS$1574:$AS$1585)&gt;0.5,0.5,0)),0)</f>
        <v/>
      </c>
      <c r="AV1586">
        <f>($AQ$1586+(AT1586*(AS1586-1)))</f>
        <v/>
      </c>
      <c r="AW1586">
        <f>($AR$1586+(AU1586*(AS1586-1)))</f>
        <v/>
      </c>
      <c r="AX1586">
        <f>IF(AT1586&gt;0,AV1586+AT1586,AV1586)</f>
        <v/>
      </c>
      <c r="AY1586">
        <f>IF(AU1586&lt;0,AW1586+AU1586,AW1586)</f>
        <v/>
      </c>
      <c r="BA1586" s="14">
        <f>IFERROR(AX1586-AQ1586,"")</f>
        <v/>
      </c>
      <c r="BB1586" s="14">
        <f>IFERROR(AY1586-AR1586,"")</f>
        <v/>
      </c>
      <c r="BD1586">
        <f>AH1586</f>
        <v/>
      </c>
      <c r="BE1586">
        <f>AI1586</f>
        <v/>
      </c>
      <c r="BF1586">
        <f>AJ1586</f>
        <v/>
      </c>
      <c r="BG1586" s="14">
        <f>L1586</f>
        <v/>
      </c>
      <c r="BH1586" s="14">
        <f>IF(X1586="","",X1586)</f>
        <v/>
      </c>
      <c r="BI1586" s="14">
        <f>IF(Y1586="","",Y1586)</f>
        <v/>
      </c>
      <c r="BJ1586">
        <f>Z1586</f>
        <v/>
      </c>
      <c r="BK1586">
        <f>AA1586</f>
        <v/>
      </c>
      <c r="BL1586">
        <f>IFERROR(AX1586,"")</f>
        <v/>
      </c>
      <c r="BM1586">
        <f>IFERROR(AY1586,"")</f>
        <v/>
      </c>
    </row>
    <row r="1587" ht="14.25" customHeight="1">
      <c r="A1587">
        <f>ALGLIB_SSA_XAUUSD!AA1587</f>
        <v/>
      </c>
      <c r="B1587">
        <f>IF($A1587="","",INDEX(ALGLIB_SSA_XAUUSD!$B$2:$B$2401,MATCH($A1587,ALGLIB_SSA_XAUUSD!$A$2:$A$2401,1)))</f>
        <v/>
      </c>
      <c r="C1587">
        <f>IF($A1587="","",INDEX(ALGLIB_SSA_XAUUSD!$C$2:$C$2401,MATCH($A1587,ALGLIB_SSA_XAUUSD!$A$2:$A$2401,1)))</f>
        <v/>
      </c>
      <c r="D1587" s="14">
        <f>IF($A1587="","",INT((ROW()-2)/12)+1)</f>
        <v/>
      </c>
      <c r="E1587" s="14">
        <f>IF(AND(E1598&lt;&gt;"",D1598=D1586+1),E1586+(E1598-E1586)*1/12,"")</f>
        <v/>
      </c>
      <c r="F1587" s="14">
        <f>IF(AND(F1598&lt;&gt;"",D1598=D1586+1),F1586+(F1598-F1586)*1/12,"")</f>
        <v/>
      </c>
      <c r="G1587" s="14">
        <f>IF(AND(G1598&lt;&gt;"",D1598=D1586+1),G1586+(G1598-G1586)*1/12,"")</f>
        <v/>
      </c>
      <c r="H1587" s="14">
        <f>IF(AND(H1598&lt;&gt;"",D1598=D1586+1),H1586+(H1598-H1586)*1/12,"")</f>
        <v/>
      </c>
      <c r="I1587" s="14">
        <f>IF(AND(L1598&lt;&gt;"",D1598=D1586+1),I1586+(I1598-I1586)*1/12,"")</f>
        <v/>
      </c>
      <c r="J1587">
        <f>_xlfn.XLOOKUP($A1587,ALGLIB_SSA_XAUUSD!$AA$2:$AA$2401,ALGLIB_SSA_XAUUSD!$P$2:$P$2401,"",0)</f>
        <v/>
      </c>
      <c r="K1587">
        <f>_xlfn.XLOOKUP($A1587,ALGLIB_SSA_XAUUSD!$AA$2:$AA$2401,ALGLIB_SSA_XAUUSD!$Q$2:$Q$2401,"",0)</f>
        <v/>
      </c>
      <c r="L1587">
        <f>_xlfn.XLOOKUP($A1587,ALGLIB_SSA_XAUUSD!$AA$2:$AA$2401,ALGLIB_SSA_XAUUSD!$R$2:$R$2401,"",0)</f>
        <v/>
      </c>
      <c r="M1587">
        <f>_xlfn.XLOOKUP($A1587,ALGLIB_SSA_XAUUSD!$AA$2:$AA$2401,ALGLIB_SSA_XAUUSD!$S$2:$S$2401,"",0)</f>
        <v/>
      </c>
      <c r="N1587">
        <f>_xlfn.XLOOKUP($A1587,ALGLIB_SSA_XAUUSD!$AA$2:$AA$2401,ALGLIB_SSA_XAUUSD!$T$2:$T$2401,"",0)</f>
        <v/>
      </c>
      <c r="O1587">
        <f>_xlfn.XLOOKUP($A1587,ALGLIB_SSA_XAUUSD!$AA$2:$AA$2401,ALGLIB_SSA_XAUUSD!$U$2:$U$2401,"",0)</f>
        <v/>
      </c>
      <c r="P1587">
        <f>_xlfn.XLOOKUP($A1587,ALGLIB_SSA_XAUUSD!$AA$2:$AA$2401,ALGLIB_SSA_XAUUSD!$V$2:$V$2401,"",0)</f>
        <v/>
      </c>
      <c r="S1587">
        <f>A1587</f>
        <v/>
      </c>
      <c r="T1587">
        <f>J1587</f>
        <v/>
      </c>
      <c r="U1587">
        <f>K1587</f>
        <v/>
      </c>
      <c r="V1587" s="14">
        <f>IF($A1587="","",MOD(ROW()-2,12)+1)</f>
        <v/>
      </c>
      <c r="W1587">
        <f>L1587</f>
        <v/>
      </c>
      <c r="X1587" s="14">
        <f>IF(F1587="","",F1587)</f>
        <v/>
      </c>
      <c r="Y1587" s="14">
        <f>IF(G1587="","",G1587)</f>
        <v/>
      </c>
      <c r="Z1587">
        <f>M1587</f>
        <v/>
      </c>
      <c r="AA1587">
        <f>N1587</f>
        <v/>
      </c>
      <c r="AB1587" s="14">
        <f>IF(H1587="","",H1587)</f>
        <v/>
      </c>
      <c r="AC1587">
        <f>O1587</f>
        <v/>
      </c>
      <c r="AD1587" s="14">
        <f>IF(I1587="","",I1587)</f>
        <v/>
      </c>
      <c r="AE1587">
        <f>P1587</f>
        <v/>
      </c>
      <c r="AH1587">
        <f>IF(S1587&lt;&gt;"",S1587,AH1586+900)</f>
        <v/>
      </c>
      <c r="AI1587">
        <f>IF(T1587&lt;&gt;"",T1587,AI1586)</f>
        <v/>
      </c>
      <c r="AJ1587">
        <f>IF(U1587&lt;&gt;"",U1587,AJ1586)</f>
        <v/>
      </c>
      <c r="AK1587">
        <f>IF(W1587&lt;&gt;"",W1587,"")</f>
        <v/>
      </c>
      <c r="AL1587" s="14">
        <f>IF(X1587&lt;&gt;"",X1587,"")</f>
        <v/>
      </c>
      <c r="AM1587" s="14">
        <f>IF(Y1587&lt;&gt;"",Y1587,"")</f>
        <v/>
      </c>
      <c r="AN1587" s="14">
        <f>IF(OR(AL1587="",AM1587=""),"",AL1587-AM1587)</f>
        <v/>
      </c>
      <c r="AO1587">
        <f>IF(AN1587="","",IF(AN1587&gt;0,"Bullish","Bearish"))</f>
        <v/>
      </c>
      <c r="AP1587">
        <f>IF(AO1587="",AP1586,AO1587)</f>
        <v/>
      </c>
      <c r="AQ1587" s="14">
        <f>IF(AB1587&lt;&gt;"",AB1587,"")</f>
        <v/>
      </c>
      <c r="AR1587" s="14">
        <f>IF(AD1587&lt;&gt;"",AD1587,"")</f>
        <v/>
      </c>
      <c r="AS1587">
        <f>IF(AS1586+1=13,1,AS1586+1)</f>
        <v/>
      </c>
      <c r="AT1587">
        <f>IFERROR(IF(SLOPE($AQ$1574:$AQ$1585,$AS$1574:$AS$1585)&gt;0,MIN(3,ABS(SLOPE($AQ$1574:$AQ$1585,$AS$1574:$AS$1585))),IF(SLOPE($AQ$1574:$AQ$1585,$AS$1574:$AS$1585)&lt;-0.5,-0.5,0)),0)</f>
        <v/>
      </c>
      <c r="AU1587">
        <f>IFERROR(IF(SLOPE($AR$1574:$AR$1585,$AS$1574:$AS$1585)&lt;0,MAX(-3,-ABS(SLOPE($AR$1574:$AR$1585,$AS$1574:$AS$1585))),IF(SLOPE($AR$1574:$AR$1585,$AS$1574:$AS$1585)&gt;0.5,0.5,0)),0)</f>
        <v/>
      </c>
      <c r="AV1587">
        <f>($AQ$1586+(AT1587*(AS1587-1)))</f>
        <v/>
      </c>
      <c r="AW1587">
        <f>($AR$1586+(AU1587*(AS1587-1)))</f>
        <v/>
      </c>
      <c r="AX1587">
        <f>IF(AT1587&gt;0,AV1587+AT1587,AV1587)</f>
        <v/>
      </c>
      <c r="AY1587">
        <f>IF(AU1587&lt;0,AW1587+AU1587,AW1587)</f>
        <v/>
      </c>
      <c r="BA1587" s="14">
        <f>IFERROR(AX1587-AQ1587,"")</f>
        <v/>
      </c>
      <c r="BB1587" s="14">
        <f>IFERROR(AY1587-AR1587,"")</f>
        <v/>
      </c>
      <c r="BD1587">
        <f>AH1587</f>
        <v/>
      </c>
      <c r="BE1587">
        <f>AI1587</f>
        <v/>
      </c>
      <c r="BF1587">
        <f>AJ1587</f>
        <v/>
      </c>
      <c r="BG1587" s="14">
        <f>L1587</f>
        <v/>
      </c>
      <c r="BH1587" s="14">
        <f>IF(X1587="","",X1587)</f>
        <v/>
      </c>
      <c r="BI1587" s="14">
        <f>IF(Y1587="","",Y1587)</f>
        <v/>
      </c>
      <c r="BJ1587">
        <f>Z1587</f>
        <v/>
      </c>
      <c r="BK1587">
        <f>AA1587</f>
        <v/>
      </c>
      <c r="BL1587">
        <f>IFERROR(AX1587,"")</f>
        <v/>
      </c>
      <c r="BM1587">
        <f>IFERROR(AY1587,"")</f>
        <v/>
      </c>
    </row>
    <row r="1588" ht="14.25" customHeight="1">
      <c r="A1588">
        <f>ALGLIB_SSA_XAUUSD!AA1588</f>
        <v/>
      </c>
      <c r="B1588">
        <f>IF($A1588="","",INDEX(ALGLIB_SSA_XAUUSD!$B$2:$B$2401,MATCH($A1588,ALGLIB_SSA_XAUUSD!$A$2:$A$2401,1)))</f>
        <v/>
      </c>
      <c r="C1588">
        <f>IF($A1588="","",INDEX(ALGLIB_SSA_XAUUSD!$C$2:$C$2401,MATCH($A1588,ALGLIB_SSA_XAUUSD!$A$2:$A$2401,1)))</f>
        <v/>
      </c>
      <c r="D1588" s="14">
        <f>IF($A1588="","",INT((ROW()-2)/12)+1)</f>
        <v/>
      </c>
      <c r="E1588" s="14">
        <f>IF(AND(E1598&lt;&gt;"",D1598=D1586+1),E1586+(E1598-E1586)*2/12,"")</f>
        <v/>
      </c>
      <c r="F1588" s="14">
        <f>IF(AND(F1598&lt;&gt;"",D1598=D1586+1),F1586+(F1598-F1586)*2/12,"")</f>
        <v/>
      </c>
      <c r="G1588" s="14">
        <f>IF(AND(G1598&lt;&gt;"",D1598=D1586+1),G1586+(G1598-G1586)*2/12,"")</f>
        <v/>
      </c>
      <c r="H1588" s="14">
        <f>IF(AND(H1598&lt;&gt;"",D1598=D1586+1),H1586+(H1598-H1586)*2/12,"")</f>
        <v/>
      </c>
      <c r="I1588" s="14">
        <f>IF(AND(L1598&lt;&gt;"",D1598=D1586+1),I1586+(I1598-I1586)*2/12,"")</f>
        <v/>
      </c>
      <c r="J1588">
        <f>_xlfn.XLOOKUP($A1588,ALGLIB_SSA_XAUUSD!$AA$2:$AA$2401,ALGLIB_SSA_XAUUSD!$P$2:$P$2401,"",0)</f>
        <v/>
      </c>
      <c r="K1588">
        <f>_xlfn.XLOOKUP($A1588,ALGLIB_SSA_XAUUSD!$AA$2:$AA$2401,ALGLIB_SSA_XAUUSD!$Q$2:$Q$2401,"",0)</f>
        <v/>
      </c>
      <c r="L1588">
        <f>_xlfn.XLOOKUP($A1588,ALGLIB_SSA_XAUUSD!$AA$2:$AA$2401,ALGLIB_SSA_XAUUSD!$R$2:$R$2401,"",0)</f>
        <v/>
      </c>
      <c r="M1588">
        <f>_xlfn.XLOOKUP($A1588,ALGLIB_SSA_XAUUSD!$AA$2:$AA$2401,ALGLIB_SSA_XAUUSD!$S$2:$S$2401,"",0)</f>
        <v/>
      </c>
      <c r="N1588">
        <f>_xlfn.XLOOKUP($A1588,ALGLIB_SSA_XAUUSD!$AA$2:$AA$2401,ALGLIB_SSA_XAUUSD!$T$2:$T$2401,"",0)</f>
        <v/>
      </c>
      <c r="O1588">
        <f>_xlfn.XLOOKUP($A1588,ALGLIB_SSA_XAUUSD!$AA$2:$AA$2401,ALGLIB_SSA_XAUUSD!$U$2:$U$2401,"",0)</f>
        <v/>
      </c>
      <c r="P1588">
        <f>_xlfn.XLOOKUP($A1588,ALGLIB_SSA_XAUUSD!$AA$2:$AA$2401,ALGLIB_SSA_XAUUSD!$V$2:$V$2401,"",0)</f>
        <v/>
      </c>
      <c r="S1588">
        <f>A1588</f>
        <v/>
      </c>
      <c r="T1588">
        <f>J1588</f>
        <v/>
      </c>
      <c r="U1588">
        <f>K1588</f>
        <v/>
      </c>
      <c r="V1588" s="14">
        <f>IF($A1588="","",MOD(ROW()-2,12)+1)</f>
        <v/>
      </c>
      <c r="W1588">
        <f>L1588</f>
        <v/>
      </c>
      <c r="X1588" s="14">
        <f>IF(F1588="","",F1588)</f>
        <v/>
      </c>
      <c r="Y1588" s="14">
        <f>IF(G1588="","",G1588)</f>
        <v/>
      </c>
      <c r="Z1588">
        <f>M1588</f>
        <v/>
      </c>
      <c r="AA1588">
        <f>N1588</f>
        <v/>
      </c>
      <c r="AB1588" s="14">
        <f>IF(H1588="","",H1588)</f>
        <v/>
      </c>
      <c r="AC1588">
        <f>O1588</f>
        <v/>
      </c>
      <c r="AD1588" s="14">
        <f>IF(I1588="","",I1588)</f>
        <v/>
      </c>
      <c r="AE1588">
        <f>P1588</f>
        <v/>
      </c>
      <c r="AH1588">
        <f>IF(S1588&lt;&gt;"",S1588,AH1587+900)</f>
        <v/>
      </c>
      <c r="AI1588">
        <f>IF(T1588&lt;&gt;"",T1588,AI1587)</f>
        <v/>
      </c>
      <c r="AJ1588">
        <f>IF(U1588&lt;&gt;"",U1588,AJ1587)</f>
        <v/>
      </c>
      <c r="AK1588">
        <f>IF(W1588&lt;&gt;"",W1588,"")</f>
        <v/>
      </c>
      <c r="AL1588" s="14">
        <f>IF(X1588&lt;&gt;"",X1588,"")</f>
        <v/>
      </c>
      <c r="AM1588" s="14">
        <f>IF(Y1588&lt;&gt;"",Y1588,"")</f>
        <v/>
      </c>
      <c r="AN1588" s="14">
        <f>IF(OR(AL1588="",AM1588=""),"",AL1588-AM1588)</f>
        <v/>
      </c>
      <c r="AO1588">
        <f>IF(AN1588="","",IF(AN1588&gt;0,"Bullish","Bearish"))</f>
        <v/>
      </c>
      <c r="AP1588">
        <f>IF(AO1588="",AP1587,AO1588)</f>
        <v/>
      </c>
      <c r="AQ1588" s="14">
        <f>IF(AB1588&lt;&gt;"",AB1588,"")</f>
        <v/>
      </c>
      <c r="AR1588" s="14">
        <f>IF(AD1588&lt;&gt;"",AD1588,"")</f>
        <v/>
      </c>
      <c r="AS1588">
        <f>IF(AS1587+1=13,1,AS1587+1)</f>
        <v/>
      </c>
      <c r="AT1588">
        <f>IFERROR(IF(SLOPE($AQ$1574:$AQ$1585,$AS$1574:$AS$1585)&gt;0,MIN(3,ABS(SLOPE($AQ$1574:$AQ$1585,$AS$1574:$AS$1585))),IF(SLOPE($AQ$1574:$AQ$1585,$AS$1574:$AS$1585)&lt;-0.5,-0.5,0)),0)</f>
        <v/>
      </c>
      <c r="AU1588">
        <f>IFERROR(IF(SLOPE($AR$1574:$AR$1585,$AS$1574:$AS$1585)&lt;0,MAX(-3,-ABS(SLOPE($AR$1574:$AR$1585,$AS$1574:$AS$1585))),IF(SLOPE($AR$1574:$AR$1585,$AS$1574:$AS$1585)&gt;0.5,0.5,0)),0)</f>
        <v/>
      </c>
      <c r="AV1588">
        <f>($AQ$1586+(AT1588*(AS1588-1)))</f>
        <v/>
      </c>
      <c r="AW1588">
        <f>($AR$1586+(AU1588*(AS1588-1)))</f>
        <v/>
      </c>
      <c r="AX1588">
        <f>IF(AT1588&gt;0,AV1588+AT1588,AV1588)</f>
        <v/>
      </c>
      <c r="AY1588">
        <f>IF(AU1588&lt;0,AW1588+AU1588,AW1588)</f>
        <v/>
      </c>
      <c r="BA1588" s="14">
        <f>IFERROR(AX1588-AQ1588,"")</f>
        <v/>
      </c>
      <c r="BB1588" s="14">
        <f>IFERROR(AY1588-AR1588,"")</f>
        <v/>
      </c>
      <c r="BD1588">
        <f>AH1588</f>
        <v/>
      </c>
      <c r="BE1588">
        <f>AI1588</f>
        <v/>
      </c>
      <c r="BF1588">
        <f>AJ1588</f>
        <v/>
      </c>
      <c r="BG1588" s="14">
        <f>L1588</f>
        <v/>
      </c>
      <c r="BH1588" s="14">
        <f>IF(X1588="","",X1588)</f>
        <v/>
      </c>
      <c r="BI1588" s="14">
        <f>IF(Y1588="","",Y1588)</f>
        <v/>
      </c>
      <c r="BJ1588">
        <f>Z1588</f>
        <v/>
      </c>
      <c r="BK1588">
        <f>AA1588</f>
        <v/>
      </c>
      <c r="BL1588">
        <f>IFERROR(AX1588,"")</f>
        <v/>
      </c>
      <c r="BM1588">
        <f>IFERROR(AY1588,"")</f>
        <v/>
      </c>
    </row>
    <row r="1589" ht="14.25" customHeight="1">
      <c r="A1589">
        <f>ALGLIB_SSA_XAUUSD!AA1589</f>
        <v/>
      </c>
      <c r="B1589">
        <f>IF($A1589="","",INDEX(ALGLIB_SSA_XAUUSD!$B$2:$B$2401,MATCH($A1589,ALGLIB_SSA_XAUUSD!$A$2:$A$2401,1)))</f>
        <v/>
      </c>
      <c r="C1589">
        <f>IF($A1589="","",INDEX(ALGLIB_SSA_XAUUSD!$C$2:$C$2401,MATCH($A1589,ALGLIB_SSA_XAUUSD!$A$2:$A$2401,1)))</f>
        <v/>
      </c>
      <c r="D1589" s="14">
        <f>IF($A1589="","",INT((ROW()-2)/12)+1)</f>
        <v/>
      </c>
      <c r="E1589" s="14">
        <f>IF(AND(E1598&lt;&gt;"",D1598=D1586+1),E1586+(E1598-E1586)*3/12,"")</f>
        <v/>
      </c>
      <c r="F1589" s="14">
        <f>IF(AND(F1598&lt;&gt;"",D1598=D1586+1),F1586+(F1598-F1586)*3/12,"")</f>
        <v/>
      </c>
      <c r="G1589" s="14">
        <f>IF(AND(G1598&lt;&gt;"",D1598=D1586+1),G1586+(G1598-G1586)*3/12,"")</f>
        <v/>
      </c>
      <c r="H1589" s="14">
        <f>IF(AND(H1598&lt;&gt;"",D1598=D1586+1),H1586+(H1598-H1586)*3/12,"")</f>
        <v/>
      </c>
      <c r="I1589" s="14">
        <f>IF(AND(L1598&lt;&gt;"",D1598=D1586+1),I1586+(I1598-I1586)*3/12,"")</f>
        <v/>
      </c>
      <c r="J1589">
        <f>_xlfn.XLOOKUP($A1589,ALGLIB_SSA_XAUUSD!$AA$2:$AA$2401,ALGLIB_SSA_XAUUSD!$P$2:$P$2401,"",0)</f>
        <v/>
      </c>
      <c r="K1589">
        <f>_xlfn.XLOOKUP($A1589,ALGLIB_SSA_XAUUSD!$AA$2:$AA$2401,ALGLIB_SSA_XAUUSD!$Q$2:$Q$2401,"",0)</f>
        <v/>
      </c>
      <c r="L1589">
        <f>_xlfn.XLOOKUP($A1589,ALGLIB_SSA_XAUUSD!$AA$2:$AA$2401,ALGLIB_SSA_XAUUSD!$R$2:$R$2401,"",0)</f>
        <v/>
      </c>
      <c r="M1589">
        <f>_xlfn.XLOOKUP($A1589,ALGLIB_SSA_XAUUSD!$AA$2:$AA$2401,ALGLIB_SSA_XAUUSD!$S$2:$S$2401,"",0)</f>
        <v/>
      </c>
      <c r="N1589">
        <f>_xlfn.XLOOKUP($A1589,ALGLIB_SSA_XAUUSD!$AA$2:$AA$2401,ALGLIB_SSA_XAUUSD!$T$2:$T$2401,"",0)</f>
        <v/>
      </c>
      <c r="O1589">
        <f>_xlfn.XLOOKUP($A1589,ALGLIB_SSA_XAUUSD!$AA$2:$AA$2401,ALGLIB_SSA_XAUUSD!$U$2:$U$2401,"",0)</f>
        <v/>
      </c>
      <c r="P1589">
        <f>_xlfn.XLOOKUP($A1589,ALGLIB_SSA_XAUUSD!$AA$2:$AA$2401,ALGLIB_SSA_XAUUSD!$V$2:$V$2401,"",0)</f>
        <v/>
      </c>
      <c r="S1589">
        <f>A1589</f>
        <v/>
      </c>
      <c r="T1589">
        <f>J1589</f>
        <v/>
      </c>
      <c r="U1589">
        <f>K1589</f>
        <v/>
      </c>
      <c r="V1589" s="14">
        <f>IF($A1589="","",MOD(ROW()-2,12)+1)</f>
        <v/>
      </c>
      <c r="W1589">
        <f>L1589</f>
        <v/>
      </c>
      <c r="X1589" s="14">
        <f>IF(F1589="","",F1589)</f>
        <v/>
      </c>
      <c r="Y1589" s="14">
        <f>IF(G1589="","",G1589)</f>
        <v/>
      </c>
      <c r="Z1589">
        <f>M1589</f>
        <v/>
      </c>
      <c r="AA1589">
        <f>N1589</f>
        <v/>
      </c>
      <c r="AB1589" s="14">
        <f>IF(H1589="","",H1589)</f>
        <v/>
      </c>
      <c r="AC1589">
        <f>O1589</f>
        <v/>
      </c>
      <c r="AD1589" s="14">
        <f>IF(I1589="","",I1589)</f>
        <v/>
      </c>
      <c r="AE1589">
        <f>P1589</f>
        <v/>
      </c>
      <c r="AH1589">
        <f>IF(S1589&lt;&gt;"",S1589,AH1588+900)</f>
        <v/>
      </c>
      <c r="AI1589">
        <f>IF(T1589&lt;&gt;"",T1589,AI1588)</f>
        <v/>
      </c>
      <c r="AJ1589">
        <f>IF(U1589&lt;&gt;"",U1589,AJ1588)</f>
        <v/>
      </c>
      <c r="AK1589">
        <f>IF(W1589&lt;&gt;"",W1589,"")</f>
        <v/>
      </c>
      <c r="AL1589" s="14">
        <f>IF(X1589&lt;&gt;"",X1589,"")</f>
        <v/>
      </c>
      <c r="AM1589" s="14">
        <f>IF(Y1589&lt;&gt;"",Y1589,"")</f>
        <v/>
      </c>
      <c r="AN1589" s="14">
        <f>IF(OR(AL1589="",AM1589=""),"",AL1589-AM1589)</f>
        <v/>
      </c>
      <c r="AO1589">
        <f>IF(AN1589="","",IF(AN1589&gt;0,"Bullish","Bearish"))</f>
        <v/>
      </c>
      <c r="AP1589">
        <f>IF(AO1589="",AP1588,AO1589)</f>
        <v/>
      </c>
      <c r="AQ1589" s="14">
        <f>IF(AB1589&lt;&gt;"",AB1589,"")</f>
        <v/>
      </c>
      <c r="AR1589" s="14">
        <f>IF(AD1589&lt;&gt;"",AD1589,"")</f>
        <v/>
      </c>
      <c r="AS1589">
        <f>IF(AS1588+1=13,1,AS1588+1)</f>
        <v/>
      </c>
      <c r="AT1589">
        <f>IFERROR(IF(SLOPE($AQ$1574:$AQ$1585,$AS$1574:$AS$1585)&gt;0,MIN(3,ABS(SLOPE($AQ$1574:$AQ$1585,$AS$1574:$AS$1585))),IF(SLOPE($AQ$1574:$AQ$1585,$AS$1574:$AS$1585)&lt;-0.5,-0.5,0)),0)</f>
        <v/>
      </c>
      <c r="AU1589">
        <f>IFERROR(IF(SLOPE($AR$1574:$AR$1585,$AS$1574:$AS$1585)&lt;0,MAX(-3,-ABS(SLOPE($AR$1574:$AR$1585,$AS$1574:$AS$1585))),IF(SLOPE($AR$1574:$AR$1585,$AS$1574:$AS$1585)&gt;0.5,0.5,0)),0)</f>
        <v/>
      </c>
      <c r="AV1589">
        <f>($AQ$1586+(AT1589*(AS1589-1)))</f>
        <v/>
      </c>
      <c r="AW1589">
        <f>($AR$1586+(AU1589*(AS1589-1)))</f>
        <v/>
      </c>
      <c r="AX1589">
        <f>IF(AT1589&gt;0,AV1589+AT1589,AV1589)</f>
        <v/>
      </c>
      <c r="AY1589">
        <f>IF(AU1589&lt;0,AW1589+AU1589,AW1589)</f>
        <v/>
      </c>
      <c r="BA1589" s="14">
        <f>IFERROR(AX1589-AQ1589,"")</f>
        <v/>
      </c>
      <c r="BB1589" s="14">
        <f>IFERROR(AY1589-AR1589,"")</f>
        <v/>
      </c>
      <c r="BD1589">
        <f>AH1589</f>
        <v/>
      </c>
      <c r="BE1589">
        <f>AI1589</f>
        <v/>
      </c>
      <c r="BF1589">
        <f>AJ1589</f>
        <v/>
      </c>
      <c r="BG1589" s="14">
        <f>L1589</f>
        <v/>
      </c>
      <c r="BH1589" s="14">
        <f>IF(X1589="","",X1589)</f>
        <v/>
      </c>
      <c r="BI1589" s="14">
        <f>IF(Y1589="","",Y1589)</f>
        <v/>
      </c>
      <c r="BJ1589">
        <f>Z1589</f>
        <v/>
      </c>
      <c r="BK1589">
        <f>AA1589</f>
        <v/>
      </c>
      <c r="BL1589">
        <f>IFERROR(AX1589,"")</f>
        <v/>
      </c>
      <c r="BM1589">
        <f>IFERROR(AY1589,"")</f>
        <v/>
      </c>
    </row>
    <row r="1590" ht="14.25" customHeight="1">
      <c r="A1590">
        <f>ALGLIB_SSA_XAUUSD!AA1590</f>
        <v/>
      </c>
      <c r="B1590">
        <f>IF($A1590="","",INDEX(ALGLIB_SSA_XAUUSD!$B$2:$B$2401,MATCH($A1590,ALGLIB_SSA_XAUUSD!$A$2:$A$2401,1)))</f>
        <v/>
      </c>
      <c r="C1590">
        <f>IF($A1590="","",INDEX(ALGLIB_SSA_XAUUSD!$C$2:$C$2401,MATCH($A1590,ALGLIB_SSA_XAUUSD!$A$2:$A$2401,1)))</f>
        <v/>
      </c>
      <c r="D1590" s="14">
        <f>IF($A1590="","",INT((ROW()-2)/12)+1)</f>
        <v/>
      </c>
      <c r="E1590" s="14">
        <f>IF(AND(E1598&lt;&gt;"",D1598=D1586+1),E1586+(E1598-E1586)*4/12,"")</f>
        <v/>
      </c>
      <c r="F1590" s="14">
        <f>IF(AND(F1598&lt;&gt;"",D1598=D1586+1),F1586+(F1598-F1586)*4/12,"")</f>
        <v/>
      </c>
      <c r="G1590" s="14">
        <f>IF(AND(G1598&lt;&gt;"",D1598=D1586+1),G1586+(G1598-G1586)*4/12,"")</f>
        <v/>
      </c>
      <c r="H1590" s="14">
        <f>IF(AND(H1598&lt;&gt;"",D1598=D1586+1),H1586+(H1598-H1586)*4/12,"")</f>
        <v/>
      </c>
      <c r="I1590" s="14">
        <f>IF(AND(L1598&lt;&gt;"",D1598=D1586+1),I1586+(I1598-I1586)*4/12,"")</f>
        <v/>
      </c>
      <c r="J1590">
        <f>_xlfn.XLOOKUP($A1590,ALGLIB_SSA_XAUUSD!$AA$2:$AA$2401,ALGLIB_SSA_XAUUSD!$P$2:$P$2401,"",0)</f>
        <v/>
      </c>
      <c r="K1590">
        <f>_xlfn.XLOOKUP($A1590,ALGLIB_SSA_XAUUSD!$AA$2:$AA$2401,ALGLIB_SSA_XAUUSD!$Q$2:$Q$2401,"",0)</f>
        <v/>
      </c>
      <c r="L1590">
        <f>_xlfn.XLOOKUP($A1590,ALGLIB_SSA_XAUUSD!$AA$2:$AA$2401,ALGLIB_SSA_XAUUSD!$R$2:$R$2401,"",0)</f>
        <v/>
      </c>
      <c r="M1590">
        <f>_xlfn.XLOOKUP($A1590,ALGLIB_SSA_XAUUSD!$AA$2:$AA$2401,ALGLIB_SSA_XAUUSD!$S$2:$S$2401,"",0)</f>
        <v/>
      </c>
      <c r="N1590">
        <f>_xlfn.XLOOKUP($A1590,ALGLIB_SSA_XAUUSD!$AA$2:$AA$2401,ALGLIB_SSA_XAUUSD!$T$2:$T$2401,"",0)</f>
        <v/>
      </c>
      <c r="O1590">
        <f>_xlfn.XLOOKUP($A1590,ALGLIB_SSA_XAUUSD!$AA$2:$AA$2401,ALGLIB_SSA_XAUUSD!$U$2:$U$2401,"",0)</f>
        <v/>
      </c>
      <c r="P1590">
        <f>_xlfn.XLOOKUP($A1590,ALGLIB_SSA_XAUUSD!$AA$2:$AA$2401,ALGLIB_SSA_XAUUSD!$V$2:$V$2401,"",0)</f>
        <v/>
      </c>
      <c r="S1590">
        <f>A1590</f>
        <v/>
      </c>
      <c r="T1590">
        <f>J1590</f>
        <v/>
      </c>
      <c r="U1590">
        <f>K1590</f>
        <v/>
      </c>
      <c r="V1590" s="14">
        <f>IF($A1590="","",MOD(ROW()-2,12)+1)</f>
        <v/>
      </c>
      <c r="W1590">
        <f>L1590</f>
        <v/>
      </c>
      <c r="X1590" s="14">
        <f>IF(F1590="","",F1590)</f>
        <v/>
      </c>
      <c r="Y1590" s="14">
        <f>IF(G1590="","",G1590)</f>
        <v/>
      </c>
      <c r="Z1590">
        <f>M1590</f>
        <v/>
      </c>
      <c r="AA1590">
        <f>N1590</f>
        <v/>
      </c>
      <c r="AB1590" s="14">
        <f>IF(H1590="","",H1590)</f>
        <v/>
      </c>
      <c r="AC1590">
        <f>O1590</f>
        <v/>
      </c>
      <c r="AD1590" s="14">
        <f>IF(I1590="","",I1590)</f>
        <v/>
      </c>
      <c r="AE1590">
        <f>P1590</f>
        <v/>
      </c>
      <c r="AH1590">
        <f>IF(S1590&lt;&gt;"",S1590,AH1589+900)</f>
        <v/>
      </c>
      <c r="AI1590">
        <f>IF(T1590&lt;&gt;"",T1590,AI1589)</f>
        <v/>
      </c>
      <c r="AJ1590">
        <f>IF(U1590&lt;&gt;"",U1590,AJ1589)</f>
        <v/>
      </c>
      <c r="AK1590">
        <f>IF(W1590&lt;&gt;"",W1590,"")</f>
        <v/>
      </c>
      <c r="AL1590" s="14">
        <f>IF(X1590&lt;&gt;"",X1590,"")</f>
        <v/>
      </c>
      <c r="AM1590" s="14">
        <f>IF(Y1590&lt;&gt;"",Y1590,"")</f>
        <v/>
      </c>
      <c r="AN1590" s="14">
        <f>IF(OR(AL1590="",AM1590=""),"",AL1590-AM1590)</f>
        <v/>
      </c>
      <c r="AO1590">
        <f>IF(AN1590="","",IF(AN1590&gt;0,"Bullish","Bearish"))</f>
        <v/>
      </c>
      <c r="AP1590">
        <f>IF(AO1590="",AP1589,AO1590)</f>
        <v/>
      </c>
      <c r="AQ1590" s="14">
        <f>IF(AB1590&lt;&gt;"",AB1590,"")</f>
        <v/>
      </c>
      <c r="AR1590" s="14">
        <f>IF(AD1590&lt;&gt;"",AD1590,"")</f>
        <v/>
      </c>
      <c r="AS1590">
        <f>IF(AS1589+1=13,1,AS1589+1)</f>
        <v/>
      </c>
      <c r="AT1590">
        <f>IFERROR(IF(SLOPE($AQ$1574:$AQ$1585,$AS$1574:$AS$1585)&gt;0,MIN(3,ABS(SLOPE($AQ$1574:$AQ$1585,$AS$1574:$AS$1585))),IF(SLOPE($AQ$1574:$AQ$1585,$AS$1574:$AS$1585)&lt;-0.5,-0.5,0)),0)</f>
        <v/>
      </c>
      <c r="AU1590">
        <f>IFERROR(IF(SLOPE($AR$1574:$AR$1585,$AS$1574:$AS$1585)&lt;0,MAX(-3,-ABS(SLOPE($AR$1574:$AR$1585,$AS$1574:$AS$1585))),IF(SLOPE($AR$1574:$AR$1585,$AS$1574:$AS$1585)&gt;0.5,0.5,0)),0)</f>
        <v/>
      </c>
      <c r="AV1590">
        <f>($AQ$1586+(AT1590*(AS1590-1)))</f>
        <v/>
      </c>
      <c r="AW1590">
        <f>($AR$1586+(AU1590*(AS1590-1)))</f>
        <v/>
      </c>
      <c r="AX1590">
        <f>IF(AT1590&gt;0,AV1590+AT1590,AV1590)</f>
        <v/>
      </c>
      <c r="AY1590">
        <f>IF(AU1590&lt;0,AW1590+AU1590,AW1590)</f>
        <v/>
      </c>
      <c r="BA1590" s="14">
        <f>IFERROR(AX1590-AQ1590,"")</f>
        <v/>
      </c>
      <c r="BB1590" s="14">
        <f>IFERROR(AY1590-AR1590,"")</f>
        <v/>
      </c>
      <c r="BD1590">
        <f>AH1590</f>
        <v/>
      </c>
      <c r="BE1590">
        <f>AI1590</f>
        <v/>
      </c>
      <c r="BF1590">
        <f>AJ1590</f>
        <v/>
      </c>
      <c r="BG1590" s="14">
        <f>L1590</f>
        <v/>
      </c>
      <c r="BH1590" s="14">
        <f>IF(X1590="","",X1590)</f>
        <v/>
      </c>
      <c r="BI1590" s="14">
        <f>IF(Y1590="","",Y1590)</f>
        <v/>
      </c>
      <c r="BJ1590">
        <f>Z1590</f>
        <v/>
      </c>
      <c r="BK1590">
        <f>AA1590</f>
        <v/>
      </c>
      <c r="BL1590">
        <f>IFERROR(AX1590,"")</f>
        <v/>
      </c>
      <c r="BM1590">
        <f>IFERROR(AY1590,"")</f>
        <v/>
      </c>
    </row>
    <row r="1591" ht="14.25" customHeight="1">
      <c r="A1591">
        <f>ALGLIB_SSA_XAUUSD!AA1591</f>
        <v/>
      </c>
      <c r="B1591">
        <f>IF($A1591="","",INDEX(ALGLIB_SSA_XAUUSD!$B$2:$B$2401,MATCH($A1591,ALGLIB_SSA_XAUUSD!$A$2:$A$2401,1)))</f>
        <v/>
      </c>
      <c r="C1591">
        <f>IF($A1591="","",INDEX(ALGLIB_SSA_XAUUSD!$C$2:$C$2401,MATCH($A1591,ALGLIB_SSA_XAUUSD!$A$2:$A$2401,1)))</f>
        <v/>
      </c>
      <c r="D1591" s="14">
        <f>IF($A1591="","",INT((ROW()-2)/12)+1)</f>
        <v/>
      </c>
      <c r="E1591" s="14">
        <f>IF(AND(E1598&lt;&gt;"",D1598=D1586+1),E1586+(E1598-E1586)*5/12,"")</f>
        <v/>
      </c>
      <c r="F1591" s="14">
        <f>IF(AND(F1598&lt;&gt;"",D1598=D1586+1),F1586+(F1598-F1586)*5/12,"")</f>
        <v/>
      </c>
      <c r="G1591" s="14">
        <f>IF(AND(G1598&lt;&gt;"",D1598=D1586+1),G1586+(G1598-G1586)*5/12,"")</f>
        <v/>
      </c>
      <c r="H1591" s="14">
        <f>IF(AND(H1598&lt;&gt;"",D1598=D1586+1),H1586+(H1598-H1586)*5/12,"")</f>
        <v/>
      </c>
      <c r="I1591" s="14">
        <f>IF(AND(L1598&lt;&gt;"",D1598=D1586+1),I1586+(I1598-I1586)*5/12,"")</f>
        <v/>
      </c>
      <c r="J1591">
        <f>_xlfn.XLOOKUP($A1591,ALGLIB_SSA_XAUUSD!$AA$2:$AA$2401,ALGLIB_SSA_XAUUSD!$P$2:$P$2401,"",0)</f>
        <v/>
      </c>
      <c r="K1591">
        <f>_xlfn.XLOOKUP($A1591,ALGLIB_SSA_XAUUSD!$AA$2:$AA$2401,ALGLIB_SSA_XAUUSD!$Q$2:$Q$2401,"",0)</f>
        <v/>
      </c>
      <c r="L1591">
        <f>_xlfn.XLOOKUP($A1591,ALGLIB_SSA_XAUUSD!$AA$2:$AA$2401,ALGLIB_SSA_XAUUSD!$R$2:$R$2401,"",0)</f>
        <v/>
      </c>
      <c r="M1591">
        <f>_xlfn.XLOOKUP($A1591,ALGLIB_SSA_XAUUSD!$AA$2:$AA$2401,ALGLIB_SSA_XAUUSD!$S$2:$S$2401,"",0)</f>
        <v/>
      </c>
      <c r="N1591">
        <f>_xlfn.XLOOKUP($A1591,ALGLIB_SSA_XAUUSD!$AA$2:$AA$2401,ALGLIB_SSA_XAUUSD!$T$2:$T$2401,"",0)</f>
        <v/>
      </c>
      <c r="O1591">
        <f>_xlfn.XLOOKUP($A1591,ALGLIB_SSA_XAUUSD!$AA$2:$AA$2401,ALGLIB_SSA_XAUUSD!$U$2:$U$2401,"",0)</f>
        <v/>
      </c>
      <c r="P1591">
        <f>_xlfn.XLOOKUP($A1591,ALGLIB_SSA_XAUUSD!$AA$2:$AA$2401,ALGLIB_SSA_XAUUSD!$V$2:$V$2401,"",0)</f>
        <v/>
      </c>
      <c r="S1591">
        <f>A1591</f>
        <v/>
      </c>
      <c r="T1591">
        <f>J1591</f>
        <v/>
      </c>
      <c r="U1591">
        <f>K1591</f>
        <v/>
      </c>
      <c r="V1591" s="14">
        <f>IF($A1591="","",MOD(ROW()-2,12)+1)</f>
        <v/>
      </c>
      <c r="W1591">
        <f>L1591</f>
        <v/>
      </c>
      <c r="X1591" s="14">
        <f>IF(F1591="","",F1591)</f>
        <v/>
      </c>
      <c r="Y1591" s="14">
        <f>IF(G1591="","",G1591)</f>
        <v/>
      </c>
      <c r="Z1591">
        <f>M1591</f>
        <v/>
      </c>
      <c r="AA1591">
        <f>N1591</f>
        <v/>
      </c>
      <c r="AB1591" s="14">
        <f>IF(H1591="","",H1591)</f>
        <v/>
      </c>
      <c r="AC1591">
        <f>O1591</f>
        <v/>
      </c>
      <c r="AD1591" s="14">
        <f>IF(I1591="","",I1591)</f>
        <v/>
      </c>
      <c r="AE1591">
        <f>P1591</f>
        <v/>
      </c>
      <c r="AH1591">
        <f>IF(S1591&lt;&gt;"",S1591,AH1590+900)</f>
        <v/>
      </c>
      <c r="AI1591">
        <f>IF(T1591&lt;&gt;"",T1591,AI1590)</f>
        <v/>
      </c>
      <c r="AJ1591">
        <f>IF(U1591&lt;&gt;"",U1591,AJ1590)</f>
        <v/>
      </c>
      <c r="AK1591">
        <f>IF(W1591&lt;&gt;"",W1591,"")</f>
        <v/>
      </c>
      <c r="AL1591" s="14">
        <f>IF(X1591&lt;&gt;"",X1591,"")</f>
        <v/>
      </c>
      <c r="AM1591" s="14">
        <f>IF(Y1591&lt;&gt;"",Y1591,"")</f>
        <v/>
      </c>
      <c r="AN1591" s="14">
        <f>IF(OR(AL1591="",AM1591=""),"",AL1591-AM1591)</f>
        <v/>
      </c>
      <c r="AO1591">
        <f>IF(AN1591="","",IF(AN1591&gt;0,"Bullish","Bearish"))</f>
        <v/>
      </c>
      <c r="AP1591">
        <f>IF(AO1591="",AP1590,AO1591)</f>
        <v/>
      </c>
      <c r="AQ1591" s="14">
        <f>IF(AB1591&lt;&gt;"",AB1591,"")</f>
        <v/>
      </c>
      <c r="AR1591" s="14">
        <f>IF(AD1591&lt;&gt;"",AD1591,"")</f>
        <v/>
      </c>
      <c r="AS1591">
        <f>IF(AS1590+1=13,1,AS1590+1)</f>
        <v/>
      </c>
      <c r="AT1591">
        <f>IFERROR(IF(SLOPE($AQ$1574:$AQ$1585,$AS$1574:$AS$1585)&gt;0,MIN(3,ABS(SLOPE($AQ$1574:$AQ$1585,$AS$1574:$AS$1585))),IF(SLOPE($AQ$1574:$AQ$1585,$AS$1574:$AS$1585)&lt;-0.5,-0.5,0)),0)</f>
        <v/>
      </c>
      <c r="AU1591">
        <f>IFERROR(IF(SLOPE($AR$1574:$AR$1585,$AS$1574:$AS$1585)&lt;0,MAX(-3,-ABS(SLOPE($AR$1574:$AR$1585,$AS$1574:$AS$1585))),IF(SLOPE($AR$1574:$AR$1585,$AS$1574:$AS$1585)&gt;0.5,0.5,0)),0)</f>
        <v/>
      </c>
      <c r="AV1591">
        <f>($AQ$1586+(AT1591*(AS1591-1)))</f>
        <v/>
      </c>
      <c r="AW1591">
        <f>($AR$1586+(AU1591*(AS1591-1)))</f>
        <v/>
      </c>
      <c r="AX1591">
        <f>IF(AT1591&gt;0,AV1591+AT1591,AV1591)</f>
        <v/>
      </c>
      <c r="AY1591">
        <f>IF(AU1591&lt;0,AW1591+AU1591,AW1591)</f>
        <v/>
      </c>
      <c r="BA1591" s="14">
        <f>IFERROR(AX1591-AQ1591,"")</f>
        <v/>
      </c>
      <c r="BB1591" s="14">
        <f>IFERROR(AY1591-AR1591,"")</f>
        <v/>
      </c>
      <c r="BD1591">
        <f>AH1591</f>
        <v/>
      </c>
      <c r="BE1591">
        <f>AI1591</f>
        <v/>
      </c>
      <c r="BF1591">
        <f>AJ1591</f>
        <v/>
      </c>
      <c r="BG1591" s="14">
        <f>L1591</f>
        <v/>
      </c>
      <c r="BH1591" s="14">
        <f>IF(X1591="","",X1591)</f>
        <v/>
      </c>
      <c r="BI1591" s="14">
        <f>IF(Y1591="","",Y1591)</f>
        <v/>
      </c>
      <c r="BJ1591">
        <f>Z1591</f>
        <v/>
      </c>
      <c r="BK1591">
        <f>AA1591</f>
        <v/>
      </c>
      <c r="BL1591">
        <f>IFERROR(AX1591,"")</f>
        <v/>
      </c>
      <c r="BM1591">
        <f>IFERROR(AY1591,"")</f>
        <v/>
      </c>
    </row>
    <row r="1592" ht="14.25" customHeight="1">
      <c r="A1592">
        <f>ALGLIB_SSA_XAUUSD!AA1592</f>
        <v/>
      </c>
      <c r="B1592">
        <f>IF($A1592="","",INDEX(ALGLIB_SSA_XAUUSD!$B$2:$B$2401,MATCH($A1592,ALGLIB_SSA_XAUUSD!$A$2:$A$2401,1)))</f>
        <v/>
      </c>
      <c r="C1592">
        <f>IF($A1592="","",INDEX(ALGLIB_SSA_XAUUSD!$C$2:$C$2401,MATCH($A1592,ALGLIB_SSA_XAUUSD!$A$2:$A$2401,1)))</f>
        <v/>
      </c>
      <c r="D1592" s="14">
        <f>IF($A1592="","",INT((ROW()-2)/12)+1)</f>
        <v/>
      </c>
      <c r="E1592" s="14">
        <f>IF(AND(E1598&lt;&gt;"",D1598=D1586+1),E1586+(E1598-E1586)*6/12,"")</f>
        <v/>
      </c>
      <c r="F1592" s="14">
        <f>IF(AND(F1598&lt;&gt;"",D1598=D1586+1),F1586+(F1598-F1586)*6/12,"")</f>
        <v/>
      </c>
      <c r="G1592" s="14">
        <f>IF(AND(G1598&lt;&gt;"",D1598=D1586+1),G1586+(G1598-G1586)*6/12,"")</f>
        <v/>
      </c>
      <c r="H1592" s="14">
        <f>IF(AND(H1598&lt;&gt;"",D1598=D1586+1),H1586+(H1598-H1586)*6/12,"")</f>
        <v/>
      </c>
      <c r="I1592" s="14">
        <f>IF(AND(L1598&lt;&gt;"",D1598=D1586+1),I1586+(I1598-I1586)*6/12,"")</f>
        <v/>
      </c>
      <c r="J1592">
        <f>_xlfn.XLOOKUP($A1592,ALGLIB_SSA_XAUUSD!$AA$2:$AA$2401,ALGLIB_SSA_XAUUSD!$P$2:$P$2401,"",0)</f>
        <v/>
      </c>
      <c r="K1592">
        <f>_xlfn.XLOOKUP($A1592,ALGLIB_SSA_XAUUSD!$AA$2:$AA$2401,ALGLIB_SSA_XAUUSD!$Q$2:$Q$2401,"",0)</f>
        <v/>
      </c>
      <c r="L1592">
        <f>_xlfn.XLOOKUP($A1592,ALGLIB_SSA_XAUUSD!$AA$2:$AA$2401,ALGLIB_SSA_XAUUSD!$R$2:$R$2401,"",0)</f>
        <v/>
      </c>
      <c r="M1592">
        <f>_xlfn.XLOOKUP($A1592,ALGLIB_SSA_XAUUSD!$AA$2:$AA$2401,ALGLIB_SSA_XAUUSD!$S$2:$S$2401,"",0)</f>
        <v/>
      </c>
      <c r="N1592">
        <f>_xlfn.XLOOKUP($A1592,ALGLIB_SSA_XAUUSD!$AA$2:$AA$2401,ALGLIB_SSA_XAUUSD!$T$2:$T$2401,"",0)</f>
        <v/>
      </c>
      <c r="O1592">
        <f>_xlfn.XLOOKUP($A1592,ALGLIB_SSA_XAUUSD!$AA$2:$AA$2401,ALGLIB_SSA_XAUUSD!$U$2:$U$2401,"",0)</f>
        <v/>
      </c>
      <c r="P1592">
        <f>_xlfn.XLOOKUP($A1592,ALGLIB_SSA_XAUUSD!$AA$2:$AA$2401,ALGLIB_SSA_XAUUSD!$V$2:$V$2401,"",0)</f>
        <v/>
      </c>
      <c r="S1592">
        <f>A1592</f>
        <v/>
      </c>
      <c r="T1592">
        <f>J1592</f>
        <v/>
      </c>
      <c r="U1592">
        <f>K1592</f>
        <v/>
      </c>
      <c r="V1592" s="14">
        <f>IF($A1592="","",MOD(ROW()-2,12)+1)</f>
        <v/>
      </c>
      <c r="W1592">
        <f>L1592</f>
        <v/>
      </c>
      <c r="X1592" s="14">
        <f>IF(F1592="","",F1592)</f>
        <v/>
      </c>
      <c r="Y1592" s="14">
        <f>IF(G1592="","",G1592)</f>
        <v/>
      </c>
      <c r="Z1592">
        <f>M1592</f>
        <v/>
      </c>
      <c r="AA1592">
        <f>N1592</f>
        <v/>
      </c>
      <c r="AB1592" s="14">
        <f>IF(H1592="","",H1592)</f>
        <v/>
      </c>
      <c r="AC1592">
        <f>O1592</f>
        <v/>
      </c>
      <c r="AD1592" s="14">
        <f>IF(I1592="","",I1592)</f>
        <v/>
      </c>
      <c r="AE1592">
        <f>P1592</f>
        <v/>
      </c>
      <c r="AH1592">
        <f>IF(S1592&lt;&gt;"",S1592,AH1591+900)</f>
        <v/>
      </c>
      <c r="AI1592">
        <f>IF(T1592&lt;&gt;"",T1592,AI1591)</f>
        <v/>
      </c>
      <c r="AJ1592">
        <f>IF(U1592&lt;&gt;"",U1592,AJ1591)</f>
        <v/>
      </c>
      <c r="AK1592">
        <f>IF(W1592&lt;&gt;"",W1592,"")</f>
        <v/>
      </c>
      <c r="AL1592" s="14">
        <f>IF(X1592&lt;&gt;"",X1592,"")</f>
        <v/>
      </c>
      <c r="AM1592" s="14">
        <f>IF(Y1592&lt;&gt;"",Y1592,"")</f>
        <v/>
      </c>
      <c r="AN1592" s="14">
        <f>IF(OR(AL1592="",AM1592=""),"",AL1592-AM1592)</f>
        <v/>
      </c>
      <c r="AO1592">
        <f>IF(AN1592="","",IF(AN1592&gt;0,"Bullish","Bearish"))</f>
        <v/>
      </c>
      <c r="AP1592">
        <f>IF(AO1592="",AP1591,AO1592)</f>
        <v/>
      </c>
      <c r="AQ1592" s="14">
        <f>IF(AB1592&lt;&gt;"",AB1592,"")</f>
        <v/>
      </c>
      <c r="AR1592" s="14">
        <f>IF(AD1592&lt;&gt;"",AD1592,"")</f>
        <v/>
      </c>
      <c r="AS1592">
        <f>IF(AS1591+1=13,1,AS1591+1)</f>
        <v/>
      </c>
      <c r="AT1592">
        <f>IFERROR(IF(SLOPE($AQ$1574:$AQ$1585,$AS$1574:$AS$1585)&gt;0,MIN(3,ABS(SLOPE($AQ$1574:$AQ$1585,$AS$1574:$AS$1585))),IF(SLOPE($AQ$1574:$AQ$1585,$AS$1574:$AS$1585)&lt;-0.5,-0.5,0)),0)</f>
        <v/>
      </c>
      <c r="AU1592">
        <f>IFERROR(IF(SLOPE($AR$1574:$AR$1585,$AS$1574:$AS$1585)&lt;0,MAX(-3,-ABS(SLOPE($AR$1574:$AR$1585,$AS$1574:$AS$1585))),IF(SLOPE($AR$1574:$AR$1585,$AS$1574:$AS$1585)&gt;0.5,0.5,0)),0)</f>
        <v/>
      </c>
      <c r="AV1592">
        <f>($AQ$1586+(AT1592*(AS1592-1)))</f>
        <v/>
      </c>
      <c r="AW1592">
        <f>($AR$1586+(AU1592*(AS1592-1)))</f>
        <v/>
      </c>
      <c r="AX1592">
        <f>IF(AT1592&gt;0,AV1592+AT1592,AV1592)</f>
        <v/>
      </c>
      <c r="AY1592">
        <f>IF(AU1592&lt;0,AW1592+AU1592,AW1592)</f>
        <v/>
      </c>
      <c r="BA1592" s="14">
        <f>IFERROR(AX1592-AQ1592,"")</f>
        <v/>
      </c>
      <c r="BB1592" s="14">
        <f>IFERROR(AY1592-AR1592,"")</f>
        <v/>
      </c>
      <c r="BD1592">
        <f>AH1592</f>
        <v/>
      </c>
      <c r="BE1592">
        <f>AI1592</f>
        <v/>
      </c>
      <c r="BF1592">
        <f>AJ1592</f>
        <v/>
      </c>
      <c r="BG1592" s="14">
        <f>L1592</f>
        <v/>
      </c>
      <c r="BH1592" s="14">
        <f>IF(X1592="","",X1592)</f>
        <v/>
      </c>
      <c r="BI1592" s="14">
        <f>IF(Y1592="","",Y1592)</f>
        <v/>
      </c>
      <c r="BJ1592">
        <f>Z1592</f>
        <v/>
      </c>
      <c r="BK1592">
        <f>AA1592</f>
        <v/>
      </c>
      <c r="BL1592">
        <f>IFERROR(AX1592,"")</f>
        <v/>
      </c>
      <c r="BM1592">
        <f>IFERROR(AY1592,"")</f>
        <v/>
      </c>
    </row>
    <row r="1593" ht="14.25" customHeight="1">
      <c r="A1593">
        <f>ALGLIB_SSA_XAUUSD!AA1593</f>
        <v/>
      </c>
      <c r="B1593">
        <f>IF($A1593="","",INDEX(ALGLIB_SSA_XAUUSD!$B$2:$B$2401,MATCH($A1593,ALGLIB_SSA_XAUUSD!$A$2:$A$2401,1)))</f>
        <v/>
      </c>
      <c r="C1593">
        <f>IF($A1593="","",INDEX(ALGLIB_SSA_XAUUSD!$C$2:$C$2401,MATCH($A1593,ALGLIB_SSA_XAUUSD!$A$2:$A$2401,1)))</f>
        <v/>
      </c>
      <c r="D1593" s="14">
        <f>IF($A1593="","",INT((ROW()-2)/12)+1)</f>
        <v/>
      </c>
      <c r="E1593" s="14">
        <f>IF(AND(E1598&lt;&gt;"",D1598=D1586+1),E1586+(E1598-E1586)*7/12,"")</f>
        <v/>
      </c>
      <c r="F1593" s="14">
        <f>IF(AND(F1598&lt;&gt;"",D1598=D1586+1),F1586+(F1598-F1586)*7/12,"")</f>
        <v/>
      </c>
      <c r="G1593" s="14">
        <f>IF(AND(G1598&lt;&gt;"",D1598=D1586+1),G1586+(G1598-G1586)*7/12,"")</f>
        <v/>
      </c>
      <c r="H1593" s="14">
        <f>IF(AND(H1598&lt;&gt;"",D1598=D1586+1),H1586+(H1598-H1586)*7/12,"")</f>
        <v/>
      </c>
      <c r="I1593" s="14">
        <f>IF(AND(L1598&lt;&gt;"",D1598=D1586+1),I1586+(I1598-I1586)*7/12,"")</f>
        <v/>
      </c>
      <c r="J1593">
        <f>_xlfn.XLOOKUP($A1593,ALGLIB_SSA_XAUUSD!$AA$2:$AA$2401,ALGLIB_SSA_XAUUSD!$P$2:$P$2401,"",0)</f>
        <v/>
      </c>
      <c r="K1593">
        <f>_xlfn.XLOOKUP($A1593,ALGLIB_SSA_XAUUSD!$AA$2:$AA$2401,ALGLIB_SSA_XAUUSD!$Q$2:$Q$2401,"",0)</f>
        <v/>
      </c>
      <c r="L1593">
        <f>_xlfn.XLOOKUP($A1593,ALGLIB_SSA_XAUUSD!$AA$2:$AA$2401,ALGLIB_SSA_XAUUSD!$R$2:$R$2401,"",0)</f>
        <v/>
      </c>
      <c r="M1593">
        <f>_xlfn.XLOOKUP($A1593,ALGLIB_SSA_XAUUSD!$AA$2:$AA$2401,ALGLIB_SSA_XAUUSD!$S$2:$S$2401,"",0)</f>
        <v/>
      </c>
      <c r="N1593">
        <f>_xlfn.XLOOKUP($A1593,ALGLIB_SSA_XAUUSD!$AA$2:$AA$2401,ALGLIB_SSA_XAUUSD!$T$2:$T$2401,"",0)</f>
        <v/>
      </c>
      <c r="O1593">
        <f>_xlfn.XLOOKUP($A1593,ALGLIB_SSA_XAUUSD!$AA$2:$AA$2401,ALGLIB_SSA_XAUUSD!$U$2:$U$2401,"",0)</f>
        <v/>
      </c>
      <c r="P1593">
        <f>_xlfn.XLOOKUP($A1593,ALGLIB_SSA_XAUUSD!$AA$2:$AA$2401,ALGLIB_SSA_XAUUSD!$V$2:$V$2401,"",0)</f>
        <v/>
      </c>
      <c r="S1593">
        <f>A1593</f>
        <v/>
      </c>
      <c r="T1593">
        <f>J1593</f>
        <v/>
      </c>
      <c r="U1593">
        <f>K1593</f>
        <v/>
      </c>
      <c r="V1593" s="14">
        <f>IF($A1593="","",MOD(ROW()-2,12)+1)</f>
        <v/>
      </c>
      <c r="W1593">
        <f>L1593</f>
        <v/>
      </c>
      <c r="X1593" s="14">
        <f>IF(F1593="","",F1593)</f>
        <v/>
      </c>
      <c r="Y1593" s="14">
        <f>IF(G1593="","",G1593)</f>
        <v/>
      </c>
      <c r="Z1593">
        <f>M1593</f>
        <v/>
      </c>
      <c r="AA1593">
        <f>N1593</f>
        <v/>
      </c>
      <c r="AB1593" s="14">
        <f>IF(H1593="","",H1593)</f>
        <v/>
      </c>
      <c r="AC1593">
        <f>O1593</f>
        <v/>
      </c>
      <c r="AD1593" s="14">
        <f>IF(I1593="","",I1593)</f>
        <v/>
      </c>
      <c r="AE1593">
        <f>P1593</f>
        <v/>
      </c>
      <c r="AH1593">
        <f>IF(S1593&lt;&gt;"",S1593,AH1592+900)</f>
        <v/>
      </c>
      <c r="AI1593">
        <f>IF(T1593&lt;&gt;"",T1593,AI1592)</f>
        <v/>
      </c>
      <c r="AJ1593">
        <f>IF(U1593&lt;&gt;"",U1593,AJ1592)</f>
        <v/>
      </c>
      <c r="AK1593">
        <f>IF(W1593&lt;&gt;"",W1593,"")</f>
        <v/>
      </c>
      <c r="AL1593" s="14">
        <f>IF(X1593&lt;&gt;"",X1593,"")</f>
        <v/>
      </c>
      <c r="AM1593" s="14">
        <f>IF(Y1593&lt;&gt;"",Y1593,"")</f>
        <v/>
      </c>
      <c r="AN1593" s="14">
        <f>IF(OR(AL1593="",AM1593=""),"",AL1593-AM1593)</f>
        <v/>
      </c>
      <c r="AO1593">
        <f>IF(AN1593="","",IF(AN1593&gt;0,"Bullish","Bearish"))</f>
        <v/>
      </c>
      <c r="AP1593">
        <f>IF(AO1593="",AP1592,AO1593)</f>
        <v/>
      </c>
      <c r="AQ1593" s="14">
        <f>IF(AB1593&lt;&gt;"",AB1593,"")</f>
        <v/>
      </c>
      <c r="AR1593" s="14">
        <f>IF(AD1593&lt;&gt;"",AD1593,"")</f>
        <v/>
      </c>
      <c r="AS1593">
        <f>IF(AS1592+1=13,1,AS1592+1)</f>
        <v/>
      </c>
      <c r="AT1593">
        <f>IFERROR(IF(SLOPE($AQ$1574:$AQ$1585,$AS$1574:$AS$1585)&gt;0,MIN(3,ABS(SLOPE($AQ$1574:$AQ$1585,$AS$1574:$AS$1585))),IF(SLOPE($AQ$1574:$AQ$1585,$AS$1574:$AS$1585)&lt;-0.5,-0.5,0)),0)</f>
        <v/>
      </c>
      <c r="AU1593">
        <f>IFERROR(IF(SLOPE($AR$1574:$AR$1585,$AS$1574:$AS$1585)&lt;0,MAX(-3,-ABS(SLOPE($AR$1574:$AR$1585,$AS$1574:$AS$1585))),IF(SLOPE($AR$1574:$AR$1585,$AS$1574:$AS$1585)&gt;0.5,0.5,0)),0)</f>
        <v/>
      </c>
      <c r="AV1593">
        <f>($AQ$1586+(AT1593*(AS1593-1)))</f>
        <v/>
      </c>
      <c r="AW1593">
        <f>($AR$1586+(AU1593*(AS1593-1)))</f>
        <v/>
      </c>
      <c r="AX1593">
        <f>IF(AT1593&gt;0,AV1593+AT1593,AV1593)</f>
        <v/>
      </c>
      <c r="AY1593">
        <f>IF(AU1593&lt;0,AW1593+AU1593,AW1593)</f>
        <v/>
      </c>
      <c r="BA1593" s="14">
        <f>IFERROR(AX1593-AQ1593,"")</f>
        <v/>
      </c>
      <c r="BB1593" s="14">
        <f>IFERROR(AY1593-AR1593,"")</f>
        <v/>
      </c>
      <c r="BD1593">
        <f>AH1593</f>
        <v/>
      </c>
      <c r="BE1593">
        <f>AI1593</f>
        <v/>
      </c>
      <c r="BF1593">
        <f>AJ1593</f>
        <v/>
      </c>
      <c r="BG1593" s="14">
        <f>L1593</f>
        <v/>
      </c>
      <c r="BH1593" s="14">
        <f>IF(X1593="","",X1593)</f>
        <v/>
      </c>
      <c r="BI1593" s="14">
        <f>IF(Y1593="","",Y1593)</f>
        <v/>
      </c>
      <c r="BJ1593">
        <f>Z1593</f>
        <v/>
      </c>
      <c r="BK1593">
        <f>AA1593</f>
        <v/>
      </c>
      <c r="BL1593">
        <f>IFERROR(AX1593,"")</f>
        <v/>
      </c>
      <c r="BM1593">
        <f>IFERROR(AY1593,"")</f>
        <v/>
      </c>
    </row>
    <row r="1594" ht="14.25" customHeight="1">
      <c r="A1594">
        <f>ALGLIB_SSA_XAUUSD!AA1594</f>
        <v/>
      </c>
      <c r="B1594">
        <f>IF($A1594="","",INDEX(ALGLIB_SSA_XAUUSD!$B$2:$B$2401,MATCH($A1594,ALGLIB_SSA_XAUUSD!$A$2:$A$2401,1)))</f>
        <v/>
      </c>
      <c r="C1594">
        <f>IF($A1594="","",INDEX(ALGLIB_SSA_XAUUSD!$C$2:$C$2401,MATCH($A1594,ALGLIB_SSA_XAUUSD!$A$2:$A$2401,1)))</f>
        <v/>
      </c>
      <c r="D1594" s="14">
        <f>IF($A1594="","",INT((ROW()-2)/12)+1)</f>
        <v/>
      </c>
      <c r="E1594" s="14">
        <f>IF(AND(E1598&lt;&gt;"",D1598=D1586+1),E1586+(E1598-E1586)*8/12,"")</f>
        <v/>
      </c>
      <c r="F1594" s="14">
        <f>IF(AND(F1598&lt;&gt;"",D1598=D1586+1),F1586+(F1598-F1586)*8/12,"")</f>
        <v/>
      </c>
      <c r="G1594" s="14">
        <f>IF(AND(G1598&lt;&gt;"",D1598=D1586+1),G1586+(G1598-G1586)*8/12,"")</f>
        <v/>
      </c>
      <c r="H1594" s="14">
        <f>IF(AND(H1598&lt;&gt;"",D1598=D1586+1),H1586+(H1598-H1586)*8/12,"")</f>
        <v/>
      </c>
      <c r="I1594" s="14">
        <f>IF(AND(L1598&lt;&gt;"",D1598=D1586+1),I1586+(I1598-I1586)*8/12,"")</f>
        <v/>
      </c>
      <c r="J1594">
        <f>_xlfn.XLOOKUP($A1594,ALGLIB_SSA_XAUUSD!$AA$2:$AA$2401,ALGLIB_SSA_XAUUSD!$P$2:$P$2401,"",0)</f>
        <v/>
      </c>
      <c r="K1594">
        <f>_xlfn.XLOOKUP($A1594,ALGLIB_SSA_XAUUSD!$AA$2:$AA$2401,ALGLIB_SSA_XAUUSD!$Q$2:$Q$2401,"",0)</f>
        <v/>
      </c>
      <c r="L1594">
        <f>_xlfn.XLOOKUP($A1594,ALGLIB_SSA_XAUUSD!$AA$2:$AA$2401,ALGLIB_SSA_XAUUSD!$R$2:$R$2401,"",0)</f>
        <v/>
      </c>
      <c r="M1594">
        <f>_xlfn.XLOOKUP($A1594,ALGLIB_SSA_XAUUSD!$AA$2:$AA$2401,ALGLIB_SSA_XAUUSD!$S$2:$S$2401,"",0)</f>
        <v/>
      </c>
      <c r="N1594">
        <f>_xlfn.XLOOKUP($A1594,ALGLIB_SSA_XAUUSD!$AA$2:$AA$2401,ALGLIB_SSA_XAUUSD!$T$2:$T$2401,"",0)</f>
        <v/>
      </c>
      <c r="O1594">
        <f>_xlfn.XLOOKUP($A1594,ALGLIB_SSA_XAUUSD!$AA$2:$AA$2401,ALGLIB_SSA_XAUUSD!$U$2:$U$2401,"",0)</f>
        <v/>
      </c>
      <c r="P1594">
        <f>_xlfn.XLOOKUP($A1594,ALGLIB_SSA_XAUUSD!$AA$2:$AA$2401,ALGLIB_SSA_XAUUSD!$V$2:$V$2401,"",0)</f>
        <v/>
      </c>
      <c r="S1594">
        <f>A1594</f>
        <v/>
      </c>
      <c r="T1594">
        <f>J1594</f>
        <v/>
      </c>
      <c r="U1594">
        <f>K1594</f>
        <v/>
      </c>
      <c r="V1594" s="14">
        <f>IF($A1594="","",MOD(ROW()-2,12)+1)</f>
        <v/>
      </c>
      <c r="W1594">
        <f>L1594</f>
        <v/>
      </c>
      <c r="X1594" s="14">
        <f>IF(F1594="","",F1594)</f>
        <v/>
      </c>
      <c r="Y1594" s="14">
        <f>IF(G1594="","",G1594)</f>
        <v/>
      </c>
      <c r="Z1594">
        <f>M1594</f>
        <v/>
      </c>
      <c r="AA1594">
        <f>N1594</f>
        <v/>
      </c>
      <c r="AB1594" s="14">
        <f>IF(H1594="","",H1594)</f>
        <v/>
      </c>
      <c r="AC1594">
        <f>O1594</f>
        <v/>
      </c>
      <c r="AD1594" s="14">
        <f>IF(I1594="","",I1594)</f>
        <v/>
      </c>
      <c r="AE1594">
        <f>P1594</f>
        <v/>
      </c>
      <c r="AH1594">
        <f>IF(S1594&lt;&gt;"",S1594,AH1593+900)</f>
        <v/>
      </c>
      <c r="AI1594">
        <f>IF(T1594&lt;&gt;"",T1594,AI1593)</f>
        <v/>
      </c>
      <c r="AJ1594">
        <f>IF(U1594&lt;&gt;"",U1594,AJ1593)</f>
        <v/>
      </c>
      <c r="AK1594">
        <f>IF(W1594&lt;&gt;"",W1594,"")</f>
        <v/>
      </c>
      <c r="AL1594" s="14">
        <f>IF(X1594&lt;&gt;"",X1594,"")</f>
        <v/>
      </c>
      <c r="AM1594" s="14">
        <f>IF(Y1594&lt;&gt;"",Y1594,"")</f>
        <v/>
      </c>
      <c r="AN1594" s="14">
        <f>IF(OR(AL1594="",AM1594=""),"",AL1594-AM1594)</f>
        <v/>
      </c>
      <c r="AO1594">
        <f>IF(AN1594="","",IF(AN1594&gt;0,"Bullish","Bearish"))</f>
        <v/>
      </c>
      <c r="AP1594">
        <f>IF(AO1594="",AP1593,AO1594)</f>
        <v/>
      </c>
      <c r="AQ1594" s="14">
        <f>IF(AB1594&lt;&gt;"",AB1594,"")</f>
        <v/>
      </c>
      <c r="AR1594" s="14">
        <f>IF(AD1594&lt;&gt;"",AD1594,"")</f>
        <v/>
      </c>
      <c r="AS1594">
        <f>IF(AS1593+1=13,1,AS1593+1)</f>
        <v/>
      </c>
      <c r="AT1594">
        <f>IFERROR(IF(SLOPE($AQ$1574:$AQ$1585,$AS$1574:$AS$1585)&gt;0,MIN(3,ABS(SLOPE($AQ$1574:$AQ$1585,$AS$1574:$AS$1585))),IF(SLOPE($AQ$1574:$AQ$1585,$AS$1574:$AS$1585)&lt;-0.5,-0.5,0)),0)</f>
        <v/>
      </c>
      <c r="AU1594">
        <f>IFERROR(IF(SLOPE($AR$1574:$AR$1585,$AS$1574:$AS$1585)&lt;0,MAX(-3,-ABS(SLOPE($AR$1574:$AR$1585,$AS$1574:$AS$1585))),IF(SLOPE($AR$1574:$AR$1585,$AS$1574:$AS$1585)&gt;0.5,0.5,0)),0)</f>
        <v/>
      </c>
      <c r="AV1594">
        <f>($AQ$1586+(AT1594*(AS1594-1)))</f>
        <v/>
      </c>
      <c r="AW1594">
        <f>($AR$1586+(AU1594*(AS1594-1)))</f>
        <v/>
      </c>
      <c r="AX1594">
        <f>IF(AT1594&gt;0,AV1594+AT1594,AV1594)</f>
        <v/>
      </c>
      <c r="AY1594">
        <f>IF(AU1594&lt;0,AW1594+AU1594,AW1594)</f>
        <v/>
      </c>
      <c r="BA1594" s="14">
        <f>IFERROR(AX1594-AQ1594,"")</f>
        <v/>
      </c>
      <c r="BB1594" s="14">
        <f>IFERROR(AY1594-AR1594,"")</f>
        <v/>
      </c>
      <c r="BD1594">
        <f>AH1594</f>
        <v/>
      </c>
      <c r="BE1594">
        <f>AI1594</f>
        <v/>
      </c>
      <c r="BF1594">
        <f>AJ1594</f>
        <v/>
      </c>
      <c r="BG1594" s="14">
        <f>L1594</f>
        <v/>
      </c>
      <c r="BH1594" s="14">
        <f>IF(X1594="","",X1594)</f>
        <v/>
      </c>
      <c r="BI1594" s="14">
        <f>IF(Y1594="","",Y1594)</f>
        <v/>
      </c>
      <c r="BJ1594">
        <f>Z1594</f>
        <v/>
      </c>
      <c r="BK1594">
        <f>AA1594</f>
        <v/>
      </c>
      <c r="BL1594">
        <f>IFERROR(AX1594,"")</f>
        <v/>
      </c>
      <c r="BM1594">
        <f>IFERROR(AY1594,"")</f>
        <v/>
      </c>
    </row>
    <row r="1595" ht="14.25" customHeight="1">
      <c r="A1595">
        <f>ALGLIB_SSA_XAUUSD!AA1595</f>
        <v/>
      </c>
      <c r="B1595">
        <f>IF($A1595="","",INDEX(ALGLIB_SSA_XAUUSD!$B$2:$B$2401,MATCH($A1595,ALGLIB_SSA_XAUUSD!$A$2:$A$2401,1)))</f>
        <v/>
      </c>
      <c r="C1595">
        <f>IF($A1595="","",INDEX(ALGLIB_SSA_XAUUSD!$C$2:$C$2401,MATCH($A1595,ALGLIB_SSA_XAUUSD!$A$2:$A$2401,1)))</f>
        <v/>
      </c>
      <c r="D1595" s="14">
        <f>IF($A1595="","",INT((ROW()-2)/12)+1)</f>
        <v/>
      </c>
      <c r="E1595" s="14">
        <f>IF(AND(E1598&lt;&gt;"",D1598=D1586+1),E1586+(E1598-E1586)*9/12,"")</f>
        <v/>
      </c>
      <c r="F1595" s="14">
        <f>IF(AND(F1598&lt;&gt;"",D1598=D1586+1),F1586+(F1598-F1586)*9/12,"")</f>
        <v/>
      </c>
      <c r="G1595" s="14">
        <f>IF(AND(G1598&lt;&gt;"",D1598=D1586+1),G1586+(G1598-G1586)*9/12,"")</f>
        <v/>
      </c>
      <c r="H1595" s="14">
        <f>IF(AND(H1598&lt;&gt;"",D1598=D1586+1),H1586+(H1598-H1586)*9/12,"")</f>
        <v/>
      </c>
      <c r="I1595" s="14">
        <f>IF(AND(L1598&lt;&gt;"",D1598=D1586+1),I1586+(I1598-I1586)*9/12,"")</f>
        <v/>
      </c>
      <c r="J1595">
        <f>_xlfn.XLOOKUP($A1595,ALGLIB_SSA_XAUUSD!$AA$2:$AA$2401,ALGLIB_SSA_XAUUSD!$P$2:$P$2401,"",0)</f>
        <v/>
      </c>
      <c r="K1595">
        <f>_xlfn.XLOOKUP($A1595,ALGLIB_SSA_XAUUSD!$AA$2:$AA$2401,ALGLIB_SSA_XAUUSD!$Q$2:$Q$2401,"",0)</f>
        <v/>
      </c>
      <c r="L1595">
        <f>_xlfn.XLOOKUP($A1595,ALGLIB_SSA_XAUUSD!$AA$2:$AA$2401,ALGLIB_SSA_XAUUSD!$R$2:$R$2401,"",0)</f>
        <v/>
      </c>
      <c r="M1595">
        <f>_xlfn.XLOOKUP($A1595,ALGLIB_SSA_XAUUSD!$AA$2:$AA$2401,ALGLIB_SSA_XAUUSD!$S$2:$S$2401,"",0)</f>
        <v/>
      </c>
      <c r="N1595">
        <f>_xlfn.XLOOKUP($A1595,ALGLIB_SSA_XAUUSD!$AA$2:$AA$2401,ALGLIB_SSA_XAUUSD!$T$2:$T$2401,"",0)</f>
        <v/>
      </c>
      <c r="O1595">
        <f>_xlfn.XLOOKUP($A1595,ALGLIB_SSA_XAUUSD!$AA$2:$AA$2401,ALGLIB_SSA_XAUUSD!$U$2:$U$2401,"",0)</f>
        <v/>
      </c>
      <c r="P1595">
        <f>_xlfn.XLOOKUP($A1595,ALGLIB_SSA_XAUUSD!$AA$2:$AA$2401,ALGLIB_SSA_XAUUSD!$V$2:$V$2401,"",0)</f>
        <v/>
      </c>
      <c r="S1595">
        <f>A1595</f>
        <v/>
      </c>
      <c r="T1595">
        <f>J1595</f>
        <v/>
      </c>
      <c r="U1595">
        <f>K1595</f>
        <v/>
      </c>
      <c r="V1595" s="14">
        <f>IF($A1595="","",MOD(ROW()-2,12)+1)</f>
        <v/>
      </c>
      <c r="W1595">
        <f>L1595</f>
        <v/>
      </c>
      <c r="X1595" s="14">
        <f>IF(F1595="","",F1595)</f>
        <v/>
      </c>
      <c r="Y1595" s="14">
        <f>IF(G1595="","",G1595)</f>
        <v/>
      </c>
      <c r="Z1595">
        <f>M1595</f>
        <v/>
      </c>
      <c r="AA1595">
        <f>N1595</f>
        <v/>
      </c>
      <c r="AB1595" s="14">
        <f>IF(H1595="","",H1595)</f>
        <v/>
      </c>
      <c r="AC1595">
        <f>O1595</f>
        <v/>
      </c>
      <c r="AD1595" s="14">
        <f>IF(I1595="","",I1595)</f>
        <v/>
      </c>
      <c r="AE1595">
        <f>P1595</f>
        <v/>
      </c>
      <c r="AH1595">
        <f>IF(S1595&lt;&gt;"",S1595,AH1594+900)</f>
        <v/>
      </c>
      <c r="AI1595">
        <f>IF(T1595&lt;&gt;"",T1595,AI1594)</f>
        <v/>
      </c>
      <c r="AJ1595">
        <f>IF(U1595&lt;&gt;"",U1595,AJ1594)</f>
        <v/>
      </c>
      <c r="AK1595">
        <f>IF(W1595&lt;&gt;"",W1595,"")</f>
        <v/>
      </c>
      <c r="AL1595" s="14">
        <f>IF(X1595&lt;&gt;"",X1595,"")</f>
        <v/>
      </c>
      <c r="AM1595" s="14">
        <f>IF(Y1595&lt;&gt;"",Y1595,"")</f>
        <v/>
      </c>
      <c r="AN1595" s="14">
        <f>IF(OR(AL1595="",AM1595=""),"",AL1595-AM1595)</f>
        <v/>
      </c>
      <c r="AO1595">
        <f>IF(AN1595="","",IF(AN1595&gt;0,"Bullish","Bearish"))</f>
        <v/>
      </c>
      <c r="AP1595">
        <f>IF(AO1595="",AP1594,AO1595)</f>
        <v/>
      </c>
      <c r="AQ1595" s="14">
        <f>IF(AB1595&lt;&gt;"",AB1595,"")</f>
        <v/>
      </c>
      <c r="AR1595" s="14">
        <f>IF(AD1595&lt;&gt;"",AD1595,"")</f>
        <v/>
      </c>
      <c r="AS1595">
        <f>IF(AS1594+1=13,1,AS1594+1)</f>
        <v/>
      </c>
      <c r="AT1595">
        <f>IFERROR(IF(SLOPE($AQ$1574:$AQ$1585,$AS$1574:$AS$1585)&gt;0,MIN(3,ABS(SLOPE($AQ$1574:$AQ$1585,$AS$1574:$AS$1585))),IF(SLOPE($AQ$1574:$AQ$1585,$AS$1574:$AS$1585)&lt;-0.5,-0.5,0)),0)</f>
        <v/>
      </c>
      <c r="AU1595">
        <f>IFERROR(IF(SLOPE($AR$1574:$AR$1585,$AS$1574:$AS$1585)&lt;0,MAX(-3,-ABS(SLOPE($AR$1574:$AR$1585,$AS$1574:$AS$1585))),IF(SLOPE($AR$1574:$AR$1585,$AS$1574:$AS$1585)&gt;0.5,0.5,0)),0)</f>
        <v/>
      </c>
      <c r="AV1595">
        <f>($AQ$1586+(AT1595*(AS1595-1)))</f>
        <v/>
      </c>
      <c r="AW1595">
        <f>($AR$1586+(AU1595*(AS1595-1)))</f>
        <v/>
      </c>
      <c r="AX1595">
        <f>IF(AT1595&gt;0,AV1595+AT1595,AV1595)</f>
        <v/>
      </c>
      <c r="AY1595">
        <f>IF(AU1595&lt;0,AW1595+AU1595,AW1595)</f>
        <v/>
      </c>
      <c r="BA1595" s="14">
        <f>IFERROR(AX1595-AQ1595,"")</f>
        <v/>
      </c>
      <c r="BB1595" s="14">
        <f>IFERROR(AY1595-AR1595,"")</f>
        <v/>
      </c>
      <c r="BD1595">
        <f>AH1595</f>
        <v/>
      </c>
      <c r="BE1595">
        <f>AI1595</f>
        <v/>
      </c>
      <c r="BF1595">
        <f>AJ1595</f>
        <v/>
      </c>
      <c r="BG1595" s="14">
        <f>L1595</f>
        <v/>
      </c>
      <c r="BH1595" s="14">
        <f>IF(X1595="","",X1595)</f>
        <v/>
      </c>
      <c r="BI1595" s="14">
        <f>IF(Y1595="","",Y1595)</f>
        <v/>
      </c>
      <c r="BJ1595">
        <f>Z1595</f>
        <v/>
      </c>
      <c r="BK1595">
        <f>AA1595</f>
        <v/>
      </c>
      <c r="BL1595">
        <f>IFERROR(AX1595,"")</f>
        <v/>
      </c>
      <c r="BM1595">
        <f>IFERROR(AY1595,"")</f>
        <v/>
      </c>
    </row>
    <row r="1596" ht="14.25" customHeight="1">
      <c r="A1596">
        <f>ALGLIB_SSA_XAUUSD!AA1596</f>
        <v/>
      </c>
      <c r="B1596">
        <f>IF($A1596="","",INDEX(ALGLIB_SSA_XAUUSD!$B$2:$B$2401,MATCH($A1596,ALGLIB_SSA_XAUUSD!$A$2:$A$2401,1)))</f>
        <v/>
      </c>
      <c r="C1596">
        <f>IF($A1596="","",INDEX(ALGLIB_SSA_XAUUSD!$C$2:$C$2401,MATCH($A1596,ALGLIB_SSA_XAUUSD!$A$2:$A$2401,1)))</f>
        <v/>
      </c>
      <c r="D1596" s="14">
        <f>IF($A1596="","",INT((ROW()-2)/12)+1)</f>
        <v/>
      </c>
      <c r="E1596" s="14">
        <f>IF(AND(E1598&lt;&gt;"",D1598=D1586+1),E1586+(E1598-E1586)*10/12,"")</f>
        <v/>
      </c>
      <c r="F1596" s="14">
        <f>IF(AND(F1598&lt;&gt;"",D1598=D1586+1),F1586+(F1598-F1586)*10/12,"")</f>
        <v/>
      </c>
      <c r="G1596" s="14">
        <f>IF(AND(G1598&lt;&gt;"",D1598=D1586+1),G1586+(G1598-G1586)*10/12,"")</f>
        <v/>
      </c>
      <c r="H1596" s="14">
        <f>IF(AND(H1598&lt;&gt;"",D1598=D1586+1),H1586+(H1598-H1586)*10/12,"")</f>
        <v/>
      </c>
      <c r="I1596" s="14">
        <f>IF(AND(L1598&lt;&gt;"",D1598=D1586+1),I1586+(I1598-I1586)*10/12,"")</f>
        <v/>
      </c>
      <c r="J1596">
        <f>_xlfn.XLOOKUP($A1596,ALGLIB_SSA_XAUUSD!$AA$2:$AA$2401,ALGLIB_SSA_XAUUSD!$P$2:$P$2401,"",0)</f>
        <v/>
      </c>
      <c r="K1596">
        <f>_xlfn.XLOOKUP($A1596,ALGLIB_SSA_XAUUSD!$AA$2:$AA$2401,ALGLIB_SSA_XAUUSD!$Q$2:$Q$2401,"",0)</f>
        <v/>
      </c>
      <c r="L1596">
        <f>_xlfn.XLOOKUP($A1596,ALGLIB_SSA_XAUUSD!$AA$2:$AA$2401,ALGLIB_SSA_XAUUSD!$R$2:$R$2401,"",0)</f>
        <v/>
      </c>
      <c r="M1596">
        <f>_xlfn.XLOOKUP($A1596,ALGLIB_SSA_XAUUSD!$AA$2:$AA$2401,ALGLIB_SSA_XAUUSD!$S$2:$S$2401,"",0)</f>
        <v/>
      </c>
      <c r="N1596">
        <f>_xlfn.XLOOKUP($A1596,ALGLIB_SSA_XAUUSD!$AA$2:$AA$2401,ALGLIB_SSA_XAUUSD!$T$2:$T$2401,"",0)</f>
        <v/>
      </c>
      <c r="O1596">
        <f>_xlfn.XLOOKUP($A1596,ALGLIB_SSA_XAUUSD!$AA$2:$AA$2401,ALGLIB_SSA_XAUUSD!$U$2:$U$2401,"",0)</f>
        <v/>
      </c>
      <c r="P1596">
        <f>_xlfn.XLOOKUP($A1596,ALGLIB_SSA_XAUUSD!$AA$2:$AA$2401,ALGLIB_SSA_XAUUSD!$V$2:$V$2401,"",0)</f>
        <v/>
      </c>
      <c r="S1596">
        <f>A1596</f>
        <v/>
      </c>
      <c r="T1596">
        <f>J1596</f>
        <v/>
      </c>
      <c r="U1596">
        <f>K1596</f>
        <v/>
      </c>
      <c r="V1596" s="14">
        <f>IF($A1596="","",MOD(ROW()-2,12)+1)</f>
        <v/>
      </c>
      <c r="W1596">
        <f>L1596</f>
        <v/>
      </c>
      <c r="X1596" s="14">
        <f>IF(F1596="","",F1596)</f>
        <v/>
      </c>
      <c r="Y1596" s="14">
        <f>IF(G1596="","",G1596)</f>
        <v/>
      </c>
      <c r="Z1596">
        <f>M1596</f>
        <v/>
      </c>
      <c r="AA1596">
        <f>N1596</f>
        <v/>
      </c>
      <c r="AB1596" s="14">
        <f>IF(H1596="","",H1596)</f>
        <v/>
      </c>
      <c r="AC1596">
        <f>O1596</f>
        <v/>
      </c>
      <c r="AD1596" s="14">
        <f>IF(I1596="","",I1596)</f>
        <v/>
      </c>
      <c r="AE1596">
        <f>P1596</f>
        <v/>
      </c>
      <c r="AH1596">
        <f>IF(S1596&lt;&gt;"",S1596,AH1595+900)</f>
        <v/>
      </c>
      <c r="AI1596">
        <f>IF(T1596&lt;&gt;"",T1596,AI1595)</f>
        <v/>
      </c>
      <c r="AJ1596">
        <f>IF(U1596&lt;&gt;"",U1596,AJ1595)</f>
        <v/>
      </c>
      <c r="AK1596">
        <f>IF(W1596&lt;&gt;"",W1596,"")</f>
        <v/>
      </c>
      <c r="AL1596" s="14">
        <f>IF(X1596&lt;&gt;"",X1596,"")</f>
        <v/>
      </c>
      <c r="AM1596" s="14">
        <f>IF(Y1596&lt;&gt;"",Y1596,"")</f>
        <v/>
      </c>
      <c r="AN1596" s="14">
        <f>IF(OR(AL1596="",AM1596=""),"",AL1596-AM1596)</f>
        <v/>
      </c>
      <c r="AO1596">
        <f>IF(AN1596="","",IF(AN1596&gt;0,"Bullish","Bearish"))</f>
        <v/>
      </c>
      <c r="AP1596">
        <f>IF(AO1596="",AP1595,AO1596)</f>
        <v/>
      </c>
      <c r="AQ1596" s="14">
        <f>IF(AB1596&lt;&gt;"",AB1596,"")</f>
        <v/>
      </c>
      <c r="AR1596" s="14">
        <f>IF(AD1596&lt;&gt;"",AD1596,"")</f>
        <v/>
      </c>
      <c r="AS1596">
        <f>IF(AS1595+1=13,1,AS1595+1)</f>
        <v/>
      </c>
      <c r="AT1596">
        <f>IFERROR(IF(SLOPE($AQ$1574:$AQ$1585,$AS$1574:$AS$1585)&gt;0,MIN(3,ABS(SLOPE($AQ$1574:$AQ$1585,$AS$1574:$AS$1585))),IF(SLOPE($AQ$1574:$AQ$1585,$AS$1574:$AS$1585)&lt;-0.5,-0.5,0)),0)</f>
        <v/>
      </c>
      <c r="AU1596">
        <f>IFERROR(IF(SLOPE($AR$1574:$AR$1585,$AS$1574:$AS$1585)&lt;0,MAX(-3,-ABS(SLOPE($AR$1574:$AR$1585,$AS$1574:$AS$1585))),IF(SLOPE($AR$1574:$AR$1585,$AS$1574:$AS$1585)&gt;0.5,0.5,0)),0)</f>
        <v/>
      </c>
      <c r="AV1596">
        <f>($AQ$1586+(AT1596*(AS1596-1)))</f>
        <v/>
      </c>
      <c r="AW1596">
        <f>($AR$1586+(AU1596*(AS1596-1)))</f>
        <v/>
      </c>
      <c r="AX1596">
        <f>IF(AT1596&gt;0,AV1596+AT1596,AV1596)</f>
        <v/>
      </c>
      <c r="AY1596">
        <f>IF(AU1596&lt;0,AW1596+AU1596,AW1596)</f>
        <v/>
      </c>
      <c r="BA1596" s="14">
        <f>IFERROR(AX1596-AQ1596,"")</f>
        <v/>
      </c>
      <c r="BB1596" s="14">
        <f>IFERROR(AY1596-AR1596,"")</f>
        <v/>
      </c>
      <c r="BD1596">
        <f>AH1596</f>
        <v/>
      </c>
      <c r="BE1596">
        <f>AI1596</f>
        <v/>
      </c>
      <c r="BF1596">
        <f>AJ1596</f>
        <v/>
      </c>
      <c r="BG1596" s="14">
        <f>L1596</f>
        <v/>
      </c>
      <c r="BH1596" s="14">
        <f>IF(X1596="","",X1596)</f>
        <v/>
      </c>
      <c r="BI1596" s="14">
        <f>IF(Y1596="","",Y1596)</f>
        <v/>
      </c>
      <c r="BJ1596">
        <f>Z1596</f>
        <v/>
      </c>
      <c r="BK1596">
        <f>AA1596</f>
        <v/>
      </c>
      <c r="BL1596">
        <f>IFERROR(AX1596,"")</f>
        <v/>
      </c>
      <c r="BM1596">
        <f>IFERROR(AY1596,"")</f>
        <v/>
      </c>
    </row>
    <row r="1597" ht="14.25" customHeight="1">
      <c r="A1597">
        <f>ALGLIB_SSA_XAUUSD!AA1597</f>
        <v/>
      </c>
      <c r="B1597">
        <f>IF($A1597="","",INDEX(ALGLIB_SSA_XAUUSD!$B$2:$B$2401,MATCH($A1597,ALGLIB_SSA_XAUUSD!$A$2:$A$2401,1)))</f>
        <v/>
      </c>
      <c r="C1597">
        <f>IF($A1597="","",INDEX(ALGLIB_SSA_XAUUSD!$C$2:$C$2401,MATCH($A1597,ALGLIB_SSA_XAUUSD!$A$2:$A$2401,1)))</f>
        <v/>
      </c>
      <c r="D1597" s="14">
        <f>IF($A1597="","",INT((ROW()-2)/12)+1)</f>
        <v/>
      </c>
      <c r="E1597" s="14">
        <f>IF(AND(E1598&lt;&gt;"",D1598=D1586+1),E1586+(E1598-E1586)*11/12,"")</f>
        <v/>
      </c>
      <c r="F1597" s="14">
        <f>IF(AND(F1598&lt;&gt;"",D1598=D1586+1),F1586+(F1598-F1586)*11/12,"")</f>
        <v/>
      </c>
      <c r="G1597" s="14">
        <f>IF(AND(G1598&lt;&gt;"",D1598=D1586+1),G1586+(G1598-G1586)*11/12,"")</f>
        <v/>
      </c>
      <c r="H1597" s="14">
        <f>IF(AND(H1598&lt;&gt;"",D1598=D1586+1),H1586+(H1598-H1586)*11/12,"")</f>
        <v/>
      </c>
      <c r="I1597" s="14">
        <f>IF(AND(L1598&lt;&gt;"",D1598=D1586+1),I1586+(I1598-I1586)*11/12,"")</f>
        <v/>
      </c>
      <c r="J1597">
        <f>_xlfn.XLOOKUP($A1597,ALGLIB_SSA_XAUUSD!$AA$2:$AA$2401,ALGLIB_SSA_XAUUSD!$P$2:$P$2401,"",0)</f>
        <v/>
      </c>
      <c r="K1597">
        <f>_xlfn.XLOOKUP($A1597,ALGLIB_SSA_XAUUSD!$AA$2:$AA$2401,ALGLIB_SSA_XAUUSD!$Q$2:$Q$2401,"",0)</f>
        <v/>
      </c>
      <c r="L1597">
        <f>_xlfn.XLOOKUP($A1597,ALGLIB_SSA_XAUUSD!$AA$2:$AA$2401,ALGLIB_SSA_XAUUSD!$R$2:$R$2401,"",0)</f>
        <v/>
      </c>
      <c r="M1597">
        <f>_xlfn.XLOOKUP($A1597,ALGLIB_SSA_XAUUSD!$AA$2:$AA$2401,ALGLIB_SSA_XAUUSD!$S$2:$S$2401,"",0)</f>
        <v/>
      </c>
      <c r="N1597">
        <f>_xlfn.XLOOKUP($A1597,ALGLIB_SSA_XAUUSD!$AA$2:$AA$2401,ALGLIB_SSA_XAUUSD!$T$2:$T$2401,"",0)</f>
        <v/>
      </c>
      <c r="O1597">
        <f>_xlfn.XLOOKUP($A1597,ALGLIB_SSA_XAUUSD!$AA$2:$AA$2401,ALGLIB_SSA_XAUUSD!$U$2:$U$2401,"",0)</f>
        <v/>
      </c>
      <c r="P1597">
        <f>_xlfn.XLOOKUP($A1597,ALGLIB_SSA_XAUUSD!$AA$2:$AA$2401,ALGLIB_SSA_XAUUSD!$V$2:$V$2401,"",0)</f>
        <v/>
      </c>
      <c r="S1597">
        <f>A1597</f>
        <v/>
      </c>
      <c r="T1597">
        <f>J1597</f>
        <v/>
      </c>
      <c r="U1597">
        <f>K1597</f>
        <v/>
      </c>
      <c r="V1597" s="14">
        <f>IF($A1597="","",MOD(ROW()-2,12)+1)</f>
        <v/>
      </c>
      <c r="W1597">
        <f>L1597</f>
        <v/>
      </c>
      <c r="X1597" s="14">
        <f>IF(F1597="","",F1597)</f>
        <v/>
      </c>
      <c r="Y1597" s="14">
        <f>IF(G1597="","",G1597)</f>
        <v/>
      </c>
      <c r="Z1597">
        <f>M1597</f>
        <v/>
      </c>
      <c r="AA1597">
        <f>N1597</f>
        <v/>
      </c>
      <c r="AB1597" s="14">
        <f>IF(H1597="","",H1597)</f>
        <v/>
      </c>
      <c r="AC1597">
        <f>O1597</f>
        <v/>
      </c>
      <c r="AD1597" s="14">
        <f>IF(I1597="","",I1597)</f>
        <v/>
      </c>
      <c r="AE1597">
        <f>P1597</f>
        <v/>
      </c>
      <c r="AH1597">
        <f>IF(S1597&lt;&gt;"",S1597,AH1596+900)</f>
        <v/>
      </c>
      <c r="AI1597">
        <f>IF(T1597&lt;&gt;"",T1597,AI1596)</f>
        <v/>
      </c>
      <c r="AJ1597">
        <f>IF(U1597&lt;&gt;"",U1597,AJ1596)</f>
        <v/>
      </c>
      <c r="AK1597">
        <f>IF(W1597&lt;&gt;"",W1597,"")</f>
        <v/>
      </c>
      <c r="AL1597" s="14">
        <f>IF(X1597&lt;&gt;"",X1597,"")</f>
        <v/>
      </c>
      <c r="AM1597" s="14">
        <f>IF(Y1597&lt;&gt;"",Y1597,"")</f>
        <v/>
      </c>
      <c r="AN1597" s="14">
        <f>IF(OR(AL1597="",AM1597=""),"",AL1597-AM1597)</f>
        <v/>
      </c>
      <c r="AO1597">
        <f>IF(AN1597="","",IF(AN1597&gt;0,"Bullish","Bearish"))</f>
        <v/>
      </c>
      <c r="AP1597">
        <f>IF(AO1597="",AP1596,AO1597)</f>
        <v/>
      </c>
      <c r="AQ1597" s="14">
        <f>IF(AB1597&lt;&gt;"",AB1597,"")</f>
        <v/>
      </c>
      <c r="AR1597" s="14">
        <f>IF(AD1597&lt;&gt;"",AD1597,"")</f>
        <v/>
      </c>
      <c r="AS1597">
        <f>IF(AS1596+1=13,1,AS1596+1)</f>
        <v/>
      </c>
      <c r="AT1597">
        <f>IFERROR(IF(SLOPE($AQ$1574:$AQ$1585,$AS$1574:$AS$1585)&gt;0,MIN(3,ABS(SLOPE($AQ$1574:$AQ$1585,$AS$1574:$AS$1585))),IF(SLOPE($AQ$1574:$AQ$1585,$AS$1574:$AS$1585)&lt;-0.5,-0.5,0)),0)</f>
        <v/>
      </c>
      <c r="AU1597">
        <f>IFERROR(IF(SLOPE($AR$1574:$AR$1585,$AS$1574:$AS$1585)&lt;0,MAX(-3,-ABS(SLOPE($AR$1574:$AR$1585,$AS$1574:$AS$1585))),IF(SLOPE($AR$1574:$AR$1585,$AS$1574:$AS$1585)&gt;0.5,0.5,0)),0)</f>
        <v/>
      </c>
      <c r="AV1597">
        <f>($AQ$1586+(AT1597*(AS1597-1)))</f>
        <v/>
      </c>
      <c r="AW1597">
        <f>($AR$1586+(AU1597*(AS1597-1)))</f>
        <v/>
      </c>
      <c r="AX1597">
        <f>IF(AT1597&gt;0,AV1597+AT1597,AV1597)</f>
        <v/>
      </c>
      <c r="AY1597">
        <f>IF(AU1597&lt;0,AW1597+AU1597,AW1597)</f>
        <v/>
      </c>
      <c r="BA1597" s="14">
        <f>IFERROR(AX1597-AQ1597,"")</f>
        <v/>
      </c>
      <c r="BB1597" s="14">
        <f>IFERROR(AY1597-AR1597,"")</f>
        <v/>
      </c>
      <c r="BD1597">
        <f>AH1597</f>
        <v/>
      </c>
      <c r="BE1597">
        <f>AI1597</f>
        <v/>
      </c>
      <c r="BF1597">
        <f>AJ1597</f>
        <v/>
      </c>
      <c r="BG1597" s="14">
        <f>L1597</f>
        <v/>
      </c>
      <c r="BH1597" s="14">
        <f>IF(X1597="","",X1597)</f>
        <v/>
      </c>
      <c r="BI1597" s="14">
        <f>IF(Y1597="","",Y1597)</f>
        <v/>
      </c>
      <c r="BJ1597">
        <f>Z1597</f>
        <v/>
      </c>
      <c r="BK1597">
        <f>AA1597</f>
        <v/>
      </c>
      <c r="BL1597">
        <f>IFERROR(AX1597,"")</f>
        <v/>
      </c>
      <c r="BM1597">
        <f>IFERROR(AY1597,"")</f>
        <v/>
      </c>
    </row>
    <row r="1598" ht="14.25" customHeight="1">
      <c r="A1598">
        <f>ALGLIB_SSA_XAUUSD!AA1598</f>
        <v/>
      </c>
      <c r="B1598">
        <f>IF($A1598="","",INDEX(ALGLIB_SSA_XAUUSD!$B$2:$B$2401,MATCH($A1598,ALGLIB_SSA_XAUUSD!$A$2:$A$2401,1)))</f>
        <v/>
      </c>
      <c r="C1598">
        <f>IF($A1598="","",INDEX(ALGLIB_SSA_XAUUSD!$C$2:$C$2401,MATCH($A1598,ALGLIB_SSA_XAUUSD!$A$2:$A$2401,1)))</f>
        <v/>
      </c>
      <c r="D1598" s="14">
        <f>IF($A1598="","",INT((ROW()-2)/12)+1)</f>
        <v/>
      </c>
      <c r="E1598" s="14">
        <f>IF($A1598="","",INDEX(ALGLIB_SSA_XAUUSD!$D$2:$D$2401,MATCH($A1598,ALGLIB_SSA_XAUUSD!$A$2:$A$2401,1)))</f>
        <v/>
      </c>
      <c r="F1598" s="14">
        <f>IF($A1598="","",INDEX(ALGLIB_SSA_XAUUSD!$E$2:$E$2401,MATCH($A1598,ALGLIB_SSA_XAUUSD!$A$2:$A$2401,1)))</f>
        <v/>
      </c>
      <c r="G1598" s="14">
        <f>IF($A1598="","",INDEX(ALGLIB_SSA_XAUUSD!$F$2:$F$2401,MATCH($A1598,ALGLIB_SSA_XAUUSD!$A$2:$A$2401,1)))</f>
        <v/>
      </c>
      <c r="H1598" s="14">
        <f>IF($A1598="","",INDEX(ALGLIB_SSA_XAUUSD!$G$2:$G$2401,MATCH($A1598,ALGLIB_SSA_XAUUSD!$A$2:$A$2401,1)))</f>
        <v/>
      </c>
      <c r="I1598" s="14">
        <f>IF($A1598="","",INDEX(ALGLIB_SSA_XAUUSD!$H$2:$H$2401,MATCH($A1598,ALGLIB_SSA_XAUUSD!$A$2:$A$2401,1)))</f>
        <v/>
      </c>
      <c r="J1598">
        <f>_xlfn.XLOOKUP($A1598,ALGLIB_SSA_XAUUSD!$AA$2:$AA$2401,ALGLIB_SSA_XAUUSD!$P$2:$P$2401,"",0)</f>
        <v/>
      </c>
      <c r="K1598">
        <f>_xlfn.XLOOKUP($A1598,ALGLIB_SSA_XAUUSD!$AA$2:$AA$2401,ALGLIB_SSA_XAUUSD!$Q$2:$Q$2401,"",0)</f>
        <v/>
      </c>
      <c r="L1598">
        <f>_xlfn.XLOOKUP($A1598,ALGLIB_SSA_XAUUSD!$AA$2:$AA$2401,ALGLIB_SSA_XAUUSD!$R$2:$R$2401,"",0)</f>
        <v/>
      </c>
      <c r="M1598">
        <f>_xlfn.XLOOKUP($A1598,ALGLIB_SSA_XAUUSD!$AA$2:$AA$2401,ALGLIB_SSA_XAUUSD!$S$2:$S$2401,"",0)</f>
        <v/>
      </c>
      <c r="N1598">
        <f>_xlfn.XLOOKUP($A1598,ALGLIB_SSA_XAUUSD!$AA$2:$AA$2401,ALGLIB_SSA_XAUUSD!$T$2:$T$2401,"",0)</f>
        <v/>
      </c>
      <c r="O1598">
        <f>_xlfn.XLOOKUP($A1598,ALGLIB_SSA_XAUUSD!$AA$2:$AA$2401,ALGLIB_SSA_XAUUSD!$U$2:$U$2401,"",0)</f>
        <v/>
      </c>
      <c r="P1598">
        <f>_xlfn.XLOOKUP($A1598,ALGLIB_SSA_XAUUSD!$AA$2:$AA$2401,ALGLIB_SSA_XAUUSD!$V$2:$V$2401,"",0)</f>
        <v/>
      </c>
      <c r="S1598">
        <f>A1598</f>
        <v/>
      </c>
      <c r="T1598">
        <f>J1598</f>
        <v/>
      </c>
      <c r="U1598">
        <f>K1598</f>
        <v/>
      </c>
      <c r="V1598" s="14">
        <f>IF($A1598="","",MOD(ROW()-2,12)+1)</f>
        <v/>
      </c>
      <c r="W1598">
        <f>L1598</f>
        <v/>
      </c>
      <c r="X1598" s="14">
        <f>IF(F1598="","",F1598)</f>
        <v/>
      </c>
      <c r="Y1598" s="14">
        <f>IF(G1598="","",G1598)</f>
        <v/>
      </c>
      <c r="Z1598">
        <f>M1598</f>
        <v/>
      </c>
      <c r="AA1598">
        <f>N1598</f>
        <v/>
      </c>
      <c r="AB1598" s="14">
        <f>IF(H1598="","",H1598)</f>
        <v/>
      </c>
      <c r="AC1598">
        <f>O1598</f>
        <v/>
      </c>
      <c r="AD1598" s="14">
        <f>IF(I1598="","",I1598)</f>
        <v/>
      </c>
      <c r="AE1598">
        <f>P1598</f>
        <v/>
      </c>
      <c r="AH1598">
        <f>IF(S1598&lt;&gt;"",S1598,AH1597+900)</f>
        <v/>
      </c>
      <c r="AI1598">
        <f>IF(T1598&lt;&gt;"",T1598,AI1597)</f>
        <v/>
      </c>
      <c r="AJ1598">
        <f>IF(U1598&lt;&gt;"",U1598,AJ1597)</f>
        <v/>
      </c>
      <c r="AK1598">
        <f>IF(W1598&lt;&gt;"",W1598,"")</f>
        <v/>
      </c>
      <c r="AL1598" s="14">
        <f>IF(X1598&lt;&gt;"",X1598,"")</f>
        <v/>
      </c>
      <c r="AM1598" s="14">
        <f>IF(Y1598&lt;&gt;"",Y1598,"")</f>
        <v/>
      </c>
      <c r="AN1598" s="14">
        <f>IF(OR(AL1598="",AM1598=""),"",AL1598-AM1598)</f>
        <v/>
      </c>
      <c r="AO1598">
        <f>IF(AN1598="","",IF(AN1598&gt;0,"Bullish","Bearish"))</f>
        <v/>
      </c>
      <c r="AP1598">
        <f>IF(AO1598="",AP1597,AO1598)</f>
        <v/>
      </c>
      <c r="AQ1598" s="14">
        <f>IF(AB1598&lt;&gt;"",AB1598,"")</f>
        <v/>
      </c>
      <c r="AR1598" s="14">
        <f>IF(AD1598&lt;&gt;"",AD1598,"")</f>
        <v/>
      </c>
      <c r="AS1598">
        <f>IF(AS1597+1=13,1,AS1597+1)</f>
        <v/>
      </c>
      <c r="AT1598">
        <f>IFERROR(IF(SLOPE($AQ$1586:$AQ$1597,$AS$1586:$AS$1597)&gt;0,MIN(3,ABS(SLOPE($AQ$1586:$AQ$1597,$AS$1586:$AS$1597))),IF(SLOPE($AQ$1586:$AQ$1597,$AS$1586:$AS$1597)&lt;-0.5,-0.5,0)),0)</f>
        <v/>
      </c>
      <c r="AU1598">
        <f>IFERROR(IF(SLOPE($AR$1586:$AR$1597,$AS$1586:$AS$1597)&lt;0,MAX(-3,-ABS(SLOPE($AR$1586:$AR$1597,$AS$1586:$AS$1597))),IF(SLOPE($AR$1586:$AR$1597,$AS$1586:$AS$1597)&gt;0.5,0.5,0)),0)</f>
        <v/>
      </c>
      <c r="AV1598">
        <f>($AQ$1598+(AT1598*(AS1598-1)))</f>
        <v/>
      </c>
      <c r="AW1598">
        <f>($AR$1598+(AU1598*(AS1598-1)))</f>
        <v/>
      </c>
      <c r="AX1598">
        <f>IF(AT1598&gt;0,AV1598+AT1598,AV1598)</f>
        <v/>
      </c>
      <c r="AY1598">
        <f>IF(AU1598&lt;0,AW1598+AU1598,AW1598)</f>
        <v/>
      </c>
      <c r="BA1598" s="14">
        <f>IFERROR(AX1598-AQ1598,"")</f>
        <v/>
      </c>
      <c r="BB1598" s="14">
        <f>IFERROR(AY1598-AR1598,"")</f>
        <v/>
      </c>
      <c r="BD1598">
        <f>AH1598</f>
        <v/>
      </c>
      <c r="BE1598">
        <f>AI1598</f>
        <v/>
      </c>
      <c r="BF1598">
        <f>AJ1598</f>
        <v/>
      </c>
      <c r="BG1598" s="14">
        <f>L1598</f>
        <v/>
      </c>
      <c r="BH1598" s="14">
        <f>IF(X1598="","",X1598)</f>
        <v/>
      </c>
      <c r="BI1598" s="14">
        <f>IF(Y1598="","",Y1598)</f>
        <v/>
      </c>
      <c r="BJ1598">
        <f>Z1598</f>
        <v/>
      </c>
      <c r="BK1598">
        <f>AA1598</f>
        <v/>
      </c>
      <c r="BL1598">
        <f>IFERROR(AX1598,"")</f>
        <v/>
      </c>
      <c r="BM1598">
        <f>IFERROR(AY1598,"")</f>
        <v/>
      </c>
    </row>
    <row r="1599" ht="14.25" customHeight="1">
      <c r="A1599">
        <f>ALGLIB_SSA_XAUUSD!AA1599</f>
        <v/>
      </c>
      <c r="B1599">
        <f>IF($A1599="","",INDEX(ALGLIB_SSA_XAUUSD!$B$2:$B$2401,MATCH($A1599,ALGLIB_SSA_XAUUSD!$A$2:$A$2401,1)))</f>
        <v/>
      </c>
      <c r="C1599">
        <f>IF($A1599="","",INDEX(ALGLIB_SSA_XAUUSD!$C$2:$C$2401,MATCH($A1599,ALGLIB_SSA_XAUUSD!$A$2:$A$2401,1)))</f>
        <v/>
      </c>
      <c r="D1599" s="14">
        <f>IF($A1599="","",INT((ROW()-2)/12)+1)</f>
        <v/>
      </c>
      <c r="E1599" s="14">
        <f>IF(AND(E1610&lt;&gt;"",D1610=D1598+1),E1598+(E1610-E1598)*1/12,"")</f>
        <v/>
      </c>
      <c r="F1599" s="14">
        <f>IF(AND(F1610&lt;&gt;"",D1610=D1598+1),F1598+(F1610-F1598)*1/12,"")</f>
        <v/>
      </c>
      <c r="G1599" s="14">
        <f>IF(AND(G1610&lt;&gt;"",D1610=D1598+1),G1598+(G1610-G1598)*1/12,"")</f>
        <v/>
      </c>
      <c r="H1599" s="14">
        <f>IF(AND(H1610&lt;&gt;"",D1610=D1598+1),H1598+(H1610-H1598)*1/12,"")</f>
        <v/>
      </c>
      <c r="I1599" s="14">
        <f>IF(AND(L1610&lt;&gt;"",D1610=D1598+1),I1598+(I1610-I1598)*1/12,"")</f>
        <v/>
      </c>
      <c r="J1599">
        <f>_xlfn.XLOOKUP($A1599,ALGLIB_SSA_XAUUSD!$AA$2:$AA$2401,ALGLIB_SSA_XAUUSD!$P$2:$P$2401,"",0)</f>
        <v/>
      </c>
      <c r="K1599">
        <f>_xlfn.XLOOKUP($A1599,ALGLIB_SSA_XAUUSD!$AA$2:$AA$2401,ALGLIB_SSA_XAUUSD!$Q$2:$Q$2401,"",0)</f>
        <v/>
      </c>
      <c r="L1599">
        <f>_xlfn.XLOOKUP($A1599,ALGLIB_SSA_XAUUSD!$AA$2:$AA$2401,ALGLIB_SSA_XAUUSD!$R$2:$R$2401,"",0)</f>
        <v/>
      </c>
      <c r="M1599">
        <f>_xlfn.XLOOKUP($A1599,ALGLIB_SSA_XAUUSD!$AA$2:$AA$2401,ALGLIB_SSA_XAUUSD!$S$2:$S$2401,"",0)</f>
        <v/>
      </c>
      <c r="N1599">
        <f>_xlfn.XLOOKUP($A1599,ALGLIB_SSA_XAUUSD!$AA$2:$AA$2401,ALGLIB_SSA_XAUUSD!$T$2:$T$2401,"",0)</f>
        <v/>
      </c>
      <c r="O1599">
        <f>_xlfn.XLOOKUP($A1599,ALGLIB_SSA_XAUUSD!$AA$2:$AA$2401,ALGLIB_SSA_XAUUSD!$U$2:$U$2401,"",0)</f>
        <v/>
      </c>
      <c r="P1599">
        <f>_xlfn.XLOOKUP($A1599,ALGLIB_SSA_XAUUSD!$AA$2:$AA$2401,ALGLIB_SSA_XAUUSD!$V$2:$V$2401,"",0)</f>
        <v/>
      </c>
      <c r="S1599">
        <f>A1599</f>
        <v/>
      </c>
      <c r="T1599">
        <f>J1599</f>
        <v/>
      </c>
      <c r="U1599">
        <f>K1599</f>
        <v/>
      </c>
      <c r="V1599" s="14">
        <f>IF($A1599="","",MOD(ROW()-2,12)+1)</f>
        <v/>
      </c>
      <c r="W1599">
        <f>L1599</f>
        <v/>
      </c>
      <c r="X1599" s="14">
        <f>IF(F1599="","",F1599)</f>
        <v/>
      </c>
      <c r="Y1599" s="14">
        <f>IF(G1599="","",G1599)</f>
        <v/>
      </c>
      <c r="Z1599">
        <f>M1599</f>
        <v/>
      </c>
      <c r="AA1599">
        <f>N1599</f>
        <v/>
      </c>
      <c r="AB1599" s="14">
        <f>IF(H1599="","",H1599)</f>
        <v/>
      </c>
      <c r="AC1599">
        <f>O1599</f>
        <v/>
      </c>
      <c r="AD1599" s="14">
        <f>IF(I1599="","",I1599)</f>
        <v/>
      </c>
      <c r="AE1599">
        <f>P1599</f>
        <v/>
      </c>
      <c r="AH1599">
        <f>IF(S1599&lt;&gt;"",S1599,AH1598+900)</f>
        <v/>
      </c>
      <c r="AI1599">
        <f>IF(T1599&lt;&gt;"",T1599,AI1598)</f>
        <v/>
      </c>
      <c r="AJ1599">
        <f>IF(U1599&lt;&gt;"",U1599,AJ1598)</f>
        <v/>
      </c>
      <c r="AK1599">
        <f>IF(W1599&lt;&gt;"",W1599,"")</f>
        <v/>
      </c>
      <c r="AL1599" s="14">
        <f>IF(X1599&lt;&gt;"",X1599,"")</f>
        <v/>
      </c>
      <c r="AM1599" s="14">
        <f>IF(Y1599&lt;&gt;"",Y1599,"")</f>
        <v/>
      </c>
      <c r="AN1599" s="14">
        <f>IF(OR(AL1599="",AM1599=""),"",AL1599-AM1599)</f>
        <v/>
      </c>
      <c r="AO1599">
        <f>IF(AN1599="","",IF(AN1599&gt;0,"Bullish","Bearish"))</f>
        <v/>
      </c>
      <c r="AP1599">
        <f>IF(AO1599="",AP1598,AO1599)</f>
        <v/>
      </c>
      <c r="AQ1599" s="14">
        <f>IF(AB1599&lt;&gt;"",AB1599,"")</f>
        <v/>
      </c>
      <c r="AR1599" s="14">
        <f>IF(AD1599&lt;&gt;"",AD1599,"")</f>
        <v/>
      </c>
      <c r="AS1599">
        <f>IF(AS1598+1=13,1,AS1598+1)</f>
        <v/>
      </c>
      <c r="AT1599">
        <f>IFERROR(IF(SLOPE($AQ$1586:$AQ$1597,$AS$1586:$AS$1597)&gt;0,MIN(3,ABS(SLOPE($AQ$1586:$AQ$1597,$AS$1586:$AS$1597))),IF(SLOPE($AQ$1586:$AQ$1597,$AS$1586:$AS$1597)&lt;-0.5,-0.5,0)),0)</f>
        <v/>
      </c>
      <c r="AU1599">
        <f>IFERROR(IF(SLOPE($AR$1586:$AR$1597,$AS$1586:$AS$1597)&lt;0,MAX(-3,-ABS(SLOPE($AR$1586:$AR$1597,$AS$1586:$AS$1597))),IF(SLOPE($AR$1586:$AR$1597,$AS$1586:$AS$1597)&gt;0.5,0.5,0)),0)</f>
        <v/>
      </c>
      <c r="AV1599">
        <f>($AQ$1598+(AT1599*(AS1599-1)))</f>
        <v/>
      </c>
      <c r="AW1599">
        <f>($AR$1598+(AU1599*(AS1599-1)))</f>
        <v/>
      </c>
      <c r="AX1599">
        <f>IF(AT1599&gt;0,AV1599+AT1599,AV1599)</f>
        <v/>
      </c>
      <c r="AY1599">
        <f>IF(AU1599&lt;0,AW1599+AU1599,AW1599)</f>
        <v/>
      </c>
      <c r="BA1599" s="14">
        <f>IFERROR(AX1599-AQ1599,"")</f>
        <v/>
      </c>
      <c r="BB1599" s="14">
        <f>IFERROR(AY1599-AR1599,"")</f>
        <v/>
      </c>
      <c r="BD1599">
        <f>AH1599</f>
        <v/>
      </c>
      <c r="BE1599">
        <f>AI1599</f>
        <v/>
      </c>
      <c r="BF1599">
        <f>AJ1599</f>
        <v/>
      </c>
      <c r="BG1599" s="14">
        <f>L1599</f>
        <v/>
      </c>
      <c r="BH1599" s="14">
        <f>IF(X1599="","",X1599)</f>
        <v/>
      </c>
      <c r="BI1599" s="14">
        <f>IF(Y1599="","",Y1599)</f>
        <v/>
      </c>
      <c r="BJ1599">
        <f>Z1599</f>
        <v/>
      </c>
      <c r="BK1599">
        <f>AA1599</f>
        <v/>
      </c>
      <c r="BL1599">
        <f>IFERROR(AX1599,"")</f>
        <v/>
      </c>
      <c r="BM1599">
        <f>IFERROR(AY1599,"")</f>
        <v/>
      </c>
    </row>
    <row r="1600" ht="14.25" customHeight="1">
      <c r="A1600">
        <f>ALGLIB_SSA_XAUUSD!AA1600</f>
        <v/>
      </c>
      <c r="B1600">
        <f>IF($A1600="","",INDEX(ALGLIB_SSA_XAUUSD!$B$2:$B$2401,MATCH($A1600,ALGLIB_SSA_XAUUSD!$A$2:$A$2401,1)))</f>
        <v/>
      </c>
      <c r="C1600">
        <f>IF($A1600="","",INDEX(ALGLIB_SSA_XAUUSD!$C$2:$C$2401,MATCH($A1600,ALGLIB_SSA_XAUUSD!$A$2:$A$2401,1)))</f>
        <v/>
      </c>
      <c r="D1600" s="14">
        <f>IF($A1600="","",INT((ROW()-2)/12)+1)</f>
        <v/>
      </c>
      <c r="E1600" s="14">
        <f>IF(AND(E1610&lt;&gt;"",D1610=D1598+1),E1598+(E1610-E1598)*2/12,"")</f>
        <v/>
      </c>
      <c r="F1600" s="14">
        <f>IF(AND(F1610&lt;&gt;"",D1610=D1598+1),F1598+(F1610-F1598)*2/12,"")</f>
        <v/>
      </c>
      <c r="G1600" s="14">
        <f>IF(AND(G1610&lt;&gt;"",D1610=D1598+1),G1598+(G1610-G1598)*2/12,"")</f>
        <v/>
      </c>
      <c r="H1600" s="14">
        <f>IF(AND(H1610&lt;&gt;"",D1610=D1598+1),H1598+(H1610-H1598)*2/12,"")</f>
        <v/>
      </c>
      <c r="I1600" s="14">
        <f>IF(AND(L1610&lt;&gt;"",D1610=D1598+1),I1598+(I1610-I1598)*2/12,"")</f>
        <v/>
      </c>
      <c r="J1600">
        <f>_xlfn.XLOOKUP($A1600,ALGLIB_SSA_XAUUSD!$AA$2:$AA$2401,ALGLIB_SSA_XAUUSD!$P$2:$P$2401,"",0)</f>
        <v/>
      </c>
      <c r="K1600">
        <f>_xlfn.XLOOKUP($A1600,ALGLIB_SSA_XAUUSD!$AA$2:$AA$2401,ALGLIB_SSA_XAUUSD!$Q$2:$Q$2401,"",0)</f>
        <v/>
      </c>
      <c r="L1600">
        <f>_xlfn.XLOOKUP($A1600,ALGLIB_SSA_XAUUSD!$AA$2:$AA$2401,ALGLIB_SSA_XAUUSD!$R$2:$R$2401,"",0)</f>
        <v/>
      </c>
      <c r="M1600">
        <f>_xlfn.XLOOKUP($A1600,ALGLIB_SSA_XAUUSD!$AA$2:$AA$2401,ALGLIB_SSA_XAUUSD!$S$2:$S$2401,"",0)</f>
        <v/>
      </c>
      <c r="N1600">
        <f>_xlfn.XLOOKUP($A1600,ALGLIB_SSA_XAUUSD!$AA$2:$AA$2401,ALGLIB_SSA_XAUUSD!$T$2:$T$2401,"",0)</f>
        <v/>
      </c>
      <c r="O1600">
        <f>_xlfn.XLOOKUP($A1600,ALGLIB_SSA_XAUUSD!$AA$2:$AA$2401,ALGLIB_SSA_XAUUSD!$U$2:$U$2401,"",0)</f>
        <v/>
      </c>
      <c r="P1600">
        <f>_xlfn.XLOOKUP($A1600,ALGLIB_SSA_XAUUSD!$AA$2:$AA$2401,ALGLIB_SSA_XAUUSD!$V$2:$V$2401,"",0)</f>
        <v/>
      </c>
      <c r="S1600">
        <f>A1600</f>
        <v/>
      </c>
      <c r="T1600">
        <f>J1600</f>
        <v/>
      </c>
      <c r="U1600">
        <f>K1600</f>
        <v/>
      </c>
      <c r="V1600" s="14">
        <f>IF($A1600="","",MOD(ROW()-2,12)+1)</f>
        <v/>
      </c>
      <c r="W1600">
        <f>L1600</f>
        <v/>
      </c>
      <c r="X1600" s="14">
        <f>IF(F1600="","",F1600)</f>
        <v/>
      </c>
      <c r="Y1600" s="14">
        <f>IF(G1600="","",G1600)</f>
        <v/>
      </c>
      <c r="Z1600">
        <f>M1600</f>
        <v/>
      </c>
      <c r="AA1600">
        <f>N1600</f>
        <v/>
      </c>
      <c r="AB1600" s="14">
        <f>IF(H1600="","",H1600)</f>
        <v/>
      </c>
      <c r="AC1600">
        <f>O1600</f>
        <v/>
      </c>
      <c r="AD1600" s="14">
        <f>IF(I1600="","",I1600)</f>
        <v/>
      </c>
      <c r="AE1600">
        <f>P1600</f>
        <v/>
      </c>
      <c r="AH1600">
        <f>IF(S1600&lt;&gt;"",S1600,AH1599+900)</f>
        <v/>
      </c>
      <c r="AI1600">
        <f>IF(T1600&lt;&gt;"",T1600,AI1599)</f>
        <v/>
      </c>
      <c r="AJ1600">
        <f>IF(U1600&lt;&gt;"",U1600,AJ1599)</f>
        <v/>
      </c>
      <c r="AK1600">
        <f>IF(W1600&lt;&gt;"",W1600,"")</f>
        <v/>
      </c>
      <c r="AL1600" s="14">
        <f>IF(X1600&lt;&gt;"",X1600,"")</f>
        <v/>
      </c>
      <c r="AM1600" s="14">
        <f>IF(Y1600&lt;&gt;"",Y1600,"")</f>
        <v/>
      </c>
      <c r="AN1600" s="14">
        <f>IF(OR(AL1600="",AM1600=""),"",AL1600-AM1600)</f>
        <v/>
      </c>
      <c r="AO1600">
        <f>IF(AN1600="","",IF(AN1600&gt;0,"Bullish","Bearish"))</f>
        <v/>
      </c>
      <c r="AP1600">
        <f>IF(AO1600="",AP1599,AO1600)</f>
        <v/>
      </c>
      <c r="AQ1600" s="14">
        <f>IF(AB1600&lt;&gt;"",AB1600,"")</f>
        <v/>
      </c>
      <c r="AR1600" s="14">
        <f>IF(AD1600&lt;&gt;"",AD1600,"")</f>
        <v/>
      </c>
      <c r="AS1600">
        <f>IF(AS1599+1=13,1,AS1599+1)</f>
        <v/>
      </c>
      <c r="AT1600">
        <f>IFERROR(IF(SLOPE($AQ$1586:$AQ$1597,$AS$1586:$AS$1597)&gt;0,MIN(3,ABS(SLOPE($AQ$1586:$AQ$1597,$AS$1586:$AS$1597))),IF(SLOPE($AQ$1586:$AQ$1597,$AS$1586:$AS$1597)&lt;-0.5,-0.5,0)),0)</f>
        <v/>
      </c>
      <c r="AU1600">
        <f>IFERROR(IF(SLOPE($AR$1586:$AR$1597,$AS$1586:$AS$1597)&lt;0,MAX(-3,-ABS(SLOPE($AR$1586:$AR$1597,$AS$1586:$AS$1597))),IF(SLOPE($AR$1586:$AR$1597,$AS$1586:$AS$1597)&gt;0.5,0.5,0)),0)</f>
        <v/>
      </c>
      <c r="AV1600">
        <f>($AQ$1598+(AT1600*(AS1600-1)))</f>
        <v/>
      </c>
      <c r="AW1600">
        <f>($AR$1598+(AU1600*(AS1600-1)))</f>
        <v/>
      </c>
      <c r="AX1600">
        <f>IF(AT1600&gt;0,AV1600+AT1600,AV1600)</f>
        <v/>
      </c>
      <c r="AY1600">
        <f>IF(AU1600&lt;0,AW1600+AU1600,AW1600)</f>
        <v/>
      </c>
      <c r="BA1600" s="14">
        <f>IFERROR(AX1600-AQ1600,"")</f>
        <v/>
      </c>
      <c r="BB1600" s="14">
        <f>IFERROR(AY1600-AR1600,"")</f>
        <v/>
      </c>
      <c r="BD1600">
        <f>AH1600</f>
        <v/>
      </c>
      <c r="BE1600">
        <f>AI1600</f>
        <v/>
      </c>
      <c r="BF1600">
        <f>AJ1600</f>
        <v/>
      </c>
      <c r="BG1600" s="14">
        <f>L1600</f>
        <v/>
      </c>
      <c r="BH1600" s="14">
        <f>IF(X1600="","",X1600)</f>
        <v/>
      </c>
      <c r="BI1600" s="14">
        <f>IF(Y1600="","",Y1600)</f>
        <v/>
      </c>
      <c r="BJ1600">
        <f>Z1600</f>
        <v/>
      </c>
      <c r="BK1600">
        <f>AA1600</f>
        <v/>
      </c>
      <c r="BL1600">
        <f>IFERROR(AX1600,"")</f>
        <v/>
      </c>
      <c r="BM1600">
        <f>IFERROR(AY1600,"")</f>
        <v/>
      </c>
    </row>
    <row r="1601" ht="14.25" customHeight="1">
      <c r="A1601">
        <f>ALGLIB_SSA_XAUUSD!AA1601</f>
        <v/>
      </c>
      <c r="B1601">
        <f>IF($A1601="","",INDEX(ALGLIB_SSA_XAUUSD!$B$2:$B$2401,MATCH($A1601,ALGLIB_SSA_XAUUSD!$A$2:$A$2401,1)))</f>
        <v/>
      </c>
      <c r="C1601">
        <f>IF($A1601="","",INDEX(ALGLIB_SSA_XAUUSD!$C$2:$C$2401,MATCH($A1601,ALGLIB_SSA_XAUUSD!$A$2:$A$2401,1)))</f>
        <v/>
      </c>
      <c r="D1601" s="14">
        <f>IF($A1601="","",INT((ROW()-2)/12)+1)</f>
        <v/>
      </c>
      <c r="E1601" s="14">
        <f>IF(AND(E1610&lt;&gt;"",D1610=D1598+1),E1598+(E1610-E1598)*3/12,"")</f>
        <v/>
      </c>
      <c r="F1601" s="14">
        <f>IF(AND(F1610&lt;&gt;"",D1610=D1598+1),F1598+(F1610-F1598)*3/12,"")</f>
        <v/>
      </c>
      <c r="G1601" s="14">
        <f>IF(AND(G1610&lt;&gt;"",D1610=D1598+1),G1598+(G1610-G1598)*3/12,"")</f>
        <v/>
      </c>
      <c r="H1601" s="14">
        <f>IF(AND(H1610&lt;&gt;"",D1610=D1598+1),H1598+(H1610-H1598)*3/12,"")</f>
        <v/>
      </c>
      <c r="I1601" s="14">
        <f>IF(AND(L1610&lt;&gt;"",D1610=D1598+1),I1598+(I1610-I1598)*3/12,"")</f>
        <v/>
      </c>
      <c r="J1601">
        <f>_xlfn.XLOOKUP($A1601,ALGLIB_SSA_XAUUSD!$AA$2:$AA$2401,ALGLIB_SSA_XAUUSD!$P$2:$P$2401,"",0)</f>
        <v/>
      </c>
      <c r="K1601">
        <f>_xlfn.XLOOKUP($A1601,ALGLIB_SSA_XAUUSD!$AA$2:$AA$2401,ALGLIB_SSA_XAUUSD!$Q$2:$Q$2401,"",0)</f>
        <v/>
      </c>
      <c r="L1601">
        <f>_xlfn.XLOOKUP($A1601,ALGLIB_SSA_XAUUSD!$AA$2:$AA$2401,ALGLIB_SSA_XAUUSD!$R$2:$R$2401,"",0)</f>
        <v/>
      </c>
      <c r="M1601">
        <f>_xlfn.XLOOKUP($A1601,ALGLIB_SSA_XAUUSD!$AA$2:$AA$2401,ALGLIB_SSA_XAUUSD!$S$2:$S$2401,"",0)</f>
        <v/>
      </c>
      <c r="N1601">
        <f>_xlfn.XLOOKUP($A1601,ALGLIB_SSA_XAUUSD!$AA$2:$AA$2401,ALGLIB_SSA_XAUUSD!$T$2:$T$2401,"",0)</f>
        <v/>
      </c>
      <c r="O1601">
        <f>_xlfn.XLOOKUP($A1601,ALGLIB_SSA_XAUUSD!$AA$2:$AA$2401,ALGLIB_SSA_XAUUSD!$U$2:$U$2401,"",0)</f>
        <v/>
      </c>
      <c r="P1601">
        <f>_xlfn.XLOOKUP($A1601,ALGLIB_SSA_XAUUSD!$AA$2:$AA$2401,ALGLIB_SSA_XAUUSD!$V$2:$V$2401,"",0)</f>
        <v/>
      </c>
      <c r="S1601">
        <f>A1601</f>
        <v/>
      </c>
      <c r="T1601">
        <f>J1601</f>
        <v/>
      </c>
      <c r="U1601">
        <f>K1601</f>
        <v/>
      </c>
      <c r="V1601" s="14">
        <f>IF($A1601="","",MOD(ROW()-2,12)+1)</f>
        <v/>
      </c>
      <c r="W1601">
        <f>L1601</f>
        <v/>
      </c>
      <c r="X1601" s="14">
        <f>IF(F1601="","",F1601)</f>
        <v/>
      </c>
      <c r="Y1601" s="14">
        <f>IF(G1601="","",G1601)</f>
        <v/>
      </c>
      <c r="Z1601">
        <f>M1601</f>
        <v/>
      </c>
      <c r="AA1601">
        <f>N1601</f>
        <v/>
      </c>
      <c r="AB1601" s="14">
        <f>IF(H1601="","",H1601)</f>
        <v/>
      </c>
      <c r="AC1601">
        <f>O1601</f>
        <v/>
      </c>
      <c r="AD1601" s="14">
        <f>IF(I1601="","",I1601)</f>
        <v/>
      </c>
      <c r="AE1601">
        <f>P1601</f>
        <v/>
      </c>
      <c r="AH1601">
        <f>IF(S1601&lt;&gt;"",S1601,AH1600+900)</f>
        <v/>
      </c>
      <c r="AI1601">
        <f>IF(T1601&lt;&gt;"",T1601,AI1600)</f>
        <v/>
      </c>
      <c r="AJ1601">
        <f>IF(U1601&lt;&gt;"",U1601,AJ1600)</f>
        <v/>
      </c>
      <c r="AK1601">
        <f>IF(W1601&lt;&gt;"",W1601,"")</f>
        <v/>
      </c>
      <c r="AL1601" s="14">
        <f>IF(X1601&lt;&gt;"",X1601,"")</f>
        <v/>
      </c>
      <c r="AM1601" s="14">
        <f>IF(Y1601&lt;&gt;"",Y1601,"")</f>
        <v/>
      </c>
      <c r="AN1601" s="14">
        <f>IF(OR(AL1601="",AM1601=""),"",AL1601-AM1601)</f>
        <v/>
      </c>
      <c r="AO1601">
        <f>IF(AN1601="","",IF(AN1601&gt;0,"Bullish","Bearish"))</f>
        <v/>
      </c>
      <c r="AP1601">
        <f>IF(AO1601="",AP1600,AO1601)</f>
        <v/>
      </c>
      <c r="AQ1601" s="14">
        <f>IF(AB1601&lt;&gt;"",AB1601,"")</f>
        <v/>
      </c>
      <c r="AR1601" s="14">
        <f>IF(AD1601&lt;&gt;"",AD1601,"")</f>
        <v/>
      </c>
      <c r="AS1601">
        <f>IF(AS1600+1=13,1,AS1600+1)</f>
        <v/>
      </c>
      <c r="AT1601">
        <f>IFERROR(IF(SLOPE($AQ$1586:$AQ$1597,$AS$1586:$AS$1597)&gt;0,MIN(3,ABS(SLOPE($AQ$1586:$AQ$1597,$AS$1586:$AS$1597))),IF(SLOPE($AQ$1586:$AQ$1597,$AS$1586:$AS$1597)&lt;-0.5,-0.5,0)),0)</f>
        <v/>
      </c>
      <c r="AU1601">
        <f>IFERROR(IF(SLOPE($AR$1586:$AR$1597,$AS$1586:$AS$1597)&lt;0,MAX(-3,-ABS(SLOPE($AR$1586:$AR$1597,$AS$1586:$AS$1597))),IF(SLOPE($AR$1586:$AR$1597,$AS$1586:$AS$1597)&gt;0.5,0.5,0)),0)</f>
        <v/>
      </c>
      <c r="AV1601">
        <f>($AQ$1598+(AT1601*(AS1601-1)))</f>
        <v/>
      </c>
      <c r="AW1601">
        <f>($AR$1598+(AU1601*(AS1601-1)))</f>
        <v/>
      </c>
      <c r="AX1601">
        <f>IF(AT1601&gt;0,AV1601+AT1601,AV1601)</f>
        <v/>
      </c>
      <c r="AY1601">
        <f>IF(AU1601&lt;0,AW1601+AU1601,AW1601)</f>
        <v/>
      </c>
      <c r="BA1601" s="14">
        <f>IFERROR(AX1601-AQ1601,"")</f>
        <v/>
      </c>
      <c r="BB1601" s="14">
        <f>IFERROR(AY1601-AR1601,"")</f>
        <v/>
      </c>
      <c r="BD1601">
        <f>AH1601</f>
        <v/>
      </c>
      <c r="BE1601">
        <f>AI1601</f>
        <v/>
      </c>
      <c r="BF1601">
        <f>AJ1601</f>
        <v/>
      </c>
      <c r="BG1601" s="14">
        <f>L1601</f>
        <v/>
      </c>
      <c r="BH1601" s="14">
        <f>IF(X1601="","",X1601)</f>
        <v/>
      </c>
      <c r="BI1601" s="14">
        <f>IF(Y1601="","",Y1601)</f>
        <v/>
      </c>
      <c r="BJ1601">
        <f>Z1601</f>
        <v/>
      </c>
      <c r="BK1601">
        <f>AA1601</f>
        <v/>
      </c>
      <c r="BL1601">
        <f>IFERROR(AX1601,"")</f>
        <v/>
      </c>
      <c r="BM1601">
        <f>IFERROR(AY1601,"")</f>
        <v/>
      </c>
    </row>
    <row r="1602" ht="14.25" customHeight="1">
      <c r="A1602">
        <f>ALGLIB_SSA_XAUUSD!AA1602</f>
        <v/>
      </c>
      <c r="B1602">
        <f>IF($A1602="","",INDEX(ALGLIB_SSA_XAUUSD!$B$2:$B$2401,MATCH($A1602,ALGLIB_SSA_XAUUSD!$A$2:$A$2401,1)))</f>
        <v/>
      </c>
      <c r="C1602">
        <f>IF($A1602="","",INDEX(ALGLIB_SSA_XAUUSD!$C$2:$C$2401,MATCH($A1602,ALGLIB_SSA_XAUUSD!$A$2:$A$2401,1)))</f>
        <v/>
      </c>
      <c r="D1602" s="14">
        <f>IF($A1602="","",INT((ROW()-2)/12)+1)</f>
        <v/>
      </c>
      <c r="E1602" s="14">
        <f>IF(AND(E1610&lt;&gt;"",D1610=D1598+1),E1598+(E1610-E1598)*4/12,"")</f>
        <v/>
      </c>
      <c r="F1602" s="14">
        <f>IF(AND(F1610&lt;&gt;"",D1610=D1598+1),F1598+(F1610-F1598)*4/12,"")</f>
        <v/>
      </c>
      <c r="G1602" s="14">
        <f>IF(AND(G1610&lt;&gt;"",D1610=D1598+1),G1598+(G1610-G1598)*4/12,"")</f>
        <v/>
      </c>
      <c r="H1602" s="14">
        <f>IF(AND(H1610&lt;&gt;"",D1610=D1598+1),H1598+(H1610-H1598)*4/12,"")</f>
        <v/>
      </c>
      <c r="I1602" s="14">
        <f>IF(AND(L1610&lt;&gt;"",D1610=D1598+1),I1598+(I1610-I1598)*4/12,"")</f>
        <v/>
      </c>
      <c r="J1602">
        <f>_xlfn.XLOOKUP($A1602,ALGLIB_SSA_XAUUSD!$AA$2:$AA$2401,ALGLIB_SSA_XAUUSD!$P$2:$P$2401,"",0)</f>
        <v/>
      </c>
      <c r="K1602">
        <f>_xlfn.XLOOKUP($A1602,ALGLIB_SSA_XAUUSD!$AA$2:$AA$2401,ALGLIB_SSA_XAUUSD!$Q$2:$Q$2401,"",0)</f>
        <v/>
      </c>
      <c r="L1602">
        <f>_xlfn.XLOOKUP($A1602,ALGLIB_SSA_XAUUSD!$AA$2:$AA$2401,ALGLIB_SSA_XAUUSD!$R$2:$R$2401,"",0)</f>
        <v/>
      </c>
      <c r="M1602">
        <f>_xlfn.XLOOKUP($A1602,ALGLIB_SSA_XAUUSD!$AA$2:$AA$2401,ALGLIB_SSA_XAUUSD!$S$2:$S$2401,"",0)</f>
        <v/>
      </c>
      <c r="N1602">
        <f>_xlfn.XLOOKUP($A1602,ALGLIB_SSA_XAUUSD!$AA$2:$AA$2401,ALGLIB_SSA_XAUUSD!$T$2:$T$2401,"",0)</f>
        <v/>
      </c>
      <c r="O1602">
        <f>_xlfn.XLOOKUP($A1602,ALGLIB_SSA_XAUUSD!$AA$2:$AA$2401,ALGLIB_SSA_XAUUSD!$U$2:$U$2401,"",0)</f>
        <v/>
      </c>
      <c r="P1602">
        <f>_xlfn.XLOOKUP($A1602,ALGLIB_SSA_XAUUSD!$AA$2:$AA$2401,ALGLIB_SSA_XAUUSD!$V$2:$V$2401,"",0)</f>
        <v/>
      </c>
      <c r="S1602">
        <f>A1602</f>
        <v/>
      </c>
      <c r="T1602">
        <f>J1602</f>
        <v/>
      </c>
      <c r="U1602">
        <f>K1602</f>
        <v/>
      </c>
      <c r="V1602" s="14">
        <f>IF($A1602="","",MOD(ROW()-2,12)+1)</f>
        <v/>
      </c>
      <c r="W1602">
        <f>L1602</f>
        <v/>
      </c>
      <c r="X1602" s="14">
        <f>IF(F1602="","",F1602)</f>
        <v/>
      </c>
      <c r="Y1602" s="14">
        <f>IF(G1602="","",G1602)</f>
        <v/>
      </c>
      <c r="Z1602">
        <f>M1602</f>
        <v/>
      </c>
      <c r="AA1602">
        <f>N1602</f>
        <v/>
      </c>
      <c r="AB1602" s="14">
        <f>IF(H1602="","",H1602)</f>
        <v/>
      </c>
      <c r="AC1602">
        <f>O1602</f>
        <v/>
      </c>
      <c r="AD1602" s="14">
        <f>IF(I1602="","",I1602)</f>
        <v/>
      </c>
      <c r="AE1602">
        <f>P1602</f>
        <v/>
      </c>
      <c r="AH1602">
        <f>IF(S1602&lt;&gt;"",S1602,AH1601+900)</f>
        <v/>
      </c>
      <c r="AI1602">
        <f>IF(T1602&lt;&gt;"",T1602,AI1601)</f>
        <v/>
      </c>
      <c r="AJ1602">
        <f>IF(U1602&lt;&gt;"",U1602,AJ1601)</f>
        <v/>
      </c>
      <c r="AK1602">
        <f>IF(W1602&lt;&gt;"",W1602,"")</f>
        <v/>
      </c>
      <c r="AL1602" s="14">
        <f>IF(X1602&lt;&gt;"",X1602,"")</f>
        <v/>
      </c>
      <c r="AM1602" s="14">
        <f>IF(Y1602&lt;&gt;"",Y1602,"")</f>
        <v/>
      </c>
      <c r="AN1602" s="14">
        <f>IF(OR(AL1602="",AM1602=""),"",AL1602-AM1602)</f>
        <v/>
      </c>
      <c r="AO1602">
        <f>IF(AN1602="","",IF(AN1602&gt;0,"Bullish","Bearish"))</f>
        <v/>
      </c>
      <c r="AP1602">
        <f>IF(AO1602="",AP1601,AO1602)</f>
        <v/>
      </c>
      <c r="AQ1602" s="14">
        <f>IF(AB1602&lt;&gt;"",AB1602,"")</f>
        <v/>
      </c>
      <c r="AR1602" s="14">
        <f>IF(AD1602&lt;&gt;"",AD1602,"")</f>
        <v/>
      </c>
      <c r="AS1602">
        <f>IF(AS1601+1=13,1,AS1601+1)</f>
        <v/>
      </c>
      <c r="AT1602">
        <f>IFERROR(IF(SLOPE($AQ$1586:$AQ$1597,$AS$1586:$AS$1597)&gt;0,MIN(3,ABS(SLOPE($AQ$1586:$AQ$1597,$AS$1586:$AS$1597))),IF(SLOPE($AQ$1586:$AQ$1597,$AS$1586:$AS$1597)&lt;-0.5,-0.5,0)),0)</f>
        <v/>
      </c>
      <c r="AU1602">
        <f>IFERROR(IF(SLOPE($AR$1586:$AR$1597,$AS$1586:$AS$1597)&lt;0,MAX(-3,-ABS(SLOPE($AR$1586:$AR$1597,$AS$1586:$AS$1597))),IF(SLOPE($AR$1586:$AR$1597,$AS$1586:$AS$1597)&gt;0.5,0.5,0)),0)</f>
        <v/>
      </c>
      <c r="AV1602">
        <f>($AQ$1598+(AT1602*(AS1602-1)))</f>
        <v/>
      </c>
      <c r="AW1602">
        <f>($AR$1598+(AU1602*(AS1602-1)))</f>
        <v/>
      </c>
      <c r="AX1602">
        <f>IF(AT1602&gt;0,AV1602+AT1602,AV1602)</f>
        <v/>
      </c>
      <c r="AY1602">
        <f>IF(AU1602&lt;0,AW1602+AU1602,AW1602)</f>
        <v/>
      </c>
      <c r="BA1602" s="14">
        <f>IFERROR(AX1602-AQ1602,"")</f>
        <v/>
      </c>
      <c r="BB1602" s="14">
        <f>IFERROR(AY1602-AR1602,"")</f>
        <v/>
      </c>
      <c r="BD1602">
        <f>AH1602</f>
        <v/>
      </c>
      <c r="BE1602">
        <f>AI1602</f>
        <v/>
      </c>
      <c r="BF1602">
        <f>AJ1602</f>
        <v/>
      </c>
      <c r="BG1602" s="14">
        <f>L1602</f>
        <v/>
      </c>
      <c r="BH1602" s="14">
        <f>IF(X1602="","",X1602)</f>
        <v/>
      </c>
      <c r="BI1602" s="14">
        <f>IF(Y1602="","",Y1602)</f>
        <v/>
      </c>
      <c r="BJ1602">
        <f>Z1602</f>
        <v/>
      </c>
      <c r="BK1602">
        <f>AA1602</f>
        <v/>
      </c>
      <c r="BL1602">
        <f>IFERROR(AX1602,"")</f>
        <v/>
      </c>
      <c r="BM1602">
        <f>IFERROR(AY1602,"")</f>
        <v/>
      </c>
    </row>
    <row r="1603" ht="14.25" customHeight="1">
      <c r="A1603">
        <f>ALGLIB_SSA_XAUUSD!AA1603</f>
        <v/>
      </c>
      <c r="B1603">
        <f>IF($A1603="","",INDEX(ALGLIB_SSA_XAUUSD!$B$2:$B$2401,MATCH($A1603,ALGLIB_SSA_XAUUSD!$A$2:$A$2401,1)))</f>
        <v/>
      </c>
      <c r="C1603">
        <f>IF($A1603="","",INDEX(ALGLIB_SSA_XAUUSD!$C$2:$C$2401,MATCH($A1603,ALGLIB_SSA_XAUUSD!$A$2:$A$2401,1)))</f>
        <v/>
      </c>
      <c r="D1603" s="14">
        <f>IF($A1603="","",INT((ROW()-2)/12)+1)</f>
        <v/>
      </c>
      <c r="E1603" s="14">
        <f>IF(AND(E1610&lt;&gt;"",D1610=D1598+1),E1598+(E1610-E1598)*5/12,"")</f>
        <v/>
      </c>
      <c r="F1603" s="14">
        <f>IF(AND(F1610&lt;&gt;"",D1610=D1598+1),F1598+(F1610-F1598)*5/12,"")</f>
        <v/>
      </c>
      <c r="G1603" s="14">
        <f>IF(AND(G1610&lt;&gt;"",D1610=D1598+1),G1598+(G1610-G1598)*5/12,"")</f>
        <v/>
      </c>
      <c r="H1603" s="14">
        <f>IF(AND(H1610&lt;&gt;"",D1610=D1598+1),H1598+(H1610-H1598)*5/12,"")</f>
        <v/>
      </c>
      <c r="I1603" s="14">
        <f>IF(AND(L1610&lt;&gt;"",D1610=D1598+1),I1598+(I1610-I1598)*5/12,"")</f>
        <v/>
      </c>
      <c r="J1603">
        <f>_xlfn.XLOOKUP($A1603,ALGLIB_SSA_XAUUSD!$AA$2:$AA$2401,ALGLIB_SSA_XAUUSD!$P$2:$P$2401,"",0)</f>
        <v/>
      </c>
      <c r="K1603">
        <f>_xlfn.XLOOKUP($A1603,ALGLIB_SSA_XAUUSD!$AA$2:$AA$2401,ALGLIB_SSA_XAUUSD!$Q$2:$Q$2401,"",0)</f>
        <v/>
      </c>
      <c r="L1603">
        <f>_xlfn.XLOOKUP($A1603,ALGLIB_SSA_XAUUSD!$AA$2:$AA$2401,ALGLIB_SSA_XAUUSD!$R$2:$R$2401,"",0)</f>
        <v/>
      </c>
      <c r="M1603">
        <f>_xlfn.XLOOKUP($A1603,ALGLIB_SSA_XAUUSD!$AA$2:$AA$2401,ALGLIB_SSA_XAUUSD!$S$2:$S$2401,"",0)</f>
        <v/>
      </c>
      <c r="N1603">
        <f>_xlfn.XLOOKUP($A1603,ALGLIB_SSA_XAUUSD!$AA$2:$AA$2401,ALGLIB_SSA_XAUUSD!$T$2:$T$2401,"",0)</f>
        <v/>
      </c>
      <c r="O1603">
        <f>_xlfn.XLOOKUP($A1603,ALGLIB_SSA_XAUUSD!$AA$2:$AA$2401,ALGLIB_SSA_XAUUSD!$U$2:$U$2401,"",0)</f>
        <v/>
      </c>
      <c r="P1603">
        <f>_xlfn.XLOOKUP($A1603,ALGLIB_SSA_XAUUSD!$AA$2:$AA$2401,ALGLIB_SSA_XAUUSD!$V$2:$V$2401,"",0)</f>
        <v/>
      </c>
      <c r="S1603">
        <f>A1603</f>
        <v/>
      </c>
      <c r="T1603">
        <f>J1603</f>
        <v/>
      </c>
      <c r="U1603">
        <f>K1603</f>
        <v/>
      </c>
      <c r="V1603" s="14">
        <f>IF($A1603="","",MOD(ROW()-2,12)+1)</f>
        <v/>
      </c>
      <c r="W1603">
        <f>L1603</f>
        <v/>
      </c>
      <c r="X1603" s="14">
        <f>IF(F1603="","",F1603)</f>
        <v/>
      </c>
      <c r="Y1603" s="14">
        <f>IF(G1603="","",G1603)</f>
        <v/>
      </c>
      <c r="Z1603">
        <f>M1603</f>
        <v/>
      </c>
      <c r="AA1603">
        <f>N1603</f>
        <v/>
      </c>
      <c r="AB1603" s="14">
        <f>IF(H1603="","",H1603)</f>
        <v/>
      </c>
      <c r="AC1603">
        <f>O1603</f>
        <v/>
      </c>
      <c r="AD1603" s="14">
        <f>IF(I1603="","",I1603)</f>
        <v/>
      </c>
      <c r="AE1603">
        <f>P1603</f>
        <v/>
      </c>
      <c r="AH1603">
        <f>IF(S1603&lt;&gt;"",S1603,AH1602+900)</f>
        <v/>
      </c>
      <c r="AI1603">
        <f>IF(T1603&lt;&gt;"",T1603,AI1602)</f>
        <v/>
      </c>
      <c r="AJ1603">
        <f>IF(U1603&lt;&gt;"",U1603,AJ1602)</f>
        <v/>
      </c>
      <c r="AK1603">
        <f>IF(W1603&lt;&gt;"",W1603,"")</f>
        <v/>
      </c>
      <c r="AL1603" s="14">
        <f>IF(X1603&lt;&gt;"",X1603,"")</f>
        <v/>
      </c>
      <c r="AM1603" s="14">
        <f>IF(Y1603&lt;&gt;"",Y1603,"")</f>
        <v/>
      </c>
      <c r="AN1603" s="14">
        <f>IF(OR(AL1603="",AM1603=""),"",AL1603-AM1603)</f>
        <v/>
      </c>
      <c r="AO1603">
        <f>IF(AN1603="","",IF(AN1603&gt;0,"Bullish","Bearish"))</f>
        <v/>
      </c>
      <c r="AP1603">
        <f>IF(AO1603="",AP1602,AO1603)</f>
        <v/>
      </c>
      <c r="AQ1603" s="14">
        <f>IF(AB1603&lt;&gt;"",AB1603,"")</f>
        <v/>
      </c>
      <c r="AR1603" s="14">
        <f>IF(AD1603&lt;&gt;"",AD1603,"")</f>
        <v/>
      </c>
      <c r="AS1603">
        <f>IF(AS1602+1=13,1,AS1602+1)</f>
        <v/>
      </c>
      <c r="AT1603">
        <f>IFERROR(IF(SLOPE($AQ$1586:$AQ$1597,$AS$1586:$AS$1597)&gt;0,MIN(3,ABS(SLOPE($AQ$1586:$AQ$1597,$AS$1586:$AS$1597))),IF(SLOPE($AQ$1586:$AQ$1597,$AS$1586:$AS$1597)&lt;-0.5,-0.5,0)),0)</f>
        <v/>
      </c>
      <c r="AU1603">
        <f>IFERROR(IF(SLOPE($AR$1586:$AR$1597,$AS$1586:$AS$1597)&lt;0,MAX(-3,-ABS(SLOPE($AR$1586:$AR$1597,$AS$1586:$AS$1597))),IF(SLOPE($AR$1586:$AR$1597,$AS$1586:$AS$1597)&gt;0.5,0.5,0)),0)</f>
        <v/>
      </c>
      <c r="AV1603">
        <f>($AQ$1598+(AT1603*(AS1603-1)))</f>
        <v/>
      </c>
      <c r="AW1603">
        <f>($AR$1598+(AU1603*(AS1603-1)))</f>
        <v/>
      </c>
      <c r="AX1603">
        <f>IF(AT1603&gt;0,AV1603+AT1603,AV1603)</f>
        <v/>
      </c>
      <c r="AY1603">
        <f>IF(AU1603&lt;0,AW1603+AU1603,AW1603)</f>
        <v/>
      </c>
      <c r="BA1603" s="14">
        <f>IFERROR(AX1603-AQ1603,"")</f>
        <v/>
      </c>
      <c r="BB1603" s="14">
        <f>IFERROR(AY1603-AR1603,"")</f>
        <v/>
      </c>
      <c r="BD1603">
        <f>AH1603</f>
        <v/>
      </c>
      <c r="BE1603">
        <f>AI1603</f>
        <v/>
      </c>
      <c r="BF1603">
        <f>AJ1603</f>
        <v/>
      </c>
      <c r="BG1603" s="14">
        <f>L1603</f>
        <v/>
      </c>
      <c r="BH1603" s="14">
        <f>IF(X1603="","",X1603)</f>
        <v/>
      </c>
      <c r="BI1603" s="14">
        <f>IF(Y1603="","",Y1603)</f>
        <v/>
      </c>
      <c r="BJ1603">
        <f>Z1603</f>
        <v/>
      </c>
      <c r="BK1603">
        <f>AA1603</f>
        <v/>
      </c>
      <c r="BL1603">
        <f>IFERROR(AX1603,"")</f>
        <v/>
      </c>
      <c r="BM1603">
        <f>IFERROR(AY1603,"")</f>
        <v/>
      </c>
    </row>
    <row r="1604" ht="14.25" customHeight="1">
      <c r="A1604">
        <f>ALGLIB_SSA_XAUUSD!AA1604</f>
        <v/>
      </c>
      <c r="B1604">
        <f>IF($A1604="","",INDEX(ALGLIB_SSA_XAUUSD!$B$2:$B$2401,MATCH($A1604,ALGLIB_SSA_XAUUSD!$A$2:$A$2401,1)))</f>
        <v/>
      </c>
      <c r="C1604">
        <f>IF($A1604="","",INDEX(ALGLIB_SSA_XAUUSD!$C$2:$C$2401,MATCH($A1604,ALGLIB_SSA_XAUUSD!$A$2:$A$2401,1)))</f>
        <v/>
      </c>
      <c r="D1604" s="14">
        <f>IF($A1604="","",INT((ROW()-2)/12)+1)</f>
        <v/>
      </c>
      <c r="E1604" s="14">
        <f>IF(AND(E1610&lt;&gt;"",D1610=D1598+1),E1598+(E1610-E1598)*6/12,"")</f>
        <v/>
      </c>
      <c r="F1604" s="14">
        <f>IF(AND(F1610&lt;&gt;"",D1610=D1598+1),F1598+(F1610-F1598)*6/12,"")</f>
        <v/>
      </c>
      <c r="G1604" s="14">
        <f>IF(AND(G1610&lt;&gt;"",D1610=D1598+1),G1598+(G1610-G1598)*6/12,"")</f>
        <v/>
      </c>
      <c r="H1604" s="14">
        <f>IF(AND(H1610&lt;&gt;"",D1610=D1598+1),H1598+(H1610-H1598)*6/12,"")</f>
        <v/>
      </c>
      <c r="I1604" s="14">
        <f>IF(AND(L1610&lt;&gt;"",D1610=D1598+1),I1598+(I1610-I1598)*6/12,"")</f>
        <v/>
      </c>
      <c r="J1604">
        <f>_xlfn.XLOOKUP($A1604,ALGLIB_SSA_XAUUSD!$AA$2:$AA$2401,ALGLIB_SSA_XAUUSD!$P$2:$P$2401,"",0)</f>
        <v/>
      </c>
      <c r="K1604">
        <f>_xlfn.XLOOKUP($A1604,ALGLIB_SSA_XAUUSD!$AA$2:$AA$2401,ALGLIB_SSA_XAUUSD!$Q$2:$Q$2401,"",0)</f>
        <v/>
      </c>
      <c r="L1604">
        <f>_xlfn.XLOOKUP($A1604,ALGLIB_SSA_XAUUSD!$AA$2:$AA$2401,ALGLIB_SSA_XAUUSD!$R$2:$R$2401,"",0)</f>
        <v/>
      </c>
      <c r="M1604">
        <f>_xlfn.XLOOKUP($A1604,ALGLIB_SSA_XAUUSD!$AA$2:$AA$2401,ALGLIB_SSA_XAUUSD!$S$2:$S$2401,"",0)</f>
        <v/>
      </c>
      <c r="N1604">
        <f>_xlfn.XLOOKUP($A1604,ALGLIB_SSA_XAUUSD!$AA$2:$AA$2401,ALGLIB_SSA_XAUUSD!$T$2:$T$2401,"",0)</f>
        <v/>
      </c>
      <c r="O1604">
        <f>_xlfn.XLOOKUP($A1604,ALGLIB_SSA_XAUUSD!$AA$2:$AA$2401,ALGLIB_SSA_XAUUSD!$U$2:$U$2401,"",0)</f>
        <v/>
      </c>
      <c r="P1604">
        <f>_xlfn.XLOOKUP($A1604,ALGLIB_SSA_XAUUSD!$AA$2:$AA$2401,ALGLIB_SSA_XAUUSD!$V$2:$V$2401,"",0)</f>
        <v/>
      </c>
      <c r="S1604">
        <f>A1604</f>
        <v/>
      </c>
      <c r="T1604">
        <f>J1604</f>
        <v/>
      </c>
      <c r="U1604">
        <f>K1604</f>
        <v/>
      </c>
      <c r="V1604" s="14">
        <f>IF($A1604="","",MOD(ROW()-2,12)+1)</f>
        <v/>
      </c>
      <c r="W1604">
        <f>L1604</f>
        <v/>
      </c>
      <c r="X1604" s="14">
        <f>IF(F1604="","",F1604)</f>
        <v/>
      </c>
      <c r="Y1604" s="14">
        <f>IF(G1604="","",G1604)</f>
        <v/>
      </c>
      <c r="Z1604">
        <f>M1604</f>
        <v/>
      </c>
      <c r="AA1604">
        <f>N1604</f>
        <v/>
      </c>
      <c r="AB1604" s="14">
        <f>IF(H1604="","",H1604)</f>
        <v/>
      </c>
      <c r="AC1604">
        <f>O1604</f>
        <v/>
      </c>
      <c r="AD1604" s="14">
        <f>IF(I1604="","",I1604)</f>
        <v/>
      </c>
      <c r="AE1604">
        <f>P1604</f>
        <v/>
      </c>
      <c r="AH1604">
        <f>IF(S1604&lt;&gt;"",S1604,AH1603+900)</f>
        <v/>
      </c>
      <c r="AI1604">
        <f>IF(T1604&lt;&gt;"",T1604,AI1603)</f>
        <v/>
      </c>
      <c r="AJ1604">
        <f>IF(U1604&lt;&gt;"",U1604,AJ1603)</f>
        <v/>
      </c>
      <c r="AK1604">
        <f>IF(W1604&lt;&gt;"",W1604,"")</f>
        <v/>
      </c>
      <c r="AL1604" s="14">
        <f>IF(X1604&lt;&gt;"",X1604,"")</f>
        <v/>
      </c>
      <c r="AM1604" s="14">
        <f>IF(Y1604&lt;&gt;"",Y1604,"")</f>
        <v/>
      </c>
      <c r="AN1604" s="14">
        <f>IF(OR(AL1604="",AM1604=""),"",AL1604-AM1604)</f>
        <v/>
      </c>
      <c r="AO1604">
        <f>IF(AN1604="","",IF(AN1604&gt;0,"Bullish","Bearish"))</f>
        <v/>
      </c>
      <c r="AP1604">
        <f>IF(AO1604="",AP1603,AO1604)</f>
        <v/>
      </c>
      <c r="AQ1604" s="14">
        <f>IF(AB1604&lt;&gt;"",AB1604,"")</f>
        <v/>
      </c>
      <c r="AR1604" s="14">
        <f>IF(AD1604&lt;&gt;"",AD1604,"")</f>
        <v/>
      </c>
      <c r="AS1604">
        <f>IF(AS1603+1=13,1,AS1603+1)</f>
        <v/>
      </c>
      <c r="AT1604">
        <f>IFERROR(IF(SLOPE($AQ$1586:$AQ$1597,$AS$1586:$AS$1597)&gt;0,MIN(3,ABS(SLOPE($AQ$1586:$AQ$1597,$AS$1586:$AS$1597))),IF(SLOPE($AQ$1586:$AQ$1597,$AS$1586:$AS$1597)&lt;-0.5,-0.5,0)),0)</f>
        <v/>
      </c>
      <c r="AU1604">
        <f>IFERROR(IF(SLOPE($AR$1586:$AR$1597,$AS$1586:$AS$1597)&lt;0,MAX(-3,-ABS(SLOPE($AR$1586:$AR$1597,$AS$1586:$AS$1597))),IF(SLOPE($AR$1586:$AR$1597,$AS$1586:$AS$1597)&gt;0.5,0.5,0)),0)</f>
        <v/>
      </c>
      <c r="AV1604">
        <f>($AQ$1598+(AT1604*(AS1604-1)))</f>
        <v/>
      </c>
      <c r="AW1604">
        <f>($AR$1598+(AU1604*(AS1604-1)))</f>
        <v/>
      </c>
      <c r="AX1604">
        <f>IF(AT1604&gt;0,AV1604+AT1604,AV1604)</f>
        <v/>
      </c>
      <c r="AY1604">
        <f>IF(AU1604&lt;0,AW1604+AU1604,AW1604)</f>
        <v/>
      </c>
      <c r="BA1604" s="14">
        <f>IFERROR(AX1604-AQ1604,"")</f>
        <v/>
      </c>
      <c r="BB1604" s="14">
        <f>IFERROR(AY1604-AR1604,"")</f>
        <v/>
      </c>
      <c r="BD1604">
        <f>AH1604</f>
        <v/>
      </c>
      <c r="BE1604">
        <f>AI1604</f>
        <v/>
      </c>
      <c r="BF1604">
        <f>AJ1604</f>
        <v/>
      </c>
      <c r="BG1604" s="14">
        <f>L1604</f>
        <v/>
      </c>
      <c r="BH1604" s="14">
        <f>IF(X1604="","",X1604)</f>
        <v/>
      </c>
      <c r="BI1604" s="14">
        <f>IF(Y1604="","",Y1604)</f>
        <v/>
      </c>
      <c r="BJ1604">
        <f>Z1604</f>
        <v/>
      </c>
      <c r="BK1604">
        <f>AA1604</f>
        <v/>
      </c>
      <c r="BL1604">
        <f>IFERROR(AX1604,"")</f>
        <v/>
      </c>
      <c r="BM1604">
        <f>IFERROR(AY1604,"")</f>
        <v/>
      </c>
    </row>
    <row r="1605" ht="14.25" customHeight="1">
      <c r="A1605">
        <f>ALGLIB_SSA_XAUUSD!AA1605</f>
        <v/>
      </c>
      <c r="B1605">
        <f>IF($A1605="","",INDEX(ALGLIB_SSA_XAUUSD!$B$2:$B$2401,MATCH($A1605,ALGLIB_SSA_XAUUSD!$A$2:$A$2401,1)))</f>
        <v/>
      </c>
      <c r="C1605">
        <f>IF($A1605="","",INDEX(ALGLIB_SSA_XAUUSD!$C$2:$C$2401,MATCH($A1605,ALGLIB_SSA_XAUUSD!$A$2:$A$2401,1)))</f>
        <v/>
      </c>
      <c r="D1605" s="14">
        <f>IF($A1605="","",INT((ROW()-2)/12)+1)</f>
        <v/>
      </c>
      <c r="E1605" s="14">
        <f>IF(AND(E1610&lt;&gt;"",D1610=D1598+1),E1598+(E1610-E1598)*7/12,"")</f>
        <v/>
      </c>
      <c r="F1605" s="14">
        <f>IF(AND(F1610&lt;&gt;"",D1610=D1598+1),F1598+(F1610-F1598)*7/12,"")</f>
        <v/>
      </c>
      <c r="G1605" s="14">
        <f>IF(AND(G1610&lt;&gt;"",D1610=D1598+1),G1598+(G1610-G1598)*7/12,"")</f>
        <v/>
      </c>
      <c r="H1605" s="14">
        <f>IF(AND(H1610&lt;&gt;"",D1610=D1598+1),H1598+(H1610-H1598)*7/12,"")</f>
        <v/>
      </c>
      <c r="I1605" s="14">
        <f>IF(AND(L1610&lt;&gt;"",D1610=D1598+1),I1598+(I1610-I1598)*7/12,"")</f>
        <v/>
      </c>
      <c r="J1605">
        <f>_xlfn.XLOOKUP($A1605,ALGLIB_SSA_XAUUSD!$AA$2:$AA$2401,ALGLIB_SSA_XAUUSD!$P$2:$P$2401,"",0)</f>
        <v/>
      </c>
      <c r="K1605">
        <f>_xlfn.XLOOKUP($A1605,ALGLIB_SSA_XAUUSD!$AA$2:$AA$2401,ALGLIB_SSA_XAUUSD!$Q$2:$Q$2401,"",0)</f>
        <v/>
      </c>
      <c r="L1605">
        <f>_xlfn.XLOOKUP($A1605,ALGLIB_SSA_XAUUSD!$AA$2:$AA$2401,ALGLIB_SSA_XAUUSD!$R$2:$R$2401,"",0)</f>
        <v/>
      </c>
      <c r="M1605">
        <f>_xlfn.XLOOKUP($A1605,ALGLIB_SSA_XAUUSD!$AA$2:$AA$2401,ALGLIB_SSA_XAUUSD!$S$2:$S$2401,"",0)</f>
        <v/>
      </c>
      <c r="N1605">
        <f>_xlfn.XLOOKUP($A1605,ALGLIB_SSA_XAUUSD!$AA$2:$AA$2401,ALGLIB_SSA_XAUUSD!$T$2:$T$2401,"",0)</f>
        <v/>
      </c>
      <c r="O1605">
        <f>_xlfn.XLOOKUP($A1605,ALGLIB_SSA_XAUUSD!$AA$2:$AA$2401,ALGLIB_SSA_XAUUSD!$U$2:$U$2401,"",0)</f>
        <v/>
      </c>
      <c r="P1605">
        <f>_xlfn.XLOOKUP($A1605,ALGLIB_SSA_XAUUSD!$AA$2:$AA$2401,ALGLIB_SSA_XAUUSD!$V$2:$V$2401,"",0)</f>
        <v/>
      </c>
      <c r="S1605">
        <f>A1605</f>
        <v/>
      </c>
      <c r="T1605">
        <f>J1605</f>
        <v/>
      </c>
      <c r="U1605">
        <f>K1605</f>
        <v/>
      </c>
      <c r="V1605" s="14">
        <f>IF($A1605="","",MOD(ROW()-2,12)+1)</f>
        <v/>
      </c>
      <c r="W1605">
        <f>L1605</f>
        <v/>
      </c>
      <c r="X1605" s="14">
        <f>IF(F1605="","",F1605)</f>
        <v/>
      </c>
      <c r="Y1605" s="14">
        <f>IF(G1605="","",G1605)</f>
        <v/>
      </c>
      <c r="Z1605">
        <f>M1605</f>
        <v/>
      </c>
      <c r="AA1605">
        <f>N1605</f>
        <v/>
      </c>
      <c r="AB1605" s="14">
        <f>IF(H1605="","",H1605)</f>
        <v/>
      </c>
      <c r="AC1605">
        <f>O1605</f>
        <v/>
      </c>
      <c r="AD1605" s="14">
        <f>IF(I1605="","",I1605)</f>
        <v/>
      </c>
      <c r="AE1605">
        <f>P1605</f>
        <v/>
      </c>
      <c r="AH1605">
        <f>IF(S1605&lt;&gt;"",S1605,AH1604+900)</f>
        <v/>
      </c>
      <c r="AI1605">
        <f>IF(T1605&lt;&gt;"",T1605,AI1604)</f>
        <v/>
      </c>
      <c r="AJ1605">
        <f>IF(U1605&lt;&gt;"",U1605,AJ1604)</f>
        <v/>
      </c>
      <c r="AK1605">
        <f>IF(W1605&lt;&gt;"",W1605,"")</f>
        <v/>
      </c>
      <c r="AL1605" s="14">
        <f>IF(X1605&lt;&gt;"",X1605,"")</f>
        <v/>
      </c>
      <c r="AM1605" s="14">
        <f>IF(Y1605&lt;&gt;"",Y1605,"")</f>
        <v/>
      </c>
      <c r="AN1605" s="14">
        <f>IF(OR(AL1605="",AM1605=""),"",AL1605-AM1605)</f>
        <v/>
      </c>
      <c r="AO1605">
        <f>IF(AN1605="","",IF(AN1605&gt;0,"Bullish","Bearish"))</f>
        <v/>
      </c>
      <c r="AP1605">
        <f>IF(AO1605="",AP1604,AO1605)</f>
        <v/>
      </c>
      <c r="AQ1605" s="14">
        <f>IF(AB1605&lt;&gt;"",AB1605,"")</f>
        <v/>
      </c>
      <c r="AR1605" s="14">
        <f>IF(AD1605&lt;&gt;"",AD1605,"")</f>
        <v/>
      </c>
      <c r="AS1605">
        <f>IF(AS1604+1=13,1,AS1604+1)</f>
        <v/>
      </c>
      <c r="AT1605">
        <f>IFERROR(IF(SLOPE($AQ$1586:$AQ$1597,$AS$1586:$AS$1597)&gt;0,MIN(3,ABS(SLOPE($AQ$1586:$AQ$1597,$AS$1586:$AS$1597))),IF(SLOPE($AQ$1586:$AQ$1597,$AS$1586:$AS$1597)&lt;-0.5,-0.5,0)),0)</f>
        <v/>
      </c>
      <c r="AU1605">
        <f>IFERROR(IF(SLOPE($AR$1586:$AR$1597,$AS$1586:$AS$1597)&lt;0,MAX(-3,-ABS(SLOPE($AR$1586:$AR$1597,$AS$1586:$AS$1597))),IF(SLOPE($AR$1586:$AR$1597,$AS$1586:$AS$1597)&gt;0.5,0.5,0)),0)</f>
        <v/>
      </c>
      <c r="AV1605">
        <f>($AQ$1598+(AT1605*(AS1605-1)))</f>
        <v/>
      </c>
      <c r="AW1605">
        <f>($AR$1598+(AU1605*(AS1605-1)))</f>
        <v/>
      </c>
      <c r="AX1605">
        <f>IF(AT1605&gt;0,AV1605+AT1605,AV1605)</f>
        <v/>
      </c>
      <c r="AY1605">
        <f>IF(AU1605&lt;0,AW1605+AU1605,AW1605)</f>
        <v/>
      </c>
      <c r="BA1605" s="14">
        <f>IFERROR(AX1605-AQ1605,"")</f>
        <v/>
      </c>
      <c r="BB1605" s="14">
        <f>IFERROR(AY1605-AR1605,"")</f>
        <v/>
      </c>
      <c r="BD1605">
        <f>AH1605</f>
        <v/>
      </c>
      <c r="BE1605">
        <f>AI1605</f>
        <v/>
      </c>
      <c r="BF1605">
        <f>AJ1605</f>
        <v/>
      </c>
      <c r="BG1605" s="14">
        <f>L1605</f>
        <v/>
      </c>
      <c r="BH1605" s="14">
        <f>IF(X1605="","",X1605)</f>
        <v/>
      </c>
      <c r="BI1605" s="14">
        <f>IF(Y1605="","",Y1605)</f>
        <v/>
      </c>
      <c r="BJ1605">
        <f>Z1605</f>
        <v/>
      </c>
      <c r="BK1605">
        <f>AA1605</f>
        <v/>
      </c>
      <c r="BL1605">
        <f>IFERROR(AX1605,"")</f>
        <v/>
      </c>
      <c r="BM1605">
        <f>IFERROR(AY1605,"")</f>
        <v/>
      </c>
    </row>
    <row r="1606" ht="14.25" customHeight="1">
      <c r="A1606">
        <f>ALGLIB_SSA_XAUUSD!AA1606</f>
        <v/>
      </c>
      <c r="B1606">
        <f>IF($A1606="","",INDEX(ALGLIB_SSA_XAUUSD!$B$2:$B$2401,MATCH($A1606,ALGLIB_SSA_XAUUSD!$A$2:$A$2401,1)))</f>
        <v/>
      </c>
      <c r="C1606">
        <f>IF($A1606="","",INDEX(ALGLIB_SSA_XAUUSD!$C$2:$C$2401,MATCH($A1606,ALGLIB_SSA_XAUUSD!$A$2:$A$2401,1)))</f>
        <v/>
      </c>
      <c r="D1606" s="14">
        <f>IF($A1606="","",INT((ROW()-2)/12)+1)</f>
        <v/>
      </c>
      <c r="E1606" s="14">
        <f>IF(AND(E1610&lt;&gt;"",D1610=D1598+1),E1598+(E1610-E1598)*8/12,"")</f>
        <v/>
      </c>
      <c r="F1606" s="14">
        <f>IF(AND(F1610&lt;&gt;"",D1610=D1598+1),F1598+(F1610-F1598)*8/12,"")</f>
        <v/>
      </c>
      <c r="G1606" s="14">
        <f>IF(AND(G1610&lt;&gt;"",D1610=D1598+1),G1598+(G1610-G1598)*8/12,"")</f>
        <v/>
      </c>
      <c r="H1606" s="14">
        <f>IF(AND(H1610&lt;&gt;"",D1610=D1598+1),H1598+(H1610-H1598)*8/12,"")</f>
        <v/>
      </c>
      <c r="I1606" s="14">
        <f>IF(AND(L1610&lt;&gt;"",D1610=D1598+1),I1598+(I1610-I1598)*8/12,"")</f>
        <v/>
      </c>
      <c r="J1606">
        <f>_xlfn.XLOOKUP($A1606,ALGLIB_SSA_XAUUSD!$AA$2:$AA$2401,ALGLIB_SSA_XAUUSD!$P$2:$P$2401,"",0)</f>
        <v/>
      </c>
      <c r="K1606">
        <f>_xlfn.XLOOKUP($A1606,ALGLIB_SSA_XAUUSD!$AA$2:$AA$2401,ALGLIB_SSA_XAUUSD!$Q$2:$Q$2401,"",0)</f>
        <v/>
      </c>
      <c r="L1606">
        <f>_xlfn.XLOOKUP($A1606,ALGLIB_SSA_XAUUSD!$AA$2:$AA$2401,ALGLIB_SSA_XAUUSD!$R$2:$R$2401,"",0)</f>
        <v/>
      </c>
      <c r="M1606">
        <f>_xlfn.XLOOKUP($A1606,ALGLIB_SSA_XAUUSD!$AA$2:$AA$2401,ALGLIB_SSA_XAUUSD!$S$2:$S$2401,"",0)</f>
        <v/>
      </c>
      <c r="N1606">
        <f>_xlfn.XLOOKUP($A1606,ALGLIB_SSA_XAUUSD!$AA$2:$AA$2401,ALGLIB_SSA_XAUUSD!$T$2:$T$2401,"",0)</f>
        <v/>
      </c>
      <c r="O1606">
        <f>_xlfn.XLOOKUP($A1606,ALGLIB_SSA_XAUUSD!$AA$2:$AA$2401,ALGLIB_SSA_XAUUSD!$U$2:$U$2401,"",0)</f>
        <v/>
      </c>
      <c r="P1606">
        <f>_xlfn.XLOOKUP($A1606,ALGLIB_SSA_XAUUSD!$AA$2:$AA$2401,ALGLIB_SSA_XAUUSD!$V$2:$V$2401,"",0)</f>
        <v/>
      </c>
      <c r="S1606">
        <f>A1606</f>
        <v/>
      </c>
      <c r="T1606">
        <f>J1606</f>
        <v/>
      </c>
      <c r="U1606">
        <f>K1606</f>
        <v/>
      </c>
      <c r="V1606" s="14">
        <f>IF($A1606="","",MOD(ROW()-2,12)+1)</f>
        <v/>
      </c>
      <c r="W1606">
        <f>L1606</f>
        <v/>
      </c>
      <c r="X1606" s="14">
        <f>IF(F1606="","",F1606)</f>
        <v/>
      </c>
      <c r="Y1606" s="14">
        <f>IF(G1606="","",G1606)</f>
        <v/>
      </c>
      <c r="Z1606">
        <f>M1606</f>
        <v/>
      </c>
      <c r="AA1606">
        <f>N1606</f>
        <v/>
      </c>
      <c r="AB1606" s="14">
        <f>IF(H1606="","",H1606)</f>
        <v/>
      </c>
      <c r="AC1606">
        <f>O1606</f>
        <v/>
      </c>
      <c r="AD1606" s="14">
        <f>IF(I1606="","",I1606)</f>
        <v/>
      </c>
      <c r="AE1606">
        <f>P1606</f>
        <v/>
      </c>
      <c r="AH1606">
        <f>IF(S1606&lt;&gt;"",S1606,AH1605+900)</f>
        <v/>
      </c>
      <c r="AI1606">
        <f>IF(T1606&lt;&gt;"",T1606,AI1605)</f>
        <v/>
      </c>
      <c r="AJ1606">
        <f>IF(U1606&lt;&gt;"",U1606,AJ1605)</f>
        <v/>
      </c>
      <c r="AK1606">
        <f>IF(W1606&lt;&gt;"",W1606,"")</f>
        <v/>
      </c>
      <c r="AL1606" s="14">
        <f>IF(X1606&lt;&gt;"",X1606,"")</f>
        <v/>
      </c>
      <c r="AM1606" s="14">
        <f>IF(Y1606&lt;&gt;"",Y1606,"")</f>
        <v/>
      </c>
      <c r="AN1606" s="14">
        <f>IF(OR(AL1606="",AM1606=""),"",AL1606-AM1606)</f>
        <v/>
      </c>
      <c r="AO1606">
        <f>IF(AN1606="","",IF(AN1606&gt;0,"Bullish","Bearish"))</f>
        <v/>
      </c>
      <c r="AP1606">
        <f>IF(AO1606="",AP1605,AO1606)</f>
        <v/>
      </c>
      <c r="AQ1606" s="14">
        <f>IF(AB1606&lt;&gt;"",AB1606,"")</f>
        <v/>
      </c>
      <c r="AR1606" s="14">
        <f>IF(AD1606&lt;&gt;"",AD1606,"")</f>
        <v/>
      </c>
      <c r="AS1606">
        <f>IF(AS1605+1=13,1,AS1605+1)</f>
        <v/>
      </c>
      <c r="AT1606">
        <f>IFERROR(IF(SLOPE($AQ$1586:$AQ$1597,$AS$1586:$AS$1597)&gt;0,MIN(3,ABS(SLOPE($AQ$1586:$AQ$1597,$AS$1586:$AS$1597))),IF(SLOPE($AQ$1586:$AQ$1597,$AS$1586:$AS$1597)&lt;-0.5,-0.5,0)),0)</f>
        <v/>
      </c>
      <c r="AU1606">
        <f>IFERROR(IF(SLOPE($AR$1586:$AR$1597,$AS$1586:$AS$1597)&lt;0,MAX(-3,-ABS(SLOPE($AR$1586:$AR$1597,$AS$1586:$AS$1597))),IF(SLOPE($AR$1586:$AR$1597,$AS$1586:$AS$1597)&gt;0.5,0.5,0)),0)</f>
        <v/>
      </c>
      <c r="AV1606">
        <f>($AQ$1598+(AT1606*(AS1606-1)))</f>
        <v/>
      </c>
      <c r="AW1606">
        <f>($AR$1598+(AU1606*(AS1606-1)))</f>
        <v/>
      </c>
      <c r="AX1606">
        <f>IF(AT1606&gt;0,AV1606+AT1606,AV1606)</f>
        <v/>
      </c>
      <c r="AY1606">
        <f>IF(AU1606&lt;0,AW1606+AU1606,AW1606)</f>
        <v/>
      </c>
      <c r="BA1606" s="14">
        <f>IFERROR(AX1606-AQ1606,"")</f>
        <v/>
      </c>
      <c r="BB1606" s="14">
        <f>IFERROR(AY1606-AR1606,"")</f>
        <v/>
      </c>
      <c r="BD1606">
        <f>AH1606</f>
        <v/>
      </c>
      <c r="BE1606">
        <f>AI1606</f>
        <v/>
      </c>
      <c r="BF1606">
        <f>AJ1606</f>
        <v/>
      </c>
      <c r="BG1606" s="14">
        <f>L1606</f>
        <v/>
      </c>
      <c r="BH1606" s="14">
        <f>IF(X1606="","",X1606)</f>
        <v/>
      </c>
      <c r="BI1606" s="14">
        <f>IF(Y1606="","",Y1606)</f>
        <v/>
      </c>
      <c r="BJ1606">
        <f>Z1606</f>
        <v/>
      </c>
      <c r="BK1606">
        <f>AA1606</f>
        <v/>
      </c>
      <c r="BL1606">
        <f>IFERROR(AX1606,"")</f>
        <v/>
      </c>
      <c r="BM1606">
        <f>IFERROR(AY1606,"")</f>
        <v/>
      </c>
    </row>
    <row r="1607" ht="14.25" customHeight="1">
      <c r="A1607">
        <f>ALGLIB_SSA_XAUUSD!AA1607</f>
        <v/>
      </c>
      <c r="B1607">
        <f>IF($A1607="","",INDEX(ALGLIB_SSA_XAUUSD!$B$2:$B$2401,MATCH($A1607,ALGLIB_SSA_XAUUSD!$A$2:$A$2401,1)))</f>
        <v/>
      </c>
      <c r="C1607">
        <f>IF($A1607="","",INDEX(ALGLIB_SSA_XAUUSD!$C$2:$C$2401,MATCH($A1607,ALGLIB_SSA_XAUUSD!$A$2:$A$2401,1)))</f>
        <v/>
      </c>
      <c r="D1607" s="14">
        <f>IF($A1607="","",INT((ROW()-2)/12)+1)</f>
        <v/>
      </c>
      <c r="E1607" s="14">
        <f>IF(AND(E1610&lt;&gt;"",D1610=D1598+1),E1598+(E1610-E1598)*9/12,"")</f>
        <v/>
      </c>
      <c r="F1607" s="14">
        <f>IF(AND(F1610&lt;&gt;"",D1610=D1598+1),F1598+(F1610-F1598)*9/12,"")</f>
        <v/>
      </c>
      <c r="G1607" s="14">
        <f>IF(AND(G1610&lt;&gt;"",D1610=D1598+1),G1598+(G1610-G1598)*9/12,"")</f>
        <v/>
      </c>
      <c r="H1607" s="14">
        <f>IF(AND(H1610&lt;&gt;"",D1610=D1598+1),H1598+(H1610-H1598)*9/12,"")</f>
        <v/>
      </c>
      <c r="I1607" s="14">
        <f>IF(AND(L1610&lt;&gt;"",D1610=D1598+1),I1598+(I1610-I1598)*9/12,"")</f>
        <v/>
      </c>
      <c r="J1607">
        <f>_xlfn.XLOOKUP($A1607,ALGLIB_SSA_XAUUSD!$AA$2:$AA$2401,ALGLIB_SSA_XAUUSD!$P$2:$P$2401,"",0)</f>
        <v/>
      </c>
      <c r="K1607">
        <f>_xlfn.XLOOKUP($A1607,ALGLIB_SSA_XAUUSD!$AA$2:$AA$2401,ALGLIB_SSA_XAUUSD!$Q$2:$Q$2401,"",0)</f>
        <v/>
      </c>
      <c r="L1607">
        <f>_xlfn.XLOOKUP($A1607,ALGLIB_SSA_XAUUSD!$AA$2:$AA$2401,ALGLIB_SSA_XAUUSD!$R$2:$R$2401,"",0)</f>
        <v/>
      </c>
      <c r="M1607">
        <f>_xlfn.XLOOKUP($A1607,ALGLIB_SSA_XAUUSD!$AA$2:$AA$2401,ALGLIB_SSA_XAUUSD!$S$2:$S$2401,"",0)</f>
        <v/>
      </c>
      <c r="N1607">
        <f>_xlfn.XLOOKUP($A1607,ALGLIB_SSA_XAUUSD!$AA$2:$AA$2401,ALGLIB_SSA_XAUUSD!$T$2:$T$2401,"",0)</f>
        <v/>
      </c>
      <c r="O1607">
        <f>_xlfn.XLOOKUP($A1607,ALGLIB_SSA_XAUUSD!$AA$2:$AA$2401,ALGLIB_SSA_XAUUSD!$U$2:$U$2401,"",0)</f>
        <v/>
      </c>
      <c r="P1607">
        <f>_xlfn.XLOOKUP($A1607,ALGLIB_SSA_XAUUSD!$AA$2:$AA$2401,ALGLIB_SSA_XAUUSD!$V$2:$V$2401,"",0)</f>
        <v/>
      </c>
      <c r="S1607">
        <f>A1607</f>
        <v/>
      </c>
      <c r="T1607">
        <f>J1607</f>
        <v/>
      </c>
      <c r="U1607">
        <f>K1607</f>
        <v/>
      </c>
      <c r="V1607" s="14">
        <f>IF($A1607="","",MOD(ROW()-2,12)+1)</f>
        <v/>
      </c>
      <c r="W1607">
        <f>L1607</f>
        <v/>
      </c>
      <c r="X1607" s="14">
        <f>IF(F1607="","",F1607)</f>
        <v/>
      </c>
      <c r="Y1607" s="14">
        <f>IF(G1607="","",G1607)</f>
        <v/>
      </c>
      <c r="Z1607">
        <f>M1607</f>
        <v/>
      </c>
      <c r="AA1607">
        <f>N1607</f>
        <v/>
      </c>
      <c r="AB1607" s="14">
        <f>IF(H1607="","",H1607)</f>
        <v/>
      </c>
      <c r="AC1607">
        <f>O1607</f>
        <v/>
      </c>
      <c r="AD1607" s="14">
        <f>IF(I1607="","",I1607)</f>
        <v/>
      </c>
      <c r="AE1607">
        <f>P1607</f>
        <v/>
      </c>
      <c r="AH1607">
        <f>IF(S1607&lt;&gt;"",S1607,AH1606+900)</f>
        <v/>
      </c>
      <c r="AI1607">
        <f>IF(T1607&lt;&gt;"",T1607,AI1606)</f>
        <v/>
      </c>
      <c r="AJ1607">
        <f>IF(U1607&lt;&gt;"",U1607,AJ1606)</f>
        <v/>
      </c>
      <c r="AK1607">
        <f>IF(W1607&lt;&gt;"",W1607,"")</f>
        <v/>
      </c>
      <c r="AL1607" s="14">
        <f>IF(X1607&lt;&gt;"",X1607,"")</f>
        <v/>
      </c>
      <c r="AM1607" s="14">
        <f>IF(Y1607&lt;&gt;"",Y1607,"")</f>
        <v/>
      </c>
      <c r="AN1607" s="14">
        <f>IF(OR(AL1607="",AM1607=""),"",AL1607-AM1607)</f>
        <v/>
      </c>
      <c r="AO1607">
        <f>IF(AN1607="","",IF(AN1607&gt;0,"Bullish","Bearish"))</f>
        <v/>
      </c>
      <c r="AP1607">
        <f>IF(AO1607="",AP1606,AO1607)</f>
        <v/>
      </c>
      <c r="AQ1607" s="14">
        <f>IF(AB1607&lt;&gt;"",AB1607,"")</f>
        <v/>
      </c>
      <c r="AR1607" s="14">
        <f>IF(AD1607&lt;&gt;"",AD1607,"")</f>
        <v/>
      </c>
      <c r="AS1607">
        <f>IF(AS1606+1=13,1,AS1606+1)</f>
        <v/>
      </c>
      <c r="AT1607">
        <f>IFERROR(IF(SLOPE($AQ$1586:$AQ$1597,$AS$1586:$AS$1597)&gt;0,MIN(3,ABS(SLOPE($AQ$1586:$AQ$1597,$AS$1586:$AS$1597))),IF(SLOPE($AQ$1586:$AQ$1597,$AS$1586:$AS$1597)&lt;-0.5,-0.5,0)),0)</f>
        <v/>
      </c>
      <c r="AU1607">
        <f>IFERROR(IF(SLOPE($AR$1586:$AR$1597,$AS$1586:$AS$1597)&lt;0,MAX(-3,-ABS(SLOPE($AR$1586:$AR$1597,$AS$1586:$AS$1597))),IF(SLOPE($AR$1586:$AR$1597,$AS$1586:$AS$1597)&gt;0.5,0.5,0)),0)</f>
        <v/>
      </c>
      <c r="AV1607">
        <f>($AQ$1598+(AT1607*(AS1607-1)))</f>
        <v/>
      </c>
      <c r="AW1607">
        <f>($AR$1598+(AU1607*(AS1607-1)))</f>
        <v/>
      </c>
      <c r="AX1607">
        <f>IF(AT1607&gt;0,AV1607+AT1607,AV1607)</f>
        <v/>
      </c>
      <c r="AY1607">
        <f>IF(AU1607&lt;0,AW1607+AU1607,AW1607)</f>
        <v/>
      </c>
      <c r="BA1607" s="14">
        <f>IFERROR(AX1607-AQ1607,"")</f>
        <v/>
      </c>
      <c r="BB1607" s="14">
        <f>IFERROR(AY1607-AR1607,"")</f>
        <v/>
      </c>
      <c r="BD1607">
        <f>AH1607</f>
        <v/>
      </c>
      <c r="BE1607">
        <f>AI1607</f>
        <v/>
      </c>
      <c r="BF1607">
        <f>AJ1607</f>
        <v/>
      </c>
      <c r="BG1607" s="14">
        <f>L1607</f>
        <v/>
      </c>
      <c r="BH1607" s="14">
        <f>IF(X1607="","",X1607)</f>
        <v/>
      </c>
      <c r="BI1607" s="14">
        <f>IF(Y1607="","",Y1607)</f>
        <v/>
      </c>
      <c r="BJ1607">
        <f>Z1607</f>
        <v/>
      </c>
      <c r="BK1607">
        <f>AA1607</f>
        <v/>
      </c>
      <c r="BL1607">
        <f>IFERROR(AX1607,"")</f>
        <v/>
      </c>
      <c r="BM1607">
        <f>IFERROR(AY1607,"")</f>
        <v/>
      </c>
    </row>
    <row r="1608" ht="14.25" customHeight="1">
      <c r="A1608">
        <f>ALGLIB_SSA_XAUUSD!AA1608</f>
        <v/>
      </c>
      <c r="B1608">
        <f>IF($A1608="","",INDEX(ALGLIB_SSA_XAUUSD!$B$2:$B$2401,MATCH($A1608,ALGLIB_SSA_XAUUSD!$A$2:$A$2401,1)))</f>
        <v/>
      </c>
      <c r="C1608">
        <f>IF($A1608="","",INDEX(ALGLIB_SSA_XAUUSD!$C$2:$C$2401,MATCH($A1608,ALGLIB_SSA_XAUUSD!$A$2:$A$2401,1)))</f>
        <v/>
      </c>
      <c r="D1608" s="14">
        <f>IF($A1608="","",INT((ROW()-2)/12)+1)</f>
        <v/>
      </c>
      <c r="E1608" s="14">
        <f>IF(AND(E1610&lt;&gt;"",D1610=D1598+1),E1598+(E1610-E1598)*10/12,"")</f>
        <v/>
      </c>
      <c r="F1608" s="14">
        <f>IF(AND(F1610&lt;&gt;"",D1610=D1598+1),F1598+(F1610-F1598)*10/12,"")</f>
        <v/>
      </c>
      <c r="G1608" s="14">
        <f>IF(AND(G1610&lt;&gt;"",D1610=D1598+1),G1598+(G1610-G1598)*10/12,"")</f>
        <v/>
      </c>
      <c r="H1608" s="14">
        <f>IF(AND(H1610&lt;&gt;"",D1610=D1598+1),H1598+(H1610-H1598)*10/12,"")</f>
        <v/>
      </c>
      <c r="I1608" s="14">
        <f>IF(AND(L1610&lt;&gt;"",D1610=D1598+1),I1598+(I1610-I1598)*10/12,"")</f>
        <v/>
      </c>
      <c r="J1608">
        <f>_xlfn.XLOOKUP($A1608,ALGLIB_SSA_XAUUSD!$AA$2:$AA$2401,ALGLIB_SSA_XAUUSD!$P$2:$P$2401,"",0)</f>
        <v/>
      </c>
      <c r="K1608">
        <f>_xlfn.XLOOKUP($A1608,ALGLIB_SSA_XAUUSD!$AA$2:$AA$2401,ALGLIB_SSA_XAUUSD!$Q$2:$Q$2401,"",0)</f>
        <v/>
      </c>
      <c r="L1608">
        <f>_xlfn.XLOOKUP($A1608,ALGLIB_SSA_XAUUSD!$AA$2:$AA$2401,ALGLIB_SSA_XAUUSD!$R$2:$R$2401,"",0)</f>
        <v/>
      </c>
      <c r="M1608">
        <f>_xlfn.XLOOKUP($A1608,ALGLIB_SSA_XAUUSD!$AA$2:$AA$2401,ALGLIB_SSA_XAUUSD!$S$2:$S$2401,"",0)</f>
        <v/>
      </c>
      <c r="N1608">
        <f>_xlfn.XLOOKUP($A1608,ALGLIB_SSA_XAUUSD!$AA$2:$AA$2401,ALGLIB_SSA_XAUUSD!$T$2:$T$2401,"",0)</f>
        <v/>
      </c>
      <c r="O1608">
        <f>_xlfn.XLOOKUP($A1608,ALGLIB_SSA_XAUUSD!$AA$2:$AA$2401,ALGLIB_SSA_XAUUSD!$U$2:$U$2401,"",0)</f>
        <v/>
      </c>
      <c r="P1608">
        <f>_xlfn.XLOOKUP($A1608,ALGLIB_SSA_XAUUSD!$AA$2:$AA$2401,ALGLIB_SSA_XAUUSD!$V$2:$V$2401,"",0)</f>
        <v/>
      </c>
      <c r="S1608">
        <f>A1608</f>
        <v/>
      </c>
      <c r="T1608">
        <f>J1608</f>
        <v/>
      </c>
      <c r="U1608">
        <f>K1608</f>
        <v/>
      </c>
      <c r="V1608" s="14">
        <f>IF($A1608="","",MOD(ROW()-2,12)+1)</f>
        <v/>
      </c>
      <c r="W1608">
        <f>L1608</f>
        <v/>
      </c>
      <c r="X1608" s="14">
        <f>IF(F1608="","",F1608)</f>
        <v/>
      </c>
      <c r="Y1608" s="14">
        <f>IF(G1608="","",G1608)</f>
        <v/>
      </c>
      <c r="Z1608">
        <f>M1608</f>
        <v/>
      </c>
      <c r="AA1608">
        <f>N1608</f>
        <v/>
      </c>
      <c r="AB1608" s="14">
        <f>IF(H1608="","",H1608)</f>
        <v/>
      </c>
      <c r="AC1608">
        <f>O1608</f>
        <v/>
      </c>
      <c r="AD1608" s="14">
        <f>IF(I1608="","",I1608)</f>
        <v/>
      </c>
      <c r="AE1608">
        <f>P1608</f>
        <v/>
      </c>
      <c r="AH1608">
        <f>IF(S1608&lt;&gt;"",S1608,AH1607+900)</f>
        <v/>
      </c>
      <c r="AI1608">
        <f>IF(T1608&lt;&gt;"",T1608,AI1607)</f>
        <v/>
      </c>
      <c r="AJ1608">
        <f>IF(U1608&lt;&gt;"",U1608,AJ1607)</f>
        <v/>
      </c>
      <c r="AK1608">
        <f>IF(W1608&lt;&gt;"",W1608,"")</f>
        <v/>
      </c>
      <c r="AL1608" s="14">
        <f>IF(X1608&lt;&gt;"",X1608,"")</f>
        <v/>
      </c>
      <c r="AM1608" s="14">
        <f>IF(Y1608&lt;&gt;"",Y1608,"")</f>
        <v/>
      </c>
      <c r="AN1608" s="14">
        <f>IF(OR(AL1608="",AM1608=""),"",AL1608-AM1608)</f>
        <v/>
      </c>
      <c r="AO1608">
        <f>IF(AN1608="","",IF(AN1608&gt;0,"Bullish","Bearish"))</f>
        <v/>
      </c>
      <c r="AP1608">
        <f>IF(AO1608="",AP1607,AO1608)</f>
        <v/>
      </c>
      <c r="AQ1608" s="14">
        <f>IF(AB1608&lt;&gt;"",AB1608,"")</f>
        <v/>
      </c>
      <c r="AR1608" s="14">
        <f>IF(AD1608&lt;&gt;"",AD1608,"")</f>
        <v/>
      </c>
      <c r="AS1608">
        <f>IF(AS1607+1=13,1,AS1607+1)</f>
        <v/>
      </c>
      <c r="AT1608">
        <f>IFERROR(IF(SLOPE($AQ$1586:$AQ$1597,$AS$1586:$AS$1597)&gt;0,MIN(3,ABS(SLOPE($AQ$1586:$AQ$1597,$AS$1586:$AS$1597))),IF(SLOPE($AQ$1586:$AQ$1597,$AS$1586:$AS$1597)&lt;-0.5,-0.5,0)),0)</f>
        <v/>
      </c>
      <c r="AU1608">
        <f>IFERROR(IF(SLOPE($AR$1586:$AR$1597,$AS$1586:$AS$1597)&lt;0,MAX(-3,-ABS(SLOPE($AR$1586:$AR$1597,$AS$1586:$AS$1597))),IF(SLOPE($AR$1586:$AR$1597,$AS$1586:$AS$1597)&gt;0.5,0.5,0)),0)</f>
        <v/>
      </c>
      <c r="AV1608">
        <f>($AQ$1598+(AT1608*(AS1608-1)))</f>
        <v/>
      </c>
      <c r="AW1608">
        <f>($AR$1598+(AU1608*(AS1608-1)))</f>
        <v/>
      </c>
      <c r="AX1608">
        <f>IF(AT1608&gt;0,AV1608+AT1608,AV1608)</f>
        <v/>
      </c>
      <c r="AY1608">
        <f>IF(AU1608&lt;0,AW1608+AU1608,AW1608)</f>
        <v/>
      </c>
      <c r="BA1608" s="14">
        <f>IFERROR(AX1608-AQ1608,"")</f>
        <v/>
      </c>
      <c r="BB1608" s="14">
        <f>IFERROR(AY1608-AR1608,"")</f>
        <v/>
      </c>
      <c r="BD1608">
        <f>AH1608</f>
        <v/>
      </c>
      <c r="BE1608">
        <f>AI1608</f>
        <v/>
      </c>
      <c r="BF1608">
        <f>AJ1608</f>
        <v/>
      </c>
      <c r="BG1608" s="14">
        <f>L1608</f>
        <v/>
      </c>
      <c r="BH1608" s="14">
        <f>IF(X1608="","",X1608)</f>
        <v/>
      </c>
      <c r="BI1608" s="14">
        <f>IF(Y1608="","",Y1608)</f>
        <v/>
      </c>
      <c r="BJ1608">
        <f>Z1608</f>
        <v/>
      </c>
      <c r="BK1608">
        <f>AA1608</f>
        <v/>
      </c>
      <c r="BL1608">
        <f>IFERROR(AX1608,"")</f>
        <v/>
      </c>
      <c r="BM1608">
        <f>IFERROR(AY1608,"")</f>
        <v/>
      </c>
    </row>
    <row r="1609" ht="14.25" customHeight="1">
      <c r="A1609">
        <f>ALGLIB_SSA_XAUUSD!AA1609</f>
        <v/>
      </c>
      <c r="B1609">
        <f>IF($A1609="","",INDEX(ALGLIB_SSA_XAUUSD!$B$2:$B$2401,MATCH($A1609,ALGLIB_SSA_XAUUSD!$A$2:$A$2401,1)))</f>
        <v/>
      </c>
      <c r="C1609">
        <f>IF($A1609="","",INDEX(ALGLIB_SSA_XAUUSD!$C$2:$C$2401,MATCH($A1609,ALGLIB_SSA_XAUUSD!$A$2:$A$2401,1)))</f>
        <v/>
      </c>
      <c r="D1609" s="14">
        <f>IF($A1609="","",INT((ROW()-2)/12)+1)</f>
        <v/>
      </c>
      <c r="E1609" s="14">
        <f>IF(AND(E1610&lt;&gt;"",D1610=D1598+1),E1598+(E1610-E1598)*11/12,"")</f>
        <v/>
      </c>
      <c r="F1609" s="14">
        <f>IF(AND(F1610&lt;&gt;"",D1610=D1598+1),F1598+(F1610-F1598)*11/12,"")</f>
        <v/>
      </c>
      <c r="G1609" s="14">
        <f>IF(AND(G1610&lt;&gt;"",D1610=D1598+1),G1598+(G1610-G1598)*11/12,"")</f>
        <v/>
      </c>
      <c r="H1609" s="14">
        <f>IF(AND(H1610&lt;&gt;"",D1610=D1598+1),H1598+(H1610-H1598)*11/12,"")</f>
        <v/>
      </c>
      <c r="I1609" s="14">
        <f>IF(AND(L1610&lt;&gt;"",D1610=D1598+1),I1598+(I1610-I1598)*11/12,"")</f>
        <v/>
      </c>
      <c r="J1609">
        <f>_xlfn.XLOOKUP($A1609,ALGLIB_SSA_XAUUSD!$AA$2:$AA$2401,ALGLIB_SSA_XAUUSD!$P$2:$P$2401,"",0)</f>
        <v/>
      </c>
      <c r="K1609">
        <f>_xlfn.XLOOKUP($A1609,ALGLIB_SSA_XAUUSD!$AA$2:$AA$2401,ALGLIB_SSA_XAUUSD!$Q$2:$Q$2401,"",0)</f>
        <v/>
      </c>
      <c r="L1609">
        <f>_xlfn.XLOOKUP($A1609,ALGLIB_SSA_XAUUSD!$AA$2:$AA$2401,ALGLIB_SSA_XAUUSD!$R$2:$R$2401,"",0)</f>
        <v/>
      </c>
      <c r="M1609">
        <f>_xlfn.XLOOKUP($A1609,ALGLIB_SSA_XAUUSD!$AA$2:$AA$2401,ALGLIB_SSA_XAUUSD!$S$2:$S$2401,"",0)</f>
        <v/>
      </c>
      <c r="N1609">
        <f>_xlfn.XLOOKUP($A1609,ALGLIB_SSA_XAUUSD!$AA$2:$AA$2401,ALGLIB_SSA_XAUUSD!$T$2:$T$2401,"",0)</f>
        <v/>
      </c>
      <c r="O1609">
        <f>_xlfn.XLOOKUP($A1609,ALGLIB_SSA_XAUUSD!$AA$2:$AA$2401,ALGLIB_SSA_XAUUSD!$U$2:$U$2401,"",0)</f>
        <v/>
      </c>
      <c r="P1609">
        <f>_xlfn.XLOOKUP($A1609,ALGLIB_SSA_XAUUSD!$AA$2:$AA$2401,ALGLIB_SSA_XAUUSD!$V$2:$V$2401,"",0)</f>
        <v/>
      </c>
      <c r="S1609">
        <f>A1609</f>
        <v/>
      </c>
      <c r="T1609">
        <f>J1609</f>
        <v/>
      </c>
      <c r="U1609">
        <f>K1609</f>
        <v/>
      </c>
      <c r="V1609" s="14">
        <f>IF($A1609="","",MOD(ROW()-2,12)+1)</f>
        <v/>
      </c>
      <c r="W1609">
        <f>L1609</f>
        <v/>
      </c>
      <c r="X1609" s="14">
        <f>IF(F1609="","",F1609)</f>
        <v/>
      </c>
      <c r="Y1609" s="14">
        <f>IF(G1609="","",G1609)</f>
        <v/>
      </c>
      <c r="Z1609">
        <f>M1609</f>
        <v/>
      </c>
      <c r="AA1609">
        <f>N1609</f>
        <v/>
      </c>
      <c r="AB1609" s="14">
        <f>IF(H1609="","",H1609)</f>
        <v/>
      </c>
      <c r="AC1609">
        <f>O1609</f>
        <v/>
      </c>
      <c r="AD1609" s="14">
        <f>IF(I1609="","",I1609)</f>
        <v/>
      </c>
      <c r="AE1609">
        <f>P1609</f>
        <v/>
      </c>
      <c r="AH1609">
        <f>IF(S1609&lt;&gt;"",S1609,AH1608+900)</f>
        <v/>
      </c>
      <c r="AI1609">
        <f>IF(T1609&lt;&gt;"",T1609,AI1608)</f>
        <v/>
      </c>
      <c r="AJ1609">
        <f>IF(U1609&lt;&gt;"",U1609,AJ1608)</f>
        <v/>
      </c>
      <c r="AK1609">
        <f>IF(W1609&lt;&gt;"",W1609,"")</f>
        <v/>
      </c>
      <c r="AL1609" s="14">
        <f>IF(X1609&lt;&gt;"",X1609,"")</f>
        <v/>
      </c>
      <c r="AM1609" s="14">
        <f>IF(Y1609&lt;&gt;"",Y1609,"")</f>
        <v/>
      </c>
      <c r="AN1609" s="14">
        <f>IF(OR(AL1609="",AM1609=""),"",AL1609-AM1609)</f>
        <v/>
      </c>
      <c r="AO1609">
        <f>IF(AN1609="","",IF(AN1609&gt;0,"Bullish","Bearish"))</f>
        <v/>
      </c>
      <c r="AP1609">
        <f>IF(AO1609="",AP1608,AO1609)</f>
        <v/>
      </c>
      <c r="AQ1609" s="14">
        <f>IF(AB1609&lt;&gt;"",AB1609,"")</f>
        <v/>
      </c>
      <c r="AR1609" s="14">
        <f>IF(AD1609&lt;&gt;"",AD1609,"")</f>
        <v/>
      </c>
      <c r="AS1609">
        <f>IF(AS1608+1=13,1,AS1608+1)</f>
        <v/>
      </c>
      <c r="AT1609">
        <f>IFERROR(IF(SLOPE($AQ$1586:$AQ$1597,$AS$1586:$AS$1597)&gt;0,MIN(3,ABS(SLOPE($AQ$1586:$AQ$1597,$AS$1586:$AS$1597))),IF(SLOPE($AQ$1586:$AQ$1597,$AS$1586:$AS$1597)&lt;-0.5,-0.5,0)),0)</f>
        <v/>
      </c>
      <c r="AU1609">
        <f>IFERROR(IF(SLOPE($AR$1586:$AR$1597,$AS$1586:$AS$1597)&lt;0,MAX(-3,-ABS(SLOPE($AR$1586:$AR$1597,$AS$1586:$AS$1597))),IF(SLOPE($AR$1586:$AR$1597,$AS$1586:$AS$1597)&gt;0.5,0.5,0)),0)</f>
        <v/>
      </c>
      <c r="AV1609">
        <f>($AQ$1598+(AT1609*(AS1609-1)))</f>
        <v/>
      </c>
      <c r="AW1609">
        <f>($AR$1598+(AU1609*(AS1609-1)))</f>
        <v/>
      </c>
      <c r="AX1609">
        <f>IF(AT1609&gt;0,AV1609+AT1609,AV1609)</f>
        <v/>
      </c>
      <c r="AY1609">
        <f>IF(AU1609&lt;0,AW1609+AU1609,AW1609)</f>
        <v/>
      </c>
      <c r="BA1609" s="14">
        <f>IFERROR(AX1609-AQ1609,"")</f>
        <v/>
      </c>
      <c r="BB1609" s="14">
        <f>IFERROR(AY1609-AR1609,"")</f>
        <v/>
      </c>
      <c r="BD1609">
        <f>AH1609</f>
        <v/>
      </c>
      <c r="BE1609">
        <f>AI1609</f>
        <v/>
      </c>
      <c r="BF1609">
        <f>AJ1609</f>
        <v/>
      </c>
      <c r="BG1609" s="14">
        <f>L1609</f>
        <v/>
      </c>
      <c r="BH1609" s="14">
        <f>IF(X1609="","",X1609)</f>
        <v/>
      </c>
      <c r="BI1609" s="14">
        <f>IF(Y1609="","",Y1609)</f>
        <v/>
      </c>
      <c r="BJ1609">
        <f>Z1609</f>
        <v/>
      </c>
      <c r="BK1609">
        <f>AA1609</f>
        <v/>
      </c>
      <c r="BL1609">
        <f>IFERROR(AX1609,"")</f>
        <v/>
      </c>
      <c r="BM1609">
        <f>IFERROR(AY1609,"")</f>
        <v/>
      </c>
    </row>
    <row r="1610" ht="14.25" customHeight="1">
      <c r="A1610">
        <f>ALGLIB_SSA_XAUUSD!AA1610</f>
        <v/>
      </c>
      <c r="B1610">
        <f>IF($A1610="","",INDEX(ALGLIB_SSA_XAUUSD!$B$2:$B$2401,MATCH($A1610,ALGLIB_SSA_XAUUSD!$A$2:$A$2401,1)))</f>
        <v/>
      </c>
      <c r="C1610">
        <f>IF($A1610="","",INDEX(ALGLIB_SSA_XAUUSD!$C$2:$C$2401,MATCH($A1610,ALGLIB_SSA_XAUUSD!$A$2:$A$2401,1)))</f>
        <v/>
      </c>
      <c r="D1610" s="14">
        <f>IF($A1610="","",INT((ROW()-2)/12)+1)</f>
        <v/>
      </c>
      <c r="E1610" s="14">
        <f>IF($A1610="","",INDEX(ALGLIB_SSA_XAUUSD!$D$2:$D$2401,MATCH($A1610,ALGLIB_SSA_XAUUSD!$A$2:$A$2401,1)))</f>
        <v/>
      </c>
      <c r="F1610" s="14">
        <f>IF($A1610="","",INDEX(ALGLIB_SSA_XAUUSD!$E$2:$E$2401,MATCH($A1610,ALGLIB_SSA_XAUUSD!$A$2:$A$2401,1)))</f>
        <v/>
      </c>
      <c r="G1610" s="14">
        <f>IF($A1610="","",INDEX(ALGLIB_SSA_XAUUSD!$F$2:$F$2401,MATCH($A1610,ALGLIB_SSA_XAUUSD!$A$2:$A$2401,1)))</f>
        <v/>
      </c>
      <c r="H1610" s="14">
        <f>IF($A1610="","",INDEX(ALGLIB_SSA_XAUUSD!$G$2:$G$2401,MATCH($A1610,ALGLIB_SSA_XAUUSD!$A$2:$A$2401,1)))</f>
        <v/>
      </c>
      <c r="I1610" s="14">
        <f>IF($A1610="","",INDEX(ALGLIB_SSA_XAUUSD!$H$2:$H$2401,MATCH($A1610,ALGLIB_SSA_XAUUSD!$A$2:$A$2401,1)))</f>
        <v/>
      </c>
      <c r="J1610">
        <f>_xlfn.XLOOKUP($A1610,ALGLIB_SSA_XAUUSD!$AA$2:$AA$2401,ALGLIB_SSA_XAUUSD!$P$2:$P$2401,"",0)</f>
        <v/>
      </c>
      <c r="K1610">
        <f>_xlfn.XLOOKUP($A1610,ALGLIB_SSA_XAUUSD!$AA$2:$AA$2401,ALGLIB_SSA_XAUUSD!$Q$2:$Q$2401,"",0)</f>
        <v/>
      </c>
      <c r="L1610">
        <f>_xlfn.XLOOKUP($A1610,ALGLIB_SSA_XAUUSD!$AA$2:$AA$2401,ALGLIB_SSA_XAUUSD!$R$2:$R$2401,"",0)</f>
        <v/>
      </c>
      <c r="M1610">
        <f>_xlfn.XLOOKUP($A1610,ALGLIB_SSA_XAUUSD!$AA$2:$AA$2401,ALGLIB_SSA_XAUUSD!$S$2:$S$2401,"",0)</f>
        <v/>
      </c>
      <c r="N1610">
        <f>_xlfn.XLOOKUP($A1610,ALGLIB_SSA_XAUUSD!$AA$2:$AA$2401,ALGLIB_SSA_XAUUSD!$T$2:$T$2401,"",0)</f>
        <v/>
      </c>
      <c r="O1610">
        <f>_xlfn.XLOOKUP($A1610,ALGLIB_SSA_XAUUSD!$AA$2:$AA$2401,ALGLIB_SSA_XAUUSD!$U$2:$U$2401,"",0)</f>
        <v/>
      </c>
      <c r="P1610">
        <f>_xlfn.XLOOKUP($A1610,ALGLIB_SSA_XAUUSD!$AA$2:$AA$2401,ALGLIB_SSA_XAUUSD!$V$2:$V$2401,"",0)</f>
        <v/>
      </c>
      <c r="S1610">
        <f>A1610</f>
        <v/>
      </c>
      <c r="T1610">
        <f>J1610</f>
        <v/>
      </c>
      <c r="U1610">
        <f>K1610</f>
        <v/>
      </c>
      <c r="V1610" s="14">
        <f>IF($A1610="","",MOD(ROW()-2,12)+1)</f>
        <v/>
      </c>
      <c r="W1610">
        <f>L1610</f>
        <v/>
      </c>
      <c r="X1610" s="14">
        <f>IF(F1610="","",F1610)</f>
        <v/>
      </c>
      <c r="Y1610" s="14">
        <f>IF(G1610="","",G1610)</f>
        <v/>
      </c>
      <c r="Z1610">
        <f>M1610</f>
        <v/>
      </c>
      <c r="AA1610">
        <f>N1610</f>
        <v/>
      </c>
      <c r="AB1610" s="14">
        <f>IF(H1610="","",H1610)</f>
        <v/>
      </c>
      <c r="AC1610">
        <f>O1610</f>
        <v/>
      </c>
      <c r="AD1610" s="14">
        <f>IF(I1610="","",I1610)</f>
        <v/>
      </c>
      <c r="AE1610">
        <f>P1610</f>
        <v/>
      </c>
      <c r="AH1610">
        <f>IF(S1610&lt;&gt;"",S1610,AH1609+900)</f>
        <v/>
      </c>
      <c r="AI1610">
        <f>IF(T1610&lt;&gt;"",T1610,AI1609)</f>
        <v/>
      </c>
      <c r="AJ1610">
        <f>IF(U1610&lt;&gt;"",U1610,AJ1609)</f>
        <v/>
      </c>
      <c r="AK1610">
        <f>IF(W1610&lt;&gt;"",W1610,"")</f>
        <v/>
      </c>
      <c r="AL1610" s="14">
        <f>IF(X1610&lt;&gt;"",X1610,"")</f>
        <v/>
      </c>
      <c r="AM1610" s="14">
        <f>IF(Y1610&lt;&gt;"",Y1610,"")</f>
        <v/>
      </c>
      <c r="AN1610" s="14">
        <f>IF(OR(AL1610="",AM1610=""),"",AL1610-AM1610)</f>
        <v/>
      </c>
      <c r="AO1610">
        <f>IF(AN1610="","",IF(AN1610&gt;0,"Bullish","Bearish"))</f>
        <v/>
      </c>
      <c r="AP1610">
        <f>IF(AO1610="",AP1609,AO1610)</f>
        <v/>
      </c>
      <c r="AQ1610" s="14">
        <f>IF(AB1610&lt;&gt;"",AB1610,"")</f>
        <v/>
      </c>
      <c r="AR1610" s="14">
        <f>IF(AD1610&lt;&gt;"",AD1610,"")</f>
        <v/>
      </c>
      <c r="AS1610">
        <f>IF(AS1609+1=13,1,AS1609+1)</f>
        <v/>
      </c>
      <c r="AT1610">
        <f>IFERROR(IF(SLOPE($AQ$1598:$AQ$1609,$AS$1598:$AS$1609)&gt;0,MIN(3,ABS(SLOPE($AQ$1598:$AQ$1609,$AS$1598:$AS$1609))),IF(SLOPE($AQ$1598:$AQ$1609,$AS$1598:$AS$1609)&lt;-0.5,-0.5,0)),0)</f>
        <v/>
      </c>
      <c r="AU1610">
        <f>IFERROR(IF(SLOPE($AR$1598:$AR$1609,$AS$1598:$AS$1609)&lt;0,MAX(-3,-ABS(SLOPE($AR$1598:$AR$1609,$AS$1598:$AS$1609))),IF(SLOPE($AR$1598:$AR$1609,$AS$1598:$AS$1609)&gt;0.5,0.5,0)),0)</f>
        <v/>
      </c>
      <c r="AV1610">
        <f>($AQ$1610+(AT1610*(AS1610-1)))</f>
        <v/>
      </c>
      <c r="AW1610">
        <f>($AR$1610+(AU1610*(AS1610-1)))</f>
        <v/>
      </c>
      <c r="AX1610">
        <f>IF(AT1610&gt;0,AV1610+AT1610,AV1610)</f>
        <v/>
      </c>
      <c r="AY1610">
        <f>IF(AU1610&lt;0,AW1610+AU1610,AW1610)</f>
        <v/>
      </c>
      <c r="BA1610" s="14">
        <f>IFERROR(AX1610-AQ1610,"")</f>
        <v/>
      </c>
      <c r="BB1610" s="14">
        <f>IFERROR(AY1610-AR1610,"")</f>
        <v/>
      </c>
      <c r="BD1610">
        <f>AH1610</f>
        <v/>
      </c>
      <c r="BE1610">
        <f>AI1610</f>
        <v/>
      </c>
      <c r="BF1610">
        <f>AJ1610</f>
        <v/>
      </c>
      <c r="BG1610" s="14">
        <f>L1610</f>
        <v/>
      </c>
      <c r="BH1610" s="14">
        <f>IF(X1610="","",X1610)</f>
        <v/>
      </c>
      <c r="BI1610" s="14">
        <f>IF(Y1610="","",Y1610)</f>
        <v/>
      </c>
      <c r="BJ1610">
        <f>Z1610</f>
        <v/>
      </c>
      <c r="BK1610">
        <f>AA1610</f>
        <v/>
      </c>
      <c r="BL1610">
        <f>IFERROR(AX1610,"")</f>
        <v/>
      </c>
      <c r="BM1610">
        <f>IFERROR(AY1610,"")</f>
        <v/>
      </c>
    </row>
    <row r="1611" ht="14.25" customHeight="1">
      <c r="A1611">
        <f>ALGLIB_SSA_XAUUSD!AA1611</f>
        <v/>
      </c>
      <c r="B1611">
        <f>IF($A1611="","",INDEX(ALGLIB_SSA_XAUUSD!$B$2:$B$2401,MATCH($A1611,ALGLIB_SSA_XAUUSD!$A$2:$A$2401,1)))</f>
        <v/>
      </c>
      <c r="C1611">
        <f>IF($A1611="","",INDEX(ALGLIB_SSA_XAUUSD!$C$2:$C$2401,MATCH($A1611,ALGLIB_SSA_XAUUSD!$A$2:$A$2401,1)))</f>
        <v/>
      </c>
      <c r="D1611" s="14">
        <f>IF($A1611="","",INT((ROW()-2)/12)+1)</f>
        <v/>
      </c>
      <c r="E1611" s="14">
        <f>IF(AND(E1622&lt;&gt;"",D1622=D1610+1),E1610+(E1622-E1610)*1/12,"")</f>
        <v/>
      </c>
      <c r="F1611" s="14">
        <f>IF(AND(F1622&lt;&gt;"",D1622=D1610+1),F1610+(F1622-F1610)*1/12,"")</f>
        <v/>
      </c>
      <c r="G1611" s="14">
        <f>IF(AND(G1622&lt;&gt;"",D1622=D1610+1),G1610+(G1622-G1610)*1/12,"")</f>
        <v/>
      </c>
      <c r="H1611" s="14">
        <f>IF(AND(H1622&lt;&gt;"",D1622=D1610+1),H1610+(H1622-H1610)*1/12,"")</f>
        <v/>
      </c>
      <c r="I1611" s="14">
        <f>IF(AND(L1622&lt;&gt;"",D1622=D1610+1),I1610+(I1622-I1610)*1/12,"")</f>
        <v/>
      </c>
      <c r="J1611">
        <f>_xlfn.XLOOKUP($A1611,ALGLIB_SSA_XAUUSD!$AA$2:$AA$2401,ALGLIB_SSA_XAUUSD!$P$2:$P$2401,"",0)</f>
        <v/>
      </c>
      <c r="K1611">
        <f>_xlfn.XLOOKUP($A1611,ALGLIB_SSA_XAUUSD!$AA$2:$AA$2401,ALGLIB_SSA_XAUUSD!$Q$2:$Q$2401,"",0)</f>
        <v/>
      </c>
      <c r="L1611">
        <f>_xlfn.XLOOKUP($A1611,ALGLIB_SSA_XAUUSD!$AA$2:$AA$2401,ALGLIB_SSA_XAUUSD!$R$2:$R$2401,"",0)</f>
        <v/>
      </c>
      <c r="M1611">
        <f>_xlfn.XLOOKUP($A1611,ALGLIB_SSA_XAUUSD!$AA$2:$AA$2401,ALGLIB_SSA_XAUUSD!$S$2:$S$2401,"",0)</f>
        <v/>
      </c>
      <c r="N1611">
        <f>_xlfn.XLOOKUP($A1611,ALGLIB_SSA_XAUUSD!$AA$2:$AA$2401,ALGLIB_SSA_XAUUSD!$T$2:$T$2401,"",0)</f>
        <v/>
      </c>
      <c r="O1611">
        <f>_xlfn.XLOOKUP($A1611,ALGLIB_SSA_XAUUSD!$AA$2:$AA$2401,ALGLIB_SSA_XAUUSD!$U$2:$U$2401,"",0)</f>
        <v/>
      </c>
      <c r="P1611">
        <f>_xlfn.XLOOKUP($A1611,ALGLIB_SSA_XAUUSD!$AA$2:$AA$2401,ALGLIB_SSA_XAUUSD!$V$2:$V$2401,"",0)</f>
        <v/>
      </c>
      <c r="S1611">
        <f>A1611</f>
        <v/>
      </c>
      <c r="T1611">
        <f>J1611</f>
        <v/>
      </c>
      <c r="U1611">
        <f>K1611</f>
        <v/>
      </c>
      <c r="V1611" s="14">
        <f>IF($A1611="","",MOD(ROW()-2,12)+1)</f>
        <v/>
      </c>
      <c r="W1611">
        <f>L1611</f>
        <v/>
      </c>
      <c r="X1611" s="14">
        <f>IF(F1611="","",F1611)</f>
        <v/>
      </c>
      <c r="Y1611" s="14">
        <f>IF(G1611="","",G1611)</f>
        <v/>
      </c>
      <c r="Z1611">
        <f>M1611</f>
        <v/>
      </c>
      <c r="AA1611">
        <f>N1611</f>
        <v/>
      </c>
      <c r="AB1611" s="14">
        <f>IF(H1611="","",H1611)</f>
        <v/>
      </c>
      <c r="AC1611">
        <f>O1611</f>
        <v/>
      </c>
      <c r="AD1611" s="14">
        <f>IF(I1611="","",I1611)</f>
        <v/>
      </c>
      <c r="AE1611">
        <f>P1611</f>
        <v/>
      </c>
      <c r="AH1611">
        <f>IF(S1611&lt;&gt;"",S1611,AH1610+900)</f>
        <v/>
      </c>
      <c r="AI1611">
        <f>IF(T1611&lt;&gt;"",T1611,AI1610)</f>
        <v/>
      </c>
      <c r="AJ1611">
        <f>IF(U1611&lt;&gt;"",U1611,AJ1610)</f>
        <v/>
      </c>
      <c r="AK1611">
        <f>IF(W1611&lt;&gt;"",W1611,"")</f>
        <v/>
      </c>
      <c r="AL1611" s="14">
        <f>IF(X1611&lt;&gt;"",X1611,"")</f>
        <v/>
      </c>
      <c r="AM1611" s="14">
        <f>IF(Y1611&lt;&gt;"",Y1611,"")</f>
        <v/>
      </c>
      <c r="AN1611" s="14">
        <f>IF(OR(AL1611="",AM1611=""),"",AL1611-AM1611)</f>
        <v/>
      </c>
      <c r="AO1611">
        <f>IF(AN1611="","",IF(AN1611&gt;0,"Bullish","Bearish"))</f>
        <v/>
      </c>
      <c r="AP1611">
        <f>IF(AO1611="",AP1610,AO1611)</f>
        <v/>
      </c>
      <c r="AQ1611" s="14">
        <f>IF(AB1611&lt;&gt;"",AB1611,"")</f>
        <v/>
      </c>
      <c r="AR1611" s="14">
        <f>IF(AD1611&lt;&gt;"",AD1611,"")</f>
        <v/>
      </c>
      <c r="AS1611">
        <f>IF(AS1610+1=13,1,AS1610+1)</f>
        <v/>
      </c>
      <c r="AT1611">
        <f>IFERROR(IF(SLOPE($AQ$1598:$AQ$1609,$AS$1598:$AS$1609)&gt;0,MIN(3,ABS(SLOPE($AQ$1598:$AQ$1609,$AS$1598:$AS$1609))),IF(SLOPE($AQ$1598:$AQ$1609,$AS$1598:$AS$1609)&lt;-0.5,-0.5,0)),0)</f>
        <v/>
      </c>
      <c r="AU1611">
        <f>IFERROR(IF(SLOPE($AR$1598:$AR$1609,$AS$1598:$AS$1609)&lt;0,MAX(-3,-ABS(SLOPE($AR$1598:$AR$1609,$AS$1598:$AS$1609))),IF(SLOPE($AR$1598:$AR$1609,$AS$1598:$AS$1609)&gt;0.5,0.5,0)),0)</f>
        <v/>
      </c>
      <c r="AV1611">
        <f>($AQ$1610+(AT1611*(AS1611-1)))</f>
        <v/>
      </c>
      <c r="AW1611">
        <f>($AR$1610+(AU1611*(AS1611-1)))</f>
        <v/>
      </c>
      <c r="AX1611">
        <f>IF(AT1611&gt;0,AV1611+AT1611,AV1611)</f>
        <v/>
      </c>
      <c r="AY1611">
        <f>IF(AU1611&lt;0,AW1611+AU1611,AW1611)</f>
        <v/>
      </c>
      <c r="BA1611" s="14">
        <f>IFERROR(AX1611-AQ1611,"")</f>
        <v/>
      </c>
      <c r="BB1611" s="14">
        <f>IFERROR(AY1611-AR1611,"")</f>
        <v/>
      </c>
      <c r="BD1611">
        <f>AH1611</f>
        <v/>
      </c>
      <c r="BE1611">
        <f>AI1611</f>
        <v/>
      </c>
      <c r="BF1611">
        <f>AJ1611</f>
        <v/>
      </c>
      <c r="BG1611" s="14">
        <f>L1611</f>
        <v/>
      </c>
      <c r="BH1611" s="14">
        <f>IF(X1611="","",X1611)</f>
        <v/>
      </c>
      <c r="BI1611" s="14">
        <f>IF(Y1611="","",Y1611)</f>
        <v/>
      </c>
      <c r="BJ1611">
        <f>Z1611</f>
        <v/>
      </c>
      <c r="BK1611">
        <f>AA1611</f>
        <v/>
      </c>
      <c r="BL1611">
        <f>IFERROR(AX1611,"")</f>
        <v/>
      </c>
      <c r="BM1611">
        <f>IFERROR(AY1611,"")</f>
        <v/>
      </c>
    </row>
    <row r="1612" ht="14.25" customHeight="1">
      <c r="A1612">
        <f>ALGLIB_SSA_XAUUSD!AA1612</f>
        <v/>
      </c>
      <c r="B1612">
        <f>IF($A1612="","",INDEX(ALGLIB_SSA_XAUUSD!$B$2:$B$2401,MATCH($A1612,ALGLIB_SSA_XAUUSD!$A$2:$A$2401,1)))</f>
        <v/>
      </c>
      <c r="C1612">
        <f>IF($A1612="","",INDEX(ALGLIB_SSA_XAUUSD!$C$2:$C$2401,MATCH($A1612,ALGLIB_SSA_XAUUSD!$A$2:$A$2401,1)))</f>
        <v/>
      </c>
      <c r="D1612" s="14">
        <f>IF($A1612="","",INT((ROW()-2)/12)+1)</f>
        <v/>
      </c>
      <c r="E1612" s="14">
        <f>IF(AND(E1622&lt;&gt;"",D1622=D1610+1),E1610+(E1622-E1610)*2/12,"")</f>
        <v/>
      </c>
      <c r="F1612" s="14">
        <f>IF(AND(F1622&lt;&gt;"",D1622=D1610+1),F1610+(F1622-F1610)*2/12,"")</f>
        <v/>
      </c>
      <c r="G1612" s="14">
        <f>IF(AND(G1622&lt;&gt;"",D1622=D1610+1),G1610+(G1622-G1610)*2/12,"")</f>
        <v/>
      </c>
      <c r="H1612" s="14">
        <f>IF(AND(H1622&lt;&gt;"",D1622=D1610+1),H1610+(H1622-H1610)*2/12,"")</f>
        <v/>
      </c>
      <c r="I1612" s="14">
        <f>IF(AND(L1622&lt;&gt;"",D1622=D1610+1),I1610+(I1622-I1610)*2/12,"")</f>
        <v/>
      </c>
      <c r="J1612">
        <f>_xlfn.XLOOKUP($A1612,ALGLIB_SSA_XAUUSD!$AA$2:$AA$2401,ALGLIB_SSA_XAUUSD!$P$2:$P$2401,"",0)</f>
        <v/>
      </c>
      <c r="K1612">
        <f>_xlfn.XLOOKUP($A1612,ALGLIB_SSA_XAUUSD!$AA$2:$AA$2401,ALGLIB_SSA_XAUUSD!$Q$2:$Q$2401,"",0)</f>
        <v/>
      </c>
      <c r="L1612">
        <f>_xlfn.XLOOKUP($A1612,ALGLIB_SSA_XAUUSD!$AA$2:$AA$2401,ALGLIB_SSA_XAUUSD!$R$2:$R$2401,"",0)</f>
        <v/>
      </c>
      <c r="M1612">
        <f>_xlfn.XLOOKUP($A1612,ALGLIB_SSA_XAUUSD!$AA$2:$AA$2401,ALGLIB_SSA_XAUUSD!$S$2:$S$2401,"",0)</f>
        <v/>
      </c>
      <c r="N1612">
        <f>_xlfn.XLOOKUP($A1612,ALGLIB_SSA_XAUUSD!$AA$2:$AA$2401,ALGLIB_SSA_XAUUSD!$T$2:$T$2401,"",0)</f>
        <v/>
      </c>
      <c r="O1612">
        <f>_xlfn.XLOOKUP($A1612,ALGLIB_SSA_XAUUSD!$AA$2:$AA$2401,ALGLIB_SSA_XAUUSD!$U$2:$U$2401,"",0)</f>
        <v/>
      </c>
      <c r="P1612">
        <f>_xlfn.XLOOKUP($A1612,ALGLIB_SSA_XAUUSD!$AA$2:$AA$2401,ALGLIB_SSA_XAUUSD!$V$2:$V$2401,"",0)</f>
        <v/>
      </c>
      <c r="S1612">
        <f>A1612</f>
        <v/>
      </c>
      <c r="T1612">
        <f>J1612</f>
        <v/>
      </c>
      <c r="U1612">
        <f>K1612</f>
        <v/>
      </c>
      <c r="V1612" s="14">
        <f>IF($A1612="","",MOD(ROW()-2,12)+1)</f>
        <v/>
      </c>
      <c r="W1612">
        <f>L1612</f>
        <v/>
      </c>
      <c r="X1612" s="14">
        <f>IF(F1612="","",F1612)</f>
        <v/>
      </c>
      <c r="Y1612" s="14">
        <f>IF(G1612="","",G1612)</f>
        <v/>
      </c>
      <c r="Z1612">
        <f>M1612</f>
        <v/>
      </c>
      <c r="AA1612">
        <f>N1612</f>
        <v/>
      </c>
      <c r="AB1612" s="14">
        <f>IF(H1612="","",H1612)</f>
        <v/>
      </c>
      <c r="AC1612">
        <f>O1612</f>
        <v/>
      </c>
      <c r="AD1612" s="14">
        <f>IF(I1612="","",I1612)</f>
        <v/>
      </c>
      <c r="AE1612">
        <f>P1612</f>
        <v/>
      </c>
      <c r="AH1612">
        <f>IF(S1612&lt;&gt;"",S1612,AH1611+900)</f>
        <v/>
      </c>
      <c r="AI1612">
        <f>IF(T1612&lt;&gt;"",T1612,AI1611)</f>
        <v/>
      </c>
      <c r="AJ1612">
        <f>IF(U1612&lt;&gt;"",U1612,AJ1611)</f>
        <v/>
      </c>
      <c r="AK1612">
        <f>IF(W1612&lt;&gt;"",W1612,"")</f>
        <v/>
      </c>
      <c r="AL1612" s="14">
        <f>IF(X1612&lt;&gt;"",X1612,"")</f>
        <v/>
      </c>
      <c r="AM1612" s="14">
        <f>IF(Y1612&lt;&gt;"",Y1612,"")</f>
        <v/>
      </c>
      <c r="AN1612" s="14">
        <f>IF(OR(AL1612="",AM1612=""),"",AL1612-AM1612)</f>
        <v/>
      </c>
      <c r="AO1612">
        <f>IF(AN1612="","",IF(AN1612&gt;0,"Bullish","Bearish"))</f>
        <v/>
      </c>
      <c r="AP1612">
        <f>IF(AO1612="",AP1611,AO1612)</f>
        <v/>
      </c>
      <c r="AQ1612" s="14">
        <f>IF(AB1612&lt;&gt;"",AB1612,"")</f>
        <v/>
      </c>
      <c r="AR1612" s="14">
        <f>IF(AD1612&lt;&gt;"",AD1612,"")</f>
        <v/>
      </c>
      <c r="AS1612">
        <f>IF(AS1611+1=13,1,AS1611+1)</f>
        <v/>
      </c>
      <c r="AT1612">
        <f>IFERROR(IF(SLOPE($AQ$1598:$AQ$1609,$AS$1598:$AS$1609)&gt;0,MIN(3,ABS(SLOPE($AQ$1598:$AQ$1609,$AS$1598:$AS$1609))),IF(SLOPE($AQ$1598:$AQ$1609,$AS$1598:$AS$1609)&lt;-0.5,-0.5,0)),0)</f>
        <v/>
      </c>
      <c r="AU1612">
        <f>IFERROR(IF(SLOPE($AR$1598:$AR$1609,$AS$1598:$AS$1609)&lt;0,MAX(-3,-ABS(SLOPE($AR$1598:$AR$1609,$AS$1598:$AS$1609))),IF(SLOPE($AR$1598:$AR$1609,$AS$1598:$AS$1609)&gt;0.5,0.5,0)),0)</f>
        <v/>
      </c>
      <c r="AV1612">
        <f>($AQ$1610+(AT1612*(AS1612-1)))</f>
        <v/>
      </c>
      <c r="AW1612">
        <f>($AR$1610+(AU1612*(AS1612-1)))</f>
        <v/>
      </c>
      <c r="AX1612">
        <f>IF(AT1612&gt;0,AV1612+AT1612,AV1612)</f>
        <v/>
      </c>
      <c r="AY1612">
        <f>IF(AU1612&lt;0,AW1612+AU1612,AW1612)</f>
        <v/>
      </c>
      <c r="BA1612" s="14">
        <f>IFERROR(AX1612-AQ1612,"")</f>
        <v/>
      </c>
      <c r="BB1612" s="14">
        <f>IFERROR(AY1612-AR1612,"")</f>
        <v/>
      </c>
      <c r="BD1612">
        <f>AH1612</f>
        <v/>
      </c>
      <c r="BE1612">
        <f>AI1612</f>
        <v/>
      </c>
      <c r="BF1612">
        <f>AJ1612</f>
        <v/>
      </c>
      <c r="BG1612" s="14">
        <f>L1612</f>
        <v/>
      </c>
      <c r="BH1612" s="14">
        <f>IF(X1612="","",X1612)</f>
        <v/>
      </c>
      <c r="BI1612" s="14">
        <f>IF(Y1612="","",Y1612)</f>
        <v/>
      </c>
      <c r="BJ1612">
        <f>Z1612</f>
        <v/>
      </c>
      <c r="BK1612">
        <f>AA1612</f>
        <v/>
      </c>
      <c r="BL1612">
        <f>IFERROR(AX1612,"")</f>
        <v/>
      </c>
      <c r="BM1612">
        <f>IFERROR(AY1612,"")</f>
        <v/>
      </c>
    </row>
    <row r="1613" ht="14.25" customHeight="1">
      <c r="A1613">
        <f>ALGLIB_SSA_XAUUSD!AA1613</f>
        <v/>
      </c>
      <c r="B1613">
        <f>IF($A1613="","",INDEX(ALGLIB_SSA_XAUUSD!$B$2:$B$2401,MATCH($A1613,ALGLIB_SSA_XAUUSD!$A$2:$A$2401,1)))</f>
        <v/>
      </c>
      <c r="C1613">
        <f>IF($A1613="","",INDEX(ALGLIB_SSA_XAUUSD!$C$2:$C$2401,MATCH($A1613,ALGLIB_SSA_XAUUSD!$A$2:$A$2401,1)))</f>
        <v/>
      </c>
      <c r="D1613" s="14">
        <f>IF($A1613="","",INT((ROW()-2)/12)+1)</f>
        <v/>
      </c>
      <c r="E1613" s="14">
        <f>IF(AND(E1622&lt;&gt;"",D1622=D1610+1),E1610+(E1622-E1610)*3/12,"")</f>
        <v/>
      </c>
      <c r="F1613" s="14">
        <f>IF(AND(F1622&lt;&gt;"",D1622=D1610+1),F1610+(F1622-F1610)*3/12,"")</f>
        <v/>
      </c>
      <c r="G1613" s="14">
        <f>IF(AND(G1622&lt;&gt;"",D1622=D1610+1),G1610+(G1622-G1610)*3/12,"")</f>
        <v/>
      </c>
      <c r="H1613" s="14">
        <f>IF(AND(H1622&lt;&gt;"",D1622=D1610+1),H1610+(H1622-H1610)*3/12,"")</f>
        <v/>
      </c>
      <c r="I1613" s="14">
        <f>IF(AND(L1622&lt;&gt;"",D1622=D1610+1),I1610+(I1622-I1610)*3/12,"")</f>
        <v/>
      </c>
      <c r="J1613">
        <f>_xlfn.XLOOKUP($A1613,ALGLIB_SSA_XAUUSD!$AA$2:$AA$2401,ALGLIB_SSA_XAUUSD!$P$2:$P$2401,"",0)</f>
        <v/>
      </c>
      <c r="K1613">
        <f>_xlfn.XLOOKUP($A1613,ALGLIB_SSA_XAUUSD!$AA$2:$AA$2401,ALGLIB_SSA_XAUUSD!$Q$2:$Q$2401,"",0)</f>
        <v/>
      </c>
      <c r="L1613">
        <f>_xlfn.XLOOKUP($A1613,ALGLIB_SSA_XAUUSD!$AA$2:$AA$2401,ALGLIB_SSA_XAUUSD!$R$2:$R$2401,"",0)</f>
        <v/>
      </c>
      <c r="M1613">
        <f>_xlfn.XLOOKUP($A1613,ALGLIB_SSA_XAUUSD!$AA$2:$AA$2401,ALGLIB_SSA_XAUUSD!$S$2:$S$2401,"",0)</f>
        <v/>
      </c>
      <c r="N1613">
        <f>_xlfn.XLOOKUP($A1613,ALGLIB_SSA_XAUUSD!$AA$2:$AA$2401,ALGLIB_SSA_XAUUSD!$T$2:$T$2401,"",0)</f>
        <v/>
      </c>
      <c r="O1613">
        <f>_xlfn.XLOOKUP($A1613,ALGLIB_SSA_XAUUSD!$AA$2:$AA$2401,ALGLIB_SSA_XAUUSD!$U$2:$U$2401,"",0)</f>
        <v/>
      </c>
      <c r="P1613">
        <f>_xlfn.XLOOKUP($A1613,ALGLIB_SSA_XAUUSD!$AA$2:$AA$2401,ALGLIB_SSA_XAUUSD!$V$2:$V$2401,"",0)</f>
        <v/>
      </c>
      <c r="S1613">
        <f>A1613</f>
        <v/>
      </c>
      <c r="T1613">
        <f>J1613</f>
        <v/>
      </c>
      <c r="U1613">
        <f>K1613</f>
        <v/>
      </c>
      <c r="V1613" s="14">
        <f>IF($A1613="","",MOD(ROW()-2,12)+1)</f>
        <v/>
      </c>
      <c r="W1613">
        <f>L1613</f>
        <v/>
      </c>
      <c r="X1613" s="14">
        <f>IF(F1613="","",F1613)</f>
        <v/>
      </c>
      <c r="Y1613" s="14">
        <f>IF(G1613="","",G1613)</f>
        <v/>
      </c>
      <c r="Z1613">
        <f>M1613</f>
        <v/>
      </c>
      <c r="AA1613">
        <f>N1613</f>
        <v/>
      </c>
      <c r="AB1613" s="14">
        <f>IF(H1613="","",H1613)</f>
        <v/>
      </c>
      <c r="AC1613">
        <f>O1613</f>
        <v/>
      </c>
      <c r="AD1613" s="14">
        <f>IF(I1613="","",I1613)</f>
        <v/>
      </c>
      <c r="AE1613">
        <f>P1613</f>
        <v/>
      </c>
      <c r="AH1613">
        <f>IF(S1613&lt;&gt;"",S1613,AH1612+900)</f>
        <v/>
      </c>
      <c r="AI1613">
        <f>IF(T1613&lt;&gt;"",T1613,AI1612)</f>
        <v/>
      </c>
      <c r="AJ1613">
        <f>IF(U1613&lt;&gt;"",U1613,AJ1612)</f>
        <v/>
      </c>
      <c r="AK1613">
        <f>IF(W1613&lt;&gt;"",W1613,"")</f>
        <v/>
      </c>
      <c r="AL1613" s="14">
        <f>IF(X1613&lt;&gt;"",X1613,"")</f>
        <v/>
      </c>
      <c r="AM1613" s="14">
        <f>IF(Y1613&lt;&gt;"",Y1613,"")</f>
        <v/>
      </c>
      <c r="AN1613" s="14">
        <f>IF(OR(AL1613="",AM1613=""),"",AL1613-AM1613)</f>
        <v/>
      </c>
      <c r="AO1613">
        <f>IF(AN1613="","",IF(AN1613&gt;0,"Bullish","Bearish"))</f>
        <v/>
      </c>
      <c r="AP1613">
        <f>IF(AO1613="",AP1612,AO1613)</f>
        <v/>
      </c>
      <c r="AQ1613" s="14">
        <f>IF(AB1613&lt;&gt;"",AB1613,"")</f>
        <v/>
      </c>
      <c r="AR1613" s="14">
        <f>IF(AD1613&lt;&gt;"",AD1613,"")</f>
        <v/>
      </c>
      <c r="AS1613">
        <f>IF(AS1612+1=13,1,AS1612+1)</f>
        <v/>
      </c>
      <c r="AT1613">
        <f>IFERROR(IF(SLOPE($AQ$1598:$AQ$1609,$AS$1598:$AS$1609)&gt;0,MIN(3,ABS(SLOPE($AQ$1598:$AQ$1609,$AS$1598:$AS$1609))),IF(SLOPE($AQ$1598:$AQ$1609,$AS$1598:$AS$1609)&lt;-0.5,-0.5,0)),0)</f>
        <v/>
      </c>
      <c r="AU1613">
        <f>IFERROR(IF(SLOPE($AR$1598:$AR$1609,$AS$1598:$AS$1609)&lt;0,MAX(-3,-ABS(SLOPE($AR$1598:$AR$1609,$AS$1598:$AS$1609))),IF(SLOPE($AR$1598:$AR$1609,$AS$1598:$AS$1609)&gt;0.5,0.5,0)),0)</f>
        <v/>
      </c>
      <c r="AV1613">
        <f>($AQ$1610+(AT1613*(AS1613-1)))</f>
        <v/>
      </c>
      <c r="AW1613">
        <f>($AR$1610+(AU1613*(AS1613-1)))</f>
        <v/>
      </c>
      <c r="AX1613">
        <f>IF(AT1613&gt;0,AV1613+AT1613,AV1613)</f>
        <v/>
      </c>
      <c r="AY1613">
        <f>IF(AU1613&lt;0,AW1613+AU1613,AW1613)</f>
        <v/>
      </c>
      <c r="BA1613" s="14">
        <f>IFERROR(AX1613-AQ1613,"")</f>
        <v/>
      </c>
      <c r="BB1613" s="14">
        <f>IFERROR(AY1613-AR1613,"")</f>
        <v/>
      </c>
      <c r="BD1613">
        <f>AH1613</f>
        <v/>
      </c>
      <c r="BE1613">
        <f>AI1613</f>
        <v/>
      </c>
      <c r="BF1613">
        <f>AJ1613</f>
        <v/>
      </c>
      <c r="BG1613" s="14">
        <f>L1613</f>
        <v/>
      </c>
      <c r="BH1613" s="14">
        <f>IF(X1613="","",X1613)</f>
        <v/>
      </c>
      <c r="BI1613" s="14">
        <f>IF(Y1613="","",Y1613)</f>
        <v/>
      </c>
      <c r="BJ1613">
        <f>Z1613</f>
        <v/>
      </c>
      <c r="BK1613">
        <f>AA1613</f>
        <v/>
      </c>
      <c r="BL1613">
        <f>IFERROR(AX1613,"")</f>
        <v/>
      </c>
      <c r="BM1613">
        <f>IFERROR(AY1613,"")</f>
        <v/>
      </c>
    </row>
    <row r="1614" ht="14.25" customHeight="1">
      <c r="A1614">
        <f>ALGLIB_SSA_XAUUSD!AA1614</f>
        <v/>
      </c>
      <c r="B1614">
        <f>IF($A1614="","",INDEX(ALGLIB_SSA_XAUUSD!$B$2:$B$2401,MATCH($A1614,ALGLIB_SSA_XAUUSD!$A$2:$A$2401,1)))</f>
        <v/>
      </c>
      <c r="C1614">
        <f>IF($A1614="","",INDEX(ALGLIB_SSA_XAUUSD!$C$2:$C$2401,MATCH($A1614,ALGLIB_SSA_XAUUSD!$A$2:$A$2401,1)))</f>
        <v/>
      </c>
      <c r="D1614" s="14">
        <f>IF($A1614="","",INT((ROW()-2)/12)+1)</f>
        <v/>
      </c>
      <c r="E1614" s="14">
        <f>IF(AND(E1622&lt;&gt;"",D1622=D1610+1),E1610+(E1622-E1610)*4/12,"")</f>
        <v/>
      </c>
      <c r="F1614" s="14">
        <f>IF(AND(F1622&lt;&gt;"",D1622=D1610+1),F1610+(F1622-F1610)*4/12,"")</f>
        <v/>
      </c>
      <c r="G1614" s="14">
        <f>IF(AND(G1622&lt;&gt;"",D1622=D1610+1),G1610+(G1622-G1610)*4/12,"")</f>
        <v/>
      </c>
      <c r="H1614" s="14">
        <f>IF(AND(H1622&lt;&gt;"",D1622=D1610+1),H1610+(H1622-H1610)*4/12,"")</f>
        <v/>
      </c>
      <c r="I1614" s="14">
        <f>IF(AND(L1622&lt;&gt;"",D1622=D1610+1),I1610+(I1622-I1610)*4/12,"")</f>
        <v/>
      </c>
      <c r="J1614">
        <f>_xlfn.XLOOKUP($A1614,ALGLIB_SSA_XAUUSD!$AA$2:$AA$2401,ALGLIB_SSA_XAUUSD!$P$2:$P$2401,"",0)</f>
        <v/>
      </c>
      <c r="K1614">
        <f>_xlfn.XLOOKUP($A1614,ALGLIB_SSA_XAUUSD!$AA$2:$AA$2401,ALGLIB_SSA_XAUUSD!$Q$2:$Q$2401,"",0)</f>
        <v/>
      </c>
      <c r="L1614">
        <f>_xlfn.XLOOKUP($A1614,ALGLIB_SSA_XAUUSD!$AA$2:$AA$2401,ALGLIB_SSA_XAUUSD!$R$2:$R$2401,"",0)</f>
        <v/>
      </c>
      <c r="M1614">
        <f>_xlfn.XLOOKUP($A1614,ALGLIB_SSA_XAUUSD!$AA$2:$AA$2401,ALGLIB_SSA_XAUUSD!$S$2:$S$2401,"",0)</f>
        <v/>
      </c>
      <c r="N1614">
        <f>_xlfn.XLOOKUP($A1614,ALGLIB_SSA_XAUUSD!$AA$2:$AA$2401,ALGLIB_SSA_XAUUSD!$T$2:$T$2401,"",0)</f>
        <v/>
      </c>
      <c r="O1614">
        <f>_xlfn.XLOOKUP($A1614,ALGLIB_SSA_XAUUSD!$AA$2:$AA$2401,ALGLIB_SSA_XAUUSD!$U$2:$U$2401,"",0)</f>
        <v/>
      </c>
      <c r="P1614">
        <f>_xlfn.XLOOKUP($A1614,ALGLIB_SSA_XAUUSD!$AA$2:$AA$2401,ALGLIB_SSA_XAUUSD!$V$2:$V$2401,"",0)</f>
        <v/>
      </c>
      <c r="S1614">
        <f>A1614</f>
        <v/>
      </c>
      <c r="T1614">
        <f>J1614</f>
        <v/>
      </c>
      <c r="U1614">
        <f>K1614</f>
        <v/>
      </c>
      <c r="V1614" s="14">
        <f>IF($A1614="","",MOD(ROW()-2,12)+1)</f>
        <v/>
      </c>
      <c r="W1614">
        <f>L1614</f>
        <v/>
      </c>
      <c r="X1614" s="14">
        <f>IF(F1614="","",F1614)</f>
        <v/>
      </c>
      <c r="Y1614" s="14">
        <f>IF(G1614="","",G1614)</f>
        <v/>
      </c>
      <c r="Z1614">
        <f>M1614</f>
        <v/>
      </c>
      <c r="AA1614">
        <f>N1614</f>
        <v/>
      </c>
      <c r="AB1614" s="14">
        <f>IF(H1614="","",H1614)</f>
        <v/>
      </c>
      <c r="AC1614">
        <f>O1614</f>
        <v/>
      </c>
      <c r="AD1614" s="14">
        <f>IF(I1614="","",I1614)</f>
        <v/>
      </c>
      <c r="AE1614">
        <f>P1614</f>
        <v/>
      </c>
      <c r="AH1614">
        <f>IF(S1614&lt;&gt;"",S1614,AH1613+900)</f>
        <v/>
      </c>
      <c r="AI1614">
        <f>IF(T1614&lt;&gt;"",T1614,AI1613)</f>
        <v/>
      </c>
      <c r="AJ1614">
        <f>IF(U1614&lt;&gt;"",U1614,AJ1613)</f>
        <v/>
      </c>
      <c r="AK1614">
        <f>IF(W1614&lt;&gt;"",W1614,"")</f>
        <v/>
      </c>
      <c r="AL1614" s="14">
        <f>IF(X1614&lt;&gt;"",X1614,"")</f>
        <v/>
      </c>
      <c r="AM1614" s="14">
        <f>IF(Y1614&lt;&gt;"",Y1614,"")</f>
        <v/>
      </c>
      <c r="AN1614" s="14">
        <f>IF(OR(AL1614="",AM1614=""),"",AL1614-AM1614)</f>
        <v/>
      </c>
      <c r="AO1614">
        <f>IF(AN1614="","",IF(AN1614&gt;0,"Bullish","Bearish"))</f>
        <v/>
      </c>
      <c r="AP1614">
        <f>IF(AO1614="",AP1613,AO1614)</f>
        <v/>
      </c>
      <c r="AQ1614" s="14">
        <f>IF(AB1614&lt;&gt;"",AB1614,"")</f>
        <v/>
      </c>
      <c r="AR1614" s="14">
        <f>IF(AD1614&lt;&gt;"",AD1614,"")</f>
        <v/>
      </c>
      <c r="AS1614">
        <f>IF(AS1613+1=13,1,AS1613+1)</f>
        <v/>
      </c>
      <c r="AT1614">
        <f>IFERROR(IF(SLOPE($AQ$1598:$AQ$1609,$AS$1598:$AS$1609)&gt;0,MIN(3,ABS(SLOPE($AQ$1598:$AQ$1609,$AS$1598:$AS$1609))),IF(SLOPE($AQ$1598:$AQ$1609,$AS$1598:$AS$1609)&lt;-0.5,-0.5,0)),0)</f>
        <v/>
      </c>
      <c r="AU1614">
        <f>IFERROR(IF(SLOPE($AR$1598:$AR$1609,$AS$1598:$AS$1609)&lt;0,MAX(-3,-ABS(SLOPE($AR$1598:$AR$1609,$AS$1598:$AS$1609))),IF(SLOPE($AR$1598:$AR$1609,$AS$1598:$AS$1609)&gt;0.5,0.5,0)),0)</f>
        <v/>
      </c>
      <c r="AV1614">
        <f>($AQ$1610+(AT1614*(AS1614-1)))</f>
        <v/>
      </c>
      <c r="AW1614">
        <f>($AR$1610+(AU1614*(AS1614-1)))</f>
        <v/>
      </c>
      <c r="AX1614">
        <f>IF(AT1614&gt;0,AV1614+AT1614,AV1614)</f>
        <v/>
      </c>
      <c r="AY1614">
        <f>IF(AU1614&lt;0,AW1614+AU1614,AW1614)</f>
        <v/>
      </c>
      <c r="BA1614" s="14">
        <f>IFERROR(AX1614-AQ1614,"")</f>
        <v/>
      </c>
      <c r="BB1614" s="14">
        <f>IFERROR(AY1614-AR1614,"")</f>
        <v/>
      </c>
      <c r="BD1614">
        <f>AH1614</f>
        <v/>
      </c>
      <c r="BE1614">
        <f>AI1614</f>
        <v/>
      </c>
      <c r="BF1614">
        <f>AJ1614</f>
        <v/>
      </c>
      <c r="BG1614" s="14">
        <f>L1614</f>
        <v/>
      </c>
      <c r="BH1614" s="14">
        <f>IF(X1614="","",X1614)</f>
        <v/>
      </c>
      <c r="BI1614" s="14">
        <f>IF(Y1614="","",Y1614)</f>
        <v/>
      </c>
      <c r="BJ1614">
        <f>Z1614</f>
        <v/>
      </c>
      <c r="BK1614">
        <f>AA1614</f>
        <v/>
      </c>
      <c r="BL1614">
        <f>IFERROR(AX1614,"")</f>
        <v/>
      </c>
      <c r="BM1614">
        <f>IFERROR(AY1614,"")</f>
        <v/>
      </c>
    </row>
    <row r="1615" ht="14.25" customHeight="1">
      <c r="A1615">
        <f>ALGLIB_SSA_XAUUSD!AA1615</f>
        <v/>
      </c>
      <c r="B1615">
        <f>IF($A1615="","",INDEX(ALGLIB_SSA_XAUUSD!$B$2:$B$2401,MATCH($A1615,ALGLIB_SSA_XAUUSD!$A$2:$A$2401,1)))</f>
        <v/>
      </c>
      <c r="C1615">
        <f>IF($A1615="","",INDEX(ALGLIB_SSA_XAUUSD!$C$2:$C$2401,MATCH($A1615,ALGLIB_SSA_XAUUSD!$A$2:$A$2401,1)))</f>
        <v/>
      </c>
      <c r="D1615" s="14">
        <f>IF($A1615="","",INT((ROW()-2)/12)+1)</f>
        <v/>
      </c>
      <c r="E1615" s="14">
        <f>IF(AND(E1622&lt;&gt;"",D1622=D1610+1),E1610+(E1622-E1610)*5/12,"")</f>
        <v/>
      </c>
      <c r="F1615" s="14">
        <f>IF(AND(F1622&lt;&gt;"",D1622=D1610+1),F1610+(F1622-F1610)*5/12,"")</f>
        <v/>
      </c>
      <c r="G1615" s="14">
        <f>IF(AND(G1622&lt;&gt;"",D1622=D1610+1),G1610+(G1622-G1610)*5/12,"")</f>
        <v/>
      </c>
      <c r="H1615" s="14">
        <f>IF(AND(H1622&lt;&gt;"",D1622=D1610+1),H1610+(H1622-H1610)*5/12,"")</f>
        <v/>
      </c>
      <c r="I1615" s="14">
        <f>IF(AND(L1622&lt;&gt;"",D1622=D1610+1),I1610+(I1622-I1610)*5/12,"")</f>
        <v/>
      </c>
      <c r="J1615">
        <f>_xlfn.XLOOKUP($A1615,ALGLIB_SSA_XAUUSD!$AA$2:$AA$2401,ALGLIB_SSA_XAUUSD!$P$2:$P$2401,"",0)</f>
        <v/>
      </c>
      <c r="K1615">
        <f>_xlfn.XLOOKUP($A1615,ALGLIB_SSA_XAUUSD!$AA$2:$AA$2401,ALGLIB_SSA_XAUUSD!$Q$2:$Q$2401,"",0)</f>
        <v/>
      </c>
      <c r="L1615">
        <f>_xlfn.XLOOKUP($A1615,ALGLIB_SSA_XAUUSD!$AA$2:$AA$2401,ALGLIB_SSA_XAUUSD!$R$2:$R$2401,"",0)</f>
        <v/>
      </c>
      <c r="M1615">
        <f>_xlfn.XLOOKUP($A1615,ALGLIB_SSA_XAUUSD!$AA$2:$AA$2401,ALGLIB_SSA_XAUUSD!$S$2:$S$2401,"",0)</f>
        <v/>
      </c>
      <c r="N1615">
        <f>_xlfn.XLOOKUP($A1615,ALGLIB_SSA_XAUUSD!$AA$2:$AA$2401,ALGLIB_SSA_XAUUSD!$T$2:$T$2401,"",0)</f>
        <v/>
      </c>
      <c r="O1615">
        <f>_xlfn.XLOOKUP($A1615,ALGLIB_SSA_XAUUSD!$AA$2:$AA$2401,ALGLIB_SSA_XAUUSD!$U$2:$U$2401,"",0)</f>
        <v/>
      </c>
      <c r="P1615">
        <f>_xlfn.XLOOKUP($A1615,ALGLIB_SSA_XAUUSD!$AA$2:$AA$2401,ALGLIB_SSA_XAUUSD!$V$2:$V$2401,"",0)</f>
        <v/>
      </c>
      <c r="S1615">
        <f>A1615</f>
        <v/>
      </c>
      <c r="T1615">
        <f>J1615</f>
        <v/>
      </c>
      <c r="U1615">
        <f>K1615</f>
        <v/>
      </c>
      <c r="V1615" s="14">
        <f>IF($A1615="","",MOD(ROW()-2,12)+1)</f>
        <v/>
      </c>
      <c r="W1615">
        <f>L1615</f>
        <v/>
      </c>
      <c r="X1615" s="14">
        <f>IF(F1615="","",F1615)</f>
        <v/>
      </c>
      <c r="Y1615" s="14">
        <f>IF(G1615="","",G1615)</f>
        <v/>
      </c>
      <c r="Z1615">
        <f>M1615</f>
        <v/>
      </c>
      <c r="AA1615">
        <f>N1615</f>
        <v/>
      </c>
      <c r="AB1615" s="14">
        <f>IF(H1615="","",H1615)</f>
        <v/>
      </c>
      <c r="AC1615">
        <f>O1615</f>
        <v/>
      </c>
      <c r="AD1615" s="14">
        <f>IF(I1615="","",I1615)</f>
        <v/>
      </c>
      <c r="AE1615">
        <f>P1615</f>
        <v/>
      </c>
      <c r="AH1615">
        <f>IF(S1615&lt;&gt;"",S1615,AH1614+900)</f>
        <v/>
      </c>
      <c r="AI1615">
        <f>IF(T1615&lt;&gt;"",T1615,AI1614)</f>
        <v/>
      </c>
      <c r="AJ1615">
        <f>IF(U1615&lt;&gt;"",U1615,AJ1614)</f>
        <v/>
      </c>
      <c r="AK1615">
        <f>IF(W1615&lt;&gt;"",W1615,"")</f>
        <v/>
      </c>
      <c r="AL1615" s="14">
        <f>IF(X1615&lt;&gt;"",X1615,"")</f>
        <v/>
      </c>
      <c r="AM1615" s="14">
        <f>IF(Y1615&lt;&gt;"",Y1615,"")</f>
        <v/>
      </c>
      <c r="AN1615" s="14">
        <f>IF(OR(AL1615="",AM1615=""),"",AL1615-AM1615)</f>
        <v/>
      </c>
      <c r="AO1615">
        <f>IF(AN1615="","",IF(AN1615&gt;0,"Bullish","Bearish"))</f>
        <v/>
      </c>
      <c r="AP1615">
        <f>IF(AO1615="",AP1614,AO1615)</f>
        <v/>
      </c>
      <c r="AQ1615" s="14">
        <f>IF(AB1615&lt;&gt;"",AB1615,"")</f>
        <v/>
      </c>
      <c r="AR1615" s="14">
        <f>IF(AD1615&lt;&gt;"",AD1615,"")</f>
        <v/>
      </c>
      <c r="AS1615">
        <f>IF(AS1614+1=13,1,AS1614+1)</f>
        <v/>
      </c>
      <c r="AT1615">
        <f>IFERROR(IF(SLOPE($AQ$1598:$AQ$1609,$AS$1598:$AS$1609)&gt;0,MIN(3,ABS(SLOPE($AQ$1598:$AQ$1609,$AS$1598:$AS$1609))),IF(SLOPE($AQ$1598:$AQ$1609,$AS$1598:$AS$1609)&lt;-0.5,-0.5,0)),0)</f>
        <v/>
      </c>
      <c r="AU1615">
        <f>IFERROR(IF(SLOPE($AR$1598:$AR$1609,$AS$1598:$AS$1609)&lt;0,MAX(-3,-ABS(SLOPE($AR$1598:$AR$1609,$AS$1598:$AS$1609))),IF(SLOPE($AR$1598:$AR$1609,$AS$1598:$AS$1609)&gt;0.5,0.5,0)),0)</f>
        <v/>
      </c>
      <c r="AV1615">
        <f>($AQ$1610+(AT1615*(AS1615-1)))</f>
        <v/>
      </c>
      <c r="AW1615">
        <f>($AR$1610+(AU1615*(AS1615-1)))</f>
        <v/>
      </c>
      <c r="AX1615">
        <f>IF(AT1615&gt;0,AV1615+AT1615,AV1615)</f>
        <v/>
      </c>
      <c r="AY1615">
        <f>IF(AU1615&lt;0,AW1615+AU1615,AW1615)</f>
        <v/>
      </c>
      <c r="BA1615" s="14">
        <f>IFERROR(AX1615-AQ1615,"")</f>
        <v/>
      </c>
      <c r="BB1615" s="14">
        <f>IFERROR(AY1615-AR1615,"")</f>
        <v/>
      </c>
      <c r="BD1615">
        <f>AH1615</f>
        <v/>
      </c>
      <c r="BE1615">
        <f>AI1615</f>
        <v/>
      </c>
      <c r="BF1615">
        <f>AJ1615</f>
        <v/>
      </c>
      <c r="BG1615" s="14">
        <f>L1615</f>
        <v/>
      </c>
      <c r="BH1615" s="14">
        <f>IF(X1615="","",X1615)</f>
        <v/>
      </c>
      <c r="BI1615" s="14">
        <f>IF(Y1615="","",Y1615)</f>
        <v/>
      </c>
      <c r="BJ1615">
        <f>Z1615</f>
        <v/>
      </c>
      <c r="BK1615">
        <f>AA1615</f>
        <v/>
      </c>
      <c r="BL1615">
        <f>IFERROR(AX1615,"")</f>
        <v/>
      </c>
      <c r="BM1615">
        <f>IFERROR(AY1615,"")</f>
        <v/>
      </c>
    </row>
    <row r="1616" ht="14.25" customHeight="1">
      <c r="A1616">
        <f>ALGLIB_SSA_XAUUSD!AA1616</f>
        <v/>
      </c>
      <c r="B1616">
        <f>IF($A1616="","",INDEX(ALGLIB_SSA_XAUUSD!$B$2:$B$2401,MATCH($A1616,ALGLIB_SSA_XAUUSD!$A$2:$A$2401,1)))</f>
        <v/>
      </c>
      <c r="C1616">
        <f>IF($A1616="","",INDEX(ALGLIB_SSA_XAUUSD!$C$2:$C$2401,MATCH($A1616,ALGLIB_SSA_XAUUSD!$A$2:$A$2401,1)))</f>
        <v/>
      </c>
      <c r="D1616" s="14">
        <f>IF($A1616="","",INT((ROW()-2)/12)+1)</f>
        <v/>
      </c>
      <c r="E1616" s="14">
        <f>IF(AND(E1622&lt;&gt;"",D1622=D1610+1),E1610+(E1622-E1610)*6/12,"")</f>
        <v/>
      </c>
      <c r="F1616" s="14">
        <f>IF(AND(F1622&lt;&gt;"",D1622=D1610+1),F1610+(F1622-F1610)*6/12,"")</f>
        <v/>
      </c>
      <c r="G1616" s="14">
        <f>IF(AND(G1622&lt;&gt;"",D1622=D1610+1),G1610+(G1622-G1610)*6/12,"")</f>
        <v/>
      </c>
      <c r="H1616" s="14">
        <f>IF(AND(H1622&lt;&gt;"",D1622=D1610+1),H1610+(H1622-H1610)*6/12,"")</f>
        <v/>
      </c>
      <c r="I1616" s="14">
        <f>IF(AND(L1622&lt;&gt;"",D1622=D1610+1),I1610+(I1622-I1610)*6/12,"")</f>
        <v/>
      </c>
      <c r="J1616">
        <f>_xlfn.XLOOKUP($A1616,ALGLIB_SSA_XAUUSD!$AA$2:$AA$2401,ALGLIB_SSA_XAUUSD!$P$2:$P$2401,"",0)</f>
        <v/>
      </c>
      <c r="K1616">
        <f>_xlfn.XLOOKUP($A1616,ALGLIB_SSA_XAUUSD!$AA$2:$AA$2401,ALGLIB_SSA_XAUUSD!$Q$2:$Q$2401,"",0)</f>
        <v/>
      </c>
      <c r="L1616">
        <f>_xlfn.XLOOKUP($A1616,ALGLIB_SSA_XAUUSD!$AA$2:$AA$2401,ALGLIB_SSA_XAUUSD!$R$2:$R$2401,"",0)</f>
        <v/>
      </c>
      <c r="M1616">
        <f>_xlfn.XLOOKUP($A1616,ALGLIB_SSA_XAUUSD!$AA$2:$AA$2401,ALGLIB_SSA_XAUUSD!$S$2:$S$2401,"",0)</f>
        <v/>
      </c>
      <c r="N1616">
        <f>_xlfn.XLOOKUP($A1616,ALGLIB_SSA_XAUUSD!$AA$2:$AA$2401,ALGLIB_SSA_XAUUSD!$T$2:$T$2401,"",0)</f>
        <v/>
      </c>
      <c r="O1616">
        <f>_xlfn.XLOOKUP($A1616,ALGLIB_SSA_XAUUSD!$AA$2:$AA$2401,ALGLIB_SSA_XAUUSD!$U$2:$U$2401,"",0)</f>
        <v/>
      </c>
      <c r="P1616">
        <f>_xlfn.XLOOKUP($A1616,ALGLIB_SSA_XAUUSD!$AA$2:$AA$2401,ALGLIB_SSA_XAUUSD!$V$2:$V$2401,"",0)</f>
        <v/>
      </c>
      <c r="S1616">
        <f>A1616</f>
        <v/>
      </c>
      <c r="T1616">
        <f>J1616</f>
        <v/>
      </c>
      <c r="U1616">
        <f>K1616</f>
        <v/>
      </c>
      <c r="V1616" s="14">
        <f>IF($A1616="","",MOD(ROW()-2,12)+1)</f>
        <v/>
      </c>
      <c r="W1616">
        <f>L1616</f>
        <v/>
      </c>
      <c r="X1616" s="14">
        <f>IF(F1616="","",F1616)</f>
        <v/>
      </c>
      <c r="Y1616" s="14">
        <f>IF(G1616="","",G1616)</f>
        <v/>
      </c>
      <c r="Z1616">
        <f>M1616</f>
        <v/>
      </c>
      <c r="AA1616">
        <f>N1616</f>
        <v/>
      </c>
      <c r="AB1616" s="14">
        <f>IF(H1616="","",H1616)</f>
        <v/>
      </c>
      <c r="AC1616">
        <f>O1616</f>
        <v/>
      </c>
      <c r="AD1616" s="14">
        <f>IF(I1616="","",I1616)</f>
        <v/>
      </c>
      <c r="AE1616">
        <f>P1616</f>
        <v/>
      </c>
      <c r="AH1616">
        <f>IF(S1616&lt;&gt;"",S1616,AH1615+900)</f>
        <v/>
      </c>
      <c r="AI1616">
        <f>IF(T1616&lt;&gt;"",T1616,AI1615)</f>
        <v/>
      </c>
      <c r="AJ1616">
        <f>IF(U1616&lt;&gt;"",U1616,AJ1615)</f>
        <v/>
      </c>
      <c r="AK1616">
        <f>IF(W1616&lt;&gt;"",W1616,"")</f>
        <v/>
      </c>
      <c r="AL1616" s="14">
        <f>IF(X1616&lt;&gt;"",X1616,"")</f>
        <v/>
      </c>
      <c r="AM1616" s="14">
        <f>IF(Y1616&lt;&gt;"",Y1616,"")</f>
        <v/>
      </c>
      <c r="AN1616" s="14">
        <f>IF(OR(AL1616="",AM1616=""),"",AL1616-AM1616)</f>
        <v/>
      </c>
      <c r="AO1616">
        <f>IF(AN1616="","",IF(AN1616&gt;0,"Bullish","Bearish"))</f>
        <v/>
      </c>
      <c r="AP1616">
        <f>IF(AO1616="",AP1615,AO1616)</f>
        <v/>
      </c>
      <c r="AQ1616" s="14">
        <f>IF(AB1616&lt;&gt;"",AB1616,"")</f>
        <v/>
      </c>
      <c r="AR1616" s="14">
        <f>IF(AD1616&lt;&gt;"",AD1616,"")</f>
        <v/>
      </c>
      <c r="AS1616">
        <f>IF(AS1615+1=13,1,AS1615+1)</f>
        <v/>
      </c>
      <c r="AT1616">
        <f>IFERROR(IF(SLOPE($AQ$1598:$AQ$1609,$AS$1598:$AS$1609)&gt;0,MIN(3,ABS(SLOPE($AQ$1598:$AQ$1609,$AS$1598:$AS$1609))),IF(SLOPE($AQ$1598:$AQ$1609,$AS$1598:$AS$1609)&lt;-0.5,-0.5,0)),0)</f>
        <v/>
      </c>
      <c r="AU1616">
        <f>IFERROR(IF(SLOPE($AR$1598:$AR$1609,$AS$1598:$AS$1609)&lt;0,MAX(-3,-ABS(SLOPE($AR$1598:$AR$1609,$AS$1598:$AS$1609))),IF(SLOPE($AR$1598:$AR$1609,$AS$1598:$AS$1609)&gt;0.5,0.5,0)),0)</f>
        <v/>
      </c>
      <c r="AV1616">
        <f>($AQ$1610+(AT1616*(AS1616-1)))</f>
        <v/>
      </c>
      <c r="AW1616">
        <f>($AR$1610+(AU1616*(AS1616-1)))</f>
        <v/>
      </c>
      <c r="AX1616">
        <f>IF(AT1616&gt;0,AV1616+AT1616,AV1616)</f>
        <v/>
      </c>
      <c r="AY1616">
        <f>IF(AU1616&lt;0,AW1616+AU1616,AW1616)</f>
        <v/>
      </c>
      <c r="BA1616" s="14">
        <f>IFERROR(AX1616-AQ1616,"")</f>
        <v/>
      </c>
      <c r="BB1616" s="14">
        <f>IFERROR(AY1616-AR1616,"")</f>
        <v/>
      </c>
      <c r="BD1616">
        <f>AH1616</f>
        <v/>
      </c>
      <c r="BE1616">
        <f>AI1616</f>
        <v/>
      </c>
      <c r="BF1616">
        <f>AJ1616</f>
        <v/>
      </c>
      <c r="BG1616" s="14">
        <f>L1616</f>
        <v/>
      </c>
      <c r="BH1616" s="14">
        <f>IF(X1616="","",X1616)</f>
        <v/>
      </c>
      <c r="BI1616" s="14">
        <f>IF(Y1616="","",Y1616)</f>
        <v/>
      </c>
      <c r="BJ1616">
        <f>Z1616</f>
        <v/>
      </c>
      <c r="BK1616">
        <f>AA1616</f>
        <v/>
      </c>
      <c r="BL1616">
        <f>IFERROR(AX1616,"")</f>
        <v/>
      </c>
      <c r="BM1616">
        <f>IFERROR(AY1616,"")</f>
        <v/>
      </c>
    </row>
    <row r="1617" ht="14.25" customHeight="1">
      <c r="A1617">
        <f>ALGLIB_SSA_XAUUSD!AA1617</f>
        <v/>
      </c>
      <c r="B1617">
        <f>IF($A1617="","",INDEX(ALGLIB_SSA_XAUUSD!$B$2:$B$2401,MATCH($A1617,ALGLIB_SSA_XAUUSD!$A$2:$A$2401,1)))</f>
        <v/>
      </c>
      <c r="C1617">
        <f>IF($A1617="","",INDEX(ALGLIB_SSA_XAUUSD!$C$2:$C$2401,MATCH($A1617,ALGLIB_SSA_XAUUSD!$A$2:$A$2401,1)))</f>
        <v/>
      </c>
      <c r="D1617" s="14">
        <f>IF($A1617="","",INT((ROW()-2)/12)+1)</f>
        <v/>
      </c>
      <c r="E1617" s="14">
        <f>IF(AND(E1622&lt;&gt;"",D1622=D1610+1),E1610+(E1622-E1610)*7/12,"")</f>
        <v/>
      </c>
      <c r="F1617" s="14">
        <f>IF(AND(F1622&lt;&gt;"",D1622=D1610+1),F1610+(F1622-F1610)*7/12,"")</f>
        <v/>
      </c>
      <c r="G1617" s="14">
        <f>IF(AND(G1622&lt;&gt;"",D1622=D1610+1),G1610+(G1622-G1610)*7/12,"")</f>
        <v/>
      </c>
      <c r="H1617" s="14">
        <f>IF(AND(H1622&lt;&gt;"",D1622=D1610+1),H1610+(H1622-H1610)*7/12,"")</f>
        <v/>
      </c>
      <c r="I1617" s="14">
        <f>IF(AND(L1622&lt;&gt;"",D1622=D1610+1),I1610+(I1622-I1610)*7/12,"")</f>
        <v/>
      </c>
      <c r="J1617">
        <f>_xlfn.XLOOKUP($A1617,ALGLIB_SSA_XAUUSD!$AA$2:$AA$2401,ALGLIB_SSA_XAUUSD!$P$2:$P$2401,"",0)</f>
        <v/>
      </c>
      <c r="K1617">
        <f>_xlfn.XLOOKUP($A1617,ALGLIB_SSA_XAUUSD!$AA$2:$AA$2401,ALGLIB_SSA_XAUUSD!$Q$2:$Q$2401,"",0)</f>
        <v/>
      </c>
      <c r="L1617">
        <f>_xlfn.XLOOKUP($A1617,ALGLIB_SSA_XAUUSD!$AA$2:$AA$2401,ALGLIB_SSA_XAUUSD!$R$2:$R$2401,"",0)</f>
        <v/>
      </c>
      <c r="M1617">
        <f>_xlfn.XLOOKUP($A1617,ALGLIB_SSA_XAUUSD!$AA$2:$AA$2401,ALGLIB_SSA_XAUUSD!$S$2:$S$2401,"",0)</f>
        <v/>
      </c>
      <c r="N1617">
        <f>_xlfn.XLOOKUP($A1617,ALGLIB_SSA_XAUUSD!$AA$2:$AA$2401,ALGLIB_SSA_XAUUSD!$T$2:$T$2401,"",0)</f>
        <v/>
      </c>
      <c r="O1617">
        <f>_xlfn.XLOOKUP($A1617,ALGLIB_SSA_XAUUSD!$AA$2:$AA$2401,ALGLIB_SSA_XAUUSD!$U$2:$U$2401,"",0)</f>
        <v/>
      </c>
      <c r="P1617">
        <f>_xlfn.XLOOKUP($A1617,ALGLIB_SSA_XAUUSD!$AA$2:$AA$2401,ALGLIB_SSA_XAUUSD!$V$2:$V$2401,"",0)</f>
        <v/>
      </c>
      <c r="S1617">
        <f>A1617</f>
        <v/>
      </c>
      <c r="T1617">
        <f>J1617</f>
        <v/>
      </c>
      <c r="U1617">
        <f>K1617</f>
        <v/>
      </c>
      <c r="V1617" s="14">
        <f>IF($A1617="","",MOD(ROW()-2,12)+1)</f>
        <v/>
      </c>
      <c r="W1617">
        <f>L1617</f>
        <v/>
      </c>
      <c r="X1617" s="14">
        <f>IF(F1617="","",F1617)</f>
        <v/>
      </c>
      <c r="Y1617" s="14">
        <f>IF(G1617="","",G1617)</f>
        <v/>
      </c>
      <c r="Z1617">
        <f>M1617</f>
        <v/>
      </c>
      <c r="AA1617">
        <f>N1617</f>
        <v/>
      </c>
      <c r="AB1617" s="14">
        <f>IF(H1617="","",H1617)</f>
        <v/>
      </c>
      <c r="AC1617">
        <f>O1617</f>
        <v/>
      </c>
      <c r="AD1617" s="14">
        <f>IF(I1617="","",I1617)</f>
        <v/>
      </c>
      <c r="AE1617">
        <f>P1617</f>
        <v/>
      </c>
      <c r="AH1617">
        <f>IF(S1617&lt;&gt;"",S1617,AH1616+900)</f>
        <v/>
      </c>
      <c r="AI1617">
        <f>IF(T1617&lt;&gt;"",T1617,AI1616)</f>
        <v/>
      </c>
      <c r="AJ1617">
        <f>IF(U1617&lt;&gt;"",U1617,AJ1616)</f>
        <v/>
      </c>
      <c r="AK1617">
        <f>IF(W1617&lt;&gt;"",W1617,"")</f>
        <v/>
      </c>
      <c r="AL1617" s="14">
        <f>IF(X1617&lt;&gt;"",X1617,"")</f>
        <v/>
      </c>
      <c r="AM1617" s="14">
        <f>IF(Y1617&lt;&gt;"",Y1617,"")</f>
        <v/>
      </c>
      <c r="AN1617" s="14">
        <f>IF(OR(AL1617="",AM1617=""),"",AL1617-AM1617)</f>
        <v/>
      </c>
      <c r="AO1617">
        <f>IF(AN1617="","",IF(AN1617&gt;0,"Bullish","Bearish"))</f>
        <v/>
      </c>
      <c r="AP1617">
        <f>IF(AO1617="",AP1616,AO1617)</f>
        <v/>
      </c>
      <c r="AQ1617" s="14">
        <f>IF(AB1617&lt;&gt;"",AB1617,"")</f>
        <v/>
      </c>
      <c r="AR1617" s="14">
        <f>IF(AD1617&lt;&gt;"",AD1617,"")</f>
        <v/>
      </c>
      <c r="AS1617">
        <f>IF(AS1616+1=13,1,AS1616+1)</f>
        <v/>
      </c>
      <c r="AT1617">
        <f>IFERROR(IF(SLOPE($AQ$1598:$AQ$1609,$AS$1598:$AS$1609)&gt;0,MIN(3,ABS(SLOPE($AQ$1598:$AQ$1609,$AS$1598:$AS$1609))),IF(SLOPE($AQ$1598:$AQ$1609,$AS$1598:$AS$1609)&lt;-0.5,-0.5,0)),0)</f>
        <v/>
      </c>
      <c r="AU1617">
        <f>IFERROR(IF(SLOPE($AR$1598:$AR$1609,$AS$1598:$AS$1609)&lt;0,MAX(-3,-ABS(SLOPE($AR$1598:$AR$1609,$AS$1598:$AS$1609))),IF(SLOPE($AR$1598:$AR$1609,$AS$1598:$AS$1609)&gt;0.5,0.5,0)),0)</f>
        <v/>
      </c>
      <c r="AV1617">
        <f>($AQ$1610+(AT1617*(AS1617-1)))</f>
        <v/>
      </c>
      <c r="AW1617">
        <f>($AR$1610+(AU1617*(AS1617-1)))</f>
        <v/>
      </c>
      <c r="AX1617">
        <f>IF(AT1617&gt;0,AV1617+AT1617,AV1617)</f>
        <v/>
      </c>
      <c r="AY1617">
        <f>IF(AU1617&lt;0,AW1617+AU1617,AW1617)</f>
        <v/>
      </c>
      <c r="BA1617" s="14">
        <f>IFERROR(AX1617-AQ1617,"")</f>
        <v/>
      </c>
      <c r="BB1617" s="14">
        <f>IFERROR(AY1617-AR1617,"")</f>
        <v/>
      </c>
      <c r="BD1617">
        <f>AH1617</f>
        <v/>
      </c>
      <c r="BE1617">
        <f>AI1617</f>
        <v/>
      </c>
      <c r="BF1617">
        <f>AJ1617</f>
        <v/>
      </c>
      <c r="BG1617" s="14">
        <f>L1617</f>
        <v/>
      </c>
      <c r="BH1617" s="14">
        <f>IF(X1617="","",X1617)</f>
        <v/>
      </c>
      <c r="BI1617" s="14">
        <f>IF(Y1617="","",Y1617)</f>
        <v/>
      </c>
      <c r="BJ1617">
        <f>Z1617</f>
        <v/>
      </c>
      <c r="BK1617">
        <f>AA1617</f>
        <v/>
      </c>
      <c r="BL1617">
        <f>IFERROR(AX1617,"")</f>
        <v/>
      </c>
      <c r="BM1617">
        <f>IFERROR(AY1617,"")</f>
        <v/>
      </c>
    </row>
    <row r="1618" ht="14.25" customHeight="1">
      <c r="A1618">
        <f>ALGLIB_SSA_XAUUSD!AA1618</f>
        <v/>
      </c>
      <c r="B1618">
        <f>IF($A1618="","",INDEX(ALGLIB_SSA_XAUUSD!$B$2:$B$2401,MATCH($A1618,ALGLIB_SSA_XAUUSD!$A$2:$A$2401,1)))</f>
        <v/>
      </c>
      <c r="C1618">
        <f>IF($A1618="","",INDEX(ALGLIB_SSA_XAUUSD!$C$2:$C$2401,MATCH($A1618,ALGLIB_SSA_XAUUSD!$A$2:$A$2401,1)))</f>
        <v/>
      </c>
      <c r="D1618" s="14">
        <f>IF($A1618="","",INT((ROW()-2)/12)+1)</f>
        <v/>
      </c>
      <c r="E1618" s="14">
        <f>IF(AND(E1622&lt;&gt;"",D1622=D1610+1),E1610+(E1622-E1610)*8/12,"")</f>
        <v/>
      </c>
      <c r="F1618" s="14">
        <f>IF(AND(F1622&lt;&gt;"",D1622=D1610+1),F1610+(F1622-F1610)*8/12,"")</f>
        <v/>
      </c>
      <c r="G1618" s="14">
        <f>IF(AND(G1622&lt;&gt;"",D1622=D1610+1),G1610+(G1622-G1610)*8/12,"")</f>
        <v/>
      </c>
      <c r="H1618" s="14">
        <f>IF(AND(H1622&lt;&gt;"",D1622=D1610+1),H1610+(H1622-H1610)*8/12,"")</f>
        <v/>
      </c>
      <c r="I1618" s="14">
        <f>IF(AND(L1622&lt;&gt;"",D1622=D1610+1),I1610+(I1622-I1610)*8/12,"")</f>
        <v/>
      </c>
      <c r="J1618">
        <f>_xlfn.XLOOKUP($A1618,ALGLIB_SSA_XAUUSD!$AA$2:$AA$2401,ALGLIB_SSA_XAUUSD!$P$2:$P$2401,"",0)</f>
        <v/>
      </c>
      <c r="K1618">
        <f>_xlfn.XLOOKUP($A1618,ALGLIB_SSA_XAUUSD!$AA$2:$AA$2401,ALGLIB_SSA_XAUUSD!$Q$2:$Q$2401,"",0)</f>
        <v/>
      </c>
      <c r="L1618">
        <f>_xlfn.XLOOKUP($A1618,ALGLIB_SSA_XAUUSD!$AA$2:$AA$2401,ALGLIB_SSA_XAUUSD!$R$2:$R$2401,"",0)</f>
        <v/>
      </c>
      <c r="M1618">
        <f>_xlfn.XLOOKUP($A1618,ALGLIB_SSA_XAUUSD!$AA$2:$AA$2401,ALGLIB_SSA_XAUUSD!$S$2:$S$2401,"",0)</f>
        <v/>
      </c>
      <c r="N1618">
        <f>_xlfn.XLOOKUP($A1618,ALGLIB_SSA_XAUUSD!$AA$2:$AA$2401,ALGLIB_SSA_XAUUSD!$T$2:$T$2401,"",0)</f>
        <v/>
      </c>
      <c r="O1618">
        <f>_xlfn.XLOOKUP($A1618,ALGLIB_SSA_XAUUSD!$AA$2:$AA$2401,ALGLIB_SSA_XAUUSD!$U$2:$U$2401,"",0)</f>
        <v/>
      </c>
      <c r="P1618">
        <f>_xlfn.XLOOKUP($A1618,ALGLIB_SSA_XAUUSD!$AA$2:$AA$2401,ALGLIB_SSA_XAUUSD!$V$2:$V$2401,"",0)</f>
        <v/>
      </c>
      <c r="S1618">
        <f>A1618</f>
        <v/>
      </c>
      <c r="T1618">
        <f>J1618</f>
        <v/>
      </c>
      <c r="U1618">
        <f>K1618</f>
        <v/>
      </c>
      <c r="V1618" s="14">
        <f>IF($A1618="","",MOD(ROW()-2,12)+1)</f>
        <v/>
      </c>
      <c r="W1618">
        <f>L1618</f>
        <v/>
      </c>
      <c r="X1618" s="14">
        <f>IF(F1618="","",F1618)</f>
        <v/>
      </c>
      <c r="Y1618" s="14">
        <f>IF(G1618="","",G1618)</f>
        <v/>
      </c>
      <c r="Z1618">
        <f>M1618</f>
        <v/>
      </c>
      <c r="AA1618">
        <f>N1618</f>
        <v/>
      </c>
      <c r="AB1618" s="14">
        <f>IF(H1618="","",H1618)</f>
        <v/>
      </c>
      <c r="AC1618">
        <f>O1618</f>
        <v/>
      </c>
      <c r="AD1618" s="14">
        <f>IF(I1618="","",I1618)</f>
        <v/>
      </c>
      <c r="AE1618">
        <f>P1618</f>
        <v/>
      </c>
      <c r="AH1618">
        <f>IF(S1618&lt;&gt;"",S1618,AH1617+900)</f>
        <v/>
      </c>
      <c r="AI1618">
        <f>IF(T1618&lt;&gt;"",T1618,AI1617)</f>
        <v/>
      </c>
      <c r="AJ1618">
        <f>IF(U1618&lt;&gt;"",U1618,AJ1617)</f>
        <v/>
      </c>
      <c r="AK1618">
        <f>IF(W1618&lt;&gt;"",W1618,"")</f>
        <v/>
      </c>
      <c r="AL1618" s="14">
        <f>IF(X1618&lt;&gt;"",X1618,"")</f>
        <v/>
      </c>
      <c r="AM1618" s="14">
        <f>IF(Y1618&lt;&gt;"",Y1618,"")</f>
        <v/>
      </c>
      <c r="AN1618" s="14">
        <f>IF(OR(AL1618="",AM1618=""),"",AL1618-AM1618)</f>
        <v/>
      </c>
      <c r="AO1618">
        <f>IF(AN1618="","",IF(AN1618&gt;0,"Bullish","Bearish"))</f>
        <v/>
      </c>
      <c r="AP1618">
        <f>IF(AO1618="",AP1617,AO1618)</f>
        <v/>
      </c>
      <c r="AQ1618" s="14">
        <f>IF(AB1618&lt;&gt;"",AB1618,"")</f>
        <v/>
      </c>
      <c r="AR1618" s="14">
        <f>IF(AD1618&lt;&gt;"",AD1618,"")</f>
        <v/>
      </c>
      <c r="AS1618">
        <f>IF(AS1617+1=13,1,AS1617+1)</f>
        <v/>
      </c>
      <c r="AT1618">
        <f>IFERROR(IF(SLOPE($AQ$1598:$AQ$1609,$AS$1598:$AS$1609)&gt;0,MIN(3,ABS(SLOPE($AQ$1598:$AQ$1609,$AS$1598:$AS$1609))),IF(SLOPE($AQ$1598:$AQ$1609,$AS$1598:$AS$1609)&lt;-0.5,-0.5,0)),0)</f>
        <v/>
      </c>
      <c r="AU1618">
        <f>IFERROR(IF(SLOPE($AR$1598:$AR$1609,$AS$1598:$AS$1609)&lt;0,MAX(-3,-ABS(SLOPE($AR$1598:$AR$1609,$AS$1598:$AS$1609))),IF(SLOPE($AR$1598:$AR$1609,$AS$1598:$AS$1609)&gt;0.5,0.5,0)),0)</f>
        <v/>
      </c>
      <c r="AV1618">
        <f>($AQ$1610+(AT1618*(AS1618-1)))</f>
        <v/>
      </c>
      <c r="AW1618">
        <f>($AR$1610+(AU1618*(AS1618-1)))</f>
        <v/>
      </c>
      <c r="AX1618">
        <f>IF(AT1618&gt;0,AV1618+AT1618,AV1618)</f>
        <v/>
      </c>
      <c r="AY1618">
        <f>IF(AU1618&lt;0,AW1618+AU1618,AW1618)</f>
        <v/>
      </c>
      <c r="BA1618" s="14">
        <f>IFERROR(AX1618-AQ1618,"")</f>
        <v/>
      </c>
      <c r="BB1618" s="14">
        <f>IFERROR(AY1618-AR1618,"")</f>
        <v/>
      </c>
      <c r="BD1618">
        <f>AH1618</f>
        <v/>
      </c>
      <c r="BE1618">
        <f>AI1618</f>
        <v/>
      </c>
      <c r="BF1618">
        <f>AJ1618</f>
        <v/>
      </c>
      <c r="BG1618" s="14">
        <f>L1618</f>
        <v/>
      </c>
      <c r="BH1618" s="14">
        <f>IF(X1618="","",X1618)</f>
        <v/>
      </c>
      <c r="BI1618" s="14">
        <f>IF(Y1618="","",Y1618)</f>
        <v/>
      </c>
      <c r="BJ1618">
        <f>Z1618</f>
        <v/>
      </c>
      <c r="BK1618">
        <f>AA1618</f>
        <v/>
      </c>
      <c r="BL1618">
        <f>IFERROR(AX1618,"")</f>
        <v/>
      </c>
      <c r="BM1618">
        <f>IFERROR(AY1618,"")</f>
        <v/>
      </c>
    </row>
    <row r="1619" ht="14.25" customHeight="1">
      <c r="A1619">
        <f>ALGLIB_SSA_XAUUSD!AA1619</f>
        <v/>
      </c>
      <c r="B1619">
        <f>IF($A1619="","",INDEX(ALGLIB_SSA_XAUUSD!$B$2:$B$2401,MATCH($A1619,ALGLIB_SSA_XAUUSD!$A$2:$A$2401,1)))</f>
        <v/>
      </c>
      <c r="C1619">
        <f>IF($A1619="","",INDEX(ALGLIB_SSA_XAUUSD!$C$2:$C$2401,MATCH($A1619,ALGLIB_SSA_XAUUSD!$A$2:$A$2401,1)))</f>
        <v/>
      </c>
      <c r="D1619" s="14">
        <f>IF($A1619="","",INT((ROW()-2)/12)+1)</f>
        <v/>
      </c>
      <c r="E1619" s="14">
        <f>IF(AND(E1622&lt;&gt;"",D1622=D1610+1),E1610+(E1622-E1610)*9/12,"")</f>
        <v/>
      </c>
      <c r="F1619" s="14">
        <f>IF(AND(F1622&lt;&gt;"",D1622=D1610+1),F1610+(F1622-F1610)*9/12,"")</f>
        <v/>
      </c>
      <c r="G1619" s="14">
        <f>IF(AND(G1622&lt;&gt;"",D1622=D1610+1),G1610+(G1622-G1610)*9/12,"")</f>
        <v/>
      </c>
      <c r="H1619" s="14">
        <f>IF(AND(H1622&lt;&gt;"",D1622=D1610+1),H1610+(H1622-H1610)*9/12,"")</f>
        <v/>
      </c>
      <c r="I1619" s="14">
        <f>IF(AND(L1622&lt;&gt;"",D1622=D1610+1),I1610+(I1622-I1610)*9/12,"")</f>
        <v/>
      </c>
      <c r="J1619">
        <f>_xlfn.XLOOKUP($A1619,ALGLIB_SSA_XAUUSD!$AA$2:$AA$2401,ALGLIB_SSA_XAUUSD!$P$2:$P$2401,"",0)</f>
        <v/>
      </c>
      <c r="K1619">
        <f>_xlfn.XLOOKUP($A1619,ALGLIB_SSA_XAUUSD!$AA$2:$AA$2401,ALGLIB_SSA_XAUUSD!$Q$2:$Q$2401,"",0)</f>
        <v/>
      </c>
      <c r="L1619">
        <f>_xlfn.XLOOKUP($A1619,ALGLIB_SSA_XAUUSD!$AA$2:$AA$2401,ALGLIB_SSA_XAUUSD!$R$2:$R$2401,"",0)</f>
        <v/>
      </c>
      <c r="M1619">
        <f>_xlfn.XLOOKUP($A1619,ALGLIB_SSA_XAUUSD!$AA$2:$AA$2401,ALGLIB_SSA_XAUUSD!$S$2:$S$2401,"",0)</f>
        <v/>
      </c>
      <c r="N1619">
        <f>_xlfn.XLOOKUP($A1619,ALGLIB_SSA_XAUUSD!$AA$2:$AA$2401,ALGLIB_SSA_XAUUSD!$T$2:$T$2401,"",0)</f>
        <v/>
      </c>
      <c r="O1619">
        <f>_xlfn.XLOOKUP($A1619,ALGLIB_SSA_XAUUSD!$AA$2:$AA$2401,ALGLIB_SSA_XAUUSD!$U$2:$U$2401,"",0)</f>
        <v/>
      </c>
      <c r="P1619">
        <f>_xlfn.XLOOKUP($A1619,ALGLIB_SSA_XAUUSD!$AA$2:$AA$2401,ALGLIB_SSA_XAUUSD!$V$2:$V$2401,"",0)</f>
        <v/>
      </c>
      <c r="S1619">
        <f>A1619</f>
        <v/>
      </c>
      <c r="T1619">
        <f>J1619</f>
        <v/>
      </c>
      <c r="U1619">
        <f>K1619</f>
        <v/>
      </c>
      <c r="V1619" s="14">
        <f>IF($A1619="","",MOD(ROW()-2,12)+1)</f>
        <v/>
      </c>
      <c r="W1619">
        <f>L1619</f>
        <v/>
      </c>
      <c r="X1619" s="14">
        <f>IF(F1619="","",F1619)</f>
        <v/>
      </c>
      <c r="Y1619" s="14">
        <f>IF(G1619="","",G1619)</f>
        <v/>
      </c>
      <c r="Z1619">
        <f>M1619</f>
        <v/>
      </c>
      <c r="AA1619">
        <f>N1619</f>
        <v/>
      </c>
      <c r="AB1619" s="14">
        <f>IF(H1619="","",H1619)</f>
        <v/>
      </c>
      <c r="AC1619">
        <f>O1619</f>
        <v/>
      </c>
      <c r="AD1619" s="14">
        <f>IF(I1619="","",I1619)</f>
        <v/>
      </c>
      <c r="AE1619">
        <f>P1619</f>
        <v/>
      </c>
      <c r="AH1619">
        <f>IF(S1619&lt;&gt;"",S1619,AH1618+900)</f>
        <v/>
      </c>
      <c r="AI1619">
        <f>IF(T1619&lt;&gt;"",T1619,AI1618)</f>
        <v/>
      </c>
      <c r="AJ1619">
        <f>IF(U1619&lt;&gt;"",U1619,AJ1618)</f>
        <v/>
      </c>
      <c r="AK1619">
        <f>IF(W1619&lt;&gt;"",W1619,"")</f>
        <v/>
      </c>
      <c r="AL1619" s="14">
        <f>IF(X1619&lt;&gt;"",X1619,"")</f>
        <v/>
      </c>
      <c r="AM1619" s="14">
        <f>IF(Y1619&lt;&gt;"",Y1619,"")</f>
        <v/>
      </c>
      <c r="AN1619" s="14">
        <f>IF(OR(AL1619="",AM1619=""),"",AL1619-AM1619)</f>
        <v/>
      </c>
      <c r="AO1619">
        <f>IF(AN1619="","",IF(AN1619&gt;0,"Bullish","Bearish"))</f>
        <v/>
      </c>
      <c r="AP1619">
        <f>IF(AO1619="",AP1618,AO1619)</f>
        <v/>
      </c>
      <c r="AQ1619" s="14">
        <f>IF(AB1619&lt;&gt;"",AB1619,"")</f>
        <v/>
      </c>
      <c r="AR1619" s="14">
        <f>IF(AD1619&lt;&gt;"",AD1619,"")</f>
        <v/>
      </c>
      <c r="AS1619">
        <f>IF(AS1618+1=13,1,AS1618+1)</f>
        <v/>
      </c>
      <c r="AT1619">
        <f>IFERROR(IF(SLOPE($AQ$1598:$AQ$1609,$AS$1598:$AS$1609)&gt;0,MIN(3,ABS(SLOPE($AQ$1598:$AQ$1609,$AS$1598:$AS$1609))),IF(SLOPE($AQ$1598:$AQ$1609,$AS$1598:$AS$1609)&lt;-0.5,-0.5,0)),0)</f>
        <v/>
      </c>
      <c r="AU1619">
        <f>IFERROR(IF(SLOPE($AR$1598:$AR$1609,$AS$1598:$AS$1609)&lt;0,MAX(-3,-ABS(SLOPE($AR$1598:$AR$1609,$AS$1598:$AS$1609))),IF(SLOPE($AR$1598:$AR$1609,$AS$1598:$AS$1609)&gt;0.5,0.5,0)),0)</f>
        <v/>
      </c>
      <c r="AV1619">
        <f>($AQ$1610+(AT1619*(AS1619-1)))</f>
        <v/>
      </c>
      <c r="AW1619">
        <f>($AR$1610+(AU1619*(AS1619-1)))</f>
        <v/>
      </c>
      <c r="AX1619">
        <f>IF(AT1619&gt;0,AV1619+AT1619,AV1619)</f>
        <v/>
      </c>
      <c r="AY1619">
        <f>IF(AU1619&lt;0,AW1619+AU1619,AW1619)</f>
        <v/>
      </c>
      <c r="BA1619" s="14">
        <f>IFERROR(AX1619-AQ1619,"")</f>
        <v/>
      </c>
      <c r="BB1619" s="14">
        <f>IFERROR(AY1619-AR1619,"")</f>
        <v/>
      </c>
      <c r="BD1619">
        <f>AH1619</f>
        <v/>
      </c>
      <c r="BE1619">
        <f>AI1619</f>
        <v/>
      </c>
      <c r="BF1619">
        <f>AJ1619</f>
        <v/>
      </c>
      <c r="BG1619" s="14">
        <f>L1619</f>
        <v/>
      </c>
      <c r="BH1619" s="14">
        <f>IF(X1619="","",X1619)</f>
        <v/>
      </c>
      <c r="BI1619" s="14">
        <f>IF(Y1619="","",Y1619)</f>
        <v/>
      </c>
      <c r="BJ1619">
        <f>Z1619</f>
        <v/>
      </c>
      <c r="BK1619">
        <f>AA1619</f>
        <v/>
      </c>
      <c r="BL1619">
        <f>IFERROR(AX1619,"")</f>
        <v/>
      </c>
      <c r="BM1619">
        <f>IFERROR(AY1619,"")</f>
        <v/>
      </c>
    </row>
    <row r="1620" ht="14.25" customHeight="1">
      <c r="A1620">
        <f>ALGLIB_SSA_XAUUSD!AA1620</f>
        <v/>
      </c>
      <c r="B1620">
        <f>IF($A1620="","",INDEX(ALGLIB_SSA_XAUUSD!$B$2:$B$2401,MATCH($A1620,ALGLIB_SSA_XAUUSD!$A$2:$A$2401,1)))</f>
        <v/>
      </c>
      <c r="C1620">
        <f>IF($A1620="","",INDEX(ALGLIB_SSA_XAUUSD!$C$2:$C$2401,MATCH($A1620,ALGLIB_SSA_XAUUSD!$A$2:$A$2401,1)))</f>
        <v/>
      </c>
      <c r="D1620" s="14">
        <f>IF($A1620="","",INT((ROW()-2)/12)+1)</f>
        <v/>
      </c>
      <c r="E1620" s="14">
        <f>IF(AND(E1622&lt;&gt;"",D1622=D1610+1),E1610+(E1622-E1610)*10/12,"")</f>
        <v/>
      </c>
      <c r="F1620" s="14">
        <f>IF(AND(F1622&lt;&gt;"",D1622=D1610+1),F1610+(F1622-F1610)*10/12,"")</f>
        <v/>
      </c>
      <c r="G1620" s="14">
        <f>IF(AND(G1622&lt;&gt;"",D1622=D1610+1),G1610+(G1622-G1610)*10/12,"")</f>
        <v/>
      </c>
      <c r="H1620" s="14">
        <f>IF(AND(H1622&lt;&gt;"",D1622=D1610+1),H1610+(H1622-H1610)*10/12,"")</f>
        <v/>
      </c>
      <c r="I1620" s="14">
        <f>IF(AND(L1622&lt;&gt;"",D1622=D1610+1),I1610+(I1622-I1610)*10/12,"")</f>
        <v/>
      </c>
      <c r="J1620">
        <f>_xlfn.XLOOKUP($A1620,ALGLIB_SSA_XAUUSD!$AA$2:$AA$2401,ALGLIB_SSA_XAUUSD!$P$2:$P$2401,"",0)</f>
        <v/>
      </c>
      <c r="K1620">
        <f>_xlfn.XLOOKUP($A1620,ALGLIB_SSA_XAUUSD!$AA$2:$AA$2401,ALGLIB_SSA_XAUUSD!$Q$2:$Q$2401,"",0)</f>
        <v/>
      </c>
      <c r="L1620">
        <f>_xlfn.XLOOKUP($A1620,ALGLIB_SSA_XAUUSD!$AA$2:$AA$2401,ALGLIB_SSA_XAUUSD!$R$2:$R$2401,"",0)</f>
        <v/>
      </c>
      <c r="M1620">
        <f>_xlfn.XLOOKUP($A1620,ALGLIB_SSA_XAUUSD!$AA$2:$AA$2401,ALGLIB_SSA_XAUUSD!$S$2:$S$2401,"",0)</f>
        <v/>
      </c>
      <c r="N1620">
        <f>_xlfn.XLOOKUP($A1620,ALGLIB_SSA_XAUUSD!$AA$2:$AA$2401,ALGLIB_SSA_XAUUSD!$T$2:$T$2401,"",0)</f>
        <v/>
      </c>
      <c r="O1620">
        <f>_xlfn.XLOOKUP($A1620,ALGLIB_SSA_XAUUSD!$AA$2:$AA$2401,ALGLIB_SSA_XAUUSD!$U$2:$U$2401,"",0)</f>
        <v/>
      </c>
      <c r="P1620">
        <f>_xlfn.XLOOKUP($A1620,ALGLIB_SSA_XAUUSD!$AA$2:$AA$2401,ALGLIB_SSA_XAUUSD!$V$2:$V$2401,"",0)</f>
        <v/>
      </c>
      <c r="S1620">
        <f>A1620</f>
        <v/>
      </c>
      <c r="T1620">
        <f>J1620</f>
        <v/>
      </c>
      <c r="U1620">
        <f>K1620</f>
        <v/>
      </c>
      <c r="V1620" s="14">
        <f>IF($A1620="","",MOD(ROW()-2,12)+1)</f>
        <v/>
      </c>
      <c r="W1620">
        <f>L1620</f>
        <v/>
      </c>
      <c r="X1620" s="14">
        <f>IF(F1620="","",F1620)</f>
        <v/>
      </c>
      <c r="Y1620" s="14">
        <f>IF(G1620="","",G1620)</f>
        <v/>
      </c>
      <c r="Z1620">
        <f>M1620</f>
        <v/>
      </c>
      <c r="AA1620">
        <f>N1620</f>
        <v/>
      </c>
      <c r="AB1620" s="14">
        <f>IF(H1620="","",H1620)</f>
        <v/>
      </c>
      <c r="AC1620">
        <f>O1620</f>
        <v/>
      </c>
      <c r="AD1620" s="14">
        <f>IF(I1620="","",I1620)</f>
        <v/>
      </c>
      <c r="AE1620">
        <f>P1620</f>
        <v/>
      </c>
      <c r="AH1620">
        <f>IF(S1620&lt;&gt;"",S1620,AH1619+900)</f>
        <v/>
      </c>
      <c r="AI1620">
        <f>IF(T1620&lt;&gt;"",T1620,AI1619)</f>
        <v/>
      </c>
      <c r="AJ1620">
        <f>IF(U1620&lt;&gt;"",U1620,AJ1619)</f>
        <v/>
      </c>
      <c r="AK1620">
        <f>IF(W1620&lt;&gt;"",W1620,"")</f>
        <v/>
      </c>
      <c r="AL1620" s="14">
        <f>IF(X1620&lt;&gt;"",X1620,"")</f>
        <v/>
      </c>
      <c r="AM1620" s="14">
        <f>IF(Y1620&lt;&gt;"",Y1620,"")</f>
        <v/>
      </c>
      <c r="AN1620" s="14">
        <f>IF(OR(AL1620="",AM1620=""),"",AL1620-AM1620)</f>
        <v/>
      </c>
      <c r="AO1620">
        <f>IF(AN1620="","",IF(AN1620&gt;0,"Bullish","Bearish"))</f>
        <v/>
      </c>
      <c r="AP1620">
        <f>IF(AO1620="",AP1619,AO1620)</f>
        <v/>
      </c>
      <c r="AQ1620" s="14">
        <f>IF(AB1620&lt;&gt;"",AB1620,"")</f>
        <v/>
      </c>
      <c r="AR1620" s="14">
        <f>IF(AD1620&lt;&gt;"",AD1620,"")</f>
        <v/>
      </c>
      <c r="AS1620">
        <f>IF(AS1619+1=13,1,AS1619+1)</f>
        <v/>
      </c>
      <c r="AT1620">
        <f>IFERROR(IF(SLOPE($AQ$1598:$AQ$1609,$AS$1598:$AS$1609)&gt;0,MIN(3,ABS(SLOPE($AQ$1598:$AQ$1609,$AS$1598:$AS$1609))),IF(SLOPE($AQ$1598:$AQ$1609,$AS$1598:$AS$1609)&lt;-0.5,-0.5,0)),0)</f>
        <v/>
      </c>
      <c r="AU1620">
        <f>IFERROR(IF(SLOPE($AR$1598:$AR$1609,$AS$1598:$AS$1609)&lt;0,MAX(-3,-ABS(SLOPE($AR$1598:$AR$1609,$AS$1598:$AS$1609))),IF(SLOPE($AR$1598:$AR$1609,$AS$1598:$AS$1609)&gt;0.5,0.5,0)),0)</f>
        <v/>
      </c>
      <c r="AV1620">
        <f>($AQ$1610+(AT1620*(AS1620-1)))</f>
        <v/>
      </c>
      <c r="AW1620">
        <f>($AR$1610+(AU1620*(AS1620-1)))</f>
        <v/>
      </c>
      <c r="AX1620">
        <f>IF(AT1620&gt;0,AV1620+AT1620,AV1620)</f>
        <v/>
      </c>
      <c r="AY1620">
        <f>IF(AU1620&lt;0,AW1620+AU1620,AW1620)</f>
        <v/>
      </c>
      <c r="BA1620" s="14">
        <f>IFERROR(AX1620-AQ1620,"")</f>
        <v/>
      </c>
      <c r="BB1620" s="14">
        <f>IFERROR(AY1620-AR1620,"")</f>
        <v/>
      </c>
      <c r="BD1620">
        <f>AH1620</f>
        <v/>
      </c>
      <c r="BE1620">
        <f>AI1620</f>
        <v/>
      </c>
      <c r="BF1620">
        <f>AJ1620</f>
        <v/>
      </c>
      <c r="BG1620" s="14">
        <f>L1620</f>
        <v/>
      </c>
      <c r="BH1620" s="14">
        <f>IF(X1620="","",X1620)</f>
        <v/>
      </c>
      <c r="BI1620" s="14">
        <f>IF(Y1620="","",Y1620)</f>
        <v/>
      </c>
      <c r="BJ1620">
        <f>Z1620</f>
        <v/>
      </c>
      <c r="BK1620">
        <f>AA1620</f>
        <v/>
      </c>
      <c r="BL1620">
        <f>IFERROR(AX1620,"")</f>
        <v/>
      </c>
      <c r="BM1620">
        <f>IFERROR(AY1620,"")</f>
        <v/>
      </c>
    </row>
    <row r="1621" ht="14.25" customHeight="1">
      <c r="A1621">
        <f>ALGLIB_SSA_XAUUSD!AA1621</f>
        <v/>
      </c>
      <c r="B1621">
        <f>IF($A1621="","",INDEX(ALGLIB_SSA_XAUUSD!$B$2:$B$2401,MATCH($A1621,ALGLIB_SSA_XAUUSD!$A$2:$A$2401,1)))</f>
        <v/>
      </c>
      <c r="C1621">
        <f>IF($A1621="","",INDEX(ALGLIB_SSA_XAUUSD!$C$2:$C$2401,MATCH($A1621,ALGLIB_SSA_XAUUSD!$A$2:$A$2401,1)))</f>
        <v/>
      </c>
      <c r="D1621" s="14">
        <f>IF($A1621="","",INT((ROW()-2)/12)+1)</f>
        <v/>
      </c>
      <c r="E1621" s="14">
        <f>IF(AND(E1622&lt;&gt;"",D1622=D1610+1),E1610+(E1622-E1610)*11/12,"")</f>
        <v/>
      </c>
      <c r="F1621" s="14">
        <f>IF(AND(F1622&lt;&gt;"",D1622=D1610+1),F1610+(F1622-F1610)*11/12,"")</f>
        <v/>
      </c>
      <c r="G1621" s="14">
        <f>IF(AND(G1622&lt;&gt;"",D1622=D1610+1),G1610+(G1622-G1610)*11/12,"")</f>
        <v/>
      </c>
      <c r="H1621" s="14">
        <f>IF(AND(H1622&lt;&gt;"",D1622=D1610+1),H1610+(H1622-H1610)*11/12,"")</f>
        <v/>
      </c>
      <c r="I1621" s="14">
        <f>IF(AND(L1622&lt;&gt;"",D1622=D1610+1),I1610+(I1622-I1610)*11/12,"")</f>
        <v/>
      </c>
      <c r="J1621">
        <f>_xlfn.XLOOKUP($A1621,ALGLIB_SSA_XAUUSD!$AA$2:$AA$2401,ALGLIB_SSA_XAUUSD!$P$2:$P$2401,"",0)</f>
        <v/>
      </c>
      <c r="K1621">
        <f>_xlfn.XLOOKUP($A1621,ALGLIB_SSA_XAUUSD!$AA$2:$AA$2401,ALGLIB_SSA_XAUUSD!$Q$2:$Q$2401,"",0)</f>
        <v/>
      </c>
      <c r="L1621">
        <f>_xlfn.XLOOKUP($A1621,ALGLIB_SSA_XAUUSD!$AA$2:$AA$2401,ALGLIB_SSA_XAUUSD!$R$2:$R$2401,"",0)</f>
        <v/>
      </c>
      <c r="M1621">
        <f>_xlfn.XLOOKUP($A1621,ALGLIB_SSA_XAUUSD!$AA$2:$AA$2401,ALGLIB_SSA_XAUUSD!$S$2:$S$2401,"",0)</f>
        <v/>
      </c>
      <c r="N1621">
        <f>_xlfn.XLOOKUP($A1621,ALGLIB_SSA_XAUUSD!$AA$2:$AA$2401,ALGLIB_SSA_XAUUSD!$T$2:$T$2401,"",0)</f>
        <v/>
      </c>
      <c r="O1621">
        <f>_xlfn.XLOOKUP($A1621,ALGLIB_SSA_XAUUSD!$AA$2:$AA$2401,ALGLIB_SSA_XAUUSD!$U$2:$U$2401,"",0)</f>
        <v/>
      </c>
      <c r="P1621">
        <f>_xlfn.XLOOKUP($A1621,ALGLIB_SSA_XAUUSD!$AA$2:$AA$2401,ALGLIB_SSA_XAUUSD!$V$2:$V$2401,"",0)</f>
        <v/>
      </c>
      <c r="S1621">
        <f>A1621</f>
        <v/>
      </c>
      <c r="T1621">
        <f>J1621</f>
        <v/>
      </c>
      <c r="U1621">
        <f>K1621</f>
        <v/>
      </c>
      <c r="V1621" s="14">
        <f>IF($A1621="","",MOD(ROW()-2,12)+1)</f>
        <v/>
      </c>
      <c r="W1621">
        <f>L1621</f>
        <v/>
      </c>
      <c r="X1621" s="14">
        <f>IF(F1621="","",F1621)</f>
        <v/>
      </c>
      <c r="Y1621" s="14">
        <f>IF(G1621="","",G1621)</f>
        <v/>
      </c>
      <c r="Z1621">
        <f>M1621</f>
        <v/>
      </c>
      <c r="AA1621">
        <f>N1621</f>
        <v/>
      </c>
      <c r="AB1621" s="14">
        <f>IF(H1621="","",H1621)</f>
        <v/>
      </c>
      <c r="AC1621">
        <f>O1621</f>
        <v/>
      </c>
      <c r="AD1621" s="14">
        <f>IF(I1621="","",I1621)</f>
        <v/>
      </c>
      <c r="AE1621">
        <f>P1621</f>
        <v/>
      </c>
      <c r="AH1621">
        <f>IF(S1621&lt;&gt;"",S1621,AH1620+900)</f>
        <v/>
      </c>
      <c r="AI1621">
        <f>IF(T1621&lt;&gt;"",T1621,AI1620)</f>
        <v/>
      </c>
      <c r="AJ1621">
        <f>IF(U1621&lt;&gt;"",U1621,AJ1620)</f>
        <v/>
      </c>
      <c r="AK1621">
        <f>IF(W1621&lt;&gt;"",W1621,"")</f>
        <v/>
      </c>
      <c r="AL1621" s="14">
        <f>IF(X1621&lt;&gt;"",X1621,"")</f>
        <v/>
      </c>
      <c r="AM1621" s="14">
        <f>IF(Y1621&lt;&gt;"",Y1621,"")</f>
        <v/>
      </c>
      <c r="AN1621" s="14">
        <f>IF(OR(AL1621="",AM1621=""),"",AL1621-AM1621)</f>
        <v/>
      </c>
      <c r="AO1621">
        <f>IF(AN1621="","",IF(AN1621&gt;0,"Bullish","Bearish"))</f>
        <v/>
      </c>
      <c r="AP1621">
        <f>IF(AO1621="",AP1620,AO1621)</f>
        <v/>
      </c>
      <c r="AQ1621" s="14">
        <f>IF(AB1621&lt;&gt;"",AB1621,"")</f>
        <v/>
      </c>
      <c r="AR1621" s="14">
        <f>IF(AD1621&lt;&gt;"",AD1621,"")</f>
        <v/>
      </c>
      <c r="AS1621">
        <f>IF(AS1620+1=13,1,AS1620+1)</f>
        <v/>
      </c>
      <c r="AT1621">
        <f>IFERROR(IF(SLOPE($AQ$1598:$AQ$1609,$AS$1598:$AS$1609)&gt;0,MIN(3,ABS(SLOPE($AQ$1598:$AQ$1609,$AS$1598:$AS$1609))),IF(SLOPE($AQ$1598:$AQ$1609,$AS$1598:$AS$1609)&lt;-0.5,-0.5,0)),0)</f>
        <v/>
      </c>
      <c r="AU1621">
        <f>IFERROR(IF(SLOPE($AR$1598:$AR$1609,$AS$1598:$AS$1609)&lt;0,MAX(-3,-ABS(SLOPE($AR$1598:$AR$1609,$AS$1598:$AS$1609))),IF(SLOPE($AR$1598:$AR$1609,$AS$1598:$AS$1609)&gt;0.5,0.5,0)),0)</f>
        <v/>
      </c>
      <c r="AV1621">
        <f>($AQ$1610+(AT1621*(AS1621-1)))</f>
        <v/>
      </c>
      <c r="AW1621">
        <f>($AR$1610+(AU1621*(AS1621-1)))</f>
        <v/>
      </c>
      <c r="AX1621">
        <f>IF(AT1621&gt;0,AV1621+AT1621,AV1621)</f>
        <v/>
      </c>
      <c r="AY1621">
        <f>IF(AU1621&lt;0,AW1621+AU1621,AW1621)</f>
        <v/>
      </c>
      <c r="BA1621" s="14">
        <f>IFERROR(AX1621-AQ1621,"")</f>
        <v/>
      </c>
      <c r="BB1621" s="14">
        <f>IFERROR(AY1621-AR1621,"")</f>
        <v/>
      </c>
      <c r="BD1621">
        <f>AH1621</f>
        <v/>
      </c>
      <c r="BE1621">
        <f>AI1621</f>
        <v/>
      </c>
      <c r="BF1621">
        <f>AJ1621</f>
        <v/>
      </c>
      <c r="BG1621" s="14">
        <f>L1621</f>
        <v/>
      </c>
      <c r="BH1621" s="14">
        <f>IF(X1621="","",X1621)</f>
        <v/>
      </c>
      <c r="BI1621" s="14">
        <f>IF(Y1621="","",Y1621)</f>
        <v/>
      </c>
      <c r="BJ1621">
        <f>Z1621</f>
        <v/>
      </c>
      <c r="BK1621">
        <f>AA1621</f>
        <v/>
      </c>
      <c r="BL1621">
        <f>IFERROR(AX1621,"")</f>
        <v/>
      </c>
      <c r="BM1621">
        <f>IFERROR(AY1621,"")</f>
        <v/>
      </c>
    </row>
    <row r="1622" ht="14.25" customHeight="1">
      <c r="A1622">
        <f>ALGLIB_SSA_XAUUSD!AA1622</f>
        <v/>
      </c>
      <c r="B1622">
        <f>IF($A1622="","",INDEX(ALGLIB_SSA_XAUUSD!$B$2:$B$2401,MATCH($A1622,ALGLIB_SSA_XAUUSD!$A$2:$A$2401,1)))</f>
        <v/>
      </c>
      <c r="C1622">
        <f>IF($A1622="","",INDEX(ALGLIB_SSA_XAUUSD!$C$2:$C$2401,MATCH($A1622,ALGLIB_SSA_XAUUSD!$A$2:$A$2401,1)))</f>
        <v/>
      </c>
      <c r="D1622" s="14">
        <f>IF($A1622="","",INT((ROW()-2)/12)+1)</f>
        <v/>
      </c>
      <c r="E1622" s="14">
        <f>IF($A1622="","",INDEX(ALGLIB_SSA_XAUUSD!$D$2:$D$2401,MATCH($A1622,ALGLIB_SSA_XAUUSD!$A$2:$A$2401,1)))</f>
        <v/>
      </c>
      <c r="F1622" s="14">
        <f>IF($A1622="","",INDEX(ALGLIB_SSA_XAUUSD!$E$2:$E$2401,MATCH($A1622,ALGLIB_SSA_XAUUSD!$A$2:$A$2401,1)))</f>
        <v/>
      </c>
      <c r="G1622" s="14">
        <f>IF($A1622="","",INDEX(ALGLIB_SSA_XAUUSD!$F$2:$F$2401,MATCH($A1622,ALGLIB_SSA_XAUUSD!$A$2:$A$2401,1)))</f>
        <v/>
      </c>
      <c r="H1622" s="14">
        <f>IF($A1622="","",INDEX(ALGLIB_SSA_XAUUSD!$G$2:$G$2401,MATCH($A1622,ALGLIB_SSA_XAUUSD!$A$2:$A$2401,1)))</f>
        <v/>
      </c>
      <c r="I1622" s="14">
        <f>IF($A1622="","",INDEX(ALGLIB_SSA_XAUUSD!$H$2:$H$2401,MATCH($A1622,ALGLIB_SSA_XAUUSD!$A$2:$A$2401,1)))</f>
        <v/>
      </c>
      <c r="J1622">
        <f>_xlfn.XLOOKUP($A1622,ALGLIB_SSA_XAUUSD!$AA$2:$AA$2401,ALGLIB_SSA_XAUUSD!$P$2:$P$2401,"",0)</f>
        <v/>
      </c>
      <c r="K1622">
        <f>_xlfn.XLOOKUP($A1622,ALGLIB_SSA_XAUUSD!$AA$2:$AA$2401,ALGLIB_SSA_XAUUSD!$Q$2:$Q$2401,"",0)</f>
        <v/>
      </c>
      <c r="L1622">
        <f>_xlfn.XLOOKUP($A1622,ALGLIB_SSA_XAUUSD!$AA$2:$AA$2401,ALGLIB_SSA_XAUUSD!$R$2:$R$2401,"",0)</f>
        <v/>
      </c>
      <c r="M1622">
        <f>_xlfn.XLOOKUP($A1622,ALGLIB_SSA_XAUUSD!$AA$2:$AA$2401,ALGLIB_SSA_XAUUSD!$S$2:$S$2401,"",0)</f>
        <v/>
      </c>
      <c r="N1622">
        <f>_xlfn.XLOOKUP($A1622,ALGLIB_SSA_XAUUSD!$AA$2:$AA$2401,ALGLIB_SSA_XAUUSD!$T$2:$T$2401,"",0)</f>
        <v/>
      </c>
      <c r="O1622">
        <f>_xlfn.XLOOKUP($A1622,ALGLIB_SSA_XAUUSD!$AA$2:$AA$2401,ALGLIB_SSA_XAUUSD!$U$2:$U$2401,"",0)</f>
        <v/>
      </c>
      <c r="P1622">
        <f>_xlfn.XLOOKUP($A1622,ALGLIB_SSA_XAUUSD!$AA$2:$AA$2401,ALGLIB_SSA_XAUUSD!$V$2:$V$2401,"",0)</f>
        <v/>
      </c>
      <c r="S1622">
        <f>A1622</f>
        <v/>
      </c>
      <c r="T1622">
        <f>J1622</f>
        <v/>
      </c>
      <c r="U1622">
        <f>K1622</f>
        <v/>
      </c>
      <c r="V1622" s="14">
        <f>IF($A1622="","",MOD(ROW()-2,12)+1)</f>
        <v/>
      </c>
      <c r="W1622">
        <f>L1622</f>
        <v/>
      </c>
      <c r="X1622" s="14">
        <f>IF(F1622="","",F1622)</f>
        <v/>
      </c>
      <c r="Y1622" s="14">
        <f>IF(G1622="","",G1622)</f>
        <v/>
      </c>
      <c r="Z1622">
        <f>M1622</f>
        <v/>
      </c>
      <c r="AA1622">
        <f>N1622</f>
        <v/>
      </c>
      <c r="AB1622" s="14">
        <f>IF(H1622="","",H1622)</f>
        <v/>
      </c>
      <c r="AC1622">
        <f>O1622</f>
        <v/>
      </c>
      <c r="AD1622" s="14">
        <f>IF(I1622="","",I1622)</f>
        <v/>
      </c>
      <c r="AE1622">
        <f>P1622</f>
        <v/>
      </c>
      <c r="AH1622">
        <f>IF(S1622&lt;&gt;"",S1622,AH1621+900)</f>
        <v/>
      </c>
      <c r="AI1622">
        <f>IF(T1622&lt;&gt;"",T1622,AI1621)</f>
        <v/>
      </c>
      <c r="AJ1622">
        <f>IF(U1622&lt;&gt;"",U1622,AJ1621)</f>
        <v/>
      </c>
      <c r="AK1622">
        <f>IF(W1622&lt;&gt;"",W1622,"")</f>
        <v/>
      </c>
      <c r="AL1622" s="14">
        <f>IF(X1622&lt;&gt;"",X1622,"")</f>
        <v/>
      </c>
      <c r="AM1622" s="14">
        <f>IF(Y1622&lt;&gt;"",Y1622,"")</f>
        <v/>
      </c>
      <c r="AN1622" s="14">
        <f>IF(OR(AL1622="",AM1622=""),"",AL1622-AM1622)</f>
        <v/>
      </c>
      <c r="AO1622">
        <f>IF(AN1622="","",IF(AN1622&gt;0,"Bullish","Bearish"))</f>
        <v/>
      </c>
      <c r="AP1622">
        <f>IF(AO1622="",AP1621,AO1622)</f>
        <v/>
      </c>
      <c r="AQ1622" s="14">
        <f>IF(AB1622&lt;&gt;"",AB1622,"")</f>
        <v/>
      </c>
      <c r="AR1622" s="14">
        <f>IF(AD1622&lt;&gt;"",AD1622,"")</f>
        <v/>
      </c>
      <c r="AS1622">
        <f>IF(AS1621+1=13,1,AS1621+1)</f>
        <v/>
      </c>
      <c r="AT1622">
        <f>IFERROR(IF(SLOPE($AQ$1610:$AQ$1621,$AS$1610:$AS$1621)&gt;0,MIN(3,ABS(SLOPE($AQ$1610:$AQ$1621,$AS$1610:$AS$1621))),IF(SLOPE($AQ$1610:$AQ$1621,$AS$1610:$AS$1621)&lt;-0.5,-0.5,0)),0)</f>
        <v/>
      </c>
      <c r="AU1622">
        <f>IFERROR(IF(SLOPE($AR$1610:$AR$1621,$AS$1610:$AS$1621)&lt;0,MAX(-3,-ABS(SLOPE($AR$1610:$AR$1621,$AS$1610:$AS$1621))),IF(SLOPE($AR$1610:$AR$1621,$AS$1610:$AS$1621)&gt;0.5,0.5,0)),0)</f>
        <v/>
      </c>
      <c r="AV1622">
        <f>($AQ$1622+(AT1622*(AS1622-1)))</f>
        <v/>
      </c>
      <c r="AW1622">
        <f>($AR$1622+(AU1622*(AS1622-1)))</f>
        <v/>
      </c>
      <c r="AX1622">
        <f>IF(AT1622&gt;0,AV1622+AT1622,AV1622)</f>
        <v/>
      </c>
      <c r="AY1622">
        <f>IF(AU1622&lt;0,AW1622+AU1622,AW1622)</f>
        <v/>
      </c>
      <c r="BA1622" s="14">
        <f>IFERROR(AX1622-AQ1622,"")</f>
        <v/>
      </c>
      <c r="BB1622" s="14">
        <f>IFERROR(AY1622-AR1622,"")</f>
        <v/>
      </c>
      <c r="BD1622">
        <f>AH1622</f>
        <v/>
      </c>
      <c r="BE1622">
        <f>AI1622</f>
        <v/>
      </c>
      <c r="BF1622">
        <f>AJ1622</f>
        <v/>
      </c>
      <c r="BG1622" s="14">
        <f>L1622</f>
        <v/>
      </c>
      <c r="BH1622" s="14">
        <f>IF(X1622="","",X1622)</f>
        <v/>
      </c>
      <c r="BI1622" s="14">
        <f>IF(Y1622="","",Y1622)</f>
        <v/>
      </c>
      <c r="BJ1622">
        <f>Z1622</f>
        <v/>
      </c>
      <c r="BK1622">
        <f>AA1622</f>
        <v/>
      </c>
      <c r="BL1622">
        <f>IFERROR(AX1622,"")</f>
        <v/>
      </c>
      <c r="BM1622">
        <f>IFERROR(AY1622,"")</f>
        <v/>
      </c>
    </row>
    <row r="1623" ht="14.25" customHeight="1">
      <c r="A1623">
        <f>ALGLIB_SSA_XAUUSD!AA1623</f>
        <v/>
      </c>
      <c r="B1623">
        <f>IF($A1623="","",INDEX(ALGLIB_SSA_XAUUSD!$B$2:$B$2401,MATCH($A1623,ALGLIB_SSA_XAUUSD!$A$2:$A$2401,1)))</f>
        <v/>
      </c>
      <c r="C1623">
        <f>IF($A1623="","",INDEX(ALGLIB_SSA_XAUUSD!$C$2:$C$2401,MATCH($A1623,ALGLIB_SSA_XAUUSD!$A$2:$A$2401,1)))</f>
        <v/>
      </c>
      <c r="D1623" s="14">
        <f>IF($A1623="","",INT((ROW()-2)/12)+1)</f>
        <v/>
      </c>
      <c r="E1623" s="14">
        <f>IF(AND(E1634&lt;&gt;"",D1634=D1622+1),E1622+(E1634-E1622)*1/12,"")</f>
        <v/>
      </c>
      <c r="F1623" s="14">
        <f>IF(AND(F1634&lt;&gt;"",D1634=D1622+1),F1622+(F1634-F1622)*1/12,"")</f>
        <v/>
      </c>
      <c r="G1623" s="14">
        <f>IF(AND(G1634&lt;&gt;"",D1634=D1622+1),G1622+(G1634-G1622)*1/12,"")</f>
        <v/>
      </c>
      <c r="H1623" s="14">
        <f>IF(AND(H1634&lt;&gt;"",D1634=D1622+1),H1622+(H1634-H1622)*1/12,"")</f>
        <v/>
      </c>
      <c r="I1623" s="14">
        <f>IF(AND(L1634&lt;&gt;"",D1634=D1622+1),I1622+(I1634-I1622)*1/12,"")</f>
        <v/>
      </c>
      <c r="J1623">
        <f>_xlfn.XLOOKUP($A1623,ALGLIB_SSA_XAUUSD!$AA$2:$AA$2401,ALGLIB_SSA_XAUUSD!$P$2:$P$2401,"",0)</f>
        <v/>
      </c>
      <c r="K1623">
        <f>_xlfn.XLOOKUP($A1623,ALGLIB_SSA_XAUUSD!$AA$2:$AA$2401,ALGLIB_SSA_XAUUSD!$Q$2:$Q$2401,"",0)</f>
        <v/>
      </c>
      <c r="L1623">
        <f>_xlfn.XLOOKUP($A1623,ALGLIB_SSA_XAUUSD!$AA$2:$AA$2401,ALGLIB_SSA_XAUUSD!$R$2:$R$2401,"",0)</f>
        <v/>
      </c>
      <c r="M1623">
        <f>_xlfn.XLOOKUP($A1623,ALGLIB_SSA_XAUUSD!$AA$2:$AA$2401,ALGLIB_SSA_XAUUSD!$S$2:$S$2401,"",0)</f>
        <v/>
      </c>
      <c r="N1623">
        <f>_xlfn.XLOOKUP($A1623,ALGLIB_SSA_XAUUSD!$AA$2:$AA$2401,ALGLIB_SSA_XAUUSD!$T$2:$T$2401,"",0)</f>
        <v/>
      </c>
      <c r="O1623">
        <f>_xlfn.XLOOKUP($A1623,ALGLIB_SSA_XAUUSD!$AA$2:$AA$2401,ALGLIB_SSA_XAUUSD!$U$2:$U$2401,"",0)</f>
        <v/>
      </c>
      <c r="P1623">
        <f>_xlfn.XLOOKUP($A1623,ALGLIB_SSA_XAUUSD!$AA$2:$AA$2401,ALGLIB_SSA_XAUUSD!$V$2:$V$2401,"",0)</f>
        <v/>
      </c>
      <c r="S1623">
        <f>A1623</f>
        <v/>
      </c>
      <c r="T1623">
        <f>J1623</f>
        <v/>
      </c>
      <c r="U1623">
        <f>K1623</f>
        <v/>
      </c>
      <c r="V1623" s="14">
        <f>IF($A1623="","",MOD(ROW()-2,12)+1)</f>
        <v/>
      </c>
      <c r="W1623">
        <f>L1623</f>
        <v/>
      </c>
      <c r="X1623" s="14">
        <f>IF(F1623="","",F1623)</f>
        <v/>
      </c>
      <c r="Y1623" s="14">
        <f>IF(G1623="","",G1623)</f>
        <v/>
      </c>
      <c r="Z1623">
        <f>M1623</f>
        <v/>
      </c>
      <c r="AA1623">
        <f>N1623</f>
        <v/>
      </c>
      <c r="AB1623" s="14">
        <f>IF(H1623="","",H1623)</f>
        <v/>
      </c>
      <c r="AC1623">
        <f>O1623</f>
        <v/>
      </c>
      <c r="AD1623" s="14">
        <f>IF(I1623="","",I1623)</f>
        <v/>
      </c>
      <c r="AE1623">
        <f>P1623</f>
        <v/>
      </c>
      <c r="AH1623">
        <f>IF(S1623&lt;&gt;"",S1623,AH1622+900)</f>
        <v/>
      </c>
      <c r="AI1623">
        <f>IF(T1623&lt;&gt;"",T1623,AI1622)</f>
        <v/>
      </c>
      <c r="AJ1623">
        <f>IF(U1623&lt;&gt;"",U1623,AJ1622)</f>
        <v/>
      </c>
      <c r="AK1623">
        <f>IF(W1623&lt;&gt;"",W1623,"")</f>
        <v/>
      </c>
      <c r="AL1623" s="14">
        <f>IF(X1623&lt;&gt;"",X1623,"")</f>
        <v/>
      </c>
      <c r="AM1623" s="14">
        <f>IF(Y1623&lt;&gt;"",Y1623,"")</f>
        <v/>
      </c>
      <c r="AN1623" s="14">
        <f>IF(OR(AL1623="",AM1623=""),"",AL1623-AM1623)</f>
        <v/>
      </c>
      <c r="AO1623">
        <f>IF(AN1623="","",IF(AN1623&gt;0,"Bullish","Bearish"))</f>
        <v/>
      </c>
      <c r="AP1623">
        <f>IF(AO1623="",AP1622,AO1623)</f>
        <v/>
      </c>
      <c r="AQ1623" s="14">
        <f>IF(AB1623&lt;&gt;"",AB1623,"")</f>
        <v/>
      </c>
      <c r="AR1623" s="14">
        <f>IF(AD1623&lt;&gt;"",AD1623,"")</f>
        <v/>
      </c>
      <c r="AS1623">
        <f>IF(AS1622+1=13,1,AS1622+1)</f>
        <v/>
      </c>
      <c r="AT1623">
        <f>IFERROR(IF(SLOPE($AQ$1610:$AQ$1621,$AS$1610:$AS$1621)&gt;0,MIN(3,ABS(SLOPE($AQ$1610:$AQ$1621,$AS$1610:$AS$1621))),IF(SLOPE($AQ$1610:$AQ$1621,$AS$1610:$AS$1621)&lt;-0.5,-0.5,0)),0)</f>
        <v/>
      </c>
      <c r="AU1623">
        <f>IFERROR(IF(SLOPE($AR$1610:$AR$1621,$AS$1610:$AS$1621)&lt;0,MAX(-3,-ABS(SLOPE($AR$1610:$AR$1621,$AS$1610:$AS$1621))),IF(SLOPE($AR$1610:$AR$1621,$AS$1610:$AS$1621)&gt;0.5,0.5,0)),0)</f>
        <v/>
      </c>
      <c r="AV1623">
        <f>($AQ$1622+(AT1623*(AS1623-1)))</f>
        <v/>
      </c>
      <c r="AW1623">
        <f>($AR$1622+(AU1623*(AS1623-1)))</f>
        <v/>
      </c>
      <c r="AX1623">
        <f>IF(AT1623&gt;0,AV1623+AT1623,AV1623)</f>
        <v/>
      </c>
      <c r="AY1623">
        <f>IF(AU1623&lt;0,AW1623+AU1623,AW1623)</f>
        <v/>
      </c>
      <c r="BA1623" s="14">
        <f>IFERROR(AX1623-AQ1623,"")</f>
        <v/>
      </c>
      <c r="BB1623" s="14">
        <f>IFERROR(AY1623-AR1623,"")</f>
        <v/>
      </c>
      <c r="BD1623">
        <f>AH1623</f>
        <v/>
      </c>
      <c r="BE1623">
        <f>AI1623</f>
        <v/>
      </c>
      <c r="BF1623">
        <f>AJ1623</f>
        <v/>
      </c>
      <c r="BG1623" s="14">
        <f>L1623</f>
        <v/>
      </c>
      <c r="BH1623" s="14">
        <f>IF(X1623="","",X1623)</f>
        <v/>
      </c>
      <c r="BI1623" s="14">
        <f>IF(Y1623="","",Y1623)</f>
        <v/>
      </c>
      <c r="BJ1623">
        <f>Z1623</f>
        <v/>
      </c>
      <c r="BK1623">
        <f>AA1623</f>
        <v/>
      </c>
      <c r="BL1623">
        <f>IFERROR(AX1623,"")</f>
        <v/>
      </c>
      <c r="BM1623">
        <f>IFERROR(AY1623,"")</f>
        <v/>
      </c>
    </row>
    <row r="1624" ht="14.25" customHeight="1">
      <c r="A1624">
        <f>ALGLIB_SSA_XAUUSD!AA1624</f>
        <v/>
      </c>
      <c r="B1624">
        <f>IF($A1624="","",INDEX(ALGLIB_SSA_XAUUSD!$B$2:$B$2401,MATCH($A1624,ALGLIB_SSA_XAUUSD!$A$2:$A$2401,1)))</f>
        <v/>
      </c>
      <c r="C1624">
        <f>IF($A1624="","",INDEX(ALGLIB_SSA_XAUUSD!$C$2:$C$2401,MATCH($A1624,ALGLIB_SSA_XAUUSD!$A$2:$A$2401,1)))</f>
        <v/>
      </c>
      <c r="D1624" s="14">
        <f>IF($A1624="","",INT((ROW()-2)/12)+1)</f>
        <v/>
      </c>
      <c r="E1624" s="14">
        <f>IF(AND(E1634&lt;&gt;"",D1634=D1622+1),E1622+(E1634-E1622)*2/12,"")</f>
        <v/>
      </c>
      <c r="F1624" s="14">
        <f>IF(AND(F1634&lt;&gt;"",D1634=D1622+1),F1622+(F1634-F1622)*2/12,"")</f>
        <v/>
      </c>
      <c r="G1624" s="14">
        <f>IF(AND(G1634&lt;&gt;"",D1634=D1622+1),G1622+(G1634-G1622)*2/12,"")</f>
        <v/>
      </c>
      <c r="H1624" s="14">
        <f>IF(AND(H1634&lt;&gt;"",D1634=D1622+1),H1622+(H1634-H1622)*2/12,"")</f>
        <v/>
      </c>
      <c r="I1624" s="14">
        <f>IF(AND(L1634&lt;&gt;"",D1634=D1622+1),I1622+(I1634-I1622)*2/12,"")</f>
        <v/>
      </c>
      <c r="J1624">
        <f>_xlfn.XLOOKUP($A1624,ALGLIB_SSA_XAUUSD!$AA$2:$AA$2401,ALGLIB_SSA_XAUUSD!$P$2:$P$2401,"",0)</f>
        <v/>
      </c>
      <c r="K1624">
        <f>_xlfn.XLOOKUP($A1624,ALGLIB_SSA_XAUUSD!$AA$2:$AA$2401,ALGLIB_SSA_XAUUSD!$Q$2:$Q$2401,"",0)</f>
        <v/>
      </c>
      <c r="L1624">
        <f>_xlfn.XLOOKUP($A1624,ALGLIB_SSA_XAUUSD!$AA$2:$AA$2401,ALGLIB_SSA_XAUUSD!$R$2:$R$2401,"",0)</f>
        <v/>
      </c>
      <c r="M1624">
        <f>_xlfn.XLOOKUP($A1624,ALGLIB_SSA_XAUUSD!$AA$2:$AA$2401,ALGLIB_SSA_XAUUSD!$S$2:$S$2401,"",0)</f>
        <v/>
      </c>
      <c r="N1624">
        <f>_xlfn.XLOOKUP($A1624,ALGLIB_SSA_XAUUSD!$AA$2:$AA$2401,ALGLIB_SSA_XAUUSD!$T$2:$T$2401,"",0)</f>
        <v/>
      </c>
      <c r="O1624">
        <f>_xlfn.XLOOKUP($A1624,ALGLIB_SSA_XAUUSD!$AA$2:$AA$2401,ALGLIB_SSA_XAUUSD!$U$2:$U$2401,"",0)</f>
        <v/>
      </c>
      <c r="P1624">
        <f>_xlfn.XLOOKUP($A1624,ALGLIB_SSA_XAUUSD!$AA$2:$AA$2401,ALGLIB_SSA_XAUUSD!$V$2:$V$2401,"",0)</f>
        <v/>
      </c>
      <c r="S1624">
        <f>A1624</f>
        <v/>
      </c>
      <c r="T1624">
        <f>J1624</f>
        <v/>
      </c>
      <c r="U1624">
        <f>K1624</f>
        <v/>
      </c>
      <c r="V1624" s="14">
        <f>IF($A1624="","",MOD(ROW()-2,12)+1)</f>
        <v/>
      </c>
      <c r="W1624">
        <f>L1624</f>
        <v/>
      </c>
      <c r="X1624" s="14">
        <f>IF(F1624="","",F1624)</f>
        <v/>
      </c>
      <c r="Y1624" s="14">
        <f>IF(G1624="","",G1624)</f>
        <v/>
      </c>
      <c r="Z1624">
        <f>M1624</f>
        <v/>
      </c>
      <c r="AA1624">
        <f>N1624</f>
        <v/>
      </c>
      <c r="AB1624" s="14">
        <f>IF(H1624="","",H1624)</f>
        <v/>
      </c>
      <c r="AC1624">
        <f>O1624</f>
        <v/>
      </c>
      <c r="AD1624" s="14">
        <f>IF(I1624="","",I1624)</f>
        <v/>
      </c>
      <c r="AE1624">
        <f>P1624</f>
        <v/>
      </c>
      <c r="AH1624">
        <f>IF(S1624&lt;&gt;"",S1624,AH1623+900)</f>
        <v/>
      </c>
      <c r="AI1624">
        <f>IF(T1624&lt;&gt;"",T1624,AI1623)</f>
        <v/>
      </c>
      <c r="AJ1624">
        <f>IF(U1624&lt;&gt;"",U1624,AJ1623)</f>
        <v/>
      </c>
      <c r="AK1624">
        <f>IF(W1624&lt;&gt;"",W1624,"")</f>
        <v/>
      </c>
      <c r="AL1624" s="14">
        <f>IF(X1624&lt;&gt;"",X1624,"")</f>
        <v/>
      </c>
      <c r="AM1624" s="14">
        <f>IF(Y1624&lt;&gt;"",Y1624,"")</f>
        <v/>
      </c>
      <c r="AN1624" s="14">
        <f>IF(OR(AL1624="",AM1624=""),"",AL1624-AM1624)</f>
        <v/>
      </c>
      <c r="AO1624">
        <f>IF(AN1624="","",IF(AN1624&gt;0,"Bullish","Bearish"))</f>
        <v/>
      </c>
      <c r="AP1624">
        <f>IF(AO1624="",AP1623,AO1624)</f>
        <v/>
      </c>
      <c r="AQ1624" s="14">
        <f>IF(AB1624&lt;&gt;"",AB1624,"")</f>
        <v/>
      </c>
      <c r="AR1624" s="14">
        <f>IF(AD1624&lt;&gt;"",AD1624,"")</f>
        <v/>
      </c>
      <c r="AS1624">
        <f>IF(AS1623+1=13,1,AS1623+1)</f>
        <v/>
      </c>
      <c r="AT1624">
        <f>IFERROR(IF(SLOPE($AQ$1610:$AQ$1621,$AS$1610:$AS$1621)&gt;0,MIN(3,ABS(SLOPE($AQ$1610:$AQ$1621,$AS$1610:$AS$1621))),IF(SLOPE($AQ$1610:$AQ$1621,$AS$1610:$AS$1621)&lt;-0.5,-0.5,0)),0)</f>
        <v/>
      </c>
      <c r="AU1624">
        <f>IFERROR(IF(SLOPE($AR$1610:$AR$1621,$AS$1610:$AS$1621)&lt;0,MAX(-3,-ABS(SLOPE($AR$1610:$AR$1621,$AS$1610:$AS$1621))),IF(SLOPE($AR$1610:$AR$1621,$AS$1610:$AS$1621)&gt;0.5,0.5,0)),0)</f>
        <v/>
      </c>
      <c r="AV1624">
        <f>($AQ$1622+(AT1624*(AS1624-1)))</f>
        <v/>
      </c>
      <c r="AW1624">
        <f>($AR$1622+(AU1624*(AS1624-1)))</f>
        <v/>
      </c>
      <c r="AX1624">
        <f>IF(AT1624&gt;0,AV1624+AT1624,AV1624)</f>
        <v/>
      </c>
      <c r="AY1624">
        <f>IF(AU1624&lt;0,AW1624+AU1624,AW1624)</f>
        <v/>
      </c>
      <c r="BA1624" s="14">
        <f>IFERROR(AX1624-AQ1624,"")</f>
        <v/>
      </c>
      <c r="BB1624" s="14">
        <f>IFERROR(AY1624-AR1624,"")</f>
        <v/>
      </c>
      <c r="BD1624">
        <f>AH1624</f>
        <v/>
      </c>
      <c r="BE1624">
        <f>AI1624</f>
        <v/>
      </c>
      <c r="BF1624">
        <f>AJ1624</f>
        <v/>
      </c>
      <c r="BG1624" s="14">
        <f>L1624</f>
        <v/>
      </c>
      <c r="BH1624" s="14">
        <f>IF(X1624="","",X1624)</f>
        <v/>
      </c>
      <c r="BI1624" s="14">
        <f>IF(Y1624="","",Y1624)</f>
        <v/>
      </c>
      <c r="BJ1624">
        <f>Z1624</f>
        <v/>
      </c>
      <c r="BK1624">
        <f>AA1624</f>
        <v/>
      </c>
      <c r="BL1624">
        <f>IFERROR(AX1624,"")</f>
        <v/>
      </c>
      <c r="BM1624">
        <f>IFERROR(AY1624,"")</f>
        <v/>
      </c>
    </row>
    <row r="1625" ht="14.25" customHeight="1">
      <c r="A1625">
        <f>ALGLIB_SSA_XAUUSD!AA1625</f>
        <v/>
      </c>
      <c r="B1625">
        <f>IF($A1625="","",INDEX(ALGLIB_SSA_XAUUSD!$B$2:$B$2401,MATCH($A1625,ALGLIB_SSA_XAUUSD!$A$2:$A$2401,1)))</f>
        <v/>
      </c>
      <c r="C1625">
        <f>IF($A1625="","",INDEX(ALGLIB_SSA_XAUUSD!$C$2:$C$2401,MATCH($A1625,ALGLIB_SSA_XAUUSD!$A$2:$A$2401,1)))</f>
        <v/>
      </c>
      <c r="D1625" s="14">
        <f>IF($A1625="","",INT((ROW()-2)/12)+1)</f>
        <v/>
      </c>
      <c r="E1625" s="14">
        <f>IF(AND(E1634&lt;&gt;"",D1634=D1622+1),E1622+(E1634-E1622)*3/12,"")</f>
        <v/>
      </c>
      <c r="F1625" s="14">
        <f>IF(AND(F1634&lt;&gt;"",D1634=D1622+1),F1622+(F1634-F1622)*3/12,"")</f>
        <v/>
      </c>
      <c r="G1625" s="14">
        <f>IF(AND(G1634&lt;&gt;"",D1634=D1622+1),G1622+(G1634-G1622)*3/12,"")</f>
        <v/>
      </c>
      <c r="H1625" s="14">
        <f>IF(AND(H1634&lt;&gt;"",D1634=D1622+1),H1622+(H1634-H1622)*3/12,"")</f>
        <v/>
      </c>
      <c r="I1625" s="14">
        <f>IF(AND(L1634&lt;&gt;"",D1634=D1622+1),I1622+(I1634-I1622)*3/12,"")</f>
        <v/>
      </c>
      <c r="J1625">
        <f>_xlfn.XLOOKUP($A1625,ALGLIB_SSA_XAUUSD!$AA$2:$AA$2401,ALGLIB_SSA_XAUUSD!$P$2:$P$2401,"",0)</f>
        <v/>
      </c>
      <c r="K1625">
        <f>_xlfn.XLOOKUP($A1625,ALGLIB_SSA_XAUUSD!$AA$2:$AA$2401,ALGLIB_SSA_XAUUSD!$Q$2:$Q$2401,"",0)</f>
        <v/>
      </c>
      <c r="L1625">
        <f>_xlfn.XLOOKUP($A1625,ALGLIB_SSA_XAUUSD!$AA$2:$AA$2401,ALGLIB_SSA_XAUUSD!$R$2:$R$2401,"",0)</f>
        <v/>
      </c>
      <c r="M1625">
        <f>_xlfn.XLOOKUP($A1625,ALGLIB_SSA_XAUUSD!$AA$2:$AA$2401,ALGLIB_SSA_XAUUSD!$S$2:$S$2401,"",0)</f>
        <v/>
      </c>
      <c r="N1625">
        <f>_xlfn.XLOOKUP($A1625,ALGLIB_SSA_XAUUSD!$AA$2:$AA$2401,ALGLIB_SSA_XAUUSD!$T$2:$T$2401,"",0)</f>
        <v/>
      </c>
      <c r="O1625">
        <f>_xlfn.XLOOKUP($A1625,ALGLIB_SSA_XAUUSD!$AA$2:$AA$2401,ALGLIB_SSA_XAUUSD!$U$2:$U$2401,"",0)</f>
        <v/>
      </c>
      <c r="P1625">
        <f>_xlfn.XLOOKUP($A1625,ALGLIB_SSA_XAUUSD!$AA$2:$AA$2401,ALGLIB_SSA_XAUUSD!$V$2:$V$2401,"",0)</f>
        <v/>
      </c>
      <c r="S1625">
        <f>A1625</f>
        <v/>
      </c>
      <c r="T1625">
        <f>J1625</f>
        <v/>
      </c>
      <c r="U1625">
        <f>K1625</f>
        <v/>
      </c>
      <c r="V1625" s="14">
        <f>IF($A1625="","",MOD(ROW()-2,12)+1)</f>
        <v/>
      </c>
      <c r="W1625">
        <f>L1625</f>
        <v/>
      </c>
      <c r="X1625" s="14">
        <f>IF(F1625="","",F1625)</f>
        <v/>
      </c>
      <c r="Y1625" s="14">
        <f>IF(G1625="","",G1625)</f>
        <v/>
      </c>
      <c r="Z1625">
        <f>M1625</f>
        <v/>
      </c>
      <c r="AA1625">
        <f>N1625</f>
        <v/>
      </c>
      <c r="AB1625" s="14">
        <f>IF(H1625="","",H1625)</f>
        <v/>
      </c>
      <c r="AC1625">
        <f>O1625</f>
        <v/>
      </c>
      <c r="AD1625" s="14">
        <f>IF(I1625="","",I1625)</f>
        <v/>
      </c>
      <c r="AE1625">
        <f>P1625</f>
        <v/>
      </c>
      <c r="AH1625">
        <f>IF(S1625&lt;&gt;"",S1625,AH1624+900)</f>
        <v/>
      </c>
      <c r="AI1625">
        <f>IF(T1625&lt;&gt;"",T1625,AI1624)</f>
        <v/>
      </c>
      <c r="AJ1625">
        <f>IF(U1625&lt;&gt;"",U1625,AJ1624)</f>
        <v/>
      </c>
      <c r="AK1625">
        <f>IF(W1625&lt;&gt;"",W1625,"")</f>
        <v/>
      </c>
      <c r="AL1625" s="14">
        <f>IF(X1625&lt;&gt;"",X1625,"")</f>
        <v/>
      </c>
      <c r="AM1625" s="14">
        <f>IF(Y1625&lt;&gt;"",Y1625,"")</f>
        <v/>
      </c>
      <c r="AN1625" s="14">
        <f>IF(OR(AL1625="",AM1625=""),"",AL1625-AM1625)</f>
        <v/>
      </c>
      <c r="AO1625">
        <f>IF(AN1625="","",IF(AN1625&gt;0,"Bullish","Bearish"))</f>
        <v/>
      </c>
      <c r="AP1625">
        <f>IF(AO1625="",AP1624,AO1625)</f>
        <v/>
      </c>
      <c r="AQ1625" s="14">
        <f>IF(AB1625&lt;&gt;"",AB1625,"")</f>
        <v/>
      </c>
      <c r="AR1625" s="14">
        <f>IF(AD1625&lt;&gt;"",AD1625,"")</f>
        <v/>
      </c>
      <c r="AS1625">
        <f>IF(AS1624+1=13,1,AS1624+1)</f>
        <v/>
      </c>
      <c r="AT1625">
        <f>IFERROR(IF(SLOPE($AQ$1610:$AQ$1621,$AS$1610:$AS$1621)&gt;0,MIN(3,ABS(SLOPE($AQ$1610:$AQ$1621,$AS$1610:$AS$1621))),IF(SLOPE($AQ$1610:$AQ$1621,$AS$1610:$AS$1621)&lt;-0.5,-0.5,0)),0)</f>
        <v/>
      </c>
      <c r="AU1625">
        <f>IFERROR(IF(SLOPE($AR$1610:$AR$1621,$AS$1610:$AS$1621)&lt;0,MAX(-3,-ABS(SLOPE($AR$1610:$AR$1621,$AS$1610:$AS$1621))),IF(SLOPE($AR$1610:$AR$1621,$AS$1610:$AS$1621)&gt;0.5,0.5,0)),0)</f>
        <v/>
      </c>
      <c r="AV1625">
        <f>($AQ$1622+(AT1625*(AS1625-1)))</f>
        <v/>
      </c>
      <c r="AW1625">
        <f>($AR$1622+(AU1625*(AS1625-1)))</f>
        <v/>
      </c>
      <c r="AX1625">
        <f>IF(AT1625&gt;0,AV1625+AT1625,AV1625)</f>
        <v/>
      </c>
      <c r="AY1625">
        <f>IF(AU1625&lt;0,AW1625+AU1625,AW1625)</f>
        <v/>
      </c>
      <c r="BA1625" s="14">
        <f>IFERROR(AX1625-AQ1625,"")</f>
        <v/>
      </c>
      <c r="BB1625" s="14">
        <f>IFERROR(AY1625-AR1625,"")</f>
        <v/>
      </c>
      <c r="BD1625">
        <f>AH1625</f>
        <v/>
      </c>
      <c r="BE1625">
        <f>AI1625</f>
        <v/>
      </c>
      <c r="BF1625">
        <f>AJ1625</f>
        <v/>
      </c>
      <c r="BG1625" s="14">
        <f>L1625</f>
        <v/>
      </c>
      <c r="BH1625" s="14">
        <f>IF(X1625="","",X1625)</f>
        <v/>
      </c>
      <c r="BI1625" s="14">
        <f>IF(Y1625="","",Y1625)</f>
        <v/>
      </c>
      <c r="BJ1625">
        <f>Z1625</f>
        <v/>
      </c>
      <c r="BK1625">
        <f>AA1625</f>
        <v/>
      </c>
      <c r="BL1625">
        <f>IFERROR(AX1625,"")</f>
        <v/>
      </c>
      <c r="BM1625">
        <f>IFERROR(AY1625,"")</f>
        <v/>
      </c>
    </row>
    <row r="1626" ht="14.25" customHeight="1">
      <c r="A1626">
        <f>ALGLIB_SSA_XAUUSD!AA1626</f>
        <v/>
      </c>
      <c r="B1626">
        <f>IF($A1626="","",INDEX(ALGLIB_SSA_XAUUSD!$B$2:$B$2401,MATCH($A1626,ALGLIB_SSA_XAUUSD!$A$2:$A$2401,1)))</f>
        <v/>
      </c>
      <c r="C1626">
        <f>IF($A1626="","",INDEX(ALGLIB_SSA_XAUUSD!$C$2:$C$2401,MATCH($A1626,ALGLIB_SSA_XAUUSD!$A$2:$A$2401,1)))</f>
        <v/>
      </c>
      <c r="D1626" s="14">
        <f>IF($A1626="","",INT((ROW()-2)/12)+1)</f>
        <v/>
      </c>
      <c r="E1626" s="14">
        <f>IF(AND(E1634&lt;&gt;"",D1634=D1622+1),E1622+(E1634-E1622)*4/12,"")</f>
        <v/>
      </c>
      <c r="F1626" s="14">
        <f>IF(AND(F1634&lt;&gt;"",D1634=D1622+1),F1622+(F1634-F1622)*4/12,"")</f>
        <v/>
      </c>
      <c r="G1626" s="14">
        <f>IF(AND(G1634&lt;&gt;"",D1634=D1622+1),G1622+(G1634-G1622)*4/12,"")</f>
        <v/>
      </c>
      <c r="H1626" s="14">
        <f>IF(AND(H1634&lt;&gt;"",D1634=D1622+1),H1622+(H1634-H1622)*4/12,"")</f>
        <v/>
      </c>
      <c r="I1626" s="14">
        <f>IF(AND(L1634&lt;&gt;"",D1634=D1622+1),I1622+(I1634-I1622)*4/12,"")</f>
        <v/>
      </c>
      <c r="J1626">
        <f>_xlfn.XLOOKUP($A1626,ALGLIB_SSA_XAUUSD!$AA$2:$AA$2401,ALGLIB_SSA_XAUUSD!$P$2:$P$2401,"",0)</f>
        <v/>
      </c>
      <c r="K1626">
        <f>_xlfn.XLOOKUP($A1626,ALGLIB_SSA_XAUUSD!$AA$2:$AA$2401,ALGLIB_SSA_XAUUSD!$Q$2:$Q$2401,"",0)</f>
        <v/>
      </c>
      <c r="L1626">
        <f>_xlfn.XLOOKUP($A1626,ALGLIB_SSA_XAUUSD!$AA$2:$AA$2401,ALGLIB_SSA_XAUUSD!$R$2:$R$2401,"",0)</f>
        <v/>
      </c>
      <c r="M1626">
        <f>_xlfn.XLOOKUP($A1626,ALGLIB_SSA_XAUUSD!$AA$2:$AA$2401,ALGLIB_SSA_XAUUSD!$S$2:$S$2401,"",0)</f>
        <v/>
      </c>
      <c r="N1626">
        <f>_xlfn.XLOOKUP($A1626,ALGLIB_SSA_XAUUSD!$AA$2:$AA$2401,ALGLIB_SSA_XAUUSD!$T$2:$T$2401,"",0)</f>
        <v/>
      </c>
      <c r="O1626">
        <f>_xlfn.XLOOKUP($A1626,ALGLIB_SSA_XAUUSD!$AA$2:$AA$2401,ALGLIB_SSA_XAUUSD!$U$2:$U$2401,"",0)</f>
        <v/>
      </c>
      <c r="P1626">
        <f>_xlfn.XLOOKUP($A1626,ALGLIB_SSA_XAUUSD!$AA$2:$AA$2401,ALGLIB_SSA_XAUUSD!$V$2:$V$2401,"",0)</f>
        <v/>
      </c>
      <c r="S1626">
        <f>A1626</f>
        <v/>
      </c>
      <c r="T1626">
        <f>J1626</f>
        <v/>
      </c>
      <c r="U1626">
        <f>K1626</f>
        <v/>
      </c>
      <c r="V1626" s="14">
        <f>IF($A1626="","",MOD(ROW()-2,12)+1)</f>
        <v/>
      </c>
      <c r="W1626">
        <f>L1626</f>
        <v/>
      </c>
      <c r="X1626" s="14">
        <f>IF(F1626="","",F1626)</f>
        <v/>
      </c>
      <c r="Y1626" s="14">
        <f>IF(G1626="","",G1626)</f>
        <v/>
      </c>
      <c r="Z1626">
        <f>M1626</f>
        <v/>
      </c>
      <c r="AA1626">
        <f>N1626</f>
        <v/>
      </c>
      <c r="AB1626" s="14">
        <f>IF(H1626="","",H1626)</f>
        <v/>
      </c>
      <c r="AC1626">
        <f>O1626</f>
        <v/>
      </c>
      <c r="AD1626" s="14">
        <f>IF(I1626="","",I1626)</f>
        <v/>
      </c>
      <c r="AE1626">
        <f>P1626</f>
        <v/>
      </c>
      <c r="AH1626">
        <f>IF(S1626&lt;&gt;"",S1626,AH1625+900)</f>
        <v/>
      </c>
      <c r="AI1626">
        <f>IF(T1626&lt;&gt;"",T1626,AI1625)</f>
        <v/>
      </c>
      <c r="AJ1626">
        <f>IF(U1626&lt;&gt;"",U1626,AJ1625)</f>
        <v/>
      </c>
      <c r="AK1626">
        <f>IF(W1626&lt;&gt;"",W1626,"")</f>
        <v/>
      </c>
      <c r="AL1626" s="14">
        <f>IF(X1626&lt;&gt;"",X1626,"")</f>
        <v/>
      </c>
      <c r="AM1626" s="14">
        <f>IF(Y1626&lt;&gt;"",Y1626,"")</f>
        <v/>
      </c>
      <c r="AN1626" s="14">
        <f>IF(OR(AL1626="",AM1626=""),"",AL1626-AM1626)</f>
        <v/>
      </c>
      <c r="AO1626">
        <f>IF(AN1626="","",IF(AN1626&gt;0,"Bullish","Bearish"))</f>
        <v/>
      </c>
      <c r="AP1626">
        <f>IF(AO1626="",AP1625,AO1626)</f>
        <v/>
      </c>
      <c r="AQ1626" s="14">
        <f>IF(AB1626&lt;&gt;"",AB1626,"")</f>
        <v/>
      </c>
      <c r="AR1626" s="14">
        <f>IF(AD1626&lt;&gt;"",AD1626,"")</f>
        <v/>
      </c>
      <c r="AS1626">
        <f>IF(AS1625+1=13,1,AS1625+1)</f>
        <v/>
      </c>
      <c r="AT1626">
        <f>IFERROR(IF(SLOPE($AQ$1610:$AQ$1621,$AS$1610:$AS$1621)&gt;0,MIN(3,ABS(SLOPE($AQ$1610:$AQ$1621,$AS$1610:$AS$1621))),IF(SLOPE($AQ$1610:$AQ$1621,$AS$1610:$AS$1621)&lt;-0.5,-0.5,0)),0)</f>
        <v/>
      </c>
      <c r="AU1626">
        <f>IFERROR(IF(SLOPE($AR$1610:$AR$1621,$AS$1610:$AS$1621)&lt;0,MAX(-3,-ABS(SLOPE($AR$1610:$AR$1621,$AS$1610:$AS$1621))),IF(SLOPE($AR$1610:$AR$1621,$AS$1610:$AS$1621)&gt;0.5,0.5,0)),0)</f>
        <v/>
      </c>
      <c r="AV1626">
        <f>($AQ$1622+(AT1626*(AS1626-1)))</f>
        <v/>
      </c>
      <c r="AW1626">
        <f>($AR$1622+(AU1626*(AS1626-1)))</f>
        <v/>
      </c>
      <c r="AX1626">
        <f>IF(AT1626&gt;0,AV1626+AT1626,AV1626)</f>
        <v/>
      </c>
      <c r="AY1626">
        <f>IF(AU1626&lt;0,AW1626+AU1626,AW1626)</f>
        <v/>
      </c>
      <c r="BA1626" s="14">
        <f>IFERROR(AX1626-AQ1626,"")</f>
        <v/>
      </c>
      <c r="BB1626" s="14">
        <f>IFERROR(AY1626-AR1626,"")</f>
        <v/>
      </c>
      <c r="BD1626">
        <f>AH1626</f>
        <v/>
      </c>
      <c r="BE1626">
        <f>AI1626</f>
        <v/>
      </c>
      <c r="BF1626">
        <f>AJ1626</f>
        <v/>
      </c>
      <c r="BG1626" s="14">
        <f>L1626</f>
        <v/>
      </c>
      <c r="BH1626" s="14">
        <f>IF(X1626="","",X1626)</f>
        <v/>
      </c>
      <c r="BI1626" s="14">
        <f>IF(Y1626="","",Y1626)</f>
        <v/>
      </c>
      <c r="BJ1626">
        <f>Z1626</f>
        <v/>
      </c>
      <c r="BK1626">
        <f>AA1626</f>
        <v/>
      </c>
      <c r="BL1626">
        <f>IFERROR(AX1626,"")</f>
        <v/>
      </c>
      <c r="BM1626">
        <f>IFERROR(AY1626,"")</f>
        <v/>
      </c>
    </row>
    <row r="1627" ht="14.25" customHeight="1">
      <c r="A1627">
        <f>ALGLIB_SSA_XAUUSD!AA1627</f>
        <v/>
      </c>
      <c r="B1627">
        <f>IF($A1627="","",INDEX(ALGLIB_SSA_XAUUSD!$B$2:$B$2401,MATCH($A1627,ALGLIB_SSA_XAUUSD!$A$2:$A$2401,1)))</f>
        <v/>
      </c>
      <c r="C1627">
        <f>IF($A1627="","",INDEX(ALGLIB_SSA_XAUUSD!$C$2:$C$2401,MATCH($A1627,ALGLIB_SSA_XAUUSD!$A$2:$A$2401,1)))</f>
        <v/>
      </c>
      <c r="D1627" s="14">
        <f>IF($A1627="","",INT((ROW()-2)/12)+1)</f>
        <v/>
      </c>
      <c r="E1627" s="14">
        <f>IF(AND(E1634&lt;&gt;"",D1634=D1622+1),E1622+(E1634-E1622)*5/12,"")</f>
        <v/>
      </c>
      <c r="F1627" s="14">
        <f>IF(AND(F1634&lt;&gt;"",D1634=D1622+1),F1622+(F1634-F1622)*5/12,"")</f>
        <v/>
      </c>
      <c r="G1627" s="14">
        <f>IF(AND(G1634&lt;&gt;"",D1634=D1622+1),G1622+(G1634-G1622)*5/12,"")</f>
        <v/>
      </c>
      <c r="H1627" s="14">
        <f>IF(AND(H1634&lt;&gt;"",D1634=D1622+1),H1622+(H1634-H1622)*5/12,"")</f>
        <v/>
      </c>
      <c r="I1627" s="14">
        <f>IF(AND(L1634&lt;&gt;"",D1634=D1622+1),I1622+(I1634-I1622)*5/12,"")</f>
        <v/>
      </c>
      <c r="J1627">
        <f>_xlfn.XLOOKUP($A1627,ALGLIB_SSA_XAUUSD!$AA$2:$AA$2401,ALGLIB_SSA_XAUUSD!$P$2:$P$2401,"",0)</f>
        <v/>
      </c>
      <c r="K1627">
        <f>_xlfn.XLOOKUP($A1627,ALGLIB_SSA_XAUUSD!$AA$2:$AA$2401,ALGLIB_SSA_XAUUSD!$Q$2:$Q$2401,"",0)</f>
        <v/>
      </c>
      <c r="L1627">
        <f>_xlfn.XLOOKUP($A1627,ALGLIB_SSA_XAUUSD!$AA$2:$AA$2401,ALGLIB_SSA_XAUUSD!$R$2:$R$2401,"",0)</f>
        <v/>
      </c>
      <c r="M1627">
        <f>_xlfn.XLOOKUP($A1627,ALGLIB_SSA_XAUUSD!$AA$2:$AA$2401,ALGLIB_SSA_XAUUSD!$S$2:$S$2401,"",0)</f>
        <v/>
      </c>
      <c r="N1627">
        <f>_xlfn.XLOOKUP($A1627,ALGLIB_SSA_XAUUSD!$AA$2:$AA$2401,ALGLIB_SSA_XAUUSD!$T$2:$T$2401,"",0)</f>
        <v/>
      </c>
      <c r="O1627">
        <f>_xlfn.XLOOKUP($A1627,ALGLIB_SSA_XAUUSD!$AA$2:$AA$2401,ALGLIB_SSA_XAUUSD!$U$2:$U$2401,"",0)</f>
        <v/>
      </c>
      <c r="P1627">
        <f>_xlfn.XLOOKUP($A1627,ALGLIB_SSA_XAUUSD!$AA$2:$AA$2401,ALGLIB_SSA_XAUUSD!$V$2:$V$2401,"",0)</f>
        <v/>
      </c>
      <c r="S1627">
        <f>A1627</f>
        <v/>
      </c>
      <c r="T1627">
        <f>J1627</f>
        <v/>
      </c>
      <c r="U1627">
        <f>K1627</f>
        <v/>
      </c>
      <c r="V1627" s="14">
        <f>IF($A1627="","",MOD(ROW()-2,12)+1)</f>
        <v/>
      </c>
      <c r="W1627">
        <f>L1627</f>
        <v/>
      </c>
      <c r="X1627" s="14">
        <f>IF(F1627="","",F1627)</f>
        <v/>
      </c>
      <c r="Y1627" s="14">
        <f>IF(G1627="","",G1627)</f>
        <v/>
      </c>
      <c r="Z1627">
        <f>M1627</f>
        <v/>
      </c>
      <c r="AA1627">
        <f>N1627</f>
        <v/>
      </c>
      <c r="AB1627" s="14">
        <f>IF(H1627="","",H1627)</f>
        <v/>
      </c>
      <c r="AC1627">
        <f>O1627</f>
        <v/>
      </c>
      <c r="AD1627" s="14">
        <f>IF(I1627="","",I1627)</f>
        <v/>
      </c>
      <c r="AE1627">
        <f>P1627</f>
        <v/>
      </c>
      <c r="AH1627">
        <f>IF(S1627&lt;&gt;"",S1627,AH1626+900)</f>
        <v/>
      </c>
      <c r="AI1627">
        <f>IF(T1627&lt;&gt;"",T1627,AI1626)</f>
        <v/>
      </c>
      <c r="AJ1627">
        <f>IF(U1627&lt;&gt;"",U1627,AJ1626)</f>
        <v/>
      </c>
      <c r="AK1627">
        <f>IF(W1627&lt;&gt;"",W1627,"")</f>
        <v/>
      </c>
      <c r="AL1627" s="14">
        <f>IF(X1627&lt;&gt;"",X1627,"")</f>
        <v/>
      </c>
      <c r="AM1627" s="14">
        <f>IF(Y1627&lt;&gt;"",Y1627,"")</f>
        <v/>
      </c>
      <c r="AN1627" s="14">
        <f>IF(OR(AL1627="",AM1627=""),"",AL1627-AM1627)</f>
        <v/>
      </c>
      <c r="AO1627">
        <f>IF(AN1627="","",IF(AN1627&gt;0,"Bullish","Bearish"))</f>
        <v/>
      </c>
      <c r="AP1627">
        <f>IF(AO1627="",AP1626,AO1627)</f>
        <v/>
      </c>
      <c r="AQ1627" s="14">
        <f>IF(AB1627&lt;&gt;"",AB1627,"")</f>
        <v/>
      </c>
      <c r="AR1627" s="14">
        <f>IF(AD1627&lt;&gt;"",AD1627,"")</f>
        <v/>
      </c>
      <c r="AS1627">
        <f>IF(AS1626+1=13,1,AS1626+1)</f>
        <v/>
      </c>
      <c r="AT1627">
        <f>IFERROR(IF(SLOPE($AQ$1610:$AQ$1621,$AS$1610:$AS$1621)&gt;0,MIN(3,ABS(SLOPE($AQ$1610:$AQ$1621,$AS$1610:$AS$1621))),IF(SLOPE($AQ$1610:$AQ$1621,$AS$1610:$AS$1621)&lt;-0.5,-0.5,0)),0)</f>
        <v/>
      </c>
      <c r="AU1627">
        <f>IFERROR(IF(SLOPE($AR$1610:$AR$1621,$AS$1610:$AS$1621)&lt;0,MAX(-3,-ABS(SLOPE($AR$1610:$AR$1621,$AS$1610:$AS$1621))),IF(SLOPE($AR$1610:$AR$1621,$AS$1610:$AS$1621)&gt;0.5,0.5,0)),0)</f>
        <v/>
      </c>
      <c r="AV1627">
        <f>($AQ$1622+(AT1627*(AS1627-1)))</f>
        <v/>
      </c>
      <c r="AW1627">
        <f>($AR$1622+(AU1627*(AS1627-1)))</f>
        <v/>
      </c>
      <c r="AX1627">
        <f>IF(AT1627&gt;0,AV1627+AT1627,AV1627)</f>
        <v/>
      </c>
      <c r="AY1627">
        <f>IF(AU1627&lt;0,AW1627+AU1627,AW1627)</f>
        <v/>
      </c>
      <c r="BA1627" s="14">
        <f>IFERROR(AX1627-AQ1627,"")</f>
        <v/>
      </c>
      <c r="BB1627" s="14">
        <f>IFERROR(AY1627-AR1627,"")</f>
        <v/>
      </c>
      <c r="BD1627">
        <f>AH1627</f>
        <v/>
      </c>
      <c r="BE1627">
        <f>AI1627</f>
        <v/>
      </c>
      <c r="BF1627">
        <f>AJ1627</f>
        <v/>
      </c>
      <c r="BG1627" s="14">
        <f>L1627</f>
        <v/>
      </c>
      <c r="BH1627" s="14">
        <f>IF(X1627="","",X1627)</f>
        <v/>
      </c>
      <c r="BI1627" s="14">
        <f>IF(Y1627="","",Y1627)</f>
        <v/>
      </c>
      <c r="BJ1627">
        <f>Z1627</f>
        <v/>
      </c>
      <c r="BK1627">
        <f>AA1627</f>
        <v/>
      </c>
      <c r="BL1627">
        <f>IFERROR(AX1627,"")</f>
        <v/>
      </c>
      <c r="BM1627">
        <f>IFERROR(AY1627,"")</f>
        <v/>
      </c>
    </row>
    <row r="1628" ht="14.25" customHeight="1">
      <c r="A1628">
        <f>ALGLIB_SSA_XAUUSD!AA1628</f>
        <v/>
      </c>
      <c r="B1628">
        <f>IF($A1628="","",INDEX(ALGLIB_SSA_XAUUSD!$B$2:$B$2401,MATCH($A1628,ALGLIB_SSA_XAUUSD!$A$2:$A$2401,1)))</f>
        <v/>
      </c>
      <c r="C1628">
        <f>IF($A1628="","",INDEX(ALGLIB_SSA_XAUUSD!$C$2:$C$2401,MATCH($A1628,ALGLIB_SSA_XAUUSD!$A$2:$A$2401,1)))</f>
        <v/>
      </c>
      <c r="D1628" s="14">
        <f>IF($A1628="","",INT((ROW()-2)/12)+1)</f>
        <v/>
      </c>
      <c r="E1628" s="14">
        <f>IF(AND(E1634&lt;&gt;"",D1634=D1622+1),E1622+(E1634-E1622)*6/12,"")</f>
        <v/>
      </c>
      <c r="F1628" s="14">
        <f>IF(AND(F1634&lt;&gt;"",D1634=D1622+1),F1622+(F1634-F1622)*6/12,"")</f>
        <v/>
      </c>
      <c r="G1628" s="14">
        <f>IF(AND(G1634&lt;&gt;"",D1634=D1622+1),G1622+(G1634-G1622)*6/12,"")</f>
        <v/>
      </c>
      <c r="H1628" s="14">
        <f>IF(AND(H1634&lt;&gt;"",D1634=D1622+1),H1622+(H1634-H1622)*6/12,"")</f>
        <v/>
      </c>
      <c r="I1628" s="14">
        <f>IF(AND(L1634&lt;&gt;"",D1634=D1622+1),I1622+(I1634-I1622)*6/12,"")</f>
        <v/>
      </c>
      <c r="J1628">
        <f>_xlfn.XLOOKUP($A1628,ALGLIB_SSA_XAUUSD!$AA$2:$AA$2401,ALGLIB_SSA_XAUUSD!$P$2:$P$2401,"",0)</f>
        <v/>
      </c>
      <c r="K1628">
        <f>_xlfn.XLOOKUP($A1628,ALGLIB_SSA_XAUUSD!$AA$2:$AA$2401,ALGLIB_SSA_XAUUSD!$Q$2:$Q$2401,"",0)</f>
        <v/>
      </c>
      <c r="L1628">
        <f>_xlfn.XLOOKUP($A1628,ALGLIB_SSA_XAUUSD!$AA$2:$AA$2401,ALGLIB_SSA_XAUUSD!$R$2:$R$2401,"",0)</f>
        <v/>
      </c>
      <c r="M1628">
        <f>_xlfn.XLOOKUP($A1628,ALGLIB_SSA_XAUUSD!$AA$2:$AA$2401,ALGLIB_SSA_XAUUSD!$S$2:$S$2401,"",0)</f>
        <v/>
      </c>
      <c r="N1628">
        <f>_xlfn.XLOOKUP($A1628,ALGLIB_SSA_XAUUSD!$AA$2:$AA$2401,ALGLIB_SSA_XAUUSD!$T$2:$T$2401,"",0)</f>
        <v/>
      </c>
      <c r="O1628">
        <f>_xlfn.XLOOKUP($A1628,ALGLIB_SSA_XAUUSD!$AA$2:$AA$2401,ALGLIB_SSA_XAUUSD!$U$2:$U$2401,"",0)</f>
        <v/>
      </c>
      <c r="P1628">
        <f>_xlfn.XLOOKUP($A1628,ALGLIB_SSA_XAUUSD!$AA$2:$AA$2401,ALGLIB_SSA_XAUUSD!$V$2:$V$2401,"",0)</f>
        <v/>
      </c>
      <c r="S1628">
        <f>A1628</f>
        <v/>
      </c>
      <c r="T1628">
        <f>J1628</f>
        <v/>
      </c>
      <c r="U1628">
        <f>K1628</f>
        <v/>
      </c>
      <c r="V1628" s="14">
        <f>IF($A1628="","",MOD(ROW()-2,12)+1)</f>
        <v/>
      </c>
      <c r="W1628">
        <f>L1628</f>
        <v/>
      </c>
      <c r="X1628" s="14">
        <f>IF(F1628="","",F1628)</f>
        <v/>
      </c>
      <c r="Y1628" s="14">
        <f>IF(G1628="","",G1628)</f>
        <v/>
      </c>
      <c r="Z1628">
        <f>M1628</f>
        <v/>
      </c>
      <c r="AA1628">
        <f>N1628</f>
        <v/>
      </c>
      <c r="AB1628" s="14">
        <f>IF(H1628="","",H1628)</f>
        <v/>
      </c>
      <c r="AC1628">
        <f>O1628</f>
        <v/>
      </c>
      <c r="AD1628" s="14">
        <f>IF(I1628="","",I1628)</f>
        <v/>
      </c>
      <c r="AE1628">
        <f>P1628</f>
        <v/>
      </c>
      <c r="AH1628">
        <f>IF(S1628&lt;&gt;"",S1628,AH1627+900)</f>
        <v/>
      </c>
      <c r="AI1628">
        <f>IF(T1628&lt;&gt;"",T1628,AI1627)</f>
        <v/>
      </c>
      <c r="AJ1628">
        <f>IF(U1628&lt;&gt;"",U1628,AJ1627)</f>
        <v/>
      </c>
      <c r="AK1628">
        <f>IF(W1628&lt;&gt;"",W1628,"")</f>
        <v/>
      </c>
      <c r="AL1628" s="14">
        <f>IF(X1628&lt;&gt;"",X1628,"")</f>
        <v/>
      </c>
      <c r="AM1628" s="14">
        <f>IF(Y1628&lt;&gt;"",Y1628,"")</f>
        <v/>
      </c>
      <c r="AN1628" s="14">
        <f>IF(OR(AL1628="",AM1628=""),"",AL1628-AM1628)</f>
        <v/>
      </c>
      <c r="AO1628">
        <f>IF(AN1628="","",IF(AN1628&gt;0,"Bullish","Bearish"))</f>
        <v/>
      </c>
      <c r="AP1628">
        <f>IF(AO1628="",AP1627,AO1628)</f>
        <v/>
      </c>
      <c r="AQ1628" s="14">
        <f>IF(AB1628&lt;&gt;"",AB1628,"")</f>
        <v/>
      </c>
      <c r="AR1628" s="14">
        <f>IF(AD1628&lt;&gt;"",AD1628,"")</f>
        <v/>
      </c>
      <c r="AS1628">
        <f>IF(AS1627+1=13,1,AS1627+1)</f>
        <v/>
      </c>
      <c r="AT1628">
        <f>IFERROR(IF(SLOPE($AQ$1610:$AQ$1621,$AS$1610:$AS$1621)&gt;0,MIN(3,ABS(SLOPE($AQ$1610:$AQ$1621,$AS$1610:$AS$1621))),IF(SLOPE($AQ$1610:$AQ$1621,$AS$1610:$AS$1621)&lt;-0.5,-0.5,0)),0)</f>
        <v/>
      </c>
      <c r="AU1628">
        <f>IFERROR(IF(SLOPE($AR$1610:$AR$1621,$AS$1610:$AS$1621)&lt;0,MAX(-3,-ABS(SLOPE($AR$1610:$AR$1621,$AS$1610:$AS$1621))),IF(SLOPE($AR$1610:$AR$1621,$AS$1610:$AS$1621)&gt;0.5,0.5,0)),0)</f>
        <v/>
      </c>
      <c r="AV1628">
        <f>($AQ$1622+(AT1628*(AS1628-1)))</f>
        <v/>
      </c>
      <c r="AW1628">
        <f>($AR$1622+(AU1628*(AS1628-1)))</f>
        <v/>
      </c>
      <c r="AX1628">
        <f>IF(AT1628&gt;0,AV1628+AT1628,AV1628)</f>
        <v/>
      </c>
      <c r="AY1628">
        <f>IF(AU1628&lt;0,AW1628+AU1628,AW1628)</f>
        <v/>
      </c>
      <c r="BA1628" s="14">
        <f>IFERROR(AX1628-AQ1628,"")</f>
        <v/>
      </c>
      <c r="BB1628" s="14">
        <f>IFERROR(AY1628-AR1628,"")</f>
        <v/>
      </c>
      <c r="BD1628">
        <f>AH1628</f>
        <v/>
      </c>
      <c r="BE1628">
        <f>AI1628</f>
        <v/>
      </c>
      <c r="BF1628">
        <f>AJ1628</f>
        <v/>
      </c>
      <c r="BG1628" s="14">
        <f>L1628</f>
        <v/>
      </c>
      <c r="BH1628" s="14">
        <f>IF(X1628="","",X1628)</f>
        <v/>
      </c>
      <c r="BI1628" s="14">
        <f>IF(Y1628="","",Y1628)</f>
        <v/>
      </c>
      <c r="BJ1628">
        <f>Z1628</f>
        <v/>
      </c>
      <c r="BK1628">
        <f>AA1628</f>
        <v/>
      </c>
      <c r="BL1628">
        <f>IFERROR(AX1628,"")</f>
        <v/>
      </c>
      <c r="BM1628">
        <f>IFERROR(AY1628,"")</f>
        <v/>
      </c>
    </row>
    <row r="1629" ht="14.25" customHeight="1">
      <c r="A1629">
        <f>ALGLIB_SSA_XAUUSD!AA1629</f>
        <v/>
      </c>
      <c r="B1629">
        <f>IF($A1629="","",INDEX(ALGLIB_SSA_XAUUSD!$B$2:$B$2401,MATCH($A1629,ALGLIB_SSA_XAUUSD!$A$2:$A$2401,1)))</f>
        <v/>
      </c>
      <c r="C1629">
        <f>IF($A1629="","",INDEX(ALGLIB_SSA_XAUUSD!$C$2:$C$2401,MATCH($A1629,ALGLIB_SSA_XAUUSD!$A$2:$A$2401,1)))</f>
        <v/>
      </c>
      <c r="D1629" s="14">
        <f>IF($A1629="","",INT((ROW()-2)/12)+1)</f>
        <v/>
      </c>
      <c r="E1629" s="14">
        <f>IF(AND(E1634&lt;&gt;"",D1634=D1622+1),E1622+(E1634-E1622)*7/12,"")</f>
        <v/>
      </c>
      <c r="F1629" s="14">
        <f>IF(AND(F1634&lt;&gt;"",D1634=D1622+1),F1622+(F1634-F1622)*7/12,"")</f>
        <v/>
      </c>
      <c r="G1629" s="14">
        <f>IF(AND(G1634&lt;&gt;"",D1634=D1622+1),G1622+(G1634-G1622)*7/12,"")</f>
        <v/>
      </c>
      <c r="H1629" s="14">
        <f>IF(AND(H1634&lt;&gt;"",D1634=D1622+1),H1622+(H1634-H1622)*7/12,"")</f>
        <v/>
      </c>
      <c r="I1629" s="14">
        <f>IF(AND(L1634&lt;&gt;"",D1634=D1622+1),I1622+(I1634-I1622)*7/12,"")</f>
        <v/>
      </c>
      <c r="J1629">
        <f>_xlfn.XLOOKUP($A1629,ALGLIB_SSA_XAUUSD!$AA$2:$AA$2401,ALGLIB_SSA_XAUUSD!$P$2:$P$2401,"",0)</f>
        <v/>
      </c>
      <c r="K1629">
        <f>_xlfn.XLOOKUP($A1629,ALGLIB_SSA_XAUUSD!$AA$2:$AA$2401,ALGLIB_SSA_XAUUSD!$Q$2:$Q$2401,"",0)</f>
        <v/>
      </c>
      <c r="L1629">
        <f>_xlfn.XLOOKUP($A1629,ALGLIB_SSA_XAUUSD!$AA$2:$AA$2401,ALGLIB_SSA_XAUUSD!$R$2:$R$2401,"",0)</f>
        <v/>
      </c>
      <c r="M1629">
        <f>_xlfn.XLOOKUP($A1629,ALGLIB_SSA_XAUUSD!$AA$2:$AA$2401,ALGLIB_SSA_XAUUSD!$S$2:$S$2401,"",0)</f>
        <v/>
      </c>
      <c r="N1629">
        <f>_xlfn.XLOOKUP($A1629,ALGLIB_SSA_XAUUSD!$AA$2:$AA$2401,ALGLIB_SSA_XAUUSD!$T$2:$T$2401,"",0)</f>
        <v/>
      </c>
      <c r="O1629">
        <f>_xlfn.XLOOKUP($A1629,ALGLIB_SSA_XAUUSD!$AA$2:$AA$2401,ALGLIB_SSA_XAUUSD!$U$2:$U$2401,"",0)</f>
        <v/>
      </c>
      <c r="P1629">
        <f>_xlfn.XLOOKUP($A1629,ALGLIB_SSA_XAUUSD!$AA$2:$AA$2401,ALGLIB_SSA_XAUUSD!$V$2:$V$2401,"",0)</f>
        <v/>
      </c>
      <c r="S1629">
        <f>A1629</f>
        <v/>
      </c>
      <c r="T1629">
        <f>J1629</f>
        <v/>
      </c>
      <c r="U1629">
        <f>K1629</f>
        <v/>
      </c>
      <c r="V1629" s="14">
        <f>IF($A1629="","",MOD(ROW()-2,12)+1)</f>
        <v/>
      </c>
      <c r="W1629">
        <f>L1629</f>
        <v/>
      </c>
      <c r="X1629" s="14">
        <f>IF(F1629="","",F1629)</f>
        <v/>
      </c>
      <c r="Y1629" s="14">
        <f>IF(G1629="","",G1629)</f>
        <v/>
      </c>
      <c r="Z1629">
        <f>M1629</f>
        <v/>
      </c>
      <c r="AA1629">
        <f>N1629</f>
        <v/>
      </c>
      <c r="AB1629" s="14">
        <f>IF(H1629="","",H1629)</f>
        <v/>
      </c>
      <c r="AC1629">
        <f>O1629</f>
        <v/>
      </c>
      <c r="AD1629" s="14">
        <f>IF(I1629="","",I1629)</f>
        <v/>
      </c>
      <c r="AE1629">
        <f>P1629</f>
        <v/>
      </c>
      <c r="AH1629">
        <f>IF(S1629&lt;&gt;"",S1629,AH1628+900)</f>
        <v/>
      </c>
      <c r="AI1629">
        <f>IF(T1629&lt;&gt;"",T1629,AI1628)</f>
        <v/>
      </c>
      <c r="AJ1629">
        <f>IF(U1629&lt;&gt;"",U1629,AJ1628)</f>
        <v/>
      </c>
      <c r="AK1629">
        <f>IF(W1629&lt;&gt;"",W1629,"")</f>
        <v/>
      </c>
      <c r="AL1629" s="14">
        <f>IF(X1629&lt;&gt;"",X1629,"")</f>
        <v/>
      </c>
      <c r="AM1629" s="14">
        <f>IF(Y1629&lt;&gt;"",Y1629,"")</f>
        <v/>
      </c>
      <c r="AN1629" s="14">
        <f>IF(OR(AL1629="",AM1629=""),"",AL1629-AM1629)</f>
        <v/>
      </c>
      <c r="AO1629">
        <f>IF(AN1629="","",IF(AN1629&gt;0,"Bullish","Bearish"))</f>
        <v/>
      </c>
      <c r="AP1629">
        <f>IF(AO1629="",AP1628,AO1629)</f>
        <v/>
      </c>
      <c r="AQ1629" s="14">
        <f>IF(AB1629&lt;&gt;"",AB1629,"")</f>
        <v/>
      </c>
      <c r="AR1629" s="14">
        <f>IF(AD1629&lt;&gt;"",AD1629,"")</f>
        <v/>
      </c>
      <c r="AS1629">
        <f>IF(AS1628+1=13,1,AS1628+1)</f>
        <v/>
      </c>
      <c r="AT1629">
        <f>IFERROR(IF(SLOPE($AQ$1610:$AQ$1621,$AS$1610:$AS$1621)&gt;0,MIN(3,ABS(SLOPE($AQ$1610:$AQ$1621,$AS$1610:$AS$1621))),IF(SLOPE($AQ$1610:$AQ$1621,$AS$1610:$AS$1621)&lt;-0.5,-0.5,0)),0)</f>
        <v/>
      </c>
      <c r="AU1629">
        <f>IFERROR(IF(SLOPE($AR$1610:$AR$1621,$AS$1610:$AS$1621)&lt;0,MAX(-3,-ABS(SLOPE($AR$1610:$AR$1621,$AS$1610:$AS$1621))),IF(SLOPE($AR$1610:$AR$1621,$AS$1610:$AS$1621)&gt;0.5,0.5,0)),0)</f>
        <v/>
      </c>
      <c r="AV1629">
        <f>($AQ$1622+(AT1629*(AS1629-1)))</f>
        <v/>
      </c>
      <c r="AW1629">
        <f>($AR$1622+(AU1629*(AS1629-1)))</f>
        <v/>
      </c>
      <c r="AX1629">
        <f>IF(AT1629&gt;0,AV1629+AT1629,AV1629)</f>
        <v/>
      </c>
      <c r="AY1629">
        <f>IF(AU1629&lt;0,AW1629+AU1629,AW1629)</f>
        <v/>
      </c>
      <c r="BA1629" s="14">
        <f>IFERROR(AX1629-AQ1629,"")</f>
        <v/>
      </c>
      <c r="BB1629" s="14">
        <f>IFERROR(AY1629-AR1629,"")</f>
        <v/>
      </c>
      <c r="BD1629">
        <f>AH1629</f>
        <v/>
      </c>
      <c r="BE1629">
        <f>AI1629</f>
        <v/>
      </c>
      <c r="BF1629">
        <f>AJ1629</f>
        <v/>
      </c>
      <c r="BG1629" s="14">
        <f>L1629</f>
        <v/>
      </c>
      <c r="BH1629" s="14">
        <f>IF(X1629="","",X1629)</f>
        <v/>
      </c>
      <c r="BI1629" s="14">
        <f>IF(Y1629="","",Y1629)</f>
        <v/>
      </c>
      <c r="BJ1629">
        <f>Z1629</f>
        <v/>
      </c>
      <c r="BK1629">
        <f>AA1629</f>
        <v/>
      </c>
      <c r="BL1629">
        <f>IFERROR(AX1629,"")</f>
        <v/>
      </c>
      <c r="BM1629">
        <f>IFERROR(AY1629,"")</f>
        <v/>
      </c>
    </row>
    <row r="1630" ht="14.25" customHeight="1">
      <c r="A1630">
        <f>ALGLIB_SSA_XAUUSD!AA1630</f>
        <v/>
      </c>
      <c r="B1630">
        <f>IF($A1630="","",INDEX(ALGLIB_SSA_XAUUSD!$B$2:$B$2401,MATCH($A1630,ALGLIB_SSA_XAUUSD!$A$2:$A$2401,1)))</f>
        <v/>
      </c>
      <c r="C1630">
        <f>IF($A1630="","",INDEX(ALGLIB_SSA_XAUUSD!$C$2:$C$2401,MATCH($A1630,ALGLIB_SSA_XAUUSD!$A$2:$A$2401,1)))</f>
        <v/>
      </c>
      <c r="D1630" s="14">
        <f>IF($A1630="","",INT((ROW()-2)/12)+1)</f>
        <v/>
      </c>
      <c r="E1630" s="14">
        <f>IF(AND(E1634&lt;&gt;"",D1634=D1622+1),E1622+(E1634-E1622)*8/12,"")</f>
        <v/>
      </c>
      <c r="F1630" s="14">
        <f>IF(AND(F1634&lt;&gt;"",D1634=D1622+1),F1622+(F1634-F1622)*8/12,"")</f>
        <v/>
      </c>
      <c r="G1630" s="14">
        <f>IF(AND(G1634&lt;&gt;"",D1634=D1622+1),G1622+(G1634-G1622)*8/12,"")</f>
        <v/>
      </c>
      <c r="H1630" s="14">
        <f>IF(AND(H1634&lt;&gt;"",D1634=D1622+1),H1622+(H1634-H1622)*8/12,"")</f>
        <v/>
      </c>
      <c r="I1630" s="14">
        <f>IF(AND(L1634&lt;&gt;"",D1634=D1622+1),I1622+(I1634-I1622)*8/12,"")</f>
        <v/>
      </c>
      <c r="J1630">
        <f>_xlfn.XLOOKUP($A1630,ALGLIB_SSA_XAUUSD!$AA$2:$AA$2401,ALGLIB_SSA_XAUUSD!$P$2:$P$2401,"",0)</f>
        <v/>
      </c>
      <c r="K1630">
        <f>_xlfn.XLOOKUP($A1630,ALGLIB_SSA_XAUUSD!$AA$2:$AA$2401,ALGLIB_SSA_XAUUSD!$Q$2:$Q$2401,"",0)</f>
        <v/>
      </c>
      <c r="L1630">
        <f>_xlfn.XLOOKUP($A1630,ALGLIB_SSA_XAUUSD!$AA$2:$AA$2401,ALGLIB_SSA_XAUUSD!$R$2:$R$2401,"",0)</f>
        <v/>
      </c>
      <c r="M1630">
        <f>_xlfn.XLOOKUP($A1630,ALGLIB_SSA_XAUUSD!$AA$2:$AA$2401,ALGLIB_SSA_XAUUSD!$S$2:$S$2401,"",0)</f>
        <v/>
      </c>
      <c r="N1630">
        <f>_xlfn.XLOOKUP($A1630,ALGLIB_SSA_XAUUSD!$AA$2:$AA$2401,ALGLIB_SSA_XAUUSD!$T$2:$T$2401,"",0)</f>
        <v/>
      </c>
      <c r="O1630">
        <f>_xlfn.XLOOKUP($A1630,ALGLIB_SSA_XAUUSD!$AA$2:$AA$2401,ALGLIB_SSA_XAUUSD!$U$2:$U$2401,"",0)</f>
        <v/>
      </c>
      <c r="P1630">
        <f>_xlfn.XLOOKUP($A1630,ALGLIB_SSA_XAUUSD!$AA$2:$AA$2401,ALGLIB_SSA_XAUUSD!$V$2:$V$2401,"",0)</f>
        <v/>
      </c>
      <c r="S1630">
        <f>A1630</f>
        <v/>
      </c>
      <c r="T1630">
        <f>J1630</f>
        <v/>
      </c>
      <c r="U1630">
        <f>K1630</f>
        <v/>
      </c>
      <c r="V1630" s="14">
        <f>IF($A1630="","",MOD(ROW()-2,12)+1)</f>
        <v/>
      </c>
      <c r="W1630">
        <f>L1630</f>
        <v/>
      </c>
      <c r="X1630" s="14">
        <f>IF(F1630="","",F1630)</f>
        <v/>
      </c>
      <c r="Y1630" s="14">
        <f>IF(G1630="","",G1630)</f>
        <v/>
      </c>
      <c r="Z1630">
        <f>M1630</f>
        <v/>
      </c>
      <c r="AA1630">
        <f>N1630</f>
        <v/>
      </c>
      <c r="AB1630" s="14">
        <f>IF(H1630="","",H1630)</f>
        <v/>
      </c>
      <c r="AC1630">
        <f>O1630</f>
        <v/>
      </c>
      <c r="AD1630" s="14">
        <f>IF(I1630="","",I1630)</f>
        <v/>
      </c>
      <c r="AE1630">
        <f>P1630</f>
        <v/>
      </c>
      <c r="AH1630">
        <f>IF(S1630&lt;&gt;"",S1630,AH1629+900)</f>
        <v/>
      </c>
      <c r="AI1630">
        <f>IF(T1630&lt;&gt;"",T1630,AI1629)</f>
        <v/>
      </c>
      <c r="AJ1630">
        <f>IF(U1630&lt;&gt;"",U1630,AJ1629)</f>
        <v/>
      </c>
      <c r="AK1630">
        <f>IF(W1630&lt;&gt;"",W1630,"")</f>
        <v/>
      </c>
      <c r="AL1630" s="14">
        <f>IF(X1630&lt;&gt;"",X1630,"")</f>
        <v/>
      </c>
      <c r="AM1630" s="14">
        <f>IF(Y1630&lt;&gt;"",Y1630,"")</f>
        <v/>
      </c>
      <c r="AN1630" s="14">
        <f>IF(OR(AL1630="",AM1630=""),"",AL1630-AM1630)</f>
        <v/>
      </c>
      <c r="AO1630">
        <f>IF(AN1630="","",IF(AN1630&gt;0,"Bullish","Bearish"))</f>
        <v/>
      </c>
      <c r="AP1630">
        <f>IF(AO1630="",AP1629,AO1630)</f>
        <v/>
      </c>
      <c r="AQ1630" s="14">
        <f>IF(AB1630&lt;&gt;"",AB1630,"")</f>
        <v/>
      </c>
      <c r="AR1630" s="14">
        <f>IF(AD1630&lt;&gt;"",AD1630,"")</f>
        <v/>
      </c>
      <c r="AS1630">
        <f>IF(AS1629+1=13,1,AS1629+1)</f>
        <v/>
      </c>
      <c r="AT1630">
        <f>IFERROR(IF(SLOPE($AQ$1610:$AQ$1621,$AS$1610:$AS$1621)&gt;0,MIN(3,ABS(SLOPE($AQ$1610:$AQ$1621,$AS$1610:$AS$1621))),IF(SLOPE($AQ$1610:$AQ$1621,$AS$1610:$AS$1621)&lt;-0.5,-0.5,0)),0)</f>
        <v/>
      </c>
      <c r="AU1630">
        <f>IFERROR(IF(SLOPE($AR$1610:$AR$1621,$AS$1610:$AS$1621)&lt;0,MAX(-3,-ABS(SLOPE($AR$1610:$AR$1621,$AS$1610:$AS$1621))),IF(SLOPE($AR$1610:$AR$1621,$AS$1610:$AS$1621)&gt;0.5,0.5,0)),0)</f>
        <v/>
      </c>
      <c r="AV1630">
        <f>($AQ$1622+(AT1630*(AS1630-1)))</f>
        <v/>
      </c>
      <c r="AW1630">
        <f>($AR$1622+(AU1630*(AS1630-1)))</f>
        <v/>
      </c>
      <c r="AX1630">
        <f>IF(AT1630&gt;0,AV1630+AT1630,AV1630)</f>
        <v/>
      </c>
      <c r="AY1630">
        <f>IF(AU1630&lt;0,AW1630+AU1630,AW1630)</f>
        <v/>
      </c>
      <c r="BA1630" s="14">
        <f>IFERROR(AX1630-AQ1630,"")</f>
        <v/>
      </c>
      <c r="BB1630" s="14">
        <f>IFERROR(AY1630-AR1630,"")</f>
        <v/>
      </c>
      <c r="BD1630">
        <f>AH1630</f>
        <v/>
      </c>
      <c r="BE1630">
        <f>AI1630</f>
        <v/>
      </c>
      <c r="BF1630">
        <f>AJ1630</f>
        <v/>
      </c>
      <c r="BG1630" s="14">
        <f>L1630</f>
        <v/>
      </c>
      <c r="BH1630" s="14">
        <f>IF(X1630="","",X1630)</f>
        <v/>
      </c>
      <c r="BI1630" s="14">
        <f>IF(Y1630="","",Y1630)</f>
        <v/>
      </c>
      <c r="BJ1630">
        <f>Z1630</f>
        <v/>
      </c>
      <c r="BK1630">
        <f>AA1630</f>
        <v/>
      </c>
      <c r="BL1630">
        <f>IFERROR(AX1630,"")</f>
        <v/>
      </c>
      <c r="BM1630">
        <f>IFERROR(AY1630,"")</f>
        <v/>
      </c>
    </row>
    <row r="1631" ht="14.25" customHeight="1">
      <c r="A1631">
        <f>ALGLIB_SSA_XAUUSD!AA1631</f>
        <v/>
      </c>
      <c r="B1631">
        <f>IF($A1631="","",INDEX(ALGLIB_SSA_XAUUSD!$B$2:$B$2401,MATCH($A1631,ALGLIB_SSA_XAUUSD!$A$2:$A$2401,1)))</f>
        <v/>
      </c>
      <c r="C1631">
        <f>IF($A1631="","",INDEX(ALGLIB_SSA_XAUUSD!$C$2:$C$2401,MATCH($A1631,ALGLIB_SSA_XAUUSD!$A$2:$A$2401,1)))</f>
        <v/>
      </c>
      <c r="D1631" s="14">
        <f>IF($A1631="","",INT((ROW()-2)/12)+1)</f>
        <v/>
      </c>
      <c r="E1631" s="14">
        <f>IF(AND(E1634&lt;&gt;"",D1634=D1622+1),E1622+(E1634-E1622)*9/12,"")</f>
        <v/>
      </c>
      <c r="F1631" s="14">
        <f>IF(AND(F1634&lt;&gt;"",D1634=D1622+1),F1622+(F1634-F1622)*9/12,"")</f>
        <v/>
      </c>
      <c r="G1631" s="14">
        <f>IF(AND(G1634&lt;&gt;"",D1634=D1622+1),G1622+(G1634-G1622)*9/12,"")</f>
        <v/>
      </c>
      <c r="H1631" s="14">
        <f>IF(AND(H1634&lt;&gt;"",D1634=D1622+1),H1622+(H1634-H1622)*9/12,"")</f>
        <v/>
      </c>
      <c r="I1631" s="14">
        <f>IF(AND(L1634&lt;&gt;"",D1634=D1622+1),I1622+(I1634-I1622)*9/12,"")</f>
        <v/>
      </c>
      <c r="J1631">
        <f>_xlfn.XLOOKUP($A1631,ALGLIB_SSA_XAUUSD!$AA$2:$AA$2401,ALGLIB_SSA_XAUUSD!$P$2:$P$2401,"",0)</f>
        <v/>
      </c>
      <c r="K1631">
        <f>_xlfn.XLOOKUP($A1631,ALGLIB_SSA_XAUUSD!$AA$2:$AA$2401,ALGLIB_SSA_XAUUSD!$Q$2:$Q$2401,"",0)</f>
        <v/>
      </c>
      <c r="L1631">
        <f>_xlfn.XLOOKUP($A1631,ALGLIB_SSA_XAUUSD!$AA$2:$AA$2401,ALGLIB_SSA_XAUUSD!$R$2:$R$2401,"",0)</f>
        <v/>
      </c>
      <c r="M1631">
        <f>_xlfn.XLOOKUP($A1631,ALGLIB_SSA_XAUUSD!$AA$2:$AA$2401,ALGLIB_SSA_XAUUSD!$S$2:$S$2401,"",0)</f>
        <v/>
      </c>
      <c r="N1631">
        <f>_xlfn.XLOOKUP($A1631,ALGLIB_SSA_XAUUSD!$AA$2:$AA$2401,ALGLIB_SSA_XAUUSD!$T$2:$T$2401,"",0)</f>
        <v/>
      </c>
      <c r="O1631">
        <f>_xlfn.XLOOKUP($A1631,ALGLIB_SSA_XAUUSD!$AA$2:$AA$2401,ALGLIB_SSA_XAUUSD!$U$2:$U$2401,"",0)</f>
        <v/>
      </c>
      <c r="P1631">
        <f>_xlfn.XLOOKUP($A1631,ALGLIB_SSA_XAUUSD!$AA$2:$AA$2401,ALGLIB_SSA_XAUUSD!$V$2:$V$2401,"",0)</f>
        <v/>
      </c>
      <c r="S1631">
        <f>A1631</f>
        <v/>
      </c>
      <c r="T1631">
        <f>J1631</f>
        <v/>
      </c>
      <c r="U1631">
        <f>K1631</f>
        <v/>
      </c>
      <c r="V1631" s="14">
        <f>IF($A1631="","",MOD(ROW()-2,12)+1)</f>
        <v/>
      </c>
      <c r="W1631">
        <f>L1631</f>
        <v/>
      </c>
      <c r="X1631" s="14">
        <f>IF(F1631="","",F1631)</f>
        <v/>
      </c>
      <c r="Y1631" s="14">
        <f>IF(G1631="","",G1631)</f>
        <v/>
      </c>
      <c r="Z1631">
        <f>M1631</f>
        <v/>
      </c>
      <c r="AA1631">
        <f>N1631</f>
        <v/>
      </c>
      <c r="AB1631" s="14">
        <f>IF(H1631="","",H1631)</f>
        <v/>
      </c>
      <c r="AC1631">
        <f>O1631</f>
        <v/>
      </c>
      <c r="AD1631" s="14">
        <f>IF(I1631="","",I1631)</f>
        <v/>
      </c>
      <c r="AE1631">
        <f>P1631</f>
        <v/>
      </c>
      <c r="AH1631">
        <f>IF(S1631&lt;&gt;"",S1631,AH1630+900)</f>
        <v/>
      </c>
      <c r="AI1631">
        <f>IF(T1631&lt;&gt;"",T1631,AI1630)</f>
        <v/>
      </c>
      <c r="AJ1631">
        <f>IF(U1631&lt;&gt;"",U1631,AJ1630)</f>
        <v/>
      </c>
      <c r="AK1631">
        <f>IF(W1631&lt;&gt;"",W1631,"")</f>
        <v/>
      </c>
      <c r="AL1631" s="14">
        <f>IF(X1631&lt;&gt;"",X1631,"")</f>
        <v/>
      </c>
      <c r="AM1631" s="14">
        <f>IF(Y1631&lt;&gt;"",Y1631,"")</f>
        <v/>
      </c>
      <c r="AN1631" s="14">
        <f>IF(OR(AL1631="",AM1631=""),"",AL1631-AM1631)</f>
        <v/>
      </c>
      <c r="AO1631">
        <f>IF(AN1631="","",IF(AN1631&gt;0,"Bullish","Bearish"))</f>
        <v/>
      </c>
      <c r="AP1631">
        <f>IF(AO1631="",AP1630,AO1631)</f>
        <v/>
      </c>
      <c r="AQ1631" s="14">
        <f>IF(AB1631&lt;&gt;"",AB1631,"")</f>
        <v/>
      </c>
      <c r="AR1631" s="14">
        <f>IF(AD1631&lt;&gt;"",AD1631,"")</f>
        <v/>
      </c>
      <c r="AS1631">
        <f>IF(AS1630+1=13,1,AS1630+1)</f>
        <v/>
      </c>
      <c r="AT1631">
        <f>IFERROR(IF(SLOPE($AQ$1610:$AQ$1621,$AS$1610:$AS$1621)&gt;0,MIN(3,ABS(SLOPE($AQ$1610:$AQ$1621,$AS$1610:$AS$1621))),IF(SLOPE($AQ$1610:$AQ$1621,$AS$1610:$AS$1621)&lt;-0.5,-0.5,0)),0)</f>
        <v/>
      </c>
      <c r="AU1631">
        <f>IFERROR(IF(SLOPE($AR$1610:$AR$1621,$AS$1610:$AS$1621)&lt;0,MAX(-3,-ABS(SLOPE($AR$1610:$AR$1621,$AS$1610:$AS$1621))),IF(SLOPE($AR$1610:$AR$1621,$AS$1610:$AS$1621)&gt;0.5,0.5,0)),0)</f>
        <v/>
      </c>
      <c r="AV1631">
        <f>($AQ$1622+(AT1631*(AS1631-1)))</f>
        <v/>
      </c>
      <c r="AW1631">
        <f>($AR$1622+(AU1631*(AS1631-1)))</f>
        <v/>
      </c>
      <c r="AX1631">
        <f>IF(AT1631&gt;0,AV1631+AT1631,AV1631)</f>
        <v/>
      </c>
      <c r="AY1631">
        <f>IF(AU1631&lt;0,AW1631+AU1631,AW1631)</f>
        <v/>
      </c>
      <c r="BA1631" s="14">
        <f>IFERROR(AX1631-AQ1631,"")</f>
        <v/>
      </c>
      <c r="BB1631" s="14">
        <f>IFERROR(AY1631-AR1631,"")</f>
        <v/>
      </c>
      <c r="BD1631">
        <f>AH1631</f>
        <v/>
      </c>
      <c r="BE1631">
        <f>AI1631</f>
        <v/>
      </c>
      <c r="BF1631">
        <f>AJ1631</f>
        <v/>
      </c>
      <c r="BG1631" s="14">
        <f>L1631</f>
        <v/>
      </c>
      <c r="BH1631" s="14">
        <f>IF(X1631="","",X1631)</f>
        <v/>
      </c>
      <c r="BI1631" s="14">
        <f>IF(Y1631="","",Y1631)</f>
        <v/>
      </c>
      <c r="BJ1631">
        <f>Z1631</f>
        <v/>
      </c>
      <c r="BK1631">
        <f>AA1631</f>
        <v/>
      </c>
      <c r="BL1631">
        <f>IFERROR(AX1631,"")</f>
        <v/>
      </c>
      <c r="BM1631">
        <f>IFERROR(AY1631,"")</f>
        <v/>
      </c>
    </row>
    <row r="1632" ht="14.25" customHeight="1">
      <c r="A1632">
        <f>ALGLIB_SSA_XAUUSD!AA1632</f>
        <v/>
      </c>
      <c r="B1632">
        <f>IF($A1632="","",INDEX(ALGLIB_SSA_XAUUSD!$B$2:$B$2401,MATCH($A1632,ALGLIB_SSA_XAUUSD!$A$2:$A$2401,1)))</f>
        <v/>
      </c>
      <c r="C1632">
        <f>IF($A1632="","",INDEX(ALGLIB_SSA_XAUUSD!$C$2:$C$2401,MATCH($A1632,ALGLIB_SSA_XAUUSD!$A$2:$A$2401,1)))</f>
        <v/>
      </c>
      <c r="D1632" s="14">
        <f>IF($A1632="","",INT((ROW()-2)/12)+1)</f>
        <v/>
      </c>
      <c r="E1632" s="14">
        <f>IF(AND(E1634&lt;&gt;"",D1634=D1622+1),E1622+(E1634-E1622)*10/12,"")</f>
        <v/>
      </c>
      <c r="F1632" s="14">
        <f>IF(AND(F1634&lt;&gt;"",D1634=D1622+1),F1622+(F1634-F1622)*10/12,"")</f>
        <v/>
      </c>
      <c r="G1632" s="14">
        <f>IF(AND(G1634&lt;&gt;"",D1634=D1622+1),G1622+(G1634-G1622)*10/12,"")</f>
        <v/>
      </c>
      <c r="H1632" s="14">
        <f>IF(AND(H1634&lt;&gt;"",D1634=D1622+1),H1622+(H1634-H1622)*10/12,"")</f>
        <v/>
      </c>
      <c r="I1632" s="14">
        <f>IF(AND(L1634&lt;&gt;"",D1634=D1622+1),I1622+(I1634-I1622)*10/12,"")</f>
        <v/>
      </c>
      <c r="J1632">
        <f>_xlfn.XLOOKUP($A1632,ALGLIB_SSA_XAUUSD!$AA$2:$AA$2401,ALGLIB_SSA_XAUUSD!$P$2:$P$2401,"",0)</f>
        <v/>
      </c>
      <c r="K1632">
        <f>_xlfn.XLOOKUP($A1632,ALGLIB_SSA_XAUUSD!$AA$2:$AA$2401,ALGLIB_SSA_XAUUSD!$Q$2:$Q$2401,"",0)</f>
        <v/>
      </c>
      <c r="L1632">
        <f>_xlfn.XLOOKUP($A1632,ALGLIB_SSA_XAUUSD!$AA$2:$AA$2401,ALGLIB_SSA_XAUUSD!$R$2:$R$2401,"",0)</f>
        <v/>
      </c>
      <c r="M1632">
        <f>_xlfn.XLOOKUP($A1632,ALGLIB_SSA_XAUUSD!$AA$2:$AA$2401,ALGLIB_SSA_XAUUSD!$S$2:$S$2401,"",0)</f>
        <v/>
      </c>
      <c r="N1632">
        <f>_xlfn.XLOOKUP($A1632,ALGLIB_SSA_XAUUSD!$AA$2:$AA$2401,ALGLIB_SSA_XAUUSD!$T$2:$T$2401,"",0)</f>
        <v/>
      </c>
      <c r="O1632">
        <f>_xlfn.XLOOKUP($A1632,ALGLIB_SSA_XAUUSD!$AA$2:$AA$2401,ALGLIB_SSA_XAUUSD!$U$2:$U$2401,"",0)</f>
        <v/>
      </c>
      <c r="P1632">
        <f>_xlfn.XLOOKUP($A1632,ALGLIB_SSA_XAUUSD!$AA$2:$AA$2401,ALGLIB_SSA_XAUUSD!$V$2:$V$2401,"",0)</f>
        <v/>
      </c>
      <c r="S1632">
        <f>A1632</f>
        <v/>
      </c>
      <c r="T1632">
        <f>J1632</f>
        <v/>
      </c>
      <c r="U1632">
        <f>K1632</f>
        <v/>
      </c>
      <c r="V1632" s="14">
        <f>IF($A1632="","",MOD(ROW()-2,12)+1)</f>
        <v/>
      </c>
      <c r="W1632">
        <f>L1632</f>
        <v/>
      </c>
      <c r="X1632" s="14">
        <f>IF(F1632="","",F1632)</f>
        <v/>
      </c>
      <c r="Y1632" s="14">
        <f>IF(G1632="","",G1632)</f>
        <v/>
      </c>
      <c r="Z1632">
        <f>M1632</f>
        <v/>
      </c>
      <c r="AA1632">
        <f>N1632</f>
        <v/>
      </c>
      <c r="AB1632" s="14">
        <f>IF(H1632="","",H1632)</f>
        <v/>
      </c>
      <c r="AC1632">
        <f>O1632</f>
        <v/>
      </c>
      <c r="AD1632" s="14">
        <f>IF(I1632="","",I1632)</f>
        <v/>
      </c>
      <c r="AE1632">
        <f>P1632</f>
        <v/>
      </c>
      <c r="AH1632">
        <f>IF(S1632&lt;&gt;"",S1632,AH1631+900)</f>
        <v/>
      </c>
      <c r="AI1632">
        <f>IF(T1632&lt;&gt;"",T1632,AI1631)</f>
        <v/>
      </c>
      <c r="AJ1632">
        <f>IF(U1632&lt;&gt;"",U1632,AJ1631)</f>
        <v/>
      </c>
      <c r="AK1632">
        <f>IF(W1632&lt;&gt;"",W1632,"")</f>
        <v/>
      </c>
      <c r="AL1632" s="14">
        <f>IF(X1632&lt;&gt;"",X1632,"")</f>
        <v/>
      </c>
      <c r="AM1632" s="14">
        <f>IF(Y1632&lt;&gt;"",Y1632,"")</f>
        <v/>
      </c>
      <c r="AN1632" s="14">
        <f>IF(OR(AL1632="",AM1632=""),"",AL1632-AM1632)</f>
        <v/>
      </c>
      <c r="AO1632">
        <f>IF(AN1632="","",IF(AN1632&gt;0,"Bullish","Bearish"))</f>
        <v/>
      </c>
      <c r="AP1632">
        <f>IF(AO1632="",AP1631,AO1632)</f>
        <v/>
      </c>
      <c r="AQ1632" s="14">
        <f>IF(AB1632&lt;&gt;"",AB1632,"")</f>
        <v/>
      </c>
      <c r="AR1632" s="14">
        <f>IF(AD1632&lt;&gt;"",AD1632,"")</f>
        <v/>
      </c>
      <c r="AS1632">
        <f>IF(AS1631+1=13,1,AS1631+1)</f>
        <v/>
      </c>
      <c r="AT1632">
        <f>IFERROR(IF(SLOPE($AQ$1610:$AQ$1621,$AS$1610:$AS$1621)&gt;0,MIN(3,ABS(SLOPE($AQ$1610:$AQ$1621,$AS$1610:$AS$1621))),IF(SLOPE($AQ$1610:$AQ$1621,$AS$1610:$AS$1621)&lt;-0.5,-0.5,0)),0)</f>
        <v/>
      </c>
      <c r="AU1632">
        <f>IFERROR(IF(SLOPE($AR$1610:$AR$1621,$AS$1610:$AS$1621)&lt;0,MAX(-3,-ABS(SLOPE($AR$1610:$AR$1621,$AS$1610:$AS$1621))),IF(SLOPE($AR$1610:$AR$1621,$AS$1610:$AS$1621)&gt;0.5,0.5,0)),0)</f>
        <v/>
      </c>
      <c r="AV1632">
        <f>($AQ$1622+(AT1632*(AS1632-1)))</f>
        <v/>
      </c>
      <c r="AW1632">
        <f>($AR$1622+(AU1632*(AS1632-1)))</f>
        <v/>
      </c>
      <c r="AX1632">
        <f>IF(AT1632&gt;0,AV1632+AT1632,AV1632)</f>
        <v/>
      </c>
      <c r="AY1632">
        <f>IF(AU1632&lt;0,AW1632+AU1632,AW1632)</f>
        <v/>
      </c>
      <c r="BA1632" s="14">
        <f>IFERROR(AX1632-AQ1632,"")</f>
        <v/>
      </c>
      <c r="BB1632" s="14">
        <f>IFERROR(AY1632-AR1632,"")</f>
        <v/>
      </c>
      <c r="BD1632">
        <f>AH1632</f>
        <v/>
      </c>
      <c r="BE1632">
        <f>AI1632</f>
        <v/>
      </c>
      <c r="BF1632">
        <f>AJ1632</f>
        <v/>
      </c>
      <c r="BG1632" s="14">
        <f>L1632</f>
        <v/>
      </c>
      <c r="BH1632" s="14">
        <f>IF(X1632="","",X1632)</f>
        <v/>
      </c>
      <c r="BI1632" s="14">
        <f>IF(Y1632="","",Y1632)</f>
        <v/>
      </c>
      <c r="BJ1632">
        <f>Z1632</f>
        <v/>
      </c>
      <c r="BK1632">
        <f>AA1632</f>
        <v/>
      </c>
      <c r="BL1632">
        <f>IFERROR(AX1632,"")</f>
        <v/>
      </c>
      <c r="BM1632">
        <f>IFERROR(AY1632,"")</f>
        <v/>
      </c>
    </row>
    <row r="1633" ht="14.25" customHeight="1">
      <c r="A1633">
        <f>ALGLIB_SSA_XAUUSD!AA1633</f>
        <v/>
      </c>
      <c r="B1633">
        <f>IF($A1633="","",INDEX(ALGLIB_SSA_XAUUSD!$B$2:$B$2401,MATCH($A1633,ALGLIB_SSA_XAUUSD!$A$2:$A$2401,1)))</f>
        <v/>
      </c>
      <c r="C1633">
        <f>IF($A1633="","",INDEX(ALGLIB_SSA_XAUUSD!$C$2:$C$2401,MATCH($A1633,ALGLIB_SSA_XAUUSD!$A$2:$A$2401,1)))</f>
        <v/>
      </c>
      <c r="D1633" s="14">
        <f>IF($A1633="","",INT((ROW()-2)/12)+1)</f>
        <v/>
      </c>
      <c r="E1633" s="14">
        <f>IF(AND(E1634&lt;&gt;"",D1634=D1622+1),E1622+(E1634-E1622)*11/12,"")</f>
        <v/>
      </c>
      <c r="F1633" s="14">
        <f>IF(AND(F1634&lt;&gt;"",D1634=D1622+1),F1622+(F1634-F1622)*11/12,"")</f>
        <v/>
      </c>
      <c r="G1633" s="14">
        <f>IF(AND(G1634&lt;&gt;"",D1634=D1622+1),G1622+(G1634-G1622)*11/12,"")</f>
        <v/>
      </c>
      <c r="H1633" s="14">
        <f>IF(AND(H1634&lt;&gt;"",D1634=D1622+1),H1622+(H1634-H1622)*11/12,"")</f>
        <v/>
      </c>
      <c r="I1633" s="14">
        <f>IF(AND(L1634&lt;&gt;"",D1634=D1622+1),I1622+(I1634-I1622)*11/12,"")</f>
        <v/>
      </c>
      <c r="J1633">
        <f>_xlfn.XLOOKUP($A1633,ALGLIB_SSA_XAUUSD!$AA$2:$AA$2401,ALGLIB_SSA_XAUUSD!$P$2:$P$2401,"",0)</f>
        <v/>
      </c>
      <c r="K1633">
        <f>_xlfn.XLOOKUP($A1633,ALGLIB_SSA_XAUUSD!$AA$2:$AA$2401,ALGLIB_SSA_XAUUSD!$Q$2:$Q$2401,"",0)</f>
        <v/>
      </c>
      <c r="L1633">
        <f>_xlfn.XLOOKUP($A1633,ALGLIB_SSA_XAUUSD!$AA$2:$AA$2401,ALGLIB_SSA_XAUUSD!$R$2:$R$2401,"",0)</f>
        <v/>
      </c>
      <c r="M1633">
        <f>_xlfn.XLOOKUP($A1633,ALGLIB_SSA_XAUUSD!$AA$2:$AA$2401,ALGLIB_SSA_XAUUSD!$S$2:$S$2401,"",0)</f>
        <v/>
      </c>
      <c r="N1633">
        <f>_xlfn.XLOOKUP($A1633,ALGLIB_SSA_XAUUSD!$AA$2:$AA$2401,ALGLIB_SSA_XAUUSD!$T$2:$T$2401,"",0)</f>
        <v/>
      </c>
      <c r="O1633">
        <f>_xlfn.XLOOKUP($A1633,ALGLIB_SSA_XAUUSD!$AA$2:$AA$2401,ALGLIB_SSA_XAUUSD!$U$2:$U$2401,"",0)</f>
        <v/>
      </c>
      <c r="P1633">
        <f>_xlfn.XLOOKUP($A1633,ALGLIB_SSA_XAUUSD!$AA$2:$AA$2401,ALGLIB_SSA_XAUUSD!$V$2:$V$2401,"",0)</f>
        <v/>
      </c>
      <c r="S1633">
        <f>A1633</f>
        <v/>
      </c>
      <c r="T1633">
        <f>J1633</f>
        <v/>
      </c>
      <c r="U1633">
        <f>K1633</f>
        <v/>
      </c>
      <c r="V1633" s="14">
        <f>IF($A1633="","",MOD(ROW()-2,12)+1)</f>
        <v/>
      </c>
      <c r="W1633">
        <f>L1633</f>
        <v/>
      </c>
      <c r="X1633" s="14">
        <f>IF(F1633="","",F1633)</f>
        <v/>
      </c>
      <c r="Y1633" s="14">
        <f>IF(G1633="","",G1633)</f>
        <v/>
      </c>
      <c r="Z1633">
        <f>M1633</f>
        <v/>
      </c>
      <c r="AA1633">
        <f>N1633</f>
        <v/>
      </c>
      <c r="AB1633" s="14">
        <f>IF(H1633="","",H1633)</f>
        <v/>
      </c>
      <c r="AC1633">
        <f>O1633</f>
        <v/>
      </c>
      <c r="AD1633" s="14">
        <f>IF(I1633="","",I1633)</f>
        <v/>
      </c>
      <c r="AE1633">
        <f>P1633</f>
        <v/>
      </c>
      <c r="AH1633">
        <f>IF(S1633&lt;&gt;"",S1633,AH1632+900)</f>
        <v/>
      </c>
      <c r="AI1633">
        <f>IF(T1633&lt;&gt;"",T1633,AI1632)</f>
        <v/>
      </c>
      <c r="AJ1633">
        <f>IF(U1633&lt;&gt;"",U1633,AJ1632)</f>
        <v/>
      </c>
      <c r="AK1633">
        <f>IF(W1633&lt;&gt;"",W1633,"")</f>
        <v/>
      </c>
      <c r="AL1633" s="14">
        <f>IF(X1633&lt;&gt;"",X1633,"")</f>
        <v/>
      </c>
      <c r="AM1633" s="14">
        <f>IF(Y1633&lt;&gt;"",Y1633,"")</f>
        <v/>
      </c>
      <c r="AN1633" s="14">
        <f>IF(OR(AL1633="",AM1633=""),"",AL1633-AM1633)</f>
        <v/>
      </c>
      <c r="AO1633">
        <f>IF(AN1633="","",IF(AN1633&gt;0,"Bullish","Bearish"))</f>
        <v/>
      </c>
      <c r="AP1633">
        <f>IF(AO1633="",AP1632,AO1633)</f>
        <v/>
      </c>
      <c r="AQ1633" s="14">
        <f>IF(AB1633&lt;&gt;"",AB1633,"")</f>
        <v/>
      </c>
      <c r="AR1633" s="14">
        <f>IF(AD1633&lt;&gt;"",AD1633,"")</f>
        <v/>
      </c>
      <c r="AS1633">
        <f>IF(AS1632+1=13,1,AS1632+1)</f>
        <v/>
      </c>
      <c r="AT1633">
        <f>IFERROR(IF(SLOPE($AQ$1610:$AQ$1621,$AS$1610:$AS$1621)&gt;0,MIN(3,ABS(SLOPE($AQ$1610:$AQ$1621,$AS$1610:$AS$1621))),IF(SLOPE($AQ$1610:$AQ$1621,$AS$1610:$AS$1621)&lt;-0.5,-0.5,0)),0)</f>
        <v/>
      </c>
      <c r="AU1633">
        <f>IFERROR(IF(SLOPE($AR$1610:$AR$1621,$AS$1610:$AS$1621)&lt;0,MAX(-3,-ABS(SLOPE($AR$1610:$AR$1621,$AS$1610:$AS$1621))),IF(SLOPE($AR$1610:$AR$1621,$AS$1610:$AS$1621)&gt;0.5,0.5,0)),0)</f>
        <v/>
      </c>
      <c r="AV1633">
        <f>($AQ$1622+(AT1633*(AS1633-1)))</f>
        <v/>
      </c>
      <c r="AW1633">
        <f>($AR$1622+(AU1633*(AS1633-1)))</f>
        <v/>
      </c>
      <c r="AX1633">
        <f>IF(AT1633&gt;0,AV1633+AT1633,AV1633)</f>
        <v/>
      </c>
      <c r="AY1633">
        <f>IF(AU1633&lt;0,AW1633+AU1633,AW1633)</f>
        <v/>
      </c>
      <c r="BA1633" s="14">
        <f>IFERROR(AX1633-AQ1633,"")</f>
        <v/>
      </c>
      <c r="BB1633" s="14">
        <f>IFERROR(AY1633-AR1633,"")</f>
        <v/>
      </c>
      <c r="BD1633">
        <f>AH1633</f>
        <v/>
      </c>
      <c r="BE1633">
        <f>AI1633</f>
        <v/>
      </c>
      <c r="BF1633">
        <f>AJ1633</f>
        <v/>
      </c>
      <c r="BG1633" s="14">
        <f>L1633</f>
        <v/>
      </c>
      <c r="BH1633" s="14">
        <f>IF(X1633="","",X1633)</f>
        <v/>
      </c>
      <c r="BI1633" s="14">
        <f>IF(Y1633="","",Y1633)</f>
        <v/>
      </c>
      <c r="BJ1633">
        <f>Z1633</f>
        <v/>
      </c>
      <c r="BK1633">
        <f>AA1633</f>
        <v/>
      </c>
      <c r="BL1633">
        <f>IFERROR(AX1633,"")</f>
        <v/>
      </c>
      <c r="BM1633">
        <f>IFERROR(AY1633,"")</f>
        <v/>
      </c>
    </row>
    <row r="1634" ht="14.25" customHeight="1">
      <c r="A1634">
        <f>ALGLIB_SSA_XAUUSD!AA1634</f>
        <v/>
      </c>
      <c r="B1634">
        <f>IF($A1634="","",INDEX(ALGLIB_SSA_XAUUSD!$B$2:$B$2401,MATCH($A1634,ALGLIB_SSA_XAUUSD!$A$2:$A$2401,1)))</f>
        <v/>
      </c>
      <c r="C1634">
        <f>IF($A1634="","",INDEX(ALGLIB_SSA_XAUUSD!$C$2:$C$2401,MATCH($A1634,ALGLIB_SSA_XAUUSD!$A$2:$A$2401,1)))</f>
        <v/>
      </c>
      <c r="D1634" s="14">
        <f>IF($A1634="","",INT((ROW()-2)/12)+1)</f>
        <v/>
      </c>
      <c r="E1634" s="14">
        <f>IF($A1634="","",INDEX(ALGLIB_SSA_XAUUSD!$D$2:$D$2401,MATCH($A1634,ALGLIB_SSA_XAUUSD!$A$2:$A$2401,1)))</f>
        <v/>
      </c>
      <c r="F1634" s="14">
        <f>IF($A1634="","",INDEX(ALGLIB_SSA_XAUUSD!$E$2:$E$2401,MATCH($A1634,ALGLIB_SSA_XAUUSD!$A$2:$A$2401,1)))</f>
        <v/>
      </c>
      <c r="G1634" s="14">
        <f>IF($A1634="","",INDEX(ALGLIB_SSA_XAUUSD!$F$2:$F$2401,MATCH($A1634,ALGLIB_SSA_XAUUSD!$A$2:$A$2401,1)))</f>
        <v/>
      </c>
      <c r="H1634" s="14">
        <f>IF($A1634="","",INDEX(ALGLIB_SSA_XAUUSD!$G$2:$G$2401,MATCH($A1634,ALGLIB_SSA_XAUUSD!$A$2:$A$2401,1)))</f>
        <v/>
      </c>
      <c r="I1634" s="14">
        <f>IF($A1634="","",INDEX(ALGLIB_SSA_XAUUSD!$H$2:$H$2401,MATCH($A1634,ALGLIB_SSA_XAUUSD!$A$2:$A$2401,1)))</f>
        <v/>
      </c>
      <c r="J1634">
        <f>_xlfn.XLOOKUP($A1634,ALGLIB_SSA_XAUUSD!$AA$2:$AA$2401,ALGLIB_SSA_XAUUSD!$P$2:$P$2401,"",0)</f>
        <v/>
      </c>
      <c r="K1634">
        <f>_xlfn.XLOOKUP($A1634,ALGLIB_SSA_XAUUSD!$AA$2:$AA$2401,ALGLIB_SSA_XAUUSD!$Q$2:$Q$2401,"",0)</f>
        <v/>
      </c>
      <c r="L1634">
        <f>_xlfn.XLOOKUP($A1634,ALGLIB_SSA_XAUUSD!$AA$2:$AA$2401,ALGLIB_SSA_XAUUSD!$R$2:$R$2401,"",0)</f>
        <v/>
      </c>
      <c r="M1634">
        <f>_xlfn.XLOOKUP($A1634,ALGLIB_SSA_XAUUSD!$AA$2:$AA$2401,ALGLIB_SSA_XAUUSD!$S$2:$S$2401,"",0)</f>
        <v/>
      </c>
      <c r="N1634">
        <f>_xlfn.XLOOKUP($A1634,ALGLIB_SSA_XAUUSD!$AA$2:$AA$2401,ALGLIB_SSA_XAUUSD!$T$2:$T$2401,"",0)</f>
        <v/>
      </c>
      <c r="O1634">
        <f>_xlfn.XLOOKUP($A1634,ALGLIB_SSA_XAUUSD!$AA$2:$AA$2401,ALGLIB_SSA_XAUUSD!$U$2:$U$2401,"",0)</f>
        <v/>
      </c>
      <c r="P1634">
        <f>_xlfn.XLOOKUP($A1634,ALGLIB_SSA_XAUUSD!$AA$2:$AA$2401,ALGLIB_SSA_XAUUSD!$V$2:$V$2401,"",0)</f>
        <v/>
      </c>
      <c r="S1634">
        <f>A1634</f>
        <v/>
      </c>
      <c r="T1634">
        <f>J1634</f>
        <v/>
      </c>
      <c r="U1634">
        <f>K1634</f>
        <v/>
      </c>
      <c r="V1634" s="14">
        <f>IF($A1634="","",MOD(ROW()-2,12)+1)</f>
        <v/>
      </c>
      <c r="W1634">
        <f>L1634</f>
        <v/>
      </c>
      <c r="X1634" s="14">
        <f>IF(F1634="","",F1634)</f>
        <v/>
      </c>
      <c r="Y1634" s="14">
        <f>IF(G1634="","",G1634)</f>
        <v/>
      </c>
      <c r="Z1634">
        <f>M1634</f>
        <v/>
      </c>
      <c r="AA1634">
        <f>N1634</f>
        <v/>
      </c>
      <c r="AB1634" s="14">
        <f>IF(H1634="","",H1634)</f>
        <v/>
      </c>
      <c r="AC1634">
        <f>O1634</f>
        <v/>
      </c>
      <c r="AD1634" s="14">
        <f>IF(I1634="","",I1634)</f>
        <v/>
      </c>
      <c r="AE1634">
        <f>P1634</f>
        <v/>
      </c>
      <c r="AH1634">
        <f>IF(S1634&lt;&gt;"",S1634,AH1633+900)</f>
        <v/>
      </c>
      <c r="AI1634">
        <f>IF(T1634&lt;&gt;"",T1634,AI1633)</f>
        <v/>
      </c>
      <c r="AJ1634">
        <f>IF(U1634&lt;&gt;"",U1634,AJ1633)</f>
        <v/>
      </c>
      <c r="AK1634">
        <f>IF(W1634&lt;&gt;"",W1634,"")</f>
        <v/>
      </c>
      <c r="AL1634" s="14">
        <f>IF(X1634&lt;&gt;"",X1634,"")</f>
        <v/>
      </c>
      <c r="AM1634" s="14">
        <f>IF(Y1634&lt;&gt;"",Y1634,"")</f>
        <v/>
      </c>
      <c r="AN1634" s="14">
        <f>IF(OR(AL1634="",AM1634=""),"",AL1634-AM1634)</f>
        <v/>
      </c>
      <c r="AO1634">
        <f>IF(AN1634="","",IF(AN1634&gt;0,"Bullish","Bearish"))</f>
        <v/>
      </c>
      <c r="AP1634">
        <f>IF(AO1634="",AP1633,AO1634)</f>
        <v/>
      </c>
      <c r="AQ1634" s="14">
        <f>IF(AB1634&lt;&gt;"",AB1634,"")</f>
        <v/>
      </c>
      <c r="AR1634" s="14">
        <f>IF(AD1634&lt;&gt;"",AD1634,"")</f>
        <v/>
      </c>
      <c r="AS1634">
        <f>IF(AS1633+1=13,1,AS1633+1)</f>
        <v/>
      </c>
      <c r="AT1634">
        <f>IFERROR(IF(SLOPE($AQ$1622:$AQ$1633,$AS$1622:$AS$1633)&gt;0,MIN(3,ABS(SLOPE($AQ$1622:$AQ$1633,$AS$1622:$AS$1633))),IF(SLOPE($AQ$1622:$AQ$1633,$AS$1622:$AS$1633)&lt;-0.5,-0.5,0)),0)</f>
        <v/>
      </c>
      <c r="AU1634">
        <f>IFERROR(IF(SLOPE($AR$1622:$AR$1633,$AS$1622:$AS$1633)&lt;0,MAX(-3,-ABS(SLOPE($AR$1622:$AR$1633,$AS$1622:$AS$1633))),IF(SLOPE($AR$1622:$AR$1633,$AS$1622:$AS$1633)&gt;0.5,0.5,0)),0)</f>
        <v/>
      </c>
      <c r="AV1634">
        <f>($AQ$1634+(AT1634*(AS1634-1)))</f>
        <v/>
      </c>
      <c r="AW1634">
        <f>($AR$1634+(AU1634*(AS1634-1)))</f>
        <v/>
      </c>
      <c r="AX1634">
        <f>IF(AT1634&gt;0,AV1634+AT1634,AV1634)</f>
        <v/>
      </c>
      <c r="AY1634">
        <f>IF(AU1634&lt;0,AW1634+AU1634,AW1634)</f>
        <v/>
      </c>
      <c r="BA1634" s="14">
        <f>IFERROR(AX1634-AQ1634,"")</f>
        <v/>
      </c>
      <c r="BB1634" s="14">
        <f>IFERROR(AY1634-AR1634,"")</f>
        <v/>
      </c>
      <c r="BD1634">
        <f>AH1634</f>
        <v/>
      </c>
      <c r="BE1634">
        <f>AI1634</f>
        <v/>
      </c>
      <c r="BF1634">
        <f>AJ1634</f>
        <v/>
      </c>
      <c r="BG1634" s="14">
        <f>L1634</f>
        <v/>
      </c>
      <c r="BH1634" s="14">
        <f>IF(X1634="","",X1634)</f>
        <v/>
      </c>
      <c r="BI1634" s="14">
        <f>IF(Y1634="","",Y1634)</f>
        <v/>
      </c>
      <c r="BJ1634">
        <f>Z1634</f>
        <v/>
      </c>
      <c r="BK1634">
        <f>AA1634</f>
        <v/>
      </c>
      <c r="BL1634">
        <f>IFERROR(AX1634,"")</f>
        <v/>
      </c>
      <c r="BM1634">
        <f>IFERROR(AY1634,"")</f>
        <v/>
      </c>
    </row>
    <row r="1635" ht="14.25" customHeight="1">
      <c r="A1635">
        <f>ALGLIB_SSA_XAUUSD!AA1635</f>
        <v/>
      </c>
      <c r="B1635">
        <f>IF($A1635="","",INDEX(ALGLIB_SSA_XAUUSD!$B$2:$B$2401,MATCH($A1635,ALGLIB_SSA_XAUUSD!$A$2:$A$2401,1)))</f>
        <v/>
      </c>
      <c r="C1635">
        <f>IF($A1635="","",INDEX(ALGLIB_SSA_XAUUSD!$C$2:$C$2401,MATCH($A1635,ALGLIB_SSA_XAUUSD!$A$2:$A$2401,1)))</f>
        <v/>
      </c>
      <c r="D1635" s="14">
        <f>IF($A1635="","",INT((ROW()-2)/12)+1)</f>
        <v/>
      </c>
      <c r="E1635" s="14">
        <f>IF(AND(E1646&lt;&gt;"",D1646=D1634+1),E1634+(E1646-E1634)*1/12,"")</f>
        <v/>
      </c>
      <c r="F1635" s="14">
        <f>IF(AND(F1646&lt;&gt;"",D1646=D1634+1),F1634+(F1646-F1634)*1/12,"")</f>
        <v/>
      </c>
      <c r="G1635" s="14">
        <f>IF(AND(G1646&lt;&gt;"",D1646=D1634+1),G1634+(G1646-G1634)*1/12,"")</f>
        <v/>
      </c>
      <c r="H1635" s="14">
        <f>IF(AND(H1646&lt;&gt;"",D1646=D1634+1),H1634+(H1646-H1634)*1/12,"")</f>
        <v/>
      </c>
      <c r="I1635" s="14">
        <f>IF(AND(L1646&lt;&gt;"",D1646=D1634+1),I1634+(I1646-I1634)*1/12,"")</f>
        <v/>
      </c>
      <c r="J1635">
        <f>_xlfn.XLOOKUP($A1635,ALGLIB_SSA_XAUUSD!$AA$2:$AA$2401,ALGLIB_SSA_XAUUSD!$P$2:$P$2401,"",0)</f>
        <v/>
      </c>
      <c r="K1635">
        <f>_xlfn.XLOOKUP($A1635,ALGLIB_SSA_XAUUSD!$AA$2:$AA$2401,ALGLIB_SSA_XAUUSD!$Q$2:$Q$2401,"",0)</f>
        <v/>
      </c>
      <c r="L1635">
        <f>_xlfn.XLOOKUP($A1635,ALGLIB_SSA_XAUUSD!$AA$2:$AA$2401,ALGLIB_SSA_XAUUSD!$R$2:$R$2401,"",0)</f>
        <v/>
      </c>
      <c r="M1635">
        <f>_xlfn.XLOOKUP($A1635,ALGLIB_SSA_XAUUSD!$AA$2:$AA$2401,ALGLIB_SSA_XAUUSD!$S$2:$S$2401,"",0)</f>
        <v/>
      </c>
      <c r="N1635">
        <f>_xlfn.XLOOKUP($A1635,ALGLIB_SSA_XAUUSD!$AA$2:$AA$2401,ALGLIB_SSA_XAUUSD!$T$2:$T$2401,"",0)</f>
        <v/>
      </c>
      <c r="O1635">
        <f>_xlfn.XLOOKUP($A1635,ALGLIB_SSA_XAUUSD!$AA$2:$AA$2401,ALGLIB_SSA_XAUUSD!$U$2:$U$2401,"",0)</f>
        <v/>
      </c>
      <c r="P1635">
        <f>_xlfn.XLOOKUP($A1635,ALGLIB_SSA_XAUUSD!$AA$2:$AA$2401,ALGLIB_SSA_XAUUSD!$V$2:$V$2401,"",0)</f>
        <v/>
      </c>
      <c r="S1635">
        <f>A1635</f>
        <v/>
      </c>
      <c r="T1635">
        <f>J1635</f>
        <v/>
      </c>
      <c r="U1635">
        <f>K1635</f>
        <v/>
      </c>
      <c r="V1635" s="14">
        <f>IF($A1635="","",MOD(ROW()-2,12)+1)</f>
        <v/>
      </c>
      <c r="W1635">
        <f>L1635</f>
        <v/>
      </c>
      <c r="X1635" s="14">
        <f>IF(F1635="","",F1635)</f>
        <v/>
      </c>
      <c r="Y1635" s="14">
        <f>IF(G1635="","",G1635)</f>
        <v/>
      </c>
      <c r="Z1635">
        <f>M1635</f>
        <v/>
      </c>
      <c r="AA1635">
        <f>N1635</f>
        <v/>
      </c>
      <c r="AB1635" s="14">
        <f>IF(H1635="","",H1635)</f>
        <v/>
      </c>
      <c r="AC1635">
        <f>O1635</f>
        <v/>
      </c>
      <c r="AD1635" s="14">
        <f>IF(I1635="","",I1635)</f>
        <v/>
      </c>
      <c r="AE1635">
        <f>P1635</f>
        <v/>
      </c>
      <c r="AH1635">
        <f>IF(S1635&lt;&gt;"",S1635,AH1634+900)</f>
        <v/>
      </c>
      <c r="AI1635">
        <f>IF(T1635&lt;&gt;"",T1635,AI1634)</f>
        <v/>
      </c>
      <c r="AJ1635">
        <f>IF(U1635&lt;&gt;"",U1635,AJ1634)</f>
        <v/>
      </c>
      <c r="AK1635">
        <f>IF(W1635&lt;&gt;"",W1635,"")</f>
        <v/>
      </c>
      <c r="AL1635" s="14">
        <f>IF(X1635&lt;&gt;"",X1635,"")</f>
        <v/>
      </c>
      <c r="AM1635" s="14">
        <f>IF(Y1635&lt;&gt;"",Y1635,"")</f>
        <v/>
      </c>
      <c r="AN1635" s="14">
        <f>IF(OR(AL1635="",AM1635=""),"",AL1635-AM1635)</f>
        <v/>
      </c>
      <c r="AO1635">
        <f>IF(AN1635="","",IF(AN1635&gt;0,"Bullish","Bearish"))</f>
        <v/>
      </c>
      <c r="AP1635">
        <f>IF(AO1635="",AP1634,AO1635)</f>
        <v/>
      </c>
      <c r="AQ1635" s="14">
        <f>IF(AB1635&lt;&gt;"",AB1635,"")</f>
        <v/>
      </c>
      <c r="AR1635" s="14">
        <f>IF(AD1635&lt;&gt;"",AD1635,"")</f>
        <v/>
      </c>
      <c r="AS1635">
        <f>IF(AS1634+1=13,1,AS1634+1)</f>
        <v/>
      </c>
      <c r="AT1635">
        <f>IFERROR(IF(SLOPE($AQ$1622:$AQ$1633,$AS$1622:$AS$1633)&gt;0,MIN(3,ABS(SLOPE($AQ$1622:$AQ$1633,$AS$1622:$AS$1633))),IF(SLOPE($AQ$1622:$AQ$1633,$AS$1622:$AS$1633)&lt;-0.5,-0.5,0)),0)</f>
        <v/>
      </c>
      <c r="AU1635">
        <f>IFERROR(IF(SLOPE($AR$1622:$AR$1633,$AS$1622:$AS$1633)&lt;0,MAX(-3,-ABS(SLOPE($AR$1622:$AR$1633,$AS$1622:$AS$1633))),IF(SLOPE($AR$1622:$AR$1633,$AS$1622:$AS$1633)&gt;0.5,0.5,0)),0)</f>
        <v/>
      </c>
      <c r="AV1635">
        <f>($AQ$1634+(AT1635*(AS1635-1)))</f>
        <v/>
      </c>
      <c r="AW1635">
        <f>($AR$1634+(AU1635*(AS1635-1)))</f>
        <v/>
      </c>
      <c r="AX1635">
        <f>IF(AT1635&gt;0,AV1635+AT1635,AV1635)</f>
        <v/>
      </c>
      <c r="AY1635">
        <f>IF(AU1635&lt;0,AW1635+AU1635,AW1635)</f>
        <v/>
      </c>
      <c r="BA1635" s="14">
        <f>IFERROR(AX1635-AQ1635,"")</f>
        <v/>
      </c>
      <c r="BB1635" s="14">
        <f>IFERROR(AY1635-AR1635,"")</f>
        <v/>
      </c>
      <c r="BD1635">
        <f>AH1635</f>
        <v/>
      </c>
      <c r="BE1635">
        <f>AI1635</f>
        <v/>
      </c>
      <c r="BF1635">
        <f>AJ1635</f>
        <v/>
      </c>
      <c r="BG1635" s="14">
        <f>L1635</f>
        <v/>
      </c>
      <c r="BH1635" s="14">
        <f>IF(X1635="","",X1635)</f>
        <v/>
      </c>
      <c r="BI1635" s="14">
        <f>IF(Y1635="","",Y1635)</f>
        <v/>
      </c>
      <c r="BJ1635">
        <f>Z1635</f>
        <v/>
      </c>
      <c r="BK1635">
        <f>AA1635</f>
        <v/>
      </c>
      <c r="BL1635">
        <f>IFERROR(AX1635,"")</f>
        <v/>
      </c>
      <c r="BM1635">
        <f>IFERROR(AY1635,"")</f>
        <v/>
      </c>
    </row>
    <row r="1636" ht="14.25" customHeight="1">
      <c r="A1636">
        <f>ALGLIB_SSA_XAUUSD!AA1636</f>
        <v/>
      </c>
      <c r="B1636">
        <f>IF($A1636="","",INDEX(ALGLIB_SSA_XAUUSD!$B$2:$B$2401,MATCH($A1636,ALGLIB_SSA_XAUUSD!$A$2:$A$2401,1)))</f>
        <v/>
      </c>
      <c r="C1636">
        <f>IF($A1636="","",INDEX(ALGLIB_SSA_XAUUSD!$C$2:$C$2401,MATCH($A1636,ALGLIB_SSA_XAUUSD!$A$2:$A$2401,1)))</f>
        <v/>
      </c>
      <c r="D1636" s="14">
        <f>IF($A1636="","",INT((ROW()-2)/12)+1)</f>
        <v/>
      </c>
      <c r="E1636" s="14">
        <f>IF(AND(E1646&lt;&gt;"",D1646=D1634+1),E1634+(E1646-E1634)*2/12,"")</f>
        <v/>
      </c>
      <c r="F1636" s="14">
        <f>IF(AND(F1646&lt;&gt;"",D1646=D1634+1),F1634+(F1646-F1634)*2/12,"")</f>
        <v/>
      </c>
      <c r="G1636" s="14">
        <f>IF(AND(G1646&lt;&gt;"",D1646=D1634+1),G1634+(G1646-G1634)*2/12,"")</f>
        <v/>
      </c>
      <c r="H1636" s="14">
        <f>IF(AND(H1646&lt;&gt;"",D1646=D1634+1),H1634+(H1646-H1634)*2/12,"")</f>
        <v/>
      </c>
      <c r="I1636" s="14">
        <f>IF(AND(L1646&lt;&gt;"",D1646=D1634+1),I1634+(I1646-I1634)*2/12,"")</f>
        <v/>
      </c>
      <c r="J1636">
        <f>_xlfn.XLOOKUP($A1636,ALGLIB_SSA_XAUUSD!$AA$2:$AA$2401,ALGLIB_SSA_XAUUSD!$P$2:$P$2401,"",0)</f>
        <v/>
      </c>
      <c r="K1636">
        <f>_xlfn.XLOOKUP($A1636,ALGLIB_SSA_XAUUSD!$AA$2:$AA$2401,ALGLIB_SSA_XAUUSD!$Q$2:$Q$2401,"",0)</f>
        <v/>
      </c>
      <c r="L1636">
        <f>_xlfn.XLOOKUP($A1636,ALGLIB_SSA_XAUUSD!$AA$2:$AA$2401,ALGLIB_SSA_XAUUSD!$R$2:$R$2401,"",0)</f>
        <v/>
      </c>
      <c r="M1636">
        <f>_xlfn.XLOOKUP($A1636,ALGLIB_SSA_XAUUSD!$AA$2:$AA$2401,ALGLIB_SSA_XAUUSD!$S$2:$S$2401,"",0)</f>
        <v/>
      </c>
      <c r="N1636">
        <f>_xlfn.XLOOKUP($A1636,ALGLIB_SSA_XAUUSD!$AA$2:$AA$2401,ALGLIB_SSA_XAUUSD!$T$2:$T$2401,"",0)</f>
        <v/>
      </c>
      <c r="O1636">
        <f>_xlfn.XLOOKUP($A1636,ALGLIB_SSA_XAUUSD!$AA$2:$AA$2401,ALGLIB_SSA_XAUUSD!$U$2:$U$2401,"",0)</f>
        <v/>
      </c>
      <c r="P1636">
        <f>_xlfn.XLOOKUP($A1636,ALGLIB_SSA_XAUUSD!$AA$2:$AA$2401,ALGLIB_SSA_XAUUSD!$V$2:$V$2401,"",0)</f>
        <v/>
      </c>
      <c r="S1636">
        <f>A1636</f>
        <v/>
      </c>
      <c r="T1636">
        <f>J1636</f>
        <v/>
      </c>
      <c r="U1636">
        <f>K1636</f>
        <v/>
      </c>
      <c r="V1636" s="14">
        <f>IF($A1636="","",MOD(ROW()-2,12)+1)</f>
        <v/>
      </c>
      <c r="W1636">
        <f>L1636</f>
        <v/>
      </c>
      <c r="X1636" s="14">
        <f>IF(F1636="","",F1636)</f>
        <v/>
      </c>
      <c r="Y1636" s="14">
        <f>IF(G1636="","",G1636)</f>
        <v/>
      </c>
      <c r="Z1636">
        <f>M1636</f>
        <v/>
      </c>
      <c r="AA1636">
        <f>N1636</f>
        <v/>
      </c>
      <c r="AB1636" s="14">
        <f>IF(H1636="","",H1636)</f>
        <v/>
      </c>
      <c r="AC1636">
        <f>O1636</f>
        <v/>
      </c>
      <c r="AD1636" s="14">
        <f>IF(I1636="","",I1636)</f>
        <v/>
      </c>
      <c r="AE1636">
        <f>P1636</f>
        <v/>
      </c>
      <c r="AH1636">
        <f>IF(S1636&lt;&gt;"",S1636,AH1635+900)</f>
        <v/>
      </c>
      <c r="AI1636">
        <f>IF(T1636&lt;&gt;"",T1636,AI1635)</f>
        <v/>
      </c>
      <c r="AJ1636">
        <f>IF(U1636&lt;&gt;"",U1636,AJ1635)</f>
        <v/>
      </c>
      <c r="AK1636">
        <f>IF(W1636&lt;&gt;"",W1636,"")</f>
        <v/>
      </c>
      <c r="AL1636" s="14">
        <f>IF(X1636&lt;&gt;"",X1636,"")</f>
        <v/>
      </c>
      <c r="AM1636" s="14">
        <f>IF(Y1636&lt;&gt;"",Y1636,"")</f>
        <v/>
      </c>
      <c r="AN1636" s="14">
        <f>IF(OR(AL1636="",AM1636=""),"",AL1636-AM1636)</f>
        <v/>
      </c>
      <c r="AO1636">
        <f>IF(AN1636="","",IF(AN1636&gt;0,"Bullish","Bearish"))</f>
        <v/>
      </c>
      <c r="AP1636">
        <f>IF(AO1636="",AP1635,AO1636)</f>
        <v/>
      </c>
      <c r="AQ1636" s="14">
        <f>IF(AB1636&lt;&gt;"",AB1636,"")</f>
        <v/>
      </c>
      <c r="AR1636" s="14">
        <f>IF(AD1636&lt;&gt;"",AD1636,"")</f>
        <v/>
      </c>
      <c r="AS1636">
        <f>IF(AS1635+1=13,1,AS1635+1)</f>
        <v/>
      </c>
      <c r="AT1636">
        <f>IFERROR(IF(SLOPE($AQ$1622:$AQ$1633,$AS$1622:$AS$1633)&gt;0,MIN(3,ABS(SLOPE($AQ$1622:$AQ$1633,$AS$1622:$AS$1633))),IF(SLOPE($AQ$1622:$AQ$1633,$AS$1622:$AS$1633)&lt;-0.5,-0.5,0)),0)</f>
        <v/>
      </c>
      <c r="AU1636">
        <f>IFERROR(IF(SLOPE($AR$1622:$AR$1633,$AS$1622:$AS$1633)&lt;0,MAX(-3,-ABS(SLOPE($AR$1622:$AR$1633,$AS$1622:$AS$1633))),IF(SLOPE($AR$1622:$AR$1633,$AS$1622:$AS$1633)&gt;0.5,0.5,0)),0)</f>
        <v/>
      </c>
      <c r="AV1636">
        <f>($AQ$1634+(AT1636*(AS1636-1)))</f>
        <v/>
      </c>
      <c r="AW1636">
        <f>($AR$1634+(AU1636*(AS1636-1)))</f>
        <v/>
      </c>
      <c r="AX1636">
        <f>IF(AT1636&gt;0,AV1636+AT1636,AV1636)</f>
        <v/>
      </c>
      <c r="AY1636">
        <f>IF(AU1636&lt;0,AW1636+AU1636,AW1636)</f>
        <v/>
      </c>
      <c r="BA1636" s="14">
        <f>IFERROR(AX1636-AQ1636,"")</f>
        <v/>
      </c>
      <c r="BB1636" s="14">
        <f>IFERROR(AY1636-AR1636,"")</f>
        <v/>
      </c>
      <c r="BD1636">
        <f>AH1636</f>
        <v/>
      </c>
      <c r="BE1636">
        <f>AI1636</f>
        <v/>
      </c>
      <c r="BF1636">
        <f>AJ1636</f>
        <v/>
      </c>
      <c r="BG1636" s="14">
        <f>L1636</f>
        <v/>
      </c>
      <c r="BH1636" s="14">
        <f>IF(X1636="","",X1636)</f>
        <v/>
      </c>
      <c r="BI1636" s="14">
        <f>IF(Y1636="","",Y1636)</f>
        <v/>
      </c>
      <c r="BJ1636">
        <f>Z1636</f>
        <v/>
      </c>
      <c r="BK1636">
        <f>AA1636</f>
        <v/>
      </c>
      <c r="BL1636">
        <f>IFERROR(AX1636,"")</f>
        <v/>
      </c>
      <c r="BM1636">
        <f>IFERROR(AY1636,"")</f>
        <v/>
      </c>
    </row>
    <row r="1637" ht="14.25" customHeight="1">
      <c r="A1637">
        <f>ALGLIB_SSA_XAUUSD!AA1637</f>
        <v/>
      </c>
      <c r="B1637">
        <f>IF($A1637="","",INDEX(ALGLIB_SSA_XAUUSD!$B$2:$B$2401,MATCH($A1637,ALGLIB_SSA_XAUUSD!$A$2:$A$2401,1)))</f>
        <v/>
      </c>
      <c r="C1637">
        <f>IF($A1637="","",INDEX(ALGLIB_SSA_XAUUSD!$C$2:$C$2401,MATCH($A1637,ALGLIB_SSA_XAUUSD!$A$2:$A$2401,1)))</f>
        <v/>
      </c>
      <c r="D1637" s="14">
        <f>IF($A1637="","",INT((ROW()-2)/12)+1)</f>
        <v/>
      </c>
      <c r="E1637" s="14">
        <f>IF(AND(E1646&lt;&gt;"",D1646=D1634+1),E1634+(E1646-E1634)*3/12,"")</f>
        <v/>
      </c>
      <c r="F1637" s="14">
        <f>IF(AND(F1646&lt;&gt;"",D1646=D1634+1),F1634+(F1646-F1634)*3/12,"")</f>
        <v/>
      </c>
      <c r="G1637" s="14">
        <f>IF(AND(G1646&lt;&gt;"",D1646=D1634+1),G1634+(G1646-G1634)*3/12,"")</f>
        <v/>
      </c>
      <c r="H1637" s="14">
        <f>IF(AND(H1646&lt;&gt;"",D1646=D1634+1),H1634+(H1646-H1634)*3/12,"")</f>
        <v/>
      </c>
      <c r="I1637" s="14">
        <f>IF(AND(L1646&lt;&gt;"",D1646=D1634+1),I1634+(I1646-I1634)*3/12,"")</f>
        <v/>
      </c>
      <c r="J1637">
        <f>_xlfn.XLOOKUP($A1637,ALGLIB_SSA_XAUUSD!$AA$2:$AA$2401,ALGLIB_SSA_XAUUSD!$P$2:$P$2401,"",0)</f>
        <v/>
      </c>
      <c r="K1637">
        <f>_xlfn.XLOOKUP($A1637,ALGLIB_SSA_XAUUSD!$AA$2:$AA$2401,ALGLIB_SSA_XAUUSD!$Q$2:$Q$2401,"",0)</f>
        <v/>
      </c>
      <c r="L1637">
        <f>_xlfn.XLOOKUP($A1637,ALGLIB_SSA_XAUUSD!$AA$2:$AA$2401,ALGLIB_SSA_XAUUSD!$R$2:$R$2401,"",0)</f>
        <v/>
      </c>
      <c r="M1637">
        <f>_xlfn.XLOOKUP($A1637,ALGLIB_SSA_XAUUSD!$AA$2:$AA$2401,ALGLIB_SSA_XAUUSD!$S$2:$S$2401,"",0)</f>
        <v/>
      </c>
      <c r="N1637">
        <f>_xlfn.XLOOKUP($A1637,ALGLIB_SSA_XAUUSD!$AA$2:$AA$2401,ALGLIB_SSA_XAUUSD!$T$2:$T$2401,"",0)</f>
        <v/>
      </c>
      <c r="O1637">
        <f>_xlfn.XLOOKUP($A1637,ALGLIB_SSA_XAUUSD!$AA$2:$AA$2401,ALGLIB_SSA_XAUUSD!$U$2:$U$2401,"",0)</f>
        <v/>
      </c>
      <c r="P1637">
        <f>_xlfn.XLOOKUP($A1637,ALGLIB_SSA_XAUUSD!$AA$2:$AA$2401,ALGLIB_SSA_XAUUSD!$V$2:$V$2401,"",0)</f>
        <v/>
      </c>
      <c r="S1637">
        <f>A1637</f>
        <v/>
      </c>
      <c r="T1637">
        <f>J1637</f>
        <v/>
      </c>
      <c r="U1637">
        <f>K1637</f>
        <v/>
      </c>
      <c r="V1637" s="14">
        <f>IF($A1637="","",MOD(ROW()-2,12)+1)</f>
        <v/>
      </c>
      <c r="W1637">
        <f>L1637</f>
        <v/>
      </c>
      <c r="X1637" s="14">
        <f>IF(F1637="","",F1637)</f>
        <v/>
      </c>
      <c r="Y1637" s="14">
        <f>IF(G1637="","",G1637)</f>
        <v/>
      </c>
      <c r="Z1637">
        <f>M1637</f>
        <v/>
      </c>
      <c r="AA1637">
        <f>N1637</f>
        <v/>
      </c>
      <c r="AB1637" s="14">
        <f>IF(H1637="","",H1637)</f>
        <v/>
      </c>
      <c r="AC1637">
        <f>O1637</f>
        <v/>
      </c>
      <c r="AD1637" s="14">
        <f>IF(I1637="","",I1637)</f>
        <v/>
      </c>
      <c r="AE1637">
        <f>P1637</f>
        <v/>
      </c>
      <c r="AH1637">
        <f>IF(S1637&lt;&gt;"",S1637,AH1636+900)</f>
        <v/>
      </c>
      <c r="AI1637">
        <f>IF(T1637&lt;&gt;"",T1637,AI1636)</f>
        <v/>
      </c>
      <c r="AJ1637">
        <f>IF(U1637&lt;&gt;"",U1637,AJ1636)</f>
        <v/>
      </c>
      <c r="AK1637">
        <f>IF(W1637&lt;&gt;"",W1637,"")</f>
        <v/>
      </c>
      <c r="AL1637" s="14">
        <f>IF(X1637&lt;&gt;"",X1637,"")</f>
        <v/>
      </c>
      <c r="AM1637" s="14">
        <f>IF(Y1637&lt;&gt;"",Y1637,"")</f>
        <v/>
      </c>
      <c r="AN1637" s="14">
        <f>IF(OR(AL1637="",AM1637=""),"",AL1637-AM1637)</f>
        <v/>
      </c>
      <c r="AO1637">
        <f>IF(AN1637="","",IF(AN1637&gt;0,"Bullish","Bearish"))</f>
        <v/>
      </c>
      <c r="AP1637">
        <f>IF(AO1637="",AP1636,AO1637)</f>
        <v/>
      </c>
      <c r="AQ1637" s="14">
        <f>IF(AB1637&lt;&gt;"",AB1637,"")</f>
        <v/>
      </c>
      <c r="AR1637" s="14">
        <f>IF(AD1637&lt;&gt;"",AD1637,"")</f>
        <v/>
      </c>
      <c r="AS1637">
        <f>IF(AS1636+1=13,1,AS1636+1)</f>
        <v/>
      </c>
      <c r="AT1637">
        <f>IFERROR(IF(SLOPE($AQ$1622:$AQ$1633,$AS$1622:$AS$1633)&gt;0,MIN(3,ABS(SLOPE($AQ$1622:$AQ$1633,$AS$1622:$AS$1633))),IF(SLOPE($AQ$1622:$AQ$1633,$AS$1622:$AS$1633)&lt;-0.5,-0.5,0)),0)</f>
        <v/>
      </c>
      <c r="AU1637">
        <f>IFERROR(IF(SLOPE($AR$1622:$AR$1633,$AS$1622:$AS$1633)&lt;0,MAX(-3,-ABS(SLOPE($AR$1622:$AR$1633,$AS$1622:$AS$1633))),IF(SLOPE($AR$1622:$AR$1633,$AS$1622:$AS$1633)&gt;0.5,0.5,0)),0)</f>
        <v/>
      </c>
      <c r="AV1637">
        <f>($AQ$1634+(AT1637*(AS1637-1)))</f>
        <v/>
      </c>
      <c r="AW1637">
        <f>($AR$1634+(AU1637*(AS1637-1)))</f>
        <v/>
      </c>
      <c r="AX1637">
        <f>IF(AT1637&gt;0,AV1637+AT1637,AV1637)</f>
        <v/>
      </c>
      <c r="AY1637">
        <f>IF(AU1637&lt;0,AW1637+AU1637,AW1637)</f>
        <v/>
      </c>
      <c r="BA1637" s="14">
        <f>IFERROR(AX1637-AQ1637,"")</f>
        <v/>
      </c>
      <c r="BB1637" s="14">
        <f>IFERROR(AY1637-AR1637,"")</f>
        <v/>
      </c>
      <c r="BD1637">
        <f>AH1637</f>
        <v/>
      </c>
      <c r="BE1637">
        <f>AI1637</f>
        <v/>
      </c>
      <c r="BF1637">
        <f>AJ1637</f>
        <v/>
      </c>
      <c r="BG1637" s="14">
        <f>L1637</f>
        <v/>
      </c>
      <c r="BH1637" s="14">
        <f>IF(X1637="","",X1637)</f>
        <v/>
      </c>
      <c r="BI1637" s="14">
        <f>IF(Y1637="","",Y1637)</f>
        <v/>
      </c>
      <c r="BJ1637">
        <f>Z1637</f>
        <v/>
      </c>
      <c r="BK1637">
        <f>AA1637</f>
        <v/>
      </c>
      <c r="BL1637">
        <f>IFERROR(AX1637,"")</f>
        <v/>
      </c>
      <c r="BM1637">
        <f>IFERROR(AY1637,"")</f>
        <v/>
      </c>
    </row>
    <row r="1638" ht="14.25" customHeight="1">
      <c r="A1638">
        <f>ALGLIB_SSA_XAUUSD!AA1638</f>
        <v/>
      </c>
      <c r="B1638">
        <f>IF($A1638="","",INDEX(ALGLIB_SSA_XAUUSD!$B$2:$B$2401,MATCH($A1638,ALGLIB_SSA_XAUUSD!$A$2:$A$2401,1)))</f>
        <v/>
      </c>
      <c r="C1638">
        <f>IF($A1638="","",INDEX(ALGLIB_SSA_XAUUSD!$C$2:$C$2401,MATCH($A1638,ALGLIB_SSA_XAUUSD!$A$2:$A$2401,1)))</f>
        <v/>
      </c>
      <c r="D1638" s="14">
        <f>IF($A1638="","",INT((ROW()-2)/12)+1)</f>
        <v/>
      </c>
      <c r="E1638" s="14">
        <f>IF(AND(E1646&lt;&gt;"",D1646=D1634+1),E1634+(E1646-E1634)*4/12,"")</f>
        <v/>
      </c>
      <c r="F1638" s="14">
        <f>IF(AND(F1646&lt;&gt;"",D1646=D1634+1),F1634+(F1646-F1634)*4/12,"")</f>
        <v/>
      </c>
      <c r="G1638" s="14">
        <f>IF(AND(G1646&lt;&gt;"",D1646=D1634+1),G1634+(G1646-G1634)*4/12,"")</f>
        <v/>
      </c>
      <c r="H1638" s="14">
        <f>IF(AND(H1646&lt;&gt;"",D1646=D1634+1),H1634+(H1646-H1634)*4/12,"")</f>
        <v/>
      </c>
      <c r="I1638" s="14">
        <f>IF(AND(L1646&lt;&gt;"",D1646=D1634+1),I1634+(I1646-I1634)*4/12,"")</f>
        <v/>
      </c>
      <c r="J1638">
        <f>_xlfn.XLOOKUP($A1638,ALGLIB_SSA_XAUUSD!$AA$2:$AA$2401,ALGLIB_SSA_XAUUSD!$P$2:$P$2401,"",0)</f>
        <v/>
      </c>
      <c r="K1638">
        <f>_xlfn.XLOOKUP($A1638,ALGLIB_SSA_XAUUSD!$AA$2:$AA$2401,ALGLIB_SSA_XAUUSD!$Q$2:$Q$2401,"",0)</f>
        <v/>
      </c>
      <c r="L1638">
        <f>_xlfn.XLOOKUP($A1638,ALGLIB_SSA_XAUUSD!$AA$2:$AA$2401,ALGLIB_SSA_XAUUSD!$R$2:$R$2401,"",0)</f>
        <v/>
      </c>
      <c r="M1638">
        <f>_xlfn.XLOOKUP($A1638,ALGLIB_SSA_XAUUSD!$AA$2:$AA$2401,ALGLIB_SSA_XAUUSD!$S$2:$S$2401,"",0)</f>
        <v/>
      </c>
      <c r="N1638">
        <f>_xlfn.XLOOKUP($A1638,ALGLIB_SSA_XAUUSD!$AA$2:$AA$2401,ALGLIB_SSA_XAUUSD!$T$2:$T$2401,"",0)</f>
        <v/>
      </c>
      <c r="O1638">
        <f>_xlfn.XLOOKUP($A1638,ALGLIB_SSA_XAUUSD!$AA$2:$AA$2401,ALGLIB_SSA_XAUUSD!$U$2:$U$2401,"",0)</f>
        <v/>
      </c>
      <c r="P1638">
        <f>_xlfn.XLOOKUP($A1638,ALGLIB_SSA_XAUUSD!$AA$2:$AA$2401,ALGLIB_SSA_XAUUSD!$V$2:$V$2401,"",0)</f>
        <v/>
      </c>
      <c r="S1638">
        <f>A1638</f>
        <v/>
      </c>
      <c r="T1638">
        <f>J1638</f>
        <v/>
      </c>
      <c r="U1638">
        <f>K1638</f>
        <v/>
      </c>
      <c r="V1638" s="14">
        <f>IF($A1638="","",MOD(ROW()-2,12)+1)</f>
        <v/>
      </c>
      <c r="W1638">
        <f>L1638</f>
        <v/>
      </c>
      <c r="X1638" s="14">
        <f>IF(F1638="","",F1638)</f>
        <v/>
      </c>
      <c r="Y1638" s="14">
        <f>IF(G1638="","",G1638)</f>
        <v/>
      </c>
      <c r="Z1638">
        <f>M1638</f>
        <v/>
      </c>
      <c r="AA1638">
        <f>N1638</f>
        <v/>
      </c>
      <c r="AB1638" s="14">
        <f>IF(H1638="","",H1638)</f>
        <v/>
      </c>
      <c r="AC1638">
        <f>O1638</f>
        <v/>
      </c>
      <c r="AD1638" s="14">
        <f>IF(I1638="","",I1638)</f>
        <v/>
      </c>
      <c r="AE1638">
        <f>P1638</f>
        <v/>
      </c>
      <c r="AH1638">
        <f>IF(S1638&lt;&gt;"",S1638,AH1637+900)</f>
        <v/>
      </c>
      <c r="AI1638">
        <f>IF(T1638&lt;&gt;"",T1638,AI1637)</f>
        <v/>
      </c>
      <c r="AJ1638">
        <f>IF(U1638&lt;&gt;"",U1638,AJ1637)</f>
        <v/>
      </c>
      <c r="AK1638">
        <f>IF(W1638&lt;&gt;"",W1638,"")</f>
        <v/>
      </c>
      <c r="AL1638" s="14">
        <f>IF(X1638&lt;&gt;"",X1638,"")</f>
        <v/>
      </c>
      <c r="AM1638" s="14">
        <f>IF(Y1638&lt;&gt;"",Y1638,"")</f>
        <v/>
      </c>
      <c r="AN1638" s="14">
        <f>IF(OR(AL1638="",AM1638=""),"",AL1638-AM1638)</f>
        <v/>
      </c>
      <c r="AO1638">
        <f>IF(AN1638="","",IF(AN1638&gt;0,"Bullish","Bearish"))</f>
        <v/>
      </c>
      <c r="AP1638">
        <f>IF(AO1638="",AP1637,AO1638)</f>
        <v/>
      </c>
      <c r="AQ1638" s="14">
        <f>IF(AB1638&lt;&gt;"",AB1638,"")</f>
        <v/>
      </c>
      <c r="AR1638" s="14">
        <f>IF(AD1638&lt;&gt;"",AD1638,"")</f>
        <v/>
      </c>
      <c r="AS1638">
        <f>IF(AS1637+1=13,1,AS1637+1)</f>
        <v/>
      </c>
      <c r="AT1638">
        <f>IFERROR(IF(SLOPE($AQ$1622:$AQ$1633,$AS$1622:$AS$1633)&gt;0,MIN(3,ABS(SLOPE($AQ$1622:$AQ$1633,$AS$1622:$AS$1633))),IF(SLOPE($AQ$1622:$AQ$1633,$AS$1622:$AS$1633)&lt;-0.5,-0.5,0)),0)</f>
        <v/>
      </c>
      <c r="AU1638">
        <f>IFERROR(IF(SLOPE($AR$1622:$AR$1633,$AS$1622:$AS$1633)&lt;0,MAX(-3,-ABS(SLOPE($AR$1622:$AR$1633,$AS$1622:$AS$1633))),IF(SLOPE($AR$1622:$AR$1633,$AS$1622:$AS$1633)&gt;0.5,0.5,0)),0)</f>
        <v/>
      </c>
      <c r="AV1638">
        <f>($AQ$1634+(AT1638*(AS1638-1)))</f>
        <v/>
      </c>
      <c r="AW1638">
        <f>($AR$1634+(AU1638*(AS1638-1)))</f>
        <v/>
      </c>
      <c r="AX1638">
        <f>IF(AT1638&gt;0,AV1638+AT1638,AV1638)</f>
        <v/>
      </c>
      <c r="AY1638">
        <f>IF(AU1638&lt;0,AW1638+AU1638,AW1638)</f>
        <v/>
      </c>
      <c r="BA1638" s="14">
        <f>IFERROR(AX1638-AQ1638,"")</f>
        <v/>
      </c>
      <c r="BB1638" s="14">
        <f>IFERROR(AY1638-AR1638,"")</f>
        <v/>
      </c>
      <c r="BD1638">
        <f>AH1638</f>
        <v/>
      </c>
      <c r="BE1638">
        <f>AI1638</f>
        <v/>
      </c>
      <c r="BF1638">
        <f>AJ1638</f>
        <v/>
      </c>
      <c r="BG1638" s="14">
        <f>L1638</f>
        <v/>
      </c>
      <c r="BH1638" s="14">
        <f>IF(X1638="","",X1638)</f>
        <v/>
      </c>
      <c r="BI1638" s="14">
        <f>IF(Y1638="","",Y1638)</f>
        <v/>
      </c>
      <c r="BJ1638">
        <f>Z1638</f>
        <v/>
      </c>
      <c r="BK1638">
        <f>AA1638</f>
        <v/>
      </c>
      <c r="BL1638">
        <f>IFERROR(AX1638,"")</f>
        <v/>
      </c>
      <c r="BM1638">
        <f>IFERROR(AY1638,"")</f>
        <v/>
      </c>
    </row>
    <row r="1639" ht="14.25" customHeight="1">
      <c r="A1639">
        <f>ALGLIB_SSA_XAUUSD!AA1639</f>
        <v/>
      </c>
      <c r="B1639">
        <f>IF($A1639="","",INDEX(ALGLIB_SSA_XAUUSD!$B$2:$B$2401,MATCH($A1639,ALGLIB_SSA_XAUUSD!$A$2:$A$2401,1)))</f>
        <v/>
      </c>
      <c r="C1639">
        <f>IF($A1639="","",INDEX(ALGLIB_SSA_XAUUSD!$C$2:$C$2401,MATCH($A1639,ALGLIB_SSA_XAUUSD!$A$2:$A$2401,1)))</f>
        <v/>
      </c>
      <c r="D1639" s="14">
        <f>IF($A1639="","",INT((ROW()-2)/12)+1)</f>
        <v/>
      </c>
      <c r="E1639" s="14">
        <f>IF(AND(E1646&lt;&gt;"",D1646=D1634+1),E1634+(E1646-E1634)*5/12,"")</f>
        <v/>
      </c>
      <c r="F1639" s="14">
        <f>IF(AND(F1646&lt;&gt;"",D1646=D1634+1),F1634+(F1646-F1634)*5/12,"")</f>
        <v/>
      </c>
      <c r="G1639" s="14">
        <f>IF(AND(G1646&lt;&gt;"",D1646=D1634+1),G1634+(G1646-G1634)*5/12,"")</f>
        <v/>
      </c>
      <c r="H1639" s="14">
        <f>IF(AND(H1646&lt;&gt;"",D1646=D1634+1),H1634+(H1646-H1634)*5/12,"")</f>
        <v/>
      </c>
      <c r="I1639" s="14">
        <f>IF(AND(L1646&lt;&gt;"",D1646=D1634+1),I1634+(I1646-I1634)*5/12,"")</f>
        <v/>
      </c>
      <c r="J1639">
        <f>_xlfn.XLOOKUP($A1639,ALGLIB_SSA_XAUUSD!$AA$2:$AA$2401,ALGLIB_SSA_XAUUSD!$P$2:$P$2401,"",0)</f>
        <v/>
      </c>
      <c r="K1639">
        <f>_xlfn.XLOOKUP($A1639,ALGLIB_SSA_XAUUSD!$AA$2:$AA$2401,ALGLIB_SSA_XAUUSD!$Q$2:$Q$2401,"",0)</f>
        <v/>
      </c>
      <c r="L1639">
        <f>_xlfn.XLOOKUP($A1639,ALGLIB_SSA_XAUUSD!$AA$2:$AA$2401,ALGLIB_SSA_XAUUSD!$R$2:$R$2401,"",0)</f>
        <v/>
      </c>
      <c r="M1639">
        <f>_xlfn.XLOOKUP($A1639,ALGLIB_SSA_XAUUSD!$AA$2:$AA$2401,ALGLIB_SSA_XAUUSD!$S$2:$S$2401,"",0)</f>
        <v/>
      </c>
      <c r="N1639">
        <f>_xlfn.XLOOKUP($A1639,ALGLIB_SSA_XAUUSD!$AA$2:$AA$2401,ALGLIB_SSA_XAUUSD!$T$2:$T$2401,"",0)</f>
        <v/>
      </c>
      <c r="O1639">
        <f>_xlfn.XLOOKUP($A1639,ALGLIB_SSA_XAUUSD!$AA$2:$AA$2401,ALGLIB_SSA_XAUUSD!$U$2:$U$2401,"",0)</f>
        <v/>
      </c>
      <c r="P1639">
        <f>_xlfn.XLOOKUP($A1639,ALGLIB_SSA_XAUUSD!$AA$2:$AA$2401,ALGLIB_SSA_XAUUSD!$V$2:$V$2401,"",0)</f>
        <v/>
      </c>
      <c r="S1639">
        <f>A1639</f>
        <v/>
      </c>
      <c r="T1639">
        <f>J1639</f>
        <v/>
      </c>
      <c r="U1639">
        <f>K1639</f>
        <v/>
      </c>
      <c r="V1639" s="14">
        <f>IF($A1639="","",MOD(ROW()-2,12)+1)</f>
        <v/>
      </c>
      <c r="W1639">
        <f>L1639</f>
        <v/>
      </c>
      <c r="X1639" s="14">
        <f>IF(F1639="","",F1639)</f>
        <v/>
      </c>
      <c r="Y1639" s="14">
        <f>IF(G1639="","",G1639)</f>
        <v/>
      </c>
      <c r="Z1639">
        <f>M1639</f>
        <v/>
      </c>
      <c r="AA1639">
        <f>N1639</f>
        <v/>
      </c>
      <c r="AB1639" s="14">
        <f>IF(H1639="","",H1639)</f>
        <v/>
      </c>
      <c r="AC1639">
        <f>O1639</f>
        <v/>
      </c>
      <c r="AD1639" s="14">
        <f>IF(I1639="","",I1639)</f>
        <v/>
      </c>
      <c r="AE1639">
        <f>P1639</f>
        <v/>
      </c>
      <c r="AH1639">
        <f>IF(S1639&lt;&gt;"",S1639,AH1638+900)</f>
        <v/>
      </c>
      <c r="AI1639">
        <f>IF(T1639&lt;&gt;"",T1639,AI1638)</f>
        <v/>
      </c>
      <c r="AJ1639">
        <f>IF(U1639&lt;&gt;"",U1639,AJ1638)</f>
        <v/>
      </c>
      <c r="AK1639">
        <f>IF(W1639&lt;&gt;"",W1639,"")</f>
        <v/>
      </c>
      <c r="AL1639" s="14">
        <f>IF(X1639&lt;&gt;"",X1639,"")</f>
        <v/>
      </c>
      <c r="AM1639" s="14">
        <f>IF(Y1639&lt;&gt;"",Y1639,"")</f>
        <v/>
      </c>
      <c r="AN1639" s="14">
        <f>IF(OR(AL1639="",AM1639=""),"",AL1639-AM1639)</f>
        <v/>
      </c>
      <c r="AO1639">
        <f>IF(AN1639="","",IF(AN1639&gt;0,"Bullish","Bearish"))</f>
        <v/>
      </c>
      <c r="AP1639">
        <f>IF(AO1639="",AP1638,AO1639)</f>
        <v/>
      </c>
      <c r="AQ1639" s="14">
        <f>IF(AB1639&lt;&gt;"",AB1639,"")</f>
        <v/>
      </c>
      <c r="AR1639" s="14">
        <f>IF(AD1639&lt;&gt;"",AD1639,"")</f>
        <v/>
      </c>
      <c r="AS1639">
        <f>IF(AS1638+1=13,1,AS1638+1)</f>
        <v/>
      </c>
      <c r="AT1639">
        <f>IFERROR(IF(SLOPE($AQ$1622:$AQ$1633,$AS$1622:$AS$1633)&gt;0,MIN(3,ABS(SLOPE($AQ$1622:$AQ$1633,$AS$1622:$AS$1633))),IF(SLOPE($AQ$1622:$AQ$1633,$AS$1622:$AS$1633)&lt;-0.5,-0.5,0)),0)</f>
        <v/>
      </c>
      <c r="AU1639">
        <f>IFERROR(IF(SLOPE($AR$1622:$AR$1633,$AS$1622:$AS$1633)&lt;0,MAX(-3,-ABS(SLOPE($AR$1622:$AR$1633,$AS$1622:$AS$1633))),IF(SLOPE($AR$1622:$AR$1633,$AS$1622:$AS$1633)&gt;0.5,0.5,0)),0)</f>
        <v/>
      </c>
      <c r="AV1639">
        <f>($AQ$1634+(AT1639*(AS1639-1)))</f>
        <v/>
      </c>
      <c r="AW1639">
        <f>($AR$1634+(AU1639*(AS1639-1)))</f>
        <v/>
      </c>
      <c r="AX1639">
        <f>IF(AT1639&gt;0,AV1639+AT1639,AV1639)</f>
        <v/>
      </c>
      <c r="AY1639">
        <f>IF(AU1639&lt;0,AW1639+AU1639,AW1639)</f>
        <v/>
      </c>
      <c r="BA1639" s="14">
        <f>IFERROR(AX1639-AQ1639,"")</f>
        <v/>
      </c>
      <c r="BB1639" s="14">
        <f>IFERROR(AY1639-AR1639,"")</f>
        <v/>
      </c>
      <c r="BD1639">
        <f>AH1639</f>
        <v/>
      </c>
      <c r="BE1639">
        <f>AI1639</f>
        <v/>
      </c>
      <c r="BF1639">
        <f>AJ1639</f>
        <v/>
      </c>
      <c r="BG1639" s="14">
        <f>L1639</f>
        <v/>
      </c>
      <c r="BH1639" s="14">
        <f>IF(X1639="","",X1639)</f>
        <v/>
      </c>
      <c r="BI1639" s="14">
        <f>IF(Y1639="","",Y1639)</f>
        <v/>
      </c>
      <c r="BJ1639">
        <f>Z1639</f>
        <v/>
      </c>
      <c r="BK1639">
        <f>AA1639</f>
        <v/>
      </c>
      <c r="BL1639">
        <f>IFERROR(AX1639,"")</f>
        <v/>
      </c>
      <c r="BM1639">
        <f>IFERROR(AY1639,"")</f>
        <v/>
      </c>
    </row>
    <row r="1640" ht="14.25" customHeight="1">
      <c r="A1640">
        <f>ALGLIB_SSA_XAUUSD!AA1640</f>
        <v/>
      </c>
      <c r="B1640">
        <f>IF($A1640="","",INDEX(ALGLIB_SSA_XAUUSD!$B$2:$B$2401,MATCH($A1640,ALGLIB_SSA_XAUUSD!$A$2:$A$2401,1)))</f>
        <v/>
      </c>
      <c r="C1640">
        <f>IF($A1640="","",INDEX(ALGLIB_SSA_XAUUSD!$C$2:$C$2401,MATCH($A1640,ALGLIB_SSA_XAUUSD!$A$2:$A$2401,1)))</f>
        <v/>
      </c>
      <c r="D1640" s="14">
        <f>IF($A1640="","",INT((ROW()-2)/12)+1)</f>
        <v/>
      </c>
      <c r="E1640" s="14">
        <f>IF(AND(E1646&lt;&gt;"",D1646=D1634+1),E1634+(E1646-E1634)*6/12,"")</f>
        <v/>
      </c>
      <c r="F1640" s="14">
        <f>IF(AND(F1646&lt;&gt;"",D1646=D1634+1),F1634+(F1646-F1634)*6/12,"")</f>
        <v/>
      </c>
      <c r="G1640" s="14">
        <f>IF(AND(G1646&lt;&gt;"",D1646=D1634+1),G1634+(G1646-G1634)*6/12,"")</f>
        <v/>
      </c>
      <c r="H1640" s="14">
        <f>IF(AND(H1646&lt;&gt;"",D1646=D1634+1),H1634+(H1646-H1634)*6/12,"")</f>
        <v/>
      </c>
      <c r="I1640" s="14">
        <f>IF(AND(L1646&lt;&gt;"",D1646=D1634+1),I1634+(I1646-I1634)*6/12,"")</f>
        <v/>
      </c>
      <c r="J1640">
        <f>_xlfn.XLOOKUP($A1640,ALGLIB_SSA_XAUUSD!$AA$2:$AA$2401,ALGLIB_SSA_XAUUSD!$P$2:$P$2401,"",0)</f>
        <v/>
      </c>
      <c r="K1640">
        <f>_xlfn.XLOOKUP($A1640,ALGLIB_SSA_XAUUSD!$AA$2:$AA$2401,ALGLIB_SSA_XAUUSD!$Q$2:$Q$2401,"",0)</f>
        <v/>
      </c>
      <c r="L1640">
        <f>_xlfn.XLOOKUP($A1640,ALGLIB_SSA_XAUUSD!$AA$2:$AA$2401,ALGLIB_SSA_XAUUSD!$R$2:$R$2401,"",0)</f>
        <v/>
      </c>
      <c r="M1640">
        <f>_xlfn.XLOOKUP($A1640,ALGLIB_SSA_XAUUSD!$AA$2:$AA$2401,ALGLIB_SSA_XAUUSD!$S$2:$S$2401,"",0)</f>
        <v/>
      </c>
      <c r="N1640">
        <f>_xlfn.XLOOKUP($A1640,ALGLIB_SSA_XAUUSD!$AA$2:$AA$2401,ALGLIB_SSA_XAUUSD!$T$2:$T$2401,"",0)</f>
        <v/>
      </c>
      <c r="O1640">
        <f>_xlfn.XLOOKUP($A1640,ALGLIB_SSA_XAUUSD!$AA$2:$AA$2401,ALGLIB_SSA_XAUUSD!$U$2:$U$2401,"",0)</f>
        <v/>
      </c>
      <c r="P1640">
        <f>_xlfn.XLOOKUP($A1640,ALGLIB_SSA_XAUUSD!$AA$2:$AA$2401,ALGLIB_SSA_XAUUSD!$V$2:$V$2401,"",0)</f>
        <v/>
      </c>
      <c r="S1640">
        <f>A1640</f>
        <v/>
      </c>
      <c r="T1640">
        <f>J1640</f>
        <v/>
      </c>
      <c r="U1640">
        <f>K1640</f>
        <v/>
      </c>
      <c r="V1640" s="14">
        <f>IF($A1640="","",MOD(ROW()-2,12)+1)</f>
        <v/>
      </c>
      <c r="W1640">
        <f>L1640</f>
        <v/>
      </c>
      <c r="X1640" s="14">
        <f>IF(F1640="","",F1640)</f>
        <v/>
      </c>
      <c r="Y1640" s="14">
        <f>IF(G1640="","",G1640)</f>
        <v/>
      </c>
      <c r="Z1640">
        <f>M1640</f>
        <v/>
      </c>
      <c r="AA1640">
        <f>N1640</f>
        <v/>
      </c>
      <c r="AB1640" s="14">
        <f>IF(H1640="","",H1640)</f>
        <v/>
      </c>
      <c r="AC1640">
        <f>O1640</f>
        <v/>
      </c>
      <c r="AD1640" s="14">
        <f>IF(I1640="","",I1640)</f>
        <v/>
      </c>
      <c r="AE1640">
        <f>P1640</f>
        <v/>
      </c>
      <c r="AH1640">
        <f>IF(S1640&lt;&gt;"",S1640,AH1639+900)</f>
        <v/>
      </c>
      <c r="AI1640">
        <f>IF(T1640&lt;&gt;"",T1640,AI1639)</f>
        <v/>
      </c>
      <c r="AJ1640">
        <f>IF(U1640&lt;&gt;"",U1640,AJ1639)</f>
        <v/>
      </c>
      <c r="AK1640">
        <f>IF(W1640&lt;&gt;"",W1640,"")</f>
        <v/>
      </c>
      <c r="AL1640" s="14">
        <f>IF(X1640&lt;&gt;"",X1640,"")</f>
        <v/>
      </c>
      <c r="AM1640" s="14">
        <f>IF(Y1640&lt;&gt;"",Y1640,"")</f>
        <v/>
      </c>
      <c r="AN1640" s="14">
        <f>IF(OR(AL1640="",AM1640=""),"",AL1640-AM1640)</f>
        <v/>
      </c>
      <c r="AO1640">
        <f>IF(AN1640="","",IF(AN1640&gt;0,"Bullish","Bearish"))</f>
        <v/>
      </c>
      <c r="AP1640">
        <f>IF(AO1640="",AP1639,AO1640)</f>
        <v/>
      </c>
      <c r="AQ1640" s="14">
        <f>IF(AB1640&lt;&gt;"",AB1640,"")</f>
        <v/>
      </c>
      <c r="AR1640" s="14">
        <f>IF(AD1640&lt;&gt;"",AD1640,"")</f>
        <v/>
      </c>
      <c r="AS1640">
        <f>IF(AS1639+1=13,1,AS1639+1)</f>
        <v/>
      </c>
      <c r="AT1640">
        <f>IFERROR(IF(SLOPE($AQ$1622:$AQ$1633,$AS$1622:$AS$1633)&gt;0,MIN(3,ABS(SLOPE($AQ$1622:$AQ$1633,$AS$1622:$AS$1633))),IF(SLOPE($AQ$1622:$AQ$1633,$AS$1622:$AS$1633)&lt;-0.5,-0.5,0)),0)</f>
        <v/>
      </c>
      <c r="AU1640">
        <f>IFERROR(IF(SLOPE($AR$1622:$AR$1633,$AS$1622:$AS$1633)&lt;0,MAX(-3,-ABS(SLOPE($AR$1622:$AR$1633,$AS$1622:$AS$1633))),IF(SLOPE($AR$1622:$AR$1633,$AS$1622:$AS$1633)&gt;0.5,0.5,0)),0)</f>
        <v/>
      </c>
      <c r="AV1640">
        <f>($AQ$1634+(AT1640*(AS1640-1)))</f>
        <v/>
      </c>
      <c r="AW1640">
        <f>($AR$1634+(AU1640*(AS1640-1)))</f>
        <v/>
      </c>
      <c r="AX1640">
        <f>IF(AT1640&gt;0,AV1640+AT1640,AV1640)</f>
        <v/>
      </c>
      <c r="AY1640">
        <f>IF(AU1640&lt;0,AW1640+AU1640,AW1640)</f>
        <v/>
      </c>
      <c r="BA1640" s="14">
        <f>IFERROR(AX1640-AQ1640,"")</f>
        <v/>
      </c>
      <c r="BB1640" s="14">
        <f>IFERROR(AY1640-AR1640,"")</f>
        <v/>
      </c>
      <c r="BD1640">
        <f>AH1640</f>
        <v/>
      </c>
      <c r="BE1640">
        <f>AI1640</f>
        <v/>
      </c>
      <c r="BF1640">
        <f>AJ1640</f>
        <v/>
      </c>
      <c r="BG1640" s="14">
        <f>L1640</f>
        <v/>
      </c>
      <c r="BH1640" s="14">
        <f>IF(X1640="","",X1640)</f>
        <v/>
      </c>
      <c r="BI1640" s="14">
        <f>IF(Y1640="","",Y1640)</f>
        <v/>
      </c>
      <c r="BJ1640">
        <f>Z1640</f>
        <v/>
      </c>
      <c r="BK1640">
        <f>AA1640</f>
        <v/>
      </c>
      <c r="BL1640">
        <f>IFERROR(AX1640,"")</f>
        <v/>
      </c>
      <c r="BM1640">
        <f>IFERROR(AY1640,"")</f>
        <v/>
      </c>
    </row>
    <row r="1641" ht="14.25" customHeight="1">
      <c r="A1641">
        <f>ALGLIB_SSA_XAUUSD!AA1641</f>
        <v/>
      </c>
      <c r="B1641">
        <f>IF($A1641="","",INDEX(ALGLIB_SSA_XAUUSD!$B$2:$B$2401,MATCH($A1641,ALGLIB_SSA_XAUUSD!$A$2:$A$2401,1)))</f>
        <v/>
      </c>
      <c r="C1641">
        <f>IF($A1641="","",INDEX(ALGLIB_SSA_XAUUSD!$C$2:$C$2401,MATCH($A1641,ALGLIB_SSA_XAUUSD!$A$2:$A$2401,1)))</f>
        <v/>
      </c>
      <c r="D1641" s="14">
        <f>IF($A1641="","",INT((ROW()-2)/12)+1)</f>
        <v/>
      </c>
      <c r="E1641" s="14">
        <f>IF(AND(E1646&lt;&gt;"",D1646=D1634+1),E1634+(E1646-E1634)*7/12,"")</f>
        <v/>
      </c>
      <c r="F1641" s="14">
        <f>IF(AND(F1646&lt;&gt;"",D1646=D1634+1),F1634+(F1646-F1634)*7/12,"")</f>
        <v/>
      </c>
      <c r="G1641" s="14">
        <f>IF(AND(G1646&lt;&gt;"",D1646=D1634+1),G1634+(G1646-G1634)*7/12,"")</f>
        <v/>
      </c>
      <c r="H1641" s="14">
        <f>IF(AND(H1646&lt;&gt;"",D1646=D1634+1),H1634+(H1646-H1634)*7/12,"")</f>
        <v/>
      </c>
      <c r="I1641" s="14">
        <f>IF(AND(L1646&lt;&gt;"",D1646=D1634+1),I1634+(I1646-I1634)*7/12,"")</f>
        <v/>
      </c>
      <c r="J1641">
        <f>_xlfn.XLOOKUP($A1641,ALGLIB_SSA_XAUUSD!$AA$2:$AA$2401,ALGLIB_SSA_XAUUSD!$P$2:$P$2401,"",0)</f>
        <v/>
      </c>
      <c r="K1641">
        <f>_xlfn.XLOOKUP($A1641,ALGLIB_SSA_XAUUSD!$AA$2:$AA$2401,ALGLIB_SSA_XAUUSD!$Q$2:$Q$2401,"",0)</f>
        <v/>
      </c>
      <c r="L1641">
        <f>_xlfn.XLOOKUP($A1641,ALGLIB_SSA_XAUUSD!$AA$2:$AA$2401,ALGLIB_SSA_XAUUSD!$R$2:$R$2401,"",0)</f>
        <v/>
      </c>
      <c r="M1641">
        <f>_xlfn.XLOOKUP($A1641,ALGLIB_SSA_XAUUSD!$AA$2:$AA$2401,ALGLIB_SSA_XAUUSD!$S$2:$S$2401,"",0)</f>
        <v/>
      </c>
      <c r="N1641">
        <f>_xlfn.XLOOKUP($A1641,ALGLIB_SSA_XAUUSD!$AA$2:$AA$2401,ALGLIB_SSA_XAUUSD!$T$2:$T$2401,"",0)</f>
        <v/>
      </c>
      <c r="O1641">
        <f>_xlfn.XLOOKUP($A1641,ALGLIB_SSA_XAUUSD!$AA$2:$AA$2401,ALGLIB_SSA_XAUUSD!$U$2:$U$2401,"",0)</f>
        <v/>
      </c>
      <c r="P1641">
        <f>_xlfn.XLOOKUP($A1641,ALGLIB_SSA_XAUUSD!$AA$2:$AA$2401,ALGLIB_SSA_XAUUSD!$V$2:$V$2401,"",0)</f>
        <v/>
      </c>
      <c r="S1641">
        <f>A1641</f>
        <v/>
      </c>
      <c r="T1641">
        <f>J1641</f>
        <v/>
      </c>
      <c r="U1641">
        <f>K1641</f>
        <v/>
      </c>
      <c r="V1641" s="14">
        <f>IF($A1641="","",MOD(ROW()-2,12)+1)</f>
        <v/>
      </c>
      <c r="W1641">
        <f>L1641</f>
        <v/>
      </c>
      <c r="X1641" s="14">
        <f>IF(F1641="","",F1641)</f>
        <v/>
      </c>
      <c r="Y1641" s="14">
        <f>IF(G1641="","",G1641)</f>
        <v/>
      </c>
      <c r="Z1641">
        <f>M1641</f>
        <v/>
      </c>
      <c r="AA1641">
        <f>N1641</f>
        <v/>
      </c>
      <c r="AB1641" s="14">
        <f>IF(H1641="","",H1641)</f>
        <v/>
      </c>
      <c r="AC1641">
        <f>O1641</f>
        <v/>
      </c>
      <c r="AD1641" s="14">
        <f>IF(I1641="","",I1641)</f>
        <v/>
      </c>
      <c r="AE1641">
        <f>P1641</f>
        <v/>
      </c>
      <c r="AH1641">
        <f>IF(S1641&lt;&gt;"",S1641,AH1640+900)</f>
        <v/>
      </c>
      <c r="AI1641">
        <f>IF(T1641&lt;&gt;"",T1641,AI1640)</f>
        <v/>
      </c>
      <c r="AJ1641">
        <f>IF(U1641&lt;&gt;"",U1641,AJ1640)</f>
        <v/>
      </c>
      <c r="AK1641">
        <f>IF(W1641&lt;&gt;"",W1641,"")</f>
        <v/>
      </c>
      <c r="AL1641" s="14">
        <f>IF(X1641&lt;&gt;"",X1641,"")</f>
        <v/>
      </c>
      <c r="AM1641" s="14">
        <f>IF(Y1641&lt;&gt;"",Y1641,"")</f>
        <v/>
      </c>
      <c r="AN1641" s="14">
        <f>IF(OR(AL1641="",AM1641=""),"",AL1641-AM1641)</f>
        <v/>
      </c>
      <c r="AO1641">
        <f>IF(AN1641="","",IF(AN1641&gt;0,"Bullish","Bearish"))</f>
        <v/>
      </c>
      <c r="AP1641">
        <f>IF(AO1641="",AP1640,AO1641)</f>
        <v/>
      </c>
      <c r="AQ1641" s="14">
        <f>IF(AB1641&lt;&gt;"",AB1641,"")</f>
        <v/>
      </c>
      <c r="AR1641" s="14">
        <f>IF(AD1641&lt;&gt;"",AD1641,"")</f>
        <v/>
      </c>
      <c r="AS1641">
        <f>IF(AS1640+1=13,1,AS1640+1)</f>
        <v/>
      </c>
      <c r="AT1641">
        <f>IFERROR(IF(SLOPE($AQ$1622:$AQ$1633,$AS$1622:$AS$1633)&gt;0,MIN(3,ABS(SLOPE($AQ$1622:$AQ$1633,$AS$1622:$AS$1633))),IF(SLOPE($AQ$1622:$AQ$1633,$AS$1622:$AS$1633)&lt;-0.5,-0.5,0)),0)</f>
        <v/>
      </c>
      <c r="AU1641">
        <f>IFERROR(IF(SLOPE($AR$1622:$AR$1633,$AS$1622:$AS$1633)&lt;0,MAX(-3,-ABS(SLOPE($AR$1622:$AR$1633,$AS$1622:$AS$1633))),IF(SLOPE($AR$1622:$AR$1633,$AS$1622:$AS$1633)&gt;0.5,0.5,0)),0)</f>
        <v/>
      </c>
      <c r="AV1641">
        <f>($AQ$1634+(AT1641*(AS1641-1)))</f>
        <v/>
      </c>
      <c r="AW1641">
        <f>($AR$1634+(AU1641*(AS1641-1)))</f>
        <v/>
      </c>
      <c r="AX1641">
        <f>IF(AT1641&gt;0,AV1641+AT1641,AV1641)</f>
        <v/>
      </c>
      <c r="AY1641">
        <f>IF(AU1641&lt;0,AW1641+AU1641,AW1641)</f>
        <v/>
      </c>
      <c r="BA1641" s="14">
        <f>IFERROR(AX1641-AQ1641,"")</f>
        <v/>
      </c>
      <c r="BB1641" s="14">
        <f>IFERROR(AY1641-AR1641,"")</f>
        <v/>
      </c>
      <c r="BD1641">
        <f>AH1641</f>
        <v/>
      </c>
      <c r="BE1641">
        <f>AI1641</f>
        <v/>
      </c>
      <c r="BF1641">
        <f>AJ1641</f>
        <v/>
      </c>
      <c r="BG1641" s="14">
        <f>L1641</f>
        <v/>
      </c>
      <c r="BH1641" s="14">
        <f>IF(X1641="","",X1641)</f>
        <v/>
      </c>
      <c r="BI1641" s="14">
        <f>IF(Y1641="","",Y1641)</f>
        <v/>
      </c>
      <c r="BJ1641">
        <f>Z1641</f>
        <v/>
      </c>
      <c r="BK1641">
        <f>AA1641</f>
        <v/>
      </c>
      <c r="BL1641">
        <f>IFERROR(AX1641,"")</f>
        <v/>
      </c>
      <c r="BM1641">
        <f>IFERROR(AY1641,"")</f>
        <v/>
      </c>
    </row>
    <row r="1642" ht="14.25" customHeight="1">
      <c r="A1642">
        <f>ALGLIB_SSA_XAUUSD!AA1642</f>
        <v/>
      </c>
      <c r="B1642">
        <f>IF($A1642="","",INDEX(ALGLIB_SSA_XAUUSD!$B$2:$B$2401,MATCH($A1642,ALGLIB_SSA_XAUUSD!$A$2:$A$2401,1)))</f>
        <v/>
      </c>
      <c r="C1642">
        <f>IF($A1642="","",INDEX(ALGLIB_SSA_XAUUSD!$C$2:$C$2401,MATCH($A1642,ALGLIB_SSA_XAUUSD!$A$2:$A$2401,1)))</f>
        <v/>
      </c>
      <c r="D1642" s="14">
        <f>IF($A1642="","",INT((ROW()-2)/12)+1)</f>
        <v/>
      </c>
      <c r="E1642" s="14">
        <f>IF(AND(E1646&lt;&gt;"",D1646=D1634+1),E1634+(E1646-E1634)*8/12,"")</f>
        <v/>
      </c>
      <c r="F1642" s="14">
        <f>IF(AND(F1646&lt;&gt;"",D1646=D1634+1),F1634+(F1646-F1634)*8/12,"")</f>
        <v/>
      </c>
      <c r="G1642" s="14">
        <f>IF(AND(G1646&lt;&gt;"",D1646=D1634+1),G1634+(G1646-G1634)*8/12,"")</f>
        <v/>
      </c>
      <c r="H1642" s="14">
        <f>IF(AND(H1646&lt;&gt;"",D1646=D1634+1),H1634+(H1646-H1634)*8/12,"")</f>
        <v/>
      </c>
      <c r="I1642" s="14">
        <f>IF(AND(L1646&lt;&gt;"",D1646=D1634+1),I1634+(I1646-I1634)*8/12,"")</f>
        <v/>
      </c>
      <c r="J1642">
        <f>_xlfn.XLOOKUP($A1642,ALGLIB_SSA_XAUUSD!$AA$2:$AA$2401,ALGLIB_SSA_XAUUSD!$P$2:$P$2401,"",0)</f>
        <v/>
      </c>
      <c r="K1642">
        <f>_xlfn.XLOOKUP($A1642,ALGLIB_SSA_XAUUSD!$AA$2:$AA$2401,ALGLIB_SSA_XAUUSD!$Q$2:$Q$2401,"",0)</f>
        <v/>
      </c>
      <c r="L1642">
        <f>_xlfn.XLOOKUP($A1642,ALGLIB_SSA_XAUUSD!$AA$2:$AA$2401,ALGLIB_SSA_XAUUSD!$R$2:$R$2401,"",0)</f>
        <v/>
      </c>
      <c r="M1642">
        <f>_xlfn.XLOOKUP($A1642,ALGLIB_SSA_XAUUSD!$AA$2:$AA$2401,ALGLIB_SSA_XAUUSD!$S$2:$S$2401,"",0)</f>
        <v/>
      </c>
      <c r="N1642">
        <f>_xlfn.XLOOKUP($A1642,ALGLIB_SSA_XAUUSD!$AA$2:$AA$2401,ALGLIB_SSA_XAUUSD!$T$2:$T$2401,"",0)</f>
        <v/>
      </c>
      <c r="O1642">
        <f>_xlfn.XLOOKUP($A1642,ALGLIB_SSA_XAUUSD!$AA$2:$AA$2401,ALGLIB_SSA_XAUUSD!$U$2:$U$2401,"",0)</f>
        <v/>
      </c>
      <c r="P1642">
        <f>_xlfn.XLOOKUP($A1642,ALGLIB_SSA_XAUUSD!$AA$2:$AA$2401,ALGLIB_SSA_XAUUSD!$V$2:$V$2401,"",0)</f>
        <v/>
      </c>
      <c r="S1642">
        <f>A1642</f>
        <v/>
      </c>
      <c r="T1642">
        <f>J1642</f>
        <v/>
      </c>
      <c r="U1642">
        <f>K1642</f>
        <v/>
      </c>
      <c r="V1642" s="14">
        <f>IF($A1642="","",MOD(ROW()-2,12)+1)</f>
        <v/>
      </c>
      <c r="W1642">
        <f>L1642</f>
        <v/>
      </c>
      <c r="X1642" s="14">
        <f>IF(F1642="","",F1642)</f>
        <v/>
      </c>
      <c r="Y1642" s="14">
        <f>IF(G1642="","",G1642)</f>
        <v/>
      </c>
      <c r="Z1642">
        <f>M1642</f>
        <v/>
      </c>
      <c r="AA1642">
        <f>N1642</f>
        <v/>
      </c>
      <c r="AB1642" s="14">
        <f>IF(H1642="","",H1642)</f>
        <v/>
      </c>
      <c r="AC1642">
        <f>O1642</f>
        <v/>
      </c>
      <c r="AD1642" s="14">
        <f>IF(I1642="","",I1642)</f>
        <v/>
      </c>
      <c r="AE1642">
        <f>P1642</f>
        <v/>
      </c>
      <c r="AH1642">
        <f>IF(S1642&lt;&gt;"",S1642,AH1641+900)</f>
        <v/>
      </c>
      <c r="AI1642">
        <f>IF(T1642&lt;&gt;"",T1642,AI1641)</f>
        <v/>
      </c>
      <c r="AJ1642">
        <f>IF(U1642&lt;&gt;"",U1642,AJ1641)</f>
        <v/>
      </c>
      <c r="AK1642">
        <f>IF(W1642&lt;&gt;"",W1642,"")</f>
        <v/>
      </c>
      <c r="AL1642" s="14">
        <f>IF(X1642&lt;&gt;"",X1642,"")</f>
        <v/>
      </c>
      <c r="AM1642" s="14">
        <f>IF(Y1642&lt;&gt;"",Y1642,"")</f>
        <v/>
      </c>
      <c r="AN1642" s="14">
        <f>IF(OR(AL1642="",AM1642=""),"",AL1642-AM1642)</f>
        <v/>
      </c>
      <c r="AO1642">
        <f>IF(AN1642="","",IF(AN1642&gt;0,"Bullish","Bearish"))</f>
        <v/>
      </c>
      <c r="AP1642">
        <f>IF(AO1642="",AP1641,AO1642)</f>
        <v/>
      </c>
      <c r="AQ1642" s="14">
        <f>IF(AB1642&lt;&gt;"",AB1642,"")</f>
        <v/>
      </c>
      <c r="AR1642" s="14">
        <f>IF(AD1642&lt;&gt;"",AD1642,"")</f>
        <v/>
      </c>
      <c r="AS1642">
        <f>IF(AS1641+1=13,1,AS1641+1)</f>
        <v/>
      </c>
      <c r="AT1642">
        <f>IFERROR(IF(SLOPE($AQ$1622:$AQ$1633,$AS$1622:$AS$1633)&gt;0,MIN(3,ABS(SLOPE($AQ$1622:$AQ$1633,$AS$1622:$AS$1633))),IF(SLOPE($AQ$1622:$AQ$1633,$AS$1622:$AS$1633)&lt;-0.5,-0.5,0)),0)</f>
        <v/>
      </c>
      <c r="AU1642">
        <f>IFERROR(IF(SLOPE($AR$1622:$AR$1633,$AS$1622:$AS$1633)&lt;0,MAX(-3,-ABS(SLOPE($AR$1622:$AR$1633,$AS$1622:$AS$1633))),IF(SLOPE($AR$1622:$AR$1633,$AS$1622:$AS$1633)&gt;0.5,0.5,0)),0)</f>
        <v/>
      </c>
      <c r="AV1642">
        <f>($AQ$1634+(AT1642*(AS1642-1)))</f>
        <v/>
      </c>
      <c r="AW1642">
        <f>($AR$1634+(AU1642*(AS1642-1)))</f>
        <v/>
      </c>
      <c r="AX1642">
        <f>IF(AT1642&gt;0,AV1642+AT1642,AV1642)</f>
        <v/>
      </c>
      <c r="AY1642">
        <f>IF(AU1642&lt;0,AW1642+AU1642,AW1642)</f>
        <v/>
      </c>
      <c r="BA1642" s="14">
        <f>IFERROR(AX1642-AQ1642,"")</f>
        <v/>
      </c>
      <c r="BB1642" s="14">
        <f>IFERROR(AY1642-AR1642,"")</f>
        <v/>
      </c>
      <c r="BD1642">
        <f>AH1642</f>
        <v/>
      </c>
      <c r="BE1642">
        <f>AI1642</f>
        <v/>
      </c>
      <c r="BF1642">
        <f>AJ1642</f>
        <v/>
      </c>
      <c r="BG1642" s="14">
        <f>L1642</f>
        <v/>
      </c>
      <c r="BH1642" s="14">
        <f>IF(X1642="","",X1642)</f>
        <v/>
      </c>
      <c r="BI1642" s="14">
        <f>IF(Y1642="","",Y1642)</f>
        <v/>
      </c>
      <c r="BJ1642">
        <f>Z1642</f>
        <v/>
      </c>
      <c r="BK1642">
        <f>AA1642</f>
        <v/>
      </c>
      <c r="BL1642">
        <f>IFERROR(AX1642,"")</f>
        <v/>
      </c>
      <c r="BM1642">
        <f>IFERROR(AY1642,"")</f>
        <v/>
      </c>
    </row>
    <row r="1643" ht="14.25" customHeight="1">
      <c r="A1643">
        <f>ALGLIB_SSA_XAUUSD!AA1643</f>
        <v/>
      </c>
      <c r="B1643">
        <f>IF($A1643="","",INDEX(ALGLIB_SSA_XAUUSD!$B$2:$B$2401,MATCH($A1643,ALGLIB_SSA_XAUUSD!$A$2:$A$2401,1)))</f>
        <v/>
      </c>
      <c r="C1643">
        <f>IF($A1643="","",INDEX(ALGLIB_SSA_XAUUSD!$C$2:$C$2401,MATCH($A1643,ALGLIB_SSA_XAUUSD!$A$2:$A$2401,1)))</f>
        <v/>
      </c>
      <c r="D1643" s="14">
        <f>IF($A1643="","",INT((ROW()-2)/12)+1)</f>
        <v/>
      </c>
      <c r="E1643" s="14">
        <f>IF(AND(E1646&lt;&gt;"",D1646=D1634+1),E1634+(E1646-E1634)*9/12,"")</f>
        <v/>
      </c>
      <c r="F1643" s="14">
        <f>IF(AND(F1646&lt;&gt;"",D1646=D1634+1),F1634+(F1646-F1634)*9/12,"")</f>
        <v/>
      </c>
      <c r="G1643" s="14">
        <f>IF(AND(G1646&lt;&gt;"",D1646=D1634+1),G1634+(G1646-G1634)*9/12,"")</f>
        <v/>
      </c>
      <c r="H1643" s="14">
        <f>IF(AND(H1646&lt;&gt;"",D1646=D1634+1),H1634+(H1646-H1634)*9/12,"")</f>
        <v/>
      </c>
      <c r="I1643" s="14">
        <f>IF(AND(L1646&lt;&gt;"",D1646=D1634+1),I1634+(I1646-I1634)*9/12,"")</f>
        <v/>
      </c>
      <c r="J1643">
        <f>_xlfn.XLOOKUP($A1643,ALGLIB_SSA_XAUUSD!$AA$2:$AA$2401,ALGLIB_SSA_XAUUSD!$P$2:$P$2401,"",0)</f>
        <v/>
      </c>
      <c r="K1643">
        <f>_xlfn.XLOOKUP($A1643,ALGLIB_SSA_XAUUSD!$AA$2:$AA$2401,ALGLIB_SSA_XAUUSD!$Q$2:$Q$2401,"",0)</f>
        <v/>
      </c>
      <c r="L1643">
        <f>_xlfn.XLOOKUP($A1643,ALGLIB_SSA_XAUUSD!$AA$2:$AA$2401,ALGLIB_SSA_XAUUSD!$R$2:$R$2401,"",0)</f>
        <v/>
      </c>
      <c r="M1643">
        <f>_xlfn.XLOOKUP($A1643,ALGLIB_SSA_XAUUSD!$AA$2:$AA$2401,ALGLIB_SSA_XAUUSD!$S$2:$S$2401,"",0)</f>
        <v/>
      </c>
      <c r="N1643">
        <f>_xlfn.XLOOKUP($A1643,ALGLIB_SSA_XAUUSD!$AA$2:$AA$2401,ALGLIB_SSA_XAUUSD!$T$2:$T$2401,"",0)</f>
        <v/>
      </c>
      <c r="O1643">
        <f>_xlfn.XLOOKUP($A1643,ALGLIB_SSA_XAUUSD!$AA$2:$AA$2401,ALGLIB_SSA_XAUUSD!$U$2:$U$2401,"",0)</f>
        <v/>
      </c>
      <c r="P1643">
        <f>_xlfn.XLOOKUP($A1643,ALGLIB_SSA_XAUUSD!$AA$2:$AA$2401,ALGLIB_SSA_XAUUSD!$V$2:$V$2401,"",0)</f>
        <v/>
      </c>
      <c r="S1643">
        <f>A1643</f>
        <v/>
      </c>
      <c r="T1643">
        <f>J1643</f>
        <v/>
      </c>
      <c r="U1643">
        <f>K1643</f>
        <v/>
      </c>
      <c r="V1643" s="14">
        <f>IF($A1643="","",MOD(ROW()-2,12)+1)</f>
        <v/>
      </c>
      <c r="W1643">
        <f>L1643</f>
        <v/>
      </c>
      <c r="X1643" s="14">
        <f>IF(F1643="","",F1643)</f>
        <v/>
      </c>
      <c r="Y1643" s="14">
        <f>IF(G1643="","",G1643)</f>
        <v/>
      </c>
      <c r="Z1643">
        <f>M1643</f>
        <v/>
      </c>
      <c r="AA1643">
        <f>N1643</f>
        <v/>
      </c>
      <c r="AB1643" s="14">
        <f>IF(H1643="","",H1643)</f>
        <v/>
      </c>
      <c r="AC1643">
        <f>O1643</f>
        <v/>
      </c>
      <c r="AD1643" s="14">
        <f>IF(I1643="","",I1643)</f>
        <v/>
      </c>
      <c r="AE1643">
        <f>P1643</f>
        <v/>
      </c>
      <c r="AH1643">
        <f>IF(S1643&lt;&gt;"",S1643,AH1642+900)</f>
        <v/>
      </c>
      <c r="AI1643">
        <f>IF(T1643&lt;&gt;"",T1643,AI1642)</f>
        <v/>
      </c>
      <c r="AJ1643">
        <f>IF(U1643&lt;&gt;"",U1643,AJ1642)</f>
        <v/>
      </c>
      <c r="AK1643">
        <f>IF(W1643&lt;&gt;"",W1643,"")</f>
        <v/>
      </c>
      <c r="AL1643" s="14">
        <f>IF(X1643&lt;&gt;"",X1643,"")</f>
        <v/>
      </c>
      <c r="AM1643" s="14">
        <f>IF(Y1643&lt;&gt;"",Y1643,"")</f>
        <v/>
      </c>
      <c r="AN1643" s="14">
        <f>IF(OR(AL1643="",AM1643=""),"",AL1643-AM1643)</f>
        <v/>
      </c>
      <c r="AO1643">
        <f>IF(AN1643="","",IF(AN1643&gt;0,"Bullish","Bearish"))</f>
        <v/>
      </c>
      <c r="AP1643">
        <f>IF(AO1643="",AP1642,AO1643)</f>
        <v/>
      </c>
      <c r="AQ1643" s="14">
        <f>IF(AB1643&lt;&gt;"",AB1643,"")</f>
        <v/>
      </c>
      <c r="AR1643" s="14">
        <f>IF(AD1643&lt;&gt;"",AD1643,"")</f>
        <v/>
      </c>
      <c r="AS1643">
        <f>IF(AS1642+1=13,1,AS1642+1)</f>
        <v/>
      </c>
      <c r="AT1643">
        <f>IFERROR(IF(SLOPE($AQ$1622:$AQ$1633,$AS$1622:$AS$1633)&gt;0,MIN(3,ABS(SLOPE($AQ$1622:$AQ$1633,$AS$1622:$AS$1633))),IF(SLOPE($AQ$1622:$AQ$1633,$AS$1622:$AS$1633)&lt;-0.5,-0.5,0)),0)</f>
        <v/>
      </c>
      <c r="AU1643">
        <f>IFERROR(IF(SLOPE($AR$1622:$AR$1633,$AS$1622:$AS$1633)&lt;0,MAX(-3,-ABS(SLOPE($AR$1622:$AR$1633,$AS$1622:$AS$1633))),IF(SLOPE($AR$1622:$AR$1633,$AS$1622:$AS$1633)&gt;0.5,0.5,0)),0)</f>
        <v/>
      </c>
      <c r="AV1643">
        <f>($AQ$1634+(AT1643*(AS1643-1)))</f>
        <v/>
      </c>
      <c r="AW1643">
        <f>($AR$1634+(AU1643*(AS1643-1)))</f>
        <v/>
      </c>
      <c r="AX1643">
        <f>IF(AT1643&gt;0,AV1643+AT1643,AV1643)</f>
        <v/>
      </c>
      <c r="AY1643">
        <f>IF(AU1643&lt;0,AW1643+AU1643,AW1643)</f>
        <v/>
      </c>
      <c r="BA1643" s="14">
        <f>IFERROR(AX1643-AQ1643,"")</f>
        <v/>
      </c>
      <c r="BB1643" s="14">
        <f>IFERROR(AY1643-AR1643,"")</f>
        <v/>
      </c>
      <c r="BD1643">
        <f>AH1643</f>
        <v/>
      </c>
      <c r="BE1643">
        <f>AI1643</f>
        <v/>
      </c>
      <c r="BF1643">
        <f>AJ1643</f>
        <v/>
      </c>
      <c r="BG1643" s="14">
        <f>L1643</f>
        <v/>
      </c>
      <c r="BH1643" s="14">
        <f>IF(X1643="","",X1643)</f>
        <v/>
      </c>
      <c r="BI1643" s="14">
        <f>IF(Y1643="","",Y1643)</f>
        <v/>
      </c>
      <c r="BJ1643">
        <f>Z1643</f>
        <v/>
      </c>
      <c r="BK1643">
        <f>AA1643</f>
        <v/>
      </c>
      <c r="BL1643">
        <f>IFERROR(AX1643,"")</f>
        <v/>
      </c>
      <c r="BM1643">
        <f>IFERROR(AY1643,"")</f>
        <v/>
      </c>
    </row>
    <row r="1644" ht="14.25" customHeight="1">
      <c r="A1644">
        <f>ALGLIB_SSA_XAUUSD!AA1644</f>
        <v/>
      </c>
      <c r="B1644">
        <f>IF($A1644="","",INDEX(ALGLIB_SSA_XAUUSD!$B$2:$B$2401,MATCH($A1644,ALGLIB_SSA_XAUUSD!$A$2:$A$2401,1)))</f>
        <v/>
      </c>
      <c r="C1644">
        <f>IF($A1644="","",INDEX(ALGLIB_SSA_XAUUSD!$C$2:$C$2401,MATCH($A1644,ALGLIB_SSA_XAUUSD!$A$2:$A$2401,1)))</f>
        <v/>
      </c>
      <c r="D1644" s="14">
        <f>IF($A1644="","",INT((ROW()-2)/12)+1)</f>
        <v/>
      </c>
      <c r="E1644" s="14">
        <f>IF(AND(E1646&lt;&gt;"",D1646=D1634+1),E1634+(E1646-E1634)*10/12,"")</f>
        <v/>
      </c>
      <c r="F1644" s="14">
        <f>IF(AND(F1646&lt;&gt;"",D1646=D1634+1),F1634+(F1646-F1634)*10/12,"")</f>
        <v/>
      </c>
      <c r="G1644" s="14">
        <f>IF(AND(G1646&lt;&gt;"",D1646=D1634+1),G1634+(G1646-G1634)*10/12,"")</f>
        <v/>
      </c>
      <c r="H1644" s="14">
        <f>IF(AND(H1646&lt;&gt;"",D1646=D1634+1),H1634+(H1646-H1634)*10/12,"")</f>
        <v/>
      </c>
      <c r="I1644" s="14">
        <f>IF(AND(L1646&lt;&gt;"",D1646=D1634+1),I1634+(I1646-I1634)*10/12,"")</f>
        <v/>
      </c>
      <c r="J1644">
        <f>_xlfn.XLOOKUP($A1644,ALGLIB_SSA_XAUUSD!$AA$2:$AA$2401,ALGLIB_SSA_XAUUSD!$P$2:$P$2401,"",0)</f>
        <v/>
      </c>
      <c r="K1644">
        <f>_xlfn.XLOOKUP($A1644,ALGLIB_SSA_XAUUSD!$AA$2:$AA$2401,ALGLIB_SSA_XAUUSD!$Q$2:$Q$2401,"",0)</f>
        <v/>
      </c>
      <c r="L1644">
        <f>_xlfn.XLOOKUP($A1644,ALGLIB_SSA_XAUUSD!$AA$2:$AA$2401,ALGLIB_SSA_XAUUSD!$R$2:$R$2401,"",0)</f>
        <v/>
      </c>
      <c r="M1644">
        <f>_xlfn.XLOOKUP($A1644,ALGLIB_SSA_XAUUSD!$AA$2:$AA$2401,ALGLIB_SSA_XAUUSD!$S$2:$S$2401,"",0)</f>
        <v/>
      </c>
      <c r="N1644">
        <f>_xlfn.XLOOKUP($A1644,ALGLIB_SSA_XAUUSD!$AA$2:$AA$2401,ALGLIB_SSA_XAUUSD!$T$2:$T$2401,"",0)</f>
        <v/>
      </c>
      <c r="O1644">
        <f>_xlfn.XLOOKUP($A1644,ALGLIB_SSA_XAUUSD!$AA$2:$AA$2401,ALGLIB_SSA_XAUUSD!$U$2:$U$2401,"",0)</f>
        <v/>
      </c>
      <c r="P1644">
        <f>_xlfn.XLOOKUP($A1644,ALGLIB_SSA_XAUUSD!$AA$2:$AA$2401,ALGLIB_SSA_XAUUSD!$V$2:$V$2401,"",0)</f>
        <v/>
      </c>
      <c r="S1644">
        <f>A1644</f>
        <v/>
      </c>
      <c r="T1644">
        <f>J1644</f>
        <v/>
      </c>
      <c r="U1644">
        <f>K1644</f>
        <v/>
      </c>
      <c r="V1644" s="14">
        <f>IF($A1644="","",MOD(ROW()-2,12)+1)</f>
        <v/>
      </c>
      <c r="W1644">
        <f>L1644</f>
        <v/>
      </c>
      <c r="X1644" s="14">
        <f>IF(F1644="","",F1644)</f>
        <v/>
      </c>
      <c r="Y1644" s="14">
        <f>IF(G1644="","",G1644)</f>
        <v/>
      </c>
      <c r="Z1644">
        <f>M1644</f>
        <v/>
      </c>
      <c r="AA1644">
        <f>N1644</f>
        <v/>
      </c>
      <c r="AB1644" s="14">
        <f>IF(H1644="","",H1644)</f>
        <v/>
      </c>
      <c r="AC1644">
        <f>O1644</f>
        <v/>
      </c>
      <c r="AD1644" s="14">
        <f>IF(I1644="","",I1644)</f>
        <v/>
      </c>
      <c r="AE1644">
        <f>P1644</f>
        <v/>
      </c>
      <c r="AH1644">
        <f>IF(S1644&lt;&gt;"",S1644,AH1643+900)</f>
        <v/>
      </c>
      <c r="AI1644">
        <f>IF(T1644&lt;&gt;"",T1644,AI1643)</f>
        <v/>
      </c>
      <c r="AJ1644">
        <f>IF(U1644&lt;&gt;"",U1644,AJ1643)</f>
        <v/>
      </c>
      <c r="AK1644">
        <f>IF(W1644&lt;&gt;"",W1644,"")</f>
        <v/>
      </c>
      <c r="AL1644" s="14">
        <f>IF(X1644&lt;&gt;"",X1644,"")</f>
        <v/>
      </c>
      <c r="AM1644" s="14">
        <f>IF(Y1644&lt;&gt;"",Y1644,"")</f>
        <v/>
      </c>
      <c r="AN1644" s="14">
        <f>IF(OR(AL1644="",AM1644=""),"",AL1644-AM1644)</f>
        <v/>
      </c>
      <c r="AO1644">
        <f>IF(AN1644="","",IF(AN1644&gt;0,"Bullish","Bearish"))</f>
        <v/>
      </c>
      <c r="AP1644">
        <f>IF(AO1644="",AP1643,AO1644)</f>
        <v/>
      </c>
      <c r="AQ1644" s="14">
        <f>IF(AB1644&lt;&gt;"",AB1644,"")</f>
        <v/>
      </c>
      <c r="AR1644" s="14">
        <f>IF(AD1644&lt;&gt;"",AD1644,"")</f>
        <v/>
      </c>
      <c r="AS1644">
        <f>IF(AS1643+1=13,1,AS1643+1)</f>
        <v/>
      </c>
      <c r="AT1644">
        <f>IFERROR(IF(SLOPE($AQ$1622:$AQ$1633,$AS$1622:$AS$1633)&gt;0,MIN(3,ABS(SLOPE($AQ$1622:$AQ$1633,$AS$1622:$AS$1633))),IF(SLOPE($AQ$1622:$AQ$1633,$AS$1622:$AS$1633)&lt;-0.5,-0.5,0)),0)</f>
        <v/>
      </c>
      <c r="AU1644">
        <f>IFERROR(IF(SLOPE($AR$1622:$AR$1633,$AS$1622:$AS$1633)&lt;0,MAX(-3,-ABS(SLOPE($AR$1622:$AR$1633,$AS$1622:$AS$1633))),IF(SLOPE($AR$1622:$AR$1633,$AS$1622:$AS$1633)&gt;0.5,0.5,0)),0)</f>
        <v/>
      </c>
      <c r="AV1644">
        <f>($AQ$1634+(AT1644*(AS1644-1)))</f>
        <v/>
      </c>
      <c r="AW1644">
        <f>($AR$1634+(AU1644*(AS1644-1)))</f>
        <v/>
      </c>
      <c r="AX1644">
        <f>IF(AT1644&gt;0,AV1644+AT1644,AV1644)</f>
        <v/>
      </c>
      <c r="AY1644">
        <f>IF(AU1644&lt;0,AW1644+AU1644,AW1644)</f>
        <v/>
      </c>
      <c r="BA1644" s="14">
        <f>IFERROR(AX1644-AQ1644,"")</f>
        <v/>
      </c>
      <c r="BB1644" s="14">
        <f>IFERROR(AY1644-AR1644,"")</f>
        <v/>
      </c>
      <c r="BD1644">
        <f>AH1644</f>
        <v/>
      </c>
      <c r="BE1644">
        <f>AI1644</f>
        <v/>
      </c>
      <c r="BF1644">
        <f>AJ1644</f>
        <v/>
      </c>
      <c r="BG1644" s="14">
        <f>L1644</f>
        <v/>
      </c>
      <c r="BH1644" s="14">
        <f>IF(X1644="","",X1644)</f>
        <v/>
      </c>
      <c r="BI1644" s="14">
        <f>IF(Y1644="","",Y1644)</f>
        <v/>
      </c>
      <c r="BJ1644">
        <f>Z1644</f>
        <v/>
      </c>
      <c r="BK1644">
        <f>AA1644</f>
        <v/>
      </c>
      <c r="BL1644">
        <f>IFERROR(AX1644,"")</f>
        <v/>
      </c>
      <c r="BM1644">
        <f>IFERROR(AY1644,"")</f>
        <v/>
      </c>
    </row>
    <row r="1645" ht="14.25" customHeight="1">
      <c r="A1645">
        <f>ALGLIB_SSA_XAUUSD!AA1645</f>
        <v/>
      </c>
      <c r="B1645">
        <f>IF($A1645="","",INDEX(ALGLIB_SSA_XAUUSD!$B$2:$B$2401,MATCH($A1645,ALGLIB_SSA_XAUUSD!$A$2:$A$2401,1)))</f>
        <v/>
      </c>
      <c r="C1645">
        <f>IF($A1645="","",INDEX(ALGLIB_SSA_XAUUSD!$C$2:$C$2401,MATCH($A1645,ALGLIB_SSA_XAUUSD!$A$2:$A$2401,1)))</f>
        <v/>
      </c>
      <c r="D1645" s="14">
        <f>IF($A1645="","",INT((ROW()-2)/12)+1)</f>
        <v/>
      </c>
      <c r="E1645" s="14">
        <f>IF(AND(E1646&lt;&gt;"",D1646=D1634+1),E1634+(E1646-E1634)*11/12,"")</f>
        <v/>
      </c>
      <c r="F1645" s="14">
        <f>IF(AND(F1646&lt;&gt;"",D1646=D1634+1),F1634+(F1646-F1634)*11/12,"")</f>
        <v/>
      </c>
      <c r="G1645" s="14">
        <f>IF(AND(G1646&lt;&gt;"",D1646=D1634+1),G1634+(G1646-G1634)*11/12,"")</f>
        <v/>
      </c>
      <c r="H1645" s="14">
        <f>IF(AND(H1646&lt;&gt;"",D1646=D1634+1),H1634+(H1646-H1634)*11/12,"")</f>
        <v/>
      </c>
      <c r="I1645" s="14">
        <f>IF(AND(L1646&lt;&gt;"",D1646=D1634+1),I1634+(I1646-I1634)*11/12,"")</f>
        <v/>
      </c>
      <c r="J1645">
        <f>_xlfn.XLOOKUP($A1645,ALGLIB_SSA_XAUUSD!$AA$2:$AA$2401,ALGLIB_SSA_XAUUSD!$P$2:$P$2401,"",0)</f>
        <v/>
      </c>
      <c r="K1645">
        <f>_xlfn.XLOOKUP($A1645,ALGLIB_SSA_XAUUSD!$AA$2:$AA$2401,ALGLIB_SSA_XAUUSD!$Q$2:$Q$2401,"",0)</f>
        <v/>
      </c>
      <c r="L1645">
        <f>_xlfn.XLOOKUP($A1645,ALGLIB_SSA_XAUUSD!$AA$2:$AA$2401,ALGLIB_SSA_XAUUSD!$R$2:$R$2401,"",0)</f>
        <v/>
      </c>
      <c r="M1645">
        <f>_xlfn.XLOOKUP($A1645,ALGLIB_SSA_XAUUSD!$AA$2:$AA$2401,ALGLIB_SSA_XAUUSD!$S$2:$S$2401,"",0)</f>
        <v/>
      </c>
      <c r="N1645">
        <f>_xlfn.XLOOKUP($A1645,ALGLIB_SSA_XAUUSD!$AA$2:$AA$2401,ALGLIB_SSA_XAUUSD!$T$2:$T$2401,"",0)</f>
        <v/>
      </c>
      <c r="O1645">
        <f>_xlfn.XLOOKUP($A1645,ALGLIB_SSA_XAUUSD!$AA$2:$AA$2401,ALGLIB_SSA_XAUUSD!$U$2:$U$2401,"",0)</f>
        <v/>
      </c>
      <c r="P1645">
        <f>_xlfn.XLOOKUP($A1645,ALGLIB_SSA_XAUUSD!$AA$2:$AA$2401,ALGLIB_SSA_XAUUSD!$V$2:$V$2401,"",0)</f>
        <v/>
      </c>
      <c r="S1645">
        <f>A1645</f>
        <v/>
      </c>
      <c r="T1645">
        <f>J1645</f>
        <v/>
      </c>
      <c r="U1645">
        <f>K1645</f>
        <v/>
      </c>
      <c r="V1645" s="14">
        <f>IF($A1645="","",MOD(ROW()-2,12)+1)</f>
        <v/>
      </c>
      <c r="W1645">
        <f>L1645</f>
        <v/>
      </c>
      <c r="X1645" s="14">
        <f>IF(F1645="","",F1645)</f>
        <v/>
      </c>
      <c r="Y1645" s="14">
        <f>IF(G1645="","",G1645)</f>
        <v/>
      </c>
      <c r="Z1645">
        <f>M1645</f>
        <v/>
      </c>
      <c r="AA1645">
        <f>N1645</f>
        <v/>
      </c>
      <c r="AB1645" s="14">
        <f>IF(H1645="","",H1645)</f>
        <v/>
      </c>
      <c r="AC1645">
        <f>O1645</f>
        <v/>
      </c>
      <c r="AD1645" s="14">
        <f>IF(I1645="","",I1645)</f>
        <v/>
      </c>
      <c r="AE1645">
        <f>P1645</f>
        <v/>
      </c>
      <c r="AH1645">
        <f>IF(S1645&lt;&gt;"",S1645,AH1644+900)</f>
        <v/>
      </c>
      <c r="AI1645">
        <f>IF(T1645&lt;&gt;"",T1645,AI1644)</f>
        <v/>
      </c>
      <c r="AJ1645">
        <f>IF(U1645&lt;&gt;"",U1645,AJ1644)</f>
        <v/>
      </c>
      <c r="AK1645">
        <f>IF(W1645&lt;&gt;"",W1645,"")</f>
        <v/>
      </c>
      <c r="AL1645" s="14">
        <f>IF(X1645&lt;&gt;"",X1645,"")</f>
        <v/>
      </c>
      <c r="AM1645" s="14">
        <f>IF(Y1645&lt;&gt;"",Y1645,"")</f>
        <v/>
      </c>
      <c r="AN1645" s="14">
        <f>IF(OR(AL1645="",AM1645=""),"",AL1645-AM1645)</f>
        <v/>
      </c>
      <c r="AO1645">
        <f>IF(AN1645="","",IF(AN1645&gt;0,"Bullish","Bearish"))</f>
        <v/>
      </c>
      <c r="AP1645">
        <f>IF(AO1645="",AP1644,AO1645)</f>
        <v/>
      </c>
      <c r="AQ1645" s="14">
        <f>IF(AB1645&lt;&gt;"",AB1645,"")</f>
        <v/>
      </c>
      <c r="AR1645" s="14">
        <f>IF(AD1645&lt;&gt;"",AD1645,"")</f>
        <v/>
      </c>
      <c r="AS1645">
        <f>IF(AS1644+1=13,1,AS1644+1)</f>
        <v/>
      </c>
      <c r="AT1645">
        <f>IFERROR(IF(SLOPE($AQ$1622:$AQ$1633,$AS$1622:$AS$1633)&gt;0,MIN(3,ABS(SLOPE($AQ$1622:$AQ$1633,$AS$1622:$AS$1633))),IF(SLOPE($AQ$1622:$AQ$1633,$AS$1622:$AS$1633)&lt;-0.5,-0.5,0)),0)</f>
        <v/>
      </c>
      <c r="AU1645">
        <f>IFERROR(IF(SLOPE($AR$1622:$AR$1633,$AS$1622:$AS$1633)&lt;0,MAX(-3,-ABS(SLOPE($AR$1622:$AR$1633,$AS$1622:$AS$1633))),IF(SLOPE($AR$1622:$AR$1633,$AS$1622:$AS$1633)&gt;0.5,0.5,0)),0)</f>
        <v/>
      </c>
      <c r="AV1645">
        <f>($AQ$1634+(AT1645*(AS1645-1)))</f>
        <v/>
      </c>
      <c r="AW1645">
        <f>($AR$1634+(AU1645*(AS1645-1)))</f>
        <v/>
      </c>
      <c r="AX1645">
        <f>IF(AT1645&gt;0,AV1645+AT1645,AV1645)</f>
        <v/>
      </c>
      <c r="AY1645">
        <f>IF(AU1645&lt;0,AW1645+AU1645,AW1645)</f>
        <v/>
      </c>
      <c r="BA1645" s="14">
        <f>IFERROR(AX1645-AQ1645,"")</f>
        <v/>
      </c>
      <c r="BB1645" s="14">
        <f>IFERROR(AY1645-AR1645,"")</f>
        <v/>
      </c>
      <c r="BD1645">
        <f>AH1645</f>
        <v/>
      </c>
      <c r="BE1645">
        <f>AI1645</f>
        <v/>
      </c>
      <c r="BF1645">
        <f>AJ1645</f>
        <v/>
      </c>
      <c r="BG1645" s="14">
        <f>L1645</f>
        <v/>
      </c>
      <c r="BH1645" s="14">
        <f>IF(X1645="","",X1645)</f>
        <v/>
      </c>
      <c r="BI1645" s="14">
        <f>IF(Y1645="","",Y1645)</f>
        <v/>
      </c>
      <c r="BJ1645">
        <f>Z1645</f>
        <v/>
      </c>
      <c r="BK1645">
        <f>AA1645</f>
        <v/>
      </c>
      <c r="BL1645">
        <f>IFERROR(AX1645,"")</f>
        <v/>
      </c>
      <c r="BM1645">
        <f>IFERROR(AY1645,"")</f>
        <v/>
      </c>
    </row>
    <row r="1646" ht="14.25" customHeight="1">
      <c r="A1646">
        <f>ALGLIB_SSA_XAUUSD!AA1646</f>
        <v/>
      </c>
      <c r="B1646">
        <f>IF($A1646="","",INDEX(ALGLIB_SSA_XAUUSD!$B$2:$B$2401,MATCH($A1646,ALGLIB_SSA_XAUUSD!$A$2:$A$2401,1)))</f>
        <v/>
      </c>
      <c r="C1646">
        <f>IF($A1646="","",INDEX(ALGLIB_SSA_XAUUSD!$C$2:$C$2401,MATCH($A1646,ALGLIB_SSA_XAUUSD!$A$2:$A$2401,1)))</f>
        <v/>
      </c>
      <c r="D1646" s="14">
        <f>IF($A1646="","",INT((ROW()-2)/12)+1)</f>
        <v/>
      </c>
      <c r="E1646" s="14">
        <f>IF($A1646="","",INDEX(ALGLIB_SSA_XAUUSD!$D$2:$D$2401,MATCH($A1646,ALGLIB_SSA_XAUUSD!$A$2:$A$2401,1)))</f>
        <v/>
      </c>
      <c r="F1646" s="14">
        <f>IF($A1646="","",INDEX(ALGLIB_SSA_XAUUSD!$E$2:$E$2401,MATCH($A1646,ALGLIB_SSA_XAUUSD!$A$2:$A$2401,1)))</f>
        <v/>
      </c>
      <c r="G1646" s="14">
        <f>IF($A1646="","",INDEX(ALGLIB_SSA_XAUUSD!$F$2:$F$2401,MATCH($A1646,ALGLIB_SSA_XAUUSD!$A$2:$A$2401,1)))</f>
        <v/>
      </c>
      <c r="H1646" s="14">
        <f>IF($A1646="","",INDEX(ALGLIB_SSA_XAUUSD!$G$2:$G$2401,MATCH($A1646,ALGLIB_SSA_XAUUSD!$A$2:$A$2401,1)))</f>
        <v/>
      </c>
      <c r="I1646" s="14">
        <f>IF($A1646="","",INDEX(ALGLIB_SSA_XAUUSD!$H$2:$H$2401,MATCH($A1646,ALGLIB_SSA_XAUUSD!$A$2:$A$2401,1)))</f>
        <v/>
      </c>
      <c r="J1646">
        <f>_xlfn.XLOOKUP($A1646,ALGLIB_SSA_XAUUSD!$AA$2:$AA$2401,ALGLIB_SSA_XAUUSD!$P$2:$P$2401,"",0)</f>
        <v/>
      </c>
      <c r="K1646">
        <f>_xlfn.XLOOKUP($A1646,ALGLIB_SSA_XAUUSD!$AA$2:$AA$2401,ALGLIB_SSA_XAUUSD!$Q$2:$Q$2401,"",0)</f>
        <v/>
      </c>
      <c r="L1646">
        <f>_xlfn.XLOOKUP($A1646,ALGLIB_SSA_XAUUSD!$AA$2:$AA$2401,ALGLIB_SSA_XAUUSD!$R$2:$R$2401,"",0)</f>
        <v/>
      </c>
      <c r="M1646">
        <f>_xlfn.XLOOKUP($A1646,ALGLIB_SSA_XAUUSD!$AA$2:$AA$2401,ALGLIB_SSA_XAUUSD!$S$2:$S$2401,"",0)</f>
        <v/>
      </c>
      <c r="N1646">
        <f>_xlfn.XLOOKUP($A1646,ALGLIB_SSA_XAUUSD!$AA$2:$AA$2401,ALGLIB_SSA_XAUUSD!$T$2:$T$2401,"",0)</f>
        <v/>
      </c>
      <c r="O1646">
        <f>_xlfn.XLOOKUP($A1646,ALGLIB_SSA_XAUUSD!$AA$2:$AA$2401,ALGLIB_SSA_XAUUSD!$U$2:$U$2401,"",0)</f>
        <v/>
      </c>
      <c r="P1646">
        <f>_xlfn.XLOOKUP($A1646,ALGLIB_SSA_XAUUSD!$AA$2:$AA$2401,ALGLIB_SSA_XAUUSD!$V$2:$V$2401,"",0)</f>
        <v/>
      </c>
      <c r="S1646">
        <f>A1646</f>
        <v/>
      </c>
      <c r="T1646">
        <f>J1646</f>
        <v/>
      </c>
      <c r="U1646">
        <f>K1646</f>
        <v/>
      </c>
      <c r="V1646" s="14">
        <f>IF($A1646="","",MOD(ROW()-2,12)+1)</f>
        <v/>
      </c>
      <c r="W1646">
        <f>L1646</f>
        <v/>
      </c>
      <c r="X1646" s="14">
        <f>IF(F1646="","",F1646)</f>
        <v/>
      </c>
      <c r="Y1646" s="14">
        <f>IF(G1646="","",G1646)</f>
        <v/>
      </c>
      <c r="Z1646">
        <f>M1646</f>
        <v/>
      </c>
      <c r="AA1646">
        <f>N1646</f>
        <v/>
      </c>
      <c r="AB1646" s="14">
        <f>IF(H1646="","",H1646)</f>
        <v/>
      </c>
      <c r="AC1646">
        <f>O1646</f>
        <v/>
      </c>
      <c r="AD1646" s="14">
        <f>IF(I1646="","",I1646)</f>
        <v/>
      </c>
      <c r="AE1646">
        <f>P1646</f>
        <v/>
      </c>
      <c r="AH1646">
        <f>IF(S1646&lt;&gt;"",S1646,AH1645+900)</f>
        <v/>
      </c>
      <c r="AI1646">
        <f>IF(T1646&lt;&gt;"",T1646,AI1645)</f>
        <v/>
      </c>
      <c r="AJ1646">
        <f>IF(U1646&lt;&gt;"",U1646,AJ1645)</f>
        <v/>
      </c>
      <c r="AK1646">
        <f>IF(W1646&lt;&gt;"",W1646,"")</f>
        <v/>
      </c>
      <c r="AL1646" s="14">
        <f>IF(X1646&lt;&gt;"",X1646,"")</f>
        <v/>
      </c>
      <c r="AM1646" s="14">
        <f>IF(Y1646&lt;&gt;"",Y1646,"")</f>
        <v/>
      </c>
      <c r="AN1646" s="14">
        <f>IF(OR(AL1646="",AM1646=""),"",AL1646-AM1646)</f>
        <v/>
      </c>
      <c r="AO1646">
        <f>IF(AN1646="","",IF(AN1646&gt;0,"Bullish","Bearish"))</f>
        <v/>
      </c>
      <c r="AP1646">
        <f>IF(AO1646="",AP1645,AO1646)</f>
        <v/>
      </c>
      <c r="AQ1646" s="14">
        <f>IF(AB1646&lt;&gt;"",AB1646,"")</f>
        <v/>
      </c>
      <c r="AR1646" s="14">
        <f>IF(AD1646&lt;&gt;"",AD1646,"")</f>
        <v/>
      </c>
      <c r="AS1646">
        <f>IF(AS1645+1=13,1,AS1645+1)</f>
        <v/>
      </c>
      <c r="AT1646">
        <f>IFERROR(IF(SLOPE($AQ$1634:$AQ$1645,$AS$1634:$AS$1645)&gt;0,MIN(3,ABS(SLOPE($AQ$1634:$AQ$1645,$AS$1634:$AS$1645))),IF(SLOPE($AQ$1634:$AQ$1645,$AS$1634:$AS$1645)&lt;-0.5,-0.5,0)),0)</f>
        <v/>
      </c>
      <c r="AU1646">
        <f>IFERROR(IF(SLOPE($AR$1634:$AR$1645,$AS$1634:$AS$1645)&lt;0,MAX(-3,-ABS(SLOPE($AR$1634:$AR$1645,$AS$1634:$AS$1645))),IF(SLOPE($AR$1634:$AR$1645,$AS$1634:$AS$1645)&gt;0.5,0.5,0)),0)</f>
        <v/>
      </c>
      <c r="AV1646">
        <f>($AQ$1646+(AT1646*(AS1646-1)))</f>
        <v/>
      </c>
      <c r="AW1646">
        <f>($AR$1646+(AU1646*(AS1646-1)))</f>
        <v/>
      </c>
      <c r="AX1646">
        <f>IF(AT1646&gt;0,AV1646+AT1646,AV1646)</f>
        <v/>
      </c>
      <c r="AY1646">
        <f>IF(AU1646&lt;0,AW1646+AU1646,AW1646)</f>
        <v/>
      </c>
      <c r="BA1646" s="14">
        <f>IFERROR(AX1646-AQ1646,"")</f>
        <v/>
      </c>
      <c r="BB1646" s="14">
        <f>IFERROR(AY1646-AR1646,"")</f>
        <v/>
      </c>
      <c r="BD1646">
        <f>AH1646</f>
        <v/>
      </c>
      <c r="BE1646">
        <f>AI1646</f>
        <v/>
      </c>
      <c r="BF1646">
        <f>AJ1646</f>
        <v/>
      </c>
      <c r="BG1646" s="14">
        <f>L1646</f>
        <v/>
      </c>
      <c r="BH1646" s="14">
        <f>IF(X1646="","",X1646)</f>
        <v/>
      </c>
      <c r="BI1646" s="14">
        <f>IF(Y1646="","",Y1646)</f>
        <v/>
      </c>
      <c r="BJ1646">
        <f>Z1646</f>
        <v/>
      </c>
      <c r="BK1646">
        <f>AA1646</f>
        <v/>
      </c>
      <c r="BL1646">
        <f>IFERROR(AX1646,"")</f>
        <v/>
      </c>
      <c r="BM1646">
        <f>IFERROR(AY1646,"")</f>
        <v/>
      </c>
    </row>
    <row r="1647" ht="14.25" customHeight="1">
      <c r="A1647">
        <f>ALGLIB_SSA_XAUUSD!AA1647</f>
        <v/>
      </c>
      <c r="B1647">
        <f>IF($A1647="","",INDEX(ALGLIB_SSA_XAUUSD!$B$2:$B$2401,MATCH($A1647,ALGLIB_SSA_XAUUSD!$A$2:$A$2401,1)))</f>
        <v/>
      </c>
      <c r="C1647">
        <f>IF($A1647="","",INDEX(ALGLIB_SSA_XAUUSD!$C$2:$C$2401,MATCH($A1647,ALGLIB_SSA_XAUUSD!$A$2:$A$2401,1)))</f>
        <v/>
      </c>
      <c r="D1647" s="14">
        <f>IF($A1647="","",INT((ROW()-2)/12)+1)</f>
        <v/>
      </c>
      <c r="E1647" s="14">
        <f>IF(AND(E1658&lt;&gt;"",D1658=D1646+1),E1646+(E1658-E1646)*1/12,"")</f>
        <v/>
      </c>
      <c r="F1647" s="14">
        <f>IF(AND(F1658&lt;&gt;"",D1658=D1646+1),F1646+(F1658-F1646)*1/12,"")</f>
        <v/>
      </c>
      <c r="G1647" s="14">
        <f>IF(AND(G1658&lt;&gt;"",D1658=D1646+1),G1646+(G1658-G1646)*1/12,"")</f>
        <v/>
      </c>
      <c r="H1647" s="14">
        <f>IF(AND(H1658&lt;&gt;"",D1658=D1646+1),H1646+(H1658-H1646)*1/12,"")</f>
        <v/>
      </c>
      <c r="I1647" s="14">
        <f>IF(AND(L1658&lt;&gt;"",D1658=D1646+1),I1646+(I1658-I1646)*1/12,"")</f>
        <v/>
      </c>
      <c r="J1647">
        <f>_xlfn.XLOOKUP($A1647,ALGLIB_SSA_XAUUSD!$AA$2:$AA$2401,ALGLIB_SSA_XAUUSD!$P$2:$P$2401,"",0)</f>
        <v/>
      </c>
      <c r="K1647">
        <f>_xlfn.XLOOKUP($A1647,ALGLIB_SSA_XAUUSD!$AA$2:$AA$2401,ALGLIB_SSA_XAUUSD!$Q$2:$Q$2401,"",0)</f>
        <v/>
      </c>
      <c r="L1647">
        <f>_xlfn.XLOOKUP($A1647,ALGLIB_SSA_XAUUSD!$AA$2:$AA$2401,ALGLIB_SSA_XAUUSD!$R$2:$R$2401,"",0)</f>
        <v/>
      </c>
      <c r="M1647">
        <f>_xlfn.XLOOKUP($A1647,ALGLIB_SSA_XAUUSD!$AA$2:$AA$2401,ALGLIB_SSA_XAUUSD!$S$2:$S$2401,"",0)</f>
        <v/>
      </c>
      <c r="N1647">
        <f>_xlfn.XLOOKUP($A1647,ALGLIB_SSA_XAUUSD!$AA$2:$AA$2401,ALGLIB_SSA_XAUUSD!$T$2:$T$2401,"",0)</f>
        <v/>
      </c>
      <c r="O1647">
        <f>_xlfn.XLOOKUP($A1647,ALGLIB_SSA_XAUUSD!$AA$2:$AA$2401,ALGLIB_SSA_XAUUSD!$U$2:$U$2401,"",0)</f>
        <v/>
      </c>
      <c r="P1647">
        <f>_xlfn.XLOOKUP($A1647,ALGLIB_SSA_XAUUSD!$AA$2:$AA$2401,ALGLIB_SSA_XAUUSD!$V$2:$V$2401,"",0)</f>
        <v/>
      </c>
      <c r="S1647">
        <f>A1647</f>
        <v/>
      </c>
      <c r="T1647">
        <f>J1647</f>
        <v/>
      </c>
      <c r="U1647">
        <f>K1647</f>
        <v/>
      </c>
      <c r="V1647" s="14">
        <f>IF($A1647="","",MOD(ROW()-2,12)+1)</f>
        <v/>
      </c>
      <c r="W1647">
        <f>L1647</f>
        <v/>
      </c>
      <c r="X1647" s="14">
        <f>IF(F1647="","",F1647)</f>
        <v/>
      </c>
      <c r="Y1647" s="14">
        <f>IF(G1647="","",G1647)</f>
        <v/>
      </c>
      <c r="Z1647">
        <f>M1647</f>
        <v/>
      </c>
      <c r="AA1647">
        <f>N1647</f>
        <v/>
      </c>
      <c r="AB1647" s="14">
        <f>IF(H1647="","",H1647)</f>
        <v/>
      </c>
      <c r="AC1647">
        <f>O1647</f>
        <v/>
      </c>
      <c r="AD1647" s="14">
        <f>IF(I1647="","",I1647)</f>
        <v/>
      </c>
      <c r="AE1647">
        <f>P1647</f>
        <v/>
      </c>
      <c r="AH1647">
        <f>IF(S1647&lt;&gt;"",S1647,AH1646+900)</f>
        <v/>
      </c>
      <c r="AI1647">
        <f>IF(T1647&lt;&gt;"",T1647,AI1646)</f>
        <v/>
      </c>
      <c r="AJ1647">
        <f>IF(U1647&lt;&gt;"",U1647,AJ1646)</f>
        <v/>
      </c>
      <c r="AK1647">
        <f>IF(W1647&lt;&gt;"",W1647,"")</f>
        <v/>
      </c>
      <c r="AL1647" s="14">
        <f>IF(X1647&lt;&gt;"",X1647,"")</f>
        <v/>
      </c>
      <c r="AM1647" s="14">
        <f>IF(Y1647&lt;&gt;"",Y1647,"")</f>
        <v/>
      </c>
      <c r="AN1647" s="14">
        <f>IF(OR(AL1647="",AM1647=""),"",AL1647-AM1647)</f>
        <v/>
      </c>
      <c r="AO1647">
        <f>IF(AN1647="","",IF(AN1647&gt;0,"Bullish","Bearish"))</f>
        <v/>
      </c>
      <c r="AP1647">
        <f>IF(AO1647="",AP1646,AO1647)</f>
        <v/>
      </c>
      <c r="AQ1647" s="14">
        <f>IF(AB1647&lt;&gt;"",AB1647,"")</f>
        <v/>
      </c>
      <c r="AR1647" s="14">
        <f>IF(AD1647&lt;&gt;"",AD1647,"")</f>
        <v/>
      </c>
      <c r="AS1647">
        <f>IF(AS1646+1=13,1,AS1646+1)</f>
        <v/>
      </c>
      <c r="AT1647">
        <f>IFERROR(IF(SLOPE($AQ$1634:$AQ$1645,$AS$1634:$AS$1645)&gt;0,MIN(3,ABS(SLOPE($AQ$1634:$AQ$1645,$AS$1634:$AS$1645))),IF(SLOPE($AQ$1634:$AQ$1645,$AS$1634:$AS$1645)&lt;-0.5,-0.5,0)),0)</f>
        <v/>
      </c>
      <c r="AU1647">
        <f>IFERROR(IF(SLOPE($AR$1634:$AR$1645,$AS$1634:$AS$1645)&lt;0,MAX(-3,-ABS(SLOPE($AR$1634:$AR$1645,$AS$1634:$AS$1645))),IF(SLOPE($AR$1634:$AR$1645,$AS$1634:$AS$1645)&gt;0.5,0.5,0)),0)</f>
        <v/>
      </c>
      <c r="AV1647">
        <f>($AQ$1646+(AT1647*(AS1647-1)))</f>
        <v/>
      </c>
      <c r="AW1647">
        <f>($AR$1646+(AU1647*(AS1647-1)))</f>
        <v/>
      </c>
      <c r="AX1647">
        <f>IF(AT1647&gt;0,AV1647+AT1647,AV1647)</f>
        <v/>
      </c>
      <c r="AY1647">
        <f>IF(AU1647&lt;0,AW1647+AU1647,AW1647)</f>
        <v/>
      </c>
      <c r="BA1647" s="14">
        <f>IFERROR(AX1647-AQ1647,"")</f>
        <v/>
      </c>
      <c r="BB1647" s="14">
        <f>IFERROR(AY1647-AR1647,"")</f>
        <v/>
      </c>
      <c r="BD1647">
        <f>AH1647</f>
        <v/>
      </c>
      <c r="BE1647">
        <f>AI1647</f>
        <v/>
      </c>
      <c r="BF1647">
        <f>AJ1647</f>
        <v/>
      </c>
      <c r="BG1647" s="14">
        <f>L1647</f>
        <v/>
      </c>
      <c r="BH1647" s="14">
        <f>IF(X1647="","",X1647)</f>
        <v/>
      </c>
      <c r="BI1647" s="14">
        <f>IF(Y1647="","",Y1647)</f>
        <v/>
      </c>
      <c r="BJ1647">
        <f>Z1647</f>
        <v/>
      </c>
      <c r="BK1647">
        <f>AA1647</f>
        <v/>
      </c>
      <c r="BL1647">
        <f>IFERROR(AX1647,"")</f>
        <v/>
      </c>
      <c r="BM1647">
        <f>IFERROR(AY1647,"")</f>
        <v/>
      </c>
    </row>
    <row r="1648" ht="14.25" customHeight="1">
      <c r="A1648">
        <f>ALGLIB_SSA_XAUUSD!AA1648</f>
        <v/>
      </c>
      <c r="B1648">
        <f>IF($A1648="","",INDEX(ALGLIB_SSA_XAUUSD!$B$2:$B$2401,MATCH($A1648,ALGLIB_SSA_XAUUSD!$A$2:$A$2401,1)))</f>
        <v/>
      </c>
      <c r="C1648">
        <f>IF($A1648="","",INDEX(ALGLIB_SSA_XAUUSD!$C$2:$C$2401,MATCH($A1648,ALGLIB_SSA_XAUUSD!$A$2:$A$2401,1)))</f>
        <v/>
      </c>
      <c r="D1648" s="14">
        <f>IF($A1648="","",INT((ROW()-2)/12)+1)</f>
        <v/>
      </c>
      <c r="E1648" s="14">
        <f>IF(AND(E1658&lt;&gt;"",D1658=D1646+1),E1646+(E1658-E1646)*2/12,"")</f>
        <v/>
      </c>
      <c r="F1648" s="14">
        <f>IF(AND(F1658&lt;&gt;"",D1658=D1646+1),F1646+(F1658-F1646)*2/12,"")</f>
        <v/>
      </c>
      <c r="G1648" s="14">
        <f>IF(AND(G1658&lt;&gt;"",D1658=D1646+1),G1646+(G1658-G1646)*2/12,"")</f>
        <v/>
      </c>
      <c r="H1648" s="14">
        <f>IF(AND(H1658&lt;&gt;"",D1658=D1646+1),H1646+(H1658-H1646)*2/12,"")</f>
        <v/>
      </c>
      <c r="I1648" s="14">
        <f>IF(AND(L1658&lt;&gt;"",D1658=D1646+1),I1646+(I1658-I1646)*2/12,"")</f>
        <v/>
      </c>
      <c r="J1648">
        <f>_xlfn.XLOOKUP($A1648,ALGLIB_SSA_XAUUSD!$AA$2:$AA$2401,ALGLIB_SSA_XAUUSD!$P$2:$P$2401,"",0)</f>
        <v/>
      </c>
      <c r="K1648">
        <f>_xlfn.XLOOKUP($A1648,ALGLIB_SSA_XAUUSD!$AA$2:$AA$2401,ALGLIB_SSA_XAUUSD!$Q$2:$Q$2401,"",0)</f>
        <v/>
      </c>
      <c r="L1648">
        <f>_xlfn.XLOOKUP($A1648,ALGLIB_SSA_XAUUSD!$AA$2:$AA$2401,ALGLIB_SSA_XAUUSD!$R$2:$R$2401,"",0)</f>
        <v/>
      </c>
      <c r="M1648">
        <f>_xlfn.XLOOKUP($A1648,ALGLIB_SSA_XAUUSD!$AA$2:$AA$2401,ALGLIB_SSA_XAUUSD!$S$2:$S$2401,"",0)</f>
        <v/>
      </c>
      <c r="N1648">
        <f>_xlfn.XLOOKUP($A1648,ALGLIB_SSA_XAUUSD!$AA$2:$AA$2401,ALGLIB_SSA_XAUUSD!$T$2:$T$2401,"",0)</f>
        <v/>
      </c>
      <c r="O1648">
        <f>_xlfn.XLOOKUP($A1648,ALGLIB_SSA_XAUUSD!$AA$2:$AA$2401,ALGLIB_SSA_XAUUSD!$U$2:$U$2401,"",0)</f>
        <v/>
      </c>
      <c r="P1648">
        <f>_xlfn.XLOOKUP($A1648,ALGLIB_SSA_XAUUSD!$AA$2:$AA$2401,ALGLIB_SSA_XAUUSD!$V$2:$V$2401,"",0)</f>
        <v/>
      </c>
      <c r="S1648">
        <f>A1648</f>
        <v/>
      </c>
      <c r="T1648">
        <f>J1648</f>
        <v/>
      </c>
      <c r="U1648">
        <f>K1648</f>
        <v/>
      </c>
      <c r="V1648" s="14">
        <f>IF($A1648="","",MOD(ROW()-2,12)+1)</f>
        <v/>
      </c>
      <c r="W1648">
        <f>L1648</f>
        <v/>
      </c>
      <c r="X1648" s="14">
        <f>IF(F1648="","",F1648)</f>
        <v/>
      </c>
      <c r="Y1648" s="14">
        <f>IF(G1648="","",G1648)</f>
        <v/>
      </c>
      <c r="Z1648">
        <f>M1648</f>
        <v/>
      </c>
      <c r="AA1648">
        <f>N1648</f>
        <v/>
      </c>
      <c r="AB1648" s="14">
        <f>IF(H1648="","",H1648)</f>
        <v/>
      </c>
      <c r="AC1648">
        <f>O1648</f>
        <v/>
      </c>
      <c r="AD1648" s="14">
        <f>IF(I1648="","",I1648)</f>
        <v/>
      </c>
      <c r="AE1648">
        <f>P1648</f>
        <v/>
      </c>
      <c r="AH1648">
        <f>IF(S1648&lt;&gt;"",S1648,AH1647+900)</f>
        <v/>
      </c>
      <c r="AI1648">
        <f>IF(T1648&lt;&gt;"",T1648,AI1647)</f>
        <v/>
      </c>
      <c r="AJ1648">
        <f>IF(U1648&lt;&gt;"",U1648,AJ1647)</f>
        <v/>
      </c>
      <c r="AK1648">
        <f>IF(W1648&lt;&gt;"",W1648,"")</f>
        <v/>
      </c>
      <c r="AL1648" s="14">
        <f>IF(X1648&lt;&gt;"",X1648,"")</f>
        <v/>
      </c>
      <c r="AM1648" s="14">
        <f>IF(Y1648&lt;&gt;"",Y1648,"")</f>
        <v/>
      </c>
      <c r="AN1648" s="14">
        <f>IF(OR(AL1648="",AM1648=""),"",AL1648-AM1648)</f>
        <v/>
      </c>
      <c r="AO1648">
        <f>IF(AN1648="","",IF(AN1648&gt;0,"Bullish","Bearish"))</f>
        <v/>
      </c>
      <c r="AP1648">
        <f>IF(AO1648="",AP1647,AO1648)</f>
        <v/>
      </c>
      <c r="AQ1648" s="14">
        <f>IF(AB1648&lt;&gt;"",AB1648,"")</f>
        <v/>
      </c>
      <c r="AR1648" s="14">
        <f>IF(AD1648&lt;&gt;"",AD1648,"")</f>
        <v/>
      </c>
      <c r="AS1648">
        <f>IF(AS1647+1=13,1,AS1647+1)</f>
        <v/>
      </c>
      <c r="AT1648">
        <f>IFERROR(IF(SLOPE($AQ$1634:$AQ$1645,$AS$1634:$AS$1645)&gt;0,MIN(3,ABS(SLOPE($AQ$1634:$AQ$1645,$AS$1634:$AS$1645))),IF(SLOPE($AQ$1634:$AQ$1645,$AS$1634:$AS$1645)&lt;-0.5,-0.5,0)),0)</f>
        <v/>
      </c>
      <c r="AU1648">
        <f>IFERROR(IF(SLOPE($AR$1634:$AR$1645,$AS$1634:$AS$1645)&lt;0,MAX(-3,-ABS(SLOPE($AR$1634:$AR$1645,$AS$1634:$AS$1645))),IF(SLOPE($AR$1634:$AR$1645,$AS$1634:$AS$1645)&gt;0.5,0.5,0)),0)</f>
        <v/>
      </c>
      <c r="AV1648">
        <f>($AQ$1646+(AT1648*(AS1648-1)))</f>
        <v/>
      </c>
      <c r="AW1648">
        <f>($AR$1646+(AU1648*(AS1648-1)))</f>
        <v/>
      </c>
      <c r="AX1648">
        <f>IF(AT1648&gt;0,AV1648+AT1648,AV1648)</f>
        <v/>
      </c>
      <c r="AY1648">
        <f>IF(AU1648&lt;0,AW1648+AU1648,AW1648)</f>
        <v/>
      </c>
      <c r="BA1648" s="14">
        <f>IFERROR(AX1648-AQ1648,"")</f>
        <v/>
      </c>
      <c r="BB1648" s="14">
        <f>IFERROR(AY1648-AR1648,"")</f>
        <v/>
      </c>
      <c r="BD1648">
        <f>AH1648</f>
        <v/>
      </c>
      <c r="BE1648">
        <f>AI1648</f>
        <v/>
      </c>
      <c r="BF1648">
        <f>AJ1648</f>
        <v/>
      </c>
      <c r="BG1648" s="14">
        <f>L1648</f>
        <v/>
      </c>
      <c r="BH1648" s="14">
        <f>IF(X1648="","",X1648)</f>
        <v/>
      </c>
      <c r="BI1648" s="14">
        <f>IF(Y1648="","",Y1648)</f>
        <v/>
      </c>
      <c r="BJ1648">
        <f>Z1648</f>
        <v/>
      </c>
      <c r="BK1648">
        <f>AA1648</f>
        <v/>
      </c>
      <c r="BL1648">
        <f>IFERROR(AX1648,"")</f>
        <v/>
      </c>
      <c r="BM1648">
        <f>IFERROR(AY1648,"")</f>
        <v/>
      </c>
    </row>
    <row r="1649" ht="14.25" customHeight="1">
      <c r="A1649">
        <f>ALGLIB_SSA_XAUUSD!AA1649</f>
        <v/>
      </c>
      <c r="B1649">
        <f>IF($A1649="","",INDEX(ALGLIB_SSA_XAUUSD!$B$2:$B$2401,MATCH($A1649,ALGLIB_SSA_XAUUSD!$A$2:$A$2401,1)))</f>
        <v/>
      </c>
      <c r="C1649">
        <f>IF($A1649="","",INDEX(ALGLIB_SSA_XAUUSD!$C$2:$C$2401,MATCH($A1649,ALGLIB_SSA_XAUUSD!$A$2:$A$2401,1)))</f>
        <v/>
      </c>
      <c r="D1649" s="14">
        <f>IF($A1649="","",INT((ROW()-2)/12)+1)</f>
        <v/>
      </c>
      <c r="E1649" s="14">
        <f>IF(AND(E1658&lt;&gt;"",D1658=D1646+1),E1646+(E1658-E1646)*3/12,"")</f>
        <v/>
      </c>
      <c r="F1649" s="14">
        <f>IF(AND(F1658&lt;&gt;"",D1658=D1646+1),F1646+(F1658-F1646)*3/12,"")</f>
        <v/>
      </c>
      <c r="G1649" s="14">
        <f>IF(AND(G1658&lt;&gt;"",D1658=D1646+1),G1646+(G1658-G1646)*3/12,"")</f>
        <v/>
      </c>
      <c r="H1649" s="14">
        <f>IF(AND(H1658&lt;&gt;"",D1658=D1646+1),H1646+(H1658-H1646)*3/12,"")</f>
        <v/>
      </c>
      <c r="I1649" s="14">
        <f>IF(AND(L1658&lt;&gt;"",D1658=D1646+1),I1646+(I1658-I1646)*3/12,"")</f>
        <v/>
      </c>
      <c r="J1649">
        <f>_xlfn.XLOOKUP($A1649,ALGLIB_SSA_XAUUSD!$AA$2:$AA$2401,ALGLIB_SSA_XAUUSD!$P$2:$P$2401,"",0)</f>
        <v/>
      </c>
      <c r="K1649">
        <f>_xlfn.XLOOKUP($A1649,ALGLIB_SSA_XAUUSD!$AA$2:$AA$2401,ALGLIB_SSA_XAUUSD!$Q$2:$Q$2401,"",0)</f>
        <v/>
      </c>
      <c r="L1649">
        <f>_xlfn.XLOOKUP($A1649,ALGLIB_SSA_XAUUSD!$AA$2:$AA$2401,ALGLIB_SSA_XAUUSD!$R$2:$R$2401,"",0)</f>
        <v/>
      </c>
      <c r="M1649">
        <f>_xlfn.XLOOKUP($A1649,ALGLIB_SSA_XAUUSD!$AA$2:$AA$2401,ALGLIB_SSA_XAUUSD!$S$2:$S$2401,"",0)</f>
        <v/>
      </c>
      <c r="N1649">
        <f>_xlfn.XLOOKUP($A1649,ALGLIB_SSA_XAUUSD!$AA$2:$AA$2401,ALGLIB_SSA_XAUUSD!$T$2:$T$2401,"",0)</f>
        <v/>
      </c>
      <c r="O1649">
        <f>_xlfn.XLOOKUP($A1649,ALGLIB_SSA_XAUUSD!$AA$2:$AA$2401,ALGLIB_SSA_XAUUSD!$U$2:$U$2401,"",0)</f>
        <v/>
      </c>
      <c r="P1649">
        <f>_xlfn.XLOOKUP($A1649,ALGLIB_SSA_XAUUSD!$AA$2:$AA$2401,ALGLIB_SSA_XAUUSD!$V$2:$V$2401,"",0)</f>
        <v/>
      </c>
      <c r="S1649">
        <f>A1649</f>
        <v/>
      </c>
      <c r="T1649">
        <f>J1649</f>
        <v/>
      </c>
      <c r="U1649">
        <f>K1649</f>
        <v/>
      </c>
      <c r="V1649" s="14">
        <f>IF($A1649="","",MOD(ROW()-2,12)+1)</f>
        <v/>
      </c>
      <c r="W1649">
        <f>L1649</f>
        <v/>
      </c>
      <c r="X1649" s="14">
        <f>IF(F1649="","",F1649)</f>
        <v/>
      </c>
      <c r="Y1649" s="14">
        <f>IF(G1649="","",G1649)</f>
        <v/>
      </c>
      <c r="Z1649">
        <f>M1649</f>
        <v/>
      </c>
      <c r="AA1649">
        <f>N1649</f>
        <v/>
      </c>
      <c r="AB1649" s="14">
        <f>IF(H1649="","",H1649)</f>
        <v/>
      </c>
      <c r="AC1649">
        <f>O1649</f>
        <v/>
      </c>
      <c r="AD1649" s="14">
        <f>IF(I1649="","",I1649)</f>
        <v/>
      </c>
      <c r="AE1649">
        <f>P1649</f>
        <v/>
      </c>
      <c r="AH1649">
        <f>IF(S1649&lt;&gt;"",S1649,AH1648+900)</f>
        <v/>
      </c>
      <c r="AI1649">
        <f>IF(T1649&lt;&gt;"",T1649,AI1648)</f>
        <v/>
      </c>
      <c r="AJ1649">
        <f>IF(U1649&lt;&gt;"",U1649,AJ1648)</f>
        <v/>
      </c>
      <c r="AK1649">
        <f>IF(W1649&lt;&gt;"",W1649,"")</f>
        <v/>
      </c>
      <c r="AL1649" s="14">
        <f>IF(X1649&lt;&gt;"",X1649,"")</f>
        <v/>
      </c>
      <c r="AM1649" s="14">
        <f>IF(Y1649&lt;&gt;"",Y1649,"")</f>
        <v/>
      </c>
      <c r="AN1649" s="14">
        <f>IF(OR(AL1649="",AM1649=""),"",AL1649-AM1649)</f>
        <v/>
      </c>
      <c r="AO1649">
        <f>IF(AN1649="","",IF(AN1649&gt;0,"Bullish","Bearish"))</f>
        <v/>
      </c>
      <c r="AP1649">
        <f>IF(AO1649="",AP1648,AO1649)</f>
        <v/>
      </c>
      <c r="AQ1649" s="14">
        <f>IF(AB1649&lt;&gt;"",AB1649,"")</f>
        <v/>
      </c>
      <c r="AR1649" s="14">
        <f>IF(AD1649&lt;&gt;"",AD1649,"")</f>
        <v/>
      </c>
      <c r="AS1649">
        <f>IF(AS1648+1=13,1,AS1648+1)</f>
        <v/>
      </c>
      <c r="AT1649">
        <f>IFERROR(IF(SLOPE($AQ$1634:$AQ$1645,$AS$1634:$AS$1645)&gt;0,MIN(3,ABS(SLOPE($AQ$1634:$AQ$1645,$AS$1634:$AS$1645))),IF(SLOPE($AQ$1634:$AQ$1645,$AS$1634:$AS$1645)&lt;-0.5,-0.5,0)),0)</f>
        <v/>
      </c>
      <c r="AU1649">
        <f>IFERROR(IF(SLOPE($AR$1634:$AR$1645,$AS$1634:$AS$1645)&lt;0,MAX(-3,-ABS(SLOPE($AR$1634:$AR$1645,$AS$1634:$AS$1645))),IF(SLOPE($AR$1634:$AR$1645,$AS$1634:$AS$1645)&gt;0.5,0.5,0)),0)</f>
        <v/>
      </c>
      <c r="AV1649">
        <f>($AQ$1646+(AT1649*(AS1649-1)))</f>
        <v/>
      </c>
      <c r="AW1649">
        <f>($AR$1646+(AU1649*(AS1649-1)))</f>
        <v/>
      </c>
      <c r="AX1649">
        <f>IF(AT1649&gt;0,AV1649+AT1649,AV1649)</f>
        <v/>
      </c>
      <c r="AY1649">
        <f>IF(AU1649&lt;0,AW1649+AU1649,AW1649)</f>
        <v/>
      </c>
      <c r="BA1649" s="14">
        <f>IFERROR(AX1649-AQ1649,"")</f>
        <v/>
      </c>
      <c r="BB1649" s="14">
        <f>IFERROR(AY1649-AR1649,"")</f>
        <v/>
      </c>
      <c r="BD1649">
        <f>AH1649</f>
        <v/>
      </c>
      <c r="BE1649">
        <f>AI1649</f>
        <v/>
      </c>
      <c r="BF1649">
        <f>AJ1649</f>
        <v/>
      </c>
      <c r="BG1649" s="14">
        <f>L1649</f>
        <v/>
      </c>
      <c r="BH1649" s="14">
        <f>IF(X1649="","",X1649)</f>
        <v/>
      </c>
      <c r="BI1649" s="14">
        <f>IF(Y1649="","",Y1649)</f>
        <v/>
      </c>
      <c r="BJ1649">
        <f>Z1649</f>
        <v/>
      </c>
      <c r="BK1649">
        <f>AA1649</f>
        <v/>
      </c>
      <c r="BL1649">
        <f>IFERROR(AX1649,"")</f>
        <v/>
      </c>
      <c r="BM1649">
        <f>IFERROR(AY1649,"")</f>
        <v/>
      </c>
    </row>
    <row r="1650" ht="14.25" customHeight="1">
      <c r="A1650">
        <f>ALGLIB_SSA_XAUUSD!AA1650</f>
        <v/>
      </c>
      <c r="B1650">
        <f>IF($A1650="","",INDEX(ALGLIB_SSA_XAUUSD!$B$2:$B$2401,MATCH($A1650,ALGLIB_SSA_XAUUSD!$A$2:$A$2401,1)))</f>
        <v/>
      </c>
      <c r="C1650">
        <f>IF($A1650="","",INDEX(ALGLIB_SSA_XAUUSD!$C$2:$C$2401,MATCH($A1650,ALGLIB_SSA_XAUUSD!$A$2:$A$2401,1)))</f>
        <v/>
      </c>
      <c r="D1650" s="14">
        <f>IF($A1650="","",INT((ROW()-2)/12)+1)</f>
        <v/>
      </c>
      <c r="E1650" s="14">
        <f>IF(AND(E1658&lt;&gt;"",D1658=D1646+1),E1646+(E1658-E1646)*4/12,"")</f>
        <v/>
      </c>
      <c r="F1650" s="14">
        <f>IF(AND(F1658&lt;&gt;"",D1658=D1646+1),F1646+(F1658-F1646)*4/12,"")</f>
        <v/>
      </c>
      <c r="G1650" s="14">
        <f>IF(AND(G1658&lt;&gt;"",D1658=D1646+1),G1646+(G1658-G1646)*4/12,"")</f>
        <v/>
      </c>
      <c r="H1650" s="14">
        <f>IF(AND(H1658&lt;&gt;"",D1658=D1646+1),H1646+(H1658-H1646)*4/12,"")</f>
        <v/>
      </c>
      <c r="I1650" s="14">
        <f>IF(AND(L1658&lt;&gt;"",D1658=D1646+1),I1646+(I1658-I1646)*4/12,"")</f>
        <v/>
      </c>
      <c r="J1650">
        <f>_xlfn.XLOOKUP($A1650,ALGLIB_SSA_XAUUSD!$AA$2:$AA$2401,ALGLIB_SSA_XAUUSD!$P$2:$P$2401,"",0)</f>
        <v/>
      </c>
      <c r="K1650">
        <f>_xlfn.XLOOKUP($A1650,ALGLIB_SSA_XAUUSD!$AA$2:$AA$2401,ALGLIB_SSA_XAUUSD!$Q$2:$Q$2401,"",0)</f>
        <v/>
      </c>
      <c r="L1650">
        <f>_xlfn.XLOOKUP($A1650,ALGLIB_SSA_XAUUSD!$AA$2:$AA$2401,ALGLIB_SSA_XAUUSD!$R$2:$R$2401,"",0)</f>
        <v/>
      </c>
      <c r="M1650">
        <f>_xlfn.XLOOKUP($A1650,ALGLIB_SSA_XAUUSD!$AA$2:$AA$2401,ALGLIB_SSA_XAUUSD!$S$2:$S$2401,"",0)</f>
        <v/>
      </c>
      <c r="N1650">
        <f>_xlfn.XLOOKUP($A1650,ALGLIB_SSA_XAUUSD!$AA$2:$AA$2401,ALGLIB_SSA_XAUUSD!$T$2:$T$2401,"",0)</f>
        <v/>
      </c>
      <c r="O1650">
        <f>_xlfn.XLOOKUP($A1650,ALGLIB_SSA_XAUUSD!$AA$2:$AA$2401,ALGLIB_SSA_XAUUSD!$U$2:$U$2401,"",0)</f>
        <v/>
      </c>
      <c r="P1650">
        <f>_xlfn.XLOOKUP($A1650,ALGLIB_SSA_XAUUSD!$AA$2:$AA$2401,ALGLIB_SSA_XAUUSD!$V$2:$V$2401,"",0)</f>
        <v/>
      </c>
      <c r="S1650">
        <f>A1650</f>
        <v/>
      </c>
      <c r="T1650">
        <f>J1650</f>
        <v/>
      </c>
      <c r="U1650">
        <f>K1650</f>
        <v/>
      </c>
      <c r="V1650" s="14">
        <f>IF($A1650="","",MOD(ROW()-2,12)+1)</f>
        <v/>
      </c>
      <c r="W1650">
        <f>L1650</f>
        <v/>
      </c>
      <c r="X1650" s="14">
        <f>IF(F1650="","",F1650)</f>
        <v/>
      </c>
      <c r="Y1650" s="14">
        <f>IF(G1650="","",G1650)</f>
        <v/>
      </c>
      <c r="Z1650">
        <f>M1650</f>
        <v/>
      </c>
      <c r="AA1650">
        <f>N1650</f>
        <v/>
      </c>
      <c r="AB1650" s="14">
        <f>IF(H1650="","",H1650)</f>
        <v/>
      </c>
      <c r="AC1650">
        <f>O1650</f>
        <v/>
      </c>
      <c r="AD1650" s="14">
        <f>IF(I1650="","",I1650)</f>
        <v/>
      </c>
      <c r="AE1650">
        <f>P1650</f>
        <v/>
      </c>
      <c r="AH1650">
        <f>IF(S1650&lt;&gt;"",S1650,AH1649+900)</f>
        <v/>
      </c>
      <c r="AI1650">
        <f>IF(T1650&lt;&gt;"",T1650,AI1649)</f>
        <v/>
      </c>
      <c r="AJ1650">
        <f>IF(U1650&lt;&gt;"",U1650,AJ1649)</f>
        <v/>
      </c>
      <c r="AK1650">
        <f>IF(W1650&lt;&gt;"",W1650,"")</f>
        <v/>
      </c>
      <c r="AL1650" s="14">
        <f>IF(X1650&lt;&gt;"",X1650,"")</f>
        <v/>
      </c>
      <c r="AM1650" s="14">
        <f>IF(Y1650&lt;&gt;"",Y1650,"")</f>
        <v/>
      </c>
      <c r="AN1650" s="14">
        <f>IF(OR(AL1650="",AM1650=""),"",AL1650-AM1650)</f>
        <v/>
      </c>
      <c r="AO1650">
        <f>IF(AN1650="","",IF(AN1650&gt;0,"Bullish","Bearish"))</f>
        <v/>
      </c>
      <c r="AP1650">
        <f>IF(AO1650="",AP1649,AO1650)</f>
        <v/>
      </c>
      <c r="AQ1650" s="14">
        <f>IF(AB1650&lt;&gt;"",AB1650,"")</f>
        <v/>
      </c>
      <c r="AR1650" s="14">
        <f>IF(AD1650&lt;&gt;"",AD1650,"")</f>
        <v/>
      </c>
      <c r="AS1650">
        <f>IF(AS1649+1=13,1,AS1649+1)</f>
        <v/>
      </c>
      <c r="AT1650">
        <f>IFERROR(IF(SLOPE($AQ$1634:$AQ$1645,$AS$1634:$AS$1645)&gt;0,MIN(3,ABS(SLOPE($AQ$1634:$AQ$1645,$AS$1634:$AS$1645))),IF(SLOPE($AQ$1634:$AQ$1645,$AS$1634:$AS$1645)&lt;-0.5,-0.5,0)),0)</f>
        <v/>
      </c>
      <c r="AU1650">
        <f>IFERROR(IF(SLOPE($AR$1634:$AR$1645,$AS$1634:$AS$1645)&lt;0,MAX(-3,-ABS(SLOPE($AR$1634:$AR$1645,$AS$1634:$AS$1645))),IF(SLOPE($AR$1634:$AR$1645,$AS$1634:$AS$1645)&gt;0.5,0.5,0)),0)</f>
        <v/>
      </c>
      <c r="AV1650">
        <f>($AQ$1646+(AT1650*(AS1650-1)))</f>
        <v/>
      </c>
      <c r="AW1650">
        <f>($AR$1646+(AU1650*(AS1650-1)))</f>
        <v/>
      </c>
      <c r="AX1650">
        <f>IF(AT1650&gt;0,AV1650+AT1650,AV1650)</f>
        <v/>
      </c>
      <c r="AY1650">
        <f>IF(AU1650&lt;0,AW1650+AU1650,AW1650)</f>
        <v/>
      </c>
      <c r="BA1650" s="14">
        <f>IFERROR(AX1650-AQ1650,"")</f>
        <v/>
      </c>
      <c r="BB1650" s="14">
        <f>IFERROR(AY1650-AR1650,"")</f>
        <v/>
      </c>
      <c r="BD1650">
        <f>AH1650</f>
        <v/>
      </c>
      <c r="BE1650">
        <f>AI1650</f>
        <v/>
      </c>
      <c r="BF1650">
        <f>AJ1650</f>
        <v/>
      </c>
      <c r="BG1650" s="14">
        <f>L1650</f>
        <v/>
      </c>
      <c r="BH1650" s="14">
        <f>IF(X1650="","",X1650)</f>
        <v/>
      </c>
      <c r="BI1650" s="14">
        <f>IF(Y1650="","",Y1650)</f>
        <v/>
      </c>
      <c r="BJ1650">
        <f>Z1650</f>
        <v/>
      </c>
      <c r="BK1650">
        <f>AA1650</f>
        <v/>
      </c>
      <c r="BL1650">
        <f>IFERROR(AX1650,"")</f>
        <v/>
      </c>
      <c r="BM1650">
        <f>IFERROR(AY1650,"")</f>
        <v/>
      </c>
    </row>
    <row r="1651" ht="14.25" customHeight="1">
      <c r="A1651">
        <f>ALGLIB_SSA_XAUUSD!AA1651</f>
        <v/>
      </c>
      <c r="B1651">
        <f>IF($A1651="","",INDEX(ALGLIB_SSA_XAUUSD!$B$2:$B$2401,MATCH($A1651,ALGLIB_SSA_XAUUSD!$A$2:$A$2401,1)))</f>
        <v/>
      </c>
      <c r="C1651">
        <f>IF($A1651="","",INDEX(ALGLIB_SSA_XAUUSD!$C$2:$C$2401,MATCH($A1651,ALGLIB_SSA_XAUUSD!$A$2:$A$2401,1)))</f>
        <v/>
      </c>
      <c r="D1651" s="14">
        <f>IF($A1651="","",INT((ROW()-2)/12)+1)</f>
        <v/>
      </c>
      <c r="E1651" s="14">
        <f>IF(AND(E1658&lt;&gt;"",D1658=D1646+1),E1646+(E1658-E1646)*5/12,"")</f>
        <v/>
      </c>
      <c r="F1651" s="14">
        <f>IF(AND(F1658&lt;&gt;"",D1658=D1646+1),F1646+(F1658-F1646)*5/12,"")</f>
        <v/>
      </c>
      <c r="G1651" s="14">
        <f>IF(AND(G1658&lt;&gt;"",D1658=D1646+1),G1646+(G1658-G1646)*5/12,"")</f>
        <v/>
      </c>
      <c r="H1651" s="14">
        <f>IF(AND(H1658&lt;&gt;"",D1658=D1646+1),H1646+(H1658-H1646)*5/12,"")</f>
        <v/>
      </c>
      <c r="I1651" s="14">
        <f>IF(AND(L1658&lt;&gt;"",D1658=D1646+1),I1646+(I1658-I1646)*5/12,"")</f>
        <v/>
      </c>
      <c r="J1651">
        <f>_xlfn.XLOOKUP($A1651,ALGLIB_SSA_XAUUSD!$AA$2:$AA$2401,ALGLIB_SSA_XAUUSD!$P$2:$P$2401,"",0)</f>
        <v/>
      </c>
      <c r="K1651">
        <f>_xlfn.XLOOKUP($A1651,ALGLIB_SSA_XAUUSD!$AA$2:$AA$2401,ALGLIB_SSA_XAUUSD!$Q$2:$Q$2401,"",0)</f>
        <v/>
      </c>
      <c r="L1651">
        <f>_xlfn.XLOOKUP($A1651,ALGLIB_SSA_XAUUSD!$AA$2:$AA$2401,ALGLIB_SSA_XAUUSD!$R$2:$R$2401,"",0)</f>
        <v/>
      </c>
      <c r="M1651">
        <f>_xlfn.XLOOKUP($A1651,ALGLIB_SSA_XAUUSD!$AA$2:$AA$2401,ALGLIB_SSA_XAUUSD!$S$2:$S$2401,"",0)</f>
        <v/>
      </c>
      <c r="N1651">
        <f>_xlfn.XLOOKUP($A1651,ALGLIB_SSA_XAUUSD!$AA$2:$AA$2401,ALGLIB_SSA_XAUUSD!$T$2:$T$2401,"",0)</f>
        <v/>
      </c>
      <c r="O1651">
        <f>_xlfn.XLOOKUP($A1651,ALGLIB_SSA_XAUUSD!$AA$2:$AA$2401,ALGLIB_SSA_XAUUSD!$U$2:$U$2401,"",0)</f>
        <v/>
      </c>
      <c r="P1651">
        <f>_xlfn.XLOOKUP($A1651,ALGLIB_SSA_XAUUSD!$AA$2:$AA$2401,ALGLIB_SSA_XAUUSD!$V$2:$V$2401,"",0)</f>
        <v/>
      </c>
      <c r="S1651">
        <f>A1651</f>
        <v/>
      </c>
      <c r="T1651">
        <f>J1651</f>
        <v/>
      </c>
      <c r="U1651">
        <f>K1651</f>
        <v/>
      </c>
      <c r="V1651" s="14">
        <f>IF($A1651="","",MOD(ROW()-2,12)+1)</f>
        <v/>
      </c>
      <c r="W1651">
        <f>L1651</f>
        <v/>
      </c>
      <c r="X1651" s="14">
        <f>IF(F1651="","",F1651)</f>
        <v/>
      </c>
      <c r="Y1651" s="14">
        <f>IF(G1651="","",G1651)</f>
        <v/>
      </c>
      <c r="Z1651">
        <f>M1651</f>
        <v/>
      </c>
      <c r="AA1651">
        <f>N1651</f>
        <v/>
      </c>
      <c r="AB1651" s="14">
        <f>IF(H1651="","",H1651)</f>
        <v/>
      </c>
      <c r="AC1651">
        <f>O1651</f>
        <v/>
      </c>
      <c r="AD1651" s="14">
        <f>IF(I1651="","",I1651)</f>
        <v/>
      </c>
      <c r="AE1651">
        <f>P1651</f>
        <v/>
      </c>
      <c r="AH1651">
        <f>IF(S1651&lt;&gt;"",S1651,AH1650+900)</f>
        <v/>
      </c>
      <c r="AI1651">
        <f>IF(T1651&lt;&gt;"",T1651,AI1650)</f>
        <v/>
      </c>
      <c r="AJ1651">
        <f>IF(U1651&lt;&gt;"",U1651,AJ1650)</f>
        <v/>
      </c>
      <c r="AK1651">
        <f>IF(W1651&lt;&gt;"",W1651,"")</f>
        <v/>
      </c>
      <c r="AL1651" s="14">
        <f>IF(X1651&lt;&gt;"",X1651,"")</f>
        <v/>
      </c>
      <c r="AM1651" s="14">
        <f>IF(Y1651&lt;&gt;"",Y1651,"")</f>
        <v/>
      </c>
      <c r="AN1651" s="14">
        <f>IF(OR(AL1651="",AM1651=""),"",AL1651-AM1651)</f>
        <v/>
      </c>
      <c r="AO1651">
        <f>IF(AN1651="","",IF(AN1651&gt;0,"Bullish","Bearish"))</f>
        <v/>
      </c>
      <c r="AP1651">
        <f>IF(AO1651="",AP1650,AO1651)</f>
        <v/>
      </c>
      <c r="AQ1651" s="14">
        <f>IF(AB1651&lt;&gt;"",AB1651,"")</f>
        <v/>
      </c>
      <c r="AR1651" s="14">
        <f>IF(AD1651&lt;&gt;"",AD1651,"")</f>
        <v/>
      </c>
      <c r="AS1651">
        <f>IF(AS1650+1=13,1,AS1650+1)</f>
        <v/>
      </c>
      <c r="AT1651">
        <f>IFERROR(IF(SLOPE($AQ$1634:$AQ$1645,$AS$1634:$AS$1645)&gt;0,MIN(3,ABS(SLOPE($AQ$1634:$AQ$1645,$AS$1634:$AS$1645))),IF(SLOPE($AQ$1634:$AQ$1645,$AS$1634:$AS$1645)&lt;-0.5,-0.5,0)),0)</f>
        <v/>
      </c>
      <c r="AU1651">
        <f>IFERROR(IF(SLOPE($AR$1634:$AR$1645,$AS$1634:$AS$1645)&lt;0,MAX(-3,-ABS(SLOPE($AR$1634:$AR$1645,$AS$1634:$AS$1645))),IF(SLOPE($AR$1634:$AR$1645,$AS$1634:$AS$1645)&gt;0.5,0.5,0)),0)</f>
        <v/>
      </c>
      <c r="AV1651">
        <f>($AQ$1646+(AT1651*(AS1651-1)))</f>
        <v/>
      </c>
      <c r="AW1651">
        <f>($AR$1646+(AU1651*(AS1651-1)))</f>
        <v/>
      </c>
      <c r="AX1651">
        <f>IF(AT1651&gt;0,AV1651+AT1651,AV1651)</f>
        <v/>
      </c>
      <c r="AY1651">
        <f>IF(AU1651&lt;0,AW1651+AU1651,AW1651)</f>
        <v/>
      </c>
      <c r="BA1651" s="14">
        <f>IFERROR(AX1651-AQ1651,"")</f>
        <v/>
      </c>
      <c r="BB1651" s="14">
        <f>IFERROR(AY1651-AR1651,"")</f>
        <v/>
      </c>
      <c r="BD1651">
        <f>AH1651</f>
        <v/>
      </c>
      <c r="BE1651">
        <f>AI1651</f>
        <v/>
      </c>
      <c r="BF1651">
        <f>AJ1651</f>
        <v/>
      </c>
      <c r="BG1651" s="14">
        <f>L1651</f>
        <v/>
      </c>
      <c r="BH1651" s="14">
        <f>IF(X1651="","",X1651)</f>
        <v/>
      </c>
      <c r="BI1651" s="14">
        <f>IF(Y1651="","",Y1651)</f>
        <v/>
      </c>
      <c r="BJ1651">
        <f>Z1651</f>
        <v/>
      </c>
      <c r="BK1651">
        <f>AA1651</f>
        <v/>
      </c>
      <c r="BL1651">
        <f>IFERROR(AX1651,"")</f>
        <v/>
      </c>
      <c r="BM1651">
        <f>IFERROR(AY1651,"")</f>
        <v/>
      </c>
    </row>
    <row r="1652" ht="14.25" customHeight="1">
      <c r="A1652">
        <f>ALGLIB_SSA_XAUUSD!AA1652</f>
        <v/>
      </c>
      <c r="B1652">
        <f>IF($A1652="","",INDEX(ALGLIB_SSA_XAUUSD!$B$2:$B$2401,MATCH($A1652,ALGLIB_SSA_XAUUSD!$A$2:$A$2401,1)))</f>
        <v/>
      </c>
      <c r="C1652">
        <f>IF($A1652="","",INDEX(ALGLIB_SSA_XAUUSD!$C$2:$C$2401,MATCH($A1652,ALGLIB_SSA_XAUUSD!$A$2:$A$2401,1)))</f>
        <v/>
      </c>
      <c r="D1652" s="14">
        <f>IF($A1652="","",INT((ROW()-2)/12)+1)</f>
        <v/>
      </c>
      <c r="E1652" s="14">
        <f>IF(AND(E1658&lt;&gt;"",D1658=D1646+1),E1646+(E1658-E1646)*6/12,"")</f>
        <v/>
      </c>
      <c r="F1652" s="14">
        <f>IF(AND(F1658&lt;&gt;"",D1658=D1646+1),F1646+(F1658-F1646)*6/12,"")</f>
        <v/>
      </c>
      <c r="G1652" s="14">
        <f>IF(AND(G1658&lt;&gt;"",D1658=D1646+1),G1646+(G1658-G1646)*6/12,"")</f>
        <v/>
      </c>
      <c r="H1652" s="14">
        <f>IF(AND(H1658&lt;&gt;"",D1658=D1646+1),H1646+(H1658-H1646)*6/12,"")</f>
        <v/>
      </c>
      <c r="I1652" s="14">
        <f>IF(AND(L1658&lt;&gt;"",D1658=D1646+1),I1646+(I1658-I1646)*6/12,"")</f>
        <v/>
      </c>
      <c r="J1652">
        <f>_xlfn.XLOOKUP($A1652,ALGLIB_SSA_XAUUSD!$AA$2:$AA$2401,ALGLIB_SSA_XAUUSD!$P$2:$P$2401,"",0)</f>
        <v/>
      </c>
      <c r="K1652">
        <f>_xlfn.XLOOKUP($A1652,ALGLIB_SSA_XAUUSD!$AA$2:$AA$2401,ALGLIB_SSA_XAUUSD!$Q$2:$Q$2401,"",0)</f>
        <v/>
      </c>
      <c r="L1652">
        <f>_xlfn.XLOOKUP($A1652,ALGLIB_SSA_XAUUSD!$AA$2:$AA$2401,ALGLIB_SSA_XAUUSD!$R$2:$R$2401,"",0)</f>
        <v/>
      </c>
      <c r="M1652">
        <f>_xlfn.XLOOKUP($A1652,ALGLIB_SSA_XAUUSD!$AA$2:$AA$2401,ALGLIB_SSA_XAUUSD!$S$2:$S$2401,"",0)</f>
        <v/>
      </c>
      <c r="N1652">
        <f>_xlfn.XLOOKUP($A1652,ALGLIB_SSA_XAUUSD!$AA$2:$AA$2401,ALGLIB_SSA_XAUUSD!$T$2:$T$2401,"",0)</f>
        <v/>
      </c>
      <c r="O1652">
        <f>_xlfn.XLOOKUP($A1652,ALGLIB_SSA_XAUUSD!$AA$2:$AA$2401,ALGLIB_SSA_XAUUSD!$U$2:$U$2401,"",0)</f>
        <v/>
      </c>
      <c r="P1652">
        <f>_xlfn.XLOOKUP($A1652,ALGLIB_SSA_XAUUSD!$AA$2:$AA$2401,ALGLIB_SSA_XAUUSD!$V$2:$V$2401,"",0)</f>
        <v/>
      </c>
      <c r="S1652">
        <f>A1652</f>
        <v/>
      </c>
      <c r="T1652">
        <f>J1652</f>
        <v/>
      </c>
      <c r="U1652">
        <f>K1652</f>
        <v/>
      </c>
      <c r="V1652" s="14">
        <f>IF($A1652="","",MOD(ROW()-2,12)+1)</f>
        <v/>
      </c>
      <c r="W1652">
        <f>L1652</f>
        <v/>
      </c>
      <c r="X1652" s="14">
        <f>IF(F1652="","",F1652)</f>
        <v/>
      </c>
      <c r="Y1652" s="14">
        <f>IF(G1652="","",G1652)</f>
        <v/>
      </c>
      <c r="Z1652">
        <f>M1652</f>
        <v/>
      </c>
      <c r="AA1652">
        <f>N1652</f>
        <v/>
      </c>
      <c r="AB1652" s="14">
        <f>IF(H1652="","",H1652)</f>
        <v/>
      </c>
      <c r="AC1652">
        <f>O1652</f>
        <v/>
      </c>
      <c r="AD1652" s="14">
        <f>IF(I1652="","",I1652)</f>
        <v/>
      </c>
      <c r="AE1652">
        <f>P1652</f>
        <v/>
      </c>
      <c r="AH1652">
        <f>IF(S1652&lt;&gt;"",S1652,AH1651+900)</f>
        <v/>
      </c>
      <c r="AI1652">
        <f>IF(T1652&lt;&gt;"",T1652,AI1651)</f>
        <v/>
      </c>
      <c r="AJ1652">
        <f>IF(U1652&lt;&gt;"",U1652,AJ1651)</f>
        <v/>
      </c>
      <c r="AK1652">
        <f>IF(W1652&lt;&gt;"",W1652,"")</f>
        <v/>
      </c>
      <c r="AL1652" s="14">
        <f>IF(X1652&lt;&gt;"",X1652,"")</f>
        <v/>
      </c>
      <c r="AM1652" s="14">
        <f>IF(Y1652&lt;&gt;"",Y1652,"")</f>
        <v/>
      </c>
      <c r="AN1652" s="14">
        <f>IF(OR(AL1652="",AM1652=""),"",AL1652-AM1652)</f>
        <v/>
      </c>
      <c r="AO1652">
        <f>IF(AN1652="","",IF(AN1652&gt;0,"Bullish","Bearish"))</f>
        <v/>
      </c>
      <c r="AP1652">
        <f>IF(AO1652="",AP1651,AO1652)</f>
        <v/>
      </c>
      <c r="AQ1652" s="14">
        <f>IF(AB1652&lt;&gt;"",AB1652,"")</f>
        <v/>
      </c>
      <c r="AR1652" s="14">
        <f>IF(AD1652&lt;&gt;"",AD1652,"")</f>
        <v/>
      </c>
      <c r="AS1652">
        <f>IF(AS1651+1=13,1,AS1651+1)</f>
        <v/>
      </c>
      <c r="AT1652">
        <f>IFERROR(IF(SLOPE($AQ$1634:$AQ$1645,$AS$1634:$AS$1645)&gt;0,MIN(3,ABS(SLOPE($AQ$1634:$AQ$1645,$AS$1634:$AS$1645))),IF(SLOPE($AQ$1634:$AQ$1645,$AS$1634:$AS$1645)&lt;-0.5,-0.5,0)),0)</f>
        <v/>
      </c>
      <c r="AU1652">
        <f>IFERROR(IF(SLOPE($AR$1634:$AR$1645,$AS$1634:$AS$1645)&lt;0,MAX(-3,-ABS(SLOPE($AR$1634:$AR$1645,$AS$1634:$AS$1645))),IF(SLOPE($AR$1634:$AR$1645,$AS$1634:$AS$1645)&gt;0.5,0.5,0)),0)</f>
        <v/>
      </c>
      <c r="AV1652">
        <f>($AQ$1646+(AT1652*(AS1652-1)))</f>
        <v/>
      </c>
      <c r="AW1652">
        <f>($AR$1646+(AU1652*(AS1652-1)))</f>
        <v/>
      </c>
      <c r="AX1652">
        <f>IF(AT1652&gt;0,AV1652+AT1652,AV1652)</f>
        <v/>
      </c>
      <c r="AY1652">
        <f>IF(AU1652&lt;0,AW1652+AU1652,AW1652)</f>
        <v/>
      </c>
      <c r="BA1652" s="14">
        <f>IFERROR(AX1652-AQ1652,"")</f>
        <v/>
      </c>
      <c r="BB1652" s="14">
        <f>IFERROR(AY1652-AR1652,"")</f>
        <v/>
      </c>
      <c r="BD1652">
        <f>AH1652</f>
        <v/>
      </c>
      <c r="BE1652">
        <f>AI1652</f>
        <v/>
      </c>
      <c r="BF1652">
        <f>AJ1652</f>
        <v/>
      </c>
      <c r="BG1652" s="14">
        <f>L1652</f>
        <v/>
      </c>
      <c r="BH1652" s="14">
        <f>IF(X1652="","",X1652)</f>
        <v/>
      </c>
      <c r="BI1652" s="14">
        <f>IF(Y1652="","",Y1652)</f>
        <v/>
      </c>
      <c r="BJ1652">
        <f>Z1652</f>
        <v/>
      </c>
      <c r="BK1652">
        <f>AA1652</f>
        <v/>
      </c>
      <c r="BL1652">
        <f>IFERROR(AX1652,"")</f>
        <v/>
      </c>
      <c r="BM1652">
        <f>IFERROR(AY1652,"")</f>
        <v/>
      </c>
    </row>
    <row r="1653" ht="14.25" customHeight="1">
      <c r="A1653">
        <f>ALGLIB_SSA_XAUUSD!AA1653</f>
        <v/>
      </c>
      <c r="B1653">
        <f>IF($A1653="","",INDEX(ALGLIB_SSA_XAUUSD!$B$2:$B$2401,MATCH($A1653,ALGLIB_SSA_XAUUSD!$A$2:$A$2401,1)))</f>
        <v/>
      </c>
      <c r="C1653">
        <f>IF($A1653="","",INDEX(ALGLIB_SSA_XAUUSD!$C$2:$C$2401,MATCH($A1653,ALGLIB_SSA_XAUUSD!$A$2:$A$2401,1)))</f>
        <v/>
      </c>
      <c r="D1653" s="14">
        <f>IF($A1653="","",INT((ROW()-2)/12)+1)</f>
        <v/>
      </c>
      <c r="E1653" s="14">
        <f>IF(AND(E1658&lt;&gt;"",D1658=D1646+1),E1646+(E1658-E1646)*7/12,"")</f>
        <v/>
      </c>
      <c r="F1653" s="14">
        <f>IF(AND(F1658&lt;&gt;"",D1658=D1646+1),F1646+(F1658-F1646)*7/12,"")</f>
        <v/>
      </c>
      <c r="G1653" s="14">
        <f>IF(AND(G1658&lt;&gt;"",D1658=D1646+1),G1646+(G1658-G1646)*7/12,"")</f>
        <v/>
      </c>
      <c r="H1653" s="14">
        <f>IF(AND(H1658&lt;&gt;"",D1658=D1646+1),H1646+(H1658-H1646)*7/12,"")</f>
        <v/>
      </c>
      <c r="I1653" s="14">
        <f>IF(AND(L1658&lt;&gt;"",D1658=D1646+1),I1646+(I1658-I1646)*7/12,"")</f>
        <v/>
      </c>
      <c r="J1653">
        <f>_xlfn.XLOOKUP($A1653,ALGLIB_SSA_XAUUSD!$AA$2:$AA$2401,ALGLIB_SSA_XAUUSD!$P$2:$P$2401,"",0)</f>
        <v/>
      </c>
      <c r="K1653">
        <f>_xlfn.XLOOKUP($A1653,ALGLIB_SSA_XAUUSD!$AA$2:$AA$2401,ALGLIB_SSA_XAUUSD!$Q$2:$Q$2401,"",0)</f>
        <v/>
      </c>
      <c r="L1653">
        <f>_xlfn.XLOOKUP($A1653,ALGLIB_SSA_XAUUSD!$AA$2:$AA$2401,ALGLIB_SSA_XAUUSD!$R$2:$R$2401,"",0)</f>
        <v/>
      </c>
      <c r="M1653">
        <f>_xlfn.XLOOKUP($A1653,ALGLIB_SSA_XAUUSD!$AA$2:$AA$2401,ALGLIB_SSA_XAUUSD!$S$2:$S$2401,"",0)</f>
        <v/>
      </c>
      <c r="N1653">
        <f>_xlfn.XLOOKUP($A1653,ALGLIB_SSA_XAUUSD!$AA$2:$AA$2401,ALGLIB_SSA_XAUUSD!$T$2:$T$2401,"",0)</f>
        <v/>
      </c>
      <c r="O1653">
        <f>_xlfn.XLOOKUP($A1653,ALGLIB_SSA_XAUUSD!$AA$2:$AA$2401,ALGLIB_SSA_XAUUSD!$U$2:$U$2401,"",0)</f>
        <v/>
      </c>
      <c r="P1653">
        <f>_xlfn.XLOOKUP($A1653,ALGLIB_SSA_XAUUSD!$AA$2:$AA$2401,ALGLIB_SSA_XAUUSD!$V$2:$V$2401,"",0)</f>
        <v/>
      </c>
      <c r="S1653">
        <f>A1653</f>
        <v/>
      </c>
      <c r="T1653">
        <f>J1653</f>
        <v/>
      </c>
      <c r="U1653">
        <f>K1653</f>
        <v/>
      </c>
      <c r="V1653" s="14">
        <f>IF($A1653="","",MOD(ROW()-2,12)+1)</f>
        <v/>
      </c>
      <c r="W1653">
        <f>L1653</f>
        <v/>
      </c>
      <c r="X1653" s="14">
        <f>IF(F1653="","",F1653)</f>
        <v/>
      </c>
      <c r="Y1653" s="14">
        <f>IF(G1653="","",G1653)</f>
        <v/>
      </c>
      <c r="Z1653">
        <f>M1653</f>
        <v/>
      </c>
      <c r="AA1653">
        <f>N1653</f>
        <v/>
      </c>
      <c r="AB1653" s="14">
        <f>IF(H1653="","",H1653)</f>
        <v/>
      </c>
      <c r="AC1653">
        <f>O1653</f>
        <v/>
      </c>
      <c r="AD1653" s="14">
        <f>IF(I1653="","",I1653)</f>
        <v/>
      </c>
      <c r="AE1653">
        <f>P1653</f>
        <v/>
      </c>
      <c r="AH1653">
        <f>IF(S1653&lt;&gt;"",S1653,AH1652+900)</f>
        <v/>
      </c>
      <c r="AI1653">
        <f>IF(T1653&lt;&gt;"",T1653,AI1652)</f>
        <v/>
      </c>
      <c r="AJ1653">
        <f>IF(U1653&lt;&gt;"",U1653,AJ1652)</f>
        <v/>
      </c>
      <c r="AK1653">
        <f>IF(W1653&lt;&gt;"",W1653,"")</f>
        <v/>
      </c>
      <c r="AL1653" s="14">
        <f>IF(X1653&lt;&gt;"",X1653,"")</f>
        <v/>
      </c>
      <c r="AM1653" s="14">
        <f>IF(Y1653&lt;&gt;"",Y1653,"")</f>
        <v/>
      </c>
      <c r="AN1653" s="14">
        <f>IF(OR(AL1653="",AM1653=""),"",AL1653-AM1653)</f>
        <v/>
      </c>
      <c r="AO1653">
        <f>IF(AN1653="","",IF(AN1653&gt;0,"Bullish","Bearish"))</f>
        <v/>
      </c>
      <c r="AP1653">
        <f>IF(AO1653="",AP1652,AO1653)</f>
        <v/>
      </c>
      <c r="AQ1653" s="14">
        <f>IF(AB1653&lt;&gt;"",AB1653,"")</f>
        <v/>
      </c>
      <c r="AR1653" s="14">
        <f>IF(AD1653&lt;&gt;"",AD1653,"")</f>
        <v/>
      </c>
      <c r="AS1653">
        <f>IF(AS1652+1=13,1,AS1652+1)</f>
        <v/>
      </c>
      <c r="AT1653">
        <f>IFERROR(IF(SLOPE($AQ$1634:$AQ$1645,$AS$1634:$AS$1645)&gt;0,MIN(3,ABS(SLOPE($AQ$1634:$AQ$1645,$AS$1634:$AS$1645))),IF(SLOPE($AQ$1634:$AQ$1645,$AS$1634:$AS$1645)&lt;-0.5,-0.5,0)),0)</f>
        <v/>
      </c>
      <c r="AU1653">
        <f>IFERROR(IF(SLOPE($AR$1634:$AR$1645,$AS$1634:$AS$1645)&lt;0,MAX(-3,-ABS(SLOPE($AR$1634:$AR$1645,$AS$1634:$AS$1645))),IF(SLOPE($AR$1634:$AR$1645,$AS$1634:$AS$1645)&gt;0.5,0.5,0)),0)</f>
        <v/>
      </c>
      <c r="AV1653">
        <f>($AQ$1646+(AT1653*(AS1653-1)))</f>
        <v/>
      </c>
      <c r="AW1653">
        <f>($AR$1646+(AU1653*(AS1653-1)))</f>
        <v/>
      </c>
      <c r="AX1653">
        <f>IF(AT1653&gt;0,AV1653+AT1653,AV1653)</f>
        <v/>
      </c>
      <c r="AY1653">
        <f>IF(AU1653&lt;0,AW1653+AU1653,AW1653)</f>
        <v/>
      </c>
      <c r="BA1653" s="14">
        <f>IFERROR(AX1653-AQ1653,"")</f>
        <v/>
      </c>
      <c r="BB1653" s="14">
        <f>IFERROR(AY1653-AR1653,"")</f>
        <v/>
      </c>
      <c r="BD1653">
        <f>AH1653</f>
        <v/>
      </c>
      <c r="BE1653">
        <f>AI1653</f>
        <v/>
      </c>
      <c r="BF1653">
        <f>AJ1653</f>
        <v/>
      </c>
      <c r="BG1653" s="14">
        <f>L1653</f>
        <v/>
      </c>
      <c r="BH1653" s="14">
        <f>IF(X1653="","",X1653)</f>
        <v/>
      </c>
      <c r="BI1653" s="14">
        <f>IF(Y1653="","",Y1653)</f>
        <v/>
      </c>
      <c r="BJ1653">
        <f>Z1653</f>
        <v/>
      </c>
      <c r="BK1653">
        <f>AA1653</f>
        <v/>
      </c>
      <c r="BL1653">
        <f>IFERROR(AX1653,"")</f>
        <v/>
      </c>
      <c r="BM1653">
        <f>IFERROR(AY1653,"")</f>
        <v/>
      </c>
    </row>
    <row r="1654" ht="14.25" customHeight="1">
      <c r="A1654">
        <f>ALGLIB_SSA_XAUUSD!AA1654</f>
        <v/>
      </c>
      <c r="B1654">
        <f>IF($A1654="","",INDEX(ALGLIB_SSA_XAUUSD!$B$2:$B$2401,MATCH($A1654,ALGLIB_SSA_XAUUSD!$A$2:$A$2401,1)))</f>
        <v/>
      </c>
      <c r="C1654">
        <f>IF($A1654="","",INDEX(ALGLIB_SSA_XAUUSD!$C$2:$C$2401,MATCH($A1654,ALGLIB_SSA_XAUUSD!$A$2:$A$2401,1)))</f>
        <v/>
      </c>
      <c r="D1654" s="14">
        <f>IF($A1654="","",INT((ROW()-2)/12)+1)</f>
        <v/>
      </c>
      <c r="E1654" s="14">
        <f>IF(AND(E1658&lt;&gt;"",D1658=D1646+1),E1646+(E1658-E1646)*8/12,"")</f>
        <v/>
      </c>
      <c r="F1654" s="14">
        <f>IF(AND(F1658&lt;&gt;"",D1658=D1646+1),F1646+(F1658-F1646)*8/12,"")</f>
        <v/>
      </c>
      <c r="G1654" s="14">
        <f>IF(AND(G1658&lt;&gt;"",D1658=D1646+1),G1646+(G1658-G1646)*8/12,"")</f>
        <v/>
      </c>
      <c r="H1654" s="14">
        <f>IF(AND(H1658&lt;&gt;"",D1658=D1646+1),H1646+(H1658-H1646)*8/12,"")</f>
        <v/>
      </c>
      <c r="I1654" s="14">
        <f>IF(AND(L1658&lt;&gt;"",D1658=D1646+1),I1646+(I1658-I1646)*8/12,"")</f>
        <v/>
      </c>
      <c r="J1654">
        <f>_xlfn.XLOOKUP($A1654,ALGLIB_SSA_XAUUSD!$AA$2:$AA$2401,ALGLIB_SSA_XAUUSD!$P$2:$P$2401,"",0)</f>
        <v/>
      </c>
      <c r="K1654">
        <f>_xlfn.XLOOKUP($A1654,ALGLIB_SSA_XAUUSD!$AA$2:$AA$2401,ALGLIB_SSA_XAUUSD!$Q$2:$Q$2401,"",0)</f>
        <v/>
      </c>
      <c r="L1654">
        <f>_xlfn.XLOOKUP($A1654,ALGLIB_SSA_XAUUSD!$AA$2:$AA$2401,ALGLIB_SSA_XAUUSD!$R$2:$R$2401,"",0)</f>
        <v/>
      </c>
      <c r="M1654">
        <f>_xlfn.XLOOKUP($A1654,ALGLIB_SSA_XAUUSD!$AA$2:$AA$2401,ALGLIB_SSA_XAUUSD!$S$2:$S$2401,"",0)</f>
        <v/>
      </c>
      <c r="N1654">
        <f>_xlfn.XLOOKUP($A1654,ALGLIB_SSA_XAUUSD!$AA$2:$AA$2401,ALGLIB_SSA_XAUUSD!$T$2:$T$2401,"",0)</f>
        <v/>
      </c>
      <c r="O1654">
        <f>_xlfn.XLOOKUP($A1654,ALGLIB_SSA_XAUUSD!$AA$2:$AA$2401,ALGLIB_SSA_XAUUSD!$U$2:$U$2401,"",0)</f>
        <v/>
      </c>
      <c r="P1654">
        <f>_xlfn.XLOOKUP($A1654,ALGLIB_SSA_XAUUSD!$AA$2:$AA$2401,ALGLIB_SSA_XAUUSD!$V$2:$V$2401,"",0)</f>
        <v/>
      </c>
      <c r="S1654">
        <f>A1654</f>
        <v/>
      </c>
      <c r="T1654">
        <f>J1654</f>
        <v/>
      </c>
      <c r="U1654">
        <f>K1654</f>
        <v/>
      </c>
      <c r="V1654" s="14">
        <f>IF($A1654="","",MOD(ROW()-2,12)+1)</f>
        <v/>
      </c>
      <c r="W1654">
        <f>L1654</f>
        <v/>
      </c>
      <c r="X1654" s="14">
        <f>IF(F1654="","",F1654)</f>
        <v/>
      </c>
      <c r="Y1654" s="14">
        <f>IF(G1654="","",G1654)</f>
        <v/>
      </c>
      <c r="Z1654">
        <f>M1654</f>
        <v/>
      </c>
      <c r="AA1654">
        <f>N1654</f>
        <v/>
      </c>
      <c r="AB1654" s="14">
        <f>IF(H1654="","",H1654)</f>
        <v/>
      </c>
      <c r="AC1654">
        <f>O1654</f>
        <v/>
      </c>
      <c r="AD1654" s="14">
        <f>IF(I1654="","",I1654)</f>
        <v/>
      </c>
      <c r="AE1654">
        <f>P1654</f>
        <v/>
      </c>
      <c r="AH1654">
        <f>IF(S1654&lt;&gt;"",S1654,AH1653+900)</f>
        <v/>
      </c>
      <c r="AI1654">
        <f>IF(T1654&lt;&gt;"",T1654,AI1653)</f>
        <v/>
      </c>
      <c r="AJ1654">
        <f>IF(U1654&lt;&gt;"",U1654,AJ1653)</f>
        <v/>
      </c>
      <c r="AK1654">
        <f>IF(W1654&lt;&gt;"",W1654,"")</f>
        <v/>
      </c>
      <c r="AL1654" s="14">
        <f>IF(X1654&lt;&gt;"",X1654,"")</f>
        <v/>
      </c>
      <c r="AM1654" s="14">
        <f>IF(Y1654&lt;&gt;"",Y1654,"")</f>
        <v/>
      </c>
      <c r="AN1654" s="14">
        <f>IF(OR(AL1654="",AM1654=""),"",AL1654-AM1654)</f>
        <v/>
      </c>
      <c r="AO1654">
        <f>IF(AN1654="","",IF(AN1654&gt;0,"Bullish","Bearish"))</f>
        <v/>
      </c>
      <c r="AP1654">
        <f>IF(AO1654="",AP1653,AO1654)</f>
        <v/>
      </c>
      <c r="AQ1654" s="14">
        <f>IF(AB1654&lt;&gt;"",AB1654,"")</f>
        <v/>
      </c>
      <c r="AR1654" s="14">
        <f>IF(AD1654&lt;&gt;"",AD1654,"")</f>
        <v/>
      </c>
      <c r="AS1654">
        <f>IF(AS1653+1=13,1,AS1653+1)</f>
        <v/>
      </c>
      <c r="AT1654">
        <f>IFERROR(IF(SLOPE($AQ$1634:$AQ$1645,$AS$1634:$AS$1645)&gt;0,MIN(3,ABS(SLOPE($AQ$1634:$AQ$1645,$AS$1634:$AS$1645))),IF(SLOPE($AQ$1634:$AQ$1645,$AS$1634:$AS$1645)&lt;-0.5,-0.5,0)),0)</f>
        <v/>
      </c>
      <c r="AU1654">
        <f>IFERROR(IF(SLOPE($AR$1634:$AR$1645,$AS$1634:$AS$1645)&lt;0,MAX(-3,-ABS(SLOPE($AR$1634:$AR$1645,$AS$1634:$AS$1645))),IF(SLOPE($AR$1634:$AR$1645,$AS$1634:$AS$1645)&gt;0.5,0.5,0)),0)</f>
        <v/>
      </c>
      <c r="AV1654">
        <f>($AQ$1646+(AT1654*(AS1654-1)))</f>
        <v/>
      </c>
      <c r="AW1654">
        <f>($AR$1646+(AU1654*(AS1654-1)))</f>
        <v/>
      </c>
      <c r="AX1654">
        <f>IF(AT1654&gt;0,AV1654+AT1654,AV1654)</f>
        <v/>
      </c>
      <c r="AY1654">
        <f>IF(AU1654&lt;0,AW1654+AU1654,AW1654)</f>
        <v/>
      </c>
      <c r="BA1654" s="14">
        <f>IFERROR(AX1654-AQ1654,"")</f>
        <v/>
      </c>
      <c r="BB1654" s="14">
        <f>IFERROR(AY1654-AR1654,"")</f>
        <v/>
      </c>
      <c r="BD1654">
        <f>AH1654</f>
        <v/>
      </c>
      <c r="BE1654">
        <f>AI1654</f>
        <v/>
      </c>
      <c r="BF1654">
        <f>AJ1654</f>
        <v/>
      </c>
      <c r="BG1654" s="14">
        <f>L1654</f>
        <v/>
      </c>
      <c r="BH1654" s="14">
        <f>IF(X1654="","",X1654)</f>
        <v/>
      </c>
      <c r="BI1654" s="14">
        <f>IF(Y1654="","",Y1654)</f>
        <v/>
      </c>
      <c r="BJ1654">
        <f>Z1654</f>
        <v/>
      </c>
      <c r="BK1654">
        <f>AA1654</f>
        <v/>
      </c>
      <c r="BL1654">
        <f>IFERROR(AX1654,"")</f>
        <v/>
      </c>
      <c r="BM1654">
        <f>IFERROR(AY1654,"")</f>
        <v/>
      </c>
    </row>
    <row r="1655" ht="14.25" customHeight="1">
      <c r="A1655">
        <f>ALGLIB_SSA_XAUUSD!AA1655</f>
        <v/>
      </c>
      <c r="B1655">
        <f>IF($A1655="","",INDEX(ALGLIB_SSA_XAUUSD!$B$2:$B$2401,MATCH($A1655,ALGLIB_SSA_XAUUSD!$A$2:$A$2401,1)))</f>
        <v/>
      </c>
      <c r="C1655">
        <f>IF($A1655="","",INDEX(ALGLIB_SSA_XAUUSD!$C$2:$C$2401,MATCH($A1655,ALGLIB_SSA_XAUUSD!$A$2:$A$2401,1)))</f>
        <v/>
      </c>
      <c r="D1655" s="14">
        <f>IF($A1655="","",INT((ROW()-2)/12)+1)</f>
        <v/>
      </c>
      <c r="E1655" s="14">
        <f>IF(AND(E1658&lt;&gt;"",D1658=D1646+1),E1646+(E1658-E1646)*9/12,"")</f>
        <v/>
      </c>
      <c r="F1655" s="14">
        <f>IF(AND(F1658&lt;&gt;"",D1658=D1646+1),F1646+(F1658-F1646)*9/12,"")</f>
        <v/>
      </c>
      <c r="G1655" s="14">
        <f>IF(AND(G1658&lt;&gt;"",D1658=D1646+1),G1646+(G1658-G1646)*9/12,"")</f>
        <v/>
      </c>
      <c r="H1655" s="14">
        <f>IF(AND(H1658&lt;&gt;"",D1658=D1646+1),H1646+(H1658-H1646)*9/12,"")</f>
        <v/>
      </c>
      <c r="I1655" s="14">
        <f>IF(AND(L1658&lt;&gt;"",D1658=D1646+1),I1646+(I1658-I1646)*9/12,"")</f>
        <v/>
      </c>
      <c r="J1655">
        <f>_xlfn.XLOOKUP($A1655,ALGLIB_SSA_XAUUSD!$AA$2:$AA$2401,ALGLIB_SSA_XAUUSD!$P$2:$P$2401,"",0)</f>
        <v/>
      </c>
      <c r="K1655">
        <f>_xlfn.XLOOKUP($A1655,ALGLIB_SSA_XAUUSD!$AA$2:$AA$2401,ALGLIB_SSA_XAUUSD!$Q$2:$Q$2401,"",0)</f>
        <v/>
      </c>
      <c r="L1655">
        <f>_xlfn.XLOOKUP($A1655,ALGLIB_SSA_XAUUSD!$AA$2:$AA$2401,ALGLIB_SSA_XAUUSD!$R$2:$R$2401,"",0)</f>
        <v/>
      </c>
      <c r="M1655">
        <f>_xlfn.XLOOKUP($A1655,ALGLIB_SSA_XAUUSD!$AA$2:$AA$2401,ALGLIB_SSA_XAUUSD!$S$2:$S$2401,"",0)</f>
        <v/>
      </c>
      <c r="N1655">
        <f>_xlfn.XLOOKUP($A1655,ALGLIB_SSA_XAUUSD!$AA$2:$AA$2401,ALGLIB_SSA_XAUUSD!$T$2:$T$2401,"",0)</f>
        <v/>
      </c>
      <c r="O1655">
        <f>_xlfn.XLOOKUP($A1655,ALGLIB_SSA_XAUUSD!$AA$2:$AA$2401,ALGLIB_SSA_XAUUSD!$U$2:$U$2401,"",0)</f>
        <v/>
      </c>
      <c r="P1655">
        <f>_xlfn.XLOOKUP($A1655,ALGLIB_SSA_XAUUSD!$AA$2:$AA$2401,ALGLIB_SSA_XAUUSD!$V$2:$V$2401,"",0)</f>
        <v/>
      </c>
      <c r="S1655">
        <f>A1655</f>
        <v/>
      </c>
      <c r="T1655">
        <f>J1655</f>
        <v/>
      </c>
      <c r="U1655">
        <f>K1655</f>
        <v/>
      </c>
      <c r="V1655" s="14">
        <f>IF($A1655="","",MOD(ROW()-2,12)+1)</f>
        <v/>
      </c>
      <c r="W1655">
        <f>L1655</f>
        <v/>
      </c>
      <c r="X1655" s="14">
        <f>IF(F1655="","",F1655)</f>
        <v/>
      </c>
      <c r="Y1655" s="14">
        <f>IF(G1655="","",G1655)</f>
        <v/>
      </c>
      <c r="Z1655">
        <f>M1655</f>
        <v/>
      </c>
      <c r="AA1655">
        <f>N1655</f>
        <v/>
      </c>
      <c r="AB1655" s="14">
        <f>IF(H1655="","",H1655)</f>
        <v/>
      </c>
      <c r="AC1655">
        <f>O1655</f>
        <v/>
      </c>
      <c r="AD1655" s="14">
        <f>IF(I1655="","",I1655)</f>
        <v/>
      </c>
      <c r="AE1655">
        <f>P1655</f>
        <v/>
      </c>
      <c r="AH1655">
        <f>IF(S1655&lt;&gt;"",S1655,AH1654+900)</f>
        <v/>
      </c>
      <c r="AI1655">
        <f>IF(T1655&lt;&gt;"",T1655,AI1654)</f>
        <v/>
      </c>
      <c r="AJ1655">
        <f>IF(U1655&lt;&gt;"",U1655,AJ1654)</f>
        <v/>
      </c>
      <c r="AK1655">
        <f>IF(W1655&lt;&gt;"",W1655,"")</f>
        <v/>
      </c>
      <c r="AL1655" s="14">
        <f>IF(X1655&lt;&gt;"",X1655,"")</f>
        <v/>
      </c>
      <c r="AM1655" s="14">
        <f>IF(Y1655&lt;&gt;"",Y1655,"")</f>
        <v/>
      </c>
      <c r="AN1655" s="14">
        <f>IF(OR(AL1655="",AM1655=""),"",AL1655-AM1655)</f>
        <v/>
      </c>
      <c r="AO1655">
        <f>IF(AN1655="","",IF(AN1655&gt;0,"Bullish","Bearish"))</f>
        <v/>
      </c>
      <c r="AP1655">
        <f>IF(AO1655="",AP1654,AO1655)</f>
        <v/>
      </c>
      <c r="AQ1655" s="14">
        <f>IF(AB1655&lt;&gt;"",AB1655,"")</f>
        <v/>
      </c>
      <c r="AR1655" s="14">
        <f>IF(AD1655&lt;&gt;"",AD1655,"")</f>
        <v/>
      </c>
      <c r="AS1655">
        <f>IF(AS1654+1=13,1,AS1654+1)</f>
        <v/>
      </c>
      <c r="AT1655">
        <f>IFERROR(IF(SLOPE($AQ$1634:$AQ$1645,$AS$1634:$AS$1645)&gt;0,MIN(3,ABS(SLOPE($AQ$1634:$AQ$1645,$AS$1634:$AS$1645))),IF(SLOPE($AQ$1634:$AQ$1645,$AS$1634:$AS$1645)&lt;-0.5,-0.5,0)),0)</f>
        <v/>
      </c>
      <c r="AU1655">
        <f>IFERROR(IF(SLOPE($AR$1634:$AR$1645,$AS$1634:$AS$1645)&lt;0,MAX(-3,-ABS(SLOPE($AR$1634:$AR$1645,$AS$1634:$AS$1645))),IF(SLOPE($AR$1634:$AR$1645,$AS$1634:$AS$1645)&gt;0.5,0.5,0)),0)</f>
        <v/>
      </c>
      <c r="AV1655">
        <f>($AQ$1646+(AT1655*(AS1655-1)))</f>
        <v/>
      </c>
      <c r="AW1655">
        <f>($AR$1646+(AU1655*(AS1655-1)))</f>
        <v/>
      </c>
      <c r="AX1655">
        <f>IF(AT1655&gt;0,AV1655+AT1655,AV1655)</f>
        <v/>
      </c>
      <c r="AY1655">
        <f>IF(AU1655&lt;0,AW1655+AU1655,AW1655)</f>
        <v/>
      </c>
      <c r="BA1655" s="14">
        <f>IFERROR(AX1655-AQ1655,"")</f>
        <v/>
      </c>
      <c r="BB1655" s="14">
        <f>IFERROR(AY1655-AR1655,"")</f>
        <v/>
      </c>
      <c r="BD1655">
        <f>AH1655</f>
        <v/>
      </c>
      <c r="BE1655">
        <f>AI1655</f>
        <v/>
      </c>
      <c r="BF1655">
        <f>AJ1655</f>
        <v/>
      </c>
      <c r="BG1655" s="14">
        <f>L1655</f>
        <v/>
      </c>
      <c r="BH1655" s="14">
        <f>IF(X1655="","",X1655)</f>
        <v/>
      </c>
      <c r="BI1655" s="14">
        <f>IF(Y1655="","",Y1655)</f>
        <v/>
      </c>
      <c r="BJ1655">
        <f>Z1655</f>
        <v/>
      </c>
      <c r="BK1655">
        <f>AA1655</f>
        <v/>
      </c>
      <c r="BL1655">
        <f>IFERROR(AX1655,"")</f>
        <v/>
      </c>
      <c r="BM1655">
        <f>IFERROR(AY1655,"")</f>
        <v/>
      </c>
    </row>
    <row r="1656" ht="14.25" customHeight="1">
      <c r="A1656">
        <f>ALGLIB_SSA_XAUUSD!AA1656</f>
        <v/>
      </c>
      <c r="B1656">
        <f>IF($A1656="","",INDEX(ALGLIB_SSA_XAUUSD!$B$2:$B$2401,MATCH($A1656,ALGLIB_SSA_XAUUSD!$A$2:$A$2401,1)))</f>
        <v/>
      </c>
      <c r="C1656">
        <f>IF($A1656="","",INDEX(ALGLIB_SSA_XAUUSD!$C$2:$C$2401,MATCH($A1656,ALGLIB_SSA_XAUUSD!$A$2:$A$2401,1)))</f>
        <v/>
      </c>
      <c r="D1656" s="14">
        <f>IF($A1656="","",INT((ROW()-2)/12)+1)</f>
        <v/>
      </c>
      <c r="E1656" s="14">
        <f>IF(AND(E1658&lt;&gt;"",D1658=D1646+1),E1646+(E1658-E1646)*10/12,"")</f>
        <v/>
      </c>
      <c r="F1656" s="14">
        <f>IF(AND(F1658&lt;&gt;"",D1658=D1646+1),F1646+(F1658-F1646)*10/12,"")</f>
        <v/>
      </c>
      <c r="G1656" s="14">
        <f>IF(AND(G1658&lt;&gt;"",D1658=D1646+1),G1646+(G1658-G1646)*10/12,"")</f>
        <v/>
      </c>
      <c r="H1656" s="14">
        <f>IF(AND(H1658&lt;&gt;"",D1658=D1646+1),H1646+(H1658-H1646)*10/12,"")</f>
        <v/>
      </c>
      <c r="I1656" s="14">
        <f>IF(AND(L1658&lt;&gt;"",D1658=D1646+1),I1646+(I1658-I1646)*10/12,"")</f>
        <v/>
      </c>
      <c r="J1656">
        <f>_xlfn.XLOOKUP($A1656,ALGLIB_SSA_XAUUSD!$AA$2:$AA$2401,ALGLIB_SSA_XAUUSD!$P$2:$P$2401,"",0)</f>
        <v/>
      </c>
      <c r="K1656">
        <f>_xlfn.XLOOKUP($A1656,ALGLIB_SSA_XAUUSD!$AA$2:$AA$2401,ALGLIB_SSA_XAUUSD!$Q$2:$Q$2401,"",0)</f>
        <v/>
      </c>
      <c r="L1656">
        <f>_xlfn.XLOOKUP($A1656,ALGLIB_SSA_XAUUSD!$AA$2:$AA$2401,ALGLIB_SSA_XAUUSD!$R$2:$R$2401,"",0)</f>
        <v/>
      </c>
      <c r="M1656">
        <f>_xlfn.XLOOKUP($A1656,ALGLIB_SSA_XAUUSD!$AA$2:$AA$2401,ALGLIB_SSA_XAUUSD!$S$2:$S$2401,"",0)</f>
        <v/>
      </c>
      <c r="N1656">
        <f>_xlfn.XLOOKUP($A1656,ALGLIB_SSA_XAUUSD!$AA$2:$AA$2401,ALGLIB_SSA_XAUUSD!$T$2:$T$2401,"",0)</f>
        <v/>
      </c>
      <c r="O1656">
        <f>_xlfn.XLOOKUP($A1656,ALGLIB_SSA_XAUUSD!$AA$2:$AA$2401,ALGLIB_SSA_XAUUSD!$U$2:$U$2401,"",0)</f>
        <v/>
      </c>
      <c r="P1656">
        <f>_xlfn.XLOOKUP($A1656,ALGLIB_SSA_XAUUSD!$AA$2:$AA$2401,ALGLIB_SSA_XAUUSD!$V$2:$V$2401,"",0)</f>
        <v/>
      </c>
      <c r="S1656">
        <f>A1656</f>
        <v/>
      </c>
      <c r="T1656">
        <f>J1656</f>
        <v/>
      </c>
      <c r="U1656">
        <f>K1656</f>
        <v/>
      </c>
      <c r="V1656" s="14">
        <f>IF($A1656="","",MOD(ROW()-2,12)+1)</f>
        <v/>
      </c>
      <c r="W1656">
        <f>L1656</f>
        <v/>
      </c>
      <c r="X1656" s="14">
        <f>IF(F1656="","",F1656)</f>
        <v/>
      </c>
      <c r="Y1656" s="14">
        <f>IF(G1656="","",G1656)</f>
        <v/>
      </c>
      <c r="Z1656">
        <f>M1656</f>
        <v/>
      </c>
      <c r="AA1656">
        <f>N1656</f>
        <v/>
      </c>
      <c r="AB1656" s="14">
        <f>IF(H1656="","",H1656)</f>
        <v/>
      </c>
      <c r="AC1656">
        <f>O1656</f>
        <v/>
      </c>
      <c r="AD1656" s="14">
        <f>IF(I1656="","",I1656)</f>
        <v/>
      </c>
      <c r="AE1656">
        <f>P1656</f>
        <v/>
      </c>
      <c r="AH1656">
        <f>IF(S1656&lt;&gt;"",S1656,AH1655+900)</f>
        <v/>
      </c>
      <c r="AI1656">
        <f>IF(T1656&lt;&gt;"",T1656,AI1655)</f>
        <v/>
      </c>
      <c r="AJ1656">
        <f>IF(U1656&lt;&gt;"",U1656,AJ1655)</f>
        <v/>
      </c>
      <c r="AK1656">
        <f>IF(W1656&lt;&gt;"",W1656,"")</f>
        <v/>
      </c>
      <c r="AL1656" s="14">
        <f>IF(X1656&lt;&gt;"",X1656,"")</f>
        <v/>
      </c>
      <c r="AM1656" s="14">
        <f>IF(Y1656&lt;&gt;"",Y1656,"")</f>
        <v/>
      </c>
      <c r="AN1656" s="14">
        <f>IF(OR(AL1656="",AM1656=""),"",AL1656-AM1656)</f>
        <v/>
      </c>
      <c r="AO1656">
        <f>IF(AN1656="","",IF(AN1656&gt;0,"Bullish","Bearish"))</f>
        <v/>
      </c>
      <c r="AP1656">
        <f>IF(AO1656="",AP1655,AO1656)</f>
        <v/>
      </c>
      <c r="AQ1656" s="14">
        <f>IF(AB1656&lt;&gt;"",AB1656,"")</f>
        <v/>
      </c>
      <c r="AR1656" s="14">
        <f>IF(AD1656&lt;&gt;"",AD1656,"")</f>
        <v/>
      </c>
      <c r="AS1656">
        <f>IF(AS1655+1=13,1,AS1655+1)</f>
        <v/>
      </c>
      <c r="AT1656">
        <f>IFERROR(IF(SLOPE($AQ$1634:$AQ$1645,$AS$1634:$AS$1645)&gt;0,MIN(3,ABS(SLOPE($AQ$1634:$AQ$1645,$AS$1634:$AS$1645))),IF(SLOPE($AQ$1634:$AQ$1645,$AS$1634:$AS$1645)&lt;-0.5,-0.5,0)),0)</f>
        <v/>
      </c>
      <c r="AU1656">
        <f>IFERROR(IF(SLOPE($AR$1634:$AR$1645,$AS$1634:$AS$1645)&lt;0,MAX(-3,-ABS(SLOPE($AR$1634:$AR$1645,$AS$1634:$AS$1645))),IF(SLOPE($AR$1634:$AR$1645,$AS$1634:$AS$1645)&gt;0.5,0.5,0)),0)</f>
        <v/>
      </c>
      <c r="AV1656">
        <f>($AQ$1646+(AT1656*(AS1656-1)))</f>
        <v/>
      </c>
      <c r="AW1656">
        <f>($AR$1646+(AU1656*(AS1656-1)))</f>
        <v/>
      </c>
      <c r="AX1656">
        <f>IF(AT1656&gt;0,AV1656+AT1656,AV1656)</f>
        <v/>
      </c>
      <c r="AY1656">
        <f>IF(AU1656&lt;0,AW1656+AU1656,AW1656)</f>
        <v/>
      </c>
      <c r="BA1656" s="14">
        <f>IFERROR(AX1656-AQ1656,"")</f>
        <v/>
      </c>
      <c r="BB1656" s="14">
        <f>IFERROR(AY1656-AR1656,"")</f>
        <v/>
      </c>
      <c r="BD1656">
        <f>AH1656</f>
        <v/>
      </c>
      <c r="BE1656">
        <f>AI1656</f>
        <v/>
      </c>
      <c r="BF1656">
        <f>AJ1656</f>
        <v/>
      </c>
      <c r="BG1656" s="14">
        <f>L1656</f>
        <v/>
      </c>
      <c r="BH1656" s="14">
        <f>IF(X1656="","",X1656)</f>
        <v/>
      </c>
      <c r="BI1656" s="14">
        <f>IF(Y1656="","",Y1656)</f>
        <v/>
      </c>
      <c r="BJ1656">
        <f>Z1656</f>
        <v/>
      </c>
      <c r="BK1656">
        <f>AA1656</f>
        <v/>
      </c>
      <c r="BL1656">
        <f>IFERROR(AX1656,"")</f>
        <v/>
      </c>
      <c r="BM1656">
        <f>IFERROR(AY1656,"")</f>
        <v/>
      </c>
    </row>
    <row r="1657" ht="14.25" customHeight="1">
      <c r="A1657">
        <f>ALGLIB_SSA_XAUUSD!AA1657</f>
        <v/>
      </c>
      <c r="B1657">
        <f>IF($A1657="","",INDEX(ALGLIB_SSA_XAUUSD!$B$2:$B$2401,MATCH($A1657,ALGLIB_SSA_XAUUSD!$A$2:$A$2401,1)))</f>
        <v/>
      </c>
      <c r="C1657">
        <f>IF($A1657="","",INDEX(ALGLIB_SSA_XAUUSD!$C$2:$C$2401,MATCH($A1657,ALGLIB_SSA_XAUUSD!$A$2:$A$2401,1)))</f>
        <v/>
      </c>
      <c r="D1657" s="14">
        <f>IF($A1657="","",INT((ROW()-2)/12)+1)</f>
        <v/>
      </c>
      <c r="E1657" s="14">
        <f>IF(AND(E1658&lt;&gt;"",D1658=D1646+1),E1646+(E1658-E1646)*11/12,"")</f>
        <v/>
      </c>
      <c r="F1657" s="14">
        <f>IF(AND(F1658&lt;&gt;"",D1658=D1646+1),F1646+(F1658-F1646)*11/12,"")</f>
        <v/>
      </c>
      <c r="G1657" s="14">
        <f>IF(AND(G1658&lt;&gt;"",D1658=D1646+1),G1646+(G1658-G1646)*11/12,"")</f>
        <v/>
      </c>
      <c r="H1657" s="14">
        <f>IF(AND(H1658&lt;&gt;"",D1658=D1646+1),H1646+(H1658-H1646)*11/12,"")</f>
        <v/>
      </c>
      <c r="I1657" s="14">
        <f>IF(AND(L1658&lt;&gt;"",D1658=D1646+1),I1646+(I1658-I1646)*11/12,"")</f>
        <v/>
      </c>
      <c r="J1657">
        <f>_xlfn.XLOOKUP($A1657,ALGLIB_SSA_XAUUSD!$AA$2:$AA$2401,ALGLIB_SSA_XAUUSD!$P$2:$P$2401,"",0)</f>
        <v/>
      </c>
      <c r="K1657">
        <f>_xlfn.XLOOKUP($A1657,ALGLIB_SSA_XAUUSD!$AA$2:$AA$2401,ALGLIB_SSA_XAUUSD!$Q$2:$Q$2401,"",0)</f>
        <v/>
      </c>
      <c r="L1657">
        <f>_xlfn.XLOOKUP($A1657,ALGLIB_SSA_XAUUSD!$AA$2:$AA$2401,ALGLIB_SSA_XAUUSD!$R$2:$R$2401,"",0)</f>
        <v/>
      </c>
      <c r="M1657">
        <f>_xlfn.XLOOKUP($A1657,ALGLIB_SSA_XAUUSD!$AA$2:$AA$2401,ALGLIB_SSA_XAUUSD!$S$2:$S$2401,"",0)</f>
        <v/>
      </c>
      <c r="N1657">
        <f>_xlfn.XLOOKUP($A1657,ALGLIB_SSA_XAUUSD!$AA$2:$AA$2401,ALGLIB_SSA_XAUUSD!$T$2:$T$2401,"",0)</f>
        <v/>
      </c>
      <c r="O1657">
        <f>_xlfn.XLOOKUP($A1657,ALGLIB_SSA_XAUUSD!$AA$2:$AA$2401,ALGLIB_SSA_XAUUSD!$U$2:$U$2401,"",0)</f>
        <v/>
      </c>
      <c r="P1657">
        <f>_xlfn.XLOOKUP($A1657,ALGLIB_SSA_XAUUSD!$AA$2:$AA$2401,ALGLIB_SSA_XAUUSD!$V$2:$V$2401,"",0)</f>
        <v/>
      </c>
      <c r="S1657">
        <f>A1657</f>
        <v/>
      </c>
      <c r="T1657">
        <f>J1657</f>
        <v/>
      </c>
      <c r="U1657">
        <f>K1657</f>
        <v/>
      </c>
      <c r="V1657" s="14">
        <f>IF($A1657="","",MOD(ROW()-2,12)+1)</f>
        <v/>
      </c>
      <c r="W1657">
        <f>L1657</f>
        <v/>
      </c>
      <c r="X1657" s="14">
        <f>IF(F1657="","",F1657)</f>
        <v/>
      </c>
      <c r="Y1657" s="14">
        <f>IF(G1657="","",G1657)</f>
        <v/>
      </c>
      <c r="Z1657">
        <f>M1657</f>
        <v/>
      </c>
      <c r="AA1657">
        <f>N1657</f>
        <v/>
      </c>
      <c r="AB1657" s="14">
        <f>IF(H1657="","",H1657)</f>
        <v/>
      </c>
      <c r="AC1657">
        <f>O1657</f>
        <v/>
      </c>
      <c r="AD1657" s="14">
        <f>IF(I1657="","",I1657)</f>
        <v/>
      </c>
      <c r="AE1657">
        <f>P1657</f>
        <v/>
      </c>
      <c r="AH1657">
        <f>IF(S1657&lt;&gt;"",S1657,AH1656+900)</f>
        <v/>
      </c>
      <c r="AI1657">
        <f>IF(T1657&lt;&gt;"",T1657,AI1656)</f>
        <v/>
      </c>
      <c r="AJ1657">
        <f>IF(U1657&lt;&gt;"",U1657,AJ1656)</f>
        <v/>
      </c>
      <c r="AK1657">
        <f>IF(W1657&lt;&gt;"",W1657,"")</f>
        <v/>
      </c>
      <c r="AL1657" s="14">
        <f>IF(X1657&lt;&gt;"",X1657,"")</f>
        <v/>
      </c>
      <c r="AM1657" s="14">
        <f>IF(Y1657&lt;&gt;"",Y1657,"")</f>
        <v/>
      </c>
      <c r="AN1657" s="14">
        <f>IF(OR(AL1657="",AM1657=""),"",AL1657-AM1657)</f>
        <v/>
      </c>
      <c r="AO1657">
        <f>IF(AN1657="","",IF(AN1657&gt;0,"Bullish","Bearish"))</f>
        <v/>
      </c>
      <c r="AP1657">
        <f>IF(AO1657="",AP1656,AO1657)</f>
        <v/>
      </c>
      <c r="AQ1657" s="14">
        <f>IF(AB1657&lt;&gt;"",AB1657,"")</f>
        <v/>
      </c>
      <c r="AR1657" s="14">
        <f>IF(AD1657&lt;&gt;"",AD1657,"")</f>
        <v/>
      </c>
      <c r="AS1657">
        <f>IF(AS1656+1=13,1,AS1656+1)</f>
        <v/>
      </c>
      <c r="AT1657">
        <f>IFERROR(IF(SLOPE($AQ$1634:$AQ$1645,$AS$1634:$AS$1645)&gt;0,MIN(3,ABS(SLOPE($AQ$1634:$AQ$1645,$AS$1634:$AS$1645))),IF(SLOPE($AQ$1634:$AQ$1645,$AS$1634:$AS$1645)&lt;-0.5,-0.5,0)),0)</f>
        <v/>
      </c>
      <c r="AU1657">
        <f>IFERROR(IF(SLOPE($AR$1634:$AR$1645,$AS$1634:$AS$1645)&lt;0,MAX(-3,-ABS(SLOPE($AR$1634:$AR$1645,$AS$1634:$AS$1645))),IF(SLOPE($AR$1634:$AR$1645,$AS$1634:$AS$1645)&gt;0.5,0.5,0)),0)</f>
        <v/>
      </c>
      <c r="AV1657">
        <f>($AQ$1646+(AT1657*(AS1657-1)))</f>
        <v/>
      </c>
      <c r="AW1657">
        <f>($AR$1646+(AU1657*(AS1657-1)))</f>
        <v/>
      </c>
      <c r="AX1657">
        <f>IF(AT1657&gt;0,AV1657+AT1657,AV1657)</f>
        <v/>
      </c>
      <c r="AY1657">
        <f>IF(AU1657&lt;0,AW1657+AU1657,AW1657)</f>
        <v/>
      </c>
      <c r="BA1657" s="14">
        <f>IFERROR(AX1657-AQ1657,"")</f>
        <v/>
      </c>
      <c r="BB1657" s="14">
        <f>IFERROR(AY1657-AR1657,"")</f>
        <v/>
      </c>
      <c r="BD1657">
        <f>AH1657</f>
        <v/>
      </c>
      <c r="BE1657">
        <f>AI1657</f>
        <v/>
      </c>
      <c r="BF1657">
        <f>AJ1657</f>
        <v/>
      </c>
      <c r="BG1657" s="14">
        <f>L1657</f>
        <v/>
      </c>
      <c r="BH1657" s="14">
        <f>IF(X1657="","",X1657)</f>
        <v/>
      </c>
      <c r="BI1657" s="14">
        <f>IF(Y1657="","",Y1657)</f>
        <v/>
      </c>
      <c r="BJ1657">
        <f>Z1657</f>
        <v/>
      </c>
      <c r="BK1657">
        <f>AA1657</f>
        <v/>
      </c>
      <c r="BL1657">
        <f>IFERROR(AX1657,"")</f>
        <v/>
      </c>
      <c r="BM1657">
        <f>IFERROR(AY1657,"")</f>
        <v/>
      </c>
    </row>
    <row r="1658" ht="14.25" customHeight="1">
      <c r="A1658">
        <f>ALGLIB_SSA_XAUUSD!AA1658</f>
        <v/>
      </c>
      <c r="B1658">
        <f>IF($A1658="","",INDEX(ALGLIB_SSA_XAUUSD!$B$2:$B$2401,MATCH($A1658,ALGLIB_SSA_XAUUSD!$A$2:$A$2401,1)))</f>
        <v/>
      </c>
      <c r="C1658">
        <f>IF($A1658="","",INDEX(ALGLIB_SSA_XAUUSD!$C$2:$C$2401,MATCH($A1658,ALGLIB_SSA_XAUUSD!$A$2:$A$2401,1)))</f>
        <v/>
      </c>
      <c r="D1658" s="14">
        <f>IF($A1658="","",INT((ROW()-2)/12)+1)</f>
        <v/>
      </c>
      <c r="E1658" s="14">
        <f>IF($A1658="","",INDEX(ALGLIB_SSA_XAUUSD!$D$2:$D$2401,MATCH($A1658,ALGLIB_SSA_XAUUSD!$A$2:$A$2401,1)))</f>
        <v/>
      </c>
      <c r="F1658" s="14">
        <f>IF($A1658="","",INDEX(ALGLIB_SSA_XAUUSD!$E$2:$E$2401,MATCH($A1658,ALGLIB_SSA_XAUUSD!$A$2:$A$2401,1)))</f>
        <v/>
      </c>
      <c r="G1658" s="14">
        <f>IF($A1658="","",INDEX(ALGLIB_SSA_XAUUSD!$F$2:$F$2401,MATCH($A1658,ALGLIB_SSA_XAUUSD!$A$2:$A$2401,1)))</f>
        <v/>
      </c>
      <c r="H1658" s="14">
        <f>IF($A1658="","",INDEX(ALGLIB_SSA_XAUUSD!$G$2:$G$2401,MATCH($A1658,ALGLIB_SSA_XAUUSD!$A$2:$A$2401,1)))</f>
        <v/>
      </c>
      <c r="I1658" s="14">
        <f>IF($A1658="","",INDEX(ALGLIB_SSA_XAUUSD!$H$2:$H$2401,MATCH($A1658,ALGLIB_SSA_XAUUSD!$A$2:$A$2401,1)))</f>
        <v/>
      </c>
      <c r="J1658">
        <f>_xlfn.XLOOKUP($A1658,ALGLIB_SSA_XAUUSD!$AA$2:$AA$2401,ALGLIB_SSA_XAUUSD!$P$2:$P$2401,"",0)</f>
        <v/>
      </c>
      <c r="K1658">
        <f>_xlfn.XLOOKUP($A1658,ALGLIB_SSA_XAUUSD!$AA$2:$AA$2401,ALGLIB_SSA_XAUUSD!$Q$2:$Q$2401,"",0)</f>
        <v/>
      </c>
      <c r="L1658">
        <f>_xlfn.XLOOKUP($A1658,ALGLIB_SSA_XAUUSD!$AA$2:$AA$2401,ALGLIB_SSA_XAUUSD!$R$2:$R$2401,"",0)</f>
        <v/>
      </c>
      <c r="M1658">
        <f>_xlfn.XLOOKUP($A1658,ALGLIB_SSA_XAUUSD!$AA$2:$AA$2401,ALGLIB_SSA_XAUUSD!$S$2:$S$2401,"",0)</f>
        <v/>
      </c>
      <c r="N1658">
        <f>_xlfn.XLOOKUP($A1658,ALGLIB_SSA_XAUUSD!$AA$2:$AA$2401,ALGLIB_SSA_XAUUSD!$T$2:$T$2401,"",0)</f>
        <v/>
      </c>
      <c r="O1658">
        <f>_xlfn.XLOOKUP($A1658,ALGLIB_SSA_XAUUSD!$AA$2:$AA$2401,ALGLIB_SSA_XAUUSD!$U$2:$U$2401,"",0)</f>
        <v/>
      </c>
      <c r="P1658">
        <f>_xlfn.XLOOKUP($A1658,ALGLIB_SSA_XAUUSD!$AA$2:$AA$2401,ALGLIB_SSA_XAUUSD!$V$2:$V$2401,"",0)</f>
        <v/>
      </c>
      <c r="S1658">
        <f>A1658</f>
        <v/>
      </c>
      <c r="T1658">
        <f>J1658</f>
        <v/>
      </c>
      <c r="U1658">
        <f>K1658</f>
        <v/>
      </c>
      <c r="V1658" s="14">
        <f>IF($A1658="","",MOD(ROW()-2,12)+1)</f>
        <v/>
      </c>
      <c r="W1658">
        <f>L1658</f>
        <v/>
      </c>
      <c r="X1658" s="14">
        <f>IF(F1658="","",F1658)</f>
        <v/>
      </c>
      <c r="Y1658" s="14">
        <f>IF(G1658="","",G1658)</f>
        <v/>
      </c>
      <c r="Z1658">
        <f>M1658</f>
        <v/>
      </c>
      <c r="AA1658">
        <f>N1658</f>
        <v/>
      </c>
      <c r="AB1658" s="14">
        <f>IF(H1658="","",H1658)</f>
        <v/>
      </c>
      <c r="AC1658">
        <f>O1658</f>
        <v/>
      </c>
      <c r="AD1658" s="14">
        <f>IF(I1658="","",I1658)</f>
        <v/>
      </c>
      <c r="AE1658">
        <f>P1658</f>
        <v/>
      </c>
      <c r="AH1658">
        <f>IF(S1658&lt;&gt;"",S1658,AH1657+900)</f>
        <v/>
      </c>
      <c r="AI1658">
        <f>IF(T1658&lt;&gt;"",T1658,AI1657)</f>
        <v/>
      </c>
      <c r="AJ1658">
        <f>IF(U1658&lt;&gt;"",U1658,AJ1657)</f>
        <v/>
      </c>
      <c r="AK1658">
        <f>IF(W1658&lt;&gt;"",W1658,"")</f>
        <v/>
      </c>
      <c r="AL1658" s="14">
        <f>IF(X1658&lt;&gt;"",X1658,"")</f>
        <v/>
      </c>
      <c r="AM1658" s="14">
        <f>IF(Y1658&lt;&gt;"",Y1658,"")</f>
        <v/>
      </c>
      <c r="AN1658" s="14">
        <f>IF(OR(AL1658="",AM1658=""),"",AL1658-AM1658)</f>
        <v/>
      </c>
      <c r="AO1658">
        <f>IF(AN1658="","",IF(AN1658&gt;0,"Bullish","Bearish"))</f>
        <v/>
      </c>
      <c r="AP1658">
        <f>IF(AO1658="",AP1657,AO1658)</f>
        <v/>
      </c>
      <c r="AQ1658" s="14">
        <f>IF(AB1658&lt;&gt;"",AB1658,"")</f>
        <v/>
      </c>
      <c r="AR1658" s="14">
        <f>IF(AD1658&lt;&gt;"",AD1658,"")</f>
        <v/>
      </c>
      <c r="AS1658">
        <f>IF(AS1657+1=13,1,AS1657+1)</f>
        <v/>
      </c>
      <c r="AT1658">
        <f>IFERROR(IF(SLOPE($AQ$1646:$AQ$1657,$AS$1646:$AS$1657)&gt;0,MIN(3,ABS(SLOPE($AQ$1646:$AQ$1657,$AS$1646:$AS$1657))),IF(SLOPE($AQ$1646:$AQ$1657,$AS$1646:$AS$1657)&lt;-0.5,-0.5,0)),0)</f>
        <v/>
      </c>
      <c r="AU1658">
        <f>IFERROR(IF(SLOPE($AR$1646:$AR$1657,$AS$1646:$AS$1657)&lt;0,MAX(-3,-ABS(SLOPE($AR$1646:$AR$1657,$AS$1646:$AS$1657))),IF(SLOPE($AR$1646:$AR$1657,$AS$1646:$AS$1657)&gt;0.5,0.5,0)),0)</f>
        <v/>
      </c>
      <c r="AV1658">
        <f>($AQ$1658+(AT1658*(AS1658-1)))</f>
        <v/>
      </c>
      <c r="AW1658">
        <f>($AR$1658+(AU1658*(AS1658-1)))</f>
        <v/>
      </c>
      <c r="AX1658">
        <f>IF(AT1658&gt;0,AV1658+AT1658,AV1658)</f>
        <v/>
      </c>
      <c r="AY1658">
        <f>IF(AU1658&lt;0,AW1658+AU1658,AW1658)</f>
        <v/>
      </c>
      <c r="BA1658" s="14">
        <f>IFERROR(AX1658-AQ1658,"")</f>
        <v/>
      </c>
      <c r="BB1658" s="14">
        <f>IFERROR(AY1658-AR1658,"")</f>
        <v/>
      </c>
      <c r="BD1658">
        <f>AH1658</f>
        <v/>
      </c>
      <c r="BE1658">
        <f>AI1658</f>
        <v/>
      </c>
      <c r="BF1658">
        <f>AJ1658</f>
        <v/>
      </c>
      <c r="BG1658" s="14">
        <f>L1658</f>
        <v/>
      </c>
      <c r="BH1658" s="14">
        <f>IF(X1658="","",X1658)</f>
        <v/>
      </c>
      <c r="BI1658" s="14">
        <f>IF(Y1658="","",Y1658)</f>
        <v/>
      </c>
      <c r="BJ1658">
        <f>Z1658</f>
        <v/>
      </c>
      <c r="BK1658">
        <f>AA1658</f>
        <v/>
      </c>
      <c r="BL1658">
        <f>IFERROR(AX1658,"")</f>
        <v/>
      </c>
      <c r="BM1658">
        <f>IFERROR(AY1658,"")</f>
        <v/>
      </c>
    </row>
    <row r="1659" ht="14.25" customHeight="1">
      <c r="A1659">
        <f>ALGLIB_SSA_XAUUSD!AA1659</f>
        <v/>
      </c>
      <c r="B1659">
        <f>IF($A1659="","",INDEX(ALGLIB_SSA_XAUUSD!$B$2:$B$2401,MATCH($A1659,ALGLIB_SSA_XAUUSD!$A$2:$A$2401,1)))</f>
        <v/>
      </c>
      <c r="C1659">
        <f>IF($A1659="","",INDEX(ALGLIB_SSA_XAUUSD!$C$2:$C$2401,MATCH($A1659,ALGLIB_SSA_XAUUSD!$A$2:$A$2401,1)))</f>
        <v/>
      </c>
      <c r="D1659" s="14">
        <f>IF($A1659="","",INT((ROW()-2)/12)+1)</f>
        <v/>
      </c>
      <c r="E1659" s="14">
        <f>IF(AND(E1670&lt;&gt;"",D1670=D1658+1),E1658+(E1670-E1658)*1/12,"")</f>
        <v/>
      </c>
      <c r="F1659" s="14">
        <f>IF(AND(F1670&lt;&gt;"",D1670=D1658+1),F1658+(F1670-F1658)*1/12,"")</f>
        <v/>
      </c>
      <c r="G1659" s="14">
        <f>IF(AND(G1670&lt;&gt;"",D1670=D1658+1),G1658+(G1670-G1658)*1/12,"")</f>
        <v/>
      </c>
      <c r="H1659" s="14">
        <f>IF(AND(H1670&lt;&gt;"",D1670=D1658+1),H1658+(H1670-H1658)*1/12,"")</f>
        <v/>
      </c>
      <c r="I1659" s="14">
        <f>IF(AND(L1670&lt;&gt;"",D1670=D1658+1),I1658+(I1670-I1658)*1/12,"")</f>
        <v/>
      </c>
      <c r="J1659">
        <f>_xlfn.XLOOKUP($A1659,ALGLIB_SSA_XAUUSD!$AA$2:$AA$2401,ALGLIB_SSA_XAUUSD!$P$2:$P$2401,"",0)</f>
        <v/>
      </c>
      <c r="K1659">
        <f>_xlfn.XLOOKUP($A1659,ALGLIB_SSA_XAUUSD!$AA$2:$AA$2401,ALGLIB_SSA_XAUUSD!$Q$2:$Q$2401,"",0)</f>
        <v/>
      </c>
      <c r="L1659">
        <f>_xlfn.XLOOKUP($A1659,ALGLIB_SSA_XAUUSD!$AA$2:$AA$2401,ALGLIB_SSA_XAUUSD!$R$2:$R$2401,"",0)</f>
        <v/>
      </c>
      <c r="M1659">
        <f>_xlfn.XLOOKUP($A1659,ALGLIB_SSA_XAUUSD!$AA$2:$AA$2401,ALGLIB_SSA_XAUUSD!$S$2:$S$2401,"",0)</f>
        <v/>
      </c>
      <c r="N1659">
        <f>_xlfn.XLOOKUP($A1659,ALGLIB_SSA_XAUUSD!$AA$2:$AA$2401,ALGLIB_SSA_XAUUSD!$T$2:$T$2401,"",0)</f>
        <v/>
      </c>
      <c r="O1659">
        <f>_xlfn.XLOOKUP($A1659,ALGLIB_SSA_XAUUSD!$AA$2:$AA$2401,ALGLIB_SSA_XAUUSD!$U$2:$U$2401,"",0)</f>
        <v/>
      </c>
      <c r="P1659">
        <f>_xlfn.XLOOKUP($A1659,ALGLIB_SSA_XAUUSD!$AA$2:$AA$2401,ALGLIB_SSA_XAUUSD!$V$2:$V$2401,"",0)</f>
        <v/>
      </c>
      <c r="S1659">
        <f>A1659</f>
        <v/>
      </c>
      <c r="T1659">
        <f>J1659</f>
        <v/>
      </c>
      <c r="U1659">
        <f>K1659</f>
        <v/>
      </c>
      <c r="V1659" s="14">
        <f>IF($A1659="","",MOD(ROW()-2,12)+1)</f>
        <v/>
      </c>
      <c r="W1659">
        <f>L1659</f>
        <v/>
      </c>
      <c r="X1659" s="14">
        <f>IF(F1659="","",F1659)</f>
        <v/>
      </c>
      <c r="Y1659" s="14">
        <f>IF(G1659="","",G1659)</f>
        <v/>
      </c>
      <c r="Z1659">
        <f>M1659</f>
        <v/>
      </c>
      <c r="AA1659">
        <f>N1659</f>
        <v/>
      </c>
      <c r="AB1659" s="14">
        <f>IF(H1659="","",H1659)</f>
        <v/>
      </c>
      <c r="AC1659">
        <f>O1659</f>
        <v/>
      </c>
      <c r="AD1659" s="14">
        <f>IF(I1659="","",I1659)</f>
        <v/>
      </c>
      <c r="AE1659">
        <f>P1659</f>
        <v/>
      </c>
      <c r="AH1659">
        <f>IF(S1659&lt;&gt;"",S1659,AH1658+900)</f>
        <v/>
      </c>
      <c r="AI1659">
        <f>IF(T1659&lt;&gt;"",T1659,AI1658)</f>
        <v/>
      </c>
      <c r="AJ1659">
        <f>IF(U1659&lt;&gt;"",U1659,AJ1658)</f>
        <v/>
      </c>
      <c r="AK1659">
        <f>IF(W1659&lt;&gt;"",W1659,"")</f>
        <v/>
      </c>
      <c r="AL1659" s="14">
        <f>IF(X1659&lt;&gt;"",X1659,"")</f>
        <v/>
      </c>
      <c r="AM1659" s="14">
        <f>IF(Y1659&lt;&gt;"",Y1659,"")</f>
        <v/>
      </c>
      <c r="AN1659" s="14">
        <f>IF(OR(AL1659="",AM1659=""),"",AL1659-AM1659)</f>
        <v/>
      </c>
      <c r="AO1659">
        <f>IF(AN1659="","",IF(AN1659&gt;0,"Bullish","Bearish"))</f>
        <v/>
      </c>
      <c r="AP1659">
        <f>IF(AO1659="",AP1658,AO1659)</f>
        <v/>
      </c>
      <c r="AQ1659" s="14">
        <f>IF(AB1659&lt;&gt;"",AB1659,"")</f>
        <v/>
      </c>
      <c r="AR1659" s="14">
        <f>IF(AD1659&lt;&gt;"",AD1659,"")</f>
        <v/>
      </c>
      <c r="AS1659">
        <f>IF(AS1658+1=13,1,AS1658+1)</f>
        <v/>
      </c>
      <c r="AT1659">
        <f>IFERROR(IF(SLOPE($AQ$1646:$AQ$1657,$AS$1646:$AS$1657)&gt;0,MIN(3,ABS(SLOPE($AQ$1646:$AQ$1657,$AS$1646:$AS$1657))),IF(SLOPE($AQ$1646:$AQ$1657,$AS$1646:$AS$1657)&lt;-0.5,-0.5,0)),0)</f>
        <v/>
      </c>
      <c r="AU1659">
        <f>IFERROR(IF(SLOPE($AR$1646:$AR$1657,$AS$1646:$AS$1657)&lt;0,MAX(-3,-ABS(SLOPE($AR$1646:$AR$1657,$AS$1646:$AS$1657))),IF(SLOPE($AR$1646:$AR$1657,$AS$1646:$AS$1657)&gt;0.5,0.5,0)),0)</f>
        <v/>
      </c>
      <c r="AV1659">
        <f>($AQ$1658+(AT1659*(AS1659-1)))</f>
        <v/>
      </c>
      <c r="AW1659">
        <f>($AR$1658+(AU1659*(AS1659-1)))</f>
        <v/>
      </c>
      <c r="AX1659">
        <f>IF(AT1659&gt;0,AV1659+AT1659,AV1659)</f>
        <v/>
      </c>
      <c r="AY1659">
        <f>IF(AU1659&lt;0,AW1659+AU1659,AW1659)</f>
        <v/>
      </c>
      <c r="BA1659" s="14">
        <f>IFERROR(AX1659-AQ1659,"")</f>
        <v/>
      </c>
      <c r="BB1659" s="14">
        <f>IFERROR(AY1659-AR1659,"")</f>
        <v/>
      </c>
      <c r="BD1659">
        <f>AH1659</f>
        <v/>
      </c>
      <c r="BE1659">
        <f>AI1659</f>
        <v/>
      </c>
      <c r="BF1659">
        <f>AJ1659</f>
        <v/>
      </c>
      <c r="BG1659" s="14">
        <f>L1659</f>
        <v/>
      </c>
      <c r="BH1659" s="14">
        <f>IF(X1659="","",X1659)</f>
        <v/>
      </c>
      <c r="BI1659" s="14">
        <f>IF(Y1659="","",Y1659)</f>
        <v/>
      </c>
      <c r="BJ1659">
        <f>Z1659</f>
        <v/>
      </c>
      <c r="BK1659">
        <f>AA1659</f>
        <v/>
      </c>
      <c r="BL1659">
        <f>IFERROR(AX1659,"")</f>
        <v/>
      </c>
      <c r="BM1659">
        <f>IFERROR(AY1659,"")</f>
        <v/>
      </c>
    </row>
    <row r="1660" ht="14.25" customHeight="1">
      <c r="A1660">
        <f>ALGLIB_SSA_XAUUSD!AA1660</f>
        <v/>
      </c>
      <c r="B1660">
        <f>IF($A1660="","",INDEX(ALGLIB_SSA_XAUUSD!$B$2:$B$2401,MATCH($A1660,ALGLIB_SSA_XAUUSD!$A$2:$A$2401,1)))</f>
        <v/>
      </c>
      <c r="C1660">
        <f>IF($A1660="","",INDEX(ALGLIB_SSA_XAUUSD!$C$2:$C$2401,MATCH($A1660,ALGLIB_SSA_XAUUSD!$A$2:$A$2401,1)))</f>
        <v/>
      </c>
      <c r="D1660" s="14">
        <f>IF($A1660="","",INT((ROW()-2)/12)+1)</f>
        <v/>
      </c>
      <c r="E1660" s="14">
        <f>IF(AND(E1670&lt;&gt;"",D1670=D1658+1),E1658+(E1670-E1658)*2/12,"")</f>
        <v/>
      </c>
      <c r="F1660" s="14">
        <f>IF(AND(F1670&lt;&gt;"",D1670=D1658+1),F1658+(F1670-F1658)*2/12,"")</f>
        <v/>
      </c>
      <c r="G1660" s="14">
        <f>IF(AND(G1670&lt;&gt;"",D1670=D1658+1),G1658+(G1670-G1658)*2/12,"")</f>
        <v/>
      </c>
      <c r="H1660" s="14">
        <f>IF(AND(H1670&lt;&gt;"",D1670=D1658+1),H1658+(H1670-H1658)*2/12,"")</f>
        <v/>
      </c>
      <c r="I1660" s="14">
        <f>IF(AND(L1670&lt;&gt;"",D1670=D1658+1),I1658+(I1670-I1658)*2/12,"")</f>
        <v/>
      </c>
      <c r="J1660">
        <f>_xlfn.XLOOKUP($A1660,ALGLIB_SSA_XAUUSD!$AA$2:$AA$2401,ALGLIB_SSA_XAUUSD!$P$2:$P$2401,"",0)</f>
        <v/>
      </c>
      <c r="K1660">
        <f>_xlfn.XLOOKUP($A1660,ALGLIB_SSA_XAUUSD!$AA$2:$AA$2401,ALGLIB_SSA_XAUUSD!$Q$2:$Q$2401,"",0)</f>
        <v/>
      </c>
      <c r="L1660">
        <f>_xlfn.XLOOKUP($A1660,ALGLIB_SSA_XAUUSD!$AA$2:$AA$2401,ALGLIB_SSA_XAUUSD!$R$2:$R$2401,"",0)</f>
        <v/>
      </c>
      <c r="M1660">
        <f>_xlfn.XLOOKUP($A1660,ALGLIB_SSA_XAUUSD!$AA$2:$AA$2401,ALGLIB_SSA_XAUUSD!$S$2:$S$2401,"",0)</f>
        <v/>
      </c>
      <c r="N1660">
        <f>_xlfn.XLOOKUP($A1660,ALGLIB_SSA_XAUUSD!$AA$2:$AA$2401,ALGLIB_SSA_XAUUSD!$T$2:$T$2401,"",0)</f>
        <v/>
      </c>
      <c r="O1660">
        <f>_xlfn.XLOOKUP($A1660,ALGLIB_SSA_XAUUSD!$AA$2:$AA$2401,ALGLIB_SSA_XAUUSD!$U$2:$U$2401,"",0)</f>
        <v/>
      </c>
      <c r="P1660">
        <f>_xlfn.XLOOKUP($A1660,ALGLIB_SSA_XAUUSD!$AA$2:$AA$2401,ALGLIB_SSA_XAUUSD!$V$2:$V$2401,"",0)</f>
        <v/>
      </c>
      <c r="S1660">
        <f>A1660</f>
        <v/>
      </c>
      <c r="T1660">
        <f>J1660</f>
        <v/>
      </c>
      <c r="U1660">
        <f>K1660</f>
        <v/>
      </c>
      <c r="V1660" s="14">
        <f>IF($A1660="","",MOD(ROW()-2,12)+1)</f>
        <v/>
      </c>
      <c r="W1660">
        <f>L1660</f>
        <v/>
      </c>
      <c r="X1660" s="14">
        <f>IF(F1660="","",F1660)</f>
        <v/>
      </c>
      <c r="Y1660" s="14">
        <f>IF(G1660="","",G1660)</f>
        <v/>
      </c>
      <c r="Z1660">
        <f>M1660</f>
        <v/>
      </c>
      <c r="AA1660">
        <f>N1660</f>
        <v/>
      </c>
      <c r="AB1660" s="14">
        <f>IF(H1660="","",H1660)</f>
        <v/>
      </c>
      <c r="AC1660">
        <f>O1660</f>
        <v/>
      </c>
      <c r="AD1660" s="14">
        <f>IF(I1660="","",I1660)</f>
        <v/>
      </c>
      <c r="AE1660">
        <f>P1660</f>
        <v/>
      </c>
      <c r="AH1660">
        <f>IF(S1660&lt;&gt;"",S1660,AH1659+900)</f>
        <v/>
      </c>
      <c r="AI1660">
        <f>IF(T1660&lt;&gt;"",T1660,AI1659)</f>
        <v/>
      </c>
      <c r="AJ1660">
        <f>IF(U1660&lt;&gt;"",U1660,AJ1659)</f>
        <v/>
      </c>
      <c r="AK1660">
        <f>IF(W1660&lt;&gt;"",W1660,"")</f>
        <v/>
      </c>
      <c r="AL1660" s="14">
        <f>IF(X1660&lt;&gt;"",X1660,"")</f>
        <v/>
      </c>
      <c r="AM1660" s="14">
        <f>IF(Y1660&lt;&gt;"",Y1660,"")</f>
        <v/>
      </c>
      <c r="AN1660" s="14">
        <f>IF(OR(AL1660="",AM1660=""),"",AL1660-AM1660)</f>
        <v/>
      </c>
      <c r="AO1660">
        <f>IF(AN1660="","",IF(AN1660&gt;0,"Bullish","Bearish"))</f>
        <v/>
      </c>
      <c r="AP1660">
        <f>IF(AO1660="",AP1659,AO1660)</f>
        <v/>
      </c>
      <c r="AQ1660" s="14">
        <f>IF(AB1660&lt;&gt;"",AB1660,"")</f>
        <v/>
      </c>
      <c r="AR1660" s="14">
        <f>IF(AD1660&lt;&gt;"",AD1660,"")</f>
        <v/>
      </c>
      <c r="AS1660">
        <f>IF(AS1659+1=13,1,AS1659+1)</f>
        <v/>
      </c>
      <c r="AT1660">
        <f>IFERROR(IF(SLOPE($AQ$1646:$AQ$1657,$AS$1646:$AS$1657)&gt;0,MIN(3,ABS(SLOPE($AQ$1646:$AQ$1657,$AS$1646:$AS$1657))),IF(SLOPE($AQ$1646:$AQ$1657,$AS$1646:$AS$1657)&lt;-0.5,-0.5,0)),0)</f>
        <v/>
      </c>
      <c r="AU1660">
        <f>IFERROR(IF(SLOPE($AR$1646:$AR$1657,$AS$1646:$AS$1657)&lt;0,MAX(-3,-ABS(SLOPE($AR$1646:$AR$1657,$AS$1646:$AS$1657))),IF(SLOPE($AR$1646:$AR$1657,$AS$1646:$AS$1657)&gt;0.5,0.5,0)),0)</f>
        <v/>
      </c>
      <c r="AV1660">
        <f>($AQ$1658+(AT1660*(AS1660-1)))</f>
        <v/>
      </c>
      <c r="AW1660">
        <f>($AR$1658+(AU1660*(AS1660-1)))</f>
        <v/>
      </c>
      <c r="AX1660">
        <f>IF(AT1660&gt;0,AV1660+AT1660,AV1660)</f>
        <v/>
      </c>
      <c r="AY1660">
        <f>IF(AU1660&lt;0,AW1660+AU1660,AW1660)</f>
        <v/>
      </c>
      <c r="BA1660" s="14">
        <f>IFERROR(AX1660-AQ1660,"")</f>
        <v/>
      </c>
      <c r="BB1660" s="14">
        <f>IFERROR(AY1660-AR1660,"")</f>
        <v/>
      </c>
      <c r="BD1660">
        <f>AH1660</f>
        <v/>
      </c>
      <c r="BE1660">
        <f>AI1660</f>
        <v/>
      </c>
      <c r="BF1660">
        <f>AJ1660</f>
        <v/>
      </c>
      <c r="BG1660" s="14">
        <f>L1660</f>
        <v/>
      </c>
      <c r="BH1660" s="14">
        <f>IF(X1660="","",X1660)</f>
        <v/>
      </c>
      <c r="BI1660" s="14">
        <f>IF(Y1660="","",Y1660)</f>
        <v/>
      </c>
      <c r="BJ1660">
        <f>Z1660</f>
        <v/>
      </c>
      <c r="BK1660">
        <f>AA1660</f>
        <v/>
      </c>
      <c r="BL1660">
        <f>IFERROR(AX1660,"")</f>
        <v/>
      </c>
      <c r="BM1660">
        <f>IFERROR(AY1660,"")</f>
        <v/>
      </c>
    </row>
    <row r="1661" ht="14.25" customHeight="1">
      <c r="A1661">
        <f>ALGLIB_SSA_XAUUSD!AA1661</f>
        <v/>
      </c>
      <c r="B1661">
        <f>IF($A1661="","",INDEX(ALGLIB_SSA_XAUUSD!$B$2:$B$2401,MATCH($A1661,ALGLIB_SSA_XAUUSD!$A$2:$A$2401,1)))</f>
        <v/>
      </c>
      <c r="C1661">
        <f>IF($A1661="","",INDEX(ALGLIB_SSA_XAUUSD!$C$2:$C$2401,MATCH($A1661,ALGLIB_SSA_XAUUSD!$A$2:$A$2401,1)))</f>
        <v/>
      </c>
      <c r="D1661" s="14">
        <f>IF($A1661="","",INT((ROW()-2)/12)+1)</f>
        <v/>
      </c>
      <c r="E1661" s="14">
        <f>IF(AND(E1670&lt;&gt;"",D1670=D1658+1),E1658+(E1670-E1658)*3/12,"")</f>
        <v/>
      </c>
      <c r="F1661" s="14">
        <f>IF(AND(F1670&lt;&gt;"",D1670=D1658+1),F1658+(F1670-F1658)*3/12,"")</f>
        <v/>
      </c>
      <c r="G1661" s="14">
        <f>IF(AND(G1670&lt;&gt;"",D1670=D1658+1),G1658+(G1670-G1658)*3/12,"")</f>
        <v/>
      </c>
      <c r="H1661" s="14">
        <f>IF(AND(H1670&lt;&gt;"",D1670=D1658+1),H1658+(H1670-H1658)*3/12,"")</f>
        <v/>
      </c>
      <c r="I1661" s="14">
        <f>IF(AND(L1670&lt;&gt;"",D1670=D1658+1),I1658+(I1670-I1658)*3/12,"")</f>
        <v/>
      </c>
      <c r="J1661">
        <f>_xlfn.XLOOKUP($A1661,ALGLIB_SSA_XAUUSD!$AA$2:$AA$2401,ALGLIB_SSA_XAUUSD!$P$2:$P$2401,"",0)</f>
        <v/>
      </c>
      <c r="K1661">
        <f>_xlfn.XLOOKUP($A1661,ALGLIB_SSA_XAUUSD!$AA$2:$AA$2401,ALGLIB_SSA_XAUUSD!$Q$2:$Q$2401,"",0)</f>
        <v/>
      </c>
      <c r="L1661">
        <f>_xlfn.XLOOKUP($A1661,ALGLIB_SSA_XAUUSD!$AA$2:$AA$2401,ALGLIB_SSA_XAUUSD!$R$2:$R$2401,"",0)</f>
        <v/>
      </c>
      <c r="M1661">
        <f>_xlfn.XLOOKUP($A1661,ALGLIB_SSA_XAUUSD!$AA$2:$AA$2401,ALGLIB_SSA_XAUUSD!$S$2:$S$2401,"",0)</f>
        <v/>
      </c>
      <c r="N1661">
        <f>_xlfn.XLOOKUP($A1661,ALGLIB_SSA_XAUUSD!$AA$2:$AA$2401,ALGLIB_SSA_XAUUSD!$T$2:$T$2401,"",0)</f>
        <v/>
      </c>
      <c r="O1661">
        <f>_xlfn.XLOOKUP($A1661,ALGLIB_SSA_XAUUSD!$AA$2:$AA$2401,ALGLIB_SSA_XAUUSD!$U$2:$U$2401,"",0)</f>
        <v/>
      </c>
      <c r="P1661">
        <f>_xlfn.XLOOKUP($A1661,ALGLIB_SSA_XAUUSD!$AA$2:$AA$2401,ALGLIB_SSA_XAUUSD!$V$2:$V$2401,"",0)</f>
        <v/>
      </c>
      <c r="S1661">
        <f>A1661</f>
        <v/>
      </c>
      <c r="T1661">
        <f>J1661</f>
        <v/>
      </c>
      <c r="U1661">
        <f>K1661</f>
        <v/>
      </c>
      <c r="V1661" s="14">
        <f>IF($A1661="","",MOD(ROW()-2,12)+1)</f>
        <v/>
      </c>
      <c r="W1661">
        <f>L1661</f>
        <v/>
      </c>
      <c r="X1661" s="14">
        <f>IF(F1661="","",F1661)</f>
        <v/>
      </c>
      <c r="Y1661" s="14">
        <f>IF(G1661="","",G1661)</f>
        <v/>
      </c>
      <c r="Z1661">
        <f>M1661</f>
        <v/>
      </c>
      <c r="AA1661">
        <f>N1661</f>
        <v/>
      </c>
      <c r="AB1661" s="14">
        <f>IF(H1661="","",H1661)</f>
        <v/>
      </c>
      <c r="AC1661">
        <f>O1661</f>
        <v/>
      </c>
      <c r="AD1661" s="14">
        <f>IF(I1661="","",I1661)</f>
        <v/>
      </c>
      <c r="AE1661">
        <f>P1661</f>
        <v/>
      </c>
      <c r="AH1661">
        <f>IF(S1661&lt;&gt;"",S1661,AH1660+900)</f>
        <v/>
      </c>
      <c r="AI1661">
        <f>IF(T1661&lt;&gt;"",T1661,AI1660)</f>
        <v/>
      </c>
      <c r="AJ1661">
        <f>IF(U1661&lt;&gt;"",U1661,AJ1660)</f>
        <v/>
      </c>
      <c r="AK1661">
        <f>IF(W1661&lt;&gt;"",W1661,"")</f>
        <v/>
      </c>
      <c r="AL1661" s="14">
        <f>IF(X1661&lt;&gt;"",X1661,"")</f>
        <v/>
      </c>
      <c r="AM1661" s="14">
        <f>IF(Y1661&lt;&gt;"",Y1661,"")</f>
        <v/>
      </c>
      <c r="AN1661" s="14">
        <f>IF(OR(AL1661="",AM1661=""),"",AL1661-AM1661)</f>
        <v/>
      </c>
      <c r="AO1661">
        <f>IF(AN1661="","",IF(AN1661&gt;0,"Bullish","Bearish"))</f>
        <v/>
      </c>
      <c r="AP1661">
        <f>IF(AO1661="",AP1660,AO1661)</f>
        <v/>
      </c>
      <c r="AQ1661" s="14">
        <f>IF(AB1661&lt;&gt;"",AB1661,"")</f>
        <v/>
      </c>
      <c r="AR1661" s="14">
        <f>IF(AD1661&lt;&gt;"",AD1661,"")</f>
        <v/>
      </c>
      <c r="AS1661">
        <f>IF(AS1660+1=13,1,AS1660+1)</f>
        <v/>
      </c>
      <c r="AT1661">
        <f>IFERROR(IF(SLOPE($AQ$1646:$AQ$1657,$AS$1646:$AS$1657)&gt;0,MIN(3,ABS(SLOPE($AQ$1646:$AQ$1657,$AS$1646:$AS$1657))),IF(SLOPE($AQ$1646:$AQ$1657,$AS$1646:$AS$1657)&lt;-0.5,-0.5,0)),0)</f>
        <v/>
      </c>
      <c r="AU1661">
        <f>IFERROR(IF(SLOPE($AR$1646:$AR$1657,$AS$1646:$AS$1657)&lt;0,MAX(-3,-ABS(SLOPE($AR$1646:$AR$1657,$AS$1646:$AS$1657))),IF(SLOPE($AR$1646:$AR$1657,$AS$1646:$AS$1657)&gt;0.5,0.5,0)),0)</f>
        <v/>
      </c>
      <c r="AV1661">
        <f>($AQ$1658+(AT1661*(AS1661-1)))</f>
        <v/>
      </c>
      <c r="AW1661">
        <f>($AR$1658+(AU1661*(AS1661-1)))</f>
        <v/>
      </c>
      <c r="AX1661">
        <f>IF(AT1661&gt;0,AV1661+AT1661,AV1661)</f>
        <v/>
      </c>
      <c r="AY1661">
        <f>IF(AU1661&lt;0,AW1661+AU1661,AW1661)</f>
        <v/>
      </c>
      <c r="BA1661" s="14">
        <f>IFERROR(AX1661-AQ1661,"")</f>
        <v/>
      </c>
      <c r="BB1661" s="14">
        <f>IFERROR(AY1661-AR1661,"")</f>
        <v/>
      </c>
      <c r="BD1661">
        <f>AH1661</f>
        <v/>
      </c>
      <c r="BE1661">
        <f>AI1661</f>
        <v/>
      </c>
      <c r="BF1661">
        <f>AJ1661</f>
        <v/>
      </c>
      <c r="BG1661" s="14">
        <f>L1661</f>
        <v/>
      </c>
      <c r="BH1661" s="14">
        <f>IF(X1661="","",X1661)</f>
        <v/>
      </c>
      <c r="BI1661" s="14">
        <f>IF(Y1661="","",Y1661)</f>
        <v/>
      </c>
      <c r="BJ1661">
        <f>Z1661</f>
        <v/>
      </c>
      <c r="BK1661">
        <f>AA1661</f>
        <v/>
      </c>
      <c r="BL1661">
        <f>IFERROR(AX1661,"")</f>
        <v/>
      </c>
      <c r="BM1661">
        <f>IFERROR(AY1661,"")</f>
        <v/>
      </c>
    </row>
    <row r="1662" ht="14.25" customHeight="1">
      <c r="A1662">
        <f>ALGLIB_SSA_XAUUSD!AA1662</f>
        <v/>
      </c>
      <c r="B1662">
        <f>IF($A1662="","",INDEX(ALGLIB_SSA_XAUUSD!$B$2:$B$2401,MATCH($A1662,ALGLIB_SSA_XAUUSD!$A$2:$A$2401,1)))</f>
        <v/>
      </c>
      <c r="C1662">
        <f>IF($A1662="","",INDEX(ALGLIB_SSA_XAUUSD!$C$2:$C$2401,MATCH($A1662,ALGLIB_SSA_XAUUSD!$A$2:$A$2401,1)))</f>
        <v/>
      </c>
      <c r="D1662" s="14">
        <f>IF($A1662="","",INT((ROW()-2)/12)+1)</f>
        <v/>
      </c>
      <c r="E1662" s="14">
        <f>IF(AND(E1670&lt;&gt;"",D1670=D1658+1),E1658+(E1670-E1658)*4/12,"")</f>
        <v/>
      </c>
      <c r="F1662" s="14">
        <f>IF(AND(F1670&lt;&gt;"",D1670=D1658+1),F1658+(F1670-F1658)*4/12,"")</f>
        <v/>
      </c>
      <c r="G1662" s="14">
        <f>IF(AND(G1670&lt;&gt;"",D1670=D1658+1),G1658+(G1670-G1658)*4/12,"")</f>
        <v/>
      </c>
      <c r="H1662" s="14">
        <f>IF(AND(H1670&lt;&gt;"",D1670=D1658+1),H1658+(H1670-H1658)*4/12,"")</f>
        <v/>
      </c>
      <c r="I1662" s="14">
        <f>IF(AND(L1670&lt;&gt;"",D1670=D1658+1),I1658+(I1670-I1658)*4/12,"")</f>
        <v/>
      </c>
      <c r="J1662">
        <f>_xlfn.XLOOKUP($A1662,ALGLIB_SSA_XAUUSD!$AA$2:$AA$2401,ALGLIB_SSA_XAUUSD!$P$2:$P$2401,"",0)</f>
        <v/>
      </c>
      <c r="K1662">
        <f>_xlfn.XLOOKUP($A1662,ALGLIB_SSA_XAUUSD!$AA$2:$AA$2401,ALGLIB_SSA_XAUUSD!$Q$2:$Q$2401,"",0)</f>
        <v/>
      </c>
      <c r="L1662">
        <f>_xlfn.XLOOKUP($A1662,ALGLIB_SSA_XAUUSD!$AA$2:$AA$2401,ALGLIB_SSA_XAUUSD!$R$2:$R$2401,"",0)</f>
        <v/>
      </c>
      <c r="M1662">
        <f>_xlfn.XLOOKUP($A1662,ALGLIB_SSA_XAUUSD!$AA$2:$AA$2401,ALGLIB_SSA_XAUUSD!$S$2:$S$2401,"",0)</f>
        <v/>
      </c>
      <c r="N1662">
        <f>_xlfn.XLOOKUP($A1662,ALGLIB_SSA_XAUUSD!$AA$2:$AA$2401,ALGLIB_SSA_XAUUSD!$T$2:$T$2401,"",0)</f>
        <v/>
      </c>
      <c r="O1662">
        <f>_xlfn.XLOOKUP($A1662,ALGLIB_SSA_XAUUSD!$AA$2:$AA$2401,ALGLIB_SSA_XAUUSD!$U$2:$U$2401,"",0)</f>
        <v/>
      </c>
      <c r="P1662">
        <f>_xlfn.XLOOKUP($A1662,ALGLIB_SSA_XAUUSD!$AA$2:$AA$2401,ALGLIB_SSA_XAUUSD!$V$2:$V$2401,"",0)</f>
        <v/>
      </c>
      <c r="S1662">
        <f>A1662</f>
        <v/>
      </c>
      <c r="T1662">
        <f>J1662</f>
        <v/>
      </c>
      <c r="U1662">
        <f>K1662</f>
        <v/>
      </c>
      <c r="V1662" s="14">
        <f>IF($A1662="","",MOD(ROW()-2,12)+1)</f>
        <v/>
      </c>
      <c r="W1662">
        <f>L1662</f>
        <v/>
      </c>
      <c r="X1662" s="14">
        <f>IF(F1662="","",F1662)</f>
        <v/>
      </c>
      <c r="Y1662" s="14">
        <f>IF(G1662="","",G1662)</f>
        <v/>
      </c>
      <c r="Z1662">
        <f>M1662</f>
        <v/>
      </c>
      <c r="AA1662">
        <f>N1662</f>
        <v/>
      </c>
      <c r="AB1662" s="14">
        <f>IF(H1662="","",H1662)</f>
        <v/>
      </c>
      <c r="AC1662">
        <f>O1662</f>
        <v/>
      </c>
      <c r="AD1662" s="14">
        <f>IF(I1662="","",I1662)</f>
        <v/>
      </c>
      <c r="AE1662">
        <f>P1662</f>
        <v/>
      </c>
      <c r="AH1662">
        <f>IF(S1662&lt;&gt;"",S1662,AH1661+900)</f>
        <v/>
      </c>
      <c r="AI1662">
        <f>IF(T1662&lt;&gt;"",T1662,AI1661)</f>
        <v/>
      </c>
      <c r="AJ1662">
        <f>IF(U1662&lt;&gt;"",U1662,AJ1661)</f>
        <v/>
      </c>
      <c r="AK1662">
        <f>IF(W1662&lt;&gt;"",W1662,"")</f>
        <v/>
      </c>
      <c r="AL1662" s="14">
        <f>IF(X1662&lt;&gt;"",X1662,"")</f>
        <v/>
      </c>
      <c r="AM1662" s="14">
        <f>IF(Y1662&lt;&gt;"",Y1662,"")</f>
        <v/>
      </c>
      <c r="AN1662" s="14">
        <f>IF(OR(AL1662="",AM1662=""),"",AL1662-AM1662)</f>
        <v/>
      </c>
      <c r="AO1662">
        <f>IF(AN1662="","",IF(AN1662&gt;0,"Bullish","Bearish"))</f>
        <v/>
      </c>
      <c r="AP1662">
        <f>IF(AO1662="",AP1661,AO1662)</f>
        <v/>
      </c>
      <c r="AQ1662" s="14">
        <f>IF(AB1662&lt;&gt;"",AB1662,"")</f>
        <v/>
      </c>
      <c r="AR1662" s="14">
        <f>IF(AD1662&lt;&gt;"",AD1662,"")</f>
        <v/>
      </c>
      <c r="AS1662">
        <f>IF(AS1661+1=13,1,AS1661+1)</f>
        <v/>
      </c>
      <c r="AT1662">
        <f>IFERROR(IF(SLOPE($AQ$1646:$AQ$1657,$AS$1646:$AS$1657)&gt;0,MIN(3,ABS(SLOPE($AQ$1646:$AQ$1657,$AS$1646:$AS$1657))),IF(SLOPE($AQ$1646:$AQ$1657,$AS$1646:$AS$1657)&lt;-0.5,-0.5,0)),0)</f>
        <v/>
      </c>
      <c r="AU1662">
        <f>IFERROR(IF(SLOPE($AR$1646:$AR$1657,$AS$1646:$AS$1657)&lt;0,MAX(-3,-ABS(SLOPE($AR$1646:$AR$1657,$AS$1646:$AS$1657))),IF(SLOPE($AR$1646:$AR$1657,$AS$1646:$AS$1657)&gt;0.5,0.5,0)),0)</f>
        <v/>
      </c>
      <c r="AV1662">
        <f>($AQ$1658+(AT1662*(AS1662-1)))</f>
        <v/>
      </c>
      <c r="AW1662">
        <f>($AR$1658+(AU1662*(AS1662-1)))</f>
        <v/>
      </c>
      <c r="AX1662">
        <f>IF(AT1662&gt;0,AV1662+AT1662,AV1662)</f>
        <v/>
      </c>
      <c r="AY1662">
        <f>IF(AU1662&lt;0,AW1662+AU1662,AW1662)</f>
        <v/>
      </c>
      <c r="BA1662" s="14">
        <f>IFERROR(AX1662-AQ1662,"")</f>
        <v/>
      </c>
      <c r="BB1662" s="14">
        <f>IFERROR(AY1662-AR1662,"")</f>
        <v/>
      </c>
      <c r="BD1662">
        <f>AH1662</f>
        <v/>
      </c>
      <c r="BE1662">
        <f>AI1662</f>
        <v/>
      </c>
      <c r="BF1662">
        <f>AJ1662</f>
        <v/>
      </c>
      <c r="BG1662" s="14">
        <f>L1662</f>
        <v/>
      </c>
      <c r="BH1662" s="14">
        <f>IF(X1662="","",X1662)</f>
        <v/>
      </c>
      <c r="BI1662" s="14">
        <f>IF(Y1662="","",Y1662)</f>
        <v/>
      </c>
      <c r="BJ1662">
        <f>Z1662</f>
        <v/>
      </c>
      <c r="BK1662">
        <f>AA1662</f>
        <v/>
      </c>
      <c r="BL1662">
        <f>IFERROR(AX1662,"")</f>
        <v/>
      </c>
      <c r="BM1662">
        <f>IFERROR(AY1662,"")</f>
        <v/>
      </c>
    </row>
    <row r="1663" ht="14.25" customHeight="1">
      <c r="A1663">
        <f>ALGLIB_SSA_XAUUSD!AA1663</f>
        <v/>
      </c>
      <c r="B1663">
        <f>IF($A1663="","",INDEX(ALGLIB_SSA_XAUUSD!$B$2:$B$2401,MATCH($A1663,ALGLIB_SSA_XAUUSD!$A$2:$A$2401,1)))</f>
        <v/>
      </c>
      <c r="C1663">
        <f>IF($A1663="","",INDEX(ALGLIB_SSA_XAUUSD!$C$2:$C$2401,MATCH($A1663,ALGLIB_SSA_XAUUSD!$A$2:$A$2401,1)))</f>
        <v/>
      </c>
      <c r="D1663" s="14">
        <f>IF($A1663="","",INT((ROW()-2)/12)+1)</f>
        <v/>
      </c>
      <c r="E1663" s="14">
        <f>IF(AND(E1670&lt;&gt;"",D1670=D1658+1),E1658+(E1670-E1658)*5/12,"")</f>
        <v/>
      </c>
      <c r="F1663" s="14">
        <f>IF(AND(F1670&lt;&gt;"",D1670=D1658+1),F1658+(F1670-F1658)*5/12,"")</f>
        <v/>
      </c>
      <c r="G1663" s="14">
        <f>IF(AND(G1670&lt;&gt;"",D1670=D1658+1),G1658+(G1670-G1658)*5/12,"")</f>
        <v/>
      </c>
      <c r="H1663" s="14">
        <f>IF(AND(H1670&lt;&gt;"",D1670=D1658+1),H1658+(H1670-H1658)*5/12,"")</f>
        <v/>
      </c>
      <c r="I1663" s="14">
        <f>IF(AND(L1670&lt;&gt;"",D1670=D1658+1),I1658+(I1670-I1658)*5/12,"")</f>
        <v/>
      </c>
      <c r="J1663">
        <f>_xlfn.XLOOKUP($A1663,ALGLIB_SSA_XAUUSD!$AA$2:$AA$2401,ALGLIB_SSA_XAUUSD!$P$2:$P$2401,"",0)</f>
        <v/>
      </c>
      <c r="K1663">
        <f>_xlfn.XLOOKUP($A1663,ALGLIB_SSA_XAUUSD!$AA$2:$AA$2401,ALGLIB_SSA_XAUUSD!$Q$2:$Q$2401,"",0)</f>
        <v/>
      </c>
      <c r="L1663">
        <f>_xlfn.XLOOKUP($A1663,ALGLIB_SSA_XAUUSD!$AA$2:$AA$2401,ALGLIB_SSA_XAUUSD!$R$2:$R$2401,"",0)</f>
        <v/>
      </c>
      <c r="M1663">
        <f>_xlfn.XLOOKUP($A1663,ALGLIB_SSA_XAUUSD!$AA$2:$AA$2401,ALGLIB_SSA_XAUUSD!$S$2:$S$2401,"",0)</f>
        <v/>
      </c>
      <c r="N1663">
        <f>_xlfn.XLOOKUP($A1663,ALGLIB_SSA_XAUUSD!$AA$2:$AA$2401,ALGLIB_SSA_XAUUSD!$T$2:$T$2401,"",0)</f>
        <v/>
      </c>
      <c r="O1663">
        <f>_xlfn.XLOOKUP($A1663,ALGLIB_SSA_XAUUSD!$AA$2:$AA$2401,ALGLIB_SSA_XAUUSD!$U$2:$U$2401,"",0)</f>
        <v/>
      </c>
      <c r="P1663">
        <f>_xlfn.XLOOKUP($A1663,ALGLIB_SSA_XAUUSD!$AA$2:$AA$2401,ALGLIB_SSA_XAUUSD!$V$2:$V$2401,"",0)</f>
        <v/>
      </c>
      <c r="S1663">
        <f>A1663</f>
        <v/>
      </c>
      <c r="T1663">
        <f>J1663</f>
        <v/>
      </c>
      <c r="U1663">
        <f>K1663</f>
        <v/>
      </c>
      <c r="V1663" s="14">
        <f>IF($A1663="","",MOD(ROW()-2,12)+1)</f>
        <v/>
      </c>
      <c r="W1663">
        <f>L1663</f>
        <v/>
      </c>
      <c r="X1663" s="14">
        <f>IF(F1663="","",F1663)</f>
        <v/>
      </c>
      <c r="Y1663" s="14">
        <f>IF(G1663="","",G1663)</f>
        <v/>
      </c>
      <c r="Z1663">
        <f>M1663</f>
        <v/>
      </c>
      <c r="AA1663">
        <f>N1663</f>
        <v/>
      </c>
      <c r="AB1663" s="14">
        <f>IF(H1663="","",H1663)</f>
        <v/>
      </c>
      <c r="AC1663">
        <f>O1663</f>
        <v/>
      </c>
      <c r="AD1663" s="14">
        <f>IF(I1663="","",I1663)</f>
        <v/>
      </c>
      <c r="AE1663">
        <f>P1663</f>
        <v/>
      </c>
      <c r="AH1663">
        <f>IF(S1663&lt;&gt;"",S1663,AH1662+900)</f>
        <v/>
      </c>
      <c r="AI1663">
        <f>IF(T1663&lt;&gt;"",T1663,AI1662)</f>
        <v/>
      </c>
      <c r="AJ1663">
        <f>IF(U1663&lt;&gt;"",U1663,AJ1662)</f>
        <v/>
      </c>
      <c r="AK1663">
        <f>IF(W1663&lt;&gt;"",W1663,"")</f>
        <v/>
      </c>
      <c r="AL1663" s="14">
        <f>IF(X1663&lt;&gt;"",X1663,"")</f>
        <v/>
      </c>
      <c r="AM1663" s="14">
        <f>IF(Y1663&lt;&gt;"",Y1663,"")</f>
        <v/>
      </c>
      <c r="AN1663" s="14">
        <f>IF(OR(AL1663="",AM1663=""),"",AL1663-AM1663)</f>
        <v/>
      </c>
      <c r="AO1663">
        <f>IF(AN1663="","",IF(AN1663&gt;0,"Bullish","Bearish"))</f>
        <v/>
      </c>
      <c r="AP1663">
        <f>IF(AO1663="",AP1662,AO1663)</f>
        <v/>
      </c>
      <c r="AQ1663" s="14">
        <f>IF(AB1663&lt;&gt;"",AB1663,"")</f>
        <v/>
      </c>
      <c r="AR1663" s="14">
        <f>IF(AD1663&lt;&gt;"",AD1663,"")</f>
        <v/>
      </c>
      <c r="AS1663">
        <f>IF(AS1662+1=13,1,AS1662+1)</f>
        <v/>
      </c>
      <c r="AT1663">
        <f>IFERROR(IF(SLOPE($AQ$1646:$AQ$1657,$AS$1646:$AS$1657)&gt;0,MIN(3,ABS(SLOPE($AQ$1646:$AQ$1657,$AS$1646:$AS$1657))),IF(SLOPE($AQ$1646:$AQ$1657,$AS$1646:$AS$1657)&lt;-0.5,-0.5,0)),0)</f>
        <v/>
      </c>
      <c r="AU1663">
        <f>IFERROR(IF(SLOPE($AR$1646:$AR$1657,$AS$1646:$AS$1657)&lt;0,MAX(-3,-ABS(SLOPE($AR$1646:$AR$1657,$AS$1646:$AS$1657))),IF(SLOPE($AR$1646:$AR$1657,$AS$1646:$AS$1657)&gt;0.5,0.5,0)),0)</f>
        <v/>
      </c>
      <c r="AV1663">
        <f>($AQ$1658+(AT1663*(AS1663-1)))</f>
        <v/>
      </c>
      <c r="AW1663">
        <f>($AR$1658+(AU1663*(AS1663-1)))</f>
        <v/>
      </c>
      <c r="AX1663">
        <f>IF(AT1663&gt;0,AV1663+AT1663,AV1663)</f>
        <v/>
      </c>
      <c r="AY1663">
        <f>IF(AU1663&lt;0,AW1663+AU1663,AW1663)</f>
        <v/>
      </c>
      <c r="BA1663" s="14">
        <f>IFERROR(AX1663-AQ1663,"")</f>
        <v/>
      </c>
      <c r="BB1663" s="14">
        <f>IFERROR(AY1663-AR1663,"")</f>
        <v/>
      </c>
      <c r="BD1663">
        <f>AH1663</f>
        <v/>
      </c>
      <c r="BE1663">
        <f>AI1663</f>
        <v/>
      </c>
      <c r="BF1663">
        <f>AJ1663</f>
        <v/>
      </c>
      <c r="BG1663" s="14">
        <f>L1663</f>
        <v/>
      </c>
      <c r="BH1663" s="14">
        <f>IF(X1663="","",X1663)</f>
        <v/>
      </c>
      <c r="BI1663" s="14">
        <f>IF(Y1663="","",Y1663)</f>
        <v/>
      </c>
      <c r="BJ1663">
        <f>Z1663</f>
        <v/>
      </c>
      <c r="BK1663">
        <f>AA1663</f>
        <v/>
      </c>
      <c r="BL1663">
        <f>IFERROR(AX1663,"")</f>
        <v/>
      </c>
      <c r="BM1663">
        <f>IFERROR(AY1663,"")</f>
        <v/>
      </c>
    </row>
    <row r="1664" ht="14.25" customHeight="1">
      <c r="A1664">
        <f>ALGLIB_SSA_XAUUSD!AA1664</f>
        <v/>
      </c>
      <c r="B1664">
        <f>IF($A1664="","",INDEX(ALGLIB_SSA_XAUUSD!$B$2:$B$2401,MATCH($A1664,ALGLIB_SSA_XAUUSD!$A$2:$A$2401,1)))</f>
        <v/>
      </c>
      <c r="C1664">
        <f>IF($A1664="","",INDEX(ALGLIB_SSA_XAUUSD!$C$2:$C$2401,MATCH($A1664,ALGLIB_SSA_XAUUSD!$A$2:$A$2401,1)))</f>
        <v/>
      </c>
      <c r="D1664" s="14">
        <f>IF($A1664="","",INT((ROW()-2)/12)+1)</f>
        <v/>
      </c>
      <c r="E1664" s="14">
        <f>IF(AND(E1670&lt;&gt;"",D1670=D1658+1),E1658+(E1670-E1658)*6/12,"")</f>
        <v/>
      </c>
      <c r="F1664" s="14">
        <f>IF(AND(F1670&lt;&gt;"",D1670=D1658+1),F1658+(F1670-F1658)*6/12,"")</f>
        <v/>
      </c>
      <c r="G1664" s="14">
        <f>IF(AND(G1670&lt;&gt;"",D1670=D1658+1),G1658+(G1670-G1658)*6/12,"")</f>
        <v/>
      </c>
      <c r="H1664" s="14">
        <f>IF(AND(H1670&lt;&gt;"",D1670=D1658+1),H1658+(H1670-H1658)*6/12,"")</f>
        <v/>
      </c>
      <c r="I1664" s="14">
        <f>IF(AND(L1670&lt;&gt;"",D1670=D1658+1),I1658+(I1670-I1658)*6/12,"")</f>
        <v/>
      </c>
      <c r="J1664">
        <f>_xlfn.XLOOKUP($A1664,ALGLIB_SSA_XAUUSD!$AA$2:$AA$2401,ALGLIB_SSA_XAUUSD!$P$2:$P$2401,"",0)</f>
        <v/>
      </c>
      <c r="K1664">
        <f>_xlfn.XLOOKUP($A1664,ALGLIB_SSA_XAUUSD!$AA$2:$AA$2401,ALGLIB_SSA_XAUUSD!$Q$2:$Q$2401,"",0)</f>
        <v/>
      </c>
      <c r="L1664">
        <f>_xlfn.XLOOKUP($A1664,ALGLIB_SSA_XAUUSD!$AA$2:$AA$2401,ALGLIB_SSA_XAUUSD!$R$2:$R$2401,"",0)</f>
        <v/>
      </c>
      <c r="M1664">
        <f>_xlfn.XLOOKUP($A1664,ALGLIB_SSA_XAUUSD!$AA$2:$AA$2401,ALGLIB_SSA_XAUUSD!$S$2:$S$2401,"",0)</f>
        <v/>
      </c>
      <c r="N1664">
        <f>_xlfn.XLOOKUP($A1664,ALGLIB_SSA_XAUUSD!$AA$2:$AA$2401,ALGLIB_SSA_XAUUSD!$T$2:$T$2401,"",0)</f>
        <v/>
      </c>
      <c r="O1664">
        <f>_xlfn.XLOOKUP($A1664,ALGLIB_SSA_XAUUSD!$AA$2:$AA$2401,ALGLIB_SSA_XAUUSD!$U$2:$U$2401,"",0)</f>
        <v/>
      </c>
      <c r="P1664">
        <f>_xlfn.XLOOKUP($A1664,ALGLIB_SSA_XAUUSD!$AA$2:$AA$2401,ALGLIB_SSA_XAUUSD!$V$2:$V$2401,"",0)</f>
        <v/>
      </c>
      <c r="S1664">
        <f>A1664</f>
        <v/>
      </c>
      <c r="T1664">
        <f>J1664</f>
        <v/>
      </c>
      <c r="U1664">
        <f>K1664</f>
        <v/>
      </c>
      <c r="V1664" s="14">
        <f>IF($A1664="","",MOD(ROW()-2,12)+1)</f>
        <v/>
      </c>
      <c r="W1664">
        <f>L1664</f>
        <v/>
      </c>
      <c r="X1664" s="14">
        <f>IF(F1664="","",F1664)</f>
        <v/>
      </c>
      <c r="Y1664" s="14">
        <f>IF(G1664="","",G1664)</f>
        <v/>
      </c>
      <c r="Z1664">
        <f>M1664</f>
        <v/>
      </c>
      <c r="AA1664">
        <f>N1664</f>
        <v/>
      </c>
      <c r="AB1664" s="14">
        <f>IF(H1664="","",H1664)</f>
        <v/>
      </c>
      <c r="AC1664">
        <f>O1664</f>
        <v/>
      </c>
      <c r="AD1664" s="14">
        <f>IF(I1664="","",I1664)</f>
        <v/>
      </c>
      <c r="AE1664">
        <f>P1664</f>
        <v/>
      </c>
      <c r="AH1664">
        <f>IF(S1664&lt;&gt;"",S1664,AH1663+900)</f>
        <v/>
      </c>
      <c r="AI1664">
        <f>IF(T1664&lt;&gt;"",T1664,AI1663)</f>
        <v/>
      </c>
      <c r="AJ1664">
        <f>IF(U1664&lt;&gt;"",U1664,AJ1663)</f>
        <v/>
      </c>
      <c r="AK1664">
        <f>IF(W1664&lt;&gt;"",W1664,"")</f>
        <v/>
      </c>
      <c r="AL1664" s="14">
        <f>IF(X1664&lt;&gt;"",X1664,"")</f>
        <v/>
      </c>
      <c r="AM1664" s="14">
        <f>IF(Y1664&lt;&gt;"",Y1664,"")</f>
        <v/>
      </c>
      <c r="AN1664" s="14">
        <f>IF(OR(AL1664="",AM1664=""),"",AL1664-AM1664)</f>
        <v/>
      </c>
      <c r="AO1664">
        <f>IF(AN1664="","",IF(AN1664&gt;0,"Bullish","Bearish"))</f>
        <v/>
      </c>
      <c r="AP1664">
        <f>IF(AO1664="",AP1663,AO1664)</f>
        <v/>
      </c>
      <c r="AQ1664" s="14">
        <f>IF(AB1664&lt;&gt;"",AB1664,"")</f>
        <v/>
      </c>
      <c r="AR1664" s="14">
        <f>IF(AD1664&lt;&gt;"",AD1664,"")</f>
        <v/>
      </c>
      <c r="AS1664">
        <f>IF(AS1663+1=13,1,AS1663+1)</f>
        <v/>
      </c>
      <c r="AT1664">
        <f>IFERROR(IF(SLOPE($AQ$1646:$AQ$1657,$AS$1646:$AS$1657)&gt;0,MIN(3,ABS(SLOPE($AQ$1646:$AQ$1657,$AS$1646:$AS$1657))),IF(SLOPE($AQ$1646:$AQ$1657,$AS$1646:$AS$1657)&lt;-0.5,-0.5,0)),0)</f>
        <v/>
      </c>
      <c r="AU1664">
        <f>IFERROR(IF(SLOPE($AR$1646:$AR$1657,$AS$1646:$AS$1657)&lt;0,MAX(-3,-ABS(SLOPE($AR$1646:$AR$1657,$AS$1646:$AS$1657))),IF(SLOPE($AR$1646:$AR$1657,$AS$1646:$AS$1657)&gt;0.5,0.5,0)),0)</f>
        <v/>
      </c>
      <c r="AV1664">
        <f>($AQ$1658+(AT1664*(AS1664-1)))</f>
        <v/>
      </c>
      <c r="AW1664">
        <f>($AR$1658+(AU1664*(AS1664-1)))</f>
        <v/>
      </c>
      <c r="AX1664">
        <f>IF(AT1664&gt;0,AV1664+AT1664,AV1664)</f>
        <v/>
      </c>
      <c r="AY1664">
        <f>IF(AU1664&lt;0,AW1664+AU1664,AW1664)</f>
        <v/>
      </c>
      <c r="BA1664" s="14">
        <f>IFERROR(AX1664-AQ1664,"")</f>
        <v/>
      </c>
      <c r="BB1664" s="14">
        <f>IFERROR(AY1664-AR1664,"")</f>
        <v/>
      </c>
      <c r="BD1664">
        <f>AH1664</f>
        <v/>
      </c>
      <c r="BE1664">
        <f>AI1664</f>
        <v/>
      </c>
      <c r="BF1664">
        <f>AJ1664</f>
        <v/>
      </c>
      <c r="BG1664" s="14">
        <f>L1664</f>
        <v/>
      </c>
      <c r="BH1664" s="14">
        <f>IF(X1664="","",X1664)</f>
        <v/>
      </c>
      <c r="BI1664" s="14">
        <f>IF(Y1664="","",Y1664)</f>
        <v/>
      </c>
      <c r="BJ1664">
        <f>Z1664</f>
        <v/>
      </c>
      <c r="BK1664">
        <f>AA1664</f>
        <v/>
      </c>
      <c r="BL1664">
        <f>IFERROR(AX1664,"")</f>
        <v/>
      </c>
      <c r="BM1664">
        <f>IFERROR(AY1664,"")</f>
        <v/>
      </c>
    </row>
    <row r="1665" ht="14.25" customHeight="1">
      <c r="A1665">
        <f>ALGLIB_SSA_XAUUSD!AA1665</f>
        <v/>
      </c>
      <c r="B1665">
        <f>IF($A1665="","",INDEX(ALGLIB_SSA_XAUUSD!$B$2:$B$2401,MATCH($A1665,ALGLIB_SSA_XAUUSD!$A$2:$A$2401,1)))</f>
        <v/>
      </c>
      <c r="C1665">
        <f>IF($A1665="","",INDEX(ALGLIB_SSA_XAUUSD!$C$2:$C$2401,MATCH($A1665,ALGLIB_SSA_XAUUSD!$A$2:$A$2401,1)))</f>
        <v/>
      </c>
      <c r="D1665" s="14">
        <f>IF($A1665="","",INT((ROW()-2)/12)+1)</f>
        <v/>
      </c>
      <c r="E1665" s="14">
        <f>IF(AND(E1670&lt;&gt;"",D1670=D1658+1),E1658+(E1670-E1658)*7/12,"")</f>
        <v/>
      </c>
      <c r="F1665" s="14">
        <f>IF(AND(F1670&lt;&gt;"",D1670=D1658+1),F1658+(F1670-F1658)*7/12,"")</f>
        <v/>
      </c>
      <c r="G1665" s="14">
        <f>IF(AND(G1670&lt;&gt;"",D1670=D1658+1),G1658+(G1670-G1658)*7/12,"")</f>
        <v/>
      </c>
      <c r="H1665" s="14">
        <f>IF(AND(H1670&lt;&gt;"",D1670=D1658+1),H1658+(H1670-H1658)*7/12,"")</f>
        <v/>
      </c>
      <c r="I1665" s="14">
        <f>IF(AND(L1670&lt;&gt;"",D1670=D1658+1),I1658+(I1670-I1658)*7/12,"")</f>
        <v/>
      </c>
      <c r="J1665">
        <f>_xlfn.XLOOKUP($A1665,ALGLIB_SSA_XAUUSD!$AA$2:$AA$2401,ALGLIB_SSA_XAUUSD!$P$2:$P$2401,"",0)</f>
        <v/>
      </c>
      <c r="K1665">
        <f>_xlfn.XLOOKUP($A1665,ALGLIB_SSA_XAUUSD!$AA$2:$AA$2401,ALGLIB_SSA_XAUUSD!$Q$2:$Q$2401,"",0)</f>
        <v/>
      </c>
      <c r="L1665">
        <f>_xlfn.XLOOKUP($A1665,ALGLIB_SSA_XAUUSD!$AA$2:$AA$2401,ALGLIB_SSA_XAUUSD!$R$2:$R$2401,"",0)</f>
        <v/>
      </c>
      <c r="M1665">
        <f>_xlfn.XLOOKUP($A1665,ALGLIB_SSA_XAUUSD!$AA$2:$AA$2401,ALGLIB_SSA_XAUUSD!$S$2:$S$2401,"",0)</f>
        <v/>
      </c>
      <c r="N1665">
        <f>_xlfn.XLOOKUP($A1665,ALGLIB_SSA_XAUUSD!$AA$2:$AA$2401,ALGLIB_SSA_XAUUSD!$T$2:$T$2401,"",0)</f>
        <v/>
      </c>
      <c r="O1665">
        <f>_xlfn.XLOOKUP($A1665,ALGLIB_SSA_XAUUSD!$AA$2:$AA$2401,ALGLIB_SSA_XAUUSD!$U$2:$U$2401,"",0)</f>
        <v/>
      </c>
      <c r="P1665">
        <f>_xlfn.XLOOKUP($A1665,ALGLIB_SSA_XAUUSD!$AA$2:$AA$2401,ALGLIB_SSA_XAUUSD!$V$2:$V$2401,"",0)</f>
        <v/>
      </c>
      <c r="S1665">
        <f>A1665</f>
        <v/>
      </c>
      <c r="T1665">
        <f>J1665</f>
        <v/>
      </c>
      <c r="U1665">
        <f>K1665</f>
        <v/>
      </c>
      <c r="V1665" s="14">
        <f>IF($A1665="","",MOD(ROW()-2,12)+1)</f>
        <v/>
      </c>
      <c r="W1665">
        <f>L1665</f>
        <v/>
      </c>
      <c r="X1665" s="14">
        <f>IF(F1665="","",F1665)</f>
        <v/>
      </c>
      <c r="Y1665" s="14">
        <f>IF(G1665="","",G1665)</f>
        <v/>
      </c>
      <c r="Z1665">
        <f>M1665</f>
        <v/>
      </c>
      <c r="AA1665">
        <f>N1665</f>
        <v/>
      </c>
      <c r="AB1665" s="14">
        <f>IF(H1665="","",H1665)</f>
        <v/>
      </c>
      <c r="AC1665">
        <f>O1665</f>
        <v/>
      </c>
      <c r="AD1665" s="14">
        <f>IF(I1665="","",I1665)</f>
        <v/>
      </c>
      <c r="AE1665">
        <f>P1665</f>
        <v/>
      </c>
      <c r="AH1665">
        <f>IF(S1665&lt;&gt;"",S1665,AH1664+900)</f>
        <v/>
      </c>
      <c r="AI1665">
        <f>IF(T1665&lt;&gt;"",T1665,AI1664)</f>
        <v/>
      </c>
      <c r="AJ1665">
        <f>IF(U1665&lt;&gt;"",U1665,AJ1664)</f>
        <v/>
      </c>
      <c r="AK1665">
        <f>IF(W1665&lt;&gt;"",W1665,"")</f>
        <v/>
      </c>
      <c r="AL1665" s="14">
        <f>IF(X1665&lt;&gt;"",X1665,"")</f>
        <v/>
      </c>
      <c r="AM1665" s="14">
        <f>IF(Y1665&lt;&gt;"",Y1665,"")</f>
        <v/>
      </c>
      <c r="AN1665" s="14">
        <f>IF(OR(AL1665="",AM1665=""),"",AL1665-AM1665)</f>
        <v/>
      </c>
      <c r="AO1665">
        <f>IF(AN1665="","",IF(AN1665&gt;0,"Bullish","Bearish"))</f>
        <v/>
      </c>
      <c r="AP1665">
        <f>IF(AO1665="",AP1664,AO1665)</f>
        <v/>
      </c>
      <c r="AQ1665" s="14">
        <f>IF(AB1665&lt;&gt;"",AB1665,"")</f>
        <v/>
      </c>
      <c r="AR1665" s="14">
        <f>IF(AD1665&lt;&gt;"",AD1665,"")</f>
        <v/>
      </c>
      <c r="AS1665">
        <f>IF(AS1664+1=13,1,AS1664+1)</f>
        <v/>
      </c>
      <c r="AT1665">
        <f>IFERROR(IF(SLOPE($AQ$1646:$AQ$1657,$AS$1646:$AS$1657)&gt;0,MIN(3,ABS(SLOPE($AQ$1646:$AQ$1657,$AS$1646:$AS$1657))),IF(SLOPE($AQ$1646:$AQ$1657,$AS$1646:$AS$1657)&lt;-0.5,-0.5,0)),0)</f>
        <v/>
      </c>
      <c r="AU1665">
        <f>IFERROR(IF(SLOPE($AR$1646:$AR$1657,$AS$1646:$AS$1657)&lt;0,MAX(-3,-ABS(SLOPE($AR$1646:$AR$1657,$AS$1646:$AS$1657))),IF(SLOPE($AR$1646:$AR$1657,$AS$1646:$AS$1657)&gt;0.5,0.5,0)),0)</f>
        <v/>
      </c>
      <c r="AV1665">
        <f>($AQ$1658+(AT1665*(AS1665-1)))</f>
        <v/>
      </c>
      <c r="AW1665">
        <f>($AR$1658+(AU1665*(AS1665-1)))</f>
        <v/>
      </c>
      <c r="AX1665">
        <f>IF(AT1665&gt;0,AV1665+AT1665,AV1665)</f>
        <v/>
      </c>
      <c r="AY1665">
        <f>IF(AU1665&lt;0,AW1665+AU1665,AW1665)</f>
        <v/>
      </c>
      <c r="BA1665" s="14">
        <f>IFERROR(AX1665-AQ1665,"")</f>
        <v/>
      </c>
      <c r="BB1665" s="14">
        <f>IFERROR(AY1665-AR1665,"")</f>
        <v/>
      </c>
      <c r="BD1665">
        <f>AH1665</f>
        <v/>
      </c>
      <c r="BE1665">
        <f>AI1665</f>
        <v/>
      </c>
      <c r="BF1665">
        <f>AJ1665</f>
        <v/>
      </c>
      <c r="BG1665" s="14">
        <f>L1665</f>
        <v/>
      </c>
      <c r="BH1665" s="14">
        <f>IF(X1665="","",X1665)</f>
        <v/>
      </c>
      <c r="BI1665" s="14">
        <f>IF(Y1665="","",Y1665)</f>
        <v/>
      </c>
      <c r="BJ1665">
        <f>Z1665</f>
        <v/>
      </c>
      <c r="BK1665">
        <f>AA1665</f>
        <v/>
      </c>
      <c r="BL1665">
        <f>IFERROR(AX1665,"")</f>
        <v/>
      </c>
      <c r="BM1665">
        <f>IFERROR(AY1665,"")</f>
        <v/>
      </c>
    </row>
    <row r="1666" ht="14.25" customHeight="1">
      <c r="A1666">
        <f>ALGLIB_SSA_XAUUSD!AA1666</f>
        <v/>
      </c>
      <c r="B1666">
        <f>IF($A1666="","",INDEX(ALGLIB_SSA_XAUUSD!$B$2:$B$2401,MATCH($A1666,ALGLIB_SSA_XAUUSD!$A$2:$A$2401,1)))</f>
        <v/>
      </c>
      <c r="C1666">
        <f>IF($A1666="","",INDEX(ALGLIB_SSA_XAUUSD!$C$2:$C$2401,MATCH($A1666,ALGLIB_SSA_XAUUSD!$A$2:$A$2401,1)))</f>
        <v/>
      </c>
      <c r="D1666" s="14">
        <f>IF($A1666="","",INT((ROW()-2)/12)+1)</f>
        <v/>
      </c>
      <c r="E1666" s="14">
        <f>IF(AND(E1670&lt;&gt;"",D1670=D1658+1),E1658+(E1670-E1658)*8/12,"")</f>
        <v/>
      </c>
      <c r="F1666" s="14">
        <f>IF(AND(F1670&lt;&gt;"",D1670=D1658+1),F1658+(F1670-F1658)*8/12,"")</f>
        <v/>
      </c>
      <c r="G1666" s="14">
        <f>IF(AND(G1670&lt;&gt;"",D1670=D1658+1),G1658+(G1670-G1658)*8/12,"")</f>
        <v/>
      </c>
      <c r="H1666" s="14">
        <f>IF(AND(H1670&lt;&gt;"",D1670=D1658+1),H1658+(H1670-H1658)*8/12,"")</f>
        <v/>
      </c>
      <c r="I1666" s="14">
        <f>IF(AND(L1670&lt;&gt;"",D1670=D1658+1),I1658+(I1670-I1658)*8/12,"")</f>
        <v/>
      </c>
      <c r="J1666">
        <f>_xlfn.XLOOKUP($A1666,ALGLIB_SSA_XAUUSD!$AA$2:$AA$2401,ALGLIB_SSA_XAUUSD!$P$2:$P$2401,"",0)</f>
        <v/>
      </c>
      <c r="K1666">
        <f>_xlfn.XLOOKUP($A1666,ALGLIB_SSA_XAUUSD!$AA$2:$AA$2401,ALGLIB_SSA_XAUUSD!$Q$2:$Q$2401,"",0)</f>
        <v/>
      </c>
      <c r="L1666">
        <f>_xlfn.XLOOKUP($A1666,ALGLIB_SSA_XAUUSD!$AA$2:$AA$2401,ALGLIB_SSA_XAUUSD!$R$2:$R$2401,"",0)</f>
        <v/>
      </c>
      <c r="M1666">
        <f>_xlfn.XLOOKUP($A1666,ALGLIB_SSA_XAUUSD!$AA$2:$AA$2401,ALGLIB_SSA_XAUUSD!$S$2:$S$2401,"",0)</f>
        <v/>
      </c>
      <c r="N1666">
        <f>_xlfn.XLOOKUP($A1666,ALGLIB_SSA_XAUUSD!$AA$2:$AA$2401,ALGLIB_SSA_XAUUSD!$T$2:$T$2401,"",0)</f>
        <v/>
      </c>
      <c r="O1666">
        <f>_xlfn.XLOOKUP($A1666,ALGLIB_SSA_XAUUSD!$AA$2:$AA$2401,ALGLIB_SSA_XAUUSD!$U$2:$U$2401,"",0)</f>
        <v/>
      </c>
      <c r="P1666">
        <f>_xlfn.XLOOKUP($A1666,ALGLIB_SSA_XAUUSD!$AA$2:$AA$2401,ALGLIB_SSA_XAUUSD!$V$2:$V$2401,"",0)</f>
        <v/>
      </c>
      <c r="S1666">
        <f>A1666</f>
        <v/>
      </c>
      <c r="T1666">
        <f>J1666</f>
        <v/>
      </c>
      <c r="U1666">
        <f>K1666</f>
        <v/>
      </c>
      <c r="V1666" s="14">
        <f>IF($A1666="","",MOD(ROW()-2,12)+1)</f>
        <v/>
      </c>
      <c r="W1666">
        <f>L1666</f>
        <v/>
      </c>
      <c r="X1666" s="14">
        <f>IF(F1666="","",F1666)</f>
        <v/>
      </c>
      <c r="Y1666" s="14">
        <f>IF(G1666="","",G1666)</f>
        <v/>
      </c>
      <c r="Z1666">
        <f>M1666</f>
        <v/>
      </c>
      <c r="AA1666">
        <f>N1666</f>
        <v/>
      </c>
      <c r="AB1666" s="14">
        <f>IF(H1666="","",H1666)</f>
        <v/>
      </c>
      <c r="AC1666">
        <f>O1666</f>
        <v/>
      </c>
      <c r="AD1666" s="14">
        <f>IF(I1666="","",I1666)</f>
        <v/>
      </c>
      <c r="AE1666">
        <f>P1666</f>
        <v/>
      </c>
      <c r="AH1666">
        <f>IF(S1666&lt;&gt;"",S1666,AH1665+900)</f>
        <v/>
      </c>
      <c r="AI1666">
        <f>IF(T1666&lt;&gt;"",T1666,AI1665)</f>
        <v/>
      </c>
      <c r="AJ1666">
        <f>IF(U1666&lt;&gt;"",U1666,AJ1665)</f>
        <v/>
      </c>
      <c r="AK1666">
        <f>IF(W1666&lt;&gt;"",W1666,"")</f>
        <v/>
      </c>
      <c r="AL1666" s="14">
        <f>IF(X1666&lt;&gt;"",X1666,"")</f>
        <v/>
      </c>
      <c r="AM1666" s="14">
        <f>IF(Y1666&lt;&gt;"",Y1666,"")</f>
        <v/>
      </c>
      <c r="AN1666" s="14">
        <f>IF(OR(AL1666="",AM1666=""),"",AL1666-AM1666)</f>
        <v/>
      </c>
      <c r="AO1666">
        <f>IF(AN1666="","",IF(AN1666&gt;0,"Bullish","Bearish"))</f>
        <v/>
      </c>
      <c r="AP1666">
        <f>IF(AO1666="",AP1665,AO1666)</f>
        <v/>
      </c>
      <c r="AQ1666" s="14">
        <f>IF(AB1666&lt;&gt;"",AB1666,"")</f>
        <v/>
      </c>
      <c r="AR1666" s="14">
        <f>IF(AD1666&lt;&gt;"",AD1666,"")</f>
        <v/>
      </c>
      <c r="AS1666">
        <f>IF(AS1665+1=13,1,AS1665+1)</f>
        <v/>
      </c>
      <c r="AT1666">
        <f>IFERROR(IF(SLOPE($AQ$1646:$AQ$1657,$AS$1646:$AS$1657)&gt;0,MIN(3,ABS(SLOPE($AQ$1646:$AQ$1657,$AS$1646:$AS$1657))),IF(SLOPE($AQ$1646:$AQ$1657,$AS$1646:$AS$1657)&lt;-0.5,-0.5,0)),0)</f>
        <v/>
      </c>
      <c r="AU1666">
        <f>IFERROR(IF(SLOPE($AR$1646:$AR$1657,$AS$1646:$AS$1657)&lt;0,MAX(-3,-ABS(SLOPE($AR$1646:$AR$1657,$AS$1646:$AS$1657))),IF(SLOPE($AR$1646:$AR$1657,$AS$1646:$AS$1657)&gt;0.5,0.5,0)),0)</f>
        <v/>
      </c>
      <c r="AV1666">
        <f>($AQ$1658+(AT1666*(AS1666-1)))</f>
        <v/>
      </c>
      <c r="AW1666">
        <f>($AR$1658+(AU1666*(AS1666-1)))</f>
        <v/>
      </c>
      <c r="AX1666">
        <f>IF(AT1666&gt;0,AV1666+AT1666,AV1666)</f>
        <v/>
      </c>
      <c r="AY1666">
        <f>IF(AU1666&lt;0,AW1666+AU1666,AW1666)</f>
        <v/>
      </c>
      <c r="BA1666" s="14">
        <f>IFERROR(AX1666-AQ1666,"")</f>
        <v/>
      </c>
      <c r="BB1666" s="14">
        <f>IFERROR(AY1666-AR1666,"")</f>
        <v/>
      </c>
      <c r="BD1666">
        <f>AH1666</f>
        <v/>
      </c>
      <c r="BE1666">
        <f>AI1666</f>
        <v/>
      </c>
      <c r="BF1666">
        <f>AJ1666</f>
        <v/>
      </c>
      <c r="BG1666" s="14">
        <f>L1666</f>
        <v/>
      </c>
      <c r="BH1666" s="14">
        <f>IF(X1666="","",X1666)</f>
        <v/>
      </c>
      <c r="BI1666" s="14">
        <f>IF(Y1666="","",Y1666)</f>
        <v/>
      </c>
      <c r="BJ1666">
        <f>Z1666</f>
        <v/>
      </c>
      <c r="BK1666">
        <f>AA1666</f>
        <v/>
      </c>
      <c r="BL1666">
        <f>IFERROR(AX1666,"")</f>
        <v/>
      </c>
      <c r="BM1666">
        <f>IFERROR(AY1666,"")</f>
        <v/>
      </c>
    </row>
    <row r="1667" ht="14.25" customHeight="1">
      <c r="A1667">
        <f>ALGLIB_SSA_XAUUSD!AA1667</f>
        <v/>
      </c>
      <c r="B1667">
        <f>IF($A1667="","",INDEX(ALGLIB_SSA_XAUUSD!$B$2:$B$2401,MATCH($A1667,ALGLIB_SSA_XAUUSD!$A$2:$A$2401,1)))</f>
        <v/>
      </c>
      <c r="C1667">
        <f>IF($A1667="","",INDEX(ALGLIB_SSA_XAUUSD!$C$2:$C$2401,MATCH($A1667,ALGLIB_SSA_XAUUSD!$A$2:$A$2401,1)))</f>
        <v/>
      </c>
      <c r="D1667" s="14">
        <f>IF($A1667="","",INT((ROW()-2)/12)+1)</f>
        <v/>
      </c>
      <c r="E1667" s="14">
        <f>IF(AND(E1670&lt;&gt;"",D1670=D1658+1),E1658+(E1670-E1658)*9/12,"")</f>
        <v/>
      </c>
      <c r="F1667" s="14">
        <f>IF(AND(F1670&lt;&gt;"",D1670=D1658+1),F1658+(F1670-F1658)*9/12,"")</f>
        <v/>
      </c>
      <c r="G1667" s="14">
        <f>IF(AND(G1670&lt;&gt;"",D1670=D1658+1),G1658+(G1670-G1658)*9/12,"")</f>
        <v/>
      </c>
      <c r="H1667" s="14">
        <f>IF(AND(H1670&lt;&gt;"",D1670=D1658+1),H1658+(H1670-H1658)*9/12,"")</f>
        <v/>
      </c>
      <c r="I1667" s="14">
        <f>IF(AND(L1670&lt;&gt;"",D1670=D1658+1),I1658+(I1670-I1658)*9/12,"")</f>
        <v/>
      </c>
      <c r="J1667">
        <f>_xlfn.XLOOKUP($A1667,ALGLIB_SSA_XAUUSD!$AA$2:$AA$2401,ALGLIB_SSA_XAUUSD!$P$2:$P$2401,"",0)</f>
        <v/>
      </c>
      <c r="K1667">
        <f>_xlfn.XLOOKUP($A1667,ALGLIB_SSA_XAUUSD!$AA$2:$AA$2401,ALGLIB_SSA_XAUUSD!$Q$2:$Q$2401,"",0)</f>
        <v/>
      </c>
      <c r="L1667">
        <f>_xlfn.XLOOKUP($A1667,ALGLIB_SSA_XAUUSD!$AA$2:$AA$2401,ALGLIB_SSA_XAUUSD!$R$2:$R$2401,"",0)</f>
        <v/>
      </c>
      <c r="M1667">
        <f>_xlfn.XLOOKUP($A1667,ALGLIB_SSA_XAUUSD!$AA$2:$AA$2401,ALGLIB_SSA_XAUUSD!$S$2:$S$2401,"",0)</f>
        <v/>
      </c>
      <c r="N1667">
        <f>_xlfn.XLOOKUP($A1667,ALGLIB_SSA_XAUUSD!$AA$2:$AA$2401,ALGLIB_SSA_XAUUSD!$T$2:$T$2401,"",0)</f>
        <v/>
      </c>
      <c r="O1667">
        <f>_xlfn.XLOOKUP($A1667,ALGLIB_SSA_XAUUSD!$AA$2:$AA$2401,ALGLIB_SSA_XAUUSD!$U$2:$U$2401,"",0)</f>
        <v/>
      </c>
      <c r="P1667">
        <f>_xlfn.XLOOKUP($A1667,ALGLIB_SSA_XAUUSD!$AA$2:$AA$2401,ALGLIB_SSA_XAUUSD!$V$2:$V$2401,"",0)</f>
        <v/>
      </c>
      <c r="S1667">
        <f>A1667</f>
        <v/>
      </c>
      <c r="T1667">
        <f>J1667</f>
        <v/>
      </c>
      <c r="U1667">
        <f>K1667</f>
        <v/>
      </c>
      <c r="V1667" s="14">
        <f>IF($A1667="","",MOD(ROW()-2,12)+1)</f>
        <v/>
      </c>
      <c r="W1667">
        <f>L1667</f>
        <v/>
      </c>
      <c r="X1667" s="14">
        <f>IF(F1667="","",F1667)</f>
        <v/>
      </c>
      <c r="Y1667" s="14">
        <f>IF(G1667="","",G1667)</f>
        <v/>
      </c>
      <c r="Z1667">
        <f>M1667</f>
        <v/>
      </c>
      <c r="AA1667">
        <f>N1667</f>
        <v/>
      </c>
      <c r="AB1667" s="14">
        <f>IF(H1667="","",H1667)</f>
        <v/>
      </c>
      <c r="AC1667">
        <f>O1667</f>
        <v/>
      </c>
      <c r="AD1667" s="14">
        <f>IF(I1667="","",I1667)</f>
        <v/>
      </c>
      <c r="AE1667">
        <f>P1667</f>
        <v/>
      </c>
      <c r="AH1667">
        <f>IF(S1667&lt;&gt;"",S1667,AH1666+900)</f>
        <v/>
      </c>
      <c r="AI1667">
        <f>IF(T1667&lt;&gt;"",T1667,AI1666)</f>
        <v/>
      </c>
      <c r="AJ1667">
        <f>IF(U1667&lt;&gt;"",U1667,AJ1666)</f>
        <v/>
      </c>
      <c r="AK1667">
        <f>IF(W1667&lt;&gt;"",W1667,"")</f>
        <v/>
      </c>
      <c r="AL1667" s="14">
        <f>IF(X1667&lt;&gt;"",X1667,"")</f>
        <v/>
      </c>
      <c r="AM1667" s="14">
        <f>IF(Y1667&lt;&gt;"",Y1667,"")</f>
        <v/>
      </c>
      <c r="AN1667" s="14">
        <f>IF(OR(AL1667="",AM1667=""),"",AL1667-AM1667)</f>
        <v/>
      </c>
      <c r="AO1667">
        <f>IF(AN1667="","",IF(AN1667&gt;0,"Bullish","Bearish"))</f>
        <v/>
      </c>
      <c r="AP1667">
        <f>IF(AO1667="",AP1666,AO1667)</f>
        <v/>
      </c>
      <c r="AQ1667" s="14">
        <f>IF(AB1667&lt;&gt;"",AB1667,"")</f>
        <v/>
      </c>
      <c r="AR1667" s="14">
        <f>IF(AD1667&lt;&gt;"",AD1667,"")</f>
        <v/>
      </c>
      <c r="AS1667">
        <f>IF(AS1666+1=13,1,AS1666+1)</f>
        <v/>
      </c>
      <c r="AT1667">
        <f>IFERROR(IF(SLOPE($AQ$1646:$AQ$1657,$AS$1646:$AS$1657)&gt;0,MIN(3,ABS(SLOPE($AQ$1646:$AQ$1657,$AS$1646:$AS$1657))),IF(SLOPE($AQ$1646:$AQ$1657,$AS$1646:$AS$1657)&lt;-0.5,-0.5,0)),0)</f>
        <v/>
      </c>
      <c r="AU1667">
        <f>IFERROR(IF(SLOPE($AR$1646:$AR$1657,$AS$1646:$AS$1657)&lt;0,MAX(-3,-ABS(SLOPE($AR$1646:$AR$1657,$AS$1646:$AS$1657))),IF(SLOPE($AR$1646:$AR$1657,$AS$1646:$AS$1657)&gt;0.5,0.5,0)),0)</f>
        <v/>
      </c>
      <c r="AV1667">
        <f>($AQ$1658+(AT1667*(AS1667-1)))</f>
        <v/>
      </c>
      <c r="AW1667">
        <f>($AR$1658+(AU1667*(AS1667-1)))</f>
        <v/>
      </c>
      <c r="AX1667">
        <f>IF(AT1667&gt;0,AV1667+AT1667,AV1667)</f>
        <v/>
      </c>
      <c r="AY1667">
        <f>IF(AU1667&lt;0,AW1667+AU1667,AW1667)</f>
        <v/>
      </c>
      <c r="BA1667" s="14">
        <f>IFERROR(AX1667-AQ1667,"")</f>
        <v/>
      </c>
      <c r="BB1667" s="14">
        <f>IFERROR(AY1667-AR1667,"")</f>
        <v/>
      </c>
      <c r="BD1667">
        <f>AH1667</f>
        <v/>
      </c>
      <c r="BE1667">
        <f>AI1667</f>
        <v/>
      </c>
      <c r="BF1667">
        <f>AJ1667</f>
        <v/>
      </c>
      <c r="BG1667" s="14">
        <f>L1667</f>
        <v/>
      </c>
      <c r="BH1667" s="14">
        <f>IF(X1667="","",X1667)</f>
        <v/>
      </c>
      <c r="BI1667" s="14">
        <f>IF(Y1667="","",Y1667)</f>
        <v/>
      </c>
      <c r="BJ1667">
        <f>Z1667</f>
        <v/>
      </c>
      <c r="BK1667">
        <f>AA1667</f>
        <v/>
      </c>
      <c r="BL1667">
        <f>IFERROR(AX1667,"")</f>
        <v/>
      </c>
      <c r="BM1667">
        <f>IFERROR(AY1667,"")</f>
        <v/>
      </c>
    </row>
    <row r="1668" ht="14.25" customHeight="1">
      <c r="A1668">
        <f>ALGLIB_SSA_XAUUSD!AA1668</f>
        <v/>
      </c>
      <c r="B1668">
        <f>IF($A1668="","",INDEX(ALGLIB_SSA_XAUUSD!$B$2:$B$2401,MATCH($A1668,ALGLIB_SSA_XAUUSD!$A$2:$A$2401,1)))</f>
        <v/>
      </c>
      <c r="C1668">
        <f>IF($A1668="","",INDEX(ALGLIB_SSA_XAUUSD!$C$2:$C$2401,MATCH($A1668,ALGLIB_SSA_XAUUSD!$A$2:$A$2401,1)))</f>
        <v/>
      </c>
      <c r="D1668" s="14">
        <f>IF($A1668="","",INT((ROW()-2)/12)+1)</f>
        <v/>
      </c>
      <c r="E1668" s="14">
        <f>IF(AND(E1670&lt;&gt;"",D1670=D1658+1),E1658+(E1670-E1658)*10/12,"")</f>
        <v/>
      </c>
      <c r="F1668" s="14">
        <f>IF(AND(F1670&lt;&gt;"",D1670=D1658+1),F1658+(F1670-F1658)*10/12,"")</f>
        <v/>
      </c>
      <c r="G1668" s="14">
        <f>IF(AND(G1670&lt;&gt;"",D1670=D1658+1),G1658+(G1670-G1658)*10/12,"")</f>
        <v/>
      </c>
      <c r="H1668" s="14">
        <f>IF(AND(H1670&lt;&gt;"",D1670=D1658+1),H1658+(H1670-H1658)*10/12,"")</f>
        <v/>
      </c>
      <c r="I1668" s="14">
        <f>IF(AND(L1670&lt;&gt;"",D1670=D1658+1),I1658+(I1670-I1658)*10/12,"")</f>
        <v/>
      </c>
      <c r="J1668">
        <f>_xlfn.XLOOKUP($A1668,ALGLIB_SSA_XAUUSD!$AA$2:$AA$2401,ALGLIB_SSA_XAUUSD!$P$2:$P$2401,"",0)</f>
        <v/>
      </c>
      <c r="K1668">
        <f>_xlfn.XLOOKUP($A1668,ALGLIB_SSA_XAUUSD!$AA$2:$AA$2401,ALGLIB_SSA_XAUUSD!$Q$2:$Q$2401,"",0)</f>
        <v/>
      </c>
      <c r="L1668">
        <f>_xlfn.XLOOKUP($A1668,ALGLIB_SSA_XAUUSD!$AA$2:$AA$2401,ALGLIB_SSA_XAUUSD!$R$2:$R$2401,"",0)</f>
        <v/>
      </c>
      <c r="M1668">
        <f>_xlfn.XLOOKUP($A1668,ALGLIB_SSA_XAUUSD!$AA$2:$AA$2401,ALGLIB_SSA_XAUUSD!$S$2:$S$2401,"",0)</f>
        <v/>
      </c>
      <c r="N1668">
        <f>_xlfn.XLOOKUP($A1668,ALGLIB_SSA_XAUUSD!$AA$2:$AA$2401,ALGLIB_SSA_XAUUSD!$T$2:$T$2401,"",0)</f>
        <v/>
      </c>
      <c r="O1668">
        <f>_xlfn.XLOOKUP($A1668,ALGLIB_SSA_XAUUSD!$AA$2:$AA$2401,ALGLIB_SSA_XAUUSD!$U$2:$U$2401,"",0)</f>
        <v/>
      </c>
      <c r="P1668">
        <f>_xlfn.XLOOKUP($A1668,ALGLIB_SSA_XAUUSD!$AA$2:$AA$2401,ALGLIB_SSA_XAUUSD!$V$2:$V$2401,"",0)</f>
        <v/>
      </c>
      <c r="S1668">
        <f>A1668</f>
        <v/>
      </c>
      <c r="T1668">
        <f>J1668</f>
        <v/>
      </c>
      <c r="U1668">
        <f>K1668</f>
        <v/>
      </c>
      <c r="V1668" s="14">
        <f>IF($A1668="","",MOD(ROW()-2,12)+1)</f>
        <v/>
      </c>
      <c r="W1668">
        <f>L1668</f>
        <v/>
      </c>
      <c r="X1668" s="14">
        <f>IF(F1668="","",F1668)</f>
        <v/>
      </c>
      <c r="Y1668" s="14">
        <f>IF(G1668="","",G1668)</f>
        <v/>
      </c>
      <c r="Z1668">
        <f>M1668</f>
        <v/>
      </c>
      <c r="AA1668">
        <f>N1668</f>
        <v/>
      </c>
      <c r="AB1668" s="14">
        <f>IF(H1668="","",H1668)</f>
        <v/>
      </c>
      <c r="AC1668">
        <f>O1668</f>
        <v/>
      </c>
      <c r="AD1668" s="14">
        <f>IF(I1668="","",I1668)</f>
        <v/>
      </c>
      <c r="AE1668">
        <f>P1668</f>
        <v/>
      </c>
      <c r="AH1668">
        <f>IF(S1668&lt;&gt;"",S1668,AH1667+900)</f>
        <v/>
      </c>
      <c r="AI1668">
        <f>IF(T1668&lt;&gt;"",T1668,AI1667)</f>
        <v/>
      </c>
      <c r="AJ1668">
        <f>IF(U1668&lt;&gt;"",U1668,AJ1667)</f>
        <v/>
      </c>
      <c r="AK1668">
        <f>IF(W1668&lt;&gt;"",W1668,"")</f>
        <v/>
      </c>
      <c r="AL1668" s="14">
        <f>IF(X1668&lt;&gt;"",X1668,"")</f>
        <v/>
      </c>
      <c r="AM1668" s="14">
        <f>IF(Y1668&lt;&gt;"",Y1668,"")</f>
        <v/>
      </c>
      <c r="AN1668" s="14">
        <f>IF(OR(AL1668="",AM1668=""),"",AL1668-AM1668)</f>
        <v/>
      </c>
      <c r="AO1668">
        <f>IF(AN1668="","",IF(AN1668&gt;0,"Bullish","Bearish"))</f>
        <v/>
      </c>
      <c r="AP1668">
        <f>IF(AO1668="",AP1667,AO1668)</f>
        <v/>
      </c>
      <c r="AQ1668" s="14">
        <f>IF(AB1668&lt;&gt;"",AB1668,"")</f>
        <v/>
      </c>
      <c r="AR1668" s="14">
        <f>IF(AD1668&lt;&gt;"",AD1668,"")</f>
        <v/>
      </c>
      <c r="AS1668">
        <f>IF(AS1667+1=13,1,AS1667+1)</f>
        <v/>
      </c>
      <c r="AT1668">
        <f>IFERROR(IF(SLOPE($AQ$1646:$AQ$1657,$AS$1646:$AS$1657)&gt;0,MIN(3,ABS(SLOPE($AQ$1646:$AQ$1657,$AS$1646:$AS$1657))),IF(SLOPE($AQ$1646:$AQ$1657,$AS$1646:$AS$1657)&lt;-0.5,-0.5,0)),0)</f>
        <v/>
      </c>
      <c r="AU1668">
        <f>IFERROR(IF(SLOPE($AR$1646:$AR$1657,$AS$1646:$AS$1657)&lt;0,MAX(-3,-ABS(SLOPE($AR$1646:$AR$1657,$AS$1646:$AS$1657))),IF(SLOPE($AR$1646:$AR$1657,$AS$1646:$AS$1657)&gt;0.5,0.5,0)),0)</f>
        <v/>
      </c>
      <c r="AV1668">
        <f>($AQ$1658+(AT1668*(AS1668-1)))</f>
        <v/>
      </c>
      <c r="AW1668">
        <f>($AR$1658+(AU1668*(AS1668-1)))</f>
        <v/>
      </c>
      <c r="AX1668">
        <f>IF(AT1668&gt;0,AV1668+AT1668,AV1668)</f>
        <v/>
      </c>
      <c r="AY1668">
        <f>IF(AU1668&lt;0,AW1668+AU1668,AW1668)</f>
        <v/>
      </c>
      <c r="BA1668" s="14">
        <f>IFERROR(AX1668-AQ1668,"")</f>
        <v/>
      </c>
      <c r="BB1668" s="14">
        <f>IFERROR(AY1668-AR1668,"")</f>
        <v/>
      </c>
      <c r="BD1668">
        <f>AH1668</f>
        <v/>
      </c>
      <c r="BE1668">
        <f>AI1668</f>
        <v/>
      </c>
      <c r="BF1668">
        <f>AJ1668</f>
        <v/>
      </c>
      <c r="BG1668" s="14">
        <f>L1668</f>
        <v/>
      </c>
      <c r="BH1668" s="14">
        <f>IF(X1668="","",X1668)</f>
        <v/>
      </c>
      <c r="BI1668" s="14">
        <f>IF(Y1668="","",Y1668)</f>
        <v/>
      </c>
      <c r="BJ1668">
        <f>Z1668</f>
        <v/>
      </c>
      <c r="BK1668">
        <f>AA1668</f>
        <v/>
      </c>
      <c r="BL1668">
        <f>IFERROR(AX1668,"")</f>
        <v/>
      </c>
      <c r="BM1668">
        <f>IFERROR(AY1668,"")</f>
        <v/>
      </c>
    </row>
    <row r="1669" ht="14.25" customHeight="1">
      <c r="A1669">
        <f>ALGLIB_SSA_XAUUSD!AA1669</f>
        <v/>
      </c>
      <c r="B1669">
        <f>IF($A1669="","",INDEX(ALGLIB_SSA_XAUUSD!$B$2:$B$2401,MATCH($A1669,ALGLIB_SSA_XAUUSD!$A$2:$A$2401,1)))</f>
        <v/>
      </c>
      <c r="C1669">
        <f>IF($A1669="","",INDEX(ALGLIB_SSA_XAUUSD!$C$2:$C$2401,MATCH($A1669,ALGLIB_SSA_XAUUSD!$A$2:$A$2401,1)))</f>
        <v/>
      </c>
      <c r="D1669" s="14">
        <f>IF($A1669="","",INT((ROW()-2)/12)+1)</f>
        <v/>
      </c>
      <c r="E1669" s="14">
        <f>IF(AND(E1670&lt;&gt;"",D1670=D1658+1),E1658+(E1670-E1658)*11/12,"")</f>
        <v/>
      </c>
      <c r="F1669" s="14">
        <f>IF(AND(F1670&lt;&gt;"",D1670=D1658+1),F1658+(F1670-F1658)*11/12,"")</f>
        <v/>
      </c>
      <c r="G1669" s="14">
        <f>IF(AND(G1670&lt;&gt;"",D1670=D1658+1),G1658+(G1670-G1658)*11/12,"")</f>
        <v/>
      </c>
      <c r="H1669" s="14">
        <f>IF(AND(H1670&lt;&gt;"",D1670=D1658+1),H1658+(H1670-H1658)*11/12,"")</f>
        <v/>
      </c>
      <c r="I1669" s="14">
        <f>IF(AND(L1670&lt;&gt;"",D1670=D1658+1),I1658+(I1670-I1658)*11/12,"")</f>
        <v/>
      </c>
      <c r="J1669">
        <f>_xlfn.XLOOKUP($A1669,ALGLIB_SSA_XAUUSD!$AA$2:$AA$2401,ALGLIB_SSA_XAUUSD!$P$2:$P$2401,"",0)</f>
        <v/>
      </c>
      <c r="K1669">
        <f>_xlfn.XLOOKUP($A1669,ALGLIB_SSA_XAUUSD!$AA$2:$AA$2401,ALGLIB_SSA_XAUUSD!$Q$2:$Q$2401,"",0)</f>
        <v/>
      </c>
      <c r="L1669">
        <f>_xlfn.XLOOKUP($A1669,ALGLIB_SSA_XAUUSD!$AA$2:$AA$2401,ALGLIB_SSA_XAUUSD!$R$2:$R$2401,"",0)</f>
        <v/>
      </c>
      <c r="M1669">
        <f>_xlfn.XLOOKUP($A1669,ALGLIB_SSA_XAUUSD!$AA$2:$AA$2401,ALGLIB_SSA_XAUUSD!$S$2:$S$2401,"",0)</f>
        <v/>
      </c>
      <c r="N1669">
        <f>_xlfn.XLOOKUP($A1669,ALGLIB_SSA_XAUUSD!$AA$2:$AA$2401,ALGLIB_SSA_XAUUSD!$T$2:$T$2401,"",0)</f>
        <v/>
      </c>
      <c r="O1669">
        <f>_xlfn.XLOOKUP($A1669,ALGLIB_SSA_XAUUSD!$AA$2:$AA$2401,ALGLIB_SSA_XAUUSD!$U$2:$U$2401,"",0)</f>
        <v/>
      </c>
      <c r="P1669">
        <f>_xlfn.XLOOKUP($A1669,ALGLIB_SSA_XAUUSD!$AA$2:$AA$2401,ALGLIB_SSA_XAUUSD!$V$2:$V$2401,"",0)</f>
        <v/>
      </c>
      <c r="S1669">
        <f>A1669</f>
        <v/>
      </c>
      <c r="T1669">
        <f>J1669</f>
        <v/>
      </c>
      <c r="U1669">
        <f>K1669</f>
        <v/>
      </c>
      <c r="V1669" s="14">
        <f>IF($A1669="","",MOD(ROW()-2,12)+1)</f>
        <v/>
      </c>
      <c r="W1669">
        <f>L1669</f>
        <v/>
      </c>
      <c r="X1669" s="14">
        <f>IF(F1669="","",F1669)</f>
        <v/>
      </c>
      <c r="Y1669" s="14">
        <f>IF(G1669="","",G1669)</f>
        <v/>
      </c>
      <c r="Z1669">
        <f>M1669</f>
        <v/>
      </c>
      <c r="AA1669">
        <f>N1669</f>
        <v/>
      </c>
      <c r="AB1669" s="14">
        <f>IF(H1669="","",H1669)</f>
        <v/>
      </c>
      <c r="AC1669">
        <f>O1669</f>
        <v/>
      </c>
      <c r="AD1669" s="14">
        <f>IF(I1669="","",I1669)</f>
        <v/>
      </c>
      <c r="AE1669">
        <f>P1669</f>
        <v/>
      </c>
      <c r="AH1669">
        <f>IF(S1669&lt;&gt;"",S1669,AH1668+900)</f>
        <v/>
      </c>
      <c r="AI1669">
        <f>IF(T1669&lt;&gt;"",T1669,AI1668)</f>
        <v/>
      </c>
      <c r="AJ1669">
        <f>IF(U1669&lt;&gt;"",U1669,AJ1668)</f>
        <v/>
      </c>
      <c r="AK1669">
        <f>IF(W1669&lt;&gt;"",W1669,"")</f>
        <v/>
      </c>
      <c r="AL1669" s="14">
        <f>IF(X1669&lt;&gt;"",X1669,"")</f>
        <v/>
      </c>
      <c r="AM1669" s="14">
        <f>IF(Y1669&lt;&gt;"",Y1669,"")</f>
        <v/>
      </c>
      <c r="AN1669" s="14">
        <f>IF(OR(AL1669="",AM1669=""),"",AL1669-AM1669)</f>
        <v/>
      </c>
      <c r="AO1669">
        <f>IF(AN1669="","",IF(AN1669&gt;0,"Bullish","Bearish"))</f>
        <v/>
      </c>
      <c r="AP1669">
        <f>IF(AO1669="",AP1668,AO1669)</f>
        <v/>
      </c>
      <c r="AQ1669" s="14">
        <f>IF(AB1669&lt;&gt;"",AB1669,"")</f>
        <v/>
      </c>
      <c r="AR1669" s="14">
        <f>IF(AD1669&lt;&gt;"",AD1669,"")</f>
        <v/>
      </c>
      <c r="AS1669">
        <f>IF(AS1668+1=13,1,AS1668+1)</f>
        <v/>
      </c>
      <c r="AT1669">
        <f>IFERROR(IF(SLOPE($AQ$1646:$AQ$1657,$AS$1646:$AS$1657)&gt;0,MIN(3,ABS(SLOPE($AQ$1646:$AQ$1657,$AS$1646:$AS$1657))),IF(SLOPE($AQ$1646:$AQ$1657,$AS$1646:$AS$1657)&lt;-0.5,-0.5,0)),0)</f>
        <v/>
      </c>
      <c r="AU1669">
        <f>IFERROR(IF(SLOPE($AR$1646:$AR$1657,$AS$1646:$AS$1657)&lt;0,MAX(-3,-ABS(SLOPE($AR$1646:$AR$1657,$AS$1646:$AS$1657))),IF(SLOPE($AR$1646:$AR$1657,$AS$1646:$AS$1657)&gt;0.5,0.5,0)),0)</f>
        <v/>
      </c>
      <c r="AV1669">
        <f>($AQ$1658+(AT1669*(AS1669-1)))</f>
        <v/>
      </c>
      <c r="AW1669">
        <f>($AR$1658+(AU1669*(AS1669-1)))</f>
        <v/>
      </c>
      <c r="AX1669">
        <f>IF(AT1669&gt;0,AV1669+AT1669,AV1669)</f>
        <v/>
      </c>
      <c r="AY1669">
        <f>IF(AU1669&lt;0,AW1669+AU1669,AW1669)</f>
        <v/>
      </c>
      <c r="BA1669" s="14">
        <f>IFERROR(AX1669-AQ1669,"")</f>
        <v/>
      </c>
      <c r="BB1669" s="14">
        <f>IFERROR(AY1669-AR1669,"")</f>
        <v/>
      </c>
      <c r="BD1669">
        <f>AH1669</f>
        <v/>
      </c>
      <c r="BE1669">
        <f>AI1669</f>
        <v/>
      </c>
      <c r="BF1669">
        <f>AJ1669</f>
        <v/>
      </c>
      <c r="BG1669" s="14">
        <f>L1669</f>
        <v/>
      </c>
      <c r="BH1669" s="14">
        <f>IF(X1669="","",X1669)</f>
        <v/>
      </c>
      <c r="BI1669" s="14">
        <f>IF(Y1669="","",Y1669)</f>
        <v/>
      </c>
      <c r="BJ1669">
        <f>Z1669</f>
        <v/>
      </c>
      <c r="BK1669">
        <f>AA1669</f>
        <v/>
      </c>
      <c r="BL1669">
        <f>IFERROR(AX1669,"")</f>
        <v/>
      </c>
      <c r="BM1669">
        <f>IFERROR(AY1669,"")</f>
        <v/>
      </c>
    </row>
    <row r="1670" ht="14.25" customHeight="1">
      <c r="A1670">
        <f>ALGLIB_SSA_XAUUSD!AA1670</f>
        <v/>
      </c>
      <c r="B1670">
        <f>IF($A1670="","",INDEX(ALGLIB_SSA_XAUUSD!$B$2:$B$2401,MATCH($A1670,ALGLIB_SSA_XAUUSD!$A$2:$A$2401,1)))</f>
        <v/>
      </c>
      <c r="C1670">
        <f>IF($A1670="","",INDEX(ALGLIB_SSA_XAUUSD!$C$2:$C$2401,MATCH($A1670,ALGLIB_SSA_XAUUSD!$A$2:$A$2401,1)))</f>
        <v/>
      </c>
      <c r="D1670" s="14">
        <f>IF($A1670="","",INT((ROW()-2)/12)+1)</f>
        <v/>
      </c>
      <c r="E1670" s="14">
        <f>IF($A1670="","",INDEX(ALGLIB_SSA_XAUUSD!$D$2:$D$2401,MATCH($A1670,ALGLIB_SSA_XAUUSD!$A$2:$A$2401,1)))</f>
        <v/>
      </c>
      <c r="F1670" s="14">
        <f>IF($A1670="","",INDEX(ALGLIB_SSA_XAUUSD!$E$2:$E$2401,MATCH($A1670,ALGLIB_SSA_XAUUSD!$A$2:$A$2401,1)))</f>
        <v/>
      </c>
      <c r="G1670" s="14">
        <f>IF($A1670="","",INDEX(ALGLIB_SSA_XAUUSD!$F$2:$F$2401,MATCH($A1670,ALGLIB_SSA_XAUUSD!$A$2:$A$2401,1)))</f>
        <v/>
      </c>
      <c r="H1670" s="14">
        <f>IF($A1670="","",INDEX(ALGLIB_SSA_XAUUSD!$G$2:$G$2401,MATCH($A1670,ALGLIB_SSA_XAUUSD!$A$2:$A$2401,1)))</f>
        <v/>
      </c>
      <c r="I1670" s="14">
        <f>IF($A1670="","",INDEX(ALGLIB_SSA_XAUUSD!$H$2:$H$2401,MATCH($A1670,ALGLIB_SSA_XAUUSD!$A$2:$A$2401,1)))</f>
        <v/>
      </c>
      <c r="J1670">
        <f>_xlfn.XLOOKUP($A1670,ALGLIB_SSA_XAUUSD!$AA$2:$AA$2401,ALGLIB_SSA_XAUUSD!$P$2:$P$2401,"",0)</f>
        <v/>
      </c>
      <c r="K1670">
        <f>_xlfn.XLOOKUP($A1670,ALGLIB_SSA_XAUUSD!$AA$2:$AA$2401,ALGLIB_SSA_XAUUSD!$Q$2:$Q$2401,"",0)</f>
        <v/>
      </c>
      <c r="L1670">
        <f>_xlfn.XLOOKUP($A1670,ALGLIB_SSA_XAUUSD!$AA$2:$AA$2401,ALGLIB_SSA_XAUUSD!$R$2:$R$2401,"",0)</f>
        <v/>
      </c>
      <c r="M1670">
        <f>_xlfn.XLOOKUP($A1670,ALGLIB_SSA_XAUUSD!$AA$2:$AA$2401,ALGLIB_SSA_XAUUSD!$S$2:$S$2401,"",0)</f>
        <v/>
      </c>
      <c r="N1670">
        <f>_xlfn.XLOOKUP($A1670,ALGLIB_SSA_XAUUSD!$AA$2:$AA$2401,ALGLIB_SSA_XAUUSD!$T$2:$T$2401,"",0)</f>
        <v/>
      </c>
      <c r="O1670">
        <f>_xlfn.XLOOKUP($A1670,ALGLIB_SSA_XAUUSD!$AA$2:$AA$2401,ALGLIB_SSA_XAUUSD!$U$2:$U$2401,"",0)</f>
        <v/>
      </c>
      <c r="P1670">
        <f>_xlfn.XLOOKUP($A1670,ALGLIB_SSA_XAUUSD!$AA$2:$AA$2401,ALGLIB_SSA_XAUUSD!$V$2:$V$2401,"",0)</f>
        <v/>
      </c>
      <c r="S1670">
        <f>A1670</f>
        <v/>
      </c>
      <c r="T1670">
        <f>J1670</f>
        <v/>
      </c>
      <c r="U1670">
        <f>K1670</f>
        <v/>
      </c>
      <c r="V1670" s="14">
        <f>IF($A1670="","",MOD(ROW()-2,12)+1)</f>
        <v/>
      </c>
      <c r="W1670">
        <f>L1670</f>
        <v/>
      </c>
      <c r="X1670" s="14">
        <f>IF(F1670="","",F1670)</f>
        <v/>
      </c>
      <c r="Y1670" s="14">
        <f>IF(G1670="","",G1670)</f>
        <v/>
      </c>
      <c r="Z1670">
        <f>M1670</f>
        <v/>
      </c>
      <c r="AA1670">
        <f>N1670</f>
        <v/>
      </c>
      <c r="AB1670" s="14">
        <f>IF(H1670="","",H1670)</f>
        <v/>
      </c>
      <c r="AC1670">
        <f>O1670</f>
        <v/>
      </c>
      <c r="AD1670" s="14">
        <f>IF(I1670="","",I1670)</f>
        <v/>
      </c>
      <c r="AE1670">
        <f>P1670</f>
        <v/>
      </c>
      <c r="AH1670">
        <f>IF(S1670&lt;&gt;"",S1670,AH1669+900)</f>
        <v/>
      </c>
      <c r="AI1670">
        <f>IF(T1670&lt;&gt;"",T1670,AI1669)</f>
        <v/>
      </c>
      <c r="AJ1670">
        <f>IF(U1670&lt;&gt;"",U1670,AJ1669)</f>
        <v/>
      </c>
      <c r="AK1670">
        <f>IF(W1670&lt;&gt;"",W1670,"")</f>
        <v/>
      </c>
      <c r="AL1670" s="14">
        <f>IF(X1670&lt;&gt;"",X1670,"")</f>
        <v/>
      </c>
      <c r="AM1670" s="14">
        <f>IF(Y1670&lt;&gt;"",Y1670,"")</f>
        <v/>
      </c>
      <c r="AN1670" s="14">
        <f>IF(OR(AL1670="",AM1670=""),"",AL1670-AM1670)</f>
        <v/>
      </c>
      <c r="AO1670">
        <f>IF(AN1670="","",IF(AN1670&gt;0,"Bullish","Bearish"))</f>
        <v/>
      </c>
      <c r="AP1670">
        <f>IF(AO1670="",AP1669,AO1670)</f>
        <v/>
      </c>
      <c r="AQ1670" s="14">
        <f>IF(AB1670&lt;&gt;"",AB1670,"")</f>
        <v/>
      </c>
      <c r="AR1670" s="14">
        <f>IF(AD1670&lt;&gt;"",AD1670,"")</f>
        <v/>
      </c>
      <c r="AS1670">
        <f>IF(AS1669+1=13,1,AS1669+1)</f>
        <v/>
      </c>
      <c r="AT1670">
        <f>IFERROR(IF(SLOPE($AQ$1658:$AQ$1669,$AS$1658:$AS$1669)&gt;0,MIN(3,ABS(SLOPE($AQ$1658:$AQ$1669,$AS$1658:$AS$1669))),IF(SLOPE($AQ$1658:$AQ$1669,$AS$1658:$AS$1669)&lt;-0.5,-0.5,0)),0)</f>
        <v/>
      </c>
      <c r="AU1670">
        <f>IFERROR(IF(SLOPE($AR$1658:$AR$1669,$AS$1658:$AS$1669)&lt;0,MAX(-3,-ABS(SLOPE($AR$1658:$AR$1669,$AS$1658:$AS$1669))),IF(SLOPE($AR$1658:$AR$1669,$AS$1658:$AS$1669)&gt;0.5,0.5,0)),0)</f>
        <v/>
      </c>
      <c r="AV1670">
        <f>($AQ$1670+(AT1670*(AS1670-1)))</f>
        <v/>
      </c>
      <c r="AW1670">
        <f>($AR$1670+(AU1670*(AS1670-1)))</f>
        <v/>
      </c>
      <c r="AX1670">
        <f>IF(AT1670&gt;0,AV1670+AT1670,AV1670)</f>
        <v/>
      </c>
      <c r="AY1670">
        <f>IF(AU1670&lt;0,AW1670+AU1670,AW1670)</f>
        <v/>
      </c>
      <c r="BA1670" s="14">
        <f>IFERROR(AX1670-AQ1670,"")</f>
        <v/>
      </c>
      <c r="BB1670" s="14">
        <f>IFERROR(AY1670-AR1670,"")</f>
        <v/>
      </c>
      <c r="BD1670">
        <f>AH1670</f>
        <v/>
      </c>
      <c r="BE1670">
        <f>AI1670</f>
        <v/>
      </c>
      <c r="BF1670">
        <f>AJ1670</f>
        <v/>
      </c>
      <c r="BG1670" s="14">
        <f>L1670</f>
        <v/>
      </c>
      <c r="BH1670" s="14">
        <f>IF(X1670="","",X1670)</f>
        <v/>
      </c>
      <c r="BI1670" s="14">
        <f>IF(Y1670="","",Y1670)</f>
        <v/>
      </c>
      <c r="BJ1670">
        <f>Z1670</f>
        <v/>
      </c>
      <c r="BK1670">
        <f>AA1670</f>
        <v/>
      </c>
      <c r="BL1670">
        <f>IFERROR(AX1670,"")</f>
        <v/>
      </c>
      <c r="BM1670">
        <f>IFERROR(AY1670,"")</f>
        <v/>
      </c>
    </row>
    <row r="1671" ht="14.25" customHeight="1">
      <c r="A1671">
        <f>ALGLIB_SSA_XAUUSD!AA1671</f>
        <v/>
      </c>
      <c r="B1671">
        <f>IF($A1671="","",INDEX(ALGLIB_SSA_XAUUSD!$B$2:$B$2401,MATCH($A1671,ALGLIB_SSA_XAUUSD!$A$2:$A$2401,1)))</f>
        <v/>
      </c>
      <c r="C1671">
        <f>IF($A1671="","",INDEX(ALGLIB_SSA_XAUUSD!$C$2:$C$2401,MATCH($A1671,ALGLIB_SSA_XAUUSD!$A$2:$A$2401,1)))</f>
        <v/>
      </c>
      <c r="D1671" s="14">
        <f>IF($A1671="","",INT((ROW()-2)/12)+1)</f>
        <v/>
      </c>
      <c r="E1671" s="14">
        <f>IF(AND(E1682&lt;&gt;"",D1682=D1670+1),E1670+(E1682-E1670)*1/12,"")</f>
        <v/>
      </c>
      <c r="F1671" s="14">
        <f>IF(AND(F1682&lt;&gt;"",D1682=D1670+1),F1670+(F1682-F1670)*1/12,"")</f>
        <v/>
      </c>
      <c r="G1671" s="14">
        <f>IF(AND(G1682&lt;&gt;"",D1682=D1670+1),G1670+(G1682-G1670)*1/12,"")</f>
        <v/>
      </c>
      <c r="H1671" s="14">
        <f>IF(AND(H1682&lt;&gt;"",D1682=D1670+1),H1670+(H1682-H1670)*1/12,"")</f>
        <v/>
      </c>
      <c r="I1671" s="14">
        <f>IF(AND(L1682&lt;&gt;"",D1682=D1670+1),I1670+(I1682-I1670)*1/12,"")</f>
        <v/>
      </c>
      <c r="J1671">
        <f>_xlfn.XLOOKUP($A1671,ALGLIB_SSA_XAUUSD!$AA$2:$AA$2401,ALGLIB_SSA_XAUUSD!$P$2:$P$2401,"",0)</f>
        <v/>
      </c>
      <c r="K1671">
        <f>_xlfn.XLOOKUP($A1671,ALGLIB_SSA_XAUUSD!$AA$2:$AA$2401,ALGLIB_SSA_XAUUSD!$Q$2:$Q$2401,"",0)</f>
        <v/>
      </c>
      <c r="L1671">
        <f>_xlfn.XLOOKUP($A1671,ALGLIB_SSA_XAUUSD!$AA$2:$AA$2401,ALGLIB_SSA_XAUUSD!$R$2:$R$2401,"",0)</f>
        <v/>
      </c>
      <c r="M1671">
        <f>_xlfn.XLOOKUP($A1671,ALGLIB_SSA_XAUUSD!$AA$2:$AA$2401,ALGLIB_SSA_XAUUSD!$S$2:$S$2401,"",0)</f>
        <v/>
      </c>
      <c r="N1671">
        <f>_xlfn.XLOOKUP($A1671,ALGLIB_SSA_XAUUSD!$AA$2:$AA$2401,ALGLIB_SSA_XAUUSD!$T$2:$T$2401,"",0)</f>
        <v/>
      </c>
      <c r="O1671">
        <f>_xlfn.XLOOKUP($A1671,ALGLIB_SSA_XAUUSD!$AA$2:$AA$2401,ALGLIB_SSA_XAUUSD!$U$2:$U$2401,"",0)</f>
        <v/>
      </c>
      <c r="P1671">
        <f>_xlfn.XLOOKUP($A1671,ALGLIB_SSA_XAUUSD!$AA$2:$AA$2401,ALGLIB_SSA_XAUUSD!$V$2:$V$2401,"",0)</f>
        <v/>
      </c>
      <c r="S1671">
        <f>A1671</f>
        <v/>
      </c>
      <c r="T1671">
        <f>J1671</f>
        <v/>
      </c>
      <c r="U1671">
        <f>K1671</f>
        <v/>
      </c>
      <c r="V1671" s="14">
        <f>IF($A1671="","",MOD(ROW()-2,12)+1)</f>
        <v/>
      </c>
      <c r="W1671">
        <f>L1671</f>
        <v/>
      </c>
      <c r="X1671" s="14">
        <f>IF(F1671="","",F1671)</f>
        <v/>
      </c>
      <c r="Y1671" s="14">
        <f>IF(G1671="","",G1671)</f>
        <v/>
      </c>
      <c r="Z1671">
        <f>M1671</f>
        <v/>
      </c>
      <c r="AA1671">
        <f>N1671</f>
        <v/>
      </c>
      <c r="AB1671" s="14">
        <f>IF(H1671="","",H1671)</f>
        <v/>
      </c>
      <c r="AC1671">
        <f>O1671</f>
        <v/>
      </c>
      <c r="AD1671" s="14">
        <f>IF(I1671="","",I1671)</f>
        <v/>
      </c>
      <c r="AE1671">
        <f>P1671</f>
        <v/>
      </c>
      <c r="AH1671">
        <f>IF(S1671&lt;&gt;"",S1671,AH1670+900)</f>
        <v/>
      </c>
      <c r="AI1671">
        <f>IF(T1671&lt;&gt;"",T1671,AI1670)</f>
        <v/>
      </c>
      <c r="AJ1671">
        <f>IF(U1671&lt;&gt;"",U1671,AJ1670)</f>
        <v/>
      </c>
      <c r="AK1671">
        <f>IF(W1671&lt;&gt;"",W1671,"")</f>
        <v/>
      </c>
      <c r="AL1671" s="14">
        <f>IF(X1671&lt;&gt;"",X1671,"")</f>
        <v/>
      </c>
      <c r="AM1671" s="14">
        <f>IF(Y1671&lt;&gt;"",Y1671,"")</f>
        <v/>
      </c>
      <c r="AN1671" s="14">
        <f>IF(OR(AL1671="",AM1671=""),"",AL1671-AM1671)</f>
        <v/>
      </c>
      <c r="AO1671">
        <f>IF(AN1671="","",IF(AN1671&gt;0,"Bullish","Bearish"))</f>
        <v/>
      </c>
      <c r="AP1671">
        <f>IF(AO1671="",AP1670,AO1671)</f>
        <v/>
      </c>
      <c r="AQ1671" s="14">
        <f>IF(AB1671&lt;&gt;"",AB1671,"")</f>
        <v/>
      </c>
      <c r="AR1671" s="14">
        <f>IF(AD1671&lt;&gt;"",AD1671,"")</f>
        <v/>
      </c>
      <c r="AS1671">
        <f>IF(AS1670+1=13,1,AS1670+1)</f>
        <v/>
      </c>
      <c r="AT1671">
        <f>IFERROR(IF(SLOPE($AQ$1658:$AQ$1669,$AS$1658:$AS$1669)&gt;0,MIN(3,ABS(SLOPE($AQ$1658:$AQ$1669,$AS$1658:$AS$1669))),IF(SLOPE($AQ$1658:$AQ$1669,$AS$1658:$AS$1669)&lt;-0.5,-0.5,0)),0)</f>
        <v/>
      </c>
      <c r="AU1671">
        <f>IFERROR(IF(SLOPE($AR$1658:$AR$1669,$AS$1658:$AS$1669)&lt;0,MAX(-3,-ABS(SLOPE($AR$1658:$AR$1669,$AS$1658:$AS$1669))),IF(SLOPE($AR$1658:$AR$1669,$AS$1658:$AS$1669)&gt;0.5,0.5,0)),0)</f>
        <v/>
      </c>
      <c r="AV1671">
        <f>($AQ$1670+(AT1671*(AS1671-1)))</f>
        <v/>
      </c>
      <c r="AW1671">
        <f>($AR$1670+(AU1671*(AS1671-1)))</f>
        <v/>
      </c>
      <c r="AX1671">
        <f>IF(AT1671&gt;0,AV1671+AT1671,AV1671)</f>
        <v/>
      </c>
      <c r="AY1671">
        <f>IF(AU1671&lt;0,AW1671+AU1671,AW1671)</f>
        <v/>
      </c>
      <c r="BA1671" s="14">
        <f>IFERROR(AX1671-AQ1671,"")</f>
        <v/>
      </c>
      <c r="BB1671" s="14">
        <f>IFERROR(AY1671-AR1671,"")</f>
        <v/>
      </c>
      <c r="BD1671">
        <f>AH1671</f>
        <v/>
      </c>
      <c r="BE1671">
        <f>AI1671</f>
        <v/>
      </c>
      <c r="BF1671">
        <f>AJ1671</f>
        <v/>
      </c>
      <c r="BG1671" s="14">
        <f>L1671</f>
        <v/>
      </c>
      <c r="BH1671" s="14">
        <f>IF(X1671="","",X1671)</f>
        <v/>
      </c>
      <c r="BI1671" s="14">
        <f>IF(Y1671="","",Y1671)</f>
        <v/>
      </c>
      <c r="BJ1671">
        <f>Z1671</f>
        <v/>
      </c>
      <c r="BK1671">
        <f>AA1671</f>
        <v/>
      </c>
      <c r="BL1671">
        <f>IFERROR(AX1671,"")</f>
        <v/>
      </c>
      <c r="BM1671">
        <f>IFERROR(AY1671,"")</f>
        <v/>
      </c>
    </row>
    <row r="1672" ht="14.25" customHeight="1">
      <c r="A1672">
        <f>ALGLIB_SSA_XAUUSD!AA1672</f>
        <v/>
      </c>
      <c r="B1672">
        <f>IF($A1672="","",INDEX(ALGLIB_SSA_XAUUSD!$B$2:$B$2401,MATCH($A1672,ALGLIB_SSA_XAUUSD!$A$2:$A$2401,1)))</f>
        <v/>
      </c>
      <c r="C1672">
        <f>IF($A1672="","",INDEX(ALGLIB_SSA_XAUUSD!$C$2:$C$2401,MATCH($A1672,ALGLIB_SSA_XAUUSD!$A$2:$A$2401,1)))</f>
        <v/>
      </c>
      <c r="D1672" s="14">
        <f>IF($A1672="","",INT((ROW()-2)/12)+1)</f>
        <v/>
      </c>
      <c r="E1672" s="14">
        <f>IF(AND(E1682&lt;&gt;"",D1682=D1670+1),E1670+(E1682-E1670)*2/12,"")</f>
        <v/>
      </c>
      <c r="F1672" s="14">
        <f>IF(AND(F1682&lt;&gt;"",D1682=D1670+1),F1670+(F1682-F1670)*2/12,"")</f>
        <v/>
      </c>
      <c r="G1672" s="14">
        <f>IF(AND(G1682&lt;&gt;"",D1682=D1670+1),G1670+(G1682-G1670)*2/12,"")</f>
        <v/>
      </c>
      <c r="H1672" s="14">
        <f>IF(AND(H1682&lt;&gt;"",D1682=D1670+1),H1670+(H1682-H1670)*2/12,"")</f>
        <v/>
      </c>
      <c r="I1672" s="14">
        <f>IF(AND(L1682&lt;&gt;"",D1682=D1670+1),I1670+(I1682-I1670)*2/12,"")</f>
        <v/>
      </c>
      <c r="J1672">
        <f>_xlfn.XLOOKUP($A1672,ALGLIB_SSA_XAUUSD!$AA$2:$AA$2401,ALGLIB_SSA_XAUUSD!$P$2:$P$2401,"",0)</f>
        <v/>
      </c>
      <c r="K1672">
        <f>_xlfn.XLOOKUP($A1672,ALGLIB_SSA_XAUUSD!$AA$2:$AA$2401,ALGLIB_SSA_XAUUSD!$Q$2:$Q$2401,"",0)</f>
        <v/>
      </c>
      <c r="L1672">
        <f>_xlfn.XLOOKUP($A1672,ALGLIB_SSA_XAUUSD!$AA$2:$AA$2401,ALGLIB_SSA_XAUUSD!$R$2:$R$2401,"",0)</f>
        <v/>
      </c>
      <c r="M1672">
        <f>_xlfn.XLOOKUP($A1672,ALGLIB_SSA_XAUUSD!$AA$2:$AA$2401,ALGLIB_SSA_XAUUSD!$S$2:$S$2401,"",0)</f>
        <v/>
      </c>
      <c r="N1672">
        <f>_xlfn.XLOOKUP($A1672,ALGLIB_SSA_XAUUSD!$AA$2:$AA$2401,ALGLIB_SSA_XAUUSD!$T$2:$T$2401,"",0)</f>
        <v/>
      </c>
      <c r="O1672">
        <f>_xlfn.XLOOKUP($A1672,ALGLIB_SSA_XAUUSD!$AA$2:$AA$2401,ALGLIB_SSA_XAUUSD!$U$2:$U$2401,"",0)</f>
        <v/>
      </c>
      <c r="P1672">
        <f>_xlfn.XLOOKUP($A1672,ALGLIB_SSA_XAUUSD!$AA$2:$AA$2401,ALGLIB_SSA_XAUUSD!$V$2:$V$2401,"",0)</f>
        <v/>
      </c>
      <c r="S1672">
        <f>A1672</f>
        <v/>
      </c>
      <c r="T1672">
        <f>J1672</f>
        <v/>
      </c>
      <c r="U1672">
        <f>K1672</f>
        <v/>
      </c>
      <c r="V1672" s="14">
        <f>IF($A1672="","",MOD(ROW()-2,12)+1)</f>
        <v/>
      </c>
      <c r="W1672">
        <f>L1672</f>
        <v/>
      </c>
      <c r="X1672" s="14">
        <f>IF(F1672="","",F1672)</f>
        <v/>
      </c>
      <c r="Y1672" s="14">
        <f>IF(G1672="","",G1672)</f>
        <v/>
      </c>
      <c r="Z1672">
        <f>M1672</f>
        <v/>
      </c>
      <c r="AA1672">
        <f>N1672</f>
        <v/>
      </c>
      <c r="AB1672" s="14">
        <f>IF(H1672="","",H1672)</f>
        <v/>
      </c>
      <c r="AC1672">
        <f>O1672</f>
        <v/>
      </c>
      <c r="AD1672" s="14">
        <f>IF(I1672="","",I1672)</f>
        <v/>
      </c>
      <c r="AE1672">
        <f>P1672</f>
        <v/>
      </c>
      <c r="AH1672">
        <f>IF(S1672&lt;&gt;"",S1672,AH1671+900)</f>
        <v/>
      </c>
      <c r="AI1672">
        <f>IF(T1672&lt;&gt;"",T1672,AI1671)</f>
        <v/>
      </c>
      <c r="AJ1672">
        <f>IF(U1672&lt;&gt;"",U1672,AJ1671)</f>
        <v/>
      </c>
      <c r="AK1672">
        <f>IF(W1672&lt;&gt;"",W1672,"")</f>
        <v/>
      </c>
      <c r="AL1672" s="14">
        <f>IF(X1672&lt;&gt;"",X1672,"")</f>
        <v/>
      </c>
      <c r="AM1672" s="14">
        <f>IF(Y1672&lt;&gt;"",Y1672,"")</f>
        <v/>
      </c>
      <c r="AN1672" s="14">
        <f>IF(OR(AL1672="",AM1672=""),"",AL1672-AM1672)</f>
        <v/>
      </c>
      <c r="AO1672">
        <f>IF(AN1672="","",IF(AN1672&gt;0,"Bullish","Bearish"))</f>
        <v/>
      </c>
      <c r="AP1672">
        <f>IF(AO1672="",AP1671,AO1672)</f>
        <v/>
      </c>
      <c r="AQ1672" s="14">
        <f>IF(AB1672&lt;&gt;"",AB1672,"")</f>
        <v/>
      </c>
      <c r="AR1672" s="14">
        <f>IF(AD1672&lt;&gt;"",AD1672,"")</f>
        <v/>
      </c>
      <c r="AS1672">
        <f>IF(AS1671+1=13,1,AS1671+1)</f>
        <v/>
      </c>
      <c r="AT1672">
        <f>IFERROR(IF(SLOPE($AQ$1658:$AQ$1669,$AS$1658:$AS$1669)&gt;0,MIN(3,ABS(SLOPE($AQ$1658:$AQ$1669,$AS$1658:$AS$1669))),IF(SLOPE($AQ$1658:$AQ$1669,$AS$1658:$AS$1669)&lt;-0.5,-0.5,0)),0)</f>
        <v/>
      </c>
      <c r="AU1672">
        <f>IFERROR(IF(SLOPE($AR$1658:$AR$1669,$AS$1658:$AS$1669)&lt;0,MAX(-3,-ABS(SLOPE($AR$1658:$AR$1669,$AS$1658:$AS$1669))),IF(SLOPE($AR$1658:$AR$1669,$AS$1658:$AS$1669)&gt;0.5,0.5,0)),0)</f>
        <v/>
      </c>
      <c r="AV1672">
        <f>($AQ$1670+(AT1672*(AS1672-1)))</f>
        <v/>
      </c>
      <c r="AW1672">
        <f>($AR$1670+(AU1672*(AS1672-1)))</f>
        <v/>
      </c>
      <c r="AX1672">
        <f>IF(AT1672&gt;0,AV1672+AT1672,AV1672)</f>
        <v/>
      </c>
      <c r="AY1672">
        <f>IF(AU1672&lt;0,AW1672+AU1672,AW1672)</f>
        <v/>
      </c>
      <c r="BA1672" s="14">
        <f>IFERROR(AX1672-AQ1672,"")</f>
        <v/>
      </c>
      <c r="BB1672" s="14">
        <f>IFERROR(AY1672-AR1672,"")</f>
        <v/>
      </c>
      <c r="BD1672">
        <f>AH1672</f>
        <v/>
      </c>
      <c r="BE1672">
        <f>AI1672</f>
        <v/>
      </c>
      <c r="BF1672">
        <f>AJ1672</f>
        <v/>
      </c>
      <c r="BG1672" s="14">
        <f>L1672</f>
        <v/>
      </c>
      <c r="BH1672" s="14">
        <f>IF(X1672="","",X1672)</f>
        <v/>
      </c>
      <c r="BI1672" s="14">
        <f>IF(Y1672="","",Y1672)</f>
        <v/>
      </c>
      <c r="BJ1672">
        <f>Z1672</f>
        <v/>
      </c>
      <c r="BK1672">
        <f>AA1672</f>
        <v/>
      </c>
      <c r="BL1672">
        <f>IFERROR(AX1672,"")</f>
        <v/>
      </c>
      <c r="BM1672">
        <f>IFERROR(AY1672,"")</f>
        <v/>
      </c>
    </row>
    <row r="1673" ht="14.25" customHeight="1">
      <c r="A1673">
        <f>ALGLIB_SSA_XAUUSD!AA1673</f>
        <v/>
      </c>
      <c r="B1673">
        <f>IF($A1673="","",INDEX(ALGLIB_SSA_XAUUSD!$B$2:$B$2401,MATCH($A1673,ALGLIB_SSA_XAUUSD!$A$2:$A$2401,1)))</f>
        <v/>
      </c>
      <c r="C1673">
        <f>IF($A1673="","",INDEX(ALGLIB_SSA_XAUUSD!$C$2:$C$2401,MATCH($A1673,ALGLIB_SSA_XAUUSD!$A$2:$A$2401,1)))</f>
        <v/>
      </c>
      <c r="D1673" s="14">
        <f>IF($A1673="","",INT((ROW()-2)/12)+1)</f>
        <v/>
      </c>
      <c r="E1673" s="14">
        <f>IF(AND(E1682&lt;&gt;"",D1682=D1670+1),E1670+(E1682-E1670)*3/12,"")</f>
        <v/>
      </c>
      <c r="F1673" s="14">
        <f>IF(AND(F1682&lt;&gt;"",D1682=D1670+1),F1670+(F1682-F1670)*3/12,"")</f>
        <v/>
      </c>
      <c r="G1673" s="14">
        <f>IF(AND(G1682&lt;&gt;"",D1682=D1670+1),G1670+(G1682-G1670)*3/12,"")</f>
        <v/>
      </c>
      <c r="H1673" s="14">
        <f>IF(AND(H1682&lt;&gt;"",D1682=D1670+1),H1670+(H1682-H1670)*3/12,"")</f>
        <v/>
      </c>
      <c r="I1673" s="14">
        <f>IF(AND(L1682&lt;&gt;"",D1682=D1670+1),I1670+(I1682-I1670)*3/12,"")</f>
        <v/>
      </c>
      <c r="J1673">
        <f>_xlfn.XLOOKUP($A1673,ALGLIB_SSA_XAUUSD!$AA$2:$AA$2401,ALGLIB_SSA_XAUUSD!$P$2:$P$2401,"",0)</f>
        <v/>
      </c>
      <c r="K1673">
        <f>_xlfn.XLOOKUP($A1673,ALGLIB_SSA_XAUUSD!$AA$2:$AA$2401,ALGLIB_SSA_XAUUSD!$Q$2:$Q$2401,"",0)</f>
        <v/>
      </c>
      <c r="L1673">
        <f>_xlfn.XLOOKUP($A1673,ALGLIB_SSA_XAUUSD!$AA$2:$AA$2401,ALGLIB_SSA_XAUUSD!$R$2:$R$2401,"",0)</f>
        <v/>
      </c>
      <c r="M1673">
        <f>_xlfn.XLOOKUP($A1673,ALGLIB_SSA_XAUUSD!$AA$2:$AA$2401,ALGLIB_SSA_XAUUSD!$S$2:$S$2401,"",0)</f>
        <v/>
      </c>
      <c r="N1673">
        <f>_xlfn.XLOOKUP($A1673,ALGLIB_SSA_XAUUSD!$AA$2:$AA$2401,ALGLIB_SSA_XAUUSD!$T$2:$T$2401,"",0)</f>
        <v/>
      </c>
      <c r="O1673">
        <f>_xlfn.XLOOKUP($A1673,ALGLIB_SSA_XAUUSD!$AA$2:$AA$2401,ALGLIB_SSA_XAUUSD!$U$2:$U$2401,"",0)</f>
        <v/>
      </c>
      <c r="P1673">
        <f>_xlfn.XLOOKUP($A1673,ALGLIB_SSA_XAUUSD!$AA$2:$AA$2401,ALGLIB_SSA_XAUUSD!$V$2:$V$2401,"",0)</f>
        <v/>
      </c>
      <c r="S1673">
        <f>A1673</f>
        <v/>
      </c>
      <c r="T1673">
        <f>J1673</f>
        <v/>
      </c>
      <c r="U1673">
        <f>K1673</f>
        <v/>
      </c>
      <c r="V1673" s="14">
        <f>IF($A1673="","",MOD(ROW()-2,12)+1)</f>
        <v/>
      </c>
      <c r="W1673">
        <f>L1673</f>
        <v/>
      </c>
      <c r="X1673" s="14">
        <f>IF(F1673="","",F1673)</f>
        <v/>
      </c>
      <c r="Y1673" s="14">
        <f>IF(G1673="","",G1673)</f>
        <v/>
      </c>
      <c r="Z1673">
        <f>M1673</f>
        <v/>
      </c>
      <c r="AA1673">
        <f>N1673</f>
        <v/>
      </c>
      <c r="AB1673" s="14">
        <f>IF(H1673="","",H1673)</f>
        <v/>
      </c>
      <c r="AC1673">
        <f>O1673</f>
        <v/>
      </c>
      <c r="AD1673" s="14">
        <f>IF(I1673="","",I1673)</f>
        <v/>
      </c>
      <c r="AE1673">
        <f>P1673</f>
        <v/>
      </c>
      <c r="AH1673">
        <f>IF(S1673&lt;&gt;"",S1673,AH1672+900)</f>
        <v/>
      </c>
      <c r="AI1673">
        <f>IF(T1673&lt;&gt;"",T1673,AI1672)</f>
        <v/>
      </c>
      <c r="AJ1673">
        <f>IF(U1673&lt;&gt;"",U1673,AJ1672)</f>
        <v/>
      </c>
      <c r="AK1673">
        <f>IF(W1673&lt;&gt;"",W1673,"")</f>
        <v/>
      </c>
      <c r="AL1673" s="14">
        <f>IF(X1673&lt;&gt;"",X1673,"")</f>
        <v/>
      </c>
      <c r="AM1673" s="14">
        <f>IF(Y1673&lt;&gt;"",Y1673,"")</f>
        <v/>
      </c>
      <c r="AN1673" s="14">
        <f>IF(OR(AL1673="",AM1673=""),"",AL1673-AM1673)</f>
        <v/>
      </c>
      <c r="AO1673">
        <f>IF(AN1673="","",IF(AN1673&gt;0,"Bullish","Bearish"))</f>
        <v/>
      </c>
      <c r="AP1673">
        <f>IF(AO1673="",AP1672,AO1673)</f>
        <v/>
      </c>
      <c r="AQ1673" s="14">
        <f>IF(AB1673&lt;&gt;"",AB1673,"")</f>
        <v/>
      </c>
      <c r="AR1673" s="14">
        <f>IF(AD1673&lt;&gt;"",AD1673,"")</f>
        <v/>
      </c>
      <c r="AS1673">
        <f>IF(AS1672+1=13,1,AS1672+1)</f>
        <v/>
      </c>
      <c r="AT1673">
        <f>IFERROR(IF(SLOPE($AQ$1658:$AQ$1669,$AS$1658:$AS$1669)&gt;0,MIN(3,ABS(SLOPE($AQ$1658:$AQ$1669,$AS$1658:$AS$1669))),IF(SLOPE($AQ$1658:$AQ$1669,$AS$1658:$AS$1669)&lt;-0.5,-0.5,0)),0)</f>
        <v/>
      </c>
      <c r="AU1673">
        <f>IFERROR(IF(SLOPE($AR$1658:$AR$1669,$AS$1658:$AS$1669)&lt;0,MAX(-3,-ABS(SLOPE($AR$1658:$AR$1669,$AS$1658:$AS$1669))),IF(SLOPE($AR$1658:$AR$1669,$AS$1658:$AS$1669)&gt;0.5,0.5,0)),0)</f>
        <v/>
      </c>
      <c r="AV1673">
        <f>($AQ$1670+(AT1673*(AS1673-1)))</f>
        <v/>
      </c>
      <c r="AW1673">
        <f>($AR$1670+(AU1673*(AS1673-1)))</f>
        <v/>
      </c>
      <c r="AX1673">
        <f>IF(AT1673&gt;0,AV1673+AT1673,AV1673)</f>
        <v/>
      </c>
      <c r="AY1673">
        <f>IF(AU1673&lt;0,AW1673+AU1673,AW1673)</f>
        <v/>
      </c>
      <c r="BA1673" s="14">
        <f>IFERROR(AX1673-AQ1673,"")</f>
        <v/>
      </c>
      <c r="BB1673" s="14">
        <f>IFERROR(AY1673-AR1673,"")</f>
        <v/>
      </c>
      <c r="BD1673">
        <f>AH1673</f>
        <v/>
      </c>
      <c r="BE1673">
        <f>AI1673</f>
        <v/>
      </c>
      <c r="BF1673">
        <f>AJ1673</f>
        <v/>
      </c>
      <c r="BG1673" s="14">
        <f>L1673</f>
        <v/>
      </c>
      <c r="BH1673" s="14">
        <f>IF(X1673="","",X1673)</f>
        <v/>
      </c>
      <c r="BI1673" s="14">
        <f>IF(Y1673="","",Y1673)</f>
        <v/>
      </c>
      <c r="BJ1673">
        <f>Z1673</f>
        <v/>
      </c>
      <c r="BK1673">
        <f>AA1673</f>
        <v/>
      </c>
      <c r="BL1673">
        <f>IFERROR(AX1673,"")</f>
        <v/>
      </c>
      <c r="BM1673">
        <f>IFERROR(AY1673,"")</f>
        <v/>
      </c>
    </row>
    <row r="1674" ht="14.25" customHeight="1">
      <c r="A1674">
        <f>ALGLIB_SSA_XAUUSD!AA1674</f>
        <v/>
      </c>
      <c r="B1674">
        <f>IF($A1674="","",INDEX(ALGLIB_SSA_XAUUSD!$B$2:$B$2401,MATCH($A1674,ALGLIB_SSA_XAUUSD!$A$2:$A$2401,1)))</f>
        <v/>
      </c>
      <c r="C1674">
        <f>IF($A1674="","",INDEX(ALGLIB_SSA_XAUUSD!$C$2:$C$2401,MATCH($A1674,ALGLIB_SSA_XAUUSD!$A$2:$A$2401,1)))</f>
        <v/>
      </c>
      <c r="D1674" s="14">
        <f>IF($A1674="","",INT((ROW()-2)/12)+1)</f>
        <v/>
      </c>
      <c r="E1674" s="14">
        <f>IF(AND(E1682&lt;&gt;"",D1682=D1670+1),E1670+(E1682-E1670)*4/12,"")</f>
        <v/>
      </c>
      <c r="F1674" s="14">
        <f>IF(AND(F1682&lt;&gt;"",D1682=D1670+1),F1670+(F1682-F1670)*4/12,"")</f>
        <v/>
      </c>
      <c r="G1674" s="14">
        <f>IF(AND(G1682&lt;&gt;"",D1682=D1670+1),G1670+(G1682-G1670)*4/12,"")</f>
        <v/>
      </c>
      <c r="H1674" s="14">
        <f>IF(AND(H1682&lt;&gt;"",D1682=D1670+1),H1670+(H1682-H1670)*4/12,"")</f>
        <v/>
      </c>
      <c r="I1674" s="14">
        <f>IF(AND(L1682&lt;&gt;"",D1682=D1670+1),I1670+(I1682-I1670)*4/12,"")</f>
        <v/>
      </c>
      <c r="J1674">
        <f>_xlfn.XLOOKUP($A1674,ALGLIB_SSA_XAUUSD!$AA$2:$AA$2401,ALGLIB_SSA_XAUUSD!$P$2:$P$2401,"",0)</f>
        <v/>
      </c>
      <c r="K1674">
        <f>_xlfn.XLOOKUP($A1674,ALGLIB_SSA_XAUUSD!$AA$2:$AA$2401,ALGLIB_SSA_XAUUSD!$Q$2:$Q$2401,"",0)</f>
        <v/>
      </c>
      <c r="L1674">
        <f>_xlfn.XLOOKUP($A1674,ALGLIB_SSA_XAUUSD!$AA$2:$AA$2401,ALGLIB_SSA_XAUUSD!$R$2:$R$2401,"",0)</f>
        <v/>
      </c>
      <c r="M1674">
        <f>_xlfn.XLOOKUP($A1674,ALGLIB_SSA_XAUUSD!$AA$2:$AA$2401,ALGLIB_SSA_XAUUSD!$S$2:$S$2401,"",0)</f>
        <v/>
      </c>
      <c r="N1674">
        <f>_xlfn.XLOOKUP($A1674,ALGLIB_SSA_XAUUSD!$AA$2:$AA$2401,ALGLIB_SSA_XAUUSD!$T$2:$T$2401,"",0)</f>
        <v/>
      </c>
      <c r="O1674">
        <f>_xlfn.XLOOKUP($A1674,ALGLIB_SSA_XAUUSD!$AA$2:$AA$2401,ALGLIB_SSA_XAUUSD!$U$2:$U$2401,"",0)</f>
        <v/>
      </c>
      <c r="P1674">
        <f>_xlfn.XLOOKUP($A1674,ALGLIB_SSA_XAUUSD!$AA$2:$AA$2401,ALGLIB_SSA_XAUUSD!$V$2:$V$2401,"",0)</f>
        <v/>
      </c>
      <c r="S1674">
        <f>A1674</f>
        <v/>
      </c>
      <c r="T1674">
        <f>J1674</f>
        <v/>
      </c>
      <c r="U1674">
        <f>K1674</f>
        <v/>
      </c>
      <c r="V1674" s="14">
        <f>IF($A1674="","",MOD(ROW()-2,12)+1)</f>
        <v/>
      </c>
      <c r="W1674">
        <f>L1674</f>
        <v/>
      </c>
      <c r="X1674" s="14">
        <f>IF(F1674="","",F1674)</f>
        <v/>
      </c>
      <c r="Y1674" s="14">
        <f>IF(G1674="","",G1674)</f>
        <v/>
      </c>
      <c r="Z1674">
        <f>M1674</f>
        <v/>
      </c>
      <c r="AA1674">
        <f>N1674</f>
        <v/>
      </c>
      <c r="AB1674" s="14">
        <f>IF(H1674="","",H1674)</f>
        <v/>
      </c>
      <c r="AC1674">
        <f>O1674</f>
        <v/>
      </c>
      <c r="AD1674" s="14">
        <f>IF(I1674="","",I1674)</f>
        <v/>
      </c>
      <c r="AE1674">
        <f>P1674</f>
        <v/>
      </c>
      <c r="AH1674">
        <f>IF(S1674&lt;&gt;"",S1674,AH1673+900)</f>
        <v/>
      </c>
      <c r="AI1674">
        <f>IF(T1674&lt;&gt;"",T1674,AI1673)</f>
        <v/>
      </c>
      <c r="AJ1674">
        <f>IF(U1674&lt;&gt;"",U1674,AJ1673)</f>
        <v/>
      </c>
      <c r="AK1674">
        <f>IF(W1674&lt;&gt;"",W1674,"")</f>
        <v/>
      </c>
      <c r="AL1674" s="14">
        <f>IF(X1674&lt;&gt;"",X1674,"")</f>
        <v/>
      </c>
      <c r="AM1674" s="14">
        <f>IF(Y1674&lt;&gt;"",Y1674,"")</f>
        <v/>
      </c>
      <c r="AN1674" s="14">
        <f>IF(OR(AL1674="",AM1674=""),"",AL1674-AM1674)</f>
        <v/>
      </c>
      <c r="AO1674">
        <f>IF(AN1674="","",IF(AN1674&gt;0,"Bullish","Bearish"))</f>
        <v/>
      </c>
      <c r="AP1674">
        <f>IF(AO1674="",AP1673,AO1674)</f>
        <v/>
      </c>
      <c r="AQ1674" s="14">
        <f>IF(AB1674&lt;&gt;"",AB1674,"")</f>
        <v/>
      </c>
      <c r="AR1674" s="14">
        <f>IF(AD1674&lt;&gt;"",AD1674,"")</f>
        <v/>
      </c>
      <c r="AS1674">
        <f>IF(AS1673+1=13,1,AS1673+1)</f>
        <v/>
      </c>
      <c r="AT1674">
        <f>IFERROR(IF(SLOPE($AQ$1658:$AQ$1669,$AS$1658:$AS$1669)&gt;0,MIN(3,ABS(SLOPE($AQ$1658:$AQ$1669,$AS$1658:$AS$1669))),IF(SLOPE($AQ$1658:$AQ$1669,$AS$1658:$AS$1669)&lt;-0.5,-0.5,0)),0)</f>
        <v/>
      </c>
      <c r="AU1674">
        <f>IFERROR(IF(SLOPE($AR$1658:$AR$1669,$AS$1658:$AS$1669)&lt;0,MAX(-3,-ABS(SLOPE($AR$1658:$AR$1669,$AS$1658:$AS$1669))),IF(SLOPE($AR$1658:$AR$1669,$AS$1658:$AS$1669)&gt;0.5,0.5,0)),0)</f>
        <v/>
      </c>
      <c r="AV1674">
        <f>($AQ$1670+(AT1674*(AS1674-1)))</f>
        <v/>
      </c>
      <c r="AW1674">
        <f>($AR$1670+(AU1674*(AS1674-1)))</f>
        <v/>
      </c>
      <c r="AX1674">
        <f>IF(AT1674&gt;0,AV1674+AT1674,AV1674)</f>
        <v/>
      </c>
      <c r="AY1674">
        <f>IF(AU1674&lt;0,AW1674+AU1674,AW1674)</f>
        <v/>
      </c>
      <c r="BA1674" s="14">
        <f>IFERROR(AX1674-AQ1674,"")</f>
        <v/>
      </c>
      <c r="BB1674" s="14">
        <f>IFERROR(AY1674-AR1674,"")</f>
        <v/>
      </c>
      <c r="BD1674">
        <f>AH1674</f>
        <v/>
      </c>
      <c r="BE1674">
        <f>AI1674</f>
        <v/>
      </c>
      <c r="BF1674">
        <f>AJ1674</f>
        <v/>
      </c>
      <c r="BG1674" s="14">
        <f>L1674</f>
        <v/>
      </c>
      <c r="BH1674" s="14">
        <f>IF(X1674="","",X1674)</f>
        <v/>
      </c>
      <c r="BI1674" s="14">
        <f>IF(Y1674="","",Y1674)</f>
        <v/>
      </c>
      <c r="BJ1674">
        <f>Z1674</f>
        <v/>
      </c>
      <c r="BK1674">
        <f>AA1674</f>
        <v/>
      </c>
      <c r="BL1674">
        <f>IFERROR(AX1674,"")</f>
        <v/>
      </c>
      <c r="BM1674">
        <f>IFERROR(AY1674,"")</f>
        <v/>
      </c>
    </row>
    <row r="1675" ht="14.25" customHeight="1">
      <c r="A1675">
        <f>ALGLIB_SSA_XAUUSD!AA1675</f>
        <v/>
      </c>
      <c r="B1675">
        <f>IF($A1675="","",INDEX(ALGLIB_SSA_XAUUSD!$B$2:$B$2401,MATCH($A1675,ALGLIB_SSA_XAUUSD!$A$2:$A$2401,1)))</f>
        <v/>
      </c>
      <c r="C1675">
        <f>IF($A1675="","",INDEX(ALGLIB_SSA_XAUUSD!$C$2:$C$2401,MATCH($A1675,ALGLIB_SSA_XAUUSD!$A$2:$A$2401,1)))</f>
        <v/>
      </c>
      <c r="D1675" s="14">
        <f>IF($A1675="","",INT((ROW()-2)/12)+1)</f>
        <v/>
      </c>
      <c r="E1675" s="14">
        <f>IF(AND(E1682&lt;&gt;"",D1682=D1670+1),E1670+(E1682-E1670)*5/12,"")</f>
        <v/>
      </c>
      <c r="F1675" s="14">
        <f>IF(AND(F1682&lt;&gt;"",D1682=D1670+1),F1670+(F1682-F1670)*5/12,"")</f>
        <v/>
      </c>
      <c r="G1675" s="14">
        <f>IF(AND(G1682&lt;&gt;"",D1682=D1670+1),G1670+(G1682-G1670)*5/12,"")</f>
        <v/>
      </c>
      <c r="H1675" s="14">
        <f>IF(AND(H1682&lt;&gt;"",D1682=D1670+1),H1670+(H1682-H1670)*5/12,"")</f>
        <v/>
      </c>
      <c r="I1675" s="14">
        <f>IF(AND(L1682&lt;&gt;"",D1682=D1670+1),I1670+(I1682-I1670)*5/12,"")</f>
        <v/>
      </c>
      <c r="J1675">
        <f>_xlfn.XLOOKUP($A1675,ALGLIB_SSA_XAUUSD!$AA$2:$AA$2401,ALGLIB_SSA_XAUUSD!$P$2:$P$2401,"",0)</f>
        <v/>
      </c>
      <c r="K1675">
        <f>_xlfn.XLOOKUP($A1675,ALGLIB_SSA_XAUUSD!$AA$2:$AA$2401,ALGLIB_SSA_XAUUSD!$Q$2:$Q$2401,"",0)</f>
        <v/>
      </c>
      <c r="L1675">
        <f>_xlfn.XLOOKUP($A1675,ALGLIB_SSA_XAUUSD!$AA$2:$AA$2401,ALGLIB_SSA_XAUUSD!$R$2:$R$2401,"",0)</f>
        <v/>
      </c>
      <c r="M1675">
        <f>_xlfn.XLOOKUP($A1675,ALGLIB_SSA_XAUUSD!$AA$2:$AA$2401,ALGLIB_SSA_XAUUSD!$S$2:$S$2401,"",0)</f>
        <v/>
      </c>
      <c r="N1675">
        <f>_xlfn.XLOOKUP($A1675,ALGLIB_SSA_XAUUSD!$AA$2:$AA$2401,ALGLIB_SSA_XAUUSD!$T$2:$T$2401,"",0)</f>
        <v/>
      </c>
      <c r="O1675">
        <f>_xlfn.XLOOKUP($A1675,ALGLIB_SSA_XAUUSD!$AA$2:$AA$2401,ALGLIB_SSA_XAUUSD!$U$2:$U$2401,"",0)</f>
        <v/>
      </c>
      <c r="P1675">
        <f>_xlfn.XLOOKUP($A1675,ALGLIB_SSA_XAUUSD!$AA$2:$AA$2401,ALGLIB_SSA_XAUUSD!$V$2:$V$2401,"",0)</f>
        <v/>
      </c>
      <c r="S1675">
        <f>A1675</f>
        <v/>
      </c>
      <c r="T1675">
        <f>J1675</f>
        <v/>
      </c>
      <c r="U1675">
        <f>K1675</f>
        <v/>
      </c>
      <c r="V1675" s="14">
        <f>IF($A1675="","",MOD(ROW()-2,12)+1)</f>
        <v/>
      </c>
      <c r="W1675">
        <f>L1675</f>
        <v/>
      </c>
      <c r="X1675" s="14">
        <f>IF(F1675="","",F1675)</f>
        <v/>
      </c>
      <c r="Y1675" s="14">
        <f>IF(G1675="","",G1675)</f>
        <v/>
      </c>
      <c r="Z1675">
        <f>M1675</f>
        <v/>
      </c>
      <c r="AA1675">
        <f>N1675</f>
        <v/>
      </c>
      <c r="AB1675" s="14">
        <f>IF(H1675="","",H1675)</f>
        <v/>
      </c>
      <c r="AC1675">
        <f>O1675</f>
        <v/>
      </c>
      <c r="AD1675" s="14">
        <f>IF(I1675="","",I1675)</f>
        <v/>
      </c>
      <c r="AE1675">
        <f>P1675</f>
        <v/>
      </c>
      <c r="AH1675">
        <f>IF(S1675&lt;&gt;"",S1675,AH1674+900)</f>
        <v/>
      </c>
      <c r="AI1675">
        <f>IF(T1675&lt;&gt;"",T1675,AI1674)</f>
        <v/>
      </c>
      <c r="AJ1675">
        <f>IF(U1675&lt;&gt;"",U1675,AJ1674)</f>
        <v/>
      </c>
      <c r="AK1675">
        <f>IF(W1675&lt;&gt;"",W1675,"")</f>
        <v/>
      </c>
      <c r="AL1675" s="14">
        <f>IF(X1675&lt;&gt;"",X1675,"")</f>
        <v/>
      </c>
      <c r="AM1675" s="14">
        <f>IF(Y1675&lt;&gt;"",Y1675,"")</f>
        <v/>
      </c>
      <c r="AN1675" s="14">
        <f>IF(OR(AL1675="",AM1675=""),"",AL1675-AM1675)</f>
        <v/>
      </c>
      <c r="AO1675">
        <f>IF(AN1675="","",IF(AN1675&gt;0,"Bullish","Bearish"))</f>
        <v/>
      </c>
      <c r="AP1675">
        <f>IF(AO1675="",AP1674,AO1675)</f>
        <v/>
      </c>
      <c r="AQ1675" s="14">
        <f>IF(AB1675&lt;&gt;"",AB1675,"")</f>
        <v/>
      </c>
      <c r="AR1675" s="14">
        <f>IF(AD1675&lt;&gt;"",AD1675,"")</f>
        <v/>
      </c>
      <c r="AS1675">
        <f>IF(AS1674+1=13,1,AS1674+1)</f>
        <v/>
      </c>
      <c r="AT1675">
        <f>IFERROR(IF(SLOPE($AQ$1658:$AQ$1669,$AS$1658:$AS$1669)&gt;0,MIN(3,ABS(SLOPE($AQ$1658:$AQ$1669,$AS$1658:$AS$1669))),IF(SLOPE($AQ$1658:$AQ$1669,$AS$1658:$AS$1669)&lt;-0.5,-0.5,0)),0)</f>
        <v/>
      </c>
      <c r="AU1675">
        <f>IFERROR(IF(SLOPE($AR$1658:$AR$1669,$AS$1658:$AS$1669)&lt;0,MAX(-3,-ABS(SLOPE($AR$1658:$AR$1669,$AS$1658:$AS$1669))),IF(SLOPE($AR$1658:$AR$1669,$AS$1658:$AS$1669)&gt;0.5,0.5,0)),0)</f>
        <v/>
      </c>
      <c r="AV1675">
        <f>($AQ$1670+(AT1675*(AS1675-1)))</f>
        <v/>
      </c>
      <c r="AW1675">
        <f>($AR$1670+(AU1675*(AS1675-1)))</f>
        <v/>
      </c>
      <c r="AX1675">
        <f>IF(AT1675&gt;0,AV1675+AT1675,AV1675)</f>
        <v/>
      </c>
      <c r="AY1675">
        <f>IF(AU1675&lt;0,AW1675+AU1675,AW1675)</f>
        <v/>
      </c>
      <c r="BA1675" s="14">
        <f>IFERROR(AX1675-AQ1675,"")</f>
        <v/>
      </c>
      <c r="BB1675" s="14">
        <f>IFERROR(AY1675-AR1675,"")</f>
        <v/>
      </c>
      <c r="BD1675">
        <f>AH1675</f>
        <v/>
      </c>
      <c r="BE1675">
        <f>AI1675</f>
        <v/>
      </c>
      <c r="BF1675">
        <f>AJ1675</f>
        <v/>
      </c>
      <c r="BG1675" s="14">
        <f>L1675</f>
        <v/>
      </c>
      <c r="BH1675" s="14">
        <f>IF(X1675="","",X1675)</f>
        <v/>
      </c>
      <c r="BI1675" s="14">
        <f>IF(Y1675="","",Y1675)</f>
        <v/>
      </c>
      <c r="BJ1675">
        <f>Z1675</f>
        <v/>
      </c>
      <c r="BK1675">
        <f>AA1675</f>
        <v/>
      </c>
      <c r="BL1675">
        <f>IFERROR(AX1675,"")</f>
        <v/>
      </c>
      <c r="BM1675">
        <f>IFERROR(AY1675,"")</f>
        <v/>
      </c>
    </row>
    <row r="1676" ht="14.25" customHeight="1">
      <c r="A1676">
        <f>ALGLIB_SSA_XAUUSD!AA1676</f>
        <v/>
      </c>
      <c r="B1676">
        <f>IF($A1676="","",INDEX(ALGLIB_SSA_XAUUSD!$B$2:$B$2401,MATCH($A1676,ALGLIB_SSA_XAUUSD!$A$2:$A$2401,1)))</f>
        <v/>
      </c>
      <c r="C1676">
        <f>IF($A1676="","",INDEX(ALGLIB_SSA_XAUUSD!$C$2:$C$2401,MATCH($A1676,ALGLIB_SSA_XAUUSD!$A$2:$A$2401,1)))</f>
        <v/>
      </c>
      <c r="D1676" s="14">
        <f>IF($A1676="","",INT((ROW()-2)/12)+1)</f>
        <v/>
      </c>
      <c r="E1676" s="14">
        <f>IF(AND(E1682&lt;&gt;"",D1682=D1670+1),E1670+(E1682-E1670)*6/12,"")</f>
        <v/>
      </c>
      <c r="F1676" s="14">
        <f>IF(AND(F1682&lt;&gt;"",D1682=D1670+1),F1670+(F1682-F1670)*6/12,"")</f>
        <v/>
      </c>
      <c r="G1676" s="14">
        <f>IF(AND(G1682&lt;&gt;"",D1682=D1670+1),G1670+(G1682-G1670)*6/12,"")</f>
        <v/>
      </c>
      <c r="H1676" s="14">
        <f>IF(AND(H1682&lt;&gt;"",D1682=D1670+1),H1670+(H1682-H1670)*6/12,"")</f>
        <v/>
      </c>
      <c r="I1676" s="14">
        <f>IF(AND(L1682&lt;&gt;"",D1682=D1670+1),I1670+(I1682-I1670)*6/12,"")</f>
        <v/>
      </c>
      <c r="J1676">
        <f>_xlfn.XLOOKUP($A1676,ALGLIB_SSA_XAUUSD!$AA$2:$AA$2401,ALGLIB_SSA_XAUUSD!$P$2:$P$2401,"",0)</f>
        <v/>
      </c>
      <c r="K1676">
        <f>_xlfn.XLOOKUP($A1676,ALGLIB_SSA_XAUUSD!$AA$2:$AA$2401,ALGLIB_SSA_XAUUSD!$Q$2:$Q$2401,"",0)</f>
        <v/>
      </c>
      <c r="L1676">
        <f>_xlfn.XLOOKUP($A1676,ALGLIB_SSA_XAUUSD!$AA$2:$AA$2401,ALGLIB_SSA_XAUUSD!$R$2:$R$2401,"",0)</f>
        <v/>
      </c>
      <c r="M1676">
        <f>_xlfn.XLOOKUP($A1676,ALGLIB_SSA_XAUUSD!$AA$2:$AA$2401,ALGLIB_SSA_XAUUSD!$S$2:$S$2401,"",0)</f>
        <v/>
      </c>
      <c r="N1676">
        <f>_xlfn.XLOOKUP($A1676,ALGLIB_SSA_XAUUSD!$AA$2:$AA$2401,ALGLIB_SSA_XAUUSD!$T$2:$T$2401,"",0)</f>
        <v/>
      </c>
      <c r="O1676">
        <f>_xlfn.XLOOKUP($A1676,ALGLIB_SSA_XAUUSD!$AA$2:$AA$2401,ALGLIB_SSA_XAUUSD!$U$2:$U$2401,"",0)</f>
        <v/>
      </c>
      <c r="P1676">
        <f>_xlfn.XLOOKUP($A1676,ALGLIB_SSA_XAUUSD!$AA$2:$AA$2401,ALGLIB_SSA_XAUUSD!$V$2:$V$2401,"",0)</f>
        <v/>
      </c>
      <c r="S1676">
        <f>A1676</f>
        <v/>
      </c>
      <c r="T1676">
        <f>J1676</f>
        <v/>
      </c>
      <c r="U1676">
        <f>K1676</f>
        <v/>
      </c>
      <c r="V1676" s="14">
        <f>IF($A1676="","",MOD(ROW()-2,12)+1)</f>
        <v/>
      </c>
      <c r="W1676">
        <f>L1676</f>
        <v/>
      </c>
      <c r="X1676" s="14">
        <f>IF(F1676="","",F1676)</f>
        <v/>
      </c>
      <c r="Y1676" s="14">
        <f>IF(G1676="","",G1676)</f>
        <v/>
      </c>
      <c r="Z1676">
        <f>M1676</f>
        <v/>
      </c>
      <c r="AA1676">
        <f>N1676</f>
        <v/>
      </c>
      <c r="AB1676" s="14">
        <f>IF(H1676="","",H1676)</f>
        <v/>
      </c>
      <c r="AC1676">
        <f>O1676</f>
        <v/>
      </c>
      <c r="AD1676" s="14">
        <f>IF(I1676="","",I1676)</f>
        <v/>
      </c>
      <c r="AE1676">
        <f>P1676</f>
        <v/>
      </c>
      <c r="AH1676">
        <f>IF(S1676&lt;&gt;"",S1676,AH1675+900)</f>
        <v/>
      </c>
      <c r="AI1676">
        <f>IF(T1676&lt;&gt;"",T1676,AI1675)</f>
        <v/>
      </c>
      <c r="AJ1676">
        <f>IF(U1676&lt;&gt;"",U1676,AJ1675)</f>
        <v/>
      </c>
      <c r="AK1676">
        <f>IF(W1676&lt;&gt;"",W1676,"")</f>
        <v/>
      </c>
      <c r="AL1676" s="14">
        <f>IF(X1676&lt;&gt;"",X1676,"")</f>
        <v/>
      </c>
      <c r="AM1676" s="14">
        <f>IF(Y1676&lt;&gt;"",Y1676,"")</f>
        <v/>
      </c>
      <c r="AN1676" s="14">
        <f>IF(OR(AL1676="",AM1676=""),"",AL1676-AM1676)</f>
        <v/>
      </c>
      <c r="AO1676">
        <f>IF(AN1676="","",IF(AN1676&gt;0,"Bullish","Bearish"))</f>
        <v/>
      </c>
      <c r="AP1676">
        <f>IF(AO1676="",AP1675,AO1676)</f>
        <v/>
      </c>
      <c r="AQ1676" s="14">
        <f>IF(AB1676&lt;&gt;"",AB1676,"")</f>
        <v/>
      </c>
      <c r="AR1676" s="14">
        <f>IF(AD1676&lt;&gt;"",AD1676,"")</f>
        <v/>
      </c>
      <c r="AS1676">
        <f>IF(AS1675+1=13,1,AS1675+1)</f>
        <v/>
      </c>
      <c r="AT1676">
        <f>IFERROR(IF(SLOPE($AQ$1658:$AQ$1669,$AS$1658:$AS$1669)&gt;0,MIN(3,ABS(SLOPE($AQ$1658:$AQ$1669,$AS$1658:$AS$1669))),IF(SLOPE($AQ$1658:$AQ$1669,$AS$1658:$AS$1669)&lt;-0.5,-0.5,0)),0)</f>
        <v/>
      </c>
      <c r="AU1676">
        <f>IFERROR(IF(SLOPE($AR$1658:$AR$1669,$AS$1658:$AS$1669)&lt;0,MAX(-3,-ABS(SLOPE($AR$1658:$AR$1669,$AS$1658:$AS$1669))),IF(SLOPE($AR$1658:$AR$1669,$AS$1658:$AS$1669)&gt;0.5,0.5,0)),0)</f>
        <v/>
      </c>
      <c r="AV1676">
        <f>($AQ$1670+(AT1676*(AS1676-1)))</f>
        <v/>
      </c>
      <c r="AW1676">
        <f>($AR$1670+(AU1676*(AS1676-1)))</f>
        <v/>
      </c>
      <c r="AX1676">
        <f>IF(AT1676&gt;0,AV1676+AT1676,AV1676)</f>
        <v/>
      </c>
      <c r="AY1676">
        <f>IF(AU1676&lt;0,AW1676+AU1676,AW1676)</f>
        <v/>
      </c>
      <c r="BA1676" s="14">
        <f>IFERROR(AX1676-AQ1676,"")</f>
        <v/>
      </c>
      <c r="BB1676" s="14">
        <f>IFERROR(AY1676-AR1676,"")</f>
        <v/>
      </c>
      <c r="BD1676">
        <f>AH1676</f>
        <v/>
      </c>
      <c r="BE1676">
        <f>AI1676</f>
        <v/>
      </c>
      <c r="BF1676">
        <f>AJ1676</f>
        <v/>
      </c>
      <c r="BG1676" s="14">
        <f>L1676</f>
        <v/>
      </c>
      <c r="BH1676" s="14">
        <f>IF(X1676="","",X1676)</f>
        <v/>
      </c>
      <c r="BI1676" s="14">
        <f>IF(Y1676="","",Y1676)</f>
        <v/>
      </c>
      <c r="BJ1676">
        <f>Z1676</f>
        <v/>
      </c>
      <c r="BK1676">
        <f>AA1676</f>
        <v/>
      </c>
      <c r="BL1676">
        <f>IFERROR(AX1676,"")</f>
        <v/>
      </c>
      <c r="BM1676">
        <f>IFERROR(AY1676,"")</f>
        <v/>
      </c>
    </row>
    <row r="1677" ht="14.25" customHeight="1">
      <c r="A1677">
        <f>ALGLIB_SSA_XAUUSD!AA1677</f>
        <v/>
      </c>
      <c r="B1677">
        <f>IF($A1677="","",INDEX(ALGLIB_SSA_XAUUSD!$B$2:$B$2401,MATCH($A1677,ALGLIB_SSA_XAUUSD!$A$2:$A$2401,1)))</f>
        <v/>
      </c>
      <c r="C1677">
        <f>IF($A1677="","",INDEX(ALGLIB_SSA_XAUUSD!$C$2:$C$2401,MATCH($A1677,ALGLIB_SSA_XAUUSD!$A$2:$A$2401,1)))</f>
        <v/>
      </c>
      <c r="D1677" s="14">
        <f>IF($A1677="","",INT((ROW()-2)/12)+1)</f>
        <v/>
      </c>
      <c r="E1677" s="14">
        <f>IF(AND(E1682&lt;&gt;"",D1682=D1670+1),E1670+(E1682-E1670)*7/12,"")</f>
        <v/>
      </c>
      <c r="F1677" s="14">
        <f>IF(AND(F1682&lt;&gt;"",D1682=D1670+1),F1670+(F1682-F1670)*7/12,"")</f>
        <v/>
      </c>
      <c r="G1677" s="14">
        <f>IF(AND(G1682&lt;&gt;"",D1682=D1670+1),G1670+(G1682-G1670)*7/12,"")</f>
        <v/>
      </c>
      <c r="H1677" s="14">
        <f>IF(AND(H1682&lt;&gt;"",D1682=D1670+1),H1670+(H1682-H1670)*7/12,"")</f>
        <v/>
      </c>
      <c r="I1677" s="14">
        <f>IF(AND(L1682&lt;&gt;"",D1682=D1670+1),I1670+(I1682-I1670)*7/12,"")</f>
        <v/>
      </c>
      <c r="J1677">
        <f>_xlfn.XLOOKUP($A1677,ALGLIB_SSA_XAUUSD!$AA$2:$AA$2401,ALGLIB_SSA_XAUUSD!$P$2:$P$2401,"",0)</f>
        <v/>
      </c>
      <c r="K1677">
        <f>_xlfn.XLOOKUP($A1677,ALGLIB_SSA_XAUUSD!$AA$2:$AA$2401,ALGLIB_SSA_XAUUSD!$Q$2:$Q$2401,"",0)</f>
        <v/>
      </c>
      <c r="L1677">
        <f>_xlfn.XLOOKUP($A1677,ALGLIB_SSA_XAUUSD!$AA$2:$AA$2401,ALGLIB_SSA_XAUUSD!$R$2:$R$2401,"",0)</f>
        <v/>
      </c>
      <c r="M1677">
        <f>_xlfn.XLOOKUP($A1677,ALGLIB_SSA_XAUUSD!$AA$2:$AA$2401,ALGLIB_SSA_XAUUSD!$S$2:$S$2401,"",0)</f>
        <v/>
      </c>
      <c r="N1677">
        <f>_xlfn.XLOOKUP($A1677,ALGLIB_SSA_XAUUSD!$AA$2:$AA$2401,ALGLIB_SSA_XAUUSD!$T$2:$T$2401,"",0)</f>
        <v/>
      </c>
      <c r="O1677">
        <f>_xlfn.XLOOKUP($A1677,ALGLIB_SSA_XAUUSD!$AA$2:$AA$2401,ALGLIB_SSA_XAUUSD!$U$2:$U$2401,"",0)</f>
        <v/>
      </c>
      <c r="P1677">
        <f>_xlfn.XLOOKUP($A1677,ALGLIB_SSA_XAUUSD!$AA$2:$AA$2401,ALGLIB_SSA_XAUUSD!$V$2:$V$2401,"",0)</f>
        <v/>
      </c>
      <c r="S1677">
        <f>A1677</f>
        <v/>
      </c>
      <c r="T1677">
        <f>J1677</f>
        <v/>
      </c>
      <c r="U1677">
        <f>K1677</f>
        <v/>
      </c>
      <c r="V1677" s="14">
        <f>IF($A1677="","",MOD(ROW()-2,12)+1)</f>
        <v/>
      </c>
      <c r="W1677">
        <f>L1677</f>
        <v/>
      </c>
      <c r="X1677" s="14">
        <f>IF(F1677="","",F1677)</f>
        <v/>
      </c>
      <c r="Y1677" s="14">
        <f>IF(G1677="","",G1677)</f>
        <v/>
      </c>
      <c r="Z1677">
        <f>M1677</f>
        <v/>
      </c>
      <c r="AA1677">
        <f>N1677</f>
        <v/>
      </c>
      <c r="AB1677" s="14">
        <f>IF(H1677="","",H1677)</f>
        <v/>
      </c>
      <c r="AC1677">
        <f>O1677</f>
        <v/>
      </c>
      <c r="AD1677" s="14">
        <f>IF(I1677="","",I1677)</f>
        <v/>
      </c>
      <c r="AE1677">
        <f>P1677</f>
        <v/>
      </c>
      <c r="AH1677">
        <f>IF(S1677&lt;&gt;"",S1677,AH1676+900)</f>
        <v/>
      </c>
      <c r="AI1677">
        <f>IF(T1677&lt;&gt;"",T1677,AI1676)</f>
        <v/>
      </c>
      <c r="AJ1677">
        <f>IF(U1677&lt;&gt;"",U1677,AJ1676)</f>
        <v/>
      </c>
      <c r="AK1677">
        <f>IF(W1677&lt;&gt;"",W1677,"")</f>
        <v/>
      </c>
      <c r="AL1677" s="14">
        <f>IF(X1677&lt;&gt;"",X1677,"")</f>
        <v/>
      </c>
      <c r="AM1677" s="14">
        <f>IF(Y1677&lt;&gt;"",Y1677,"")</f>
        <v/>
      </c>
      <c r="AN1677" s="14">
        <f>IF(OR(AL1677="",AM1677=""),"",AL1677-AM1677)</f>
        <v/>
      </c>
      <c r="AO1677">
        <f>IF(AN1677="","",IF(AN1677&gt;0,"Bullish","Bearish"))</f>
        <v/>
      </c>
      <c r="AP1677">
        <f>IF(AO1677="",AP1676,AO1677)</f>
        <v/>
      </c>
      <c r="AQ1677" s="14">
        <f>IF(AB1677&lt;&gt;"",AB1677,"")</f>
        <v/>
      </c>
      <c r="AR1677" s="14">
        <f>IF(AD1677&lt;&gt;"",AD1677,"")</f>
        <v/>
      </c>
      <c r="AS1677">
        <f>IF(AS1676+1=13,1,AS1676+1)</f>
        <v/>
      </c>
      <c r="AT1677">
        <f>IFERROR(IF(SLOPE($AQ$1658:$AQ$1669,$AS$1658:$AS$1669)&gt;0,MIN(3,ABS(SLOPE($AQ$1658:$AQ$1669,$AS$1658:$AS$1669))),IF(SLOPE($AQ$1658:$AQ$1669,$AS$1658:$AS$1669)&lt;-0.5,-0.5,0)),0)</f>
        <v/>
      </c>
      <c r="AU1677">
        <f>IFERROR(IF(SLOPE($AR$1658:$AR$1669,$AS$1658:$AS$1669)&lt;0,MAX(-3,-ABS(SLOPE($AR$1658:$AR$1669,$AS$1658:$AS$1669))),IF(SLOPE($AR$1658:$AR$1669,$AS$1658:$AS$1669)&gt;0.5,0.5,0)),0)</f>
        <v/>
      </c>
      <c r="AV1677">
        <f>($AQ$1670+(AT1677*(AS1677-1)))</f>
        <v/>
      </c>
      <c r="AW1677">
        <f>($AR$1670+(AU1677*(AS1677-1)))</f>
        <v/>
      </c>
      <c r="AX1677">
        <f>IF(AT1677&gt;0,AV1677+AT1677,AV1677)</f>
        <v/>
      </c>
      <c r="AY1677">
        <f>IF(AU1677&lt;0,AW1677+AU1677,AW1677)</f>
        <v/>
      </c>
      <c r="BA1677" s="14">
        <f>IFERROR(AX1677-AQ1677,"")</f>
        <v/>
      </c>
      <c r="BB1677" s="14">
        <f>IFERROR(AY1677-AR1677,"")</f>
        <v/>
      </c>
      <c r="BD1677">
        <f>AH1677</f>
        <v/>
      </c>
      <c r="BE1677">
        <f>AI1677</f>
        <v/>
      </c>
      <c r="BF1677">
        <f>AJ1677</f>
        <v/>
      </c>
      <c r="BG1677" s="14">
        <f>L1677</f>
        <v/>
      </c>
      <c r="BH1677" s="14">
        <f>IF(X1677="","",X1677)</f>
        <v/>
      </c>
      <c r="BI1677" s="14">
        <f>IF(Y1677="","",Y1677)</f>
        <v/>
      </c>
      <c r="BJ1677">
        <f>Z1677</f>
        <v/>
      </c>
      <c r="BK1677">
        <f>AA1677</f>
        <v/>
      </c>
      <c r="BL1677">
        <f>IFERROR(AX1677,"")</f>
        <v/>
      </c>
      <c r="BM1677">
        <f>IFERROR(AY1677,"")</f>
        <v/>
      </c>
    </row>
    <row r="1678" ht="14.25" customHeight="1">
      <c r="A1678">
        <f>ALGLIB_SSA_XAUUSD!AA1678</f>
        <v/>
      </c>
      <c r="B1678">
        <f>IF($A1678="","",INDEX(ALGLIB_SSA_XAUUSD!$B$2:$B$2401,MATCH($A1678,ALGLIB_SSA_XAUUSD!$A$2:$A$2401,1)))</f>
        <v/>
      </c>
      <c r="C1678">
        <f>IF($A1678="","",INDEX(ALGLIB_SSA_XAUUSD!$C$2:$C$2401,MATCH($A1678,ALGLIB_SSA_XAUUSD!$A$2:$A$2401,1)))</f>
        <v/>
      </c>
      <c r="D1678" s="14">
        <f>IF($A1678="","",INT((ROW()-2)/12)+1)</f>
        <v/>
      </c>
      <c r="E1678" s="14">
        <f>IF(AND(E1682&lt;&gt;"",D1682=D1670+1),E1670+(E1682-E1670)*8/12,"")</f>
        <v/>
      </c>
      <c r="F1678" s="14">
        <f>IF(AND(F1682&lt;&gt;"",D1682=D1670+1),F1670+(F1682-F1670)*8/12,"")</f>
        <v/>
      </c>
      <c r="G1678" s="14">
        <f>IF(AND(G1682&lt;&gt;"",D1682=D1670+1),G1670+(G1682-G1670)*8/12,"")</f>
        <v/>
      </c>
      <c r="H1678" s="14">
        <f>IF(AND(H1682&lt;&gt;"",D1682=D1670+1),H1670+(H1682-H1670)*8/12,"")</f>
        <v/>
      </c>
      <c r="I1678" s="14">
        <f>IF(AND(L1682&lt;&gt;"",D1682=D1670+1),I1670+(I1682-I1670)*8/12,"")</f>
        <v/>
      </c>
      <c r="J1678">
        <f>_xlfn.XLOOKUP($A1678,ALGLIB_SSA_XAUUSD!$AA$2:$AA$2401,ALGLIB_SSA_XAUUSD!$P$2:$P$2401,"",0)</f>
        <v/>
      </c>
      <c r="K1678">
        <f>_xlfn.XLOOKUP($A1678,ALGLIB_SSA_XAUUSD!$AA$2:$AA$2401,ALGLIB_SSA_XAUUSD!$Q$2:$Q$2401,"",0)</f>
        <v/>
      </c>
      <c r="L1678">
        <f>_xlfn.XLOOKUP($A1678,ALGLIB_SSA_XAUUSD!$AA$2:$AA$2401,ALGLIB_SSA_XAUUSD!$R$2:$R$2401,"",0)</f>
        <v/>
      </c>
      <c r="M1678">
        <f>_xlfn.XLOOKUP($A1678,ALGLIB_SSA_XAUUSD!$AA$2:$AA$2401,ALGLIB_SSA_XAUUSD!$S$2:$S$2401,"",0)</f>
        <v/>
      </c>
      <c r="N1678">
        <f>_xlfn.XLOOKUP($A1678,ALGLIB_SSA_XAUUSD!$AA$2:$AA$2401,ALGLIB_SSA_XAUUSD!$T$2:$T$2401,"",0)</f>
        <v/>
      </c>
      <c r="O1678">
        <f>_xlfn.XLOOKUP($A1678,ALGLIB_SSA_XAUUSD!$AA$2:$AA$2401,ALGLIB_SSA_XAUUSD!$U$2:$U$2401,"",0)</f>
        <v/>
      </c>
      <c r="P1678">
        <f>_xlfn.XLOOKUP($A1678,ALGLIB_SSA_XAUUSD!$AA$2:$AA$2401,ALGLIB_SSA_XAUUSD!$V$2:$V$2401,"",0)</f>
        <v/>
      </c>
      <c r="S1678">
        <f>A1678</f>
        <v/>
      </c>
      <c r="T1678">
        <f>J1678</f>
        <v/>
      </c>
      <c r="U1678">
        <f>K1678</f>
        <v/>
      </c>
      <c r="V1678" s="14">
        <f>IF($A1678="","",MOD(ROW()-2,12)+1)</f>
        <v/>
      </c>
      <c r="W1678">
        <f>L1678</f>
        <v/>
      </c>
      <c r="X1678" s="14">
        <f>IF(F1678="","",F1678)</f>
        <v/>
      </c>
      <c r="Y1678" s="14">
        <f>IF(G1678="","",G1678)</f>
        <v/>
      </c>
      <c r="Z1678">
        <f>M1678</f>
        <v/>
      </c>
      <c r="AA1678">
        <f>N1678</f>
        <v/>
      </c>
      <c r="AB1678" s="14">
        <f>IF(H1678="","",H1678)</f>
        <v/>
      </c>
      <c r="AC1678">
        <f>O1678</f>
        <v/>
      </c>
      <c r="AD1678" s="14">
        <f>IF(I1678="","",I1678)</f>
        <v/>
      </c>
      <c r="AE1678">
        <f>P1678</f>
        <v/>
      </c>
      <c r="AH1678">
        <f>IF(S1678&lt;&gt;"",S1678,AH1677+900)</f>
        <v/>
      </c>
      <c r="AI1678">
        <f>IF(T1678&lt;&gt;"",T1678,AI1677)</f>
        <v/>
      </c>
      <c r="AJ1678">
        <f>IF(U1678&lt;&gt;"",U1678,AJ1677)</f>
        <v/>
      </c>
      <c r="AK1678">
        <f>IF(W1678&lt;&gt;"",W1678,"")</f>
        <v/>
      </c>
      <c r="AL1678" s="14">
        <f>IF(X1678&lt;&gt;"",X1678,"")</f>
        <v/>
      </c>
      <c r="AM1678" s="14">
        <f>IF(Y1678&lt;&gt;"",Y1678,"")</f>
        <v/>
      </c>
      <c r="AN1678" s="14">
        <f>IF(OR(AL1678="",AM1678=""),"",AL1678-AM1678)</f>
        <v/>
      </c>
      <c r="AO1678">
        <f>IF(AN1678="","",IF(AN1678&gt;0,"Bullish","Bearish"))</f>
        <v/>
      </c>
      <c r="AP1678">
        <f>IF(AO1678="",AP1677,AO1678)</f>
        <v/>
      </c>
      <c r="AQ1678" s="14">
        <f>IF(AB1678&lt;&gt;"",AB1678,"")</f>
        <v/>
      </c>
      <c r="AR1678" s="14">
        <f>IF(AD1678&lt;&gt;"",AD1678,"")</f>
        <v/>
      </c>
      <c r="AS1678">
        <f>IF(AS1677+1=13,1,AS1677+1)</f>
        <v/>
      </c>
      <c r="AT1678">
        <f>IFERROR(IF(SLOPE($AQ$1658:$AQ$1669,$AS$1658:$AS$1669)&gt;0,MIN(3,ABS(SLOPE($AQ$1658:$AQ$1669,$AS$1658:$AS$1669))),IF(SLOPE($AQ$1658:$AQ$1669,$AS$1658:$AS$1669)&lt;-0.5,-0.5,0)),0)</f>
        <v/>
      </c>
      <c r="AU1678">
        <f>IFERROR(IF(SLOPE($AR$1658:$AR$1669,$AS$1658:$AS$1669)&lt;0,MAX(-3,-ABS(SLOPE($AR$1658:$AR$1669,$AS$1658:$AS$1669))),IF(SLOPE($AR$1658:$AR$1669,$AS$1658:$AS$1669)&gt;0.5,0.5,0)),0)</f>
        <v/>
      </c>
      <c r="AV1678">
        <f>($AQ$1670+(AT1678*(AS1678-1)))</f>
        <v/>
      </c>
      <c r="AW1678">
        <f>($AR$1670+(AU1678*(AS1678-1)))</f>
        <v/>
      </c>
      <c r="AX1678">
        <f>IF(AT1678&gt;0,AV1678+AT1678,AV1678)</f>
        <v/>
      </c>
      <c r="AY1678">
        <f>IF(AU1678&lt;0,AW1678+AU1678,AW1678)</f>
        <v/>
      </c>
      <c r="BA1678" s="14">
        <f>IFERROR(AX1678-AQ1678,"")</f>
        <v/>
      </c>
      <c r="BB1678" s="14">
        <f>IFERROR(AY1678-AR1678,"")</f>
        <v/>
      </c>
      <c r="BD1678">
        <f>AH1678</f>
        <v/>
      </c>
      <c r="BE1678">
        <f>AI1678</f>
        <v/>
      </c>
      <c r="BF1678">
        <f>AJ1678</f>
        <v/>
      </c>
      <c r="BG1678" s="14">
        <f>L1678</f>
        <v/>
      </c>
      <c r="BH1678" s="14">
        <f>IF(X1678="","",X1678)</f>
        <v/>
      </c>
      <c r="BI1678" s="14">
        <f>IF(Y1678="","",Y1678)</f>
        <v/>
      </c>
      <c r="BJ1678">
        <f>Z1678</f>
        <v/>
      </c>
      <c r="BK1678">
        <f>AA1678</f>
        <v/>
      </c>
      <c r="BL1678">
        <f>IFERROR(AX1678,"")</f>
        <v/>
      </c>
      <c r="BM1678">
        <f>IFERROR(AY1678,"")</f>
        <v/>
      </c>
    </row>
    <row r="1679" ht="14.25" customHeight="1">
      <c r="A1679">
        <f>ALGLIB_SSA_XAUUSD!AA1679</f>
        <v/>
      </c>
      <c r="B1679">
        <f>IF($A1679="","",INDEX(ALGLIB_SSA_XAUUSD!$B$2:$B$2401,MATCH($A1679,ALGLIB_SSA_XAUUSD!$A$2:$A$2401,1)))</f>
        <v/>
      </c>
      <c r="C1679">
        <f>IF($A1679="","",INDEX(ALGLIB_SSA_XAUUSD!$C$2:$C$2401,MATCH($A1679,ALGLIB_SSA_XAUUSD!$A$2:$A$2401,1)))</f>
        <v/>
      </c>
      <c r="D1679" s="14">
        <f>IF($A1679="","",INT((ROW()-2)/12)+1)</f>
        <v/>
      </c>
      <c r="E1679" s="14">
        <f>IF(AND(E1682&lt;&gt;"",D1682=D1670+1),E1670+(E1682-E1670)*9/12,"")</f>
        <v/>
      </c>
      <c r="F1679" s="14">
        <f>IF(AND(F1682&lt;&gt;"",D1682=D1670+1),F1670+(F1682-F1670)*9/12,"")</f>
        <v/>
      </c>
      <c r="G1679" s="14">
        <f>IF(AND(G1682&lt;&gt;"",D1682=D1670+1),G1670+(G1682-G1670)*9/12,"")</f>
        <v/>
      </c>
      <c r="H1679" s="14">
        <f>IF(AND(H1682&lt;&gt;"",D1682=D1670+1),H1670+(H1682-H1670)*9/12,"")</f>
        <v/>
      </c>
      <c r="I1679" s="14">
        <f>IF(AND(L1682&lt;&gt;"",D1682=D1670+1),I1670+(I1682-I1670)*9/12,"")</f>
        <v/>
      </c>
      <c r="J1679">
        <f>_xlfn.XLOOKUP($A1679,ALGLIB_SSA_XAUUSD!$AA$2:$AA$2401,ALGLIB_SSA_XAUUSD!$P$2:$P$2401,"",0)</f>
        <v/>
      </c>
      <c r="K1679">
        <f>_xlfn.XLOOKUP($A1679,ALGLIB_SSA_XAUUSD!$AA$2:$AA$2401,ALGLIB_SSA_XAUUSD!$Q$2:$Q$2401,"",0)</f>
        <v/>
      </c>
      <c r="L1679">
        <f>_xlfn.XLOOKUP($A1679,ALGLIB_SSA_XAUUSD!$AA$2:$AA$2401,ALGLIB_SSA_XAUUSD!$R$2:$R$2401,"",0)</f>
        <v/>
      </c>
      <c r="M1679">
        <f>_xlfn.XLOOKUP($A1679,ALGLIB_SSA_XAUUSD!$AA$2:$AA$2401,ALGLIB_SSA_XAUUSD!$S$2:$S$2401,"",0)</f>
        <v/>
      </c>
      <c r="N1679">
        <f>_xlfn.XLOOKUP($A1679,ALGLIB_SSA_XAUUSD!$AA$2:$AA$2401,ALGLIB_SSA_XAUUSD!$T$2:$T$2401,"",0)</f>
        <v/>
      </c>
      <c r="O1679">
        <f>_xlfn.XLOOKUP($A1679,ALGLIB_SSA_XAUUSD!$AA$2:$AA$2401,ALGLIB_SSA_XAUUSD!$U$2:$U$2401,"",0)</f>
        <v/>
      </c>
      <c r="P1679">
        <f>_xlfn.XLOOKUP($A1679,ALGLIB_SSA_XAUUSD!$AA$2:$AA$2401,ALGLIB_SSA_XAUUSD!$V$2:$V$2401,"",0)</f>
        <v/>
      </c>
      <c r="S1679">
        <f>A1679</f>
        <v/>
      </c>
      <c r="T1679">
        <f>J1679</f>
        <v/>
      </c>
      <c r="U1679">
        <f>K1679</f>
        <v/>
      </c>
      <c r="V1679" s="14">
        <f>IF($A1679="","",MOD(ROW()-2,12)+1)</f>
        <v/>
      </c>
      <c r="W1679">
        <f>L1679</f>
        <v/>
      </c>
      <c r="X1679" s="14">
        <f>IF(F1679="","",F1679)</f>
        <v/>
      </c>
      <c r="Y1679" s="14">
        <f>IF(G1679="","",G1679)</f>
        <v/>
      </c>
      <c r="Z1679">
        <f>M1679</f>
        <v/>
      </c>
      <c r="AA1679">
        <f>N1679</f>
        <v/>
      </c>
      <c r="AB1679" s="14">
        <f>IF(H1679="","",H1679)</f>
        <v/>
      </c>
      <c r="AC1679">
        <f>O1679</f>
        <v/>
      </c>
      <c r="AD1679" s="14">
        <f>IF(I1679="","",I1679)</f>
        <v/>
      </c>
      <c r="AE1679">
        <f>P1679</f>
        <v/>
      </c>
      <c r="AH1679">
        <f>IF(S1679&lt;&gt;"",S1679,AH1678+900)</f>
        <v/>
      </c>
      <c r="AI1679">
        <f>IF(T1679&lt;&gt;"",T1679,AI1678)</f>
        <v/>
      </c>
      <c r="AJ1679">
        <f>IF(U1679&lt;&gt;"",U1679,AJ1678)</f>
        <v/>
      </c>
      <c r="AK1679">
        <f>IF(W1679&lt;&gt;"",W1679,"")</f>
        <v/>
      </c>
      <c r="AL1679" s="14">
        <f>IF(X1679&lt;&gt;"",X1679,"")</f>
        <v/>
      </c>
      <c r="AM1679" s="14">
        <f>IF(Y1679&lt;&gt;"",Y1679,"")</f>
        <v/>
      </c>
      <c r="AN1679" s="14">
        <f>IF(OR(AL1679="",AM1679=""),"",AL1679-AM1679)</f>
        <v/>
      </c>
      <c r="AO1679">
        <f>IF(AN1679="","",IF(AN1679&gt;0,"Bullish","Bearish"))</f>
        <v/>
      </c>
      <c r="AP1679">
        <f>IF(AO1679="",AP1678,AO1679)</f>
        <v/>
      </c>
      <c r="AQ1679" s="14">
        <f>IF(AB1679&lt;&gt;"",AB1679,"")</f>
        <v/>
      </c>
      <c r="AR1679" s="14">
        <f>IF(AD1679&lt;&gt;"",AD1679,"")</f>
        <v/>
      </c>
      <c r="AS1679">
        <f>IF(AS1678+1=13,1,AS1678+1)</f>
        <v/>
      </c>
      <c r="AT1679">
        <f>IFERROR(IF(SLOPE($AQ$1658:$AQ$1669,$AS$1658:$AS$1669)&gt;0,MIN(3,ABS(SLOPE($AQ$1658:$AQ$1669,$AS$1658:$AS$1669))),IF(SLOPE($AQ$1658:$AQ$1669,$AS$1658:$AS$1669)&lt;-0.5,-0.5,0)),0)</f>
        <v/>
      </c>
      <c r="AU1679">
        <f>IFERROR(IF(SLOPE($AR$1658:$AR$1669,$AS$1658:$AS$1669)&lt;0,MAX(-3,-ABS(SLOPE($AR$1658:$AR$1669,$AS$1658:$AS$1669))),IF(SLOPE($AR$1658:$AR$1669,$AS$1658:$AS$1669)&gt;0.5,0.5,0)),0)</f>
        <v/>
      </c>
      <c r="AV1679">
        <f>($AQ$1670+(AT1679*(AS1679-1)))</f>
        <v/>
      </c>
      <c r="AW1679">
        <f>($AR$1670+(AU1679*(AS1679-1)))</f>
        <v/>
      </c>
      <c r="AX1679">
        <f>IF(AT1679&gt;0,AV1679+AT1679,AV1679)</f>
        <v/>
      </c>
      <c r="AY1679">
        <f>IF(AU1679&lt;0,AW1679+AU1679,AW1679)</f>
        <v/>
      </c>
      <c r="BA1679" s="14">
        <f>IFERROR(AX1679-AQ1679,"")</f>
        <v/>
      </c>
      <c r="BB1679" s="14">
        <f>IFERROR(AY1679-AR1679,"")</f>
        <v/>
      </c>
      <c r="BD1679">
        <f>AH1679</f>
        <v/>
      </c>
      <c r="BE1679">
        <f>AI1679</f>
        <v/>
      </c>
      <c r="BF1679">
        <f>AJ1679</f>
        <v/>
      </c>
      <c r="BG1679" s="14">
        <f>L1679</f>
        <v/>
      </c>
      <c r="BH1679" s="14">
        <f>IF(X1679="","",X1679)</f>
        <v/>
      </c>
      <c r="BI1679" s="14">
        <f>IF(Y1679="","",Y1679)</f>
        <v/>
      </c>
      <c r="BJ1679">
        <f>Z1679</f>
        <v/>
      </c>
      <c r="BK1679">
        <f>AA1679</f>
        <v/>
      </c>
      <c r="BL1679">
        <f>IFERROR(AX1679,"")</f>
        <v/>
      </c>
      <c r="BM1679">
        <f>IFERROR(AY1679,"")</f>
        <v/>
      </c>
    </row>
    <row r="1680" ht="14.25" customHeight="1">
      <c r="A1680">
        <f>ALGLIB_SSA_XAUUSD!AA1680</f>
        <v/>
      </c>
      <c r="B1680">
        <f>IF($A1680="","",INDEX(ALGLIB_SSA_XAUUSD!$B$2:$B$2401,MATCH($A1680,ALGLIB_SSA_XAUUSD!$A$2:$A$2401,1)))</f>
        <v/>
      </c>
      <c r="C1680">
        <f>IF($A1680="","",INDEX(ALGLIB_SSA_XAUUSD!$C$2:$C$2401,MATCH($A1680,ALGLIB_SSA_XAUUSD!$A$2:$A$2401,1)))</f>
        <v/>
      </c>
      <c r="D1680" s="14">
        <f>IF($A1680="","",INT((ROW()-2)/12)+1)</f>
        <v/>
      </c>
      <c r="E1680" s="14">
        <f>IF(AND(E1682&lt;&gt;"",D1682=D1670+1),E1670+(E1682-E1670)*10/12,"")</f>
        <v/>
      </c>
      <c r="F1680" s="14">
        <f>IF(AND(F1682&lt;&gt;"",D1682=D1670+1),F1670+(F1682-F1670)*10/12,"")</f>
        <v/>
      </c>
      <c r="G1680" s="14">
        <f>IF(AND(G1682&lt;&gt;"",D1682=D1670+1),G1670+(G1682-G1670)*10/12,"")</f>
        <v/>
      </c>
      <c r="H1680" s="14">
        <f>IF(AND(H1682&lt;&gt;"",D1682=D1670+1),H1670+(H1682-H1670)*10/12,"")</f>
        <v/>
      </c>
      <c r="I1680" s="14">
        <f>IF(AND(L1682&lt;&gt;"",D1682=D1670+1),I1670+(I1682-I1670)*10/12,"")</f>
        <v/>
      </c>
      <c r="J1680">
        <f>_xlfn.XLOOKUP($A1680,ALGLIB_SSA_XAUUSD!$AA$2:$AA$2401,ALGLIB_SSA_XAUUSD!$P$2:$P$2401,"",0)</f>
        <v/>
      </c>
      <c r="K1680">
        <f>_xlfn.XLOOKUP($A1680,ALGLIB_SSA_XAUUSD!$AA$2:$AA$2401,ALGLIB_SSA_XAUUSD!$Q$2:$Q$2401,"",0)</f>
        <v/>
      </c>
      <c r="L1680">
        <f>_xlfn.XLOOKUP($A1680,ALGLIB_SSA_XAUUSD!$AA$2:$AA$2401,ALGLIB_SSA_XAUUSD!$R$2:$R$2401,"",0)</f>
        <v/>
      </c>
      <c r="M1680">
        <f>_xlfn.XLOOKUP($A1680,ALGLIB_SSA_XAUUSD!$AA$2:$AA$2401,ALGLIB_SSA_XAUUSD!$S$2:$S$2401,"",0)</f>
        <v/>
      </c>
      <c r="N1680">
        <f>_xlfn.XLOOKUP($A1680,ALGLIB_SSA_XAUUSD!$AA$2:$AA$2401,ALGLIB_SSA_XAUUSD!$T$2:$T$2401,"",0)</f>
        <v/>
      </c>
      <c r="O1680">
        <f>_xlfn.XLOOKUP($A1680,ALGLIB_SSA_XAUUSD!$AA$2:$AA$2401,ALGLIB_SSA_XAUUSD!$U$2:$U$2401,"",0)</f>
        <v/>
      </c>
      <c r="P1680">
        <f>_xlfn.XLOOKUP($A1680,ALGLIB_SSA_XAUUSD!$AA$2:$AA$2401,ALGLIB_SSA_XAUUSD!$V$2:$V$2401,"",0)</f>
        <v/>
      </c>
      <c r="S1680">
        <f>A1680</f>
        <v/>
      </c>
      <c r="T1680">
        <f>J1680</f>
        <v/>
      </c>
      <c r="U1680">
        <f>K1680</f>
        <v/>
      </c>
      <c r="V1680" s="14">
        <f>IF($A1680="","",MOD(ROW()-2,12)+1)</f>
        <v/>
      </c>
      <c r="W1680">
        <f>L1680</f>
        <v/>
      </c>
      <c r="X1680" s="14">
        <f>IF(F1680="","",F1680)</f>
        <v/>
      </c>
      <c r="Y1680" s="14">
        <f>IF(G1680="","",G1680)</f>
        <v/>
      </c>
      <c r="Z1680">
        <f>M1680</f>
        <v/>
      </c>
      <c r="AA1680">
        <f>N1680</f>
        <v/>
      </c>
      <c r="AB1680" s="14">
        <f>IF(H1680="","",H1680)</f>
        <v/>
      </c>
      <c r="AC1680">
        <f>O1680</f>
        <v/>
      </c>
      <c r="AD1680" s="14">
        <f>IF(I1680="","",I1680)</f>
        <v/>
      </c>
      <c r="AE1680">
        <f>P1680</f>
        <v/>
      </c>
      <c r="AH1680">
        <f>IF(S1680&lt;&gt;"",S1680,AH1679+900)</f>
        <v/>
      </c>
      <c r="AI1680">
        <f>IF(T1680&lt;&gt;"",T1680,AI1679)</f>
        <v/>
      </c>
      <c r="AJ1680">
        <f>IF(U1680&lt;&gt;"",U1680,AJ1679)</f>
        <v/>
      </c>
      <c r="AK1680">
        <f>IF(W1680&lt;&gt;"",W1680,"")</f>
        <v/>
      </c>
      <c r="AL1680" s="14">
        <f>IF(X1680&lt;&gt;"",X1680,"")</f>
        <v/>
      </c>
      <c r="AM1680" s="14">
        <f>IF(Y1680&lt;&gt;"",Y1680,"")</f>
        <v/>
      </c>
      <c r="AN1680" s="14">
        <f>IF(OR(AL1680="",AM1680=""),"",AL1680-AM1680)</f>
        <v/>
      </c>
      <c r="AO1680">
        <f>IF(AN1680="","",IF(AN1680&gt;0,"Bullish","Bearish"))</f>
        <v/>
      </c>
      <c r="AP1680">
        <f>IF(AO1680="",AP1679,AO1680)</f>
        <v/>
      </c>
      <c r="AQ1680" s="14">
        <f>IF(AB1680&lt;&gt;"",AB1680,"")</f>
        <v/>
      </c>
      <c r="AR1680" s="14">
        <f>IF(AD1680&lt;&gt;"",AD1680,"")</f>
        <v/>
      </c>
      <c r="AS1680">
        <f>IF(AS1679+1=13,1,AS1679+1)</f>
        <v/>
      </c>
      <c r="AT1680">
        <f>IFERROR(IF(SLOPE($AQ$1658:$AQ$1669,$AS$1658:$AS$1669)&gt;0,MIN(3,ABS(SLOPE($AQ$1658:$AQ$1669,$AS$1658:$AS$1669))),IF(SLOPE($AQ$1658:$AQ$1669,$AS$1658:$AS$1669)&lt;-0.5,-0.5,0)),0)</f>
        <v/>
      </c>
      <c r="AU1680">
        <f>IFERROR(IF(SLOPE($AR$1658:$AR$1669,$AS$1658:$AS$1669)&lt;0,MAX(-3,-ABS(SLOPE($AR$1658:$AR$1669,$AS$1658:$AS$1669))),IF(SLOPE($AR$1658:$AR$1669,$AS$1658:$AS$1669)&gt;0.5,0.5,0)),0)</f>
        <v/>
      </c>
      <c r="AV1680">
        <f>($AQ$1670+(AT1680*(AS1680-1)))</f>
        <v/>
      </c>
      <c r="AW1680">
        <f>($AR$1670+(AU1680*(AS1680-1)))</f>
        <v/>
      </c>
      <c r="AX1680">
        <f>IF(AT1680&gt;0,AV1680+AT1680,AV1680)</f>
        <v/>
      </c>
      <c r="AY1680">
        <f>IF(AU1680&lt;0,AW1680+AU1680,AW1680)</f>
        <v/>
      </c>
      <c r="BA1680" s="14">
        <f>IFERROR(AX1680-AQ1680,"")</f>
        <v/>
      </c>
      <c r="BB1680" s="14">
        <f>IFERROR(AY1680-AR1680,"")</f>
        <v/>
      </c>
      <c r="BD1680">
        <f>AH1680</f>
        <v/>
      </c>
      <c r="BE1680">
        <f>AI1680</f>
        <v/>
      </c>
      <c r="BF1680">
        <f>AJ1680</f>
        <v/>
      </c>
      <c r="BG1680" s="14">
        <f>L1680</f>
        <v/>
      </c>
      <c r="BH1680" s="14">
        <f>IF(X1680="","",X1680)</f>
        <v/>
      </c>
      <c r="BI1680" s="14">
        <f>IF(Y1680="","",Y1680)</f>
        <v/>
      </c>
      <c r="BJ1680">
        <f>Z1680</f>
        <v/>
      </c>
      <c r="BK1680">
        <f>AA1680</f>
        <v/>
      </c>
      <c r="BL1680">
        <f>IFERROR(AX1680,"")</f>
        <v/>
      </c>
      <c r="BM1680">
        <f>IFERROR(AY1680,"")</f>
        <v/>
      </c>
    </row>
    <row r="1681" ht="14.25" customHeight="1">
      <c r="A1681">
        <f>ALGLIB_SSA_XAUUSD!AA1681</f>
        <v/>
      </c>
      <c r="B1681">
        <f>IF($A1681="","",INDEX(ALGLIB_SSA_XAUUSD!$B$2:$B$2401,MATCH($A1681,ALGLIB_SSA_XAUUSD!$A$2:$A$2401,1)))</f>
        <v/>
      </c>
      <c r="C1681">
        <f>IF($A1681="","",INDEX(ALGLIB_SSA_XAUUSD!$C$2:$C$2401,MATCH($A1681,ALGLIB_SSA_XAUUSD!$A$2:$A$2401,1)))</f>
        <v/>
      </c>
      <c r="D1681" s="14">
        <f>IF($A1681="","",INT((ROW()-2)/12)+1)</f>
        <v/>
      </c>
      <c r="E1681" s="14">
        <f>IF(AND(E1682&lt;&gt;"",D1682=D1670+1),E1670+(E1682-E1670)*11/12,"")</f>
        <v/>
      </c>
      <c r="F1681" s="14">
        <f>IF(AND(F1682&lt;&gt;"",D1682=D1670+1),F1670+(F1682-F1670)*11/12,"")</f>
        <v/>
      </c>
      <c r="G1681" s="14">
        <f>IF(AND(G1682&lt;&gt;"",D1682=D1670+1),G1670+(G1682-G1670)*11/12,"")</f>
        <v/>
      </c>
      <c r="H1681" s="14">
        <f>IF(AND(H1682&lt;&gt;"",D1682=D1670+1),H1670+(H1682-H1670)*11/12,"")</f>
        <v/>
      </c>
      <c r="I1681" s="14">
        <f>IF(AND(L1682&lt;&gt;"",D1682=D1670+1),I1670+(I1682-I1670)*11/12,"")</f>
        <v/>
      </c>
      <c r="J1681">
        <f>_xlfn.XLOOKUP($A1681,ALGLIB_SSA_XAUUSD!$AA$2:$AA$2401,ALGLIB_SSA_XAUUSD!$P$2:$P$2401,"",0)</f>
        <v/>
      </c>
      <c r="K1681">
        <f>_xlfn.XLOOKUP($A1681,ALGLIB_SSA_XAUUSD!$AA$2:$AA$2401,ALGLIB_SSA_XAUUSD!$Q$2:$Q$2401,"",0)</f>
        <v/>
      </c>
      <c r="L1681">
        <f>_xlfn.XLOOKUP($A1681,ALGLIB_SSA_XAUUSD!$AA$2:$AA$2401,ALGLIB_SSA_XAUUSD!$R$2:$R$2401,"",0)</f>
        <v/>
      </c>
      <c r="M1681">
        <f>_xlfn.XLOOKUP($A1681,ALGLIB_SSA_XAUUSD!$AA$2:$AA$2401,ALGLIB_SSA_XAUUSD!$S$2:$S$2401,"",0)</f>
        <v/>
      </c>
      <c r="N1681">
        <f>_xlfn.XLOOKUP($A1681,ALGLIB_SSA_XAUUSD!$AA$2:$AA$2401,ALGLIB_SSA_XAUUSD!$T$2:$T$2401,"",0)</f>
        <v/>
      </c>
      <c r="O1681">
        <f>_xlfn.XLOOKUP($A1681,ALGLIB_SSA_XAUUSD!$AA$2:$AA$2401,ALGLIB_SSA_XAUUSD!$U$2:$U$2401,"",0)</f>
        <v/>
      </c>
      <c r="P1681">
        <f>_xlfn.XLOOKUP($A1681,ALGLIB_SSA_XAUUSD!$AA$2:$AA$2401,ALGLIB_SSA_XAUUSD!$V$2:$V$2401,"",0)</f>
        <v/>
      </c>
      <c r="S1681">
        <f>A1681</f>
        <v/>
      </c>
      <c r="T1681">
        <f>J1681</f>
        <v/>
      </c>
      <c r="U1681">
        <f>K1681</f>
        <v/>
      </c>
      <c r="V1681" s="14">
        <f>IF($A1681="","",MOD(ROW()-2,12)+1)</f>
        <v/>
      </c>
      <c r="W1681">
        <f>L1681</f>
        <v/>
      </c>
      <c r="X1681" s="14">
        <f>IF(F1681="","",F1681)</f>
        <v/>
      </c>
      <c r="Y1681" s="14">
        <f>IF(G1681="","",G1681)</f>
        <v/>
      </c>
      <c r="Z1681">
        <f>M1681</f>
        <v/>
      </c>
      <c r="AA1681">
        <f>N1681</f>
        <v/>
      </c>
      <c r="AB1681" s="14">
        <f>IF(H1681="","",H1681)</f>
        <v/>
      </c>
      <c r="AC1681">
        <f>O1681</f>
        <v/>
      </c>
      <c r="AD1681" s="14">
        <f>IF(I1681="","",I1681)</f>
        <v/>
      </c>
      <c r="AE1681">
        <f>P1681</f>
        <v/>
      </c>
      <c r="AH1681">
        <f>IF(S1681&lt;&gt;"",S1681,AH1680+900)</f>
        <v/>
      </c>
      <c r="AI1681">
        <f>IF(T1681&lt;&gt;"",T1681,AI1680)</f>
        <v/>
      </c>
      <c r="AJ1681">
        <f>IF(U1681&lt;&gt;"",U1681,AJ1680)</f>
        <v/>
      </c>
      <c r="AK1681">
        <f>IF(W1681&lt;&gt;"",W1681,"")</f>
        <v/>
      </c>
      <c r="AL1681" s="14">
        <f>IF(X1681&lt;&gt;"",X1681,"")</f>
        <v/>
      </c>
      <c r="AM1681" s="14">
        <f>IF(Y1681&lt;&gt;"",Y1681,"")</f>
        <v/>
      </c>
      <c r="AN1681" s="14">
        <f>IF(OR(AL1681="",AM1681=""),"",AL1681-AM1681)</f>
        <v/>
      </c>
      <c r="AO1681">
        <f>IF(AN1681="","",IF(AN1681&gt;0,"Bullish","Bearish"))</f>
        <v/>
      </c>
      <c r="AP1681">
        <f>IF(AO1681="",AP1680,AO1681)</f>
        <v/>
      </c>
      <c r="AQ1681" s="14">
        <f>IF(AB1681&lt;&gt;"",AB1681,"")</f>
        <v/>
      </c>
      <c r="AR1681" s="14">
        <f>IF(AD1681&lt;&gt;"",AD1681,"")</f>
        <v/>
      </c>
      <c r="AS1681">
        <f>IF(AS1680+1=13,1,AS1680+1)</f>
        <v/>
      </c>
      <c r="AT1681">
        <f>IFERROR(IF(SLOPE($AQ$1658:$AQ$1669,$AS$1658:$AS$1669)&gt;0,MIN(3,ABS(SLOPE($AQ$1658:$AQ$1669,$AS$1658:$AS$1669))),IF(SLOPE($AQ$1658:$AQ$1669,$AS$1658:$AS$1669)&lt;-0.5,-0.5,0)),0)</f>
        <v/>
      </c>
      <c r="AU1681">
        <f>IFERROR(IF(SLOPE($AR$1658:$AR$1669,$AS$1658:$AS$1669)&lt;0,MAX(-3,-ABS(SLOPE($AR$1658:$AR$1669,$AS$1658:$AS$1669))),IF(SLOPE($AR$1658:$AR$1669,$AS$1658:$AS$1669)&gt;0.5,0.5,0)),0)</f>
        <v/>
      </c>
      <c r="AV1681">
        <f>($AQ$1670+(AT1681*(AS1681-1)))</f>
        <v/>
      </c>
      <c r="AW1681">
        <f>($AR$1670+(AU1681*(AS1681-1)))</f>
        <v/>
      </c>
      <c r="AX1681">
        <f>IF(AT1681&gt;0,AV1681+AT1681,AV1681)</f>
        <v/>
      </c>
      <c r="AY1681">
        <f>IF(AU1681&lt;0,AW1681+AU1681,AW1681)</f>
        <v/>
      </c>
      <c r="BA1681" s="14">
        <f>IFERROR(AX1681-AQ1681,"")</f>
        <v/>
      </c>
      <c r="BB1681" s="14">
        <f>IFERROR(AY1681-AR1681,"")</f>
        <v/>
      </c>
      <c r="BD1681">
        <f>AH1681</f>
        <v/>
      </c>
      <c r="BE1681">
        <f>AI1681</f>
        <v/>
      </c>
      <c r="BF1681">
        <f>AJ1681</f>
        <v/>
      </c>
      <c r="BG1681" s="14">
        <f>L1681</f>
        <v/>
      </c>
      <c r="BH1681" s="14">
        <f>IF(X1681="","",X1681)</f>
        <v/>
      </c>
      <c r="BI1681" s="14">
        <f>IF(Y1681="","",Y1681)</f>
        <v/>
      </c>
      <c r="BJ1681">
        <f>Z1681</f>
        <v/>
      </c>
      <c r="BK1681">
        <f>AA1681</f>
        <v/>
      </c>
      <c r="BL1681">
        <f>IFERROR(AX1681,"")</f>
        <v/>
      </c>
      <c r="BM1681">
        <f>IFERROR(AY1681,"")</f>
        <v/>
      </c>
    </row>
    <row r="1682" ht="14.25" customHeight="1">
      <c r="A1682">
        <f>ALGLIB_SSA_XAUUSD!AA1682</f>
        <v/>
      </c>
      <c r="B1682">
        <f>IF($A1682="","",INDEX(ALGLIB_SSA_XAUUSD!$B$2:$B$2401,MATCH($A1682,ALGLIB_SSA_XAUUSD!$A$2:$A$2401,1)))</f>
        <v/>
      </c>
      <c r="C1682">
        <f>IF($A1682="","",INDEX(ALGLIB_SSA_XAUUSD!$C$2:$C$2401,MATCH($A1682,ALGLIB_SSA_XAUUSD!$A$2:$A$2401,1)))</f>
        <v/>
      </c>
      <c r="D1682" s="14">
        <f>IF($A1682="","",INT((ROW()-2)/12)+1)</f>
        <v/>
      </c>
      <c r="E1682" s="14">
        <f>IF($A1682="","",INDEX(ALGLIB_SSA_XAUUSD!$D$2:$D$2401,MATCH($A1682,ALGLIB_SSA_XAUUSD!$A$2:$A$2401,1)))</f>
        <v/>
      </c>
      <c r="F1682" s="14">
        <f>IF($A1682="","",INDEX(ALGLIB_SSA_XAUUSD!$E$2:$E$2401,MATCH($A1682,ALGLIB_SSA_XAUUSD!$A$2:$A$2401,1)))</f>
        <v/>
      </c>
      <c r="G1682" s="14">
        <f>IF($A1682="","",INDEX(ALGLIB_SSA_XAUUSD!$F$2:$F$2401,MATCH($A1682,ALGLIB_SSA_XAUUSD!$A$2:$A$2401,1)))</f>
        <v/>
      </c>
      <c r="H1682" s="14">
        <f>IF($A1682="","",INDEX(ALGLIB_SSA_XAUUSD!$G$2:$G$2401,MATCH($A1682,ALGLIB_SSA_XAUUSD!$A$2:$A$2401,1)))</f>
        <v/>
      </c>
      <c r="I1682" s="14">
        <f>IF($A1682="","",INDEX(ALGLIB_SSA_XAUUSD!$H$2:$H$2401,MATCH($A1682,ALGLIB_SSA_XAUUSD!$A$2:$A$2401,1)))</f>
        <v/>
      </c>
      <c r="J1682">
        <f>_xlfn.XLOOKUP($A1682,ALGLIB_SSA_XAUUSD!$AA$2:$AA$2401,ALGLIB_SSA_XAUUSD!$P$2:$P$2401,"",0)</f>
        <v/>
      </c>
      <c r="K1682">
        <f>_xlfn.XLOOKUP($A1682,ALGLIB_SSA_XAUUSD!$AA$2:$AA$2401,ALGLIB_SSA_XAUUSD!$Q$2:$Q$2401,"",0)</f>
        <v/>
      </c>
      <c r="L1682">
        <f>_xlfn.XLOOKUP($A1682,ALGLIB_SSA_XAUUSD!$AA$2:$AA$2401,ALGLIB_SSA_XAUUSD!$R$2:$R$2401,"",0)</f>
        <v/>
      </c>
      <c r="M1682">
        <f>_xlfn.XLOOKUP($A1682,ALGLIB_SSA_XAUUSD!$AA$2:$AA$2401,ALGLIB_SSA_XAUUSD!$S$2:$S$2401,"",0)</f>
        <v/>
      </c>
      <c r="N1682">
        <f>_xlfn.XLOOKUP($A1682,ALGLIB_SSA_XAUUSD!$AA$2:$AA$2401,ALGLIB_SSA_XAUUSD!$T$2:$T$2401,"",0)</f>
        <v/>
      </c>
      <c r="O1682">
        <f>_xlfn.XLOOKUP($A1682,ALGLIB_SSA_XAUUSD!$AA$2:$AA$2401,ALGLIB_SSA_XAUUSD!$U$2:$U$2401,"",0)</f>
        <v/>
      </c>
      <c r="P1682">
        <f>_xlfn.XLOOKUP($A1682,ALGLIB_SSA_XAUUSD!$AA$2:$AA$2401,ALGLIB_SSA_XAUUSD!$V$2:$V$2401,"",0)</f>
        <v/>
      </c>
      <c r="S1682">
        <f>A1682</f>
        <v/>
      </c>
      <c r="T1682">
        <f>J1682</f>
        <v/>
      </c>
      <c r="U1682">
        <f>K1682</f>
        <v/>
      </c>
      <c r="V1682" s="14">
        <f>IF($A1682="","",MOD(ROW()-2,12)+1)</f>
        <v/>
      </c>
      <c r="W1682">
        <f>L1682</f>
        <v/>
      </c>
      <c r="X1682" s="14">
        <f>IF(F1682="","",F1682)</f>
        <v/>
      </c>
      <c r="Y1682" s="14">
        <f>IF(G1682="","",G1682)</f>
        <v/>
      </c>
      <c r="Z1682">
        <f>M1682</f>
        <v/>
      </c>
      <c r="AA1682">
        <f>N1682</f>
        <v/>
      </c>
      <c r="AB1682" s="14">
        <f>IF(H1682="","",H1682)</f>
        <v/>
      </c>
      <c r="AC1682">
        <f>O1682</f>
        <v/>
      </c>
      <c r="AD1682" s="14">
        <f>IF(I1682="","",I1682)</f>
        <v/>
      </c>
      <c r="AE1682">
        <f>P1682</f>
        <v/>
      </c>
      <c r="AH1682">
        <f>IF(S1682&lt;&gt;"",S1682,AH1681+900)</f>
        <v/>
      </c>
      <c r="AI1682">
        <f>IF(T1682&lt;&gt;"",T1682,AI1681)</f>
        <v/>
      </c>
      <c r="AJ1682">
        <f>IF(U1682&lt;&gt;"",U1682,AJ1681)</f>
        <v/>
      </c>
      <c r="AK1682">
        <f>IF(W1682&lt;&gt;"",W1682,"")</f>
        <v/>
      </c>
      <c r="AL1682" s="14">
        <f>IF(X1682&lt;&gt;"",X1682,"")</f>
        <v/>
      </c>
      <c r="AM1682" s="14">
        <f>IF(Y1682&lt;&gt;"",Y1682,"")</f>
        <v/>
      </c>
      <c r="AN1682" s="14">
        <f>IF(OR(AL1682="",AM1682=""),"",AL1682-AM1682)</f>
        <v/>
      </c>
      <c r="AO1682">
        <f>IF(AN1682="","",IF(AN1682&gt;0,"Bullish","Bearish"))</f>
        <v/>
      </c>
      <c r="AP1682">
        <f>IF(AO1682="",AP1681,AO1682)</f>
        <v/>
      </c>
      <c r="AQ1682" s="14">
        <f>IF(AB1682&lt;&gt;"",AB1682,"")</f>
        <v/>
      </c>
      <c r="AR1682" s="14">
        <f>IF(AD1682&lt;&gt;"",AD1682,"")</f>
        <v/>
      </c>
      <c r="AS1682">
        <f>IF(AS1681+1=13,1,AS1681+1)</f>
        <v/>
      </c>
      <c r="AT1682">
        <f>IFERROR(IF(SLOPE($AQ$1670:$AQ$1681,$AS$1670:$AS$1681)&gt;0,MIN(3,ABS(SLOPE($AQ$1670:$AQ$1681,$AS$1670:$AS$1681))),IF(SLOPE($AQ$1670:$AQ$1681,$AS$1670:$AS$1681)&lt;-0.5,-0.5,0)),0)</f>
        <v/>
      </c>
      <c r="AU1682">
        <f>IFERROR(IF(SLOPE($AR$1670:$AR$1681,$AS$1670:$AS$1681)&lt;0,MAX(-3,-ABS(SLOPE($AR$1670:$AR$1681,$AS$1670:$AS$1681))),IF(SLOPE($AR$1670:$AR$1681,$AS$1670:$AS$1681)&gt;0.5,0.5,0)),0)</f>
        <v/>
      </c>
      <c r="AV1682">
        <f>($AQ$1682+(AT1682*(AS1682-1)))</f>
        <v/>
      </c>
      <c r="AW1682">
        <f>($AR$1682+(AU1682*(AS1682-1)))</f>
        <v/>
      </c>
      <c r="AX1682">
        <f>IF(AT1682&gt;0,AV1682+AT1682,AV1682)</f>
        <v/>
      </c>
      <c r="AY1682">
        <f>IF(AU1682&lt;0,AW1682+AU1682,AW1682)</f>
        <v/>
      </c>
      <c r="BA1682" s="14">
        <f>IFERROR(AX1682-AQ1682,"")</f>
        <v/>
      </c>
      <c r="BB1682" s="14">
        <f>IFERROR(AY1682-AR1682,"")</f>
        <v/>
      </c>
      <c r="BD1682">
        <f>AH1682</f>
        <v/>
      </c>
      <c r="BE1682">
        <f>AI1682</f>
        <v/>
      </c>
      <c r="BF1682">
        <f>AJ1682</f>
        <v/>
      </c>
      <c r="BG1682" s="14">
        <f>L1682</f>
        <v/>
      </c>
      <c r="BH1682" s="14">
        <f>IF(X1682="","",X1682)</f>
        <v/>
      </c>
      <c r="BI1682" s="14">
        <f>IF(Y1682="","",Y1682)</f>
        <v/>
      </c>
      <c r="BJ1682">
        <f>Z1682</f>
        <v/>
      </c>
      <c r="BK1682">
        <f>AA1682</f>
        <v/>
      </c>
      <c r="BL1682">
        <f>IFERROR(AX1682,"")</f>
        <v/>
      </c>
      <c r="BM1682">
        <f>IFERROR(AY1682,"")</f>
        <v/>
      </c>
    </row>
    <row r="1683" ht="14.25" customHeight="1">
      <c r="A1683">
        <f>ALGLIB_SSA_XAUUSD!AA1683</f>
        <v/>
      </c>
      <c r="B1683">
        <f>IF($A1683="","",INDEX(ALGLIB_SSA_XAUUSD!$B$2:$B$2401,MATCH($A1683,ALGLIB_SSA_XAUUSD!$A$2:$A$2401,1)))</f>
        <v/>
      </c>
      <c r="C1683">
        <f>IF($A1683="","",INDEX(ALGLIB_SSA_XAUUSD!$C$2:$C$2401,MATCH($A1683,ALGLIB_SSA_XAUUSD!$A$2:$A$2401,1)))</f>
        <v/>
      </c>
      <c r="D1683" s="14">
        <f>IF($A1683="","",INT((ROW()-2)/12)+1)</f>
        <v/>
      </c>
      <c r="E1683" s="14">
        <f>IF(AND(E1694&lt;&gt;"",D1694=D1682+1),E1682+(E1694-E1682)*1/12,"")</f>
        <v/>
      </c>
      <c r="F1683" s="14">
        <f>IF(AND(F1694&lt;&gt;"",D1694=D1682+1),F1682+(F1694-F1682)*1/12,"")</f>
        <v/>
      </c>
      <c r="G1683" s="14">
        <f>IF(AND(G1694&lt;&gt;"",D1694=D1682+1),G1682+(G1694-G1682)*1/12,"")</f>
        <v/>
      </c>
      <c r="H1683" s="14">
        <f>IF(AND(H1694&lt;&gt;"",D1694=D1682+1),H1682+(H1694-H1682)*1/12,"")</f>
        <v/>
      </c>
      <c r="I1683" s="14">
        <f>IF(AND(L1694&lt;&gt;"",D1694=D1682+1),I1682+(I1694-I1682)*1/12,"")</f>
        <v/>
      </c>
      <c r="J1683">
        <f>_xlfn.XLOOKUP($A1683,ALGLIB_SSA_XAUUSD!$AA$2:$AA$2401,ALGLIB_SSA_XAUUSD!$P$2:$P$2401,"",0)</f>
        <v/>
      </c>
      <c r="K1683">
        <f>_xlfn.XLOOKUP($A1683,ALGLIB_SSA_XAUUSD!$AA$2:$AA$2401,ALGLIB_SSA_XAUUSD!$Q$2:$Q$2401,"",0)</f>
        <v/>
      </c>
      <c r="L1683">
        <f>_xlfn.XLOOKUP($A1683,ALGLIB_SSA_XAUUSD!$AA$2:$AA$2401,ALGLIB_SSA_XAUUSD!$R$2:$R$2401,"",0)</f>
        <v/>
      </c>
      <c r="M1683">
        <f>_xlfn.XLOOKUP($A1683,ALGLIB_SSA_XAUUSD!$AA$2:$AA$2401,ALGLIB_SSA_XAUUSD!$S$2:$S$2401,"",0)</f>
        <v/>
      </c>
      <c r="N1683">
        <f>_xlfn.XLOOKUP($A1683,ALGLIB_SSA_XAUUSD!$AA$2:$AA$2401,ALGLIB_SSA_XAUUSD!$T$2:$T$2401,"",0)</f>
        <v/>
      </c>
      <c r="O1683">
        <f>_xlfn.XLOOKUP($A1683,ALGLIB_SSA_XAUUSD!$AA$2:$AA$2401,ALGLIB_SSA_XAUUSD!$U$2:$U$2401,"",0)</f>
        <v/>
      </c>
      <c r="P1683">
        <f>_xlfn.XLOOKUP($A1683,ALGLIB_SSA_XAUUSD!$AA$2:$AA$2401,ALGLIB_SSA_XAUUSD!$V$2:$V$2401,"",0)</f>
        <v/>
      </c>
      <c r="S1683">
        <f>A1683</f>
        <v/>
      </c>
      <c r="T1683">
        <f>J1683</f>
        <v/>
      </c>
      <c r="U1683">
        <f>K1683</f>
        <v/>
      </c>
      <c r="V1683" s="14">
        <f>IF($A1683="","",MOD(ROW()-2,12)+1)</f>
        <v/>
      </c>
      <c r="W1683">
        <f>L1683</f>
        <v/>
      </c>
      <c r="X1683" s="14">
        <f>IF(F1683="","",F1683)</f>
        <v/>
      </c>
      <c r="Y1683" s="14">
        <f>IF(G1683="","",G1683)</f>
        <v/>
      </c>
      <c r="Z1683">
        <f>M1683</f>
        <v/>
      </c>
      <c r="AA1683">
        <f>N1683</f>
        <v/>
      </c>
      <c r="AB1683" s="14">
        <f>IF(H1683="","",H1683)</f>
        <v/>
      </c>
      <c r="AC1683">
        <f>O1683</f>
        <v/>
      </c>
      <c r="AD1683" s="14">
        <f>IF(I1683="","",I1683)</f>
        <v/>
      </c>
      <c r="AE1683">
        <f>P1683</f>
        <v/>
      </c>
      <c r="AH1683">
        <f>IF(S1683&lt;&gt;"",S1683,AH1682+900)</f>
        <v/>
      </c>
      <c r="AI1683">
        <f>IF(T1683&lt;&gt;"",T1683,AI1682)</f>
        <v/>
      </c>
      <c r="AJ1683">
        <f>IF(U1683&lt;&gt;"",U1683,AJ1682)</f>
        <v/>
      </c>
      <c r="AK1683">
        <f>IF(W1683&lt;&gt;"",W1683,"")</f>
        <v/>
      </c>
      <c r="AL1683" s="14">
        <f>IF(X1683&lt;&gt;"",X1683,"")</f>
        <v/>
      </c>
      <c r="AM1683" s="14">
        <f>IF(Y1683&lt;&gt;"",Y1683,"")</f>
        <v/>
      </c>
      <c r="AN1683" s="14">
        <f>IF(OR(AL1683="",AM1683=""),"",AL1683-AM1683)</f>
        <v/>
      </c>
      <c r="AO1683">
        <f>IF(AN1683="","",IF(AN1683&gt;0,"Bullish","Bearish"))</f>
        <v/>
      </c>
      <c r="AP1683">
        <f>IF(AO1683="",AP1682,AO1683)</f>
        <v/>
      </c>
      <c r="AQ1683" s="14">
        <f>IF(AB1683&lt;&gt;"",AB1683,"")</f>
        <v/>
      </c>
      <c r="AR1683" s="14">
        <f>IF(AD1683&lt;&gt;"",AD1683,"")</f>
        <v/>
      </c>
      <c r="AS1683">
        <f>IF(AS1682+1=13,1,AS1682+1)</f>
        <v/>
      </c>
      <c r="AT1683">
        <f>IFERROR(IF(SLOPE($AQ$1670:$AQ$1681,$AS$1670:$AS$1681)&gt;0,MIN(3,ABS(SLOPE($AQ$1670:$AQ$1681,$AS$1670:$AS$1681))),IF(SLOPE($AQ$1670:$AQ$1681,$AS$1670:$AS$1681)&lt;-0.5,-0.5,0)),0)</f>
        <v/>
      </c>
      <c r="AU1683">
        <f>IFERROR(IF(SLOPE($AR$1670:$AR$1681,$AS$1670:$AS$1681)&lt;0,MAX(-3,-ABS(SLOPE($AR$1670:$AR$1681,$AS$1670:$AS$1681))),IF(SLOPE($AR$1670:$AR$1681,$AS$1670:$AS$1681)&gt;0.5,0.5,0)),0)</f>
        <v/>
      </c>
      <c r="AV1683">
        <f>($AQ$1682+(AT1683*(AS1683-1)))</f>
        <v/>
      </c>
      <c r="AW1683">
        <f>($AR$1682+(AU1683*(AS1683-1)))</f>
        <v/>
      </c>
      <c r="AX1683">
        <f>IF(AT1683&gt;0,AV1683+AT1683,AV1683)</f>
        <v/>
      </c>
      <c r="AY1683">
        <f>IF(AU1683&lt;0,AW1683+AU1683,AW1683)</f>
        <v/>
      </c>
      <c r="BA1683" s="14">
        <f>IFERROR(AX1683-AQ1683,"")</f>
        <v/>
      </c>
      <c r="BB1683" s="14">
        <f>IFERROR(AY1683-AR1683,"")</f>
        <v/>
      </c>
      <c r="BD1683">
        <f>AH1683</f>
        <v/>
      </c>
      <c r="BE1683">
        <f>AI1683</f>
        <v/>
      </c>
      <c r="BF1683">
        <f>AJ1683</f>
        <v/>
      </c>
      <c r="BG1683" s="14">
        <f>L1683</f>
        <v/>
      </c>
      <c r="BH1683" s="14">
        <f>IF(X1683="","",X1683)</f>
        <v/>
      </c>
      <c r="BI1683" s="14">
        <f>IF(Y1683="","",Y1683)</f>
        <v/>
      </c>
      <c r="BJ1683">
        <f>Z1683</f>
        <v/>
      </c>
      <c r="BK1683">
        <f>AA1683</f>
        <v/>
      </c>
      <c r="BL1683">
        <f>IFERROR(AX1683,"")</f>
        <v/>
      </c>
      <c r="BM1683">
        <f>IFERROR(AY1683,"")</f>
        <v/>
      </c>
    </row>
    <row r="1684" ht="14.25" customHeight="1">
      <c r="A1684">
        <f>ALGLIB_SSA_XAUUSD!AA1684</f>
        <v/>
      </c>
      <c r="B1684">
        <f>IF($A1684="","",INDEX(ALGLIB_SSA_XAUUSD!$B$2:$B$2401,MATCH($A1684,ALGLIB_SSA_XAUUSD!$A$2:$A$2401,1)))</f>
        <v/>
      </c>
      <c r="C1684">
        <f>IF($A1684="","",INDEX(ALGLIB_SSA_XAUUSD!$C$2:$C$2401,MATCH($A1684,ALGLIB_SSA_XAUUSD!$A$2:$A$2401,1)))</f>
        <v/>
      </c>
      <c r="D1684" s="14">
        <f>IF($A1684="","",INT((ROW()-2)/12)+1)</f>
        <v/>
      </c>
      <c r="E1684" s="14">
        <f>IF(AND(E1694&lt;&gt;"",D1694=D1682+1),E1682+(E1694-E1682)*2/12,"")</f>
        <v/>
      </c>
      <c r="F1684" s="14">
        <f>IF(AND(F1694&lt;&gt;"",D1694=D1682+1),F1682+(F1694-F1682)*2/12,"")</f>
        <v/>
      </c>
      <c r="G1684" s="14">
        <f>IF(AND(G1694&lt;&gt;"",D1694=D1682+1),G1682+(G1694-G1682)*2/12,"")</f>
        <v/>
      </c>
      <c r="H1684" s="14">
        <f>IF(AND(H1694&lt;&gt;"",D1694=D1682+1),H1682+(H1694-H1682)*2/12,"")</f>
        <v/>
      </c>
      <c r="I1684" s="14">
        <f>IF(AND(L1694&lt;&gt;"",D1694=D1682+1),I1682+(I1694-I1682)*2/12,"")</f>
        <v/>
      </c>
      <c r="J1684">
        <f>_xlfn.XLOOKUP($A1684,ALGLIB_SSA_XAUUSD!$AA$2:$AA$2401,ALGLIB_SSA_XAUUSD!$P$2:$P$2401,"",0)</f>
        <v/>
      </c>
      <c r="K1684">
        <f>_xlfn.XLOOKUP($A1684,ALGLIB_SSA_XAUUSD!$AA$2:$AA$2401,ALGLIB_SSA_XAUUSD!$Q$2:$Q$2401,"",0)</f>
        <v/>
      </c>
      <c r="L1684">
        <f>_xlfn.XLOOKUP($A1684,ALGLIB_SSA_XAUUSD!$AA$2:$AA$2401,ALGLIB_SSA_XAUUSD!$R$2:$R$2401,"",0)</f>
        <v/>
      </c>
      <c r="M1684">
        <f>_xlfn.XLOOKUP($A1684,ALGLIB_SSA_XAUUSD!$AA$2:$AA$2401,ALGLIB_SSA_XAUUSD!$S$2:$S$2401,"",0)</f>
        <v/>
      </c>
      <c r="N1684">
        <f>_xlfn.XLOOKUP($A1684,ALGLIB_SSA_XAUUSD!$AA$2:$AA$2401,ALGLIB_SSA_XAUUSD!$T$2:$T$2401,"",0)</f>
        <v/>
      </c>
      <c r="O1684">
        <f>_xlfn.XLOOKUP($A1684,ALGLIB_SSA_XAUUSD!$AA$2:$AA$2401,ALGLIB_SSA_XAUUSD!$U$2:$U$2401,"",0)</f>
        <v/>
      </c>
      <c r="P1684">
        <f>_xlfn.XLOOKUP($A1684,ALGLIB_SSA_XAUUSD!$AA$2:$AA$2401,ALGLIB_SSA_XAUUSD!$V$2:$V$2401,"",0)</f>
        <v/>
      </c>
      <c r="S1684">
        <f>A1684</f>
        <v/>
      </c>
      <c r="T1684">
        <f>J1684</f>
        <v/>
      </c>
      <c r="U1684">
        <f>K1684</f>
        <v/>
      </c>
      <c r="V1684" s="14">
        <f>IF($A1684="","",MOD(ROW()-2,12)+1)</f>
        <v/>
      </c>
      <c r="W1684">
        <f>L1684</f>
        <v/>
      </c>
      <c r="X1684" s="14">
        <f>IF(F1684="","",F1684)</f>
        <v/>
      </c>
      <c r="Y1684" s="14">
        <f>IF(G1684="","",G1684)</f>
        <v/>
      </c>
      <c r="Z1684">
        <f>M1684</f>
        <v/>
      </c>
      <c r="AA1684">
        <f>N1684</f>
        <v/>
      </c>
      <c r="AB1684" s="14">
        <f>IF(H1684="","",H1684)</f>
        <v/>
      </c>
      <c r="AC1684">
        <f>O1684</f>
        <v/>
      </c>
      <c r="AD1684" s="14">
        <f>IF(I1684="","",I1684)</f>
        <v/>
      </c>
      <c r="AE1684">
        <f>P1684</f>
        <v/>
      </c>
      <c r="AH1684">
        <f>IF(S1684&lt;&gt;"",S1684,AH1683+900)</f>
        <v/>
      </c>
      <c r="AI1684">
        <f>IF(T1684&lt;&gt;"",T1684,AI1683)</f>
        <v/>
      </c>
      <c r="AJ1684">
        <f>IF(U1684&lt;&gt;"",U1684,AJ1683)</f>
        <v/>
      </c>
      <c r="AK1684">
        <f>IF(W1684&lt;&gt;"",W1684,"")</f>
        <v/>
      </c>
      <c r="AL1684" s="14">
        <f>IF(X1684&lt;&gt;"",X1684,"")</f>
        <v/>
      </c>
      <c r="AM1684" s="14">
        <f>IF(Y1684&lt;&gt;"",Y1684,"")</f>
        <v/>
      </c>
      <c r="AN1684" s="14">
        <f>IF(OR(AL1684="",AM1684=""),"",AL1684-AM1684)</f>
        <v/>
      </c>
      <c r="AO1684">
        <f>IF(AN1684="","",IF(AN1684&gt;0,"Bullish","Bearish"))</f>
        <v/>
      </c>
      <c r="AP1684">
        <f>IF(AO1684="",AP1683,AO1684)</f>
        <v/>
      </c>
      <c r="AQ1684" s="14">
        <f>IF(AB1684&lt;&gt;"",AB1684,"")</f>
        <v/>
      </c>
      <c r="AR1684" s="14">
        <f>IF(AD1684&lt;&gt;"",AD1684,"")</f>
        <v/>
      </c>
      <c r="AS1684">
        <f>IF(AS1683+1=13,1,AS1683+1)</f>
        <v/>
      </c>
      <c r="AT1684">
        <f>IFERROR(IF(SLOPE($AQ$1670:$AQ$1681,$AS$1670:$AS$1681)&gt;0,MIN(3,ABS(SLOPE($AQ$1670:$AQ$1681,$AS$1670:$AS$1681))),IF(SLOPE($AQ$1670:$AQ$1681,$AS$1670:$AS$1681)&lt;-0.5,-0.5,0)),0)</f>
        <v/>
      </c>
      <c r="AU1684">
        <f>IFERROR(IF(SLOPE($AR$1670:$AR$1681,$AS$1670:$AS$1681)&lt;0,MAX(-3,-ABS(SLOPE($AR$1670:$AR$1681,$AS$1670:$AS$1681))),IF(SLOPE($AR$1670:$AR$1681,$AS$1670:$AS$1681)&gt;0.5,0.5,0)),0)</f>
        <v/>
      </c>
      <c r="AV1684">
        <f>($AQ$1682+(AT1684*(AS1684-1)))</f>
        <v/>
      </c>
      <c r="AW1684">
        <f>($AR$1682+(AU1684*(AS1684-1)))</f>
        <v/>
      </c>
      <c r="AX1684">
        <f>IF(AT1684&gt;0,AV1684+AT1684,AV1684)</f>
        <v/>
      </c>
      <c r="AY1684">
        <f>IF(AU1684&lt;0,AW1684+AU1684,AW1684)</f>
        <v/>
      </c>
      <c r="BA1684" s="14">
        <f>IFERROR(AX1684-AQ1684,"")</f>
        <v/>
      </c>
      <c r="BB1684" s="14">
        <f>IFERROR(AY1684-AR1684,"")</f>
        <v/>
      </c>
      <c r="BD1684">
        <f>AH1684</f>
        <v/>
      </c>
      <c r="BE1684">
        <f>AI1684</f>
        <v/>
      </c>
      <c r="BF1684">
        <f>AJ1684</f>
        <v/>
      </c>
      <c r="BG1684" s="14">
        <f>L1684</f>
        <v/>
      </c>
      <c r="BH1684" s="14">
        <f>IF(X1684="","",X1684)</f>
        <v/>
      </c>
      <c r="BI1684" s="14">
        <f>IF(Y1684="","",Y1684)</f>
        <v/>
      </c>
      <c r="BJ1684">
        <f>Z1684</f>
        <v/>
      </c>
      <c r="BK1684">
        <f>AA1684</f>
        <v/>
      </c>
      <c r="BL1684">
        <f>IFERROR(AX1684,"")</f>
        <v/>
      </c>
      <c r="BM1684">
        <f>IFERROR(AY1684,"")</f>
        <v/>
      </c>
    </row>
    <row r="1685" ht="14.25" customHeight="1">
      <c r="A1685">
        <f>ALGLIB_SSA_XAUUSD!AA1685</f>
        <v/>
      </c>
      <c r="B1685">
        <f>IF($A1685="","",INDEX(ALGLIB_SSA_XAUUSD!$B$2:$B$2401,MATCH($A1685,ALGLIB_SSA_XAUUSD!$A$2:$A$2401,1)))</f>
        <v/>
      </c>
      <c r="C1685">
        <f>IF($A1685="","",INDEX(ALGLIB_SSA_XAUUSD!$C$2:$C$2401,MATCH($A1685,ALGLIB_SSA_XAUUSD!$A$2:$A$2401,1)))</f>
        <v/>
      </c>
      <c r="D1685" s="14">
        <f>IF($A1685="","",INT((ROW()-2)/12)+1)</f>
        <v/>
      </c>
      <c r="E1685" s="14">
        <f>IF(AND(E1694&lt;&gt;"",D1694=D1682+1),E1682+(E1694-E1682)*3/12,"")</f>
        <v/>
      </c>
      <c r="F1685" s="14">
        <f>IF(AND(F1694&lt;&gt;"",D1694=D1682+1),F1682+(F1694-F1682)*3/12,"")</f>
        <v/>
      </c>
      <c r="G1685" s="14">
        <f>IF(AND(G1694&lt;&gt;"",D1694=D1682+1),G1682+(G1694-G1682)*3/12,"")</f>
        <v/>
      </c>
      <c r="H1685" s="14">
        <f>IF(AND(H1694&lt;&gt;"",D1694=D1682+1),H1682+(H1694-H1682)*3/12,"")</f>
        <v/>
      </c>
      <c r="I1685" s="14">
        <f>IF(AND(L1694&lt;&gt;"",D1694=D1682+1),I1682+(I1694-I1682)*3/12,"")</f>
        <v/>
      </c>
      <c r="J1685">
        <f>_xlfn.XLOOKUP($A1685,ALGLIB_SSA_XAUUSD!$AA$2:$AA$2401,ALGLIB_SSA_XAUUSD!$P$2:$P$2401,"",0)</f>
        <v/>
      </c>
      <c r="K1685">
        <f>_xlfn.XLOOKUP($A1685,ALGLIB_SSA_XAUUSD!$AA$2:$AA$2401,ALGLIB_SSA_XAUUSD!$Q$2:$Q$2401,"",0)</f>
        <v/>
      </c>
      <c r="L1685">
        <f>_xlfn.XLOOKUP($A1685,ALGLIB_SSA_XAUUSD!$AA$2:$AA$2401,ALGLIB_SSA_XAUUSD!$R$2:$R$2401,"",0)</f>
        <v/>
      </c>
      <c r="M1685">
        <f>_xlfn.XLOOKUP($A1685,ALGLIB_SSA_XAUUSD!$AA$2:$AA$2401,ALGLIB_SSA_XAUUSD!$S$2:$S$2401,"",0)</f>
        <v/>
      </c>
      <c r="N1685">
        <f>_xlfn.XLOOKUP($A1685,ALGLIB_SSA_XAUUSD!$AA$2:$AA$2401,ALGLIB_SSA_XAUUSD!$T$2:$T$2401,"",0)</f>
        <v/>
      </c>
      <c r="O1685">
        <f>_xlfn.XLOOKUP($A1685,ALGLIB_SSA_XAUUSD!$AA$2:$AA$2401,ALGLIB_SSA_XAUUSD!$U$2:$U$2401,"",0)</f>
        <v/>
      </c>
      <c r="P1685">
        <f>_xlfn.XLOOKUP($A1685,ALGLIB_SSA_XAUUSD!$AA$2:$AA$2401,ALGLIB_SSA_XAUUSD!$V$2:$V$2401,"",0)</f>
        <v/>
      </c>
      <c r="S1685">
        <f>A1685</f>
        <v/>
      </c>
      <c r="T1685">
        <f>J1685</f>
        <v/>
      </c>
      <c r="U1685">
        <f>K1685</f>
        <v/>
      </c>
      <c r="V1685" s="14">
        <f>IF($A1685="","",MOD(ROW()-2,12)+1)</f>
        <v/>
      </c>
      <c r="W1685">
        <f>L1685</f>
        <v/>
      </c>
      <c r="X1685" s="14">
        <f>IF(F1685="","",F1685)</f>
        <v/>
      </c>
      <c r="Y1685" s="14">
        <f>IF(G1685="","",G1685)</f>
        <v/>
      </c>
      <c r="Z1685">
        <f>M1685</f>
        <v/>
      </c>
      <c r="AA1685">
        <f>N1685</f>
        <v/>
      </c>
      <c r="AB1685" s="14">
        <f>IF(H1685="","",H1685)</f>
        <v/>
      </c>
      <c r="AC1685">
        <f>O1685</f>
        <v/>
      </c>
      <c r="AD1685" s="14">
        <f>IF(I1685="","",I1685)</f>
        <v/>
      </c>
      <c r="AE1685">
        <f>P1685</f>
        <v/>
      </c>
      <c r="AH1685">
        <f>IF(S1685&lt;&gt;"",S1685,AH1684+900)</f>
        <v/>
      </c>
      <c r="AI1685">
        <f>IF(T1685&lt;&gt;"",T1685,AI1684)</f>
        <v/>
      </c>
      <c r="AJ1685">
        <f>IF(U1685&lt;&gt;"",U1685,AJ1684)</f>
        <v/>
      </c>
      <c r="AK1685">
        <f>IF(W1685&lt;&gt;"",W1685,"")</f>
        <v/>
      </c>
      <c r="AL1685" s="14">
        <f>IF(X1685&lt;&gt;"",X1685,"")</f>
        <v/>
      </c>
      <c r="AM1685" s="14">
        <f>IF(Y1685&lt;&gt;"",Y1685,"")</f>
        <v/>
      </c>
      <c r="AN1685" s="14">
        <f>IF(OR(AL1685="",AM1685=""),"",AL1685-AM1685)</f>
        <v/>
      </c>
      <c r="AO1685">
        <f>IF(AN1685="","",IF(AN1685&gt;0,"Bullish","Bearish"))</f>
        <v/>
      </c>
      <c r="AP1685">
        <f>IF(AO1685="",AP1684,AO1685)</f>
        <v/>
      </c>
      <c r="AQ1685" s="14">
        <f>IF(AB1685&lt;&gt;"",AB1685,"")</f>
        <v/>
      </c>
      <c r="AR1685" s="14">
        <f>IF(AD1685&lt;&gt;"",AD1685,"")</f>
        <v/>
      </c>
      <c r="AS1685">
        <f>IF(AS1684+1=13,1,AS1684+1)</f>
        <v/>
      </c>
      <c r="AT1685">
        <f>IFERROR(IF(SLOPE($AQ$1670:$AQ$1681,$AS$1670:$AS$1681)&gt;0,MIN(3,ABS(SLOPE($AQ$1670:$AQ$1681,$AS$1670:$AS$1681))),IF(SLOPE($AQ$1670:$AQ$1681,$AS$1670:$AS$1681)&lt;-0.5,-0.5,0)),0)</f>
        <v/>
      </c>
      <c r="AU1685">
        <f>IFERROR(IF(SLOPE($AR$1670:$AR$1681,$AS$1670:$AS$1681)&lt;0,MAX(-3,-ABS(SLOPE($AR$1670:$AR$1681,$AS$1670:$AS$1681))),IF(SLOPE($AR$1670:$AR$1681,$AS$1670:$AS$1681)&gt;0.5,0.5,0)),0)</f>
        <v/>
      </c>
      <c r="AV1685">
        <f>($AQ$1682+(AT1685*(AS1685-1)))</f>
        <v/>
      </c>
      <c r="AW1685">
        <f>($AR$1682+(AU1685*(AS1685-1)))</f>
        <v/>
      </c>
      <c r="AX1685">
        <f>IF(AT1685&gt;0,AV1685+AT1685,AV1685)</f>
        <v/>
      </c>
      <c r="AY1685">
        <f>IF(AU1685&lt;0,AW1685+AU1685,AW1685)</f>
        <v/>
      </c>
      <c r="BA1685" s="14">
        <f>IFERROR(AX1685-AQ1685,"")</f>
        <v/>
      </c>
      <c r="BB1685" s="14">
        <f>IFERROR(AY1685-AR1685,"")</f>
        <v/>
      </c>
      <c r="BD1685">
        <f>AH1685</f>
        <v/>
      </c>
      <c r="BE1685">
        <f>AI1685</f>
        <v/>
      </c>
      <c r="BF1685">
        <f>AJ1685</f>
        <v/>
      </c>
      <c r="BG1685" s="14">
        <f>L1685</f>
        <v/>
      </c>
      <c r="BH1685" s="14">
        <f>IF(X1685="","",X1685)</f>
        <v/>
      </c>
      <c r="BI1685" s="14">
        <f>IF(Y1685="","",Y1685)</f>
        <v/>
      </c>
      <c r="BJ1685">
        <f>Z1685</f>
        <v/>
      </c>
      <c r="BK1685">
        <f>AA1685</f>
        <v/>
      </c>
      <c r="BL1685">
        <f>IFERROR(AX1685,"")</f>
        <v/>
      </c>
      <c r="BM1685">
        <f>IFERROR(AY1685,"")</f>
        <v/>
      </c>
    </row>
    <row r="1686" ht="14.25" customHeight="1">
      <c r="A1686">
        <f>ALGLIB_SSA_XAUUSD!AA1686</f>
        <v/>
      </c>
      <c r="B1686">
        <f>IF($A1686="","",INDEX(ALGLIB_SSA_XAUUSD!$B$2:$B$2401,MATCH($A1686,ALGLIB_SSA_XAUUSD!$A$2:$A$2401,1)))</f>
        <v/>
      </c>
      <c r="C1686">
        <f>IF($A1686="","",INDEX(ALGLIB_SSA_XAUUSD!$C$2:$C$2401,MATCH($A1686,ALGLIB_SSA_XAUUSD!$A$2:$A$2401,1)))</f>
        <v/>
      </c>
      <c r="D1686" s="14">
        <f>IF($A1686="","",INT((ROW()-2)/12)+1)</f>
        <v/>
      </c>
      <c r="E1686" s="14">
        <f>IF(AND(E1694&lt;&gt;"",D1694=D1682+1),E1682+(E1694-E1682)*4/12,"")</f>
        <v/>
      </c>
      <c r="F1686" s="14">
        <f>IF(AND(F1694&lt;&gt;"",D1694=D1682+1),F1682+(F1694-F1682)*4/12,"")</f>
        <v/>
      </c>
      <c r="G1686" s="14">
        <f>IF(AND(G1694&lt;&gt;"",D1694=D1682+1),G1682+(G1694-G1682)*4/12,"")</f>
        <v/>
      </c>
      <c r="H1686" s="14">
        <f>IF(AND(H1694&lt;&gt;"",D1694=D1682+1),H1682+(H1694-H1682)*4/12,"")</f>
        <v/>
      </c>
      <c r="I1686" s="14">
        <f>IF(AND(L1694&lt;&gt;"",D1694=D1682+1),I1682+(I1694-I1682)*4/12,"")</f>
        <v/>
      </c>
      <c r="J1686">
        <f>_xlfn.XLOOKUP($A1686,ALGLIB_SSA_XAUUSD!$AA$2:$AA$2401,ALGLIB_SSA_XAUUSD!$P$2:$P$2401,"",0)</f>
        <v/>
      </c>
      <c r="K1686">
        <f>_xlfn.XLOOKUP($A1686,ALGLIB_SSA_XAUUSD!$AA$2:$AA$2401,ALGLIB_SSA_XAUUSD!$Q$2:$Q$2401,"",0)</f>
        <v/>
      </c>
      <c r="L1686">
        <f>_xlfn.XLOOKUP($A1686,ALGLIB_SSA_XAUUSD!$AA$2:$AA$2401,ALGLIB_SSA_XAUUSD!$R$2:$R$2401,"",0)</f>
        <v/>
      </c>
      <c r="M1686">
        <f>_xlfn.XLOOKUP($A1686,ALGLIB_SSA_XAUUSD!$AA$2:$AA$2401,ALGLIB_SSA_XAUUSD!$S$2:$S$2401,"",0)</f>
        <v/>
      </c>
      <c r="N1686">
        <f>_xlfn.XLOOKUP($A1686,ALGLIB_SSA_XAUUSD!$AA$2:$AA$2401,ALGLIB_SSA_XAUUSD!$T$2:$T$2401,"",0)</f>
        <v/>
      </c>
      <c r="O1686">
        <f>_xlfn.XLOOKUP($A1686,ALGLIB_SSA_XAUUSD!$AA$2:$AA$2401,ALGLIB_SSA_XAUUSD!$U$2:$U$2401,"",0)</f>
        <v/>
      </c>
      <c r="P1686">
        <f>_xlfn.XLOOKUP($A1686,ALGLIB_SSA_XAUUSD!$AA$2:$AA$2401,ALGLIB_SSA_XAUUSD!$V$2:$V$2401,"",0)</f>
        <v/>
      </c>
      <c r="S1686">
        <f>A1686</f>
        <v/>
      </c>
      <c r="T1686">
        <f>J1686</f>
        <v/>
      </c>
      <c r="U1686">
        <f>K1686</f>
        <v/>
      </c>
      <c r="V1686" s="14">
        <f>IF($A1686="","",MOD(ROW()-2,12)+1)</f>
        <v/>
      </c>
      <c r="W1686">
        <f>L1686</f>
        <v/>
      </c>
      <c r="X1686" s="14">
        <f>IF(F1686="","",F1686)</f>
        <v/>
      </c>
      <c r="Y1686" s="14">
        <f>IF(G1686="","",G1686)</f>
        <v/>
      </c>
      <c r="Z1686">
        <f>M1686</f>
        <v/>
      </c>
      <c r="AA1686">
        <f>N1686</f>
        <v/>
      </c>
      <c r="AB1686" s="14">
        <f>IF(H1686="","",H1686)</f>
        <v/>
      </c>
      <c r="AC1686">
        <f>O1686</f>
        <v/>
      </c>
      <c r="AD1686" s="14">
        <f>IF(I1686="","",I1686)</f>
        <v/>
      </c>
      <c r="AE1686">
        <f>P1686</f>
        <v/>
      </c>
      <c r="AH1686">
        <f>IF(S1686&lt;&gt;"",S1686,AH1685+900)</f>
        <v/>
      </c>
      <c r="AI1686">
        <f>IF(T1686&lt;&gt;"",T1686,AI1685)</f>
        <v/>
      </c>
      <c r="AJ1686">
        <f>IF(U1686&lt;&gt;"",U1686,AJ1685)</f>
        <v/>
      </c>
      <c r="AK1686">
        <f>IF(W1686&lt;&gt;"",W1686,"")</f>
        <v/>
      </c>
      <c r="AL1686" s="14">
        <f>IF(X1686&lt;&gt;"",X1686,"")</f>
        <v/>
      </c>
      <c r="AM1686" s="14">
        <f>IF(Y1686&lt;&gt;"",Y1686,"")</f>
        <v/>
      </c>
      <c r="AN1686" s="14">
        <f>IF(OR(AL1686="",AM1686=""),"",AL1686-AM1686)</f>
        <v/>
      </c>
      <c r="AO1686">
        <f>IF(AN1686="","",IF(AN1686&gt;0,"Bullish","Bearish"))</f>
        <v/>
      </c>
      <c r="AP1686">
        <f>IF(AO1686="",AP1685,AO1686)</f>
        <v/>
      </c>
      <c r="AQ1686" s="14">
        <f>IF(AB1686&lt;&gt;"",AB1686,"")</f>
        <v/>
      </c>
      <c r="AR1686" s="14">
        <f>IF(AD1686&lt;&gt;"",AD1686,"")</f>
        <v/>
      </c>
      <c r="AS1686">
        <f>IF(AS1685+1=13,1,AS1685+1)</f>
        <v/>
      </c>
      <c r="AT1686">
        <f>IFERROR(IF(SLOPE($AQ$1670:$AQ$1681,$AS$1670:$AS$1681)&gt;0,MIN(3,ABS(SLOPE($AQ$1670:$AQ$1681,$AS$1670:$AS$1681))),IF(SLOPE($AQ$1670:$AQ$1681,$AS$1670:$AS$1681)&lt;-0.5,-0.5,0)),0)</f>
        <v/>
      </c>
      <c r="AU1686">
        <f>IFERROR(IF(SLOPE($AR$1670:$AR$1681,$AS$1670:$AS$1681)&lt;0,MAX(-3,-ABS(SLOPE($AR$1670:$AR$1681,$AS$1670:$AS$1681))),IF(SLOPE($AR$1670:$AR$1681,$AS$1670:$AS$1681)&gt;0.5,0.5,0)),0)</f>
        <v/>
      </c>
      <c r="AV1686">
        <f>($AQ$1682+(AT1686*(AS1686-1)))</f>
        <v/>
      </c>
      <c r="AW1686">
        <f>($AR$1682+(AU1686*(AS1686-1)))</f>
        <v/>
      </c>
      <c r="AX1686">
        <f>IF(AT1686&gt;0,AV1686+AT1686,AV1686)</f>
        <v/>
      </c>
      <c r="AY1686">
        <f>IF(AU1686&lt;0,AW1686+AU1686,AW1686)</f>
        <v/>
      </c>
      <c r="BA1686" s="14">
        <f>IFERROR(AX1686-AQ1686,"")</f>
        <v/>
      </c>
      <c r="BB1686" s="14">
        <f>IFERROR(AY1686-AR1686,"")</f>
        <v/>
      </c>
      <c r="BD1686">
        <f>AH1686</f>
        <v/>
      </c>
      <c r="BE1686">
        <f>AI1686</f>
        <v/>
      </c>
      <c r="BF1686">
        <f>AJ1686</f>
        <v/>
      </c>
      <c r="BG1686" s="14">
        <f>L1686</f>
        <v/>
      </c>
      <c r="BH1686" s="14">
        <f>IF(X1686="","",X1686)</f>
        <v/>
      </c>
      <c r="BI1686" s="14">
        <f>IF(Y1686="","",Y1686)</f>
        <v/>
      </c>
      <c r="BJ1686">
        <f>Z1686</f>
        <v/>
      </c>
      <c r="BK1686">
        <f>AA1686</f>
        <v/>
      </c>
      <c r="BL1686">
        <f>IFERROR(AX1686,"")</f>
        <v/>
      </c>
      <c r="BM1686">
        <f>IFERROR(AY1686,"")</f>
        <v/>
      </c>
    </row>
    <row r="1687" ht="14.25" customHeight="1">
      <c r="A1687">
        <f>ALGLIB_SSA_XAUUSD!AA1687</f>
        <v/>
      </c>
      <c r="B1687">
        <f>IF($A1687="","",INDEX(ALGLIB_SSA_XAUUSD!$B$2:$B$2401,MATCH($A1687,ALGLIB_SSA_XAUUSD!$A$2:$A$2401,1)))</f>
        <v/>
      </c>
      <c r="C1687">
        <f>IF($A1687="","",INDEX(ALGLIB_SSA_XAUUSD!$C$2:$C$2401,MATCH($A1687,ALGLIB_SSA_XAUUSD!$A$2:$A$2401,1)))</f>
        <v/>
      </c>
      <c r="D1687" s="14">
        <f>IF($A1687="","",INT((ROW()-2)/12)+1)</f>
        <v/>
      </c>
      <c r="E1687" s="14">
        <f>IF(AND(E1694&lt;&gt;"",D1694=D1682+1),E1682+(E1694-E1682)*5/12,"")</f>
        <v/>
      </c>
      <c r="F1687" s="14">
        <f>IF(AND(F1694&lt;&gt;"",D1694=D1682+1),F1682+(F1694-F1682)*5/12,"")</f>
        <v/>
      </c>
      <c r="G1687" s="14">
        <f>IF(AND(G1694&lt;&gt;"",D1694=D1682+1),G1682+(G1694-G1682)*5/12,"")</f>
        <v/>
      </c>
      <c r="H1687" s="14">
        <f>IF(AND(H1694&lt;&gt;"",D1694=D1682+1),H1682+(H1694-H1682)*5/12,"")</f>
        <v/>
      </c>
      <c r="I1687" s="14">
        <f>IF(AND(L1694&lt;&gt;"",D1694=D1682+1),I1682+(I1694-I1682)*5/12,"")</f>
        <v/>
      </c>
      <c r="J1687">
        <f>_xlfn.XLOOKUP($A1687,ALGLIB_SSA_XAUUSD!$AA$2:$AA$2401,ALGLIB_SSA_XAUUSD!$P$2:$P$2401,"",0)</f>
        <v/>
      </c>
      <c r="K1687">
        <f>_xlfn.XLOOKUP($A1687,ALGLIB_SSA_XAUUSD!$AA$2:$AA$2401,ALGLIB_SSA_XAUUSD!$Q$2:$Q$2401,"",0)</f>
        <v/>
      </c>
      <c r="L1687">
        <f>_xlfn.XLOOKUP($A1687,ALGLIB_SSA_XAUUSD!$AA$2:$AA$2401,ALGLIB_SSA_XAUUSD!$R$2:$R$2401,"",0)</f>
        <v/>
      </c>
      <c r="M1687">
        <f>_xlfn.XLOOKUP($A1687,ALGLIB_SSA_XAUUSD!$AA$2:$AA$2401,ALGLIB_SSA_XAUUSD!$S$2:$S$2401,"",0)</f>
        <v/>
      </c>
      <c r="N1687">
        <f>_xlfn.XLOOKUP($A1687,ALGLIB_SSA_XAUUSD!$AA$2:$AA$2401,ALGLIB_SSA_XAUUSD!$T$2:$T$2401,"",0)</f>
        <v/>
      </c>
      <c r="O1687">
        <f>_xlfn.XLOOKUP($A1687,ALGLIB_SSA_XAUUSD!$AA$2:$AA$2401,ALGLIB_SSA_XAUUSD!$U$2:$U$2401,"",0)</f>
        <v/>
      </c>
      <c r="P1687">
        <f>_xlfn.XLOOKUP($A1687,ALGLIB_SSA_XAUUSD!$AA$2:$AA$2401,ALGLIB_SSA_XAUUSD!$V$2:$V$2401,"",0)</f>
        <v/>
      </c>
      <c r="S1687">
        <f>A1687</f>
        <v/>
      </c>
      <c r="T1687">
        <f>J1687</f>
        <v/>
      </c>
      <c r="U1687">
        <f>K1687</f>
        <v/>
      </c>
      <c r="V1687" s="14">
        <f>IF($A1687="","",MOD(ROW()-2,12)+1)</f>
        <v/>
      </c>
      <c r="W1687">
        <f>L1687</f>
        <v/>
      </c>
      <c r="X1687" s="14">
        <f>IF(F1687="","",F1687)</f>
        <v/>
      </c>
      <c r="Y1687" s="14">
        <f>IF(G1687="","",G1687)</f>
        <v/>
      </c>
      <c r="Z1687">
        <f>M1687</f>
        <v/>
      </c>
      <c r="AA1687">
        <f>N1687</f>
        <v/>
      </c>
      <c r="AB1687" s="14">
        <f>IF(H1687="","",H1687)</f>
        <v/>
      </c>
      <c r="AC1687">
        <f>O1687</f>
        <v/>
      </c>
      <c r="AD1687" s="14">
        <f>IF(I1687="","",I1687)</f>
        <v/>
      </c>
      <c r="AE1687">
        <f>P1687</f>
        <v/>
      </c>
      <c r="AH1687">
        <f>IF(S1687&lt;&gt;"",S1687,AH1686+900)</f>
        <v/>
      </c>
      <c r="AI1687">
        <f>IF(T1687&lt;&gt;"",T1687,AI1686)</f>
        <v/>
      </c>
      <c r="AJ1687">
        <f>IF(U1687&lt;&gt;"",U1687,AJ1686)</f>
        <v/>
      </c>
      <c r="AK1687">
        <f>IF(W1687&lt;&gt;"",W1687,"")</f>
        <v/>
      </c>
      <c r="AL1687" s="14">
        <f>IF(X1687&lt;&gt;"",X1687,"")</f>
        <v/>
      </c>
      <c r="AM1687" s="14">
        <f>IF(Y1687&lt;&gt;"",Y1687,"")</f>
        <v/>
      </c>
      <c r="AN1687" s="14">
        <f>IF(OR(AL1687="",AM1687=""),"",AL1687-AM1687)</f>
        <v/>
      </c>
      <c r="AO1687">
        <f>IF(AN1687="","",IF(AN1687&gt;0,"Bullish","Bearish"))</f>
        <v/>
      </c>
      <c r="AP1687">
        <f>IF(AO1687="",AP1686,AO1687)</f>
        <v/>
      </c>
      <c r="AQ1687" s="14">
        <f>IF(AB1687&lt;&gt;"",AB1687,"")</f>
        <v/>
      </c>
      <c r="AR1687" s="14">
        <f>IF(AD1687&lt;&gt;"",AD1687,"")</f>
        <v/>
      </c>
      <c r="AS1687">
        <f>IF(AS1686+1=13,1,AS1686+1)</f>
        <v/>
      </c>
      <c r="AT1687">
        <f>IFERROR(IF(SLOPE($AQ$1670:$AQ$1681,$AS$1670:$AS$1681)&gt;0,MIN(3,ABS(SLOPE($AQ$1670:$AQ$1681,$AS$1670:$AS$1681))),IF(SLOPE($AQ$1670:$AQ$1681,$AS$1670:$AS$1681)&lt;-0.5,-0.5,0)),0)</f>
        <v/>
      </c>
      <c r="AU1687">
        <f>IFERROR(IF(SLOPE($AR$1670:$AR$1681,$AS$1670:$AS$1681)&lt;0,MAX(-3,-ABS(SLOPE($AR$1670:$AR$1681,$AS$1670:$AS$1681))),IF(SLOPE($AR$1670:$AR$1681,$AS$1670:$AS$1681)&gt;0.5,0.5,0)),0)</f>
        <v/>
      </c>
      <c r="AV1687">
        <f>($AQ$1682+(AT1687*(AS1687-1)))</f>
        <v/>
      </c>
      <c r="AW1687">
        <f>($AR$1682+(AU1687*(AS1687-1)))</f>
        <v/>
      </c>
      <c r="AX1687">
        <f>IF(AT1687&gt;0,AV1687+AT1687,AV1687)</f>
        <v/>
      </c>
      <c r="AY1687">
        <f>IF(AU1687&lt;0,AW1687+AU1687,AW1687)</f>
        <v/>
      </c>
      <c r="BA1687" s="14">
        <f>IFERROR(AX1687-AQ1687,"")</f>
        <v/>
      </c>
      <c r="BB1687" s="14">
        <f>IFERROR(AY1687-AR1687,"")</f>
        <v/>
      </c>
      <c r="BD1687">
        <f>AH1687</f>
        <v/>
      </c>
      <c r="BE1687">
        <f>AI1687</f>
        <v/>
      </c>
      <c r="BF1687">
        <f>AJ1687</f>
        <v/>
      </c>
      <c r="BG1687" s="14">
        <f>L1687</f>
        <v/>
      </c>
      <c r="BH1687" s="14">
        <f>IF(X1687="","",X1687)</f>
        <v/>
      </c>
      <c r="BI1687" s="14">
        <f>IF(Y1687="","",Y1687)</f>
        <v/>
      </c>
      <c r="BJ1687">
        <f>Z1687</f>
        <v/>
      </c>
      <c r="BK1687">
        <f>AA1687</f>
        <v/>
      </c>
      <c r="BL1687">
        <f>IFERROR(AX1687,"")</f>
        <v/>
      </c>
      <c r="BM1687">
        <f>IFERROR(AY1687,"")</f>
        <v/>
      </c>
    </row>
    <row r="1688" ht="14.25" customHeight="1">
      <c r="A1688">
        <f>ALGLIB_SSA_XAUUSD!AA1688</f>
        <v/>
      </c>
      <c r="B1688">
        <f>IF($A1688="","",INDEX(ALGLIB_SSA_XAUUSD!$B$2:$B$2401,MATCH($A1688,ALGLIB_SSA_XAUUSD!$A$2:$A$2401,1)))</f>
        <v/>
      </c>
      <c r="C1688">
        <f>IF($A1688="","",INDEX(ALGLIB_SSA_XAUUSD!$C$2:$C$2401,MATCH($A1688,ALGLIB_SSA_XAUUSD!$A$2:$A$2401,1)))</f>
        <v/>
      </c>
      <c r="D1688" s="14">
        <f>IF($A1688="","",INT((ROW()-2)/12)+1)</f>
        <v/>
      </c>
      <c r="E1688" s="14">
        <f>IF(AND(E1694&lt;&gt;"",D1694=D1682+1),E1682+(E1694-E1682)*6/12,"")</f>
        <v/>
      </c>
      <c r="F1688" s="14">
        <f>IF(AND(F1694&lt;&gt;"",D1694=D1682+1),F1682+(F1694-F1682)*6/12,"")</f>
        <v/>
      </c>
      <c r="G1688" s="14">
        <f>IF(AND(G1694&lt;&gt;"",D1694=D1682+1),G1682+(G1694-G1682)*6/12,"")</f>
        <v/>
      </c>
      <c r="H1688" s="14">
        <f>IF(AND(H1694&lt;&gt;"",D1694=D1682+1),H1682+(H1694-H1682)*6/12,"")</f>
        <v/>
      </c>
      <c r="I1688" s="14">
        <f>IF(AND(L1694&lt;&gt;"",D1694=D1682+1),I1682+(I1694-I1682)*6/12,"")</f>
        <v/>
      </c>
      <c r="J1688">
        <f>_xlfn.XLOOKUP($A1688,ALGLIB_SSA_XAUUSD!$AA$2:$AA$2401,ALGLIB_SSA_XAUUSD!$P$2:$P$2401,"",0)</f>
        <v/>
      </c>
      <c r="K1688">
        <f>_xlfn.XLOOKUP($A1688,ALGLIB_SSA_XAUUSD!$AA$2:$AA$2401,ALGLIB_SSA_XAUUSD!$Q$2:$Q$2401,"",0)</f>
        <v/>
      </c>
      <c r="L1688">
        <f>_xlfn.XLOOKUP($A1688,ALGLIB_SSA_XAUUSD!$AA$2:$AA$2401,ALGLIB_SSA_XAUUSD!$R$2:$R$2401,"",0)</f>
        <v/>
      </c>
      <c r="M1688">
        <f>_xlfn.XLOOKUP($A1688,ALGLIB_SSA_XAUUSD!$AA$2:$AA$2401,ALGLIB_SSA_XAUUSD!$S$2:$S$2401,"",0)</f>
        <v/>
      </c>
      <c r="N1688">
        <f>_xlfn.XLOOKUP($A1688,ALGLIB_SSA_XAUUSD!$AA$2:$AA$2401,ALGLIB_SSA_XAUUSD!$T$2:$T$2401,"",0)</f>
        <v/>
      </c>
      <c r="O1688">
        <f>_xlfn.XLOOKUP($A1688,ALGLIB_SSA_XAUUSD!$AA$2:$AA$2401,ALGLIB_SSA_XAUUSD!$U$2:$U$2401,"",0)</f>
        <v/>
      </c>
      <c r="P1688">
        <f>_xlfn.XLOOKUP($A1688,ALGLIB_SSA_XAUUSD!$AA$2:$AA$2401,ALGLIB_SSA_XAUUSD!$V$2:$V$2401,"",0)</f>
        <v/>
      </c>
      <c r="S1688">
        <f>A1688</f>
        <v/>
      </c>
      <c r="T1688">
        <f>J1688</f>
        <v/>
      </c>
      <c r="U1688">
        <f>K1688</f>
        <v/>
      </c>
      <c r="V1688" s="14">
        <f>IF($A1688="","",MOD(ROW()-2,12)+1)</f>
        <v/>
      </c>
      <c r="W1688">
        <f>L1688</f>
        <v/>
      </c>
      <c r="X1688" s="14">
        <f>IF(F1688="","",F1688)</f>
        <v/>
      </c>
      <c r="Y1688" s="14">
        <f>IF(G1688="","",G1688)</f>
        <v/>
      </c>
      <c r="Z1688">
        <f>M1688</f>
        <v/>
      </c>
      <c r="AA1688">
        <f>N1688</f>
        <v/>
      </c>
      <c r="AB1688" s="14">
        <f>IF(H1688="","",H1688)</f>
        <v/>
      </c>
      <c r="AC1688">
        <f>O1688</f>
        <v/>
      </c>
      <c r="AD1688" s="14">
        <f>IF(I1688="","",I1688)</f>
        <v/>
      </c>
      <c r="AE1688">
        <f>P1688</f>
        <v/>
      </c>
      <c r="AH1688">
        <f>IF(S1688&lt;&gt;"",S1688,AH1687+900)</f>
        <v/>
      </c>
      <c r="AI1688">
        <f>IF(T1688&lt;&gt;"",T1688,AI1687)</f>
        <v/>
      </c>
      <c r="AJ1688">
        <f>IF(U1688&lt;&gt;"",U1688,AJ1687)</f>
        <v/>
      </c>
      <c r="AK1688">
        <f>IF(W1688&lt;&gt;"",W1688,"")</f>
        <v/>
      </c>
      <c r="AL1688" s="14">
        <f>IF(X1688&lt;&gt;"",X1688,"")</f>
        <v/>
      </c>
      <c r="AM1688" s="14">
        <f>IF(Y1688&lt;&gt;"",Y1688,"")</f>
        <v/>
      </c>
      <c r="AN1688" s="14">
        <f>IF(OR(AL1688="",AM1688=""),"",AL1688-AM1688)</f>
        <v/>
      </c>
      <c r="AO1688">
        <f>IF(AN1688="","",IF(AN1688&gt;0,"Bullish","Bearish"))</f>
        <v/>
      </c>
      <c r="AP1688">
        <f>IF(AO1688="",AP1687,AO1688)</f>
        <v/>
      </c>
      <c r="AQ1688" s="14">
        <f>IF(AB1688&lt;&gt;"",AB1688,"")</f>
        <v/>
      </c>
      <c r="AR1688" s="14">
        <f>IF(AD1688&lt;&gt;"",AD1688,"")</f>
        <v/>
      </c>
      <c r="AS1688">
        <f>IF(AS1687+1=13,1,AS1687+1)</f>
        <v/>
      </c>
      <c r="AT1688">
        <f>IFERROR(IF(SLOPE($AQ$1670:$AQ$1681,$AS$1670:$AS$1681)&gt;0,MIN(3,ABS(SLOPE($AQ$1670:$AQ$1681,$AS$1670:$AS$1681))),IF(SLOPE($AQ$1670:$AQ$1681,$AS$1670:$AS$1681)&lt;-0.5,-0.5,0)),0)</f>
        <v/>
      </c>
      <c r="AU1688">
        <f>IFERROR(IF(SLOPE($AR$1670:$AR$1681,$AS$1670:$AS$1681)&lt;0,MAX(-3,-ABS(SLOPE($AR$1670:$AR$1681,$AS$1670:$AS$1681))),IF(SLOPE($AR$1670:$AR$1681,$AS$1670:$AS$1681)&gt;0.5,0.5,0)),0)</f>
        <v/>
      </c>
      <c r="AV1688">
        <f>($AQ$1682+(AT1688*(AS1688-1)))</f>
        <v/>
      </c>
      <c r="AW1688">
        <f>($AR$1682+(AU1688*(AS1688-1)))</f>
        <v/>
      </c>
      <c r="AX1688">
        <f>IF(AT1688&gt;0,AV1688+AT1688,AV1688)</f>
        <v/>
      </c>
      <c r="AY1688">
        <f>IF(AU1688&lt;0,AW1688+AU1688,AW1688)</f>
        <v/>
      </c>
      <c r="BA1688" s="14">
        <f>IFERROR(AX1688-AQ1688,"")</f>
        <v/>
      </c>
      <c r="BB1688" s="14">
        <f>IFERROR(AY1688-AR1688,"")</f>
        <v/>
      </c>
      <c r="BD1688">
        <f>AH1688</f>
        <v/>
      </c>
      <c r="BE1688">
        <f>AI1688</f>
        <v/>
      </c>
      <c r="BF1688">
        <f>AJ1688</f>
        <v/>
      </c>
      <c r="BG1688" s="14">
        <f>L1688</f>
        <v/>
      </c>
      <c r="BH1688" s="14">
        <f>IF(X1688="","",X1688)</f>
        <v/>
      </c>
      <c r="BI1688" s="14">
        <f>IF(Y1688="","",Y1688)</f>
        <v/>
      </c>
      <c r="BJ1688">
        <f>Z1688</f>
        <v/>
      </c>
      <c r="BK1688">
        <f>AA1688</f>
        <v/>
      </c>
      <c r="BL1688">
        <f>IFERROR(AX1688,"")</f>
        <v/>
      </c>
      <c r="BM1688">
        <f>IFERROR(AY1688,"")</f>
        <v/>
      </c>
    </row>
    <row r="1689" ht="14.25" customHeight="1">
      <c r="A1689">
        <f>ALGLIB_SSA_XAUUSD!AA1689</f>
        <v/>
      </c>
      <c r="B1689">
        <f>IF($A1689="","",INDEX(ALGLIB_SSA_XAUUSD!$B$2:$B$2401,MATCH($A1689,ALGLIB_SSA_XAUUSD!$A$2:$A$2401,1)))</f>
        <v/>
      </c>
      <c r="C1689">
        <f>IF($A1689="","",INDEX(ALGLIB_SSA_XAUUSD!$C$2:$C$2401,MATCH($A1689,ALGLIB_SSA_XAUUSD!$A$2:$A$2401,1)))</f>
        <v/>
      </c>
      <c r="D1689" s="14">
        <f>IF($A1689="","",INT((ROW()-2)/12)+1)</f>
        <v/>
      </c>
      <c r="E1689" s="14">
        <f>IF(AND(E1694&lt;&gt;"",D1694=D1682+1),E1682+(E1694-E1682)*7/12,"")</f>
        <v/>
      </c>
      <c r="F1689" s="14">
        <f>IF(AND(F1694&lt;&gt;"",D1694=D1682+1),F1682+(F1694-F1682)*7/12,"")</f>
        <v/>
      </c>
      <c r="G1689" s="14">
        <f>IF(AND(G1694&lt;&gt;"",D1694=D1682+1),G1682+(G1694-G1682)*7/12,"")</f>
        <v/>
      </c>
      <c r="H1689" s="14">
        <f>IF(AND(H1694&lt;&gt;"",D1694=D1682+1),H1682+(H1694-H1682)*7/12,"")</f>
        <v/>
      </c>
      <c r="I1689" s="14">
        <f>IF(AND(L1694&lt;&gt;"",D1694=D1682+1),I1682+(I1694-I1682)*7/12,"")</f>
        <v/>
      </c>
      <c r="J1689">
        <f>_xlfn.XLOOKUP($A1689,ALGLIB_SSA_XAUUSD!$AA$2:$AA$2401,ALGLIB_SSA_XAUUSD!$P$2:$P$2401,"",0)</f>
        <v/>
      </c>
      <c r="K1689">
        <f>_xlfn.XLOOKUP($A1689,ALGLIB_SSA_XAUUSD!$AA$2:$AA$2401,ALGLIB_SSA_XAUUSD!$Q$2:$Q$2401,"",0)</f>
        <v/>
      </c>
      <c r="L1689">
        <f>_xlfn.XLOOKUP($A1689,ALGLIB_SSA_XAUUSD!$AA$2:$AA$2401,ALGLIB_SSA_XAUUSD!$R$2:$R$2401,"",0)</f>
        <v/>
      </c>
      <c r="M1689">
        <f>_xlfn.XLOOKUP($A1689,ALGLIB_SSA_XAUUSD!$AA$2:$AA$2401,ALGLIB_SSA_XAUUSD!$S$2:$S$2401,"",0)</f>
        <v/>
      </c>
      <c r="N1689">
        <f>_xlfn.XLOOKUP($A1689,ALGLIB_SSA_XAUUSD!$AA$2:$AA$2401,ALGLIB_SSA_XAUUSD!$T$2:$T$2401,"",0)</f>
        <v/>
      </c>
      <c r="O1689">
        <f>_xlfn.XLOOKUP($A1689,ALGLIB_SSA_XAUUSD!$AA$2:$AA$2401,ALGLIB_SSA_XAUUSD!$U$2:$U$2401,"",0)</f>
        <v/>
      </c>
      <c r="P1689">
        <f>_xlfn.XLOOKUP($A1689,ALGLIB_SSA_XAUUSD!$AA$2:$AA$2401,ALGLIB_SSA_XAUUSD!$V$2:$V$2401,"",0)</f>
        <v/>
      </c>
      <c r="S1689">
        <f>A1689</f>
        <v/>
      </c>
      <c r="T1689">
        <f>J1689</f>
        <v/>
      </c>
      <c r="U1689">
        <f>K1689</f>
        <v/>
      </c>
      <c r="V1689" s="14">
        <f>IF($A1689="","",MOD(ROW()-2,12)+1)</f>
        <v/>
      </c>
      <c r="W1689">
        <f>L1689</f>
        <v/>
      </c>
      <c r="X1689" s="14">
        <f>IF(F1689="","",F1689)</f>
        <v/>
      </c>
      <c r="Y1689" s="14">
        <f>IF(G1689="","",G1689)</f>
        <v/>
      </c>
      <c r="Z1689">
        <f>M1689</f>
        <v/>
      </c>
      <c r="AA1689">
        <f>N1689</f>
        <v/>
      </c>
      <c r="AB1689" s="14">
        <f>IF(H1689="","",H1689)</f>
        <v/>
      </c>
      <c r="AC1689">
        <f>O1689</f>
        <v/>
      </c>
      <c r="AD1689" s="14">
        <f>IF(I1689="","",I1689)</f>
        <v/>
      </c>
      <c r="AE1689">
        <f>P1689</f>
        <v/>
      </c>
      <c r="AH1689">
        <f>IF(S1689&lt;&gt;"",S1689,AH1688+900)</f>
        <v/>
      </c>
      <c r="AI1689">
        <f>IF(T1689&lt;&gt;"",T1689,AI1688)</f>
        <v/>
      </c>
      <c r="AJ1689">
        <f>IF(U1689&lt;&gt;"",U1689,AJ1688)</f>
        <v/>
      </c>
      <c r="AK1689">
        <f>IF(W1689&lt;&gt;"",W1689,"")</f>
        <v/>
      </c>
      <c r="AL1689" s="14">
        <f>IF(X1689&lt;&gt;"",X1689,"")</f>
        <v/>
      </c>
      <c r="AM1689" s="14">
        <f>IF(Y1689&lt;&gt;"",Y1689,"")</f>
        <v/>
      </c>
      <c r="AN1689" s="14">
        <f>IF(OR(AL1689="",AM1689=""),"",AL1689-AM1689)</f>
        <v/>
      </c>
      <c r="AO1689">
        <f>IF(AN1689="","",IF(AN1689&gt;0,"Bullish","Bearish"))</f>
        <v/>
      </c>
      <c r="AP1689">
        <f>IF(AO1689="",AP1688,AO1689)</f>
        <v/>
      </c>
      <c r="AQ1689" s="14">
        <f>IF(AB1689&lt;&gt;"",AB1689,"")</f>
        <v/>
      </c>
      <c r="AR1689" s="14">
        <f>IF(AD1689&lt;&gt;"",AD1689,"")</f>
        <v/>
      </c>
      <c r="AS1689">
        <f>IF(AS1688+1=13,1,AS1688+1)</f>
        <v/>
      </c>
      <c r="AT1689">
        <f>IFERROR(IF(SLOPE($AQ$1670:$AQ$1681,$AS$1670:$AS$1681)&gt;0,MIN(3,ABS(SLOPE($AQ$1670:$AQ$1681,$AS$1670:$AS$1681))),IF(SLOPE($AQ$1670:$AQ$1681,$AS$1670:$AS$1681)&lt;-0.5,-0.5,0)),0)</f>
        <v/>
      </c>
      <c r="AU1689">
        <f>IFERROR(IF(SLOPE($AR$1670:$AR$1681,$AS$1670:$AS$1681)&lt;0,MAX(-3,-ABS(SLOPE($AR$1670:$AR$1681,$AS$1670:$AS$1681))),IF(SLOPE($AR$1670:$AR$1681,$AS$1670:$AS$1681)&gt;0.5,0.5,0)),0)</f>
        <v/>
      </c>
      <c r="AV1689">
        <f>($AQ$1682+(AT1689*(AS1689-1)))</f>
        <v/>
      </c>
      <c r="AW1689">
        <f>($AR$1682+(AU1689*(AS1689-1)))</f>
        <v/>
      </c>
      <c r="AX1689">
        <f>IF(AT1689&gt;0,AV1689+AT1689,AV1689)</f>
        <v/>
      </c>
      <c r="AY1689">
        <f>IF(AU1689&lt;0,AW1689+AU1689,AW1689)</f>
        <v/>
      </c>
      <c r="BA1689" s="14">
        <f>IFERROR(AX1689-AQ1689,"")</f>
        <v/>
      </c>
      <c r="BB1689" s="14">
        <f>IFERROR(AY1689-AR1689,"")</f>
        <v/>
      </c>
      <c r="BD1689">
        <f>AH1689</f>
        <v/>
      </c>
      <c r="BE1689">
        <f>AI1689</f>
        <v/>
      </c>
      <c r="BF1689">
        <f>AJ1689</f>
        <v/>
      </c>
      <c r="BG1689" s="14">
        <f>L1689</f>
        <v/>
      </c>
      <c r="BH1689" s="14">
        <f>IF(X1689="","",X1689)</f>
        <v/>
      </c>
      <c r="BI1689" s="14">
        <f>IF(Y1689="","",Y1689)</f>
        <v/>
      </c>
      <c r="BJ1689">
        <f>Z1689</f>
        <v/>
      </c>
      <c r="BK1689">
        <f>AA1689</f>
        <v/>
      </c>
      <c r="BL1689">
        <f>IFERROR(AX1689,"")</f>
        <v/>
      </c>
      <c r="BM1689">
        <f>IFERROR(AY1689,"")</f>
        <v/>
      </c>
    </row>
    <row r="1690" ht="14.25" customHeight="1">
      <c r="A1690">
        <f>ALGLIB_SSA_XAUUSD!AA1690</f>
        <v/>
      </c>
      <c r="B1690">
        <f>IF($A1690="","",INDEX(ALGLIB_SSA_XAUUSD!$B$2:$B$2401,MATCH($A1690,ALGLIB_SSA_XAUUSD!$A$2:$A$2401,1)))</f>
        <v/>
      </c>
      <c r="C1690">
        <f>IF($A1690="","",INDEX(ALGLIB_SSA_XAUUSD!$C$2:$C$2401,MATCH($A1690,ALGLIB_SSA_XAUUSD!$A$2:$A$2401,1)))</f>
        <v/>
      </c>
      <c r="D1690" s="14">
        <f>IF($A1690="","",INT((ROW()-2)/12)+1)</f>
        <v/>
      </c>
      <c r="E1690" s="14">
        <f>IF(AND(E1694&lt;&gt;"",D1694=D1682+1),E1682+(E1694-E1682)*8/12,"")</f>
        <v/>
      </c>
      <c r="F1690" s="14">
        <f>IF(AND(F1694&lt;&gt;"",D1694=D1682+1),F1682+(F1694-F1682)*8/12,"")</f>
        <v/>
      </c>
      <c r="G1690" s="14">
        <f>IF(AND(G1694&lt;&gt;"",D1694=D1682+1),G1682+(G1694-G1682)*8/12,"")</f>
        <v/>
      </c>
      <c r="H1690" s="14">
        <f>IF(AND(H1694&lt;&gt;"",D1694=D1682+1),H1682+(H1694-H1682)*8/12,"")</f>
        <v/>
      </c>
      <c r="I1690" s="14">
        <f>IF(AND(L1694&lt;&gt;"",D1694=D1682+1),I1682+(I1694-I1682)*8/12,"")</f>
        <v/>
      </c>
      <c r="J1690">
        <f>_xlfn.XLOOKUP($A1690,ALGLIB_SSA_XAUUSD!$AA$2:$AA$2401,ALGLIB_SSA_XAUUSD!$P$2:$P$2401,"",0)</f>
        <v/>
      </c>
      <c r="K1690">
        <f>_xlfn.XLOOKUP($A1690,ALGLIB_SSA_XAUUSD!$AA$2:$AA$2401,ALGLIB_SSA_XAUUSD!$Q$2:$Q$2401,"",0)</f>
        <v/>
      </c>
      <c r="L1690">
        <f>_xlfn.XLOOKUP($A1690,ALGLIB_SSA_XAUUSD!$AA$2:$AA$2401,ALGLIB_SSA_XAUUSD!$R$2:$R$2401,"",0)</f>
        <v/>
      </c>
      <c r="M1690">
        <f>_xlfn.XLOOKUP($A1690,ALGLIB_SSA_XAUUSD!$AA$2:$AA$2401,ALGLIB_SSA_XAUUSD!$S$2:$S$2401,"",0)</f>
        <v/>
      </c>
      <c r="N1690">
        <f>_xlfn.XLOOKUP($A1690,ALGLIB_SSA_XAUUSD!$AA$2:$AA$2401,ALGLIB_SSA_XAUUSD!$T$2:$T$2401,"",0)</f>
        <v/>
      </c>
      <c r="O1690">
        <f>_xlfn.XLOOKUP($A1690,ALGLIB_SSA_XAUUSD!$AA$2:$AA$2401,ALGLIB_SSA_XAUUSD!$U$2:$U$2401,"",0)</f>
        <v/>
      </c>
      <c r="P1690">
        <f>_xlfn.XLOOKUP($A1690,ALGLIB_SSA_XAUUSD!$AA$2:$AA$2401,ALGLIB_SSA_XAUUSD!$V$2:$V$2401,"",0)</f>
        <v/>
      </c>
      <c r="S1690">
        <f>A1690</f>
        <v/>
      </c>
      <c r="T1690">
        <f>J1690</f>
        <v/>
      </c>
      <c r="U1690">
        <f>K1690</f>
        <v/>
      </c>
      <c r="V1690" s="14">
        <f>IF($A1690="","",MOD(ROW()-2,12)+1)</f>
        <v/>
      </c>
      <c r="W1690">
        <f>L1690</f>
        <v/>
      </c>
      <c r="X1690" s="14">
        <f>IF(F1690="","",F1690)</f>
        <v/>
      </c>
      <c r="Y1690" s="14">
        <f>IF(G1690="","",G1690)</f>
        <v/>
      </c>
      <c r="Z1690">
        <f>M1690</f>
        <v/>
      </c>
      <c r="AA1690">
        <f>N1690</f>
        <v/>
      </c>
      <c r="AB1690" s="14">
        <f>IF(H1690="","",H1690)</f>
        <v/>
      </c>
      <c r="AC1690">
        <f>O1690</f>
        <v/>
      </c>
      <c r="AD1690" s="14">
        <f>IF(I1690="","",I1690)</f>
        <v/>
      </c>
      <c r="AE1690">
        <f>P1690</f>
        <v/>
      </c>
      <c r="AH1690">
        <f>IF(S1690&lt;&gt;"",S1690,AH1689+900)</f>
        <v/>
      </c>
      <c r="AI1690">
        <f>IF(T1690&lt;&gt;"",T1690,AI1689)</f>
        <v/>
      </c>
      <c r="AJ1690">
        <f>IF(U1690&lt;&gt;"",U1690,AJ1689)</f>
        <v/>
      </c>
      <c r="AK1690">
        <f>IF(W1690&lt;&gt;"",W1690,"")</f>
        <v/>
      </c>
      <c r="AL1690" s="14">
        <f>IF(X1690&lt;&gt;"",X1690,"")</f>
        <v/>
      </c>
      <c r="AM1690" s="14">
        <f>IF(Y1690&lt;&gt;"",Y1690,"")</f>
        <v/>
      </c>
      <c r="AN1690" s="14">
        <f>IF(OR(AL1690="",AM1690=""),"",AL1690-AM1690)</f>
        <v/>
      </c>
      <c r="AO1690">
        <f>IF(AN1690="","",IF(AN1690&gt;0,"Bullish","Bearish"))</f>
        <v/>
      </c>
      <c r="AP1690">
        <f>IF(AO1690="",AP1689,AO1690)</f>
        <v/>
      </c>
      <c r="AQ1690" s="14">
        <f>IF(AB1690&lt;&gt;"",AB1690,"")</f>
        <v/>
      </c>
      <c r="AR1690" s="14">
        <f>IF(AD1690&lt;&gt;"",AD1690,"")</f>
        <v/>
      </c>
      <c r="AS1690">
        <f>IF(AS1689+1=13,1,AS1689+1)</f>
        <v/>
      </c>
      <c r="AT1690">
        <f>IFERROR(IF(SLOPE($AQ$1670:$AQ$1681,$AS$1670:$AS$1681)&gt;0,MIN(3,ABS(SLOPE($AQ$1670:$AQ$1681,$AS$1670:$AS$1681))),IF(SLOPE($AQ$1670:$AQ$1681,$AS$1670:$AS$1681)&lt;-0.5,-0.5,0)),0)</f>
        <v/>
      </c>
      <c r="AU1690">
        <f>IFERROR(IF(SLOPE($AR$1670:$AR$1681,$AS$1670:$AS$1681)&lt;0,MAX(-3,-ABS(SLOPE($AR$1670:$AR$1681,$AS$1670:$AS$1681))),IF(SLOPE($AR$1670:$AR$1681,$AS$1670:$AS$1681)&gt;0.5,0.5,0)),0)</f>
        <v/>
      </c>
      <c r="AV1690">
        <f>($AQ$1682+(AT1690*(AS1690-1)))</f>
        <v/>
      </c>
      <c r="AW1690">
        <f>($AR$1682+(AU1690*(AS1690-1)))</f>
        <v/>
      </c>
      <c r="AX1690">
        <f>IF(AT1690&gt;0,AV1690+AT1690,AV1690)</f>
        <v/>
      </c>
      <c r="AY1690">
        <f>IF(AU1690&lt;0,AW1690+AU1690,AW1690)</f>
        <v/>
      </c>
      <c r="BA1690" s="14">
        <f>IFERROR(AX1690-AQ1690,"")</f>
        <v/>
      </c>
      <c r="BB1690" s="14">
        <f>IFERROR(AY1690-AR1690,"")</f>
        <v/>
      </c>
      <c r="BD1690">
        <f>AH1690</f>
        <v/>
      </c>
      <c r="BE1690">
        <f>AI1690</f>
        <v/>
      </c>
      <c r="BF1690">
        <f>AJ1690</f>
        <v/>
      </c>
      <c r="BG1690" s="14">
        <f>L1690</f>
        <v/>
      </c>
      <c r="BH1690" s="14">
        <f>IF(X1690="","",X1690)</f>
        <v/>
      </c>
      <c r="BI1690" s="14">
        <f>IF(Y1690="","",Y1690)</f>
        <v/>
      </c>
      <c r="BJ1690">
        <f>Z1690</f>
        <v/>
      </c>
      <c r="BK1690">
        <f>AA1690</f>
        <v/>
      </c>
      <c r="BL1690">
        <f>IFERROR(AX1690,"")</f>
        <v/>
      </c>
      <c r="BM1690">
        <f>IFERROR(AY1690,"")</f>
        <v/>
      </c>
    </row>
    <row r="1691" ht="14.25" customHeight="1">
      <c r="A1691">
        <f>ALGLIB_SSA_XAUUSD!AA1691</f>
        <v/>
      </c>
      <c r="B1691">
        <f>IF($A1691="","",INDEX(ALGLIB_SSA_XAUUSD!$B$2:$B$2401,MATCH($A1691,ALGLIB_SSA_XAUUSD!$A$2:$A$2401,1)))</f>
        <v/>
      </c>
      <c r="C1691">
        <f>IF($A1691="","",INDEX(ALGLIB_SSA_XAUUSD!$C$2:$C$2401,MATCH($A1691,ALGLIB_SSA_XAUUSD!$A$2:$A$2401,1)))</f>
        <v/>
      </c>
      <c r="D1691" s="14">
        <f>IF($A1691="","",INT((ROW()-2)/12)+1)</f>
        <v/>
      </c>
      <c r="E1691" s="14">
        <f>IF(AND(E1694&lt;&gt;"",D1694=D1682+1),E1682+(E1694-E1682)*9/12,"")</f>
        <v/>
      </c>
      <c r="F1691" s="14">
        <f>IF(AND(F1694&lt;&gt;"",D1694=D1682+1),F1682+(F1694-F1682)*9/12,"")</f>
        <v/>
      </c>
      <c r="G1691" s="14">
        <f>IF(AND(G1694&lt;&gt;"",D1694=D1682+1),G1682+(G1694-G1682)*9/12,"")</f>
        <v/>
      </c>
      <c r="H1691" s="14">
        <f>IF(AND(H1694&lt;&gt;"",D1694=D1682+1),H1682+(H1694-H1682)*9/12,"")</f>
        <v/>
      </c>
      <c r="I1691" s="14">
        <f>IF(AND(L1694&lt;&gt;"",D1694=D1682+1),I1682+(I1694-I1682)*9/12,"")</f>
        <v/>
      </c>
      <c r="J1691">
        <f>_xlfn.XLOOKUP($A1691,ALGLIB_SSA_XAUUSD!$AA$2:$AA$2401,ALGLIB_SSA_XAUUSD!$P$2:$P$2401,"",0)</f>
        <v/>
      </c>
      <c r="K1691">
        <f>_xlfn.XLOOKUP($A1691,ALGLIB_SSA_XAUUSD!$AA$2:$AA$2401,ALGLIB_SSA_XAUUSD!$Q$2:$Q$2401,"",0)</f>
        <v/>
      </c>
      <c r="L1691">
        <f>_xlfn.XLOOKUP($A1691,ALGLIB_SSA_XAUUSD!$AA$2:$AA$2401,ALGLIB_SSA_XAUUSD!$R$2:$R$2401,"",0)</f>
        <v/>
      </c>
      <c r="M1691">
        <f>_xlfn.XLOOKUP($A1691,ALGLIB_SSA_XAUUSD!$AA$2:$AA$2401,ALGLIB_SSA_XAUUSD!$S$2:$S$2401,"",0)</f>
        <v/>
      </c>
      <c r="N1691">
        <f>_xlfn.XLOOKUP($A1691,ALGLIB_SSA_XAUUSD!$AA$2:$AA$2401,ALGLIB_SSA_XAUUSD!$T$2:$T$2401,"",0)</f>
        <v/>
      </c>
      <c r="O1691">
        <f>_xlfn.XLOOKUP($A1691,ALGLIB_SSA_XAUUSD!$AA$2:$AA$2401,ALGLIB_SSA_XAUUSD!$U$2:$U$2401,"",0)</f>
        <v/>
      </c>
      <c r="P1691">
        <f>_xlfn.XLOOKUP($A1691,ALGLIB_SSA_XAUUSD!$AA$2:$AA$2401,ALGLIB_SSA_XAUUSD!$V$2:$V$2401,"",0)</f>
        <v/>
      </c>
      <c r="S1691">
        <f>A1691</f>
        <v/>
      </c>
      <c r="T1691">
        <f>J1691</f>
        <v/>
      </c>
      <c r="U1691">
        <f>K1691</f>
        <v/>
      </c>
      <c r="V1691" s="14">
        <f>IF($A1691="","",MOD(ROW()-2,12)+1)</f>
        <v/>
      </c>
      <c r="W1691">
        <f>L1691</f>
        <v/>
      </c>
      <c r="X1691" s="14">
        <f>IF(F1691="","",F1691)</f>
        <v/>
      </c>
      <c r="Y1691" s="14">
        <f>IF(G1691="","",G1691)</f>
        <v/>
      </c>
      <c r="Z1691">
        <f>M1691</f>
        <v/>
      </c>
      <c r="AA1691">
        <f>N1691</f>
        <v/>
      </c>
      <c r="AB1691" s="14">
        <f>IF(H1691="","",H1691)</f>
        <v/>
      </c>
      <c r="AC1691">
        <f>O1691</f>
        <v/>
      </c>
      <c r="AD1691" s="14">
        <f>IF(I1691="","",I1691)</f>
        <v/>
      </c>
      <c r="AE1691">
        <f>P1691</f>
        <v/>
      </c>
      <c r="AH1691">
        <f>IF(S1691&lt;&gt;"",S1691,AH1690+900)</f>
        <v/>
      </c>
      <c r="AI1691">
        <f>IF(T1691&lt;&gt;"",T1691,AI1690)</f>
        <v/>
      </c>
      <c r="AJ1691">
        <f>IF(U1691&lt;&gt;"",U1691,AJ1690)</f>
        <v/>
      </c>
      <c r="AK1691">
        <f>IF(W1691&lt;&gt;"",W1691,"")</f>
        <v/>
      </c>
      <c r="AL1691" s="14">
        <f>IF(X1691&lt;&gt;"",X1691,"")</f>
        <v/>
      </c>
      <c r="AM1691" s="14">
        <f>IF(Y1691&lt;&gt;"",Y1691,"")</f>
        <v/>
      </c>
      <c r="AN1691" s="14">
        <f>IF(OR(AL1691="",AM1691=""),"",AL1691-AM1691)</f>
        <v/>
      </c>
      <c r="AO1691">
        <f>IF(AN1691="","",IF(AN1691&gt;0,"Bullish","Bearish"))</f>
        <v/>
      </c>
      <c r="AP1691">
        <f>IF(AO1691="",AP1690,AO1691)</f>
        <v/>
      </c>
      <c r="AQ1691" s="14">
        <f>IF(AB1691&lt;&gt;"",AB1691,"")</f>
        <v/>
      </c>
      <c r="AR1691" s="14">
        <f>IF(AD1691&lt;&gt;"",AD1691,"")</f>
        <v/>
      </c>
      <c r="AS1691">
        <f>IF(AS1690+1=13,1,AS1690+1)</f>
        <v/>
      </c>
      <c r="AT1691">
        <f>IFERROR(IF(SLOPE($AQ$1670:$AQ$1681,$AS$1670:$AS$1681)&gt;0,MIN(3,ABS(SLOPE($AQ$1670:$AQ$1681,$AS$1670:$AS$1681))),IF(SLOPE($AQ$1670:$AQ$1681,$AS$1670:$AS$1681)&lt;-0.5,-0.5,0)),0)</f>
        <v/>
      </c>
      <c r="AU1691">
        <f>IFERROR(IF(SLOPE($AR$1670:$AR$1681,$AS$1670:$AS$1681)&lt;0,MAX(-3,-ABS(SLOPE($AR$1670:$AR$1681,$AS$1670:$AS$1681))),IF(SLOPE($AR$1670:$AR$1681,$AS$1670:$AS$1681)&gt;0.5,0.5,0)),0)</f>
        <v/>
      </c>
      <c r="AV1691">
        <f>($AQ$1682+(AT1691*(AS1691-1)))</f>
        <v/>
      </c>
      <c r="AW1691">
        <f>($AR$1682+(AU1691*(AS1691-1)))</f>
        <v/>
      </c>
      <c r="AX1691">
        <f>IF(AT1691&gt;0,AV1691+AT1691,AV1691)</f>
        <v/>
      </c>
      <c r="AY1691">
        <f>IF(AU1691&lt;0,AW1691+AU1691,AW1691)</f>
        <v/>
      </c>
      <c r="BA1691" s="14">
        <f>IFERROR(AX1691-AQ1691,"")</f>
        <v/>
      </c>
      <c r="BB1691" s="14">
        <f>IFERROR(AY1691-AR1691,"")</f>
        <v/>
      </c>
      <c r="BD1691">
        <f>AH1691</f>
        <v/>
      </c>
      <c r="BE1691">
        <f>AI1691</f>
        <v/>
      </c>
      <c r="BF1691">
        <f>AJ1691</f>
        <v/>
      </c>
      <c r="BG1691" s="14">
        <f>L1691</f>
        <v/>
      </c>
      <c r="BH1691" s="14">
        <f>IF(X1691="","",X1691)</f>
        <v/>
      </c>
      <c r="BI1691" s="14">
        <f>IF(Y1691="","",Y1691)</f>
        <v/>
      </c>
      <c r="BJ1691">
        <f>Z1691</f>
        <v/>
      </c>
      <c r="BK1691">
        <f>AA1691</f>
        <v/>
      </c>
      <c r="BL1691">
        <f>IFERROR(AX1691,"")</f>
        <v/>
      </c>
      <c r="BM1691">
        <f>IFERROR(AY1691,"")</f>
        <v/>
      </c>
    </row>
    <row r="1692" ht="14.25" customHeight="1">
      <c r="A1692">
        <f>ALGLIB_SSA_XAUUSD!AA1692</f>
        <v/>
      </c>
      <c r="B1692">
        <f>IF($A1692="","",INDEX(ALGLIB_SSA_XAUUSD!$B$2:$B$2401,MATCH($A1692,ALGLIB_SSA_XAUUSD!$A$2:$A$2401,1)))</f>
        <v/>
      </c>
      <c r="C1692">
        <f>IF($A1692="","",INDEX(ALGLIB_SSA_XAUUSD!$C$2:$C$2401,MATCH($A1692,ALGLIB_SSA_XAUUSD!$A$2:$A$2401,1)))</f>
        <v/>
      </c>
      <c r="D1692" s="14">
        <f>IF($A1692="","",INT((ROW()-2)/12)+1)</f>
        <v/>
      </c>
      <c r="E1692" s="14">
        <f>IF(AND(E1694&lt;&gt;"",D1694=D1682+1),E1682+(E1694-E1682)*10/12,"")</f>
        <v/>
      </c>
      <c r="F1692" s="14">
        <f>IF(AND(F1694&lt;&gt;"",D1694=D1682+1),F1682+(F1694-F1682)*10/12,"")</f>
        <v/>
      </c>
      <c r="G1692" s="14">
        <f>IF(AND(G1694&lt;&gt;"",D1694=D1682+1),G1682+(G1694-G1682)*10/12,"")</f>
        <v/>
      </c>
      <c r="H1692" s="14">
        <f>IF(AND(H1694&lt;&gt;"",D1694=D1682+1),H1682+(H1694-H1682)*10/12,"")</f>
        <v/>
      </c>
      <c r="I1692" s="14">
        <f>IF(AND(L1694&lt;&gt;"",D1694=D1682+1),I1682+(I1694-I1682)*10/12,"")</f>
        <v/>
      </c>
      <c r="J1692">
        <f>_xlfn.XLOOKUP($A1692,ALGLIB_SSA_XAUUSD!$AA$2:$AA$2401,ALGLIB_SSA_XAUUSD!$P$2:$P$2401,"",0)</f>
        <v/>
      </c>
      <c r="K1692">
        <f>_xlfn.XLOOKUP($A1692,ALGLIB_SSA_XAUUSD!$AA$2:$AA$2401,ALGLIB_SSA_XAUUSD!$Q$2:$Q$2401,"",0)</f>
        <v/>
      </c>
      <c r="L1692">
        <f>_xlfn.XLOOKUP($A1692,ALGLIB_SSA_XAUUSD!$AA$2:$AA$2401,ALGLIB_SSA_XAUUSD!$R$2:$R$2401,"",0)</f>
        <v/>
      </c>
      <c r="M1692">
        <f>_xlfn.XLOOKUP($A1692,ALGLIB_SSA_XAUUSD!$AA$2:$AA$2401,ALGLIB_SSA_XAUUSD!$S$2:$S$2401,"",0)</f>
        <v/>
      </c>
      <c r="N1692">
        <f>_xlfn.XLOOKUP($A1692,ALGLIB_SSA_XAUUSD!$AA$2:$AA$2401,ALGLIB_SSA_XAUUSD!$T$2:$T$2401,"",0)</f>
        <v/>
      </c>
      <c r="O1692">
        <f>_xlfn.XLOOKUP($A1692,ALGLIB_SSA_XAUUSD!$AA$2:$AA$2401,ALGLIB_SSA_XAUUSD!$U$2:$U$2401,"",0)</f>
        <v/>
      </c>
      <c r="P1692">
        <f>_xlfn.XLOOKUP($A1692,ALGLIB_SSA_XAUUSD!$AA$2:$AA$2401,ALGLIB_SSA_XAUUSD!$V$2:$V$2401,"",0)</f>
        <v/>
      </c>
      <c r="S1692">
        <f>A1692</f>
        <v/>
      </c>
      <c r="T1692">
        <f>J1692</f>
        <v/>
      </c>
      <c r="U1692">
        <f>K1692</f>
        <v/>
      </c>
      <c r="V1692" s="14">
        <f>IF($A1692="","",MOD(ROW()-2,12)+1)</f>
        <v/>
      </c>
      <c r="W1692">
        <f>L1692</f>
        <v/>
      </c>
      <c r="X1692" s="14">
        <f>IF(F1692="","",F1692)</f>
        <v/>
      </c>
      <c r="Y1692" s="14">
        <f>IF(G1692="","",G1692)</f>
        <v/>
      </c>
      <c r="Z1692">
        <f>M1692</f>
        <v/>
      </c>
      <c r="AA1692">
        <f>N1692</f>
        <v/>
      </c>
      <c r="AB1692" s="14">
        <f>IF(H1692="","",H1692)</f>
        <v/>
      </c>
      <c r="AC1692">
        <f>O1692</f>
        <v/>
      </c>
      <c r="AD1692" s="14">
        <f>IF(I1692="","",I1692)</f>
        <v/>
      </c>
      <c r="AE1692">
        <f>P1692</f>
        <v/>
      </c>
      <c r="AH1692">
        <f>IF(S1692&lt;&gt;"",S1692,AH1691+900)</f>
        <v/>
      </c>
      <c r="AI1692">
        <f>IF(T1692&lt;&gt;"",T1692,AI1691)</f>
        <v/>
      </c>
      <c r="AJ1692">
        <f>IF(U1692&lt;&gt;"",U1692,AJ1691)</f>
        <v/>
      </c>
      <c r="AK1692">
        <f>IF(W1692&lt;&gt;"",W1692,"")</f>
        <v/>
      </c>
      <c r="AL1692" s="14">
        <f>IF(X1692&lt;&gt;"",X1692,"")</f>
        <v/>
      </c>
      <c r="AM1692" s="14">
        <f>IF(Y1692&lt;&gt;"",Y1692,"")</f>
        <v/>
      </c>
      <c r="AN1692" s="14">
        <f>IF(OR(AL1692="",AM1692=""),"",AL1692-AM1692)</f>
        <v/>
      </c>
      <c r="AO1692">
        <f>IF(AN1692="","",IF(AN1692&gt;0,"Bullish","Bearish"))</f>
        <v/>
      </c>
      <c r="AP1692">
        <f>IF(AO1692="",AP1691,AO1692)</f>
        <v/>
      </c>
      <c r="AQ1692" s="14">
        <f>IF(AB1692&lt;&gt;"",AB1692,"")</f>
        <v/>
      </c>
      <c r="AR1692" s="14">
        <f>IF(AD1692&lt;&gt;"",AD1692,"")</f>
        <v/>
      </c>
      <c r="AS1692">
        <f>IF(AS1691+1=13,1,AS1691+1)</f>
        <v/>
      </c>
      <c r="AT1692">
        <f>IFERROR(IF(SLOPE($AQ$1670:$AQ$1681,$AS$1670:$AS$1681)&gt;0,MIN(3,ABS(SLOPE($AQ$1670:$AQ$1681,$AS$1670:$AS$1681))),IF(SLOPE($AQ$1670:$AQ$1681,$AS$1670:$AS$1681)&lt;-0.5,-0.5,0)),0)</f>
        <v/>
      </c>
      <c r="AU1692">
        <f>IFERROR(IF(SLOPE($AR$1670:$AR$1681,$AS$1670:$AS$1681)&lt;0,MAX(-3,-ABS(SLOPE($AR$1670:$AR$1681,$AS$1670:$AS$1681))),IF(SLOPE($AR$1670:$AR$1681,$AS$1670:$AS$1681)&gt;0.5,0.5,0)),0)</f>
        <v/>
      </c>
      <c r="AV1692">
        <f>($AQ$1682+(AT1692*(AS1692-1)))</f>
        <v/>
      </c>
      <c r="AW1692">
        <f>($AR$1682+(AU1692*(AS1692-1)))</f>
        <v/>
      </c>
      <c r="AX1692">
        <f>IF(AT1692&gt;0,AV1692+AT1692,AV1692)</f>
        <v/>
      </c>
      <c r="AY1692">
        <f>IF(AU1692&lt;0,AW1692+AU1692,AW1692)</f>
        <v/>
      </c>
      <c r="BA1692" s="14">
        <f>IFERROR(AX1692-AQ1692,"")</f>
        <v/>
      </c>
      <c r="BB1692" s="14">
        <f>IFERROR(AY1692-AR1692,"")</f>
        <v/>
      </c>
      <c r="BD1692">
        <f>AH1692</f>
        <v/>
      </c>
      <c r="BE1692">
        <f>AI1692</f>
        <v/>
      </c>
      <c r="BF1692">
        <f>AJ1692</f>
        <v/>
      </c>
      <c r="BG1692" s="14">
        <f>L1692</f>
        <v/>
      </c>
      <c r="BH1692" s="14">
        <f>IF(X1692="","",X1692)</f>
        <v/>
      </c>
      <c r="BI1692" s="14">
        <f>IF(Y1692="","",Y1692)</f>
        <v/>
      </c>
      <c r="BJ1692">
        <f>Z1692</f>
        <v/>
      </c>
      <c r="BK1692">
        <f>AA1692</f>
        <v/>
      </c>
      <c r="BL1692">
        <f>IFERROR(AX1692,"")</f>
        <v/>
      </c>
      <c r="BM1692">
        <f>IFERROR(AY1692,"")</f>
        <v/>
      </c>
    </row>
    <row r="1693" ht="14.25" customHeight="1">
      <c r="A1693">
        <f>ALGLIB_SSA_XAUUSD!AA1693</f>
        <v/>
      </c>
      <c r="B1693">
        <f>IF($A1693="","",INDEX(ALGLIB_SSA_XAUUSD!$B$2:$B$2401,MATCH($A1693,ALGLIB_SSA_XAUUSD!$A$2:$A$2401,1)))</f>
        <v/>
      </c>
      <c r="C1693">
        <f>IF($A1693="","",INDEX(ALGLIB_SSA_XAUUSD!$C$2:$C$2401,MATCH($A1693,ALGLIB_SSA_XAUUSD!$A$2:$A$2401,1)))</f>
        <v/>
      </c>
      <c r="D1693" s="14">
        <f>IF($A1693="","",INT((ROW()-2)/12)+1)</f>
        <v/>
      </c>
      <c r="E1693" s="14">
        <f>IF(AND(E1694&lt;&gt;"",D1694=D1682+1),E1682+(E1694-E1682)*11/12,"")</f>
        <v/>
      </c>
      <c r="F1693" s="14">
        <f>IF(AND(F1694&lt;&gt;"",D1694=D1682+1),F1682+(F1694-F1682)*11/12,"")</f>
        <v/>
      </c>
      <c r="G1693" s="14">
        <f>IF(AND(G1694&lt;&gt;"",D1694=D1682+1),G1682+(G1694-G1682)*11/12,"")</f>
        <v/>
      </c>
      <c r="H1693" s="14">
        <f>IF(AND(H1694&lt;&gt;"",D1694=D1682+1),H1682+(H1694-H1682)*11/12,"")</f>
        <v/>
      </c>
      <c r="I1693" s="14">
        <f>IF(AND(L1694&lt;&gt;"",D1694=D1682+1),I1682+(I1694-I1682)*11/12,"")</f>
        <v/>
      </c>
      <c r="J1693">
        <f>_xlfn.XLOOKUP($A1693,ALGLIB_SSA_XAUUSD!$AA$2:$AA$2401,ALGLIB_SSA_XAUUSD!$P$2:$P$2401,"",0)</f>
        <v/>
      </c>
      <c r="K1693">
        <f>_xlfn.XLOOKUP($A1693,ALGLIB_SSA_XAUUSD!$AA$2:$AA$2401,ALGLIB_SSA_XAUUSD!$Q$2:$Q$2401,"",0)</f>
        <v/>
      </c>
      <c r="L1693">
        <f>_xlfn.XLOOKUP($A1693,ALGLIB_SSA_XAUUSD!$AA$2:$AA$2401,ALGLIB_SSA_XAUUSD!$R$2:$R$2401,"",0)</f>
        <v/>
      </c>
      <c r="M1693">
        <f>_xlfn.XLOOKUP($A1693,ALGLIB_SSA_XAUUSD!$AA$2:$AA$2401,ALGLIB_SSA_XAUUSD!$S$2:$S$2401,"",0)</f>
        <v/>
      </c>
      <c r="N1693">
        <f>_xlfn.XLOOKUP($A1693,ALGLIB_SSA_XAUUSD!$AA$2:$AA$2401,ALGLIB_SSA_XAUUSD!$T$2:$T$2401,"",0)</f>
        <v/>
      </c>
      <c r="O1693">
        <f>_xlfn.XLOOKUP($A1693,ALGLIB_SSA_XAUUSD!$AA$2:$AA$2401,ALGLIB_SSA_XAUUSD!$U$2:$U$2401,"",0)</f>
        <v/>
      </c>
      <c r="P1693">
        <f>_xlfn.XLOOKUP($A1693,ALGLIB_SSA_XAUUSD!$AA$2:$AA$2401,ALGLIB_SSA_XAUUSD!$V$2:$V$2401,"",0)</f>
        <v/>
      </c>
      <c r="S1693">
        <f>A1693</f>
        <v/>
      </c>
      <c r="T1693">
        <f>J1693</f>
        <v/>
      </c>
      <c r="U1693">
        <f>K1693</f>
        <v/>
      </c>
      <c r="V1693" s="14">
        <f>IF($A1693="","",MOD(ROW()-2,12)+1)</f>
        <v/>
      </c>
      <c r="W1693">
        <f>L1693</f>
        <v/>
      </c>
      <c r="X1693" s="14">
        <f>IF(F1693="","",F1693)</f>
        <v/>
      </c>
      <c r="Y1693" s="14">
        <f>IF(G1693="","",G1693)</f>
        <v/>
      </c>
      <c r="Z1693">
        <f>M1693</f>
        <v/>
      </c>
      <c r="AA1693">
        <f>N1693</f>
        <v/>
      </c>
      <c r="AB1693" s="14">
        <f>IF(H1693="","",H1693)</f>
        <v/>
      </c>
      <c r="AC1693">
        <f>O1693</f>
        <v/>
      </c>
      <c r="AD1693" s="14">
        <f>IF(I1693="","",I1693)</f>
        <v/>
      </c>
      <c r="AE1693">
        <f>P1693</f>
        <v/>
      </c>
      <c r="AH1693">
        <f>IF(S1693&lt;&gt;"",S1693,AH1692+900)</f>
        <v/>
      </c>
      <c r="AI1693">
        <f>IF(T1693&lt;&gt;"",T1693,AI1692)</f>
        <v/>
      </c>
      <c r="AJ1693">
        <f>IF(U1693&lt;&gt;"",U1693,AJ1692)</f>
        <v/>
      </c>
      <c r="AK1693">
        <f>IF(W1693&lt;&gt;"",W1693,"")</f>
        <v/>
      </c>
      <c r="AL1693" s="14">
        <f>IF(X1693&lt;&gt;"",X1693,"")</f>
        <v/>
      </c>
      <c r="AM1693" s="14">
        <f>IF(Y1693&lt;&gt;"",Y1693,"")</f>
        <v/>
      </c>
      <c r="AN1693" s="14">
        <f>IF(OR(AL1693="",AM1693=""),"",AL1693-AM1693)</f>
        <v/>
      </c>
      <c r="AO1693">
        <f>IF(AN1693="","",IF(AN1693&gt;0,"Bullish","Bearish"))</f>
        <v/>
      </c>
      <c r="AP1693">
        <f>IF(AO1693="",AP1692,AO1693)</f>
        <v/>
      </c>
      <c r="AQ1693" s="14">
        <f>IF(AB1693&lt;&gt;"",AB1693,"")</f>
        <v/>
      </c>
      <c r="AR1693" s="14">
        <f>IF(AD1693&lt;&gt;"",AD1693,"")</f>
        <v/>
      </c>
      <c r="AS1693">
        <f>IF(AS1692+1=13,1,AS1692+1)</f>
        <v/>
      </c>
      <c r="AT1693">
        <f>IFERROR(IF(SLOPE($AQ$1670:$AQ$1681,$AS$1670:$AS$1681)&gt;0,MIN(3,ABS(SLOPE($AQ$1670:$AQ$1681,$AS$1670:$AS$1681))),IF(SLOPE($AQ$1670:$AQ$1681,$AS$1670:$AS$1681)&lt;-0.5,-0.5,0)),0)</f>
        <v/>
      </c>
      <c r="AU1693">
        <f>IFERROR(IF(SLOPE($AR$1670:$AR$1681,$AS$1670:$AS$1681)&lt;0,MAX(-3,-ABS(SLOPE($AR$1670:$AR$1681,$AS$1670:$AS$1681))),IF(SLOPE($AR$1670:$AR$1681,$AS$1670:$AS$1681)&gt;0.5,0.5,0)),0)</f>
        <v/>
      </c>
      <c r="AV1693">
        <f>($AQ$1682+(AT1693*(AS1693-1)))</f>
        <v/>
      </c>
      <c r="AW1693">
        <f>($AR$1682+(AU1693*(AS1693-1)))</f>
        <v/>
      </c>
      <c r="AX1693">
        <f>IF(AT1693&gt;0,AV1693+AT1693,AV1693)</f>
        <v/>
      </c>
      <c r="AY1693">
        <f>IF(AU1693&lt;0,AW1693+AU1693,AW1693)</f>
        <v/>
      </c>
      <c r="BA1693" s="14">
        <f>IFERROR(AX1693-AQ1693,"")</f>
        <v/>
      </c>
      <c r="BB1693" s="14">
        <f>IFERROR(AY1693-AR1693,"")</f>
        <v/>
      </c>
      <c r="BD1693">
        <f>AH1693</f>
        <v/>
      </c>
      <c r="BE1693">
        <f>AI1693</f>
        <v/>
      </c>
      <c r="BF1693">
        <f>AJ1693</f>
        <v/>
      </c>
      <c r="BG1693" s="14">
        <f>L1693</f>
        <v/>
      </c>
      <c r="BH1693" s="14">
        <f>IF(X1693="","",X1693)</f>
        <v/>
      </c>
      <c r="BI1693" s="14">
        <f>IF(Y1693="","",Y1693)</f>
        <v/>
      </c>
      <c r="BJ1693">
        <f>Z1693</f>
        <v/>
      </c>
      <c r="BK1693">
        <f>AA1693</f>
        <v/>
      </c>
      <c r="BL1693">
        <f>IFERROR(AX1693,"")</f>
        <v/>
      </c>
      <c r="BM1693">
        <f>IFERROR(AY1693,"")</f>
        <v/>
      </c>
    </row>
    <row r="1694" ht="14.25" customHeight="1">
      <c r="A1694">
        <f>ALGLIB_SSA_XAUUSD!AA1694</f>
        <v/>
      </c>
      <c r="B1694">
        <f>IF($A1694="","",INDEX(ALGLIB_SSA_XAUUSD!$B$2:$B$2401,MATCH($A1694,ALGLIB_SSA_XAUUSD!$A$2:$A$2401,1)))</f>
        <v/>
      </c>
      <c r="C1694">
        <f>IF($A1694="","",INDEX(ALGLIB_SSA_XAUUSD!$C$2:$C$2401,MATCH($A1694,ALGLIB_SSA_XAUUSD!$A$2:$A$2401,1)))</f>
        <v/>
      </c>
      <c r="D1694" s="14">
        <f>IF($A1694="","",INT((ROW()-2)/12)+1)</f>
        <v/>
      </c>
      <c r="E1694" s="14">
        <f>IF($A1694="","",INDEX(ALGLIB_SSA_XAUUSD!$D$2:$D$2401,MATCH($A1694,ALGLIB_SSA_XAUUSD!$A$2:$A$2401,1)))</f>
        <v/>
      </c>
      <c r="F1694" s="14">
        <f>IF($A1694="","",INDEX(ALGLIB_SSA_XAUUSD!$E$2:$E$2401,MATCH($A1694,ALGLIB_SSA_XAUUSD!$A$2:$A$2401,1)))</f>
        <v/>
      </c>
      <c r="G1694" s="14">
        <f>IF($A1694="","",INDEX(ALGLIB_SSA_XAUUSD!$F$2:$F$2401,MATCH($A1694,ALGLIB_SSA_XAUUSD!$A$2:$A$2401,1)))</f>
        <v/>
      </c>
      <c r="H1694" s="14">
        <f>IF($A1694="","",INDEX(ALGLIB_SSA_XAUUSD!$G$2:$G$2401,MATCH($A1694,ALGLIB_SSA_XAUUSD!$A$2:$A$2401,1)))</f>
        <v/>
      </c>
      <c r="I1694" s="14">
        <f>IF($A1694="","",INDEX(ALGLIB_SSA_XAUUSD!$H$2:$H$2401,MATCH($A1694,ALGLIB_SSA_XAUUSD!$A$2:$A$2401,1)))</f>
        <v/>
      </c>
      <c r="J1694">
        <f>_xlfn.XLOOKUP($A1694,ALGLIB_SSA_XAUUSD!$AA$2:$AA$2401,ALGLIB_SSA_XAUUSD!$P$2:$P$2401,"",0)</f>
        <v/>
      </c>
      <c r="K1694">
        <f>_xlfn.XLOOKUP($A1694,ALGLIB_SSA_XAUUSD!$AA$2:$AA$2401,ALGLIB_SSA_XAUUSD!$Q$2:$Q$2401,"",0)</f>
        <v/>
      </c>
      <c r="L1694">
        <f>_xlfn.XLOOKUP($A1694,ALGLIB_SSA_XAUUSD!$AA$2:$AA$2401,ALGLIB_SSA_XAUUSD!$R$2:$R$2401,"",0)</f>
        <v/>
      </c>
      <c r="M1694">
        <f>_xlfn.XLOOKUP($A1694,ALGLIB_SSA_XAUUSD!$AA$2:$AA$2401,ALGLIB_SSA_XAUUSD!$S$2:$S$2401,"",0)</f>
        <v/>
      </c>
      <c r="N1694">
        <f>_xlfn.XLOOKUP($A1694,ALGLIB_SSA_XAUUSD!$AA$2:$AA$2401,ALGLIB_SSA_XAUUSD!$T$2:$T$2401,"",0)</f>
        <v/>
      </c>
      <c r="O1694">
        <f>_xlfn.XLOOKUP($A1694,ALGLIB_SSA_XAUUSD!$AA$2:$AA$2401,ALGLIB_SSA_XAUUSD!$U$2:$U$2401,"",0)</f>
        <v/>
      </c>
      <c r="P1694">
        <f>_xlfn.XLOOKUP($A1694,ALGLIB_SSA_XAUUSD!$AA$2:$AA$2401,ALGLIB_SSA_XAUUSD!$V$2:$V$2401,"",0)</f>
        <v/>
      </c>
      <c r="S1694">
        <f>A1694</f>
        <v/>
      </c>
      <c r="T1694">
        <f>J1694</f>
        <v/>
      </c>
      <c r="U1694">
        <f>K1694</f>
        <v/>
      </c>
      <c r="V1694" s="14">
        <f>IF($A1694="","",MOD(ROW()-2,12)+1)</f>
        <v/>
      </c>
      <c r="W1694">
        <f>L1694</f>
        <v/>
      </c>
      <c r="X1694" s="14">
        <f>IF(F1694="","",F1694)</f>
        <v/>
      </c>
      <c r="Y1694" s="14">
        <f>IF(G1694="","",G1694)</f>
        <v/>
      </c>
      <c r="Z1694">
        <f>M1694</f>
        <v/>
      </c>
      <c r="AA1694">
        <f>N1694</f>
        <v/>
      </c>
      <c r="AB1694" s="14">
        <f>IF(H1694="","",H1694)</f>
        <v/>
      </c>
      <c r="AC1694">
        <f>O1694</f>
        <v/>
      </c>
      <c r="AD1694" s="14">
        <f>IF(I1694="","",I1694)</f>
        <v/>
      </c>
      <c r="AE1694">
        <f>P1694</f>
        <v/>
      </c>
      <c r="AH1694">
        <f>IF(S1694&lt;&gt;"",S1694,AH1693+900)</f>
        <v/>
      </c>
      <c r="AI1694">
        <f>IF(T1694&lt;&gt;"",T1694,AI1693)</f>
        <v/>
      </c>
      <c r="AJ1694">
        <f>IF(U1694&lt;&gt;"",U1694,AJ1693)</f>
        <v/>
      </c>
      <c r="AK1694">
        <f>IF(W1694&lt;&gt;"",W1694,"")</f>
        <v/>
      </c>
      <c r="AL1694" s="14">
        <f>IF(X1694&lt;&gt;"",X1694,"")</f>
        <v/>
      </c>
      <c r="AM1694" s="14">
        <f>IF(Y1694&lt;&gt;"",Y1694,"")</f>
        <v/>
      </c>
      <c r="AN1694" s="14">
        <f>IF(OR(AL1694="",AM1694=""),"",AL1694-AM1694)</f>
        <v/>
      </c>
      <c r="AO1694">
        <f>IF(AN1694="","",IF(AN1694&gt;0,"Bullish","Bearish"))</f>
        <v/>
      </c>
      <c r="AP1694">
        <f>IF(AO1694="",AP1693,AO1694)</f>
        <v/>
      </c>
      <c r="AQ1694" s="14">
        <f>IF(AB1694&lt;&gt;"",AB1694,"")</f>
        <v/>
      </c>
      <c r="AR1694" s="14">
        <f>IF(AD1694&lt;&gt;"",AD1694,"")</f>
        <v/>
      </c>
      <c r="AS1694">
        <f>IF(AS1693+1=13,1,AS1693+1)</f>
        <v/>
      </c>
      <c r="AT1694">
        <f>IFERROR(IF(SLOPE($AQ$1682:$AQ$1693,$AS$1682:$AS$1693)&gt;0,MIN(3,ABS(SLOPE($AQ$1682:$AQ$1693,$AS$1682:$AS$1693))),IF(SLOPE($AQ$1682:$AQ$1693,$AS$1682:$AS$1693)&lt;-0.5,-0.5,0)),0)</f>
        <v/>
      </c>
      <c r="AU1694">
        <f>IFERROR(IF(SLOPE($AR$1682:$AR$1693,$AS$1682:$AS$1693)&lt;0,MAX(-3,-ABS(SLOPE($AR$1682:$AR$1693,$AS$1682:$AS$1693))),IF(SLOPE($AR$1682:$AR$1693,$AS$1682:$AS$1693)&gt;0.5,0.5,0)),0)</f>
        <v/>
      </c>
      <c r="AV1694">
        <f>($AQ$1694+(AT1694*(AS1694-1)))</f>
        <v/>
      </c>
      <c r="AW1694">
        <f>($AR$1694+(AU1694*(AS1694-1)))</f>
        <v/>
      </c>
      <c r="AX1694">
        <f>IF(AT1694&gt;0,AV1694+AT1694,AV1694)</f>
        <v/>
      </c>
      <c r="AY1694">
        <f>IF(AU1694&lt;0,AW1694+AU1694,AW1694)</f>
        <v/>
      </c>
      <c r="BA1694" s="14">
        <f>IFERROR(AX1694-AQ1694,"")</f>
        <v/>
      </c>
      <c r="BB1694" s="14">
        <f>IFERROR(AY1694-AR1694,"")</f>
        <v/>
      </c>
      <c r="BD1694">
        <f>AH1694</f>
        <v/>
      </c>
      <c r="BE1694">
        <f>AI1694</f>
        <v/>
      </c>
      <c r="BF1694">
        <f>AJ1694</f>
        <v/>
      </c>
      <c r="BG1694" s="14">
        <f>L1694</f>
        <v/>
      </c>
      <c r="BH1694" s="14">
        <f>IF(X1694="","",X1694)</f>
        <v/>
      </c>
      <c r="BI1694" s="14">
        <f>IF(Y1694="","",Y1694)</f>
        <v/>
      </c>
      <c r="BJ1694">
        <f>Z1694</f>
        <v/>
      </c>
      <c r="BK1694">
        <f>AA1694</f>
        <v/>
      </c>
      <c r="BL1694">
        <f>IFERROR(AX1694,"")</f>
        <v/>
      </c>
      <c r="BM1694">
        <f>IFERROR(AY1694,"")</f>
        <v/>
      </c>
    </row>
    <row r="1695" ht="14.25" customHeight="1">
      <c r="A1695">
        <f>ALGLIB_SSA_XAUUSD!AA1695</f>
        <v/>
      </c>
      <c r="B1695">
        <f>IF($A1695="","",INDEX(ALGLIB_SSA_XAUUSD!$B$2:$B$2401,MATCH($A1695,ALGLIB_SSA_XAUUSD!$A$2:$A$2401,1)))</f>
        <v/>
      </c>
      <c r="C1695">
        <f>IF($A1695="","",INDEX(ALGLIB_SSA_XAUUSD!$C$2:$C$2401,MATCH($A1695,ALGLIB_SSA_XAUUSD!$A$2:$A$2401,1)))</f>
        <v/>
      </c>
      <c r="D1695" s="14">
        <f>IF($A1695="","",INT((ROW()-2)/12)+1)</f>
        <v/>
      </c>
      <c r="E1695" s="14">
        <f>IF(AND(E1706&lt;&gt;"",D1706=D1694+1),E1694+(E1706-E1694)*1/12,"")</f>
        <v/>
      </c>
      <c r="F1695" s="14">
        <f>IF(AND(F1706&lt;&gt;"",D1706=D1694+1),F1694+(F1706-F1694)*1/12,"")</f>
        <v/>
      </c>
      <c r="G1695" s="14">
        <f>IF(AND(G1706&lt;&gt;"",D1706=D1694+1),G1694+(G1706-G1694)*1/12,"")</f>
        <v/>
      </c>
      <c r="H1695" s="14">
        <f>IF(AND(H1706&lt;&gt;"",D1706=D1694+1),H1694+(H1706-H1694)*1/12,"")</f>
        <v/>
      </c>
      <c r="I1695" s="14">
        <f>IF(AND(L1706&lt;&gt;"",D1706=D1694+1),I1694+(I1706-I1694)*1/12,"")</f>
        <v/>
      </c>
      <c r="J1695">
        <f>_xlfn.XLOOKUP($A1695,ALGLIB_SSA_XAUUSD!$AA$2:$AA$2401,ALGLIB_SSA_XAUUSD!$P$2:$P$2401,"",0)</f>
        <v/>
      </c>
      <c r="K1695">
        <f>_xlfn.XLOOKUP($A1695,ALGLIB_SSA_XAUUSD!$AA$2:$AA$2401,ALGLIB_SSA_XAUUSD!$Q$2:$Q$2401,"",0)</f>
        <v/>
      </c>
      <c r="L1695">
        <f>_xlfn.XLOOKUP($A1695,ALGLIB_SSA_XAUUSD!$AA$2:$AA$2401,ALGLIB_SSA_XAUUSD!$R$2:$R$2401,"",0)</f>
        <v/>
      </c>
      <c r="M1695">
        <f>_xlfn.XLOOKUP($A1695,ALGLIB_SSA_XAUUSD!$AA$2:$AA$2401,ALGLIB_SSA_XAUUSD!$S$2:$S$2401,"",0)</f>
        <v/>
      </c>
      <c r="N1695">
        <f>_xlfn.XLOOKUP($A1695,ALGLIB_SSA_XAUUSD!$AA$2:$AA$2401,ALGLIB_SSA_XAUUSD!$T$2:$T$2401,"",0)</f>
        <v/>
      </c>
      <c r="O1695">
        <f>_xlfn.XLOOKUP($A1695,ALGLIB_SSA_XAUUSD!$AA$2:$AA$2401,ALGLIB_SSA_XAUUSD!$U$2:$U$2401,"",0)</f>
        <v/>
      </c>
      <c r="P1695">
        <f>_xlfn.XLOOKUP($A1695,ALGLIB_SSA_XAUUSD!$AA$2:$AA$2401,ALGLIB_SSA_XAUUSD!$V$2:$V$2401,"",0)</f>
        <v/>
      </c>
      <c r="S1695">
        <f>A1695</f>
        <v/>
      </c>
      <c r="T1695">
        <f>J1695</f>
        <v/>
      </c>
      <c r="U1695">
        <f>K1695</f>
        <v/>
      </c>
      <c r="V1695" s="14">
        <f>IF($A1695="","",MOD(ROW()-2,12)+1)</f>
        <v/>
      </c>
      <c r="W1695">
        <f>L1695</f>
        <v/>
      </c>
      <c r="X1695" s="14">
        <f>IF(F1695="","",F1695)</f>
        <v/>
      </c>
      <c r="Y1695" s="14">
        <f>IF(G1695="","",G1695)</f>
        <v/>
      </c>
      <c r="Z1695">
        <f>M1695</f>
        <v/>
      </c>
      <c r="AA1695">
        <f>N1695</f>
        <v/>
      </c>
      <c r="AB1695" s="14">
        <f>IF(H1695="","",H1695)</f>
        <v/>
      </c>
      <c r="AC1695">
        <f>O1695</f>
        <v/>
      </c>
      <c r="AD1695" s="14">
        <f>IF(I1695="","",I1695)</f>
        <v/>
      </c>
      <c r="AE1695">
        <f>P1695</f>
        <v/>
      </c>
      <c r="AH1695">
        <f>IF(S1695&lt;&gt;"",S1695,AH1694+900)</f>
        <v/>
      </c>
      <c r="AI1695">
        <f>IF(T1695&lt;&gt;"",T1695,AI1694)</f>
        <v/>
      </c>
      <c r="AJ1695">
        <f>IF(U1695&lt;&gt;"",U1695,AJ1694)</f>
        <v/>
      </c>
      <c r="AK1695">
        <f>IF(W1695&lt;&gt;"",W1695,"")</f>
        <v/>
      </c>
      <c r="AL1695" s="14">
        <f>IF(X1695&lt;&gt;"",X1695,"")</f>
        <v/>
      </c>
      <c r="AM1695" s="14">
        <f>IF(Y1695&lt;&gt;"",Y1695,"")</f>
        <v/>
      </c>
      <c r="AN1695" s="14">
        <f>IF(OR(AL1695="",AM1695=""),"",AL1695-AM1695)</f>
        <v/>
      </c>
      <c r="AO1695">
        <f>IF(AN1695="","",IF(AN1695&gt;0,"Bullish","Bearish"))</f>
        <v/>
      </c>
      <c r="AP1695">
        <f>IF(AO1695="",AP1694,AO1695)</f>
        <v/>
      </c>
      <c r="AQ1695" s="14">
        <f>IF(AB1695&lt;&gt;"",AB1695,"")</f>
        <v/>
      </c>
      <c r="AR1695" s="14">
        <f>IF(AD1695&lt;&gt;"",AD1695,"")</f>
        <v/>
      </c>
      <c r="AS1695">
        <f>IF(AS1694+1=13,1,AS1694+1)</f>
        <v/>
      </c>
      <c r="AT1695">
        <f>IFERROR(IF(SLOPE($AQ$1682:$AQ$1693,$AS$1682:$AS$1693)&gt;0,MIN(3,ABS(SLOPE($AQ$1682:$AQ$1693,$AS$1682:$AS$1693))),IF(SLOPE($AQ$1682:$AQ$1693,$AS$1682:$AS$1693)&lt;-0.5,-0.5,0)),0)</f>
        <v/>
      </c>
      <c r="AU1695">
        <f>IFERROR(IF(SLOPE($AR$1682:$AR$1693,$AS$1682:$AS$1693)&lt;0,MAX(-3,-ABS(SLOPE($AR$1682:$AR$1693,$AS$1682:$AS$1693))),IF(SLOPE($AR$1682:$AR$1693,$AS$1682:$AS$1693)&gt;0.5,0.5,0)),0)</f>
        <v/>
      </c>
      <c r="AV1695">
        <f>($AQ$1694+(AT1695*(AS1695-1)))</f>
        <v/>
      </c>
      <c r="AW1695">
        <f>($AR$1694+(AU1695*(AS1695-1)))</f>
        <v/>
      </c>
      <c r="AX1695">
        <f>IF(AT1695&gt;0,AV1695+AT1695,AV1695)</f>
        <v/>
      </c>
      <c r="AY1695">
        <f>IF(AU1695&lt;0,AW1695+AU1695,AW1695)</f>
        <v/>
      </c>
      <c r="BA1695" s="14">
        <f>IFERROR(AX1695-AQ1695,"")</f>
        <v/>
      </c>
      <c r="BB1695" s="14">
        <f>IFERROR(AY1695-AR1695,"")</f>
        <v/>
      </c>
      <c r="BD1695">
        <f>AH1695</f>
        <v/>
      </c>
      <c r="BE1695">
        <f>AI1695</f>
        <v/>
      </c>
      <c r="BF1695">
        <f>AJ1695</f>
        <v/>
      </c>
      <c r="BG1695" s="14">
        <f>L1695</f>
        <v/>
      </c>
      <c r="BH1695" s="14">
        <f>IF(X1695="","",X1695)</f>
        <v/>
      </c>
      <c r="BI1695" s="14">
        <f>IF(Y1695="","",Y1695)</f>
        <v/>
      </c>
      <c r="BJ1695">
        <f>Z1695</f>
        <v/>
      </c>
      <c r="BK1695">
        <f>AA1695</f>
        <v/>
      </c>
      <c r="BL1695">
        <f>IFERROR(AX1695,"")</f>
        <v/>
      </c>
      <c r="BM1695">
        <f>IFERROR(AY1695,"")</f>
        <v/>
      </c>
    </row>
    <row r="1696" ht="14.25" customHeight="1">
      <c r="A1696">
        <f>ALGLIB_SSA_XAUUSD!AA1696</f>
        <v/>
      </c>
      <c r="B1696">
        <f>IF($A1696="","",INDEX(ALGLIB_SSA_XAUUSD!$B$2:$B$2401,MATCH($A1696,ALGLIB_SSA_XAUUSD!$A$2:$A$2401,1)))</f>
        <v/>
      </c>
      <c r="C1696">
        <f>IF($A1696="","",INDEX(ALGLIB_SSA_XAUUSD!$C$2:$C$2401,MATCH($A1696,ALGLIB_SSA_XAUUSD!$A$2:$A$2401,1)))</f>
        <v/>
      </c>
      <c r="D1696" s="14">
        <f>IF($A1696="","",INT((ROW()-2)/12)+1)</f>
        <v/>
      </c>
      <c r="E1696" s="14">
        <f>IF(AND(E1706&lt;&gt;"",D1706=D1694+1),E1694+(E1706-E1694)*2/12,"")</f>
        <v/>
      </c>
      <c r="F1696" s="14">
        <f>IF(AND(F1706&lt;&gt;"",D1706=D1694+1),F1694+(F1706-F1694)*2/12,"")</f>
        <v/>
      </c>
      <c r="G1696" s="14">
        <f>IF(AND(G1706&lt;&gt;"",D1706=D1694+1),G1694+(G1706-G1694)*2/12,"")</f>
        <v/>
      </c>
      <c r="H1696" s="14">
        <f>IF(AND(H1706&lt;&gt;"",D1706=D1694+1),H1694+(H1706-H1694)*2/12,"")</f>
        <v/>
      </c>
      <c r="I1696" s="14">
        <f>IF(AND(L1706&lt;&gt;"",D1706=D1694+1),I1694+(I1706-I1694)*2/12,"")</f>
        <v/>
      </c>
      <c r="J1696">
        <f>_xlfn.XLOOKUP($A1696,ALGLIB_SSA_XAUUSD!$AA$2:$AA$2401,ALGLIB_SSA_XAUUSD!$P$2:$P$2401,"",0)</f>
        <v/>
      </c>
      <c r="K1696">
        <f>_xlfn.XLOOKUP($A1696,ALGLIB_SSA_XAUUSD!$AA$2:$AA$2401,ALGLIB_SSA_XAUUSD!$Q$2:$Q$2401,"",0)</f>
        <v/>
      </c>
      <c r="L1696">
        <f>_xlfn.XLOOKUP($A1696,ALGLIB_SSA_XAUUSD!$AA$2:$AA$2401,ALGLIB_SSA_XAUUSD!$R$2:$R$2401,"",0)</f>
        <v/>
      </c>
      <c r="M1696">
        <f>_xlfn.XLOOKUP($A1696,ALGLIB_SSA_XAUUSD!$AA$2:$AA$2401,ALGLIB_SSA_XAUUSD!$S$2:$S$2401,"",0)</f>
        <v/>
      </c>
      <c r="N1696">
        <f>_xlfn.XLOOKUP($A1696,ALGLIB_SSA_XAUUSD!$AA$2:$AA$2401,ALGLIB_SSA_XAUUSD!$T$2:$T$2401,"",0)</f>
        <v/>
      </c>
      <c r="O1696">
        <f>_xlfn.XLOOKUP($A1696,ALGLIB_SSA_XAUUSD!$AA$2:$AA$2401,ALGLIB_SSA_XAUUSD!$U$2:$U$2401,"",0)</f>
        <v/>
      </c>
      <c r="P1696">
        <f>_xlfn.XLOOKUP($A1696,ALGLIB_SSA_XAUUSD!$AA$2:$AA$2401,ALGLIB_SSA_XAUUSD!$V$2:$V$2401,"",0)</f>
        <v/>
      </c>
      <c r="S1696">
        <f>A1696</f>
        <v/>
      </c>
      <c r="T1696">
        <f>J1696</f>
        <v/>
      </c>
      <c r="U1696">
        <f>K1696</f>
        <v/>
      </c>
      <c r="V1696" s="14">
        <f>IF($A1696="","",MOD(ROW()-2,12)+1)</f>
        <v/>
      </c>
      <c r="W1696">
        <f>L1696</f>
        <v/>
      </c>
      <c r="X1696" s="14">
        <f>IF(F1696="","",F1696)</f>
        <v/>
      </c>
      <c r="Y1696" s="14">
        <f>IF(G1696="","",G1696)</f>
        <v/>
      </c>
      <c r="Z1696">
        <f>M1696</f>
        <v/>
      </c>
      <c r="AA1696">
        <f>N1696</f>
        <v/>
      </c>
      <c r="AB1696" s="14">
        <f>IF(H1696="","",H1696)</f>
        <v/>
      </c>
      <c r="AC1696">
        <f>O1696</f>
        <v/>
      </c>
      <c r="AD1696" s="14">
        <f>IF(I1696="","",I1696)</f>
        <v/>
      </c>
      <c r="AE1696">
        <f>P1696</f>
        <v/>
      </c>
      <c r="AH1696">
        <f>IF(S1696&lt;&gt;"",S1696,AH1695+900)</f>
        <v/>
      </c>
      <c r="AI1696">
        <f>IF(T1696&lt;&gt;"",T1696,AI1695)</f>
        <v/>
      </c>
      <c r="AJ1696">
        <f>IF(U1696&lt;&gt;"",U1696,AJ1695)</f>
        <v/>
      </c>
      <c r="AK1696">
        <f>IF(W1696&lt;&gt;"",W1696,"")</f>
        <v/>
      </c>
      <c r="AL1696" s="14">
        <f>IF(X1696&lt;&gt;"",X1696,"")</f>
        <v/>
      </c>
      <c r="AM1696" s="14">
        <f>IF(Y1696&lt;&gt;"",Y1696,"")</f>
        <v/>
      </c>
      <c r="AN1696" s="14">
        <f>IF(OR(AL1696="",AM1696=""),"",AL1696-AM1696)</f>
        <v/>
      </c>
      <c r="AO1696">
        <f>IF(AN1696="","",IF(AN1696&gt;0,"Bullish","Bearish"))</f>
        <v/>
      </c>
      <c r="AP1696">
        <f>IF(AO1696="",AP1695,AO1696)</f>
        <v/>
      </c>
      <c r="AQ1696" s="14">
        <f>IF(AB1696&lt;&gt;"",AB1696,"")</f>
        <v/>
      </c>
      <c r="AR1696" s="14">
        <f>IF(AD1696&lt;&gt;"",AD1696,"")</f>
        <v/>
      </c>
      <c r="AS1696">
        <f>IF(AS1695+1=13,1,AS1695+1)</f>
        <v/>
      </c>
      <c r="AT1696">
        <f>IFERROR(IF(SLOPE($AQ$1682:$AQ$1693,$AS$1682:$AS$1693)&gt;0,MIN(3,ABS(SLOPE($AQ$1682:$AQ$1693,$AS$1682:$AS$1693))),IF(SLOPE($AQ$1682:$AQ$1693,$AS$1682:$AS$1693)&lt;-0.5,-0.5,0)),0)</f>
        <v/>
      </c>
      <c r="AU1696">
        <f>IFERROR(IF(SLOPE($AR$1682:$AR$1693,$AS$1682:$AS$1693)&lt;0,MAX(-3,-ABS(SLOPE($AR$1682:$AR$1693,$AS$1682:$AS$1693))),IF(SLOPE($AR$1682:$AR$1693,$AS$1682:$AS$1693)&gt;0.5,0.5,0)),0)</f>
        <v/>
      </c>
      <c r="AV1696">
        <f>($AQ$1694+(AT1696*(AS1696-1)))</f>
        <v/>
      </c>
      <c r="AW1696">
        <f>($AR$1694+(AU1696*(AS1696-1)))</f>
        <v/>
      </c>
      <c r="AX1696">
        <f>IF(AT1696&gt;0,AV1696+AT1696,AV1696)</f>
        <v/>
      </c>
      <c r="AY1696">
        <f>IF(AU1696&lt;0,AW1696+AU1696,AW1696)</f>
        <v/>
      </c>
      <c r="BA1696" s="14">
        <f>IFERROR(AX1696-AQ1696,"")</f>
        <v/>
      </c>
      <c r="BB1696" s="14">
        <f>IFERROR(AY1696-AR1696,"")</f>
        <v/>
      </c>
      <c r="BD1696">
        <f>AH1696</f>
        <v/>
      </c>
      <c r="BE1696">
        <f>AI1696</f>
        <v/>
      </c>
      <c r="BF1696">
        <f>AJ1696</f>
        <v/>
      </c>
      <c r="BG1696" s="14">
        <f>L1696</f>
        <v/>
      </c>
      <c r="BH1696" s="14">
        <f>IF(X1696="","",X1696)</f>
        <v/>
      </c>
      <c r="BI1696" s="14">
        <f>IF(Y1696="","",Y1696)</f>
        <v/>
      </c>
      <c r="BJ1696">
        <f>Z1696</f>
        <v/>
      </c>
      <c r="BK1696">
        <f>AA1696</f>
        <v/>
      </c>
      <c r="BL1696">
        <f>IFERROR(AX1696,"")</f>
        <v/>
      </c>
      <c r="BM1696">
        <f>IFERROR(AY1696,"")</f>
        <v/>
      </c>
    </row>
    <row r="1697" ht="14.25" customHeight="1">
      <c r="A1697">
        <f>ALGLIB_SSA_XAUUSD!AA1697</f>
        <v/>
      </c>
      <c r="B1697">
        <f>IF($A1697="","",INDEX(ALGLIB_SSA_XAUUSD!$B$2:$B$2401,MATCH($A1697,ALGLIB_SSA_XAUUSD!$A$2:$A$2401,1)))</f>
        <v/>
      </c>
      <c r="C1697">
        <f>IF($A1697="","",INDEX(ALGLIB_SSA_XAUUSD!$C$2:$C$2401,MATCH($A1697,ALGLIB_SSA_XAUUSD!$A$2:$A$2401,1)))</f>
        <v/>
      </c>
      <c r="D1697" s="14">
        <f>IF($A1697="","",INT((ROW()-2)/12)+1)</f>
        <v/>
      </c>
      <c r="E1697" s="14">
        <f>IF(AND(E1706&lt;&gt;"",D1706=D1694+1),E1694+(E1706-E1694)*3/12,"")</f>
        <v/>
      </c>
      <c r="F1697" s="14">
        <f>IF(AND(F1706&lt;&gt;"",D1706=D1694+1),F1694+(F1706-F1694)*3/12,"")</f>
        <v/>
      </c>
      <c r="G1697" s="14">
        <f>IF(AND(G1706&lt;&gt;"",D1706=D1694+1),G1694+(G1706-G1694)*3/12,"")</f>
        <v/>
      </c>
      <c r="H1697" s="14">
        <f>IF(AND(H1706&lt;&gt;"",D1706=D1694+1),H1694+(H1706-H1694)*3/12,"")</f>
        <v/>
      </c>
      <c r="I1697" s="14">
        <f>IF(AND(L1706&lt;&gt;"",D1706=D1694+1),I1694+(I1706-I1694)*3/12,"")</f>
        <v/>
      </c>
      <c r="J1697">
        <f>_xlfn.XLOOKUP($A1697,ALGLIB_SSA_XAUUSD!$AA$2:$AA$2401,ALGLIB_SSA_XAUUSD!$P$2:$P$2401,"",0)</f>
        <v/>
      </c>
      <c r="K1697">
        <f>_xlfn.XLOOKUP($A1697,ALGLIB_SSA_XAUUSD!$AA$2:$AA$2401,ALGLIB_SSA_XAUUSD!$Q$2:$Q$2401,"",0)</f>
        <v/>
      </c>
      <c r="L1697">
        <f>_xlfn.XLOOKUP($A1697,ALGLIB_SSA_XAUUSD!$AA$2:$AA$2401,ALGLIB_SSA_XAUUSD!$R$2:$R$2401,"",0)</f>
        <v/>
      </c>
      <c r="M1697">
        <f>_xlfn.XLOOKUP($A1697,ALGLIB_SSA_XAUUSD!$AA$2:$AA$2401,ALGLIB_SSA_XAUUSD!$S$2:$S$2401,"",0)</f>
        <v/>
      </c>
      <c r="N1697">
        <f>_xlfn.XLOOKUP($A1697,ALGLIB_SSA_XAUUSD!$AA$2:$AA$2401,ALGLIB_SSA_XAUUSD!$T$2:$T$2401,"",0)</f>
        <v/>
      </c>
      <c r="O1697">
        <f>_xlfn.XLOOKUP($A1697,ALGLIB_SSA_XAUUSD!$AA$2:$AA$2401,ALGLIB_SSA_XAUUSD!$U$2:$U$2401,"",0)</f>
        <v/>
      </c>
      <c r="P1697">
        <f>_xlfn.XLOOKUP($A1697,ALGLIB_SSA_XAUUSD!$AA$2:$AA$2401,ALGLIB_SSA_XAUUSD!$V$2:$V$2401,"",0)</f>
        <v/>
      </c>
      <c r="S1697">
        <f>A1697</f>
        <v/>
      </c>
      <c r="T1697">
        <f>J1697</f>
        <v/>
      </c>
      <c r="U1697">
        <f>K1697</f>
        <v/>
      </c>
      <c r="V1697" s="14">
        <f>IF($A1697="","",MOD(ROW()-2,12)+1)</f>
        <v/>
      </c>
      <c r="W1697">
        <f>L1697</f>
        <v/>
      </c>
      <c r="X1697" s="14">
        <f>IF(F1697="","",F1697)</f>
        <v/>
      </c>
      <c r="Y1697" s="14">
        <f>IF(G1697="","",G1697)</f>
        <v/>
      </c>
      <c r="Z1697">
        <f>M1697</f>
        <v/>
      </c>
      <c r="AA1697">
        <f>N1697</f>
        <v/>
      </c>
      <c r="AB1697" s="14">
        <f>IF(H1697="","",H1697)</f>
        <v/>
      </c>
      <c r="AC1697">
        <f>O1697</f>
        <v/>
      </c>
      <c r="AD1697" s="14">
        <f>IF(I1697="","",I1697)</f>
        <v/>
      </c>
      <c r="AE1697">
        <f>P1697</f>
        <v/>
      </c>
      <c r="AH1697">
        <f>IF(S1697&lt;&gt;"",S1697,AH1696+900)</f>
        <v/>
      </c>
      <c r="AI1697">
        <f>IF(T1697&lt;&gt;"",T1697,AI1696)</f>
        <v/>
      </c>
      <c r="AJ1697">
        <f>IF(U1697&lt;&gt;"",U1697,AJ1696)</f>
        <v/>
      </c>
      <c r="AK1697">
        <f>IF(W1697&lt;&gt;"",W1697,"")</f>
        <v/>
      </c>
      <c r="AL1697" s="14">
        <f>IF(X1697&lt;&gt;"",X1697,"")</f>
        <v/>
      </c>
      <c r="AM1697" s="14">
        <f>IF(Y1697&lt;&gt;"",Y1697,"")</f>
        <v/>
      </c>
      <c r="AN1697" s="14">
        <f>IF(OR(AL1697="",AM1697=""),"",AL1697-AM1697)</f>
        <v/>
      </c>
      <c r="AO1697">
        <f>IF(AN1697="","",IF(AN1697&gt;0,"Bullish","Bearish"))</f>
        <v/>
      </c>
      <c r="AP1697">
        <f>IF(AO1697="",AP1696,AO1697)</f>
        <v/>
      </c>
      <c r="AQ1697" s="14">
        <f>IF(AB1697&lt;&gt;"",AB1697,"")</f>
        <v/>
      </c>
      <c r="AR1697" s="14">
        <f>IF(AD1697&lt;&gt;"",AD1697,"")</f>
        <v/>
      </c>
      <c r="AS1697">
        <f>IF(AS1696+1=13,1,AS1696+1)</f>
        <v/>
      </c>
      <c r="AT1697">
        <f>IFERROR(IF(SLOPE($AQ$1682:$AQ$1693,$AS$1682:$AS$1693)&gt;0,MIN(3,ABS(SLOPE($AQ$1682:$AQ$1693,$AS$1682:$AS$1693))),IF(SLOPE($AQ$1682:$AQ$1693,$AS$1682:$AS$1693)&lt;-0.5,-0.5,0)),0)</f>
        <v/>
      </c>
      <c r="AU1697">
        <f>IFERROR(IF(SLOPE($AR$1682:$AR$1693,$AS$1682:$AS$1693)&lt;0,MAX(-3,-ABS(SLOPE($AR$1682:$AR$1693,$AS$1682:$AS$1693))),IF(SLOPE($AR$1682:$AR$1693,$AS$1682:$AS$1693)&gt;0.5,0.5,0)),0)</f>
        <v/>
      </c>
      <c r="AV1697">
        <f>($AQ$1694+(AT1697*(AS1697-1)))</f>
        <v/>
      </c>
      <c r="AW1697">
        <f>($AR$1694+(AU1697*(AS1697-1)))</f>
        <v/>
      </c>
      <c r="AX1697">
        <f>IF(AT1697&gt;0,AV1697+AT1697,AV1697)</f>
        <v/>
      </c>
      <c r="AY1697">
        <f>IF(AU1697&lt;0,AW1697+AU1697,AW1697)</f>
        <v/>
      </c>
      <c r="BA1697" s="14">
        <f>IFERROR(AX1697-AQ1697,"")</f>
        <v/>
      </c>
      <c r="BB1697" s="14">
        <f>IFERROR(AY1697-AR1697,"")</f>
        <v/>
      </c>
      <c r="BD1697">
        <f>AH1697</f>
        <v/>
      </c>
      <c r="BE1697">
        <f>AI1697</f>
        <v/>
      </c>
      <c r="BF1697">
        <f>AJ1697</f>
        <v/>
      </c>
      <c r="BG1697" s="14">
        <f>L1697</f>
        <v/>
      </c>
      <c r="BH1697" s="14">
        <f>IF(X1697="","",X1697)</f>
        <v/>
      </c>
      <c r="BI1697" s="14">
        <f>IF(Y1697="","",Y1697)</f>
        <v/>
      </c>
      <c r="BJ1697">
        <f>Z1697</f>
        <v/>
      </c>
      <c r="BK1697">
        <f>AA1697</f>
        <v/>
      </c>
      <c r="BL1697">
        <f>IFERROR(AX1697,"")</f>
        <v/>
      </c>
      <c r="BM1697">
        <f>IFERROR(AY1697,"")</f>
        <v/>
      </c>
    </row>
    <row r="1698" ht="14.25" customHeight="1">
      <c r="A1698">
        <f>ALGLIB_SSA_XAUUSD!AA1698</f>
        <v/>
      </c>
      <c r="B1698">
        <f>IF($A1698="","",INDEX(ALGLIB_SSA_XAUUSD!$B$2:$B$2401,MATCH($A1698,ALGLIB_SSA_XAUUSD!$A$2:$A$2401,1)))</f>
        <v/>
      </c>
      <c r="C1698">
        <f>IF($A1698="","",INDEX(ALGLIB_SSA_XAUUSD!$C$2:$C$2401,MATCH($A1698,ALGLIB_SSA_XAUUSD!$A$2:$A$2401,1)))</f>
        <v/>
      </c>
      <c r="D1698" s="14">
        <f>IF($A1698="","",INT((ROW()-2)/12)+1)</f>
        <v/>
      </c>
      <c r="E1698" s="14">
        <f>IF(AND(E1706&lt;&gt;"",D1706=D1694+1),E1694+(E1706-E1694)*4/12,"")</f>
        <v/>
      </c>
      <c r="F1698" s="14">
        <f>IF(AND(F1706&lt;&gt;"",D1706=D1694+1),F1694+(F1706-F1694)*4/12,"")</f>
        <v/>
      </c>
      <c r="G1698" s="14">
        <f>IF(AND(G1706&lt;&gt;"",D1706=D1694+1),G1694+(G1706-G1694)*4/12,"")</f>
        <v/>
      </c>
      <c r="H1698" s="14">
        <f>IF(AND(H1706&lt;&gt;"",D1706=D1694+1),H1694+(H1706-H1694)*4/12,"")</f>
        <v/>
      </c>
      <c r="I1698" s="14">
        <f>IF(AND(L1706&lt;&gt;"",D1706=D1694+1),I1694+(I1706-I1694)*4/12,"")</f>
        <v/>
      </c>
      <c r="J1698">
        <f>_xlfn.XLOOKUP($A1698,ALGLIB_SSA_XAUUSD!$AA$2:$AA$2401,ALGLIB_SSA_XAUUSD!$P$2:$P$2401,"",0)</f>
        <v/>
      </c>
      <c r="K1698">
        <f>_xlfn.XLOOKUP($A1698,ALGLIB_SSA_XAUUSD!$AA$2:$AA$2401,ALGLIB_SSA_XAUUSD!$Q$2:$Q$2401,"",0)</f>
        <v/>
      </c>
      <c r="L1698">
        <f>_xlfn.XLOOKUP($A1698,ALGLIB_SSA_XAUUSD!$AA$2:$AA$2401,ALGLIB_SSA_XAUUSD!$R$2:$R$2401,"",0)</f>
        <v/>
      </c>
      <c r="M1698">
        <f>_xlfn.XLOOKUP($A1698,ALGLIB_SSA_XAUUSD!$AA$2:$AA$2401,ALGLIB_SSA_XAUUSD!$S$2:$S$2401,"",0)</f>
        <v/>
      </c>
      <c r="N1698">
        <f>_xlfn.XLOOKUP($A1698,ALGLIB_SSA_XAUUSD!$AA$2:$AA$2401,ALGLIB_SSA_XAUUSD!$T$2:$T$2401,"",0)</f>
        <v/>
      </c>
      <c r="O1698">
        <f>_xlfn.XLOOKUP($A1698,ALGLIB_SSA_XAUUSD!$AA$2:$AA$2401,ALGLIB_SSA_XAUUSD!$U$2:$U$2401,"",0)</f>
        <v/>
      </c>
      <c r="P1698">
        <f>_xlfn.XLOOKUP($A1698,ALGLIB_SSA_XAUUSD!$AA$2:$AA$2401,ALGLIB_SSA_XAUUSD!$V$2:$V$2401,"",0)</f>
        <v/>
      </c>
      <c r="S1698">
        <f>A1698</f>
        <v/>
      </c>
      <c r="T1698">
        <f>J1698</f>
        <v/>
      </c>
      <c r="U1698">
        <f>K1698</f>
        <v/>
      </c>
      <c r="V1698" s="14">
        <f>IF($A1698="","",MOD(ROW()-2,12)+1)</f>
        <v/>
      </c>
      <c r="W1698">
        <f>L1698</f>
        <v/>
      </c>
      <c r="X1698" s="14">
        <f>IF(F1698="","",F1698)</f>
        <v/>
      </c>
      <c r="Y1698" s="14">
        <f>IF(G1698="","",G1698)</f>
        <v/>
      </c>
      <c r="Z1698">
        <f>M1698</f>
        <v/>
      </c>
      <c r="AA1698">
        <f>N1698</f>
        <v/>
      </c>
      <c r="AB1698" s="14">
        <f>IF(H1698="","",H1698)</f>
        <v/>
      </c>
      <c r="AC1698">
        <f>O1698</f>
        <v/>
      </c>
      <c r="AD1698" s="14">
        <f>IF(I1698="","",I1698)</f>
        <v/>
      </c>
      <c r="AE1698">
        <f>P1698</f>
        <v/>
      </c>
      <c r="AH1698">
        <f>IF(S1698&lt;&gt;"",S1698,AH1697+900)</f>
        <v/>
      </c>
      <c r="AI1698">
        <f>IF(T1698&lt;&gt;"",T1698,AI1697)</f>
        <v/>
      </c>
      <c r="AJ1698">
        <f>IF(U1698&lt;&gt;"",U1698,AJ1697)</f>
        <v/>
      </c>
      <c r="AK1698">
        <f>IF(W1698&lt;&gt;"",W1698,"")</f>
        <v/>
      </c>
      <c r="AL1698" s="14">
        <f>IF(X1698&lt;&gt;"",X1698,"")</f>
        <v/>
      </c>
      <c r="AM1698" s="14">
        <f>IF(Y1698&lt;&gt;"",Y1698,"")</f>
        <v/>
      </c>
      <c r="AN1698" s="14">
        <f>IF(OR(AL1698="",AM1698=""),"",AL1698-AM1698)</f>
        <v/>
      </c>
      <c r="AO1698">
        <f>IF(AN1698="","",IF(AN1698&gt;0,"Bullish","Bearish"))</f>
        <v/>
      </c>
      <c r="AP1698">
        <f>IF(AO1698="",AP1697,AO1698)</f>
        <v/>
      </c>
      <c r="AQ1698" s="14">
        <f>IF(AB1698&lt;&gt;"",AB1698,"")</f>
        <v/>
      </c>
      <c r="AR1698" s="14">
        <f>IF(AD1698&lt;&gt;"",AD1698,"")</f>
        <v/>
      </c>
      <c r="AS1698">
        <f>IF(AS1697+1=13,1,AS1697+1)</f>
        <v/>
      </c>
      <c r="AT1698">
        <f>IFERROR(IF(SLOPE($AQ$1682:$AQ$1693,$AS$1682:$AS$1693)&gt;0,MIN(3,ABS(SLOPE($AQ$1682:$AQ$1693,$AS$1682:$AS$1693))),IF(SLOPE($AQ$1682:$AQ$1693,$AS$1682:$AS$1693)&lt;-0.5,-0.5,0)),0)</f>
        <v/>
      </c>
      <c r="AU1698">
        <f>IFERROR(IF(SLOPE($AR$1682:$AR$1693,$AS$1682:$AS$1693)&lt;0,MAX(-3,-ABS(SLOPE($AR$1682:$AR$1693,$AS$1682:$AS$1693))),IF(SLOPE($AR$1682:$AR$1693,$AS$1682:$AS$1693)&gt;0.5,0.5,0)),0)</f>
        <v/>
      </c>
      <c r="AV1698">
        <f>($AQ$1694+(AT1698*(AS1698-1)))</f>
        <v/>
      </c>
      <c r="AW1698">
        <f>($AR$1694+(AU1698*(AS1698-1)))</f>
        <v/>
      </c>
      <c r="AX1698">
        <f>IF(AT1698&gt;0,AV1698+AT1698,AV1698)</f>
        <v/>
      </c>
      <c r="AY1698">
        <f>IF(AU1698&lt;0,AW1698+AU1698,AW1698)</f>
        <v/>
      </c>
      <c r="BA1698" s="14">
        <f>IFERROR(AX1698-AQ1698,"")</f>
        <v/>
      </c>
      <c r="BB1698" s="14">
        <f>IFERROR(AY1698-AR1698,"")</f>
        <v/>
      </c>
      <c r="BD1698">
        <f>AH1698</f>
        <v/>
      </c>
      <c r="BE1698">
        <f>AI1698</f>
        <v/>
      </c>
      <c r="BF1698">
        <f>AJ1698</f>
        <v/>
      </c>
      <c r="BG1698" s="14">
        <f>L1698</f>
        <v/>
      </c>
      <c r="BH1698" s="14">
        <f>IF(X1698="","",X1698)</f>
        <v/>
      </c>
      <c r="BI1698" s="14">
        <f>IF(Y1698="","",Y1698)</f>
        <v/>
      </c>
      <c r="BJ1698">
        <f>Z1698</f>
        <v/>
      </c>
      <c r="BK1698">
        <f>AA1698</f>
        <v/>
      </c>
      <c r="BL1698">
        <f>IFERROR(AX1698,"")</f>
        <v/>
      </c>
      <c r="BM1698">
        <f>IFERROR(AY1698,"")</f>
        <v/>
      </c>
    </row>
    <row r="1699" ht="14.25" customHeight="1">
      <c r="A1699">
        <f>ALGLIB_SSA_XAUUSD!AA1699</f>
        <v/>
      </c>
      <c r="B1699">
        <f>IF($A1699="","",INDEX(ALGLIB_SSA_XAUUSD!$B$2:$B$2401,MATCH($A1699,ALGLIB_SSA_XAUUSD!$A$2:$A$2401,1)))</f>
        <v/>
      </c>
      <c r="C1699">
        <f>IF($A1699="","",INDEX(ALGLIB_SSA_XAUUSD!$C$2:$C$2401,MATCH($A1699,ALGLIB_SSA_XAUUSD!$A$2:$A$2401,1)))</f>
        <v/>
      </c>
      <c r="D1699" s="14">
        <f>IF($A1699="","",INT((ROW()-2)/12)+1)</f>
        <v/>
      </c>
      <c r="E1699" s="14">
        <f>IF(AND(E1706&lt;&gt;"",D1706=D1694+1),E1694+(E1706-E1694)*5/12,"")</f>
        <v/>
      </c>
      <c r="F1699" s="14">
        <f>IF(AND(F1706&lt;&gt;"",D1706=D1694+1),F1694+(F1706-F1694)*5/12,"")</f>
        <v/>
      </c>
      <c r="G1699" s="14">
        <f>IF(AND(G1706&lt;&gt;"",D1706=D1694+1),G1694+(G1706-G1694)*5/12,"")</f>
        <v/>
      </c>
      <c r="H1699" s="14">
        <f>IF(AND(H1706&lt;&gt;"",D1706=D1694+1),H1694+(H1706-H1694)*5/12,"")</f>
        <v/>
      </c>
      <c r="I1699" s="14">
        <f>IF(AND(L1706&lt;&gt;"",D1706=D1694+1),I1694+(I1706-I1694)*5/12,"")</f>
        <v/>
      </c>
      <c r="J1699">
        <f>_xlfn.XLOOKUP($A1699,ALGLIB_SSA_XAUUSD!$AA$2:$AA$2401,ALGLIB_SSA_XAUUSD!$P$2:$P$2401,"",0)</f>
        <v/>
      </c>
      <c r="K1699">
        <f>_xlfn.XLOOKUP($A1699,ALGLIB_SSA_XAUUSD!$AA$2:$AA$2401,ALGLIB_SSA_XAUUSD!$Q$2:$Q$2401,"",0)</f>
        <v/>
      </c>
      <c r="L1699">
        <f>_xlfn.XLOOKUP($A1699,ALGLIB_SSA_XAUUSD!$AA$2:$AA$2401,ALGLIB_SSA_XAUUSD!$R$2:$R$2401,"",0)</f>
        <v/>
      </c>
      <c r="M1699">
        <f>_xlfn.XLOOKUP($A1699,ALGLIB_SSA_XAUUSD!$AA$2:$AA$2401,ALGLIB_SSA_XAUUSD!$S$2:$S$2401,"",0)</f>
        <v/>
      </c>
      <c r="N1699">
        <f>_xlfn.XLOOKUP($A1699,ALGLIB_SSA_XAUUSD!$AA$2:$AA$2401,ALGLIB_SSA_XAUUSD!$T$2:$T$2401,"",0)</f>
        <v/>
      </c>
      <c r="O1699">
        <f>_xlfn.XLOOKUP($A1699,ALGLIB_SSA_XAUUSD!$AA$2:$AA$2401,ALGLIB_SSA_XAUUSD!$U$2:$U$2401,"",0)</f>
        <v/>
      </c>
      <c r="P1699">
        <f>_xlfn.XLOOKUP($A1699,ALGLIB_SSA_XAUUSD!$AA$2:$AA$2401,ALGLIB_SSA_XAUUSD!$V$2:$V$2401,"",0)</f>
        <v/>
      </c>
      <c r="S1699">
        <f>A1699</f>
        <v/>
      </c>
      <c r="T1699">
        <f>J1699</f>
        <v/>
      </c>
      <c r="U1699">
        <f>K1699</f>
        <v/>
      </c>
      <c r="V1699" s="14">
        <f>IF($A1699="","",MOD(ROW()-2,12)+1)</f>
        <v/>
      </c>
      <c r="W1699">
        <f>L1699</f>
        <v/>
      </c>
      <c r="X1699" s="14">
        <f>IF(F1699="","",F1699)</f>
        <v/>
      </c>
      <c r="Y1699" s="14">
        <f>IF(G1699="","",G1699)</f>
        <v/>
      </c>
      <c r="Z1699">
        <f>M1699</f>
        <v/>
      </c>
      <c r="AA1699">
        <f>N1699</f>
        <v/>
      </c>
      <c r="AB1699" s="14">
        <f>IF(H1699="","",H1699)</f>
        <v/>
      </c>
      <c r="AC1699">
        <f>O1699</f>
        <v/>
      </c>
      <c r="AD1699" s="14">
        <f>IF(I1699="","",I1699)</f>
        <v/>
      </c>
      <c r="AE1699">
        <f>P1699</f>
        <v/>
      </c>
      <c r="AH1699">
        <f>IF(S1699&lt;&gt;"",S1699,AH1698+900)</f>
        <v/>
      </c>
      <c r="AI1699">
        <f>IF(T1699&lt;&gt;"",T1699,AI1698)</f>
        <v/>
      </c>
      <c r="AJ1699">
        <f>IF(U1699&lt;&gt;"",U1699,AJ1698)</f>
        <v/>
      </c>
      <c r="AK1699">
        <f>IF(W1699&lt;&gt;"",W1699,"")</f>
        <v/>
      </c>
      <c r="AL1699" s="14">
        <f>IF(X1699&lt;&gt;"",X1699,"")</f>
        <v/>
      </c>
      <c r="AM1699" s="14">
        <f>IF(Y1699&lt;&gt;"",Y1699,"")</f>
        <v/>
      </c>
      <c r="AN1699" s="14">
        <f>IF(OR(AL1699="",AM1699=""),"",AL1699-AM1699)</f>
        <v/>
      </c>
      <c r="AO1699">
        <f>IF(AN1699="","",IF(AN1699&gt;0,"Bullish","Bearish"))</f>
        <v/>
      </c>
      <c r="AP1699">
        <f>IF(AO1699="",AP1698,AO1699)</f>
        <v/>
      </c>
      <c r="AQ1699" s="14">
        <f>IF(AB1699&lt;&gt;"",AB1699,"")</f>
        <v/>
      </c>
      <c r="AR1699" s="14">
        <f>IF(AD1699&lt;&gt;"",AD1699,"")</f>
        <v/>
      </c>
      <c r="AS1699">
        <f>IF(AS1698+1=13,1,AS1698+1)</f>
        <v/>
      </c>
      <c r="AT1699">
        <f>IFERROR(IF(SLOPE($AQ$1682:$AQ$1693,$AS$1682:$AS$1693)&gt;0,MIN(3,ABS(SLOPE($AQ$1682:$AQ$1693,$AS$1682:$AS$1693))),IF(SLOPE($AQ$1682:$AQ$1693,$AS$1682:$AS$1693)&lt;-0.5,-0.5,0)),0)</f>
        <v/>
      </c>
      <c r="AU1699">
        <f>IFERROR(IF(SLOPE($AR$1682:$AR$1693,$AS$1682:$AS$1693)&lt;0,MAX(-3,-ABS(SLOPE($AR$1682:$AR$1693,$AS$1682:$AS$1693))),IF(SLOPE($AR$1682:$AR$1693,$AS$1682:$AS$1693)&gt;0.5,0.5,0)),0)</f>
        <v/>
      </c>
      <c r="AV1699">
        <f>($AQ$1694+(AT1699*(AS1699-1)))</f>
        <v/>
      </c>
      <c r="AW1699">
        <f>($AR$1694+(AU1699*(AS1699-1)))</f>
        <v/>
      </c>
      <c r="AX1699">
        <f>IF(AT1699&gt;0,AV1699+AT1699,AV1699)</f>
        <v/>
      </c>
      <c r="AY1699">
        <f>IF(AU1699&lt;0,AW1699+AU1699,AW1699)</f>
        <v/>
      </c>
      <c r="BA1699" s="14">
        <f>IFERROR(AX1699-AQ1699,"")</f>
        <v/>
      </c>
      <c r="BB1699" s="14">
        <f>IFERROR(AY1699-AR1699,"")</f>
        <v/>
      </c>
      <c r="BD1699">
        <f>AH1699</f>
        <v/>
      </c>
      <c r="BE1699">
        <f>AI1699</f>
        <v/>
      </c>
      <c r="BF1699">
        <f>AJ1699</f>
        <v/>
      </c>
      <c r="BG1699" s="14">
        <f>L1699</f>
        <v/>
      </c>
      <c r="BH1699" s="14">
        <f>IF(X1699="","",X1699)</f>
        <v/>
      </c>
      <c r="BI1699" s="14">
        <f>IF(Y1699="","",Y1699)</f>
        <v/>
      </c>
      <c r="BJ1699">
        <f>Z1699</f>
        <v/>
      </c>
      <c r="BK1699">
        <f>AA1699</f>
        <v/>
      </c>
      <c r="BL1699">
        <f>IFERROR(AX1699,"")</f>
        <v/>
      </c>
      <c r="BM1699">
        <f>IFERROR(AY1699,"")</f>
        <v/>
      </c>
    </row>
    <row r="1700" ht="14.25" customHeight="1">
      <c r="A1700">
        <f>ALGLIB_SSA_XAUUSD!AA1700</f>
        <v/>
      </c>
      <c r="B1700">
        <f>IF($A1700="","",INDEX(ALGLIB_SSA_XAUUSD!$B$2:$B$2401,MATCH($A1700,ALGLIB_SSA_XAUUSD!$A$2:$A$2401,1)))</f>
        <v/>
      </c>
      <c r="C1700">
        <f>IF($A1700="","",INDEX(ALGLIB_SSA_XAUUSD!$C$2:$C$2401,MATCH($A1700,ALGLIB_SSA_XAUUSD!$A$2:$A$2401,1)))</f>
        <v/>
      </c>
      <c r="D1700" s="14">
        <f>IF($A1700="","",INT((ROW()-2)/12)+1)</f>
        <v/>
      </c>
      <c r="E1700" s="14">
        <f>IF(AND(E1706&lt;&gt;"",D1706=D1694+1),E1694+(E1706-E1694)*6/12,"")</f>
        <v/>
      </c>
      <c r="F1700" s="14">
        <f>IF(AND(F1706&lt;&gt;"",D1706=D1694+1),F1694+(F1706-F1694)*6/12,"")</f>
        <v/>
      </c>
      <c r="G1700" s="14">
        <f>IF(AND(G1706&lt;&gt;"",D1706=D1694+1),G1694+(G1706-G1694)*6/12,"")</f>
        <v/>
      </c>
      <c r="H1700" s="14">
        <f>IF(AND(H1706&lt;&gt;"",D1706=D1694+1),H1694+(H1706-H1694)*6/12,"")</f>
        <v/>
      </c>
      <c r="I1700" s="14">
        <f>IF(AND(L1706&lt;&gt;"",D1706=D1694+1),I1694+(I1706-I1694)*6/12,"")</f>
        <v/>
      </c>
      <c r="J1700">
        <f>_xlfn.XLOOKUP($A1700,ALGLIB_SSA_XAUUSD!$AA$2:$AA$2401,ALGLIB_SSA_XAUUSD!$P$2:$P$2401,"",0)</f>
        <v/>
      </c>
      <c r="K1700">
        <f>_xlfn.XLOOKUP($A1700,ALGLIB_SSA_XAUUSD!$AA$2:$AA$2401,ALGLIB_SSA_XAUUSD!$Q$2:$Q$2401,"",0)</f>
        <v/>
      </c>
      <c r="L1700">
        <f>_xlfn.XLOOKUP($A1700,ALGLIB_SSA_XAUUSD!$AA$2:$AA$2401,ALGLIB_SSA_XAUUSD!$R$2:$R$2401,"",0)</f>
        <v/>
      </c>
      <c r="M1700">
        <f>_xlfn.XLOOKUP($A1700,ALGLIB_SSA_XAUUSD!$AA$2:$AA$2401,ALGLIB_SSA_XAUUSD!$S$2:$S$2401,"",0)</f>
        <v/>
      </c>
      <c r="N1700">
        <f>_xlfn.XLOOKUP($A1700,ALGLIB_SSA_XAUUSD!$AA$2:$AA$2401,ALGLIB_SSA_XAUUSD!$T$2:$T$2401,"",0)</f>
        <v/>
      </c>
      <c r="O1700">
        <f>_xlfn.XLOOKUP($A1700,ALGLIB_SSA_XAUUSD!$AA$2:$AA$2401,ALGLIB_SSA_XAUUSD!$U$2:$U$2401,"",0)</f>
        <v/>
      </c>
      <c r="P1700">
        <f>_xlfn.XLOOKUP($A1700,ALGLIB_SSA_XAUUSD!$AA$2:$AA$2401,ALGLIB_SSA_XAUUSD!$V$2:$V$2401,"",0)</f>
        <v/>
      </c>
      <c r="S1700">
        <f>A1700</f>
        <v/>
      </c>
      <c r="T1700">
        <f>J1700</f>
        <v/>
      </c>
      <c r="U1700">
        <f>K1700</f>
        <v/>
      </c>
      <c r="V1700" s="14">
        <f>IF($A1700="","",MOD(ROW()-2,12)+1)</f>
        <v/>
      </c>
      <c r="W1700">
        <f>L1700</f>
        <v/>
      </c>
      <c r="X1700" s="14">
        <f>IF(F1700="","",F1700)</f>
        <v/>
      </c>
      <c r="Y1700" s="14">
        <f>IF(G1700="","",G1700)</f>
        <v/>
      </c>
      <c r="Z1700">
        <f>M1700</f>
        <v/>
      </c>
      <c r="AA1700">
        <f>N1700</f>
        <v/>
      </c>
      <c r="AB1700" s="14">
        <f>IF(H1700="","",H1700)</f>
        <v/>
      </c>
      <c r="AC1700">
        <f>O1700</f>
        <v/>
      </c>
      <c r="AD1700" s="14">
        <f>IF(I1700="","",I1700)</f>
        <v/>
      </c>
      <c r="AE1700">
        <f>P1700</f>
        <v/>
      </c>
      <c r="AH1700">
        <f>IF(S1700&lt;&gt;"",S1700,AH1699+900)</f>
        <v/>
      </c>
      <c r="AI1700">
        <f>IF(T1700&lt;&gt;"",T1700,AI1699)</f>
        <v/>
      </c>
      <c r="AJ1700">
        <f>IF(U1700&lt;&gt;"",U1700,AJ1699)</f>
        <v/>
      </c>
      <c r="AK1700">
        <f>IF(W1700&lt;&gt;"",W1700,"")</f>
        <v/>
      </c>
      <c r="AL1700" s="14">
        <f>IF(X1700&lt;&gt;"",X1700,"")</f>
        <v/>
      </c>
      <c r="AM1700" s="14">
        <f>IF(Y1700&lt;&gt;"",Y1700,"")</f>
        <v/>
      </c>
      <c r="AN1700" s="14">
        <f>IF(OR(AL1700="",AM1700=""),"",AL1700-AM1700)</f>
        <v/>
      </c>
      <c r="AO1700">
        <f>IF(AN1700="","",IF(AN1700&gt;0,"Bullish","Bearish"))</f>
        <v/>
      </c>
      <c r="AP1700">
        <f>IF(AO1700="",AP1699,AO1700)</f>
        <v/>
      </c>
      <c r="AQ1700" s="14">
        <f>IF(AB1700&lt;&gt;"",AB1700,"")</f>
        <v/>
      </c>
      <c r="AR1700" s="14">
        <f>IF(AD1700&lt;&gt;"",AD1700,"")</f>
        <v/>
      </c>
      <c r="AS1700">
        <f>IF(AS1699+1=13,1,AS1699+1)</f>
        <v/>
      </c>
      <c r="AT1700">
        <f>IFERROR(IF(SLOPE($AQ$1682:$AQ$1693,$AS$1682:$AS$1693)&gt;0,MIN(3,ABS(SLOPE($AQ$1682:$AQ$1693,$AS$1682:$AS$1693))),IF(SLOPE($AQ$1682:$AQ$1693,$AS$1682:$AS$1693)&lt;-0.5,-0.5,0)),0)</f>
        <v/>
      </c>
      <c r="AU1700">
        <f>IFERROR(IF(SLOPE($AR$1682:$AR$1693,$AS$1682:$AS$1693)&lt;0,MAX(-3,-ABS(SLOPE($AR$1682:$AR$1693,$AS$1682:$AS$1693))),IF(SLOPE($AR$1682:$AR$1693,$AS$1682:$AS$1693)&gt;0.5,0.5,0)),0)</f>
        <v/>
      </c>
      <c r="AV1700">
        <f>($AQ$1694+(AT1700*(AS1700-1)))</f>
        <v/>
      </c>
      <c r="AW1700">
        <f>($AR$1694+(AU1700*(AS1700-1)))</f>
        <v/>
      </c>
      <c r="AX1700">
        <f>IF(AT1700&gt;0,AV1700+AT1700,AV1700)</f>
        <v/>
      </c>
      <c r="AY1700">
        <f>IF(AU1700&lt;0,AW1700+AU1700,AW1700)</f>
        <v/>
      </c>
      <c r="BA1700" s="14">
        <f>IFERROR(AX1700-AQ1700,"")</f>
        <v/>
      </c>
      <c r="BB1700" s="14">
        <f>IFERROR(AY1700-AR1700,"")</f>
        <v/>
      </c>
      <c r="BD1700">
        <f>AH1700</f>
        <v/>
      </c>
      <c r="BE1700">
        <f>AI1700</f>
        <v/>
      </c>
      <c r="BF1700">
        <f>AJ1700</f>
        <v/>
      </c>
      <c r="BG1700" s="14">
        <f>L1700</f>
        <v/>
      </c>
      <c r="BH1700" s="14">
        <f>IF(X1700="","",X1700)</f>
        <v/>
      </c>
      <c r="BI1700" s="14">
        <f>IF(Y1700="","",Y1700)</f>
        <v/>
      </c>
      <c r="BJ1700">
        <f>Z1700</f>
        <v/>
      </c>
      <c r="BK1700">
        <f>AA1700</f>
        <v/>
      </c>
      <c r="BL1700">
        <f>IFERROR(AX1700,"")</f>
        <v/>
      </c>
      <c r="BM1700">
        <f>IFERROR(AY1700,"")</f>
        <v/>
      </c>
    </row>
    <row r="1701" ht="14.25" customHeight="1">
      <c r="A1701">
        <f>ALGLIB_SSA_XAUUSD!AA1701</f>
        <v/>
      </c>
      <c r="B1701">
        <f>IF($A1701="","",INDEX(ALGLIB_SSA_XAUUSD!$B$2:$B$2401,MATCH($A1701,ALGLIB_SSA_XAUUSD!$A$2:$A$2401,1)))</f>
        <v/>
      </c>
      <c r="C1701">
        <f>IF($A1701="","",INDEX(ALGLIB_SSA_XAUUSD!$C$2:$C$2401,MATCH($A1701,ALGLIB_SSA_XAUUSD!$A$2:$A$2401,1)))</f>
        <v/>
      </c>
      <c r="D1701" s="14">
        <f>IF($A1701="","",INT((ROW()-2)/12)+1)</f>
        <v/>
      </c>
      <c r="E1701" s="14">
        <f>IF(AND(E1706&lt;&gt;"",D1706=D1694+1),E1694+(E1706-E1694)*7/12,"")</f>
        <v/>
      </c>
      <c r="F1701" s="14">
        <f>IF(AND(F1706&lt;&gt;"",D1706=D1694+1),F1694+(F1706-F1694)*7/12,"")</f>
        <v/>
      </c>
      <c r="G1701" s="14">
        <f>IF(AND(G1706&lt;&gt;"",D1706=D1694+1),G1694+(G1706-G1694)*7/12,"")</f>
        <v/>
      </c>
      <c r="H1701" s="14">
        <f>IF(AND(H1706&lt;&gt;"",D1706=D1694+1),H1694+(H1706-H1694)*7/12,"")</f>
        <v/>
      </c>
      <c r="I1701" s="14">
        <f>IF(AND(L1706&lt;&gt;"",D1706=D1694+1),I1694+(I1706-I1694)*7/12,"")</f>
        <v/>
      </c>
      <c r="J1701">
        <f>_xlfn.XLOOKUP($A1701,ALGLIB_SSA_XAUUSD!$AA$2:$AA$2401,ALGLIB_SSA_XAUUSD!$P$2:$P$2401,"",0)</f>
        <v/>
      </c>
      <c r="K1701">
        <f>_xlfn.XLOOKUP($A1701,ALGLIB_SSA_XAUUSD!$AA$2:$AA$2401,ALGLIB_SSA_XAUUSD!$Q$2:$Q$2401,"",0)</f>
        <v/>
      </c>
      <c r="L1701">
        <f>_xlfn.XLOOKUP($A1701,ALGLIB_SSA_XAUUSD!$AA$2:$AA$2401,ALGLIB_SSA_XAUUSD!$R$2:$R$2401,"",0)</f>
        <v/>
      </c>
      <c r="M1701">
        <f>_xlfn.XLOOKUP($A1701,ALGLIB_SSA_XAUUSD!$AA$2:$AA$2401,ALGLIB_SSA_XAUUSD!$S$2:$S$2401,"",0)</f>
        <v/>
      </c>
      <c r="N1701">
        <f>_xlfn.XLOOKUP($A1701,ALGLIB_SSA_XAUUSD!$AA$2:$AA$2401,ALGLIB_SSA_XAUUSD!$T$2:$T$2401,"",0)</f>
        <v/>
      </c>
      <c r="O1701">
        <f>_xlfn.XLOOKUP($A1701,ALGLIB_SSA_XAUUSD!$AA$2:$AA$2401,ALGLIB_SSA_XAUUSD!$U$2:$U$2401,"",0)</f>
        <v/>
      </c>
      <c r="P1701">
        <f>_xlfn.XLOOKUP($A1701,ALGLIB_SSA_XAUUSD!$AA$2:$AA$2401,ALGLIB_SSA_XAUUSD!$V$2:$V$2401,"",0)</f>
        <v/>
      </c>
      <c r="S1701">
        <f>A1701</f>
        <v/>
      </c>
      <c r="T1701">
        <f>J1701</f>
        <v/>
      </c>
      <c r="U1701">
        <f>K1701</f>
        <v/>
      </c>
      <c r="V1701" s="14">
        <f>IF($A1701="","",MOD(ROW()-2,12)+1)</f>
        <v/>
      </c>
      <c r="W1701">
        <f>L1701</f>
        <v/>
      </c>
      <c r="X1701" s="14">
        <f>IF(F1701="","",F1701)</f>
        <v/>
      </c>
      <c r="Y1701" s="14">
        <f>IF(G1701="","",G1701)</f>
        <v/>
      </c>
      <c r="Z1701">
        <f>M1701</f>
        <v/>
      </c>
      <c r="AA1701">
        <f>N1701</f>
        <v/>
      </c>
      <c r="AB1701" s="14">
        <f>IF(H1701="","",H1701)</f>
        <v/>
      </c>
      <c r="AC1701">
        <f>O1701</f>
        <v/>
      </c>
      <c r="AD1701" s="14">
        <f>IF(I1701="","",I1701)</f>
        <v/>
      </c>
      <c r="AE1701">
        <f>P1701</f>
        <v/>
      </c>
      <c r="AH1701">
        <f>IF(S1701&lt;&gt;"",S1701,AH1700+900)</f>
        <v/>
      </c>
      <c r="AI1701">
        <f>IF(T1701&lt;&gt;"",T1701,AI1700)</f>
        <v/>
      </c>
      <c r="AJ1701">
        <f>IF(U1701&lt;&gt;"",U1701,AJ1700)</f>
        <v/>
      </c>
      <c r="AK1701">
        <f>IF(W1701&lt;&gt;"",W1701,"")</f>
        <v/>
      </c>
      <c r="AL1701" s="14">
        <f>IF(X1701&lt;&gt;"",X1701,"")</f>
        <v/>
      </c>
      <c r="AM1701" s="14">
        <f>IF(Y1701&lt;&gt;"",Y1701,"")</f>
        <v/>
      </c>
      <c r="AN1701" s="14">
        <f>IF(OR(AL1701="",AM1701=""),"",AL1701-AM1701)</f>
        <v/>
      </c>
      <c r="AO1701">
        <f>IF(AN1701="","",IF(AN1701&gt;0,"Bullish","Bearish"))</f>
        <v/>
      </c>
      <c r="AP1701">
        <f>IF(AO1701="",AP1700,AO1701)</f>
        <v/>
      </c>
      <c r="AQ1701" s="14">
        <f>IF(AB1701&lt;&gt;"",AB1701,"")</f>
        <v/>
      </c>
      <c r="AR1701" s="14">
        <f>IF(AD1701&lt;&gt;"",AD1701,"")</f>
        <v/>
      </c>
      <c r="AS1701">
        <f>IF(AS1700+1=13,1,AS1700+1)</f>
        <v/>
      </c>
      <c r="AT1701">
        <f>IFERROR(IF(SLOPE($AQ$1682:$AQ$1693,$AS$1682:$AS$1693)&gt;0,MIN(3,ABS(SLOPE($AQ$1682:$AQ$1693,$AS$1682:$AS$1693))),IF(SLOPE($AQ$1682:$AQ$1693,$AS$1682:$AS$1693)&lt;-0.5,-0.5,0)),0)</f>
        <v/>
      </c>
      <c r="AU1701">
        <f>IFERROR(IF(SLOPE($AR$1682:$AR$1693,$AS$1682:$AS$1693)&lt;0,MAX(-3,-ABS(SLOPE($AR$1682:$AR$1693,$AS$1682:$AS$1693))),IF(SLOPE($AR$1682:$AR$1693,$AS$1682:$AS$1693)&gt;0.5,0.5,0)),0)</f>
        <v/>
      </c>
      <c r="AV1701">
        <f>($AQ$1694+(AT1701*(AS1701-1)))</f>
        <v/>
      </c>
      <c r="AW1701">
        <f>($AR$1694+(AU1701*(AS1701-1)))</f>
        <v/>
      </c>
      <c r="AX1701">
        <f>IF(AT1701&gt;0,AV1701+AT1701,AV1701)</f>
        <v/>
      </c>
      <c r="AY1701">
        <f>IF(AU1701&lt;0,AW1701+AU1701,AW1701)</f>
        <v/>
      </c>
      <c r="BA1701" s="14">
        <f>IFERROR(AX1701-AQ1701,"")</f>
        <v/>
      </c>
      <c r="BB1701" s="14">
        <f>IFERROR(AY1701-AR1701,"")</f>
        <v/>
      </c>
      <c r="BD1701">
        <f>AH1701</f>
        <v/>
      </c>
      <c r="BE1701">
        <f>AI1701</f>
        <v/>
      </c>
      <c r="BF1701">
        <f>AJ1701</f>
        <v/>
      </c>
      <c r="BG1701" s="14">
        <f>L1701</f>
        <v/>
      </c>
      <c r="BH1701" s="14">
        <f>IF(X1701="","",X1701)</f>
        <v/>
      </c>
      <c r="BI1701" s="14">
        <f>IF(Y1701="","",Y1701)</f>
        <v/>
      </c>
      <c r="BJ1701">
        <f>Z1701</f>
        <v/>
      </c>
      <c r="BK1701">
        <f>AA1701</f>
        <v/>
      </c>
      <c r="BL1701">
        <f>IFERROR(AX1701,"")</f>
        <v/>
      </c>
      <c r="BM1701">
        <f>IFERROR(AY1701,"")</f>
        <v/>
      </c>
    </row>
    <row r="1702" ht="14.25" customHeight="1">
      <c r="A1702">
        <f>ALGLIB_SSA_XAUUSD!AA1702</f>
        <v/>
      </c>
      <c r="B1702">
        <f>IF($A1702="","",INDEX(ALGLIB_SSA_XAUUSD!$B$2:$B$2401,MATCH($A1702,ALGLIB_SSA_XAUUSD!$A$2:$A$2401,1)))</f>
        <v/>
      </c>
      <c r="C1702">
        <f>IF($A1702="","",INDEX(ALGLIB_SSA_XAUUSD!$C$2:$C$2401,MATCH($A1702,ALGLIB_SSA_XAUUSD!$A$2:$A$2401,1)))</f>
        <v/>
      </c>
      <c r="D1702" s="14">
        <f>IF($A1702="","",INT((ROW()-2)/12)+1)</f>
        <v/>
      </c>
      <c r="E1702" s="14">
        <f>IF(AND(E1706&lt;&gt;"",D1706=D1694+1),E1694+(E1706-E1694)*8/12,"")</f>
        <v/>
      </c>
      <c r="F1702" s="14">
        <f>IF(AND(F1706&lt;&gt;"",D1706=D1694+1),F1694+(F1706-F1694)*8/12,"")</f>
        <v/>
      </c>
      <c r="G1702" s="14">
        <f>IF(AND(G1706&lt;&gt;"",D1706=D1694+1),G1694+(G1706-G1694)*8/12,"")</f>
        <v/>
      </c>
      <c r="H1702" s="14">
        <f>IF(AND(H1706&lt;&gt;"",D1706=D1694+1),H1694+(H1706-H1694)*8/12,"")</f>
        <v/>
      </c>
      <c r="I1702" s="14">
        <f>IF(AND(L1706&lt;&gt;"",D1706=D1694+1),I1694+(I1706-I1694)*8/12,"")</f>
        <v/>
      </c>
      <c r="J1702">
        <f>_xlfn.XLOOKUP($A1702,ALGLIB_SSA_XAUUSD!$AA$2:$AA$2401,ALGLIB_SSA_XAUUSD!$P$2:$P$2401,"",0)</f>
        <v/>
      </c>
      <c r="K1702">
        <f>_xlfn.XLOOKUP($A1702,ALGLIB_SSA_XAUUSD!$AA$2:$AA$2401,ALGLIB_SSA_XAUUSD!$Q$2:$Q$2401,"",0)</f>
        <v/>
      </c>
      <c r="L1702">
        <f>_xlfn.XLOOKUP($A1702,ALGLIB_SSA_XAUUSD!$AA$2:$AA$2401,ALGLIB_SSA_XAUUSD!$R$2:$R$2401,"",0)</f>
        <v/>
      </c>
      <c r="M1702">
        <f>_xlfn.XLOOKUP($A1702,ALGLIB_SSA_XAUUSD!$AA$2:$AA$2401,ALGLIB_SSA_XAUUSD!$S$2:$S$2401,"",0)</f>
        <v/>
      </c>
      <c r="N1702">
        <f>_xlfn.XLOOKUP($A1702,ALGLIB_SSA_XAUUSD!$AA$2:$AA$2401,ALGLIB_SSA_XAUUSD!$T$2:$T$2401,"",0)</f>
        <v/>
      </c>
      <c r="O1702">
        <f>_xlfn.XLOOKUP($A1702,ALGLIB_SSA_XAUUSD!$AA$2:$AA$2401,ALGLIB_SSA_XAUUSD!$U$2:$U$2401,"",0)</f>
        <v/>
      </c>
      <c r="P1702">
        <f>_xlfn.XLOOKUP($A1702,ALGLIB_SSA_XAUUSD!$AA$2:$AA$2401,ALGLIB_SSA_XAUUSD!$V$2:$V$2401,"",0)</f>
        <v/>
      </c>
      <c r="S1702">
        <f>A1702</f>
        <v/>
      </c>
      <c r="T1702">
        <f>J1702</f>
        <v/>
      </c>
      <c r="U1702">
        <f>K1702</f>
        <v/>
      </c>
      <c r="V1702" s="14">
        <f>IF($A1702="","",MOD(ROW()-2,12)+1)</f>
        <v/>
      </c>
      <c r="W1702">
        <f>L1702</f>
        <v/>
      </c>
      <c r="X1702" s="14">
        <f>IF(F1702="","",F1702)</f>
        <v/>
      </c>
      <c r="Y1702" s="14">
        <f>IF(G1702="","",G1702)</f>
        <v/>
      </c>
      <c r="Z1702">
        <f>M1702</f>
        <v/>
      </c>
      <c r="AA1702">
        <f>N1702</f>
        <v/>
      </c>
      <c r="AB1702" s="14">
        <f>IF(H1702="","",H1702)</f>
        <v/>
      </c>
      <c r="AC1702">
        <f>O1702</f>
        <v/>
      </c>
      <c r="AD1702" s="14">
        <f>IF(I1702="","",I1702)</f>
        <v/>
      </c>
      <c r="AE1702">
        <f>P1702</f>
        <v/>
      </c>
      <c r="AH1702">
        <f>IF(S1702&lt;&gt;"",S1702,AH1701+900)</f>
        <v/>
      </c>
      <c r="AI1702">
        <f>IF(T1702&lt;&gt;"",T1702,AI1701)</f>
        <v/>
      </c>
      <c r="AJ1702">
        <f>IF(U1702&lt;&gt;"",U1702,AJ1701)</f>
        <v/>
      </c>
      <c r="AK1702">
        <f>IF(W1702&lt;&gt;"",W1702,"")</f>
        <v/>
      </c>
      <c r="AL1702" s="14">
        <f>IF(X1702&lt;&gt;"",X1702,"")</f>
        <v/>
      </c>
      <c r="AM1702" s="14">
        <f>IF(Y1702&lt;&gt;"",Y1702,"")</f>
        <v/>
      </c>
      <c r="AN1702" s="14">
        <f>IF(OR(AL1702="",AM1702=""),"",AL1702-AM1702)</f>
        <v/>
      </c>
      <c r="AO1702">
        <f>IF(AN1702="","",IF(AN1702&gt;0,"Bullish","Bearish"))</f>
        <v/>
      </c>
      <c r="AP1702">
        <f>IF(AO1702="",AP1701,AO1702)</f>
        <v/>
      </c>
      <c r="AQ1702" s="14">
        <f>IF(AB1702&lt;&gt;"",AB1702,"")</f>
        <v/>
      </c>
      <c r="AR1702" s="14">
        <f>IF(AD1702&lt;&gt;"",AD1702,"")</f>
        <v/>
      </c>
      <c r="AS1702">
        <f>IF(AS1701+1=13,1,AS1701+1)</f>
        <v/>
      </c>
      <c r="AT1702">
        <f>IFERROR(IF(SLOPE($AQ$1682:$AQ$1693,$AS$1682:$AS$1693)&gt;0,MIN(3,ABS(SLOPE($AQ$1682:$AQ$1693,$AS$1682:$AS$1693))),IF(SLOPE($AQ$1682:$AQ$1693,$AS$1682:$AS$1693)&lt;-0.5,-0.5,0)),0)</f>
        <v/>
      </c>
      <c r="AU1702">
        <f>IFERROR(IF(SLOPE($AR$1682:$AR$1693,$AS$1682:$AS$1693)&lt;0,MAX(-3,-ABS(SLOPE($AR$1682:$AR$1693,$AS$1682:$AS$1693))),IF(SLOPE($AR$1682:$AR$1693,$AS$1682:$AS$1693)&gt;0.5,0.5,0)),0)</f>
        <v/>
      </c>
      <c r="AV1702">
        <f>($AQ$1694+(AT1702*(AS1702-1)))</f>
        <v/>
      </c>
      <c r="AW1702">
        <f>($AR$1694+(AU1702*(AS1702-1)))</f>
        <v/>
      </c>
      <c r="AX1702">
        <f>IF(AT1702&gt;0,AV1702+AT1702,AV1702)</f>
        <v/>
      </c>
      <c r="AY1702">
        <f>IF(AU1702&lt;0,AW1702+AU1702,AW1702)</f>
        <v/>
      </c>
      <c r="BA1702" s="14">
        <f>IFERROR(AX1702-AQ1702,"")</f>
        <v/>
      </c>
      <c r="BB1702" s="14">
        <f>IFERROR(AY1702-AR1702,"")</f>
        <v/>
      </c>
      <c r="BD1702">
        <f>AH1702</f>
        <v/>
      </c>
      <c r="BE1702">
        <f>AI1702</f>
        <v/>
      </c>
      <c r="BF1702">
        <f>AJ1702</f>
        <v/>
      </c>
      <c r="BG1702" s="14">
        <f>L1702</f>
        <v/>
      </c>
      <c r="BH1702" s="14">
        <f>IF(X1702="","",X1702)</f>
        <v/>
      </c>
      <c r="BI1702" s="14">
        <f>IF(Y1702="","",Y1702)</f>
        <v/>
      </c>
      <c r="BJ1702">
        <f>Z1702</f>
        <v/>
      </c>
      <c r="BK1702">
        <f>AA1702</f>
        <v/>
      </c>
      <c r="BL1702">
        <f>IFERROR(AX1702,"")</f>
        <v/>
      </c>
      <c r="BM1702">
        <f>IFERROR(AY1702,"")</f>
        <v/>
      </c>
    </row>
    <row r="1703" ht="14.25" customHeight="1">
      <c r="A1703">
        <f>ALGLIB_SSA_XAUUSD!AA1703</f>
        <v/>
      </c>
      <c r="B1703">
        <f>IF($A1703="","",INDEX(ALGLIB_SSA_XAUUSD!$B$2:$B$2401,MATCH($A1703,ALGLIB_SSA_XAUUSD!$A$2:$A$2401,1)))</f>
        <v/>
      </c>
      <c r="C1703">
        <f>IF($A1703="","",INDEX(ALGLIB_SSA_XAUUSD!$C$2:$C$2401,MATCH($A1703,ALGLIB_SSA_XAUUSD!$A$2:$A$2401,1)))</f>
        <v/>
      </c>
      <c r="D1703" s="14">
        <f>IF($A1703="","",INT((ROW()-2)/12)+1)</f>
        <v/>
      </c>
      <c r="E1703" s="14">
        <f>IF(AND(E1706&lt;&gt;"",D1706=D1694+1),E1694+(E1706-E1694)*9/12,"")</f>
        <v/>
      </c>
      <c r="F1703" s="14">
        <f>IF(AND(F1706&lt;&gt;"",D1706=D1694+1),F1694+(F1706-F1694)*9/12,"")</f>
        <v/>
      </c>
      <c r="G1703" s="14">
        <f>IF(AND(G1706&lt;&gt;"",D1706=D1694+1),G1694+(G1706-G1694)*9/12,"")</f>
        <v/>
      </c>
      <c r="H1703" s="14">
        <f>IF(AND(H1706&lt;&gt;"",D1706=D1694+1),H1694+(H1706-H1694)*9/12,"")</f>
        <v/>
      </c>
      <c r="I1703" s="14">
        <f>IF(AND(L1706&lt;&gt;"",D1706=D1694+1),I1694+(I1706-I1694)*9/12,"")</f>
        <v/>
      </c>
      <c r="J1703">
        <f>_xlfn.XLOOKUP($A1703,ALGLIB_SSA_XAUUSD!$AA$2:$AA$2401,ALGLIB_SSA_XAUUSD!$P$2:$P$2401,"",0)</f>
        <v/>
      </c>
      <c r="K1703">
        <f>_xlfn.XLOOKUP($A1703,ALGLIB_SSA_XAUUSD!$AA$2:$AA$2401,ALGLIB_SSA_XAUUSD!$Q$2:$Q$2401,"",0)</f>
        <v/>
      </c>
      <c r="L1703">
        <f>_xlfn.XLOOKUP($A1703,ALGLIB_SSA_XAUUSD!$AA$2:$AA$2401,ALGLIB_SSA_XAUUSD!$R$2:$R$2401,"",0)</f>
        <v/>
      </c>
      <c r="M1703">
        <f>_xlfn.XLOOKUP($A1703,ALGLIB_SSA_XAUUSD!$AA$2:$AA$2401,ALGLIB_SSA_XAUUSD!$S$2:$S$2401,"",0)</f>
        <v/>
      </c>
      <c r="N1703">
        <f>_xlfn.XLOOKUP($A1703,ALGLIB_SSA_XAUUSD!$AA$2:$AA$2401,ALGLIB_SSA_XAUUSD!$T$2:$T$2401,"",0)</f>
        <v/>
      </c>
      <c r="O1703">
        <f>_xlfn.XLOOKUP($A1703,ALGLIB_SSA_XAUUSD!$AA$2:$AA$2401,ALGLIB_SSA_XAUUSD!$U$2:$U$2401,"",0)</f>
        <v/>
      </c>
      <c r="P1703">
        <f>_xlfn.XLOOKUP($A1703,ALGLIB_SSA_XAUUSD!$AA$2:$AA$2401,ALGLIB_SSA_XAUUSD!$V$2:$V$2401,"",0)</f>
        <v/>
      </c>
      <c r="S1703">
        <f>A1703</f>
        <v/>
      </c>
      <c r="T1703">
        <f>J1703</f>
        <v/>
      </c>
      <c r="U1703">
        <f>K1703</f>
        <v/>
      </c>
      <c r="V1703" s="14">
        <f>IF($A1703="","",MOD(ROW()-2,12)+1)</f>
        <v/>
      </c>
      <c r="W1703">
        <f>L1703</f>
        <v/>
      </c>
      <c r="X1703" s="14">
        <f>IF(F1703="","",F1703)</f>
        <v/>
      </c>
      <c r="Y1703" s="14">
        <f>IF(G1703="","",G1703)</f>
        <v/>
      </c>
      <c r="Z1703">
        <f>M1703</f>
        <v/>
      </c>
      <c r="AA1703">
        <f>N1703</f>
        <v/>
      </c>
      <c r="AB1703" s="14">
        <f>IF(H1703="","",H1703)</f>
        <v/>
      </c>
      <c r="AC1703">
        <f>O1703</f>
        <v/>
      </c>
      <c r="AD1703" s="14">
        <f>IF(I1703="","",I1703)</f>
        <v/>
      </c>
      <c r="AE1703">
        <f>P1703</f>
        <v/>
      </c>
      <c r="AH1703">
        <f>IF(S1703&lt;&gt;"",S1703,AH1702+900)</f>
        <v/>
      </c>
      <c r="AI1703">
        <f>IF(T1703&lt;&gt;"",T1703,AI1702)</f>
        <v/>
      </c>
      <c r="AJ1703">
        <f>IF(U1703&lt;&gt;"",U1703,AJ1702)</f>
        <v/>
      </c>
      <c r="AK1703">
        <f>IF(W1703&lt;&gt;"",W1703,"")</f>
        <v/>
      </c>
      <c r="AL1703" s="14">
        <f>IF(X1703&lt;&gt;"",X1703,"")</f>
        <v/>
      </c>
      <c r="AM1703" s="14">
        <f>IF(Y1703&lt;&gt;"",Y1703,"")</f>
        <v/>
      </c>
      <c r="AN1703" s="14">
        <f>IF(OR(AL1703="",AM1703=""),"",AL1703-AM1703)</f>
        <v/>
      </c>
      <c r="AO1703">
        <f>IF(AN1703="","",IF(AN1703&gt;0,"Bullish","Bearish"))</f>
        <v/>
      </c>
      <c r="AP1703">
        <f>IF(AO1703="",AP1702,AO1703)</f>
        <v/>
      </c>
      <c r="AQ1703" s="14">
        <f>IF(AB1703&lt;&gt;"",AB1703,"")</f>
        <v/>
      </c>
      <c r="AR1703" s="14">
        <f>IF(AD1703&lt;&gt;"",AD1703,"")</f>
        <v/>
      </c>
      <c r="AS1703">
        <f>IF(AS1702+1=13,1,AS1702+1)</f>
        <v/>
      </c>
      <c r="AT1703">
        <f>IFERROR(IF(SLOPE($AQ$1682:$AQ$1693,$AS$1682:$AS$1693)&gt;0,MIN(3,ABS(SLOPE($AQ$1682:$AQ$1693,$AS$1682:$AS$1693))),IF(SLOPE($AQ$1682:$AQ$1693,$AS$1682:$AS$1693)&lt;-0.5,-0.5,0)),0)</f>
        <v/>
      </c>
      <c r="AU1703">
        <f>IFERROR(IF(SLOPE($AR$1682:$AR$1693,$AS$1682:$AS$1693)&lt;0,MAX(-3,-ABS(SLOPE($AR$1682:$AR$1693,$AS$1682:$AS$1693))),IF(SLOPE($AR$1682:$AR$1693,$AS$1682:$AS$1693)&gt;0.5,0.5,0)),0)</f>
        <v/>
      </c>
      <c r="AV1703">
        <f>($AQ$1694+(AT1703*(AS1703-1)))</f>
        <v/>
      </c>
      <c r="AW1703">
        <f>($AR$1694+(AU1703*(AS1703-1)))</f>
        <v/>
      </c>
      <c r="AX1703">
        <f>IF(AT1703&gt;0,AV1703+AT1703,AV1703)</f>
        <v/>
      </c>
      <c r="AY1703">
        <f>IF(AU1703&lt;0,AW1703+AU1703,AW1703)</f>
        <v/>
      </c>
      <c r="BA1703" s="14">
        <f>IFERROR(AX1703-AQ1703,"")</f>
        <v/>
      </c>
      <c r="BB1703" s="14">
        <f>IFERROR(AY1703-AR1703,"")</f>
        <v/>
      </c>
      <c r="BD1703">
        <f>AH1703</f>
        <v/>
      </c>
      <c r="BE1703">
        <f>AI1703</f>
        <v/>
      </c>
      <c r="BF1703">
        <f>AJ1703</f>
        <v/>
      </c>
      <c r="BG1703" s="14">
        <f>L1703</f>
        <v/>
      </c>
      <c r="BH1703" s="14">
        <f>IF(X1703="","",X1703)</f>
        <v/>
      </c>
      <c r="BI1703" s="14">
        <f>IF(Y1703="","",Y1703)</f>
        <v/>
      </c>
      <c r="BJ1703">
        <f>Z1703</f>
        <v/>
      </c>
      <c r="BK1703">
        <f>AA1703</f>
        <v/>
      </c>
      <c r="BL1703">
        <f>IFERROR(AX1703,"")</f>
        <v/>
      </c>
      <c r="BM1703">
        <f>IFERROR(AY1703,"")</f>
        <v/>
      </c>
    </row>
    <row r="1704" ht="14.25" customHeight="1">
      <c r="A1704">
        <f>ALGLIB_SSA_XAUUSD!AA1704</f>
        <v/>
      </c>
      <c r="B1704">
        <f>IF($A1704="","",INDEX(ALGLIB_SSA_XAUUSD!$B$2:$B$2401,MATCH($A1704,ALGLIB_SSA_XAUUSD!$A$2:$A$2401,1)))</f>
        <v/>
      </c>
      <c r="C1704">
        <f>IF($A1704="","",INDEX(ALGLIB_SSA_XAUUSD!$C$2:$C$2401,MATCH($A1704,ALGLIB_SSA_XAUUSD!$A$2:$A$2401,1)))</f>
        <v/>
      </c>
      <c r="D1704" s="14">
        <f>IF($A1704="","",INT((ROW()-2)/12)+1)</f>
        <v/>
      </c>
      <c r="E1704" s="14">
        <f>IF(AND(E1706&lt;&gt;"",D1706=D1694+1),E1694+(E1706-E1694)*10/12,"")</f>
        <v/>
      </c>
      <c r="F1704" s="14">
        <f>IF(AND(F1706&lt;&gt;"",D1706=D1694+1),F1694+(F1706-F1694)*10/12,"")</f>
        <v/>
      </c>
      <c r="G1704" s="14">
        <f>IF(AND(G1706&lt;&gt;"",D1706=D1694+1),G1694+(G1706-G1694)*10/12,"")</f>
        <v/>
      </c>
      <c r="H1704" s="14">
        <f>IF(AND(H1706&lt;&gt;"",D1706=D1694+1),H1694+(H1706-H1694)*10/12,"")</f>
        <v/>
      </c>
      <c r="I1704" s="14">
        <f>IF(AND(L1706&lt;&gt;"",D1706=D1694+1),I1694+(I1706-I1694)*10/12,"")</f>
        <v/>
      </c>
      <c r="J1704">
        <f>_xlfn.XLOOKUP($A1704,ALGLIB_SSA_XAUUSD!$AA$2:$AA$2401,ALGLIB_SSA_XAUUSD!$P$2:$P$2401,"",0)</f>
        <v/>
      </c>
      <c r="K1704">
        <f>_xlfn.XLOOKUP($A1704,ALGLIB_SSA_XAUUSD!$AA$2:$AA$2401,ALGLIB_SSA_XAUUSD!$Q$2:$Q$2401,"",0)</f>
        <v/>
      </c>
      <c r="L1704">
        <f>_xlfn.XLOOKUP($A1704,ALGLIB_SSA_XAUUSD!$AA$2:$AA$2401,ALGLIB_SSA_XAUUSD!$R$2:$R$2401,"",0)</f>
        <v/>
      </c>
      <c r="M1704">
        <f>_xlfn.XLOOKUP($A1704,ALGLIB_SSA_XAUUSD!$AA$2:$AA$2401,ALGLIB_SSA_XAUUSD!$S$2:$S$2401,"",0)</f>
        <v/>
      </c>
      <c r="N1704">
        <f>_xlfn.XLOOKUP($A1704,ALGLIB_SSA_XAUUSD!$AA$2:$AA$2401,ALGLIB_SSA_XAUUSD!$T$2:$T$2401,"",0)</f>
        <v/>
      </c>
      <c r="O1704">
        <f>_xlfn.XLOOKUP($A1704,ALGLIB_SSA_XAUUSD!$AA$2:$AA$2401,ALGLIB_SSA_XAUUSD!$U$2:$U$2401,"",0)</f>
        <v/>
      </c>
      <c r="P1704">
        <f>_xlfn.XLOOKUP($A1704,ALGLIB_SSA_XAUUSD!$AA$2:$AA$2401,ALGLIB_SSA_XAUUSD!$V$2:$V$2401,"",0)</f>
        <v/>
      </c>
      <c r="S1704">
        <f>A1704</f>
        <v/>
      </c>
      <c r="T1704">
        <f>J1704</f>
        <v/>
      </c>
      <c r="U1704">
        <f>K1704</f>
        <v/>
      </c>
      <c r="V1704" s="14">
        <f>IF($A1704="","",MOD(ROW()-2,12)+1)</f>
        <v/>
      </c>
      <c r="W1704">
        <f>L1704</f>
        <v/>
      </c>
      <c r="X1704" s="14">
        <f>IF(F1704="","",F1704)</f>
        <v/>
      </c>
      <c r="Y1704" s="14">
        <f>IF(G1704="","",G1704)</f>
        <v/>
      </c>
      <c r="Z1704">
        <f>M1704</f>
        <v/>
      </c>
      <c r="AA1704">
        <f>N1704</f>
        <v/>
      </c>
      <c r="AB1704" s="14">
        <f>IF(H1704="","",H1704)</f>
        <v/>
      </c>
      <c r="AC1704">
        <f>O1704</f>
        <v/>
      </c>
      <c r="AD1704" s="14">
        <f>IF(I1704="","",I1704)</f>
        <v/>
      </c>
      <c r="AE1704">
        <f>P1704</f>
        <v/>
      </c>
      <c r="AH1704">
        <f>IF(S1704&lt;&gt;"",S1704,AH1703+900)</f>
        <v/>
      </c>
      <c r="AI1704">
        <f>IF(T1704&lt;&gt;"",T1704,AI1703)</f>
        <v/>
      </c>
      <c r="AJ1704">
        <f>IF(U1704&lt;&gt;"",U1704,AJ1703)</f>
        <v/>
      </c>
      <c r="AK1704">
        <f>IF(W1704&lt;&gt;"",W1704,"")</f>
        <v/>
      </c>
      <c r="AL1704" s="14">
        <f>IF(X1704&lt;&gt;"",X1704,"")</f>
        <v/>
      </c>
      <c r="AM1704" s="14">
        <f>IF(Y1704&lt;&gt;"",Y1704,"")</f>
        <v/>
      </c>
      <c r="AN1704" s="14">
        <f>IF(OR(AL1704="",AM1704=""),"",AL1704-AM1704)</f>
        <v/>
      </c>
      <c r="AO1704">
        <f>IF(AN1704="","",IF(AN1704&gt;0,"Bullish","Bearish"))</f>
        <v/>
      </c>
      <c r="AP1704">
        <f>IF(AO1704="",AP1703,AO1704)</f>
        <v/>
      </c>
      <c r="AQ1704" s="14">
        <f>IF(AB1704&lt;&gt;"",AB1704,"")</f>
        <v/>
      </c>
      <c r="AR1704" s="14">
        <f>IF(AD1704&lt;&gt;"",AD1704,"")</f>
        <v/>
      </c>
      <c r="AS1704">
        <f>IF(AS1703+1=13,1,AS1703+1)</f>
        <v/>
      </c>
      <c r="AT1704">
        <f>IFERROR(IF(SLOPE($AQ$1682:$AQ$1693,$AS$1682:$AS$1693)&gt;0,MIN(3,ABS(SLOPE($AQ$1682:$AQ$1693,$AS$1682:$AS$1693))),IF(SLOPE($AQ$1682:$AQ$1693,$AS$1682:$AS$1693)&lt;-0.5,-0.5,0)),0)</f>
        <v/>
      </c>
      <c r="AU1704">
        <f>IFERROR(IF(SLOPE($AR$1682:$AR$1693,$AS$1682:$AS$1693)&lt;0,MAX(-3,-ABS(SLOPE($AR$1682:$AR$1693,$AS$1682:$AS$1693))),IF(SLOPE($AR$1682:$AR$1693,$AS$1682:$AS$1693)&gt;0.5,0.5,0)),0)</f>
        <v/>
      </c>
      <c r="AV1704">
        <f>($AQ$1694+(AT1704*(AS1704-1)))</f>
        <v/>
      </c>
      <c r="AW1704">
        <f>($AR$1694+(AU1704*(AS1704-1)))</f>
        <v/>
      </c>
      <c r="AX1704">
        <f>IF(AT1704&gt;0,AV1704+AT1704,AV1704)</f>
        <v/>
      </c>
      <c r="AY1704">
        <f>IF(AU1704&lt;0,AW1704+AU1704,AW1704)</f>
        <v/>
      </c>
      <c r="BA1704" s="14">
        <f>IFERROR(AX1704-AQ1704,"")</f>
        <v/>
      </c>
      <c r="BB1704" s="14">
        <f>IFERROR(AY1704-AR1704,"")</f>
        <v/>
      </c>
      <c r="BD1704">
        <f>AH1704</f>
        <v/>
      </c>
      <c r="BE1704">
        <f>AI1704</f>
        <v/>
      </c>
      <c r="BF1704">
        <f>AJ1704</f>
        <v/>
      </c>
      <c r="BG1704" s="14">
        <f>L1704</f>
        <v/>
      </c>
      <c r="BH1704" s="14">
        <f>IF(X1704="","",X1704)</f>
        <v/>
      </c>
      <c r="BI1704" s="14">
        <f>IF(Y1704="","",Y1704)</f>
        <v/>
      </c>
      <c r="BJ1704">
        <f>Z1704</f>
        <v/>
      </c>
      <c r="BK1704">
        <f>AA1704</f>
        <v/>
      </c>
      <c r="BL1704">
        <f>IFERROR(AX1704,"")</f>
        <v/>
      </c>
      <c r="BM1704">
        <f>IFERROR(AY1704,"")</f>
        <v/>
      </c>
    </row>
    <row r="1705" ht="14.25" customHeight="1">
      <c r="A1705">
        <f>ALGLIB_SSA_XAUUSD!AA1705</f>
        <v/>
      </c>
      <c r="B1705">
        <f>IF($A1705="","",INDEX(ALGLIB_SSA_XAUUSD!$B$2:$B$2401,MATCH($A1705,ALGLIB_SSA_XAUUSD!$A$2:$A$2401,1)))</f>
        <v/>
      </c>
      <c r="C1705">
        <f>IF($A1705="","",INDEX(ALGLIB_SSA_XAUUSD!$C$2:$C$2401,MATCH($A1705,ALGLIB_SSA_XAUUSD!$A$2:$A$2401,1)))</f>
        <v/>
      </c>
      <c r="D1705" s="14">
        <f>IF($A1705="","",INT((ROW()-2)/12)+1)</f>
        <v/>
      </c>
      <c r="E1705" s="14">
        <f>IF(AND(E1706&lt;&gt;"",D1706=D1694+1),E1694+(E1706-E1694)*11/12,"")</f>
        <v/>
      </c>
      <c r="F1705" s="14">
        <f>IF(AND(F1706&lt;&gt;"",D1706=D1694+1),F1694+(F1706-F1694)*11/12,"")</f>
        <v/>
      </c>
      <c r="G1705" s="14">
        <f>IF(AND(G1706&lt;&gt;"",D1706=D1694+1),G1694+(G1706-G1694)*11/12,"")</f>
        <v/>
      </c>
      <c r="H1705" s="14">
        <f>IF(AND(H1706&lt;&gt;"",D1706=D1694+1),H1694+(H1706-H1694)*11/12,"")</f>
        <v/>
      </c>
      <c r="I1705" s="14">
        <f>IF(AND(L1706&lt;&gt;"",D1706=D1694+1),I1694+(I1706-I1694)*11/12,"")</f>
        <v/>
      </c>
      <c r="J1705">
        <f>_xlfn.XLOOKUP($A1705,ALGLIB_SSA_XAUUSD!$AA$2:$AA$2401,ALGLIB_SSA_XAUUSD!$P$2:$P$2401,"",0)</f>
        <v/>
      </c>
      <c r="K1705">
        <f>_xlfn.XLOOKUP($A1705,ALGLIB_SSA_XAUUSD!$AA$2:$AA$2401,ALGLIB_SSA_XAUUSD!$Q$2:$Q$2401,"",0)</f>
        <v/>
      </c>
      <c r="L1705">
        <f>_xlfn.XLOOKUP($A1705,ALGLIB_SSA_XAUUSD!$AA$2:$AA$2401,ALGLIB_SSA_XAUUSD!$R$2:$R$2401,"",0)</f>
        <v/>
      </c>
      <c r="M1705">
        <f>_xlfn.XLOOKUP($A1705,ALGLIB_SSA_XAUUSD!$AA$2:$AA$2401,ALGLIB_SSA_XAUUSD!$S$2:$S$2401,"",0)</f>
        <v/>
      </c>
      <c r="N1705">
        <f>_xlfn.XLOOKUP($A1705,ALGLIB_SSA_XAUUSD!$AA$2:$AA$2401,ALGLIB_SSA_XAUUSD!$T$2:$T$2401,"",0)</f>
        <v/>
      </c>
      <c r="O1705">
        <f>_xlfn.XLOOKUP($A1705,ALGLIB_SSA_XAUUSD!$AA$2:$AA$2401,ALGLIB_SSA_XAUUSD!$U$2:$U$2401,"",0)</f>
        <v/>
      </c>
      <c r="P1705">
        <f>_xlfn.XLOOKUP($A1705,ALGLIB_SSA_XAUUSD!$AA$2:$AA$2401,ALGLIB_SSA_XAUUSD!$V$2:$V$2401,"",0)</f>
        <v/>
      </c>
      <c r="S1705">
        <f>A1705</f>
        <v/>
      </c>
      <c r="T1705">
        <f>J1705</f>
        <v/>
      </c>
      <c r="U1705">
        <f>K1705</f>
        <v/>
      </c>
      <c r="V1705" s="14">
        <f>IF($A1705="","",MOD(ROW()-2,12)+1)</f>
        <v/>
      </c>
      <c r="W1705">
        <f>L1705</f>
        <v/>
      </c>
      <c r="X1705" s="14">
        <f>IF(F1705="","",F1705)</f>
        <v/>
      </c>
      <c r="Y1705" s="14">
        <f>IF(G1705="","",G1705)</f>
        <v/>
      </c>
      <c r="Z1705">
        <f>M1705</f>
        <v/>
      </c>
      <c r="AA1705">
        <f>N1705</f>
        <v/>
      </c>
      <c r="AB1705" s="14">
        <f>IF(H1705="","",H1705)</f>
        <v/>
      </c>
      <c r="AC1705">
        <f>O1705</f>
        <v/>
      </c>
      <c r="AD1705" s="14">
        <f>IF(I1705="","",I1705)</f>
        <v/>
      </c>
      <c r="AE1705">
        <f>P1705</f>
        <v/>
      </c>
      <c r="AH1705">
        <f>IF(S1705&lt;&gt;"",S1705,AH1704+900)</f>
        <v/>
      </c>
      <c r="AI1705">
        <f>IF(T1705&lt;&gt;"",T1705,AI1704)</f>
        <v/>
      </c>
      <c r="AJ1705">
        <f>IF(U1705&lt;&gt;"",U1705,AJ1704)</f>
        <v/>
      </c>
      <c r="AK1705">
        <f>IF(W1705&lt;&gt;"",W1705,"")</f>
        <v/>
      </c>
      <c r="AL1705" s="14">
        <f>IF(X1705&lt;&gt;"",X1705,"")</f>
        <v/>
      </c>
      <c r="AM1705" s="14">
        <f>IF(Y1705&lt;&gt;"",Y1705,"")</f>
        <v/>
      </c>
      <c r="AN1705" s="14">
        <f>IF(OR(AL1705="",AM1705=""),"",AL1705-AM1705)</f>
        <v/>
      </c>
      <c r="AO1705">
        <f>IF(AN1705="","",IF(AN1705&gt;0,"Bullish","Bearish"))</f>
        <v/>
      </c>
      <c r="AP1705">
        <f>IF(AO1705="",AP1704,AO1705)</f>
        <v/>
      </c>
      <c r="AQ1705" s="14">
        <f>IF(AB1705&lt;&gt;"",AB1705,"")</f>
        <v/>
      </c>
      <c r="AR1705" s="14">
        <f>IF(AD1705&lt;&gt;"",AD1705,"")</f>
        <v/>
      </c>
      <c r="AS1705">
        <f>IF(AS1704+1=13,1,AS1704+1)</f>
        <v/>
      </c>
      <c r="AT1705">
        <f>IFERROR(IF(SLOPE($AQ$1682:$AQ$1693,$AS$1682:$AS$1693)&gt;0,MIN(3,ABS(SLOPE($AQ$1682:$AQ$1693,$AS$1682:$AS$1693))),IF(SLOPE($AQ$1682:$AQ$1693,$AS$1682:$AS$1693)&lt;-0.5,-0.5,0)),0)</f>
        <v/>
      </c>
      <c r="AU1705">
        <f>IFERROR(IF(SLOPE($AR$1682:$AR$1693,$AS$1682:$AS$1693)&lt;0,MAX(-3,-ABS(SLOPE($AR$1682:$AR$1693,$AS$1682:$AS$1693))),IF(SLOPE($AR$1682:$AR$1693,$AS$1682:$AS$1693)&gt;0.5,0.5,0)),0)</f>
        <v/>
      </c>
      <c r="AV1705">
        <f>($AQ$1694+(AT1705*(AS1705-1)))</f>
        <v/>
      </c>
      <c r="AW1705">
        <f>($AR$1694+(AU1705*(AS1705-1)))</f>
        <v/>
      </c>
      <c r="AX1705">
        <f>IF(AT1705&gt;0,AV1705+AT1705,AV1705)</f>
        <v/>
      </c>
      <c r="AY1705">
        <f>IF(AU1705&lt;0,AW1705+AU1705,AW1705)</f>
        <v/>
      </c>
      <c r="BA1705" s="14">
        <f>IFERROR(AX1705-AQ1705,"")</f>
        <v/>
      </c>
      <c r="BB1705" s="14">
        <f>IFERROR(AY1705-AR1705,"")</f>
        <v/>
      </c>
      <c r="BD1705">
        <f>AH1705</f>
        <v/>
      </c>
      <c r="BE1705">
        <f>AI1705</f>
        <v/>
      </c>
      <c r="BF1705">
        <f>AJ1705</f>
        <v/>
      </c>
      <c r="BG1705" s="14">
        <f>L1705</f>
        <v/>
      </c>
      <c r="BH1705" s="14">
        <f>IF(X1705="","",X1705)</f>
        <v/>
      </c>
      <c r="BI1705" s="14">
        <f>IF(Y1705="","",Y1705)</f>
        <v/>
      </c>
      <c r="BJ1705">
        <f>Z1705</f>
        <v/>
      </c>
      <c r="BK1705">
        <f>AA1705</f>
        <v/>
      </c>
      <c r="BL1705">
        <f>IFERROR(AX1705,"")</f>
        <v/>
      </c>
      <c r="BM1705">
        <f>IFERROR(AY1705,"")</f>
        <v/>
      </c>
    </row>
    <row r="1706" ht="14.25" customHeight="1">
      <c r="A1706">
        <f>ALGLIB_SSA_XAUUSD!AA1706</f>
        <v/>
      </c>
      <c r="B1706">
        <f>IF($A1706="","",INDEX(ALGLIB_SSA_XAUUSD!$B$2:$B$2401,MATCH($A1706,ALGLIB_SSA_XAUUSD!$A$2:$A$2401,1)))</f>
        <v/>
      </c>
      <c r="C1706">
        <f>IF($A1706="","",INDEX(ALGLIB_SSA_XAUUSD!$C$2:$C$2401,MATCH($A1706,ALGLIB_SSA_XAUUSD!$A$2:$A$2401,1)))</f>
        <v/>
      </c>
      <c r="D1706" s="14">
        <f>IF($A1706="","",INT((ROW()-2)/12)+1)</f>
        <v/>
      </c>
      <c r="E1706" s="14">
        <f>IF($A1706="","",INDEX(ALGLIB_SSA_XAUUSD!$D$2:$D$2401,MATCH($A1706,ALGLIB_SSA_XAUUSD!$A$2:$A$2401,1)))</f>
        <v/>
      </c>
      <c r="F1706" s="14">
        <f>IF($A1706="","",INDEX(ALGLIB_SSA_XAUUSD!$E$2:$E$2401,MATCH($A1706,ALGLIB_SSA_XAUUSD!$A$2:$A$2401,1)))</f>
        <v/>
      </c>
      <c r="G1706" s="14">
        <f>IF($A1706="","",INDEX(ALGLIB_SSA_XAUUSD!$F$2:$F$2401,MATCH($A1706,ALGLIB_SSA_XAUUSD!$A$2:$A$2401,1)))</f>
        <v/>
      </c>
      <c r="H1706" s="14">
        <f>IF($A1706="","",INDEX(ALGLIB_SSA_XAUUSD!$G$2:$G$2401,MATCH($A1706,ALGLIB_SSA_XAUUSD!$A$2:$A$2401,1)))</f>
        <v/>
      </c>
      <c r="I1706" s="14">
        <f>IF($A1706="","",INDEX(ALGLIB_SSA_XAUUSD!$H$2:$H$2401,MATCH($A1706,ALGLIB_SSA_XAUUSD!$A$2:$A$2401,1)))</f>
        <v/>
      </c>
      <c r="J1706">
        <f>_xlfn.XLOOKUP($A1706,ALGLIB_SSA_XAUUSD!$AA$2:$AA$2401,ALGLIB_SSA_XAUUSD!$P$2:$P$2401,"",0)</f>
        <v/>
      </c>
      <c r="K1706">
        <f>_xlfn.XLOOKUP($A1706,ALGLIB_SSA_XAUUSD!$AA$2:$AA$2401,ALGLIB_SSA_XAUUSD!$Q$2:$Q$2401,"",0)</f>
        <v/>
      </c>
      <c r="L1706">
        <f>_xlfn.XLOOKUP($A1706,ALGLIB_SSA_XAUUSD!$AA$2:$AA$2401,ALGLIB_SSA_XAUUSD!$R$2:$R$2401,"",0)</f>
        <v/>
      </c>
      <c r="M1706">
        <f>_xlfn.XLOOKUP($A1706,ALGLIB_SSA_XAUUSD!$AA$2:$AA$2401,ALGLIB_SSA_XAUUSD!$S$2:$S$2401,"",0)</f>
        <v/>
      </c>
      <c r="N1706">
        <f>_xlfn.XLOOKUP($A1706,ALGLIB_SSA_XAUUSD!$AA$2:$AA$2401,ALGLIB_SSA_XAUUSD!$T$2:$T$2401,"",0)</f>
        <v/>
      </c>
      <c r="O1706">
        <f>_xlfn.XLOOKUP($A1706,ALGLIB_SSA_XAUUSD!$AA$2:$AA$2401,ALGLIB_SSA_XAUUSD!$U$2:$U$2401,"",0)</f>
        <v/>
      </c>
      <c r="P1706">
        <f>_xlfn.XLOOKUP($A1706,ALGLIB_SSA_XAUUSD!$AA$2:$AA$2401,ALGLIB_SSA_XAUUSD!$V$2:$V$2401,"",0)</f>
        <v/>
      </c>
      <c r="S1706">
        <f>A1706</f>
        <v/>
      </c>
      <c r="T1706">
        <f>J1706</f>
        <v/>
      </c>
      <c r="U1706">
        <f>K1706</f>
        <v/>
      </c>
      <c r="V1706" s="14">
        <f>IF($A1706="","",MOD(ROW()-2,12)+1)</f>
        <v/>
      </c>
      <c r="W1706">
        <f>L1706</f>
        <v/>
      </c>
      <c r="X1706" s="14">
        <f>IF(F1706="","",F1706)</f>
        <v/>
      </c>
      <c r="Y1706" s="14">
        <f>IF(G1706="","",G1706)</f>
        <v/>
      </c>
      <c r="Z1706">
        <f>M1706</f>
        <v/>
      </c>
      <c r="AA1706">
        <f>N1706</f>
        <v/>
      </c>
      <c r="AB1706" s="14">
        <f>IF(H1706="","",H1706)</f>
        <v/>
      </c>
      <c r="AC1706">
        <f>O1706</f>
        <v/>
      </c>
      <c r="AD1706" s="14">
        <f>IF(I1706="","",I1706)</f>
        <v/>
      </c>
      <c r="AE1706">
        <f>P1706</f>
        <v/>
      </c>
      <c r="AH1706">
        <f>IF(S1706&lt;&gt;"",S1706,AH1705+900)</f>
        <v/>
      </c>
      <c r="AI1706">
        <f>IF(T1706&lt;&gt;"",T1706,AI1705)</f>
        <v/>
      </c>
      <c r="AJ1706">
        <f>IF(U1706&lt;&gt;"",U1706,AJ1705)</f>
        <v/>
      </c>
      <c r="AK1706">
        <f>IF(W1706&lt;&gt;"",W1706,"")</f>
        <v/>
      </c>
      <c r="AL1706" s="14">
        <f>IF(X1706&lt;&gt;"",X1706,"")</f>
        <v/>
      </c>
      <c r="AM1706" s="14">
        <f>IF(Y1706&lt;&gt;"",Y1706,"")</f>
        <v/>
      </c>
      <c r="AN1706" s="14">
        <f>IF(OR(AL1706="",AM1706=""),"",AL1706-AM1706)</f>
        <v/>
      </c>
      <c r="AO1706">
        <f>IF(AN1706="","",IF(AN1706&gt;0,"Bullish","Bearish"))</f>
        <v/>
      </c>
      <c r="AP1706">
        <f>IF(AO1706="",AP1705,AO1706)</f>
        <v/>
      </c>
      <c r="AQ1706" s="14">
        <f>IF(AB1706&lt;&gt;"",AB1706,"")</f>
        <v/>
      </c>
      <c r="AR1706" s="14">
        <f>IF(AD1706&lt;&gt;"",AD1706,"")</f>
        <v/>
      </c>
      <c r="AS1706">
        <f>IF(AS1705+1=13,1,AS1705+1)</f>
        <v/>
      </c>
      <c r="AT1706">
        <f>IFERROR(IF(SLOPE($AQ$1694:$AQ$1705,$AS$1694:$AS$1705)&gt;0,MIN(3,ABS(SLOPE($AQ$1694:$AQ$1705,$AS$1694:$AS$1705))),IF(SLOPE($AQ$1694:$AQ$1705,$AS$1694:$AS$1705)&lt;-0.5,-0.5,0)),0)</f>
        <v/>
      </c>
      <c r="AU1706">
        <f>IFERROR(IF(SLOPE($AR$1694:$AR$1705,$AS$1694:$AS$1705)&lt;0,MAX(-3,-ABS(SLOPE($AR$1694:$AR$1705,$AS$1694:$AS$1705))),IF(SLOPE($AR$1694:$AR$1705,$AS$1694:$AS$1705)&gt;0.5,0.5,0)),0)</f>
        <v/>
      </c>
      <c r="AV1706">
        <f>($AQ$1706+(AT1706*(AS1706-1)))</f>
        <v/>
      </c>
      <c r="AW1706">
        <f>($AR$1706+(AU1706*(AS1706-1)))</f>
        <v/>
      </c>
      <c r="AX1706">
        <f>IF(AT1706&gt;0,AV1706+AT1706,AV1706)</f>
        <v/>
      </c>
      <c r="AY1706">
        <f>IF(AU1706&lt;0,AW1706+AU1706,AW1706)</f>
        <v/>
      </c>
      <c r="BA1706" s="14">
        <f>IFERROR(AX1706-AQ1706,"")</f>
        <v/>
      </c>
      <c r="BB1706" s="14">
        <f>IFERROR(AY1706-AR1706,"")</f>
        <v/>
      </c>
      <c r="BD1706">
        <f>AH1706</f>
        <v/>
      </c>
      <c r="BE1706">
        <f>AI1706</f>
        <v/>
      </c>
      <c r="BF1706">
        <f>AJ1706</f>
        <v/>
      </c>
      <c r="BG1706" s="14">
        <f>L1706</f>
        <v/>
      </c>
      <c r="BH1706" s="14">
        <f>IF(X1706="","",X1706)</f>
        <v/>
      </c>
      <c r="BI1706" s="14">
        <f>IF(Y1706="","",Y1706)</f>
        <v/>
      </c>
      <c r="BJ1706">
        <f>Z1706</f>
        <v/>
      </c>
      <c r="BK1706">
        <f>AA1706</f>
        <v/>
      </c>
      <c r="BL1706">
        <f>IFERROR(AX1706,"")</f>
        <v/>
      </c>
      <c r="BM1706">
        <f>IFERROR(AY1706,"")</f>
        <v/>
      </c>
    </row>
    <row r="1707" ht="14.25" customHeight="1">
      <c r="A1707">
        <f>ALGLIB_SSA_XAUUSD!AA1707</f>
        <v/>
      </c>
      <c r="B1707">
        <f>IF($A1707="","",INDEX(ALGLIB_SSA_XAUUSD!$B$2:$B$2401,MATCH($A1707,ALGLIB_SSA_XAUUSD!$A$2:$A$2401,1)))</f>
        <v/>
      </c>
      <c r="C1707">
        <f>IF($A1707="","",INDEX(ALGLIB_SSA_XAUUSD!$C$2:$C$2401,MATCH($A1707,ALGLIB_SSA_XAUUSD!$A$2:$A$2401,1)))</f>
        <v/>
      </c>
      <c r="D1707" s="14">
        <f>IF($A1707="","",INT((ROW()-2)/12)+1)</f>
        <v/>
      </c>
      <c r="E1707" s="14">
        <f>IF(AND(E1718&lt;&gt;"",D1718=D1706+1),E1706+(E1718-E1706)*1/12,"")</f>
        <v/>
      </c>
      <c r="F1707" s="14">
        <f>IF(AND(F1718&lt;&gt;"",D1718=D1706+1),F1706+(F1718-F1706)*1/12,"")</f>
        <v/>
      </c>
      <c r="G1707" s="14">
        <f>IF(AND(G1718&lt;&gt;"",D1718=D1706+1),G1706+(G1718-G1706)*1/12,"")</f>
        <v/>
      </c>
      <c r="H1707" s="14">
        <f>IF(AND(H1718&lt;&gt;"",D1718=D1706+1),H1706+(H1718-H1706)*1/12,"")</f>
        <v/>
      </c>
      <c r="I1707" s="14">
        <f>IF(AND(L1718&lt;&gt;"",D1718=D1706+1),I1706+(I1718-I1706)*1/12,"")</f>
        <v/>
      </c>
      <c r="J1707">
        <f>_xlfn.XLOOKUP($A1707,ALGLIB_SSA_XAUUSD!$AA$2:$AA$2401,ALGLIB_SSA_XAUUSD!$P$2:$P$2401,"",0)</f>
        <v/>
      </c>
      <c r="K1707">
        <f>_xlfn.XLOOKUP($A1707,ALGLIB_SSA_XAUUSD!$AA$2:$AA$2401,ALGLIB_SSA_XAUUSD!$Q$2:$Q$2401,"",0)</f>
        <v/>
      </c>
      <c r="L1707">
        <f>_xlfn.XLOOKUP($A1707,ALGLIB_SSA_XAUUSD!$AA$2:$AA$2401,ALGLIB_SSA_XAUUSD!$R$2:$R$2401,"",0)</f>
        <v/>
      </c>
      <c r="M1707">
        <f>_xlfn.XLOOKUP($A1707,ALGLIB_SSA_XAUUSD!$AA$2:$AA$2401,ALGLIB_SSA_XAUUSD!$S$2:$S$2401,"",0)</f>
        <v/>
      </c>
      <c r="N1707">
        <f>_xlfn.XLOOKUP($A1707,ALGLIB_SSA_XAUUSD!$AA$2:$AA$2401,ALGLIB_SSA_XAUUSD!$T$2:$T$2401,"",0)</f>
        <v/>
      </c>
      <c r="O1707">
        <f>_xlfn.XLOOKUP($A1707,ALGLIB_SSA_XAUUSD!$AA$2:$AA$2401,ALGLIB_SSA_XAUUSD!$U$2:$U$2401,"",0)</f>
        <v/>
      </c>
      <c r="P1707">
        <f>_xlfn.XLOOKUP($A1707,ALGLIB_SSA_XAUUSD!$AA$2:$AA$2401,ALGLIB_SSA_XAUUSD!$V$2:$V$2401,"",0)</f>
        <v/>
      </c>
      <c r="S1707">
        <f>A1707</f>
        <v/>
      </c>
      <c r="T1707">
        <f>J1707</f>
        <v/>
      </c>
      <c r="U1707">
        <f>K1707</f>
        <v/>
      </c>
      <c r="V1707" s="14">
        <f>IF($A1707="","",MOD(ROW()-2,12)+1)</f>
        <v/>
      </c>
      <c r="W1707">
        <f>L1707</f>
        <v/>
      </c>
      <c r="X1707" s="14">
        <f>IF(F1707="","",F1707)</f>
        <v/>
      </c>
      <c r="Y1707" s="14">
        <f>IF(G1707="","",G1707)</f>
        <v/>
      </c>
      <c r="Z1707">
        <f>M1707</f>
        <v/>
      </c>
      <c r="AA1707">
        <f>N1707</f>
        <v/>
      </c>
      <c r="AB1707" s="14">
        <f>IF(H1707="","",H1707)</f>
        <v/>
      </c>
      <c r="AC1707">
        <f>O1707</f>
        <v/>
      </c>
      <c r="AD1707" s="14">
        <f>IF(I1707="","",I1707)</f>
        <v/>
      </c>
      <c r="AE1707">
        <f>P1707</f>
        <v/>
      </c>
      <c r="AH1707">
        <f>IF(S1707&lt;&gt;"",S1707,AH1706+900)</f>
        <v/>
      </c>
      <c r="AI1707">
        <f>IF(T1707&lt;&gt;"",T1707,AI1706)</f>
        <v/>
      </c>
      <c r="AJ1707">
        <f>IF(U1707&lt;&gt;"",U1707,AJ1706)</f>
        <v/>
      </c>
      <c r="AK1707">
        <f>IF(W1707&lt;&gt;"",W1707,"")</f>
        <v/>
      </c>
      <c r="AL1707" s="14">
        <f>IF(X1707&lt;&gt;"",X1707,"")</f>
        <v/>
      </c>
      <c r="AM1707" s="14">
        <f>IF(Y1707&lt;&gt;"",Y1707,"")</f>
        <v/>
      </c>
      <c r="AN1707" s="14">
        <f>IF(OR(AL1707="",AM1707=""),"",AL1707-AM1707)</f>
        <v/>
      </c>
      <c r="AO1707">
        <f>IF(AN1707="","",IF(AN1707&gt;0,"Bullish","Bearish"))</f>
        <v/>
      </c>
      <c r="AP1707">
        <f>IF(AO1707="",AP1706,AO1707)</f>
        <v/>
      </c>
      <c r="AQ1707" s="14">
        <f>IF(AB1707&lt;&gt;"",AB1707,"")</f>
        <v/>
      </c>
      <c r="AR1707" s="14">
        <f>IF(AD1707&lt;&gt;"",AD1707,"")</f>
        <v/>
      </c>
      <c r="AS1707">
        <f>IF(AS1706+1=13,1,AS1706+1)</f>
        <v/>
      </c>
      <c r="AT1707">
        <f>IFERROR(IF(SLOPE($AQ$1694:$AQ$1705,$AS$1694:$AS$1705)&gt;0,MIN(3,ABS(SLOPE($AQ$1694:$AQ$1705,$AS$1694:$AS$1705))),IF(SLOPE($AQ$1694:$AQ$1705,$AS$1694:$AS$1705)&lt;-0.5,-0.5,0)),0)</f>
        <v/>
      </c>
      <c r="AU1707">
        <f>IFERROR(IF(SLOPE($AR$1694:$AR$1705,$AS$1694:$AS$1705)&lt;0,MAX(-3,-ABS(SLOPE($AR$1694:$AR$1705,$AS$1694:$AS$1705))),IF(SLOPE($AR$1694:$AR$1705,$AS$1694:$AS$1705)&gt;0.5,0.5,0)),0)</f>
        <v/>
      </c>
      <c r="AV1707">
        <f>($AQ$1706+(AT1707*(AS1707-1)))</f>
        <v/>
      </c>
      <c r="AW1707">
        <f>($AR$1706+(AU1707*(AS1707-1)))</f>
        <v/>
      </c>
      <c r="AX1707">
        <f>IF(AT1707&gt;0,AV1707+AT1707,AV1707)</f>
        <v/>
      </c>
      <c r="AY1707">
        <f>IF(AU1707&lt;0,AW1707+AU1707,AW1707)</f>
        <v/>
      </c>
      <c r="BA1707" s="14">
        <f>IFERROR(AX1707-AQ1707,"")</f>
        <v/>
      </c>
      <c r="BB1707" s="14">
        <f>IFERROR(AY1707-AR1707,"")</f>
        <v/>
      </c>
      <c r="BD1707">
        <f>AH1707</f>
        <v/>
      </c>
      <c r="BE1707">
        <f>AI1707</f>
        <v/>
      </c>
      <c r="BF1707">
        <f>AJ1707</f>
        <v/>
      </c>
      <c r="BG1707" s="14">
        <f>L1707</f>
        <v/>
      </c>
      <c r="BH1707" s="14">
        <f>IF(X1707="","",X1707)</f>
        <v/>
      </c>
      <c r="BI1707" s="14">
        <f>IF(Y1707="","",Y1707)</f>
        <v/>
      </c>
      <c r="BJ1707">
        <f>Z1707</f>
        <v/>
      </c>
      <c r="BK1707">
        <f>AA1707</f>
        <v/>
      </c>
      <c r="BL1707">
        <f>IFERROR(AX1707,"")</f>
        <v/>
      </c>
      <c r="BM1707">
        <f>IFERROR(AY1707,"")</f>
        <v/>
      </c>
    </row>
    <row r="1708" ht="14.25" customHeight="1">
      <c r="A1708">
        <f>ALGLIB_SSA_XAUUSD!AA1708</f>
        <v/>
      </c>
      <c r="B1708">
        <f>IF($A1708="","",INDEX(ALGLIB_SSA_XAUUSD!$B$2:$B$2401,MATCH($A1708,ALGLIB_SSA_XAUUSD!$A$2:$A$2401,1)))</f>
        <v/>
      </c>
      <c r="C1708">
        <f>IF($A1708="","",INDEX(ALGLIB_SSA_XAUUSD!$C$2:$C$2401,MATCH($A1708,ALGLIB_SSA_XAUUSD!$A$2:$A$2401,1)))</f>
        <v/>
      </c>
      <c r="D1708" s="14">
        <f>IF($A1708="","",INT((ROW()-2)/12)+1)</f>
        <v/>
      </c>
      <c r="E1708" s="14">
        <f>IF(AND(E1718&lt;&gt;"",D1718=D1706+1),E1706+(E1718-E1706)*2/12,"")</f>
        <v/>
      </c>
      <c r="F1708" s="14">
        <f>IF(AND(F1718&lt;&gt;"",D1718=D1706+1),F1706+(F1718-F1706)*2/12,"")</f>
        <v/>
      </c>
      <c r="G1708" s="14">
        <f>IF(AND(G1718&lt;&gt;"",D1718=D1706+1),G1706+(G1718-G1706)*2/12,"")</f>
        <v/>
      </c>
      <c r="H1708" s="14">
        <f>IF(AND(H1718&lt;&gt;"",D1718=D1706+1),H1706+(H1718-H1706)*2/12,"")</f>
        <v/>
      </c>
      <c r="I1708" s="14">
        <f>IF(AND(L1718&lt;&gt;"",D1718=D1706+1),I1706+(I1718-I1706)*2/12,"")</f>
        <v/>
      </c>
      <c r="J1708">
        <f>_xlfn.XLOOKUP($A1708,ALGLIB_SSA_XAUUSD!$AA$2:$AA$2401,ALGLIB_SSA_XAUUSD!$P$2:$P$2401,"",0)</f>
        <v/>
      </c>
      <c r="K1708">
        <f>_xlfn.XLOOKUP($A1708,ALGLIB_SSA_XAUUSD!$AA$2:$AA$2401,ALGLIB_SSA_XAUUSD!$Q$2:$Q$2401,"",0)</f>
        <v/>
      </c>
      <c r="L1708">
        <f>_xlfn.XLOOKUP($A1708,ALGLIB_SSA_XAUUSD!$AA$2:$AA$2401,ALGLIB_SSA_XAUUSD!$R$2:$R$2401,"",0)</f>
        <v/>
      </c>
      <c r="M1708">
        <f>_xlfn.XLOOKUP($A1708,ALGLIB_SSA_XAUUSD!$AA$2:$AA$2401,ALGLIB_SSA_XAUUSD!$S$2:$S$2401,"",0)</f>
        <v/>
      </c>
      <c r="N1708">
        <f>_xlfn.XLOOKUP($A1708,ALGLIB_SSA_XAUUSD!$AA$2:$AA$2401,ALGLIB_SSA_XAUUSD!$T$2:$T$2401,"",0)</f>
        <v/>
      </c>
      <c r="O1708">
        <f>_xlfn.XLOOKUP($A1708,ALGLIB_SSA_XAUUSD!$AA$2:$AA$2401,ALGLIB_SSA_XAUUSD!$U$2:$U$2401,"",0)</f>
        <v/>
      </c>
      <c r="P1708">
        <f>_xlfn.XLOOKUP($A1708,ALGLIB_SSA_XAUUSD!$AA$2:$AA$2401,ALGLIB_SSA_XAUUSD!$V$2:$V$2401,"",0)</f>
        <v/>
      </c>
      <c r="S1708">
        <f>A1708</f>
        <v/>
      </c>
      <c r="T1708">
        <f>J1708</f>
        <v/>
      </c>
      <c r="U1708">
        <f>K1708</f>
        <v/>
      </c>
      <c r="V1708" s="14">
        <f>IF($A1708="","",MOD(ROW()-2,12)+1)</f>
        <v/>
      </c>
      <c r="W1708">
        <f>L1708</f>
        <v/>
      </c>
      <c r="X1708" s="14">
        <f>IF(F1708="","",F1708)</f>
        <v/>
      </c>
      <c r="Y1708" s="14">
        <f>IF(G1708="","",G1708)</f>
        <v/>
      </c>
      <c r="Z1708">
        <f>M1708</f>
        <v/>
      </c>
      <c r="AA1708">
        <f>N1708</f>
        <v/>
      </c>
      <c r="AB1708" s="14">
        <f>IF(H1708="","",H1708)</f>
        <v/>
      </c>
      <c r="AC1708">
        <f>O1708</f>
        <v/>
      </c>
      <c r="AD1708" s="14">
        <f>IF(I1708="","",I1708)</f>
        <v/>
      </c>
      <c r="AE1708">
        <f>P1708</f>
        <v/>
      </c>
      <c r="AH1708">
        <f>IF(S1708&lt;&gt;"",S1708,AH1707+900)</f>
        <v/>
      </c>
      <c r="AI1708">
        <f>IF(T1708&lt;&gt;"",T1708,AI1707)</f>
        <v/>
      </c>
      <c r="AJ1708">
        <f>IF(U1708&lt;&gt;"",U1708,AJ1707)</f>
        <v/>
      </c>
      <c r="AK1708">
        <f>IF(W1708&lt;&gt;"",W1708,"")</f>
        <v/>
      </c>
      <c r="AL1708" s="14">
        <f>IF(X1708&lt;&gt;"",X1708,"")</f>
        <v/>
      </c>
      <c r="AM1708" s="14">
        <f>IF(Y1708&lt;&gt;"",Y1708,"")</f>
        <v/>
      </c>
      <c r="AN1708" s="14">
        <f>IF(OR(AL1708="",AM1708=""),"",AL1708-AM1708)</f>
        <v/>
      </c>
      <c r="AO1708">
        <f>IF(AN1708="","",IF(AN1708&gt;0,"Bullish","Bearish"))</f>
        <v/>
      </c>
      <c r="AP1708">
        <f>IF(AO1708="",AP1707,AO1708)</f>
        <v/>
      </c>
      <c r="AQ1708" s="14">
        <f>IF(AB1708&lt;&gt;"",AB1708,"")</f>
        <v/>
      </c>
      <c r="AR1708" s="14">
        <f>IF(AD1708&lt;&gt;"",AD1708,"")</f>
        <v/>
      </c>
      <c r="AS1708">
        <f>IF(AS1707+1=13,1,AS1707+1)</f>
        <v/>
      </c>
      <c r="AT1708">
        <f>IFERROR(IF(SLOPE($AQ$1694:$AQ$1705,$AS$1694:$AS$1705)&gt;0,MIN(3,ABS(SLOPE($AQ$1694:$AQ$1705,$AS$1694:$AS$1705))),IF(SLOPE($AQ$1694:$AQ$1705,$AS$1694:$AS$1705)&lt;-0.5,-0.5,0)),0)</f>
        <v/>
      </c>
      <c r="AU1708">
        <f>IFERROR(IF(SLOPE($AR$1694:$AR$1705,$AS$1694:$AS$1705)&lt;0,MAX(-3,-ABS(SLOPE($AR$1694:$AR$1705,$AS$1694:$AS$1705))),IF(SLOPE($AR$1694:$AR$1705,$AS$1694:$AS$1705)&gt;0.5,0.5,0)),0)</f>
        <v/>
      </c>
      <c r="AV1708">
        <f>($AQ$1706+(AT1708*(AS1708-1)))</f>
        <v/>
      </c>
      <c r="AW1708">
        <f>($AR$1706+(AU1708*(AS1708-1)))</f>
        <v/>
      </c>
      <c r="AX1708">
        <f>IF(AT1708&gt;0,AV1708+AT1708,AV1708)</f>
        <v/>
      </c>
      <c r="AY1708">
        <f>IF(AU1708&lt;0,AW1708+AU1708,AW1708)</f>
        <v/>
      </c>
      <c r="BA1708" s="14">
        <f>IFERROR(AX1708-AQ1708,"")</f>
        <v/>
      </c>
      <c r="BB1708" s="14">
        <f>IFERROR(AY1708-AR1708,"")</f>
        <v/>
      </c>
      <c r="BD1708">
        <f>AH1708</f>
        <v/>
      </c>
      <c r="BE1708">
        <f>AI1708</f>
        <v/>
      </c>
      <c r="BF1708">
        <f>AJ1708</f>
        <v/>
      </c>
      <c r="BG1708" s="14">
        <f>L1708</f>
        <v/>
      </c>
      <c r="BH1708" s="14">
        <f>IF(X1708="","",X1708)</f>
        <v/>
      </c>
      <c r="BI1708" s="14">
        <f>IF(Y1708="","",Y1708)</f>
        <v/>
      </c>
      <c r="BJ1708">
        <f>Z1708</f>
        <v/>
      </c>
      <c r="BK1708">
        <f>AA1708</f>
        <v/>
      </c>
      <c r="BL1708">
        <f>IFERROR(AX1708,"")</f>
        <v/>
      </c>
      <c r="BM1708">
        <f>IFERROR(AY1708,"")</f>
        <v/>
      </c>
    </row>
    <row r="1709" ht="14.25" customHeight="1">
      <c r="A1709">
        <f>ALGLIB_SSA_XAUUSD!AA1709</f>
        <v/>
      </c>
      <c r="B1709">
        <f>IF($A1709="","",INDEX(ALGLIB_SSA_XAUUSD!$B$2:$B$2401,MATCH($A1709,ALGLIB_SSA_XAUUSD!$A$2:$A$2401,1)))</f>
        <v/>
      </c>
      <c r="C1709">
        <f>IF($A1709="","",INDEX(ALGLIB_SSA_XAUUSD!$C$2:$C$2401,MATCH($A1709,ALGLIB_SSA_XAUUSD!$A$2:$A$2401,1)))</f>
        <v/>
      </c>
      <c r="D1709" s="14">
        <f>IF($A1709="","",INT((ROW()-2)/12)+1)</f>
        <v/>
      </c>
      <c r="E1709" s="14">
        <f>IF(AND(E1718&lt;&gt;"",D1718=D1706+1),E1706+(E1718-E1706)*3/12,"")</f>
        <v/>
      </c>
      <c r="F1709" s="14">
        <f>IF(AND(F1718&lt;&gt;"",D1718=D1706+1),F1706+(F1718-F1706)*3/12,"")</f>
        <v/>
      </c>
      <c r="G1709" s="14">
        <f>IF(AND(G1718&lt;&gt;"",D1718=D1706+1),G1706+(G1718-G1706)*3/12,"")</f>
        <v/>
      </c>
      <c r="H1709" s="14">
        <f>IF(AND(H1718&lt;&gt;"",D1718=D1706+1),H1706+(H1718-H1706)*3/12,"")</f>
        <v/>
      </c>
      <c r="I1709" s="14">
        <f>IF(AND(L1718&lt;&gt;"",D1718=D1706+1),I1706+(I1718-I1706)*3/12,"")</f>
        <v/>
      </c>
      <c r="J1709">
        <f>_xlfn.XLOOKUP($A1709,ALGLIB_SSA_XAUUSD!$AA$2:$AA$2401,ALGLIB_SSA_XAUUSD!$P$2:$P$2401,"",0)</f>
        <v/>
      </c>
      <c r="K1709">
        <f>_xlfn.XLOOKUP($A1709,ALGLIB_SSA_XAUUSD!$AA$2:$AA$2401,ALGLIB_SSA_XAUUSD!$Q$2:$Q$2401,"",0)</f>
        <v/>
      </c>
      <c r="L1709">
        <f>_xlfn.XLOOKUP($A1709,ALGLIB_SSA_XAUUSD!$AA$2:$AA$2401,ALGLIB_SSA_XAUUSD!$R$2:$R$2401,"",0)</f>
        <v/>
      </c>
      <c r="M1709">
        <f>_xlfn.XLOOKUP($A1709,ALGLIB_SSA_XAUUSD!$AA$2:$AA$2401,ALGLIB_SSA_XAUUSD!$S$2:$S$2401,"",0)</f>
        <v/>
      </c>
      <c r="N1709">
        <f>_xlfn.XLOOKUP($A1709,ALGLIB_SSA_XAUUSD!$AA$2:$AA$2401,ALGLIB_SSA_XAUUSD!$T$2:$T$2401,"",0)</f>
        <v/>
      </c>
      <c r="O1709">
        <f>_xlfn.XLOOKUP($A1709,ALGLIB_SSA_XAUUSD!$AA$2:$AA$2401,ALGLIB_SSA_XAUUSD!$U$2:$U$2401,"",0)</f>
        <v/>
      </c>
      <c r="P1709">
        <f>_xlfn.XLOOKUP($A1709,ALGLIB_SSA_XAUUSD!$AA$2:$AA$2401,ALGLIB_SSA_XAUUSD!$V$2:$V$2401,"",0)</f>
        <v/>
      </c>
      <c r="S1709">
        <f>A1709</f>
        <v/>
      </c>
      <c r="T1709">
        <f>J1709</f>
        <v/>
      </c>
      <c r="U1709">
        <f>K1709</f>
        <v/>
      </c>
      <c r="V1709" s="14">
        <f>IF($A1709="","",MOD(ROW()-2,12)+1)</f>
        <v/>
      </c>
      <c r="W1709">
        <f>L1709</f>
        <v/>
      </c>
      <c r="X1709" s="14">
        <f>IF(F1709="","",F1709)</f>
        <v/>
      </c>
      <c r="Y1709" s="14">
        <f>IF(G1709="","",G1709)</f>
        <v/>
      </c>
      <c r="Z1709">
        <f>M1709</f>
        <v/>
      </c>
      <c r="AA1709">
        <f>N1709</f>
        <v/>
      </c>
      <c r="AB1709" s="14">
        <f>IF(H1709="","",H1709)</f>
        <v/>
      </c>
      <c r="AC1709">
        <f>O1709</f>
        <v/>
      </c>
      <c r="AD1709" s="14">
        <f>IF(I1709="","",I1709)</f>
        <v/>
      </c>
      <c r="AE1709">
        <f>P1709</f>
        <v/>
      </c>
      <c r="AH1709">
        <f>IF(S1709&lt;&gt;"",S1709,AH1708+900)</f>
        <v/>
      </c>
      <c r="AI1709">
        <f>IF(T1709&lt;&gt;"",T1709,AI1708)</f>
        <v/>
      </c>
      <c r="AJ1709">
        <f>IF(U1709&lt;&gt;"",U1709,AJ1708)</f>
        <v/>
      </c>
      <c r="AK1709">
        <f>IF(W1709&lt;&gt;"",W1709,"")</f>
        <v/>
      </c>
      <c r="AL1709" s="14">
        <f>IF(X1709&lt;&gt;"",X1709,"")</f>
        <v/>
      </c>
      <c r="AM1709" s="14">
        <f>IF(Y1709&lt;&gt;"",Y1709,"")</f>
        <v/>
      </c>
      <c r="AN1709" s="14">
        <f>IF(OR(AL1709="",AM1709=""),"",AL1709-AM1709)</f>
        <v/>
      </c>
      <c r="AO1709">
        <f>IF(AN1709="","",IF(AN1709&gt;0,"Bullish","Bearish"))</f>
        <v/>
      </c>
      <c r="AP1709">
        <f>IF(AO1709="",AP1708,AO1709)</f>
        <v/>
      </c>
      <c r="AQ1709" s="14">
        <f>IF(AB1709&lt;&gt;"",AB1709,"")</f>
        <v/>
      </c>
      <c r="AR1709" s="14">
        <f>IF(AD1709&lt;&gt;"",AD1709,"")</f>
        <v/>
      </c>
      <c r="AS1709">
        <f>IF(AS1708+1=13,1,AS1708+1)</f>
        <v/>
      </c>
      <c r="AT1709">
        <f>IFERROR(IF(SLOPE($AQ$1694:$AQ$1705,$AS$1694:$AS$1705)&gt;0,MIN(3,ABS(SLOPE($AQ$1694:$AQ$1705,$AS$1694:$AS$1705))),IF(SLOPE($AQ$1694:$AQ$1705,$AS$1694:$AS$1705)&lt;-0.5,-0.5,0)),0)</f>
        <v/>
      </c>
      <c r="AU1709">
        <f>IFERROR(IF(SLOPE($AR$1694:$AR$1705,$AS$1694:$AS$1705)&lt;0,MAX(-3,-ABS(SLOPE($AR$1694:$AR$1705,$AS$1694:$AS$1705))),IF(SLOPE($AR$1694:$AR$1705,$AS$1694:$AS$1705)&gt;0.5,0.5,0)),0)</f>
        <v/>
      </c>
      <c r="AV1709">
        <f>($AQ$1706+(AT1709*(AS1709-1)))</f>
        <v/>
      </c>
      <c r="AW1709">
        <f>($AR$1706+(AU1709*(AS1709-1)))</f>
        <v/>
      </c>
      <c r="AX1709">
        <f>IF(AT1709&gt;0,AV1709+AT1709,AV1709)</f>
        <v/>
      </c>
      <c r="AY1709">
        <f>IF(AU1709&lt;0,AW1709+AU1709,AW1709)</f>
        <v/>
      </c>
      <c r="BA1709" s="14">
        <f>IFERROR(AX1709-AQ1709,"")</f>
        <v/>
      </c>
      <c r="BB1709" s="14">
        <f>IFERROR(AY1709-AR1709,"")</f>
        <v/>
      </c>
      <c r="BD1709">
        <f>AH1709</f>
        <v/>
      </c>
      <c r="BE1709">
        <f>AI1709</f>
        <v/>
      </c>
      <c r="BF1709">
        <f>AJ1709</f>
        <v/>
      </c>
      <c r="BG1709" s="14">
        <f>L1709</f>
        <v/>
      </c>
      <c r="BH1709" s="14">
        <f>IF(X1709="","",X1709)</f>
        <v/>
      </c>
      <c r="BI1709" s="14">
        <f>IF(Y1709="","",Y1709)</f>
        <v/>
      </c>
      <c r="BJ1709">
        <f>Z1709</f>
        <v/>
      </c>
      <c r="BK1709">
        <f>AA1709</f>
        <v/>
      </c>
      <c r="BL1709">
        <f>IFERROR(AX1709,"")</f>
        <v/>
      </c>
      <c r="BM1709">
        <f>IFERROR(AY1709,"")</f>
        <v/>
      </c>
    </row>
    <row r="1710" ht="14.25" customHeight="1">
      <c r="A1710">
        <f>ALGLIB_SSA_XAUUSD!AA1710</f>
        <v/>
      </c>
      <c r="B1710">
        <f>IF($A1710="","",INDEX(ALGLIB_SSA_XAUUSD!$B$2:$B$2401,MATCH($A1710,ALGLIB_SSA_XAUUSD!$A$2:$A$2401,1)))</f>
        <v/>
      </c>
      <c r="C1710">
        <f>IF($A1710="","",INDEX(ALGLIB_SSA_XAUUSD!$C$2:$C$2401,MATCH($A1710,ALGLIB_SSA_XAUUSD!$A$2:$A$2401,1)))</f>
        <v/>
      </c>
      <c r="D1710" s="14">
        <f>IF($A1710="","",INT((ROW()-2)/12)+1)</f>
        <v/>
      </c>
      <c r="E1710" s="14">
        <f>IF(AND(E1718&lt;&gt;"",D1718=D1706+1),E1706+(E1718-E1706)*4/12,"")</f>
        <v/>
      </c>
      <c r="F1710" s="14">
        <f>IF(AND(F1718&lt;&gt;"",D1718=D1706+1),F1706+(F1718-F1706)*4/12,"")</f>
        <v/>
      </c>
      <c r="G1710" s="14">
        <f>IF(AND(G1718&lt;&gt;"",D1718=D1706+1),G1706+(G1718-G1706)*4/12,"")</f>
        <v/>
      </c>
      <c r="H1710" s="14">
        <f>IF(AND(H1718&lt;&gt;"",D1718=D1706+1),H1706+(H1718-H1706)*4/12,"")</f>
        <v/>
      </c>
      <c r="I1710" s="14">
        <f>IF(AND(L1718&lt;&gt;"",D1718=D1706+1),I1706+(I1718-I1706)*4/12,"")</f>
        <v/>
      </c>
      <c r="J1710">
        <f>_xlfn.XLOOKUP($A1710,ALGLIB_SSA_XAUUSD!$AA$2:$AA$2401,ALGLIB_SSA_XAUUSD!$P$2:$P$2401,"",0)</f>
        <v/>
      </c>
      <c r="K1710">
        <f>_xlfn.XLOOKUP($A1710,ALGLIB_SSA_XAUUSD!$AA$2:$AA$2401,ALGLIB_SSA_XAUUSD!$Q$2:$Q$2401,"",0)</f>
        <v/>
      </c>
      <c r="L1710">
        <f>_xlfn.XLOOKUP($A1710,ALGLIB_SSA_XAUUSD!$AA$2:$AA$2401,ALGLIB_SSA_XAUUSD!$R$2:$R$2401,"",0)</f>
        <v/>
      </c>
      <c r="M1710">
        <f>_xlfn.XLOOKUP($A1710,ALGLIB_SSA_XAUUSD!$AA$2:$AA$2401,ALGLIB_SSA_XAUUSD!$S$2:$S$2401,"",0)</f>
        <v/>
      </c>
      <c r="N1710">
        <f>_xlfn.XLOOKUP($A1710,ALGLIB_SSA_XAUUSD!$AA$2:$AA$2401,ALGLIB_SSA_XAUUSD!$T$2:$T$2401,"",0)</f>
        <v/>
      </c>
      <c r="O1710">
        <f>_xlfn.XLOOKUP($A1710,ALGLIB_SSA_XAUUSD!$AA$2:$AA$2401,ALGLIB_SSA_XAUUSD!$U$2:$U$2401,"",0)</f>
        <v/>
      </c>
      <c r="P1710">
        <f>_xlfn.XLOOKUP($A1710,ALGLIB_SSA_XAUUSD!$AA$2:$AA$2401,ALGLIB_SSA_XAUUSD!$V$2:$V$2401,"",0)</f>
        <v/>
      </c>
      <c r="S1710">
        <f>A1710</f>
        <v/>
      </c>
      <c r="T1710">
        <f>J1710</f>
        <v/>
      </c>
      <c r="U1710">
        <f>K1710</f>
        <v/>
      </c>
      <c r="V1710" s="14">
        <f>IF($A1710="","",MOD(ROW()-2,12)+1)</f>
        <v/>
      </c>
      <c r="W1710">
        <f>L1710</f>
        <v/>
      </c>
      <c r="X1710" s="14">
        <f>IF(F1710="","",F1710)</f>
        <v/>
      </c>
      <c r="Y1710" s="14">
        <f>IF(G1710="","",G1710)</f>
        <v/>
      </c>
      <c r="Z1710">
        <f>M1710</f>
        <v/>
      </c>
      <c r="AA1710">
        <f>N1710</f>
        <v/>
      </c>
      <c r="AB1710" s="14">
        <f>IF(H1710="","",H1710)</f>
        <v/>
      </c>
      <c r="AC1710">
        <f>O1710</f>
        <v/>
      </c>
      <c r="AD1710" s="14">
        <f>IF(I1710="","",I1710)</f>
        <v/>
      </c>
      <c r="AE1710">
        <f>P1710</f>
        <v/>
      </c>
      <c r="AH1710">
        <f>IF(S1710&lt;&gt;"",S1710,AH1709+900)</f>
        <v/>
      </c>
      <c r="AI1710">
        <f>IF(T1710&lt;&gt;"",T1710,AI1709)</f>
        <v/>
      </c>
      <c r="AJ1710">
        <f>IF(U1710&lt;&gt;"",U1710,AJ1709)</f>
        <v/>
      </c>
      <c r="AK1710">
        <f>IF(W1710&lt;&gt;"",W1710,"")</f>
        <v/>
      </c>
      <c r="AL1710" s="14">
        <f>IF(X1710&lt;&gt;"",X1710,"")</f>
        <v/>
      </c>
      <c r="AM1710" s="14">
        <f>IF(Y1710&lt;&gt;"",Y1710,"")</f>
        <v/>
      </c>
      <c r="AN1710" s="14">
        <f>IF(OR(AL1710="",AM1710=""),"",AL1710-AM1710)</f>
        <v/>
      </c>
      <c r="AO1710">
        <f>IF(AN1710="","",IF(AN1710&gt;0,"Bullish","Bearish"))</f>
        <v/>
      </c>
      <c r="AP1710">
        <f>IF(AO1710="",AP1709,AO1710)</f>
        <v/>
      </c>
      <c r="AQ1710" s="14">
        <f>IF(AB1710&lt;&gt;"",AB1710,"")</f>
        <v/>
      </c>
      <c r="AR1710" s="14">
        <f>IF(AD1710&lt;&gt;"",AD1710,"")</f>
        <v/>
      </c>
      <c r="AS1710">
        <f>IF(AS1709+1=13,1,AS1709+1)</f>
        <v/>
      </c>
      <c r="AT1710">
        <f>IFERROR(IF(SLOPE($AQ$1694:$AQ$1705,$AS$1694:$AS$1705)&gt;0,MIN(3,ABS(SLOPE($AQ$1694:$AQ$1705,$AS$1694:$AS$1705))),IF(SLOPE($AQ$1694:$AQ$1705,$AS$1694:$AS$1705)&lt;-0.5,-0.5,0)),0)</f>
        <v/>
      </c>
      <c r="AU1710">
        <f>IFERROR(IF(SLOPE($AR$1694:$AR$1705,$AS$1694:$AS$1705)&lt;0,MAX(-3,-ABS(SLOPE($AR$1694:$AR$1705,$AS$1694:$AS$1705))),IF(SLOPE($AR$1694:$AR$1705,$AS$1694:$AS$1705)&gt;0.5,0.5,0)),0)</f>
        <v/>
      </c>
      <c r="AV1710">
        <f>($AQ$1706+(AT1710*(AS1710-1)))</f>
        <v/>
      </c>
      <c r="AW1710">
        <f>($AR$1706+(AU1710*(AS1710-1)))</f>
        <v/>
      </c>
      <c r="AX1710">
        <f>IF(AT1710&gt;0,AV1710+AT1710,AV1710)</f>
        <v/>
      </c>
      <c r="AY1710">
        <f>IF(AU1710&lt;0,AW1710+AU1710,AW1710)</f>
        <v/>
      </c>
      <c r="BA1710" s="14">
        <f>IFERROR(AX1710-AQ1710,"")</f>
        <v/>
      </c>
      <c r="BB1710" s="14">
        <f>IFERROR(AY1710-AR1710,"")</f>
        <v/>
      </c>
      <c r="BD1710">
        <f>AH1710</f>
        <v/>
      </c>
      <c r="BE1710">
        <f>AI1710</f>
        <v/>
      </c>
      <c r="BF1710">
        <f>AJ1710</f>
        <v/>
      </c>
      <c r="BG1710" s="14">
        <f>L1710</f>
        <v/>
      </c>
      <c r="BH1710" s="14">
        <f>IF(X1710="","",X1710)</f>
        <v/>
      </c>
      <c r="BI1710" s="14">
        <f>IF(Y1710="","",Y1710)</f>
        <v/>
      </c>
      <c r="BJ1710">
        <f>Z1710</f>
        <v/>
      </c>
      <c r="BK1710">
        <f>AA1710</f>
        <v/>
      </c>
      <c r="BL1710">
        <f>IFERROR(AX1710,"")</f>
        <v/>
      </c>
      <c r="BM1710">
        <f>IFERROR(AY1710,"")</f>
        <v/>
      </c>
    </row>
    <row r="1711" ht="14.25" customHeight="1">
      <c r="A1711">
        <f>ALGLIB_SSA_XAUUSD!AA1711</f>
        <v/>
      </c>
      <c r="B1711">
        <f>IF($A1711="","",INDEX(ALGLIB_SSA_XAUUSD!$B$2:$B$2401,MATCH($A1711,ALGLIB_SSA_XAUUSD!$A$2:$A$2401,1)))</f>
        <v/>
      </c>
      <c r="C1711">
        <f>IF($A1711="","",INDEX(ALGLIB_SSA_XAUUSD!$C$2:$C$2401,MATCH($A1711,ALGLIB_SSA_XAUUSD!$A$2:$A$2401,1)))</f>
        <v/>
      </c>
      <c r="D1711" s="14">
        <f>IF($A1711="","",INT((ROW()-2)/12)+1)</f>
        <v/>
      </c>
      <c r="E1711" s="14">
        <f>IF(AND(E1718&lt;&gt;"",D1718=D1706+1),E1706+(E1718-E1706)*5/12,"")</f>
        <v/>
      </c>
      <c r="F1711" s="14">
        <f>IF(AND(F1718&lt;&gt;"",D1718=D1706+1),F1706+(F1718-F1706)*5/12,"")</f>
        <v/>
      </c>
      <c r="G1711" s="14">
        <f>IF(AND(G1718&lt;&gt;"",D1718=D1706+1),G1706+(G1718-G1706)*5/12,"")</f>
        <v/>
      </c>
      <c r="H1711" s="14">
        <f>IF(AND(H1718&lt;&gt;"",D1718=D1706+1),H1706+(H1718-H1706)*5/12,"")</f>
        <v/>
      </c>
      <c r="I1711" s="14">
        <f>IF(AND(L1718&lt;&gt;"",D1718=D1706+1),I1706+(I1718-I1706)*5/12,"")</f>
        <v/>
      </c>
      <c r="J1711">
        <f>_xlfn.XLOOKUP($A1711,ALGLIB_SSA_XAUUSD!$AA$2:$AA$2401,ALGLIB_SSA_XAUUSD!$P$2:$P$2401,"",0)</f>
        <v/>
      </c>
      <c r="K1711">
        <f>_xlfn.XLOOKUP($A1711,ALGLIB_SSA_XAUUSD!$AA$2:$AA$2401,ALGLIB_SSA_XAUUSD!$Q$2:$Q$2401,"",0)</f>
        <v/>
      </c>
      <c r="L1711">
        <f>_xlfn.XLOOKUP($A1711,ALGLIB_SSA_XAUUSD!$AA$2:$AA$2401,ALGLIB_SSA_XAUUSD!$R$2:$R$2401,"",0)</f>
        <v/>
      </c>
      <c r="M1711">
        <f>_xlfn.XLOOKUP($A1711,ALGLIB_SSA_XAUUSD!$AA$2:$AA$2401,ALGLIB_SSA_XAUUSD!$S$2:$S$2401,"",0)</f>
        <v/>
      </c>
      <c r="N1711">
        <f>_xlfn.XLOOKUP($A1711,ALGLIB_SSA_XAUUSD!$AA$2:$AA$2401,ALGLIB_SSA_XAUUSD!$T$2:$T$2401,"",0)</f>
        <v/>
      </c>
      <c r="O1711">
        <f>_xlfn.XLOOKUP($A1711,ALGLIB_SSA_XAUUSD!$AA$2:$AA$2401,ALGLIB_SSA_XAUUSD!$U$2:$U$2401,"",0)</f>
        <v/>
      </c>
      <c r="P1711">
        <f>_xlfn.XLOOKUP($A1711,ALGLIB_SSA_XAUUSD!$AA$2:$AA$2401,ALGLIB_SSA_XAUUSD!$V$2:$V$2401,"",0)</f>
        <v/>
      </c>
      <c r="S1711">
        <f>A1711</f>
        <v/>
      </c>
      <c r="T1711">
        <f>J1711</f>
        <v/>
      </c>
      <c r="U1711">
        <f>K1711</f>
        <v/>
      </c>
      <c r="V1711" s="14">
        <f>IF($A1711="","",MOD(ROW()-2,12)+1)</f>
        <v/>
      </c>
      <c r="W1711">
        <f>L1711</f>
        <v/>
      </c>
      <c r="X1711" s="14">
        <f>IF(F1711="","",F1711)</f>
        <v/>
      </c>
      <c r="Y1711" s="14">
        <f>IF(G1711="","",G1711)</f>
        <v/>
      </c>
      <c r="Z1711">
        <f>M1711</f>
        <v/>
      </c>
      <c r="AA1711">
        <f>N1711</f>
        <v/>
      </c>
      <c r="AB1711" s="14">
        <f>IF(H1711="","",H1711)</f>
        <v/>
      </c>
      <c r="AC1711">
        <f>O1711</f>
        <v/>
      </c>
      <c r="AD1711" s="14">
        <f>IF(I1711="","",I1711)</f>
        <v/>
      </c>
      <c r="AE1711">
        <f>P1711</f>
        <v/>
      </c>
      <c r="AH1711">
        <f>IF(S1711&lt;&gt;"",S1711,AH1710+900)</f>
        <v/>
      </c>
      <c r="AI1711">
        <f>IF(T1711&lt;&gt;"",T1711,AI1710)</f>
        <v/>
      </c>
      <c r="AJ1711">
        <f>IF(U1711&lt;&gt;"",U1711,AJ1710)</f>
        <v/>
      </c>
      <c r="AK1711">
        <f>IF(W1711&lt;&gt;"",W1711,"")</f>
        <v/>
      </c>
      <c r="AL1711" s="14">
        <f>IF(X1711&lt;&gt;"",X1711,"")</f>
        <v/>
      </c>
      <c r="AM1711" s="14">
        <f>IF(Y1711&lt;&gt;"",Y1711,"")</f>
        <v/>
      </c>
      <c r="AN1711" s="14">
        <f>IF(OR(AL1711="",AM1711=""),"",AL1711-AM1711)</f>
        <v/>
      </c>
      <c r="AO1711">
        <f>IF(AN1711="","",IF(AN1711&gt;0,"Bullish","Bearish"))</f>
        <v/>
      </c>
      <c r="AP1711">
        <f>IF(AO1711="",AP1710,AO1711)</f>
        <v/>
      </c>
      <c r="AQ1711" s="14">
        <f>IF(AB1711&lt;&gt;"",AB1711,"")</f>
        <v/>
      </c>
      <c r="AR1711" s="14">
        <f>IF(AD1711&lt;&gt;"",AD1711,"")</f>
        <v/>
      </c>
      <c r="AS1711">
        <f>IF(AS1710+1=13,1,AS1710+1)</f>
        <v/>
      </c>
      <c r="AT1711">
        <f>IFERROR(IF(SLOPE($AQ$1694:$AQ$1705,$AS$1694:$AS$1705)&gt;0,MIN(3,ABS(SLOPE($AQ$1694:$AQ$1705,$AS$1694:$AS$1705))),IF(SLOPE($AQ$1694:$AQ$1705,$AS$1694:$AS$1705)&lt;-0.5,-0.5,0)),0)</f>
        <v/>
      </c>
      <c r="AU1711">
        <f>IFERROR(IF(SLOPE($AR$1694:$AR$1705,$AS$1694:$AS$1705)&lt;0,MAX(-3,-ABS(SLOPE($AR$1694:$AR$1705,$AS$1694:$AS$1705))),IF(SLOPE($AR$1694:$AR$1705,$AS$1694:$AS$1705)&gt;0.5,0.5,0)),0)</f>
        <v/>
      </c>
      <c r="AV1711">
        <f>($AQ$1706+(AT1711*(AS1711-1)))</f>
        <v/>
      </c>
      <c r="AW1711">
        <f>($AR$1706+(AU1711*(AS1711-1)))</f>
        <v/>
      </c>
      <c r="AX1711">
        <f>IF(AT1711&gt;0,AV1711+AT1711,AV1711)</f>
        <v/>
      </c>
      <c r="AY1711">
        <f>IF(AU1711&lt;0,AW1711+AU1711,AW1711)</f>
        <v/>
      </c>
      <c r="BA1711" s="14">
        <f>IFERROR(AX1711-AQ1711,"")</f>
        <v/>
      </c>
      <c r="BB1711" s="14">
        <f>IFERROR(AY1711-AR1711,"")</f>
        <v/>
      </c>
      <c r="BD1711">
        <f>AH1711</f>
        <v/>
      </c>
      <c r="BE1711">
        <f>AI1711</f>
        <v/>
      </c>
      <c r="BF1711">
        <f>AJ1711</f>
        <v/>
      </c>
      <c r="BG1711" s="14">
        <f>L1711</f>
        <v/>
      </c>
      <c r="BH1711" s="14">
        <f>IF(X1711="","",X1711)</f>
        <v/>
      </c>
      <c r="BI1711" s="14">
        <f>IF(Y1711="","",Y1711)</f>
        <v/>
      </c>
      <c r="BJ1711">
        <f>Z1711</f>
        <v/>
      </c>
      <c r="BK1711">
        <f>AA1711</f>
        <v/>
      </c>
      <c r="BL1711">
        <f>IFERROR(AX1711,"")</f>
        <v/>
      </c>
      <c r="BM1711">
        <f>IFERROR(AY1711,"")</f>
        <v/>
      </c>
    </row>
    <row r="1712" ht="14.25" customHeight="1">
      <c r="A1712">
        <f>ALGLIB_SSA_XAUUSD!AA1712</f>
        <v/>
      </c>
      <c r="B1712">
        <f>IF($A1712="","",INDEX(ALGLIB_SSA_XAUUSD!$B$2:$B$2401,MATCH($A1712,ALGLIB_SSA_XAUUSD!$A$2:$A$2401,1)))</f>
        <v/>
      </c>
      <c r="C1712">
        <f>IF($A1712="","",INDEX(ALGLIB_SSA_XAUUSD!$C$2:$C$2401,MATCH($A1712,ALGLIB_SSA_XAUUSD!$A$2:$A$2401,1)))</f>
        <v/>
      </c>
      <c r="D1712" s="14">
        <f>IF($A1712="","",INT((ROW()-2)/12)+1)</f>
        <v/>
      </c>
      <c r="E1712" s="14">
        <f>IF(AND(E1718&lt;&gt;"",D1718=D1706+1),E1706+(E1718-E1706)*6/12,"")</f>
        <v/>
      </c>
      <c r="F1712" s="14">
        <f>IF(AND(F1718&lt;&gt;"",D1718=D1706+1),F1706+(F1718-F1706)*6/12,"")</f>
        <v/>
      </c>
      <c r="G1712" s="14">
        <f>IF(AND(G1718&lt;&gt;"",D1718=D1706+1),G1706+(G1718-G1706)*6/12,"")</f>
        <v/>
      </c>
      <c r="H1712" s="14">
        <f>IF(AND(H1718&lt;&gt;"",D1718=D1706+1),H1706+(H1718-H1706)*6/12,"")</f>
        <v/>
      </c>
      <c r="I1712" s="14">
        <f>IF(AND(L1718&lt;&gt;"",D1718=D1706+1),I1706+(I1718-I1706)*6/12,"")</f>
        <v/>
      </c>
      <c r="J1712">
        <f>_xlfn.XLOOKUP($A1712,ALGLIB_SSA_XAUUSD!$AA$2:$AA$2401,ALGLIB_SSA_XAUUSD!$P$2:$P$2401,"",0)</f>
        <v/>
      </c>
      <c r="K1712">
        <f>_xlfn.XLOOKUP($A1712,ALGLIB_SSA_XAUUSD!$AA$2:$AA$2401,ALGLIB_SSA_XAUUSD!$Q$2:$Q$2401,"",0)</f>
        <v/>
      </c>
      <c r="L1712">
        <f>_xlfn.XLOOKUP($A1712,ALGLIB_SSA_XAUUSD!$AA$2:$AA$2401,ALGLIB_SSA_XAUUSD!$R$2:$R$2401,"",0)</f>
        <v/>
      </c>
      <c r="M1712">
        <f>_xlfn.XLOOKUP($A1712,ALGLIB_SSA_XAUUSD!$AA$2:$AA$2401,ALGLIB_SSA_XAUUSD!$S$2:$S$2401,"",0)</f>
        <v/>
      </c>
      <c r="N1712">
        <f>_xlfn.XLOOKUP($A1712,ALGLIB_SSA_XAUUSD!$AA$2:$AA$2401,ALGLIB_SSA_XAUUSD!$T$2:$T$2401,"",0)</f>
        <v/>
      </c>
      <c r="O1712">
        <f>_xlfn.XLOOKUP($A1712,ALGLIB_SSA_XAUUSD!$AA$2:$AA$2401,ALGLIB_SSA_XAUUSD!$U$2:$U$2401,"",0)</f>
        <v/>
      </c>
      <c r="P1712">
        <f>_xlfn.XLOOKUP($A1712,ALGLIB_SSA_XAUUSD!$AA$2:$AA$2401,ALGLIB_SSA_XAUUSD!$V$2:$V$2401,"",0)</f>
        <v/>
      </c>
      <c r="S1712">
        <f>A1712</f>
        <v/>
      </c>
      <c r="T1712">
        <f>J1712</f>
        <v/>
      </c>
      <c r="U1712">
        <f>K1712</f>
        <v/>
      </c>
      <c r="V1712" s="14">
        <f>IF($A1712="","",MOD(ROW()-2,12)+1)</f>
        <v/>
      </c>
      <c r="W1712">
        <f>L1712</f>
        <v/>
      </c>
      <c r="X1712" s="14">
        <f>IF(F1712="","",F1712)</f>
        <v/>
      </c>
      <c r="Y1712" s="14">
        <f>IF(G1712="","",G1712)</f>
        <v/>
      </c>
      <c r="Z1712">
        <f>M1712</f>
        <v/>
      </c>
      <c r="AA1712">
        <f>N1712</f>
        <v/>
      </c>
      <c r="AB1712" s="14">
        <f>IF(H1712="","",H1712)</f>
        <v/>
      </c>
      <c r="AC1712">
        <f>O1712</f>
        <v/>
      </c>
      <c r="AD1712" s="14">
        <f>IF(I1712="","",I1712)</f>
        <v/>
      </c>
      <c r="AE1712">
        <f>P1712</f>
        <v/>
      </c>
      <c r="AH1712">
        <f>IF(S1712&lt;&gt;"",S1712,AH1711+900)</f>
        <v/>
      </c>
      <c r="AI1712">
        <f>IF(T1712&lt;&gt;"",T1712,AI1711)</f>
        <v/>
      </c>
      <c r="AJ1712">
        <f>IF(U1712&lt;&gt;"",U1712,AJ1711)</f>
        <v/>
      </c>
      <c r="AK1712">
        <f>IF(W1712&lt;&gt;"",W1712,"")</f>
        <v/>
      </c>
      <c r="AL1712" s="14">
        <f>IF(X1712&lt;&gt;"",X1712,"")</f>
        <v/>
      </c>
      <c r="AM1712" s="14">
        <f>IF(Y1712&lt;&gt;"",Y1712,"")</f>
        <v/>
      </c>
      <c r="AN1712" s="14">
        <f>IF(OR(AL1712="",AM1712=""),"",AL1712-AM1712)</f>
        <v/>
      </c>
      <c r="AO1712">
        <f>IF(AN1712="","",IF(AN1712&gt;0,"Bullish","Bearish"))</f>
        <v/>
      </c>
      <c r="AP1712">
        <f>IF(AO1712="",AP1711,AO1712)</f>
        <v/>
      </c>
      <c r="AQ1712" s="14">
        <f>IF(AB1712&lt;&gt;"",AB1712,"")</f>
        <v/>
      </c>
      <c r="AR1712" s="14">
        <f>IF(AD1712&lt;&gt;"",AD1712,"")</f>
        <v/>
      </c>
      <c r="AS1712">
        <f>IF(AS1711+1=13,1,AS1711+1)</f>
        <v/>
      </c>
      <c r="AT1712">
        <f>IFERROR(IF(SLOPE($AQ$1694:$AQ$1705,$AS$1694:$AS$1705)&gt;0,MIN(3,ABS(SLOPE($AQ$1694:$AQ$1705,$AS$1694:$AS$1705))),IF(SLOPE($AQ$1694:$AQ$1705,$AS$1694:$AS$1705)&lt;-0.5,-0.5,0)),0)</f>
        <v/>
      </c>
      <c r="AU1712">
        <f>IFERROR(IF(SLOPE($AR$1694:$AR$1705,$AS$1694:$AS$1705)&lt;0,MAX(-3,-ABS(SLOPE($AR$1694:$AR$1705,$AS$1694:$AS$1705))),IF(SLOPE($AR$1694:$AR$1705,$AS$1694:$AS$1705)&gt;0.5,0.5,0)),0)</f>
        <v/>
      </c>
      <c r="AV1712">
        <f>($AQ$1706+(AT1712*(AS1712-1)))</f>
        <v/>
      </c>
      <c r="AW1712">
        <f>($AR$1706+(AU1712*(AS1712-1)))</f>
        <v/>
      </c>
      <c r="AX1712">
        <f>IF(AT1712&gt;0,AV1712+AT1712,AV1712)</f>
        <v/>
      </c>
      <c r="AY1712">
        <f>IF(AU1712&lt;0,AW1712+AU1712,AW1712)</f>
        <v/>
      </c>
      <c r="BA1712" s="14">
        <f>IFERROR(AX1712-AQ1712,"")</f>
        <v/>
      </c>
      <c r="BB1712" s="14">
        <f>IFERROR(AY1712-AR1712,"")</f>
        <v/>
      </c>
      <c r="BD1712">
        <f>AH1712</f>
        <v/>
      </c>
      <c r="BE1712">
        <f>AI1712</f>
        <v/>
      </c>
      <c r="BF1712">
        <f>AJ1712</f>
        <v/>
      </c>
      <c r="BG1712" s="14">
        <f>L1712</f>
        <v/>
      </c>
      <c r="BH1712" s="14">
        <f>IF(X1712="","",X1712)</f>
        <v/>
      </c>
      <c r="BI1712" s="14">
        <f>IF(Y1712="","",Y1712)</f>
        <v/>
      </c>
      <c r="BJ1712">
        <f>Z1712</f>
        <v/>
      </c>
      <c r="BK1712">
        <f>AA1712</f>
        <v/>
      </c>
      <c r="BL1712">
        <f>IFERROR(AX1712,"")</f>
        <v/>
      </c>
      <c r="BM1712">
        <f>IFERROR(AY1712,"")</f>
        <v/>
      </c>
    </row>
    <row r="1713" ht="14.25" customHeight="1">
      <c r="A1713">
        <f>ALGLIB_SSA_XAUUSD!AA1713</f>
        <v/>
      </c>
      <c r="B1713">
        <f>IF($A1713="","",INDEX(ALGLIB_SSA_XAUUSD!$B$2:$B$2401,MATCH($A1713,ALGLIB_SSA_XAUUSD!$A$2:$A$2401,1)))</f>
        <v/>
      </c>
      <c r="C1713">
        <f>IF($A1713="","",INDEX(ALGLIB_SSA_XAUUSD!$C$2:$C$2401,MATCH($A1713,ALGLIB_SSA_XAUUSD!$A$2:$A$2401,1)))</f>
        <v/>
      </c>
      <c r="D1713" s="14">
        <f>IF($A1713="","",INT((ROW()-2)/12)+1)</f>
        <v/>
      </c>
      <c r="E1713" s="14">
        <f>IF(AND(E1718&lt;&gt;"",D1718=D1706+1),E1706+(E1718-E1706)*7/12,"")</f>
        <v/>
      </c>
      <c r="F1713" s="14">
        <f>IF(AND(F1718&lt;&gt;"",D1718=D1706+1),F1706+(F1718-F1706)*7/12,"")</f>
        <v/>
      </c>
      <c r="G1713" s="14">
        <f>IF(AND(G1718&lt;&gt;"",D1718=D1706+1),G1706+(G1718-G1706)*7/12,"")</f>
        <v/>
      </c>
      <c r="H1713" s="14">
        <f>IF(AND(H1718&lt;&gt;"",D1718=D1706+1),H1706+(H1718-H1706)*7/12,"")</f>
        <v/>
      </c>
      <c r="I1713" s="14">
        <f>IF(AND(L1718&lt;&gt;"",D1718=D1706+1),I1706+(I1718-I1706)*7/12,"")</f>
        <v/>
      </c>
      <c r="J1713">
        <f>_xlfn.XLOOKUP($A1713,ALGLIB_SSA_XAUUSD!$AA$2:$AA$2401,ALGLIB_SSA_XAUUSD!$P$2:$P$2401,"",0)</f>
        <v/>
      </c>
      <c r="K1713">
        <f>_xlfn.XLOOKUP($A1713,ALGLIB_SSA_XAUUSD!$AA$2:$AA$2401,ALGLIB_SSA_XAUUSD!$Q$2:$Q$2401,"",0)</f>
        <v/>
      </c>
      <c r="L1713">
        <f>_xlfn.XLOOKUP($A1713,ALGLIB_SSA_XAUUSD!$AA$2:$AA$2401,ALGLIB_SSA_XAUUSD!$R$2:$R$2401,"",0)</f>
        <v/>
      </c>
      <c r="M1713">
        <f>_xlfn.XLOOKUP($A1713,ALGLIB_SSA_XAUUSD!$AA$2:$AA$2401,ALGLIB_SSA_XAUUSD!$S$2:$S$2401,"",0)</f>
        <v/>
      </c>
      <c r="N1713">
        <f>_xlfn.XLOOKUP($A1713,ALGLIB_SSA_XAUUSD!$AA$2:$AA$2401,ALGLIB_SSA_XAUUSD!$T$2:$T$2401,"",0)</f>
        <v/>
      </c>
      <c r="O1713">
        <f>_xlfn.XLOOKUP($A1713,ALGLIB_SSA_XAUUSD!$AA$2:$AA$2401,ALGLIB_SSA_XAUUSD!$U$2:$U$2401,"",0)</f>
        <v/>
      </c>
      <c r="P1713">
        <f>_xlfn.XLOOKUP($A1713,ALGLIB_SSA_XAUUSD!$AA$2:$AA$2401,ALGLIB_SSA_XAUUSD!$V$2:$V$2401,"",0)</f>
        <v/>
      </c>
      <c r="S1713">
        <f>A1713</f>
        <v/>
      </c>
      <c r="T1713">
        <f>J1713</f>
        <v/>
      </c>
      <c r="U1713">
        <f>K1713</f>
        <v/>
      </c>
      <c r="V1713" s="14">
        <f>IF($A1713="","",MOD(ROW()-2,12)+1)</f>
        <v/>
      </c>
      <c r="W1713">
        <f>L1713</f>
        <v/>
      </c>
      <c r="X1713" s="14">
        <f>IF(F1713="","",F1713)</f>
        <v/>
      </c>
      <c r="Y1713" s="14">
        <f>IF(G1713="","",G1713)</f>
        <v/>
      </c>
      <c r="Z1713">
        <f>M1713</f>
        <v/>
      </c>
      <c r="AA1713">
        <f>N1713</f>
        <v/>
      </c>
      <c r="AB1713" s="14">
        <f>IF(H1713="","",H1713)</f>
        <v/>
      </c>
      <c r="AC1713">
        <f>O1713</f>
        <v/>
      </c>
      <c r="AD1713" s="14">
        <f>IF(I1713="","",I1713)</f>
        <v/>
      </c>
      <c r="AE1713">
        <f>P1713</f>
        <v/>
      </c>
      <c r="AH1713">
        <f>IF(S1713&lt;&gt;"",S1713,AH1712+900)</f>
        <v/>
      </c>
      <c r="AI1713">
        <f>IF(T1713&lt;&gt;"",T1713,AI1712)</f>
        <v/>
      </c>
      <c r="AJ1713">
        <f>IF(U1713&lt;&gt;"",U1713,AJ1712)</f>
        <v/>
      </c>
      <c r="AK1713">
        <f>IF(W1713&lt;&gt;"",W1713,"")</f>
        <v/>
      </c>
      <c r="AL1713" s="14">
        <f>IF(X1713&lt;&gt;"",X1713,"")</f>
        <v/>
      </c>
      <c r="AM1713" s="14">
        <f>IF(Y1713&lt;&gt;"",Y1713,"")</f>
        <v/>
      </c>
      <c r="AN1713" s="14">
        <f>IF(OR(AL1713="",AM1713=""),"",AL1713-AM1713)</f>
        <v/>
      </c>
      <c r="AO1713">
        <f>IF(AN1713="","",IF(AN1713&gt;0,"Bullish","Bearish"))</f>
        <v/>
      </c>
      <c r="AP1713">
        <f>IF(AO1713="",AP1712,AO1713)</f>
        <v/>
      </c>
      <c r="AQ1713" s="14">
        <f>IF(AB1713&lt;&gt;"",AB1713,"")</f>
        <v/>
      </c>
      <c r="AR1713" s="14">
        <f>IF(AD1713&lt;&gt;"",AD1713,"")</f>
        <v/>
      </c>
      <c r="AS1713">
        <f>IF(AS1712+1=13,1,AS1712+1)</f>
        <v/>
      </c>
      <c r="AT1713">
        <f>IFERROR(IF(SLOPE($AQ$1694:$AQ$1705,$AS$1694:$AS$1705)&gt;0,MIN(3,ABS(SLOPE($AQ$1694:$AQ$1705,$AS$1694:$AS$1705))),IF(SLOPE($AQ$1694:$AQ$1705,$AS$1694:$AS$1705)&lt;-0.5,-0.5,0)),0)</f>
        <v/>
      </c>
      <c r="AU1713">
        <f>IFERROR(IF(SLOPE($AR$1694:$AR$1705,$AS$1694:$AS$1705)&lt;0,MAX(-3,-ABS(SLOPE($AR$1694:$AR$1705,$AS$1694:$AS$1705))),IF(SLOPE($AR$1694:$AR$1705,$AS$1694:$AS$1705)&gt;0.5,0.5,0)),0)</f>
        <v/>
      </c>
      <c r="AV1713">
        <f>($AQ$1706+(AT1713*(AS1713-1)))</f>
        <v/>
      </c>
      <c r="AW1713">
        <f>($AR$1706+(AU1713*(AS1713-1)))</f>
        <v/>
      </c>
      <c r="AX1713">
        <f>IF(AT1713&gt;0,AV1713+AT1713,AV1713)</f>
        <v/>
      </c>
      <c r="AY1713">
        <f>IF(AU1713&lt;0,AW1713+AU1713,AW1713)</f>
        <v/>
      </c>
      <c r="BA1713" s="14">
        <f>IFERROR(AX1713-AQ1713,"")</f>
        <v/>
      </c>
      <c r="BB1713" s="14">
        <f>IFERROR(AY1713-AR1713,"")</f>
        <v/>
      </c>
      <c r="BD1713">
        <f>AH1713</f>
        <v/>
      </c>
      <c r="BE1713">
        <f>AI1713</f>
        <v/>
      </c>
      <c r="BF1713">
        <f>AJ1713</f>
        <v/>
      </c>
      <c r="BG1713" s="14">
        <f>L1713</f>
        <v/>
      </c>
      <c r="BH1713" s="14">
        <f>IF(X1713="","",X1713)</f>
        <v/>
      </c>
      <c r="BI1713" s="14">
        <f>IF(Y1713="","",Y1713)</f>
        <v/>
      </c>
      <c r="BJ1713">
        <f>Z1713</f>
        <v/>
      </c>
      <c r="BK1713">
        <f>AA1713</f>
        <v/>
      </c>
      <c r="BL1713">
        <f>IFERROR(AX1713,"")</f>
        <v/>
      </c>
      <c r="BM1713">
        <f>IFERROR(AY1713,"")</f>
        <v/>
      </c>
    </row>
    <row r="1714" ht="14.25" customHeight="1">
      <c r="A1714">
        <f>ALGLIB_SSA_XAUUSD!AA1714</f>
        <v/>
      </c>
      <c r="B1714">
        <f>IF($A1714="","",INDEX(ALGLIB_SSA_XAUUSD!$B$2:$B$2401,MATCH($A1714,ALGLIB_SSA_XAUUSD!$A$2:$A$2401,1)))</f>
        <v/>
      </c>
      <c r="C1714">
        <f>IF($A1714="","",INDEX(ALGLIB_SSA_XAUUSD!$C$2:$C$2401,MATCH($A1714,ALGLIB_SSA_XAUUSD!$A$2:$A$2401,1)))</f>
        <v/>
      </c>
      <c r="D1714" s="14">
        <f>IF($A1714="","",INT((ROW()-2)/12)+1)</f>
        <v/>
      </c>
      <c r="E1714" s="14">
        <f>IF(AND(E1718&lt;&gt;"",D1718=D1706+1),E1706+(E1718-E1706)*8/12,"")</f>
        <v/>
      </c>
      <c r="F1714" s="14">
        <f>IF(AND(F1718&lt;&gt;"",D1718=D1706+1),F1706+(F1718-F1706)*8/12,"")</f>
        <v/>
      </c>
      <c r="G1714" s="14">
        <f>IF(AND(G1718&lt;&gt;"",D1718=D1706+1),G1706+(G1718-G1706)*8/12,"")</f>
        <v/>
      </c>
      <c r="H1714" s="14">
        <f>IF(AND(H1718&lt;&gt;"",D1718=D1706+1),H1706+(H1718-H1706)*8/12,"")</f>
        <v/>
      </c>
      <c r="I1714" s="14">
        <f>IF(AND(L1718&lt;&gt;"",D1718=D1706+1),I1706+(I1718-I1706)*8/12,"")</f>
        <v/>
      </c>
      <c r="J1714">
        <f>_xlfn.XLOOKUP($A1714,ALGLIB_SSA_XAUUSD!$AA$2:$AA$2401,ALGLIB_SSA_XAUUSD!$P$2:$P$2401,"",0)</f>
        <v/>
      </c>
      <c r="K1714">
        <f>_xlfn.XLOOKUP($A1714,ALGLIB_SSA_XAUUSD!$AA$2:$AA$2401,ALGLIB_SSA_XAUUSD!$Q$2:$Q$2401,"",0)</f>
        <v/>
      </c>
      <c r="L1714">
        <f>_xlfn.XLOOKUP($A1714,ALGLIB_SSA_XAUUSD!$AA$2:$AA$2401,ALGLIB_SSA_XAUUSD!$R$2:$R$2401,"",0)</f>
        <v/>
      </c>
      <c r="M1714">
        <f>_xlfn.XLOOKUP($A1714,ALGLIB_SSA_XAUUSD!$AA$2:$AA$2401,ALGLIB_SSA_XAUUSD!$S$2:$S$2401,"",0)</f>
        <v/>
      </c>
      <c r="N1714">
        <f>_xlfn.XLOOKUP($A1714,ALGLIB_SSA_XAUUSD!$AA$2:$AA$2401,ALGLIB_SSA_XAUUSD!$T$2:$T$2401,"",0)</f>
        <v/>
      </c>
      <c r="O1714">
        <f>_xlfn.XLOOKUP($A1714,ALGLIB_SSA_XAUUSD!$AA$2:$AA$2401,ALGLIB_SSA_XAUUSD!$U$2:$U$2401,"",0)</f>
        <v/>
      </c>
      <c r="P1714">
        <f>_xlfn.XLOOKUP($A1714,ALGLIB_SSA_XAUUSD!$AA$2:$AA$2401,ALGLIB_SSA_XAUUSD!$V$2:$V$2401,"",0)</f>
        <v/>
      </c>
      <c r="S1714">
        <f>A1714</f>
        <v/>
      </c>
      <c r="T1714">
        <f>J1714</f>
        <v/>
      </c>
      <c r="U1714">
        <f>K1714</f>
        <v/>
      </c>
      <c r="V1714" s="14">
        <f>IF($A1714="","",MOD(ROW()-2,12)+1)</f>
        <v/>
      </c>
      <c r="W1714">
        <f>L1714</f>
        <v/>
      </c>
      <c r="X1714" s="14">
        <f>IF(F1714="","",F1714)</f>
        <v/>
      </c>
      <c r="Y1714" s="14">
        <f>IF(G1714="","",G1714)</f>
        <v/>
      </c>
      <c r="Z1714">
        <f>M1714</f>
        <v/>
      </c>
      <c r="AA1714">
        <f>N1714</f>
        <v/>
      </c>
      <c r="AB1714" s="14">
        <f>IF(H1714="","",H1714)</f>
        <v/>
      </c>
      <c r="AC1714">
        <f>O1714</f>
        <v/>
      </c>
      <c r="AD1714" s="14">
        <f>IF(I1714="","",I1714)</f>
        <v/>
      </c>
      <c r="AE1714">
        <f>P1714</f>
        <v/>
      </c>
      <c r="AH1714">
        <f>IF(S1714&lt;&gt;"",S1714,AH1713+900)</f>
        <v/>
      </c>
      <c r="AI1714">
        <f>IF(T1714&lt;&gt;"",T1714,AI1713)</f>
        <v/>
      </c>
      <c r="AJ1714">
        <f>IF(U1714&lt;&gt;"",U1714,AJ1713)</f>
        <v/>
      </c>
      <c r="AK1714">
        <f>IF(W1714&lt;&gt;"",W1714,"")</f>
        <v/>
      </c>
      <c r="AL1714" s="14">
        <f>IF(X1714&lt;&gt;"",X1714,"")</f>
        <v/>
      </c>
      <c r="AM1714" s="14">
        <f>IF(Y1714&lt;&gt;"",Y1714,"")</f>
        <v/>
      </c>
      <c r="AN1714" s="14">
        <f>IF(OR(AL1714="",AM1714=""),"",AL1714-AM1714)</f>
        <v/>
      </c>
      <c r="AO1714">
        <f>IF(AN1714="","",IF(AN1714&gt;0,"Bullish","Bearish"))</f>
        <v/>
      </c>
      <c r="AP1714">
        <f>IF(AO1714="",AP1713,AO1714)</f>
        <v/>
      </c>
      <c r="AQ1714" s="14">
        <f>IF(AB1714&lt;&gt;"",AB1714,"")</f>
        <v/>
      </c>
      <c r="AR1714" s="14">
        <f>IF(AD1714&lt;&gt;"",AD1714,"")</f>
        <v/>
      </c>
      <c r="AS1714">
        <f>IF(AS1713+1=13,1,AS1713+1)</f>
        <v/>
      </c>
      <c r="AT1714">
        <f>IFERROR(IF(SLOPE($AQ$1694:$AQ$1705,$AS$1694:$AS$1705)&gt;0,MIN(3,ABS(SLOPE($AQ$1694:$AQ$1705,$AS$1694:$AS$1705))),IF(SLOPE($AQ$1694:$AQ$1705,$AS$1694:$AS$1705)&lt;-0.5,-0.5,0)),0)</f>
        <v/>
      </c>
      <c r="AU1714">
        <f>IFERROR(IF(SLOPE($AR$1694:$AR$1705,$AS$1694:$AS$1705)&lt;0,MAX(-3,-ABS(SLOPE($AR$1694:$AR$1705,$AS$1694:$AS$1705))),IF(SLOPE($AR$1694:$AR$1705,$AS$1694:$AS$1705)&gt;0.5,0.5,0)),0)</f>
        <v/>
      </c>
      <c r="AV1714">
        <f>($AQ$1706+(AT1714*(AS1714-1)))</f>
        <v/>
      </c>
      <c r="AW1714">
        <f>($AR$1706+(AU1714*(AS1714-1)))</f>
        <v/>
      </c>
      <c r="AX1714">
        <f>IF(AT1714&gt;0,AV1714+AT1714,AV1714)</f>
        <v/>
      </c>
      <c r="AY1714">
        <f>IF(AU1714&lt;0,AW1714+AU1714,AW1714)</f>
        <v/>
      </c>
      <c r="BA1714" s="14">
        <f>IFERROR(AX1714-AQ1714,"")</f>
        <v/>
      </c>
      <c r="BB1714" s="14">
        <f>IFERROR(AY1714-AR1714,"")</f>
        <v/>
      </c>
      <c r="BD1714">
        <f>AH1714</f>
        <v/>
      </c>
      <c r="BE1714">
        <f>AI1714</f>
        <v/>
      </c>
      <c r="BF1714">
        <f>AJ1714</f>
        <v/>
      </c>
      <c r="BG1714" s="14">
        <f>L1714</f>
        <v/>
      </c>
      <c r="BH1714" s="14">
        <f>IF(X1714="","",X1714)</f>
        <v/>
      </c>
      <c r="BI1714" s="14">
        <f>IF(Y1714="","",Y1714)</f>
        <v/>
      </c>
      <c r="BJ1714">
        <f>Z1714</f>
        <v/>
      </c>
      <c r="BK1714">
        <f>AA1714</f>
        <v/>
      </c>
      <c r="BL1714">
        <f>IFERROR(AX1714,"")</f>
        <v/>
      </c>
      <c r="BM1714">
        <f>IFERROR(AY1714,"")</f>
        <v/>
      </c>
    </row>
    <row r="1715" ht="14.25" customHeight="1">
      <c r="A1715">
        <f>ALGLIB_SSA_XAUUSD!AA1715</f>
        <v/>
      </c>
      <c r="B1715">
        <f>IF($A1715="","",INDEX(ALGLIB_SSA_XAUUSD!$B$2:$B$2401,MATCH($A1715,ALGLIB_SSA_XAUUSD!$A$2:$A$2401,1)))</f>
        <v/>
      </c>
      <c r="C1715">
        <f>IF($A1715="","",INDEX(ALGLIB_SSA_XAUUSD!$C$2:$C$2401,MATCH($A1715,ALGLIB_SSA_XAUUSD!$A$2:$A$2401,1)))</f>
        <v/>
      </c>
      <c r="D1715" s="14">
        <f>IF($A1715="","",INT((ROW()-2)/12)+1)</f>
        <v/>
      </c>
      <c r="E1715" s="14">
        <f>IF(AND(E1718&lt;&gt;"",D1718=D1706+1),E1706+(E1718-E1706)*9/12,"")</f>
        <v/>
      </c>
      <c r="F1715" s="14">
        <f>IF(AND(F1718&lt;&gt;"",D1718=D1706+1),F1706+(F1718-F1706)*9/12,"")</f>
        <v/>
      </c>
      <c r="G1715" s="14">
        <f>IF(AND(G1718&lt;&gt;"",D1718=D1706+1),G1706+(G1718-G1706)*9/12,"")</f>
        <v/>
      </c>
      <c r="H1715" s="14">
        <f>IF(AND(H1718&lt;&gt;"",D1718=D1706+1),H1706+(H1718-H1706)*9/12,"")</f>
        <v/>
      </c>
      <c r="I1715" s="14">
        <f>IF(AND(L1718&lt;&gt;"",D1718=D1706+1),I1706+(I1718-I1706)*9/12,"")</f>
        <v/>
      </c>
      <c r="J1715">
        <f>_xlfn.XLOOKUP($A1715,ALGLIB_SSA_XAUUSD!$AA$2:$AA$2401,ALGLIB_SSA_XAUUSD!$P$2:$P$2401,"",0)</f>
        <v/>
      </c>
      <c r="K1715">
        <f>_xlfn.XLOOKUP($A1715,ALGLIB_SSA_XAUUSD!$AA$2:$AA$2401,ALGLIB_SSA_XAUUSD!$Q$2:$Q$2401,"",0)</f>
        <v/>
      </c>
      <c r="L1715">
        <f>_xlfn.XLOOKUP($A1715,ALGLIB_SSA_XAUUSD!$AA$2:$AA$2401,ALGLIB_SSA_XAUUSD!$R$2:$R$2401,"",0)</f>
        <v/>
      </c>
      <c r="M1715">
        <f>_xlfn.XLOOKUP($A1715,ALGLIB_SSA_XAUUSD!$AA$2:$AA$2401,ALGLIB_SSA_XAUUSD!$S$2:$S$2401,"",0)</f>
        <v/>
      </c>
      <c r="N1715">
        <f>_xlfn.XLOOKUP($A1715,ALGLIB_SSA_XAUUSD!$AA$2:$AA$2401,ALGLIB_SSA_XAUUSD!$T$2:$T$2401,"",0)</f>
        <v/>
      </c>
      <c r="O1715">
        <f>_xlfn.XLOOKUP($A1715,ALGLIB_SSA_XAUUSD!$AA$2:$AA$2401,ALGLIB_SSA_XAUUSD!$U$2:$U$2401,"",0)</f>
        <v/>
      </c>
      <c r="P1715">
        <f>_xlfn.XLOOKUP($A1715,ALGLIB_SSA_XAUUSD!$AA$2:$AA$2401,ALGLIB_SSA_XAUUSD!$V$2:$V$2401,"",0)</f>
        <v/>
      </c>
      <c r="S1715">
        <f>A1715</f>
        <v/>
      </c>
      <c r="T1715">
        <f>J1715</f>
        <v/>
      </c>
      <c r="U1715">
        <f>K1715</f>
        <v/>
      </c>
      <c r="V1715" s="14">
        <f>IF($A1715="","",MOD(ROW()-2,12)+1)</f>
        <v/>
      </c>
      <c r="W1715">
        <f>L1715</f>
        <v/>
      </c>
      <c r="X1715" s="14">
        <f>IF(F1715="","",F1715)</f>
        <v/>
      </c>
      <c r="Y1715" s="14">
        <f>IF(G1715="","",G1715)</f>
        <v/>
      </c>
      <c r="Z1715">
        <f>M1715</f>
        <v/>
      </c>
      <c r="AA1715">
        <f>N1715</f>
        <v/>
      </c>
      <c r="AB1715" s="14">
        <f>IF(H1715="","",H1715)</f>
        <v/>
      </c>
      <c r="AC1715">
        <f>O1715</f>
        <v/>
      </c>
      <c r="AD1715" s="14">
        <f>IF(I1715="","",I1715)</f>
        <v/>
      </c>
      <c r="AE1715">
        <f>P1715</f>
        <v/>
      </c>
      <c r="AH1715">
        <f>IF(S1715&lt;&gt;"",S1715,AH1714+900)</f>
        <v/>
      </c>
      <c r="AI1715">
        <f>IF(T1715&lt;&gt;"",T1715,AI1714)</f>
        <v/>
      </c>
      <c r="AJ1715">
        <f>IF(U1715&lt;&gt;"",U1715,AJ1714)</f>
        <v/>
      </c>
      <c r="AK1715">
        <f>IF(W1715&lt;&gt;"",W1715,"")</f>
        <v/>
      </c>
      <c r="AL1715" s="14">
        <f>IF(X1715&lt;&gt;"",X1715,"")</f>
        <v/>
      </c>
      <c r="AM1715" s="14">
        <f>IF(Y1715&lt;&gt;"",Y1715,"")</f>
        <v/>
      </c>
      <c r="AN1715" s="14">
        <f>IF(OR(AL1715="",AM1715=""),"",AL1715-AM1715)</f>
        <v/>
      </c>
      <c r="AO1715">
        <f>IF(AN1715="","",IF(AN1715&gt;0,"Bullish","Bearish"))</f>
        <v/>
      </c>
      <c r="AP1715">
        <f>IF(AO1715="",AP1714,AO1715)</f>
        <v/>
      </c>
      <c r="AQ1715" s="14">
        <f>IF(AB1715&lt;&gt;"",AB1715,"")</f>
        <v/>
      </c>
      <c r="AR1715" s="14">
        <f>IF(AD1715&lt;&gt;"",AD1715,"")</f>
        <v/>
      </c>
      <c r="AS1715">
        <f>IF(AS1714+1=13,1,AS1714+1)</f>
        <v/>
      </c>
      <c r="AT1715">
        <f>IFERROR(IF(SLOPE($AQ$1694:$AQ$1705,$AS$1694:$AS$1705)&gt;0,MIN(3,ABS(SLOPE($AQ$1694:$AQ$1705,$AS$1694:$AS$1705))),IF(SLOPE($AQ$1694:$AQ$1705,$AS$1694:$AS$1705)&lt;-0.5,-0.5,0)),0)</f>
        <v/>
      </c>
      <c r="AU1715">
        <f>IFERROR(IF(SLOPE($AR$1694:$AR$1705,$AS$1694:$AS$1705)&lt;0,MAX(-3,-ABS(SLOPE($AR$1694:$AR$1705,$AS$1694:$AS$1705))),IF(SLOPE($AR$1694:$AR$1705,$AS$1694:$AS$1705)&gt;0.5,0.5,0)),0)</f>
        <v/>
      </c>
      <c r="AV1715">
        <f>($AQ$1706+(AT1715*(AS1715-1)))</f>
        <v/>
      </c>
      <c r="AW1715">
        <f>($AR$1706+(AU1715*(AS1715-1)))</f>
        <v/>
      </c>
      <c r="AX1715">
        <f>IF(AT1715&gt;0,AV1715+AT1715,AV1715)</f>
        <v/>
      </c>
      <c r="AY1715">
        <f>IF(AU1715&lt;0,AW1715+AU1715,AW1715)</f>
        <v/>
      </c>
      <c r="BA1715" s="14">
        <f>IFERROR(AX1715-AQ1715,"")</f>
        <v/>
      </c>
      <c r="BB1715" s="14">
        <f>IFERROR(AY1715-AR1715,"")</f>
        <v/>
      </c>
      <c r="BD1715">
        <f>AH1715</f>
        <v/>
      </c>
      <c r="BE1715">
        <f>AI1715</f>
        <v/>
      </c>
      <c r="BF1715">
        <f>AJ1715</f>
        <v/>
      </c>
      <c r="BG1715" s="14">
        <f>L1715</f>
        <v/>
      </c>
      <c r="BH1715" s="14">
        <f>IF(X1715="","",X1715)</f>
        <v/>
      </c>
      <c r="BI1715" s="14">
        <f>IF(Y1715="","",Y1715)</f>
        <v/>
      </c>
      <c r="BJ1715">
        <f>Z1715</f>
        <v/>
      </c>
      <c r="BK1715">
        <f>AA1715</f>
        <v/>
      </c>
      <c r="BL1715">
        <f>IFERROR(AX1715,"")</f>
        <v/>
      </c>
      <c r="BM1715">
        <f>IFERROR(AY1715,"")</f>
        <v/>
      </c>
    </row>
    <row r="1716" ht="14.25" customHeight="1">
      <c r="A1716">
        <f>ALGLIB_SSA_XAUUSD!AA1716</f>
        <v/>
      </c>
      <c r="B1716">
        <f>IF($A1716="","",INDEX(ALGLIB_SSA_XAUUSD!$B$2:$B$2401,MATCH($A1716,ALGLIB_SSA_XAUUSD!$A$2:$A$2401,1)))</f>
        <v/>
      </c>
      <c r="C1716">
        <f>IF($A1716="","",INDEX(ALGLIB_SSA_XAUUSD!$C$2:$C$2401,MATCH($A1716,ALGLIB_SSA_XAUUSD!$A$2:$A$2401,1)))</f>
        <v/>
      </c>
      <c r="D1716" s="14">
        <f>IF($A1716="","",INT((ROW()-2)/12)+1)</f>
        <v/>
      </c>
      <c r="E1716" s="14">
        <f>IF(AND(E1718&lt;&gt;"",D1718=D1706+1),E1706+(E1718-E1706)*10/12,"")</f>
        <v/>
      </c>
      <c r="F1716" s="14">
        <f>IF(AND(F1718&lt;&gt;"",D1718=D1706+1),F1706+(F1718-F1706)*10/12,"")</f>
        <v/>
      </c>
      <c r="G1716" s="14">
        <f>IF(AND(G1718&lt;&gt;"",D1718=D1706+1),G1706+(G1718-G1706)*10/12,"")</f>
        <v/>
      </c>
      <c r="H1716" s="14">
        <f>IF(AND(H1718&lt;&gt;"",D1718=D1706+1),H1706+(H1718-H1706)*10/12,"")</f>
        <v/>
      </c>
      <c r="I1716" s="14">
        <f>IF(AND(L1718&lt;&gt;"",D1718=D1706+1),I1706+(I1718-I1706)*10/12,"")</f>
        <v/>
      </c>
      <c r="J1716">
        <f>_xlfn.XLOOKUP($A1716,ALGLIB_SSA_XAUUSD!$AA$2:$AA$2401,ALGLIB_SSA_XAUUSD!$P$2:$P$2401,"",0)</f>
        <v/>
      </c>
      <c r="K1716">
        <f>_xlfn.XLOOKUP($A1716,ALGLIB_SSA_XAUUSD!$AA$2:$AA$2401,ALGLIB_SSA_XAUUSD!$Q$2:$Q$2401,"",0)</f>
        <v/>
      </c>
      <c r="L1716">
        <f>_xlfn.XLOOKUP($A1716,ALGLIB_SSA_XAUUSD!$AA$2:$AA$2401,ALGLIB_SSA_XAUUSD!$R$2:$R$2401,"",0)</f>
        <v/>
      </c>
      <c r="M1716">
        <f>_xlfn.XLOOKUP($A1716,ALGLIB_SSA_XAUUSD!$AA$2:$AA$2401,ALGLIB_SSA_XAUUSD!$S$2:$S$2401,"",0)</f>
        <v/>
      </c>
      <c r="N1716">
        <f>_xlfn.XLOOKUP($A1716,ALGLIB_SSA_XAUUSD!$AA$2:$AA$2401,ALGLIB_SSA_XAUUSD!$T$2:$T$2401,"",0)</f>
        <v/>
      </c>
      <c r="O1716">
        <f>_xlfn.XLOOKUP($A1716,ALGLIB_SSA_XAUUSD!$AA$2:$AA$2401,ALGLIB_SSA_XAUUSD!$U$2:$U$2401,"",0)</f>
        <v/>
      </c>
      <c r="P1716">
        <f>_xlfn.XLOOKUP($A1716,ALGLIB_SSA_XAUUSD!$AA$2:$AA$2401,ALGLIB_SSA_XAUUSD!$V$2:$V$2401,"",0)</f>
        <v/>
      </c>
      <c r="S1716">
        <f>A1716</f>
        <v/>
      </c>
      <c r="T1716">
        <f>J1716</f>
        <v/>
      </c>
      <c r="U1716">
        <f>K1716</f>
        <v/>
      </c>
      <c r="V1716" s="14">
        <f>IF($A1716="","",MOD(ROW()-2,12)+1)</f>
        <v/>
      </c>
      <c r="W1716">
        <f>L1716</f>
        <v/>
      </c>
      <c r="X1716" s="14">
        <f>IF(F1716="","",F1716)</f>
        <v/>
      </c>
      <c r="Y1716" s="14">
        <f>IF(G1716="","",G1716)</f>
        <v/>
      </c>
      <c r="Z1716">
        <f>M1716</f>
        <v/>
      </c>
      <c r="AA1716">
        <f>N1716</f>
        <v/>
      </c>
      <c r="AB1716" s="14">
        <f>IF(H1716="","",H1716)</f>
        <v/>
      </c>
      <c r="AC1716">
        <f>O1716</f>
        <v/>
      </c>
      <c r="AD1716" s="14">
        <f>IF(I1716="","",I1716)</f>
        <v/>
      </c>
      <c r="AE1716">
        <f>P1716</f>
        <v/>
      </c>
      <c r="AH1716">
        <f>IF(S1716&lt;&gt;"",S1716,AH1715+900)</f>
        <v/>
      </c>
      <c r="AI1716">
        <f>IF(T1716&lt;&gt;"",T1716,AI1715)</f>
        <v/>
      </c>
      <c r="AJ1716">
        <f>IF(U1716&lt;&gt;"",U1716,AJ1715)</f>
        <v/>
      </c>
      <c r="AK1716">
        <f>IF(W1716&lt;&gt;"",W1716,"")</f>
        <v/>
      </c>
      <c r="AL1716" s="14">
        <f>IF(X1716&lt;&gt;"",X1716,"")</f>
        <v/>
      </c>
      <c r="AM1716" s="14">
        <f>IF(Y1716&lt;&gt;"",Y1716,"")</f>
        <v/>
      </c>
      <c r="AN1716" s="14">
        <f>IF(OR(AL1716="",AM1716=""),"",AL1716-AM1716)</f>
        <v/>
      </c>
      <c r="AO1716">
        <f>IF(AN1716="","",IF(AN1716&gt;0,"Bullish","Bearish"))</f>
        <v/>
      </c>
      <c r="AP1716">
        <f>IF(AO1716="",AP1715,AO1716)</f>
        <v/>
      </c>
      <c r="AQ1716" s="14">
        <f>IF(AB1716&lt;&gt;"",AB1716,"")</f>
        <v/>
      </c>
      <c r="AR1716" s="14">
        <f>IF(AD1716&lt;&gt;"",AD1716,"")</f>
        <v/>
      </c>
      <c r="AS1716">
        <f>IF(AS1715+1=13,1,AS1715+1)</f>
        <v/>
      </c>
      <c r="AT1716">
        <f>IFERROR(IF(SLOPE($AQ$1694:$AQ$1705,$AS$1694:$AS$1705)&gt;0,MIN(3,ABS(SLOPE($AQ$1694:$AQ$1705,$AS$1694:$AS$1705))),IF(SLOPE($AQ$1694:$AQ$1705,$AS$1694:$AS$1705)&lt;-0.5,-0.5,0)),0)</f>
        <v/>
      </c>
      <c r="AU1716">
        <f>IFERROR(IF(SLOPE($AR$1694:$AR$1705,$AS$1694:$AS$1705)&lt;0,MAX(-3,-ABS(SLOPE($AR$1694:$AR$1705,$AS$1694:$AS$1705))),IF(SLOPE($AR$1694:$AR$1705,$AS$1694:$AS$1705)&gt;0.5,0.5,0)),0)</f>
        <v/>
      </c>
      <c r="AV1716">
        <f>($AQ$1706+(AT1716*(AS1716-1)))</f>
        <v/>
      </c>
      <c r="AW1716">
        <f>($AR$1706+(AU1716*(AS1716-1)))</f>
        <v/>
      </c>
      <c r="AX1716">
        <f>IF(AT1716&gt;0,AV1716+AT1716,AV1716)</f>
        <v/>
      </c>
      <c r="AY1716">
        <f>IF(AU1716&lt;0,AW1716+AU1716,AW1716)</f>
        <v/>
      </c>
      <c r="BA1716" s="14">
        <f>IFERROR(AX1716-AQ1716,"")</f>
        <v/>
      </c>
      <c r="BB1716" s="14">
        <f>IFERROR(AY1716-AR1716,"")</f>
        <v/>
      </c>
      <c r="BD1716">
        <f>AH1716</f>
        <v/>
      </c>
      <c r="BE1716">
        <f>AI1716</f>
        <v/>
      </c>
      <c r="BF1716">
        <f>AJ1716</f>
        <v/>
      </c>
      <c r="BG1716" s="14">
        <f>L1716</f>
        <v/>
      </c>
      <c r="BH1716" s="14">
        <f>IF(X1716="","",X1716)</f>
        <v/>
      </c>
      <c r="BI1716" s="14">
        <f>IF(Y1716="","",Y1716)</f>
        <v/>
      </c>
      <c r="BJ1716">
        <f>Z1716</f>
        <v/>
      </c>
      <c r="BK1716">
        <f>AA1716</f>
        <v/>
      </c>
      <c r="BL1716">
        <f>IFERROR(AX1716,"")</f>
        <v/>
      </c>
      <c r="BM1716">
        <f>IFERROR(AY1716,"")</f>
        <v/>
      </c>
    </row>
    <row r="1717" ht="14.25" customHeight="1">
      <c r="A1717">
        <f>ALGLIB_SSA_XAUUSD!AA1717</f>
        <v/>
      </c>
      <c r="B1717">
        <f>IF($A1717="","",INDEX(ALGLIB_SSA_XAUUSD!$B$2:$B$2401,MATCH($A1717,ALGLIB_SSA_XAUUSD!$A$2:$A$2401,1)))</f>
        <v/>
      </c>
      <c r="C1717">
        <f>IF($A1717="","",INDEX(ALGLIB_SSA_XAUUSD!$C$2:$C$2401,MATCH($A1717,ALGLIB_SSA_XAUUSD!$A$2:$A$2401,1)))</f>
        <v/>
      </c>
      <c r="D1717" s="14">
        <f>IF($A1717="","",INT((ROW()-2)/12)+1)</f>
        <v/>
      </c>
      <c r="E1717" s="14">
        <f>IF(AND(E1718&lt;&gt;"",D1718=D1706+1),E1706+(E1718-E1706)*11/12,"")</f>
        <v/>
      </c>
      <c r="F1717" s="14">
        <f>IF(AND(F1718&lt;&gt;"",D1718=D1706+1),F1706+(F1718-F1706)*11/12,"")</f>
        <v/>
      </c>
      <c r="G1717" s="14">
        <f>IF(AND(G1718&lt;&gt;"",D1718=D1706+1),G1706+(G1718-G1706)*11/12,"")</f>
        <v/>
      </c>
      <c r="H1717" s="14">
        <f>IF(AND(H1718&lt;&gt;"",D1718=D1706+1),H1706+(H1718-H1706)*11/12,"")</f>
        <v/>
      </c>
      <c r="I1717" s="14">
        <f>IF(AND(L1718&lt;&gt;"",D1718=D1706+1),I1706+(I1718-I1706)*11/12,"")</f>
        <v/>
      </c>
      <c r="J1717">
        <f>_xlfn.XLOOKUP($A1717,ALGLIB_SSA_XAUUSD!$AA$2:$AA$2401,ALGLIB_SSA_XAUUSD!$P$2:$P$2401,"",0)</f>
        <v/>
      </c>
      <c r="K1717">
        <f>_xlfn.XLOOKUP($A1717,ALGLIB_SSA_XAUUSD!$AA$2:$AA$2401,ALGLIB_SSA_XAUUSD!$Q$2:$Q$2401,"",0)</f>
        <v/>
      </c>
      <c r="L1717">
        <f>_xlfn.XLOOKUP($A1717,ALGLIB_SSA_XAUUSD!$AA$2:$AA$2401,ALGLIB_SSA_XAUUSD!$R$2:$R$2401,"",0)</f>
        <v/>
      </c>
      <c r="M1717">
        <f>_xlfn.XLOOKUP($A1717,ALGLIB_SSA_XAUUSD!$AA$2:$AA$2401,ALGLIB_SSA_XAUUSD!$S$2:$S$2401,"",0)</f>
        <v/>
      </c>
      <c r="N1717">
        <f>_xlfn.XLOOKUP($A1717,ALGLIB_SSA_XAUUSD!$AA$2:$AA$2401,ALGLIB_SSA_XAUUSD!$T$2:$T$2401,"",0)</f>
        <v/>
      </c>
      <c r="O1717">
        <f>_xlfn.XLOOKUP($A1717,ALGLIB_SSA_XAUUSD!$AA$2:$AA$2401,ALGLIB_SSA_XAUUSD!$U$2:$U$2401,"",0)</f>
        <v/>
      </c>
      <c r="P1717">
        <f>_xlfn.XLOOKUP($A1717,ALGLIB_SSA_XAUUSD!$AA$2:$AA$2401,ALGLIB_SSA_XAUUSD!$V$2:$V$2401,"",0)</f>
        <v/>
      </c>
      <c r="S1717">
        <f>A1717</f>
        <v/>
      </c>
      <c r="T1717">
        <f>J1717</f>
        <v/>
      </c>
      <c r="U1717">
        <f>K1717</f>
        <v/>
      </c>
      <c r="V1717" s="14">
        <f>IF($A1717="","",MOD(ROW()-2,12)+1)</f>
        <v/>
      </c>
      <c r="W1717">
        <f>L1717</f>
        <v/>
      </c>
      <c r="X1717" s="14">
        <f>IF(F1717="","",F1717)</f>
        <v/>
      </c>
      <c r="Y1717" s="14">
        <f>IF(G1717="","",G1717)</f>
        <v/>
      </c>
      <c r="Z1717">
        <f>M1717</f>
        <v/>
      </c>
      <c r="AA1717">
        <f>N1717</f>
        <v/>
      </c>
      <c r="AB1717" s="14">
        <f>IF(H1717="","",H1717)</f>
        <v/>
      </c>
      <c r="AC1717">
        <f>O1717</f>
        <v/>
      </c>
      <c r="AD1717" s="14">
        <f>IF(I1717="","",I1717)</f>
        <v/>
      </c>
      <c r="AE1717">
        <f>P1717</f>
        <v/>
      </c>
      <c r="AH1717">
        <f>IF(S1717&lt;&gt;"",S1717,AH1716+900)</f>
        <v/>
      </c>
      <c r="AI1717">
        <f>IF(T1717&lt;&gt;"",T1717,AI1716)</f>
        <v/>
      </c>
      <c r="AJ1717">
        <f>IF(U1717&lt;&gt;"",U1717,AJ1716)</f>
        <v/>
      </c>
      <c r="AK1717">
        <f>IF(W1717&lt;&gt;"",W1717,"")</f>
        <v/>
      </c>
      <c r="AL1717" s="14">
        <f>IF(X1717&lt;&gt;"",X1717,"")</f>
        <v/>
      </c>
      <c r="AM1717" s="14">
        <f>IF(Y1717&lt;&gt;"",Y1717,"")</f>
        <v/>
      </c>
      <c r="AN1717" s="14">
        <f>IF(OR(AL1717="",AM1717=""),"",AL1717-AM1717)</f>
        <v/>
      </c>
      <c r="AO1717">
        <f>IF(AN1717="","",IF(AN1717&gt;0,"Bullish","Bearish"))</f>
        <v/>
      </c>
      <c r="AP1717">
        <f>IF(AO1717="",AP1716,AO1717)</f>
        <v/>
      </c>
      <c r="AQ1717" s="14">
        <f>IF(AB1717&lt;&gt;"",AB1717,"")</f>
        <v/>
      </c>
      <c r="AR1717" s="14">
        <f>IF(AD1717&lt;&gt;"",AD1717,"")</f>
        <v/>
      </c>
      <c r="AS1717">
        <f>IF(AS1716+1=13,1,AS1716+1)</f>
        <v/>
      </c>
      <c r="AT1717">
        <f>IFERROR(IF(SLOPE($AQ$1694:$AQ$1705,$AS$1694:$AS$1705)&gt;0,MIN(3,ABS(SLOPE($AQ$1694:$AQ$1705,$AS$1694:$AS$1705))),IF(SLOPE($AQ$1694:$AQ$1705,$AS$1694:$AS$1705)&lt;-0.5,-0.5,0)),0)</f>
        <v/>
      </c>
      <c r="AU1717">
        <f>IFERROR(IF(SLOPE($AR$1694:$AR$1705,$AS$1694:$AS$1705)&lt;0,MAX(-3,-ABS(SLOPE($AR$1694:$AR$1705,$AS$1694:$AS$1705))),IF(SLOPE($AR$1694:$AR$1705,$AS$1694:$AS$1705)&gt;0.5,0.5,0)),0)</f>
        <v/>
      </c>
      <c r="AV1717">
        <f>($AQ$1706+(AT1717*(AS1717-1)))</f>
        <v/>
      </c>
      <c r="AW1717">
        <f>($AR$1706+(AU1717*(AS1717-1)))</f>
        <v/>
      </c>
      <c r="AX1717">
        <f>IF(AT1717&gt;0,AV1717+AT1717,AV1717)</f>
        <v/>
      </c>
      <c r="AY1717">
        <f>IF(AU1717&lt;0,AW1717+AU1717,AW1717)</f>
        <v/>
      </c>
      <c r="BA1717" s="14">
        <f>IFERROR(AX1717-AQ1717,"")</f>
        <v/>
      </c>
      <c r="BB1717" s="14">
        <f>IFERROR(AY1717-AR1717,"")</f>
        <v/>
      </c>
      <c r="BD1717">
        <f>AH1717</f>
        <v/>
      </c>
      <c r="BE1717">
        <f>AI1717</f>
        <v/>
      </c>
      <c r="BF1717">
        <f>AJ1717</f>
        <v/>
      </c>
      <c r="BG1717" s="14">
        <f>L1717</f>
        <v/>
      </c>
      <c r="BH1717" s="14">
        <f>IF(X1717="","",X1717)</f>
        <v/>
      </c>
      <c r="BI1717" s="14">
        <f>IF(Y1717="","",Y1717)</f>
        <v/>
      </c>
      <c r="BJ1717">
        <f>Z1717</f>
        <v/>
      </c>
      <c r="BK1717">
        <f>AA1717</f>
        <v/>
      </c>
      <c r="BL1717">
        <f>IFERROR(AX1717,"")</f>
        <v/>
      </c>
      <c r="BM1717">
        <f>IFERROR(AY1717,"")</f>
        <v/>
      </c>
    </row>
    <row r="1718" ht="14.25" customHeight="1">
      <c r="A1718">
        <f>ALGLIB_SSA_XAUUSD!AA1718</f>
        <v/>
      </c>
      <c r="B1718">
        <f>IF($A1718="","",INDEX(ALGLIB_SSA_XAUUSD!$B$2:$B$2401,MATCH($A1718,ALGLIB_SSA_XAUUSD!$A$2:$A$2401,1)))</f>
        <v/>
      </c>
      <c r="C1718">
        <f>IF($A1718="","",INDEX(ALGLIB_SSA_XAUUSD!$C$2:$C$2401,MATCH($A1718,ALGLIB_SSA_XAUUSD!$A$2:$A$2401,1)))</f>
        <v/>
      </c>
      <c r="D1718" s="14">
        <f>IF($A1718="","",INT((ROW()-2)/12)+1)</f>
        <v/>
      </c>
      <c r="E1718" s="14">
        <f>IF($A1718="","",INDEX(ALGLIB_SSA_XAUUSD!$D$2:$D$2401,MATCH($A1718,ALGLIB_SSA_XAUUSD!$A$2:$A$2401,1)))</f>
        <v/>
      </c>
      <c r="F1718" s="14">
        <f>IF($A1718="","",INDEX(ALGLIB_SSA_XAUUSD!$E$2:$E$2401,MATCH($A1718,ALGLIB_SSA_XAUUSD!$A$2:$A$2401,1)))</f>
        <v/>
      </c>
      <c r="G1718" s="14">
        <f>IF($A1718="","",INDEX(ALGLIB_SSA_XAUUSD!$F$2:$F$2401,MATCH($A1718,ALGLIB_SSA_XAUUSD!$A$2:$A$2401,1)))</f>
        <v/>
      </c>
      <c r="H1718" s="14">
        <f>IF($A1718="","",INDEX(ALGLIB_SSA_XAUUSD!$G$2:$G$2401,MATCH($A1718,ALGLIB_SSA_XAUUSD!$A$2:$A$2401,1)))</f>
        <v/>
      </c>
      <c r="I1718" s="14">
        <f>IF($A1718="","",INDEX(ALGLIB_SSA_XAUUSD!$H$2:$H$2401,MATCH($A1718,ALGLIB_SSA_XAUUSD!$A$2:$A$2401,1)))</f>
        <v/>
      </c>
      <c r="J1718">
        <f>_xlfn.XLOOKUP($A1718,ALGLIB_SSA_XAUUSD!$AA$2:$AA$2401,ALGLIB_SSA_XAUUSD!$P$2:$P$2401,"",0)</f>
        <v/>
      </c>
      <c r="K1718">
        <f>_xlfn.XLOOKUP($A1718,ALGLIB_SSA_XAUUSD!$AA$2:$AA$2401,ALGLIB_SSA_XAUUSD!$Q$2:$Q$2401,"",0)</f>
        <v/>
      </c>
      <c r="L1718">
        <f>_xlfn.XLOOKUP($A1718,ALGLIB_SSA_XAUUSD!$AA$2:$AA$2401,ALGLIB_SSA_XAUUSD!$R$2:$R$2401,"",0)</f>
        <v/>
      </c>
      <c r="M1718">
        <f>_xlfn.XLOOKUP($A1718,ALGLIB_SSA_XAUUSD!$AA$2:$AA$2401,ALGLIB_SSA_XAUUSD!$S$2:$S$2401,"",0)</f>
        <v/>
      </c>
      <c r="N1718">
        <f>_xlfn.XLOOKUP($A1718,ALGLIB_SSA_XAUUSD!$AA$2:$AA$2401,ALGLIB_SSA_XAUUSD!$T$2:$T$2401,"",0)</f>
        <v/>
      </c>
      <c r="O1718">
        <f>_xlfn.XLOOKUP($A1718,ALGLIB_SSA_XAUUSD!$AA$2:$AA$2401,ALGLIB_SSA_XAUUSD!$U$2:$U$2401,"",0)</f>
        <v/>
      </c>
      <c r="P1718">
        <f>_xlfn.XLOOKUP($A1718,ALGLIB_SSA_XAUUSD!$AA$2:$AA$2401,ALGLIB_SSA_XAUUSD!$V$2:$V$2401,"",0)</f>
        <v/>
      </c>
      <c r="S1718">
        <f>A1718</f>
        <v/>
      </c>
      <c r="T1718">
        <f>J1718</f>
        <v/>
      </c>
      <c r="U1718">
        <f>K1718</f>
        <v/>
      </c>
      <c r="V1718" s="14">
        <f>IF($A1718="","",MOD(ROW()-2,12)+1)</f>
        <v/>
      </c>
      <c r="W1718">
        <f>L1718</f>
        <v/>
      </c>
      <c r="X1718" s="14">
        <f>IF(F1718="","",F1718)</f>
        <v/>
      </c>
      <c r="Y1718" s="14">
        <f>IF(G1718="","",G1718)</f>
        <v/>
      </c>
      <c r="Z1718">
        <f>M1718</f>
        <v/>
      </c>
      <c r="AA1718">
        <f>N1718</f>
        <v/>
      </c>
      <c r="AB1718" s="14">
        <f>IF(H1718="","",H1718)</f>
        <v/>
      </c>
      <c r="AC1718">
        <f>O1718</f>
        <v/>
      </c>
      <c r="AD1718" s="14">
        <f>IF(I1718="","",I1718)</f>
        <v/>
      </c>
      <c r="AE1718">
        <f>P1718</f>
        <v/>
      </c>
      <c r="AH1718">
        <f>IF(S1718&lt;&gt;"",S1718,AH1717+900)</f>
        <v/>
      </c>
      <c r="AI1718">
        <f>IF(T1718&lt;&gt;"",T1718,AI1717)</f>
        <v/>
      </c>
      <c r="AJ1718">
        <f>IF(U1718&lt;&gt;"",U1718,AJ1717)</f>
        <v/>
      </c>
      <c r="AK1718">
        <f>IF(W1718&lt;&gt;"",W1718,"")</f>
        <v/>
      </c>
      <c r="AL1718" s="14">
        <f>IF(X1718&lt;&gt;"",X1718,"")</f>
        <v/>
      </c>
      <c r="AM1718" s="14">
        <f>IF(Y1718&lt;&gt;"",Y1718,"")</f>
        <v/>
      </c>
      <c r="AN1718" s="14">
        <f>IF(OR(AL1718="",AM1718=""),"",AL1718-AM1718)</f>
        <v/>
      </c>
      <c r="AO1718">
        <f>IF(AN1718="","",IF(AN1718&gt;0,"Bullish","Bearish"))</f>
        <v/>
      </c>
      <c r="AP1718">
        <f>IF(AO1718="",AP1717,AO1718)</f>
        <v/>
      </c>
      <c r="AQ1718" s="14">
        <f>IF(AB1718&lt;&gt;"",AB1718,"")</f>
        <v/>
      </c>
      <c r="AR1718" s="14">
        <f>IF(AD1718&lt;&gt;"",AD1718,"")</f>
        <v/>
      </c>
      <c r="AS1718">
        <f>IF(AS1717+1=13,1,AS1717+1)</f>
        <v/>
      </c>
      <c r="AT1718">
        <f>IFERROR(IF(SLOPE($AQ$1706:$AQ$1717,$AS$1706:$AS$1717)&gt;0,MIN(3,ABS(SLOPE($AQ$1706:$AQ$1717,$AS$1706:$AS$1717))),IF(SLOPE($AQ$1706:$AQ$1717,$AS$1706:$AS$1717)&lt;-0.5,-0.5,0)),0)</f>
        <v/>
      </c>
      <c r="AU1718">
        <f>IFERROR(IF(SLOPE($AR$1706:$AR$1717,$AS$1706:$AS$1717)&lt;0,MAX(-3,-ABS(SLOPE($AR$1706:$AR$1717,$AS$1706:$AS$1717))),IF(SLOPE($AR$1706:$AR$1717,$AS$1706:$AS$1717)&gt;0.5,0.5,0)),0)</f>
        <v/>
      </c>
      <c r="AV1718">
        <f>($AQ$1718+(AT1718*(AS1718-1)))</f>
        <v/>
      </c>
      <c r="AW1718">
        <f>($AR$1718+(AU1718*(AS1718-1)))</f>
        <v/>
      </c>
      <c r="AX1718">
        <f>IF(AT1718&gt;0,AV1718+AT1718,AV1718)</f>
        <v/>
      </c>
      <c r="AY1718">
        <f>IF(AU1718&lt;0,AW1718+AU1718,AW1718)</f>
        <v/>
      </c>
      <c r="BA1718" s="14">
        <f>IFERROR(AX1718-AQ1718,"")</f>
        <v/>
      </c>
      <c r="BB1718" s="14">
        <f>IFERROR(AY1718-AR1718,"")</f>
        <v/>
      </c>
      <c r="BD1718">
        <f>AH1718</f>
        <v/>
      </c>
      <c r="BE1718">
        <f>AI1718</f>
        <v/>
      </c>
      <c r="BF1718">
        <f>AJ1718</f>
        <v/>
      </c>
      <c r="BG1718" s="14">
        <f>L1718</f>
        <v/>
      </c>
      <c r="BH1718" s="14">
        <f>IF(X1718="","",X1718)</f>
        <v/>
      </c>
      <c r="BI1718" s="14">
        <f>IF(Y1718="","",Y1718)</f>
        <v/>
      </c>
      <c r="BJ1718">
        <f>Z1718</f>
        <v/>
      </c>
      <c r="BK1718">
        <f>AA1718</f>
        <v/>
      </c>
      <c r="BL1718">
        <f>IFERROR(AX1718,"")</f>
        <v/>
      </c>
      <c r="BM1718">
        <f>IFERROR(AY1718,"")</f>
        <v/>
      </c>
    </row>
    <row r="1719" ht="14.25" customHeight="1">
      <c r="A1719">
        <f>ALGLIB_SSA_XAUUSD!AA1719</f>
        <v/>
      </c>
      <c r="B1719">
        <f>IF($A1719="","",INDEX(ALGLIB_SSA_XAUUSD!$B$2:$B$2401,MATCH($A1719,ALGLIB_SSA_XAUUSD!$A$2:$A$2401,1)))</f>
        <v/>
      </c>
      <c r="C1719">
        <f>IF($A1719="","",INDEX(ALGLIB_SSA_XAUUSD!$C$2:$C$2401,MATCH($A1719,ALGLIB_SSA_XAUUSD!$A$2:$A$2401,1)))</f>
        <v/>
      </c>
      <c r="D1719" s="14">
        <f>IF($A1719="","",INT((ROW()-2)/12)+1)</f>
        <v/>
      </c>
      <c r="E1719" s="14">
        <f>IF(AND(E1730&lt;&gt;"",D1730=D1718+1),E1718+(E1730-E1718)*1/12,"")</f>
        <v/>
      </c>
      <c r="F1719" s="14">
        <f>IF(AND(F1730&lt;&gt;"",D1730=D1718+1),F1718+(F1730-F1718)*1/12,"")</f>
        <v/>
      </c>
      <c r="G1719" s="14">
        <f>IF(AND(G1730&lt;&gt;"",D1730=D1718+1),G1718+(G1730-G1718)*1/12,"")</f>
        <v/>
      </c>
      <c r="H1719" s="14">
        <f>IF(AND(H1730&lt;&gt;"",D1730=D1718+1),H1718+(H1730-H1718)*1/12,"")</f>
        <v/>
      </c>
      <c r="I1719" s="14">
        <f>IF(AND(L1730&lt;&gt;"",D1730=D1718+1),I1718+(I1730-I1718)*1/12,"")</f>
        <v/>
      </c>
      <c r="J1719">
        <f>_xlfn.XLOOKUP($A1719,ALGLIB_SSA_XAUUSD!$AA$2:$AA$2401,ALGLIB_SSA_XAUUSD!$P$2:$P$2401,"",0)</f>
        <v/>
      </c>
      <c r="K1719">
        <f>_xlfn.XLOOKUP($A1719,ALGLIB_SSA_XAUUSD!$AA$2:$AA$2401,ALGLIB_SSA_XAUUSD!$Q$2:$Q$2401,"",0)</f>
        <v/>
      </c>
      <c r="L1719">
        <f>_xlfn.XLOOKUP($A1719,ALGLIB_SSA_XAUUSD!$AA$2:$AA$2401,ALGLIB_SSA_XAUUSD!$R$2:$R$2401,"",0)</f>
        <v/>
      </c>
      <c r="M1719">
        <f>_xlfn.XLOOKUP($A1719,ALGLIB_SSA_XAUUSD!$AA$2:$AA$2401,ALGLIB_SSA_XAUUSD!$S$2:$S$2401,"",0)</f>
        <v/>
      </c>
      <c r="N1719">
        <f>_xlfn.XLOOKUP($A1719,ALGLIB_SSA_XAUUSD!$AA$2:$AA$2401,ALGLIB_SSA_XAUUSD!$T$2:$T$2401,"",0)</f>
        <v/>
      </c>
      <c r="O1719">
        <f>_xlfn.XLOOKUP($A1719,ALGLIB_SSA_XAUUSD!$AA$2:$AA$2401,ALGLIB_SSA_XAUUSD!$U$2:$U$2401,"",0)</f>
        <v/>
      </c>
      <c r="P1719">
        <f>_xlfn.XLOOKUP($A1719,ALGLIB_SSA_XAUUSD!$AA$2:$AA$2401,ALGLIB_SSA_XAUUSD!$V$2:$V$2401,"",0)</f>
        <v/>
      </c>
      <c r="S1719">
        <f>A1719</f>
        <v/>
      </c>
      <c r="T1719">
        <f>J1719</f>
        <v/>
      </c>
      <c r="U1719">
        <f>K1719</f>
        <v/>
      </c>
      <c r="V1719" s="14">
        <f>IF($A1719="","",MOD(ROW()-2,12)+1)</f>
        <v/>
      </c>
      <c r="W1719">
        <f>L1719</f>
        <v/>
      </c>
      <c r="X1719" s="14">
        <f>IF(F1719="","",F1719)</f>
        <v/>
      </c>
      <c r="Y1719" s="14">
        <f>IF(G1719="","",G1719)</f>
        <v/>
      </c>
      <c r="Z1719">
        <f>M1719</f>
        <v/>
      </c>
      <c r="AA1719">
        <f>N1719</f>
        <v/>
      </c>
      <c r="AB1719" s="14">
        <f>IF(H1719="","",H1719)</f>
        <v/>
      </c>
      <c r="AC1719">
        <f>O1719</f>
        <v/>
      </c>
      <c r="AD1719" s="14">
        <f>IF(I1719="","",I1719)</f>
        <v/>
      </c>
      <c r="AE1719">
        <f>P1719</f>
        <v/>
      </c>
      <c r="AH1719">
        <f>IF(S1719&lt;&gt;"",S1719,AH1718+900)</f>
        <v/>
      </c>
      <c r="AI1719">
        <f>IF(T1719&lt;&gt;"",T1719,AI1718)</f>
        <v/>
      </c>
      <c r="AJ1719">
        <f>IF(U1719&lt;&gt;"",U1719,AJ1718)</f>
        <v/>
      </c>
      <c r="AK1719">
        <f>IF(W1719&lt;&gt;"",W1719,"")</f>
        <v/>
      </c>
      <c r="AL1719" s="14">
        <f>IF(X1719&lt;&gt;"",X1719,"")</f>
        <v/>
      </c>
      <c r="AM1719" s="14">
        <f>IF(Y1719&lt;&gt;"",Y1719,"")</f>
        <v/>
      </c>
      <c r="AN1719" s="14">
        <f>IF(OR(AL1719="",AM1719=""),"",AL1719-AM1719)</f>
        <v/>
      </c>
      <c r="AO1719">
        <f>IF(AN1719="","",IF(AN1719&gt;0,"Bullish","Bearish"))</f>
        <v/>
      </c>
      <c r="AP1719">
        <f>IF(AO1719="",AP1718,AO1719)</f>
        <v/>
      </c>
      <c r="AQ1719" s="14">
        <f>IF(AB1719&lt;&gt;"",AB1719,"")</f>
        <v/>
      </c>
      <c r="AR1719" s="14">
        <f>IF(AD1719&lt;&gt;"",AD1719,"")</f>
        <v/>
      </c>
      <c r="AS1719">
        <f>IF(AS1718+1=13,1,AS1718+1)</f>
        <v/>
      </c>
      <c r="AT1719">
        <f>IFERROR(IF(SLOPE($AQ$1706:$AQ$1717,$AS$1706:$AS$1717)&gt;0,MIN(3,ABS(SLOPE($AQ$1706:$AQ$1717,$AS$1706:$AS$1717))),IF(SLOPE($AQ$1706:$AQ$1717,$AS$1706:$AS$1717)&lt;-0.5,-0.5,0)),0)</f>
        <v/>
      </c>
      <c r="AU1719">
        <f>IFERROR(IF(SLOPE($AR$1706:$AR$1717,$AS$1706:$AS$1717)&lt;0,MAX(-3,-ABS(SLOPE($AR$1706:$AR$1717,$AS$1706:$AS$1717))),IF(SLOPE($AR$1706:$AR$1717,$AS$1706:$AS$1717)&gt;0.5,0.5,0)),0)</f>
        <v/>
      </c>
      <c r="AV1719">
        <f>($AQ$1718+(AT1719*(AS1719-1)))</f>
        <v/>
      </c>
      <c r="AW1719">
        <f>($AR$1718+(AU1719*(AS1719-1)))</f>
        <v/>
      </c>
      <c r="AX1719">
        <f>IF(AT1719&gt;0,AV1719+AT1719,AV1719)</f>
        <v/>
      </c>
      <c r="AY1719">
        <f>IF(AU1719&lt;0,AW1719+AU1719,AW1719)</f>
        <v/>
      </c>
      <c r="BA1719" s="14">
        <f>IFERROR(AX1719-AQ1719,"")</f>
        <v/>
      </c>
      <c r="BB1719" s="14">
        <f>IFERROR(AY1719-AR1719,"")</f>
        <v/>
      </c>
      <c r="BD1719">
        <f>AH1719</f>
        <v/>
      </c>
      <c r="BE1719">
        <f>AI1719</f>
        <v/>
      </c>
      <c r="BF1719">
        <f>AJ1719</f>
        <v/>
      </c>
      <c r="BG1719" s="14">
        <f>L1719</f>
        <v/>
      </c>
      <c r="BH1719" s="14">
        <f>IF(X1719="","",X1719)</f>
        <v/>
      </c>
      <c r="BI1719" s="14">
        <f>IF(Y1719="","",Y1719)</f>
        <v/>
      </c>
      <c r="BJ1719">
        <f>Z1719</f>
        <v/>
      </c>
      <c r="BK1719">
        <f>AA1719</f>
        <v/>
      </c>
      <c r="BL1719">
        <f>IFERROR(AX1719,"")</f>
        <v/>
      </c>
      <c r="BM1719">
        <f>IFERROR(AY1719,"")</f>
        <v/>
      </c>
    </row>
    <row r="1720" ht="14.25" customHeight="1">
      <c r="A1720">
        <f>ALGLIB_SSA_XAUUSD!AA1720</f>
        <v/>
      </c>
      <c r="B1720">
        <f>IF($A1720="","",INDEX(ALGLIB_SSA_XAUUSD!$B$2:$B$2401,MATCH($A1720,ALGLIB_SSA_XAUUSD!$A$2:$A$2401,1)))</f>
        <v/>
      </c>
      <c r="C1720">
        <f>IF($A1720="","",INDEX(ALGLIB_SSA_XAUUSD!$C$2:$C$2401,MATCH($A1720,ALGLIB_SSA_XAUUSD!$A$2:$A$2401,1)))</f>
        <v/>
      </c>
      <c r="D1720" s="14">
        <f>IF($A1720="","",INT((ROW()-2)/12)+1)</f>
        <v/>
      </c>
      <c r="E1720" s="14">
        <f>IF(AND(E1730&lt;&gt;"",D1730=D1718+1),E1718+(E1730-E1718)*2/12,"")</f>
        <v/>
      </c>
      <c r="F1720" s="14">
        <f>IF(AND(F1730&lt;&gt;"",D1730=D1718+1),F1718+(F1730-F1718)*2/12,"")</f>
        <v/>
      </c>
      <c r="G1720" s="14">
        <f>IF(AND(G1730&lt;&gt;"",D1730=D1718+1),G1718+(G1730-G1718)*2/12,"")</f>
        <v/>
      </c>
      <c r="H1720" s="14">
        <f>IF(AND(H1730&lt;&gt;"",D1730=D1718+1),H1718+(H1730-H1718)*2/12,"")</f>
        <v/>
      </c>
      <c r="I1720" s="14">
        <f>IF(AND(L1730&lt;&gt;"",D1730=D1718+1),I1718+(I1730-I1718)*2/12,"")</f>
        <v/>
      </c>
      <c r="J1720">
        <f>_xlfn.XLOOKUP($A1720,ALGLIB_SSA_XAUUSD!$AA$2:$AA$2401,ALGLIB_SSA_XAUUSD!$P$2:$P$2401,"",0)</f>
        <v/>
      </c>
      <c r="K1720">
        <f>_xlfn.XLOOKUP($A1720,ALGLIB_SSA_XAUUSD!$AA$2:$AA$2401,ALGLIB_SSA_XAUUSD!$Q$2:$Q$2401,"",0)</f>
        <v/>
      </c>
      <c r="L1720">
        <f>_xlfn.XLOOKUP($A1720,ALGLIB_SSA_XAUUSD!$AA$2:$AA$2401,ALGLIB_SSA_XAUUSD!$R$2:$R$2401,"",0)</f>
        <v/>
      </c>
      <c r="M1720">
        <f>_xlfn.XLOOKUP($A1720,ALGLIB_SSA_XAUUSD!$AA$2:$AA$2401,ALGLIB_SSA_XAUUSD!$S$2:$S$2401,"",0)</f>
        <v/>
      </c>
      <c r="N1720">
        <f>_xlfn.XLOOKUP($A1720,ALGLIB_SSA_XAUUSD!$AA$2:$AA$2401,ALGLIB_SSA_XAUUSD!$T$2:$T$2401,"",0)</f>
        <v/>
      </c>
      <c r="O1720">
        <f>_xlfn.XLOOKUP($A1720,ALGLIB_SSA_XAUUSD!$AA$2:$AA$2401,ALGLIB_SSA_XAUUSD!$U$2:$U$2401,"",0)</f>
        <v/>
      </c>
      <c r="P1720">
        <f>_xlfn.XLOOKUP($A1720,ALGLIB_SSA_XAUUSD!$AA$2:$AA$2401,ALGLIB_SSA_XAUUSD!$V$2:$V$2401,"",0)</f>
        <v/>
      </c>
      <c r="S1720">
        <f>A1720</f>
        <v/>
      </c>
      <c r="T1720">
        <f>J1720</f>
        <v/>
      </c>
      <c r="U1720">
        <f>K1720</f>
        <v/>
      </c>
      <c r="V1720" s="14">
        <f>IF($A1720="","",MOD(ROW()-2,12)+1)</f>
        <v/>
      </c>
      <c r="W1720">
        <f>L1720</f>
        <v/>
      </c>
      <c r="X1720" s="14">
        <f>IF(F1720="","",F1720)</f>
        <v/>
      </c>
      <c r="Y1720" s="14">
        <f>IF(G1720="","",G1720)</f>
        <v/>
      </c>
      <c r="Z1720">
        <f>M1720</f>
        <v/>
      </c>
      <c r="AA1720">
        <f>N1720</f>
        <v/>
      </c>
      <c r="AB1720" s="14">
        <f>IF(H1720="","",H1720)</f>
        <v/>
      </c>
      <c r="AC1720">
        <f>O1720</f>
        <v/>
      </c>
      <c r="AD1720" s="14">
        <f>IF(I1720="","",I1720)</f>
        <v/>
      </c>
      <c r="AE1720">
        <f>P1720</f>
        <v/>
      </c>
      <c r="AH1720">
        <f>IF(S1720&lt;&gt;"",S1720,AH1719+900)</f>
        <v/>
      </c>
      <c r="AI1720">
        <f>IF(T1720&lt;&gt;"",T1720,AI1719)</f>
        <v/>
      </c>
      <c r="AJ1720">
        <f>IF(U1720&lt;&gt;"",U1720,AJ1719)</f>
        <v/>
      </c>
      <c r="AK1720">
        <f>IF(W1720&lt;&gt;"",W1720,"")</f>
        <v/>
      </c>
      <c r="AL1720" s="14">
        <f>IF(X1720&lt;&gt;"",X1720,"")</f>
        <v/>
      </c>
      <c r="AM1720" s="14">
        <f>IF(Y1720&lt;&gt;"",Y1720,"")</f>
        <v/>
      </c>
      <c r="AN1720" s="14">
        <f>IF(OR(AL1720="",AM1720=""),"",AL1720-AM1720)</f>
        <v/>
      </c>
      <c r="AO1720">
        <f>IF(AN1720="","",IF(AN1720&gt;0,"Bullish","Bearish"))</f>
        <v/>
      </c>
      <c r="AP1720">
        <f>IF(AO1720="",AP1719,AO1720)</f>
        <v/>
      </c>
      <c r="AQ1720" s="14">
        <f>IF(AB1720&lt;&gt;"",AB1720,"")</f>
        <v/>
      </c>
      <c r="AR1720" s="14">
        <f>IF(AD1720&lt;&gt;"",AD1720,"")</f>
        <v/>
      </c>
      <c r="AS1720">
        <f>IF(AS1719+1=13,1,AS1719+1)</f>
        <v/>
      </c>
      <c r="AT1720">
        <f>IFERROR(IF(SLOPE($AQ$1706:$AQ$1717,$AS$1706:$AS$1717)&gt;0,MIN(3,ABS(SLOPE($AQ$1706:$AQ$1717,$AS$1706:$AS$1717))),IF(SLOPE($AQ$1706:$AQ$1717,$AS$1706:$AS$1717)&lt;-0.5,-0.5,0)),0)</f>
        <v/>
      </c>
      <c r="AU1720">
        <f>IFERROR(IF(SLOPE($AR$1706:$AR$1717,$AS$1706:$AS$1717)&lt;0,MAX(-3,-ABS(SLOPE($AR$1706:$AR$1717,$AS$1706:$AS$1717))),IF(SLOPE($AR$1706:$AR$1717,$AS$1706:$AS$1717)&gt;0.5,0.5,0)),0)</f>
        <v/>
      </c>
      <c r="AV1720">
        <f>($AQ$1718+(AT1720*(AS1720-1)))</f>
        <v/>
      </c>
      <c r="AW1720">
        <f>($AR$1718+(AU1720*(AS1720-1)))</f>
        <v/>
      </c>
      <c r="AX1720">
        <f>IF(AT1720&gt;0,AV1720+AT1720,AV1720)</f>
        <v/>
      </c>
      <c r="AY1720">
        <f>IF(AU1720&lt;0,AW1720+AU1720,AW1720)</f>
        <v/>
      </c>
      <c r="BA1720" s="14">
        <f>IFERROR(AX1720-AQ1720,"")</f>
        <v/>
      </c>
      <c r="BB1720" s="14">
        <f>IFERROR(AY1720-AR1720,"")</f>
        <v/>
      </c>
      <c r="BD1720">
        <f>AH1720</f>
        <v/>
      </c>
      <c r="BE1720">
        <f>AI1720</f>
        <v/>
      </c>
      <c r="BF1720">
        <f>AJ1720</f>
        <v/>
      </c>
      <c r="BG1720" s="14">
        <f>L1720</f>
        <v/>
      </c>
      <c r="BH1720" s="14">
        <f>IF(X1720="","",X1720)</f>
        <v/>
      </c>
      <c r="BI1720" s="14">
        <f>IF(Y1720="","",Y1720)</f>
        <v/>
      </c>
      <c r="BJ1720">
        <f>Z1720</f>
        <v/>
      </c>
      <c r="BK1720">
        <f>AA1720</f>
        <v/>
      </c>
      <c r="BL1720">
        <f>IFERROR(AX1720,"")</f>
        <v/>
      </c>
      <c r="BM1720">
        <f>IFERROR(AY1720,"")</f>
        <v/>
      </c>
    </row>
    <row r="1721" ht="14.25" customHeight="1">
      <c r="A1721">
        <f>ALGLIB_SSA_XAUUSD!AA1721</f>
        <v/>
      </c>
      <c r="B1721">
        <f>IF($A1721="","",INDEX(ALGLIB_SSA_XAUUSD!$B$2:$B$2401,MATCH($A1721,ALGLIB_SSA_XAUUSD!$A$2:$A$2401,1)))</f>
        <v/>
      </c>
      <c r="C1721">
        <f>IF($A1721="","",INDEX(ALGLIB_SSA_XAUUSD!$C$2:$C$2401,MATCH($A1721,ALGLIB_SSA_XAUUSD!$A$2:$A$2401,1)))</f>
        <v/>
      </c>
      <c r="D1721" s="14">
        <f>IF($A1721="","",INT((ROW()-2)/12)+1)</f>
        <v/>
      </c>
      <c r="E1721" s="14">
        <f>IF(AND(E1730&lt;&gt;"",D1730=D1718+1),E1718+(E1730-E1718)*3/12,"")</f>
        <v/>
      </c>
      <c r="F1721" s="14">
        <f>IF(AND(F1730&lt;&gt;"",D1730=D1718+1),F1718+(F1730-F1718)*3/12,"")</f>
        <v/>
      </c>
      <c r="G1721" s="14">
        <f>IF(AND(G1730&lt;&gt;"",D1730=D1718+1),G1718+(G1730-G1718)*3/12,"")</f>
        <v/>
      </c>
      <c r="H1721" s="14">
        <f>IF(AND(H1730&lt;&gt;"",D1730=D1718+1),H1718+(H1730-H1718)*3/12,"")</f>
        <v/>
      </c>
      <c r="I1721" s="14">
        <f>IF(AND(L1730&lt;&gt;"",D1730=D1718+1),I1718+(I1730-I1718)*3/12,"")</f>
        <v/>
      </c>
      <c r="J1721">
        <f>_xlfn.XLOOKUP($A1721,ALGLIB_SSA_XAUUSD!$AA$2:$AA$2401,ALGLIB_SSA_XAUUSD!$P$2:$P$2401,"",0)</f>
        <v/>
      </c>
      <c r="K1721">
        <f>_xlfn.XLOOKUP($A1721,ALGLIB_SSA_XAUUSD!$AA$2:$AA$2401,ALGLIB_SSA_XAUUSD!$Q$2:$Q$2401,"",0)</f>
        <v/>
      </c>
      <c r="L1721">
        <f>_xlfn.XLOOKUP($A1721,ALGLIB_SSA_XAUUSD!$AA$2:$AA$2401,ALGLIB_SSA_XAUUSD!$R$2:$R$2401,"",0)</f>
        <v/>
      </c>
      <c r="M1721">
        <f>_xlfn.XLOOKUP($A1721,ALGLIB_SSA_XAUUSD!$AA$2:$AA$2401,ALGLIB_SSA_XAUUSD!$S$2:$S$2401,"",0)</f>
        <v/>
      </c>
      <c r="N1721">
        <f>_xlfn.XLOOKUP($A1721,ALGLIB_SSA_XAUUSD!$AA$2:$AA$2401,ALGLIB_SSA_XAUUSD!$T$2:$T$2401,"",0)</f>
        <v/>
      </c>
      <c r="O1721">
        <f>_xlfn.XLOOKUP($A1721,ALGLIB_SSA_XAUUSD!$AA$2:$AA$2401,ALGLIB_SSA_XAUUSD!$U$2:$U$2401,"",0)</f>
        <v/>
      </c>
      <c r="P1721">
        <f>_xlfn.XLOOKUP($A1721,ALGLIB_SSA_XAUUSD!$AA$2:$AA$2401,ALGLIB_SSA_XAUUSD!$V$2:$V$2401,"",0)</f>
        <v/>
      </c>
      <c r="S1721">
        <f>A1721</f>
        <v/>
      </c>
      <c r="T1721">
        <f>J1721</f>
        <v/>
      </c>
      <c r="U1721">
        <f>K1721</f>
        <v/>
      </c>
      <c r="V1721" s="14">
        <f>IF($A1721="","",MOD(ROW()-2,12)+1)</f>
        <v/>
      </c>
      <c r="W1721">
        <f>L1721</f>
        <v/>
      </c>
      <c r="X1721" s="14">
        <f>IF(F1721="","",F1721)</f>
        <v/>
      </c>
      <c r="Y1721" s="14">
        <f>IF(G1721="","",G1721)</f>
        <v/>
      </c>
      <c r="Z1721">
        <f>M1721</f>
        <v/>
      </c>
      <c r="AA1721">
        <f>N1721</f>
        <v/>
      </c>
      <c r="AB1721" s="14">
        <f>IF(H1721="","",H1721)</f>
        <v/>
      </c>
      <c r="AC1721">
        <f>O1721</f>
        <v/>
      </c>
      <c r="AD1721" s="14">
        <f>IF(I1721="","",I1721)</f>
        <v/>
      </c>
      <c r="AE1721">
        <f>P1721</f>
        <v/>
      </c>
      <c r="AH1721">
        <f>IF(S1721&lt;&gt;"",S1721,AH1720+900)</f>
        <v/>
      </c>
      <c r="AI1721">
        <f>IF(T1721&lt;&gt;"",T1721,AI1720)</f>
        <v/>
      </c>
      <c r="AJ1721">
        <f>IF(U1721&lt;&gt;"",U1721,AJ1720)</f>
        <v/>
      </c>
      <c r="AK1721">
        <f>IF(W1721&lt;&gt;"",W1721,"")</f>
        <v/>
      </c>
      <c r="AL1721" s="14">
        <f>IF(X1721&lt;&gt;"",X1721,"")</f>
        <v/>
      </c>
      <c r="AM1721" s="14">
        <f>IF(Y1721&lt;&gt;"",Y1721,"")</f>
        <v/>
      </c>
      <c r="AN1721" s="14">
        <f>IF(OR(AL1721="",AM1721=""),"",AL1721-AM1721)</f>
        <v/>
      </c>
      <c r="AO1721">
        <f>IF(AN1721="","",IF(AN1721&gt;0,"Bullish","Bearish"))</f>
        <v/>
      </c>
      <c r="AP1721">
        <f>IF(AO1721="",AP1720,AO1721)</f>
        <v/>
      </c>
      <c r="AQ1721" s="14">
        <f>IF(AB1721&lt;&gt;"",AB1721,"")</f>
        <v/>
      </c>
      <c r="AR1721" s="14">
        <f>IF(AD1721&lt;&gt;"",AD1721,"")</f>
        <v/>
      </c>
      <c r="AS1721">
        <f>IF(AS1720+1=13,1,AS1720+1)</f>
        <v/>
      </c>
      <c r="AT1721">
        <f>IFERROR(IF(SLOPE($AQ$1706:$AQ$1717,$AS$1706:$AS$1717)&gt;0,MIN(3,ABS(SLOPE($AQ$1706:$AQ$1717,$AS$1706:$AS$1717))),IF(SLOPE($AQ$1706:$AQ$1717,$AS$1706:$AS$1717)&lt;-0.5,-0.5,0)),0)</f>
        <v/>
      </c>
      <c r="AU1721">
        <f>IFERROR(IF(SLOPE($AR$1706:$AR$1717,$AS$1706:$AS$1717)&lt;0,MAX(-3,-ABS(SLOPE($AR$1706:$AR$1717,$AS$1706:$AS$1717))),IF(SLOPE($AR$1706:$AR$1717,$AS$1706:$AS$1717)&gt;0.5,0.5,0)),0)</f>
        <v/>
      </c>
      <c r="AV1721">
        <f>($AQ$1718+(AT1721*(AS1721-1)))</f>
        <v/>
      </c>
      <c r="AW1721">
        <f>($AR$1718+(AU1721*(AS1721-1)))</f>
        <v/>
      </c>
      <c r="AX1721">
        <f>IF(AT1721&gt;0,AV1721+AT1721,AV1721)</f>
        <v/>
      </c>
      <c r="AY1721">
        <f>IF(AU1721&lt;0,AW1721+AU1721,AW1721)</f>
        <v/>
      </c>
      <c r="BA1721" s="14">
        <f>IFERROR(AX1721-AQ1721,"")</f>
        <v/>
      </c>
      <c r="BB1721" s="14">
        <f>IFERROR(AY1721-AR1721,"")</f>
        <v/>
      </c>
      <c r="BD1721">
        <f>AH1721</f>
        <v/>
      </c>
      <c r="BE1721">
        <f>AI1721</f>
        <v/>
      </c>
      <c r="BF1721">
        <f>AJ1721</f>
        <v/>
      </c>
      <c r="BG1721" s="14">
        <f>L1721</f>
        <v/>
      </c>
      <c r="BH1721" s="14">
        <f>IF(X1721="","",X1721)</f>
        <v/>
      </c>
      <c r="BI1721" s="14">
        <f>IF(Y1721="","",Y1721)</f>
        <v/>
      </c>
      <c r="BJ1721">
        <f>Z1721</f>
        <v/>
      </c>
      <c r="BK1721">
        <f>AA1721</f>
        <v/>
      </c>
      <c r="BL1721">
        <f>IFERROR(AX1721,"")</f>
        <v/>
      </c>
      <c r="BM1721">
        <f>IFERROR(AY1721,"")</f>
        <v/>
      </c>
    </row>
    <row r="1722" ht="14.25" customHeight="1">
      <c r="A1722">
        <f>ALGLIB_SSA_XAUUSD!AA1722</f>
        <v/>
      </c>
      <c r="B1722">
        <f>IF($A1722="","",INDEX(ALGLIB_SSA_XAUUSD!$B$2:$B$2401,MATCH($A1722,ALGLIB_SSA_XAUUSD!$A$2:$A$2401,1)))</f>
        <v/>
      </c>
      <c r="C1722">
        <f>IF($A1722="","",INDEX(ALGLIB_SSA_XAUUSD!$C$2:$C$2401,MATCH($A1722,ALGLIB_SSA_XAUUSD!$A$2:$A$2401,1)))</f>
        <v/>
      </c>
      <c r="D1722" s="14">
        <f>IF($A1722="","",INT((ROW()-2)/12)+1)</f>
        <v/>
      </c>
      <c r="E1722" s="14">
        <f>IF(AND(E1730&lt;&gt;"",D1730=D1718+1),E1718+(E1730-E1718)*4/12,"")</f>
        <v/>
      </c>
      <c r="F1722" s="14">
        <f>IF(AND(F1730&lt;&gt;"",D1730=D1718+1),F1718+(F1730-F1718)*4/12,"")</f>
        <v/>
      </c>
      <c r="G1722" s="14">
        <f>IF(AND(G1730&lt;&gt;"",D1730=D1718+1),G1718+(G1730-G1718)*4/12,"")</f>
        <v/>
      </c>
      <c r="H1722" s="14">
        <f>IF(AND(H1730&lt;&gt;"",D1730=D1718+1),H1718+(H1730-H1718)*4/12,"")</f>
        <v/>
      </c>
      <c r="I1722" s="14">
        <f>IF(AND(L1730&lt;&gt;"",D1730=D1718+1),I1718+(I1730-I1718)*4/12,"")</f>
        <v/>
      </c>
      <c r="J1722">
        <f>_xlfn.XLOOKUP($A1722,ALGLIB_SSA_XAUUSD!$AA$2:$AA$2401,ALGLIB_SSA_XAUUSD!$P$2:$P$2401,"",0)</f>
        <v/>
      </c>
      <c r="K1722">
        <f>_xlfn.XLOOKUP($A1722,ALGLIB_SSA_XAUUSD!$AA$2:$AA$2401,ALGLIB_SSA_XAUUSD!$Q$2:$Q$2401,"",0)</f>
        <v/>
      </c>
      <c r="L1722">
        <f>_xlfn.XLOOKUP($A1722,ALGLIB_SSA_XAUUSD!$AA$2:$AA$2401,ALGLIB_SSA_XAUUSD!$R$2:$R$2401,"",0)</f>
        <v/>
      </c>
      <c r="M1722">
        <f>_xlfn.XLOOKUP($A1722,ALGLIB_SSA_XAUUSD!$AA$2:$AA$2401,ALGLIB_SSA_XAUUSD!$S$2:$S$2401,"",0)</f>
        <v/>
      </c>
      <c r="N1722">
        <f>_xlfn.XLOOKUP($A1722,ALGLIB_SSA_XAUUSD!$AA$2:$AA$2401,ALGLIB_SSA_XAUUSD!$T$2:$T$2401,"",0)</f>
        <v/>
      </c>
      <c r="O1722">
        <f>_xlfn.XLOOKUP($A1722,ALGLIB_SSA_XAUUSD!$AA$2:$AA$2401,ALGLIB_SSA_XAUUSD!$U$2:$U$2401,"",0)</f>
        <v/>
      </c>
      <c r="P1722">
        <f>_xlfn.XLOOKUP($A1722,ALGLIB_SSA_XAUUSD!$AA$2:$AA$2401,ALGLIB_SSA_XAUUSD!$V$2:$V$2401,"",0)</f>
        <v/>
      </c>
      <c r="S1722">
        <f>A1722</f>
        <v/>
      </c>
      <c r="T1722">
        <f>J1722</f>
        <v/>
      </c>
      <c r="U1722">
        <f>K1722</f>
        <v/>
      </c>
      <c r="V1722" s="14">
        <f>IF($A1722="","",MOD(ROW()-2,12)+1)</f>
        <v/>
      </c>
      <c r="W1722">
        <f>L1722</f>
        <v/>
      </c>
      <c r="X1722" s="14">
        <f>IF(F1722="","",F1722)</f>
        <v/>
      </c>
      <c r="Y1722" s="14">
        <f>IF(G1722="","",G1722)</f>
        <v/>
      </c>
      <c r="Z1722">
        <f>M1722</f>
        <v/>
      </c>
      <c r="AA1722">
        <f>N1722</f>
        <v/>
      </c>
      <c r="AB1722" s="14">
        <f>IF(H1722="","",H1722)</f>
        <v/>
      </c>
      <c r="AC1722">
        <f>O1722</f>
        <v/>
      </c>
      <c r="AD1722" s="14">
        <f>IF(I1722="","",I1722)</f>
        <v/>
      </c>
      <c r="AE1722">
        <f>P1722</f>
        <v/>
      </c>
      <c r="AH1722">
        <f>IF(S1722&lt;&gt;"",S1722,AH1721+900)</f>
        <v/>
      </c>
      <c r="AI1722">
        <f>IF(T1722&lt;&gt;"",T1722,AI1721)</f>
        <v/>
      </c>
      <c r="AJ1722">
        <f>IF(U1722&lt;&gt;"",U1722,AJ1721)</f>
        <v/>
      </c>
      <c r="AK1722">
        <f>IF(W1722&lt;&gt;"",W1722,"")</f>
        <v/>
      </c>
      <c r="AL1722" s="14">
        <f>IF(X1722&lt;&gt;"",X1722,"")</f>
        <v/>
      </c>
      <c r="AM1722" s="14">
        <f>IF(Y1722&lt;&gt;"",Y1722,"")</f>
        <v/>
      </c>
      <c r="AN1722" s="14">
        <f>IF(OR(AL1722="",AM1722=""),"",AL1722-AM1722)</f>
        <v/>
      </c>
      <c r="AO1722">
        <f>IF(AN1722="","",IF(AN1722&gt;0,"Bullish","Bearish"))</f>
        <v/>
      </c>
      <c r="AP1722">
        <f>IF(AO1722="",AP1721,AO1722)</f>
        <v/>
      </c>
      <c r="AQ1722" s="14">
        <f>IF(AB1722&lt;&gt;"",AB1722,"")</f>
        <v/>
      </c>
      <c r="AR1722" s="14">
        <f>IF(AD1722&lt;&gt;"",AD1722,"")</f>
        <v/>
      </c>
      <c r="AS1722">
        <f>IF(AS1721+1=13,1,AS1721+1)</f>
        <v/>
      </c>
      <c r="AT1722">
        <f>IFERROR(IF(SLOPE($AQ$1706:$AQ$1717,$AS$1706:$AS$1717)&gt;0,MIN(3,ABS(SLOPE($AQ$1706:$AQ$1717,$AS$1706:$AS$1717))),IF(SLOPE($AQ$1706:$AQ$1717,$AS$1706:$AS$1717)&lt;-0.5,-0.5,0)),0)</f>
        <v/>
      </c>
      <c r="AU1722">
        <f>IFERROR(IF(SLOPE($AR$1706:$AR$1717,$AS$1706:$AS$1717)&lt;0,MAX(-3,-ABS(SLOPE($AR$1706:$AR$1717,$AS$1706:$AS$1717))),IF(SLOPE($AR$1706:$AR$1717,$AS$1706:$AS$1717)&gt;0.5,0.5,0)),0)</f>
        <v/>
      </c>
      <c r="AV1722">
        <f>($AQ$1718+(AT1722*(AS1722-1)))</f>
        <v/>
      </c>
      <c r="AW1722">
        <f>($AR$1718+(AU1722*(AS1722-1)))</f>
        <v/>
      </c>
      <c r="AX1722">
        <f>IF(AT1722&gt;0,AV1722+AT1722,AV1722)</f>
        <v/>
      </c>
      <c r="AY1722">
        <f>IF(AU1722&lt;0,AW1722+AU1722,AW1722)</f>
        <v/>
      </c>
      <c r="BA1722" s="14">
        <f>IFERROR(AX1722-AQ1722,"")</f>
        <v/>
      </c>
      <c r="BB1722" s="14">
        <f>IFERROR(AY1722-AR1722,"")</f>
        <v/>
      </c>
      <c r="BD1722">
        <f>AH1722</f>
        <v/>
      </c>
      <c r="BE1722">
        <f>AI1722</f>
        <v/>
      </c>
      <c r="BF1722">
        <f>AJ1722</f>
        <v/>
      </c>
      <c r="BG1722" s="14">
        <f>L1722</f>
        <v/>
      </c>
      <c r="BH1722" s="14">
        <f>IF(X1722="","",X1722)</f>
        <v/>
      </c>
      <c r="BI1722" s="14">
        <f>IF(Y1722="","",Y1722)</f>
        <v/>
      </c>
      <c r="BJ1722">
        <f>Z1722</f>
        <v/>
      </c>
      <c r="BK1722">
        <f>AA1722</f>
        <v/>
      </c>
      <c r="BL1722">
        <f>IFERROR(AX1722,"")</f>
        <v/>
      </c>
      <c r="BM1722">
        <f>IFERROR(AY1722,"")</f>
        <v/>
      </c>
    </row>
    <row r="1723" ht="14.25" customHeight="1">
      <c r="A1723">
        <f>ALGLIB_SSA_XAUUSD!AA1723</f>
        <v/>
      </c>
      <c r="B1723">
        <f>IF($A1723="","",INDEX(ALGLIB_SSA_XAUUSD!$B$2:$B$2401,MATCH($A1723,ALGLIB_SSA_XAUUSD!$A$2:$A$2401,1)))</f>
        <v/>
      </c>
      <c r="C1723">
        <f>IF($A1723="","",INDEX(ALGLIB_SSA_XAUUSD!$C$2:$C$2401,MATCH($A1723,ALGLIB_SSA_XAUUSD!$A$2:$A$2401,1)))</f>
        <v/>
      </c>
      <c r="D1723" s="14">
        <f>IF($A1723="","",INT((ROW()-2)/12)+1)</f>
        <v/>
      </c>
      <c r="E1723" s="14">
        <f>IF(AND(E1730&lt;&gt;"",D1730=D1718+1),E1718+(E1730-E1718)*5/12,"")</f>
        <v/>
      </c>
      <c r="F1723" s="14">
        <f>IF(AND(F1730&lt;&gt;"",D1730=D1718+1),F1718+(F1730-F1718)*5/12,"")</f>
        <v/>
      </c>
      <c r="G1723" s="14">
        <f>IF(AND(G1730&lt;&gt;"",D1730=D1718+1),G1718+(G1730-G1718)*5/12,"")</f>
        <v/>
      </c>
      <c r="H1723" s="14">
        <f>IF(AND(H1730&lt;&gt;"",D1730=D1718+1),H1718+(H1730-H1718)*5/12,"")</f>
        <v/>
      </c>
      <c r="I1723" s="14">
        <f>IF(AND(L1730&lt;&gt;"",D1730=D1718+1),I1718+(I1730-I1718)*5/12,"")</f>
        <v/>
      </c>
      <c r="J1723">
        <f>_xlfn.XLOOKUP($A1723,ALGLIB_SSA_XAUUSD!$AA$2:$AA$2401,ALGLIB_SSA_XAUUSD!$P$2:$P$2401,"",0)</f>
        <v/>
      </c>
      <c r="K1723">
        <f>_xlfn.XLOOKUP($A1723,ALGLIB_SSA_XAUUSD!$AA$2:$AA$2401,ALGLIB_SSA_XAUUSD!$Q$2:$Q$2401,"",0)</f>
        <v/>
      </c>
      <c r="L1723">
        <f>_xlfn.XLOOKUP($A1723,ALGLIB_SSA_XAUUSD!$AA$2:$AA$2401,ALGLIB_SSA_XAUUSD!$R$2:$R$2401,"",0)</f>
        <v/>
      </c>
      <c r="M1723">
        <f>_xlfn.XLOOKUP($A1723,ALGLIB_SSA_XAUUSD!$AA$2:$AA$2401,ALGLIB_SSA_XAUUSD!$S$2:$S$2401,"",0)</f>
        <v/>
      </c>
      <c r="N1723">
        <f>_xlfn.XLOOKUP($A1723,ALGLIB_SSA_XAUUSD!$AA$2:$AA$2401,ALGLIB_SSA_XAUUSD!$T$2:$T$2401,"",0)</f>
        <v/>
      </c>
      <c r="O1723">
        <f>_xlfn.XLOOKUP($A1723,ALGLIB_SSA_XAUUSD!$AA$2:$AA$2401,ALGLIB_SSA_XAUUSD!$U$2:$U$2401,"",0)</f>
        <v/>
      </c>
      <c r="P1723">
        <f>_xlfn.XLOOKUP($A1723,ALGLIB_SSA_XAUUSD!$AA$2:$AA$2401,ALGLIB_SSA_XAUUSD!$V$2:$V$2401,"",0)</f>
        <v/>
      </c>
      <c r="S1723">
        <f>A1723</f>
        <v/>
      </c>
      <c r="T1723">
        <f>J1723</f>
        <v/>
      </c>
      <c r="U1723">
        <f>K1723</f>
        <v/>
      </c>
      <c r="V1723" s="14">
        <f>IF($A1723="","",MOD(ROW()-2,12)+1)</f>
        <v/>
      </c>
      <c r="W1723">
        <f>L1723</f>
        <v/>
      </c>
      <c r="X1723" s="14">
        <f>IF(F1723="","",F1723)</f>
        <v/>
      </c>
      <c r="Y1723" s="14">
        <f>IF(G1723="","",G1723)</f>
        <v/>
      </c>
      <c r="Z1723">
        <f>M1723</f>
        <v/>
      </c>
      <c r="AA1723">
        <f>N1723</f>
        <v/>
      </c>
      <c r="AB1723" s="14">
        <f>IF(H1723="","",H1723)</f>
        <v/>
      </c>
      <c r="AC1723">
        <f>O1723</f>
        <v/>
      </c>
      <c r="AD1723" s="14">
        <f>IF(I1723="","",I1723)</f>
        <v/>
      </c>
      <c r="AE1723">
        <f>P1723</f>
        <v/>
      </c>
      <c r="AH1723">
        <f>IF(S1723&lt;&gt;"",S1723,AH1722+900)</f>
        <v/>
      </c>
      <c r="AI1723">
        <f>IF(T1723&lt;&gt;"",T1723,AI1722)</f>
        <v/>
      </c>
      <c r="AJ1723">
        <f>IF(U1723&lt;&gt;"",U1723,AJ1722)</f>
        <v/>
      </c>
      <c r="AK1723">
        <f>IF(W1723&lt;&gt;"",W1723,"")</f>
        <v/>
      </c>
      <c r="AL1723" s="14">
        <f>IF(X1723&lt;&gt;"",X1723,"")</f>
        <v/>
      </c>
      <c r="AM1723" s="14">
        <f>IF(Y1723&lt;&gt;"",Y1723,"")</f>
        <v/>
      </c>
      <c r="AN1723" s="14">
        <f>IF(OR(AL1723="",AM1723=""),"",AL1723-AM1723)</f>
        <v/>
      </c>
      <c r="AO1723">
        <f>IF(AN1723="","",IF(AN1723&gt;0,"Bullish","Bearish"))</f>
        <v/>
      </c>
      <c r="AP1723">
        <f>IF(AO1723="",AP1722,AO1723)</f>
        <v/>
      </c>
      <c r="AQ1723" s="14">
        <f>IF(AB1723&lt;&gt;"",AB1723,"")</f>
        <v/>
      </c>
      <c r="AR1723" s="14">
        <f>IF(AD1723&lt;&gt;"",AD1723,"")</f>
        <v/>
      </c>
      <c r="AS1723">
        <f>IF(AS1722+1=13,1,AS1722+1)</f>
        <v/>
      </c>
      <c r="AT1723">
        <f>IFERROR(IF(SLOPE($AQ$1706:$AQ$1717,$AS$1706:$AS$1717)&gt;0,MIN(3,ABS(SLOPE($AQ$1706:$AQ$1717,$AS$1706:$AS$1717))),IF(SLOPE($AQ$1706:$AQ$1717,$AS$1706:$AS$1717)&lt;-0.5,-0.5,0)),0)</f>
        <v/>
      </c>
      <c r="AU1723">
        <f>IFERROR(IF(SLOPE($AR$1706:$AR$1717,$AS$1706:$AS$1717)&lt;0,MAX(-3,-ABS(SLOPE($AR$1706:$AR$1717,$AS$1706:$AS$1717))),IF(SLOPE($AR$1706:$AR$1717,$AS$1706:$AS$1717)&gt;0.5,0.5,0)),0)</f>
        <v/>
      </c>
      <c r="AV1723">
        <f>($AQ$1718+(AT1723*(AS1723-1)))</f>
        <v/>
      </c>
      <c r="AW1723">
        <f>($AR$1718+(AU1723*(AS1723-1)))</f>
        <v/>
      </c>
      <c r="AX1723">
        <f>IF(AT1723&gt;0,AV1723+AT1723,AV1723)</f>
        <v/>
      </c>
      <c r="AY1723">
        <f>IF(AU1723&lt;0,AW1723+AU1723,AW1723)</f>
        <v/>
      </c>
      <c r="BA1723" s="14">
        <f>IFERROR(AX1723-AQ1723,"")</f>
        <v/>
      </c>
      <c r="BB1723" s="14">
        <f>IFERROR(AY1723-AR1723,"")</f>
        <v/>
      </c>
      <c r="BD1723">
        <f>AH1723</f>
        <v/>
      </c>
      <c r="BE1723">
        <f>AI1723</f>
        <v/>
      </c>
      <c r="BF1723">
        <f>AJ1723</f>
        <v/>
      </c>
      <c r="BG1723" s="14">
        <f>L1723</f>
        <v/>
      </c>
      <c r="BH1723" s="14">
        <f>IF(X1723="","",X1723)</f>
        <v/>
      </c>
      <c r="BI1723" s="14">
        <f>IF(Y1723="","",Y1723)</f>
        <v/>
      </c>
      <c r="BJ1723">
        <f>Z1723</f>
        <v/>
      </c>
      <c r="BK1723">
        <f>AA1723</f>
        <v/>
      </c>
      <c r="BL1723">
        <f>IFERROR(AX1723,"")</f>
        <v/>
      </c>
      <c r="BM1723">
        <f>IFERROR(AY1723,"")</f>
        <v/>
      </c>
    </row>
    <row r="1724" ht="14.25" customHeight="1">
      <c r="A1724">
        <f>ALGLIB_SSA_XAUUSD!AA1724</f>
        <v/>
      </c>
      <c r="B1724">
        <f>IF($A1724="","",INDEX(ALGLIB_SSA_XAUUSD!$B$2:$B$2401,MATCH($A1724,ALGLIB_SSA_XAUUSD!$A$2:$A$2401,1)))</f>
        <v/>
      </c>
      <c r="C1724">
        <f>IF($A1724="","",INDEX(ALGLIB_SSA_XAUUSD!$C$2:$C$2401,MATCH($A1724,ALGLIB_SSA_XAUUSD!$A$2:$A$2401,1)))</f>
        <v/>
      </c>
      <c r="D1724" s="14">
        <f>IF($A1724="","",INT((ROW()-2)/12)+1)</f>
        <v/>
      </c>
      <c r="E1724" s="14">
        <f>IF(AND(E1730&lt;&gt;"",D1730=D1718+1),E1718+(E1730-E1718)*6/12,"")</f>
        <v/>
      </c>
      <c r="F1724" s="14">
        <f>IF(AND(F1730&lt;&gt;"",D1730=D1718+1),F1718+(F1730-F1718)*6/12,"")</f>
        <v/>
      </c>
      <c r="G1724" s="14">
        <f>IF(AND(G1730&lt;&gt;"",D1730=D1718+1),G1718+(G1730-G1718)*6/12,"")</f>
        <v/>
      </c>
      <c r="H1724" s="14">
        <f>IF(AND(H1730&lt;&gt;"",D1730=D1718+1),H1718+(H1730-H1718)*6/12,"")</f>
        <v/>
      </c>
      <c r="I1724" s="14">
        <f>IF(AND(L1730&lt;&gt;"",D1730=D1718+1),I1718+(I1730-I1718)*6/12,"")</f>
        <v/>
      </c>
      <c r="J1724">
        <f>_xlfn.XLOOKUP($A1724,ALGLIB_SSA_XAUUSD!$AA$2:$AA$2401,ALGLIB_SSA_XAUUSD!$P$2:$P$2401,"",0)</f>
        <v/>
      </c>
      <c r="K1724">
        <f>_xlfn.XLOOKUP($A1724,ALGLIB_SSA_XAUUSD!$AA$2:$AA$2401,ALGLIB_SSA_XAUUSD!$Q$2:$Q$2401,"",0)</f>
        <v/>
      </c>
      <c r="L1724">
        <f>_xlfn.XLOOKUP($A1724,ALGLIB_SSA_XAUUSD!$AA$2:$AA$2401,ALGLIB_SSA_XAUUSD!$R$2:$R$2401,"",0)</f>
        <v/>
      </c>
      <c r="M1724">
        <f>_xlfn.XLOOKUP($A1724,ALGLIB_SSA_XAUUSD!$AA$2:$AA$2401,ALGLIB_SSA_XAUUSD!$S$2:$S$2401,"",0)</f>
        <v/>
      </c>
      <c r="N1724">
        <f>_xlfn.XLOOKUP($A1724,ALGLIB_SSA_XAUUSD!$AA$2:$AA$2401,ALGLIB_SSA_XAUUSD!$T$2:$T$2401,"",0)</f>
        <v/>
      </c>
      <c r="O1724">
        <f>_xlfn.XLOOKUP($A1724,ALGLIB_SSA_XAUUSD!$AA$2:$AA$2401,ALGLIB_SSA_XAUUSD!$U$2:$U$2401,"",0)</f>
        <v/>
      </c>
      <c r="P1724">
        <f>_xlfn.XLOOKUP($A1724,ALGLIB_SSA_XAUUSD!$AA$2:$AA$2401,ALGLIB_SSA_XAUUSD!$V$2:$V$2401,"",0)</f>
        <v/>
      </c>
      <c r="S1724">
        <f>A1724</f>
        <v/>
      </c>
      <c r="T1724">
        <f>J1724</f>
        <v/>
      </c>
      <c r="U1724">
        <f>K1724</f>
        <v/>
      </c>
      <c r="V1724" s="14">
        <f>IF($A1724="","",MOD(ROW()-2,12)+1)</f>
        <v/>
      </c>
      <c r="W1724">
        <f>L1724</f>
        <v/>
      </c>
      <c r="X1724" s="14">
        <f>IF(F1724="","",F1724)</f>
        <v/>
      </c>
      <c r="Y1724" s="14">
        <f>IF(G1724="","",G1724)</f>
        <v/>
      </c>
      <c r="Z1724">
        <f>M1724</f>
        <v/>
      </c>
      <c r="AA1724">
        <f>N1724</f>
        <v/>
      </c>
      <c r="AB1724" s="14">
        <f>IF(H1724="","",H1724)</f>
        <v/>
      </c>
      <c r="AC1724">
        <f>O1724</f>
        <v/>
      </c>
      <c r="AD1724" s="14">
        <f>IF(I1724="","",I1724)</f>
        <v/>
      </c>
      <c r="AE1724">
        <f>P1724</f>
        <v/>
      </c>
      <c r="AH1724">
        <f>IF(S1724&lt;&gt;"",S1724,AH1723+900)</f>
        <v/>
      </c>
      <c r="AI1724">
        <f>IF(T1724&lt;&gt;"",T1724,AI1723)</f>
        <v/>
      </c>
      <c r="AJ1724">
        <f>IF(U1724&lt;&gt;"",U1724,AJ1723)</f>
        <v/>
      </c>
      <c r="AK1724">
        <f>IF(W1724&lt;&gt;"",W1724,"")</f>
        <v/>
      </c>
      <c r="AL1724" s="14">
        <f>IF(X1724&lt;&gt;"",X1724,"")</f>
        <v/>
      </c>
      <c r="AM1724" s="14">
        <f>IF(Y1724&lt;&gt;"",Y1724,"")</f>
        <v/>
      </c>
      <c r="AN1724" s="14">
        <f>IF(OR(AL1724="",AM1724=""),"",AL1724-AM1724)</f>
        <v/>
      </c>
      <c r="AO1724">
        <f>IF(AN1724="","",IF(AN1724&gt;0,"Bullish","Bearish"))</f>
        <v/>
      </c>
      <c r="AP1724">
        <f>IF(AO1724="",AP1723,AO1724)</f>
        <v/>
      </c>
      <c r="AQ1724" s="14">
        <f>IF(AB1724&lt;&gt;"",AB1724,"")</f>
        <v/>
      </c>
      <c r="AR1724" s="14">
        <f>IF(AD1724&lt;&gt;"",AD1724,"")</f>
        <v/>
      </c>
      <c r="AS1724">
        <f>IF(AS1723+1=13,1,AS1723+1)</f>
        <v/>
      </c>
      <c r="AT1724">
        <f>IFERROR(IF(SLOPE($AQ$1706:$AQ$1717,$AS$1706:$AS$1717)&gt;0,MIN(3,ABS(SLOPE($AQ$1706:$AQ$1717,$AS$1706:$AS$1717))),IF(SLOPE($AQ$1706:$AQ$1717,$AS$1706:$AS$1717)&lt;-0.5,-0.5,0)),0)</f>
        <v/>
      </c>
      <c r="AU1724">
        <f>IFERROR(IF(SLOPE($AR$1706:$AR$1717,$AS$1706:$AS$1717)&lt;0,MAX(-3,-ABS(SLOPE($AR$1706:$AR$1717,$AS$1706:$AS$1717))),IF(SLOPE($AR$1706:$AR$1717,$AS$1706:$AS$1717)&gt;0.5,0.5,0)),0)</f>
        <v/>
      </c>
      <c r="AV1724">
        <f>($AQ$1718+(AT1724*(AS1724-1)))</f>
        <v/>
      </c>
      <c r="AW1724">
        <f>($AR$1718+(AU1724*(AS1724-1)))</f>
        <v/>
      </c>
      <c r="AX1724">
        <f>IF(AT1724&gt;0,AV1724+AT1724,AV1724)</f>
        <v/>
      </c>
      <c r="AY1724">
        <f>IF(AU1724&lt;0,AW1724+AU1724,AW1724)</f>
        <v/>
      </c>
      <c r="BA1724" s="14">
        <f>IFERROR(AX1724-AQ1724,"")</f>
        <v/>
      </c>
      <c r="BB1724" s="14">
        <f>IFERROR(AY1724-AR1724,"")</f>
        <v/>
      </c>
      <c r="BD1724">
        <f>AH1724</f>
        <v/>
      </c>
      <c r="BE1724">
        <f>AI1724</f>
        <v/>
      </c>
      <c r="BF1724">
        <f>AJ1724</f>
        <v/>
      </c>
      <c r="BG1724" s="14">
        <f>L1724</f>
        <v/>
      </c>
      <c r="BH1724" s="14">
        <f>IF(X1724="","",X1724)</f>
        <v/>
      </c>
      <c r="BI1724" s="14">
        <f>IF(Y1724="","",Y1724)</f>
        <v/>
      </c>
      <c r="BJ1724">
        <f>Z1724</f>
        <v/>
      </c>
      <c r="BK1724">
        <f>AA1724</f>
        <v/>
      </c>
      <c r="BL1724">
        <f>IFERROR(AX1724,"")</f>
        <v/>
      </c>
      <c r="BM1724">
        <f>IFERROR(AY1724,"")</f>
        <v/>
      </c>
    </row>
    <row r="1725" ht="14.25" customHeight="1">
      <c r="A1725">
        <f>ALGLIB_SSA_XAUUSD!AA1725</f>
        <v/>
      </c>
      <c r="B1725">
        <f>IF($A1725="","",INDEX(ALGLIB_SSA_XAUUSD!$B$2:$B$2401,MATCH($A1725,ALGLIB_SSA_XAUUSD!$A$2:$A$2401,1)))</f>
        <v/>
      </c>
      <c r="C1725">
        <f>IF($A1725="","",INDEX(ALGLIB_SSA_XAUUSD!$C$2:$C$2401,MATCH($A1725,ALGLIB_SSA_XAUUSD!$A$2:$A$2401,1)))</f>
        <v/>
      </c>
      <c r="D1725" s="14">
        <f>IF($A1725="","",INT((ROW()-2)/12)+1)</f>
        <v/>
      </c>
      <c r="E1725" s="14">
        <f>IF(AND(E1730&lt;&gt;"",D1730=D1718+1),E1718+(E1730-E1718)*7/12,"")</f>
        <v/>
      </c>
      <c r="F1725" s="14">
        <f>IF(AND(F1730&lt;&gt;"",D1730=D1718+1),F1718+(F1730-F1718)*7/12,"")</f>
        <v/>
      </c>
      <c r="G1725" s="14">
        <f>IF(AND(G1730&lt;&gt;"",D1730=D1718+1),G1718+(G1730-G1718)*7/12,"")</f>
        <v/>
      </c>
      <c r="H1725" s="14">
        <f>IF(AND(H1730&lt;&gt;"",D1730=D1718+1),H1718+(H1730-H1718)*7/12,"")</f>
        <v/>
      </c>
      <c r="I1725" s="14">
        <f>IF(AND(L1730&lt;&gt;"",D1730=D1718+1),I1718+(I1730-I1718)*7/12,"")</f>
        <v/>
      </c>
      <c r="J1725">
        <f>_xlfn.XLOOKUP($A1725,ALGLIB_SSA_XAUUSD!$AA$2:$AA$2401,ALGLIB_SSA_XAUUSD!$P$2:$P$2401,"",0)</f>
        <v/>
      </c>
      <c r="K1725">
        <f>_xlfn.XLOOKUP($A1725,ALGLIB_SSA_XAUUSD!$AA$2:$AA$2401,ALGLIB_SSA_XAUUSD!$Q$2:$Q$2401,"",0)</f>
        <v/>
      </c>
      <c r="L1725">
        <f>_xlfn.XLOOKUP($A1725,ALGLIB_SSA_XAUUSD!$AA$2:$AA$2401,ALGLIB_SSA_XAUUSD!$R$2:$R$2401,"",0)</f>
        <v/>
      </c>
      <c r="M1725">
        <f>_xlfn.XLOOKUP($A1725,ALGLIB_SSA_XAUUSD!$AA$2:$AA$2401,ALGLIB_SSA_XAUUSD!$S$2:$S$2401,"",0)</f>
        <v/>
      </c>
      <c r="N1725">
        <f>_xlfn.XLOOKUP($A1725,ALGLIB_SSA_XAUUSD!$AA$2:$AA$2401,ALGLIB_SSA_XAUUSD!$T$2:$T$2401,"",0)</f>
        <v/>
      </c>
      <c r="O1725">
        <f>_xlfn.XLOOKUP($A1725,ALGLIB_SSA_XAUUSD!$AA$2:$AA$2401,ALGLIB_SSA_XAUUSD!$U$2:$U$2401,"",0)</f>
        <v/>
      </c>
      <c r="P1725">
        <f>_xlfn.XLOOKUP($A1725,ALGLIB_SSA_XAUUSD!$AA$2:$AA$2401,ALGLIB_SSA_XAUUSD!$V$2:$V$2401,"",0)</f>
        <v/>
      </c>
      <c r="S1725">
        <f>A1725</f>
        <v/>
      </c>
      <c r="T1725">
        <f>J1725</f>
        <v/>
      </c>
      <c r="U1725">
        <f>K1725</f>
        <v/>
      </c>
      <c r="V1725" s="14">
        <f>IF($A1725="","",MOD(ROW()-2,12)+1)</f>
        <v/>
      </c>
      <c r="W1725">
        <f>L1725</f>
        <v/>
      </c>
      <c r="X1725" s="14">
        <f>IF(F1725="","",F1725)</f>
        <v/>
      </c>
      <c r="Y1725" s="14">
        <f>IF(G1725="","",G1725)</f>
        <v/>
      </c>
      <c r="Z1725">
        <f>M1725</f>
        <v/>
      </c>
      <c r="AA1725">
        <f>N1725</f>
        <v/>
      </c>
      <c r="AB1725" s="14">
        <f>IF(H1725="","",H1725)</f>
        <v/>
      </c>
      <c r="AC1725">
        <f>O1725</f>
        <v/>
      </c>
      <c r="AD1725" s="14">
        <f>IF(I1725="","",I1725)</f>
        <v/>
      </c>
      <c r="AE1725">
        <f>P1725</f>
        <v/>
      </c>
      <c r="AH1725">
        <f>IF(S1725&lt;&gt;"",S1725,AH1724+900)</f>
        <v/>
      </c>
      <c r="AI1725">
        <f>IF(T1725&lt;&gt;"",T1725,AI1724)</f>
        <v/>
      </c>
      <c r="AJ1725">
        <f>IF(U1725&lt;&gt;"",U1725,AJ1724)</f>
        <v/>
      </c>
      <c r="AK1725">
        <f>IF(W1725&lt;&gt;"",W1725,"")</f>
        <v/>
      </c>
      <c r="AL1725" s="14">
        <f>IF(X1725&lt;&gt;"",X1725,"")</f>
        <v/>
      </c>
      <c r="AM1725" s="14">
        <f>IF(Y1725&lt;&gt;"",Y1725,"")</f>
        <v/>
      </c>
      <c r="AN1725" s="14">
        <f>IF(OR(AL1725="",AM1725=""),"",AL1725-AM1725)</f>
        <v/>
      </c>
      <c r="AO1725">
        <f>IF(AN1725="","",IF(AN1725&gt;0,"Bullish","Bearish"))</f>
        <v/>
      </c>
      <c r="AP1725">
        <f>IF(AO1725="",AP1724,AO1725)</f>
        <v/>
      </c>
      <c r="AQ1725" s="14">
        <f>IF(AB1725&lt;&gt;"",AB1725,"")</f>
        <v/>
      </c>
      <c r="AR1725" s="14">
        <f>IF(AD1725&lt;&gt;"",AD1725,"")</f>
        <v/>
      </c>
      <c r="AS1725">
        <f>IF(AS1724+1=13,1,AS1724+1)</f>
        <v/>
      </c>
      <c r="AT1725">
        <f>IFERROR(IF(SLOPE($AQ$1706:$AQ$1717,$AS$1706:$AS$1717)&gt;0,MIN(3,ABS(SLOPE($AQ$1706:$AQ$1717,$AS$1706:$AS$1717))),IF(SLOPE($AQ$1706:$AQ$1717,$AS$1706:$AS$1717)&lt;-0.5,-0.5,0)),0)</f>
        <v/>
      </c>
      <c r="AU1725">
        <f>IFERROR(IF(SLOPE($AR$1706:$AR$1717,$AS$1706:$AS$1717)&lt;0,MAX(-3,-ABS(SLOPE($AR$1706:$AR$1717,$AS$1706:$AS$1717))),IF(SLOPE($AR$1706:$AR$1717,$AS$1706:$AS$1717)&gt;0.5,0.5,0)),0)</f>
        <v/>
      </c>
      <c r="AV1725">
        <f>($AQ$1718+(AT1725*(AS1725-1)))</f>
        <v/>
      </c>
      <c r="AW1725">
        <f>($AR$1718+(AU1725*(AS1725-1)))</f>
        <v/>
      </c>
      <c r="AX1725">
        <f>IF(AT1725&gt;0,AV1725+AT1725,AV1725)</f>
        <v/>
      </c>
      <c r="AY1725">
        <f>IF(AU1725&lt;0,AW1725+AU1725,AW1725)</f>
        <v/>
      </c>
      <c r="BA1725" s="14">
        <f>IFERROR(AX1725-AQ1725,"")</f>
        <v/>
      </c>
      <c r="BB1725" s="14">
        <f>IFERROR(AY1725-AR1725,"")</f>
        <v/>
      </c>
      <c r="BD1725">
        <f>AH1725</f>
        <v/>
      </c>
      <c r="BE1725">
        <f>AI1725</f>
        <v/>
      </c>
      <c r="BF1725">
        <f>AJ1725</f>
        <v/>
      </c>
      <c r="BG1725" s="14">
        <f>L1725</f>
        <v/>
      </c>
      <c r="BH1725" s="14">
        <f>IF(X1725="","",X1725)</f>
        <v/>
      </c>
      <c r="BI1725" s="14">
        <f>IF(Y1725="","",Y1725)</f>
        <v/>
      </c>
      <c r="BJ1725">
        <f>Z1725</f>
        <v/>
      </c>
      <c r="BK1725">
        <f>AA1725</f>
        <v/>
      </c>
      <c r="BL1725">
        <f>IFERROR(AX1725,"")</f>
        <v/>
      </c>
      <c r="BM1725">
        <f>IFERROR(AY1725,"")</f>
        <v/>
      </c>
    </row>
    <row r="1726" ht="14.25" customHeight="1">
      <c r="A1726">
        <f>ALGLIB_SSA_XAUUSD!AA1726</f>
        <v/>
      </c>
      <c r="B1726">
        <f>IF($A1726="","",INDEX(ALGLIB_SSA_XAUUSD!$B$2:$B$2401,MATCH($A1726,ALGLIB_SSA_XAUUSD!$A$2:$A$2401,1)))</f>
        <v/>
      </c>
      <c r="C1726">
        <f>IF($A1726="","",INDEX(ALGLIB_SSA_XAUUSD!$C$2:$C$2401,MATCH($A1726,ALGLIB_SSA_XAUUSD!$A$2:$A$2401,1)))</f>
        <v/>
      </c>
      <c r="D1726" s="14">
        <f>IF($A1726="","",INT((ROW()-2)/12)+1)</f>
        <v/>
      </c>
      <c r="E1726" s="14">
        <f>IF(AND(E1730&lt;&gt;"",D1730=D1718+1),E1718+(E1730-E1718)*8/12,"")</f>
        <v/>
      </c>
      <c r="F1726" s="14">
        <f>IF(AND(F1730&lt;&gt;"",D1730=D1718+1),F1718+(F1730-F1718)*8/12,"")</f>
        <v/>
      </c>
      <c r="G1726" s="14">
        <f>IF(AND(G1730&lt;&gt;"",D1730=D1718+1),G1718+(G1730-G1718)*8/12,"")</f>
        <v/>
      </c>
      <c r="H1726" s="14">
        <f>IF(AND(H1730&lt;&gt;"",D1730=D1718+1),H1718+(H1730-H1718)*8/12,"")</f>
        <v/>
      </c>
      <c r="I1726" s="14">
        <f>IF(AND(L1730&lt;&gt;"",D1730=D1718+1),I1718+(I1730-I1718)*8/12,"")</f>
        <v/>
      </c>
      <c r="J1726">
        <f>_xlfn.XLOOKUP($A1726,ALGLIB_SSA_XAUUSD!$AA$2:$AA$2401,ALGLIB_SSA_XAUUSD!$P$2:$P$2401,"",0)</f>
        <v/>
      </c>
      <c r="K1726">
        <f>_xlfn.XLOOKUP($A1726,ALGLIB_SSA_XAUUSD!$AA$2:$AA$2401,ALGLIB_SSA_XAUUSD!$Q$2:$Q$2401,"",0)</f>
        <v/>
      </c>
      <c r="L1726">
        <f>_xlfn.XLOOKUP($A1726,ALGLIB_SSA_XAUUSD!$AA$2:$AA$2401,ALGLIB_SSA_XAUUSD!$R$2:$R$2401,"",0)</f>
        <v/>
      </c>
      <c r="M1726">
        <f>_xlfn.XLOOKUP($A1726,ALGLIB_SSA_XAUUSD!$AA$2:$AA$2401,ALGLIB_SSA_XAUUSD!$S$2:$S$2401,"",0)</f>
        <v/>
      </c>
      <c r="N1726">
        <f>_xlfn.XLOOKUP($A1726,ALGLIB_SSA_XAUUSD!$AA$2:$AA$2401,ALGLIB_SSA_XAUUSD!$T$2:$T$2401,"",0)</f>
        <v/>
      </c>
      <c r="O1726">
        <f>_xlfn.XLOOKUP($A1726,ALGLIB_SSA_XAUUSD!$AA$2:$AA$2401,ALGLIB_SSA_XAUUSD!$U$2:$U$2401,"",0)</f>
        <v/>
      </c>
      <c r="P1726">
        <f>_xlfn.XLOOKUP($A1726,ALGLIB_SSA_XAUUSD!$AA$2:$AA$2401,ALGLIB_SSA_XAUUSD!$V$2:$V$2401,"",0)</f>
        <v/>
      </c>
      <c r="S1726">
        <f>A1726</f>
        <v/>
      </c>
      <c r="T1726">
        <f>J1726</f>
        <v/>
      </c>
      <c r="U1726">
        <f>K1726</f>
        <v/>
      </c>
      <c r="V1726" s="14">
        <f>IF($A1726="","",MOD(ROW()-2,12)+1)</f>
        <v/>
      </c>
      <c r="W1726">
        <f>L1726</f>
        <v/>
      </c>
      <c r="X1726" s="14">
        <f>IF(F1726="","",F1726)</f>
        <v/>
      </c>
      <c r="Y1726" s="14">
        <f>IF(G1726="","",G1726)</f>
        <v/>
      </c>
      <c r="Z1726">
        <f>M1726</f>
        <v/>
      </c>
      <c r="AA1726">
        <f>N1726</f>
        <v/>
      </c>
      <c r="AB1726" s="14">
        <f>IF(H1726="","",H1726)</f>
        <v/>
      </c>
      <c r="AC1726">
        <f>O1726</f>
        <v/>
      </c>
      <c r="AD1726" s="14">
        <f>IF(I1726="","",I1726)</f>
        <v/>
      </c>
      <c r="AE1726">
        <f>P1726</f>
        <v/>
      </c>
      <c r="AH1726">
        <f>IF(S1726&lt;&gt;"",S1726,AH1725+900)</f>
        <v/>
      </c>
      <c r="AI1726">
        <f>IF(T1726&lt;&gt;"",T1726,AI1725)</f>
        <v/>
      </c>
      <c r="AJ1726">
        <f>IF(U1726&lt;&gt;"",U1726,AJ1725)</f>
        <v/>
      </c>
      <c r="AK1726">
        <f>IF(W1726&lt;&gt;"",W1726,"")</f>
        <v/>
      </c>
      <c r="AL1726" s="14">
        <f>IF(X1726&lt;&gt;"",X1726,"")</f>
        <v/>
      </c>
      <c r="AM1726" s="14">
        <f>IF(Y1726&lt;&gt;"",Y1726,"")</f>
        <v/>
      </c>
      <c r="AN1726" s="14">
        <f>IF(OR(AL1726="",AM1726=""),"",AL1726-AM1726)</f>
        <v/>
      </c>
      <c r="AO1726">
        <f>IF(AN1726="","",IF(AN1726&gt;0,"Bullish","Bearish"))</f>
        <v/>
      </c>
      <c r="AP1726">
        <f>IF(AO1726="",AP1725,AO1726)</f>
        <v/>
      </c>
      <c r="AQ1726" s="14">
        <f>IF(AB1726&lt;&gt;"",AB1726,"")</f>
        <v/>
      </c>
      <c r="AR1726" s="14">
        <f>IF(AD1726&lt;&gt;"",AD1726,"")</f>
        <v/>
      </c>
      <c r="AS1726">
        <f>IF(AS1725+1=13,1,AS1725+1)</f>
        <v/>
      </c>
      <c r="AT1726">
        <f>IFERROR(IF(SLOPE($AQ$1706:$AQ$1717,$AS$1706:$AS$1717)&gt;0,MIN(3,ABS(SLOPE($AQ$1706:$AQ$1717,$AS$1706:$AS$1717))),IF(SLOPE($AQ$1706:$AQ$1717,$AS$1706:$AS$1717)&lt;-0.5,-0.5,0)),0)</f>
        <v/>
      </c>
      <c r="AU1726">
        <f>IFERROR(IF(SLOPE($AR$1706:$AR$1717,$AS$1706:$AS$1717)&lt;0,MAX(-3,-ABS(SLOPE($AR$1706:$AR$1717,$AS$1706:$AS$1717))),IF(SLOPE($AR$1706:$AR$1717,$AS$1706:$AS$1717)&gt;0.5,0.5,0)),0)</f>
        <v/>
      </c>
      <c r="AV1726">
        <f>($AQ$1718+(AT1726*(AS1726-1)))</f>
        <v/>
      </c>
      <c r="AW1726">
        <f>($AR$1718+(AU1726*(AS1726-1)))</f>
        <v/>
      </c>
      <c r="AX1726">
        <f>IF(AT1726&gt;0,AV1726+AT1726,AV1726)</f>
        <v/>
      </c>
      <c r="AY1726">
        <f>IF(AU1726&lt;0,AW1726+AU1726,AW1726)</f>
        <v/>
      </c>
      <c r="BA1726" s="14">
        <f>IFERROR(AX1726-AQ1726,"")</f>
        <v/>
      </c>
      <c r="BB1726" s="14">
        <f>IFERROR(AY1726-AR1726,"")</f>
        <v/>
      </c>
      <c r="BD1726">
        <f>AH1726</f>
        <v/>
      </c>
      <c r="BE1726">
        <f>AI1726</f>
        <v/>
      </c>
      <c r="BF1726">
        <f>AJ1726</f>
        <v/>
      </c>
      <c r="BG1726" s="14">
        <f>L1726</f>
        <v/>
      </c>
      <c r="BH1726" s="14">
        <f>IF(X1726="","",X1726)</f>
        <v/>
      </c>
      <c r="BI1726" s="14">
        <f>IF(Y1726="","",Y1726)</f>
        <v/>
      </c>
      <c r="BJ1726">
        <f>Z1726</f>
        <v/>
      </c>
      <c r="BK1726">
        <f>AA1726</f>
        <v/>
      </c>
      <c r="BL1726">
        <f>IFERROR(AX1726,"")</f>
        <v/>
      </c>
      <c r="BM1726">
        <f>IFERROR(AY1726,"")</f>
        <v/>
      </c>
    </row>
    <row r="1727" ht="14.25" customHeight="1">
      <c r="A1727">
        <f>ALGLIB_SSA_XAUUSD!AA1727</f>
        <v/>
      </c>
      <c r="B1727">
        <f>IF($A1727="","",INDEX(ALGLIB_SSA_XAUUSD!$B$2:$B$2401,MATCH($A1727,ALGLIB_SSA_XAUUSD!$A$2:$A$2401,1)))</f>
        <v/>
      </c>
      <c r="C1727">
        <f>IF($A1727="","",INDEX(ALGLIB_SSA_XAUUSD!$C$2:$C$2401,MATCH($A1727,ALGLIB_SSA_XAUUSD!$A$2:$A$2401,1)))</f>
        <v/>
      </c>
      <c r="D1727" s="14">
        <f>IF($A1727="","",INT((ROW()-2)/12)+1)</f>
        <v/>
      </c>
      <c r="E1727" s="14">
        <f>IF(AND(E1730&lt;&gt;"",D1730=D1718+1),E1718+(E1730-E1718)*9/12,"")</f>
        <v/>
      </c>
      <c r="F1727" s="14">
        <f>IF(AND(F1730&lt;&gt;"",D1730=D1718+1),F1718+(F1730-F1718)*9/12,"")</f>
        <v/>
      </c>
      <c r="G1727" s="14">
        <f>IF(AND(G1730&lt;&gt;"",D1730=D1718+1),G1718+(G1730-G1718)*9/12,"")</f>
        <v/>
      </c>
      <c r="H1727" s="14">
        <f>IF(AND(H1730&lt;&gt;"",D1730=D1718+1),H1718+(H1730-H1718)*9/12,"")</f>
        <v/>
      </c>
      <c r="I1727" s="14">
        <f>IF(AND(L1730&lt;&gt;"",D1730=D1718+1),I1718+(I1730-I1718)*9/12,"")</f>
        <v/>
      </c>
      <c r="J1727">
        <f>_xlfn.XLOOKUP($A1727,ALGLIB_SSA_XAUUSD!$AA$2:$AA$2401,ALGLIB_SSA_XAUUSD!$P$2:$P$2401,"",0)</f>
        <v/>
      </c>
      <c r="K1727">
        <f>_xlfn.XLOOKUP($A1727,ALGLIB_SSA_XAUUSD!$AA$2:$AA$2401,ALGLIB_SSA_XAUUSD!$Q$2:$Q$2401,"",0)</f>
        <v/>
      </c>
      <c r="L1727">
        <f>_xlfn.XLOOKUP($A1727,ALGLIB_SSA_XAUUSD!$AA$2:$AA$2401,ALGLIB_SSA_XAUUSD!$R$2:$R$2401,"",0)</f>
        <v/>
      </c>
      <c r="M1727">
        <f>_xlfn.XLOOKUP($A1727,ALGLIB_SSA_XAUUSD!$AA$2:$AA$2401,ALGLIB_SSA_XAUUSD!$S$2:$S$2401,"",0)</f>
        <v/>
      </c>
      <c r="N1727">
        <f>_xlfn.XLOOKUP($A1727,ALGLIB_SSA_XAUUSD!$AA$2:$AA$2401,ALGLIB_SSA_XAUUSD!$T$2:$T$2401,"",0)</f>
        <v/>
      </c>
      <c r="O1727">
        <f>_xlfn.XLOOKUP($A1727,ALGLIB_SSA_XAUUSD!$AA$2:$AA$2401,ALGLIB_SSA_XAUUSD!$U$2:$U$2401,"",0)</f>
        <v/>
      </c>
      <c r="P1727">
        <f>_xlfn.XLOOKUP($A1727,ALGLIB_SSA_XAUUSD!$AA$2:$AA$2401,ALGLIB_SSA_XAUUSD!$V$2:$V$2401,"",0)</f>
        <v/>
      </c>
      <c r="S1727">
        <f>A1727</f>
        <v/>
      </c>
      <c r="T1727">
        <f>J1727</f>
        <v/>
      </c>
      <c r="U1727">
        <f>K1727</f>
        <v/>
      </c>
      <c r="V1727" s="14">
        <f>IF($A1727="","",MOD(ROW()-2,12)+1)</f>
        <v/>
      </c>
      <c r="W1727">
        <f>L1727</f>
        <v/>
      </c>
      <c r="X1727" s="14">
        <f>IF(F1727="","",F1727)</f>
        <v/>
      </c>
      <c r="Y1727" s="14">
        <f>IF(G1727="","",G1727)</f>
        <v/>
      </c>
      <c r="Z1727">
        <f>M1727</f>
        <v/>
      </c>
      <c r="AA1727">
        <f>N1727</f>
        <v/>
      </c>
      <c r="AB1727" s="14">
        <f>IF(H1727="","",H1727)</f>
        <v/>
      </c>
      <c r="AC1727">
        <f>O1727</f>
        <v/>
      </c>
      <c r="AD1727" s="14">
        <f>IF(I1727="","",I1727)</f>
        <v/>
      </c>
      <c r="AE1727">
        <f>P1727</f>
        <v/>
      </c>
      <c r="AH1727">
        <f>IF(S1727&lt;&gt;"",S1727,AH1726+900)</f>
        <v/>
      </c>
      <c r="AI1727">
        <f>IF(T1727&lt;&gt;"",T1727,AI1726)</f>
        <v/>
      </c>
      <c r="AJ1727">
        <f>IF(U1727&lt;&gt;"",U1727,AJ1726)</f>
        <v/>
      </c>
      <c r="AK1727">
        <f>IF(W1727&lt;&gt;"",W1727,"")</f>
        <v/>
      </c>
      <c r="AL1727" s="14">
        <f>IF(X1727&lt;&gt;"",X1727,"")</f>
        <v/>
      </c>
      <c r="AM1727" s="14">
        <f>IF(Y1727&lt;&gt;"",Y1727,"")</f>
        <v/>
      </c>
      <c r="AN1727" s="14">
        <f>IF(OR(AL1727="",AM1727=""),"",AL1727-AM1727)</f>
        <v/>
      </c>
      <c r="AO1727">
        <f>IF(AN1727="","",IF(AN1727&gt;0,"Bullish","Bearish"))</f>
        <v/>
      </c>
      <c r="AP1727">
        <f>IF(AO1727="",AP1726,AO1727)</f>
        <v/>
      </c>
      <c r="AQ1727" s="14">
        <f>IF(AB1727&lt;&gt;"",AB1727,"")</f>
        <v/>
      </c>
      <c r="AR1727" s="14">
        <f>IF(AD1727&lt;&gt;"",AD1727,"")</f>
        <v/>
      </c>
      <c r="AS1727">
        <f>IF(AS1726+1=13,1,AS1726+1)</f>
        <v/>
      </c>
      <c r="AT1727">
        <f>IFERROR(IF(SLOPE($AQ$1706:$AQ$1717,$AS$1706:$AS$1717)&gt;0,MIN(3,ABS(SLOPE($AQ$1706:$AQ$1717,$AS$1706:$AS$1717))),IF(SLOPE($AQ$1706:$AQ$1717,$AS$1706:$AS$1717)&lt;-0.5,-0.5,0)),0)</f>
        <v/>
      </c>
      <c r="AU1727">
        <f>IFERROR(IF(SLOPE($AR$1706:$AR$1717,$AS$1706:$AS$1717)&lt;0,MAX(-3,-ABS(SLOPE($AR$1706:$AR$1717,$AS$1706:$AS$1717))),IF(SLOPE($AR$1706:$AR$1717,$AS$1706:$AS$1717)&gt;0.5,0.5,0)),0)</f>
        <v/>
      </c>
      <c r="AV1727">
        <f>($AQ$1718+(AT1727*(AS1727-1)))</f>
        <v/>
      </c>
      <c r="AW1727">
        <f>($AR$1718+(AU1727*(AS1727-1)))</f>
        <v/>
      </c>
      <c r="AX1727">
        <f>IF(AT1727&gt;0,AV1727+AT1727,AV1727)</f>
        <v/>
      </c>
      <c r="AY1727">
        <f>IF(AU1727&lt;0,AW1727+AU1727,AW1727)</f>
        <v/>
      </c>
      <c r="BA1727" s="14">
        <f>IFERROR(AX1727-AQ1727,"")</f>
        <v/>
      </c>
      <c r="BB1727" s="14">
        <f>IFERROR(AY1727-AR1727,"")</f>
        <v/>
      </c>
      <c r="BD1727">
        <f>AH1727</f>
        <v/>
      </c>
      <c r="BE1727">
        <f>AI1727</f>
        <v/>
      </c>
      <c r="BF1727">
        <f>AJ1727</f>
        <v/>
      </c>
      <c r="BG1727" s="14">
        <f>L1727</f>
        <v/>
      </c>
      <c r="BH1727" s="14">
        <f>IF(X1727="","",X1727)</f>
        <v/>
      </c>
      <c r="BI1727" s="14">
        <f>IF(Y1727="","",Y1727)</f>
        <v/>
      </c>
      <c r="BJ1727">
        <f>Z1727</f>
        <v/>
      </c>
      <c r="BK1727">
        <f>AA1727</f>
        <v/>
      </c>
      <c r="BL1727">
        <f>IFERROR(AX1727,"")</f>
        <v/>
      </c>
      <c r="BM1727">
        <f>IFERROR(AY1727,"")</f>
        <v/>
      </c>
    </row>
    <row r="1728" ht="14.25" customHeight="1">
      <c r="A1728">
        <f>ALGLIB_SSA_XAUUSD!AA1728</f>
        <v/>
      </c>
      <c r="B1728">
        <f>IF($A1728="","",INDEX(ALGLIB_SSA_XAUUSD!$B$2:$B$2401,MATCH($A1728,ALGLIB_SSA_XAUUSD!$A$2:$A$2401,1)))</f>
        <v/>
      </c>
      <c r="C1728">
        <f>IF($A1728="","",INDEX(ALGLIB_SSA_XAUUSD!$C$2:$C$2401,MATCH($A1728,ALGLIB_SSA_XAUUSD!$A$2:$A$2401,1)))</f>
        <v/>
      </c>
      <c r="D1728" s="14">
        <f>IF($A1728="","",INT((ROW()-2)/12)+1)</f>
        <v/>
      </c>
      <c r="E1728" s="14">
        <f>IF(AND(E1730&lt;&gt;"",D1730=D1718+1),E1718+(E1730-E1718)*10/12,"")</f>
        <v/>
      </c>
      <c r="F1728" s="14">
        <f>IF(AND(F1730&lt;&gt;"",D1730=D1718+1),F1718+(F1730-F1718)*10/12,"")</f>
        <v/>
      </c>
      <c r="G1728" s="14">
        <f>IF(AND(G1730&lt;&gt;"",D1730=D1718+1),G1718+(G1730-G1718)*10/12,"")</f>
        <v/>
      </c>
      <c r="H1728" s="14">
        <f>IF(AND(H1730&lt;&gt;"",D1730=D1718+1),H1718+(H1730-H1718)*10/12,"")</f>
        <v/>
      </c>
      <c r="I1728" s="14">
        <f>IF(AND(L1730&lt;&gt;"",D1730=D1718+1),I1718+(I1730-I1718)*10/12,"")</f>
        <v/>
      </c>
      <c r="J1728">
        <f>_xlfn.XLOOKUP($A1728,ALGLIB_SSA_XAUUSD!$AA$2:$AA$2401,ALGLIB_SSA_XAUUSD!$P$2:$P$2401,"",0)</f>
        <v/>
      </c>
      <c r="K1728">
        <f>_xlfn.XLOOKUP($A1728,ALGLIB_SSA_XAUUSD!$AA$2:$AA$2401,ALGLIB_SSA_XAUUSD!$Q$2:$Q$2401,"",0)</f>
        <v/>
      </c>
      <c r="L1728">
        <f>_xlfn.XLOOKUP($A1728,ALGLIB_SSA_XAUUSD!$AA$2:$AA$2401,ALGLIB_SSA_XAUUSD!$R$2:$R$2401,"",0)</f>
        <v/>
      </c>
      <c r="M1728">
        <f>_xlfn.XLOOKUP($A1728,ALGLIB_SSA_XAUUSD!$AA$2:$AA$2401,ALGLIB_SSA_XAUUSD!$S$2:$S$2401,"",0)</f>
        <v/>
      </c>
      <c r="N1728">
        <f>_xlfn.XLOOKUP($A1728,ALGLIB_SSA_XAUUSD!$AA$2:$AA$2401,ALGLIB_SSA_XAUUSD!$T$2:$T$2401,"",0)</f>
        <v/>
      </c>
      <c r="O1728">
        <f>_xlfn.XLOOKUP($A1728,ALGLIB_SSA_XAUUSD!$AA$2:$AA$2401,ALGLIB_SSA_XAUUSD!$U$2:$U$2401,"",0)</f>
        <v/>
      </c>
      <c r="P1728">
        <f>_xlfn.XLOOKUP($A1728,ALGLIB_SSA_XAUUSD!$AA$2:$AA$2401,ALGLIB_SSA_XAUUSD!$V$2:$V$2401,"",0)</f>
        <v/>
      </c>
      <c r="S1728">
        <f>A1728</f>
        <v/>
      </c>
      <c r="T1728">
        <f>J1728</f>
        <v/>
      </c>
      <c r="U1728">
        <f>K1728</f>
        <v/>
      </c>
      <c r="V1728" s="14">
        <f>IF($A1728="","",MOD(ROW()-2,12)+1)</f>
        <v/>
      </c>
      <c r="W1728">
        <f>L1728</f>
        <v/>
      </c>
      <c r="X1728" s="14">
        <f>IF(F1728="","",F1728)</f>
        <v/>
      </c>
      <c r="Y1728" s="14">
        <f>IF(G1728="","",G1728)</f>
        <v/>
      </c>
      <c r="Z1728">
        <f>M1728</f>
        <v/>
      </c>
      <c r="AA1728">
        <f>N1728</f>
        <v/>
      </c>
      <c r="AB1728" s="14">
        <f>IF(H1728="","",H1728)</f>
        <v/>
      </c>
      <c r="AC1728">
        <f>O1728</f>
        <v/>
      </c>
      <c r="AD1728" s="14">
        <f>IF(I1728="","",I1728)</f>
        <v/>
      </c>
      <c r="AE1728">
        <f>P1728</f>
        <v/>
      </c>
      <c r="AH1728">
        <f>IF(S1728&lt;&gt;"",S1728,AH1727+900)</f>
        <v/>
      </c>
      <c r="AI1728">
        <f>IF(T1728&lt;&gt;"",T1728,AI1727)</f>
        <v/>
      </c>
      <c r="AJ1728">
        <f>IF(U1728&lt;&gt;"",U1728,AJ1727)</f>
        <v/>
      </c>
      <c r="AK1728">
        <f>IF(W1728&lt;&gt;"",W1728,"")</f>
        <v/>
      </c>
      <c r="AL1728" s="14">
        <f>IF(X1728&lt;&gt;"",X1728,"")</f>
        <v/>
      </c>
      <c r="AM1728" s="14">
        <f>IF(Y1728&lt;&gt;"",Y1728,"")</f>
        <v/>
      </c>
      <c r="AN1728" s="14">
        <f>IF(OR(AL1728="",AM1728=""),"",AL1728-AM1728)</f>
        <v/>
      </c>
      <c r="AO1728">
        <f>IF(AN1728="","",IF(AN1728&gt;0,"Bullish","Bearish"))</f>
        <v/>
      </c>
      <c r="AP1728">
        <f>IF(AO1728="",AP1727,AO1728)</f>
        <v/>
      </c>
      <c r="AQ1728" s="14">
        <f>IF(AB1728&lt;&gt;"",AB1728,"")</f>
        <v/>
      </c>
      <c r="AR1728" s="14">
        <f>IF(AD1728&lt;&gt;"",AD1728,"")</f>
        <v/>
      </c>
      <c r="AS1728">
        <f>IF(AS1727+1=13,1,AS1727+1)</f>
        <v/>
      </c>
      <c r="AT1728">
        <f>IFERROR(IF(SLOPE($AQ$1706:$AQ$1717,$AS$1706:$AS$1717)&gt;0,MIN(3,ABS(SLOPE($AQ$1706:$AQ$1717,$AS$1706:$AS$1717))),IF(SLOPE($AQ$1706:$AQ$1717,$AS$1706:$AS$1717)&lt;-0.5,-0.5,0)),0)</f>
        <v/>
      </c>
      <c r="AU1728">
        <f>IFERROR(IF(SLOPE($AR$1706:$AR$1717,$AS$1706:$AS$1717)&lt;0,MAX(-3,-ABS(SLOPE($AR$1706:$AR$1717,$AS$1706:$AS$1717))),IF(SLOPE($AR$1706:$AR$1717,$AS$1706:$AS$1717)&gt;0.5,0.5,0)),0)</f>
        <v/>
      </c>
      <c r="AV1728">
        <f>($AQ$1718+(AT1728*(AS1728-1)))</f>
        <v/>
      </c>
      <c r="AW1728">
        <f>($AR$1718+(AU1728*(AS1728-1)))</f>
        <v/>
      </c>
      <c r="AX1728">
        <f>IF(AT1728&gt;0,AV1728+AT1728,AV1728)</f>
        <v/>
      </c>
      <c r="AY1728">
        <f>IF(AU1728&lt;0,AW1728+AU1728,AW1728)</f>
        <v/>
      </c>
      <c r="BA1728" s="14">
        <f>IFERROR(AX1728-AQ1728,"")</f>
        <v/>
      </c>
      <c r="BB1728" s="14">
        <f>IFERROR(AY1728-AR1728,"")</f>
        <v/>
      </c>
      <c r="BD1728">
        <f>AH1728</f>
        <v/>
      </c>
      <c r="BE1728">
        <f>AI1728</f>
        <v/>
      </c>
      <c r="BF1728">
        <f>AJ1728</f>
        <v/>
      </c>
      <c r="BG1728" s="14">
        <f>L1728</f>
        <v/>
      </c>
      <c r="BH1728" s="14">
        <f>IF(X1728="","",X1728)</f>
        <v/>
      </c>
      <c r="BI1728" s="14">
        <f>IF(Y1728="","",Y1728)</f>
        <v/>
      </c>
      <c r="BJ1728">
        <f>Z1728</f>
        <v/>
      </c>
      <c r="BK1728">
        <f>AA1728</f>
        <v/>
      </c>
      <c r="BL1728">
        <f>IFERROR(AX1728,"")</f>
        <v/>
      </c>
      <c r="BM1728">
        <f>IFERROR(AY1728,"")</f>
        <v/>
      </c>
    </row>
    <row r="1729" ht="14.25" customHeight="1">
      <c r="A1729">
        <f>ALGLIB_SSA_XAUUSD!AA1729</f>
        <v/>
      </c>
      <c r="B1729">
        <f>IF($A1729="","",INDEX(ALGLIB_SSA_XAUUSD!$B$2:$B$2401,MATCH($A1729,ALGLIB_SSA_XAUUSD!$A$2:$A$2401,1)))</f>
        <v/>
      </c>
      <c r="C1729">
        <f>IF($A1729="","",INDEX(ALGLIB_SSA_XAUUSD!$C$2:$C$2401,MATCH($A1729,ALGLIB_SSA_XAUUSD!$A$2:$A$2401,1)))</f>
        <v/>
      </c>
      <c r="D1729" s="14">
        <f>IF($A1729="","",INT((ROW()-2)/12)+1)</f>
        <v/>
      </c>
      <c r="E1729" s="14">
        <f>IF(AND(E1730&lt;&gt;"",D1730=D1718+1),E1718+(E1730-E1718)*11/12,"")</f>
        <v/>
      </c>
      <c r="F1729" s="14">
        <f>IF(AND(F1730&lt;&gt;"",D1730=D1718+1),F1718+(F1730-F1718)*11/12,"")</f>
        <v/>
      </c>
      <c r="G1729" s="14">
        <f>IF(AND(G1730&lt;&gt;"",D1730=D1718+1),G1718+(G1730-G1718)*11/12,"")</f>
        <v/>
      </c>
      <c r="H1729" s="14">
        <f>IF(AND(H1730&lt;&gt;"",D1730=D1718+1),H1718+(H1730-H1718)*11/12,"")</f>
        <v/>
      </c>
      <c r="I1729" s="14">
        <f>IF(AND(L1730&lt;&gt;"",D1730=D1718+1),I1718+(I1730-I1718)*11/12,"")</f>
        <v/>
      </c>
      <c r="J1729">
        <f>_xlfn.XLOOKUP($A1729,ALGLIB_SSA_XAUUSD!$AA$2:$AA$2401,ALGLIB_SSA_XAUUSD!$P$2:$P$2401,"",0)</f>
        <v/>
      </c>
      <c r="K1729">
        <f>_xlfn.XLOOKUP($A1729,ALGLIB_SSA_XAUUSD!$AA$2:$AA$2401,ALGLIB_SSA_XAUUSD!$Q$2:$Q$2401,"",0)</f>
        <v/>
      </c>
      <c r="L1729">
        <f>_xlfn.XLOOKUP($A1729,ALGLIB_SSA_XAUUSD!$AA$2:$AA$2401,ALGLIB_SSA_XAUUSD!$R$2:$R$2401,"",0)</f>
        <v/>
      </c>
      <c r="M1729">
        <f>_xlfn.XLOOKUP($A1729,ALGLIB_SSA_XAUUSD!$AA$2:$AA$2401,ALGLIB_SSA_XAUUSD!$S$2:$S$2401,"",0)</f>
        <v/>
      </c>
      <c r="N1729">
        <f>_xlfn.XLOOKUP($A1729,ALGLIB_SSA_XAUUSD!$AA$2:$AA$2401,ALGLIB_SSA_XAUUSD!$T$2:$T$2401,"",0)</f>
        <v/>
      </c>
      <c r="O1729">
        <f>_xlfn.XLOOKUP($A1729,ALGLIB_SSA_XAUUSD!$AA$2:$AA$2401,ALGLIB_SSA_XAUUSD!$U$2:$U$2401,"",0)</f>
        <v/>
      </c>
      <c r="P1729">
        <f>_xlfn.XLOOKUP($A1729,ALGLIB_SSA_XAUUSD!$AA$2:$AA$2401,ALGLIB_SSA_XAUUSD!$V$2:$V$2401,"",0)</f>
        <v/>
      </c>
      <c r="S1729">
        <f>A1729</f>
        <v/>
      </c>
      <c r="T1729">
        <f>J1729</f>
        <v/>
      </c>
      <c r="U1729">
        <f>K1729</f>
        <v/>
      </c>
      <c r="V1729" s="14">
        <f>IF($A1729="","",MOD(ROW()-2,12)+1)</f>
        <v/>
      </c>
      <c r="W1729">
        <f>L1729</f>
        <v/>
      </c>
      <c r="X1729" s="14">
        <f>IF(F1729="","",F1729)</f>
        <v/>
      </c>
      <c r="Y1729" s="14">
        <f>IF(G1729="","",G1729)</f>
        <v/>
      </c>
      <c r="Z1729">
        <f>M1729</f>
        <v/>
      </c>
      <c r="AA1729">
        <f>N1729</f>
        <v/>
      </c>
      <c r="AB1729" s="14">
        <f>IF(H1729="","",H1729)</f>
        <v/>
      </c>
      <c r="AC1729">
        <f>O1729</f>
        <v/>
      </c>
      <c r="AD1729" s="14">
        <f>IF(I1729="","",I1729)</f>
        <v/>
      </c>
      <c r="AE1729">
        <f>P1729</f>
        <v/>
      </c>
      <c r="AH1729">
        <f>IF(S1729&lt;&gt;"",S1729,AH1728+900)</f>
        <v/>
      </c>
      <c r="AI1729">
        <f>IF(T1729&lt;&gt;"",T1729,AI1728)</f>
        <v/>
      </c>
      <c r="AJ1729">
        <f>IF(U1729&lt;&gt;"",U1729,AJ1728)</f>
        <v/>
      </c>
      <c r="AK1729">
        <f>IF(W1729&lt;&gt;"",W1729,"")</f>
        <v/>
      </c>
      <c r="AL1729" s="14">
        <f>IF(X1729&lt;&gt;"",X1729,"")</f>
        <v/>
      </c>
      <c r="AM1729" s="14">
        <f>IF(Y1729&lt;&gt;"",Y1729,"")</f>
        <v/>
      </c>
      <c r="AN1729" s="14">
        <f>IF(OR(AL1729="",AM1729=""),"",AL1729-AM1729)</f>
        <v/>
      </c>
      <c r="AO1729">
        <f>IF(AN1729="","",IF(AN1729&gt;0,"Bullish","Bearish"))</f>
        <v/>
      </c>
      <c r="AP1729">
        <f>IF(AO1729="",AP1728,AO1729)</f>
        <v/>
      </c>
      <c r="AQ1729" s="14">
        <f>IF(AB1729&lt;&gt;"",AB1729,"")</f>
        <v/>
      </c>
      <c r="AR1729" s="14">
        <f>IF(AD1729&lt;&gt;"",AD1729,"")</f>
        <v/>
      </c>
      <c r="AS1729">
        <f>IF(AS1728+1=13,1,AS1728+1)</f>
        <v/>
      </c>
      <c r="AT1729">
        <f>IFERROR(IF(SLOPE($AQ$1706:$AQ$1717,$AS$1706:$AS$1717)&gt;0,MIN(3,ABS(SLOPE($AQ$1706:$AQ$1717,$AS$1706:$AS$1717))),IF(SLOPE($AQ$1706:$AQ$1717,$AS$1706:$AS$1717)&lt;-0.5,-0.5,0)),0)</f>
        <v/>
      </c>
      <c r="AU1729">
        <f>IFERROR(IF(SLOPE($AR$1706:$AR$1717,$AS$1706:$AS$1717)&lt;0,MAX(-3,-ABS(SLOPE($AR$1706:$AR$1717,$AS$1706:$AS$1717))),IF(SLOPE($AR$1706:$AR$1717,$AS$1706:$AS$1717)&gt;0.5,0.5,0)),0)</f>
        <v/>
      </c>
      <c r="AV1729">
        <f>($AQ$1718+(AT1729*(AS1729-1)))</f>
        <v/>
      </c>
      <c r="AW1729">
        <f>($AR$1718+(AU1729*(AS1729-1)))</f>
        <v/>
      </c>
      <c r="AX1729">
        <f>IF(AT1729&gt;0,AV1729+AT1729,AV1729)</f>
        <v/>
      </c>
      <c r="AY1729">
        <f>IF(AU1729&lt;0,AW1729+AU1729,AW1729)</f>
        <v/>
      </c>
      <c r="BA1729" s="14">
        <f>IFERROR(AX1729-AQ1729,"")</f>
        <v/>
      </c>
      <c r="BB1729" s="14">
        <f>IFERROR(AY1729-AR1729,"")</f>
        <v/>
      </c>
      <c r="BD1729">
        <f>AH1729</f>
        <v/>
      </c>
      <c r="BE1729">
        <f>AI1729</f>
        <v/>
      </c>
      <c r="BF1729">
        <f>AJ1729</f>
        <v/>
      </c>
      <c r="BG1729" s="14">
        <f>L1729</f>
        <v/>
      </c>
      <c r="BH1729" s="14">
        <f>IF(X1729="","",X1729)</f>
        <v/>
      </c>
      <c r="BI1729" s="14">
        <f>IF(Y1729="","",Y1729)</f>
        <v/>
      </c>
      <c r="BJ1729">
        <f>Z1729</f>
        <v/>
      </c>
      <c r="BK1729">
        <f>AA1729</f>
        <v/>
      </c>
      <c r="BL1729">
        <f>IFERROR(AX1729,"")</f>
        <v/>
      </c>
      <c r="BM1729">
        <f>IFERROR(AY1729,"")</f>
        <v/>
      </c>
    </row>
    <row r="1730" ht="14.25" customHeight="1">
      <c r="A1730">
        <f>ALGLIB_SSA_XAUUSD!AA1730</f>
        <v/>
      </c>
      <c r="B1730">
        <f>IF($A1730="","",INDEX(ALGLIB_SSA_XAUUSD!$B$2:$B$2401,MATCH($A1730,ALGLIB_SSA_XAUUSD!$A$2:$A$2401,1)))</f>
        <v/>
      </c>
      <c r="C1730">
        <f>IF($A1730="","",INDEX(ALGLIB_SSA_XAUUSD!$C$2:$C$2401,MATCH($A1730,ALGLIB_SSA_XAUUSD!$A$2:$A$2401,1)))</f>
        <v/>
      </c>
      <c r="D1730" s="14">
        <f>IF($A1730="","",INT((ROW()-2)/12)+1)</f>
        <v/>
      </c>
      <c r="E1730" s="14">
        <f>IF($A1730="","",INDEX(ALGLIB_SSA_XAUUSD!$D$2:$D$2401,MATCH($A1730,ALGLIB_SSA_XAUUSD!$A$2:$A$2401,1)))</f>
        <v/>
      </c>
      <c r="F1730" s="14">
        <f>IF($A1730="","",INDEX(ALGLIB_SSA_XAUUSD!$E$2:$E$2401,MATCH($A1730,ALGLIB_SSA_XAUUSD!$A$2:$A$2401,1)))</f>
        <v/>
      </c>
      <c r="G1730" s="14">
        <f>IF($A1730="","",INDEX(ALGLIB_SSA_XAUUSD!$F$2:$F$2401,MATCH($A1730,ALGLIB_SSA_XAUUSD!$A$2:$A$2401,1)))</f>
        <v/>
      </c>
      <c r="H1730" s="14">
        <f>IF($A1730="","",INDEX(ALGLIB_SSA_XAUUSD!$G$2:$G$2401,MATCH($A1730,ALGLIB_SSA_XAUUSD!$A$2:$A$2401,1)))</f>
        <v/>
      </c>
      <c r="I1730" s="14">
        <f>IF($A1730="","",INDEX(ALGLIB_SSA_XAUUSD!$H$2:$H$2401,MATCH($A1730,ALGLIB_SSA_XAUUSD!$A$2:$A$2401,1)))</f>
        <v/>
      </c>
      <c r="J1730">
        <f>_xlfn.XLOOKUP($A1730,ALGLIB_SSA_XAUUSD!$AA$2:$AA$2401,ALGLIB_SSA_XAUUSD!$P$2:$P$2401,"",0)</f>
        <v/>
      </c>
      <c r="K1730">
        <f>_xlfn.XLOOKUP($A1730,ALGLIB_SSA_XAUUSD!$AA$2:$AA$2401,ALGLIB_SSA_XAUUSD!$Q$2:$Q$2401,"",0)</f>
        <v/>
      </c>
      <c r="L1730">
        <f>_xlfn.XLOOKUP($A1730,ALGLIB_SSA_XAUUSD!$AA$2:$AA$2401,ALGLIB_SSA_XAUUSD!$R$2:$R$2401,"",0)</f>
        <v/>
      </c>
      <c r="M1730">
        <f>_xlfn.XLOOKUP($A1730,ALGLIB_SSA_XAUUSD!$AA$2:$AA$2401,ALGLIB_SSA_XAUUSD!$S$2:$S$2401,"",0)</f>
        <v/>
      </c>
      <c r="N1730">
        <f>_xlfn.XLOOKUP($A1730,ALGLIB_SSA_XAUUSD!$AA$2:$AA$2401,ALGLIB_SSA_XAUUSD!$T$2:$T$2401,"",0)</f>
        <v/>
      </c>
      <c r="O1730">
        <f>_xlfn.XLOOKUP($A1730,ALGLIB_SSA_XAUUSD!$AA$2:$AA$2401,ALGLIB_SSA_XAUUSD!$U$2:$U$2401,"",0)</f>
        <v/>
      </c>
      <c r="P1730">
        <f>_xlfn.XLOOKUP($A1730,ALGLIB_SSA_XAUUSD!$AA$2:$AA$2401,ALGLIB_SSA_XAUUSD!$V$2:$V$2401,"",0)</f>
        <v/>
      </c>
      <c r="S1730">
        <f>A1730</f>
        <v/>
      </c>
      <c r="T1730">
        <f>J1730</f>
        <v/>
      </c>
      <c r="U1730">
        <f>K1730</f>
        <v/>
      </c>
      <c r="V1730" s="14">
        <f>IF($A1730="","",MOD(ROW()-2,12)+1)</f>
        <v/>
      </c>
      <c r="W1730">
        <f>L1730</f>
        <v/>
      </c>
      <c r="X1730" s="14">
        <f>IF(F1730="","",F1730)</f>
        <v/>
      </c>
      <c r="Y1730" s="14">
        <f>IF(G1730="","",G1730)</f>
        <v/>
      </c>
      <c r="Z1730">
        <f>M1730</f>
        <v/>
      </c>
      <c r="AA1730">
        <f>N1730</f>
        <v/>
      </c>
      <c r="AB1730" s="14">
        <f>IF(H1730="","",H1730)</f>
        <v/>
      </c>
      <c r="AC1730">
        <f>O1730</f>
        <v/>
      </c>
      <c r="AD1730" s="14">
        <f>IF(I1730="","",I1730)</f>
        <v/>
      </c>
      <c r="AE1730">
        <f>P1730</f>
        <v/>
      </c>
      <c r="AH1730">
        <f>IF(S1730&lt;&gt;"",S1730,AH1729+900)</f>
        <v/>
      </c>
      <c r="AI1730">
        <f>IF(T1730&lt;&gt;"",T1730,AI1729)</f>
        <v/>
      </c>
      <c r="AJ1730">
        <f>IF(U1730&lt;&gt;"",U1730,AJ1729)</f>
        <v/>
      </c>
      <c r="AK1730">
        <f>IF(W1730&lt;&gt;"",W1730,"")</f>
        <v/>
      </c>
      <c r="AL1730" s="14">
        <f>IF(X1730&lt;&gt;"",X1730,"")</f>
        <v/>
      </c>
      <c r="AM1730" s="14">
        <f>IF(Y1730&lt;&gt;"",Y1730,"")</f>
        <v/>
      </c>
      <c r="AN1730" s="14">
        <f>IF(OR(AL1730="",AM1730=""),"",AL1730-AM1730)</f>
        <v/>
      </c>
      <c r="AO1730">
        <f>IF(AN1730="","",IF(AN1730&gt;0,"Bullish","Bearish"))</f>
        <v/>
      </c>
      <c r="AP1730">
        <f>IF(AO1730="",AP1729,AO1730)</f>
        <v/>
      </c>
      <c r="AQ1730" s="14">
        <f>IF(AB1730&lt;&gt;"",AB1730,"")</f>
        <v/>
      </c>
      <c r="AR1730" s="14">
        <f>IF(AD1730&lt;&gt;"",AD1730,"")</f>
        <v/>
      </c>
      <c r="AS1730">
        <f>IF(AS1729+1=13,1,AS1729+1)</f>
        <v/>
      </c>
      <c r="AT1730">
        <f>IFERROR(IF(SLOPE($AQ$1718:$AQ$1729,$AS$1718:$AS$1729)&gt;0,MIN(3,ABS(SLOPE($AQ$1718:$AQ$1729,$AS$1718:$AS$1729))),IF(SLOPE($AQ$1718:$AQ$1729,$AS$1718:$AS$1729)&lt;-0.5,-0.5,0)),0)</f>
        <v/>
      </c>
      <c r="AU1730">
        <f>IFERROR(IF(SLOPE($AR$1718:$AR$1729,$AS$1718:$AS$1729)&lt;0,MAX(-3,-ABS(SLOPE($AR$1718:$AR$1729,$AS$1718:$AS$1729))),IF(SLOPE($AR$1718:$AR$1729,$AS$1718:$AS$1729)&gt;0.5,0.5,0)),0)</f>
        <v/>
      </c>
      <c r="AV1730">
        <f>($AQ$1730+(AT1730*(AS1730-1)))</f>
        <v/>
      </c>
      <c r="AW1730">
        <f>($AR$1730+(AU1730*(AS1730-1)))</f>
        <v/>
      </c>
      <c r="AX1730">
        <f>IF(AT1730&gt;0,AV1730+AT1730,AV1730)</f>
        <v/>
      </c>
      <c r="AY1730">
        <f>IF(AU1730&lt;0,AW1730+AU1730,AW1730)</f>
        <v/>
      </c>
      <c r="BA1730" s="14">
        <f>IFERROR(AX1730-AQ1730,"")</f>
        <v/>
      </c>
      <c r="BB1730" s="14">
        <f>IFERROR(AY1730-AR1730,"")</f>
        <v/>
      </c>
      <c r="BD1730">
        <f>AH1730</f>
        <v/>
      </c>
      <c r="BE1730">
        <f>AI1730</f>
        <v/>
      </c>
      <c r="BF1730">
        <f>AJ1730</f>
        <v/>
      </c>
      <c r="BG1730" s="14">
        <f>L1730</f>
        <v/>
      </c>
      <c r="BH1730" s="14">
        <f>IF(X1730="","",X1730)</f>
        <v/>
      </c>
      <c r="BI1730" s="14">
        <f>IF(Y1730="","",Y1730)</f>
        <v/>
      </c>
      <c r="BJ1730">
        <f>Z1730</f>
        <v/>
      </c>
      <c r="BK1730">
        <f>AA1730</f>
        <v/>
      </c>
      <c r="BL1730">
        <f>IFERROR(AX1730,"")</f>
        <v/>
      </c>
      <c r="BM1730">
        <f>IFERROR(AY1730,"")</f>
        <v/>
      </c>
    </row>
    <row r="1731" ht="14.25" customHeight="1">
      <c r="A1731">
        <f>ALGLIB_SSA_XAUUSD!AA1731</f>
        <v/>
      </c>
      <c r="B1731">
        <f>IF($A1731="","",INDEX(ALGLIB_SSA_XAUUSD!$B$2:$B$2401,MATCH($A1731,ALGLIB_SSA_XAUUSD!$A$2:$A$2401,1)))</f>
        <v/>
      </c>
      <c r="C1731">
        <f>IF($A1731="","",INDEX(ALGLIB_SSA_XAUUSD!$C$2:$C$2401,MATCH($A1731,ALGLIB_SSA_XAUUSD!$A$2:$A$2401,1)))</f>
        <v/>
      </c>
      <c r="D1731" s="14">
        <f>IF($A1731="","",INT((ROW()-2)/12)+1)</f>
        <v/>
      </c>
      <c r="E1731" s="14">
        <f>IF(AND(E1742&lt;&gt;"",D1742=D1730+1),E1730+(E1742-E1730)*1/12,"")</f>
        <v/>
      </c>
      <c r="F1731" s="14">
        <f>IF(AND(F1742&lt;&gt;"",D1742=D1730+1),F1730+(F1742-F1730)*1/12,"")</f>
        <v/>
      </c>
      <c r="G1731" s="14">
        <f>IF(AND(G1742&lt;&gt;"",D1742=D1730+1),G1730+(G1742-G1730)*1/12,"")</f>
        <v/>
      </c>
      <c r="H1731" s="14">
        <f>IF(AND(H1742&lt;&gt;"",D1742=D1730+1),H1730+(H1742-H1730)*1/12,"")</f>
        <v/>
      </c>
      <c r="I1731" s="14">
        <f>IF(AND(L1742&lt;&gt;"",D1742=D1730+1),I1730+(I1742-I1730)*1/12,"")</f>
        <v/>
      </c>
      <c r="J1731">
        <f>_xlfn.XLOOKUP($A1731,ALGLIB_SSA_XAUUSD!$AA$2:$AA$2401,ALGLIB_SSA_XAUUSD!$P$2:$P$2401,"",0)</f>
        <v/>
      </c>
      <c r="K1731">
        <f>_xlfn.XLOOKUP($A1731,ALGLIB_SSA_XAUUSD!$AA$2:$AA$2401,ALGLIB_SSA_XAUUSD!$Q$2:$Q$2401,"",0)</f>
        <v/>
      </c>
      <c r="L1731">
        <f>_xlfn.XLOOKUP($A1731,ALGLIB_SSA_XAUUSD!$AA$2:$AA$2401,ALGLIB_SSA_XAUUSD!$R$2:$R$2401,"",0)</f>
        <v/>
      </c>
      <c r="M1731">
        <f>_xlfn.XLOOKUP($A1731,ALGLIB_SSA_XAUUSD!$AA$2:$AA$2401,ALGLIB_SSA_XAUUSD!$S$2:$S$2401,"",0)</f>
        <v/>
      </c>
      <c r="N1731">
        <f>_xlfn.XLOOKUP($A1731,ALGLIB_SSA_XAUUSD!$AA$2:$AA$2401,ALGLIB_SSA_XAUUSD!$T$2:$T$2401,"",0)</f>
        <v/>
      </c>
      <c r="O1731">
        <f>_xlfn.XLOOKUP($A1731,ALGLIB_SSA_XAUUSD!$AA$2:$AA$2401,ALGLIB_SSA_XAUUSD!$U$2:$U$2401,"",0)</f>
        <v/>
      </c>
      <c r="P1731">
        <f>_xlfn.XLOOKUP($A1731,ALGLIB_SSA_XAUUSD!$AA$2:$AA$2401,ALGLIB_SSA_XAUUSD!$V$2:$V$2401,"",0)</f>
        <v/>
      </c>
      <c r="S1731">
        <f>A1731</f>
        <v/>
      </c>
      <c r="T1731">
        <f>J1731</f>
        <v/>
      </c>
      <c r="U1731">
        <f>K1731</f>
        <v/>
      </c>
      <c r="V1731" s="14">
        <f>IF($A1731="","",MOD(ROW()-2,12)+1)</f>
        <v/>
      </c>
      <c r="W1731">
        <f>L1731</f>
        <v/>
      </c>
      <c r="X1731" s="14">
        <f>IF(F1731="","",F1731)</f>
        <v/>
      </c>
      <c r="Y1731" s="14">
        <f>IF(G1731="","",G1731)</f>
        <v/>
      </c>
      <c r="Z1731">
        <f>M1731</f>
        <v/>
      </c>
      <c r="AA1731">
        <f>N1731</f>
        <v/>
      </c>
      <c r="AB1731" s="14">
        <f>IF(H1731="","",H1731)</f>
        <v/>
      </c>
      <c r="AC1731">
        <f>O1731</f>
        <v/>
      </c>
      <c r="AD1731" s="14">
        <f>IF(I1731="","",I1731)</f>
        <v/>
      </c>
      <c r="AE1731">
        <f>P1731</f>
        <v/>
      </c>
      <c r="AH1731">
        <f>IF(S1731&lt;&gt;"",S1731,AH1730+900)</f>
        <v/>
      </c>
      <c r="AI1731">
        <f>IF(T1731&lt;&gt;"",T1731,AI1730)</f>
        <v/>
      </c>
      <c r="AJ1731">
        <f>IF(U1731&lt;&gt;"",U1731,AJ1730)</f>
        <v/>
      </c>
      <c r="AK1731">
        <f>IF(W1731&lt;&gt;"",W1731,"")</f>
        <v/>
      </c>
      <c r="AL1731" s="14">
        <f>IF(X1731&lt;&gt;"",X1731,"")</f>
        <v/>
      </c>
      <c r="AM1731" s="14">
        <f>IF(Y1731&lt;&gt;"",Y1731,"")</f>
        <v/>
      </c>
      <c r="AN1731" s="14">
        <f>IF(OR(AL1731="",AM1731=""),"",AL1731-AM1731)</f>
        <v/>
      </c>
      <c r="AO1731">
        <f>IF(AN1731="","",IF(AN1731&gt;0,"Bullish","Bearish"))</f>
        <v/>
      </c>
      <c r="AP1731">
        <f>IF(AO1731="",AP1730,AO1731)</f>
        <v/>
      </c>
      <c r="AQ1731" s="14">
        <f>IF(AB1731&lt;&gt;"",AB1731,"")</f>
        <v/>
      </c>
      <c r="AR1731" s="14">
        <f>IF(AD1731&lt;&gt;"",AD1731,"")</f>
        <v/>
      </c>
      <c r="AS1731">
        <f>IF(AS1730+1=13,1,AS1730+1)</f>
        <v/>
      </c>
      <c r="AT1731">
        <f>IFERROR(IF(SLOPE($AQ$1718:$AQ$1729,$AS$1718:$AS$1729)&gt;0,MIN(3,ABS(SLOPE($AQ$1718:$AQ$1729,$AS$1718:$AS$1729))),IF(SLOPE($AQ$1718:$AQ$1729,$AS$1718:$AS$1729)&lt;-0.5,-0.5,0)),0)</f>
        <v/>
      </c>
      <c r="AU1731">
        <f>IFERROR(IF(SLOPE($AR$1718:$AR$1729,$AS$1718:$AS$1729)&lt;0,MAX(-3,-ABS(SLOPE($AR$1718:$AR$1729,$AS$1718:$AS$1729))),IF(SLOPE($AR$1718:$AR$1729,$AS$1718:$AS$1729)&gt;0.5,0.5,0)),0)</f>
        <v/>
      </c>
      <c r="AV1731">
        <f>($AQ$1730+(AT1731*(AS1731-1)))</f>
        <v/>
      </c>
      <c r="AW1731">
        <f>($AR$1730+(AU1731*(AS1731-1)))</f>
        <v/>
      </c>
      <c r="AX1731">
        <f>IF(AT1731&gt;0,AV1731+AT1731,AV1731)</f>
        <v/>
      </c>
      <c r="AY1731">
        <f>IF(AU1731&lt;0,AW1731+AU1731,AW1731)</f>
        <v/>
      </c>
      <c r="BA1731" s="14">
        <f>IFERROR(AX1731-AQ1731,"")</f>
        <v/>
      </c>
      <c r="BB1731" s="14">
        <f>IFERROR(AY1731-AR1731,"")</f>
        <v/>
      </c>
      <c r="BD1731">
        <f>AH1731</f>
        <v/>
      </c>
      <c r="BE1731">
        <f>AI1731</f>
        <v/>
      </c>
      <c r="BF1731">
        <f>AJ1731</f>
        <v/>
      </c>
      <c r="BG1731" s="14">
        <f>L1731</f>
        <v/>
      </c>
      <c r="BH1731" s="14">
        <f>IF(X1731="","",X1731)</f>
        <v/>
      </c>
      <c r="BI1731" s="14">
        <f>IF(Y1731="","",Y1731)</f>
        <v/>
      </c>
      <c r="BJ1731">
        <f>Z1731</f>
        <v/>
      </c>
      <c r="BK1731">
        <f>AA1731</f>
        <v/>
      </c>
      <c r="BL1731">
        <f>IFERROR(AX1731,"")</f>
        <v/>
      </c>
      <c r="BM1731">
        <f>IFERROR(AY1731,"")</f>
        <v/>
      </c>
    </row>
    <row r="1732" ht="14.25" customHeight="1">
      <c r="A1732">
        <f>ALGLIB_SSA_XAUUSD!AA1732</f>
        <v/>
      </c>
      <c r="B1732">
        <f>IF($A1732="","",INDEX(ALGLIB_SSA_XAUUSD!$B$2:$B$2401,MATCH($A1732,ALGLIB_SSA_XAUUSD!$A$2:$A$2401,1)))</f>
        <v/>
      </c>
      <c r="C1732">
        <f>IF($A1732="","",INDEX(ALGLIB_SSA_XAUUSD!$C$2:$C$2401,MATCH($A1732,ALGLIB_SSA_XAUUSD!$A$2:$A$2401,1)))</f>
        <v/>
      </c>
      <c r="D1732" s="14">
        <f>IF($A1732="","",INT((ROW()-2)/12)+1)</f>
        <v/>
      </c>
      <c r="E1732" s="14">
        <f>IF(AND(E1742&lt;&gt;"",D1742=D1730+1),E1730+(E1742-E1730)*2/12,"")</f>
        <v/>
      </c>
      <c r="F1732" s="14">
        <f>IF(AND(F1742&lt;&gt;"",D1742=D1730+1),F1730+(F1742-F1730)*2/12,"")</f>
        <v/>
      </c>
      <c r="G1732" s="14">
        <f>IF(AND(G1742&lt;&gt;"",D1742=D1730+1),G1730+(G1742-G1730)*2/12,"")</f>
        <v/>
      </c>
      <c r="H1732" s="14">
        <f>IF(AND(H1742&lt;&gt;"",D1742=D1730+1),H1730+(H1742-H1730)*2/12,"")</f>
        <v/>
      </c>
      <c r="I1732" s="14">
        <f>IF(AND(L1742&lt;&gt;"",D1742=D1730+1),I1730+(I1742-I1730)*2/12,"")</f>
        <v/>
      </c>
      <c r="J1732">
        <f>_xlfn.XLOOKUP($A1732,ALGLIB_SSA_XAUUSD!$AA$2:$AA$2401,ALGLIB_SSA_XAUUSD!$P$2:$P$2401,"",0)</f>
        <v/>
      </c>
      <c r="K1732">
        <f>_xlfn.XLOOKUP($A1732,ALGLIB_SSA_XAUUSD!$AA$2:$AA$2401,ALGLIB_SSA_XAUUSD!$Q$2:$Q$2401,"",0)</f>
        <v/>
      </c>
      <c r="L1732">
        <f>_xlfn.XLOOKUP($A1732,ALGLIB_SSA_XAUUSD!$AA$2:$AA$2401,ALGLIB_SSA_XAUUSD!$R$2:$R$2401,"",0)</f>
        <v/>
      </c>
      <c r="M1732">
        <f>_xlfn.XLOOKUP($A1732,ALGLIB_SSA_XAUUSD!$AA$2:$AA$2401,ALGLIB_SSA_XAUUSD!$S$2:$S$2401,"",0)</f>
        <v/>
      </c>
      <c r="N1732">
        <f>_xlfn.XLOOKUP($A1732,ALGLIB_SSA_XAUUSD!$AA$2:$AA$2401,ALGLIB_SSA_XAUUSD!$T$2:$T$2401,"",0)</f>
        <v/>
      </c>
      <c r="O1732">
        <f>_xlfn.XLOOKUP($A1732,ALGLIB_SSA_XAUUSD!$AA$2:$AA$2401,ALGLIB_SSA_XAUUSD!$U$2:$U$2401,"",0)</f>
        <v/>
      </c>
      <c r="P1732">
        <f>_xlfn.XLOOKUP($A1732,ALGLIB_SSA_XAUUSD!$AA$2:$AA$2401,ALGLIB_SSA_XAUUSD!$V$2:$V$2401,"",0)</f>
        <v/>
      </c>
      <c r="S1732">
        <f>A1732</f>
        <v/>
      </c>
      <c r="T1732">
        <f>J1732</f>
        <v/>
      </c>
      <c r="U1732">
        <f>K1732</f>
        <v/>
      </c>
      <c r="V1732" s="14">
        <f>IF($A1732="","",MOD(ROW()-2,12)+1)</f>
        <v/>
      </c>
      <c r="W1732">
        <f>L1732</f>
        <v/>
      </c>
      <c r="X1732" s="14">
        <f>IF(F1732="","",F1732)</f>
        <v/>
      </c>
      <c r="Y1732" s="14">
        <f>IF(G1732="","",G1732)</f>
        <v/>
      </c>
      <c r="Z1732">
        <f>M1732</f>
        <v/>
      </c>
      <c r="AA1732">
        <f>N1732</f>
        <v/>
      </c>
      <c r="AB1732" s="14">
        <f>IF(H1732="","",H1732)</f>
        <v/>
      </c>
      <c r="AC1732">
        <f>O1732</f>
        <v/>
      </c>
      <c r="AD1732" s="14">
        <f>IF(I1732="","",I1732)</f>
        <v/>
      </c>
      <c r="AE1732">
        <f>P1732</f>
        <v/>
      </c>
      <c r="AH1732">
        <f>IF(S1732&lt;&gt;"",S1732,AH1731+900)</f>
        <v/>
      </c>
      <c r="AI1732">
        <f>IF(T1732&lt;&gt;"",T1732,AI1731)</f>
        <v/>
      </c>
      <c r="AJ1732">
        <f>IF(U1732&lt;&gt;"",U1732,AJ1731)</f>
        <v/>
      </c>
      <c r="AK1732">
        <f>IF(W1732&lt;&gt;"",W1732,"")</f>
        <v/>
      </c>
      <c r="AL1732" s="14">
        <f>IF(X1732&lt;&gt;"",X1732,"")</f>
        <v/>
      </c>
      <c r="AM1732" s="14">
        <f>IF(Y1732&lt;&gt;"",Y1732,"")</f>
        <v/>
      </c>
      <c r="AN1732" s="14">
        <f>IF(OR(AL1732="",AM1732=""),"",AL1732-AM1732)</f>
        <v/>
      </c>
      <c r="AO1732">
        <f>IF(AN1732="","",IF(AN1732&gt;0,"Bullish","Bearish"))</f>
        <v/>
      </c>
      <c r="AP1732">
        <f>IF(AO1732="",AP1731,AO1732)</f>
        <v/>
      </c>
      <c r="AQ1732" s="14">
        <f>IF(AB1732&lt;&gt;"",AB1732,"")</f>
        <v/>
      </c>
      <c r="AR1732" s="14">
        <f>IF(AD1732&lt;&gt;"",AD1732,"")</f>
        <v/>
      </c>
      <c r="AS1732">
        <f>IF(AS1731+1=13,1,AS1731+1)</f>
        <v/>
      </c>
      <c r="AT1732">
        <f>IFERROR(IF(SLOPE($AQ$1718:$AQ$1729,$AS$1718:$AS$1729)&gt;0,MIN(3,ABS(SLOPE($AQ$1718:$AQ$1729,$AS$1718:$AS$1729))),IF(SLOPE($AQ$1718:$AQ$1729,$AS$1718:$AS$1729)&lt;-0.5,-0.5,0)),0)</f>
        <v/>
      </c>
      <c r="AU1732">
        <f>IFERROR(IF(SLOPE($AR$1718:$AR$1729,$AS$1718:$AS$1729)&lt;0,MAX(-3,-ABS(SLOPE($AR$1718:$AR$1729,$AS$1718:$AS$1729))),IF(SLOPE($AR$1718:$AR$1729,$AS$1718:$AS$1729)&gt;0.5,0.5,0)),0)</f>
        <v/>
      </c>
      <c r="AV1732">
        <f>($AQ$1730+(AT1732*(AS1732-1)))</f>
        <v/>
      </c>
      <c r="AW1732">
        <f>($AR$1730+(AU1732*(AS1732-1)))</f>
        <v/>
      </c>
      <c r="AX1732">
        <f>IF(AT1732&gt;0,AV1732+AT1732,AV1732)</f>
        <v/>
      </c>
      <c r="AY1732">
        <f>IF(AU1732&lt;0,AW1732+AU1732,AW1732)</f>
        <v/>
      </c>
      <c r="BA1732" s="14">
        <f>IFERROR(AX1732-AQ1732,"")</f>
        <v/>
      </c>
      <c r="BB1732" s="14">
        <f>IFERROR(AY1732-AR1732,"")</f>
        <v/>
      </c>
      <c r="BD1732">
        <f>AH1732</f>
        <v/>
      </c>
      <c r="BE1732">
        <f>AI1732</f>
        <v/>
      </c>
      <c r="BF1732">
        <f>AJ1732</f>
        <v/>
      </c>
      <c r="BG1732" s="14">
        <f>L1732</f>
        <v/>
      </c>
      <c r="BH1732" s="14">
        <f>IF(X1732="","",X1732)</f>
        <v/>
      </c>
      <c r="BI1732" s="14">
        <f>IF(Y1732="","",Y1732)</f>
        <v/>
      </c>
      <c r="BJ1732">
        <f>Z1732</f>
        <v/>
      </c>
      <c r="BK1732">
        <f>AA1732</f>
        <v/>
      </c>
      <c r="BL1732">
        <f>IFERROR(AX1732,"")</f>
        <v/>
      </c>
      <c r="BM1732">
        <f>IFERROR(AY1732,"")</f>
        <v/>
      </c>
    </row>
    <row r="1733" ht="14.25" customHeight="1">
      <c r="A1733">
        <f>ALGLIB_SSA_XAUUSD!AA1733</f>
        <v/>
      </c>
      <c r="B1733">
        <f>IF($A1733="","",INDEX(ALGLIB_SSA_XAUUSD!$B$2:$B$2401,MATCH($A1733,ALGLIB_SSA_XAUUSD!$A$2:$A$2401,1)))</f>
        <v/>
      </c>
      <c r="C1733">
        <f>IF($A1733="","",INDEX(ALGLIB_SSA_XAUUSD!$C$2:$C$2401,MATCH($A1733,ALGLIB_SSA_XAUUSD!$A$2:$A$2401,1)))</f>
        <v/>
      </c>
      <c r="D1733" s="14">
        <f>IF($A1733="","",INT((ROW()-2)/12)+1)</f>
        <v/>
      </c>
      <c r="E1733" s="14">
        <f>IF(AND(E1742&lt;&gt;"",D1742=D1730+1),E1730+(E1742-E1730)*3/12,"")</f>
        <v/>
      </c>
      <c r="F1733" s="14">
        <f>IF(AND(F1742&lt;&gt;"",D1742=D1730+1),F1730+(F1742-F1730)*3/12,"")</f>
        <v/>
      </c>
      <c r="G1733" s="14">
        <f>IF(AND(G1742&lt;&gt;"",D1742=D1730+1),G1730+(G1742-G1730)*3/12,"")</f>
        <v/>
      </c>
      <c r="H1733" s="14">
        <f>IF(AND(H1742&lt;&gt;"",D1742=D1730+1),H1730+(H1742-H1730)*3/12,"")</f>
        <v/>
      </c>
      <c r="I1733" s="14">
        <f>IF(AND(L1742&lt;&gt;"",D1742=D1730+1),I1730+(I1742-I1730)*3/12,"")</f>
        <v/>
      </c>
      <c r="J1733">
        <f>_xlfn.XLOOKUP($A1733,ALGLIB_SSA_XAUUSD!$AA$2:$AA$2401,ALGLIB_SSA_XAUUSD!$P$2:$P$2401,"",0)</f>
        <v/>
      </c>
      <c r="K1733">
        <f>_xlfn.XLOOKUP($A1733,ALGLIB_SSA_XAUUSD!$AA$2:$AA$2401,ALGLIB_SSA_XAUUSD!$Q$2:$Q$2401,"",0)</f>
        <v/>
      </c>
      <c r="L1733">
        <f>_xlfn.XLOOKUP($A1733,ALGLIB_SSA_XAUUSD!$AA$2:$AA$2401,ALGLIB_SSA_XAUUSD!$R$2:$R$2401,"",0)</f>
        <v/>
      </c>
      <c r="M1733">
        <f>_xlfn.XLOOKUP($A1733,ALGLIB_SSA_XAUUSD!$AA$2:$AA$2401,ALGLIB_SSA_XAUUSD!$S$2:$S$2401,"",0)</f>
        <v/>
      </c>
      <c r="N1733">
        <f>_xlfn.XLOOKUP($A1733,ALGLIB_SSA_XAUUSD!$AA$2:$AA$2401,ALGLIB_SSA_XAUUSD!$T$2:$T$2401,"",0)</f>
        <v/>
      </c>
      <c r="O1733">
        <f>_xlfn.XLOOKUP($A1733,ALGLIB_SSA_XAUUSD!$AA$2:$AA$2401,ALGLIB_SSA_XAUUSD!$U$2:$U$2401,"",0)</f>
        <v/>
      </c>
      <c r="P1733">
        <f>_xlfn.XLOOKUP($A1733,ALGLIB_SSA_XAUUSD!$AA$2:$AA$2401,ALGLIB_SSA_XAUUSD!$V$2:$V$2401,"",0)</f>
        <v/>
      </c>
      <c r="S1733">
        <f>A1733</f>
        <v/>
      </c>
      <c r="T1733">
        <f>J1733</f>
        <v/>
      </c>
      <c r="U1733">
        <f>K1733</f>
        <v/>
      </c>
      <c r="V1733" s="14">
        <f>IF($A1733="","",MOD(ROW()-2,12)+1)</f>
        <v/>
      </c>
      <c r="W1733">
        <f>L1733</f>
        <v/>
      </c>
      <c r="X1733" s="14">
        <f>IF(F1733="","",F1733)</f>
        <v/>
      </c>
      <c r="Y1733" s="14">
        <f>IF(G1733="","",G1733)</f>
        <v/>
      </c>
      <c r="Z1733">
        <f>M1733</f>
        <v/>
      </c>
      <c r="AA1733">
        <f>N1733</f>
        <v/>
      </c>
      <c r="AB1733" s="14">
        <f>IF(H1733="","",H1733)</f>
        <v/>
      </c>
      <c r="AC1733">
        <f>O1733</f>
        <v/>
      </c>
      <c r="AD1733" s="14">
        <f>IF(I1733="","",I1733)</f>
        <v/>
      </c>
      <c r="AE1733">
        <f>P1733</f>
        <v/>
      </c>
      <c r="AH1733">
        <f>IF(S1733&lt;&gt;"",S1733,AH1732+900)</f>
        <v/>
      </c>
      <c r="AI1733">
        <f>IF(T1733&lt;&gt;"",T1733,AI1732)</f>
        <v/>
      </c>
      <c r="AJ1733">
        <f>IF(U1733&lt;&gt;"",U1733,AJ1732)</f>
        <v/>
      </c>
      <c r="AK1733">
        <f>IF(W1733&lt;&gt;"",W1733,"")</f>
        <v/>
      </c>
      <c r="AL1733" s="14">
        <f>IF(X1733&lt;&gt;"",X1733,"")</f>
        <v/>
      </c>
      <c r="AM1733" s="14">
        <f>IF(Y1733&lt;&gt;"",Y1733,"")</f>
        <v/>
      </c>
      <c r="AN1733" s="14">
        <f>IF(OR(AL1733="",AM1733=""),"",AL1733-AM1733)</f>
        <v/>
      </c>
      <c r="AO1733">
        <f>IF(AN1733="","",IF(AN1733&gt;0,"Bullish","Bearish"))</f>
        <v/>
      </c>
      <c r="AP1733">
        <f>IF(AO1733="",AP1732,AO1733)</f>
        <v/>
      </c>
      <c r="AQ1733" s="14">
        <f>IF(AB1733&lt;&gt;"",AB1733,"")</f>
        <v/>
      </c>
      <c r="AR1733" s="14">
        <f>IF(AD1733&lt;&gt;"",AD1733,"")</f>
        <v/>
      </c>
      <c r="AS1733">
        <f>IF(AS1732+1=13,1,AS1732+1)</f>
        <v/>
      </c>
      <c r="AT1733">
        <f>IFERROR(IF(SLOPE($AQ$1718:$AQ$1729,$AS$1718:$AS$1729)&gt;0,MIN(3,ABS(SLOPE($AQ$1718:$AQ$1729,$AS$1718:$AS$1729))),IF(SLOPE($AQ$1718:$AQ$1729,$AS$1718:$AS$1729)&lt;-0.5,-0.5,0)),0)</f>
        <v/>
      </c>
      <c r="AU1733">
        <f>IFERROR(IF(SLOPE($AR$1718:$AR$1729,$AS$1718:$AS$1729)&lt;0,MAX(-3,-ABS(SLOPE($AR$1718:$AR$1729,$AS$1718:$AS$1729))),IF(SLOPE($AR$1718:$AR$1729,$AS$1718:$AS$1729)&gt;0.5,0.5,0)),0)</f>
        <v/>
      </c>
      <c r="AV1733">
        <f>($AQ$1730+(AT1733*(AS1733-1)))</f>
        <v/>
      </c>
      <c r="AW1733">
        <f>($AR$1730+(AU1733*(AS1733-1)))</f>
        <v/>
      </c>
      <c r="AX1733">
        <f>IF(AT1733&gt;0,AV1733+AT1733,AV1733)</f>
        <v/>
      </c>
      <c r="AY1733">
        <f>IF(AU1733&lt;0,AW1733+AU1733,AW1733)</f>
        <v/>
      </c>
      <c r="BA1733" s="14">
        <f>IFERROR(AX1733-AQ1733,"")</f>
        <v/>
      </c>
      <c r="BB1733" s="14">
        <f>IFERROR(AY1733-AR1733,"")</f>
        <v/>
      </c>
      <c r="BD1733">
        <f>AH1733</f>
        <v/>
      </c>
      <c r="BE1733">
        <f>AI1733</f>
        <v/>
      </c>
      <c r="BF1733">
        <f>AJ1733</f>
        <v/>
      </c>
      <c r="BG1733" s="14">
        <f>L1733</f>
        <v/>
      </c>
      <c r="BH1733" s="14">
        <f>IF(X1733="","",X1733)</f>
        <v/>
      </c>
      <c r="BI1733" s="14">
        <f>IF(Y1733="","",Y1733)</f>
        <v/>
      </c>
      <c r="BJ1733">
        <f>Z1733</f>
        <v/>
      </c>
      <c r="BK1733">
        <f>AA1733</f>
        <v/>
      </c>
      <c r="BL1733">
        <f>IFERROR(AX1733,"")</f>
        <v/>
      </c>
      <c r="BM1733">
        <f>IFERROR(AY1733,"")</f>
        <v/>
      </c>
    </row>
    <row r="1734" ht="14.25" customHeight="1">
      <c r="A1734">
        <f>ALGLIB_SSA_XAUUSD!AA1734</f>
        <v/>
      </c>
      <c r="B1734">
        <f>IF($A1734="","",INDEX(ALGLIB_SSA_XAUUSD!$B$2:$B$2401,MATCH($A1734,ALGLIB_SSA_XAUUSD!$A$2:$A$2401,1)))</f>
        <v/>
      </c>
      <c r="C1734">
        <f>IF($A1734="","",INDEX(ALGLIB_SSA_XAUUSD!$C$2:$C$2401,MATCH($A1734,ALGLIB_SSA_XAUUSD!$A$2:$A$2401,1)))</f>
        <v/>
      </c>
      <c r="D1734" s="14">
        <f>IF($A1734="","",INT((ROW()-2)/12)+1)</f>
        <v/>
      </c>
      <c r="E1734" s="14">
        <f>IF(AND(E1742&lt;&gt;"",D1742=D1730+1),E1730+(E1742-E1730)*4/12,"")</f>
        <v/>
      </c>
      <c r="F1734" s="14">
        <f>IF(AND(F1742&lt;&gt;"",D1742=D1730+1),F1730+(F1742-F1730)*4/12,"")</f>
        <v/>
      </c>
      <c r="G1734" s="14">
        <f>IF(AND(G1742&lt;&gt;"",D1742=D1730+1),G1730+(G1742-G1730)*4/12,"")</f>
        <v/>
      </c>
      <c r="H1734" s="14">
        <f>IF(AND(H1742&lt;&gt;"",D1742=D1730+1),H1730+(H1742-H1730)*4/12,"")</f>
        <v/>
      </c>
      <c r="I1734" s="14">
        <f>IF(AND(L1742&lt;&gt;"",D1742=D1730+1),I1730+(I1742-I1730)*4/12,"")</f>
        <v/>
      </c>
      <c r="J1734">
        <f>_xlfn.XLOOKUP($A1734,ALGLIB_SSA_XAUUSD!$AA$2:$AA$2401,ALGLIB_SSA_XAUUSD!$P$2:$P$2401,"",0)</f>
        <v/>
      </c>
      <c r="K1734">
        <f>_xlfn.XLOOKUP($A1734,ALGLIB_SSA_XAUUSD!$AA$2:$AA$2401,ALGLIB_SSA_XAUUSD!$Q$2:$Q$2401,"",0)</f>
        <v/>
      </c>
      <c r="L1734">
        <f>_xlfn.XLOOKUP($A1734,ALGLIB_SSA_XAUUSD!$AA$2:$AA$2401,ALGLIB_SSA_XAUUSD!$R$2:$R$2401,"",0)</f>
        <v/>
      </c>
      <c r="M1734">
        <f>_xlfn.XLOOKUP($A1734,ALGLIB_SSA_XAUUSD!$AA$2:$AA$2401,ALGLIB_SSA_XAUUSD!$S$2:$S$2401,"",0)</f>
        <v/>
      </c>
      <c r="N1734">
        <f>_xlfn.XLOOKUP($A1734,ALGLIB_SSA_XAUUSD!$AA$2:$AA$2401,ALGLIB_SSA_XAUUSD!$T$2:$T$2401,"",0)</f>
        <v/>
      </c>
      <c r="O1734">
        <f>_xlfn.XLOOKUP($A1734,ALGLIB_SSA_XAUUSD!$AA$2:$AA$2401,ALGLIB_SSA_XAUUSD!$U$2:$U$2401,"",0)</f>
        <v/>
      </c>
      <c r="P1734">
        <f>_xlfn.XLOOKUP($A1734,ALGLIB_SSA_XAUUSD!$AA$2:$AA$2401,ALGLIB_SSA_XAUUSD!$V$2:$V$2401,"",0)</f>
        <v/>
      </c>
      <c r="S1734">
        <f>A1734</f>
        <v/>
      </c>
      <c r="T1734">
        <f>J1734</f>
        <v/>
      </c>
      <c r="U1734">
        <f>K1734</f>
        <v/>
      </c>
      <c r="V1734" s="14">
        <f>IF($A1734="","",MOD(ROW()-2,12)+1)</f>
        <v/>
      </c>
      <c r="W1734">
        <f>L1734</f>
        <v/>
      </c>
      <c r="X1734" s="14">
        <f>IF(F1734="","",F1734)</f>
        <v/>
      </c>
      <c r="Y1734" s="14">
        <f>IF(G1734="","",G1734)</f>
        <v/>
      </c>
      <c r="Z1734">
        <f>M1734</f>
        <v/>
      </c>
      <c r="AA1734">
        <f>N1734</f>
        <v/>
      </c>
      <c r="AB1734" s="14">
        <f>IF(H1734="","",H1734)</f>
        <v/>
      </c>
      <c r="AC1734">
        <f>O1734</f>
        <v/>
      </c>
      <c r="AD1734" s="14">
        <f>IF(I1734="","",I1734)</f>
        <v/>
      </c>
      <c r="AE1734">
        <f>P1734</f>
        <v/>
      </c>
      <c r="AH1734">
        <f>IF(S1734&lt;&gt;"",S1734,AH1733+900)</f>
        <v/>
      </c>
      <c r="AI1734">
        <f>IF(T1734&lt;&gt;"",T1734,AI1733)</f>
        <v/>
      </c>
      <c r="AJ1734">
        <f>IF(U1734&lt;&gt;"",U1734,AJ1733)</f>
        <v/>
      </c>
      <c r="AK1734">
        <f>IF(W1734&lt;&gt;"",W1734,"")</f>
        <v/>
      </c>
      <c r="AL1734" s="14">
        <f>IF(X1734&lt;&gt;"",X1734,"")</f>
        <v/>
      </c>
      <c r="AM1734" s="14">
        <f>IF(Y1734&lt;&gt;"",Y1734,"")</f>
        <v/>
      </c>
      <c r="AN1734" s="14">
        <f>IF(OR(AL1734="",AM1734=""),"",AL1734-AM1734)</f>
        <v/>
      </c>
      <c r="AO1734">
        <f>IF(AN1734="","",IF(AN1734&gt;0,"Bullish","Bearish"))</f>
        <v/>
      </c>
      <c r="AP1734">
        <f>IF(AO1734="",AP1733,AO1734)</f>
        <v/>
      </c>
      <c r="AQ1734" s="14">
        <f>IF(AB1734&lt;&gt;"",AB1734,"")</f>
        <v/>
      </c>
      <c r="AR1734" s="14">
        <f>IF(AD1734&lt;&gt;"",AD1734,"")</f>
        <v/>
      </c>
      <c r="AS1734">
        <f>IF(AS1733+1=13,1,AS1733+1)</f>
        <v/>
      </c>
      <c r="AT1734">
        <f>IFERROR(IF(SLOPE($AQ$1718:$AQ$1729,$AS$1718:$AS$1729)&gt;0,MIN(3,ABS(SLOPE($AQ$1718:$AQ$1729,$AS$1718:$AS$1729))),IF(SLOPE($AQ$1718:$AQ$1729,$AS$1718:$AS$1729)&lt;-0.5,-0.5,0)),0)</f>
        <v/>
      </c>
      <c r="AU1734">
        <f>IFERROR(IF(SLOPE($AR$1718:$AR$1729,$AS$1718:$AS$1729)&lt;0,MAX(-3,-ABS(SLOPE($AR$1718:$AR$1729,$AS$1718:$AS$1729))),IF(SLOPE($AR$1718:$AR$1729,$AS$1718:$AS$1729)&gt;0.5,0.5,0)),0)</f>
        <v/>
      </c>
      <c r="AV1734">
        <f>($AQ$1730+(AT1734*(AS1734-1)))</f>
        <v/>
      </c>
      <c r="AW1734">
        <f>($AR$1730+(AU1734*(AS1734-1)))</f>
        <v/>
      </c>
      <c r="AX1734">
        <f>IF(AT1734&gt;0,AV1734+AT1734,AV1734)</f>
        <v/>
      </c>
      <c r="AY1734">
        <f>IF(AU1734&lt;0,AW1734+AU1734,AW1734)</f>
        <v/>
      </c>
      <c r="BA1734" s="14">
        <f>IFERROR(AX1734-AQ1734,"")</f>
        <v/>
      </c>
      <c r="BB1734" s="14">
        <f>IFERROR(AY1734-AR1734,"")</f>
        <v/>
      </c>
      <c r="BD1734">
        <f>AH1734</f>
        <v/>
      </c>
      <c r="BE1734">
        <f>AI1734</f>
        <v/>
      </c>
      <c r="BF1734">
        <f>AJ1734</f>
        <v/>
      </c>
      <c r="BG1734" s="14">
        <f>L1734</f>
        <v/>
      </c>
      <c r="BH1734" s="14">
        <f>IF(X1734="","",X1734)</f>
        <v/>
      </c>
      <c r="BI1734" s="14">
        <f>IF(Y1734="","",Y1734)</f>
        <v/>
      </c>
      <c r="BJ1734">
        <f>Z1734</f>
        <v/>
      </c>
      <c r="BK1734">
        <f>AA1734</f>
        <v/>
      </c>
      <c r="BL1734">
        <f>IFERROR(AX1734,"")</f>
        <v/>
      </c>
      <c r="BM1734">
        <f>IFERROR(AY1734,"")</f>
        <v/>
      </c>
    </row>
    <row r="1735" ht="14.25" customHeight="1">
      <c r="A1735">
        <f>ALGLIB_SSA_XAUUSD!AA1735</f>
        <v/>
      </c>
      <c r="B1735">
        <f>IF($A1735="","",INDEX(ALGLIB_SSA_XAUUSD!$B$2:$B$2401,MATCH($A1735,ALGLIB_SSA_XAUUSD!$A$2:$A$2401,1)))</f>
        <v/>
      </c>
      <c r="C1735">
        <f>IF($A1735="","",INDEX(ALGLIB_SSA_XAUUSD!$C$2:$C$2401,MATCH($A1735,ALGLIB_SSA_XAUUSD!$A$2:$A$2401,1)))</f>
        <v/>
      </c>
      <c r="D1735" s="14">
        <f>IF($A1735="","",INT((ROW()-2)/12)+1)</f>
        <v/>
      </c>
      <c r="E1735" s="14">
        <f>IF(AND(E1742&lt;&gt;"",D1742=D1730+1),E1730+(E1742-E1730)*5/12,"")</f>
        <v/>
      </c>
      <c r="F1735" s="14">
        <f>IF(AND(F1742&lt;&gt;"",D1742=D1730+1),F1730+(F1742-F1730)*5/12,"")</f>
        <v/>
      </c>
      <c r="G1735" s="14">
        <f>IF(AND(G1742&lt;&gt;"",D1742=D1730+1),G1730+(G1742-G1730)*5/12,"")</f>
        <v/>
      </c>
      <c r="H1735" s="14">
        <f>IF(AND(H1742&lt;&gt;"",D1742=D1730+1),H1730+(H1742-H1730)*5/12,"")</f>
        <v/>
      </c>
      <c r="I1735" s="14">
        <f>IF(AND(L1742&lt;&gt;"",D1742=D1730+1),I1730+(I1742-I1730)*5/12,"")</f>
        <v/>
      </c>
      <c r="J1735">
        <f>_xlfn.XLOOKUP($A1735,ALGLIB_SSA_XAUUSD!$AA$2:$AA$2401,ALGLIB_SSA_XAUUSD!$P$2:$P$2401,"",0)</f>
        <v/>
      </c>
      <c r="K1735">
        <f>_xlfn.XLOOKUP($A1735,ALGLIB_SSA_XAUUSD!$AA$2:$AA$2401,ALGLIB_SSA_XAUUSD!$Q$2:$Q$2401,"",0)</f>
        <v/>
      </c>
      <c r="L1735">
        <f>_xlfn.XLOOKUP($A1735,ALGLIB_SSA_XAUUSD!$AA$2:$AA$2401,ALGLIB_SSA_XAUUSD!$R$2:$R$2401,"",0)</f>
        <v/>
      </c>
      <c r="M1735">
        <f>_xlfn.XLOOKUP($A1735,ALGLIB_SSA_XAUUSD!$AA$2:$AA$2401,ALGLIB_SSA_XAUUSD!$S$2:$S$2401,"",0)</f>
        <v/>
      </c>
      <c r="N1735">
        <f>_xlfn.XLOOKUP($A1735,ALGLIB_SSA_XAUUSD!$AA$2:$AA$2401,ALGLIB_SSA_XAUUSD!$T$2:$T$2401,"",0)</f>
        <v/>
      </c>
      <c r="O1735">
        <f>_xlfn.XLOOKUP($A1735,ALGLIB_SSA_XAUUSD!$AA$2:$AA$2401,ALGLIB_SSA_XAUUSD!$U$2:$U$2401,"",0)</f>
        <v/>
      </c>
      <c r="P1735">
        <f>_xlfn.XLOOKUP($A1735,ALGLIB_SSA_XAUUSD!$AA$2:$AA$2401,ALGLIB_SSA_XAUUSD!$V$2:$V$2401,"",0)</f>
        <v/>
      </c>
      <c r="S1735">
        <f>A1735</f>
        <v/>
      </c>
      <c r="T1735">
        <f>J1735</f>
        <v/>
      </c>
      <c r="U1735">
        <f>K1735</f>
        <v/>
      </c>
      <c r="V1735" s="14">
        <f>IF($A1735="","",MOD(ROW()-2,12)+1)</f>
        <v/>
      </c>
      <c r="W1735">
        <f>L1735</f>
        <v/>
      </c>
      <c r="X1735" s="14">
        <f>IF(F1735="","",F1735)</f>
        <v/>
      </c>
      <c r="Y1735" s="14">
        <f>IF(G1735="","",G1735)</f>
        <v/>
      </c>
      <c r="Z1735">
        <f>M1735</f>
        <v/>
      </c>
      <c r="AA1735">
        <f>N1735</f>
        <v/>
      </c>
      <c r="AB1735" s="14">
        <f>IF(H1735="","",H1735)</f>
        <v/>
      </c>
      <c r="AC1735">
        <f>O1735</f>
        <v/>
      </c>
      <c r="AD1735" s="14">
        <f>IF(I1735="","",I1735)</f>
        <v/>
      </c>
      <c r="AE1735">
        <f>P1735</f>
        <v/>
      </c>
      <c r="AH1735">
        <f>IF(S1735&lt;&gt;"",S1735,AH1734+900)</f>
        <v/>
      </c>
      <c r="AI1735">
        <f>IF(T1735&lt;&gt;"",T1735,AI1734)</f>
        <v/>
      </c>
      <c r="AJ1735">
        <f>IF(U1735&lt;&gt;"",U1735,AJ1734)</f>
        <v/>
      </c>
      <c r="AK1735">
        <f>IF(W1735&lt;&gt;"",W1735,"")</f>
        <v/>
      </c>
      <c r="AL1735" s="14">
        <f>IF(X1735&lt;&gt;"",X1735,"")</f>
        <v/>
      </c>
      <c r="AM1735" s="14">
        <f>IF(Y1735&lt;&gt;"",Y1735,"")</f>
        <v/>
      </c>
      <c r="AN1735" s="14">
        <f>IF(OR(AL1735="",AM1735=""),"",AL1735-AM1735)</f>
        <v/>
      </c>
      <c r="AO1735">
        <f>IF(AN1735="","",IF(AN1735&gt;0,"Bullish","Bearish"))</f>
        <v/>
      </c>
      <c r="AP1735">
        <f>IF(AO1735="",AP1734,AO1735)</f>
        <v/>
      </c>
      <c r="AQ1735" s="14">
        <f>IF(AB1735&lt;&gt;"",AB1735,"")</f>
        <v/>
      </c>
      <c r="AR1735" s="14">
        <f>IF(AD1735&lt;&gt;"",AD1735,"")</f>
        <v/>
      </c>
      <c r="AS1735">
        <f>IF(AS1734+1=13,1,AS1734+1)</f>
        <v/>
      </c>
      <c r="AT1735">
        <f>IFERROR(IF(SLOPE($AQ$1718:$AQ$1729,$AS$1718:$AS$1729)&gt;0,MIN(3,ABS(SLOPE($AQ$1718:$AQ$1729,$AS$1718:$AS$1729))),IF(SLOPE($AQ$1718:$AQ$1729,$AS$1718:$AS$1729)&lt;-0.5,-0.5,0)),0)</f>
        <v/>
      </c>
      <c r="AU1735">
        <f>IFERROR(IF(SLOPE($AR$1718:$AR$1729,$AS$1718:$AS$1729)&lt;0,MAX(-3,-ABS(SLOPE($AR$1718:$AR$1729,$AS$1718:$AS$1729))),IF(SLOPE($AR$1718:$AR$1729,$AS$1718:$AS$1729)&gt;0.5,0.5,0)),0)</f>
        <v/>
      </c>
      <c r="AV1735">
        <f>($AQ$1730+(AT1735*(AS1735-1)))</f>
        <v/>
      </c>
      <c r="AW1735">
        <f>($AR$1730+(AU1735*(AS1735-1)))</f>
        <v/>
      </c>
      <c r="AX1735">
        <f>IF(AT1735&gt;0,AV1735+AT1735,AV1735)</f>
        <v/>
      </c>
      <c r="AY1735">
        <f>IF(AU1735&lt;0,AW1735+AU1735,AW1735)</f>
        <v/>
      </c>
      <c r="BA1735" s="14">
        <f>IFERROR(AX1735-AQ1735,"")</f>
        <v/>
      </c>
      <c r="BB1735" s="14">
        <f>IFERROR(AY1735-AR1735,"")</f>
        <v/>
      </c>
      <c r="BD1735">
        <f>AH1735</f>
        <v/>
      </c>
      <c r="BE1735">
        <f>AI1735</f>
        <v/>
      </c>
      <c r="BF1735">
        <f>AJ1735</f>
        <v/>
      </c>
      <c r="BG1735" s="14">
        <f>L1735</f>
        <v/>
      </c>
      <c r="BH1735" s="14">
        <f>IF(X1735="","",X1735)</f>
        <v/>
      </c>
      <c r="BI1735" s="14">
        <f>IF(Y1735="","",Y1735)</f>
        <v/>
      </c>
      <c r="BJ1735">
        <f>Z1735</f>
        <v/>
      </c>
      <c r="BK1735">
        <f>AA1735</f>
        <v/>
      </c>
      <c r="BL1735">
        <f>IFERROR(AX1735,"")</f>
        <v/>
      </c>
      <c r="BM1735">
        <f>IFERROR(AY1735,"")</f>
        <v/>
      </c>
    </row>
    <row r="1736" ht="14.25" customHeight="1">
      <c r="A1736">
        <f>ALGLIB_SSA_XAUUSD!AA1736</f>
        <v/>
      </c>
      <c r="B1736">
        <f>IF($A1736="","",INDEX(ALGLIB_SSA_XAUUSD!$B$2:$B$2401,MATCH($A1736,ALGLIB_SSA_XAUUSD!$A$2:$A$2401,1)))</f>
        <v/>
      </c>
      <c r="C1736">
        <f>IF($A1736="","",INDEX(ALGLIB_SSA_XAUUSD!$C$2:$C$2401,MATCH($A1736,ALGLIB_SSA_XAUUSD!$A$2:$A$2401,1)))</f>
        <v/>
      </c>
      <c r="D1736" s="14">
        <f>IF($A1736="","",INT((ROW()-2)/12)+1)</f>
        <v/>
      </c>
      <c r="E1736" s="14">
        <f>IF(AND(E1742&lt;&gt;"",D1742=D1730+1),E1730+(E1742-E1730)*6/12,"")</f>
        <v/>
      </c>
      <c r="F1736" s="14">
        <f>IF(AND(F1742&lt;&gt;"",D1742=D1730+1),F1730+(F1742-F1730)*6/12,"")</f>
        <v/>
      </c>
      <c r="G1736" s="14">
        <f>IF(AND(G1742&lt;&gt;"",D1742=D1730+1),G1730+(G1742-G1730)*6/12,"")</f>
        <v/>
      </c>
      <c r="H1736" s="14">
        <f>IF(AND(H1742&lt;&gt;"",D1742=D1730+1),H1730+(H1742-H1730)*6/12,"")</f>
        <v/>
      </c>
      <c r="I1736" s="14">
        <f>IF(AND(L1742&lt;&gt;"",D1742=D1730+1),I1730+(I1742-I1730)*6/12,"")</f>
        <v/>
      </c>
      <c r="J1736">
        <f>_xlfn.XLOOKUP($A1736,ALGLIB_SSA_XAUUSD!$AA$2:$AA$2401,ALGLIB_SSA_XAUUSD!$P$2:$P$2401,"",0)</f>
        <v/>
      </c>
      <c r="K1736">
        <f>_xlfn.XLOOKUP($A1736,ALGLIB_SSA_XAUUSD!$AA$2:$AA$2401,ALGLIB_SSA_XAUUSD!$Q$2:$Q$2401,"",0)</f>
        <v/>
      </c>
      <c r="L1736">
        <f>_xlfn.XLOOKUP($A1736,ALGLIB_SSA_XAUUSD!$AA$2:$AA$2401,ALGLIB_SSA_XAUUSD!$R$2:$R$2401,"",0)</f>
        <v/>
      </c>
      <c r="M1736">
        <f>_xlfn.XLOOKUP($A1736,ALGLIB_SSA_XAUUSD!$AA$2:$AA$2401,ALGLIB_SSA_XAUUSD!$S$2:$S$2401,"",0)</f>
        <v/>
      </c>
      <c r="N1736">
        <f>_xlfn.XLOOKUP($A1736,ALGLIB_SSA_XAUUSD!$AA$2:$AA$2401,ALGLIB_SSA_XAUUSD!$T$2:$T$2401,"",0)</f>
        <v/>
      </c>
      <c r="O1736">
        <f>_xlfn.XLOOKUP($A1736,ALGLIB_SSA_XAUUSD!$AA$2:$AA$2401,ALGLIB_SSA_XAUUSD!$U$2:$U$2401,"",0)</f>
        <v/>
      </c>
      <c r="P1736">
        <f>_xlfn.XLOOKUP($A1736,ALGLIB_SSA_XAUUSD!$AA$2:$AA$2401,ALGLIB_SSA_XAUUSD!$V$2:$V$2401,"",0)</f>
        <v/>
      </c>
      <c r="S1736">
        <f>A1736</f>
        <v/>
      </c>
      <c r="T1736">
        <f>J1736</f>
        <v/>
      </c>
      <c r="U1736">
        <f>K1736</f>
        <v/>
      </c>
      <c r="V1736" s="14">
        <f>IF($A1736="","",MOD(ROW()-2,12)+1)</f>
        <v/>
      </c>
      <c r="W1736">
        <f>L1736</f>
        <v/>
      </c>
      <c r="X1736" s="14">
        <f>IF(F1736="","",F1736)</f>
        <v/>
      </c>
      <c r="Y1736" s="14">
        <f>IF(G1736="","",G1736)</f>
        <v/>
      </c>
      <c r="Z1736">
        <f>M1736</f>
        <v/>
      </c>
      <c r="AA1736">
        <f>N1736</f>
        <v/>
      </c>
      <c r="AB1736" s="14">
        <f>IF(H1736="","",H1736)</f>
        <v/>
      </c>
      <c r="AC1736">
        <f>O1736</f>
        <v/>
      </c>
      <c r="AD1736" s="14">
        <f>IF(I1736="","",I1736)</f>
        <v/>
      </c>
      <c r="AE1736">
        <f>P1736</f>
        <v/>
      </c>
      <c r="AH1736">
        <f>IF(S1736&lt;&gt;"",S1736,AH1735+900)</f>
        <v/>
      </c>
      <c r="AI1736">
        <f>IF(T1736&lt;&gt;"",T1736,AI1735)</f>
        <v/>
      </c>
      <c r="AJ1736">
        <f>IF(U1736&lt;&gt;"",U1736,AJ1735)</f>
        <v/>
      </c>
      <c r="AK1736">
        <f>IF(W1736&lt;&gt;"",W1736,"")</f>
        <v/>
      </c>
      <c r="AL1736" s="14">
        <f>IF(X1736&lt;&gt;"",X1736,"")</f>
        <v/>
      </c>
      <c r="AM1736" s="14">
        <f>IF(Y1736&lt;&gt;"",Y1736,"")</f>
        <v/>
      </c>
      <c r="AN1736" s="14">
        <f>IF(OR(AL1736="",AM1736=""),"",AL1736-AM1736)</f>
        <v/>
      </c>
      <c r="AO1736">
        <f>IF(AN1736="","",IF(AN1736&gt;0,"Bullish","Bearish"))</f>
        <v/>
      </c>
      <c r="AP1736">
        <f>IF(AO1736="",AP1735,AO1736)</f>
        <v/>
      </c>
      <c r="AQ1736" s="14">
        <f>IF(AB1736&lt;&gt;"",AB1736,"")</f>
        <v/>
      </c>
      <c r="AR1736" s="14">
        <f>IF(AD1736&lt;&gt;"",AD1736,"")</f>
        <v/>
      </c>
      <c r="AS1736">
        <f>IF(AS1735+1=13,1,AS1735+1)</f>
        <v/>
      </c>
      <c r="AT1736">
        <f>IFERROR(IF(SLOPE($AQ$1718:$AQ$1729,$AS$1718:$AS$1729)&gt;0,MIN(3,ABS(SLOPE($AQ$1718:$AQ$1729,$AS$1718:$AS$1729))),IF(SLOPE($AQ$1718:$AQ$1729,$AS$1718:$AS$1729)&lt;-0.5,-0.5,0)),0)</f>
        <v/>
      </c>
      <c r="AU1736">
        <f>IFERROR(IF(SLOPE($AR$1718:$AR$1729,$AS$1718:$AS$1729)&lt;0,MAX(-3,-ABS(SLOPE($AR$1718:$AR$1729,$AS$1718:$AS$1729))),IF(SLOPE($AR$1718:$AR$1729,$AS$1718:$AS$1729)&gt;0.5,0.5,0)),0)</f>
        <v/>
      </c>
      <c r="AV1736">
        <f>($AQ$1730+(AT1736*(AS1736-1)))</f>
        <v/>
      </c>
      <c r="AW1736">
        <f>($AR$1730+(AU1736*(AS1736-1)))</f>
        <v/>
      </c>
      <c r="AX1736">
        <f>IF(AT1736&gt;0,AV1736+AT1736,AV1736)</f>
        <v/>
      </c>
      <c r="AY1736">
        <f>IF(AU1736&lt;0,AW1736+AU1736,AW1736)</f>
        <v/>
      </c>
      <c r="BA1736" s="14">
        <f>IFERROR(AX1736-AQ1736,"")</f>
        <v/>
      </c>
      <c r="BB1736" s="14">
        <f>IFERROR(AY1736-AR1736,"")</f>
        <v/>
      </c>
      <c r="BD1736">
        <f>AH1736</f>
        <v/>
      </c>
      <c r="BE1736">
        <f>AI1736</f>
        <v/>
      </c>
      <c r="BF1736">
        <f>AJ1736</f>
        <v/>
      </c>
      <c r="BG1736" s="14">
        <f>L1736</f>
        <v/>
      </c>
      <c r="BH1736" s="14">
        <f>IF(X1736="","",X1736)</f>
        <v/>
      </c>
      <c r="BI1736" s="14">
        <f>IF(Y1736="","",Y1736)</f>
        <v/>
      </c>
      <c r="BJ1736">
        <f>Z1736</f>
        <v/>
      </c>
      <c r="BK1736">
        <f>AA1736</f>
        <v/>
      </c>
      <c r="BL1736">
        <f>IFERROR(AX1736,"")</f>
        <v/>
      </c>
      <c r="BM1736">
        <f>IFERROR(AY1736,"")</f>
        <v/>
      </c>
    </row>
    <row r="1737" ht="14.25" customHeight="1">
      <c r="A1737">
        <f>ALGLIB_SSA_XAUUSD!AA1737</f>
        <v/>
      </c>
      <c r="B1737">
        <f>IF($A1737="","",INDEX(ALGLIB_SSA_XAUUSD!$B$2:$B$2401,MATCH($A1737,ALGLIB_SSA_XAUUSD!$A$2:$A$2401,1)))</f>
        <v/>
      </c>
      <c r="C1737">
        <f>IF($A1737="","",INDEX(ALGLIB_SSA_XAUUSD!$C$2:$C$2401,MATCH($A1737,ALGLIB_SSA_XAUUSD!$A$2:$A$2401,1)))</f>
        <v/>
      </c>
      <c r="D1737" s="14">
        <f>IF($A1737="","",INT((ROW()-2)/12)+1)</f>
        <v/>
      </c>
      <c r="E1737" s="14">
        <f>IF(AND(E1742&lt;&gt;"",D1742=D1730+1),E1730+(E1742-E1730)*7/12,"")</f>
        <v/>
      </c>
      <c r="F1737" s="14">
        <f>IF(AND(F1742&lt;&gt;"",D1742=D1730+1),F1730+(F1742-F1730)*7/12,"")</f>
        <v/>
      </c>
      <c r="G1737" s="14">
        <f>IF(AND(G1742&lt;&gt;"",D1742=D1730+1),G1730+(G1742-G1730)*7/12,"")</f>
        <v/>
      </c>
      <c r="H1737" s="14">
        <f>IF(AND(H1742&lt;&gt;"",D1742=D1730+1),H1730+(H1742-H1730)*7/12,"")</f>
        <v/>
      </c>
      <c r="I1737" s="14">
        <f>IF(AND(L1742&lt;&gt;"",D1742=D1730+1),I1730+(I1742-I1730)*7/12,"")</f>
        <v/>
      </c>
      <c r="J1737">
        <f>_xlfn.XLOOKUP($A1737,ALGLIB_SSA_XAUUSD!$AA$2:$AA$2401,ALGLIB_SSA_XAUUSD!$P$2:$P$2401,"",0)</f>
        <v/>
      </c>
      <c r="K1737">
        <f>_xlfn.XLOOKUP($A1737,ALGLIB_SSA_XAUUSD!$AA$2:$AA$2401,ALGLIB_SSA_XAUUSD!$Q$2:$Q$2401,"",0)</f>
        <v/>
      </c>
      <c r="L1737">
        <f>_xlfn.XLOOKUP($A1737,ALGLIB_SSA_XAUUSD!$AA$2:$AA$2401,ALGLIB_SSA_XAUUSD!$R$2:$R$2401,"",0)</f>
        <v/>
      </c>
      <c r="M1737">
        <f>_xlfn.XLOOKUP($A1737,ALGLIB_SSA_XAUUSD!$AA$2:$AA$2401,ALGLIB_SSA_XAUUSD!$S$2:$S$2401,"",0)</f>
        <v/>
      </c>
      <c r="N1737">
        <f>_xlfn.XLOOKUP($A1737,ALGLIB_SSA_XAUUSD!$AA$2:$AA$2401,ALGLIB_SSA_XAUUSD!$T$2:$T$2401,"",0)</f>
        <v/>
      </c>
      <c r="O1737">
        <f>_xlfn.XLOOKUP($A1737,ALGLIB_SSA_XAUUSD!$AA$2:$AA$2401,ALGLIB_SSA_XAUUSD!$U$2:$U$2401,"",0)</f>
        <v/>
      </c>
      <c r="P1737">
        <f>_xlfn.XLOOKUP($A1737,ALGLIB_SSA_XAUUSD!$AA$2:$AA$2401,ALGLIB_SSA_XAUUSD!$V$2:$V$2401,"",0)</f>
        <v/>
      </c>
      <c r="S1737">
        <f>A1737</f>
        <v/>
      </c>
      <c r="T1737">
        <f>J1737</f>
        <v/>
      </c>
      <c r="U1737">
        <f>K1737</f>
        <v/>
      </c>
      <c r="V1737" s="14">
        <f>IF($A1737="","",MOD(ROW()-2,12)+1)</f>
        <v/>
      </c>
      <c r="W1737">
        <f>L1737</f>
        <v/>
      </c>
      <c r="X1737" s="14">
        <f>IF(F1737="","",F1737)</f>
        <v/>
      </c>
      <c r="Y1737" s="14">
        <f>IF(G1737="","",G1737)</f>
        <v/>
      </c>
      <c r="Z1737">
        <f>M1737</f>
        <v/>
      </c>
      <c r="AA1737">
        <f>N1737</f>
        <v/>
      </c>
      <c r="AB1737" s="14">
        <f>IF(H1737="","",H1737)</f>
        <v/>
      </c>
      <c r="AC1737">
        <f>O1737</f>
        <v/>
      </c>
      <c r="AD1737" s="14">
        <f>IF(I1737="","",I1737)</f>
        <v/>
      </c>
      <c r="AE1737">
        <f>P1737</f>
        <v/>
      </c>
      <c r="AH1737">
        <f>IF(S1737&lt;&gt;"",S1737,AH1736+900)</f>
        <v/>
      </c>
      <c r="AI1737">
        <f>IF(T1737&lt;&gt;"",T1737,AI1736)</f>
        <v/>
      </c>
      <c r="AJ1737">
        <f>IF(U1737&lt;&gt;"",U1737,AJ1736)</f>
        <v/>
      </c>
      <c r="AK1737">
        <f>IF(W1737&lt;&gt;"",W1737,"")</f>
        <v/>
      </c>
      <c r="AL1737" s="14">
        <f>IF(X1737&lt;&gt;"",X1737,"")</f>
        <v/>
      </c>
      <c r="AM1737" s="14">
        <f>IF(Y1737&lt;&gt;"",Y1737,"")</f>
        <v/>
      </c>
      <c r="AN1737" s="14">
        <f>IF(OR(AL1737="",AM1737=""),"",AL1737-AM1737)</f>
        <v/>
      </c>
      <c r="AO1737">
        <f>IF(AN1737="","",IF(AN1737&gt;0,"Bullish","Bearish"))</f>
        <v/>
      </c>
      <c r="AP1737">
        <f>IF(AO1737="",AP1736,AO1737)</f>
        <v/>
      </c>
      <c r="AQ1737" s="14">
        <f>IF(AB1737&lt;&gt;"",AB1737,"")</f>
        <v/>
      </c>
      <c r="AR1737" s="14">
        <f>IF(AD1737&lt;&gt;"",AD1737,"")</f>
        <v/>
      </c>
      <c r="AS1737">
        <f>IF(AS1736+1=13,1,AS1736+1)</f>
        <v/>
      </c>
      <c r="AT1737">
        <f>IFERROR(IF(SLOPE($AQ$1718:$AQ$1729,$AS$1718:$AS$1729)&gt;0,MIN(3,ABS(SLOPE($AQ$1718:$AQ$1729,$AS$1718:$AS$1729))),IF(SLOPE($AQ$1718:$AQ$1729,$AS$1718:$AS$1729)&lt;-0.5,-0.5,0)),0)</f>
        <v/>
      </c>
      <c r="AU1737">
        <f>IFERROR(IF(SLOPE($AR$1718:$AR$1729,$AS$1718:$AS$1729)&lt;0,MAX(-3,-ABS(SLOPE($AR$1718:$AR$1729,$AS$1718:$AS$1729))),IF(SLOPE($AR$1718:$AR$1729,$AS$1718:$AS$1729)&gt;0.5,0.5,0)),0)</f>
        <v/>
      </c>
      <c r="AV1737">
        <f>($AQ$1730+(AT1737*(AS1737-1)))</f>
        <v/>
      </c>
      <c r="AW1737">
        <f>($AR$1730+(AU1737*(AS1737-1)))</f>
        <v/>
      </c>
      <c r="AX1737">
        <f>IF(AT1737&gt;0,AV1737+AT1737,AV1737)</f>
        <v/>
      </c>
      <c r="AY1737">
        <f>IF(AU1737&lt;0,AW1737+AU1737,AW1737)</f>
        <v/>
      </c>
      <c r="BA1737" s="14">
        <f>IFERROR(AX1737-AQ1737,"")</f>
        <v/>
      </c>
      <c r="BB1737" s="14">
        <f>IFERROR(AY1737-AR1737,"")</f>
        <v/>
      </c>
      <c r="BD1737">
        <f>AH1737</f>
        <v/>
      </c>
      <c r="BE1737">
        <f>AI1737</f>
        <v/>
      </c>
      <c r="BF1737">
        <f>AJ1737</f>
        <v/>
      </c>
      <c r="BG1737" s="14">
        <f>L1737</f>
        <v/>
      </c>
      <c r="BH1737" s="14">
        <f>IF(X1737="","",X1737)</f>
        <v/>
      </c>
      <c r="BI1737" s="14">
        <f>IF(Y1737="","",Y1737)</f>
        <v/>
      </c>
      <c r="BJ1737">
        <f>Z1737</f>
        <v/>
      </c>
      <c r="BK1737">
        <f>AA1737</f>
        <v/>
      </c>
      <c r="BL1737">
        <f>IFERROR(AX1737,"")</f>
        <v/>
      </c>
      <c r="BM1737">
        <f>IFERROR(AY1737,"")</f>
        <v/>
      </c>
    </row>
    <row r="1738" ht="14.25" customHeight="1">
      <c r="A1738">
        <f>ALGLIB_SSA_XAUUSD!AA1738</f>
        <v/>
      </c>
      <c r="B1738">
        <f>IF($A1738="","",INDEX(ALGLIB_SSA_XAUUSD!$B$2:$B$2401,MATCH($A1738,ALGLIB_SSA_XAUUSD!$A$2:$A$2401,1)))</f>
        <v/>
      </c>
      <c r="C1738">
        <f>IF($A1738="","",INDEX(ALGLIB_SSA_XAUUSD!$C$2:$C$2401,MATCH($A1738,ALGLIB_SSA_XAUUSD!$A$2:$A$2401,1)))</f>
        <v/>
      </c>
      <c r="D1738" s="14">
        <f>IF($A1738="","",INT((ROW()-2)/12)+1)</f>
        <v/>
      </c>
      <c r="E1738" s="14">
        <f>IF(AND(E1742&lt;&gt;"",D1742=D1730+1),E1730+(E1742-E1730)*8/12,"")</f>
        <v/>
      </c>
      <c r="F1738" s="14">
        <f>IF(AND(F1742&lt;&gt;"",D1742=D1730+1),F1730+(F1742-F1730)*8/12,"")</f>
        <v/>
      </c>
      <c r="G1738" s="14">
        <f>IF(AND(G1742&lt;&gt;"",D1742=D1730+1),G1730+(G1742-G1730)*8/12,"")</f>
        <v/>
      </c>
      <c r="H1738" s="14">
        <f>IF(AND(H1742&lt;&gt;"",D1742=D1730+1),H1730+(H1742-H1730)*8/12,"")</f>
        <v/>
      </c>
      <c r="I1738" s="14">
        <f>IF(AND(L1742&lt;&gt;"",D1742=D1730+1),I1730+(I1742-I1730)*8/12,"")</f>
        <v/>
      </c>
      <c r="J1738">
        <f>_xlfn.XLOOKUP($A1738,ALGLIB_SSA_XAUUSD!$AA$2:$AA$2401,ALGLIB_SSA_XAUUSD!$P$2:$P$2401,"",0)</f>
        <v/>
      </c>
      <c r="K1738">
        <f>_xlfn.XLOOKUP($A1738,ALGLIB_SSA_XAUUSD!$AA$2:$AA$2401,ALGLIB_SSA_XAUUSD!$Q$2:$Q$2401,"",0)</f>
        <v/>
      </c>
      <c r="L1738">
        <f>_xlfn.XLOOKUP($A1738,ALGLIB_SSA_XAUUSD!$AA$2:$AA$2401,ALGLIB_SSA_XAUUSD!$R$2:$R$2401,"",0)</f>
        <v/>
      </c>
      <c r="M1738">
        <f>_xlfn.XLOOKUP($A1738,ALGLIB_SSA_XAUUSD!$AA$2:$AA$2401,ALGLIB_SSA_XAUUSD!$S$2:$S$2401,"",0)</f>
        <v/>
      </c>
      <c r="N1738">
        <f>_xlfn.XLOOKUP($A1738,ALGLIB_SSA_XAUUSD!$AA$2:$AA$2401,ALGLIB_SSA_XAUUSD!$T$2:$T$2401,"",0)</f>
        <v/>
      </c>
      <c r="O1738">
        <f>_xlfn.XLOOKUP($A1738,ALGLIB_SSA_XAUUSD!$AA$2:$AA$2401,ALGLIB_SSA_XAUUSD!$U$2:$U$2401,"",0)</f>
        <v/>
      </c>
      <c r="P1738">
        <f>_xlfn.XLOOKUP($A1738,ALGLIB_SSA_XAUUSD!$AA$2:$AA$2401,ALGLIB_SSA_XAUUSD!$V$2:$V$2401,"",0)</f>
        <v/>
      </c>
      <c r="S1738">
        <f>A1738</f>
        <v/>
      </c>
      <c r="T1738">
        <f>J1738</f>
        <v/>
      </c>
      <c r="U1738">
        <f>K1738</f>
        <v/>
      </c>
      <c r="V1738" s="14">
        <f>IF($A1738="","",MOD(ROW()-2,12)+1)</f>
        <v/>
      </c>
      <c r="W1738">
        <f>L1738</f>
        <v/>
      </c>
      <c r="X1738" s="14">
        <f>IF(F1738="","",F1738)</f>
        <v/>
      </c>
      <c r="Y1738" s="14">
        <f>IF(G1738="","",G1738)</f>
        <v/>
      </c>
      <c r="Z1738">
        <f>M1738</f>
        <v/>
      </c>
      <c r="AA1738">
        <f>N1738</f>
        <v/>
      </c>
      <c r="AB1738" s="14">
        <f>IF(H1738="","",H1738)</f>
        <v/>
      </c>
      <c r="AC1738">
        <f>O1738</f>
        <v/>
      </c>
      <c r="AD1738" s="14">
        <f>IF(I1738="","",I1738)</f>
        <v/>
      </c>
      <c r="AE1738">
        <f>P1738</f>
        <v/>
      </c>
      <c r="AH1738">
        <f>IF(S1738&lt;&gt;"",S1738,AH1737+900)</f>
        <v/>
      </c>
      <c r="AI1738">
        <f>IF(T1738&lt;&gt;"",T1738,AI1737)</f>
        <v/>
      </c>
      <c r="AJ1738">
        <f>IF(U1738&lt;&gt;"",U1738,AJ1737)</f>
        <v/>
      </c>
      <c r="AK1738">
        <f>IF(W1738&lt;&gt;"",W1738,"")</f>
        <v/>
      </c>
      <c r="AL1738" s="14">
        <f>IF(X1738&lt;&gt;"",X1738,"")</f>
        <v/>
      </c>
      <c r="AM1738" s="14">
        <f>IF(Y1738&lt;&gt;"",Y1738,"")</f>
        <v/>
      </c>
      <c r="AN1738" s="14">
        <f>IF(OR(AL1738="",AM1738=""),"",AL1738-AM1738)</f>
        <v/>
      </c>
      <c r="AO1738">
        <f>IF(AN1738="","",IF(AN1738&gt;0,"Bullish","Bearish"))</f>
        <v/>
      </c>
      <c r="AP1738">
        <f>IF(AO1738="",AP1737,AO1738)</f>
        <v/>
      </c>
      <c r="AQ1738" s="14">
        <f>IF(AB1738&lt;&gt;"",AB1738,"")</f>
        <v/>
      </c>
      <c r="AR1738" s="14">
        <f>IF(AD1738&lt;&gt;"",AD1738,"")</f>
        <v/>
      </c>
      <c r="AS1738">
        <f>IF(AS1737+1=13,1,AS1737+1)</f>
        <v/>
      </c>
      <c r="AT1738">
        <f>IFERROR(IF(SLOPE($AQ$1718:$AQ$1729,$AS$1718:$AS$1729)&gt;0,MIN(3,ABS(SLOPE($AQ$1718:$AQ$1729,$AS$1718:$AS$1729))),IF(SLOPE($AQ$1718:$AQ$1729,$AS$1718:$AS$1729)&lt;-0.5,-0.5,0)),0)</f>
        <v/>
      </c>
      <c r="AU1738">
        <f>IFERROR(IF(SLOPE($AR$1718:$AR$1729,$AS$1718:$AS$1729)&lt;0,MAX(-3,-ABS(SLOPE($AR$1718:$AR$1729,$AS$1718:$AS$1729))),IF(SLOPE($AR$1718:$AR$1729,$AS$1718:$AS$1729)&gt;0.5,0.5,0)),0)</f>
        <v/>
      </c>
      <c r="AV1738">
        <f>($AQ$1730+(AT1738*(AS1738-1)))</f>
        <v/>
      </c>
      <c r="AW1738">
        <f>($AR$1730+(AU1738*(AS1738-1)))</f>
        <v/>
      </c>
      <c r="AX1738">
        <f>IF(AT1738&gt;0,AV1738+AT1738,AV1738)</f>
        <v/>
      </c>
      <c r="AY1738">
        <f>IF(AU1738&lt;0,AW1738+AU1738,AW1738)</f>
        <v/>
      </c>
      <c r="BA1738" s="14">
        <f>IFERROR(AX1738-AQ1738,"")</f>
        <v/>
      </c>
      <c r="BB1738" s="14">
        <f>IFERROR(AY1738-AR1738,"")</f>
        <v/>
      </c>
      <c r="BD1738">
        <f>AH1738</f>
        <v/>
      </c>
      <c r="BE1738">
        <f>AI1738</f>
        <v/>
      </c>
      <c r="BF1738">
        <f>AJ1738</f>
        <v/>
      </c>
      <c r="BG1738" s="14">
        <f>L1738</f>
        <v/>
      </c>
      <c r="BH1738" s="14">
        <f>IF(X1738="","",X1738)</f>
        <v/>
      </c>
      <c r="BI1738" s="14">
        <f>IF(Y1738="","",Y1738)</f>
        <v/>
      </c>
      <c r="BJ1738">
        <f>Z1738</f>
        <v/>
      </c>
      <c r="BK1738">
        <f>AA1738</f>
        <v/>
      </c>
      <c r="BL1738">
        <f>IFERROR(AX1738,"")</f>
        <v/>
      </c>
      <c r="BM1738">
        <f>IFERROR(AY1738,"")</f>
        <v/>
      </c>
    </row>
    <row r="1739" ht="14.25" customHeight="1">
      <c r="A1739">
        <f>ALGLIB_SSA_XAUUSD!AA1739</f>
        <v/>
      </c>
      <c r="B1739">
        <f>IF($A1739="","",INDEX(ALGLIB_SSA_XAUUSD!$B$2:$B$2401,MATCH($A1739,ALGLIB_SSA_XAUUSD!$A$2:$A$2401,1)))</f>
        <v/>
      </c>
      <c r="C1739">
        <f>IF($A1739="","",INDEX(ALGLIB_SSA_XAUUSD!$C$2:$C$2401,MATCH($A1739,ALGLIB_SSA_XAUUSD!$A$2:$A$2401,1)))</f>
        <v/>
      </c>
      <c r="D1739" s="14">
        <f>IF($A1739="","",INT((ROW()-2)/12)+1)</f>
        <v/>
      </c>
      <c r="E1739" s="14">
        <f>IF(AND(E1742&lt;&gt;"",D1742=D1730+1),E1730+(E1742-E1730)*9/12,"")</f>
        <v/>
      </c>
      <c r="F1739" s="14">
        <f>IF(AND(F1742&lt;&gt;"",D1742=D1730+1),F1730+(F1742-F1730)*9/12,"")</f>
        <v/>
      </c>
      <c r="G1739" s="14">
        <f>IF(AND(G1742&lt;&gt;"",D1742=D1730+1),G1730+(G1742-G1730)*9/12,"")</f>
        <v/>
      </c>
      <c r="H1739" s="14">
        <f>IF(AND(H1742&lt;&gt;"",D1742=D1730+1),H1730+(H1742-H1730)*9/12,"")</f>
        <v/>
      </c>
      <c r="I1739" s="14">
        <f>IF(AND(L1742&lt;&gt;"",D1742=D1730+1),I1730+(I1742-I1730)*9/12,"")</f>
        <v/>
      </c>
      <c r="J1739">
        <f>_xlfn.XLOOKUP($A1739,ALGLIB_SSA_XAUUSD!$AA$2:$AA$2401,ALGLIB_SSA_XAUUSD!$P$2:$P$2401,"",0)</f>
        <v/>
      </c>
      <c r="K1739">
        <f>_xlfn.XLOOKUP($A1739,ALGLIB_SSA_XAUUSD!$AA$2:$AA$2401,ALGLIB_SSA_XAUUSD!$Q$2:$Q$2401,"",0)</f>
        <v/>
      </c>
      <c r="L1739">
        <f>_xlfn.XLOOKUP($A1739,ALGLIB_SSA_XAUUSD!$AA$2:$AA$2401,ALGLIB_SSA_XAUUSD!$R$2:$R$2401,"",0)</f>
        <v/>
      </c>
      <c r="M1739">
        <f>_xlfn.XLOOKUP($A1739,ALGLIB_SSA_XAUUSD!$AA$2:$AA$2401,ALGLIB_SSA_XAUUSD!$S$2:$S$2401,"",0)</f>
        <v/>
      </c>
      <c r="N1739">
        <f>_xlfn.XLOOKUP($A1739,ALGLIB_SSA_XAUUSD!$AA$2:$AA$2401,ALGLIB_SSA_XAUUSD!$T$2:$T$2401,"",0)</f>
        <v/>
      </c>
      <c r="O1739">
        <f>_xlfn.XLOOKUP($A1739,ALGLIB_SSA_XAUUSD!$AA$2:$AA$2401,ALGLIB_SSA_XAUUSD!$U$2:$U$2401,"",0)</f>
        <v/>
      </c>
      <c r="P1739">
        <f>_xlfn.XLOOKUP($A1739,ALGLIB_SSA_XAUUSD!$AA$2:$AA$2401,ALGLIB_SSA_XAUUSD!$V$2:$V$2401,"",0)</f>
        <v/>
      </c>
      <c r="S1739">
        <f>A1739</f>
        <v/>
      </c>
      <c r="T1739">
        <f>J1739</f>
        <v/>
      </c>
      <c r="U1739">
        <f>K1739</f>
        <v/>
      </c>
      <c r="V1739" s="14">
        <f>IF($A1739="","",MOD(ROW()-2,12)+1)</f>
        <v/>
      </c>
      <c r="W1739">
        <f>L1739</f>
        <v/>
      </c>
      <c r="X1739" s="14">
        <f>IF(F1739="","",F1739)</f>
        <v/>
      </c>
      <c r="Y1739" s="14">
        <f>IF(G1739="","",G1739)</f>
        <v/>
      </c>
      <c r="Z1739">
        <f>M1739</f>
        <v/>
      </c>
      <c r="AA1739">
        <f>N1739</f>
        <v/>
      </c>
      <c r="AB1739" s="14">
        <f>IF(H1739="","",H1739)</f>
        <v/>
      </c>
      <c r="AC1739">
        <f>O1739</f>
        <v/>
      </c>
      <c r="AD1739" s="14">
        <f>IF(I1739="","",I1739)</f>
        <v/>
      </c>
      <c r="AE1739">
        <f>P1739</f>
        <v/>
      </c>
      <c r="AH1739">
        <f>IF(S1739&lt;&gt;"",S1739,AH1738+900)</f>
        <v/>
      </c>
      <c r="AI1739">
        <f>IF(T1739&lt;&gt;"",T1739,AI1738)</f>
        <v/>
      </c>
      <c r="AJ1739">
        <f>IF(U1739&lt;&gt;"",U1739,AJ1738)</f>
        <v/>
      </c>
      <c r="AK1739">
        <f>IF(W1739&lt;&gt;"",W1739,"")</f>
        <v/>
      </c>
      <c r="AL1739" s="14">
        <f>IF(X1739&lt;&gt;"",X1739,"")</f>
        <v/>
      </c>
      <c r="AM1739" s="14">
        <f>IF(Y1739&lt;&gt;"",Y1739,"")</f>
        <v/>
      </c>
      <c r="AN1739" s="14">
        <f>IF(OR(AL1739="",AM1739=""),"",AL1739-AM1739)</f>
        <v/>
      </c>
      <c r="AO1739">
        <f>IF(AN1739="","",IF(AN1739&gt;0,"Bullish","Bearish"))</f>
        <v/>
      </c>
      <c r="AP1739">
        <f>IF(AO1739="",AP1738,AO1739)</f>
        <v/>
      </c>
      <c r="AQ1739" s="14">
        <f>IF(AB1739&lt;&gt;"",AB1739,"")</f>
        <v/>
      </c>
      <c r="AR1739" s="14">
        <f>IF(AD1739&lt;&gt;"",AD1739,"")</f>
        <v/>
      </c>
      <c r="AS1739">
        <f>IF(AS1738+1=13,1,AS1738+1)</f>
        <v/>
      </c>
      <c r="AT1739">
        <f>IFERROR(IF(SLOPE($AQ$1718:$AQ$1729,$AS$1718:$AS$1729)&gt;0,MIN(3,ABS(SLOPE($AQ$1718:$AQ$1729,$AS$1718:$AS$1729))),IF(SLOPE($AQ$1718:$AQ$1729,$AS$1718:$AS$1729)&lt;-0.5,-0.5,0)),0)</f>
        <v/>
      </c>
      <c r="AU1739">
        <f>IFERROR(IF(SLOPE($AR$1718:$AR$1729,$AS$1718:$AS$1729)&lt;0,MAX(-3,-ABS(SLOPE($AR$1718:$AR$1729,$AS$1718:$AS$1729))),IF(SLOPE($AR$1718:$AR$1729,$AS$1718:$AS$1729)&gt;0.5,0.5,0)),0)</f>
        <v/>
      </c>
      <c r="AV1739">
        <f>($AQ$1730+(AT1739*(AS1739-1)))</f>
        <v/>
      </c>
      <c r="AW1739">
        <f>($AR$1730+(AU1739*(AS1739-1)))</f>
        <v/>
      </c>
      <c r="AX1739">
        <f>IF(AT1739&gt;0,AV1739+AT1739,AV1739)</f>
        <v/>
      </c>
      <c r="AY1739">
        <f>IF(AU1739&lt;0,AW1739+AU1739,AW1739)</f>
        <v/>
      </c>
      <c r="BA1739" s="14">
        <f>IFERROR(AX1739-AQ1739,"")</f>
        <v/>
      </c>
      <c r="BB1739" s="14">
        <f>IFERROR(AY1739-AR1739,"")</f>
        <v/>
      </c>
      <c r="BD1739">
        <f>AH1739</f>
        <v/>
      </c>
      <c r="BE1739">
        <f>AI1739</f>
        <v/>
      </c>
      <c r="BF1739">
        <f>AJ1739</f>
        <v/>
      </c>
      <c r="BG1739" s="14">
        <f>L1739</f>
        <v/>
      </c>
      <c r="BH1739" s="14">
        <f>IF(X1739="","",X1739)</f>
        <v/>
      </c>
      <c r="BI1739" s="14">
        <f>IF(Y1739="","",Y1739)</f>
        <v/>
      </c>
      <c r="BJ1739">
        <f>Z1739</f>
        <v/>
      </c>
      <c r="BK1739">
        <f>AA1739</f>
        <v/>
      </c>
      <c r="BL1739">
        <f>IFERROR(AX1739,"")</f>
        <v/>
      </c>
      <c r="BM1739">
        <f>IFERROR(AY1739,"")</f>
        <v/>
      </c>
    </row>
    <row r="1740" ht="14.25" customHeight="1">
      <c r="A1740">
        <f>ALGLIB_SSA_XAUUSD!AA1740</f>
        <v/>
      </c>
      <c r="B1740">
        <f>IF($A1740="","",INDEX(ALGLIB_SSA_XAUUSD!$B$2:$B$2401,MATCH($A1740,ALGLIB_SSA_XAUUSD!$A$2:$A$2401,1)))</f>
        <v/>
      </c>
      <c r="C1740">
        <f>IF($A1740="","",INDEX(ALGLIB_SSA_XAUUSD!$C$2:$C$2401,MATCH($A1740,ALGLIB_SSA_XAUUSD!$A$2:$A$2401,1)))</f>
        <v/>
      </c>
      <c r="D1740" s="14">
        <f>IF($A1740="","",INT((ROW()-2)/12)+1)</f>
        <v/>
      </c>
      <c r="E1740" s="14">
        <f>IF(AND(E1742&lt;&gt;"",D1742=D1730+1),E1730+(E1742-E1730)*10/12,"")</f>
        <v/>
      </c>
      <c r="F1740" s="14">
        <f>IF(AND(F1742&lt;&gt;"",D1742=D1730+1),F1730+(F1742-F1730)*10/12,"")</f>
        <v/>
      </c>
      <c r="G1740" s="14">
        <f>IF(AND(G1742&lt;&gt;"",D1742=D1730+1),G1730+(G1742-G1730)*10/12,"")</f>
        <v/>
      </c>
      <c r="H1740" s="14">
        <f>IF(AND(H1742&lt;&gt;"",D1742=D1730+1),H1730+(H1742-H1730)*10/12,"")</f>
        <v/>
      </c>
      <c r="I1740" s="14">
        <f>IF(AND(L1742&lt;&gt;"",D1742=D1730+1),I1730+(I1742-I1730)*10/12,"")</f>
        <v/>
      </c>
      <c r="J1740">
        <f>_xlfn.XLOOKUP($A1740,ALGLIB_SSA_XAUUSD!$AA$2:$AA$2401,ALGLIB_SSA_XAUUSD!$P$2:$P$2401,"",0)</f>
        <v/>
      </c>
      <c r="K1740">
        <f>_xlfn.XLOOKUP($A1740,ALGLIB_SSA_XAUUSD!$AA$2:$AA$2401,ALGLIB_SSA_XAUUSD!$Q$2:$Q$2401,"",0)</f>
        <v/>
      </c>
      <c r="L1740">
        <f>_xlfn.XLOOKUP($A1740,ALGLIB_SSA_XAUUSD!$AA$2:$AA$2401,ALGLIB_SSA_XAUUSD!$R$2:$R$2401,"",0)</f>
        <v/>
      </c>
      <c r="M1740">
        <f>_xlfn.XLOOKUP($A1740,ALGLIB_SSA_XAUUSD!$AA$2:$AA$2401,ALGLIB_SSA_XAUUSD!$S$2:$S$2401,"",0)</f>
        <v/>
      </c>
      <c r="N1740">
        <f>_xlfn.XLOOKUP($A1740,ALGLIB_SSA_XAUUSD!$AA$2:$AA$2401,ALGLIB_SSA_XAUUSD!$T$2:$T$2401,"",0)</f>
        <v/>
      </c>
      <c r="O1740">
        <f>_xlfn.XLOOKUP($A1740,ALGLIB_SSA_XAUUSD!$AA$2:$AA$2401,ALGLIB_SSA_XAUUSD!$U$2:$U$2401,"",0)</f>
        <v/>
      </c>
      <c r="P1740">
        <f>_xlfn.XLOOKUP($A1740,ALGLIB_SSA_XAUUSD!$AA$2:$AA$2401,ALGLIB_SSA_XAUUSD!$V$2:$V$2401,"",0)</f>
        <v/>
      </c>
      <c r="S1740">
        <f>A1740</f>
        <v/>
      </c>
      <c r="T1740">
        <f>J1740</f>
        <v/>
      </c>
      <c r="U1740">
        <f>K1740</f>
        <v/>
      </c>
      <c r="V1740" s="14">
        <f>IF($A1740="","",MOD(ROW()-2,12)+1)</f>
        <v/>
      </c>
      <c r="W1740">
        <f>L1740</f>
        <v/>
      </c>
      <c r="X1740" s="14">
        <f>IF(F1740="","",F1740)</f>
        <v/>
      </c>
      <c r="Y1740" s="14">
        <f>IF(G1740="","",G1740)</f>
        <v/>
      </c>
      <c r="Z1740">
        <f>M1740</f>
        <v/>
      </c>
      <c r="AA1740">
        <f>N1740</f>
        <v/>
      </c>
      <c r="AB1740" s="14">
        <f>IF(H1740="","",H1740)</f>
        <v/>
      </c>
      <c r="AC1740">
        <f>O1740</f>
        <v/>
      </c>
      <c r="AD1740" s="14">
        <f>IF(I1740="","",I1740)</f>
        <v/>
      </c>
      <c r="AE1740">
        <f>P1740</f>
        <v/>
      </c>
      <c r="AH1740">
        <f>IF(S1740&lt;&gt;"",S1740,AH1739+900)</f>
        <v/>
      </c>
      <c r="AI1740">
        <f>IF(T1740&lt;&gt;"",T1740,AI1739)</f>
        <v/>
      </c>
      <c r="AJ1740">
        <f>IF(U1740&lt;&gt;"",U1740,AJ1739)</f>
        <v/>
      </c>
      <c r="AK1740">
        <f>IF(W1740&lt;&gt;"",W1740,"")</f>
        <v/>
      </c>
      <c r="AL1740" s="14">
        <f>IF(X1740&lt;&gt;"",X1740,"")</f>
        <v/>
      </c>
      <c r="AM1740" s="14">
        <f>IF(Y1740&lt;&gt;"",Y1740,"")</f>
        <v/>
      </c>
      <c r="AN1740" s="14">
        <f>IF(OR(AL1740="",AM1740=""),"",AL1740-AM1740)</f>
        <v/>
      </c>
      <c r="AO1740">
        <f>IF(AN1740="","",IF(AN1740&gt;0,"Bullish","Bearish"))</f>
        <v/>
      </c>
      <c r="AP1740">
        <f>IF(AO1740="",AP1739,AO1740)</f>
        <v/>
      </c>
      <c r="AQ1740" s="14">
        <f>IF(AB1740&lt;&gt;"",AB1740,"")</f>
        <v/>
      </c>
      <c r="AR1740" s="14">
        <f>IF(AD1740&lt;&gt;"",AD1740,"")</f>
        <v/>
      </c>
      <c r="AS1740">
        <f>IF(AS1739+1=13,1,AS1739+1)</f>
        <v/>
      </c>
      <c r="AT1740">
        <f>IFERROR(IF(SLOPE($AQ$1718:$AQ$1729,$AS$1718:$AS$1729)&gt;0,MIN(3,ABS(SLOPE($AQ$1718:$AQ$1729,$AS$1718:$AS$1729))),IF(SLOPE($AQ$1718:$AQ$1729,$AS$1718:$AS$1729)&lt;-0.5,-0.5,0)),0)</f>
        <v/>
      </c>
      <c r="AU1740">
        <f>IFERROR(IF(SLOPE($AR$1718:$AR$1729,$AS$1718:$AS$1729)&lt;0,MAX(-3,-ABS(SLOPE($AR$1718:$AR$1729,$AS$1718:$AS$1729))),IF(SLOPE($AR$1718:$AR$1729,$AS$1718:$AS$1729)&gt;0.5,0.5,0)),0)</f>
        <v/>
      </c>
      <c r="AV1740">
        <f>($AQ$1730+(AT1740*(AS1740-1)))</f>
        <v/>
      </c>
      <c r="AW1740">
        <f>($AR$1730+(AU1740*(AS1740-1)))</f>
        <v/>
      </c>
      <c r="AX1740">
        <f>IF(AT1740&gt;0,AV1740+AT1740,AV1740)</f>
        <v/>
      </c>
      <c r="AY1740">
        <f>IF(AU1740&lt;0,AW1740+AU1740,AW1740)</f>
        <v/>
      </c>
      <c r="BA1740" s="14">
        <f>IFERROR(AX1740-AQ1740,"")</f>
        <v/>
      </c>
      <c r="BB1740" s="14">
        <f>IFERROR(AY1740-AR1740,"")</f>
        <v/>
      </c>
      <c r="BD1740">
        <f>AH1740</f>
        <v/>
      </c>
      <c r="BE1740">
        <f>AI1740</f>
        <v/>
      </c>
      <c r="BF1740">
        <f>AJ1740</f>
        <v/>
      </c>
      <c r="BG1740" s="14">
        <f>L1740</f>
        <v/>
      </c>
      <c r="BH1740" s="14">
        <f>IF(X1740="","",X1740)</f>
        <v/>
      </c>
      <c r="BI1740" s="14">
        <f>IF(Y1740="","",Y1740)</f>
        <v/>
      </c>
      <c r="BJ1740">
        <f>Z1740</f>
        <v/>
      </c>
      <c r="BK1740">
        <f>AA1740</f>
        <v/>
      </c>
      <c r="BL1740">
        <f>IFERROR(AX1740,"")</f>
        <v/>
      </c>
      <c r="BM1740">
        <f>IFERROR(AY1740,"")</f>
        <v/>
      </c>
    </row>
    <row r="1741" ht="14.25" customHeight="1">
      <c r="A1741">
        <f>ALGLIB_SSA_XAUUSD!AA1741</f>
        <v/>
      </c>
      <c r="B1741">
        <f>IF($A1741="","",INDEX(ALGLIB_SSA_XAUUSD!$B$2:$B$2401,MATCH($A1741,ALGLIB_SSA_XAUUSD!$A$2:$A$2401,1)))</f>
        <v/>
      </c>
      <c r="C1741">
        <f>IF($A1741="","",INDEX(ALGLIB_SSA_XAUUSD!$C$2:$C$2401,MATCH($A1741,ALGLIB_SSA_XAUUSD!$A$2:$A$2401,1)))</f>
        <v/>
      </c>
      <c r="D1741" s="14">
        <f>IF($A1741="","",INT((ROW()-2)/12)+1)</f>
        <v/>
      </c>
      <c r="E1741" s="14">
        <f>IF(AND(E1742&lt;&gt;"",D1742=D1730+1),E1730+(E1742-E1730)*11/12,"")</f>
        <v/>
      </c>
      <c r="F1741" s="14">
        <f>IF(AND(F1742&lt;&gt;"",D1742=D1730+1),F1730+(F1742-F1730)*11/12,"")</f>
        <v/>
      </c>
      <c r="G1741" s="14">
        <f>IF(AND(G1742&lt;&gt;"",D1742=D1730+1),G1730+(G1742-G1730)*11/12,"")</f>
        <v/>
      </c>
      <c r="H1741" s="14">
        <f>IF(AND(H1742&lt;&gt;"",D1742=D1730+1),H1730+(H1742-H1730)*11/12,"")</f>
        <v/>
      </c>
      <c r="I1741" s="14">
        <f>IF(AND(L1742&lt;&gt;"",D1742=D1730+1),I1730+(I1742-I1730)*11/12,"")</f>
        <v/>
      </c>
      <c r="J1741">
        <f>_xlfn.XLOOKUP($A1741,ALGLIB_SSA_XAUUSD!$AA$2:$AA$2401,ALGLIB_SSA_XAUUSD!$P$2:$P$2401,"",0)</f>
        <v/>
      </c>
      <c r="K1741">
        <f>_xlfn.XLOOKUP($A1741,ALGLIB_SSA_XAUUSD!$AA$2:$AA$2401,ALGLIB_SSA_XAUUSD!$Q$2:$Q$2401,"",0)</f>
        <v/>
      </c>
      <c r="L1741">
        <f>_xlfn.XLOOKUP($A1741,ALGLIB_SSA_XAUUSD!$AA$2:$AA$2401,ALGLIB_SSA_XAUUSD!$R$2:$R$2401,"",0)</f>
        <v/>
      </c>
      <c r="M1741">
        <f>_xlfn.XLOOKUP($A1741,ALGLIB_SSA_XAUUSD!$AA$2:$AA$2401,ALGLIB_SSA_XAUUSD!$S$2:$S$2401,"",0)</f>
        <v/>
      </c>
      <c r="N1741">
        <f>_xlfn.XLOOKUP($A1741,ALGLIB_SSA_XAUUSD!$AA$2:$AA$2401,ALGLIB_SSA_XAUUSD!$T$2:$T$2401,"",0)</f>
        <v/>
      </c>
      <c r="O1741">
        <f>_xlfn.XLOOKUP($A1741,ALGLIB_SSA_XAUUSD!$AA$2:$AA$2401,ALGLIB_SSA_XAUUSD!$U$2:$U$2401,"",0)</f>
        <v/>
      </c>
      <c r="P1741">
        <f>_xlfn.XLOOKUP($A1741,ALGLIB_SSA_XAUUSD!$AA$2:$AA$2401,ALGLIB_SSA_XAUUSD!$V$2:$V$2401,"",0)</f>
        <v/>
      </c>
      <c r="S1741">
        <f>A1741</f>
        <v/>
      </c>
      <c r="T1741">
        <f>J1741</f>
        <v/>
      </c>
      <c r="U1741">
        <f>K1741</f>
        <v/>
      </c>
      <c r="V1741" s="14">
        <f>IF($A1741="","",MOD(ROW()-2,12)+1)</f>
        <v/>
      </c>
      <c r="W1741">
        <f>L1741</f>
        <v/>
      </c>
      <c r="X1741" s="14">
        <f>IF(F1741="","",F1741)</f>
        <v/>
      </c>
      <c r="Y1741" s="14">
        <f>IF(G1741="","",G1741)</f>
        <v/>
      </c>
      <c r="Z1741">
        <f>M1741</f>
        <v/>
      </c>
      <c r="AA1741">
        <f>N1741</f>
        <v/>
      </c>
      <c r="AB1741" s="14">
        <f>IF(H1741="","",H1741)</f>
        <v/>
      </c>
      <c r="AC1741">
        <f>O1741</f>
        <v/>
      </c>
      <c r="AD1741" s="14">
        <f>IF(I1741="","",I1741)</f>
        <v/>
      </c>
      <c r="AE1741">
        <f>P1741</f>
        <v/>
      </c>
      <c r="AH1741">
        <f>IF(S1741&lt;&gt;"",S1741,AH1740+900)</f>
        <v/>
      </c>
      <c r="AI1741">
        <f>IF(T1741&lt;&gt;"",T1741,AI1740)</f>
        <v/>
      </c>
      <c r="AJ1741">
        <f>IF(U1741&lt;&gt;"",U1741,AJ1740)</f>
        <v/>
      </c>
      <c r="AK1741">
        <f>IF(W1741&lt;&gt;"",W1741,"")</f>
        <v/>
      </c>
      <c r="AL1741" s="14">
        <f>IF(X1741&lt;&gt;"",X1741,"")</f>
        <v/>
      </c>
      <c r="AM1741" s="14">
        <f>IF(Y1741&lt;&gt;"",Y1741,"")</f>
        <v/>
      </c>
      <c r="AN1741" s="14">
        <f>IF(OR(AL1741="",AM1741=""),"",AL1741-AM1741)</f>
        <v/>
      </c>
      <c r="AO1741">
        <f>IF(AN1741="","",IF(AN1741&gt;0,"Bullish","Bearish"))</f>
        <v/>
      </c>
      <c r="AP1741">
        <f>IF(AO1741="",AP1740,AO1741)</f>
        <v/>
      </c>
      <c r="AQ1741" s="14">
        <f>IF(AB1741&lt;&gt;"",AB1741,"")</f>
        <v/>
      </c>
      <c r="AR1741" s="14">
        <f>IF(AD1741&lt;&gt;"",AD1741,"")</f>
        <v/>
      </c>
      <c r="AS1741">
        <f>IF(AS1740+1=13,1,AS1740+1)</f>
        <v/>
      </c>
      <c r="AT1741">
        <f>IFERROR(IF(SLOPE($AQ$1718:$AQ$1729,$AS$1718:$AS$1729)&gt;0,MIN(3,ABS(SLOPE($AQ$1718:$AQ$1729,$AS$1718:$AS$1729))),IF(SLOPE($AQ$1718:$AQ$1729,$AS$1718:$AS$1729)&lt;-0.5,-0.5,0)),0)</f>
        <v/>
      </c>
      <c r="AU1741">
        <f>IFERROR(IF(SLOPE($AR$1718:$AR$1729,$AS$1718:$AS$1729)&lt;0,MAX(-3,-ABS(SLOPE($AR$1718:$AR$1729,$AS$1718:$AS$1729))),IF(SLOPE($AR$1718:$AR$1729,$AS$1718:$AS$1729)&gt;0.5,0.5,0)),0)</f>
        <v/>
      </c>
      <c r="AV1741">
        <f>($AQ$1730+(AT1741*(AS1741-1)))</f>
        <v/>
      </c>
      <c r="AW1741">
        <f>($AR$1730+(AU1741*(AS1741-1)))</f>
        <v/>
      </c>
      <c r="AX1741">
        <f>IF(AT1741&gt;0,AV1741+AT1741,AV1741)</f>
        <v/>
      </c>
      <c r="AY1741">
        <f>IF(AU1741&lt;0,AW1741+AU1741,AW1741)</f>
        <v/>
      </c>
      <c r="BA1741" s="14">
        <f>IFERROR(AX1741-AQ1741,"")</f>
        <v/>
      </c>
      <c r="BB1741" s="14">
        <f>IFERROR(AY1741-AR1741,"")</f>
        <v/>
      </c>
      <c r="BD1741">
        <f>AH1741</f>
        <v/>
      </c>
      <c r="BE1741">
        <f>AI1741</f>
        <v/>
      </c>
      <c r="BF1741">
        <f>AJ1741</f>
        <v/>
      </c>
      <c r="BG1741" s="14">
        <f>L1741</f>
        <v/>
      </c>
      <c r="BH1741" s="14">
        <f>IF(X1741="","",X1741)</f>
        <v/>
      </c>
      <c r="BI1741" s="14">
        <f>IF(Y1741="","",Y1741)</f>
        <v/>
      </c>
      <c r="BJ1741">
        <f>Z1741</f>
        <v/>
      </c>
      <c r="BK1741">
        <f>AA1741</f>
        <v/>
      </c>
      <c r="BL1741">
        <f>IFERROR(AX1741,"")</f>
        <v/>
      </c>
      <c r="BM1741">
        <f>IFERROR(AY1741,"")</f>
        <v/>
      </c>
    </row>
    <row r="1742" ht="14.25" customHeight="1">
      <c r="A1742">
        <f>ALGLIB_SSA_XAUUSD!AA1742</f>
        <v/>
      </c>
      <c r="B1742">
        <f>IF($A1742="","",INDEX(ALGLIB_SSA_XAUUSD!$B$2:$B$2401,MATCH($A1742,ALGLIB_SSA_XAUUSD!$A$2:$A$2401,1)))</f>
        <v/>
      </c>
      <c r="C1742">
        <f>IF($A1742="","",INDEX(ALGLIB_SSA_XAUUSD!$C$2:$C$2401,MATCH($A1742,ALGLIB_SSA_XAUUSD!$A$2:$A$2401,1)))</f>
        <v/>
      </c>
      <c r="D1742" s="14">
        <f>IF($A1742="","",INT((ROW()-2)/12)+1)</f>
        <v/>
      </c>
      <c r="E1742" s="14">
        <f>IF($A1742="","",INDEX(ALGLIB_SSA_XAUUSD!$D$2:$D$2401,MATCH($A1742,ALGLIB_SSA_XAUUSD!$A$2:$A$2401,1)))</f>
        <v/>
      </c>
      <c r="F1742" s="14">
        <f>IF($A1742="","",INDEX(ALGLIB_SSA_XAUUSD!$E$2:$E$2401,MATCH($A1742,ALGLIB_SSA_XAUUSD!$A$2:$A$2401,1)))</f>
        <v/>
      </c>
      <c r="G1742" s="14">
        <f>IF($A1742="","",INDEX(ALGLIB_SSA_XAUUSD!$F$2:$F$2401,MATCH($A1742,ALGLIB_SSA_XAUUSD!$A$2:$A$2401,1)))</f>
        <v/>
      </c>
      <c r="H1742" s="14">
        <f>IF($A1742="","",INDEX(ALGLIB_SSA_XAUUSD!$G$2:$G$2401,MATCH($A1742,ALGLIB_SSA_XAUUSD!$A$2:$A$2401,1)))</f>
        <v/>
      </c>
      <c r="I1742" s="14">
        <f>IF($A1742="","",INDEX(ALGLIB_SSA_XAUUSD!$H$2:$H$2401,MATCH($A1742,ALGLIB_SSA_XAUUSD!$A$2:$A$2401,1)))</f>
        <v/>
      </c>
      <c r="J1742">
        <f>_xlfn.XLOOKUP($A1742,ALGLIB_SSA_XAUUSD!$AA$2:$AA$2401,ALGLIB_SSA_XAUUSD!$P$2:$P$2401,"",0)</f>
        <v/>
      </c>
      <c r="K1742">
        <f>_xlfn.XLOOKUP($A1742,ALGLIB_SSA_XAUUSD!$AA$2:$AA$2401,ALGLIB_SSA_XAUUSD!$Q$2:$Q$2401,"",0)</f>
        <v/>
      </c>
      <c r="L1742">
        <f>_xlfn.XLOOKUP($A1742,ALGLIB_SSA_XAUUSD!$AA$2:$AA$2401,ALGLIB_SSA_XAUUSD!$R$2:$R$2401,"",0)</f>
        <v/>
      </c>
      <c r="M1742">
        <f>_xlfn.XLOOKUP($A1742,ALGLIB_SSA_XAUUSD!$AA$2:$AA$2401,ALGLIB_SSA_XAUUSD!$S$2:$S$2401,"",0)</f>
        <v/>
      </c>
      <c r="N1742">
        <f>_xlfn.XLOOKUP($A1742,ALGLIB_SSA_XAUUSD!$AA$2:$AA$2401,ALGLIB_SSA_XAUUSD!$T$2:$T$2401,"",0)</f>
        <v/>
      </c>
      <c r="O1742">
        <f>_xlfn.XLOOKUP($A1742,ALGLIB_SSA_XAUUSD!$AA$2:$AA$2401,ALGLIB_SSA_XAUUSD!$U$2:$U$2401,"",0)</f>
        <v/>
      </c>
      <c r="P1742">
        <f>_xlfn.XLOOKUP($A1742,ALGLIB_SSA_XAUUSD!$AA$2:$AA$2401,ALGLIB_SSA_XAUUSD!$V$2:$V$2401,"",0)</f>
        <v/>
      </c>
      <c r="S1742">
        <f>A1742</f>
        <v/>
      </c>
      <c r="T1742">
        <f>J1742</f>
        <v/>
      </c>
      <c r="U1742">
        <f>K1742</f>
        <v/>
      </c>
      <c r="V1742" s="14">
        <f>IF($A1742="","",MOD(ROW()-2,12)+1)</f>
        <v/>
      </c>
      <c r="W1742">
        <f>L1742</f>
        <v/>
      </c>
      <c r="X1742" s="14">
        <f>IF(F1742="","",F1742)</f>
        <v/>
      </c>
      <c r="Y1742" s="14">
        <f>IF(G1742="","",G1742)</f>
        <v/>
      </c>
      <c r="Z1742">
        <f>M1742</f>
        <v/>
      </c>
      <c r="AA1742">
        <f>N1742</f>
        <v/>
      </c>
      <c r="AB1742" s="14">
        <f>IF(H1742="","",H1742)</f>
        <v/>
      </c>
      <c r="AC1742">
        <f>O1742</f>
        <v/>
      </c>
      <c r="AD1742" s="14">
        <f>IF(I1742="","",I1742)</f>
        <v/>
      </c>
      <c r="AE1742">
        <f>P1742</f>
        <v/>
      </c>
      <c r="AH1742">
        <f>IF(S1742&lt;&gt;"",S1742,AH1741+900)</f>
        <v/>
      </c>
      <c r="AI1742">
        <f>IF(T1742&lt;&gt;"",T1742,AI1741)</f>
        <v/>
      </c>
      <c r="AJ1742">
        <f>IF(U1742&lt;&gt;"",U1742,AJ1741)</f>
        <v/>
      </c>
      <c r="AK1742">
        <f>IF(W1742&lt;&gt;"",W1742,"")</f>
        <v/>
      </c>
      <c r="AL1742" s="14">
        <f>IF(X1742&lt;&gt;"",X1742,"")</f>
        <v/>
      </c>
      <c r="AM1742" s="14">
        <f>IF(Y1742&lt;&gt;"",Y1742,"")</f>
        <v/>
      </c>
      <c r="AN1742" s="14">
        <f>IF(OR(AL1742="",AM1742=""),"",AL1742-AM1742)</f>
        <v/>
      </c>
      <c r="AO1742">
        <f>IF(AN1742="","",IF(AN1742&gt;0,"Bullish","Bearish"))</f>
        <v/>
      </c>
      <c r="AP1742">
        <f>IF(AO1742="",AP1741,AO1742)</f>
        <v/>
      </c>
      <c r="AQ1742" s="14">
        <f>IF(AB1742&lt;&gt;"",AB1742,"")</f>
        <v/>
      </c>
      <c r="AR1742" s="14">
        <f>IF(AD1742&lt;&gt;"",AD1742,"")</f>
        <v/>
      </c>
      <c r="AS1742">
        <f>IF(AS1741+1=13,1,AS1741+1)</f>
        <v/>
      </c>
      <c r="AT1742">
        <f>IFERROR(IF(SLOPE($AQ$1730:$AQ$1741,$AS$1730:$AS$1741)&gt;0,MIN(3,ABS(SLOPE($AQ$1730:$AQ$1741,$AS$1730:$AS$1741))),IF(SLOPE($AQ$1730:$AQ$1741,$AS$1730:$AS$1741)&lt;-0.5,-0.5,0)),0)</f>
        <v/>
      </c>
      <c r="AU1742">
        <f>IFERROR(IF(SLOPE($AR$1730:$AR$1741,$AS$1730:$AS$1741)&lt;0,MAX(-3,-ABS(SLOPE($AR$1730:$AR$1741,$AS$1730:$AS$1741))),IF(SLOPE($AR$1730:$AR$1741,$AS$1730:$AS$1741)&gt;0.5,0.5,0)),0)</f>
        <v/>
      </c>
      <c r="AV1742">
        <f>($AQ$1742+(AT1742*(AS1742-1)))</f>
        <v/>
      </c>
      <c r="AW1742">
        <f>($AR$1742+(AU1742*(AS1742-1)))</f>
        <v/>
      </c>
      <c r="AX1742">
        <f>IF(AT1742&gt;0,AV1742+AT1742,AV1742)</f>
        <v/>
      </c>
      <c r="AY1742">
        <f>IF(AU1742&lt;0,AW1742+AU1742,AW1742)</f>
        <v/>
      </c>
      <c r="BA1742" s="14">
        <f>IFERROR(AX1742-AQ1742,"")</f>
        <v/>
      </c>
      <c r="BB1742" s="14">
        <f>IFERROR(AY1742-AR1742,"")</f>
        <v/>
      </c>
      <c r="BD1742">
        <f>AH1742</f>
        <v/>
      </c>
      <c r="BE1742">
        <f>AI1742</f>
        <v/>
      </c>
      <c r="BF1742">
        <f>AJ1742</f>
        <v/>
      </c>
      <c r="BG1742" s="14">
        <f>L1742</f>
        <v/>
      </c>
      <c r="BH1742" s="14">
        <f>IF(X1742="","",X1742)</f>
        <v/>
      </c>
      <c r="BI1742" s="14">
        <f>IF(Y1742="","",Y1742)</f>
        <v/>
      </c>
      <c r="BJ1742">
        <f>Z1742</f>
        <v/>
      </c>
      <c r="BK1742">
        <f>AA1742</f>
        <v/>
      </c>
      <c r="BL1742">
        <f>IFERROR(AX1742,"")</f>
        <v/>
      </c>
      <c r="BM1742">
        <f>IFERROR(AY1742,"")</f>
        <v/>
      </c>
    </row>
    <row r="1743" ht="14.25" customHeight="1">
      <c r="A1743">
        <f>ALGLIB_SSA_XAUUSD!AA1743</f>
        <v/>
      </c>
      <c r="B1743">
        <f>IF($A1743="","",INDEX(ALGLIB_SSA_XAUUSD!$B$2:$B$2401,MATCH($A1743,ALGLIB_SSA_XAUUSD!$A$2:$A$2401,1)))</f>
        <v/>
      </c>
      <c r="C1743">
        <f>IF($A1743="","",INDEX(ALGLIB_SSA_XAUUSD!$C$2:$C$2401,MATCH($A1743,ALGLIB_SSA_XAUUSD!$A$2:$A$2401,1)))</f>
        <v/>
      </c>
      <c r="D1743" s="14">
        <f>IF($A1743="","",INT((ROW()-2)/12)+1)</f>
        <v/>
      </c>
      <c r="E1743" s="14">
        <f>IF(AND(E1754&lt;&gt;"",D1754=D1742+1),E1742+(E1754-E1742)*1/12,"")</f>
        <v/>
      </c>
      <c r="F1743" s="14">
        <f>IF(AND(F1754&lt;&gt;"",D1754=D1742+1),F1742+(F1754-F1742)*1/12,"")</f>
        <v/>
      </c>
      <c r="G1743" s="14">
        <f>IF(AND(G1754&lt;&gt;"",D1754=D1742+1),G1742+(G1754-G1742)*1/12,"")</f>
        <v/>
      </c>
      <c r="H1743" s="14">
        <f>IF(AND(H1754&lt;&gt;"",D1754=D1742+1),H1742+(H1754-H1742)*1/12,"")</f>
        <v/>
      </c>
      <c r="I1743" s="14">
        <f>IF(AND(L1754&lt;&gt;"",D1754=D1742+1),I1742+(I1754-I1742)*1/12,"")</f>
        <v/>
      </c>
      <c r="J1743">
        <f>_xlfn.XLOOKUP($A1743,ALGLIB_SSA_XAUUSD!$AA$2:$AA$2401,ALGLIB_SSA_XAUUSD!$P$2:$P$2401,"",0)</f>
        <v/>
      </c>
      <c r="K1743">
        <f>_xlfn.XLOOKUP($A1743,ALGLIB_SSA_XAUUSD!$AA$2:$AA$2401,ALGLIB_SSA_XAUUSD!$Q$2:$Q$2401,"",0)</f>
        <v/>
      </c>
      <c r="L1743">
        <f>_xlfn.XLOOKUP($A1743,ALGLIB_SSA_XAUUSD!$AA$2:$AA$2401,ALGLIB_SSA_XAUUSD!$R$2:$R$2401,"",0)</f>
        <v/>
      </c>
      <c r="M1743">
        <f>_xlfn.XLOOKUP($A1743,ALGLIB_SSA_XAUUSD!$AA$2:$AA$2401,ALGLIB_SSA_XAUUSD!$S$2:$S$2401,"",0)</f>
        <v/>
      </c>
      <c r="N1743">
        <f>_xlfn.XLOOKUP($A1743,ALGLIB_SSA_XAUUSD!$AA$2:$AA$2401,ALGLIB_SSA_XAUUSD!$T$2:$T$2401,"",0)</f>
        <v/>
      </c>
      <c r="O1743">
        <f>_xlfn.XLOOKUP($A1743,ALGLIB_SSA_XAUUSD!$AA$2:$AA$2401,ALGLIB_SSA_XAUUSD!$U$2:$U$2401,"",0)</f>
        <v/>
      </c>
      <c r="P1743">
        <f>_xlfn.XLOOKUP($A1743,ALGLIB_SSA_XAUUSD!$AA$2:$AA$2401,ALGLIB_SSA_XAUUSD!$V$2:$V$2401,"",0)</f>
        <v/>
      </c>
      <c r="S1743">
        <f>A1743</f>
        <v/>
      </c>
      <c r="T1743">
        <f>J1743</f>
        <v/>
      </c>
      <c r="U1743">
        <f>K1743</f>
        <v/>
      </c>
      <c r="V1743" s="14">
        <f>IF($A1743="","",MOD(ROW()-2,12)+1)</f>
        <v/>
      </c>
      <c r="W1743">
        <f>L1743</f>
        <v/>
      </c>
      <c r="X1743" s="14">
        <f>IF(F1743="","",F1743)</f>
        <v/>
      </c>
      <c r="Y1743" s="14">
        <f>IF(G1743="","",G1743)</f>
        <v/>
      </c>
      <c r="Z1743">
        <f>M1743</f>
        <v/>
      </c>
      <c r="AA1743">
        <f>N1743</f>
        <v/>
      </c>
      <c r="AB1743" s="14">
        <f>IF(H1743="","",H1743)</f>
        <v/>
      </c>
      <c r="AC1743">
        <f>O1743</f>
        <v/>
      </c>
      <c r="AD1743" s="14">
        <f>IF(I1743="","",I1743)</f>
        <v/>
      </c>
      <c r="AE1743">
        <f>P1743</f>
        <v/>
      </c>
      <c r="AH1743">
        <f>IF(S1743&lt;&gt;"",S1743,AH1742+900)</f>
        <v/>
      </c>
      <c r="AI1743">
        <f>IF(T1743&lt;&gt;"",T1743,AI1742)</f>
        <v/>
      </c>
      <c r="AJ1743">
        <f>IF(U1743&lt;&gt;"",U1743,AJ1742)</f>
        <v/>
      </c>
      <c r="AK1743">
        <f>IF(W1743&lt;&gt;"",W1743,"")</f>
        <v/>
      </c>
      <c r="AL1743" s="14">
        <f>IF(X1743&lt;&gt;"",X1743,"")</f>
        <v/>
      </c>
      <c r="AM1743" s="14">
        <f>IF(Y1743&lt;&gt;"",Y1743,"")</f>
        <v/>
      </c>
      <c r="AN1743" s="14">
        <f>IF(OR(AL1743="",AM1743=""),"",AL1743-AM1743)</f>
        <v/>
      </c>
      <c r="AO1743">
        <f>IF(AN1743="","",IF(AN1743&gt;0,"Bullish","Bearish"))</f>
        <v/>
      </c>
      <c r="AP1743">
        <f>IF(AO1743="",AP1742,AO1743)</f>
        <v/>
      </c>
      <c r="AQ1743" s="14">
        <f>IF(AB1743&lt;&gt;"",AB1743,"")</f>
        <v/>
      </c>
      <c r="AR1743" s="14">
        <f>IF(AD1743&lt;&gt;"",AD1743,"")</f>
        <v/>
      </c>
      <c r="AS1743">
        <f>IF(AS1742+1=13,1,AS1742+1)</f>
        <v/>
      </c>
      <c r="AT1743">
        <f>IFERROR(IF(SLOPE($AQ$1730:$AQ$1741,$AS$1730:$AS$1741)&gt;0,MIN(3,ABS(SLOPE($AQ$1730:$AQ$1741,$AS$1730:$AS$1741))),IF(SLOPE($AQ$1730:$AQ$1741,$AS$1730:$AS$1741)&lt;-0.5,-0.5,0)),0)</f>
        <v/>
      </c>
      <c r="AU1743">
        <f>IFERROR(IF(SLOPE($AR$1730:$AR$1741,$AS$1730:$AS$1741)&lt;0,MAX(-3,-ABS(SLOPE($AR$1730:$AR$1741,$AS$1730:$AS$1741))),IF(SLOPE($AR$1730:$AR$1741,$AS$1730:$AS$1741)&gt;0.5,0.5,0)),0)</f>
        <v/>
      </c>
      <c r="AV1743">
        <f>($AQ$1742+(AT1743*(AS1743-1)))</f>
        <v/>
      </c>
      <c r="AW1743">
        <f>($AR$1742+(AU1743*(AS1743-1)))</f>
        <v/>
      </c>
      <c r="AX1743">
        <f>IF(AT1743&gt;0,AV1743+AT1743,AV1743)</f>
        <v/>
      </c>
      <c r="AY1743">
        <f>IF(AU1743&lt;0,AW1743+AU1743,AW1743)</f>
        <v/>
      </c>
      <c r="BA1743" s="14">
        <f>IFERROR(AX1743-AQ1743,"")</f>
        <v/>
      </c>
      <c r="BB1743" s="14">
        <f>IFERROR(AY1743-AR1743,"")</f>
        <v/>
      </c>
      <c r="BD1743">
        <f>AH1743</f>
        <v/>
      </c>
      <c r="BE1743">
        <f>AI1743</f>
        <v/>
      </c>
      <c r="BF1743">
        <f>AJ1743</f>
        <v/>
      </c>
      <c r="BG1743" s="14">
        <f>L1743</f>
        <v/>
      </c>
      <c r="BH1743" s="14">
        <f>IF(X1743="","",X1743)</f>
        <v/>
      </c>
      <c r="BI1743" s="14">
        <f>IF(Y1743="","",Y1743)</f>
        <v/>
      </c>
      <c r="BJ1743">
        <f>Z1743</f>
        <v/>
      </c>
      <c r="BK1743">
        <f>AA1743</f>
        <v/>
      </c>
      <c r="BL1743">
        <f>IFERROR(AX1743,"")</f>
        <v/>
      </c>
      <c r="BM1743">
        <f>IFERROR(AY1743,"")</f>
        <v/>
      </c>
    </row>
    <row r="1744" ht="14.25" customHeight="1">
      <c r="A1744">
        <f>ALGLIB_SSA_XAUUSD!AA1744</f>
        <v/>
      </c>
      <c r="B1744">
        <f>IF($A1744="","",INDEX(ALGLIB_SSA_XAUUSD!$B$2:$B$2401,MATCH($A1744,ALGLIB_SSA_XAUUSD!$A$2:$A$2401,1)))</f>
        <v/>
      </c>
      <c r="C1744">
        <f>IF($A1744="","",INDEX(ALGLIB_SSA_XAUUSD!$C$2:$C$2401,MATCH($A1744,ALGLIB_SSA_XAUUSD!$A$2:$A$2401,1)))</f>
        <v/>
      </c>
      <c r="D1744" s="14">
        <f>IF($A1744="","",INT((ROW()-2)/12)+1)</f>
        <v/>
      </c>
      <c r="E1744" s="14">
        <f>IF(AND(E1754&lt;&gt;"",D1754=D1742+1),E1742+(E1754-E1742)*2/12,"")</f>
        <v/>
      </c>
      <c r="F1744" s="14">
        <f>IF(AND(F1754&lt;&gt;"",D1754=D1742+1),F1742+(F1754-F1742)*2/12,"")</f>
        <v/>
      </c>
      <c r="G1744" s="14">
        <f>IF(AND(G1754&lt;&gt;"",D1754=D1742+1),G1742+(G1754-G1742)*2/12,"")</f>
        <v/>
      </c>
      <c r="H1744" s="14">
        <f>IF(AND(H1754&lt;&gt;"",D1754=D1742+1),H1742+(H1754-H1742)*2/12,"")</f>
        <v/>
      </c>
      <c r="I1744" s="14">
        <f>IF(AND(L1754&lt;&gt;"",D1754=D1742+1),I1742+(I1754-I1742)*2/12,"")</f>
        <v/>
      </c>
      <c r="J1744">
        <f>_xlfn.XLOOKUP($A1744,ALGLIB_SSA_XAUUSD!$AA$2:$AA$2401,ALGLIB_SSA_XAUUSD!$P$2:$P$2401,"",0)</f>
        <v/>
      </c>
      <c r="K1744">
        <f>_xlfn.XLOOKUP($A1744,ALGLIB_SSA_XAUUSD!$AA$2:$AA$2401,ALGLIB_SSA_XAUUSD!$Q$2:$Q$2401,"",0)</f>
        <v/>
      </c>
      <c r="L1744">
        <f>_xlfn.XLOOKUP($A1744,ALGLIB_SSA_XAUUSD!$AA$2:$AA$2401,ALGLIB_SSA_XAUUSD!$R$2:$R$2401,"",0)</f>
        <v/>
      </c>
      <c r="M1744">
        <f>_xlfn.XLOOKUP($A1744,ALGLIB_SSA_XAUUSD!$AA$2:$AA$2401,ALGLIB_SSA_XAUUSD!$S$2:$S$2401,"",0)</f>
        <v/>
      </c>
      <c r="N1744">
        <f>_xlfn.XLOOKUP($A1744,ALGLIB_SSA_XAUUSD!$AA$2:$AA$2401,ALGLIB_SSA_XAUUSD!$T$2:$T$2401,"",0)</f>
        <v/>
      </c>
      <c r="O1744">
        <f>_xlfn.XLOOKUP($A1744,ALGLIB_SSA_XAUUSD!$AA$2:$AA$2401,ALGLIB_SSA_XAUUSD!$U$2:$U$2401,"",0)</f>
        <v/>
      </c>
      <c r="P1744">
        <f>_xlfn.XLOOKUP($A1744,ALGLIB_SSA_XAUUSD!$AA$2:$AA$2401,ALGLIB_SSA_XAUUSD!$V$2:$V$2401,"",0)</f>
        <v/>
      </c>
      <c r="S1744">
        <f>A1744</f>
        <v/>
      </c>
      <c r="T1744">
        <f>J1744</f>
        <v/>
      </c>
      <c r="U1744">
        <f>K1744</f>
        <v/>
      </c>
      <c r="V1744" s="14">
        <f>IF($A1744="","",MOD(ROW()-2,12)+1)</f>
        <v/>
      </c>
      <c r="W1744">
        <f>L1744</f>
        <v/>
      </c>
      <c r="X1744" s="14">
        <f>IF(F1744="","",F1744)</f>
        <v/>
      </c>
      <c r="Y1744" s="14">
        <f>IF(G1744="","",G1744)</f>
        <v/>
      </c>
      <c r="Z1744">
        <f>M1744</f>
        <v/>
      </c>
      <c r="AA1744">
        <f>N1744</f>
        <v/>
      </c>
      <c r="AB1744" s="14">
        <f>IF(H1744="","",H1744)</f>
        <v/>
      </c>
      <c r="AC1744">
        <f>O1744</f>
        <v/>
      </c>
      <c r="AD1744" s="14">
        <f>IF(I1744="","",I1744)</f>
        <v/>
      </c>
      <c r="AE1744">
        <f>P1744</f>
        <v/>
      </c>
      <c r="AH1744">
        <f>IF(S1744&lt;&gt;"",S1744,AH1743+900)</f>
        <v/>
      </c>
      <c r="AI1744">
        <f>IF(T1744&lt;&gt;"",T1744,AI1743)</f>
        <v/>
      </c>
      <c r="AJ1744">
        <f>IF(U1744&lt;&gt;"",U1744,AJ1743)</f>
        <v/>
      </c>
      <c r="AK1744">
        <f>IF(W1744&lt;&gt;"",W1744,"")</f>
        <v/>
      </c>
      <c r="AL1744" s="14">
        <f>IF(X1744&lt;&gt;"",X1744,"")</f>
        <v/>
      </c>
      <c r="AM1744" s="14">
        <f>IF(Y1744&lt;&gt;"",Y1744,"")</f>
        <v/>
      </c>
      <c r="AN1744" s="14">
        <f>IF(OR(AL1744="",AM1744=""),"",AL1744-AM1744)</f>
        <v/>
      </c>
      <c r="AO1744">
        <f>IF(AN1744="","",IF(AN1744&gt;0,"Bullish","Bearish"))</f>
        <v/>
      </c>
      <c r="AP1744">
        <f>IF(AO1744="",AP1743,AO1744)</f>
        <v/>
      </c>
      <c r="AQ1744" s="14">
        <f>IF(AB1744&lt;&gt;"",AB1744,"")</f>
        <v/>
      </c>
      <c r="AR1744" s="14">
        <f>IF(AD1744&lt;&gt;"",AD1744,"")</f>
        <v/>
      </c>
      <c r="AS1744">
        <f>IF(AS1743+1=13,1,AS1743+1)</f>
        <v/>
      </c>
      <c r="AT1744">
        <f>IFERROR(IF(SLOPE($AQ$1730:$AQ$1741,$AS$1730:$AS$1741)&gt;0,MIN(3,ABS(SLOPE($AQ$1730:$AQ$1741,$AS$1730:$AS$1741))),IF(SLOPE($AQ$1730:$AQ$1741,$AS$1730:$AS$1741)&lt;-0.5,-0.5,0)),0)</f>
        <v/>
      </c>
      <c r="AU1744">
        <f>IFERROR(IF(SLOPE($AR$1730:$AR$1741,$AS$1730:$AS$1741)&lt;0,MAX(-3,-ABS(SLOPE($AR$1730:$AR$1741,$AS$1730:$AS$1741))),IF(SLOPE($AR$1730:$AR$1741,$AS$1730:$AS$1741)&gt;0.5,0.5,0)),0)</f>
        <v/>
      </c>
      <c r="AV1744">
        <f>($AQ$1742+(AT1744*(AS1744-1)))</f>
        <v/>
      </c>
      <c r="AW1744">
        <f>($AR$1742+(AU1744*(AS1744-1)))</f>
        <v/>
      </c>
      <c r="AX1744">
        <f>IF(AT1744&gt;0,AV1744+AT1744,AV1744)</f>
        <v/>
      </c>
      <c r="AY1744">
        <f>IF(AU1744&lt;0,AW1744+AU1744,AW1744)</f>
        <v/>
      </c>
      <c r="BA1744" s="14">
        <f>IFERROR(AX1744-AQ1744,"")</f>
        <v/>
      </c>
      <c r="BB1744" s="14">
        <f>IFERROR(AY1744-AR1744,"")</f>
        <v/>
      </c>
      <c r="BD1744">
        <f>AH1744</f>
        <v/>
      </c>
      <c r="BE1744">
        <f>AI1744</f>
        <v/>
      </c>
      <c r="BF1744">
        <f>AJ1744</f>
        <v/>
      </c>
      <c r="BG1744" s="14">
        <f>L1744</f>
        <v/>
      </c>
      <c r="BH1744" s="14">
        <f>IF(X1744="","",X1744)</f>
        <v/>
      </c>
      <c r="BI1744" s="14">
        <f>IF(Y1744="","",Y1744)</f>
        <v/>
      </c>
      <c r="BJ1744">
        <f>Z1744</f>
        <v/>
      </c>
      <c r="BK1744">
        <f>AA1744</f>
        <v/>
      </c>
      <c r="BL1744">
        <f>IFERROR(AX1744,"")</f>
        <v/>
      </c>
      <c r="BM1744">
        <f>IFERROR(AY1744,"")</f>
        <v/>
      </c>
    </row>
    <row r="1745" ht="14.25" customHeight="1">
      <c r="A1745">
        <f>ALGLIB_SSA_XAUUSD!AA1745</f>
        <v/>
      </c>
      <c r="B1745">
        <f>IF($A1745="","",INDEX(ALGLIB_SSA_XAUUSD!$B$2:$B$2401,MATCH($A1745,ALGLIB_SSA_XAUUSD!$A$2:$A$2401,1)))</f>
        <v/>
      </c>
      <c r="C1745">
        <f>IF($A1745="","",INDEX(ALGLIB_SSA_XAUUSD!$C$2:$C$2401,MATCH($A1745,ALGLIB_SSA_XAUUSD!$A$2:$A$2401,1)))</f>
        <v/>
      </c>
      <c r="D1745" s="14">
        <f>IF($A1745="","",INT((ROW()-2)/12)+1)</f>
        <v/>
      </c>
      <c r="E1745" s="14">
        <f>IF(AND(E1754&lt;&gt;"",D1754=D1742+1),E1742+(E1754-E1742)*3/12,"")</f>
        <v/>
      </c>
      <c r="F1745" s="14">
        <f>IF(AND(F1754&lt;&gt;"",D1754=D1742+1),F1742+(F1754-F1742)*3/12,"")</f>
        <v/>
      </c>
      <c r="G1745" s="14">
        <f>IF(AND(G1754&lt;&gt;"",D1754=D1742+1),G1742+(G1754-G1742)*3/12,"")</f>
        <v/>
      </c>
      <c r="H1745" s="14">
        <f>IF(AND(H1754&lt;&gt;"",D1754=D1742+1),H1742+(H1754-H1742)*3/12,"")</f>
        <v/>
      </c>
      <c r="I1745" s="14">
        <f>IF(AND(L1754&lt;&gt;"",D1754=D1742+1),I1742+(I1754-I1742)*3/12,"")</f>
        <v/>
      </c>
      <c r="J1745">
        <f>_xlfn.XLOOKUP($A1745,ALGLIB_SSA_XAUUSD!$AA$2:$AA$2401,ALGLIB_SSA_XAUUSD!$P$2:$P$2401,"",0)</f>
        <v/>
      </c>
      <c r="K1745">
        <f>_xlfn.XLOOKUP($A1745,ALGLIB_SSA_XAUUSD!$AA$2:$AA$2401,ALGLIB_SSA_XAUUSD!$Q$2:$Q$2401,"",0)</f>
        <v/>
      </c>
      <c r="L1745">
        <f>_xlfn.XLOOKUP($A1745,ALGLIB_SSA_XAUUSD!$AA$2:$AA$2401,ALGLIB_SSA_XAUUSD!$R$2:$R$2401,"",0)</f>
        <v/>
      </c>
      <c r="M1745">
        <f>_xlfn.XLOOKUP($A1745,ALGLIB_SSA_XAUUSD!$AA$2:$AA$2401,ALGLIB_SSA_XAUUSD!$S$2:$S$2401,"",0)</f>
        <v/>
      </c>
      <c r="N1745">
        <f>_xlfn.XLOOKUP($A1745,ALGLIB_SSA_XAUUSD!$AA$2:$AA$2401,ALGLIB_SSA_XAUUSD!$T$2:$T$2401,"",0)</f>
        <v/>
      </c>
      <c r="O1745">
        <f>_xlfn.XLOOKUP($A1745,ALGLIB_SSA_XAUUSD!$AA$2:$AA$2401,ALGLIB_SSA_XAUUSD!$U$2:$U$2401,"",0)</f>
        <v/>
      </c>
      <c r="P1745">
        <f>_xlfn.XLOOKUP($A1745,ALGLIB_SSA_XAUUSD!$AA$2:$AA$2401,ALGLIB_SSA_XAUUSD!$V$2:$V$2401,"",0)</f>
        <v/>
      </c>
      <c r="S1745">
        <f>A1745</f>
        <v/>
      </c>
      <c r="T1745">
        <f>J1745</f>
        <v/>
      </c>
      <c r="U1745">
        <f>K1745</f>
        <v/>
      </c>
      <c r="V1745" s="14">
        <f>IF($A1745="","",MOD(ROW()-2,12)+1)</f>
        <v/>
      </c>
      <c r="W1745">
        <f>L1745</f>
        <v/>
      </c>
      <c r="X1745" s="14">
        <f>IF(F1745="","",F1745)</f>
        <v/>
      </c>
      <c r="Y1745" s="14">
        <f>IF(G1745="","",G1745)</f>
        <v/>
      </c>
      <c r="Z1745">
        <f>M1745</f>
        <v/>
      </c>
      <c r="AA1745">
        <f>N1745</f>
        <v/>
      </c>
      <c r="AB1745" s="14">
        <f>IF(H1745="","",H1745)</f>
        <v/>
      </c>
      <c r="AC1745">
        <f>O1745</f>
        <v/>
      </c>
      <c r="AD1745" s="14">
        <f>IF(I1745="","",I1745)</f>
        <v/>
      </c>
      <c r="AE1745">
        <f>P1745</f>
        <v/>
      </c>
      <c r="AH1745">
        <f>IF(S1745&lt;&gt;"",S1745,AH1744+900)</f>
        <v/>
      </c>
      <c r="AI1745">
        <f>IF(T1745&lt;&gt;"",T1745,AI1744)</f>
        <v/>
      </c>
      <c r="AJ1745">
        <f>IF(U1745&lt;&gt;"",U1745,AJ1744)</f>
        <v/>
      </c>
      <c r="AK1745">
        <f>IF(W1745&lt;&gt;"",W1745,"")</f>
        <v/>
      </c>
      <c r="AL1745" s="14">
        <f>IF(X1745&lt;&gt;"",X1745,"")</f>
        <v/>
      </c>
      <c r="AM1745" s="14">
        <f>IF(Y1745&lt;&gt;"",Y1745,"")</f>
        <v/>
      </c>
      <c r="AN1745" s="14">
        <f>IF(OR(AL1745="",AM1745=""),"",AL1745-AM1745)</f>
        <v/>
      </c>
      <c r="AO1745">
        <f>IF(AN1745="","",IF(AN1745&gt;0,"Bullish","Bearish"))</f>
        <v/>
      </c>
      <c r="AP1745">
        <f>IF(AO1745="",AP1744,AO1745)</f>
        <v/>
      </c>
      <c r="AQ1745" s="14">
        <f>IF(AB1745&lt;&gt;"",AB1745,"")</f>
        <v/>
      </c>
      <c r="AR1745" s="14">
        <f>IF(AD1745&lt;&gt;"",AD1745,"")</f>
        <v/>
      </c>
      <c r="AS1745">
        <f>IF(AS1744+1=13,1,AS1744+1)</f>
        <v/>
      </c>
      <c r="AT1745">
        <f>IFERROR(IF(SLOPE($AQ$1730:$AQ$1741,$AS$1730:$AS$1741)&gt;0,MIN(3,ABS(SLOPE($AQ$1730:$AQ$1741,$AS$1730:$AS$1741))),IF(SLOPE($AQ$1730:$AQ$1741,$AS$1730:$AS$1741)&lt;-0.5,-0.5,0)),0)</f>
        <v/>
      </c>
      <c r="AU1745">
        <f>IFERROR(IF(SLOPE($AR$1730:$AR$1741,$AS$1730:$AS$1741)&lt;0,MAX(-3,-ABS(SLOPE($AR$1730:$AR$1741,$AS$1730:$AS$1741))),IF(SLOPE($AR$1730:$AR$1741,$AS$1730:$AS$1741)&gt;0.5,0.5,0)),0)</f>
        <v/>
      </c>
      <c r="AV1745">
        <f>($AQ$1742+(AT1745*(AS1745-1)))</f>
        <v/>
      </c>
      <c r="AW1745">
        <f>($AR$1742+(AU1745*(AS1745-1)))</f>
        <v/>
      </c>
      <c r="AX1745">
        <f>IF(AT1745&gt;0,AV1745+AT1745,AV1745)</f>
        <v/>
      </c>
      <c r="AY1745">
        <f>IF(AU1745&lt;0,AW1745+AU1745,AW1745)</f>
        <v/>
      </c>
      <c r="BA1745" s="14">
        <f>IFERROR(AX1745-AQ1745,"")</f>
        <v/>
      </c>
      <c r="BB1745" s="14">
        <f>IFERROR(AY1745-AR1745,"")</f>
        <v/>
      </c>
      <c r="BD1745">
        <f>AH1745</f>
        <v/>
      </c>
      <c r="BE1745">
        <f>AI1745</f>
        <v/>
      </c>
      <c r="BF1745">
        <f>AJ1745</f>
        <v/>
      </c>
      <c r="BG1745" s="14">
        <f>L1745</f>
        <v/>
      </c>
      <c r="BH1745" s="14">
        <f>IF(X1745="","",X1745)</f>
        <v/>
      </c>
      <c r="BI1745" s="14">
        <f>IF(Y1745="","",Y1745)</f>
        <v/>
      </c>
      <c r="BJ1745">
        <f>Z1745</f>
        <v/>
      </c>
      <c r="BK1745">
        <f>AA1745</f>
        <v/>
      </c>
      <c r="BL1745">
        <f>IFERROR(AX1745,"")</f>
        <v/>
      </c>
      <c r="BM1745">
        <f>IFERROR(AY1745,"")</f>
        <v/>
      </c>
    </row>
    <row r="1746" ht="14.25" customHeight="1">
      <c r="A1746">
        <f>ALGLIB_SSA_XAUUSD!AA1746</f>
        <v/>
      </c>
      <c r="B1746">
        <f>IF($A1746="","",INDEX(ALGLIB_SSA_XAUUSD!$B$2:$B$2401,MATCH($A1746,ALGLIB_SSA_XAUUSD!$A$2:$A$2401,1)))</f>
        <v/>
      </c>
      <c r="C1746">
        <f>IF($A1746="","",INDEX(ALGLIB_SSA_XAUUSD!$C$2:$C$2401,MATCH($A1746,ALGLIB_SSA_XAUUSD!$A$2:$A$2401,1)))</f>
        <v/>
      </c>
      <c r="D1746" s="14">
        <f>IF($A1746="","",INT((ROW()-2)/12)+1)</f>
        <v/>
      </c>
      <c r="E1746" s="14">
        <f>IF(AND(E1754&lt;&gt;"",D1754=D1742+1),E1742+(E1754-E1742)*4/12,"")</f>
        <v/>
      </c>
      <c r="F1746" s="14">
        <f>IF(AND(F1754&lt;&gt;"",D1754=D1742+1),F1742+(F1754-F1742)*4/12,"")</f>
        <v/>
      </c>
      <c r="G1746" s="14">
        <f>IF(AND(G1754&lt;&gt;"",D1754=D1742+1),G1742+(G1754-G1742)*4/12,"")</f>
        <v/>
      </c>
      <c r="H1746" s="14">
        <f>IF(AND(H1754&lt;&gt;"",D1754=D1742+1),H1742+(H1754-H1742)*4/12,"")</f>
        <v/>
      </c>
      <c r="I1746" s="14">
        <f>IF(AND(L1754&lt;&gt;"",D1754=D1742+1),I1742+(I1754-I1742)*4/12,"")</f>
        <v/>
      </c>
      <c r="J1746">
        <f>_xlfn.XLOOKUP($A1746,ALGLIB_SSA_XAUUSD!$AA$2:$AA$2401,ALGLIB_SSA_XAUUSD!$P$2:$P$2401,"",0)</f>
        <v/>
      </c>
      <c r="K1746">
        <f>_xlfn.XLOOKUP($A1746,ALGLIB_SSA_XAUUSD!$AA$2:$AA$2401,ALGLIB_SSA_XAUUSD!$Q$2:$Q$2401,"",0)</f>
        <v/>
      </c>
      <c r="L1746">
        <f>_xlfn.XLOOKUP($A1746,ALGLIB_SSA_XAUUSD!$AA$2:$AA$2401,ALGLIB_SSA_XAUUSD!$R$2:$R$2401,"",0)</f>
        <v/>
      </c>
      <c r="M1746">
        <f>_xlfn.XLOOKUP($A1746,ALGLIB_SSA_XAUUSD!$AA$2:$AA$2401,ALGLIB_SSA_XAUUSD!$S$2:$S$2401,"",0)</f>
        <v/>
      </c>
      <c r="N1746">
        <f>_xlfn.XLOOKUP($A1746,ALGLIB_SSA_XAUUSD!$AA$2:$AA$2401,ALGLIB_SSA_XAUUSD!$T$2:$T$2401,"",0)</f>
        <v/>
      </c>
      <c r="O1746">
        <f>_xlfn.XLOOKUP($A1746,ALGLIB_SSA_XAUUSD!$AA$2:$AA$2401,ALGLIB_SSA_XAUUSD!$U$2:$U$2401,"",0)</f>
        <v/>
      </c>
      <c r="P1746">
        <f>_xlfn.XLOOKUP($A1746,ALGLIB_SSA_XAUUSD!$AA$2:$AA$2401,ALGLIB_SSA_XAUUSD!$V$2:$V$2401,"",0)</f>
        <v/>
      </c>
      <c r="S1746">
        <f>A1746</f>
        <v/>
      </c>
      <c r="T1746">
        <f>J1746</f>
        <v/>
      </c>
      <c r="U1746">
        <f>K1746</f>
        <v/>
      </c>
      <c r="V1746" s="14">
        <f>IF($A1746="","",MOD(ROW()-2,12)+1)</f>
        <v/>
      </c>
      <c r="W1746">
        <f>L1746</f>
        <v/>
      </c>
      <c r="X1746" s="14">
        <f>IF(F1746="","",F1746)</f>
        <v/>
      </c>
      <c r="Y1746" s="14">
        <f>IF(G1746="","",G1746)</f>
        <v/>
      </c>
      <c r="Z1746">
        <f>M1746</f>
        <v/>
      </c>
      <c r="AA1746">
        <f>N1746</f>
        <v/>
      </c>
      <c r="AB1746" s="14">
        <f>IF(H1746="","",H1746)</f>
        <v/>
      </c>
      <c r="AC1746">
        <f>O1746</f>
        <v/>
      </c>
      <c r="AD1746" s="14">
        <f>IF(I1746="","",I1746)</f>
        <v/>
      </c>
      <c r="AE1746">
        <f>P1746</f>
        <v/>
      </c>
      <c r="AH1746">
        <f>IF(S1746&lt;&gt;"",S1746,AH1745+900)</f>
        <v/>
      </c>
      <c r="AI1746">
        <f>IF(T1746&lt;&gt;"",T1746,AI1745)</f>
        <v/>
      </c>
      <c r="AJ1746">
        <f>IF(U1746&lt;&gt;"",U1746,AJ1745)</f>
        <v/>
      </c>
      <c r="AK1746">
        <f>IF(W1746&lt;&gt;"",W1746,"")</f>
        <v/>
      </c>
      <c r="AL1746" s="14">
        <f>IF(X1746&lt;&gt;"",X1746,"")</f>
        <v/>
      </c>
      <c r="AM1746" s="14">
        <f>IF(Y1746&lt;&gt;"",Y1746,"")</f>
        <v/>
      </c>
      <c r="AN1746" s="14">
        <f>IF(OR(AL1746="",AM1746=""),"",AL1746-AM1746)</f>
        <v/>
      </c>
      <c r="AO1746">
        <f>IF(AN1746="","",IF(AN1746&gt;0,"Bullish","Bearish"))</f>
        <v/>
      </c>
      <c r="AP1746">
        <f>IF(AO1746="",AP1745,AO1746)</f>
        <v/>
      </c>
      <c r="AQ1746" s="14">
        <f>IF(AB1746&lt;&gt;"",AB1746,"")</f>
        <v/>
      </c>
      <c r="AR1746" s="14">
        <f>IF(AD1746&lt;&gt;"",AD1746,"")</f>
        <v/>
      </c>
      <c r="AS1746">
        <f>IF(AS1745+1=13,1,AS1745+1)</f>
        <v/>
      </c>
      <c r="AT1746">
        <f>IFERROR(IF(SLOPE($AQ$1730:$AQ$1741,$AS$1730:$AS$1741)&gt;0,MIN(3,ABS(SLOPE($AQ$1730:$AQ$1741,$AS$1730:$AS$1741))),IF(SLOPE($AQ$1730:$AQ$1741,$AS$1730:$AS$1741)&lt;-0.5,-0.5,0)),0)</f>
        <v/>
      </c>
      <c r="AU1746">
        <f>IFERROR(IF(SLOPE($AR$1730:$AR$1741,$AS$1730:$AS$1741)&lt;0,MAX(-3,-ABS(SLOPE($AR$1730:$AR$1741,$AS$1730:$AS$1741))),IF(SLOPE($AR$1730:$AR$1741,$AS$1730:$AS$1741)&gt;0.5,0.5,0)),0)</f>
        <v/>
      </c>
      <c r="AV1746">
        <f>($AQ$1742+(AT1746*(AS1746-1)))</f>
        <v/>
      </c>
      <c r="AW1746">
        <f>($AR$1742+(AU1746*(AS1746-1)))</f>
        <v/>
      </c>
      <c r="AX1746">
        <f>IF(AT1746&gt;0,AV1746+AT1746,AV1746)</f>
        <v/>
      </c>
      <c r="AY1746">
        <f>IF(AU1746&lt;0,AW1746+AU1746,AW1746)</f>
        <v/>
      </c>
      <c r="BA1746" s="14">
        <f>IFERROR(AX1746-AQ1746,"")</f>
        <v/>
      </c>
      <c r="BB1746" s="14">
        <f>IFERROR(AY1746-AR1746,"")</f>
        <v/>
      </c>
      <c r="BD1746">
        <f>AH1746</f>
        <v/>
      </c>
      <c r="BE1746">
        <f>AI1746</f>
        <v/>
      </c>
      <c r="BF1746">
        <f>AJ1746</f>
        <v/>
      </c>
      <c r="BG1746" s="14">
        <f>L1746</f>
        <v/>
      </c>
      <c r="BH1746" s="14">
        <f>IF(X1746="","",X1746)</f>
        <v/>
      </c>
      <c r="BI1746" s="14">
        <f>IF(Y1746="","",Y1746)</f>
        <v/>
      </c>
      <c r="BJ1746">
        <f>Z1746</f>
        <v/>
      </c>
      <c r="BK1746">
        <f>AA1746</f>
        <v/>
      </c>
      <c r="BL1746">
        <f>IFERROR(AX1746,"")</f>
        <v/>
      </c>
      <c r="BM1746">
        <f>IFERROR(AY1746,"")</f>
        <v/>
      </c>
    </row>
    <row r="1747" ht="14.25" customHeight="1">
      <c r="A1747">
        <f>ALGLIB_SSA_XAUUSD!AA1747</f>
        <v/>
      </c>
      <c r="B1747">
        <f>IF($A1747="","",INDEX(ALGLIB_SSA_XAUUSD!$B$2:$B$2401,MATCH($A1747,ALGLIB_SSA_XAUUSD!$A$2:$A$2401,1)))</f>
        <v/>
      </c>
      <c r="C1747">
        <f>IF($A1747="","",INDEX(ALGLIB_SSA_XAUUSD!$C$2:$C$2401,MATCH($A1747,ALGLIB_SSA_XAUUSD!$A$2:$A$2401,1)))</f>
        <v/>
      </c>
      <c r="D1747" s="14">
        <f>IF($A1747="","",INT((ROW()-2)/12)+1)</f>
        <v/>
      </c>
      <c r="E1747" s="14">
        <f>IF(AND(E1754&lt;&gt;"",D1754=D1742+1),E1742+(E1754-E1742)*5/12,"")</f>
        <v/>
      </c>
      <c r="F1747" s="14">
        <f>IF(AND(F1754&lt;&gt;"",D1754=D1742+1),F1742+(F1754-F1742)*5/12,"")</f>
        <v/>
      </c>
      <c r="G1747" s="14">
        <f>IF(AND(G1754&lt;&gt;"",D1754=D1742+1),G1742+(G1754-G1742)*5/12,"")</f>
        <v/>
      </c>
      <c r="H1747" s="14">
        <f>IF(AND(H1754&lt;&gt;"",D1754=D1742+1),H1742+(H1754-H1742)*5/12,"")</f>
        <v/>
      </c>
      <c r="I1747" s="14">
        <f>IF(AND(L1754&lt;&gt;"",D1754=D1742+1),I1742+(I1754-I1742)*5/12,"")</f>
        <v/>
      </c>
      <c r="J1747">
        <f>_xlfn.XLOOKUP($A1747,ALGLIB_SSA_XAUUSD!$AA$2:$AA$2401,ALGLIB_SSA_XAUUSD!$P$2:$P$2401,"",0)</f>
        <v/>
      </c>
      <c r="K1747">
        <f>_xlfn.XLOOKUP($A1747,ALGLIB_SSA_XAUUSD!$AA$2:$AA$2401,ALGLIB_SSA_XAUUSD!$Q$2:$Q$2401,"",0)</f>
        <v/>
      </c>
      <c r="L1747">
        <f>_xlfn.XLOOKUP($A1747,ALGLIB_SSA_XAUUSD!$AA$2:$AA$2401,ALGLIB_SSA_XAUUSD!$R$2:$R$2401,"",0)</f>
        <v/>
      </c>
      <c r="M1747">
        <f>_xlfn.XLOOKUP($A1747,ALGLIB_SSA_XAUUSD!$AA$2:$AA$2401,ALGLIB_SSA_XAUUSD!$S$2:$S$2401,"",0)</f>
        <v/>
      </c>
      <c r="N1747">
        <f>_xlfn.XLOOKUP($A1747,ALGLIB_SSA_XAUUSD!$AA$2:$AA$2401,ALGLIB_SSA_XAUUSD!$T$2:$T$2401,"",0)</f>
        <v/>
      </c>
      <c r="O1747">
        <f>_xlfn.XLOOKUP($A1747,ALGLIB_SSA_XAUUSD!$AA$2:$AA$2401,ALGLIB_SSA_XAUUSD!$U$2:$U$2401,"",0)</f>
        <v/>
      </c>
      <c r="P1747">
        <f>_xlfn.XLOOKUP($A1747,ALGLIB_SSA_XAUUSD!$AA$2:$AA$2401,ALGLIB_SSA_XAUUSD!$V$2:$V$2401,"",0)</f>
        <v/>
      </c>
      <c r="S1747">
        <f>A1747</f>
        <v/>
      </c>
      <c r="T1747">
        <f>J1747</f>
        <v/>
      </c>
      <c r="U1747">
        <f>K1747</f>
        <v/>
      </c>
      <c r="V1747" s="14">
        <f>IF($A1747="","",MOD(ROW()-2,12)+1)</f>
        <v/>
      </c>
      <c r="W1747">
        <f>L1747</f>
        <v/>
      </c>
      <c r="X1747" s="14">
        <f>IF(F1747="","",F1747)</f>
        <v/>
      </c>
      <c r="Y1747" s="14">
        <f>IF(G1747="","",G1747)</f>
        <v/>
      </c>
      <c r="Z1747">
        <f>M1747</f>
        <v/>
      </c>
      <c r="AA1747">
        <f>N1747</f>
        <v/>
      </c>
      <c r="AB1747" s="14">
        <f>IF(H1747="","",H1747)</f>
        <v/>
      </c>
      <c r="AC1747">
        <f>O1747</f>
        <v/>
      </c>
      <c r="AD1747" s="14">
        <f>IF(I1747="","",I1747)</f>
        <v/>
      </c>
      <c r="AE1747">
        <f>P1747</f>
        <v/>
      </c>
      <c r="AH1747">
        <f>IF(S1747&lt;&gt;"",S1747,AH1746+900)</f>
        <v/>
      </c>
      <c r="AI1747">
        <f>IF(T1747&lt;&gt;"",T1747,AI1746)</f>
        <v/>
      </c>
      <c r="AJ1747">
        <f>IF(U1747&lt;&gt;"",U1747,AJ1746)</f>
        <v/>
      </c>
      <c r="AK1747">
        <f>IF(W1747&lt;&gt;"",W1747,"")</f>
        <v/>
      </c>
      <c r="AL1747" s="14">
        <f>IF(X1747&lt;&gt;"",X1747,"")</f>
        <v/>
      </c>
      <c r="AM1747" s="14">
        <f>IF(Y1747&lt;&gt;"",Y1747,"")</f>
        <v/>
      </c>
      <c r="AN1747" s="14">
        <f>IF(OR(AL1747="",AM1747=""),"",AL1747-AM1747)</f>
        <v/>
      </c>
      <c r="AO1747">
        <f>IF(AN1747="","",IF(AN1747&gt;0,"Bullish","Bearish"))</f>
        <v/>
      </c>
      <c r="AP1747">
        <f>IF(AO1747="",AP1746,AO1747)</f>
        <v/>
      </c>
      <c r="AQ1747" s="14">
        <f>IF(AB1747&lt;&gt;"",AB1747,"")</f>
        <v/>
      </c>
      <c r="AR1747" s="14">
        <f>IF(AD1747&lt;&gt;"",AD1747,"")</f>
        <v/>
      </c>
      <c r="AS1747">
        <f>IF(AS1746+1=13,1,AS1746+1)</f>
        <v/>
      </c>
      <c r="AT1747">
        <f>IFERROR(IF(SLOPE($AQ$1730:$AQ$1741,$AS$1730:$AS$1741)&gt;0,MIN(3,ABS(SLOPE($AQ$1730:$AQ$1741,$AS$1730:$AS$1741))),IF(SLOPE($AQ$1730:$AQ$1741,$AS$1730:$AS$1741)&lt;-0.5,-0.5,0)),0)</f>
        <v/>
      </c>
      <c r="AU1747">
        <f>IFERROR(IF(SLOPE($AR$1730:$AR$1741,$AS$1730:$AS$1741)&lt;0,MAX(-3,-ABS(SLOPE($AR$1730:$AR$1741,$AS$1730:$AS$1741))),IF(SLOPE($AR$1730:$AR$1741,$AS$1730:$AS$1741)&gt;0.5,0.5,0)),0)</f>
        <v/>
      </c>
      <c r="AV1747">
        <f>($AQ$1742+(AT1747*(AS1747-1)))</f>
        <v/>
      </c>
      <c r="AW1747">
        <f>($AR$1742+(AU1747*(AS1747-1)))</f>
        <v/>
      </c>
      <c r="AX1747">
        <f>IF(AT1747&gt;0,AV1747+AT1747,AV1747)</f>
        <v/>
      </c>
      <c r="AY1747">
        <f>IF(AU1747&lt;0,AW1747+AU1747,AW1747)</f>
        <v/>
      </c>
      <c r="BA1747" s="14">
        <f>IFERROR(AX1747-AQ1747,"")</f>
        <v/>
      </c>
      <c r="BB1747" s="14">
        <f>IFERROR(AY1747-AR1747,"")</f>
        <v/>
      </c>
      <c r="BD1747">
        <f>AH1747</f>
        <v/>
      </c>
      <c r="BE1747">
        <f>AI1747</f>
        <v/>
      </c>
      <c r="BF1747">
        <f>AJ1747</f>
        <v/>
      </c>
      <c r="BG1747" s="14">
        <f>L1747</f>
        <v/>
      </c>
      <c r="BH1747" s="14">
        <f>IF(X1747="","",X1747)</f>
        <v/>
      </c>
      <c r="BI1747" s="14">
        <f>IF(Y1747="","",Y1747)</f>
        <v/>
      </c>
      <c r="BJ1747">
        <f>Z1747</f>
        <v/>
      </c>
      <c r="BK1747">
        <f>AA1747</f>
        <v/>
      </c>
      <c r="BL1747">
        <f>IFERROR(AX1747,"")</f>
        <v/>
      </c>
      <c r="BM1747">
        <f>IFERROR(AY1747,"")</f>
        <v/>
      </c>
    </row>
    <row r="1748" ht="14.25" customHeight="1">
      <c r="A1748">
        <f>ALGLIB_SSA_XAUUSD!AA1748</f>
        <v/>
      </c>
      <c r="B1748">
        <f>IF($A1748="","",INDEX(ALGLIB_SSA_XAUUSD!$B$2:$B$2401,MATCH($A1748,ALGLIB_SSA_XAUUSD!$A$2:$A$2401,1)))</f>
        <v/>
      </c>
      <c r="C1748">
        <f>IF($A1748="","",INDEX(ALGLIB_SSA_XAUUSD!$C$2:$C$2401,MATCH($A1748,ALGLIB_SSA_XAUUSD!$A$2:$A$2401,1)))</f>
        <v/>
      </c>
      <c r="D1748" s="14">
        <f>IF($A1748="","",INT((ROW()-2)/12)+1)</f>
        <v/>
      </c>
      <c r="E1748" s="14">
        <f>IF(AND(E1754&lt;&gt;"",D1754=D1742+1),E1742+(E1754-E1742)*6/12,"")</f>
        <v/>
      </c>
      <c r="F1748" s="14">
        <f>IF(AND(F1754&lt;&gt;"",D1754=D1742+1),F1742+(F1754-F1742)*6/12,"")</f>
        <v/>
      </c>
      <c r="G1748" s="14">
        <f>IF(AND(G1754&lt;&gt;"",D1754=D1742+1),G1742+(G1754-G1742)*6/12,"")</f>
        <v/>
      </c>
      <c r="H1748" s="14">
        <f>IF(AND(H1754&lt;&gt;"",D1754=D1742+1),H1742+(H1754-H1742)*6/12,"")</f>
        <v/>
      </c>
      <c r="I1748" s="14">
        <f>IF(AND(L1754&lt;&gt;"",D1754=D1742+1),I1742+(I1754-I1742)*6/12,"")</f>
        <v/>
      </c>
      <c r="J1748">
        <f>_xlfn.XLOOKUP($A1748,ALGLIB_SSA_XAUUSD!$AA$2:$AA$2401,ALGLIB_SSA_XAUUSD!$P$2:$P$2401,"",0)</f>
        <v/>
      </c>
      <c r="K1748">
        <f>_xlfn.XLOOKUP($A1748,ALGLIB_SSA_XAUUSD!$AA$2:$AA$2401,ALGLIB_SSA_XAUUSD!$Q$2:$Q$2401,"",0)</f>
        <v/>
      </c>
      <c r="L1748">
        <f>_xlfn.XLOOKUP($A1748,ALGLIB_SSA_XAUUSD!$AA$2:$AA$2401,ALGLIB_SSA_XAUUSD!$R$2:$R$2401,"",0)</f>
        <v/>
      </c>
      <c r="M1748">
        <f>_xlfn.XLOOKUP($A1748,ALGLIB_SSA_XAUUSD!$AA$2:$AA$2401,ALGLIB_SSA_XAUUSD!$S$2:$S$2401,"",0)</f>
        <v/>
      </c>
      <c r="N1748">
        <f>_xlfn.XLOOKUP($A1748,ALGLIB_SSA_XAUUSD!$AA$2:$AA$2401,ALGLIB_SSA_XAUUSD!$T$2:$T$2401,"",0)</f>
        <v/>
      </c>
      <c r="O1748">
        <f>_xlfn.XLOOKUP($A1748,ALGLIB_SSA_XAUUSD!$AA$2:$AA$2401,ALGLIB_SSA_XAUUSD!$U$2:$U$2401,"",0)</f>
        <v/>
      </c>
      <c r="P1748">
        <f>_xlfn.XLOOKUP($A1748,ALGLIB_SSA_XAUUSD!$AA$2:$AA$2401,ALGLIB_SSA_XAUUSD!$V$2:$V$2401,"",0)</f>
        <v/>
      </c>
      <c r="S1748">
        <f>A1748</f>
        <v/>
      </c>
      <c r="T1748">
        <f>J1748</f>
        <v/>
      </c>
      <c r="U1748">
        <f>K1748</f>
        <v/>
      </c>
      <c r="V1748" s="14">
        <f>IF($A1748="","",MOD(ROW()-2,12)+1)</f>
        <v/>
      </c>
      <c r="W1748">
        <f>L1748</f>
        <v/>
      </c>
      <c r="X1748" s="14">
        <f>IF(F1748="","",F1748)</f>
        <v/>
      </c>
      <c r="Y1748" s="14">
        <f>IF(G1748="","",G1748)</f>
        <v/>
      </c>
      <c r="Z1748">
        <f>M1748</f>
        <v/>
      </c>
      <c r="AA1748">
        <f>N1748</f>
        <v/>
      </c>
      <c r="AB1748" s="14">
        <f>IF(H1748="","",H1748)</f>
        <v/>
      </c>
      <c r="AC1748">
        <f>O1748</f>
        <v/>
      </c>
      <c r="AD1748" s="14">
        <f>IF(I1748="","",I1748)</f>
        <v/>
      </c>
      <c r="AE1748">
        <f>P1748</f>
        <v/>
      </c>
      <c r="AH1748">
        <f>IF(S1748&lt;&gt;"",S1748,AH1747+900)</f>
        <v/>
      </c>
      <c r="AI1748">
        <f>IF(T1748&lt;&gt;"",T1748,AI1747)</f>
        <v/>
      </c>
      <c r="AJ1748">
        <f>IF(U1748&lt;&gt;"",U1748,AJ1747)</f>
        <v/>
      </c>
      <c r="AK1748">
        <f>IF(W1748&lt;&gt;"",W1748,"")</f>
        <v/>
      </c>
      <c r="AL1748" s="14">
        <f>IF(X1748&lt;&gt;"",X1748,"")</f>
        <v/>
      </c>
      <c r="AM1748" s="14">
        <f>IF(Y1748&lt;&gt;"",Y1748,"")</f>
        <v/>
      </c>
      <c r="AN1748" s="14">
        <f>IF(OR(AL1748="",AM1748=""),"",AL1748-AM1748)</f>
        <v/>
      </c>
      <c r="AO1748">
        <f>IF(AN1748="","",IF(AN1748&gt;0,"Bullish","Bearish"))</f>
        <v/>
      </c>
      <c r="AP1748">
        <f>IF(AO1748="",AP1747,AO1748)</f>
        <v/>
      </c>
      <c r="AQ1748" s="14">
        <f>IF(AB1748&lt;&gt;"",AB1748,"")</f>
        <v/>
      </c>
      <c r="AR1748" s="14">
        <f>IF(AD1748&lt;&gt;"",AD1748,"")</f>
        <v/>
      </c>
      <c r="AS1748">
        <f>IF(AS1747+1=13,1,AS1747+1)</f>
        <v/>
      </c>
      <c r="AT1748">
        <f>IFERROR(IF(SLOPE($AQ$1730:$AQ$1741,$AS$1730:$AS$1741)&gt;0,MIN(3,ABS(SLOPE($AQ$1730:$AQ$1741,$AS$1730:$AS$1741))),IF(SLOPE($AQ$1730:$AQ$1741,$AS$1730:$AS$1741)&lt;-0.5,-0.5,0)),0)</f>
        <v/>
      </c>
      <c r="AU1748">
        <f>IFERROR(IF(SLOPE($AR$1730:$AR$1741,$AS$1730:$AS$1741)&lt;0,MAX(-3,-ABS(SLOPE($AR$1730:$AR$1741,$AS$1730:$AS$1741))),IF(SLOPE($AR$1730:$AR$1741,$AS$1730:$AS$1741)&gt;0.5,0.5,0)),0)</f>
        <v/>
      </c>
      <c r="AV1748">
        <f>($AQ$1742+(AT1748*(AS1748-1)))</f>
        <v/>
      </c>
      <c r="AW1748">
        <f>($AR$1742+(AU1748*(AS1748-1)))</f>
        <v/>
      </c>
      <c r="AX1748">
        <f>IF(AT1748&gt;0,AV1748+AT1748,AV1748)</f>
        <v/>
      </c>
      <c r="AY1748">
        <f>IF(AU1748&lt;0,AW1748+AU1748,AW1748)</f>
        <v/>
      </c>
      <c r="BA1748" s="14">
        <f>IFERROR(AX1748-AQ1748,"")</f>
        <v/>
      </c>
      <c r="BB1748" s="14">
        <f>IFERROR(AY1748-AR1748,"")</f>
        <v/>
      </c>
      <c r="BD1748">
        <f>AH1748</f>
        <v/>
      </c>
      <c r="BE1748">
        <f>AI1748</f>
        <v/>
      </c>
      <c r="BF1748">
        <f>AJ1748</f>
        <v/>
      </c>
      <c r="BG1748" s="14">
        <f>L1748</f>
        <v/>
      </c>
      <c r="BH1748" s="14">
        <f>IF(X1748="","",X1748)</f>
        <v/>
      </c>
      <c r="BI1748" s="14">
        <f>IF(Y1748="","",Y1748)</f>
        <v/>
      </c>
      <c r="BJ1748">
        <f>Z1748</f>
        <v/>
      </c>
      <c r="BK1748">
        <f>AA1748</f>
        <v/>
      </c>
      <c r="BL1748">
        <f>IFERROR(AX1748,"")</f>
        <v/>
      </c>
      <c r="BM1748">
        <f>IFERROR(AY1748,"")</f>
        <v/>
      </c>
    </row>
    <row r="1749" ht="14.25" customHeight="1">
      <c r="A1749">
        <f>ALGLIB_SSA_XAUUSD!AA1749</f>
        <v/>
      </c>
      <c r="B1749">
        <f>IF($A1749="","",INDEX(ALGLIB_SSA_XAUUSD!$B$2:$B$2401,MATCH($A1749,ALGLIB_SSA_XAUUSD!$A$2:$A$2401,1)))</f>
        <v/>
      </c>
      <c r="C1749">
        <f>IF($A1749="","",INDEX(ALGLIB_SSA_XAUUSD!$C$2:$C$2401,MATCH($A1749,ALGLIB_SSA_XAUUSD!$A$2:$A$2401,1)))</f>
        <v/>
      </c>
      <c r="D1749" s="14">
        <f>IF($A1749="","",INT((ROW()-2)/12)+1)</f>
        <v/>
      </c>
      <c r="E1749" s="14">
        <f>IF(AND(E1754&lt;&gt;"",D1754=D1742+1),E1742+(E1754-E1742)*7/12,"")</f>
        <v/>
      </c>
      <c r="F1749" s="14">
        <f>IF(AND(F1754&lt;&gt;"",D1754=D1742+1),F1742+(F1754-F1742)*7/12,"")</f>
        <v/>
      </c>
      <c r="G1749" s="14">
        <f>IF(AND(G1754&lt;&gt;"",D1754=D1742+1),G1742+(G1754-G1742)*7/12,"")</f>
        <v/>
      </c>
      <c r="H1749" s="14">
        <f>IF(AND(H1754&lt;&gt;"",D1754=D1742+1),H1742+(H1754-H1742)*7/12,"")</f>
        <v/>
      </c>
      <c r="I1749" s="14">
        <f>IF(AND(L1754&lt;&gt;"",D1754=D1742+1),I1742+(I1754-I1742)*7/12,"")</f>
        <v/>
      </c>
      <c r="J1749">
        <f>_xlfn.XLOOKUP($A1749,ALGLIB_SSA_XAUUSD!$AA$2:$AA$2401,ALGLIB_SSA_XAUUSD!$P$2:$P$2401,"",0)</f>
        <v/>
      </c>
      <c r="K1749">
        <f>_xlfn.XLOOKUP($A1749,ALGLIB_SSA_XAUUSD!$AA$2:$AA$2401,ALGLIB_SSA_XAUUSD!$Q$2:$Q$2401,"",0)</f>
        <v/>
      </c>
      <c r="L1749">
        <f>_xlfn.XLOOKUP($A1749,ALGLIB_SSA_XAUUSD!$AA$2:$AA$2401,ALGLIB_SSA_XAUUSD!$R$2:$R$2401,"",0)</f>
        <v/>
      </c>
      <c r="M1749">
        <f>_xlfn.XLOOKUP($A1749,ALGLIB_SSA_XAUUSD!$AA$2:$AA$2401,ALGLIB_SSA_XAUUSD!$S$2:$S$2401,"",0)</f>
        <v/>
      </c>
      <c r="N1749">
        <f>_xlfn.XLOOKUP($A1749,ALGLIB_SSA_XAUUSD!$AA$2:$AA$2401,ALGLIB_SSA_XAUUSD!$T$2:$T$2401,"",0)</f>
        <v/>
      </c>
      <c r="O1749">
        <f>_xlfn.XLOOKUP($A1749,ALGLIB_SSA_XAUUSD!$AA$2:$AA$2401,ALGLIB_SSA_XAUUSD!$U$2:$U$2401,"",0)</f>
        <v/>
      </c>
      <c r="P1749">
        <f>_xlfn.XLOOKUP($A1749,ALGLIB_SSA_XAUUSD!$AA$2:$AA$2401,ALGLIB_SSA_XAUUSD!$V$2:$V$2401,"",0)</f>
        <v/>
      </c>
      <c r="S1749">
        <f>A1749</f>
        <v/>
      </c>
      <c r="T1749">
        <f>J1749</f>
        <v/>
      </c>
      <c r="U1749">
        <f>K1749</f>
        <v/>
      </c>
      <c r="V1749" s="14">
        <f>IF($A1749="","",MOD(ROW()-2,12)+1)</f>
        <v/>
      </c>
      <c r="W1749">
        <f>L1749</f>
        <v/>
      </c>
      <c r="X1749" s="14">
        <f>IF(F1749="","",F1749)</f>
        <v/>
      </c>
      <c r="Y1749" s="14">
        <f>IF(G1749="","",G1749)</f>
        <v/>
      </c>
      <c r="Z1749">
        <f>M1749</f>
        <v/>
      </c>
      <c r="AA1749">
        <f>N1749</f>
        <v/>
      </c>
      <c r="AB1749" s="14">
        <f>IF(H1749="","",H1749)</f>
        <v/>
      </c>
      <c r="AC1749">
        <f>O1749</f>
        <v/>
      </c>
      <c r="AD1749" s="14">
        <f>IF(I1749="","",I1749)</f>
        <v/>
      </c>
      <c r="AE1749">
        <f>P1749</f>
        <v/>
      </c>
      <c r="AH1749">
        <f>IF(S1749&lt;&gt;"",S1749,AH1748+900)</f>
        <v/>
      </c>
      <c r="AI1749">
        <f>IF(T1749&lt;&gt;"",T1749,AI1748)</f>
        <v/>
      </c>
      <c r="AJ1749">
        <f>IF(U1749&lt;&gt;"",U1749,AJ1748)</f>
        <v/>
      </c>
      <c r="AK1749">
        <f>IF(W1749&lt;&gt;"",W1749,"")</f>
        <v/>
      </c>
      <c r="AL1749" s="14">
        <f>IF(X1749&lt;&gt;"",X1749,"")</f>
        <v/>
      </c>
      <c r="AM1749" s="14">
        <f>IF(Y1749&lt;&gt;"",Y1749,"")</f>
        <v/>
      </c>
      <c r="AN1749" s="14">
        <f>IF(OR(AL1749="",AM1749=""),"",AL1749-AM1749)</f>
        <v/>
      </c>
      <c r="AO1749">
        <f>IF(AN1749="","",IF(AN1749&gt;0,"Bullish","Bearish"))</f>
        <v/>
      </c>
      <c r="AP1749">
        <f>IF(AO1749="",AP1748,AO1749)</f>
        <v/>
      </c>
      <c r="AQ1749" s="14">
        <f>IF(AB1749&lt;&gt;"",AB1749,"")</f>
        <v/>
      </c>
      <c r="AR1749" s="14">
        <f>IF(AD1749&lt;&gt;"",AD1749,"")</f>
        <v/>
      </c>
      <c r="AS1749">
        <f>IF(AS1748+1=13,1,AS1748+1)</f>
        <v/>
      </c>
      <c r="AT1749">
        <f>IFERROR(IF(SLOPE($AQ$1730:$AQ$1741,$AS$1730:$AS$1741)&gt;0,MIN(3,ABS(SLOPE($AQ$1730:$AQ$1741,$AS$1730:$AS$1741))),IF(SLOPE($AQ$1730:$AQ$1741,$AS$1730:$AS$1741)&lt;-0.5,-0.5,0)),0)</f>
        <v/>
      </c>
      <c r="AU1749">
        <f>IFERROR(IF(SLOPE($AR$1730:$AR$1741,$AS$1730:$AS$1741)&lt;0,MAX(-3,-ABS(SLOPE($AR$1730:$AR$1741,$AS$1730:$AS$1741))),IF(SLOPE($AR$1730:$AR$1741,$AS$1730:$AS$1741)&gt;0.5,0.5,0)),0)</f>
        <v/>
      </c>
      <c r="AV1749">
        <f>($AQ$1742+(AT1749*(AS1749-1)))</f>
        <v/>
      </c>
      <c r="AW1749">
        <f>($AR$1742+(AU1749*(AS1749-1)))</f>
        <v/>
      </c>
      <c r="AX1749">
        <f>IF(AT1749&gt;0,AV1749+AT1749,AV1749)</f>
        <v/>
      </c>
      <c r="AY1749">
        <f>IF(AU1749&lt;0,AW1749+AU1749,AW1749)</f>
        <v/>
      </c>
      <c r="BA1749" s="14">
        <f>IFERROR(AX1749-AQ1749,"")</f>
        <v/>
      </c>
      <c r="BB1749" s="14">
        <f>IFERROR(AY1749-AR1749,"")</f>
        <v/>
      </c>
      <c r="BD1749">
        <f>AH1749</f>
        <v/>
      </c>
      <c r="BE1749">
        <f>AI1749</f>
        <v/>
      </c>
      <c r="BF1749">
        <f>AJ1749</f>
        <v/>
      </c>
      <c r="BG1749" s="14">
        <f>L1749</f>
        <v/>
      </c>
      <c r="BH1749" s="14">
        <f>IF(X1749="","",X1749)</f>
        <v/>
      </c>
      <c r="BI1749" s="14">
        <f>IF(Y1749="","",Y1749)</f>
        <v/>
      </c>
      <c r="BJ1749">
        <f>Z1749</f>
        <v/>
      </c>
      <c r="BK1749">
        <f>AA1749</f>
        <v/>
      </c>
      <c r="BL1749">
        <f>IFERROR(AX1749,"")</f>
        <v/>
      </c>
      <c r="BM1749">
        <f>IFERROR(AY1749,"")</f>
        <v/>
      </c>
    </row>
    <row r="1750" ht="14.25" customHeight="1">
      <c r="A1750">
        <f>ALGLIB_SSA_XAUUSD!AA1750</f>
        <v/>
      </c>
      <c r="B1750">
        <f>IF($A1750="","",INDEX(ALGLIB_SSA_XAUUSD!$B$2:$B$2401,MATCH($A1750,ALGLIB_SSA_XAUUSD!$A$2:$A$2401,1)))</f>
        <v/>
      </c>
      <c r="C1750">
        <f>IF($A1750="","",INDEX(ALGLIB_SSA_XAUUSD!$C$2:$C$2401,MATCH($A1750,ALGLIB_SSA_XAUUSD!$A$2:$A$2401,1)))</f>
        <v/>
      </c>
      <c r="D1750" s="14">
        <f>IF($A1750="","",INT((ROW()-2)/12)+1)</f>
        <v/>
      </c>
      <c r="E1750" s="14">
        <f>IF(AND(E1754&lt;&gt;"",D1754=D1742+1),E1742+(E1754-E1742)*8/12,"")</f>
        <v/>
      </c>
      <c r="F1750" s="14">
        <f>IF(AND(F1754&lt;&gt;"",D1754=D1742+1),F1742+(F1754-F1742)*8/12,"")</f>
        <v/>
      </c>
      <c r="G1750" s="14">
        <f>IF(AND(G1754&lt;&gt;"",D1754=D1742+1),G1742+(G1754-G1742)*8/12,"")</f>
        <v/>
      </c>
      <c r="H1750" s="14">
        <f>IF(AND(H1754&lt;&gt;"",D1754=D1742+1),H1742+(H1754-H1742)*8/12,"")</f>
        <v/>
      </c>
      <c r="I1750" s="14">
        <f>IF(AND(L1754&lt;&gt;"",D1754=D1742+1),I1742+(I1754-I1742)*8/12,"")</f>
        <v/>
      </c>
      <c r="J1750">
        <f>_xlfn.XLOOKUP($A1750,ALGLIB_SSA_XAUUSD!$AA$2:$AA$2401,ALGLIB_SSA_XAUUSD!$P$2:$P$2401,"",0)</f>
        <v/>
      </c>
      <c r="K1750">
        <f>_xlfn.XLOOKUP($A1750,ALGLIB_SSA_XAUUSD!$AA$2:$AA$2401,ALGLIB_SSA_XAUUSD!$Q$2:$Q$2401,"",0)</f>
        <v/>
      </c>
      <c r="L1750">
        <f>_xlfn.XLOOKUP($A1750,ALGLIB_SSA_XAUUSD!$AA$2:$AA$2401,ALGLIB_SSA_XAUUSD!$R$2:$R$2401,"",0)</f>
        <v/>
      </c>
      <c r="M1750">
        <f>_xlfn.XLOOKUP($A1750,ALGLIB_SSA_XAUUSD!$AA$2:$AA$2401,ALGLIB_SSA_XAUUSD!$S$2:$S$2401,"",0)</f>
        <v/>
      </c>
      <c r="N1750">
        <f>_xlfn.XLOOKUP($A1750,ALGLIB_SSA_XAUUSD!$AA$2:$AA$2401,ALGLIB_SSA_XAUUSD!$T$2:$T$2401,"",0)</f>
        <v/>
      </c>
      <c r="O1750">
        <f>_xlfn.XLOOKUP($A1750,ALGLIB_SSA_XAUUSD!$AA$2:$AA$2401,ALGLIB_SSA_XAUUSD!$U$2:$U$2401,"",0)</f>
        <v/>
      </c>
      <c r="P1750">
        <f>_xlfn.XLOOKUP($A1750,ALGLIB_SSA_XAUUSD!$AA$2:$AA$2401,ALGLIB_SSA_XAUUSD!$V$2:$V$2401,"",0)</f>
        <v/>
      </c>
      <c r="S1750">
        <f>A1750</f>
        <v/>
      </c>
      <c r="T1750">
        <f>J1750</f>
        <v/>
      </c>
      <c r="U1750">
        <f>K1750</f>
        <v/>
      </c>
      <c r="V1750" s="14">
        <f>IF($A1750="","",MOD(ROW()-2,12)+1)</f>
        <v/>
      </c>
      <c r="W1750">
        <f>L1750</f>
        <v/>
      </c>
      <c r="X1750" s="14">
        <f>IF(F1750="","",F1750)</f>
        <v/>
      </c>
      <c r="Y1750" s="14">
        <f>IF(G1750="","",G1750)</f>
        <v/>
      </c>
      <c r="Z1750">
        <f>M1750</f>
        <v/>
      </c>
      <c r="AA1750">
        <f>N1750</f>
        <v/>
      </c>
      <c r="AB1750" s="14">
        <f>IF(H1750="","",H1750)</f>
        <v/>
      </c>
      <c r="AC1750">
        <f>O1750</f>
        <v/>
      </c>
      <c r="AD1750" s="14">
        <f>IF(I1750="","",I1750)</f>
        <v/>
      </c>
      <c r="AE1750">
        <f>P1750</f>
        <v/>
      </c>
      <c r="AH1750">
        <f>IF(S1750&lt;&gt;"",S1750,AH1749+900)</f>
        <v/>
      </c>
      <c r="AI1750">
        <f>IF(T1750&lt;&gt;"",T1750,AI1749)</f>
        <v/>
      </c>
      <c r="AJ1750">
        <f>IF(U1750&lt;&gt;"",U1750,AJ1749)</f>
        <v/>
      </c>
      <c r="AK1750">
        <f>IF(W1750&lt;&gt;"",W1750,"")</f>
        <v/>
      </c>
      <c r="AL1750" s="14">
        <f>IF(X1750&lt;&gt;"",X1750,"")</f>
        <v/>
      </c>
      <c r="AM1750" s="14">
        <f>IF(Y1750&lt;&gt;"",Y1750,"")</f>
        <v/>
      </c>
      <c r="AN1750" s="14">
        <f>IF(OR(AL1750="",AM1750=""),"",AL1750-AM1750)</f>
        <v/>
      </c>
      <c r="AO1750">
        <f>IF(AN1750="","",IF(AN1750&gt;0,"Bullish","Bearish"))</f>
        <v/>
      </c>
      <c r="AP1750">
        <f>IF(AO1750="",AP1749,AO1750)</f>
        <v/>
      </c>
      <c r="AQ1750" s="14">
        <f>IF(AB1750&lt;&gt;"",AB1750,"")</f>
        <v/>
      </c>
      <c r="AR1750" s="14">
        <f>IF(AD1750&lt;&gt;"",AD1750,"")</f>
        <v/>
      </c>
      <c r="AS1750">
        <f>IF(AS1749+1=13,1,AS1749+1)</f>
        <v/>
      </c>
      <c r="AT1750">
        <f>IFERROR(IF(SLOPE($AQ$1730:$AQ$1741,$AS$1730:$AS$1741)&gt;0,MIN(3,ABS(SLOPE($AQ$1730:$AQ$1741,$AS$1730:$AS$1741))),IF(SLOPE($AQ$1730:$AQ$1741,$AS$1730:$AS$1741)&lt;-0.5,-0.5,0)),0)</f>
        <v/>
      </c>
      <c r="AU1750">
        <f>IFERROR(IF(SLOPE($AR$1730:$AR$1741,$AS$1730:$AS$1741)&lt;0,MAX(-3,-ABS(SLOPE($AR$1730:$AR$1741,$AS$1730:$AS$1741))),IF(SLOPE($AR$1730:$AR$1741,$AS$1730:$AS$1741)&gt;0.5,0.5,0)),0)</f>
        <v/>
      </c>
      <c r="AV1750">
        <f>($AQ$1742+(AT1750*(AS1750-1)))</f>
        <v/>
      </c>
      <c r="AW1750">
        <f>($AR$1742+(AU1750*(AS1750-1)))</f>
        <v/>
      </c>
      <c r="AX1750">
        <f>IF(AT1750&gt;0,AV1750+AT1750,AV1750)</f>
        <v/>
      </c>
      <c r="AY1750">
        <f>IF(AU1750&lt;0,AW1750+AU1750,AW1750)</f>
        <v/>
      </c>
      <c r="BA1750" s="14">
        <f>IFERROR(AX1750-AQ1750,"")</f>
        <v/>
      </c>
      <c r="BB1750" s="14">
        <f>IFERROR(AY1750-AR1750,"")</f>
        <v/>
      </c>
      <c r="BD1750">
        <f>AH1750</f>
        <v/>
      </c>
      <c r="BE1750">
        <f>AI1750</f>
        <v/>
      </c>
      <c r="BF1750">
        <f>AJ1750</f>
        <v/>
      </c>
      <c r="BG1750" s="14">
        <f>L1750</f>
        <v/>
      </c>
      <c r="BH1750" s="14">
        <f>IF(X1750="","",X1750)</f>
        <v/>
      </c>
      <c r="BI1750" s="14">
        <f>IF(Y1750="","",Y1750)</f>
        <v/>
      </c>
      <c r="BJ1750">
        <f>Z1750</f>
        <v/>
      </c>
      <c r="BK1750">
        <f>AA1750</f>
        <v/>
      </c>
      <c r="BL1750">
        <f>IFERROR(AX1750,"")</f>
        <v/>
      </c>
      <c r="BM1750">
        <f>IFERROR(AY1750,"")</f>
        <v/>
      </c>
    </row>
    <row r="1751" ht="14.25" customHeight="1">
      <c r="A1751">
        <f>ALGLIB_SSA_XAUUSD!AA1751</f>
        <v/>
      </c>
      <c r="B1751">
        <f>IF($A1751="","",INDEX(ALGLIB_SSA_XAUUSD!$B$2:$B$2401,MATCH($A1751,ALGLIB_SSA_XAUUSD!$A$2:$A$2401,1)))</f>
        <v/>
      </c>
      <c r="C1751">
        <f>IF($A1751="","",INDEX(ALGLIB_SSA_XAUUSD!$C$2:$C$2401,MATCH($A1751,ALGLIB_SSA_XAUUSD!$A$2:$A$2401,1)))</f>
        <v/>
      </c>
      <c r="D1751" s="14">
        <f>IF($A1751="","",INT((ROW()-2)/12)+1)</f>
        <v/>
      </c>
      <c r="E1751" s="14">
        <f>IF(AND(E1754&lt;&gt;"",D1754=D1742+1),E1742+(E1754-E1742)*9/12,"")</f>
        <v/>
      </c>
      <c r="F1751" s="14">
        <f>IF(AND(F1754&lt;&gt;"",D1754=D1742+1),F1742+(F1754-F1742)*9/12,"")</f>
        <v/>
      </c>
      <c r="G1751" s="14">
        <f>IF(AND(G1754&lt;&gt;"",D1754=D1742+1),G1742+(G1754-G1742)*9/12,"")</f>
        <v/>
      </c>
      <c r="H1751" s="14">
        <f>IF(AND(H1754&lt;&gt;"",D1754=D1742+1),H1742+(H1754-H1742)*9/12,"")</f>
        <v/>
      </c>
      <c r="I1751" s="14">
        <f>IF(AND(L1754&lt;&gt;"",D1754=D1742+1),I1742+(I1754-I1742)*9/12,"")</f>
        <v/>
      </c>
      <c r="J1751">
        <f>_xlfn.XLOOKUP($A1751,ALGLIB_SSA_XAUUSD!$AA$2:$AA$2401,ALGLIB_SSA_XAUUSD!$P$2:$P$2401,"",0)</f>
        <v/>
      </c>
      <c r="K1751">
        <f>_xlfn.XLOOKUP($A1751,ALGLIB_SSA_XAUUSD!$AA$2:$AA$2401,ALGLIB_SSA_XAUUSD!$Q$2:$Q$2401,"",0)</f>
        <v/>
      </c>
      <c r="L1751">
        <f>_xlfn.XLOOKUP($A1751,ALGLIB_SSA_XAUUSD!$AA$2:$AA$2401,ALGLIB_SSA_XAUUSD!$R$2:$R$2401,"",0)</f>
        <v/>
      </c>
      <c r="M1751">
        <f>_xlfn.XLOOKUP($A1751,ALGLIB_SSA_XAUUSD!$AA$2:$AA$2401,ALGLIB_SSA_XAUUSD!$S$2:$S$2401,"",0)</f>
        <v/>
      </c>
      <c r="N1751">
        <f>_xlfn.XLOOKUP($A1751,ALGLIB_SSA_XAUUSD!$AA$2:$AA$2401,ALGLIB_SSA_XAUUSD!$T$2:$T$2401,"",0)</f>
        <v/>
      </c>
      <c r="O1751">
        <f>_xlfn.XLOOKUP($A1751,ALGLIB_SSA_XAUUSD!$AA$2:$AA$2401,ALGLIB_SSA_XAUUSD!$U$2:$U$2401,"",0)</f>
        <v/>
      </c>
      <c r="P1751">
        <f>_xlfn.XLOOKUP($A1751,ALGLIB_SSA_XAUUSD!$AA$2:$AA$2401,ALGLIB_SSA_XAUUSD!$V$2:$V$2401,"",0)</f>
        <v/>
      </c>
      <c r="S1751">
        <f>A1751</f>
        <v/>
      </c>
      <c r="T1751">
        <f>J1751</f>
        <v/>
      </c>
      <c r="U1751">
        <f>K1751</f>
        <v/>
      </c>
      <c r="V1751" s="14">
        <f>IF($A1751="","",MOD(ROW()-2,12)+1)</f>
        <v/>
      </c>
      <c r="W1751">
        <f>L1751</f>
        <v/>
      </c>
      <c r="X1751" s="14">
        <f>IF(F1751="","",F1751)</f>
        <v/>
      </c>
      <c r="Y1751" s="14">
        <f>IF(G1751="","",G1751)</f>
        <v/>
      </c>
      <c r="Z1751">
        <f>M1751</f>
        <v/>
      </c>
      <c r="AA1751">
        <f>N1751</f>
        <v/>
      </c>
      <c r="AB1751" s="14">
        <f>IF(H1751="","",H1751)</f>
        <v/>
      </c>
      <c r="AC1751">
        <f>O1751</f>
        <v/>
      </c>
      <c r="AD1751" s="14">
        <f>IF(I1751="","",I1751)</f>
        <v/>
      </c>
      <c r="AE1751">
        <f>P1751</f>
        <v/>
      </c>
      <c r="AH1751">
        <f>IF(S1751&lt;&gt;"",S1751,AH1750+900)</f>
        <v/>
      </c>
      <c r="AI1751">
        <f>IF(T1751&lt;&gt;"",T1751,AI1750)</f>
        <v/>
      </c>
      <c r="AJ1751">
        <f>IF(U1751&lt;&gt;"",U1751,AJ1750)</f>
        <v/>
      </c>
      <c r="AK1751">
        <f>IF(W1751&lt;&gt;"",W1751,"")</f>
        <v/>
      </c>
      <c r="AL1751" s="14">
        <f>IF(X1751&lt;&gt;"",X1751,"")</f>
        <v/>
      </c>
      <c r="AM1751" s="14">
        <f>IF(Y1751&lt;&gt;"",Y1751,"")</f>
        <v/>
      </c>
      <c r="AN1751" s="14">
        <f>IF(OR(AL1751="",AM1751=""),"",AL1751-AM1751)</f>
        <v/>
      </c>
      <c r="AO1751">
        <f>IF(AN1751="","",IF(AN1751&gt;0,"Bullish","Bearish"))</f>
        <v/>
      </c>
      <c r="AP1751">
        <f>IF(AO1751="",AP1750,AO1751)</f>
        <v/>
      </c>
      <c r="AQ1751" s="14">
        <f>IF(AB1751&lt;&gt;"",AB1751,"")</f>
        <v/>
      </c>
      <c r="AR1751" s="14">
        <f>IF(AD1751&lt;&gt;"",AD1751,"")</f>
        <v/>
      </c>
      <c r="AS1751">
        <f>IF(AS1750+1=13,1,AS1750+1)</f>
        <v/>
      </c>
      <c r="AT1751">
        <f>IFERROR(IF(SLOPE($AQ$1730:$AQ$1741,$AS$1730:$AS$1741)&gt;0,MIN(3,ABS(SLOPE($AQ$1730:$AQ$1741,$AS$1730:$AS$1741))),IF(SLOPE($AQ$1730:$AQ$1741,$AS$1730:$AS$1741)&lt;-0.5,-0.5,0)),0)</f>
        <v/>
      </c>
      <c r="AU1751">
        <f>IFERROR(IF(SLOPE($AR$1730:$AR$1741,$AS$1730:$AS$1741)&lt;0,MAX(-3,-ABS(SLOPE($AR$1730:$AR$1741,$AS$1730:$AS$1741))),IF(SLOPE($AR$1730:$AR$1741,$AS$1730:$AS$1741)&gt;0.5,0.5,0)),0)</f>
        <v/>
      </c>
      <c r="AV1751">
        <f>($AQ$1742+(AT1751*(AS1751-1)))</f>
        <v/>
      </c>
      <c r="AW1751">
        <f>($AR$1742+(AU1751*(AS1751-1)))</f>
        <v/>
      </c>
      <c r="AX1751">
        <f>IF(AT1751&gt;0,AV1751+AT1751,AV1751)</f>
        <v/>
      </c>
      <c r="AY1751">
        <f>IF(AU1751&lt;0,AW1751+AU1751,AW1751)</f>
        <v/>
      </c>
      <c r="BA1751" s="14">
        <f>IFERROR(AX1751-AQ1751,"")</f>
        <v/>
      </c>
      <c r="BB1751" s="14">
        <f>IFERROR(AY1751-AR1751,"")</f>
        <v/>
      </c>
      <c r="BD1751">
        <f>AH1751</f>
        <v/>
      </c>
      <c r="BE1751">
        <f>AI1751</f>
        <v/>
      </c>
      <c r="BF1751">
        <f>AJ1751</f>
        <v/>
      </c>
      <c r="BG1751" s="14">
        <f>L1751</f>
        <v/>
      </c>
      <c r="BH1751" s="14">
        <f>IF(X1751="","",X1751)</f>
        <v/>
      </c>
      <c r="BI1751" s="14">
        <f>IF(Y1751="","",Y1751)</f>
        <v/>
      </c>
      <c r="BJ1751">
        <f>Z1751</f>
        <v/>
      </c>
      <c r="BK1751">
        <f>AA1751</f>
        <v/>
      </c>
      <c r="BL1751">
        <f>IFERROR(AX1751,"")</f>
        <v/>
      </c>
      <c r="BM1751">
        <f>IFERROR(AY1751,"")</f>
        <v/>
      </c>
    </row>
    <row r="1752" ht="14.25" customHeight="1">
      <c r="A1752">
        <f>ALGLIB_SSA_XAUUSD!AA1752</f>
        <v/>
      </c>
      <c r="B1752">
        <f>IF($A1752="","",INDEX(ALGLIB_SSA_XAUUSD!$B$2:$B$2401,MATCH($A1752,ALGLIB_SSA_XAUUSD!$A$2:$A$2401,1)))</f>
        <v/>
      </c>
      <c r="C1752">
        <f>IF($A1752="","",INDEX(ALGLIB_SSA_XAUUSD!$C$2:$C$2401,MATCH($A1752,ALGLIB_SSA_XAUUSD!$A$2:$A$2401,1)))</f>
        <v/>
      </c>
      <c r="D1752" s="14">
        <f>IF($A1752="","",INT((ROW()-2)/12)+1)</f>
        <v/>
      </c>
      <c r="E1752" s="14">
        <f>IF(AND(E1754&lt;&gt;"",D1754=D1742+1),E1742+(E1754-E1742)*10/12,"")</f>
        <v/>
      </c>
      <c r="F1752" s="14">
        <f>IF(AND(F1754&lt;&gt;"",D1754=D1742+1),F1742+(F1754-F1742)*10/12,"")</f>
        <v/>
      </c>
      <c r="G1752" s="14">
        <f>IF(AND(G1754&lt;&gt;"",D1754=D1742+1),G1742+(G1754-G1742)*10/12,"")</f>
        <v/>
      </c>
      <c r="H1752" s="14">
        <f>IF(AND(H1754&lt;&gt;"",D1754=D1742+1),H1742+(H1754-H1742)*10/12,"")</f>
        <v/>
      </c>
      <c r="I1752" s="14">
        <f>IF(AND(L1754&lt;&gt;"",D1754=D1742+1),I1742+(I1754-I1742)*10/12,"")</f>
        <v/>
      </c>
      <c r="J1752">
        <f>_xlfn.XLOOKUP($A1752,ALGLIB_SSA_XAUUSD!$AA$2:$AA$2401,ALGLIB_SSA_XAUUSD!$P$2:$P$2401,"",0)</f>
        <v/>
      </c>
      <c r="K1752">
        <f>_xlfn.XLOOKUP($A1752,ALGLIB_SSA_XAUUSD!$AA$2:$AA$2401,ALGLIB_SSA_XAUUSD!$Q$2:$Q$2401,"",0)</f>
        <v/>
      </c>
      <c r="L1752">
        <f>_xlfn.XLOOKUP($A1752,ALGLIB_SSA_XAUUSD!$AA$2:$AA$2401,ALGLIB_SSA_XAUUSD!$R$2:$R$2401,"",0)</f>
        <v/>
      </c>
      <c r="M1752">
        <f>_xlfn.XLOOKUP($A1752,ALGLIB_SSA_XAUUSD!$AA$2:$AA$2401,ALGLIB_SSA_XAUUSD!$S$2:$S$2401,"",0)</f>
        <v/>
      </c>
      <c r="N1752">
        <f>_xlfn.XLOOKUP($A1752,ALGLIB_SSA_XAUUSD!$AA$2:$AA$2401,ALGLIB_SSA_XAUUSD!$T$2:$T$2401,"",0)</f>
        <v/>
      </c>
      <c r="O1752">
        <f>_xlfn.XLOOKUP($A1752,ALGLIB_SSA_XAUUSD!$AA$2:$AA$2401,ALGLIB_SSA_XAUUSD!$U$2:$U$2401,"",0)</f>
        <v/>
      </c>
      <c r="P1752">
        <f>_xlfn.XLOOKUP($A1752,ALGLIB_SSA_XAUUSD!$AA$2:$AA$2401,ALGLIB_SSA_XAUUSD!$V$2:$V$2401,"",0)</f>
        <v/>
      </c>
      <c r="S1752">
        <f>A1752</f>
        <v/>
      </c>
      <c r="T1752">
        <f>J1752</f>
        <v/>
      </c>
      <c r="U1752">
        <f>K1752</f>
        <v/>
      </c>
      <c r="V1752" s="14">
        <f>IF($A1752="","",MOD(ROW()-2,12)+1)</f>
        <v/>
      </c>
      <c r="W1752">
        <f>L1752</f>
        <v/>
      </c>
      <c r="X1752" s="14">
        <f>IF(F1752="","",F1752)</f>
        <v/>
      </c>
      <c r="Y1752" s="14">
        <f>IF(G1752="","",G1752)</f>
        <v/>
      </c>
      <c r="Z1752">
        <f>M1752</f>
        <v/>
      </c>
      <c r="AA1752">
        <f>N1752</f>
        <v/>
      </c>
      <c r="AB1752" s="14">
        <f>IF(H1752="","",H1752)</f>
        <v/>
      </c>
      <c r="AC1752">
        <f>O1752</f>
        <v/>
      </c>
      <c r="AD1752" s="14">
        <f>IF(I1752="","",I1752)</f>
        <v/>
      </c>
      <c r="AE1752">
        <f>P1752</f>
        <v/>
      </c>
      <c r="AH1752">
        <f>IF(S1752&lt;&gt;"",S1752,AH1751+900)</f>
        <v/>
      </c>
      <c r="AI1752">
        <f>IF(T1752&lt;&gt;"",T1752,AI1751)</f>
        <v/>
      </c>
      <c r="AJ1752">
        <f>IF(U1752&lt;&gt;"",U1752,AJ1751)</f>
        <v/>
      </c>
      <c r="AK1752">
        <f>IF(W1752&lt;&gt;"",W1752,"")</f>
        <v/>
      </c>
      <c r="AL1752" s="14">
        <f>IF(X1752&lt;&gt;"",X1752,"")</f>
        <v/>
      </c>
      <c r="AM1752" s="14">
        <f>IF(Y1752&lt;&gt;"",Y1752,"")</f>
        <v/>
      </c>
      <c r="AN1752" s="14">
        <f>IF(OR(AL1752="",AM1752=""),"",AL1752-AM1752)</f>
        <v/>
      </c>
      <c r="AO1752">
        <f>IF(AN1752="","",IF(AN1752&gt;0,"Bullish","Bearish"))</f>
        <v/>
      </c>
      <c r="AP1752">
        <f>IF(AO1752="",AP1751,AO1752)</f>
        <v/>
      </c>
      <c r="AQ1752" s="14">
        <f>IF(AB1752&lt;&gt;"",AB1752,"")</f>
        <v/>
      </c>
      <c r="AR1752" s="14">
        <f>IF(AD1752&lt;&gt;"",AD1752,"")</f>
        <v/>
      </c>
      <c r="AS1752">
        <f>IF(AS1751+1=13,1,AS1751+1)</f>
        <v/>
      </c>
      <c r="AT1752">
        <f>IFERROR(IF(SLOPE($AQ$1730:$AQ$1741,$AS$1730:$AS$1741)&gt;0,MIN(3,ABS(SLOPE($AQ$1730:$AQ$1741,$AS$1730:$AS$1741))),IF(SLOPE($AQ$1730:$AQ$1741,$AS$1730:$AS$1741)&lt;-0.5,-0.5,0)),0)</f>
        <v/>
      </c>
      <c r="AU1752">
        <f>IFERROR(IF(SLOPE($AR$1730:$AR$1741,$AS$1730:$AS$1741)&lt;0,MAX(-3,-ABS(SLOPE($AR$1730:$AR$1741,$AS$1730:$AS$1741))),IF(SLOPE($AR$1730:$AR$1741,$AS$1730:$AS$1741)&gt;0.5,0.5,0)),0)</f>
        <v/>
      </c>
      <c r="AV1752">
        <f>($AQ$1742+(AT1752*(AS1752-1)))</f>
        <v/>
      </c>
      <c r="AW1752">
        <f>($AR$1742+(AU1752*(AS1752-1)))</f>
        <v/>
      </c>
      <c r="AX1752">
        <f>IF(AT1752&gt;0,AV1752+AT1752,AV1752)</f>
        <v/>
      </c>
      <c r="AY1752">
        <f>IF(AU1752&lt;0,AW1752+AU1752,AW1752)</f>
        <v/>
      </c>
      <c r="BA1752" s="14">
        <f>IFERROR(AX1752-AQ1752,"")</f>
        <v/>
      </c>
      <c r="BB1752" s="14">
        <f>IFERROR(AY1752-AR1752,"")</f>
        <v/>
      </c>
      <c r="BD1752">
        <f>AH1752</f>
        <v/>
      </c>
      <c r="BE1752">
        <f>AI1752</f>
        <v/>
      </c>
      <c r="BF1752">
        <f>AJ1752</f>
        <v/>
      </c>
      <c r="BG1752" s="14">
        <f>L1752</f>
        <v/>
      </c>
      <c r="BH1752" s="14">
        <f>IF(X1752="","",X1752)</f>
        <v/>
      </c>
      <c r="BI1752" s="14">
        <f>IF(Y1752="","",Y1752)</f>
        <v/>
      </c>
      <c r="BJ1752">
        <f>Z1752</f>
        <v/>
      </c>
      <c r="BK1752">
        <f>AA1752</f>
        <v/>
      </c>
      <c r="BL1752">
        <f>IFERROR(AX1752,"")</f>
        <v/>
      </c>
      <c r="BM1752">
        <f>IFERROR(AY1752,"")</f>
        <v/>
      </c>
    </row>
    <row r="1753" ht="14.25" customHeight="1">
      <c r="A1753">
        <f>ALGLIB_SSA_XAUUSD!AA1753</f>
        <v/>
      </c>
      <c r="B1753">
        <f>IF($A1753="","",INDEX(ALGLIB_SSA_XAUUSD!$B$2:$B$2401,MATCH($A1753,ALGLIB_SSA_XAUUSD!$A$2:$A$2401,1)))</f>
        <v/>
      </c>
      <c r="C1753">
        <f>IF($A1753="","",INDEX(ALGLIB_SSA_XAUUSD!$C$2:$C$2401,MATCH($A1753,ALGLIB_SSA_XAUUSD!$A$2:$A$2401,1)))</f>
        <v/>
      </c>
      <c r="D1753" s="14">
        <f>IF($A1753="","",INT((ROW()-2)/12)+1)</f>
        <v/>
      </c>
      <c r="E1753" s="14">
        <f>IF(AND(E1754&lt;&gt;"",D1754=D1742+1),E1742+(E1754-E1742)*11/12,"")</f>
        <v/>
      </c>
      <c r="F1753" s="14">
        <f>IF(AND(F1754&lt;&gt;"",D1754=D1742+1),F1742+(F1754-F1742)*11/12,"")</f>
        <v/>
      </c>
      <c r="G1753" s="14">
        <f>IF(AND(G1754&lt;&gt;"",D1754=D1742+1),G1742+(G1754-G1742)*11/12,"")</f>
        <v/>
      </c>
      <c r="H1753" s="14">
        <f>IF(AND(H1754&lt;&gt;"",D1754=D1742+1),H1742+(H1754-H1742)*11/12,"")</f>
        <v/>
      </c>
      <c r="I1753" s="14">
        <f>IF(AND(L1754&lt;&gt;"",D1754=D1742+1),I1742+(I1754-I1742)*11/12,"")</f>
        <v/>
      </c>
      <c r="J1753">
        <f>_xlfn.XLOOKUP($A1753,ALGLIB_SSA_XAUUSD!$AA$2:$AA$2401,ALGLIB_SSA_XAUUSD!$P$2:$P$2401,"",0)</f>
        <v/>
      </c>
      <c r="K1753">
        <f>_xlfn.XLOOKUP($A1753,ALGLIB_SSA_XAUUSD!$AA$2:$AA$2401,ALGLIB_SSA_XAUUSD!$Q$2:$Q$2401,"",0)</f>
        <v/>
      </c>
      <c r="L1753">
        <f>_xlfn.XLOOKUP($A1753,ALGLIB_SSA_XAUUSD!$AA$2:$AA$2401,ALGLIB_SSA_XAUUSD!$R$2:$R$2401,"",0)</f>
        <v/>
      </c>
      <c r="M1753">
        <f>_xlfn.XLOOKUP($A1753,ALGLIB_SSA_XAUUSD!$AA$2:$AA$2401,ALGLIB_SSA_XAUUSD!$S$2:$S$2401,"",0)</f>
        <v/>
      </c>
      <c r="N1753">
        <f>_xlfn.XLOOKUP($A1753,ALGLIB_SSA_XAUUSD!$AA$2:$AA$2401,ALGLIB_SSA_XAUUSD!$T$2:$T$2401,"",0)</f>
        <v/>
      </c>
      <c r="O1753">
        <f>_xlfn.XLOOKUP($A1753,ALGLIB_SSA_XAUUSD!$AA$2:$AA$2401,ALGLIB_SSA_XAUUSD!$U$2:$U$2401,"",0)</f>
        <v/>
      </c>
      <c r="P1753">
        <f>_xlfn.XLOOKUP($A1753,ALGLIB_SSA_XAUUSD!$AA$2:$AA$2401,ALGLIB_SSA_XAUUSD!$V$2:$V$2401,"",0)</f>
        <v/>
      </c>
      <c r="S1753">
        <f>A1753</f>
        <v/>
      </c>
      <c r="T1753">
        <f>J1753</f>
        <v/>
      </c>
      <c r="U1753">
        <f>K1753</f>
        <v/>
      </c>
      <c r="V1753" s="14">
        <f>IF($A1753="","",MOD(ROW()-2,12)+1)</f>
        <v/>
      </c>
      <c r="W1753">
        <f>L1753</f>
        <v/>
      </c>
      <c r="X1753" s="14">
        <f>IF(F1753="","",F1753)</f>
        <v/>
      </c>
      <c r="Y1753" s="14">
        <f>IF(G1753="","",G1753)</f>
        <v/>
      </c>
      <c r="Z1753">
        <f>M1753</f>
        <v/>
      </c>
      <c r="AA1753">
        <f>N1753</f>
        <v/>
      </c>
      <c r="AB1753" s="14">
        <f>IF(H1753="","",H1753)</f>
        <v/>
      </c>
      <c r="AC1753">
        <f>O1753</f>
        <v/>
      </c>
      <c r="AD1753" s="14">
        <f>IF(I1753="","",I1753)</f>
        <v/>
      </c>
      <c r="AE1753">
        <f>P1753</f>
        <v/>
      </c>
      <c r="AH1753">
        <f>IF(S1753&lt;&gt;"",S1753,AH1752+900)</f>
        <v/>
      </c>
      <c r="AI1753">
        <f>IF(T1753&lt;&gt;"",T1753,AI1752)</f>
        <v/>
      </c>
      <c r="AJ1753">
        <f>IF(U1753&lt;&gt;"",U1753,AJ1752)</f>
        <v/>
      </c>
      <c r="AK1753">
        <f>IF(W1753&lt;&gt;"",W1753,"")</f>
        <v/>
      </c>
      <c r="AL1753" s="14">
        <f>IF(X1753&lt;&gt;"",X1753,"")</f>
        <v/>
      </c>
      <c r="AM1753" s="14">
        <f>IF(Y1753&lt;&gt;"",Y1753,"")</f>
        <v/>
      </c>
      <c r="AN1753" s="14">
        <f>IF(OR(AL1753="",AM1753=""),"",AL1753-AM1753)</f>
        <v/>
      </c>
      <c r="AO1753">
        <f>IF(AN1753="","",IF(AN1753&gt;0,"Bullish","Bearish"))</f>
        <v/>
      </c>
      <c r="AP1753">
        <f>IF(AO1753="",AP1752,AO1753)</f>
        <v/>
      </c>
      <c r="AQ1753" s="14">
        <f>IF(AB1753&lt;&gt;"",AB1753,"")</f>
        <v/>
      </c>
      <c r="AR1753" s="14">
        <f>IF(AD1753&lt;&gt;"",AD1753,"")</f>
        <v/>
      </c>
      <c r="AS1753">
        <f>IF(AS1752+1=13,1,AS1752+1)</f>
        <v/>
      </c>
      <c r="AT1753">
        <f>IFERROR(IF(SLOPE($AQ$1730:$AQ$1741,$AS$1730:$AS$1741)&gt;0,MIN(3,ABS(SLOPE($AQ$1730:$AQ$1741,$AS$1730:$AS$1741))),IF(SLOPE($AQ$1730:$AQ$1741,$AS$1730:$AS$1741)&lt;-0.5,-0.5,0)),0)</f>
        <v/>
      </c>
      <c r="AU1753">
        <f>IFERROR(IF(SLOPE($AR$1730:$AR$1741,$AS$1730:$AS$1741)&lt;0,MAX(-3,-ABS(SLOPE($AR$1730:$AR$1741,$AS$1730:$AS$1741))),IF(SLOPE($AR$1730:$AR$1741,$AS$1730:$AS$1741)&gt;0.5,0.5,0)),0)</f>
        <v/>
      </c>
      <c r="AV1753">
        <f>($AQ$1742+(AT1753*(AS1753-1)))</f>
        <v/>
      </c>
      <c r="AW1753">
        <f>($AR$1742+(AU1753*(AS1753-1)))</f>
        <v/>
      </c>
      <c r="AX1753">
        <f>IF(AT1753&gt;0,AV1753+AT1753,AV1753)</f>
        <v/>
      </c>
      <c r="AY1753">
        <f>IF(AU1753&lt;0,AW1753+AU1753,AW1753)</f>
        <v/>
      </c>
      <c r="BA1753" s="14">
        <f>IFERROR(AX1753-AQ1753,"")</f>
        <v/>
      </c>
      <c r="BB1753" s="14">
        <f>IFERROR(AY1753-AR1753,"")</f>
        <v/>
      </c>
      <c r="BD1753">
        <f>AH1753</f>
        <v/>
      </c>
      <c r="BE1753">
        <f>AI1753</f>
        <v/>
      </c>
      <c r="BF1753">
        <f>AJ1753</f>
        <v/>
      </c>
      <c r="BG1753" s="14">
        <f>L1753</f>
        <v/>
      </c>
      <c r="BH1753" s="14">
        <f>IF(X1753="","",X1753)</f>
        <v/>
      </c>
      <c r="BI1753" s="14">
        <f>IF(Y1753="","",Y1753)</f>
        <v/>
      </c>
      <c r="BJ1753">
        <f>Z1753</f>
        <v/>
      </c>
      <c r="BK1753">
        <f>AA1753</f>
        <v/>
      </c>
      <c r="BL1753">
        <f>IFERROR(AX1753,"")</f>
        <v/>
      </c>
      <c r="BM1753">
        <f>IFERROR(AY1753,"")</f>
        <v/>
      </c>
    </row>
    <row r="1754" ht="14.25" customHeight="1">
      <c r="A1754">
        <f>ALGLIB_SSA_XAUUSD!AA1754</f>
        <v/>
      </c>
      <c r="B1754">
        <f>IF($A1754="","",INDEX(ALGLIB_SSA_XAUUSD!$B$2:$B$2401,MATCH($A1754,ALGLIB_SSA_XAUUSD!$A$2:$A$2401,1)))</f>
        <v/>
      </c>
      <c r="C1754">
        <f>IF($A1754="","",INDEX(ALGLIB_SSA_XAUUSD!$C$2:$C$2401,MATCH($A1754,ALGLIB_SSA_XAUUSD!$A$2:$A$2401,1)))</f>
        <v/>
      </c>
      <c r="D1754" s="14">
        <f>IF($A1754="","",INT((ROW()-2)/12)+1)</f>
        <v/>
      </c>
      <c r="E1754" s="14">
        <f>IF($A1754="","",INDEX(ALGLIB_SSA_XAUUSD!$D$2:$D$2401,MATCH($A1754,ALGLIB_SSA_XAUUSD!$A$2:$A$2401,1)))</f>
        <v/>
      </c>
      <c r="F1754" s="14">
        <f>IF($A1754="","",INDEX(ALGLIB_SSA_XAUUSD!$E$2:$E$2401,MATCH($A1754,ALGLIB_SSA_XAUUSD!$A$2:$A$2401,1)))</f>
        <v/>
      </c>
      <c r="G1754" s="14">
        <f>IF($A1754="","",INDEX(ALGLIB_SSA_XAUUSD!$F$2:$F$2401,MATCH($A1754,ALGLIB_SSA_XAUUSD!$A$2:$A$2401,1)))</f>
        <v/>
      </c>
      <c r="H1754" s="14">
        <f>IF($A1754="","",INDEX(ALGLIB_SSA_XAUUSD!$G$2:$G$2401,MATCH($A1754,ALGLIB_SSA_XAUUSD!$A$2:$A$2401,1)))</f>
        <v/>
      </c>
      <c r="I1754" s="14">
        <f>IF($A1754="","",INDEX(ALGLIB_SSA_XAUUSD!$H$2:$H$2401,MATCH($A1754,ALGLIB_SSA_XAUUSD!$A$2:$A$2401,1)))</f>
        <v/>
      </c>
      <c r="J1754">
        <f>_xlfn.XLOOKUP($A1754,ALGLIB_SSA_XAUUSD!$AA$2:$AA$2401,ALGLIB_SSA_XAUUSD!$P$2:$P$2401,"",0)</f>
        <v/>
      </c>
      <c r="K1754">
        <f>_xlfn.XLOOKUP($A1754,ALGLIB_SSA_XAUUSD!$AA$2:$AA$2401,ALGLIB_SSA_XAUUSD!$Q$2:$Q$2401,"",0)</f>
        <v/>
      </c>
      <c r="L1754">
        <f>_xlfn.XLOOKUP($A1754,ALGLIB_SSA_XAUUSD!$AA$2:$AA$2401,ALGLIB_SSA_XAUUSD!$R$2:$R$2401,"",0)</f>
        <v/>
      </c>
      <c r="M1754">
        <f>_xlfn.XLOOKUP($A1754,ALGLIB_SSA_XAUUSD!$AA$2:$AA$2401,ALGLIB_SSA_XAUUSD!$S$2:$S$2401,"",0)</f>
        <v/>
      </c>
      <c r="N1754">
        <f>_xlfn.XLOOKUP($A1754,ALGLIB_SSA_XAUUSD!$AA$2:$AA$2401,ALGLIB_SSA_XAUUSD!$T$2:$T$2401,"",0)</f>
        <v/>
      </c>
      <c r="O1754">
        <f>_xlfn.XLOOKUP($A1754,ALGLIB_SSA_XAUUSD!$AA$2:$AA$2401,ALGLIB_SSA_XAUUSD!$U$2:$U$2401,"",0)</f>
        <v/>
      </c>
      <c r="P1754">
        <f>_xlfn.XLOOKUP($A1754,ALGLIB_SSA_XAUUSD!$AA$2:$AA$2401,ALGLIB_SSA_XAUUSD!$V$2:$V$2401,"",0)</f>
        <v/>
      </c>
      <c r="S1754">
        <f>A1754</f>
        <v/>
      </c>
      <c r="T1754">
        <f>J1754</f>
        <v/>
      </c>
      <c r="U1754">
        <f>K1754</f>
        <v/>
      </c>
      <c r="V1754" s="14">
        <f>IF($A1754="","",MOD(ROW()-2,12)+1)</f>
        <v/>
      </c>
      <c r="W1754">
        <f>L1754</f>
        <v/>
      </c>
      <c r="X1754" s="14">
        <f>IF(F1754="","",F1754)</f>
        <v/>
      </c>
      <c r="Y1754" s="14">
        <f>IF(G1754="","",G1754)</f>
        <v/>
      </c>
      <c r="Z1754">
        <f>M1754</f>
        <v/>
      </c>
      <c r="AA1754">
        <f>N1754</f>
        <v/>
      </c>
      <c r="AB1754" s="14">
        <f>IF(H1754="","",H1754)</f>
        <v/>
      </c>
      <c r="AC1754">
        <f>O1754</f>
        <v/>
      </c>
      <c r="AD1754" s="14">
        <f>IF(I1754="","",I1754)</f>
        <v/>
      </c>
      <c r="AE1754">
        <f>P1754</f>
        <v/>
      </c>
      <c r="AH1754">
        <f>IF(S1754&lt;&gt;"",S1754,AH1753+900)</f>
        <v/>
      </c>
      <c r="AI1754">
        <f>IF(T1754&lt;&gt;"",T1754,AI1753)</f>
        <v/>
      </c>
      <c r="AJ1754">
        <f>IF(U1754&lt;&gt;"",U1754,AJ1753)</f>
        <v/>
      </c>
      <c r="AK1754">
        <f>IF(W1754&lt;&gt;"",W1754,"")</f>
        <v/>
      </c>
      <c r="AL1754" s="14">
        <f>IF(X1754&lt;&gt;"",X1754,"")</f>
        <v/>
      </c>
      <c r="AM1754" s="14">
        <f>IF(Y1754&lt;&gt;"",Y1754,"")</f>
        <v/>
      </c>
      <c r="AN1754" s="14">
        <f>IF(OR(AL1754="",AM1754=""),"",AL1754-AM1754)</f>
        <v/>
      </c>
      <c r="AO1754">
        <f>IF(AN1754="","",IF(AN1754&gt;0,"Bullish","Bearish"))</f>
        <v/>
      </c>
      <c r="AP1754">
        <f>IF(AO1754="",AP1753,AO1754)</f>
        <v/>
      </c>
      <c r="AQ1754" s="14">
        <f>IF(AB1754&lt;&gt;"",AB1754,"")</f>
        <v/>
      </c>
      <c r="AR1754" s="14">
        <f>IF(AD1754&lt;&gt;"",AD1754,"")</f>
        <v/>
      </c>
      <c r="AS1754">
        <f>IF(AS1753+1=13,1,AS1753+1)</f>
        <v/>
      </c>
      <c r="AT1754">
        <f>IFERROR(IF(SLOPE($AQ$1742:$AQ$1753,$AS$1742:$AS$1753)&gt;0,MIN(3,ABS(SLOPE($AQ$1742:$AQ$1753,$AS$1742:$AS$1753))),IF(SLOPE($AQ$1742:$AQ$1753,$AS$1742:$AS$1753)&lt;-0.5,-0.5,0)),0)</f>
        <v/>
      </c>
      <c r="AU1754">
        <f>IFERROR(IF(SLOPE($AR$1742:$AR$1753,$AS$1742:$AS$1753)&lt;0,MAX(-3,-ABS(SLOPE($AR$1742:$AR$1753,$AS$1742:$AS$1753))),IF(SLOPE($AR$1742:$AR$1753,$AS$1742:$AS$1753)&gt;0.5,0.5,0)),0)</f>
        <v/>
      </c>
      <c r="AV1754">
        <f>($AQ$1754+(AT1754*(AS1754-1)))</f>
        <v/>
      </c>
      <c r="AW1754">
        <f>($AR$1754+(AU1754*(AS1754-1)))</f>
        <v/>
      </c>
      <c r="AX1754">
        <f>IF(AT1754&gt;0,AV1754+AT1754,AV1754)</f>
        <v/>
      </c>
      <c r="AY1754">
        <f>IF(AU1754&lt;0,AW1754+AU1754,AW1754)</f>
        <v/>
      </c>
      <c r="BA1754" s="14">
        <f>IFERROR(AX1754-AQ1754,"")</f>
        <v/>
      </c>
      <c r="BB1754" s="14">
        <f>IFERROR(AY1754-AR1754,"")</f>
        <v/>
      </c>
      <c r="BD1754">
        <f>AH1754</f>
        <v/>
      </c>
      <c r="BE1754">
        <f>AI1754</f>
        <v/>
      </c>
      <c r="BF1754">
        <f>AJ1754</f>
        <v/>
      </c>
      <c r="BG1754" s="14">
        <f>L1754</f>
        <v/>
      </c>
      <c r="BH1754" s="14">
        <f>IF(X1754="","",X1754)</f>
        <v/>
      </c>
      <c r="BI1754" s="14">
        <f>IF(Y1754="","",Y1754)</f>
        <v/>
      </c>
      <c r="BJ1754">
        <f>Z1754</f>
        <v/>
      </c>
      <c r="BK1754">
        <f>AA1754</f>
        <v/>
      </c>
      <c r="BL1754">
        <f>IFERROR(AX1754,"")</f>
        <v/>
      </c>
      <c r="BM1754">
        <f>IFERROR(AY1754,"")</f>
        <v/>
      </c>
    </row>
    <row r="1755" ht="14.25" customHeight="1">
      <c r="A1755">
        <f>ALGLIB_SSA_XAUUSD!AA1755</f>
        <v/>
      </c>
      <c r="B1755">
        <f>IF($A1755="","",INDEX(ALGLIB_SSA_XAUUSD!$B$2:$B$2401,MATCH($A1755,ALGLIB_SSA_XAUUSD!$A$2:$A$2401,1)))</f>
        <v/>
      </c>
      <c r="C1755">
        <f>IF($A1755="","",INDEX(ALGLIB_SSA_XAUUSD!$C$2:$C$2401,MATCH($A1755,ALGLIB_SSA_XAUUSD!$A$2:$A$2401,1)))</f>
        <v/>
      </c>
      <c r="D1755" s="14">
        <f>IF($A1755="","",INT((ROW()-2)/12)+1)</f>
        <v/>
      </c>
      <c r="E1755" s="14">
        <f>IF(AND(E1766&lt;&gt;"",D1766=D1754+1),E1754+(E1766-E1754)*1/12,"")</f>
        <v/>
      </c>
      <c r="F1755" s="14">
        <f>IF(AND(F1766&lt;&gt;"",D1766=D1754+1),F1754+(F1766-F1754)*1/12,"")</f>
        <v/>
      </c>
      <c r="G1755" s="14">
        <f>IF(AND(G1766&lt;&gt;"",D1766=D1754+1),G1754+(G1766-G1754)*1/12,"")</f>
        <v/>
      </c>
      <c r="H1755" s="14">
        <f>IF(AND(H1766&lt;&gt;"",D1766=D1754+1),H1754+(H1766-H1754)*1/12,"")</f>
        <v/>
      </c>
      <c r="I1755" s="14">
        <f>IF(AND(L1766&lt;&gt;"",D1766=D1754+1),I1754+(I1766-I1754)*1/12,"")</f>
        <v/>
      </c>
      <c r="J1755">
        <f>_xlfn.XLOOKUP($A1755,ALGLIB_SSA_XAUUSD!$AA$2:$AA$2401,ALGLIB_SSA_XAUUSD!$P$2:$P$2401,"",0)</f>
        <v/>
      </c>
      <c r="K1755">
        <f>_xlfn.XLOOKUP($A1755,ALGLIB_SSA_XAUUSD!$AA$2:$AA$2401,ALGLIB_SSA_XAUUSD!$Q$2:$Q$2401,"",0)</f>
        <v/>
      </c>
      <c r="L1755">
        <f>_xlfn.XLOOKUP($A1755,ALGLIB_SSA_XAUUSD!$AA$2:$AA$2401,ALGLIB_SSA_XAUUSD!$R$2:$R$2401,"",0)</f>
        <v/>
      </c>
      <c r="M1755">
        <f>_xlfn.XLOOKUP($A1755,ALGLIB_SSA_XAUUSD!$AA$2:$AA$2401,ALGLIB_SSA_XAUUSD!$S$2:$S$2401,"",0)</f>
        <v/>
      </c>
      <c r="N1755">
        <f>_xlfn.XLOOKUP($A1755,ALGLIB_SSA_XAUUSD!$AA$2:$AA$2401,ALGLIB_SSA_XAUUSD!$T$2:$T$2401,"",0)</f>
        <v/>
      </c>
      <c r="O1755">
        <f>_xlfn.XLOOKUP($A1755,ALGLIB_SSA_XAUUSD!$AA$2:$AA$2401,ALGLIB_SSA_XAUUSD!$U$2:$U$2401,"",0)</f>
        <v/>
      </c>
      <c r="P1755">
        <f>_xlfn.XLOOKUP($A1755,ALGLIB_SSA_XAUUSD!$AA$2:$AA$2401,ALGLIB_SSA_XAUUSD!$V$2:$V$2401,"",0)</f>
        <v/>
      </c>
      <c r="S1755">
        <f>A1755</f>
        <v/>
      </c>
      <c r="T1755">
        <f>J1755</f>
        <v/>
      </c>
      <c r="U1755">
        <f>K1755</f>
        <v/>
      </c>
      <c r="V1755" s="14">
        <f>IF($A1755="","",MOD(ROW()-2,12)+1)</f>
        <v/>
      </c>
      <c r="W1755">
        <f>L1755</f>
        <v/>
      </c>
      <c r="X1755" s="14">
        <f>IF(F1755="","",F1755)</f>
        <v/>
      </c>
      <c r="Y1755" s="14">
        <f>IF(G1755="","",G1755)</f>
        <v/>
      </c>
      <c r="Z1755">
        <f>M1755</f>
        <v/>
      </c>
      <c r="AA1755">
        <f>N1755</f>
        <v/>
      </c>
      <c r="AB1755" s="14">
        <f>IF(H1755="","",H1755)</f>
        <v/>
      </c>
      <c r="AC1755">
        <f>O1755</f>
        <v/>
      </c>
      <c r="AD1755" s="14">
        <f>IF(I1755="","",I1755)</f>
        <v/>
      </c>
      <c r="AE1755">
        <f>P1755</f>
        <v/>
      </c>
      <c r="AH1755">
        <f>IF(S1755&lt;&gt;"",S1755,AH1754+900)</f>
        <v/>
      </c>
      <c r="AI1755">
        <f>IF(T1755&lt;&gt;"",T1755,AI1754)</f>
        <v/>
      </c>
      <c r="AJ1755">
        <f>IF(U1755&lt;&gt;"",U1755,AJ1754)</f>
        <v/>
      </c>
      <c r="AK1755">
        <f>IF(W1755&lt;&gt;"",W1755,"")</f>
        <v/>
      </c>
      <c r="AL1755" s="14">
        <f>IF(X1755&lt;&gt;"",X1755,"")</f>
        <v/>
      </c>
      <c r="AM1755" s="14">
        <f>IF(Y1755&lt;&gt;"",Y1755,"")</f>
        <v/>
      </c>
      <c r="AN1755" s="14">
        <f>IF(OR(AL1755="",AM1755=""),"",AL1755-AM1755)</f>
        <v/>
      </c>
      <c r="AO1755">
        <f>IF(AN1755="","",IF(AN1755&gt;0,"Bullish","Bearish"))</f>
        <v/>
      </c>
      <c r="AP1755">
        <f>IF(AO1755="",AP1754,AO1755)</f>
        <v/>
      </c>
      <c r="AQ1755" s="14">
        <f>IF(AB1755&lt;&gt;"",AB1755,"")</f>
        <v/>
      </c>
      <c r="AR1755" s="14">
        <f>IF(AD1755&lt;&gt;"",AD1755,"")</f>
        <v/>
      </c>
      <c r="AS1755">
        <f>IF(AS1754+1=13,1,AS1754+1)</f>
        <v/>
      </c>
      <c r="AT1755">
        <f>IFERROR(IF(SLOPE($AQ$1742:$AQ$1753,$AS$1742:$AS$1753)&gt;0,MIN(3,ABS(SLOPE($AQ$1742:$AQ$1753,$AS$1742:$AS$1753))),IF(SLOPE($AQ$1742:$AQ$1753,$AS$1742:$AS$1753)&lt;-0.5,-0.5,0)),0)</f>
        <v/>
      </c>
      <c r="AU1755">
        <f>IFERROR(IF(SLOPE($AR$1742:$AR$1753,$AS$1742:$AS$1753)&lt;0,MAX(-3,-ABS(SLOPE($AR$1742:$AR$1753,$AS$1742:$AS$1753))),IF(SLOPE($AR$1742:$AR$1753,$AS$1742:$AS$1753)&gt;0.5,0.5,0)),0)</f>
        <v/>
      </c>
      <c r="AV1755">
        <f>($AQ$1754+(AT1755*(AS1755-1)))</f>
        <v/>
      </c>
      <c r="AW1755">
        <f>($AR$1754+(AU1755*(AS1755-1)))</f>
        <v/>
      </c>
      <c r="AX1755">
        <f>IF(AT1755&gt;0,AV1755+AT1755,AV1755)</f>
        <v/>
      </c>
      <c r="AY1755">
        <f>IF(AU1755&lt;0,AW1755+AU1755,AW1755)</f>
        <v/>
      </c>
      <c r="BA1755" s="14">
        <f>IFERROR(AX1755-AQ1755,"")</f>
        <v/>
      </c>
      <c r="BB1755" s="14">
        <f>IFERROR(AY1755-AR1755,"")</f>
        <v/>
      </c>
      <c r="BD1755">
        <f>AH1755</f>
        <v/>
      </c>
      <c r="BE1755">
        <f>AI1755</f>
        <v/>
      </c>
      <c r="BF1755">
        <f>AJ1755</f>
        <v/>
      </c>
      <c r="BG1755" s="14">
        <f>L1755</f>
        <v/>
      </c>
      <c r="BH1755" s="14">
        <f>IF(X1755="","",X1755)</f>
        <v/>
      </c>
      <c r="BI1755" s="14">
        <f>IF(Y1755="","",Y1755)</f>
        <v/>
      </c>
      <c r="BJ1755">
        <f>Z1755</f>
        <v/>
      </c>
      <c r="BK1755">
        <f>AA1755</f>
        <v/>
      </c>
      <c r="BL1755">
        <f>IFERROR(AX1755,"")</f>
        <v/>
      </c>
      <c r="BM1755">
        <f>IFERROR(AY1755,"")</f>
        <v/>
      </c>
    </row>
    <row r="1756" ht="14.25" customHeight="1">
      <c r="A1756">
        <f>ALGLIB_SSA_XAUUSD!AA1756</f>
        <v/>
      </c>
      <c r="B1756">
        <f>IF($A1756="","",INDEX(ALGLIB_SSA_XAUUSD!$B$2:$B$2401,MATCH($A1756,ALGLIB_SSA_XAUUSD!$A$2:$A$2401,1)))</f>
        <v/>
      </c>
      <c r="C1756">
        <f>IF($A1756="","",INDEX(ALGLIB_SSA_XAUUSD!$C$2:$C$2401,MATCH($A1756,ALGLIB_SSA_XAUUSD!$A$2:$A$2401,1)))</f>
        <v/>
      </c>
      <c r="D1756" s="14">
        <f>IF($A1756="","",INT((ROW()-2)/12)+1)</f>
        <v/>
      </c>
      <c r="E1756" s="14">
        <f>IF(AND(E1766&lt;&gt;"",D1766=D1754+1),E1754+(E1766-E1754)*2/12,"")</f>
        <v/>
      </c>
      <c r="F1756" s="14">
        <f>IF(AND(F1766&lt;&gt;"",D1766=D1754+1),F1754+(F1766-F1754)*2/12,"")</f>
        <v/>
      </c>
      <c r="G1756" s="14">
        <f>IF(AND(G1766&lt;&gt;"",D1766=D1754+1),G1754+(G1766-G1754)*2/12,"")</f>
        <v/>
      </c>
      <c r="H1756" s="14">
        <f>IF(AND(H1766&lt;&gt;"",D1766=D1754+1),H1754+(H1766-H1754)*2/12,"")</f>
        <v/>
      </c>
      <c r="I1756" s="14">
        <f>IF(AND(L1766&lt;&gt;"",D1766=D1754+1),I1754+(I1766-I1754)*2/12,"")</f>
        <v/>
      </c>
      <c r="J1756">
        <f>_xlfn.XLOOKUP($A1756,ALGLIB_SSA_XAUUSD!$AA$2:$AA$2401,ALGLIB_SSA_XAUUSD!$P$2:$P$2401,"",0)</f>
        <v/>
      </c>
      <c r="K1756">
        <f>_xlfn.XLOOKUP($A1756,ALGLIB_SSA_XAUUSD!$AA$2:$AA$2401,ALGLIB_SSA_XAUUSD!$Q$2:$Q$2401,"",0)</f>
        <v/>
      </c>
      <c r="L1756">
        <f>_xlfn.XLOOKUP($A1756,ALGLIB_SSA_XAUUSD!$AA$2:$AA$2401,ALGLIB_SSA_XAUUSD!$R$2:$R$2401,"",0)</f>
        <v/>
      </c>
      <c r="M1756">
        <f>_xlfn.XLOOKUP($A1756,ALGLIB_SSA_XAUUSD!$AA$2:$AA$2401,ALGLIB_SSA_XAUUSD!$S$2:$S$2401,"",0)</f>
        <v/>
      </c>
      <c r="N1756">
        <f>_xlfn.XLOOKUP($A1756,ALGLIB_SSA_XAUUSD!$AA$2:$AA$2401,ALGLIB_SSA_XAUUSD!$T$2:$T$2401,"",0)</f>
        <v/>
      </c>
      <c r="O1756">
        <f>_xlfn.XLOOKUP($A1756,ALGLIB_SSA_XAUUSD!$AA$2:$AA$2401,ALGLIB_SSA_XAUUSD!$U$2:$U$2401,"",0)</f>
        <v/>
      </c>
      <c r="P1756">
        <f>_xlfn.XLOOKUP($A1756,ALGLIB_SSA_XAUUSD!$AA$2:$AA$2401,ALGLIB_SSA_XAUUSD!$V$2:$V$2401,"",0)</f>
        <v/>
      </c>
      <c r="S1756">
        <f>A1756</f>
        <v/>
      </c>
      <c r="T1756">
        <f>J1756</f>
        <v/>
      </c>
      <c r="U1756">
        <f>K1756</f>
        <v/>
      </c>
      <c r="V1756" s="14">
        <f>IF($A1756="","",MOD(ROW()-2,12)+1)</f>
        <v/>
      </c>
      <c r="W1756">
        <f>L1756</f>
        <v/>
      </c>
      <c r="X1756" s="14">
        <f>IF(F1756="","",F1756)</f>
        <v/>
      </c>
      <c r="Y1756" s="14">
        <f>IF(G1756="","",G1756)</f>
        <v/>
      </c>
      <c r="Z1756">
        <f>M1756</f>
        <v/>
      </c>
      <c r="AA1756">
        <f>N1756</f>
        <v/>
      </c>
      <c r="AB1756" s="14">
        <f>IF(H1756="","",H1756)</f>
        <v/>
      </c>
      <c r="AC1756">
        <f>O1756</f>
        <v/>
      </c>
      <c r="AD1756" s="14">
        <f>IF(I1756="","",I1756)</f>
        <v/>
      </c>
      <c r="AE1756">
        <f>P1756</f>
        <v/>
      </c>
      <c r="AH1756">
        <f>IF(S1756&lt;&gt;"",S1756,AH1755+900)</f>
        <v/>
      </c>
      <c r="AI1756">
        <f>IF(T1756&lt;&gt;"",T1756,AI1755)</f>
        <v/>
      </c>
      <c r="AJ1756">
        <f>IF(U1756&lt;&gt;"",U1756,AJ1755)</f>
        <v/>
      </c>
      <c r="AK1756">
        <f>IF(W1756&lt;&gt;"",W1756,"")</f>
        <v/>
      </c>
      <c r="AL1756" s="14">
        <f>IF(X1756&lt;&gt;"",X1756,"")</f>
        <v/>
      </c>
      <c r="AM1756" s="14">
        <f>IF(Y1756&lt;&gt;"",Y1756,"")</f>
        <v/>
      </c>
      <c r="AN1756" s="14">
        <f>IF(OR(AL1756="",AM1756=""),"",AL1756-AM1756)</f>
        <v/>
      </c>
      <c r="AO1756">
        <f>IF(AN1756="","",IF(AN1756&gt;0,"Bullish","Bearish"))</f>
        <v/>
      </c>
      <c r="AP1756">
        <f>IF(AO1756="",AP1755,AO1756)</f>
        <v/>
      </c>
      <c r="AQ1756" s="14">
        <f>IF(AB1756&lt;&gt;"",AB1756,"")</f>
        <v/>
      </c>
      <c r="AR1756" s="14">
        <f>IF(AD1756&lt;&gt;"",AD1756,"")</f>
        <v/>
      </c>
      <c r="AS1756">
        <f>IF(AS1755+1=13,1,AS1755+1)</f>
        <v/>
      </c>
      <c r="AT1756">
        <f>IFERROR(IF(SLOPE($AQ$1742:$AQ$1753,$AS$1742:$AS$1753)&gt;0,MIN(3,ABS(SLOPE($AQ$1742:$AQ$1753,$AS$1742:$AS$1753))),IF(SLOPE($AQ$1742:$AQ$1753,$AS$1742:$AS$1753)&lt;-0.5,-0.5,0)),0)</f>
        <v/>
      </c>
      <c r="AU1756">
        <f>IFERROR(IF(SLOPE($AR$1742:$AR$1753,$AS$1742:$AS$1753)&lt;0,MAX(-3,-ABS(SLOPE($AR$1742:$AR$1753,$AS$1742:$AS$1753))),IF(SLOPE($AR$1742:$AR$1753,$AS$1742:$AS$1753)&gt;0.5,0.5,0)),0)</f>
        <v/>
      </c>
      <c r="AV1756">
        <f>($AQ$1754+(AT1756*(AS1756-1)))</f>
        <v/>
      </c>
      <c r="AW1756">
        <f>($AR$1754+(AU1756*(AS1756-1)))</f>
        <v/>
      </c>
      <c r="AX1756">
        <f>IF(AT1756&gt;0,AV1756+AT1756,AV1756)</f>
        <v/>
      </c>
      <c r="AY1756">
        <f>IF(AU1756&lt;0,AW1756+AU1756,AW1756)</f>
        <v/>
      </c>
      <c r="BA1756" s="14">
        <f>IFERROR(AX1756-AQ1756,"")</f>
        <v/>
      </c>
      <c r="BB1756" s="14">
        <f>IFERROR(AY1756-AR1756,"")</f>
        <v/>
      </c>
      <c r="BD1756">
        <f>AH1756</f>
        <v/>
      </c>
      <c r="BE1756">
        <f>AI1756</f>
        <v/>
      </c>
      <c r="BF1756">
        <f>AJ1756</f>
        <v/>
      </c>
      <c r="BG1756" s="14">
        <f>L1756</f>
        <v/>
      </c>
      <c r="BH1756" s="14">
        <f>IF(X1756="","",X1756)</f>
        <v/>
      </c>
      <c r="BI1756" s="14">
        <f>IF(Y1756="","",Y1756)</f>
        <v/>
      </c>
      <c r="BJ1756">
        <f>Z1756</f>
        <v/>
      </c>
      <c r="BK1756">
        <f>AA1756</f>
        <v/>
      </c>
      <c r="BL1756">
        <f>IFERROR(AX1756,"")</f>
        <v/>
      </c>
      <c r="BM1756">
        <f>IFERROR(AY1756,"")</f>
        <v/>
      </c>
    </row>
    <row r="1757" ht="14.25" customHeight="1">
      <c r="A1757">
        <f>ALGLIB_SSA_XAUUSD!AA1757</f>
        <v/>
      </c>
      <c r="B1757">
        <f>IF($A1757="","",INDEX(ALGLIB_SSA_XAUUSD!$B$2:$B$2401,MATCH($A1757,ALGLIB_SSA_XAUUSD!$A$2:$A$2401,1)))</f>
        <v/>
      </c>
      <c r="C1757">
        <f>IF($A1757="","",INDEX(ALGLIB_SSA_XAUUSD!$C$2:$C$2401,MATCH($A1757,ALGLIB_SSA_XAUUSD!$A$2:$A$2401,1)))</f>
        <v/>
      </c>
      <c r="D1757" s="14">
        <f>IF($A1757="","",INT((ROW()-2)/12)+1)</f>
        <v/>
      </c>
      <c r="E1757" s="14">
        <f>IF(AND(E1766&lt;&gt;"",D1766=D1754+1),E1754+(E1766-E1754)*3/12,"")</f>
        <v/>
      </c>
      <c r="F1757" s="14">
        <f>IF(AND(F1766&lt;&gt;"",D1766=D1754+1),F1754+(F1766-F1754)*3/12,"")</f>
        <v/>
      </c>
      <c r="G1757" s="14">
        <f>IF(AND(G1766&lt;&gt;"",D1766=D1754+1),G1754+(G1766-G1754)*3/12,"")</f>
        <v/>
      </c>
      <c r="H1757" s="14">
        <f>IF(AND(H1766&lt;&gt;"",D1766=D1754+1),H1754+(H1766-H1754)*3/12,"")</f>
        <v/>
      </c>
      <c r="I1757" s="14">
        <f>IF(AND(L1766&lt;&gt;"",D1766=D1754+1),I1754+(I1766-I1754)*3/12,"")</f>
        <v/>
      </c>
      <c r="J1757">
        <f>_xlfn.XLOOKUP($A1757,ALGLIB_SSA_XAUUSD!$AA$2:$AA$2401,ALGLIB_SSA_XAUUSD!$P$2:$P$2401,"",0)</f>
        <v/>
      </c>
      <c r="K1757">
        <f>_xlfn.XLOOKUP($A1757,ALGLIB_SSA_XAUUSD!$AA$2:$AA$2401,ALGLIB_SSA_XAUUSD!$Q$2:$Q$2401,"",0)</f>
        <v/>
      </c>
      <c r="L1757">
        <f>_xlfn.XLOOKUP($A1757,ALGLIB_SSA_XAUUSD!$AA$2:$AA$2401,ALGLIB_SSA_XAUUSD!$R$2:$R$2401,"",0)</f>
        <v/>
      </c>
      <c r="M1757">
        <f>_xlfn.XLOOKUP($A1757,ALGLIB_SSA_XAUUSD!$AA$2:$AA$2401,ALGLIB_SSA_XAUUSD!$S$2:$S$2401,"",0)</f>
        <v/>
      </c>
      <c r="N1757">
        <f>_xlfn.XLOOKUP($A1757,ALGLIB_SSA_XAUUSD!$AA$2:$AA$2401,ALGLIB_SSA_XAUUSD!$T$2:$T$2401,"",0)</f>
        <v/>
      </c>
      <c r="O1757">
        <f>_xlfn.XLOOKUP($A1757,ALGLIB_SSA_XAUUSD!$AA$2:$AA$2401,ALGLIB_SSA_XAUUSD!$U$2:$U$2401,"",0)</f>
        <v/>
      </c>
      <c r="P1757">
        <f>_xlfn.XLOOKUP($A1757,ALGLIB_SSA_XAUUSD!$AA$2:$AA$2401,ALGLIB_SSA_XAUUSD!$V$2:$V$2401,"",0)</f>
        <v/>
      </c>
      <c r="S1757">
        <f>A1757</f>
        <v/>
      </c>
      <c r="T1757">
        <f>J1757</f>
        <v/>
      </c>
      <c r="U1757">
        <f>K1757</f>
        <v/>
      </c>
      <c r="V1757" s="14">
        <f>IF($A1757="","",MOD(ROW()-2,12)+1)</f>
        <v/>
      </c>
      <c r="W1757">
        <f>L1757</f>
        <v/>
      </c>
      <c r="X1757" s="14">
        <f>IF(F1757="","",F1757)</f>
        <v/>
      </c>
      <c r="Y1757" s="14">
        <f>IF(G1757="","",G1757)</f>
        <v/>
      </c>
      <c r="Z1757">
        <f>M1757</f>
        <v/>
      </c>
      <c r="AA1757">
        <f>N1757</f>
        <v/>
      </c>
      <c r="AB1757" s="14">
        <f>IF(H1757="","",H1757)</f>
        <v/>
      </c>
      <c r="AC1757">
        <f>O1757</f>
        <v/>
      </c>
      <c r="AD1757" s="14">
        <f>IF(I1757="","",I1757)</f>
        <v/>
      </c>
      <c r="AE1757">
        <f>P1757</f>
        <v/>
      </c>
      <c r="AH1757">
        <f>IF(S1757&lt;&gt;"",S1757,AH1756+900)</f>
        <v/>
      </c>
      <c r="AI1757">
        <f>IF(T1757&lt;&gt;"",T1757,AI1756)</f>
        <v/>
      </c>
      <c r="AJ1757">
        <f>IF(U1757&lt;&gt;"",U1757,AJ1756)</f>
        <v/>
      </c>
      <c r="AK1757">
        <f>IF(W1757&lt;&gt;"",W1757,"")</f>
        <v/>
      </c>
      <c r="AL1757" s="14">
        <f>IF(X1757&lt;&gt;"",X1757,"")</f>
        <v/>
      </c>
      <c r="AM1757" s="14">
        <f>IF(Y1757&lt;&gt;"",Y1757,"")</f>
        <v/>
      </c>
      <c r="AN1757" s="14">
        <f>IF(OR(AL1757="",AM1757=""),"",AL1757-AM1757)</f>
        <v/>
      </c>
      <c r="AO1757">
        <f>IF(AN1757="","",IF(AN1757&gt;0,"Bullish","Bearish"))</f>
        <v/>
      </c>
      <c r="AP1757">
        <f>IF(AO1757="",AP1756,AO1757)</f>
        <v/>
      </c>
      <c r="AQ1757" s="14">
        <f>IF(AB1757&lt;&gt;"",AB1757,"")</f>
        <v/>
      </c>
      <c r="AR1757" s="14">
        <f>IF(AD1757&lt;&gt;"",AD1757,"")</f>
        <v/>
      </c>
      <c r="AS1757">
        <f>IF(AS1756+1=13,1,AS1756+1)</f>
        <v/>
      </c>
      <c r="AT1757">
        <f>IFERROR(IF(SLOPE($AQ$1742:$AQ$1753,$AS$1742:$AS$1753)&gt;0,MIN(3,ABS(SLOPE($AQ$1742:$AQ$1753,$AS$1742:$AS$1753))),IF(SLOPE($AQ$1742:$AQ$1753,$AS$1742:$AS$1753)&lt;-0.5,-0.5,0)),0)</f>
        <v/>
      </c>
      <c r="AU1757">
        <f>IFERROR(IF(SLOPE($AR$1742:$AR$1753,$AS$1742:$AS$1753)&lt;0,MAX(-3,-ABS(SLOPE($AR$1742:$AR$1753,$AS$1742:$AS$1753))),IF(SLOPE($AR$1742:$AR$1753,$AS$1742:$AS$1753)&gt;0.5,0.5,0)),0)</f>
        <v/>
      </c>
      <c r="AV1757">
        <f>($AQ$1754+(AT1757*(AS1757-1)))</f>
        <v/>
      </c>
      <c r="AW1757">
        <f>($AR$1754+(AU1757*(AS1757-1)))</f>
        <v/>
      </c>
      <c r="AX1757">
        <f>IF(AT1757&gt;0,AV1757+AT1757,AV1757)</f>
        <v/>
      </c>
      <c r="AY1757">
        <f>IF(AU1757&lt;0,AW1757+AU1757,AW1757)</f>
        <v/>
      </c>
      <c r="BA1757" s="14">
        <f>IFERROR(AX1757-AQ1757,"")</f>
        <v/>
      </c>
      <c r="BB1757" s="14">
        <f>IFERROR(AY1757-AR1757,"")</f>
        <v/>
      </c>
      <c r="BD1757">
        <f>AH1757</f>
        <v/>
      </c>
      <c r="BE1757">
        <f>AI1757</f>
        <v/>
      </c>
      <c r="BF1757">
        <f>AJ1757</f>
        <v/>
      </c>
      <c r="BG1757" s="14">
        <f>L1757</f>
        <v/>
      </c>
      <c r="BH1757" s="14">
        <f>IF(X1757="","",X1757)</f>
        <v/>
      </c>
      <c r="BI1757" s="14">
        <f>IF(Y1757="","",Y1757)</f>
        <v/>
      </c>
      <c r="BJ1757">
        <f>Z1757</f>
        <v/>
      </c>
      <c r="BK1757">
        <f>AA1757</f>
        <v/>
      </c>
      <c r="BL1757">
        <f>IFERROR(AX1757,"")</f>
        <v/>
      </c>
      <c r="BM1757">
        <f>IFERROR(AY1757,"")</f>
        <v/>
      </c>
    </row>
    <row r="1758" ht="14.25" customHeight="1">
      <c r="A1758">
        <f>ALGLIB_SSA_XAUUSD!AA1758</f>
        <v/>
      </c>
      <c r="B1758">
        <f>IF($A1758="","",INDEX(ALGLIB_SSA_XAUUSD!$B$2:$B$2401,MATCH($A1758,ALGLIB_SSA_XAUUSD!$A$2:$A$2401,1)))</f>
        <v/>
      </c>
      <c r="C1758">
        <f>IF($A1758="","",INDEX(ALGLIB_SSA_XAUUSD!$C$2:$C$2401,MATCH($A1758,ALGLIB_SSA_XAUUSD!$A$2:$A$2401,1)))</f>
        <v/>
      </c>
      <c r="D1758" s="14">
        <f>IF($A1758="","",INT((ROW()-2)/12)+1)</f>
        <v/>
      </c>
      <c r="E1758" s="14">
        <f>IF(AND(E1766&lt;&gt;"",D1766=D1754+1),E1754+(E1766-E1754)*4/12,"")</f>
        <v/>
      </c>
      <c r="F1758" s="14">
        <f>IF(AND(F1766&lt;&gt;"",D1766=D1754+1),F1754+(F1766-F1754)*4/12,"")</f>
        <v/>
      </c>
      <c r="G1758" s="14">
        <f>IF(AND(G1766&lt;&gt;"",D1766=D1754+1),G1754+(G1766-G1754)*4/12,"")</f>
        <v/>
      </c>
      <c r="H1758" s="14">
        <f>IF(AND(H1766&lt;&gt;"",D1766=D1754+1),H1754+(H1766-H1754)*4/12,"")</f>
        <v/>
      </c>
      <c r="I1758" s="14">
        <f>IF(AND(L1766&lt;&gt;"",D1766=D1754+1),I1754+(I1766-I1754)*4/12,"")</f>
        <v/>
      </c>
      <c r="J1758">
        <f>_xlfn.XLOOKUP($A1758,ALGLIB_SSA_XAUUSD!$AA$2:$AA$2401,ALGLIB_SSA_XAUUSD!$P$2:$P$2401,"",0)</f>
        <v/>
      </c>
      <c r="K1758">
        <f>_xlfn.XLOOKUP($A1758,ALGLIB_SSA_XAUUSD!$AA$2:$AA$2401,ALGLIB_SSA_XAUUSD!$Q$2:$Q$2401,"",0)</f>
        <v/>
      </c>
      <c r="L1758">
        <f>_xlfn.XLOOKUP($A1758,ALGLIB_SSA_XAUUSD!$AA$2:$AA$2401,ALGLIB_SSA_XAUUSD!$R$2:$R$2401,"",0)</f>
        <v/>
      </c>
      <c r="M1758">
        <f>_xlfn.XLOOKUP($A1758,ALGLIB_SSA_XAUUSD!$AA$2:$AA$2401,ALGLIB_SSA_XAUUSD!$S$2:$S$2401,"",0)</f>
        <v/>
      </c>
      <c r="N1758">
        <f>_xlfn.XLOOKUP($A1758,ALGLIB_SSA_XAUUSD!$AA$2:$AA$2401,ALGLIB_SSA_XAUUSD!$T$2:$T$2401,"",0)</f>
        <v/>
      </c>
      <c r="O1758">
        <f>_xlfn.XLOOKUP($A1758,ALGLIB_SSA_XAUUSD!$AA$2:$AA$2401,ALGLIB_SSA_XAUUSD!$U$2:$U$2401,"",0)</f>
        <v/>
      </c>
      <c r="P1758">
        <f>_xlfn.XLOOKUP($A1758,ALGLIB_SSA_XAUUSD!$AA$2:$AA$2401,ALGLIB_SSA_XAUUSD!$V$2:$V$2401,"",0)</f>
        <v/>
      </c>
      <c r="S1758">
        <f>A1758</f>
        <v/>
      </c>
      <c r="T1758">
        <f>J1758</f>
        <v/>
      </c>
      <c r="U1758">
        <f>K1758</f>
        <v/>
      </c>
      <c r="V1758" s="14">
        <f>IF($A1758="","",MOD(ROW()-2,12)+1)</f>
        <v/>
      </c>
      <c r="W1758">
        <f>L1758</f>
        <v/>
      </c>
      <c r="X1758" s="14">
        <f>IF(F1758="","",F1758)</f>
        <v/>
      </c>
      <c r="Y1758" s="14">
        <f>IF(G1758="","",G1758)</f>
        <v/>
      </c>
      <c r="Z1758">
        <f>M1758</f>
        <v/>
      </c>
      <c r="AA1758">
        <f>N1758</f>
        <v/>
      </c>
      <c r="AB1758" s="14">
        <f>IF(H1758="","",H1758)</f>
        <v/>
      </c>
      <c r="AC1758">
        <f>O1758</f>
        <v/>
      </c>
      <c r="AD1758" s="14">
        <f>IF(I1758="","",I1758)</f>
        <v/>
      </c>
      <c r="AE1758">
        <f>P1758</f>
        <v/>
      </c>
      <c r="AH1758">
        <f>IF(S1758&lt;&gt;"",S1758,AH1757+900)</f>
        <v/>
      </c>
      <c r="AI1758">
        <f>IF(T1758&lt;&gt;"",T1758,AI1757)</f>
        <v/>
      </c>
      <c r="AJ1758">
        <f>IF(U1758&lt;&gt;"",U1758,AJ1757)</f>
        <v/>
      </c>
      <c r="AK1758">
        <f>IF(W1758&lt;&gt;"",W1758,"")</f>
        <v/>
      </c>
      <c r="AL1758" s="14">
        <f>IF(X1758&lt;&gt;"",X1758,"")</f>
        <v/>
      </c>
      <c r="AM1758" s="14">
        <f>IF(Y1758&lt;&gt;"",Y1758,"")</f>
        <v/>
      </c>
      <c r="AN1758" s="14">
        <f>IF(OR(AL1758="",AM1758=""),"",AL1758-AM1758)</f>
        <v/>
      </c>
      <c r="AO1758">
        <f>IF(AN1758="","",IF(AN1758&gt;0,"Bullish","Bearish"))</f>
        <v/>
      </c>
      <c r="AP1758">
        <f>IF(AO1758="",AP1757,AO1758)</f>
        <v/>
      </c>
      <c r="AQ1758" s="14">
        <f>IF(AB1758&lt;&gt;"",AB1758,"")</f>
        <v/>
      </c>
      <c r="AR1758" s="14">
        <f>IF(AD1758&lt;&gt;"",AD1758,"")</f>
        <v/>
      </c>
      <c r="AS1758">
        <f>IF(AS1757+1=13,1,AS1757+1)</f>
        <v/>
      </c>
      <c r="AT1758">
        <f>IFERROR(IF(SLOPE($AQ$1742:$AQ$1753,$AS$1742:$AS$1753)&gt;0,MIN(3,ABS(SLOPE($AQ$1742:$AQ$1753,$AS$1742:$AS$1753))),IF(SLOPE($AQ$1742:$AQ$1753,$AS$1742:$AS$1753)&lt;-0.5,-0.5,0)),0)</f>
        <v/>
      </c>
      <c r="AU1758">
        <f>IFERROR(IF(SLOPE($AR$1742:$AR$1753,$AS$1742:$AS$1753)&lt;0,MAX(-3,-ABS(SLOPE($AR$1742:$AR$1753,$AS$1742:$AS$1753))),IF(SLOPE($AR$1742:$AR$1753,$AS$1742:$AS$1753)&gt;0.5,0.5,0)),0)</f>
        <v/>
      </c>
      <c r="AV1758">
        <f>($AQ$1754+(AT1758*(AS1758-1)))</f>
        <v/>
      </c>
      <c r="AW1758">
        <f>($AR$1754+(AU1758*(AS1758-1)))</f>
        <v/>
      </c>
      <c r="AX1758">
        <f>IF(AT1758&gt;0,AV1758+AT1758,AV1758)</f>
        <v/>
      </c>
      <c r="AY1758">
        <f>IF(AU1758&lt;0,AW1758+AU1758,AW1758)</f>
        <v/>
      </c>
      <c r="BA1758" s="14">
        <f>IFERROR(AX1758-AQ1758,"")</f>
        <v/>
      </c>
      <c r="BB1758" s="14">
        <f>IFERROR(AY1758-AR1758,"")</f>
        <v/>
      </c>
      <c r="BD1758">
        <f>AH1758</f>
        <v/>
      </c>
      <c r="BE1758">
        <f>AI1758</f>
        <v/>
      </c>
      <c r="BF1758">
        <f>AJ1758</f>
        <v/>
      </c>
      <c r="BG1758" s="14">
        <f>L1758</f>
        <v/>
      </c>
      <c r="BH1758" s="14">
        <f>IF(X1758="","",X1758)</f>
        <v/>
      </c>
      <c r="BI1758" s="14">
        <f>IF(Y1758="","",Y1758)</f>
        <v/>
      </c>
      <c r="BJ1758">
        <f>Z1758</f>
        <v/>
      </c>
      <c r="BK1758">
        <f>AA1758</f>
        <v/>
      </c>
      <c r="BL1758">
        <f>IFERROR(AX1758,"")</f>
        <v/>
      </c>
      <c r="BM1758">
        <f>IFERROR(AY1758,"")</f>
        <v/>
      </c>
    </row>
    <row r="1759" ht="14.25" customHeight="1">
      <c r="A1759">
        <f>ALGLIB_SSA_XAUUSD!AA1759</f>
        <v/>
      </c>
      <c r="B1759">
        <f>IF($A1759="","",INDEX(ALGLIB_SSA_XAUUSD!$B$2:$B$2401,MATCH($A1759,ALGLIB_SSA_XAUUSD!$A$2:$A$2401,1)))</f>
        <v/>
      </c>
      <c r="C1759">
        <f>IF($A1759="","",INDEX(ALGLIB_SSA_XAUUSD!$C$2:$C$2401,MATCH($A1759,ALGLIB_SSA_XAUUSD!$A$2:$A$2401,1)))</f>
        <v/>
      </c>
      <c r="D1759" s="14">
        <f>IF($A1759="","",INT((ROW()-2)/12)+1)</f>
        <v/>
      </c>
      <c r="E1759" s="14">
        <f>IF(AND(E1766&lt;&gt;"",D1766=D1754+1),E1754+(E1766-E1754)*5/12,"")</f>
        <v/>
      </c>
      <c r="F1759" s="14">
        <f>IF(AND(F1766&lt;&gt;"",D1766=D1754+1),F1754+(F1766-F1754)*5/12,"")</f>
        <v/>
      </c>
      <c r="G1759" s="14">
        <f>IF(AND(G1766&lt;&gt;"",D1766=D1754+1),G1754+(G1766-G1754)*5/12,"")</f>
        <v/>
      </c>
      <c r="H1759" s="14">
        <f>IF(AND(H1766&lt;&gt;"",D1766=D1754+1),H1754+(H1766-H1754)*5/12,"")</f>
        <v/>
      </c>
      <c r="I1759" s="14">
        <f>IF(AND(L1766&lt;&gt;"",D1766=D1754+1),I1754+(I1766-I1754)*5/12,"")</f>
        <v/>
      </c>
      <c r="J1759">
        <f>_xlfn.XLOOKUP($A1759,ALGLIB_SSA_XAUUSD!$AA$2:$AA$2401,ALGLIB_SSA_XAUUSD!$P$2:$P$2401,"",0)</f>
        <v/>
      </c>
      <c r="K1759">
        <f>_xlfn.XLOOKUP($A1759,ALGLIB_SSA_XAUUSD!$AA$2:$AA$2401,ALGLIB_SSA_XAUUSD!$Q$2:$Q$2401,"",0)</f>
        <v/>
      </c>
      <c r="L1759">
        <f>_xlfn.XLOOKUP($A1759,ALGLIB_SSA_XAUUSD!$AA$2:$AA$2401,ALGLIB_SSA_XAUUSD!$R$2:$R$2401,"",0)</f>
        <v/>
      </c>
      <c r="M1759">
        <f>_xlfn.XLOOKUP($A1759,ALGLIB_SSA_XAUUSD!$AA$2:$AA$2401,ALGLIB_SSA_XAUUSD!$S$2:$S$2401,"",0)</f>
        <v/>
      </c>
      <c r="N1759">
        <f>_xlfn.XLOOKUP($A1759,ALGLIB_SSA_XAUUSD!$AA$2:$AA$2401,ALGLIB_SSA_XAUUSD!$T$2:$T$2401,"",0)</f>
        <v/>
      </c>
      <c r="O1759">
        <f>_xlfn.XLOOKUP($A1759,ALGLIB_SSA_XAUUSD!$AA$2:$AA$2401,ALGLIB_SSA_XAUUSD!$U$2:$U$2401,"",0)</f>
        <v/>
      </c>
      <c r="P1759">
        <f>_xlfn.XLOOKUP($A1759,ALGLIB_SSA_XAUUSD!$AA$2:$AA$2401,ALGLIB_SSA_XAUUSD!$V$2:$V$2401,"",0)</f>
        <v/>
      </c>
      <c r="S1759">
        <f>A1759</f>
        <v/>
      </c>
      <c r="T1759">
        <f>J1759</f>
        <v/>
      </c>
      <c r="U1759">
        <f>K1759</f>
        <v/>
      </c>
      <c r="V1759" s="14">
        <f>IF($A1759="","",MOD(ROW()-2,12)+1)</f>
        <v/>
      </c>
      <c r="W1759">
        <f>L1759</f>
        <v/>
      </c>
      <c r="X1759" s="14">
        <f>IF(F1759="","",F1759)</f>
        <v/>
      </c>
      <c r="Y1759" s="14">
        <f>IF(G1759="","",G1759)</f>
        <v/>
      </c>
      <c r="Z1759">
        <f>M1759</f>
        <v/>
      </c>
      <c r="AA1759">
        <f>N1759</f>
        <v/>
      </c>
      <c r="AB1759" s="14">
        <f>IF(H1759="","",H1759)</f>
        <v/>
      </c>
      <c r="AC1759">
        <f>O1759</f>
        <v/>
      </c>
      <c r="AD1759" s="14">
        <f>IF(I1759="","",I1759)</f>
        <v/>
      </c>
      <c r="AE1759">
        <f>P1759</f>
        <v/>
      </c>
      <c r="AH1759">
        <f>IF(S1759&lt;&gt;"",S1759,AH1758+900)</f>
        <v/>
      </c>
      <c r="AI1759">
        <f>IF(T1759&lt;&gt;"",T1759,AI1758)</f>
        <v/>
      </c>
      <c r="AJ1759">
        <f>IF(U1759&lt;&gt;"",U1759,AJ1758)</f>
        <v/>
      </c>
      <c r="AK1759">
        <f>IF(W1759&lt;&gt;"",W1759,"")</f>
        <v/>
      </c>
      <c r="AL1759" s="14">
        <f>IF(X1759&lt;&gt;"",X1759,"")</f>
        <v/>
      </c>
      <c r="AM1759" s="14">
        <f>IF(Y1759&lt;&gt;"",Y1759,"")</f>
        <v/>
      </c>
      <c r="AN1759" s="14">
        <f>IF(OR(AL1759="",AM1759=""),"",AL1759-AM1759)</f>
        <v/>
      </c>
      <c r="AO1759">
        <f>IF(AN1759="","",IF(AN1759&gt;0,"Bullish","Bearish"))</f>
        <v/>
      </c>
      <c r="AP1759">
        <f>IF(AO1759="",AP1758,AO1759)</f>
        <v/>
      </c>
      <c r="AQ1759" s="14">
        <f>IF(AB1759&lt;&gt;"",AB1759,"")</f>
        <v/>
      </c>
      <c r="AR1759" s="14">
        <f>IF(AD1759&lt;&gt;"",AD1759,"")</f>
        <v/>
      </c>
      <c r="AS1759">
        <f>IF(AS1758+1=13,1,AS1758+1)</f>
        <v/>
      </c>
      <c r="AT1759">
        <f>IFERROR(IF(SLOPE($AQ$1742:$AQ$1753,$AS$1742:$AS$1753)&gt;0,MIN(3,ABS(SLOPE($AQ$1742:$AQ$1753,$AS$1742:$AS$1753))),IF(SLOPE($AQ$1742:$AQ$1753,$AS$1742:$AS$1753)&lt;-0.5,-0.5,0)),0)</f>
        <v/>
      </c>
      <c r="AU1759">
        <f>IFERROR(IF(SLOPE($AR$1742:$AR$1753,$AS$1742:$AS$1753)&lt;0,MAX(-3,-ABS(SLOPE($AR$1742:$AR$1753,$AS$1742:$AS$1753))),IF(SLOPE($AR$1742:$AR$1753,$AS$1742:$AS$1753)&gt;0.5,0.5,0)),0)</f>
        <v/>
      </c>
      <c r="AV1759">
        <f>($AQ$1754+(AT1759*(AS1759-1)))</f>
        <v/>
      </c>
      <c r="AW1759">
        <f>($AR$1754+(AU1759*(AS1759-1)))</f>
        <v/>
      </c>
      <c r="AX1759">
        <f>IF(AT1759&gt;0,AV1759+AT1759,AV1759)</f>
        <v/>
      </c>
      <c r="AY1759">
        <f>IF(AU1759&lt;0,AW1759+AU1759,AW1759)</f>
        <v/>
      </c>
      <c r="BA1759" s="14">
        <f>IFERROR(AX1759-AQ1759,"")</f>
        <v/>
      </c>
      <c r="BB1759" s="14">
        <f>IFERROR(AY1759-AR1759,"")</f>
        <v/>
      </c>
      <c r="BD1759">
        <f>AH1759</f>
        <v/>
      </c>
      <c r="BE1759">
        <f>AI1759</f>
        <v/>
      </c>
      <c r="BF1759">
        <f>AJ1759</f>
        <v/>
      </c>
      <c r="BG1759" s="14">
        <f>L1759</f>
        <v/>
      </c>
      <c r="BH1759" s="14">
        <f>IF(X1759="","",X1759)</f>
        <v/>
      </c>
      <c r="BI1759" s="14">
        <f>IF(Y1759="","",Y1759)</f>
        <v/>
      </c>
      <c r="BJ1759">
        <f>Z1759</f>
        <v/>
      </c>
      <c r="BK1759">
        <f>AA1759</f>
        <v/>
      </c>
      <c r="BL1759">
        <f>IFERROR(AX1759,"")</f>
        <v/>
      </c>
      <c r="BM1759">
        <f>IFERROR(AY1759,"")</f>
        <v/>
      </c>
    </row>
    <row r="1760" ht="14.25" customHeight="1">
      <c r="A1760">
        <f>ALGLIB_SSA_XAUUSD!AA1760</f>
        <v/>
      </c>
      <c r="B1760">
        <f>IF($A1760="","",INDEX(ALGLIB_SSA_XAUUSD!$B$2:$B$2401,MATCH($A1760,ALGLIB_SSA_XAUUSD!$A$2:$A$2401,1)))</f>
        <v/>
      </c>
      <c r="C1760">
        <f>IF($A1760="","",INDEX(ALGLIB_SSA_XAUUSD!$C$2:$C$2401,MATCH($A1760,ALGLIB_SSA_XAUUSD!$A$2:$A$2401,1)))</f>
        <v/>
      </c>
      <c r="D1760" s="14">
        <f>IF($A1760="","",INT((ROW()-2)/12)+1)</f>
        <v/>
      </c>
      <c r="E1760" s="14">
        <f>IF(AND(E1766&lt;&gt;"",D1766=D1754+1),E1754+(E1766-E1754)*6/12,"")</f>
        <v/>
      </c>
      <c r="F1760" s="14">
        <f>IF(AND(F1766&lt;&gt;"",D1766=D1754+1),F1754+(F1766-F1754)*6/12,"")</f>
        <v/>
      </c>
      <c r="G1760" s="14">
        <f>IF(AND(G1766&lt;&gt;"",D1766=D1754+1),G1754+(G1766-G1754)*6/12,"")</f>
        <v/>
      </c>
      <c r="H1760" s="14">
        <f>IF(AND(H1766&lt;&gt;"",D1766=D1754+1),H1754+(H1766-H1754)*6/12,"")</f>
        <v/>
      </c>
      <c r="I1760" s="14">
        <f>IF(AND(L1766&lt;&gt;"",D1766=D1754+1),I1754+(I1766-I1754)*6/12,"")</f>
        <v/>
      </c>
      <c r="J1760">
        <f>_xlfn.XLOOKUP($A1760,ALGLIB_SSA_XAUUSD!$AA$2:$AA$2401,ALGLIB_SSA_XAUUSD!$P$2:$P$2401,"",0)</f>
        <v/>
      </c>
      <c r="K1760">
        <f>_xlfn.XLOOKUP($A1760,ALGLIB_SSA_XAUUSD!$AA$2:$AA$2401,ALGLIB_SSA_XAUUSD!$Q$2:$Q$2401,"",0)</f>
        <v/>
      </c>
      <c r="L1760">
        <f>_xlfn.XLOOKUP($A1760,ALGLIB_SSA_XAUUSD!$AA$2:$AA$2401,ALGLIB_SSA_XAUUSD!$R$2:$R$2401,"",0)</f>
        <v/>
      </c>
      <c r="M1760">
        <f>_xlfn.XLOOKUP($A1760,ALGLIB_SSA_XAUUSD!$AA$2:$AA$2401,ALGLIB_SSA_XAUUSD!$S$2:$S$2401,"",0)</f>
        <v/>
      </c>
      <c r="N1760">
        <f>_xlfn.XLOOKUP($A1760,ALGLIB_SSA_XAUUSD!$AA$2:$AA$2401,ALGLIB_SSA_XAUUSD!$T$2:$T$2401,"",0)</f>
        <v/>
      </c>
      <c r="O1760">
        <f>_xlfn.XLOOKUP($A1760,ALGLIB_SSA_XAUUSD!$AA$2:$AA$2401,ALGLIB_SSA_XAUUSD!$U$2:$U$2401,"",0)</f>
        <v/>
      </c>
      <c r="P1760">
        <f>_xlfn.XLOOKUP($A1760,ALGLIB_SSA_XAUUSD!$AA$2:$AA$2401,ALGLIB_SSA_XAUUSD!$V$2:$V$2401,"",0)</f>
        <v/>
      </c>
      <c r="S1760">
        <f>A1760</f>
        <v/>
      </c>
      <c r="T1760">
        <f>J1760</f>
        <v/>
      </c>
      <c r="U1760">
        <f>K1760</f>
        <v/>
      </c>
      <c r="V1760" s="14">
        <f>IF($A1760="","",MOD(ROW()-2,12)+1)</f>
        <v/>
      </c>
      <c r="W1760">
        <f>L1760</f>
        <v/>
      </c>
      <c r="X1760" s="14">
        <f>IF(F1760="","",F1760)</f>
        <v/>
      </c>
      <c r="Y1760" s="14">
        <f>IF(G1760="","",G1760)</f>
        <v/>
      </c>
      <c r="Z1760">
        <f>M1760</f>
        <v/>
      </c>
      <c r="AA1760">
        <f>N1760</f>
        <v/>
      </c>
      <c r="AB1760" s="14">
        <f>IF(H1760="","",H1760)</f>
        <v/>
      </c>
      <c r="AC1760">
        <f>O1760</f>
        <v/>
      </c>
      <c r="AD1760" s="14">
        <f>IF(I1760="","",I1760)</f>
        <v/>
      </c>
      <c r="AE1760">
        <f>P1760</f>
        <v/>
      </c>
      <c r="AH1760">
        <f>IF(S1760&lt;&gt;"",S1760,AH1759+900)</f>
        <v/>
      </c>
      <c r="AI1760">
        <f>IF(T1760&lt;&gt;"",T1760,AI1759)</f>
        <v/>
      </c>
      <c r="AJ1760">
        <f>IF(U1760&lt;&gt;"",U1760,AJ1759)</f>
        <v/>
      </c>
      <c r="AK1760">
        <f>IF(W1760&lt;&gt;"",W1760,"")</f>
        <v/>
      </c>
      <c r="AL1760" s="14">
        <f>IF(X1760&lt;&gt;"",X1760,"")</f>
        <v/>
      </c>
      <c r="AM1760" s="14">
        <f>IF(Y1760&lt;&gt;"",Y1760,"")</f>
        <v/>
      </c>
      <c r="AN1760" s="14">
        <f>IF(OR(AL1760="",AM1760=""),"",AL1760-AM1760)</f>
        <v/>
      </c>
      <c r="AO1760">
        <f>IF(AN1760="","",IF(AN1760&gt;0,"Bullish","Bearish"))</f>
        <v/>
      </c>
      <c r="AP1760">
        <f>IF(AO1760="",AP1759,AO1760)</f>
        <v/>
      </c>
      <c r="AQ1760" s="14">
        <f>IF(AB1760&lt;&gt;"",AB1760,"")</f>
        <v/>
      </c>
      <c r="AR1760" s="14">
        <f>IF(AD1760&lt;&gt;"",AD1760,"")</f>
        <v/>
      </c>
      <c r="AS1760">
        <f>IF(AS1759+1=13,1,AS1759+1)</f>
        <v/>
      </c>
      <c r="AT1760">
        <f>IFERROR(IF(SLOPE($AQ$1742:$AQ$1753,$AS$1742:$AS$1753)&gt;0,MIN(3,ABS(SLOPE($AQ$1742:$AQ$1753,$AS$1742:$AS$1753))),IF(SLOPE($AQ$1742:$AQ$1753,$AS$1742:$AS$1753)&lt;-0.5,-0.5,0)),0)</f>
        <v/>
      </c>
      <c r="AU1760">
        <f>IFERROR(IF(SLOPE($AR$1742:$AR$1753,$AS$1742:$AS$1753)&lt;0,MAX(-3,-ABS(SLOPE($AR$1742:$AR$1753,$AS$1742:$AS$1753))),IF(SLOPE($AR$1742:$AR$1753,$AS$1742:$AS$1753)&gt;0.5,0.5,0)),0)</f>
        <v/>
      </c>
      <c r="AV1760">
        <f>($AQ$1754+(AT1760*(AS1760-1)))</f>
        <v/>
      </c>
      <c r="AW1760">
        <f>($AR$1754+(AU1760*(AS1760-1)))</f>
        <v/>
      </c>
      <c r="AX1760">
        <f>IF(AT1760&gt;0,AV1760+AT1760,AV1760)</f>
        <v/>
      </c>
      <c r="AY1760">
        <f>IF(AU1760&lt;0,AW1760+AU1760,AW1760)</f>
        <v/>
      </c>
      <c r="BA1760" s="14">
        <f>IFERROR(AX1760-AQ1760,"")</f>
        <v/>
      </c>
      <c r="BB1760" s="14">
        <f>IFERROR(AY1760-AR1760,"")</f>
        <v/>
      </c>
      <c r="BD1760">
        <f>AH1760</f>
        <v/>
      </c>
      <c r="BE1760">
        <f>AI1760</f>
        <v/>
      </c>
      <c r="BF1760">
        <f>AJ1760</f>
        <v/>
      </c>
      <c r="BG1760" s="14">
        <f>L1760</f>
        <v/>
      </c>
      <c r="BH1760" s="14">
        <f>IF(X1760="","",X1760)</f>
        <v/>
      </c>
      <c r="BI1760" s="14">
        <f>IF(Y1760="","",Y1760)</f>
        <v/>
      </c>
      <c r="BJ1760">
        <f>Z1760</f>
        <v/>
      </c>
      <c r="BK1760">
        <f>AA1760</f>
        <v/>
      </c>
      <c r="BL1760">
        <f>IFERROR(AX1760,"")</f>
        <v/>
      </c>
      <c r="BM1760">
        <f>IFERROR(AY1760,"")</f>
        <v/>
      </c>
    </row>
    <row r="1761" ht="14.25" customHeight="1">
      <c r="A1761">
        <f>ALGLIB_SSA_XAUUSD!AA1761</f>
        <v/>
      </c>
      <c r="B1761">
        <f>IF($A1761="","",INDEX(ALGLIB_SSA_XAUUSD!$B$2:$B$2401,MATCH($A1761,ALGLIB_SSA_XAUUSD!$A$2:$A$2401,1)))</f>
        <v/>
      </c>
      <c r="C1761">
        <f>IF($A1761="","",INDEX(ALGLIB_SSA_XAUUSD!$C$2:$C$2401,MATCH($A1761,ALGLIB_SSA_XAUUSD!$A$2:$A$2401,1)))</f>
        <v/>
      </c>
      <c r="D1761" s="14">
        <f>IF($A1761="","",INT((ROW()-2)/12)+1)</f>
        <v/>
      </c>
      <c r="E1761" s="14">
        <f>IF(AND(E1766&lt;&gt;"",D1766=D1754+1),E1754+(E1766-E1754)*7/12,"")</f>
        <v/>
      </c>
      <c r="F1761" s="14">
        <f>IF(AND(F1766&lt;&gt;"",D1766=D1754+1),F1754+(F1766-F1754)*7/12,"")</f>
        <v/>
      </c>
      <c r="G1761" s="14">
        <f>IF(AND(G1766&lt;&gt;"",D1766=D1754+1),G1754+(G1766-G1754)*7/12,"")</f>
        <v/>
      </c>
      <c r="H1761" s="14">
        <f>IF(AND(H1766&lt;&gt;"",D1766=D1754+1),H1754+(H1766-H1754)*7/12,"")</f>
        <v/>
      </c>
      <c r="I1761" s="14">
        <f>IF(AND(L1766&lt;&gt;"",D1766=D1754+1),I1754+(I1766-I1754)*7/12,"")</f>
        <v/>
      </c>
      <c r="J1761">
        <f>_xlfn.XLOOKUP($A1761,ALGLIB_SSA_XAUUSD!$AA$2:$AA$2401,ALGLIB_SSA_XAUUSD!$P$2:$P$2401,"",0)</f>
        <v/>
      </c>
      <c r="K1761">
        <f>_xlfn.XLOOKUP($A1761,ALGLIB_SSA_XAUUSD!$AA$2:$AA$2401,ALGLIB_SSA_XAUUSD!$Q$2:$Q$2401,"",0)</f>
        <v/>
      </c>
      <c r="L1761">
        <f>_xlfn.XLOOKUP($A1761,ALGLIB_SSA_XAUUSD!$AA$2:$AA$2401,ALGLIB_SSA_XAUUSD!$R$2:$R$2401,"",0)</f>
        <v/>
      </c>
      <c r="M1761">
        <f>_xlfn.XLOOKUP($A1761,ALGLIB_SSA_XAUUSD!$AA$2:$AA$2401,ALGLIB_SSA_XAUUSD!$S$2:$S$2401,"",0)</f>
        <v/>
      </c>
      <c r="N1761">
        <f>_xlfn.XLOOKUP($A1761,ALGLIB_SSA_XAUUSD!$AA$2:$AA$2401,ALGLIB_SSA_XAUUSD!$T$2:$T$2401,"",0)</f>
        <v/>
      </c>
      <c r="O1761">
        <f>_xlfn.XLOOKUP($A1761,ALGLIB_SSA_XAUUSD!$AA$2:$AA$2401,ALGLIB_SSA_XAUUSD!$U$2:$U$2401,"",0)</f>
        <v/>
      </c>
      <c r="P1761">
        <f>_xlfn.XLOOKUP($A1761,ALGLIB_SSA_XAUUSD!$AA$2:$AA$2401,ALGLIB_SSA_XAUUSD!$V$2:$V$2401,"",0)</f>
        <v/>
      </c>
      <c r="S1761">
        <f>A1761</f>
        <v/>
      </c>
      <c r="T1761">
        <f>J1761</f>
        <v/>
      </c>
      <c r="U1761">
        <f>K1761</f>
        <v/>
      </c>
      <c r="V1761" s="14">
        <f>IF($A1761="","",MOD(ROW()-2,12)+1)</f>
        <v/>
      </c>
      <c r="W1761">
        <f>L1761</f>
        <v/>
      </c>
      <c r="X1761" s="14">
        <f>IF(F1761="","",F1761)</f>
        <v/>
      </c>
      <c r="Y1761" s="14">
        <f>IF(G1761="","",G1761)</f>
        <v/>
      </c>
      <c r="Z1761">
        <f>M1761</f>
        <v/>
      </c>
      <c r="AA1761">
        <f>N1761</f>
        <v/>
      </c>
      <c r="AB1761" s="14">
        <f>IF(H1761="","",H1761)</f>
        <v/>
      </c>
      <c r="AC1761">
        <f>O1761</f>
        <v/>
      </c>
      <c r="AD1761" s="14">
        <f>IF(I1761="","",I1761)</f>
        <v/>
      </c>
      <c r="AE1761">
        <f>P1761</f>
        <v/>
      </c>
      <c r="AH1761">
        <f>IF(S1761&lt;&gt;"",S1761,AH1760+900)</f>
        <v/>
      </c>
      <c r="AI1761">
        <f>IF(T1761&lt;&gt;"",T1761,AI1760)</f>
        <v/>
      </c>
      <c r="AJ1761">
        <f>IF(U1761&lt;&gt;"",U1761,AJ1760)</f>
        <v/>
      </c>
      <c r="AK1761">
        <f>IF(W1761&lt;&gt;"",W1761,"")</f>
        <v/>
      </c>
      <c r="AL1761" s="14">
        <f>IF(X1761&lt;&gt;"",X1761,"")</f>
        <v/>
      </c>
      <c r="AM1761" s="14">
        <f>IF(Y1761&lt;&gt;"",Y1761,"")</f>
        <v/>
      </c>
      <c r="AN1761" s="14">
        <f>IF(OR(AL1761="",AM1761=""),"",AL1761-AM1761)</f>
        <v/>
      </c>
      <c r="AO1761">
        <f>IF(AN1761="","",IF(AN1761&gt;0,"Bullish","Bearish"))</f>
        <v/>
      </c>
      <c r="AP1761">
        <f>IF(AO1761="",AP1760,AO1761)</f>
        <v/>
      </c>
      <c r="AQ1761" s="14">
        <f>IF(AB1761&lt;&gt;"",AB1761,"")</f>
        <v/>
      </c>
      <c r="AR1761" s="14">
        <f>IF(AD1761&lt;&gt;"",AD1761,"")</f>
        <v/>
      </c>
      <c r="AS1761">
        <f>IF(AS1760+1=13,1,AS1760+1)</f>
        <v/>
      </c>
      <c r="AT1761">
        <f>IFERROR(IF(SLOPE($AQ$1742:$AQ$1753,$AS$1742:$AS$1753)&gt;0,MIN(3,ABS(SLOPE($AQ$1742:$AQ$1753,$AS$1742:$AS$1753))),IF(SLOPE($AQ$1742:$AQ$1753,$AS$1742:$AS$1753)&lt;-0.5,-0.5,0)),0)</f>
        <v/>
      </c>
      <c r="AU1761">
        <f>IFERROR(IF(SLOPE($AR$1742:$AR$1753,$AS$1742:$AS$1753)&lt;0,MAX(-3,-ABS(SLOPE($AR$1742:$AR$1753,$AS$1742:$AS$1753))),IF(SLOPE($AR$1742:$AR$1753,$AS$1742:$AS$1753)&gt;0.5,0.5,0)),0)</f>
        <v/>
      </c>
      <c r="AV1761">
        <f>($AQ$1754+(AT1761*(AS1761-1)))</f>
        <v/>
      </c>
      <c r="AW1761">
        <f>($AR$1754+(AU1761*(AS1761-1)))</f>
        <v/>
      </c>
      <c r="AX1761">
        <f>IF(AT1761&gt;0,AV1761+AT1761,AV1761)</f>
        <v/>
      </c>
      <c r="AY1761">
        <f>IF(AU1761&lt;0,AW1761+AU1761,AW1761)</f>
        <v/>
      </c>
      <c r="BA1761" s="14">
        <f>IFERROR(AX1761-AQ1761,"")</f>
        <v/>
      </c>
      <c r="BB1761" s="14">
        <f>IFERROR(AY1761-AR1761,"")</f>
        <v/>
      </c>
      <c r="BD1761">
        <f>AH1761</f>
        <v/>
      </c>
      <c r="BE1761">
        <f>AI1761</f>
        <v/>
      </c>
      <c r="BF1761">
        <f>AJ1761</f>
        <v/>
      </c>
      <c r="BG1761" s="14">
        <f>L1761</f>
        <v/>
      </c>
      <c r="BH1761" s="14">
        <f>IF(X1761="","",X1761)</f>
        <v/>
      </c>
      <c r="BI1761" s="14">
        <f>IF(Y1761="","",Y1761)</f>
        <v/>
      </c>
      <c r="BJ1761">
        <f>Z1761</f>
        <v/>
      </c>
      <c r="BK1761">
        <f>AA1761</f>
        <v/>
      </c>
      <c r="BL1761">
        <f>IFERROR(AX1761,"")</f>
        <v/>
      </c>
      <c r="BM1761">
        <f>IFERROR(AY1761,"")</f>
        <v/>
      </c>
    </row>
    <row r="1762" ht="14.25" customHeight="1">
      <c r="A1762">
        <f>ALGLIB_SSA_XAUUSD!AA1762</f>
        <v/>
      </c>
      <c r="B1762">
        <f>IF($A1762="","",INDEX(ALGLIB_SSA_XAUUSD!$B$2:$B$2401,MATCH($A1762,ALGLIB_SSA_XAUUSD!$A$2:$A$2401,1)))</f>
        <v/>
      </c>
      <c r="C1762">
        <f>IF($A1762="","",INDEX(ALGLIB_SSA_XAUUSD!$C$2:$C$2401,MATCH($A1762,ALGLIB_SSA_XAUUSD!$A$2:$A$2401,1)))</f>
        <v/>
      </c>
      <c r="D1762" s="14">
        <f>IF($A1762="","",INT((ROW()-2)/12)+1)</f>
        <v/>
      </c>
      <c r="E1762" s="14">
        <f>IF(AND(E1766&lt;&gt;"",D1766=D1754+1),E1754+(E1766-E1754)*8/12,"")</f>
        <v/>
      </c>
      <c r="F1762" s="14">
        <f>IF(AND(F1766&lt;&gt;"",D1766=D1754+1),F1754+(F1766-F1754)*8/12,"")</f>
        <v/>
      </c>
      <c r="G1762" s="14">
        <f>IF(AND(G1766&lt;&gt;"",D1766=D1754+1),G1754+(G1766-G1754)*8/12,"")</f>
        <v/>
      </c>
      <c r="H1762" s="14">
        <f>IF(AND(H1766&lt;&gt;"",D1766=D1754+1),H1754+(H1766-H1754)*8/12,"")</f>
        <v/>
      </c>
      <c r="I1762" s="14">
        <f>IF(AND(L1766&lt;&gt;"",D1766=D1754+1),I1754+(I1766-I1754)*8/12,"")</f>
        <v/>
      </c>
      <c r="J1762">
        <f>_xlfn.XLOOKUP($A1762,ALGLIB_SSA_XAUUSD!$AA$2:$AA$2401,ALGLIB_SSA_XAUUSD!$P$2:$P$2401,"",0)</f>
        <v/>
      </c>
      <c r="K1762">
        <f>_xlfn.XLOOKUP($A1762,ALGLIB_SSA_XAUUSD!$AA$2:$AA$2401,ALGLIB_SSA_XAUUSD!$Q$2:$Q$2401,"",0)</f>
        <v/>
      </c>
      <c r="L1762">
        <f>_xlfn.XLOOKUP($A1762,ALGLIB_SSA_XAUUSD!$AA$2:$AA$2401,ALGLIB_SSA_XAUUSD!$R$2:$R$2401,"",0)</f>
        <v/>
      </c>
      <c r="M1762">
        <f>_xlfn.XLOOKUP($A1762,ALGLIB_SSA_XAUUSD!$AA$2:$AA$2401,ALGLIB_SSA_XAUUSD!$S$2:$S$2401,"",0)</f>
        <v/>
      </c>
      <c r="N1762">
        <f>_xlfn.XLOOKUP($A1762,ALGLIB_SSA_XAUUSD!$AA$2:$AA$2401,ALGLIB_SSA_XAUUSD!$T$2:$T$2401,"",0)</f>
        <v/>
      </c>
      <c r="O1762">
        <f>_xlfn.XLOOKUP($A1762,ALGLIB_SSA_XAUUSD!$AA$2:$AA$2401,ALGLIB_SSA_XAUUSD!$U$2:$U$2401,"",0)</f>
        <v/>
      </c>
      <c r="P1762">
        <f>_xlfn.XLOOKUP($A1762,ALGLIB_SSA_XAUUSD!$AA$2:$AA$2401,ALGLIB_SSA_XAUUSD!$V$2:$V$2401,"",0)</f>
        <v/>
      </c>
      <c r="S1762">
        <f>A1762</f>
        <v/>
      </c>
      <c r="T1762">
        <f>J1762</f>
        <v/>
      </c>
      <c r="U1762">
        <f>K1762</f>
        <v/>
      </c>
      <c r="V1762" s="14">
        <f>IF($A1762="","",MOD(ROW()-2,12)+1)</f>
        <v/>
      </c>
      <c r="W1762">
        <f>L1762</f>
        <v/>
      </c>
      <c r="X1762" s="14">
        <f>IF(F1762="","",F1762)</f>
        <v/>
      </c>
      <c r="Y1762" s="14">
        <f>IF(G1762="","",G1762)</f>
        <v/>
      </c>
      <c r="Z1762">
        <f>M1762</f>
        <v/>
      </c>
      <c r="AA1762">
        <f>N1762</f>
        <v/>
      </c>
      <c r="AB1762" s="14">
        <f>IF(H1762="","",H1762)</f>
        <v/>
      </c>
      <c r="AC1762">
        <f>O1762</f>
        <v/>
      </c>
      <c r="AD1762" s="14">
        <f>IF(I1762="","",I1762)</f>
        <v/>
      </c>
      <c r="AE1762">
        <f>P1762</f>
        <v/>
      </c>
      <c r="AH1762">
        <f>IF(S1762&lt;&gt;"",S1762,AH1761+900)</f>
        <v/>
      </c>
      <c r="AI1762">
        <f>IF(T1762&lt;&gt;"",T1762,AI1761)</f>
        <v/>
      </c>
      <c r="AJ1762">
        <f>IF(U1762&lt;&gt;"",U1762,AJ1761)</f>
        <v/>
      </c>
      <c r="AK1762">
        <f>IF(W1762&lt;&gt;"",W1762,"")</f>
        <v/>
      </c>
      <c r="AL1762" s="14">
        <f>IF(X1762&lt;&gt;"",X1762,"")</f>
        <v/>
      </c>
      <c r="AM1762" s="14">
        <f>IF(Y1762&lt;&gt;"",Y1762,"")</f>
        <v/>
      </c>
      <c r="AN1762" s="14">
        <f>IF(OR(AL1762="",AM1762=""),"",AL1762-AM1762)</f>
        <v/>
      </c>
      <c r="AO1762">
        <f>IF(AN1762="","",IF(AN1762&gt;0,"Bullish","Bearish"))</f>
        <v/>
      </c>
      <c r="AP1762">
        <f>IF(AO1762="",AP1761,AO1762)</f>
        <v/>
      </c>
      <c r="AQ1762" s="14">
        <f>IF(AB1762&lt;&gt;"",AB1762,"")</f>
        <v/>
      </c>
      <c r="AR1762" s="14">
        <f>IF(AD1762&lt;&gt;"",AD1762,"")</f>
        <v/>
      </c>
      <c r="AS1762">
        <f>IF(AS1761+1=13,1,AS1761+1)</f>
        <v/>
      </c>
      <c r="AT1762">
        <f>IFERROR(IF(SLOPE($AQ$1742:$AQ$1753,$AS$1742:$AS$1753)&gt;0,MIN(3,ABS(SLOPE($AQ$1742:$AQ$1753,$AS$1742:$AS$1753))),IF(SLOPE($AQ$1742:$AQ$1753,$AS$1742:$AS$1753)&lt;-0.5,-0.5,0)),0)</f>
        <v/>
      </c>
      <c r="AU1762">
        <f>IFERROR(IF(SLOPE($AR$1742:$AR$1753,$AS$1742:$AS$1753)&lt;0,MAX(-3,-ABS(SLOPE($AR$1742:$AR$1753,$AS$1742:$AS$1753))),IF(SLOPE($AR$1742:$AR$1753,$AS$1742:$AS$1753)&gt;0.5,0.5,0)),0)</f>
        <v/>
      </c>
      <c r="AV1762">
        <f>($AQ$1754+(AT1762*(AS1762-1)))</f>
        <v/>
      </c>
      <c r="AW1762">
        <f>($AR$1754+(AU1762*(AS1762-1)))</f>
        <v/>
      </c>
      <c r="AX1762">
        <f>IF(AT1762&gt;0,AV1762+AT1762,AV1762)</f>
        <v/>
      </c>
      <c r="AY1762">
        <f>IF(AU1762&lt;0,AW1762+AU1762,AW1762)</f>
        <v/>
      </c>
      <c r="BA1762" s="14">
        <f>IFERROR(AX1762-AQ1762,"")</f>
        <v/>
      </c>
      <c r="BB1762" s="14">
        <f>IFERROR(AY1762-AR1762,"")</f>
        <v/>
      </c>
      <c r="BD1762">
        <f>AH1762</f>
        <v/>
      </c>
      <c r="BE1762">
        <f>AI1762</f>
        <v/>
      </c>
      <c r="BF1762">
        <f>AJ1762</f>
        <v/>
      </c>
      <c r="BG1762" s="14">
        <f>L1762</f>
        <v/>
      </c>
      <c r="BH1762" s="14">
        <f>IF(X1762="","",X1762)</f>
        <v/>
      </c>
      <c r="BI1762" s="14">
        <f>IF(Y1762="","",Y1762)</f>
        <v/>
      </c>
      <c r="BJ1762">
        <f>Z1762</f>
        <v/>
      </c>
      <c r="BK1762">
        <f>AA1762</f>
        <v/>
      </c>
      <c r="BL1762">
        <f>IFERROR(AX1762,"")</f>
        <v/>
      </c>
      <c r="BM1762">
        <f>IFERROR(AY1762,"")</f>
        <v/>
      </c>
    </row>
    <row r="1763" ht="14.25" customHeight="1">
      <c r="A1763">
        <f>ALGLIB_SSA_XAUUSD!AA1763</f>
        <v/>
      </c>
      <c r="B1763">
        <f>IF($A1763="","",INDEX(ALGLIB_SSA_XAUUSD!$B$2:$B$2401,MATCH($A1763,ALGLIB_SSA_XAUUSD!$A$2:$A$2401,1)))</f>
        <v/>
      </c>
      <c r="C1763">
        <f>IF($A1763="","",INDEX(ALGLIB_SSA_XAUUSD!$C$2:$C$2401,MATCH($A1763,ALGLIB_SSA_XAUUSD!$A$2:$A$2401,1)))</f>
        <v/>
      </c>
      <c r="D1763" s="14">
        <f>IF($A1763="","",INT((ROW()-2)/12)+1)</f>
        <v/>
      </c>
      <c r="E1763" s="14">
        <f>IF(AND(E1766&lt;&gt;"",D1766=D1754+1),E1754+(E1766-E1754)*9/12,"")</f>
        <v/>
      </c>
      <c r="F1763" s="14">
        <f>IF(AND(F1766&lt;&gt;"",D1766=D1754+1),F1754+(F1766-F1754)*9/12,"")</f>
        <v/>
      </c>
      <c r="G1763" s="14">
        <f>IF(AND(G1766&lt;&gt;"",D1766=D1754+1),G1754+(G1766-G1754)*9/12,"")</f>
        <v/>
      </c>
      <c r="H1763" s="14">
        <f>IF(AND(H1766&lt;&gt;"",D1766=D1754+1),H1754+(H1766-H1754)*9/12,"")</f>
        <v/>
      </c>
      <c r="I1763" s="14">
        <f>IF(AND(L1766&lt;&gt;"",D1766=D1754+1),I1754+(I1766-I1754)*9/12,"")</f>
        <v/>
      </c>
      <c r="J1763">
        <f>_xlfn.XLOOKUP($A1763,ALGLIB_SSA_XAUUSD!$AA$2:$AA$2401,ALGLIB_SSA_XAUUSD!$P$2:$P$2401,"",0)</f>
        <v/>
      </c>
      <c r="K1763">
        <f>_xlfn.XLOOKUP($A1763,ALGLIB_SSA_XAUUSD!$AA$2:$AA$2401,ALGLIB_SSA_XAUUSD!$Q$2:$Q$2401,"",0)</f>
        <v/>
      </c>
      <c r="L1763">
        <f>_xlfn.XLOOKUP($A1763,ALGLIB_SSA_XAUUSD!$AA$2:$AA$2401,ALGLIB_SSA_XAUUSD!$R$2:$R$2401,"",0)</f>
        <v/>
      </c>
      <c r="M1763">
        <f>_xlfn.XLOOKUP($A1763,ALGLIB_SSA_XAUUSD!$AA$2:$AA$2401,ALGLIB_SSA_XAUUSD!$S$2:$S$2401,"",0)</f>
        <v/>
      </c>
      <c r="N1763">
        <f>_xlfn.XLOOKUP($A1763,ALGLIB_SSA_XAUUSD!$AA$2:$AA$2401,ALGLIB_SSA_XAUUSD!$T$2:$T$2401,"",0)</f>
        <v/>
      </c>
      <c r="O1763">
        <f>_xlfn.XLOOKUP($A1763,ALGLIB_SSA_XAUUSD!$AA$2:$AA$2401,ALGLIB_SSA_XAUUSD!$U$2:$U$2401,"",0)</f>
        <v/>
      </c>
      <c r="P1763">
        <f>_xlfn.XLOOKUP($A1763,ALGLIB_SSA_XAUUSD!$AA$2:$AA$2401,ALGLIB_SSA_XAUUSD!$V$2:$V$2401,"",0)</f>
        <v/>
      </c>
      <c r="S1763">
        <f>A1763</f>
        <v/>
      </c>
      <c r="T1763">
        <f>J1763</f>
        <v/>
      </c>
      <c r="U1763">
        <f>K1763</f>
        <v/>
      </c>
      <c r="V1763" s="14">
        <f>IF($A1763="","",MOD(ROW()-2,12)+1)</f>
        <v/>
      </c>
      <c r="W1763">
        <f>L1763</f>
        <v/>
      </c>
      <c r="X1763" s="14">
        <f>IF(F1763="","",F1763)</f>
        <v/>
      </c>
      <c r="Y1763" s="14">
        <f>IF(G1763="","",G1763)</f>
        <v/>
      </c>
      <c r="Z1763">
        <f>M1763</f>
        <v/>
      </c>
      <c r="AA1763">
        <f>N1763</f>
        <v/>
      </c>
      <c r="AB1763" s="14">
        <f>IF(H1763="","",H1763)</f>
        <v/>
      </c>
      <c r="AC1763">
        <f>O1763</f>
        <v/>
      </c>
      <c r="AD1763" s="14">
        <f>IF(I1763="","",I1763)</f>
        <v/>
      </c>
      <c r="AE1763">
        <f>P1763</f>
        <v/>
      </c>
      <c r="AH1763">
        <f>IF(S1763&lt;&gt;"",S1763,AH1762+900)</f>
        <v/>
      </c>
      <c r="AI1763">
        <f>IF(T1763&lt;&gt;"",T1763,AI1762)</f>
        <v/>
      </c>
      <c r="AJ1763">
        <f>IF(U1763&lt;&gt;"",U1763,AJ1762)</f>
        <v/>
      </c>
      <c r="AK1763">
        <f>IF(W1763&lt;&gt;"",W1763,"")</f>
        <v/>
      </c>
      <c r="AL1763" s="14">
        <f>IF(X1763&lt;&gt;"",X1763,"")</f>
        <v/>
      </c>
      <c r="AM1763" s="14">
        <f>IF(Y1763&lt;&gt;"",Y1763,"")</f>
        <v/>
      </c>
      <c r="AN1763" s="14">
        <f>IF(OR(AL1763="",AM1763=""),"",AL1763-AM1763)</f>
        <v/>
      </c>
      <c r="AO1763">
        <f>IF(AN1763="","",IF(AN1763&gt;0,"Bullish","Bearish"))</f>
        <v/>
      </c>
      <c r="AP1763">
        <f>IF(AO1763="",AP1762,AO1763)</f>
        <v/>
      </c>
      <c r="AQ1763" s="14">
        <f>IF(AB1763&lt;&gt;"",AB1763,"")</f>
        <v/>
      </c>
      <c r="AR1763" s="14">
        <f>IF(AD1763&lt;&gt;"",AD1763,"")</f>
        <v/>
      </c>
      <c r="AS1763">
        <f>IF(AS1762+1=13,1,AS1762+1)</f>
        <v/>
      </c>
      <c r="AT1763">
        <f>IFERROR(IF(SLOPE($AQ$1742:$AQ$1753,$AS$1742:$AS$1753)&gt;0,MIN(3,ABS(SLOPE($AQ$1742:$AQ$1753,$AS$1742:$AS$1753))),IF(SLOPE($AQ$1742:$AQ$1753,$AS$1742:$AS$1753)&lt;-0.5,-0.5,0)),0)</f>
        <v/>
      </c>
      <c r="AU1763">
        <f>IFERROR(IF(SLOPE($AR$1742:$AR$1753,$AS$1742:$AS$1753)&lt;0,MAX(-3,-ABS(SLOPE($AR$1742:$AR$1753,$AS$1742:$AS$1753))),IF(SLOPE($AR$1742:$AR$1753,$AS$1742:$AS$1753)&gt;0.5,0.5,0)),0)</f>
        <v/>
      </c>
      <c r="AV1763">
        <f>($AQ$1754+(AT1763*(AS1763-1)))</f>
        <v/>
      </c>
      <c r="AW1763">
        <f>($AR$1754+(AU1763*(AS1763-1)))</f>
        <v/>
      </c>
      <c r="AX1763">
        <f>IF(AT1763&gt;0,AV1763+AT1763,AV1763)</f>
        <v/>
      </c>
      <c r="AY1763">
        <f>IF(AU1763&lt;0,AW1763+AU1763,AW1763)</f>
        <v/>
      </c>
      <c r="BA1763" s="14">
        <f>IFERROR(AX1763-AQ1763,"")</f>
        <v/>
      </c>
      <c r="BB1763" s="14">
        <f>IFERROR(AY1763-AR1763,"")</f>
        <v/>
      </c>
      <c r="BD1763">
        <f>AH1763</f>
        <v/>
      </c>
      <c r="BE1763">
        <f>AI1763</f>
        <v/>
      </c>
      <c r="BF1763">
        <f>AJ1763</f>
        <v/>
      </c>
      <c r="BG1763" s="14">
        <f>L1763</f>
        <v/>
      </c>
      <c r="BH1763" s="14">
        <f>IF(X1763="","",X1763)</f>
        <v/>
      </c>
      <c r="BI1763" s="14">
        <f>IF(Y1763="","",Y1763)</f>
        <v/>
      </c>
      <c r="BJ1763">
        <f>Z1763</f>
        <v/>
      </c>
      <c r="BK1763">
        <f>AA1763</f>
        <v/>
      </c>
      <c r="BL1763">
        <f>IFERROR(AX1763,"")</f>
        <v/>
      </c>
      <c r="BM1763">
        <f>IFERROR(AY1763,"")</f>
        <v/>
      </c>
    </row>
    <row r="1764" ht="14.25" customHeight="1">
      <c r="A1764">
        <f>ALGLIB_SSA_XAUUSD!AA1764</f>
        <v/>
      </c>
      <c r="B1764">
        <f>IF($A1764="","",INDEX(ALGLIB_SSA_XAUUSD!$B$2:$B$2401,MATCH($A1764,ALGLIB_SSA_XAUUSD!$A$2:$A$2401,1)))</f>
        <v/>
      </c>
      <c r="C1764">
        <f>IF($A1764="","",INDEX(ALGLIB_SSA_XAUUSD!$C$2:$C$2401,MATCH($A1764,ALGLIB_SSA_XAUUSD!$A$2:$A$2401,1)))</f>
        <v/>
      </c>
      <c r="D1764" s="14">
        <f>IF($A1764="","",INT((ROW()-2)/12)+1)</f>
        <v/>
      </c>
      <c r="E1764" s="14">
        <f>IF(AND(E1766&lt;&gt;"",D1766=D1754+1),E1754+(E1766-E1754)*10/12,"")</f>
        <v/>
      </c>
      <c r="F1764" s="14">
        <f>IF(AND(F1766&lt;&gt;"",D1766=D1754+1),F1754+(F1766-F1754)*10/12,"")</f>
        <v/>
      </c>
      <c r="G1764" s="14">
        <f>IF(AND(G1766&lt;&gt;"",D1766=D1754+1),G1754+(G1766-G1754)*10/12,"")</f>
        <v/>
      </c>
      <c r="H1764" s="14">
        <f>IF(AND(H1766&lt;&gt;"",D1766=D1754+1),H1754+(H1766-H1754)*10/12,"")</f>
        <v/>
      </c>
      <c r="I1764" s="14">
        <f>IF(AND(L1766&lt;&gt;"",D1766=D1754+1),I1754+(I1766-I1754)*10/12,"")</f>
        <v/>
      </c>
      <c r="J1764">
        <f>_xlfn.XLOOKUP($A1764,ALGLIB_SSA_XAUUSD!$AA$2:$AA$2401,ALGLIB_SSA_XAUUSD!$P$2:$P$2401,"",0)</f>
        <v/>
      </c>
      <c r="K1764">
        <f>_xlfn.XLOOKUP($A1764,ALGLIB_SSA_XAUUSD!$AA$2:$AA$2401,ALGLIB_SSA_XAUUSD!$Q$2:$Q$2401,"",0)</f>
        <v/>
      </c>
      <c r="L1764">
        <f>_xlfn.XLOOKUP($A1764,ALGLIB_SSA_XAUUSD!$AA$2:$AA$2401,ALGLIB_SSA_XAUUSD!$R$2:$R$2401,"",0)</f>
        <v/>
      </c>
      <c r="M1764">
        <f>_xlfn.XLOOKUP($A1764,ALGLIB_SSA_XAUUSD!$AA$2:$AA$2401,ALGLIB_SSA_XAUUSD!$S$2:$S$2401,"",0)</f>
        <v/>
      </c>
      <c r="N1764">
        <f>_xlfn.XLOOKUP($A1764,ALGLIB_SSA_XAUUSD!$AA$2:$AA$2401,ALGLIB_SSA_XAUUSD!$T$2:$T$2401,"",0)</f>
        <v/>
      </c>
      <c r="O1764">
        <f>_xlfn.XLOOKUP($A1764,ALGLIB_SSA_XAUUSD!$AA$2:$AA$2401,ALGLIB_SSA_XAUUSD!$U$2:$U$2401,"",0)</f>
        <v/>
      </c>
      <c r="P1764">
        <f>_xlfn.XLOOKUP($A1764,ALGLIB_SSA_XAUUSD!$AA$2:$AA$2401,ALGLIB_SSA_XAUUSD!$V$2:$V$2401,"",0)</f>
        <v/>
      </c>
      <c r="S1764">
        <f>A1764</f>
        <v/>
      </c>
      <c r="T1764">
        <f>J1764</f>
        <v/>
      </c>
      <c r="U1764">
        <f>K1764</f>
        <v/>
      </c>
      <c r="V1764" s="14">
        <f>IF($A1764="","",MOD(ROW()-2,12)+1)</f>
        <v/>
      </c>
      <c r="W1764">
        <f>L1764</f>
        <v/>
      </c>
      <c r="X1764" s="14">
        <f>IF(F1764="","",F1764)</f>
        <v/>
      </c>
      <c r="Y1764" s="14">
        <f>IF(G1764="","",G1764)</f>
        <v/>
      </c>
      <c r="Z1764">
        <f>M1764</f>
        <v/>
      </c>
      <c r="AA1764">
        <f>N1764</f>
        <v/>
      </c>
      <c r="AB1764" s="14">
        <f>IF(H1764="","",H1764)</f>
        <v/>
      </c>
      <c r="AC1764">
        <f>O1764</f>
        <v/>
      </c>
      <c r="AD1764" s="14">
        <f>IF(I1764="","",I1764)</f>
        <v/>
      </c>
      <c r="AE1764">
        <f>P1764</f>
        <v/>
      </c>
      <c r="AH1764">
        <f>IF(S1764&lt;&gt;"",S1764,AH1763+900)</f>
        <v/>
      </c>
      <c r="AI1764">
        <f>IF(T1764&lt;&gt;"",T1764,AI1763)</f>
        <v/>
      </c>
      <c r="AJ1764">
        <f>IF(U1764&lt;&gt;"",U1764,AJ1763)</f>
        <v/>
      </c>
      <c r="AK1764">
        <f>IF(W1764&lt;&gt;"",W1764,"")</f>
        <v/>
      </c>
      <c r="AL1764" s="14">
        <f>IF(X1764&lt;&gt;"",X1764,"")</f>
        <v/>
      </c>
      <c r="AM1764" s="14">
        <f>IF(Y1764&lt;&gt;"",Y1764,"")</f>
        <v/>
      </c>
      <c r="AN1764" s="14">
        <f>IF(OR(AL1764="",AM1764=""),"",AL1764-AM1764)</f>
        <v/>
      </c>
      <c r="AO1764">
        <f>IF(AN1764="","",IF(AN1764&gt;0,"Bullish","Bearish"))</f>
        <v/>
      </c>
      <c r="AP1764">
        <f>IF(AO1764="",AP1763,AO1764)</f>
        <v/>
      </c>
      <c r="AQ1764" s="14">
        <f>IF(AB1764&lt;&gt;"",AB1764,"")</f>
        <v/>
      </c>
      <c r="AR1764" s="14">
        <f>IF(AD1764&lt;&gt;"",AD1764,"")</f>
        <v/>
      </c>
      <c r="AS1764">
        <f>IF(AS1763+1=13,1,AS1763+1)</f>
        <v/>
      </c>
      <c r="AT1764">
        <f>IFERROR(IF(SLOPE($AQ$1742:$AQ$1753,$AS$1742:$AS$1753)&gt;0,MIN(3,ABS(SLOPE($AQ$1742:$AQ$1753,$AS$1742:$AS$1753))),IF(SLOPE($AQ$1742:$AQ$1753,$AS$1742:$AS$1753)&lt;-0.5,-0.5,0)),0)</f>
        <v/>
      </c>
      <c r="AU1764">
        <f>IFERROR(IF(SLOPE($AR$1742:$AR$1753,$AS$1742:$AS$1753)&lt;0,MAX(-3,-ABS(SLOPE($AR$1742:$AR$1753,$AS$1742:$AS$1753))),IF(SLOPE($AR$1742:$AR$1753,$AS$1742:$AS$1753)&gt;0.5,0.5,0)),0)</f>
        <v/>
      </c>
      <c r="AV1764">
        <f>($AQ$1754+(AT1764*(AS1764-1)))</f>
        <v/>
      </c>
      <c r="AW1764">
        <f>($AR$1754+(AU1764*(AS1764-1)))</f>
        <v/>
      </c>
      <c r="AX1764">
        <f>IF(AT1764&gt;0,AV1764+AT1764,AV1764)</f>
        <v/>
      </c>
      <c r="AY1764">
        <f>IF(AU1764&lt;0,AW1764+AU1764,AW1764)</f>
        <v/>
      </c>
      <c r="BA1764" s="14">
        <f>IFERROR(AX1764-AQ1764,"")</f>
        <v/>
      </c>
      <c r="BB1764" s="14">
        <f>IFERROR(AY1764-AR1764,"")</f>
        <v/>
      </c>
      <c r="BD1764">
        <f>AH1764</f>
        <v/>
      </c>
      <c r="BE1764">
        <f>AI1764</f>
        <v/>
      </c>
      <c r="BF1764">
        <f>AJ1764</f>
        <v/>
      </c>
      <c r="BG1764" s="14">
        <f>L1764</f>
        <v/>
      </c>
      <c r="BH1764" s="14">
        <f>IF(X1764="","",X1764)</f>
        <v/>
      </c>
      <c r="BI1764" s="14">
        <f>IF(Y1764="","",Y1764)</f>
        <v/>
      </c>
      <c r="BJ1764">
        <f>Z1764</f>
        <v/>
      </c>
      <c r="BK1764">
        <f>AA1764</f>
        <v/>
      </c>
      <c r="BL1764">
        <f>IFERROR(AX1764,"")</f>
        <v/>
      </c>
      <c r="BM1764">
        <f>IFERROR(AY1764,"")</f>
        <v/>
      </c>
    </row>
    <row r="1765" ht="14.25" customHeight="1">
      <c r="A1765">
        <f>ALGLIB_SSA_XAUUSD!AA1765</f>
        <v/>
      </c>
      <c r="B1765">
        <f>IF($A1765="","",INDEX(ALGLIB_SSA_XAUUSD!$B$2:$B$2401,MATCH($A1765,ALGLIB_SSA_XAUUSD!$A$2:$A$2401,1)))</f>
        <v/>
      </c>
      <c r="C1765">
        <f>IF($A1765="","",INDEX(ALGLIB_SSA_XAUUSD!$C$2:$C$2401,MATCH($A1765,ALGLIB_SSA_XAUUSD!$A$2:$A$2401,1)))</f>
        <v/>
      </c>
      <c r="D1765" s="14">
        <f>IF($A1765="","",INT((ROW()-2)/12)+1)</f>
        <v/>
      </c>
      <c r="E1765" s="14">
        <f>IF(AND(E1766&lt;&gt;"",D1766=D1754+1),E1754+(E1766-E1754)*11/12,"")</f>
        <v/>
      </c>
      <c r="F1765" s="14">
        <f>IF(AND(F1766&lt;&gt;"",D1766=D1754+1),F1754+(F1766-F1754)*11/12,"")</f>
        <v/>
      </c>
      <c r="G1765" s="14">
        <f>IF(AND(G1766&lt;&gt;"",D1766=D1754+1),G1754+(G1766-G1754)*11/12,"")</f>
        <v/>
      </c>
      <c r="H1765" s="14">
        <f>IF(AND(H1766&lt;&gt;"",D1766=D1754+1),H1754+(H1766-H1754)*11/12,"")</f>
        <v/>
      </c>
      <c r="I1765" s="14">
        <f>IF(AND(L1766&lt;&gt;"",D1766=D1754+1),I1754+(I1766-I1754)*11/12,"")</f>
        <v/>
      </c>
      <c r="J1765">
        <f>_xlfn.XLOOKUP($A1765,ALGLIB_SSA_XAUUSD!$AA$2:$AA$2401,ALGLIB_SSA_XAUUSD!$P$2:$P$2401,"",0)</f>
        <v/>
      </c>
      <c r="K1765">
        <f>_xlfn.XLOOKUP($A1765,ALGLIB_SSA_XAUUSD!$AA$2:$AA$2401,ALGLIB_SSA_XAUUSD!$Q$2:$Q$2401,"",0)</f>
        <v/>
      </c>
      <c r="L1765">
        <f>_xlfn.XLOOKUP($A1765,ALGLIB_SSA_XAUUSD!$AA$2:$AA$2401,ALGLIB_SSA_XAUUSD!$R$2:$R$2401,"",0)</f>
        <v/>
      </c>
      <c r="M1765">
        <f>_xlfn.XLOOKUP($A1765,ALGLIB_SSA_XAUUSD!$AA$2:$AA$2401,ALGLIB_SSA_XAUUSD!$S$2:$S$2401,"",0)</f>
        <v/>
      </c>
      <c r="N1765">
        <f>_xlfn.XLOOKUP($A1765,ALGLIB_SSA_XAUUSD!$AA$2:$AA$2401,ALGLIB_SSA_XAUUSD!$T$2:$T$2401,"",0)</f>
        <v/>
      </c>
      <c r="O1765">
        <f>_xlfn.XLOOKUP($A1765,ALGLIB_SSA_XAUUSD!$AA$2:$AA$2401,ALGLIB_SSA_XAUUSD!$U$2:$U$2401,"",0)</f>
        <v/>
      </c>
      <c r="P1765">
        <f>_xlfn.XLOOKUP($A1765,ALGLIB_SSA_XAUUSD!$AA$2:$AA$2401,ALGLIB_SSA_XAUUSD!$V$2:$V$2401,"",0)</f>
        <v/>
      </c>
      <c r="S1765">
        <f>A1765</f>
        <v/>
      </c>
      <c r="T1765">
        <f>J1765</f>
        <v/>
      </c>
      <c r="U1765">
        <f>K1765</f>
        <v/>
      </c>
      <c r="V1765" s="14">
        <f>IF($A1765="","",MOD(ROW()-2,12)+1)</f>
        <v/>
      </c>
      <c r="W1765">
        <f>L1765</f>
        <v/>
      </c>
      <c r="X1765" s="14">
        <f>IF(F1765="","",F1765)</f>
        <v/>
      </c>
      <c r="Y1765" s="14">
        <f>IF(G1765="","",G1765)</f>
        <v/>
      </c>
      <c r="Z1765">
        <f>M1765</f>
        <v/>
      </c>
      <c r="AA1765">
        <f>N1765</f>
        <v/>
      </c>
      <c r="AB1765" s="14">
        <f>IF(H1765="","",H1765)</f>
        <v/>
      </c>
      <c r="AC1765">
        <f>O1765</f>
        <v/>
      </c>
      <c r="AD1765" s="14">
        <f>IF(I1765="","",I1765)</f>
        <v/>
      </c>
      <c r="AE1765">
        <f>P1765</f>
        <v/>
      </c>
      <c r="AH1765">
        <f>IF(S1765&lt;&gt;"",S1765,AH1764+900)</f>
        <v/>
      </c>
      <c r="AI1765">
        <f>IF(T1765&lt;&gt;"",T1765,AI1764)</f>
        <v/>
      </c>
      <c r="AJ1765">
        <f>IF(U1765&lt;&gt;"",U1765,AJ1764)</f>
        <v/>
      </c>
      <c r="AK1765">
        <f>IF(W1765&lt;&gt;"",W1765,"")</f>
        <v/>
      </c>
      <c r="AL1765" s="14">
        <f>IF(X1765&lt;&gt;"",X1765,"")</f>
        <v/>
      </c>
      <c r="AM1765" s="14">
        <f>IF(Y1765&lt;&gt;"",Y1765,"")</f>
        <v/>
      </c>
      <c r="AN1765" s="14">
        <f>IF(OR(AL1765="",AM1765=""),"",AL1765-AM1765)</f>
        <v/>
      </c>
      <c r="AO1765">
        <f>IF(AN1765="","",IF(AN1765&gt;0,"Bullish","Bearish"))</f>
        <v/>
      </c>
      <c r="AP1765">
        <f>IF(AO1765="",AP1764,AO1765)</f>
        <v/>
      </c>
      <c r="AQ1765" s="14">
        <f>IF(AB1765&lt;&gt;"",AB1765,"")</f>
        <v/>
      </c>
      <c r="AR1765" s="14">
        <f>IF(AD1765&lt;&gt;"",AD1765,"")</f>
        <v/>
      </c>
      <c r="AS1765">
        <f>IF(AS1764+1=13,1,AS1764+1)</f>
        <v/>
      </c>
      <c r="AT1765">
        <f>IFERROR(IF(SLOPE($AQ$1742:$AQ$1753,$AS$1742:$AS$1753)&gt;0,MIN(3,ABS(SLOPE($AQ$1742:$AQ$1753,$AS$1742:$AS$1753))),IF(SLOPE($AQ$1742:$AQ$1753,$AS$1742:$AS$1753)&lt;-0.5,-0.5,0)),0)</f>
        <v/>
      </c>
      <c r="AU1765">
        <f>IFERROR(IF(SLOPE($AR$1742:$AR$1753,$AS$1742:$AS$1753)&lt;0,MAX(-3,-ABS(SLOPE($AR$1742:$AR$1753,$AS$1742:$AS$1753))),IF(SLOPE($AR$1742:$AR$1753,$AS$1742:$AS$1753)&gt;0.5,0.5,0)),0)</f>
        <v/>
      </c>
      <c r="AV1765">
        <f>($AQ$1754+(AT1765*(AS1765-1)))</f>
        <v/>
      </c>
      <c r="AW1765">
        <f>($AR$1754+(AU1765*(AS1765-1)))</f>
        <v/>
      </c>
      <c r="AX1765">
        <f>IF(AT1765&gt;0,AV1765+AT1765,AV1765)</f>
        <v/>
      </c>
      <c r="AY1765">
        <f>IF(AU1765&lt;0,AW1765+AU1765,AW1765)</f>
        <v/>
      </c>
      <c r="BA1765" s="14">
        <f>IFERROR(AX1765-AQ1765,"")</f>
        <v/>
      </c>
      <c r="BB1765" s="14">
        <f>IFERROR(AY1765-AR1765,"")</f>
        <v/>
      </c>
      <c r="BD1765">
        <f>AH1765</f>
        <v/>
      </c>
      <c r="BE1765">
        <f>AI1765</f>
        <v/>
      </c>
      <c r="BF1765">
        <f>AJ1765</f>
        <v/>
      </c>
      <c r="BG1765" s="14">
        <f>L1765</f>
        <v/>
      </c>
      <c r="BH1765" s="14">
        <f>IF(X1765="","",X1765)</f>
        <v/>
      </c>
      <c r="BI1765" s="14">
        <f>IF(Y1765="","",Y1765)</f>
        <v/>
      </c>
      <c r="BJ1765">
        <f>Z1765</f>
        <v/>
      </c>
      <c r="BK1765">
        <f>AA1765</f>
        <v/>
      </c>
      <c r="BL1765">
        <f>IFERROR(AX1765,"")</f>
        <v/>
      </c>
      <c r="BM1765">
        <f>IFERROR(AY1765,"")</f>
        <v/>
      </c>
    </row>
    <row r="1766" ht="14.25" customHeight="1">
      <c r="A1766">
        <f>ALGLIB_SSA_XAUUSD!AA1766</f>
        <v/>
      </c>
      <c r="B1766">
        <f>IF($A1766="","",INDEX(ALGLIB_SSA_XAUUSD!$B$2:$B$2401,MATCH($A1766,ALGLIB_SSA_XAUUSD!$A$2:$A$2401,1)))</f>
        <v/>
      </c>
      <c r="C1766">
        <f>IF($A1766="","",INDEX(ALGLIB_SSA_XAUUSD!$C$2:$C$2401,MATCH($A1766,ALGLIB_SSA_XAUUSD!$A$2:$A$2401,1)))</f>
        <v/>
      </c>
      <c r="D1766" s="14">
        <f>IF($A1766="","",INT((ROW()-2)/12)+1)</f>
        <v/>
      </c>
      <c r="E1766" s="14">
        <f>IF($A1766="","",INDEX(ALGLIB_SSA_XAUUSD!$D$2:$D$2401,MATCH($A1766,ALGLIB_SSA_XAUUSD!$A$2:$A$2401,1)))</f>
        <v/>
      </c>
      <c r="F1766" s="14">
        <f>IF($A1766="","",INDEX(ALGLIB_SSA_XAUUSD!$E$2:$E$2401,MATCH($A1766,ALGLIB_SSA_XAUUSD!$A$2:$A$2401,1)))</f>
        <v/>
      </c>
      <c r="G1766" s="14">
        <f>IF($A1766="","",INDEX(ALGLIB_SSA_XAUUSD!$F$2:$F$2401,MATCH($A1766,ALGLIB_SSA_XAUUSD!$A$2:$A$2401,1)))</f>
        <v/>
      </c>
      <c r="H1766" s="14">
        <f>IF($A1766="","",INDEX(ALGLIB_SSA_XAUUSD!$G$2:$G$2401,MATCH($A1766,ALGLIB_SSA_XAUUSD!$A$2:$A$2401,1)))</f>
        <v/>
      </c>
      <c r="I1766" s="14">
        <f>IF($A1766="","",INDEX(ALGLIB_SSA_XAUUSD!$H$2:$H$2401,MATCH($A1766,ALGLIB_SSA_XAUUSD!$A$2:$A$2401,1)))</f>
        <v/>
      </c>
      <c r="J1766">
        <f>_xlfn.XLOOKUP($A1766,ALGLIB_SSA_XAUUSD!$AA$2:$AA$2401,ALGLIB_SSA_XAUUSD!$P$2:$P$2401,"",0)</f>
        <v/>
      </c>
      <c r="K1766">
        <f>_xlfn.XLOOKUP($A1766,ALGLIB_SSA_XAUUSD!$AA$2:$AA$2401,ALGLIB_SSA_XAUUSD!$Q$2:$Q$2401,"",0)</f>
        <v/>
      </c>
      <c r="L1766">
        <f>_xlfn.XLOOKUP($A1766,ALGLIB_SSA_XAUUSD!$AA$2:$AA$2401,ALGLIB_SSA_XAUUSD!$R$2:$R$2401,"",0)</f>
        <v/>
      </c>
      <c r="M1766">
        <f>_xlfn.XLOOKUP($A1766,ALGLIB_SSA_XAUUSD!$AA$2:$AA$2401,ALGLIB_SSA_XAUUSD!$S$2:$S$2401,"",0)</f>
        <v/>
      </c>
      <c r="N1766">
        <f>_xlfn.XLOOKUP($A1766,ALGLIB_SSA_XAUUSD!$AA$2:$AA$2401,ALGLIB_SSA_XAUUSD!$T$2:$T$2401,"",0)</f>
        <v/>
      </c>
      <c r="O1766">
        <f>_xlfn.XLOOKUP($A1766,ALGLIB_SSA_XAUUSD!$AA$2:$AA$2401,ALGLIB_SSA_XAUUSD!$U$2:$U$2401,"",0)</f>
        <v/>
      </c>
      <c r="P1766">
        <f>_xlfn.XLOOKUP($A1766,ALGLIB_SSA_XAUUSD!$AA$2:$AA$2401,ALGLIB_SSA_XAUUSD!$V$2:$V$2401,"",0)</f>
        <v/>
      </c>
      <c r="S1766">
        <f>A1766</f>
        <v/>
      </c>
      <c r="T1766">
        <f>J1766</f>
        <v/>
      </c>
      <c r="U1766">
        <f>K1766</f>
        <v/>
      </c>
      <c r="V1766" s="14">
        <f>IF($A1766="","",MOD(ROW()-2,12)+1)</f>
        <v/>
      </c>
      <c r="W1766">
        <f>L1766</f>
        <v/>
      </c>
      <c r="X1766" s="14">
        <f>IF(F1766="","",F1766)</f>
        <v/>
      </c>
      <c r="Y1766" s="14">
        <f>IF(G1766="","",G1766)</f>
        <v/>
      </c>
      <c r="Z1766">
        <f>M1766</f>
        <v/>
      </c>
      <c r="AA1766">
        <f>N1766</f>
        <v/>
      </c>
      <c r="AB1766" s="14">
        <f>IF(H1766="","",H1766)</f>
        <v/>
      </c>
      <c r="AC1766">
        <f>O1766</f>
        <v/>
      </c>
      <c r="AD1766" s="14">
        <f>IF(I1766="","",I1766)</f>
        <v/>
      </c>
      <c r="AE1766">
        <f>P1766</f>
        <v/>
      </c>
      <c r="AH1766">
        <f>IF(S1766&lt;&gt;"",S1766,AH1765+900)</f>
        <v/>
      </c>
      <c r="AI1766">
        <f>IF(T1766&lt;&gt;"",T1766,AI1765)</f>
        <v/>
      </c>
      <c r="AJ1766">
        <f>IF(U1766&lt;&gt;"",U1766,AJ1765)</f>
        <v/>
      </c>
      <c r="AK1766">
        <f>IF(W1766&lt;&gt;"",W1766,"")</f>
        <v/>
      </c>
      <c r="AL1766" s="14">
        <f>IF(X1766&lt;&gt;"",X1766,"")</f>
        <v/>
      </c>
      <c r="AM1766" s="14">
        <f>IF(Y1766&lt;&gt;"",Y1766,"")</f>
        <v/>
      </c>
      <c r="AN1766" s="14">
        <f>IF(OR(AL1766="",AM1766=""),"",AL1766-AM1766)</f>
        <v/>
      </c>
      <c r="AO1766">
        <f>IF(AN1766="","",IF(AN1766&gt;0,"Bullish","Bearish"))</f>
        <v/>
      </c>
      <c r="AP1766">
        <f>IF(AO1766="",AP1765,AO1766)</f>
        <v/>
      </c>
      <c r="AQ1766" s="14">
        <f>IF(AB1766&lt;&gt;"",AB1766,"")</f>
        <v/>
      </c>
      <c r="AR1766" s="14">
        <f>IF(AD1766&lt;&gt;"",AD1766,"")</f>
        <v/>
      </c>
      <c r="AS1766">
        <f>IF(AS1765+1=13,1,AS1765+1)</f>
        <v/>
      </c>
      <c r="AT1766">
        <f>IFERROR(IF(SLOPE($AQ$1754:$AQ$1765,$AS$1754:$AS$1765)&gt;0,MIN(3,ABS(SLOPE($AQ$1754:$AQ$1765,$AS$1754:$AS$1765))),IF(SLOPE($AQ$1754:$AQ$1765,$AS$1754:$AS$1765)&lt;-0.5,-0.5,0)),0)</f>
        <v/>
      </c>
      <c r="AU1766">
        <f>IFERROR(IF(SLOPE($AR$1754:$AR$1765,$AS$1754:$AS$1765)&lt;0,MAX(-3,-ABS(SLOPE($AR$1754:$AR$1765,$AS$1754:$AS$1765))),IF(SLOPE($AR$1754:$AR$1765,$AS$1754:$AS$1765)&gt;0.5,0.5,0)),0)</f>
        <v/>
      </c>
      <c r="AV1766">
        <f>($AQ$1766+(AT1766*(AS1766-1)))</f>
        <v/>
      </c>
      <c r="AW1766">
        <f>($AR$1766+(AU1766*(AS1766-1)))</f>
        <v/>
      </c>
      <c r="AX1766">
        <f>IF(AT1766&gt;0,AV1766+AT1766,AV1766)</f>
        <v/>
      </c>
      <c r="AY1766">
        <f>IF(AU1766&lt;0,AW1766+AU1766,AW1766)</f>
        <v/>
      </c>
      <c r="BA1766" s="14">
        <f>IFERROR(AX1766-AQ1766,"")</f>
        <v/>
      </c>
      <c r="BB1766" s="14">
        <f>IFERROR(AY1766-AR1766,"")</f>
        <v/>
      </c>
      <c r="BD1766">
        <f>AH1766</f>
        <v/>
      </c>
      <c r="BE1766">
        <f>AI1766</f>
        <v/>
      </c>
      <c r="BF1766">
        <f>AJ1766</f>
        <v/>
      </c>
      <c r="BG1766" s="14">
        <f>L1766</f>
        <v/>
      </c>
      <c r="BH1766" s="14">
        <f>IF(X1766="","",X1766)</f>
        <v/>
      </c>
      <c r="BI1766" s="14">
        <f>IF(Y1766="","",Y1766)</f>
        <v/>
      </c>
      <c r="BJ1766">
        <f>Z1766</f>
        <v/>
      </c>
      <c r="BK1766">
        <f>AA1766</f>
        <v/>
      </c>
      <c r="BL1766">
        <f>IFERROR(AX1766,"")</f>
        <v/>
      </c>
      <c r="BM1766">
        <f>IFERROR(AY1766,"")</f>
        <v/>
      </c>
    </row>
    <row r="1767" ht="14.25" customHeight="1">
      <c r="A1767">
        <f>ALGLIB_SSA_XAUUSD!AA1767</f>
        <v/>
      </c>
      <c r="B1767">
        <f>IF($A1767="","",INDEX(ALGLIB_SSA_XAUUSD!$B$2:$B$2401,MATCH($A1767,ALGLIB_SSA_XAUUSD!$A$2:$A$2401,1)))</f>
        <v/>
      </c>
      <c r="C1767">
        <f>IF($A1767="","",INDEX(ALGLIB_SSA_XAUUSD!$C$2:$C$2401,MATCH($A1767,ALGLIB_SSA_XAUUSD!$A$2:$A$2401,1)))</f>
        <v/>
      </c>
      <c r="D1767" s="14">
        <f>IF($A1767="","",INT((ROW()-2)/12)+1)</f>
        <v/>
      </c>
      <c r="E1767" s="14">
        <f>IF(AND(E1778&lt;&gt;"",D1778=D1766+1),E1766+(E1778-E1766)*1/12,"")</f>
        <v/>
      </c>
      <c r="F1767" s="14">
        <f>IF(AND(F1778&lt;&gt;"",D1778=D1766+1),F1766+(F1778-F1766)*1/12,"")</f>
        <v/>
      </c>
      <c r="G1767" s="14">
        <f>IF(AND(G1778&lt;&gt;"",D1778=D1766+1),G1766+(G1778-G1766)*1/12,"")</f>
        <v/>
      </c>
      <c r="H1767" s="14">
        <f>IF(AND(H1778&lt;&gt;"",D1778=D1766+1),H1766+(H1778-H1766)*1/12,"")</f>
        <v/>
      </c>
      <c r="I1767" s="14">
        <f>IF(AND(L1778&lt;&gt;"",D1778=D1766+1),I1766+(I1778-I1766)*1/12,"")</f>
        <v/>
      </c>
      <c r="J1767">
        <f>_xlfn.XLOOKUP($A1767,ALGLIB_SSA_XAUUSD!$AA$2:$AA$2401,ALGLIB_SSA_XAUUSD!$P$2:$P$2401,"",0)</f>
        <v/>
      </c>
      <c r="K1767">
        <f>_xlfn.XLOOKUP($A1767,ALGLIB_SSA_XAUUSD!$AA$2:$AA$2401,ALGLIB_SSA_XAUUSD!$Q$2:$Q$2401,"",0)</f>
        <v/>
      </c>
      <c r="L1767">
        <f>_xlfn.XLOOKUP($A1767,ALGLIB_SSA_XAUUSD!$AA$2:$AA$2401,ALGLIB_SSA_XAUUSD!$R$2:$R$2401,"",0)</f>
        <v/>
      </c>
      <c r="M1767">
        <f>_xlfn.XLOOKUP($A1767,ALGLIB_SSA_XAUUSD!$AA$2:$AA$2401,ALGLIB_SSA_XAUUSD!$S$2:$S$2401,"",0)</f>
        <v/>
      </c>
      <c r="N1767">
        <f>_xlfn.XLOOKUP($A1767,ALGLIB_SSA_XAUUSD!$AA$2:$AA$2401,ALGLIB_SSA_XAUUSD!$T$2:$T$2401,"",0)</f>
        <v/>
      </c>
      <c r="O1767">
        <f>_xlfn.XLOOKUP($A1767,ALGLIB_SSA_XAUUSD!$AA$2:$AA$2401,ALGLIB_SSA_XAUUSD!$U$2:$U$2401,"",0)</f>
        <v/>
      </c>
      <c r="P1767">
        <f>_xlfn.XLOOKUP($A1767,ALGLIB_SSA_XAUUSD!$AA$2:$AA$2401,ALGLIB_SSA_XAUUSD!$V$2:$V$2401,"",0)</f>
        <v/>
      </c>
      <c r="S1767">
        <f>A1767</f>
        <v/>
      </c>
      <c r="T1767">
        <f>J1767</f>
        <v/>
      </c>
      <c r="U1767">
        <f>K1767</f>
        <v/>
      </c>
      <c r="V1767" s="14">
        <f>IF($A1767="","",MOD(ROW()-2,12)+1)</f>
        <v/>
      </c>
      <c r="W1767">
        <f>L1767</f>
        <v/>
      </c>
      <c r="X1767" s="14">
        <f>IF(F1767="","",F1767)</f>
        <v/>
      </c>
      <c r="Y1767" s="14">
        <f>IF(G1767="","",G1767)</f>
        <v/>
      </c>
      <c r="Z1767">
        <f>M1767</f>
        <v/>
      </c>
      <c r="AA1767">
        <f>N1767</f>
        <v/>
      </c>
      <c r="AB1767" s="14">
        <f>IF(H1767="","",H1767)</f>
        <v/>
      </c>
      <c r="AC1767">
        <f>O1767</f>
        <v/>
      </c>
      <c r="AD1767" s="14">
        <f>IF(I1767="","",I1767)</f>
        <v/>
      </c>
      <c r="AE1767">
        <f>P1767</f>
        <v/>
      </c>
      <c r="AH1767">
        <f>IF(S1767&lt;&gt;"",S1767,AH1766+900)</f>
        <v/>
      </c>
      <c r="AI1767">
        <f>IF(T1767&lt;&gt;"",T1767,AI1766)</f>
        <v/>
      </c>
      <c r="AJ1767">
        <f>IF(U1767&lt;&gt;"",U1767,AJ1766)</f>
        <v/>
      </c>
      <c r="AK1767">
        <f>IF(W1767&lt;&gt;"",W1767,"")</f>
        <v/>
      </c>
      <c r="AL1767" s="14">
        <f>IF(X1767&lt;&gt;"",X1767,"")</f>
        <v/>
      </c>
      <c r="AM1767" s="14">
        <f>IF(Y1767&lt;&gt;"",Y1767,"")</f>
        <v/>
      </c>
      <c r="AN1767" s="14">
        <f>IF(OR(AL1767="",AM1767=""),"",AL1767-AM1767)</f>
        <v/>
      </c>
      <c r="AO1767">
        <f>IF(AN1767="","",IF(AN1767&gt;0,"Bullish","Bearish"))</f>
        <v/>
      </c>
      <c r="AP1767">
        <f>IF(AO1767="",AP1766,AO1767)</f>
        <v/>
      </c>
      <c r="AQ1767" s="14">
        <f>IF(AB1767&lt;&gt;"",AB1767,"")</f>
        <v/>
      </c>
      <c r="AR1767" s="14">
        <f>IF(AD1767&lt;&gt;"",AD1767,"")</f>
        <v/>
      </c>
      <c r="AS1767">
        <f>IF(AS1766+1=13,1,AS1766+1)</f>
        <v/>
      </c>
      <c r="AT1767">
        <f>IFERROR(IF(SLOPE($AQ$1754:$AQ$1765,$AS$1754:$AS$1765)&gt;0,MIN(3,ABS(SLOPE($AQ$1754:$AQ$1765,$AS$1754:$AS$1765))),IF(SLOPE($AQ$1754:$AQ$1765,$AS$1754:$AS$1765)&lt;-0.5,-0.5,0)),0)</f>
        <v/>
      </c>
      <c r="AU1767">
        <f>IFERROR(IF(SLOPE($AR$1754:$AR$1765,$AS$1754:$AS$1765)&lt;0,MAX(-3,-ABS(SLOPE($AR$1754:$AR$1765,$AS$1754:$AS$1765))),IF(SLOPE($AR$1754:$AR$1765,$AS$1754:$AS$1765)&gt;0.5,0.5,0)),0)</f>
        <v/>
      </c>
      <c r="AV1767">
        <f>($AQ$1766+(AT1767*(AS1767-1)))</f>
        <v/>
      </c>
      <c r="AW1767">
        <f>($AR$1766+(AU1767*(AS1767-1)))</f>
        <v/>
      </c>
      <c r="AX1767">
        <f>IF(AT1767&gt;0,AV1767+AT1767,AV1767)</f>
        <v/>
      </c>
      <c r="AY1767">
        <f>IF(AU1767&lt;0,AW1767+AU1767,AW1767)</f>
        <v/>
      </c>
      <c r="BA1767" s="14">
        <f>IFERROR(AX1767-AQ1767,"")</f>
        <v/>
      </c>
      <c r="BB1767" s="14">
        <f>IFERROR(AY1767-AR1767,"")</f>
        <v/>
      </c>
      <c r="BD1767">
        <f>AH1767</f>
        <v/>
      </c>
      <c r="BE1767">
        <f>AI1767</f>
        <v/>
      </c>
      <c r="BF1767">
        <f>AJ1767</f>
        <v/>
      </c>
      <c r="BG1767" s="14">
        <f>L1767</f>
        <v/>
      </c>
      <c r="BH1767" s="14">
        <f>IF(X1767="","",X1767)</f>
        <v/>
      </c>
      <c r="BI1767" s="14">
        <f>IF(Y1767="","",Y1767)</f>
        <v/>
      </c>
      <c r="BJ1767">
        <f>Z1767</f>
        <v/>
      </c>
      <c r="BK1767">
        <f>AA1767</f>
        <v/>
      </c>
      <c r="BL1767">
        <f>IFERROR(AX1767,"")</f>
        <v/>
      </c>
      <c r="BM1767">
        <f>IFERROR(AY1767,"")</f>
        <v/>
      </c>
    </row>
    <row r="1768" ht="14.25" customHeight="1">
      <c r="A1768">
        <f>ALGLIB_SSA_XAUUSD!AA1768</f>
        <v/>
      </c>
      <c r="B1768">
        <f>IF($A1768="","",INDEX(ALGLIB_SSA_XAUUSD!$B$2:$B$2401,MATCH($A1768,ALGLIB_SSA_XAUUSD!$A$2:$A$2401,1)))</f>
        <v/>
      </c>
      <c r="C1768">
        <f>IF($A1768="","",INDEX(ALGLIB_SSA_XAUUSD!$C$2:$C$2401,MATCH($A1768,ALGLIB_SSA_XAUUSD!$A$2:$A$2401,1)))</f>
        <v/>
      </c>
      <c r="D1768" s="14">
        <f>IF($A1768="","",INT((ROW()-2)/12)+1)</f>
        <v/>
      </c>
      <c r="E1768" s="14">
        <f>IF(AND(E1778&lt;&gt;"",D1778=D1766+1),E1766+(E1778-E1766)*2/12,"")</f>
        <v/>
      </c>
      <c r="F1768" s="14">
        <f>IF(AND(F1778&lt;&gt;"",D1778=D1766+1),F1766+(F1778-F1766)*2/12,"")</f>
        <v/>
      </c>
      <c r="G1768" s="14">
        <f>IF(AND(G1778&lt;&gt;"",D1778=D1766+1),G1766+(G1778-G1766)*2/12,"")</f>
        <v/>
      </c>
      <c r="H1768" s="14">
        <f>IF(AND(H1778&lt;&gt;"",D1778=D1766+1),H1766+(H1778-H1766)*2/12,"")</f>
        <v/>
      </c>
      <c r="I1768" s="14">
        <f>IF(AND(L1778&lt;&gt;"",D1778=D1766+1),I1766+(I1778-I1766)*2/12,"")</f>
        <v/>
      </c>
      <c r="J1768">
        <f>_xlfn.XLOOKUP($A1768,ALGLIB_SSA_XAUUSD!$AA$2:$AA$2401,ALGLIB_SSA_XAUUSD!$P$2:$P$2401,"",0)</f>
        <v/>
      </c>
      <c r="K1768">
        <f>_xlfn.XLOOKUP($A1768,ALGLIB_SSA_XAUUSD!$AA$2:$AA$2401,ALGLIB_SSA_XAUUSD!$Q$2:$Q$2401,"",0)</f>
        <v/>
      </c>
      <c r="L1768">
        <f>_xlfn.XLOOKUP($A1768,ALGLIB_SSA_XAUUSD!$AA$2:$AA$2401,ALGLIB_SSA_XAUUSD!$R$2:$R$2401,"",0)</f>
        <v/>
      </c>
      <c r="M1768">
        <f>_xlfn.XLOOKUP($A1768,ALGLIB_SSA_XAUUSD!$AA$2:$AA$2401,ALGLIB_SSA_XAUUSD!$S$2:$S$2401,"",0)</f>
        <v/>
      </c>
      <c r="N1768">
        <f>_xlfn.XLOOKUP($A1768,ALGLIB_SSA_XAUUSD!$AA$2:$AA$2401,ALGLIB_SSA_XAUUSD!$T$2:$T$2401,"",0)</f>
        <v/>
      </c>
      <c r="O1768">
        <f>_xlfn.XLOOKUP($A1768,ALGLIB_SSA_XAUUSD!$AA$2:$AA$2401,ALGLIB_SSA_XAUUSD!$U$2:$U$2401,"",0)</f>
        <v/>
      </c>
      <c r="P1768">
        <f>_xlfn.XLOOKUP($A1768,ALGLIB_SSA_XAUUSD!$AA$2:$AA$2401,ALGLIB_SSA_XAUUSD!$V$2:$V$2401,"",0)</f>
        <v/>
      </c>
      <c r="S1768">
        <f>A1768</f>
        <v/>
      </c>
      <c r="T1768">
        <f>J1768</f>
        <v/>
      </c>
      <c r="U1768">
        <f>K1768</f>
        <v/>
      </c>
      <c r="V1768" s="14">
        <f>IF($A1768="","",MOD(ROW()-2,12)+1)</f>
        <v/>
      </c>
      <c r="W1768">
        <f>L1768</f>
        <v/>
      </c>
      <c r="X1768" s="14">
        <f>IF(F1768="","",F1768)</f>
        <v/>
      </c>
      <c r="Y1768" s="14">
        <f>IF(G1768="","",G1768)</f>
        <v/>
      </c>
      <c r="Z1768">
        <f>M1768</f>
        <v/>
      </c>
      <c r="AA1768">
        <f>N1768</f>
        <v/>
      </c>
      <c r="AB1768" s="14">
        <f>IF(H1768="","",H1768)</f>
        <v/>
      </c>
      <c r="AC1768">
        <f>O1768</f>
        <v/>
      </c>
      <c r="AD1768" s="14">
        <f>IF(I1768="","",I1768)</f>
        <v/>
      </c>
      <c r="AE1768">
        <f>P1768</f>
        <v/>
      </c>
      <c r="AH1768">
        <f>IF(S1768&lt;&gt;"",S1768,AH1767+900)</f>
        <v/>
      </c>
      <c r="AI1768">
        <f>IF(T1768&lt;&gt;"",T1768,AI1767)</f>
        <v/>
      </c>
      <c r="AJ1768">
        <f>IF(U1768&lt;&gt;"",U1768,AJ1767)</f>
        <v/>
      </c>
      <c r="AK1768">
        <f>IF(W1768&lt;&gt;"",W1768,"")</f>
        <v/>
      </c>
      <c r="AL1768" s="14">
        <f>IF(X1768&lt;&gt;"",X1768,"")</f>
        <v/>
      </c>
      <c r="AM1768" s="14">
        <f>IF(Y1768&lt;&gt;"",Y1768,"")</f>
        <v/>
      </c>
      <c r="AN1768" s="14">
        <f>IF(OR(AL1768="",AM1768=""),"",AL1768-AM1768)</f>
        <v/>
      </c>
      <c r="AO1768">
        <f>IF(AN1768="","",IF(AN1768&gt;0,"Bullish","Bearish"))</f>
        <v/>
      </c>
      <c r="AP1768">
        <f>IF(AO1768="",AP1767,AO1768)</f>
        <v/>
      </c>
      <c r="AQ1768" s="14">
        <f>IF(AB1768&lt;&gt;"",AB1768,"")</f>
        <v/>
      </c>
      <c r="AR1768" s="14">
        <f>IF(AD1768&lt;&gt;"",AD1768,"")</f>
        <v/>
      </c>
      <c r="AS1768">
        <f>IF(AS1767+1=13,1,AS1767+1)</f>
        <v/>
      </c>
      <c r="AT1768">
        <f>IFERROR(IF(SLOPE($AQ$1754:$AQ$1765,$AS$1754:$AS$1765)&gt;0,MIN(3,ABS(SLOPE($AQ$1754:$AQ$1765,$AS$1754:$AS$1765))),IF(SLOPE($AQ$1754:$AQ$1765,$AS$1754:$AS$1765)&lt;-0.5,-0.5,0)),0)</f>
        <v/>
      </c>
      <c r="AU1768">
        <f>IFERROR(IF(SLOPE($AR$1754:$AR$1765,$AS$1754:$AS$1765)&lt;0,MAX(-3,-ABS(SLOPE($AR$1754:$AR$1765,$AS$1754:$AS$1765))),IF(SLOPE($AR$1754:$AR$1765,$AS$1754:$AS$1765)&gt;0.5,0.5,0)),0)</f>
        <v/>
      </c>
      <c r="AV1768">
        <f>($AQ$1766+(AT1768*(AS1768-1)))</f>
        <v/>
      </c>
      <c r="AW1768">
        <f>($AR$1766+(AU1768*(AS1768-1)))</f>
        <v/>
      </c>
      <c r="AX1768">
        <f>IF(AT1768&gt;0,AV1768+AT1768,AV1768)</f>
        <v/>
      </c>
      <c r="AY1768">
        <f>IF(AU1768&lt;0,AW1768+AU1768,AW1768)</f>
        <v/>
      </c>
      <c r="BA1768" s="14">
        <f>IFERROR(AX1768-AQ1768,"")</f>
        <v/>
      </c>
      <c r="BB1768" s="14">
        <f>IFERROR(AY1768-AR1768,"")</f>
        <v/>
      </c>
      <c r="BD1768">
        <f>AH1768</f>
        <v/>
      </c>
      <c r="BE1768">
        <f>AI1768</f>
        <v/>
      </c>
      <c r="BF1768">
        <f>AJ1768</f>
        <v/>
      </c>
      <c r="BG1768" s="14">
        <f>L1768</f>
        <v/>
      </c>
      <c r="BH1768" s="14">
        <f>IF(X1768="","",X1768)</f>
        <v/>
      </c>
      <c r="BI1768" s="14">
        <f>IF(Y1768="","",Y1768)</f>
        <v/>
      </c>
      <c r="BJ1768">
        <f>Z1768</f>
        <v/>
      </c>
      <c r="BK1768">
        <f>AA1768</f>
        <v/>
      </c>
      <c r="BL1768">
        <f>IFERROR(AX1768,"")</f>
        <v/>
      </c>
      <c r="BM1768">
        <f>IFERROR(AY1768,"")</f>
        <v/>
      </c>
    </row>
    <row r="1769" ht="14.25" customHeight="1">
      <c r="A1769">
        <f>ALGLIB_SSA_XAUUSD!AA1769</f>
        <v/>
      </c>
      <c r="B1769">
        <f>IF($A1769="","",INDEX(ALGLIB_SSA_XAUUSD!$B$2:$B$2401,MATCH($A1769,ALGLIB_SSA_XAUUSD!$A$2:$A$2401,1)))</f>
        <v/>
      </c>
      <c r="C1769">
        <f>IF($A1769="","",INDEX(ALGLIB_SSA_XAUUSD!$C$2:$C$2401,MATCH($A1769,ALGLIB_SSA_XAUUSD!$A$2:$A$2401,1)))</f>
        <v/>
      </c>
      <c r="D1769" s="14">
        <f>IF($A1769="","",INT((ROW()-2)/12)+1)</f>
        <v/>
      </c>
      <c r="E1769" s="14">
        <f>IF(AND(E1778&lt;&gt;"",D1778=D1766+1),E1766+(E1778-E1766)*3/12,"")</f>
        <v/>
      </c>
      <c r="F1769" s="14">
        <f>IF(AND(F1778&lt;&gt;"",D1778=D1766+1),F1766+(F1778-F1766)*3/12,"")</f>
        <v/>
      </c>
      <c r="G1769" s="14">
        <f>IF(AND(G1778&lt;&gt;"",D1778=D1766+1),G1766+(G1778-G1766)*3/12,"")</f>
        <v/>
      </c>
      <c r="H1769" s="14">
        <f>IF(AND(H1778&lt;&gt;"",D1778=D1766+1),H1766+(H1778-H1766)*3/12,"")</f>
        <v/>
      </c>
      <c r="I1769" s="14">
        <f>IF(AND(L1778&lt;&gt;"",D1778=D1766+1),I1766+(I1778-I1766)*3/12,"")</f>
        <v/>
      </c>
      <c r="J1769">
        <f>_xlfn.XLOOKUP($A1769,ALGLIB_SSA_XAUUSD!$AA$2:$AA$2401,ALGLIB_SSA_XAUUSD!$P$2:$P$2401,"",0)</f>
        <v/>
      </c>
      <c r="K1769">
        <f>_xlfn.XLOOKUP($A1769,ALGLIB_SSA_XAUUSD!$AA$2:$AA$2401,ALGLIB_SSA_XAUUSD!$Q$2:$Q$2401,"",0)</f>
        <v/>
      </c>
      <c r="L1769">
        <f>_xlfn.XLOOKUP($A1769,ALGLIB_SSA_XAUUSD!$AA$2:$AA$2401,ALGLIB_SSA_XAUUSD!$R$2:$R$2401,"",0)</f>
        <v/>
      </c>
      <c r="M1769">
        <f>_xlfn.XLOOKUP($A1769,ALGLIB_SSA_XAUUSD!$AA$2:$AA$2401,ALGLIB_SSA_XAUUSD!$S$2:$S$2401,"",0)</f>
        <v/>
      </c>
      <c r="N1769">
        <f>_xlfn.XLOOKUP($A1769,ALGLIB_SSA_XAUUSD!$AA$2:$AA$2401,ALGLIB_SSA_XAUUSD!$T$2:$T$2401,"",0)</f>
        <v/>
      </c>
      <c r="O1769">
        <f>_xlfn.XLOOKUP($A1769,ALGLIB_SSA_XAUUSD!$AA$2:$AA$2401,ALGLIB_SSA_XAUUSD!$U$2:$U$2401,"",0)</f>
        <v/>
      </c>
      <c r="P1769">
        <f>_xlfn.XLOOKUP($A1769,ALGLIB_SSA_XAUUSD!$AA$2:$AA$2401,ALGLIB_SSA_XAUUSD!$V$2:$V$2401,"",0)</f>
        <v/>
      </c>
      <c r="S1769">
        <f>A1769</f>
        <v/>
      </c>
      <c r="T1769">
        <f>J1769</f>
        <v/>
      </c>
      <c r="U1769">
        <f>K1769</f>
        <v/>
      </c>
      <c r="V1769" s="14">
        <f>IF($A1769="","",MOD(ROW()-2,12)+1)</f>
        <v/>
      </c>
      <c r="W1769">
        <f>L1769</f>
        <v/>
      </c>
      <c r="X1769" s="14">
        <f>IF(F1769="","",F1769)</f>
        <v/>
      </c>
      <c r="Y1769" s="14">
        <f>IF(G1769="","",G1769)</f>
        <v/>
      </c>
      <c r="Z1769">
        <f>M1769</f>
        <v/>
      </c>
      <c r="AA1769">
        <f>N1769</f>
        <v/>
      </c>
      <c r="AB1769" s="14">
        <f>IF(H1769="","",H1769)</f>
        <v/>
      </c>
      <c r="AC1769">
        <f>O1769</f>
        <v/>
      </c>
      <c r="AD1769" s="14">
        <f>IF(I1769="","",I1769)</f>
        <v/>
      </c>
      <c r="AE1769">
        <f>P1769</f>
        <v/>
      </c>
      <c r="AH1769">
        <f>IF(S1769&lt;&gt;"",S1769,AH1768+900)</f>
        <v/>
      </c>
      <c r="AI1769">
        <f>IF(T1769&lt;&gt;"",T1769,AI1768)</f>
        <v/>
      </c>
      <c r="AJ1769">
        <f>IF(U1769&lt;&gt;"",U1769,AJ1768)</f>
        <v/>
      </c>
      <c r="AK1769">
        <f>IF(W1769&lt;&gt;"",W1769,"")</f>
        <v/>
      </c>
      <c r="AL1769" s="14">
        <f>IF(X1769&lt;&gt;"",X1769,"")</f>
        <v/>
      </c>
      <c r="AM1769" s="14">
        <f>IF(Y1769&lt;&gt;"",Y1769,"")</f>
        <v/>
      </c>
      <c r="AN1769" s="14">
        <f>IF(OR(AL1769="",AM1769=""),"",AL1769-AM1769)</f>
        <v/>
      </c>
      <c r="AO1769">
        <f>IF(AN1769="","",IF(AN1769&gt;0,"Bullish","Bearish"))</f>
        <v/>
      </c>
      <c r="AP1769">
        <f>IF(AO1769="",AP1768,AO1769)</f>
        <v/>
      </c>
      <c r="AQ1769" s="14">
        <f>IF(AB1769&lt;&gt;"",AB1769,"")</f>
        <v/>
      </c>
      <c r="AR1769" s="14">
        <f>IF(AD1769&lt;&gt;"",AD1769,"")</f>
        <v/>
      </c>
      <c r="AS1769">
        <f>IF(AS1768+1=13,1,AS1768+1)</f>
        <v/>
      </c>
      <c r="AT1769">
        <f>IFERROR(IF(SLOPE($AQ$1754:$AQ$1765,$AS$1754:$AS$1765)&gt;0,MIN(3,ABS(SLOPE($AQ$1754:$AQ$1765,$AS$1754:$AS$1765))),IF(SLOPE($AQ$1754:$AQ$1765,$AS$1754:$AS$1765)&lt;-0.5,-0.5,0)),0)</f>
        <v/>
      </c>
      <c r="AU1769">
        <f>IFERROR(IF(SLOPE($AR$1754:$AR$1765,$AS$1754:$AS$1765)&lt;0,MAX(-3,-ABS(SLOPE($AR$1754:$AR$1765,$AS$1754:$AS$1765))),IF(SLOPE($AR$1754:$AR$1765,$AS$1754:$AS$1765)&gt;0.5,0.5,0)),0)</f>
        <v/>
      </c>
      <c r="AV1769">
        <f>($AQ$1766+(AT1769*(AS1769-1)))</f>
        <v/>
      </c>
      <c r="AW1769">
        <f>($AR$1766+(AU1769*(AS1769-1)))</f>
        <v/>
      </c>
      <c r="AX1769">
        <f>IF(AT1769&gt;0,AV1769+AT1769,AV1769)</f>
        <v/>
      </c>
      <c r="AY1769">
        <f>IF(AU1769&lt;0,AW1769+AU1769,AW1769)</f>
        <v/>
      </c>
      <c r="BA1769" s="14">
        <f>IFERROR(AX1769-AQ1769,"")</f>
        <v/>
      </c>
      <c r="BB1769" s="14">
        <f>IFERROR(AY1769-AR1769,"")</f>
        <v/>
      </c>
      <c r="BD1769">
        <f>AH1769</f>
        <v/>
      </c>
      <c r="BE1769">
        <f>AI1769</f>
        <v/>
      </c>
      <c r="BF1769">
        <f>AJ1769</f>
        <v/>
      </c>
      <c r="BG1769" s="14">
        <f>L1769</f>
        <v/>
      </c>
      <c r="BH1769" s="14">
        <f>IF(X1769="","",X1769)</f>
        <v/>
      </c>
      <c r="BI1769" s="14">
        <f>IF(Y1769="","",Y1769)</f>
        <v/>
      </c>
      <c r="BJ1769">
        <f>Z1769</f>
        <v/>
      </c>
      <c r="BK1769">
        <f>AA1769</f>
        <v/>
      </c>
      <c r="BL1769">
        <f>IFERROR(AX1769,"")</f>
        <v/>
      </c>
      <c r="BM1769">
        <f>IFERROR(AY1769,"")</f>
        <v/>
      </c>
    </row>
    <row r="1770" ht="14.25" customHeight="1">
      <c r="A1770">
        <f>ALGLIB_SSA_XAUUSD!AA1770</f>
        <v/>
      </c>
      <c r="B1770">
        <f>IF($A1770="","",INDEX(ALGLIB_SSA_XAUUSD!$B$2:$B$2401,MATCH($A1770,ALGLIB_SSA_XAUUSD!$A$2:$A$2401,1)))</f>
        <v/>
      </c>
      <c r="C1770">
        <f>IF($A1770="","",INDEX(ALGLIB_SSA_XAUUSD!$C$2:$C$2401,MATCH($A1770,ALGLIB_SSA_XAUUSD!$A$2:$A$2401,1)))</f>
        <v/>
      </c>
      <c r="D1770" s="14">
        <f>IF($A1770="","",INT((ROW()-2)/12)+1)</f>
        <v/>
      </c>
      <c r="E1770" s="14">
        <f>IF(AND(E1778&lt;&gt;"",D1778=D1766+1),E1766+(E1778-E1766)*4/12,"")</f>
        <v/>
      </c>
      <c r="F1770" s="14">
        <f>IF(AND(F1778&lt;&gt;"",D1778=D1766+1),F1766+(F1778-F1766)*4/12,"")</f>
        <v/>
      </c>
      <c r="G1770" s="14">
        <f>IF(AND(G1778&lt;&gt;"",D1778=D1766+1),G1766+(G1778-G1766)*4/12,"")</f>
        <v/>
      </c>
      <c r="H1770" s="14">
        <f>IF(AND(H1778&lt;&gt;"",D1778=D1766+1),H1766+(H1778-H1766)*4/12,"")</f>
        <v/>
      </c>
      <c r="I1770" s="14">
        <f>IF(AND(L1778&lt;&gt;"",D1778=D1766+1),I1766+(I1778-I1766)*4/12,"")</f>
        <v/>
      </c>
      <c r="J1770">
        <f>_xlfn.XLOOKUP($A1770,ALGLIB_SSA_XAUUSD!$AA$2:$AA$2401,ALGLIB_SSA_XAUUSD!$P$2:$P$2401,"",0)</f>
        <v/>
      </c>
      <c r="K1770">
        <f>_xlfn.XLOOKUP($A1770,ALGLIB_SSA_XAUUSD!$AA$2:$AA$2401,ALGLIB_SSA_XAUUSD!$Q$2:$Q$2401,"",0)</f>
        <v/>
      </c>
      <c r="L1770">
        <f>_xlfn.XLOOKUP($A1770,ALGLIB_SSA_XAUUSD!$AA$2:$AA$2401,ALGLIB_SSA_XAUUSD!$R$2:$R$2401,"",0)</f>
        <v/>
      </c>
      <c r="M1770">
        <f>_xlfn.XLOOKUP($A1770,ALGLIB_SSA_XAUUSD!$AA$2:$AA$2401,ALGLIB_SSA_XAUUSD!$S$2:$S$2401,"",0)</f>
        <v/>
      </c>
      <c r="N1770">
        <f>_xlfn.XLOOKUP($A1770,ALGLIB_SSA_XAUUSD!$AA$2:$AA$2401,ALGLIB_SSA_XAUUSD!$T$2:$T$2401,"",0)</f>
        <v/>
      </c>
      <c r="O1770">
        <f>_xlfn.XLOOKUP($A1770,ALGLIB_SSA_XAUUSD!$AA$2:$AA$2401,ALGLIB_SSA_XAUUSD!$U$2:$U$2401,"",0)</f>
        <v/>
      </c>
      <c r="P1770">
        <f>_xlfn.XLOOKUP($A1770,ALGLIB_SSA_XAUUSD!$AA$2:$AA$2401,ALGLIB_SSA_XAUUSD!$V$2:$V$2401,"",0)</f>
        <v/>
      </c>
      <c r="S1770">
        <f>A1770</f>
        <v/>
      </c>
      <c r="T1770">
        <f>J1770</f>
        <v/>
      </c>
      <c r="U1770">
        <f>K1770</f>
        <v/>
      </c>
      <c r="V1770" s="14">
        <f>IF($A1770="","",MOD(ROW()-2,12)+1)</f>
        <v/>
      </c>
      <c r="W1770">
        <f>L1770</f>
        <v/>
      </c>
      <c r="X1770" s="14">
        <f>IF(F1770="","",F1770)</f>
        <v/>
      </c>
      <c r="Y1770" s="14">
        <f>IF(G1770="","",G1770)</f>
        <v/>
      </c>
      <c r="Z1770">
        <f>M1770</f>
        <v/>
      </c>
      <c r="AA1770">
        <f>N1770</f>
        <v/>
      </c>
      <c r="AB1770" s="14">
        <f>IF(H1770="","",H1770)</f>
        <v/>
      </c>
      <c r="AC1770">
        <f>O1770</f>
        <v/>
      </c>
      <c r="AD1770" s="14">
        <f>IF(I1770="","",I1770)</f>
        <v/>
      </c>
      <c r="AE1770">
        <f>P1770</f>
        <v/>
      </c>
      <c r="AH1770">
        <f>IF(S1770&lt;&gt;"",S1770,AH1769+900)</f>
        <v/>
      </c>
      <c r="AI1770">
        <f>IF(T1770&lt;&gt;"",T1770,AI1769)</f>
        <v/>
      </c>
      <c r="AJ1770">
        <f>IF(U1770&lt;&gt;"",U1770,AJ1769)</f>
        <v/>
      </c>
      <c r="AK1770">
        <f>IF(W1770&lt;&gt;"",W1770,"")</f>
        <v/>
      </c>
      <c r="AL1770" s="14">
        <f>IF(X1770&lt;&gt;"",X1770,"")</f>
        <v/>
      </c>
      <c r="AM1770" s="14">
        <f>IF(Y1770&lt;&gt;"",Y1770,"")</f>
        <v/>
      </c>
      <c r="AN1770" s="14">
        <f>IF(OR(AL1770="",AM1770=""),"",AL1770-AM1770)</f>
        <v/>
      </c>
      <c r="AO1770">
        <f>IF(AN1770="","",IF(AN1770&gt;0,"Bullish","Bearish"))</f>
        <v/>
      </c>
      <c r="AP1770">
        <f>IF(AO1770="",AP1769,AO1770)</f>
        <v/>
      </c>
      <c r="AQ1770" s="14">
        <f>IF(AB1770&lt;&gt;"",AB1770,"")</f>
        <v/>
      </c>
      <c r="AR1770" s="14">
        <f>IF(AD1770&lt;&gt;"",AD1770,"")</f>
        <v/>
      </c>
      <c r="AS1770">
        <f>IF(AS1769+1=13,1,AS1769+1)</f>
        <v/>
      </c>
      <c r="AT1770">
        <f>IFERROR(IF(SLOPE($AQ$1754:$AQ$1765,$AS$1754:$AS$1765)&gt;0,MIN(3,ABS(SLOPE($AQ$1754:$AQ$1765,$AS$1754:$AS$1765))),IF(SLOPE($AQ$1754:$AQ$1765,$AS$1754:$AS$1765)&lt;-0.5,-0.5,0)),0)</f>
        <v/>
      </c>
      <c r="AU1770">
        <f>IFERROR(IF(SLOPE($AR$1754:$AR$1765,$AS$1754:$AS$1765)&lt;0,MAX(-3,-ABS(SLOPE($AR$1754:$AR$1765,$AS$1754:$AS$1765))),IF(SLOPE($AR$1754:$AR$1765,$AS$1754:$AS$1765)&gt;0.5,0.5,0)),0)</f>
        <v/>
      </c>
      <c r="AV1770">
        <f>($AQ$1766+(AT1770*(AS1770-1)))</f>
        <v/>
      </c>
      <c r="AW1770">
        <f>($AR$1766+(AU1770*(AS1770-1)))</f>
        <v/>
      </c>
      <c r="AX1770">
        <f>IF(AT1770&gt;0,AV1770+AT1770,AV1770)</f>
        <v/>
      </c>
      <c r="AY1770">
        <f>IF(AU1770&lt;0,AW1770+AU1770,AW1770)</f>
        <v/>
      </c>
      <c r="BA1770" s="14">
        <f>IFERROR(AX1770-AQ1770,"")</f>
        <v/>
      </c>
      <c r="BB1770" s="14">
        <f>IFERROR(AY1770-AR1770,"")</f>
        <v/>
      </c>
      <c r="BD1770">
        <f>AH1770</f>
        <v/>
      </c>
      <c r="BE1770">
        <f>AI1770</f>
        <v/>
      </c>
      <c r="BF1770">
        <f>AJ1770</f>
        <v/>
      </c>
      <c r="BG1770" s="14">
        <f>L1770</f>
        <v/>
      </c>
      <c r="BH1770" s="14">
        <f>IF(X1770="","",X1770)</f>
        <v/>
      </c>
      <c r="BI1770" s="14">
        <f>IF(Y1770="","",Y1770)</f>
        <v/>
      </c>
      <c r="BJ1770">
        <f>Z1770</f>
        <v/>
      </c>
      <c r="BK1770">
        <f>AA1770</f>
        <v/>
      </c>
      <c r="BL1770">
        <f>IFERROR(AX1770,"")</f>
        <v/>
      </c>
      <c r="BM1770">
        <f>IFERROR(AY1770,"")</f>
        <v/>
      </c>
    </row>
    <row r="1771" ht="14.25" customHeight="1">
      <c r="A1771">
        <f>ALGLIB_SSA_XAUUSD!AA1771</f>
        <v/>
      </c>
      <c r="B1771">
        <f>IF($A1771="","",INDEX(ALGLIB_SSA_XAUUSD!$B$2:$B$2401,MATCH($A1771,ALGLIB_SSA_XAUUSD!$A$2:$A$2401,1)))</f>
        <v/>
      </c>
      <c r="C1771">
        <f>IF($A1771="","",INDEX(ALGLIB_SSA_XAUUSD!$C$2:$C$2401,MATCH($A1771,ALGLIB_SSA_XAUUSD!$A$2:$A$2401,1)))</f>
        <v/>
      </c>
      <c r="D1771" s="14">
        <f>IF($A1771="","",INT((ROW()-2)/12)+1)</f>
        <v/>
      </c>
      <c r="E1771" s="14">
        <f>IF(AND(E1778&lt;&gt;"",D1778=D1766+1),E1766+(E1778-E1766)*5/12,"")</f>
        <v/>
      </c>
      <c r="F1771" s="14">
        <f>IF(AND(F1778&lt;&gt;"",D1778=D1766+1),F1766+(F1778-F1766)*5/12,"")</f>
        <v/>
      </c>
      <c r="G1771" s="14">
        <f>IF(AND(G1778&lt;&gt;"",D1778=D1766+1),G1766+(G1778-G1766)*5/12,"")</f>
        <v/>
      </c>
      <c r="H1771" s="14">
        <f>IF(AND(H1778&lt;&gt;"",D1778=D1766+1),H1766+(H1778-H1766)*5/12,"")</f>
        <v/>
      </c>
      <c r="I1771" s="14">
        <f>IF(AND(L1778&lt;&gt;"",D1778=D1766+1),I1766+(I1778-I1766)*5/12,"")</f>
        <v/>
      </c>
      <c r="J1771">
        <f>_xlfn.XLOOKUP($A1771,ALGLIB_SSA_XAUUSD!$AA$2:$AA$2401,ALGLIB_SSA_XAUUSD!$P$2:$P$2401,"",0)</f>
        <v/>
      </c>
      <c r="K1771">
        <f>_xlfn.XLOOKUP($A1771,ALGLIB_SSA_XAUUSD!$AA$2:$AA$2401,ALGLIB_SSA_XAUUSD!$Q$2:$Q$2401,"",0)</f>
        <v/>
      </c>
      <c r="L1771">
        <f>_xlfn.XLOOKUP($A1771,ALGLIB_SSA_XAUUSD!$AA$2:$AA$2401,ALGLIB_SSA_XAUUSD!$R$2:$R$2401,"",0)</f>
        <v/>
      </c>
      <c r="M1771">
        <f>_xlfn.XLOOKUP($A1771,ALGLIB_SSA_XAUUSD!$AA$2:$AA$2401,ALGLIB_SSA_XAUUSD!$S$2:$S$2401,"",0)</f>
        <v/>
      </c>
      <c r="N1771">
        <f>_xlfn.XLOOKUP($A1771,ALGLIB_SSA_XAUUSD!$AA$2:$AA$2401,ALGLIB_SSA_XAUUSD!$T$2:$T$2401,"",0)</f>
        <v/>
      </c>
      <c r="O1771">
        <f>_xlfn.XLOOKUP($A1771,ALGLIB_SSA_XAUUSD!$AA$2:$AA$2401,ALGLIB_SSA_XAUUSD!$U$2:$U$2401,"",0)</f>
        <v/>
      </c>
      <c r="P1771">
        <f>_xlfn.XLOOKUP($A1771,ALGLIB_SSA_XAUUSD!$AA$2:$AA$2401,ALGLIB_SSA_XAUUSD!$V$2:$V$2401,"",0)</f>
        <v/>
      </c>
      <c r="S1771">
        <f>A1771</f>
        <v/>
      </c>
      <c r="T1771">
        <f>J1771</f>
        <v/>
      </c>
      <c r="U1771">
        <f>K1771</f>
        <v/>
      </c>
      <c r="V1771" s="14">
        <f>IF($A1771="","",MOD(ROW()-2,12)+1)</f>
        <v/>
      </c>
      <c r="W1771">
        <f>L1771</f>
        <v/>
      </c>
      <c r="X1771" s="14">
        <f>IF(F1771="","",F1771)</f>
        <v/>
      </c>
      <c r="Y1771" s="14">
        <f>IF(G1771="","",G1771)</f>
        <v/>
      </c>
      <c r="Z1771">
        <f>M1771</f>
        <v/>
      </c>
      <c r="AA1771">
        <f>N1771</f>
        <v/>
      </c>
      <c r="AB1771" s="14">
        <f>IF(H1771="","",H1771)</f>
        <v/>
      </c>
      <c r="AC1771">
        <f>O1771</f>
        <v/>
      </c>
      <c r="AD1771" s="14">
        <f>IF(I1771="","",I1771)</f>
        <v/>
      </c>
      <c r="AE1771">
        <f>P1771</f>
        <v/>
      </c>
      <c r="AH1771">
        <f>IF(S1771&lt;&gt;"",S1771,AH1770+900)</f>
        <v/>
      </c>
      <c r="AI1771">
        <f>IF(T1771&lt;&gt;"",T1771,AI1770)</f>
        <v/>
      </c>
      <c r="AJ1771">
        <f>IF(U1771&lt;&gt;"",U1771,AJ1770)</f>
        <v/>
      </c>
      <c r="AK1771">
        <f>IF(W1771&lt;&gt;"",W1771,"")</f>
        <v/>
      </c>
      <c r="AL1771" s="14">
        <f>IF(X1771&lt;&gt;"",X1771,"")</f>
        <v/>
      </c>
      <c r="AM1771" s="14">
        <f>IF(Y1771&lt;&gt;"",Y1771,"")</f>
        <v/>
      </c>
      <c r="AN1771" s="14">
        <f>IF(OR(AL1771="",AM1771=""),"",AL1771-AM1771)</f>
        <v/>
      </c>
      <c r="AO1771">
        <f>IF(AN1771="","",IF(AN1771&gt;0,"Bullish","Bearish"))</f>
        <v/>
      </c>
      <c r="AP1771">
        <f>IF(AO1771="",AP1770,AO1771)</f>
        <v/>
      </c>
      <c r="AQ1771" s="14">
        <f>IF(AB1771&lt;&gt;"",AB1771,"")</f>
        <v/>
      </c>
      <c r="AR1771" s="14">
        <f>IF(AD1771&lt;&gt;"",AD1771,"")</f>
        <v/>
      </c>
      <c r="AS1771">
        <f>IF(AS1770+1=13,1,AS1770+1)</f>
        <v/>
      </c>
      <c r="AT1771">
        <f>IFERROR(IF(SLOPE($AQ$1754:$AQ$1765,$AS$1754:$AS$1765)&gt;0,MIN(3,ABS(SLOPE($AQ$1754:$AQ$1765,$AS$1754:$AS$1765))),IF(SLOPE($AQ$1754:$AQ$1765,$AS$1754:$AS$1765)&lt;-0.5,-0.5,0)),0)</f>
        <v/>
      </c>
      <c r="AU1771">
        <f>IFERROR(IF(SLOPE($AR$1754:$AR$1765,$AS$1754:$AS$1765)&lt;0,MAX(-3,-ABS(SLOPE($AR$1754:$AR$1765,$AS$1754:$AS$1765))),IF(SLOPE($AR$1754:$AR$1765,$AS$1754:$AS$1765)&gt;0.5,0.5,0)),0)</f>
        <v/>
      </c>
      <c r="AV1771">
        <f>($AQ$1766+(AT1771*(AS1771-1)))</f>
        <v/>
      </c>
      <c r="AW1771">
        <f>($AR$1766+(AU1771*(AS1771-1)))</f>
        <v/>
      </c>
      <c r="AX1771">
        <f>IF(AT1771&gt;0,AV1771+AT1771,AV1771)</f>
        <v/>
      </c>
      <c r="AY1771">
        <f>IF(AU1771&lt;0,AW1771+AU1771,AW1771)</f>
        <v/>
      </c>
      <c r="BA1771" s="14">
        <f>IFERROR(AX1771-AQ1771,"")</f>
        <v/>
      </c>
      <c r="BB1771" s="14">
        <f>IFERROR(AY1771-AR1771,"")</f>
        <v/>
      </c>
      <c r="BD1771">
        <f>AH1771</f>
        <v/>
      </c>
      <c r="BE1771">
        <f>AI1771</f>
        <v/>
      </c>
      <c r="BF1771">
        <f>AJ1771</f>
        <v/>
      </c>
      <c r="BG1771" s="14">
        <f>L1771</f>
        <v/>
      </c>
      <c r="BH1771" s="14">
        <f>IF(X1771="","",X1771)</f>
        <v/>
      </c>
      <c r="BI1771" s="14">
        <f>IF(Y1771="","",Y1771)</f>
        <v/>
      </c>
      <c r="BJ1771">
        <f>Z1771</f>
        <v/>
      </c>
      <c r="BK1771">
        <f>AA1771</f>
        <v/>
      </c>
      <c r="BL1771">
        <f>IFERROR(AX1771,"")</f>
        <v/>
      </c>
      <c r="BM1771">
        <f>IFERROR(AY1771,"")</f>
        <v/>
      </c>
    </row>
    <row r="1772" ht="14.25" customHeight="1">
      <c r="A1772">
        <f>ALGLIB_SSA_XAUUSD!AA1772</f>
        <v/>
      </c>
      <c r="B1772">
        <f>IF($A1772="","",INDEX(ALGLIB_SSA_XAUUSD!$B$2:$B$2401,MATCH($A1772,ALGLIB_SSA_XAUUSD!$A$2:$A$2401,1)))</f>
        <v/>
      </c>
      <c r="C1772">
        <f>IF($A1772="","",INDEX(ALGLIB_SSA_XAUUSD!$C$2:$C$2401,MATCH($A1772,ALGLIB_SSA_XAUUSD!$A$2:$A$2401,1)))</f>
        <v/>
      </c>
      <c r="D1772" s="14">
        <f>IF($A1772="","",INT((ROW()-2)/12)+1)</f>
        <v/>
      </c>
      <c r="E1772" s="14">
        <f>IF(AND(E1778&lt;&gt;"",D1778=D1766+1),E1766+(E1778-E1766)*6/12,"")</f>
        <v/>
      </c>
      <c r="F1772" s="14">
        <f>IF(AND(F1778&lt;&gt;"",D1778=D1766+1),F1766+(F1778-F1766)*6/12,"")</f>
        <v/>
      </c>
      <c r="G1772" s="14">
        <f>IF(AND(G1778&lt;&gt;"",D1778=D1766+1),G1766+(G1778-G1766)*6/12,"")</f>
        <v/>
      </c>
      <c r="H1772" s="14">
        <f>IF(AND(H1778&lt;&gt;"",D1778=D1766+1),H1766+(H1778-H1766)*6/12,"")</f>
        <v/>
      </c>
      <c r="I1772" s="14">
        <f>IF(AND(L1778&lt;&gt;"",D1778=D1766+1),I1766+(I1778-I1766)*6/12,"")</f>
        <v/>
      </c>
      <c r="J1772">
        <f>_xlfn.XLOOKUP($A1772,ALGLIB_SSA_XAUUSD!$AA$2:$AA$2401,ALGLIB_SSA_XAUUSD!$P$2:$P$2401,"",0)</f>
        <v/>
      </c>
      <c r="K1772">
        <f>_xlfn.XLOOKUP($A1772,ALGLIB_SSA_XAUUSD!$AA$2:$AA$2401,ALGLIB_SSA_XAUUSD!$Q$2:$Q$2401,"",0)</f>
        <v/>
      </c>
      <c r="L1772">
        <f>_xlfn.XLOOKUP($A1772,ALGLIB_SSA_XAUUSD!$AA$2:$AA$2401,ALGLIB_SSA_XAUUSD!$R$2:$R$2401,"",0)</f>
        <v/>
      </c>
      <c r="M1772">
        <f>_xlfn.XLOOKUP($A1772,ALGLIB_SSA_XAUUSD!$AA$2:$AA$2401,ALGLIB_SSA_XAUUSD!$S$2:$S$2401,"",0)</f>
        <v/>
      </c>
      <c r="N1772">
        <f>_xlfn.XLOOKUP($A1772,ALGLIB_SSA_XAUUSD!$AA$2:$AA$2401,ALGLIB_SSA_XAUUSD!$T$2:$T$2401,"",0)</f>
        <v/>
      </c>
      <c r="O1772">
        <f>_xlfn.XLOOKUP($A1772,ALGLIB_SSA_XAUUSD!$AA$2:$AA$2401,ALGLIB_SSA_XAUUSD!$U$2:$U$2401,"",0)</f>
        <v/>
      </c>
      <c r="P1772">
        <f>_xlfn.XLOOKUP($A1772,ALGLIB_SSA_XAUUSD!$AA$2:$AA$2401,ALGLIB_SSA_XAUUSD!$V$2:$V$2401,"",0)</f>
        <v/>
      </c>
      <c r="S1772">
        <f>A1772</f>
        <v/>
      </c>
      <c r="T1772">
        <f>J1772</f>
        <v/>
      </c>
      <c r="U1772">
        <f>K1772</f>
        <v/>
      </c>
      <c r="V1772" s="14">
        <f>IF($A1772="","",MOD(ROW()-2,12)+1)</f>
        <v/>
      </c>
      <c r="W1772">
        <f>L1772</f>
        <v/>
      </c>
      <c r="X1772" s="14">
        <f>IF(F1772="","",F1772)</f>
        <v/>
      </c>
      <c r="Y1772" s="14">
        <f>IF(G1772="","",G1772)</f>
        <v/>
      </c>
      <c r="Z1772">
        <f>M1772</f>
        <v/>
      </c>
      <c r="AA1772">
        <f>N1772</f>
        <v/>
      </c>
      <c r="AB1772" s="14">
        <f>IF(H1772="","",H1772)</f>
        <v/>
      </c>
      <c r="AC1772">
        <f>O1772</f>
        <v/>
      </c>
      <c r="AD1772" s="14">
        <f>IF(I1772="","",I1772)</f>
        <v/>
      </c>
      <c r="AE1772">
        <f>P1772</f>
        <v/>
      </c>
      <c r="AH1772">
        <f>IF(S1772&lt;&gt;"",S1772,AH1771+900)</f>
        <v/>
      </c>
      <c r="AI1772">
        <f>IF(T1772&lt;&gt;"",T1772,AI1771)</f>
        <v/>
      </c>
      <c r="AJ1772">
        <f>IF(U1772&lt;&gt;"",U1772,AJ1771)</f>
        <v/>
      </c>
      <c r="AK1772">
        <f>IF(W1772&lt;&gt;"",W1772,"")</f>
        <v/>
      </c>
      <c r="AL1772" s="14">
        <f>IF(X1772&lt;&gt;"",X1772,"")</f>
        <v/>
      </c>
      <c r="AM1772" s="14">
        <f>IF(Y1772&lt;&gt;"",Y1772,"")</f>
        <v/>
      </c>
      <c r="AN1772" s="14">
        <f>IF(OR(AL1772="",AM1772=""),"",AL1772-AM1772)</f>
        <v/>
      </c>
      <c r="AO1772">
        <f>IF(AN1772="","",IF(AN1772&gt;0,"Bullish","Bearish"))</f>
        <v/>
      </c>
      <c r="AP1772">
        <f>IF(AO1772="",AP1771,AO1772)</f>
        <v/>
      </c>
      <c r="AQ1772" s="14">
        <f>IF(AB1772&lt;&gt;"",AB1772,"")</f>
        <v/>
      </c>
      <c r="AR1772" s="14">
        <f>IF(AD1772&lt;&gt;"",AD1772,"")</f>
        <v/>
      </c>
      <c r="AS1772">
        <f>IF(AS1771+1=13,1,AS1771+1)</f>
        <v/>
      </c>
      <c r="AT1772">
        <f>IFERROR(IF(SLOPE($AQ$1754:$AQ$1765,$AS$1754:$AS$1765)&gt;0,MIN(3,ABS(SLOPE($AQ$1754:$AQ$1765,$AS$1754:$AS$1765))),IF(SLOPE($AQ$1754:$AQ$1765,$AS$1754:$AS$1765)&lt;-0.5,-0.5,0)),0)</f>
        <v/>
      </c>
      <c r="AU1772">
        <f>IFERROR(IF(SLOPE($AR$1754:$AR$1765,$AS$1754:$AS$1765)&lt;0,MAX(-3,-ABS(SLOPE($AR$1754:$AR$1765,$AS$1754:$AS$1765))),IF(SLOPE($AR$1754:$AR$1765,$AS$1754:$AS$1765)&gt;0.5,0.5,0)),0)</f>
        <v/>
      </c>
      <c r="AV1772">
        <f>($AQ$1766+(AT1772*(AS1772-1)))</f>
        <v/>
      </c>
      <c r="AW1772">
        <f>($AR$1766+(AU1772*(AS1772-1)))</f>
        <v/>
      </c>
      <c r="AX1772">
        <f>IF(AT1772&gt;0,AV1772+AT1772,AV1772)</f>
        <v/>
      </c>
      <c r="AY1772">
        <f>IF(AU1772&lt;0,AW1772+AU1772,AW1772)</f>
        <v/>
      </c>
      <c r="BA1772" s="14">
        <f>IFERROR(AX1772-AQ1772,"")</f>
        <v/>
      </c>
      <c r="BB1772" s="14">
        <f>IFERROR(AY1772-AR1772,"")</f>
        <v/>
      </c>
      <c r="BD1772">
        <f>AH1772</f>
        <v/>
      </c>
      <c r="BE1772">
        <f>AI1772</f>
        <v/>
      </c>
      <c r="BF1772">
        <f>AJ1772</f>
        <v/>
      </c>
      <c r="BG1772" s="14">
        <f>L1772</f>
        <v/>
      </c>
      <c r="BH1772" s="14">
        <f>IF(X1772="","",X1772)</f>
        <v/>
      </c>
      <c r="BI1772" s="14">
        <f>IF(Y1772="","",Y1772)</f>
        <v/>
      </c>
      <c r="BJ1772">
        <f>Z1772</f>
        <v/>
      </c>
      <c r="BK1772">
        <f>AA1772</f>
        <v/>
      </c>
      <c r="BL1772">
        <f>IFERROR(AX1772,"")</f>
        <v/>
      </c>
      <c r="BM1772">
        <f>IFERROR(AY1772,"")</f>
        <v/>
      </c>
    </row>
    <row r="1773" ht="14.25" customHeight="1">
      <c r="A1773">
        <f>ALGLIB_SSA_XAUUSD!AA1773</f>
        <v/>
      </c>
      <c r="B1773">
        <f>IF($A1773="","",INDEX(ALGLIB_SSA_XAUUSD!$B$2:$B$2401,MATCH($A1773,ALGLIB_SSA_XAUUSD!$A$2:$A$2401,1)))</f>
        <v/>
      </c>
      <c r="C1773">
        <f>IF($A1773="","",INDEX(ALGLIB_SSA_XAUUSD!$C$2:$C$2401,MATCH($A1773,ALGLIB_SSA_XAUUSD!$A$2:$A$2401,1)))</f>
        <v/>
      </c>
      <c r="D1773" s="14">
        <f>IF($A1773="","",INT((ROW()-2)/12)+1)</f>
        <v/>
      </c>
      <c r="E1773" s="14">
        <f>IF(AND(E1778&lt;&gt;"",D1778=D1766+1),E1766+(E1778-E1766)*7/12,"")</f>
        <v/>
      </c>
      <c r="F1773" s="14">
        <f>IF(AND(F1778&lt;&gt;"",D1778=D1766+1),F1766+(F1778-F1766)*7/12,"")</f>
        <v/>
      </c>
      <c r="G1773" s="14">
        <f>IF(AND(G1778&lt;&gt;"",D1778=D1766+1),G1766+(G1778-G1766)*7/12,"")</f>
        <v/>
      </c>
      <c r="H1773" s="14">
        <f>IF(AND(H1778&lt;&gt;"",D1778=D1766+1),H1766+(H1778-H1766)*7/12,"")</f>
        <v/>
      </c>
      <c r="I1773" s="14">
        <f>IF(AND(L1778&lt;&gt;"",D1778=D1766+1),I1766+(I1778-I1766)*7/12,"")</f>
        <v/>
      </c>
      <c r="J1773">
        <f>_xlfn.XLOOKUP($A1773,ALGLIB_SSA_XAUUSD!$AA$2:$AA$2401,ALGLIB_SSA_XAUUSD!$P$2:$P$2401,"",0)</f>
        <v/>
      </c>
      <c r="K1773">
        <f>_xlfn.XLOOKUP($A1773,ALGLIB_SSA_XAUUSD!$AA$2:$AA$2401,ALGLIB_SSA_XAUUSD!$Q$2:$Q$2401,"",0)</f>
        <v/>
      </c>
      <c r="L1773">
        <f>_xlfn.XLOOKUP($A1773,ALGLIB_SSA_XAUUSD!$AA$2:$AA$2401,ALGLIB_SSA_XAUUSD!$R$2:$R$2401,"",0)</f>
        <v/>
      </c>
      <c r="M1773">
        <f>_xlfn.XLOOKUP($A1773,ALGLIB_SSA_XAUUSD!$AA$2:$AA$2401,ALGLIB_SSA_XAUUSD!$S$2:$S$2401,"",0)</f>
        <v/>
      </c>
      <c r="N1773">
        <f>_xlfn.XLOOKUP($A1773,ALGLIB_SSA_XAUUSD!$AA$2:$AA$2401,ALGLIB_SSA_XAUUSD!$T$2:$T$2401,"",0)</f>
        <v/>
      </c>
      <c r="O1773">
        <f>_xlfn.XLOOKUP($A1773,ALGLIB_SSA_XAUUSD!$AA$2:$AA$2401,ALGLIB_SSA_XAUUSD!$U$2:$U$2401,"",0)</f>
        <v/>
      </c>
      <c r="P1773">
        <f>_xlfn.XLOOKUP($A1773,ALGLIB_SSA_XAUUSD!$AA$2:$AA$2401,ALGLIB_SSA_XAUUSD!$V$2:$V$2401,"",0)</f>
        <v/>
      </c>
      <c r="S1773">
        <f>A1773</f>
        <v/>
      </c>
      <c r="T1773">
        <f>J1773</f>
        <v/>
      </c>
      <c r="U1773">
        <f>K1773</f>
        <v/>
      </c>
      <c r="V1773" s="14">
        <f>IF($A1773="","",MOD(ROW()-2,12)+1)</f>
        <v/>
      </c>
      <c r="W1773">
        <f>L1773</f>
        <v/>
      </c>
      <c r="X1773" s="14">
        <f>IF(F1773="","",F1773)</f>
        <v/>
      </c>
      <c r="Y1773" s="14">
        <f>IF(G1773="","",G1773)</f>
        <v/>
      </c>
      <c r="Z1773">
        <f>M1773</f>
        <v/>
      </c>
      <c r="AA1773">
        <f>N1773</f>
        <v/>
      </c>
      <c r="AB1773" s="14">
        <f>IF(H1773="","",H1773)</f>
        <v/>
      </c>
      <c r="AC1773">
        <f>O1773</f>
        <v/>
      </c>
      <c r="AD1773" s="14">
        <f>IF(I1773="","",I1773)</f>
        <v/>
      </c>
      <c r="AE1773">
        <f>P1773</f>
        <v/>
      </c>
      <c r="AH1773">
        <f>IF(S1773&lt;&gt;"",S1773,AH1772+900)</f>
        <v/>
      </c>
      <c r="AI1773">
        <f>IF(T1773&lt;&gt;"",T1773,AI1772)</f>
        <v/>
      </c>
      <c r="AJ1773">
        <f>IF(U1773&lt;&gt;"",U1773,AJ1772)</f>
        <v/>
      </c>
      <c r="AK1773">
        <f>IF(W1773&lt;&gt;"",W1773,"")</f>
        <v/>
      </c>
      <c r="AL1773" s="14">
        <f>IF(X1773&lt;&gt;"",X1773,"")</f>
        <v/>
      </c>
      <c r="AM1773" s="14">
        <f>IF(Y1773&lt;&gt;"",Y1773,"")</f>
        <v/>
      </c>
      <c r="AN1773" s="14">
        <f>IF(OR(AL1773="",AM1773=""),"",AL1773-AM1773)</f>
        <v/>
      </c>
      <c r="AO1773">
        <f>IF(AN1773="","",IF(AN1773&gt;0,"Bullish","Bearish"))</f>
        <v/>
      </c>
      <c r="AP1773">
        <f>IF(AO1773="",AP1772,AO1773)</f>
        <v/>
      </c>
      <c r="AQ1773" s="14">
        <f>IF(AB1773&lt;&gt;"",AB1773,"")</f>
        <v/>
      </c>
      <c r="AR1773" s="14">
        <f>IF(AD1773&lt;&gt;"",AD1773,"")</f>
        <v/>
      </c>
      <c r="AS1773">
        <f>IF(AS1772+1=13,1,AS1772+1)</f>
        <v/>
      </c>
      <c r="AT1773">
        <f>IFERROR(IF(SLOPE($AQ$1754:$AQ$1765,$AS$1754:$AS$1765)&gt;0,MIN(3,ABS(SLOPE($AQ$1754:$AQ$1765,$AS$1754:$AS$1765))),IF(SLOPE($AQ$1754:$AQ$1765,$AS$1754:$AS$1765)&lt;-0.5,-0.5,0)),0)</f>
        <v/>
      </c>
      <c r="AU1773">
        <f>IFERROR(IF(SLOPE($AR$1754:$AR$1765,$AS$1754:$AS$1765)&lt;0,MAX(-3,-ABS(SLOPE($AR$1754:$AR$1765,$AS$1754:$AS$1765))),IF(SLOPE($AR$1754:$AR$1765,$AS$1754:$AS$1765)&gt;0.5,0.5,0)),0)</f>
        <v/>
      </c>
      <c r="AV1773">
        <f>($AQ$1766+(AT1773*(AS1773-1)))</f>
        <v/>
      </c>
      <c r="AW1773">
        <f>($AR$1766+(AU1773*(AS1773-1)))</f>
        <v/>
      </c>
      <c r="AX1773">
        <f>IF(AT1773&gt;0,AV1773+AT1773,AV1773)</f>
        <v/>
      </c>
      <c r="AY1773">
        <f>IF(AU1773&lt;0,AW1773+AU1773,AW1773)</f>
        <v/>
      </c>
      <c r="BA1773" s="14">
        <f>IFERROR(AX1773-AQ1773,"")</f>
        <v/>
      </c>
      <c r="BB1773" s="14">
        <f>IFERROR(AY1773-AR1773,"")</f>
        <v/>
      </c>
      <c r="BD1773">
        <f>AH1773</f>
        <v/>
      </c>
      <c r="BE1773">
        <f>AI1773</f>
        <v/>
      </c>
      <c r="BF1773">
        <f>AJ1773</f>
        <v/>
      </c>
      <c r="BG1773" s="14">
        <f>L1773</f>
        <v/>
      </c>
      <c r="BH1773" s="14">
        <f>IF(X1773="","",X1773)</f>
        <v/>
      </c>
      <c r="BI1773" s="14">
        <f>IF(Y1773="","",Y1773)</f>
        <v/>
      </c>
      <c r="BJ1773">
        <f>Z1773</f>
        <v/>
      </c>
      <c r="BK1773">
        <f>AA1773</f>
        <v/>
      </c>
      <c r="BL1773">
        <f>IFERROR(AX1773,"")</f>
        <v/>
      </c>
      <c r="BM1773">
        <f>IFERROR(AY1773,"")</f>
        <v/>
      </c>
    </row>
    <row r="1774" ht="14.25" customHeight="1">
      <c r="A1774">
        <f>ALGLIB_SSA_XAUUSD!AA1774</f>
        <v/>
      </c>
      <c r="B1774">
        <f>IF($A1774="","",INDEX(ALGLIB_SSA_XAUUSD!$B$2:$B$2401,MATCH($A1774,ALGLIB_SSA_XAUUSD!$A$2:$A$2401,1)))</f>
        <v/>
      </c>
      <c r="C1774">
        <f>IF($A1774="","",INDEX(ALGLIB_SSA_XAUUSD!$C$2:$C$2401,MATCH($A1774,ALGLIB_SSA_XAUUSD!$A$2:$A$2401,1)))</f>
        <v/>
      </c>
      <c r="D1774" s="14">
        <f>IF($A1774="","",INT((ROW()-2)/12)+1)</f>
        <v/>
      </c>
      <c r="E1774" s="14">
        <f>IF(AND(E1778&lt;&gt;"",D1778=D1766+1),E1766+(E1778-E1766)*8/12,"")</f>
        <v/>
      </c>
      <c r="F1774" s="14">
        <f>IF(AND(F1778&lt;&gt;"",D1778=D1766+1),F1766+(F1778-F1766)*8/12,"")</f>
        <v/>
      </c>
      <c r="G1774" s="14">
        <f>IF(AND(G1778&lt;&gt;"",D1778=D1766+1),G1766+(G1778-G1766)*8/12,"")</f>
        <v/>
      </c>
      <c r="H1774" s="14">
        <f>IF(AND(H1778&lt;&gt;"",D1778=D1766+1),H1766+(H1778-H1766)*8/12,"")</f>
        <v/>
      </c>
      <c r="I1774" s="14">
        <f>IF(AND(L1778&lt;&gt;"",D1778=D1766+1),I1766+(I1778-I1766)*8/12,"")</f>
        <v/>
      </c>
      <c r="J1774">
        <f>_xlfn.XLOOKUP($A1774,ALGLIB_SSA_XAUUSD!$AA$2:$AA$2401,ALGLIB_SSA_XAUUSD!$P$2:$P$2401,"",0)</f>
        <v/>
      </c>
      <c r="K1774">
        <f>_xlfn.XLOOKUP($A1774,ALGLIB_SSA_XAUUSD!$AA$2:$AA$2401,ALGLIB_SSA_XAUUSD!$Q$2:$Q$2401,"",0)</f>
        <v/>
      </c>
      <c r="L1774">
        <f>_xlfn.XLOOKUP($A1774,ALGLIB_SSA_XAUUSD!$AA$2:$AA$2401,ALGLIB_SSA_XAUUSD!$R$2:$R$2401,"",0)</f>
        <v/>
      </c>
      <c r="M1774">
        <f>_xlfn.XLOOKUP($A1774,ALGLIB_SSA_XAUUSD!$AA$2:$AA$2401,ALGLIB_SSA_XAUUSD!$S$2:$S$2401,"",0)</f>
        <v/>
      </c>
      <c r="N1774">
        <f>_xlfn.XLOOKUP($A1774,ALGLIB_SSA_XAUUSD!$AA$2:$AA$2401,ALGLIB_SSA_XAUUSD!$T$2:$T$2401,"",0)</f>
        <v/>
      </c>
      <c r="O1774">
        <f>_xlfn.XLOOKUP($A1774,ALGLIB_SSA_XAUUSD!$AA$2:$AA$2401,ALGLIB_SSA_XAUUSD!$U$2:$U$2401,"",0)</f>
        <v/>
      </c>
      <c r="P1774">
        <f>_xlfn.XLOOKUP($A1774,ALGLIB_SSA_XAUUSD!$AA$2:$AA$2401,ALGLIB_SSA_XAUUSD!$V$2:$V$2401,"",0)</f>
        <v/>
      </c>
      <c r="S1774">
        <f>A1774</f>
        <v/>
      </c>
      <c r="T1774">
        <f>J1774</f>
        <v/>
      </c>
      <c r="U1774">
        <f>K1774</f>
        <v/>
      </c>
      <c r="V1774" s="14">
        <f>IF($A1774="","",MOD(ROW()-2,12)+1)</f>
        <v/>
      </c>
      <c r="W1774">
        <f>L1774</f>
        <v/>
      </c>
      <c r="X1774" s="14">
        <f>IF(F1774="","",F1774)</f>
        <v/>
      </c>
      <c r="Y1774" s="14">
        <f>IF(G1774="","",G1774)</f>
        <v/>
      </c>
      <c r="Z1774">
        <f>M1774</f>
        <v/>
      </c>
      <c r="AA1774">
        <f>N1774</f>
        <v/>
      </c>
      <c r="AB1774" s="14">
        <f>IF(H1774="","",H1774)</f>
        <v/>
      </c>
      <c r="AC1774">
        <f>O1774</f>
        <v/>
      </c>
      <c r="AD1774" s="14">
        <f>IF(I1774="","",I1774)</f>
        <v/>
      </c>
      <c r="AE1774">
        <f>P1774</f>
        <v/>
      </c>
      <c r="AH1774">
        <f>IF(S1774&lt;&gt;"",S1774,AH1773+900)</f>
        <v/>
      </c>
      <c r="AI1774">
        <f>IF(T1774&lt;&gt;"",T1774,AI1773)</f>
        <v/>
      </c>
      <c r="AJ1774">
        <f>IF(U1774&lt;&gt;"",U1774,AJ1773)</f>
        <v/>
      </c>
      <c r="AK1774">
        <f>IF(W1774&lt;&gt;"",W1774,"")</f>
        <v/>
      </c>
      <c r="AL1774" s="14">
        <f>IF(X1774&lt;&gt;"",X1774,"")</f>
        <v/>
      </c>
      <c r="AM1774" s="14">
        <f>IF(Y1774&lt;&gt;"",Y1774,"")</f>
        <v/>
      </c>
      <c r="AN1774" s="14">
        <f>IF(OR(AL1774="",AM1774=""),"",AL1774-AM1774)</f>
        <v/>
      </c>
      <c r="AO1774">
        <f>IF(AN1774="","",IF(AN1774&gt;0,"Bullish","Bearish"))</f>
        <v/>
      </c>
      <c r="AP1774">
        <f>IF(AO1774="",AP1773,AO1774)</f>
        <v/>
      </c>
      <c r="AQ1774" s="14">
        <f>IF(AB1774&lt;&gt;"",AB1774,"")</f>
        <v/>
      </c>
      <c r="AR1774" s="14">
        <f>IF(AD1774&lt;&gt;"",AD1774,"")</f>
        <v/>
      </c>
      <c r="AS1774">
        <f>IF(AS1773+1=13,1,AS1773+1)</f>
        <v/>
      </c>
      <c r="AT1774">
        <f>IFERROR(IF(SLOPE($AQ$1754:$AQ$1765,$AS$1754:$AS$1765)&gt;0,MIN(3,ABS(SLOPE($AQ$1754:$AQ$1765,$AS$1754:$AS$1765))),IF(SLOPE($AQ$1754:$AQ$1765,$AS$1754:$AS$1765)&lt;-0.5,-0.5,0)),0)</f>
        <v/>
      </c>
      <c r="AU1774">
        <f>IFERROR(IF(SLOPE($AR$1754:$AR$1765,$AS$1754:$AS$1765)&lt;0,MAX(-3,-ABS(SLOPE($AR$1754:$AR$1765,$AS$1754:$AS$1765))),IF(SLOPE($AR$1754:$AR$1765,$AS$1754:$AS$1765)&gt;0.5,0.5,0)),0)</f>
        <v/>
      </c>
      <c r="AV1774">
        <f>($AQ$1766+(AT1774*(AS1774-1)))</f>
        <v/>
      </c>
      <c r="AW1774">
        <f>($AR$1766+(AU1774*(AS1774-1)))</f>
        <v/>
      </c>
      <c r="AX1774">
        <f>IF(AT1774&gt;0,AV1774+AT1774,AV1774)</f>
        <v/>
      </c>
      <c r="AY1774">
        <f>IF(AU1774&lt;0,AW1774+AU1774,AW1774)</f>
        <v/>
      </c>
      <c r="BA1774" s="14">
        <f>IFERROR(AX1774-AQ1774,"")</f>
        <v/>
      </c>
      <c r="BB1774" s="14">
        <f>IFERROR(AY1774-AR1774,"")</f>
        <v/>
      </c>
      <c r="BD1774">
        <f>AH1774</f>
        <v/>
      </c>
      <c r="BE1774">
        <f>AI1774</f>
        <v/>
      </c>
      <c r="BF1774">
        <f>AJ1774</f>
        <v/>
      </c>
      <c r="BG1774" s="14">
        <f>L1774</f>
        <v/>
      </c>
      <c r="BH1774" s="14">
        <f>IF(X1774="","",X1774)</f>
        <v/>
      </c>
      <c r="BI1774" s="14">
        <f>IF(Y1774="","",Y1774)</f>
        <v/>
      </c>
      <c r="BJ1774">
        <f>Z1774</f>
        <v/>
      </c>
      <c r="BK1774">
        <f>AA1774</f>
        <v/>
      </c>
      <c r="BL1774">
        <f>IFERROR(AX1774,"")</f>
        <v/>
      </c>
      <c r="BM1774">
        <f>IFERROR(AY1774,"")</f>
        <v/>
      </c>
    </row>
    <row r="1775" ht="14.25" customHeight="1">
      <c r="A1775">
        <f>ALGLIB_SSA_XAUUSD!AA1775</f>
        <v/>
      </c>
      <c r="B1775">
        <f>IF($A1775="","",INDEX(ALGLIB_SSA_XAUUSD!$B$2:$B$2401,MATCH($A1775,ALGLIB_SSA_XAUUSD!$A$2:$A$2401,1)))</f>
        <v/>
      </c>
      <c r="C1775">
        <f>IF($A1775="","",INDEX(ALGLIB_SSA_XAUUSD!$C$2:$C$2401,MATCH($A1775,ALGLIB_SSA_XAUUSD!$A$2:$A$2401,1)))</f>
        <v/>
      </c>
      <c r="D1775" s="14">
        <f>IF($A1775="","",INT((ROW()-2)/12)+1)</f>
        <v/>
      </c>
      <c r="E1775" s="14">
        <f>IF(AND(E1778&lt;&gt;"",D1778=D1766+1),E1766+(E1778-E1766)*9/12,"")</f>
        <v/>
      </c>
      <c r="F1775" s="14">
        <f>IF(AND(F1778&lt;&gt;"",D1778=D1766+1),F1766+(F1778-F1766)*9/12,"")</f>
        <v/>
      </c>
      <c r="G1775" s="14">
        <f>IF(AND(G1778&lt;&gt;"",D1778=D1766+1),G1766+(G1778-G1766)*9/12,"")</f>
        <v/>
      </c>
      <c r="H1775" s="14">
        <f>IF(AND(H1778&lt;&gt;"",D1778=D1766+1),H1766+(H1778-H1766)*9/12,"")</f>
        <v/>
      </c>
      <c r="I1775" s="14">
        <f>IF(AND(L1778&lt;&gt;"",D1778=D1766+1),I1766+(I1778-I1766)*9/12,"")</f>
        <v/>
      </c>
      <c r="J1775">
        <f>_xlfn.XLOOKUP($A1775,ALGLIB_SSA_XAUUSD!$AA$2:$AA$2401,ALGLIB_SSA_XAUUSD!$P$2:$P$2401,"",0)</f>
        <v/>
      </c>
      <c r="K1775">
        <f>_xlfn.XLOOKUP($A1775,ALGLIB_SSA_XAUUSD!$AA$2:$AA$2401,ALGLIB_SSA_XAUUSD!$Q$2:$Q$2401,"",0)</f>
        <v/>
      </c>
      <c r="L1775">
        <f>_xlfn.XLOOKUP($A1775,ALGLIB_SSA_XAUUSD!$AA$2:$AA$2401,ALGLIB_SSA_XAUUSD!$R$2:$R$2401,"",0)</f>
        <v/>
      </c>
      <c r="M1775">
        <f>_xlfn.XLOOKUP($A1775,ALGLIB_SSA_XAUUSD!$AA$2:$AA$2401,ALGLIB_SSA_XAUUSD!$S$2:$S$2401,"",0)</f>
        <v/>
      </c>
      <c r="N1775">
        <f>_xlfn.XLOOKUP($A1775,ALGLIB_SSA_XAUUSD!$AA$2:$AA$2401,ALGLIB_SSA_XAUUSD!$T$2:$T$2401,"",0)</f>
        <v/>
      </c>
      <c r="O1775">
        <f>_xlfn.XLOOKUP($A1775,ALGLIB_SSA_XAUUSD!$AA$2:$AA$2401,ALGLIB_SSA_XAUUSD!$U$2:$U$2401,"",0)</f>
        <v/>
      </c>
      <c r="P1775">
        <f>_xlfn.XLOOKUP($A1775,ALGLIB_SSA_XAUUSD!$AA$2:$AA$2401,ALGLIB_SSA_XAUUSD!$V$2:$V$2401,"",0)</f>
        <v/>
      </c>
      <c r="S1775">
        <f>A1775</f>
        <v/>
      </c>
      <c r="T1775">
        <f>J1775</f>
        <v/>
      </c>
      <c r="U1775">
        <f>K1775</f>
        <v/>
      </c>
      <c r="V1775" s="14">
        <f>IF($A1775="","",MOD(ROW()-2,12)+1)</f>
        <v/>
      </c>
      <c r="W1775">
        <f>L1775</f>
        <v/>
      </c>
      <c r="X1775" s="14">
        <f>IF(F1775="","",F1775)</f>
        <v/>
      </c>
      <c r="Y1775" s="14">
        <f>IF(G1775="","",G1775)</f>
        <v/>
      </c>
      <c r="Z1775">
        <f>M1775</f>
        <v/>
      </c>
      <c r="AA1775">
        <f>N1775</f>
        <v/>
      </c>
      <c r="AB1775" s="14">
        <f>IF(H1775="","",H1775)</f>
        <v/>
      </c>
      <c r="AC1775">
        <f>O1775</f>
        <v/>
      </c>
      <c r="AD1775" s="14">
        <f>IF(I1775="","",I1775)</f>
        <v/>
      </c>
      <c r="AE1775">
        <f>P1775</f>
        <v/>
      </c>
      <c r="AH1775">
        <f>IF(S1775&lt;&gt;"",S1775,AH1774+900)</f>
        <v/>
      </c>
      <c r="AI1775">
        <f>IF(T1775&lt;&gt;"",T1775,AI1774)</f>
        <v/>
      </c>
      <c r="AJ1775">
        <f>IF(U1775&lt;&gt;"",U1775,AJ1774)</f>
        <v/>
      </c>
      <c r="AK1775">
        <f>IF(W1775&lt;&gt;"",W1775,"")</f>
        <v/>
      </c>
      <c r="AL1775" s="14">
        <f>IF(X1775&lt;&gt;"",X1775,"")</f>
        <v/>
      </c>
      <c r="AM1775" s="14">
        <f>IF(Y1775&lt;&gt;"",Y1775,"")</f>
        <v/>
      </c>
      <c r="AN1775" s="14">
        <f>IF(OR(AL1775="",AM1775=""),"",AL1775-AM1775)</f>
        <v/>
      </c>
      <c r="AO1775">
        <f>IF(AN1775="","",IF(AN1775&gt;0,"Bullish","Bearish"))</f>
        <v/>
      </c>
      <c r="AP1775">
        <f>IF(AO1775="",AP1774,AO1775)</f>
        <v/>
      </c>
      <c r="AQ1775" s="14">
        <f>IF(AB1775&lt;&gt;"",AB1775,"")</f>
        <v/>
      </c>
      <c r="AR1775" s="14">
        <f>IF(AD1775&lt;&gt;"",AD1775,"")</f>
        <v/>
      </c>
      <c r="AS1775">
        <f>IF(AS1774+1=13,1,AS1774+1)</f>
        <v/>
      </c>
      <c r="AT1775">
        <f>IFERROR(IF(SLOPE($AQ$1754:$AQ$1765,$AS$1754:$AS$1765)&gt;0,MIN(3,ABS(SLOPE($AQ$1754:$AQ$1765,$AS$1754:$AS$1765))),IF(SLOPE($AQ$1754:$AQ$1765,$AS$1754:$AS$1765)&lt;-0.5,-0.5,0)),0)</f>
        <v/>
      </c>
      <c r="AU1775">
        <f>IFERROR(IF(SLOPE($AR$1754:$AR$1765,$AS$1754:$AS$1765)&lt;0,MAX(-3,-ABS(SLOPE($AR$1754:$AR$1765,$AS$1754:$AS$1765))),IF(SLOPE($AR$1754:$AR$1765,$AS$1754:$AS$1765)&gt;0.5,0.5,0)),0)</f>
        <v/>
      </c>
      <c r="AV1775">
        <f>($AQ$1766+(AT1775*(AS1775-1)))</f>
        <v/>
      </c>
      <c r="AW1775">
        <f>($AR$1766+(AU1775*(AS1775-1)))</f>
        <v/>
      </c>
      <c r="AX1775">
        <f>IF(AT1775&gt;0,AV1775+AT1775,AV1775)</f>
        <v/>
      </c>
      <c r="AY1775">
        <f>IF(AU1775&lt;0,AW1775+AU1775,AW1775)</f>
        <v/>
      </c>
      <c r="BA1775" s="14">
        <f>IFERROR(AX1775-AQ1775,"")</f>
        <v/>
      </c>
      <c r="BB1775" s="14">
        <f>IFERROR(AY1775-AR1775,"")</f>
        <v/>
      </c>
      <c r="BD1775">
        <f>AH1775</f>
        <v/>
      </c>
      <c r="BE1775">
        <f>AI1775</f>
        <v/>
      </c>
      <c r="BF1775">
        <f>AJ1775</f>
        <v/>
      </c>
      <c r="BG1775" s="14">
        <f>L1775</f>
        <v/>
      </c>
      <c r="BH1775" s="14">
        <f>IF(X1775="","",X1775)</f>
        <v/>
      </c>
      <c r="BI1775" s="14">
        <f>IF(Y1775="","",Y1775)</f>
        <v/>
      </c>
      <c r="BJ1775">
        <f>Z1775</f>
        <v/>
      </c>
      <c r="BK1775">
        <f>AA1775</f>
        <v/>
      </c>
      <c r="BL1775">
        <f>IFERROR(AX1775,"")</f>
        <v/>
      </c>
      <c r="BM1775">
        <f>IFERROR(AY1775,"")</f>
        <v/>
      </c>
    </row>
    <row r="1776" ht="14.25" customHeight="1">
      <c r="A1776">
        <f>ALGLIB_SSA_XAUUSD!AA1776</f>
        <v/>
      </c>
      <c r="B1776">
        <f>IF($A1776="","",INDEX(ALGLIB_SSA_XAUUSD!$B$2:$B$2401,MATCH($A1776,ALGLIB_SSA_XAUUSD!$A$2:$A$2401,1)))</f>
        <v/>
      </c>
      <c r="C1776">
        <f>IF($A1776="","",INDEX(ALGLIB_SSA_XAUUSD!$C$2:$C$2401,MATCH($A1776,ALGLIB_SSA_XAUUSD!$A$2:$A$2401,1)))</f>
        <v/>
      </c>
      <c r="D1776" s="14">
        <f>IF($A1776="","",INT((ROW()-2)/12)+1)</f>
        <v/>
      </c>
      <c r="E1776" s="14">
        <f>IF(AND(E1778&lt;&gt;"",D1778=D1766+1),E1766+(E1778-E1766)*10/12,"")</f>
        <v/>
      </c>
      <c r="F1776" s="14">
        <f>IF(AND(F1778&lt;&gt;"",D1778=D1766+1),F1766+(F1778-F1766)*10/12,"")</f>
        <v/>
      </c>
      <c r="G1776" s="14">
        <f>IF(AND(G1778&lt;&gt;"",D1778=D1766+1),G1766+(G1778-G1766)*10/12,"")</f>
        <v/>
      </c>
      <c r="H1776" s="14">
        <f>IF(AND(H1778&lt;&gt;"",D1778=D1766+1),H1766+(H1778-H1766)*10/12,"")</f>
        <v/>
      </c>
      <c r="I1776" s="14">
        <f>IF(AND(L1778&lt;&gt;"",D1778=D1766+1),I1766+(I1778-I1766)*10/12,"")</f>
        <v/>
      </c>
      <c r="J1776">
        <f>_xlfn.XLOOKUP($A1776,ALGLIB_SSA_XAUUSD!$AA$2:$AA$2401,ALGLIB_SSA_XAUUSD!$P$2:$P$2401,"",0)</f>
        <v/>
      </c>
      <c r="K1776">
        <f>_xlfn.XLOOKUP($A1776,ALGLIB_SSA_XAUUSD!$AA$2:$AA$2401,ALGLIB_SSA_XAUUSD!$Q$2:$Q$2401,"",0)</f>
        <v/>
      </c>
      <c r="L1776">
        <f>_xlfn.XLOOKUP($A1776,ALGLIB_SSA_XAUUSD!$AA$2:$AA$2401,ALGLIB_SSA_XAUUSD!$R$2:$R$2401,"",0)</f>
        <v/>
      </c>
      <c r="M1776">
        <f>_xlfn.XLOOKUP($A1776,ALGLIB_SSA_XAUUSD!$AA$2:$AA$2401,ALGLIB_SSA_XAUUSD!$S$2:$S$2401,"",0)</f>
        <v/>
      </c>
      <c r="N1776">
        <f>_xlfn.XLOOKUP($A1776,ALGLIB_SSA_XAUUSD!$AA$2:$AA$2401,ALGLIB_SSA_XAUUSD!$T$2:$T$2401,"",0)</f>
        <v/>
      </c>
      <c r="O1776">
        <f>_xlfn.XLOOKUP($A1776,ALGLIB_SSA_XAUUSD!$AA$2:$AA$2401,ALGLIB_SSA_XAUUSD!$U$2:$U$2401,"",0)</f>
        <v/>
      </c>
      <c r="P1776">
        <f>_xlfn.XLOOKUP($A1776,ALGLIB_SSA_XAUUSD!$AA$2:$AA$2401,ALGLIB_SSA_XAUUSD!$V$2:$V$2401,"",0)</f>
        <v/>
      </c>
      <c r="S1776">
        <f>A1776</f>
        <v/>
      </c>
      <c r="T1776">
        <f>J1776</f>
        <v/>
      </c>
      <c r="U1776">
        <f>K1776</f>
        <v/>
      </c>
      <c r="V1776" s="14">
        <f>IF($A1776="","",MOD(ROW()-2,12)+1)</f>
        <v/>
      </c>
      <c r="W1776">
        <f>L1776</f>
        <v/>
      </c>
      <c r="X1776" s="14">
        <f>IF(F1776="","",F1776)</f>
        <v/>
      </c>
      <c r="Y1776" s="14">
        <f>IF(G1776="","",G1776)</f>
        <v/>
      </c>
      <c r="Z1776">
        <f>M1776</f>
        <v/>
      </c>
      <c r="AA1776">
        <f>N1776</f>
        <v/>
      </c>
      <c r="AB1776" s="14">
        <f>IF(H1776="","",H1776)</f>
        <v/>
      </c>
      <c r="AC1776">
        <f>O1776</f>
        <v/>
      </c>
      <c r="AD1776" s="14">
        <f>IF(I1776="","",I1776)</f>
        <v/>
      </c>
      <c r="AE1776">
        <f>P1776</f>
        <v/>
      </c>
      <c r="AH1776">
        <f>IF(S1776&lt;&gt;"",S1776,AH1775+900)</f>
        <v/>
      </c>
      <c r="AI1776">
        <f>IF(T1776&lt;&gt;"",T1776,AI1775)</f>
        <v/>
      </c>
      <c r="AJ1776">
        <f>IF(U1776&lt;&gt;"",U1776,AJ1775)</f>
        <v/>
      </c>
      <c r="AK1776">
        <f>IF(W1776&lt;&gt;"",W1776,"")</f>
        <v/>
      </c>
      <c r="AL1776" s="14">
        <f>IF(X1776&lt;&gt;"",X1776,"")</f>
        <v/>
      </c>
      <c r="AM1776" s="14">
        <f>IF(Y1776&lt;&gt;"",Y1776,"")</f>
        <v/>
      </c>
      <c r="AN1776" s="14">
        <f>IF(OR(AL1776="",AM1776=""),"",AL1776-AM1776)</f>
        <v/>
      </c>
      <c r="AO1776">
        <f>IF(AN1776="","",IF(AN1776&gt;0,"Bullish","Bearish"))</f>
        <v/>
      </c>
      <c r="AP1776">
        <f>IF(AO1776="",AP1775,AO1776)</f>
        <v/>
      </c>
      <c r="AQ1776" s="14">
        <f>IF(AB1776&lt;&gt;"",AB1776,"")</f>
        <v/>
      </c>
      <c r="AR1776" s="14">
        <f>IF(AD1776&lt;&gt;"",AD1776,"")</f>
        <v/>
      </c>
      <c r="AS1776">
        <f>IF(AS1775+1=13,1,AS1775+1)</f>
        <v/>
      </c>
      <c r="AT1776">
        <f>IFERROR(IF(SLOPE($AQ$1754:$AQ$1765,$AS$1754:$AS$1765)&gt;0,MIN(3,ABS(SLOPE($AQ$1754:$AQ$1765,$AS$1754:$AS$1765))),IF(SLOPE($AQ$1754:$AQ$1765,$AS$1754:$AS$1765)&lt;-0.5,-0.5,0)),0)</f>
        <v/>
      </c>
      <c r="AU1776">
        <f>IFERROR(IF(SLOPE($AR$1754:$AR$1765,$AS$1754:$AS$1765)&lt;0,MAX(-3,-ABS(SLOPE($AR$1754:$AR$1765,$AS$1754:$AS$1765))),IF(SLOPE($AR$1754:$AR$1765,$AS$1754:$AS$1765)&gt;0.5,0.5,0)),0)</f>
        <v/>
      </c>
      <c r="AV1776">
        <f>($AQ$1766+(AT1776*(AS1776-1)))</f>
        <v/>
      </c>
      <c r="AW1776">
        <f>($AR$1766+(AU1776*(AS1776-1)))</f>
        <v/>
      </c>
      <c r="AX1776">
        <f>IF(AT1776&gt;0,AV1776+AT1776,AV1776)</f>
        <v/>
      </c>
      <c r="AY1776">
        <f>IF(AU1776&lt;0,AW1776+AU1776,AW1776)</f>
        <v/>
      </c>
      <c r="BA1776" s="14">
        <f>IFERROR(AX1776-AQ1776,"")</f>
        <v/>
      </c>
      <c r="BB1776" s="14">
        <f>IFERROR(AY1776-AR1776,"")</f>
        <v/>
      </c>
      <c r="BD1776">
        <f>AH1776</f>
        <v/>
      </c>
      <c r="BE1776">
        <f>AI1776</f>
        <v/>
      </c>
      <c r="BF1776">
        <f>AJ1776</f>
        <v/>
      </c>
      <c r="BG1776" s="14">
        <f>L1776</f>
        <v/>
      </c>
      <c r="BH1776" s="14">
        <f>IF(X1776="","",X1776)</f>
        <v/>
      </c>
      <c r="BI1776" s="14">
        <f>IF(Y1776="","",Y1776)</f>
        <v/>
      </c>
      <c r="BJ1776">
        <f>Z1776</f>
        <v/>
      </c>
      <c r="BK1776">
        <f>AA1776</f>
        <v/>
      </c>
      <c r="BL1776">
        <f>IFERROR(AX1776,"")</f>
        <v/>
      </c>
      <c r="BM1776">
        <f>IFERROR(AY1776,"")</f>
        <v/>
      </c>
    </row>
    <row r="1777" ht="14.25" customHeight="1">
      <c r="A1777">
        <f>ALGLIB_SSA_XAUUSD!AA1777</f>
        <v/>
      </c>
      <c r="B1777">
        <f>IF($A1777="","",INDEX(ALGLIB_SSA_XAUUSD!$B$2:$B$2401,MATCH($A1777,ALGLIB_SSA_XAUUSD!$A$2:$A$2401,1)))</f>
        <v/>
      </c>
      <c r="C1777">
        <f>IF($A1777="","",INDEX(ALGLIB_SSA_XAUUSD!$C$2:$C$2401,MATCH($A1777,ALGLIB_SSA_XAUUSD!$A$2:$A$2401,1)))</f>
        <v/>
      </c>
      <c r="D1777" s="14">
        <f>IF($A1777="","",INT((ROW()-2)/12)+1)</f>
        <v/>
      </c>
      <c r="E1777" s="14">
        <f>IF(AND(E1778&lt;&gt;"",D1778=D1766+1),E1766+(E1778-E1766)*11/12,"")</f>
        <v/>
      </c>
      <c r="F1777" s="14">
        <f>IF(AND(F1778&lt;&gt;"",D1778=D1766+1),F1766+(F1778-F1766)*11/12,"")</f>
        <v/>
      </c>
      <c r="G1777" s="14">
        <f>IF(AND(G1778&lt;&gt;"",D1778=D1766+1),G1766+(G1778-G1766)*11/12,"")</f>
        <v/>
      </c>
      <c r="H1777" s="14">
        <f>IF(AND(H1778&lt;&gt;"",D1778=D1766+1),H1766+(H1778-H1766)*11/12,"")</f>
        <v/>
      </c>
      <c r="I1777" s="14">
        <f>IF(AND(L1778&lt;&gt;"",D1778=D1766+1),I1766+(I1778-I1766)*11/12,"")</f>
        <v/>
      </c>
      <c r="J1777">
        <f>_xlfn.XLOOKUP($A1777,ALGLIB_SSA_XAUUSD!$AA$2:$AA$2401,ALGLIB_SSA_XAUUSD!$P$2:$P$2401,"",0)</f>
        <v/>
      </c>
      <c r="K1777">
        <f>_xlfn.XLOOKUP($A1777,ALGLIB_SSA_XAUUSD!$AA$2:$AA$2401,ALGLIB_SSA_XAUUSD!$Q$2:$Q$2401,"",0)</f>
        <v/>
      </c>
      <c r="L1777">
        <f>_xlfn.XLOOKUP($A1777,ALGLIB_SSA_XAUUSD!$AA$2:$AA$2401,ALGLIB_SSA_XAUUSD!$R$2:$R$2401,"",0)</f>
        <v/>
      </c>
      <c r="M1777">
        <f>_xlfn.XLOOKUP($A1777,ALGLIB_SSA_XAUUSD!$AA$2:$AA$2401,ALGLIB_SSA_XAUUSD!$S$2:$S$2401,"",0)</f>
        <v/>
      </c>
      <c r="N1777">
        <f>_xlfn.XLOOKUP($A1777,ALGLIB_SSA_XAUUSD!$AA$2:$AA$2401,ALGLIB_SSA_XAUUSD!$T$2:$T$2401,"",0)</f>
        <v/>
      </c>
      <c r="O1777">
        <f>_xlfn.XLOOKUP($A1777,ALGLIB_SSA_XAUUSD!$AA$2:$AA$2401,ALGLIB_SSA_XAUUSD!$U$2:$U$2401,"",0)</f>
        <v/>
      </c>
      <c r="P1777">
        <f>_xlfn.XLOOKUP($A1777,ALGLIB_SSA_XAUUSD!$AA$2:$AA$2401,ALGLIB_SSA_XAUUSD!$V$2:$V$2401,"",0)</f>
        <v/>
      </c>
      <c r="S1777">
        <f>A1777</f>
        <v/>
      </c>
      <c r="T1777">
        <f>J1777</f>
        <v/>
      </c>
      <c r="U1777">
        <f>K1777</f>
        <v/>
      </c>
      <c r="V1777" s="14">
        <f>IF($A1777="","",MOD(ROW()-2,12)+1)</f>
        <v/>
      </c>
      <c r="W1777">
        <f>L1777</f>
        <v/>
      </c>
      <c r="X1777" s="14">
        <f>IF(F1777="","",F1777)</f>
        <v/>
      </c>
      <c r="Y1777" s="14">
        <f>IF(G1777="","",G1777)</f>
        <v/>
      </c>
      <c r="Z1777">
        <f>M1777</f>
        <v/>
      </c>
      <c r="AA1777">
        <f>N1777</f>
        <v/>
      </c>
      <c r="AB1777" s="14">
        <f>IF(H1777="","",H1777)</f>
        <v/>
      </c>
      <c r="AC1777">
        <f>O1777</f>
        <v/>
      </c>
      <c r="AD1777" s="14">
        <f>IF(I1777="","",I1777)</f>
        <v/>
      </c>
      <c r="AE1777">
        <f>P1777</f>
        <v/>
      </c>
      <c r="AH1777">
        <f>IF(S1777&lt;&gt;"",S1777,AH1776+900)</f>
        <v/>
      </c>
      <c r="AI1777">
        <f>IF(T1777&lt;&gt;"",T1777,AI1776)</f>
        <v/>
      </c>
      <c r="AJ1777">
        <f>IF(U1777&lt;&gt;"",U1777,AJ1776)</f>
        <v/>
      </c>
      <c r="AK1777">
        <f>IF(W1777&lt;&gt;"",W1777,"")</f>
        <v/>
      </c>
      <c r="AL1777" s="14">
        <f>IF(X1777&lt;&gt;"",X1777,"")</f>
        <v/>
      </c>
      <c r="AM1777" s="14">
        <f>IF(Y1777&lt;&gt;"",Y1777,"")</f>
        <v/>
      </c>
      <c r="AN1777" s="14">
        <f>IF(OR(AL1777="",AM1777=""),"",AL1777-AM1777)</f>
        <v/>
      </c>
      <c r="AO1777">
        <f>IF(AN1777="","",IF(AN1777&gt;0,"Bullish","Bearish"))</f>
        <v/>
      </c>
      <c r="AP1777">
        <f>IF(AO1777="",AP1776,AO1777)</f>
        <v/>
      </c>
      <c r="AQ1777" s="14">
        <f>IF(AB1777&lt;&gt;"",AB1777,"")</f>
        <v/>
      </c>
      <c r="AR1777" s="14">
        <f>IF(AD1777&lt;&gt;"",AD1777,"")</f>
        <v/>
      </c>
      <c r="AS1777">
        <f>IF(AS1776+1=13,1,AS1776+1)</f>
        <v/>
      </c>
      <c r="AT1777">
        <f>IFERROR(IF(SLOPE($AQ$1754:$AQ$1765,$AS$1754:$AS$1765)&gt;0,MIN(3,ABS(SLOPE($AQ$1754:$AQ$1765,$AS$1754:$AS$1765))),IF(SLOPE($AQ$1754:$AQ$1765,$AS$1754:$AS$1765)&lt;-0.5,-0.5,0)),0)</f>
        <v/>
      </c>
      <c r="AU1777">
        <f>IFERROR(IF(SLOPE($AR$1754:$AR$1765,$AS$1754:$AS$1765)&lt;0,MAX(-3,-ABS(SLOPE($AR$1754:$AR$1765,$AS$1754:$AS$1765))),IF(SLOPE($AR$1754:$AR$1765,$AS$1754:$AS$1765)&gt;0.5,0.5,0)),0)</f>
        <v/>
      </c>
      <c r="AV1777">
        <f>($AQ$1766+(AT1777*(AS1777-1)))</f>
        <v/>
      </c>
      <c r="AW1777">
        <f>($AR$1766+(AU1777*(AS1777-1)))</f>
        <v/>
      </c>
      <c r="AX1777">
        <f>IF(AT1777&gt;0,AV1777+AT1777,AV1777)</f>
        <v/>
      </c>
      <c r="AY1777">
        <f>IF(AU1777&lt;0,AW1777+AU1777,AW1777)</f>
        <v/>
      </c>
      <c r="BA1777" s="14">
        <f>IFERROR(AX1777-AQ1777,"")</f>
        <v/>
      </c>
      <c r="BB1777" s="14">
        <f>IFERROR(AY1777-AR1777,"")</f>
        <v/>
      </c>
      <c r="BD1777">
        <f>AH1777</f>
        <v/>
      </c>
      <c r="BE1777">
        <f>AI1777</f>
        <v/>
      </c>
      <c r="BF1777">
        <f>AJ1777</f>
        <v/>
      </c>
      <c r="BG1777" s="14">
        <f>L1777</f>
        <v/>
      </c>
      <c r="BH1777" s="14">
        <f>IF(X1777="","",X1777)</f>
        <v/>
      </c>
      <c r="BI1777" s="14">
        <f>IF(Y1777="","",Y1777)</f>
        <v/>
      </c>
      <c r="BJ1777">
        <f>Z1777</f>
        <v/>
      </c>
      <c r="BK1777">
        <f>AA1777</f>
        <v/>
      </c>
      <c r="BL1777">
        <f>IFERROR(AX1777,"")</f>
        <v/>
      </c>
      <c r="BM1777">
        <f>IFERROR(AY1777,"")</f>
        <v/>
      </c>
    </row>
    <row r="1778" ht="14.25" customHeight="1">
      <c r="A1778">
        <f>ALGLIB_SSA_XAUUSD!AA1778</f>
        <v/>
      </c>
      <c r="B1778">
        <f>IF($A1778="","",INDEX(ALGLIB_SSA_XAUUSD!$B$2:$B$2401,MATCH($A1778,ALGLIB_SSA_XAUUSD!$A$2:$A$2401,1)))</f>
        <v/>
      </c>
      <c r="C1778">
        <f>IF($A1778="","",INDEX(ALGLIB_SSA_XAUUSD!$C$2:$C$2401,MATCH($A1778,ALGLIB_SSA_XAUUSD!$A$2:$A$2401,1)))</f>
        <v/>
      </c>
      <c r="D1778" s="14">
        <f>IF($A1778="","",INT((ROW()-2)/12)+1)</f>
        <v/>
      </c>
      <c r="E1778" s="14">
        <f>IF($A1778="","",INDEX(ALGLIB_SSA_XAUUSD!$D$2:$D$2401,MATCH($A1778,ALGLIB_SSA_XAUUSD!$A$2:$A$2401,1)))</f>
        <v/>
      </c>
      <c r="F1778" s="14">
        <f>IF($A1778="","",INDEX(ALGLIB_SSA_XAUUSD!$E$2:$E$2401,MATCH($A1778,ALGLIB_SSA_XAUUSD!$A$2:$A$2401,1)))</f>
        <v/>
      </c>
      <c r="G1778" s="14">
        <f>IF($A1778="","",INDEX(ALGLIB_SSA_XAUUSD!$F$2:$F$2401,MATCH($A1778,ALGLIB_SSA_XAUUSD!$A$2:$A$2401,1)))</f>
        <v/>
      </c>
      <c r="H1778" s="14">
        <f>IF($A1778="","",INDEX(ALGLIB_SSA_XAUUSD!$G$2:$G$2401,MATCH($A1778,ALGLIB_SSA_XAUUSD!$A$2:$A$2401,1)))</f>
        <v/>
      </c>
      <c r="I1778" s="14">
        <f>IF($A1778="","",INDEX(ALGLIB_SSA_XAUUSD!$H$2:$H$2401,MATCH($A1778,ALGLIB_SSA_XAUUSD!$A$2:$A$2401,1)))</f>
        <v/>
      </c>
      <c r="J1778">
        <f>_xlfn.XLOOKUP($A1778,ALGLIB_SSA_XAUUSD!$AA$2:$AA$2401,ALGLIB_SSA_XAUUSD!$P$2:$P$2401,"",0)</f>
        <v/>
      </c>
      <c r="K1778">
        <f>_xlfn.XLOOKUP($A1778,ALGLIB_SSA_XAUUSD!$AA$2:$AA$2401,ALGLIB_SSA_XAUUSD!$Q$2:$Q$2401,"",0)</f>
        <v/>
      </c>
      <c r="L1778">
        <f>_xlfn.XLOOKUP($A1778,ALGLIB_SSA_XAUUSD!$AA$2:$AA$2401,ALGLIB_SSA_XAUUSD!$R$2:$R$2401,"",0)</f>
        <v/>
      </c>
      <c r="M1778">
        <f>_xlfn.XLOOKUP($A1778,ALGLIB_SSA_XAUUSD!$AA$2:$AA$2401,ALGLIB_SSA_XAUUSD!$S$2:$S$2401,"",0)</f>
        <v/>
      </c>
      <c r="N1778">
        <f>_xlfn.XLOOKUP($A1778,ALGLIB_SSA_XAUUSD!$AA$2:$AA$2401,ALGLIB_SSA_XAUUSD!$T$2:$T$2401,"",0)</f>
        <v/>
      </c>
      <c r="O1778">
        <f>_xlfn.XLOOKUP($A1778,ALGLIB_SSA_XAUUSD!$AA$2:$AA$2401,ALGLIB_SSA_XAUUSD!$U$2:$U$2401,"",0)</f>
        <v/>
      </c>
      <c r="P1778">
        <f>_xlfn.XLOOKUP($A1778,ALGLIB_SSA_XAUUSD!$AA$2:$AA$2401,ALGLIB_SSA_XAUUSD!$V$2:$V$2401,"",0)</f>
        <v/>
      </c>
      <c r="S1778">
        <f>A1778</f>
        <v/>
      </c>
      <c r="T1778">
        <f>J1778</f>
        <v/>
      </c>
      <c r="U1778">
        <f>K1778</f>
        <v/>
      </c>
      <c r="V1778" s="14">
        <f>IF($A1778="","",MOD(ROW()-2,12)+1)</f>
        <v/>
      </c>
      <c r="W1778">
        <f>L1778</f>
        <v/>
      </c>
      <c r="X1778" s="14">
        <f>IF(F1778="","",F1778)</f>
        <v/>
      </c>
      <c r="Y1778" s="14">
        <f>IF(G1778="","",G1778)</f>
        <v/>
      </c>
      <c r="Z1778">
        <f>M1778</f>
        <v/>
      </c>
      <c r="AA1778">
        <f>N1778</f>
        <v/>
      </c>
      <c r="AB1778" s="14">
        <f>IF(H1778="","",H1778)</f>
        <v/>
      </c>
      <c r="AC1778">
        <f>O1778</f>
        <v/>
      </c>
      <c r="AD1778" s="14">
        <f>IF(I1778="","",I1778)</f>
        <v/>
      </c>
      <c r="AE1778">
        <f>P1778</f>
        <v/>
      </c>
      <c r="AH1778">
        <f>IF(S1778&lt;&gt;"",S1778,AH1777+900)</f>
        <v/>
      </c>
      <c r="AI1778">
        <f>IF(T1778&lt;&gt;"",T1778,AI1777)</f>
        <v/>
      </c>
      <c r="AJ1778">
        <f>IF(U1778&lt;&gt;"",U1778,AJ1777)</f>
        <v/>
      </c>
      <c r="AK1778">
        <f>IF(W1778&lt;&gt;"",W1778,"")</f>
        <v/>
      </c>
      <c r="AL1778" s="14">
        <f>IF(X1778&lt;&gt;"",X1778,"")</f>
        <v/>
      </c>
      <c r="AM1778" s="14">
        <f>IF(Y1778&lt;&gt;"",Y1778,"")</f>
        <v/>
      </c>
      <c r="AN1778" s="14">
        <f>IF(OR(AL1778="",AM1778=""),"",AL1778-AM1778)</f>
        <v/>
      </c>
      <c r="AO1778">
        <f>IF(AN1778="","",IF(AN1778&gt;0,"Bullish","Bearish"))</f>
        <v/>
      </c>
      <c r="AP1778">
        <f>IF(AO1778="",AP1777,AO1778)</f>
        <v/>
      </c>
      <c r="AQ1778" s="14">
        <f>IF(AB1778&lt;&gt;"",AB1778,"")</f>
        <v/>
      </c>
      <c r="AR1778" s="14">
        <f>IF(AD1778&lt;&gt;"",AD1778,"")</f>
        <v/>
      </c>
      <c r="AS1778">
        <f>IF(AS1777+1=13,1,AS1777+1)</f>
        <v/>
      </c>
      <c r="AT1778">
        <f>IFERROR(IF(SLOPE($AQ$1766:$AQ$1777,$AS$1766:$AS$1777)&gt;0,MIN(3,ABS(SLOPE($AQ$1766:$AQ$1777,$AS$1766:$AS$1777))),IF(SLOPE($AQ$1766:$AQ$1777,$AS$1766:$AS$1777)&lt;-0.5,-0.5,0)),0)</f>
        <v/>
      </c>
      <c r="AU1778">
        <f>IFERROR(IF(SLOPE($AR$1766:$AR$1777,$AS$1766:$AS$1777)&lt;0,MAX(-3,-ABS(SLOPE($AR$1766:$AR$1777,$AS$1766:$AS$1777))),IF(SLOPE($AR$1766:$AR$1777,$AS$1766:$AS$1777)&gt;0.5,0.5,0)),0)</f>
        <v/>
      </c>
      <c r="AV1778">
        <f>($AQ$1778+(AT1778*(AS1778-1)))</f>
        <v/>
      </c>
      <c r="AW1778">
        <f>($AR$1778+(AU1778*(AS1778-1)))</f>
        <v/>
      </c>
      <c r="AX1778">
        <f>IF(AT1778&gt;0,AV1778+AT1778,AV1778)</f>
        <v/>
      </c>
      <c r="AY1778">
        <f>IF(AU1778&lt;0,AW1778+AU1778,AW1778)</f>
        <v/>
      </c>
      <c r="BA1778" s="14">
        <f>IFERROR(AX1778-AQ1778,"")</f>
        <v/>
      </c>
      <c r="BB1778" s="14">
        <f>IFERROR(AY1778-AR1778,"")</f>
        <v/>
      </c>
      <c r="BD1778">
        <f>AH1778</f>
        <v/>
      </c>
      <c r="BE1778">
        <f>AI1778</f>
        <v/>
      </c>
      <c r="BF1778">
        <f>AJ1778</f>
        <v/>
      </c>
      <c r="BG1778" s="14">
        <f>L1778</f>
        <v/>
      </c>
      <c r="BH1778" s="14">
        <f>IF(X1778="","",X1778)</f>
        <v/>
      </c>
      <c r="BI1778" s="14">
        <f>IF(Y1778="","",Y1778)</f>
        <v/>
      </c>
      <c r="BJ1778">
        <f>Z1778</f>
        <v/>
      </c>
      <c r="BK1778">
        <f>AA1778</f>
        <v/>
      </c>
      <c r="BL1778">
        <f>IFERROR(AX1778,"")</f>
        <v/>
      </c>
      <c r="BM1778">
        <f>IFERROR(AY1778,"")</f>
        <v/>
      </c>
    </row>
    <row r="1779" ht="14.25" customHeight="1">
      <c r="A1779">
        <f>ALGLIB_SSA_XAUUSD!AA1779</f>
        <v/>
      </c>
      <c r="B1779">
        <f>IF($A1779="","",INDEX(ALGLIB_SSA_XAUUSD!$B$2:$B$2401,MATCH($A1779,ALGLIB_SSA_XAUUSD!$A$2:$A$2401,1)))</f>
        <v/>
      </c>
      <c r="C1779">
        <f>IF($A1779="","",INDEX(ALGLIB_SSA_XAUUSD!$C$2:$C$2401,MATCH($A1779,ALGLIB_SSA_XAUUSD!$A$2:$A$2401,1)))</f>
        <v/>
      </c>
      <c r="D1779" s="14">
        <f>IF($A1779="","",INT((ROW()-2)/12)+1)</f>
        <v/>
      </c>
      <c r="E1779" s="14">
        <f>IF(AND(E1790&lt;&gt;"",D1790=D1778+1),E1778+(E1790-E1778)*1/12,"")</f>
        <v/>
      </c>
      <c r="F1779" s="14">
        <f>IF(AND(F1790&lt;&gt;"",D1790=D1778+1),F1778+(F1790-F1778)*1/12,"")</f>
        <v/>
      </c>
      <c r="G1779" s="14">
        <f>IF(AND(G1790&lt;&gt;"",D1790=D1778+1),G1778+(G1790-G1778)*1/12,"")</f>
        <v/>
      </c>
      <c r="H1779" s="14">
        <f>IF(AND(H1790&lt;&gt;"",D1790=D1778+1),H1778+(H1790-H1778)*1/12,"")</f>
        <v/>
      </c>
      <c r="I1779" s="14">
        <f>IF(AND(L1790&lt;&gt;"",D1790=D1778+1),I1778+(I1790-I1778)*1/12,"")</f>
        <v/>
      </c>
      <c r="J1779">
        <f>_xlfn.XLOOKUP($A1779,ALGLIB_SSA_XAUUSD!$AA$2:$AA$2401,ALGLIB_SSA_XAUUSD!$P$2:$P$2401,"",0)</f>
        <v/>
      </c>
      <c r="K1779">
        <f>_xlfn.XLOOKUP($A1779,ALGLIB_SSA_XAUUSD!$AA$2:$AA$2401,ALGLIB_SSA_XAUUSD!$Q$2:$Q$2401,"",0)</f>
        <v/>
      </c>
      <c r="L1779">
        <f>_xlfn.XLOOKUP($A1779,ALGLIB_SSA_XAUUSD!$AA$2:$AA$2401,ALGLIB_SSA_XAUUSD!$R$2:$R$2401,"",0)</f>
        <v/>
      </c>
      <c r="M1779">
        <f>_xlfn.XLOOKUP($A1779,ALGLIB_SSA_XAUUSD!$AA$2:$AA$2401,ALGLIB_SSA_XAUUSD!$S$2:$S$2401,"",0)</f>
        <v/>
      </c>
      <c r="N1779">
        <f>_xlfn.XLOOKUP($A1779,ALGLIB_SSA_XAUUSD!$AA$2:$AA$2401,ALGLIB_SSA_XAUUSD!$T$2:$T$2401,"",0)</f>
        <v/>
      </c>
      <c r="O1779">
        <f>_xlfn.XLOOKUP($A1779,ALGLIB_SSA_XAUUSD!$AA$2:$AA$2401,ALGLIB_SSA_XAUUSD!$U$2:$U$2401,"",0)</f>
        <v/>
      </c>
      <c r="P1779">
        <f>_xlfn.XLOOKUP($A1779,ALGLIB_SSA_XAUUSD!$AA$2:$AA$2401,ALGLIB_SSA_XAUUSD!$V$2:$V$2401,"",0)</f>
        <v/>
      </c>
      <c r="S1779">
        <f>A1779</f>
        <v/>
      </c>
      <c r="T1779">
        <f>J1779</f>
        <v/>
      </c>
      <c r="U1779">
        <f>K1779</f>
        <v/>
      </c>
      <c r="V1779" s="14">
        <f>IF($A1779="","",MOD(ROW()-2,12)+1)</f>
        <v/>
      </c>
      <c r="W1779">
        <f>L1779</f>
        <v/>
      </c>
      <c r="X1779" s="14">
        <f>IF(F1779="","",F1779)</f>
        <v/>
      </c>
      <c r="Y1779" s="14">
        <f>IF(G1779="","",G1779)</f>
        <v/>
      </c>
      <c r="Z1779">
        <f>M1779</f>
        <v/>
      </c>
      <c r="AA1779">
        <f>N1779</f>
        <v/>
      </c>
      <c r="AB1779" s="14">
        <f>IF(H1779="","",H1779)</f>
        <v/>
      </c>
      <c r="AC1779">
        <f>O1779</f>
        <v/>
      </c>
      <c r="AD1779" s="14">
        <f>IF(I1779="","",I1779)</f>
        <v/>
      </c>
      <c r="AE1779">
        <f>P1779</f>
        <v/>
      </c>
      <c r="AH1779">
        <f>IF(S1779&lt;&gt;"",S1779,AH1778+900)</f>
        <v/>
      </c>
      <c r="AI1779">
        <f>IF(T1779&lt;&gt;"",T1779,AI1778)</f>
        <v/>
      </c>
      <c r="AJ1779">
        <f>IF(U1779&lt;&gt;"",U1779,AJ1778)</f>
        <v/>
      </c>
      <c r="AK1779">
        <f>IF(W1779&lt;&gt;"",W1779,"")</f>
        <v/>
      </c>
      <c r="AL1779" s="14">
        <f>IF(X1779&lt;&gt;"",X1779,"")</f>
        <v/>
      </c>
      <c r="AM1779" s="14">
        <f>IF(Y1779&lt;&gt;"",Y1779,"")</f>
        <v/>
      </c>
      <c r="AN1779" s="14">
        <f>IF(OR(AL1779="",AM1779=""),"",AL1779-AM1779)</f>
        <v/>
      </c>
      <c r="AO1779">
        <f>IF(AN1779="","",IF(AN1779&gt;0,"Bullish","Bearish"))</f>
        <v/>
      </c>
      <c r="AP1779">
        <f>IF(AO1779="",AP1778,AO1779)</f>
        <v/>
      </c>
      <c r="AQ1779" s="14">
        <f>IF(AB1779&lt;&gt;"",AB1779,"")</f>
        <v/>
      </c>
      <c r="AR1779" s="14">
        <f>IF(AD1779&lt;&gt;"",AD1779,"")</f>
        <v/>
      </c>
      <c r="AS1779">
        <f>IF(AS1778+1=13,1,AS1778+1)</f>
        <v/>
      </c>
      <c r="AT1779">
        <f>IFERROR(IF(SLOPE($AQ$1766:$AQ$1777,$AS$1766:$AS$1777)&gt;0,MIN(3,ABS(SLOPE($AQ$1766:$AQ$1777,$AS$1766:$AS$1777))),IF(SLOPE($AQ$1766:$AQ$1777,$AS$1766:$AS$1777)&lt;-0.5,-0.5,0)),0)</f>
        <v/>
      </c>
      <c r="AU1779">
        <f>IFERROR(IF(SLOPE($AR$1766:$AR$1777,$AS$1766:$AS$1777)&lt;0,MAX(-3,-ABS(SLOPE($AR$1766:$AR$1777,$AS$1766:$AS$1777))),IF(SLOPE($AR$1766:$AR$1777,$AS$1766:$AS$1777)&gt;0.5,0.5,0)),0)</f>
        <v/>
      </c>
      <c r="AV1779">
        <f>($AQ$1778+(AT1779*(AS1779-1)))</f>
        <v/>
      </c>
      <c r="AW1779">
        <f>($AR$1778+(AU1779*(AS1779-1)))</f>
        <v/>
      </c>
      <c r="AX1779">
        <f>IF(AT1779&gt;0,AV1779+AT1779,AV1779)</f>
        <v/>
      </c>
      <c r="AY1779">
        <f>IF(AU1779&lt;0,AW1779+AU1779,AW1779)</f>
        <v/>
      </c>
      <c r="BA1779" s="14">
        <f>IFERROR(AX1779-AQ1779,"")</f>
        <v/>
      </c>
      <c r="BB1779" s="14">
        <f>IFERROR(AY1779-AR1779,"")</f>
        <v/>
      </c>
      <c r="BD1779">
        <f>AH1779</f>
        <v/>
      </c>
      <c r="BE1779">
        <f>AI1779</f>
        <v/>
      </c>
      <c r="BF1779">
        <f>AJ1779</f>
        <v/>
      </c>
      <c r="BG1779" s="14">
        <f>L1779</f>
        <v/>
      </c>
      <c r="BH1779" s="14">
        <f>IF(X1779="","",X1779)</f>
        <v/>
      </c>
      <c r="BI1779" s="14">
        <f>IF(Y1779="","",Y1779)</f>
        <v/>
      </c>
      <c r="BJ1779">
        <f>Z1779</f>
        <v/>
      </c>
      <c r="BK1779">
        <f>AA1779</f>
        <v/>
      </c>
      <c r="BL1779">
        <f>IFERROR(AX1779,"")</f>
        <v/>
      </c>
      <c r="BM1779">
        <f>IFERROR(AY1779,"")</f>
        <v/>
      </c>
    </row>
    <row r="1780" ht="14.25" customHeight="1">
      <c r="A1780">
        <f>ALGLIB_SSA_XAUUSD!AA1780</f>
        <v/>
      </c>
      <c r="B1780">
        <f>IF($A1780="","",INDEX(ALGLIB_SSA_XAUUSD!$B$2:$B$2401,MATCH($A1780,ALGLIB_SSA_XAUUSD!$A$2:$A$2401,1)))</f>
        <v/>
      </c>
      <c r="C1780">
        <f>IF($A1780="","",INDEX(ALGLIB_SSA_XAUUSD!$C$2:$C$2401,MATCH($A1780,ALGLIB_SSA_XAUUSD!$A$2:$A$2401,1)))</f>
        <v/>
      </c>
      <c r="D1780" s="14">
        <f>IF($A1780="","",INT((ROW()-2)/12)+1)</f>
        <v/>
      </c>
      <c r="E1780" s="14">
        <f>IF(AND(E1790&lt;&gt;"",D1790=D1778+1),E1778+(E1790-E1778)*2/12,"")</f>
        <v/>
      </c>
      <c r="F1780" s="14">
        <f>IF(AND(F1790&lt;&gt;"",D1790=D1778+1),F1778+(F1790-F1778)*2/12,"")</f>
        <v/>
      </c>
      <c r="G1780" s="14">
        <f>IF(AND(G1790&lt;&gt;"",D1790=D1778+1),G1778+(G1790-G1778)*2/12,"")</f>
        <v/>
      </c>
      <c r="H1780" s="14">
        <f>IF(AND(H1790&lt;&gt;"",D1790=D1778+1),H1778+(H1790-H1778)*2/12,"")</f>
        <v/>
      </c>
      <c r="I1780" s="14">
        <f>IF(AND(L1790&lt;&gt;"",D1790=D1778+1),I1778+(I1790-I1778)*2/12,"")</f>
        <v/>
      </c>
      <c r="J1780">
        <f>_xlfn.XLOOKUP($A1780,ALGLIB_SSA_XAUUSD!$AA$2:$AA$2401,ALGLIB_SSA_XAUUSD!$P$2:$P$2401,"",0)</f>
        <v/>
      </c>
      <c r="K1780">
        <f>_xlfn.XLOOKUP($A1780,ALGLIB_SSA_XAUUSD!$AA$2:$AA$2401,ALGLIB_SSA_XAUUSD!$Q$2:$Q$2401,"",0)</f>
        <v/>
      </c>
      <c r="L1780">
        <f>_xlfn.XLOOKUP($A1780,ALGLIB_SSA_XAUUSD!$AA$2:$AA$2401,ALGLIB_SSA_XAUUSD!$R$2:$R$2401,"",0)</f>
        <v/>
      </c>
      <c r="M1780">
        <f>_xlfn.XLOOKUP($A1780,ALGLIB_SSA_XAUUSD!$AA$2:$AA$2401,ALGLIB_SSA_XAUUSD!$S$2:$S$2401,"",0)</f>
        <v/>
      </c>
      <c r="N1780">
        <f>_xlfn.XLOOKUP($A1780,ALGLIB_SSA_XAUUSD!$AA$2:$AA$2401,ALGLIB_SSA_XAUUSD!$T$2:$T$2401,"",0)</f>
        <v/>
      </c>
      <c r="O1780">
        <f>_xlfn.XLOOKUP($A1780,ALGLIB_SSA_XAUUSD!$AA$2:$AA$2401,ALGLIB_SSA_XAUUSD!$U$2:$U$2401,"",0)</f>
        <v/>
      </c>
      <c r="P1780">
        <f>_xlfn.XLOOKUP($A1780,ALGLIB_SSA_XAUUSD!$AA$2:$AA$2401,ALGLIB_SSA_XAUUSD!$V$2:$V$2401,"",0)</f>
        <v/>
      </c>
      <c r="S1780">
        <f>A1780</f>
        <v/>
      </c>
      <c r="T1780">
        <f>J1780</f>
        <v/>
      </c>
      <c r="U1780">
        <f>K1780</f>
        <v/>
      </c>
      <c r="V1780" s="14">
        <f>IF($A1780="","",MOD(ROW()-2,12)+1)</f>
        <v/>
      </c>
      <c r="W1780">
        <f>L1780</f>
        <v/>
      </c>
      <c r="X1780" s="14">
        <f>IF(F1780="","",F1780)</f>
        <v/>
      </c>
      <c r="Y1780" s="14">
        <f>IF(G1780="","",G1780)</f>
        <v/>
      </c>
      <c r="Z1780">
        <f>M1780</f>
        <v/>
      </c>
      <c r="AA1780">
        <f>N1780</f>
        <v/>
      </c>
      <c r="AB1780" s="14">
        <f>IF(H1780="","",H1780)</f>
        <v/>
      </c>
      <c r="AC1780">
        <f>O1780</f>
        <v/>
      </c>
      <c r="AD1780" s="14">
        <f>IF(I1780="","",I1780)</f>
        <v/>
      </c>
      <c r="AE1780">
        <f>P1780</f>
        <v/>
      </c>
      <c r="AH1780">
        <f>IF(S1780&lt;&gt;"",S1780,AH1779+900)</f>
        <v/>
      </c>
      <c r="AI1780">
        <f>IF(T1780&lt;&gt;"",T1780,AI1779)</f>
        <v/>
      </c>
      <c r="AJ1780">
        <f>IF(U1780&lt;&gt;"",U1780,AJ1779)</f>
        <v/>
      </c>
      <c r="AK1780">
        <f>IF(W1780&lt;&gt;"",W1780,"")</f>
        <v/>
      </c>
      <c r="AL1780" s="14">
        <f>IF(X1780&lt;&gt;"",X1780,"")</f>
        <v/>
      </c>
      <c r="AM1780" s="14">
        <f>IF(Y1780&lt;&gt;"",Y1780,"")</f>
        <v/>
      </c>
      <c r="AN1780" s="14">
        <f>IF(OR(AL1780="",AM1780=""),"",AL1780-AM1780)</f>
        <v/>
      </c>
      <c r="AO1780">
        <f>IF(AN1780="","",IF(AN1780&gt;0,"Bullish","Bearish"))</f>
        <v/>
      </c>
      <c r="AP1780">
        <f>IF(AO1780="",AP1779,AO1780)</f>
        <v/>
      </c>
      <c r="AQ1780" s="14">
        <f>IF(AB1780&lt;&gt;"",AB1780,"")</f>
        <v/>
      </c>
      <c r="AR1780" s="14">
        <f>IF(AD1780&lt;&gt;"",AD1780,"")</f>
        <v/>
      </c>
      <c r="AS1780">
        <f>IF(AS1779+1=13,1,AS1779+1)</f>
        <v/>
      </c>
      <c r="AT1780">
        <f>IFERROR(IF(SLOPE($AQ$1766:$AQ$1777,$AS$1766:$AS$1777)&gt;0,MIN(3,ABS(SLOPE($AQ$1766:$AQ$1777,$AS$1766:$AS$1777))),IF(SLOPE($AQ$1766:$AQ$1777,$AS$1766:$AS$1777)&lt;-0.5,-0.5,0)),0)</f>
        <v/>
      </c>
      <c r="AU1780">
        <f>IFERROR(IF(SLOPE($AR$1766:$AR$1777,$AS$1766:$AS$1777)&lt;0,MAX(-3,-ABS(SLOPE($AR$1766:$AR$1777,$AS$1766:$AS$1777))),IF(SLOPE($AR$1766:$AR$1777,$AS$1766:$AS$1777)&gt;0.5,0.5,0)),0)</f>
        <v/>
      </c>
      <c r="AV1780">
        <f>($AQ$1778+(AT1780*(AS1780-1)))</f>
        <v/>
      </c>
      <c r="AW1780">
        <f>($AR$1778+(AU1780*(AS1780-1)))</f>
        <v/>
      </c>
      <c r="AX1780">
        <f>IF(AT1780&gt;0,AV1780+AT1780,AV1780)</f>
        <v/>
      </c>
      <c r="AY1780">
        <f>IF(AU1780&lt;0,AW1780+AU1780,AW1780)</f>
        <v/>
      </c>
      <c r="BA1780" s="14">
        <f>IFERROR(AX1780-AQ1780,"")</f>
        <v/>
      </c>
      <c r="BB1780" s="14">
        <f>IFERROR(AY1780-AR1780,"")</f>
        <v/>
      </c>
      <c r="BD1780">
        <f>AH1780</f>
        <v/>
      </c>
      <c r="BE1780">
        <f>AI1780</f>
        <v/>
      </c>
      <c r="BF1780">
        <f>AJ1780</f>
        <v/>
      </c>
      <c r="BG1780" s="14">
        <f>L1780</f>
        <v/>
      </c>
      <c r="BH1780" s="14">
        <f>IF(X1780="","",X1780)</f>
        <v/>
      </c>
      <c r="BI1780" s="14">
        <f>IF(Y1780="","",Y1780)</f>
        <v/>
      </c>
      <c r="BJ1780">
        <f>Z1780</f>
        <v/>
      </c>
      <c r="BK1780">
        <f>AA1780</f>
        <v/>
      </c>
      <c r="BL1780">
        <f>IFERROR(AX1780,"")</f>
        <v/>
      </c>
      <c r="BM1780">
        <f>IFERROR(AY1780,"")</f>
        <v/>
      </c>
    </row>
    <row r="1781" ht="14.25" customHeight="1">
      <c r="A1781">
        <f>ALGLIB_SSA_XAUUSD!AA1781</f>
        <v/>
      </c>
      <c r="B1781">
        <f>IF($A1781="","",INDEX(ALGLIB_SSA_XAUUSD!$B$2:$B$2401,MATCH($A1781,ALGLIB_SSA_XAUUSD!$A$2:$A$2401,1)))</f>
        <v/>
      </c>
      <c r="C1781">
        <f>IF($A1781="","",INDEX(ALGLIB_SSA_XAUUSD!$C$2:$C$2401,MATCH($A1781,ALGLIB_SSA_XAUUSD!$A$2:$A$2401,1)))</f>
        <v/>
      </c>
      <c r="D1781" s="14">
        <f>IF($A1781="","",INT((ROW()-2)/12)+1)</f>
        <v/>
      </c>
      <c r="E1781" s="14">
        <f>IF(AND(E1790&lt;&gt;"",D1790=D1778+1),E1778+(E1790-E1778)*3/12,"")</f>
        <v/>
      </c>
      <c r="F1781" s="14">
        <f>IF(AND(F1790&lt;&gt;"",D1790=D1778+1),F1778+(F1790-F1778)*3/12,"")</f>
        <v/>
      </c>
      <c r="G1781" s="14">
        <f>IF(AND(G1790&lt;&gt;"",D1790=D1778+1),G1778+(G1790-G1778)*3/12,"")</f>
        <v/>
      </c>
      <c r="H1781" s="14">
        <f>IF(AND(H1790&lt;&gt;"",D1790=D1778+1),H1778+(H1790-H1778)*3/12,"")</f>
        <v/>
      </c>
      <c r="I1781" s="14">
        <f>IF(AND(L1790&lt;&gt;"",D1790=D1778+1),I1778+(I1790-I1778)*3/12,"")</f>
        <v/>
      </c>
      <c r="J1781">
        <f>_xlfn.XLOOKUP($A1781,ALGLIB_SSA_XAUUSD!$AA$2:$AA$2401,ALGLIB_SSA_XAUUSD!$P$2:$P$2401,"",0)</f>
        <v/>
      </c>
      <c r="K1781">
        <f>_xlfn.XLOOKUP($A1781,ALGLIB_SSA_XAUUSD!$AA$2:$AA$2401,ALGLIB_SSA_XAUUSD!$Q$2:$Q$2401,"",0)</f>
        <v/>
      </c>
      <c r="L1781">
        <f>_xlfn.XLOOKUP($A1781,ALGLIB_SSA_XAUUSD!$AA$2:$AA$2401,ALGLIB_SSA_XAUUSD!$R$2:$R$2401,"",0)</f>
        <v/>
      </c>
      <c r="M1781">
        <f>_xlfn.XLOOKUP($A1781,ALGLIB_SSA_XAUUSD!$AA$2:$AA$2401,ALGLIB_SSA_XAUUSD!$S$2:$S$2401,"",0)</f>
        <v/>
      </c>
      <c r="N1781">
        <f>_xlfn.XLOOKUP($A1781,ALGLIB_SSA_XAUUSD!$AA$2:$AA$2401,ALGLIB_SSA_XAUUSD!$T$2:$T$2401,"",0)</f>
        <v/>
      </c>
      <c r="O1781">
        <f>_xlfn.XLOOKUP($A1781,ALGLIB_SSA_XAUUSD!$AA$2:$AA$2401,ALGLIB_SSA_XAUUSD!$U$2:$U$2401,"",0)</f>
        <v/>
      </c>
      <c r="P1781">
        <f>_xlfn.XLOOKUP($A1781,ALGLIB_SSA_XAUUSD!$AA$2:$AA$2401,ALGLIB_SSA_XAUUSD!$V$2:$V$2401,"",0)</f>
        <v/>
      </c>
      <c r="S1781">
        <f>A1781</f>
        <v/>
      </c>
      <c r="T1781">
        <f>J1781</f>
        <v/>
      </c>
      <c r="U1781">
        <f>K1781</f>
        <v/>
      </c>
      <c r="V1781" s="14">
        <f>IF($A1781="","",MOD(ROW()-2,12)+1)</f>
        <v/>
      </c>
      <c r="W1781">
        <f>L1781</f>
        <v/>
      </c>
      <c r="X1781" s="14">
        <f>IF(F1781="","",F1781)</f>
        <v/>
      </c>
      <c r="Y1781" s="14">
        <f>IF(G1781="","",G1781)</f>
        <v/>
      </c>
      <c r="Z1781">
        <f>M1781</f>
        <v/>
      </c>
      <c r="AA1781">
        <f>N1781</f>
        <v/>
      </c>
      <c r="AB1781" s="14">
        <f>IF(H1781="","",H1781)</f>
        <v/>
      </c>
      <c r="AC1781">
        <f>O1781</f>
        <v/>
      </c>
      <c r="AD1781" s="14">
        <f>IF(I1781="","",I1781)</f>
        <v/>
      </c>
      <c r="AE1781">
        <f>P1781</f>
        <v/>
      </c>
      <c r="AH1781">
        <f>IF(S1781&lt;&gt;"",S1781,AH1780+900)</f>
        <v/>
      </c>
      <c r="AI1781">
        <f>IF(T1781&lt;&gt;"",T1781,AI1780)</f>
        <v/>
      </c>
      <c r="AJ1781">
        <f>IF(U1781&lt;&gt;"",U1781,AJ1780)</f>
        <v/>
      </c>
      <c r="AK1781">
        <f>IF(W1781&lt;&gt;"",W1781,"")</f>
        <v/>
      </c>
      <c r="AL1781" s="14">
        <f>IF(X1781&lt;&gt;"",X1781,"")</f>
        <v/>
      </c>
      <c r="AM1781" s="14">
        <f>IF(Y1781&lt;&gt;"",Y1781,"")</f>
        <v/>
      </c>
      <c r="AN1781" s="14">
        <f>IF(OR(AL1781="",AM1781=""),"",AL1781-AM1781)</f>
        <v/>
      </c>
      <c r="AO1781">
        <f>IF(AN1781="","",IF(AN1781&gt;0,"Bullish","Bearish"))</f>
        <v/>
      </c>
      <c r="AP1781">
        <f>IF(AO1781="",AP1780,AO1781)</f>
        <v/>
      </c>
      <c r="AQ1781" s="14">
        <f>IF(AB1781&lt;&gt;"",AB1781,"")</f>
        <v/>
      </c>
      <c r="AR1781" s="14">
        <f>IF(AD1781&lt;&gt;"",AD1781,"")</f>
        <v/>
      </c>
      <c r="AS1781">
        <f>IF(AS1780+1=13,1,AS1780+1)</f>
        <v/>
      </c>
      <c r="AT1781">
        <f>IFERROR(IF(SLOPE($AQ$1766:$AQ$1777,$AS$1766:$AS$1777)&gt;0,MIN(3,ABS(SLOPE($AQ$1766:$AQ$1777,$AS$1766:$AS$1777))),IF(SLOPE($AQ$1766:$AQ$1777,$AS$1766:$AS$1777)&lt;-0.5,-0.5,0)),0)</f>
        <v/>
      </c>
      <c r="AU1781">
        <f>IFERROR(IF(SLOPE($AR$1766:$AR$1777,$AS$1766:$AS$1777)&lt;0,MAX(-3,-ABS(SLOPE($AR$1766:$AR$1777,$AS$1766:$AS$1777))),IF(SLOPE($AR$1766:$AR$1777,$AS$1766:$AS$1777)&gt;0.5,0.5,0)),0)</f>
        <v/>
      </c>
      <c r="AV1781">
        <f>($AQ$1778+(AT1781*(AS1781-1)))</f>
        <v/>
      </c>
      <c r="AW1781">
        <f>($AR$1778+(AU1781*(AS1781-1)))</f>
        <v/>
      </c>
      <c r="AX1781">
        <f>IF(AT1781&gt;0,AV1781+AT1781,AV1781)</f>
        <v/>
      </c>
      <c r="AY1781">
        <f>IF(AU1781&lt;0,AW1781+AU1781,AW1781)</f>
        <v/>
      </c>
      <c r="BA1781" s="14">
        <f>IFERROR(AX1781-AQ1781,"")</f>
        <v/>
      </c>
      <c r="BB1781" s="14">
        <f>IFERROR(AY1781-AR1781,"")</f>
        <v/>
      </c>
      <c r="BD1781">
        <f>AH1781</f>
        <v/>
      </c>
      <c r="BE1781">
        <f>AI1781</f>
        <v/>
      </c>
      <c r="BF1781">
        <f>AJ1781</f>
        <v/>
      </c>
      <c r="BG1781" s="14">
        <f>L1781</f>
        <v/>
      </c>
      <c r="BH1781" s="14">
        <f>IF(X1781="","",X1781)</f>
        <v/>
      </c>
      <c r="BI1781" s="14">
        <f>IF(Y1781="","",Y1781)</f>
        <v/>
      </c>
      <c r="BJ1781">
        <f>Z1781</f>
        <v/>
      </c>
      <c r="BK1781">
        <f>AA1781</f>
        <v/>
      </c>
      <c r="BL1781">
        <f>IFERROR(AX1781,"")</f>
        <v/>
      </c>
      <c r="BM1781">
        <f>IFERROR(AY1781,"")</f>
        <v/>
      </c>
    </row>
    <row r="1782" ht="14.25" customHeight="1">
      <c r="A1782">
        <f>ALGLIB_SSA_XAUUSD!AA1782</f>
        <v/>
      </c>
      <c r="B1782">
        <f>IF($A1782="","",INDEX(ALGLIB_SSA_XAUUSD!$B$2:$B$2401,MATCH($A1782,ALGLIB_SSA_XAUUSD!$A$2:$A$2401,1)))</f>
        <v/>
      </c>
      <c r="C1782">
        <f>IF($A1782="","",INDEX(ALGLIB_SSA_XAUUSD!$C$2:$C$2401,MATCH($A1782,ALGLIB_SSA_XAUUSD!$A$2:$A$2401,1)))</f>
        <v/>
      </c>
      <c r="D1782" s="14">
        <f>IF($A1782="","",INT((ROW()-2)/12)+1)</f>
        <v/>
      </c>
      <c r="E1782" s="14">
        <f>IF(AND(E1790&lt;&gt;"",D1790=D1778+1),E1778+(E1790-E1778)*4/12,"")</f>
        <v/>
      </c>
      <c r="F1782" s="14">
        <f>IF(AND(F1790&lt;&gt;"",D1790=D1778+1),F1778+(F1790-F1778)*4/12,"")</f>
        <v/>
      </c>
      <c r="G1782" s="14">
        <f>IF(AND(G1790&lt;&gt;"",D1790=D1778+1),G1778+(G1790-G1778)*4/12,"")</f>
        <v/>
      </c>
      <c r="H1782" s="14">
        <f>IF(AND(H1790&lt;&gt;"",D1790=D1778+1),H1778+(H1790-H1778)*4/12,"")</f>
        <v/>
      </c>
      <c r="I1782" s="14">
        <f>IF(AND(L1790&lt;&gt;"",D1790=D1778+1),I1778+(I1790-I1778)*4/12,"")</f>
        <v/>
      </c>
      <c r="J1782">
        <f>_xlfn.XLOOKUP($A1782,ALGLIB_SSA_XAUUSD!$AA$2:$AA$2401,ALGLIB_SSA_XAUUSD!$P$2:$P$2401,"",0)</f>
        <v/>
      </c>
      <c r="K1782">
        <f>_xlfn.XLOOKUP($A1782,ALGLIB_SSA_XAUUSD!$AA$2:$AA$2401,ALGLIB_SSA_XAUUSD!$Q$2:$Q$2401,"",0)</f>
        <v/>
      </c>
      <c r="L1782">
        <f>_xlfn.XLOOKUP($A1782,ALGLIB_SSA_XAUUSD!$AA$2:$AA$2401,ALGLIB_SSA_XAUUSD!$R$2:$R$2401,"",0)</f>
        <v/>
      </c>
      <c r="M1782">
        <f>_xlfn.XLOOKUP($A1782,ALGLIB_SSA_XAUUSD!$AA$2:$AA$2401,ALGLIB_SSA_XAUUSD!$S$2:$S$2401,"",0)</f>
        <v/>
      </c>
      <c r="N1782">
        <f>_xlfn.XLOOKUP($A1782,ALGLIB_SSA_XAUUSD!$AA$2:$AA$2401,ALGLIB_SSA_XAUUSD!$T$2:$T$2401,"",0)</f>
        <v/>
      </c>
      <c r="O1782">
        <f>_xlfn.XLOOKUP($A1782,ALGLIB_SSA_XAUUSD!$AA$2:$AA$2401,ALGLIB_SSA_XAUUSD!$U$2:$U$2401,"",0)</f>
        <v/>
      </c>
      <c r="P1782">
        <f>_xlfn.XLOOKUP($A1782,ALGLIB_SSA_XAUUSD!$AA$2:$AA$2401,ALGLIB_SSA_XAUUSD!$V$2:$V$2401,"",0)</f>
        <v/>
      </c>
      <c r="S1782">
        <f>A1782</f>
        <v/>
      </c>
      <c r="T1782">
        <f>J1782</f>
        <v/>
      </c>
      <c r="U1782">
        <f>K1782</f>
        <v/>
      </c>
      <c r="V1782" s="14">
        <f>IF($A1782="","",MOD(ROW()-2,12)+1)</f>
        <v/>
      </c>
      <c r="W1782">
        <f>L1782</f>
        <v/>
      </c>
      <c r="X1782" s="14">
        <f>IF(F1782="","",F1782)</f>
        <v/>
      </c>
      <c r="Y1782" s="14">
        <f>IF(G1782="","",G1782)</f>
        <v/>
      </c>
      <c r="Z1782">
        <f>M1782</f>
        <v/>
      </c>
      <c r="AA1782">
        <f>N1782</f>
        <v/>
      </c>
      <c r="AB1782" s="14">
        <f>IF(H1782="","",H1782)</f>
        <v/>
      </c>
      <c r="AC1782">
        <f>O1782</f>
        <v/>
      </c>
      <c r="AD1782" s="14">
        <f>IF(I1782="","",I1782)</f>
        <v/>
      </c>
      <c r="AE1782">
        <f>P1782</f>
        <v/>
      </c>
      <c r="AH1782">
        <f>IF(S1782&lt;&gt;"",S1782,AH1781+900)</f>
        <v/>
      </c>
      <c r="AI1782">
        <f>IF(T1782&lt;&gt;"",T1782,AI1781)</f>
        <v/>
      </c>
      <c r="AJ1782">
        <f>IF(U1782&lt;&gt;"",U1782,AJ1781)</f>
        <v/>
      </c>
      <c r="AK1782">
        <f>IF(W1782&lt;&gt;"",W1782,"")</f>
        <v/>
      </c>
      <c r="AL1782" s="14">
        <f>IF(X1782&lt;&gt;"",X1782,"")</f>
        <v/>
      </c>
      <c r="AM1782" s="14">
        <f>IF(Y1782&lt;&gt;"",Y1782,"")</f>
        <v/>
      </c>
      <c r="AN1782" s="14">
        <f>IF(OR(AL1782="",AM1782=""),"",AL1782-AM1782)</f>
        <v/>
      </c>
      <c r="AO1782">
        <f>IF(AN1782="","",IF(AN1782&gt;0,"Bullish","Bearish"))</f>
        <v/>
      </c>
      <c r="AP1782">
        <f>IF(AO1782="",AP1781,AO1782)</f>
        <v/>
      </c>
      <c r="AQ1782" s="14">
        <f>IF(AB1782&lt;&gt;"",AB1782,"")</f>
        <v/>
      </c>
      <c r="AR1782" s="14">
        <f>IF(AD1782&lt;&gt;"",AD1782,"")</f>
        <v/>
      </c>
      <c r="AS1782">
        <f>IF(AS1781+1=13,1,AS1781+1)</f>
        <v/>
      </c>
      <c r="AT1782">
        <f>IFERROR(IF(SLOPE($AQ$1766:$AQ$1777,$AS$1766:$AS$1777)&gt;0,MIN(3,ABS(SLOPE($AQ$1766:$AQ$1777,$AS$1766:$AS$1777))),IF(SLOPE($AQ$1766:$AQ$1777,$AS$1766:$AS$1777)&lt;-0.5,-0.5,0)),0)</f>
        <v/>
      </c>
      <c r="AU1782">
        <f>IFERROR(IF(SLOPE($AR$1766:$AR$1777,$AS$1766:$AS$1777)&lt;0,MAX(-3,-ABS(SLOPE($AR$1766:$AR$1777,$AS$1766:$AS$1777))),IF(SLOPE($AR$1766:$AR$1777,$AS$1766:$AS$1777)&gt;0.5,0.5,0)),0)</f>
        <v/>
      </c>
      <c r="AV1782">
        <f>($AQ$1778+(AT1782*(AS1782-1)))</f>
        <v/>
      </c>
      <c r="AW1782">
        <f>($AR$1778+(AU1782*(AS1782-1)))</f>
        <v/>
      </c>
      <c r="AX1782">
        <f>IF(AT1782&gt;0,AV1782+AT1782,AV1782)</f>
        <v/>
      </c>
      <c r="AY1782">
        <f>IF(AU1782&lt;0,AW1782+AU1782,AW1782)</f>
        <v/>
      </c>
      <c r="BA1782" s="14">
        <f>IFERROR(AX1782-AQ1782,"")</f>
        <v/>
      </c>
      <c r="BB1782" s="14">
        <f>IFERROR(AY1782-AR1782,"")</f>
        <v/>
      </c>
      <c r="BD1782">
        <f>AH1782</f>
        <v/>
      </c>
      <c r="BE1782">
        <f>AI1782</f>
        <v/>
      </c>
      <c r="BF1782">
        <f>AJ1782</f>
        <v/>
      </c>
      <c r="BG1782" s="14">
        <f>L1782</f>
        <v/>
      </c>
      <c r="BH1782" s="14">
        <f>IF(X1782="","",X1782)</f>
        <v/>
      </c>
      <c r="BI1782" s="14">
        <f>IF(Y1782="","",Y1782)</f>
        <v/>
      </c>
      <c r="BJ1782">
        <f>Z1782</f>
        <v/>
      </c>
      <c r="BK1782">
        <f>AA1782</f>
        <v/>
      </c>
      <c r="BL1782">
        <f>IFERROR(AX1782,"")</f>
        <v/>
      </c>
      <c r="BM1782">
        <f>IFERROR(AY1782,"")</f>
        <v/>
      </c>
    </row>
    <row r="1783" ht="14.25" customHeight="1">
      <c r="A1783">
        <f>ALGLIB_SSA_XAUUSD!AA1783</f>
        <v/>
      </c>
      <c r="B1783">
        <f>IF($A1783="","",INDEX(ALGLIB_SSA_XAUUSD!$B$2:$B$2401,MATCH($A1783,ALGLIB_SSA_XAUUSD!$A$2:$A$2401,1)))</f>
        <v/>
      </c>
      <c r="C1783">
        <f>IF($A1783="","",INDEX(ALGLIB_SSA_XAUUSD!$C$2:$C$2401,MATCH($A1783,ALGLIB_SSA_XAUUSD!$A$2:$A$2401,1)))</f>
        <v/>
      </c>
      <c r="D1783" s="14">
        <f>IF($A1783="","",INT((ROW()-2)/12)+1)</f>
        <v/>
      </c>
      <c r="E1783" s="14">
        <f>IF(AND(E1790&lt;&gt;"",D1790=D1778+1),E1778+(E1790-E1778)*5/12,"")</f>
        <v/>
      </c>
      <c r="F1783" s="14">
        <f>IF(AND(F1790&lt;&gt;"",D1790=D1778+1),F1778+(F1790-F1778)*5/12,"")</f>
        <v/>
      </c>
      <c r="G1783" s="14">
        <f>IF(AND(G1790&lt;&gt;"",D1790=D1778+1),G1778+(G1790-G1778)*5/12,"")</f>
        <v/>
      </c>
      <c r="H1783" s="14">
        <f>IF(AND(H1790&lt;&gt;"",D1790=D1778+1),H1778+(H1790-H1778)*5/12,"")</f>
        <v/>
      </c>
      <c r="I1783" s="14">
        <f>IF(AND(L1790&lt;&gt;"",D1790=D1778+1),I1778+(I1790-I1778)*5/12,"")</f>
        <v/>
      </c>
      <c r="J1783">
        <f>_xlfn.XLOOKUP($A1783,ALGLIB_SSA_XAUUSD!$AA$2:$AA$2401,ALGLIB_SSA_XAUUSD!$P$2:$P$2401,"",0)</f>
        <v/>
      </c>
      <c r="K1783">
        <f>_xlfn.XLOOKUP($A1783,ALGLIB_SSA_XAUUSD!$AA$2:$AA$2401,ALGLIB_SSA_XAUUSD!$Q$2:$Q$2401,"",0)</f>
        <v/>
      </c>
      <c r="L1783">
        <f>_xlfn.XLOOKUP($A1783,ALGLIB_SSA_XAUUSD!$AA$2:$AA$2401,ALGLIB_SSA_XAUUSD!$R$2:$R$2401,"",0)</f>
        <v/>
      </c>
      <c r="M1783">
        <f>_xlfn.XLOOKUP($A1783,ALGLIB_SSA_XAUUSD!$AA$2:$AA$2401,ALGLIB_SSA_XAUUSD!$S$2:$S$2401,"",0)</f>
        <v/>
      </c>
      <c r="N1783">
        <f>_xlfn.XLOOKUP($A1783,ALGLIB_SSA_XAUUSD!$AA$2:$AA$2401,ALGLIB_SSA_XAUUSD!$T$2:$T$2401,"",0)</f>
        <v/>
      </c>
      <c r="O1783">
        <f>_xlfn.XLOOKUP($A1783,ALGLIB_SSA_XAUUSD!$AA$2:$AA$2401,ALGLIB_SSA_XAUUSD!$U$2:$U$2401,"",0)</f>
        <v/>
      </c>
      <c r="P1783">
        <f>_xlfn.XLOOKUP($A1783,ALGLIB_SSA_XAUUSD!$AA$2:$AA$2401,ALGLIB_SSA_XAUUSD!$V$2:$V$2401,"",0)</f>
        <v/>
      </c>
      <c r="S1783">
        <f>A1783</f>
        <v/>
      </c>
      <c r="T1783">
        <f>J1783</f>
        <v/>
      </c>
      <c r="U1783">
        <f>K1783</f>
        <v/>
      </c>
      <c r="V1783" s="14">
        <f>IF($A1783="","",MOD(ROW()-2,12)+1)</f>
        <v/>
      </c>
      <c r="W1783">
        <f>L1783</f>
        <v/>
      </c>
      <c r="X1783" s="14">
        <f>IF(F1783="","",F1783)</f>
        <v/>
      </c>
      <c r="Y1783" s="14">
        <f>IF(G1783="","",G1783)</f>
        <v/>
      </c>
      <c r="Z1783">
        <f>M1783</f>
        <v/>
      </c>
      <c r="AA1783">
        <f>N1783</f>
        <v/>
      </c>
      <c r="AB1783" s="14">
        <f>IF(H1783="","",H1783)</f>
        <v/>
      </c>
      <c r="AC1783">
        <f>O1783</f>
        <v/>
      </c>
      <c r="AD1783" s="14">
        <f>IF(I1783="","",I1783)</f>
        <v/>
      </c>
      <c r="AE1783">
        <f>P1783</f>
        <v/>
      </c>
      <c r="AH1783">
        <f>IF(S1783&lt;&gt;"",S1783,AH1782+900)</f>
        <v/>
      </c>
      <c r="AI1783">
        <f>IF(T1783&lt;&gt;"",T1783,AI1782)</f>
        <v/>
      </c>
      <c r="AJ1783">
        <f>IF(U1783&lt;&gt;"",U1783,AJ1782)</f>
        <v/>
      </c>
      <c r="AK1783">
        <f>IF(W1783&lt;&gt;"",W1783,"")</f>
        <v/>
      </c>
      <c r="AL1783" s="14">
        <f>IF(X1783&lt;&gt;"",X1783,"")</f>
        <v/>
      </c>
      <c r="AM1783" s="14">
        <f>IF(Y1783&lt;&gt;"",Y1783,"")</f>
        <v/>
      </c>
      <c r="AN1783" s="14">
        <f>IF(OR(AL1783="",AM1783=""),"",AL1783-AM1783)</f>
        <v/>
      </c>
      <c r="AO1783">
        <f>IF(AN1783="","",IF(AN1783&gt;0,"Bullish","Bearish"))</f>
        <v/>
      </c>
      <c r="AP1783">
        <f>IF(AO1783="",AP1782,AO1783)</f>
        <v/>
      </c>
      <c r="AQ1783" s="14">
        <f>IF(AB1783&lt;&gt;"",AB1783,"")</f>
        <v/>
      </c>
      <c r="AR1783" s="14">
        <f>IF(AD1783&lt;&gt;"",AD1783,"")</f>
        <v/>
      </c>
      <c r="AS1783">
        <f>IF(AS1782+1=13,1,AS1782+1)</f>
        <v/>
      </c>
      <c r="AT1783">
        <f>IFERROR(IF(SLOPE($AQ$1766:$AQ$1777,$AS$1766:$AS$1777)&gt;0,MIN(3,ABS(SLOPE($AQ$1766:$AQ$1777,$AS$1766:$AS$1777))),IF(SLOPE($AQ$1766:$AQ$1777,$AS$1766:$AS$1777)&lt;-0.5,-0.5,0)),0)</f>
        <v/>
      </c>
      <c r="AU1783">
        <f>IFERROR(IF(SLOPE($AR$1766:$AR$1777,$AS$1766:$AS$1777)&lt;0,MAX(-3,-ABS(SLOPE($AR$1766:$AR$1777,$AS$1766:$AS$1777))),IF(SLOPE($AR$1766:$AR$1777,$AS$1766:$AS$1777)&gt;0.5,0.5,0)),0)</f>
        <v/>
      </c>
      <c r="AV1783">
        <f>($AQ$1778+(AT1783*(AS1783-1)))</f>
        <v/>
      </c>
      <c r="AW1783">
        <f>($AR$1778+(AU1783*(AS1783-1)))</f>
        <v/>
      </c>
      <c r="AX1783">
        <f>IF(AT1783&gt;0,AV1783+AT1783,AV1783)</f>
        <v/>
      </c>
      <c r="AY1783">
        <f>IF(AU1783&lt;0,AW1783+AU1783,AW1783)</f>
        <v/>
      </c>
      <c r="BA1783" s="14">
        <f>IFERROR(AX1783-AQ1783,"")</f>
        <v/>
      </c>
      <c r="BB1783" s="14">
        <f>IFERROR(AY1783-AR1783,"")</f>
        <v/>
      </c>
      <c r="BD1783">
        <f>AH1783</f>
        <v/>
      </c>
      <c r="BE1783">
        <f>AI1783</f>
        <v/>
      </c>
      <c r="BF1783">
        <f>AJ1783</f>
        <v/>
      </c>
      <c r="BG1783" s="14">
        <f>L1783</f>
        <v/>
      </c>
      <c r="BH1783" s="14">
        <f>IF(X1783="","",X1783)</f>
        <v/>
      </c>
      <c r="BI1783" s="14">
        <f>IF(Y1783="","",Y1783)</f>
        <v/>
      </c>
      <c r="BJ1783">
        <f>Z1783</f>
        <v/>
      </c>
      <c r="BK1783">
        <f>AA1783</f>
        <v/>
      </c>
      <c r="BL1783">
        <f>IFERROR(AX1783,"")</f>
        <v/>
      </c>
      <c r="BM1783">
        <f>IFERROR(AY1783,"")</f>
        <v/>
      </c>
    </row>
    <row r="1784" ht="14.25" customHeight="1">
      <c r="A1784">
        <f>ALGLIB_SSA_XAUUSD!AA1784</f>
        <v/>
      </c>
      <c r="B1784">
        <f>IF($A1784="","",INDEX(ALGLIB_SSA_XAUUSD!$B$2:$B$2401,MATCH($A1784,ALGLIB_SSA_XAUUSD!$A$2:$A$2401,1)))</f>
        <v/>
      </c>
      <c r="C1784">
        <f>IF($A1784="","",INDEX(ALGLIB_SSA_XAUUSD!$C$2:$C$2401,MATCH($A1784,ALGLIB_SSA_XAUUSD!$A$2:$A$2401,1)))</f>
        <v/>
      </c>
      <c r="D1784" s="14">
        <f>IF($A1784="","",INT((ROW()-2)/12)+1)</f>
        <v/>
      </c>
      <c r="E1784" s="14">
        <f>IF(AND(E1790&lt;&gt;"",D1790=D1778+1),E1778+(E1790-E1778)*6/12,"")</f>
        <v/>
      </c>
      <c r="F1784" s="14">
        <f>IF(AND(F1790&lt;&gt;"",D1790=D1778+1),F1778+(F1790-F1778)*6/12,"")</f>
        <v/>
      </c>
      <c r="G1784" s="14">
        <f>IF(AND(G1790&lt;&gt;"",D1790=D1778+1),G1778+(G1790-G1778)*6/12,"")</f>
        <v/>
      </c>
      <c r="H1784" s="14">
        <f>IF(AND(H1790&lt;&gt;"",D1790=D1778+1),H1778+(H1790-H1778)*6/12,"")</f>
        <v/>
      </c>
      <c r="I1784" s="14">
        <f>IF(AND(L1790&lt;&gt;"",D1790=D1778+1),I1778+(I1790-I1778)*6/12,"")</f>
        <v/>
      </c>
      <c r="J1784">
        <f>_xlfn.XLOOKUP($A1784,ALGLIB_SSA_XAUUSD!$AA$2:$AA$2401,ALGLIB_SSA_XAUUSD!$P$2:$P$2401,"",0)</f>
        <v/>
      </c>
      <c r="K1784">
        <f>_xlfn.XLOOKUP($A1784,ALGLIB_SSA_XAUUSD!$AA$2:$AA$2401,ALGLIB_SSA_XAUUSD!$Q$2:$Q$2401,"",0)</f>
        <v/>
      </c>
      <c r="L1784">
        <f>_xlfn.XLOOKUP($A1784,ALGLIB_SSA_XAUUSD!$AA$2:$AA$2401,ALGLIB_SSA_XAUUSD!$R$2:$R$2401,"",0)</f>
        <v/>
      </c>
      <c r="M1784">
        <f>_xlfn.XLOOKUP($A1784,ALGLIB_SSA_XAUUSD!$AA$2:$AA$2401,ALGLIB_SSA_XAUUSD!$S$2:$S$2401,"",0)</f>
        <v/>
      </c>
      <c r="N1784">
        <f>_xlfn.XLOOKUP($A1784,ALGLIB_SSA_XAUUSD!$AA$2:$AA$2401,ALGLIB_SSA_XAUUSD!$T$2:$T$2401,"",0)</f>
        <v/>
      </c>
      <c r="O1784">
        <f>_xlfn.XLOOKUP($A1784,ALGLIB_SSA_XAUUSD!$AA$2:$AA$2401,ALGLIB_SSA_XAUUSD!$U$2:$U$2401,"",0)</f>
        <v/>
      </c>
      <c r="P1784">
        <f>_xlfn.XLOOKUP($A1784,ALGLIB_SSA_XAUUSD!$AA$2:$AA$2401,ALGLIB_SSA_XAUUSD!$V$2:$V$2401,"",0)</f>
        <v/>
      </c>
      <c r="S1784">
        <f>A1784</f>
        <v/>
      </c>
      <c r="T1784">
        <f>J1784</f>
        <v/>
      </c>
      <c r="U1784">
        <f>K1784</f>
        <v/>
      </c>
      <c r="V1784" s="14">
        <f>IF($A1784="","",MOD(ROW()-2,12)+1)</f>
        <v/>
      </c>
      <c r="W1784">
        <f>L1784</f>
        <v/>
      </c>
      <c r="X1784" s="14">
        <f>IF(F1784="","",F1784)</f>
        <v/>
      </c>
      <c r="Y1784" s="14">
        <f>IF(G1784="","",G1784)</f>
        <v/>
      </c>
      <c r="Z1784">
        <f>M1784</f>
        <v/>
      </c>
      <c r="AA1784">
        <f>N1784</f>
        <v/>
      </c>
      <c r="AB1784" s="14">
        <f>IF(H1784="","",H1784)</f>
        <v/>
      </c>
      <c r="AC1784">
        <f>O1784</f>
        <v/>
      </c>
      <c r="AD1784" s="14">
        <f>IF(I1784="","",I1784)</f>
        <v/>
      </c>
      <c r="AE1784">
        <f>P1784</f>
        <v/>
      </c>
      <c r="AH1784">
        <f>IF(S1784&lt;&gt;"",S1784,AH1783+900)</f>
        <v/>
      </c>
      <c r="AI1784">
        <f>IF(T1784&lt;&gt;"",T1784,AI1783)</f>
        <v/>
      </c>
      <c r="AJ1784">
        <f>IF(U1784&lt;&gt;"",U1784,AJ1783)</f>
        <v/>
      </c>
      <c r="AK1784">
        <f>IF(W1784&lt;&gt;"",W1784,"")</f>
        <v/>
      </c>
      <c r="AL1784" s="14">
        <f>IF(X1784&lt;&gt;"",X1784,"")</f>
        <v/>
      </c>
      <c r="AM1784" s="14">
        <f>IF(Y1784&lt;&gt;"",Y1784,"")</f>
        <v/>
      </c>
      <c r="AN1784" s="14">
        <f>IF(OR(AL1784="",AM1784=""),"",AL1784-AM1784)</f>
        <v/>
      </c>
      <c r="AO1784">
        <f>IF(AN1784="","",IF(AN1784&gt;0,"Bullish","Bearish"))</f>
        <v/>
      </c>
      <c r="AP1784">
        <f>IF(AO1784="",AP1783,AO1784)</f>
        <v/>
      </c>
      <c r="AQ1784" s="14">
        <f>IF(AB1784&lt;&gt;"",AB1784,"")</f>
        <v/>
      </c>
      <c r="AR1784" s="14">
        <f>IF(AD1784&lt;&gt;"",AD1784,"")</f>
        <v/>
      </c>
      <c r="AS1784">
        <f>IF(AS1783+1=13,1,AS1783+1)</f>
        <v/>
      </c>
      <c r="AT1784">
        <f>IFERROR(IF(SLOPE($AQ$1766:$AQ$1777,$AS$1766:$AS$1777)&gt;0,MIN(3,ABS(SLOPE($AQ$1766:$AQ$1777,$AS$1766:$AS$1777))),IF(SLOPE($AQ$1766:$AQ$1777,$AS$1766:$AS$1777)&lt;-0.5,-0.5,0)),0)</f>
        <v/>
      </c>
      <c r="AU1784">
        <f>IFERROR(IF(SLOPE($AR$1766:$AR$1777,$AS$1766:$AS$1777)&lt;0,MAX(-3,-ABS(SLOPE($AR$1766:$AR$1777,$AS$1766:$AS$1777))),IF(SLOPE($AR$1766:$AR$1777,$AS$1766:$AS$1777)&gt;0.5,0.5,0)),0)</f>
        <v/>
      </c>
      <c r="AV1784">
        <f>($AQ$1778+(AT1784*(AS1784-1)))</f>
        <v/>
      </c>
      <c r="AW1784">
        <f>($AR$1778+(AU1784*(AS1784-1)))</f>
        <v/>
      </c>
      <c r="AX1784">
        <f>IF(AT1784&gt;0,AV1784+AT1784,AV1784)</f>
        <v/>
      </c>
      <c r="AY1784">
        <f>IF(AU1784&lt;0,AW1784+AU1784,AW1784)</f>
        <v/>
      </c>
      <c r="BA1784" s="14">
        <f>IFERROR(AX1784-AQ1784,"")</f>
        <v/>
      </c>
      <c r="BB1784" s="14">
        <f>IFERROR(AY1784-AR1784,"")</f>
        <v/>
      </c>
      <c r="BD1784">
        <f>AH1784</f>
        <v/>
      </c>
      <c r="BE1784">
        <f>AI1784</f>
        <v/>
      </c>
      <c r="BF1784">
        <f>AJ1784</f>
        <v/>
      </c>
      <c r="BG1784" s="14">
        <f>L1784</f>
        <v/>
      </c>
      <c r="BH1784" s="14">
        <f>IF(X1784="","",X1784)</f>
        <v/>
      </c>
      <c r="BI1784" s="14">
        <f>IF(Y1784="","",Y1784)</f>
        <v/>
      </c>
      <c r="BJ1784">
        <f>Z1784</f>
        <v/>
      </c>
      <c r="BK1784">
        <f>AA1784</f>
        <v/>
      </c>
      <c r="BL1784">
        <f>IFERROR(AX1784,"")</f>
        <v/>
      </c>
      <c r="BM1784">
        <f>IFERROR(AY1784,"")</f>
        <v/>
      </c>
    </row>
    <row r="1785" ht="14.25" customHeight="1">
      <c r="A1785">
        <f>ALGLIB_SSA_XAUUSD!AA1785</f>
        <v/>
      </c>
      <c r="B1785">
        <f>IF($A1785="","",INDEX(ALGLIB_SSA_XAUUSD!$B$2:$B$2401,MATCH($A1785,ALGLIB_SSA_XAUUSD!$A$2:$A$2401,1)))</f>
        <v/>
      </c>
      <c r="C1785">
        <f>IF($A1785="","",INDEX(ALGLIB_SSA_XAUUSD!$C$2:$C$2401,MATCH($A1785,ALGLIB_SSA_XAUUSD!$A$2:$A$2401,1)))</f>
        <v/>
      </c>
      <c r="D1785" s="14">
        <f>IF($A1785="","",INT((ROW()-2)/12)+1)</f>
        <v/>
      </c>
      <c r="E1785" s="14">
        <f>IF(AND(E1790&lt;&gt;"",D1790=D1778+1),E1778+(E1790-E1778)*7/12,"")</f>
        <v/>
      </c>
      <c r="F1785" s="14">
        <f>IF(AND(F1790&lt;&gt;"",D1790=D1778+1),F1778+(F1790-F1778)*7/12,"")</f>
        <v/>
      </c>
      <c r="G1785" s="14">
        <f>IF(AND(G1790&lt;&gt;"",D1790=D1778+1),G1778+(G1790-G1778)*7/12,"")</f>
        <v/>
      </c>
      <c r="H1785" s="14">
        <f>IF(AND(H1790&lt;&gt;"",D1790=D1778+1),H1778+(H1790-H1778)*7/12,"")</f>
        <v/>
      </c>
      <c r="I1785" s="14">
        <f>IF(AND(L1790&lt;&gt;"",D1790=D1778+1),I1778+(I1790-I1778)*7/12,"")</f>
        <v/>
      </c>
      <c r="J1785">
        <f>_xlfn.XLOOKUP($A1785,ALGLIB_SSA_XAUUSD!$AA$2:$AA$2401,ALGLIB_SSA_XAUUSD!$P$2:$P$2401,"",0)</f>
        <v/>
      </c>
      <c r="K1785">
        <f>_xlfn.XLOOKUP($A1785,ALGLIB_SSA_XAUUSD!$AA$2:$AA$2401,ALGLIB_SSA_XAUUSD!$Q$2:$Q$2401,"",0)</f>
        <v/>
      </c>
      <c r="L1785">
        <f>_xlfn.XLOOKUP($A1785,ALGLIB_SSA_XAUUSD!$AA$2:$AA$2401,ALGLIB_SSA_XAUUSD!$R$2:$R$2401,"",0)</f>
        <v/>
      </c>
      <c r="M1785">
        <f>_xlfn.XLOOKUP($A1785,ALGLIB_SSA_XAUUSD!$AA$2:$AA$2401,ALGLIB_SSA_XAUUSD!$S$2:$S$2401,"",0)</f>
        <v/>
      </c>
      <c r="N1785">
        <f>_xlfn.XLOOKUP($A1785,ALGLIB_SSA_XAUUSD!$AA$2:$AA$2401,ALGLIB_SSA_XAUUSD!$T$2:$T$2401,"",0)</f>
        <v/>
      </c>
      <c r="O1785">
        <f>_xlfn.XLOOKUP($A1785,ALGLIB_SSA_XAUUSD!$AA$2:$AA$2401,ALGLIB_SSA_XAUUSD!$U$2:$U$2401,"",0)</f>
        <v/>
      </c>
      <c r="P1785">
        <f>_xlfn.XLOOKUP($A1785,ALGLIB_SSA_XAUUSD!$AA$2:$AA$2401,ALGLIB_SSA_XAUUSD!$V$2:$V$2401,"",0)</f>
        <v/>
      </c>
      <c r="S1785">
        <f>A1785</f>
        <v/>
      </c>
      <c r="T1785">
        <f>J1785</f>
        <v/>
      </c>
      <c r="U1785">
        <f>K1785</f>
        <v/>
      </c>
      <c r="V1785" s="14">
        <f>IF($A1785="","",MOD(ROW()-2,12)+1)</f>
        <v/>
      </c>
      <c r="W1785">
        <f>L1785</f>
        <v/>
      </c>
      <c r="X1785" s="14">
        <f>IF(F1785="","",F1785)</f>
        <v/>
      </c>
      <c r="Y1785" s="14">
        <f>IF(G1785="","",G1785)</f>
        <v/>
      </c>
      <c r="Z1785">
        <f>M1785</f>
        <v/>
      </c>
      <c r="AA1785">
        <f>N1785</f>
        <v/>
      </c>
      <c r="AB1785" s="14">
        <f>IF(H1785="","",H1785)</f>
        <v/>
      </c>
      <c r="AC1785">
        <f>O1785</f>
        <v/>
      </c>
      <c r="AD1785" s="14">
        <f>IF(I1785="","",I1785)</f>
        <v/>
      </c>
      <c r="AE1785">
        <f>P1785</f>
        <v/>
      </c>
      <c r="AH1785">
        <f>IF(S1785&lt;&gt;"",S1785,AH1784+900)</f>
        <v/>
      </c>
      <c r="AI1785">
        <f>IF(T1785&lt;&gt;"",T1785,AI1784)</f>
        <v/>
      </c>
      <c r="AJ1785">
        <f>IF(U1785&lt;&gt;"",U1785,AJ1784)</f>
        <v/>
      </c>
      <c r="AK1785">
        <f>IF(W1785&lt;&gt;"",W1785,"")</f>
        <v/>
      </c>
      <c r="AL1785" s="14">
        <f>IF(X1785&lt;&gt;"",X1785,"")</f>
        <v/>
      </c>
      <c r="AM1785" s="14">
        <f>IF(Y1785&lt;&gt;"",Y1785,"")</f>
        <v/>
      </c>
      <c r="AN1785" s="14">
        <f>IF(OR(AL1785="",AM1785=""),"",AL1785-AM1785)</f>
        <v/>
      </c>
      <c r="AO1785">
        <f>IF(AN1785="","",IF(AN1785&gt;0,"Bullish","Bearish"))</f>
        <v/>
      </c>
      <c r="AP1785">
        <f>IF(AO1785="",AP1784,AO1785)</f>
        <v/>
      </c>
      <c r="AQ1785" s="14">
        <f>IF(AB1785&lt;&gt;"",AB1785,"")</f>
        <v/>
      </c>
      <c r="AR1785" s="14">
        <f>IF(AD1785&lt;&gt;"",AD1785,"")</f>
        <v/>
      </c>
      <c r="AS1785">
        <f>IF(AS1784+1=13,1,AS1784+1)</f>
        <v/>
      </c>
      <c r="AT1785">
        <f>IFERROR(IF(SLOPE($AQ$1766:$AQ$1777,$AS$1766:$AS$1777)&gt;0,MIN(3,ABS(SLOPE($AQ$1766:$AQ$1777,$AS$1766:$AS$1777))),IF(SLOPE($AQ$1766:$AQ$1777,$AS$1766:$AS$1777)&lt;-0.5,-0.5,0)),0)</f>
        <v/>
      </c>
      <c r="AU1785">
        <f>IFERROR(IF(SLOPE($AR$1766:$AR$1777,$AS$1766:$AS$1777)&lt;0,MAX(-3,-ABS(SLOPE($AR$1766:$AR$1777,$AS$1766:$AS$1777))),IF(SLOPE($AR$1766:$AR$1777,$AS$1766:$AS$1777)&gt;0.5,0.5,0)),0)</f>
        <v/>
      </c>
      <c r="AV1785">
        <f>($AQ$1778+(AT1785*(AS1785-1)))</f>
        <v/>
      </c>
      <c r="AW1785">
        <f>($AR$1778+(AU1785*(AS1785-1)))</f>
        <v/>
      </c>
      <c r="AX1785">
        <f>IF(AT1785&gt;0,AV1785+AT1785,AV1785)</f>
        <v/>
      </c>
      <c r="AY1785">
        <f>IF(AU1785&lt;0,AW1785+AU1785,AW1785)</f>
        <v/>
      </c>
      <c r="BA1785" s="14">
        <f>IFERROR(AX1785-AQ1785,"")</f>
        <v/>
      </c>
      <c r="BB1785" s="14">
        <f>IFERROR(AY1785-AR1785,"")</f>
        <v/>
      </c>
      <c r="BD1785">
        <f>AH1785</f>
        <v/>
      </c>
      <c r="BE1785">
        <f>AI1785</f>
        <v/>
      </c>
      <c r="BF1785">
        <f>AJ1785</f>
        <v/>
      </c>
      <c r="BG1785" s="14">
        <f>L1785</f>
        <v/>
      </c>
      <c r="BH1785" s="14">
        <f>IF(X1785="","",X1785)</f>
        <v/>
      </c>
      <c r="BI1785" s="14">
        <f>IF(Y1785="","",Y1785)</f>
        <v/>
      </c>
      <c r="BJ1785">
        <f>Z1785</f>
        <v/>
      </c>
      <c r="BK1785">
        <f>AA1785</f>
        <v/>
      </c>
      <c r="BL1785">
        <f>IFERROR(AX1785,"")</f>
        <v/>
      </c>
      <c r="BM1785">
        <f>IFERROR(AY1785,"")</f>
        <v/>
      </c>
    </row>
    <row r="1786" ht="14.25" customHeight="1">
      <c r="A1786">
        <f>ALGLIB_SSA_XAUUSD!AA1786</f>
        <v/>
      </c>
      <c r="B1786">
        <f>IF($A1786="","",INDEX(ALGLIB_SSA_XAUUSD!$B$2:$B$2401,MATCH($A1786,ALGLIB_SSA_XAUUSD!$A$2:$A$2401,1)))</f>
        <v/>
      </c>
      <c r="C1786">
        <f>IF($A1786="","",INDEX(ALGLIB_SSA_XAUUSD!$C$2:$C$2401,MATCH($A1786,ALGLIB_SSA_XAUUSD!$A$2:$A$2401,1)))</f>
        <v/>
      </c>
      <c r="D1786" s="14">
        <f>IF($A1786="","",INT((ROW()-2)/12)+1)</f>
        <v/>
      </c>
      <c r="E1786" s="14">
        <f>IF(AND(E1790&lt;&gt;"",D1790=D1778+1),E1778+(E1790-E1778)*8/12,"")</f>
        <v/>
      </c>
      <c r="F1786" s="14">
        <f>IF(AND(F1790&lt;&gt;"",D1790=D1778+1),F1778+(F1790-F1778)*8/12,"")</f>
        <v/>
      </c>
      <c r="G1786" s="14">
        <f>IF(AND(G1790&lt;&gt;"",D1790=D1778+1),G1778+(G1790-G1778)*8/12,"")</f>
        <v/>
      </c>
      <c r="H1786" s="14">
        <f>IF(AND(H1790&lt;&gt;"",D1790=D1778+1),H1778+(H1790-H1778)*8/12,"")</f>
        <v/>
      </c>
      <c r="I1786" s="14">
        <f>IF(AND(L1790&lt;&gt;"",D1790=D1778+1),I1778+(I1790-I1778)*8/12,"")</f>
        <v/>
      </c>
      <c r="J1786">
        <f>_xlfn.XLOOKUP($A1786,ALGLIB_SSA_XAUUSD!$AA$2:$AA$2401,ALGLIB_SSA_XAUUSD!$P$2:$P$2401,"",0)</f>
        <v/>
      </c>
      <c r="K1786">
        <f>_xlfn.XLOOKUP($A1786,ALGLIB_SSA_XAUUSD!$AA$2:$AA$2401,ALGLIB_SSA_XAUUSD!$Q$2:$Q$2401,"",0)</f>
        <v/>
      </c>
      <c r="L1786">
        <f>_xlfn.XLOOKUP($A1786,ALGLIB_SSA_XAUUSD!$AA$2:$AA$2401,ALGLIB_SSA_XAUUSD!$R$2:$R$2401,"",0)</f>
        <v/>
      </c>
      <c r="M1786">
        <f>_xlfn.XLOOKUP($A1786,ALGLIB_SSA_XAUUSD!$AA$2:$AA$2401,ALGLIB_SSA_XAUUSD!$S$2:$S$2401,"",0)</f>
        <v/>
      </c>
      <c r="N1786">
        <f>_xlfn.XLOOKUP($A1786,ALGLIB_SSA_XAUUSD!$AA$2:$AA$2401,ALGLIB_SSA_XAUUSD!$T$2:$T$2401,"",0)</f>
        <v/>
      </c>
      <c r="O1786">
        <f>_xlfn.XLOOKUP($A1786,ALGLIB_SSA_XAUUSD!$AA$2:$AA$2401,ALGLIB_SSA_XAUUSD!$U$2:$U$2401,"",0)</f>
        <v/>
      </c>
      <c r="P1786">
        <f>_xlfn.XLOOKUP($A1786,ALGLIB_SSA_XAUUSD!$AA$2:$AA$2401,ALGLIB_SSA_XAUUSD!$V$2:$V$2401,"",0)</f>
        <v/>
      </c>
      <c r="S1786">
        <f>A1786</f>
        <v/>
      </c>
      <c r="T1786">
        <f>J1786</f>
        <v/>
      </c>
      <c r="U1786">
        <f>K1786</f>
        <v/>
      </c>
      <c r="V1786" s="14">
        <f>IF($A1786="","",MOD(ROW()-2,12)+1)</f>
        <v/>
      </c>
      <c r="W1786">
        <f>L1786</f>
        <v/>
      </c>
      <c r="X1786" s="14">
        <f>IF(F1786="","",F1786)</f>
        <v/>
      </c>
      <c r="Y1786" s="14">
        <f>IF(G1786="","",G1786)</f>
        <v/>
      </c>
      <c r="Z1786">
        <f>M1786</f>
        <v/>
      </c>
      <c r="AA1786">
        <f>N1786</f>
        <v/>
      </c>
      <c r="AB1786" s="14">
        <f>IF(H1786="","",H1786)</f>
        <v/>
      </c>
      <c r="AC1786">
        <f>O1786</f>
        <v/>
      </c>
      <c r="AD1786" s="14">
        <f>IF(I1786="","",I1786)</f>
        <v/>
      </c>
      <c r="AE1786">
        <f>P1786</f>
        <v/>
      </c>
      <c r="AH1786">
        <f>IF(S1786&lt;&gt;"",S1786,AH1785+900)</f>
        <v/>
      </c>
      <c r="AI1786">
        <f>IF(T1786&lt;&gt;"",T1786,AI1785)</f>
        <v/>
      </c>
      <c r="AJ1786">
        <f>IF(U1786&lt;&gt;"",U1786,AJ1785)</f>
        <v/>
      </c>
      <c r="AK1786">
        <f>IF(W1786&lt;&gt;"",W1786,"")</f>
        <v/>
      </c>
      <c r="AL1786" s="14">
        <f>IF(X1786&lt;&gt;"",X1786,"")</f>
        <v/>
      </c>
      <c r="AM1786" s="14">
        <f>IF(Y1786&lt;&gt;"",Y1786,"")</f>
        <v/>
      </c>
      <c r="AN1786" s="14">
        <f>IF(OR(AL1786="",AM1786=""),"",AL1786-AM1786)</f>
        <v/>
      </c>
      <c r="AO1786">
        <f>IF(AN1786="","",IF(AN1786&gt;0,"Bullish","Bearish"))</f>
        <v/>
      </c>
      <c r="AP1786">
        <f>IF(AO1786="",AP1785,AO1786)</f>
        <v/>
      </c>
      <c r="AQ1786" s="14">
        <f>IF(AB1786&lt;&gt;"",AB1786,"")</f>
        <v/>
      </c>
      <c r="AR1786" s="14">
        <f>IF(AD1786&lt;&gt;"",AD1786,"")</f>
        <v/>
      </c>
      <c r="AS1786">
        <f>IF(AS1785+1=13,1,AS1785+1)</f>
        <v/>
      </c>
      <c r="AT1786">
        <f>IFERROR(IF(SLOPE($AQ$1766:$AQ$1777,$AS$1766:$AS$1777)&gt;0,MIN(3,ABS(SLOPE($AQ$1766:$AQ$1777,$AS$1766:$AS$1777))),IF(SLOPE($AQ$1766:$AQ$1777,$AS$1766:$AS$1777)&lt;-0.5,-0.5,0)),0)</f>
        <v/>
      </c>
      <c r="AU1786">
        <f>IFERROR(IF(SLOPE($AR$1766:$AR$1777,$AS$1766:$AS$1777)&lt;0,MAX(-3,-ABS(SLOPE($AR$1766:$AR$1777,$AS$1766:$AS$1777))),IF(SLOPE($AR$1766:$AR$1777,$AS$1766:$AS$1777)&gt;0.5,0.5,0)),0)</f>
        <v/>
      </c>
      <c r="AV1786">
        <f>($AQ$1778+(AT1786*(AS1786-1)))</f>
        <v/>
      </c>
      <c r="AW1786">
        <f>($AR$1778+(AU1786*(AS1786-1)))</f>
        <v/>
      </c>
      <c r="AX1786">
        <f>IF(AT1786&gt;0,AV1786+AT1786,AV1786)</f>
        <v/>
      </c>
      <c r="AY1786">
        <f>IF(AU1786&lt;0,AW1786+AU1786,AW1786)</f>
        <v/>
      </c>
      <c r="BA1786" s="14">
        <f>IFERROR(AX1786-AQ1786,"")</f>
        <v/>
      </c>
      <c r="BB1786" s="14">
        <f>IFERROR(AY1786-AR1786,"")</f>
        <v/>
      </c>
      <c r="BD1786">
        <f>AH1786</f>
        <v/>
      </c>
      <c r="BE1786">
        <f>AI1786</f>
        <v/>
      </c>
      <c r="BF1786">
        <f>AJ1786</f>
        <v/>
      </c>
      <c r="BG1786" s="14">
        <f>L1786</f>
        <v/>
      </c>
      <c r="BH1786" s="14">
        <f>IF(X1786="","",X1786)</f>
        <v/>
      </c>
      <c r="BI1786" s="14">
        <f>IF(Y1786="","",Y1786)</f>
        <v/>
      </c>
      <c r="BJ1786">
        <f>Z1786</f>
        <v/>
      </c>
      <c r="BK1786">
        <f>AA1786</f>
        <v/>
      </c>
      <c r="BL1786">
        <f>IFERROR(AX1786,"")</f>
        <v/>
      </c>
      <c r="BM1786">
        <f>IFERROR(AY1786,"")</f>
        <v/>
      </c>
    </row>
    <row r="1787" ht="14.25" customHeight="1">
      <c r="A1787">
        <f>ALGLIB_SSA_XAUUSD!AA1787</f>
        <v/>
      </c>
      <c r="B1787">
        <f>IF($A1787="","",INDEX(ALGLIB_SSA_XAUUSD!$B$2:$B$2401,MATCH($A1787,ALGLIB_SSA_XAUUSD!$A$2:$A$2401,1)))</f>
        <v/>
      </c>
      <c r="C1787">
        <f>IF($A1787="","",INDEX(ALGLIB_SSA_XAUUSD!$C$2:$C$2401,MATCH($A1787,ALGLIB_SSA_XAUUSD!$A$2:$A$2401,1)))</f>
        <v/>
      </c>
      <c r="D1787" s="14">
        <f>IF($A1787="","",INT((ROW()-2)/12)+1)</f>
        <v/>
      </c>
      <c r="E1787" s="14">
        <f>IF(AND(E1790&lt;&gt;"",D1790=D1778+1),E1778+(E1790-E1778)*9/12,"")</f>
        <v/>
      </c>
      <c r="F1787" s="14">
        <f>IF(AND(F1790&lt;&gt;"",D1790=D1778+1),F1778+(F1790-F1778)*9/12,"")</f>
        <v/>
      </c>
      <c r="G1787" s="14">
        <f>IF(AND(G1790&lt;&gt;"",D1790=D1778+1),G1778+(G1790-G1778)*9/12,"")</f>
        <v/>
      </c>
      <c r="H1787" s="14">
        <f>IF(AND(H1790&lt;&gt;"",D1790=D1778+1),H1778+(H1790-H1778)*9/12,"")</f>
        <v/>
      </c>
      <c r="I1787" s="14">
        <f>IF(AND(L1790&lt;&gt;"",D1790=D1778+1),I1778+(I1790-I1778)*9/12,"")</f>
        <v/>
      </c>
      <c r="J1787">
        <f>_xlfn.XLOOKUP($A1787,ALGLIB_SSA_XAUUSD!$AA$2:$AA$2401,ALGLIB_SSA_XAUUSD!$P$2:$P$2401,"",0)</f>
        <v/>
      </c>
      <c r="K1787">
        <f>_xlfn.XLOOKUP($A1787,ALGLIB_SSA_XAUUSD!$AA$2:$AA$2401,ALGLIB_SSA_XAUUSD!$Q$2:$Q$2401,"",0)</f>
        <v/>
      </c>
      <c r="L1787">
        <f>_xlfn.XLOOKUP($A1787,ALGLIB_SSA_XAUUSD!$AA$2:$AA$2401,ALGLIB_SSA_XAUUSD!$R$2:$R$2401,"",0)</f>
        <v/>
      </c>
      <c r="M1787">
        <f>_xlfn.XLOOKUP($A1787,ALGLIB_SSA_XAUUSD!$AA$2:$AA$2401,ALGLIB_SSA_XAUUSD!$S$2:$S$2401,"",0)</f>
        <v/>
      </c>
      <c r="N1787">
        <f>_xlfn.XLOOKUP($A1787,ALGLIB_SSA_XAUUSD!$AA$2:$AA$2401,ALGLIB_SSA_XAUUSD!$T$2:$T$2401,"",0)</f>
        <v/>
      </c>
      <c r="O1787">
        <f>_xlfn.XLOOKUP($A1787,ALGLIB_SSA_XAUUSD!$AA$2:$AA$2401,ALGLIB_SSA_XAUUSD!$U$2:$U$2401,"",0)</f>
        <v/>
      </c>
      <c r="P1787">
        <f>_xlfn.XLOOKUP($A1787,ALGLIB_SSA_XAUUSD!$AA$2:$AA$2401,ALGLIB_SSA_XAUUSD!$V$2:$V$2401,"",0)</f>
        <v/>
      </c>
      <c r="S1787">
        <f>A1787</f>
        <v/>
      </c>
      <c r="T1787">
        <f>J1787</f>
        <v/>
      </c>
      <c r="U1787">
        <f>K1787</f>
        <v/>
      </c>
      <c r="V1787" s="14">
        <f>IF($A1787="","",MOD(ROW()-2,12)+1)</f>
        <v/>
      </c>
      <c r="W1787">
        <f>L1787</f>
        <v/>
      </c>
      <c r="X1787" s="14">
        <f>IF(F1787="","",F1787)</f>
        <v/>
      </c>
      <c r="Y1787" s="14">
        <f>IF(G1787="","",G1787)</f>
        <v/>
      </c>
      <c r="Z1787">
        <f>M1787</f>
        <v/>
      </c>
      <c r="AA1787">
        <f>N1787</f>
        <v/>
      </c>
      <c r="AB1787" s="14">
        <f>IF(H1787="","",H1787)</f>
        <v/>
      </c>
      <c r="AC1787">
        <f>O1787</f>
        <v/>
      </c>
      <c r="AD1787" s="14">
        <f>IF(I1787="","",I1787)</f>
        <v/>
      </c>
      <c r="AE1787">
        <f>P1787</f>
        <v/>
      </c>
      <c r="AH1787">
        <f>IF(S1787&lt;&gt;"",S1787,AH1786+900)</f>
        <v/>
      </c>
      <c r="AI1787">
        <f>IF(T1787&lt;&gt;"",T1787,AI1786)</f>
        <v/>
      </c>
      <c r="AJ1787">
        <f>IF(U1787&lt;&gt;"",U1787,AJ1786)</f>
        <v/>
      </c>
      <c r="AK1787">
        <f>IF(W1787&lt;&gt;"",W1787,"")</f>
        <v/>
      </c>
      <c r="AL1787" s="14">
        <f>IF(X1787&lt;&gt;"",X1787,"")</f>
        <v/>
      </c>
      <c r="AM1787" s="14">
        <f>IF(Y1787&lt;&gt;"",Y1787,"")</f>
        <v/>
      </c>
      <c r="AN1787" s="14">
        <f>IF(OR(AL1787="",AM1787=""),"",AL1787-AM1787)</f>
        <v/>
      </c>
      <c r="AO1787">
        <f>IF(AN1787="","",IF(AN1787&gt;0,"Bullish","Bearish"))</f>
        <v/>
      </c>
      <c r="AP1787">
        <f>IF(AO1787="",AP1786,AO1787)</f>
        <v/>
      </c>
      <c r="AQ1787" s="14">
        <f>IF(AB1787&lt;&gt;"",AB1787,"")</f>
        <v/>
      </c>
      <c r="AR1787" s="14">
        <f>IF(AD1787&lt;&gt;"",AD1787,"")</f>
        <v/>
      </c>
      <c r="AS1787">
        <f>IF(AS1786+1=13,1,AS1786+1)</f>
        <v/>
      </c>
      <c r="AT1787">
        <f>IFERROR(IF(SLOPE($AQ$1766:$AQ$1777,$AS$1766:$AS$1777)&gt;0,MIN(3,ABS(SLOPE($AQ$1766:$AQ$1777,$AS$1766:$AS$1777))),IF(SLOPE($AQ$1766:$AQ$1777,$AS$1766:$AS$1777)&lt;-0.5,-0.5,0)),0)</f>
        <v/>
      </c>
      <c r="AU1787">
        <f>IFERROR(IF(SLOPE($AR$1766:$AR$1777,$AS$1766:$AS$1777)&lt;0,MAX(-3,-ABS(SLOPE($AR$1766:$AR$1777,$AS$1766:$AS$1777))),IF(SLOPE($AR$1766:$AR$1777,$AS$1766:$AS$1777)&gt;0.5,0.5,0)),0)</f>
        <v/>
      </c>
      <c r="AV1787">
        <f>($AQ$1778+(AT1787*(AS1787-1)))</f>
        <v/>
      </c>
      <c r="AW1787">
        <f>($AR$1778+(AU1787*(AS1787-1)))</f>
        <v/>
      </c>
      <c r="AX1787">
        <f>IF(AT1787&gt;0,AV1787+AT1787,AV1787)</f>
        <v/>
      </c>
      <c r="AY1787">
        <f>IF(AU1787&lt;0,AW1787+AU1787,AW1787)</f>
        <v/>
      </c>
      <c r="BA1787" s="14">
        <f>IFERROR(AX1787-AQ1787,"")</f>
        <v/>
      </c>
      <c r="BB1787" s="14">
        <f>IFERROR(AY1787-AR1787,"")</f>
        <v/>
      </c>
      <c r="BD1787">
        <f>AH1787</f>
        <v/>
      </c>
      <c r="BE1787">
        <f>AI1787</f>
        <v/>
      </c>
      <c r="BF1787">
        <f>AJ1787</f>
        <v/>
      </c>
      <c r="BG1787" s="14">
        <f>L1787</f>
        <v/>
      </c>
      <c r="BH1787" s="14">
        <f>IF(X1787="","",X1787)</f>
        <v/>
      </c>
      <c r="BI1787" s="14">
        <f>IF(Y1787="","",Y1787)</f>
        <v/>
      </c>
      <c r="BJ1787">
        <f>Z1787</f>
        <v/>
      </c>
      <c r="BK1787">
        <f>AA1787</f>
        <v/>
      </c>
      <c r="BL1787">
        <f>IFERROR(AX1787,"")</f>
        <v/>
      </c>
      <c r="BM1787">
        <f>IFERROR(AY1787,"")</f>
        <v/>
      </c>
    </row>
    <row r="1788" ht="14.25" customHeight="1">
      <c r="A1788">
        <f>ALGLIB_SSA_XAUUSD!AA1788</f>
        <v/>
      </c>
      <c r="B1788">
        <f>IF($A1788="","",INDEX(ALGLIB_SSA_XAUUSD!$B$2:$B$2401,MATCH($A1788,ALGLIB_SSA_XAUUSD!$A$2:$A$2401,1)))</f>
        <v/>
      </c>
      <c r="C1788">
        <f>IF($A1788="","",INDEX(ALGLIB_SSA_XAUUSD!$C$2:$C$2401,MATCH($A1788,ALGLIB_SSA_XAUUSD!$A$2:$A$2401,1)))</f>
        <v/>
      </c>
      <c r="D1788" s="14">
        <f>IF($A1788="","",INT((ROW()-2)/12)+1)</f>
        <v/>
      </c>
      <c r="E1788" s="14">
        <f>IF(AND(E1790&lt;&gt;"",D1790=D1778+1),E1778+(E1790-E1778)*10/12,"")</f>
        <v/>
      </c>
      <c r="F1788" s="14">
        <f>IF(AND(F1790&lt;&gt;"",D1790=D1778+1),F1778+(F1790-F1778)*10/12,"")</f>
        <v/>
      </c>
      <c r="G1788" s="14">
        <f>IF(AND(G1790&lt;&gt;"",D1790=D1778+1),G1778+(G1790-G1778)*10/12,"")</f>
        <v/>
      </c>
      <c r="H1788" s="14">
        <f>IF(AND(H1790&lt;&gt;"",D1790=D1778+1),H1778+(H1790-H1778)*10/12,"")</f>
        <v/>
      </c>
      <c r="I1788" s="14">
        <f>IF(AND(L1790&lt;&gt;"",D1790=D1778+1),I1778+(I1790-I1778)*10/12,"")</f>
        <v/>
      </c>
      <c r="J1788">
        <f>_xlfn.XLOOKUP($A1788,ALGLIB_SSA_XAUUSD!$AA$2:$AA$2401,ALGLIB_SSA_XAUUSD!$P$2:$P$2401,"",0)</f>
        <v/>
      </c>
      <c r="K1788">
        <f>_xlfn.XLOOKUP($A1788,ALGLIB_SSA_XAUUSD!$AA$2:$AA$2401,ALGLIB_SSA_XAUUSD!$Q$2:$Q$2401,"",0)</f>
        <v/>
      </c>
      <c r="L1788">
        <f>_xlfn.XLOOKUP($A1788,ALGLIB_SSA_XAUUSD!$AA$2:$AA$2401,ALGLIB_SSA_XAUUSD!$R$2:$R$2401,"",0)</f>
        <v/>
      </c>
      <c r="M1788">
        <f>_xlfn.XLOOKUP($A1788,ALGLIB_SSA_XAUUSD!$AA$2:$AA$2401,ALGLIB_SSA_XAUUSD!$S$2:$S$2401,"",0)</f>
        <v/>
      </c>
      <c r="N1788">
        <f>_xlfn.XLOOKUP($A1788,ALGLIB_SSA_XAUUSD!$AA$2:$AA$2401,ALGLIB_SSA_XAUUSD!$T$2:$T$2401,"",0)</f>
        <v/>
      </c>
      <c r="O1788">
        <f>_xlfn.XLOOKUP($A1788,ALGLIB_SSA_XAUUSD!$AA$2:$AA$2401,ALGLIB_SSA_XAUUSD!$U$2:$U$2401,"",0)</f>
        <v/>
      </c>
      <c r="P1788">
        <f>_xlfn.XLOOKUP($A1788,ALGLIB_SSA_XAUUSD!$AA$2:$AA$2401,ALGLIB_SSA_XAUUSD!$V$2:$V$2401,"",0)</f>
        <v/>
      </c>
      <c r="S1788">
        <f>A1788</f>
        <v/>
      </c>
      <c r="T1788">
        <f>J1788</f>
        <v/>
      </c>
      <c r="U1788">
        <f>K1788</f>
        <v/>
      </c>
      <c r="V1788" s="14">
        <f>IF($A1788="","",MOD(ROW()-2,12)+1)</f>
        <v/>
      </c>
      <c r="W1788">
        <f>L1788</f>
        <v/>
      </c>
      <c r="X1788" s="14">
        <f>IF(F1788="","",F1788)</f>
        <v/>
      </c>
      <c r="Y1788" s="14">
        <f>IF(G1788="","",G1788)</f>
        <v/>
      </c>
      <c r="Z1788">
        <f>M1788</f>
        <v/>
      </c>
      <c r="AA1788">
        <f>N1788</f>
        <v/>
      </c>
      <c r="AB1788" s="14">
        <f>IF(H1788="","",H1788)</f>
        <v/>
      </c>
      <c r="AC1788">
        <f>O1788</f>
        <v/>
      </c>
      <c r="AD1788" s="14">
        <f>IF(I1788="","",I1788)</f>
        <v/>
      </c>
      <c r="AE1788">
        <f>P1788</f>
        <v/>
      </c>
      <c r="AH1788">
        <f>IF(S1788&lt;&gt;"",S1788,AH1787+900)</f>
        <v/>
      </c>
      <c r="AI1788">
        <f>IF(T1788&lt;&gt;"",T1788,AI1787)</f>
        <v/>
      </c>
      <c r="AJ1788">
        <f>IF(U1788&lt;&gt;"",U1788,AJ1787)</f>
        <v/>
      </c>
      <c r="AK1788">
        <f>IF(W1788&lt;&gt;"",W1788,"")</f>
        <v/>
      </c>
      <c r="AL1788" s="14">
        <f>IF(X1788&lt;&gt;"",X1788,"")</f>
        <v/>
      </c>
      <c r="AM1788" s="14">
        <f>IF(Y1788&lt;&gt;"",Y1788,"")</f>
        <v/>
      </c>
      <c r="AN1788" s="14">
        <f>IF(OR(AL1788="",AM1788=""),"",AL1788-AM1788)</f>
        <v/>
      </c>
      <c r="AO1788">
        <f>IF(AN1788="","",IF(AN1788&gt;0,"Bullish","Bearish"))</f>
        <v/>
      </c>
      <c r="AP1788">
        <f>IF(AO1788="",AP1787,AO1788)</f>
        <v/>
      </c>
      <c r="AQ1788" s="14">
        <f>IF(AB1788&lt;&gt;"",AB1788,"")</f>
        <v/>
      </c>
      <c r="AR1788" s="14">
        <f>IF(AD1788&lt;&gt;"",AD1788,"")</f>
        <v/>
      </c>
      <c r="AS1788">
        <f>IF(AS1787+1=13,1,AS1787+1)</f>
        <v/>
      </c>
      <c r="AT1788">
        <f>IFERROR(IF(SLOPE($AQ$1766:$AQ$1777,$AS$1766:$AS$1777)&gt;0,MIN(3,ABS(SLOPE($AQ$1766:$AQ$1777,$AS$1766:$AS$1777))),IF(SLOPE($AQ$1766:$AQ$1777,$AS$1766:$AS$1777)&lt;-0.5,-0.5,0)),0)</f>
        <v/>
      </c>
      <c r="AU1788">
        <f>IFERROR(IF(SLOPE($AR$1766:$AR$1777,$AS$1766:$AS$1777)&lt;0,MAX(-3,-ABS(SLOPE($AR$1766:$AR$1777,$AS$1766:$AS$1777))),IF(SLOPE($AR$1766:$AR$1777,$AS$1766:$AS$1777)&gt;0.5,0.5,0)),0)</f>
        <v/>
      </c>
      <c r="AV1788">
        <f>($AQ$1778+(AT1788*(AS1788-1)))</f>
        <v/>
      </c>
      <c r="AW1788">
        <f>($AR$1778+(AU1788*(AS1788-1)))</f>
        <v/>
      </c>
      <c r="AX1788">
        <f>IF(AT1788&gt;0,AV1788+AT1788,AV1788)</f>
        <v/>
      </c>
      <c r="AY1788">
        <f>IF(AU1788&lt;0,AW1788+AU1788,AW1788)</f>
        <v/>
      </c>
      <c r="BA1788" s="14">
        <f>IFERROR(AX1788-AQ1788,"")</f>
        <v/>
      </c>
      <c r="BB1788" s="14">
        <f>IFERROR(AY1788-AR1788,"")</f>
        <v/>
      </c>
      <c r="BD1788">
        <f>AH1788</f>
        <v/>
      </c>
      <c r="BE1788">
        <f>AI1788</f>
        <v/>
      </c>
      <c r="BF1788">
        <f>AJ1788</f>
        <v/>
      </c>
      <c r="BG1788" s="14">
        <f>L1788</f>
        <v/>
      </c>
      <c r="BH1788" s="14">
        <f>IF(X1788="","",X1788)</f>
        <v/>
      </c>
      <c r="BI1788" s="14">
        <f>IF(Y1788="","",Y1788)</f>
        <v/>
      </c>
      <c r="BJ1788">
        <f>Z1788</f>
        <v/>
      </c>
      <c r="BK1788">
        <f>AA1788</f>
        <v/>
      </c>
      <c r="BL1788">
        <f>IFERROR(AX1788,"")</f>
        <v/>
      </c>
      <c r="BM1788">
        <f>IFERROR(AY1788,"")</f>
        <v/>
      </c>
    </row>
    <row r="1789" ht="14.25" customHeight="1">
      <c r="A1789">
        <f>ALGLIB_SSA_XAUUSD!AA1789</f>
        <v/>
      </c>
      <c r="B1789">
        <f>IF($A1789="","",INDEX(ALGLIB_SSA_XAUUSD!$B$2:$B$2401,MATCH($A1789,ALGLIB_SSA_XAUUSD!$A$2:$A$2401,1)))</f>
        <v/>
      </c>
      <c r="C1789">
        <f>IF($A1789="","",INDEX(ALGLIB_SSA_XAUUSD!$C$2:$C$2401,MATCH($A1789,ALGLIB_SSA_XAUUSD!$A$2:$A$2401,1)))</f>
        <v/>
      </c>
      <c r="D1789" s="14">
        <f>IF($A1789="","",INT((ROW()-2)/12)+1)</f>
        <v/>
      </c>
      <c r="E1789" s="14">
        <f>IF(AND(E1790&lt;&gt;"",D1790=D1778+1),E1778+(E1790-E1778)*11/12,"")</f>
        <v/>
      </c>
      <c r="F1789" s="14">
        <f>IF(AND(F1790&lt;&gt;"",D1790=D1778+1),F1778+(F1790-F1778)*11/12,"")</f>
        <v/>
      </c>
      <c r="G1789" s="14">
        <f>IF(AND(G1790&lt;&gt;"",D1790=D1778+1),G1778+(G1790-G1778)*11/12,"")</f>
        <v/>
      </c>
      <c r="H1789" s="14">
        <f>IF(AND(H1790&lt;&gt;"",D1790=D1778+1),H1778+(H1790-H1778)*11/12,"")</f>
        <v/>
      </c>
      <c r="I1789" s="14">
        <f>IF(AND(L1790&lt;&gt;"",D1790=D1778+1),I1778+(I1790-I1778)*11/12,"")</f>
        <v/>
      </c>
      <c r="J1789">
        <f>_xlfn.XLOOKUP($A1789,ALGLIB_SSA_XAUUSD!$AA$2:$AA$2401,ALGLIB_SSA_XAUUSD!$P$2:$P$2401,"",0)</f>
        <v/>
      </c>
      <c r="K1789">
        <f>_xlfn.XLOOKUP($A1789,ALGLIB_SSA_XAUUSD!$AA$2:$AA$2401,ALGLIB_SSA_XAUUSD!$Q$2:$Q$2401,"",0)</f>
        <v/>
      </c>
      <c r="L1789">
        <f>_xlfn.XLOOKUP($A1789,ALGLIB_SSA_XAUUSD!$AA$2:$AA$2401,ALGLIB_SSA_XAUUSD!$R$2:$R$2401,"",0)</f>
        <v/>
      </c>
      <c r="M1789">
        <f>_xlfn.XLOOKUP($A1789,ALGLIB_SSA_XAUUSD!$AA$2:$AA$2401,ALGLIB_SSA_XAUUSD!$S$2:$S$2401,"",0)</f>
        <v/>
      </c>
      <c r="N1789">
        <f>_xlfn.XLOOKUP($A1789,ALGLIB_SSA_XAUUSD!$AA$2:$AA$2401,ALGLIB_SSA_XAUUSD!$T$2:$T$2401,"",0)</f>
        <v/>
      </c>
      <c r="O1789">
        <f>_xlfn.XLOOKUP($A1789,ALGLIB_SSA_XAUUSD!$AA$2:$AA$2401,ALGLIB_SSA_XAUUSD!$U$2:$U$2401,"",0)</f>
        <v/>
      </c>
      <c r="P1789">
        <f>_xlfn.XLOOKUP($A1789,ALGLIB_SSA_XAUUSD!$AA$2:$AA$2401,ALGLIB_SSA_XAUUSD!$V$2:$V$2401,"",0)</f>
        <v/>
      </c>
      <c r="S1789">
        <f>A1789</f>
        <v/>
      </c>
      <c r="T1789">
        <f>J1789</f>
        <v/>
      </c>
      <c r="U1789">
        <f>K1789</f>
        <v/>
      </c>
      <c r="V1789" s="14">
        <f>IF($A1789="","",MOD(ROW()-2,12)+1)</f>
        <v/>
      </c>
      <c r="W1789">
        <f>L1789</f>
        <v/>
      </c>
      <c r="X1789" s="14">
        <f>IF(F1789="","",F1789)</f>
        <v/>
      </c>
      <c r="Y1789" s="14">
        <f>IF(G1789="","",G1789)</f>
        <v/>
      </c>
      <c r="Z1789">
        <f>M1789</f>
        <v/>
      </c>
      <c r="AA1789">
        <f>N1789</f>
        <v/>
      </c>
      <c r="AB1789" s="14">
        <f>IF(H1789="","",H1789)</f>
        <v/>
      </c>
      <c r="AC1789">
        <f>O1789</f>
        <v/>
      </c>
      <c r="AD1789" s="14">
        <f>IF(I1789="","",I1789)</f>
        <v/>
      </c>
      <c r="AE1789">
        <f>P1789</f>
        <v/>
      </c>
      <c r="AH1789">
        <f>IF(S1789&lt;&gt;"",S1789,AH1788+900)</f>
        <v/>
      </c>
      <c r="AI1789">
        <f>IF(T1789&lt;&gt;"",T1789,AI1788)</f>
        <v/>
      </c>
      <c r="AJ1789">
        <f>IF(U1789&lt;&gt;"",U1789,AJ1788)</f>
        <v/>
      </c>
      <c r="AK1789">
        <f>IF(W1789&lt;&gt;"",W1789,"")</f>
        <v/>
      </c>
      <c r="AL1789" s="14">
        <f>IF(X1789&lt;&gt;"",X1789,"")</f>
        <v/>
      </c>
      <c r="AM1789" s="14">
        <f>IF(Y1789&lt;&gt;"",Y1789,"")</f>
        <v/>
      </c>
      <c r="AN1789" s="14">
        <f>IF(OR(AL1789="",AM1789=""),"",AL1789-AM1789)</f>
        <v/>
      </c>
      <c r="AO1789">
        <f>IF(AN1789="","",IF(AN1789&gt;0,"Bullish","Bearish"))</f>
        <v/>
      </c>
      <c r="AP1789">
        <f>IF(AO1789="",AP1788,AO1789)</f>
        <v/>
      </c>
      <c r="AQ1789" s="14">
        <f>IF(AB1789&lt;&gt;"",AB1789,"")</f>
        <v/>
      </c>
      <c r="AR1789" s="14">
        <f>IF(AD1789&lt;&gt;"",AD1789,"")</f>
        <v/>
      </c>
      <c r="AS1789">
        <f>IF(AS1788+1=13,1,AS1788+1)</f>
        <v/>
      </c>
      <c r="AT1789">
        <f>IFERROR(IF(SLOPE($AQ$1766:$AQ$1777,$AS$1766:$AS$1777)&gt;0,MIN(3,ABS(SLOPE($AQ$1766:$AQ$1777,$AS$1766:$AS$1777))),IF(SLOPE($AQ$1766:$AQ$1777,$AS$1766:$AS$1777)&lt;-0.5,-0.5,0)),0)</f>
        <v/>
      </c>
      <c r="AU1789">
        <f>IFERROR(IF(SLOPE($AR$1766:$AR$1777,$AS$1766:$AS$1777)&lt;0,MAX(-3,-ABS(SLOPE($AR$1766:$AR$1777,$AS$1766:$AS$1777))),IF(SLOPE($AR$1766:$AR$1777,$AS$1766:$AS$1777)&gt;0.5,0.5,0)),0)</f>
        <v/>
      </c>
      <c r="AV1789">
        <f>($AQ$1778+(AT1789*(AS1789-1)))</f>
        <v/>
      </c>
      <c r="AW1789">
        <f>($AR$1778+(AU1789*(AS1789-1)))</f>
        <v/>
      </c>
      <c r="AX1789">
        <f>IF(AT1789&gt;0,AV1789+AT1789,AV1789)</f>
        <v/>
      </c>
      <c r="AY1789">
        <f>IF(AU1789&lt;0,AW1789+AU1789,AW1789)</f>
        <v/>
      </c>
      <c r="BA1789" s="14">
        <f>IFERROR(AX1789-AQ1789,"")</f>
        <v/>
      </c>
      <c r="BB1789" s="14">
        <f>IFERROR(AY1789-AR1789,"")</f>
        <v/>
      </c>
      <c r="BD1789">
        <f>AH1789</f>
        <v/>
      </c>
      <c r="BE1789">
        <f>AI1789</f>
        <v/>
      </c>
      <c r="BF1789">
        <f>AJ1789</f>
        <v/>
      </c>
      <c r="BG1789" s="14">
        <f>L1789</f>
        <v/>
      </c>
      <c r="BH1789" s="14">
        <f>IF(X1789="","",X1789)</f>
        <v/>
      </c>
      <c r="BI1789" s="14">
        <f>IF(Y1789="","",Y1789)</f>
        <v/>
      </c>
      <c r="BJ1789">
        <f>Z1789</f>
        <v/>
      </c>
      <c r="BK1789">
        <f>AA1789</f>
        <v/>
      </c>
      <c r="BL1789">
        <f>IFERROR(AX1789,"")</f>
        <v/>
      </c>
      <c r="BM1789">
        <f>IFERROR(AY1789,"")</f>
        <v/>
      </c>
    </row>
    <row r="1790" ht="14.25" customHeight="1">
      <c r="A1790">
        <f>ALGLIB_SSA_XAUUSD!AA1790</f>
        <v/>
      </c>
      <c r="B1790">
        <f>IF($A1790="","",INDEX(ALGLIB_SSA_XAUUSD!$B$2:$B$2401,MATCH($A1790,ALGLIB_SSA_XAUUSD!$A$2:$A$2401,1)))</f>
        <v/>
      </c>
      <c r="C1790">
        <f>IF($A1790="","",INDEX(ALGLIB_SSA_XAUUSD!$C$2:$C$2401,MATCH($A1790,ALGLIB_SSA_XAUUSD!$A$2:$A$2401,1)))</f>
        <v/>
      </c>
      <c r="D1790" s="14">
        <f>IF($A1790="","",INT((ROW()-2)/12)+1)</f>
        <v/>
      </c>
      <c r="E1790" s="14">
        <f>IF($A1790="","",INDEX(ALGLIB_SSA_XAUUSD!$D$2:$D$2401,MATCH($A1790,ALGLIB_SSA_XAUUSD!$A$2:$A$2401,1)))</f>
        <v/>
      </c>
      <c r="F1790" s="14">
        <f>IF($A1790="","",INDEX(ALGLIB_SSA_XAUUSD!$E$2:$E$2401,MATCH($A1790,ALGLIB_SSA_XAUUSD!$A$2:$A$2401,1)))</f>
        <v/>
      </c>
      <c r="G1790" s="14">
        <f>IF($A1790="","",INDEX(ALGLIB_SSA_XAUUSD!$F$2:$F$2401,MATCH($A1790,ALGLIB_SSA_XAUUSD!$A$2:$A$2401,1)))</f>
        <v/>
      </c>
      <c r="H1790" s="14">
        <f>IF($A1790="","",INDEX(ALGLIB_SSA_XAUUSD!$G$2:$G$2401,MATCH($A1790,ALGLIB_SSA_XAUUSD!$A$2:$A$2401,1)))</f>
        <v/>
      </c>
      <c r="I1790" s="14">
        <f>IF($A1790="","",INDEX(ALGLIB_SSA_XAUUSD!$H$2:$H$2401,MATCH($A1790,ALGLIB_SSA_XAUUSD!$A$2:$A$2401,1)))</f>
        <v/>
      </c>
      <c r="J1790">
        <f>_xlfn.XLOOKUP($A1790,ALGLIB_SSA_XAUUSD!$AA$2:$AA$2401,ALGLIB_SSA_XAUUSD!$P$2:$P$2401,"",0)</f>
        <v/>
      </c>
      <c r="K1790">
        <f>_xlfn.XLOOKUP($A1790,ALGLIB_SSA_XAUUSD!$AA$2:$AA$2401,ALGLIB_SSA_XAUUSD!$Q$2:$Q$2401,"",0)</f>
        <v/>
      </c>
      <c r="L1790">
        <f>_xlfn.XLOOKUP($A1790,ALGLIB_SSA_XAUUSD!$AA$2:$AA$2401,ALGLIB_SSA_XAUUSD!$R$2:$R$2401,"",0)</f>
        <v/>
      </c>
      <c r="M1790">
        <f>_xlfn.XLOOKUP($A1790,ALGLIB_SSA_XAUUSD!$AA$2:$AA$2401,ALGLIB_SSA_XAUUSD!$S$2:$S$2401,"",0)</f>
        <v/>
      </c>
      <c r="N1790">
        <f>_xlfn.XLOOKUP($A1790,ALGLIB_SSA_XAUUSD!$AA$2:$AA$2401,ALGLIB_SSA_XAUUSD!$T$2:$T$2401,"",0)</f>
        <v/>
      </c>
      <c r="O1790">
        <f>_xlfn.XLOOKUP($A1790,ALGLIB_SSA_XAUUSD!$AA$2:$AA$2401,ALGLIB_SSA_XAUUSD!$U$2:$U$2401,"",0)</f>
        <v/>
      </c>
      <c r="P1790">
        <f>_xlfn.XLOOKUP($A1790,ALGLIB_SSA_XAUUSD!$AA$2:$AA$2401,ALGLIB_SSA_XAUUSD!$V$2:$V$2401,"",0)</f>
        <v/>
      </c>
      <c r="S1790">
        <f>A1790</f>
        <v/>
      </c>
      <c r="T1790">
        <f>J1790</f>
        <v/>
      </c>
      <c r="U1790">
        <f>K1790</f>
        <v/>
      </c>
      <c r="V1790" s="14">
        <f>IF($A1790="","",MOD(ROW()-2,12)+1)</f>
        <v/>
      </c>
      <c r="W1790">
        <f>L1790</f>
        <v/>
      </c>
      <c r="X1790" s="14">
        <f>IF(F1790="","",F1790)</f>
        <v/>
      </c>
      <c r="Y1790" s="14">
        <f>IF(G1790="","",G1790)</f>
        <v/>
      </c>
      <c r="Z1790">
        <f>M1790</f>
        <v/>
      </c>
      <c r="AA1790">
        <f>N1790</f>
        <v/>
      </c>
      <c r="AB1790" s="14">
        <f>IF(H1790="","",H1790)</f>
        <v/>
      </c>
      <c r="AC1790">
        <f>O1790</f>
        <v/>
      </c>
      <c r="AD1790" s="14">
        <f>IF(I1790="","",I1790)</f>
        <v/>
      </c>
      <c r="AE1790">
        <f>P1790</f>
        <v/>
      </c>
      <c r="AH1790">
        <f>IF(S1790&lt;&gt;"",S1790,AH1789+900)</f>
        <v/>
      </c>
      <c r="AI1790">
        <f>IF(T1790&lt;&gt;"",T1790,AI1789)</f>
        <v/>
      </c>
      <c r="AJ1790">
        <f>IF(U1790&lt;&gt;"",U1790,AJ1789)</f>
        <v/>
      </c>
      <c r="AK1790">
        <f>IF(W1790&lt;&gt;"",W1790,"")</f>
        <v/>
      </c>
      <c r="AL1790" s="14">
        <f>IF(X1790&lt;&gt;"",X1790,"")</f>
        <v/>
      </c>
      <c r="AM1790" s="14">
        <f>IF(Y1790&lt;&gt;"",Y1790,"")</f>
        <v/>
      </c>
      <c r="AN1790" s="14">
        <f>IF(OR(AL1790="",AM1790=""),"",AL1790-AM1790)</f>
        <v/>
      </c>
      <c r="AO1790">
        <f>IF(AN1790="","",IF(AN1790&gt;0,"Bullish","Bearish"))</f>
        <v/>
      </c>
      <c r="AP1790">
        <f>IF(AO1790="",AP1789,AO1790)</f>
        <v/>
      </c>
      <c r="AQ1790" s="14">
        <f>IF(AB1790&lt;&gt;"",AB1790,"")</f>
        <v/>
      </c>
      <c r="AR1790" s="14">
        <f>IF(AD1790&lt;&gt;"",AD1790,"")</f>
        <v/>
      </c>
      <c r="AS1790">
        <f>IF(AS1789+1=13,1,AS1789+1)</f>
        <v/>
      </c>
      <c r="AT1790">
        <f>IFERROR(IF(SLOPE($AQ$1778:$AQ$1789,$AS$1778:$AS$1789)&gt;0,MIN(3,ABS(SLOPE($AQ$1778:$AQ$1789,$AS$1778:$AS$1789))),IF(SLOPE($AQ$1778:$AQ$1789,$AS$1778:$AS$1789)&lt;-0.5,-0.5,0)),0)</f>
        <v/>
      </c>
      <c r="AU1790">
        <f>IFERROR(IF(SLOPE($AR$1778:$AR$1789,$AS$1778:$AS$1789)&lt;0,MAX(-3,-ABS(SLOPE($AR$1778:$AR$1789,$AS$1778:$AS$1789))),IF(SLOPE($AR$1778:$AR$1789,$AS$1778:$AS$1789)&gt;0.5,0.5,0)),0)</f>
        <v/>
      </c>
      <c r="AV1790">
        <f>($AQ$1790+(AT1790*(AS1790-1)))</f>
        <v/>
      </c>
      <c r="AW1790">
        <f>($AR$1790+(AU1790*(AS1790-1)))</f>
        <v/>
      </c>
      <c r="AX1790">
        <f>IF(AT1790&gt;0,AV1790+AT1790,AV1790)</f>
        <v/>
      </c>
      <c r="AY1790">
        <f>IF(AU1790&lt;0,AW1790+AU1790,AW1790)</f>
        <v/>
      </c>
      <c r="BA1790" s="14">
        <f>IFERROR(AX1790-AQ1790,"")</f>
        <v/>
      </c>
      <c r="BB1790" s="14">
        <f>IFERROR(AY1790-AR1790,"")</f>
        <v/>
      </c>
      <c r="BD1790">
        <f>AH1790</f>
        <v/>
      </c>
      <c r="BE1790">
        <f>AI1790</f>
        <v/>
      </c>
      <c r="BF1790">
        <f>AJ1790</f>
        <v/>
      </c>
      <c r="BG1790" s="14">
        <f>L1790</f>
        <v/>
      </c>
      <c r="BH1790" s="14">
        <f>IF(X1790="","",X1790)</f>
        <v/>
      </c>
      <c r="BI1790" s="14">
        <f>IF(Y1790="","",Y1790)</f>
        <v/>
      </c>
      <c r="BJ1790">
        <f>Z1790</f>
        <v/>
      </c>
      <c r="BK1790">
        <f>AA1790</f>
        <v/>
      </c>
      <c r="BL1790">
        <f>IFERROR(AX1790,"")</f>
        <v/>
      </c>
      <c r="BM1790">
        <f>IFERROR(AY1790,"")</f>
        <v/>
      </c>
    </row>
    <row r="1791" ht="14.25" customHeight="1">
      <c r="A1791">
        <f>ALGLIB_SSA_XAUUSD!AA1791</f>
        <v/>
      </c>
      <c r="B1791">
        <f>IF($A1791="","",INDEX(ALGLIB_SSA_XAUUSD!$B$2:$B$2401,MATCH($A1791,ALGLIB_SSA_XAUUSD!$A$2:$A$2401,1)))</f>
        <v/>
      </c>
      <c r="C1791">
        <f>IF($A1791="","",INDEX(ALGLIB_SSA_XAUUSD!$C$2:$C$2401,MATCH($A1791,ALGLIB_SSA_XAUUSD!$A$2:$A$2401,1)))</f>
        <v/>
      </c>
      <c r="D1791" s="14">
        <f>IF($A1791="","",INT((ROW()-2)/12)+1)</f>
        <v/>
      </c>
      <c r="E1791" s="14">
        <f>IF(AND(E1802&lt;&gt;"",D1802=D1790+1),E1790+(E1802-E1790)*1/12,"")</f>
        <v/>
      </c>
      <c r="F1791" s="14">
        <f>IF(AND(F1802&lt;&gt;"",D1802=D1790+1),F1790+(F1802-F1790)*1/12,"")</f>
        <v/>
      </c>
      <c r="G1791" s="14">
        <f>IF(AND(G1802&lt;&gt;"",D1802=D1790+1),G1790+(G1802-G1790)*1/12,"")</f>
        <v/>
      </c>
      <c r="H1791" s="14">
        <f>IF(AND(H1802&lt;&gt;"",D1802=D1790+1),H1790+(H1802-H1790)*1/12,"")</f>
        <v/>
      </c>
      <c r="I1791" s="14">
        <f>IF(AND(L1802&lt;&gt;"",D1802=D1790+1),I1790+(I1802-I1790)*1/12,"")</f>
        <v/>
      </c>
      <c r="J1791">
        <f>_xlfn.XLOOKUP($A1791,ALGLIB_SSA_XAUUSD!$AA$2:$AA$2401,ALGLIB_SSA_XAUUSD!$P$2:$P$2401,"",0)</f>
        <v/>
      </c>
      <c r="K1791">
        <f>_xlfn.XLOOKUP($A1791,ALGLIB_SSA_XAUUSD!$AA$2:$AA$2401,ALGLIB_SSA_XAUUSD!$Q$2:$Q$2401,"",0)</f>
        <v/>
      </c>
      <c r="L1791">
        <f>_xlfn.XLOOKUP($A1791,ALGLIB_SSA_XAUUSD!$AA$2:$AA$2401,ALGLIB_SSA_XAUUSD!$R$2:$R$2401,"",0)</f>
        <v/>
      </c>
      <c r="M1791">
        <f>_xlfn.XLOOKUP($A1791,ALGLIB_SSA_XAUUSD!$AA$2:$AA$2401,ALGLIB_SSA_XAUUSD!$S$2:$S$2401,"",0)</f>
        <v/>
      </c>
      <c r="N1791">
        <f>_xlfn.XLOOKUP($A1791,ALGLIB_SSA_XAUUSD!$AA$2:$AA$2401,ALGLIB_SSA_XAUUSD!$T$2:$T$2401,"",0)</f>
        <v/>
      </c>
      <c r="O1791">
        <f>_xlfn.XLOOKUP($A1791,ALGLIB_SSA_XAUUSD!$AA$2:$AA$2401,ALGLIB_SSA_XAUUSD!$U$2:$U$2401,"",0)</f>
        <v/>
      </c>
      <c r="P1791">
        <f>_xlfn.XLOOKUP($A1791,ALGLIB_SSA_XAUUSD!$AA$2:$AA$2401,ALGLIB_SSA_XAUUSD!$V$2:$V$2401,"",0)</f>
        <v/>
      </c>
      <c r="S1791">
        <f>A1791</f>
        <v/>
      </c>
      <c r="T1791">
        <f>J1791</f>
        <v/>
      </c>
      <c r="U1791">
        <f>K1791</f>
        <v/>
      </c>
      <c r="V1791" s="14">
        <f>IF($A1791="","",MOD(ROW()-2,12)+1)</f>
        <v/>
      </c>
      <c r="W1791">
        <f>L1791</f>
        <v/>
      </c>
      <c r="X1791" s="14">
        <f>IF(F1791="","",F1791)</f>
        <v/>
      </c>
      <c r="Y1791" s="14">
        <f>IF(G1791="","",G1791)</f>
        <v/>
      </c>
      <c r="Z1791">
        <f>M1791</f>
        <v/>
      </c>
      <c r="AA1791">
        <f>N1791</f>
        <v/>
      </c>
      <c r="AB1791" s="14">
        <f>IF(H1791="","",H1791)</f>
        <v/>
      </c>
      <c r="AC1791">
        <f>O1791</f>
        <v/>
      </c>
      <c r="AD1791" s="14">
        <f>IF(I1791="","",I1791)</f>
        <v/>
      </c>
      <c r="AE1791">
        <f>P1791</f>
        <v/>
      </c>
      <c r="AH1791">
        <f>IF(S1791&lt;&gt;"",S1791,AH1790+900)</f>
        <v/>
      </c>
      <c r="AI1791">
        <f>IF(T1791&lt;&gt;"",T1791,AI1790)</f>
        <v/>
      </c>
      <c r="AJ1791">
        <f>IF(U1791&lt;&gt;"",U1791,AJ1790)</f>
        <v/>
      </c>
      <c r="AK1791">
        <f>IF(W1791&lt;&gt;"",W1791,"")</f>
        <v/>
      </c>
      <c r="AL1791" s="14">
        <f>IF(X1791&lt;&gt;"",X1791,"")</f>
        <v/>
      </c>
      <c r="AM1791" s="14">
        <f>IF(Y1791&lt;&gt;"",Y1791,"")</f>
        <v/>
      </c>
      <c r="AN1791" s="14">
        <f>IF(OR(AL1791="",AM1791=""),"",AL1791-AM1791)</f>
        <v/>
      </c>
      <c r="AO1791">
        <f>IF(AN1791="","",IF(AN1791&gt;0,"Bullish","Bearish"))</f>
        <v/>
      </c>
      <c r="AP1791">
        <f>IF(AO1791="",AP1790,AO1791)</f>
        <v/>
      </c>
      <c r="AQ1791" s="14">
        <f>IF(AB1791&lt;&gt;"",AB1791,"")</f>
        <v/>
      </c>
      <c r="AR1791" s="14">
        <f>IF(AD1791&lt;&gt;"",AD1791,"")</f>
        <v/>
      </c>
      <c r="AS1791">
        <f>IF(AS1790+1=13,1,AS1790+1)</f>
        <v/>
      </c>
      <c r="AT1791">
        <f>IFERROR(IF(SLOPE($AQ$1778:$AQ$1789,$AS$1778:$AS$1789)&gt;0,MIN(3,ABS(SLOPE($AQ$1778:$AQ$1789,$AS$1778:$AS$1789))),IF(SLOPE($AQ$1778:$AQ$1789,$AS$1778:$AS$1789)&lt;-0.5,-0.5,0)),0)</f>
        <v/>
      </c>
      <c r="AU1791">
        <f>IFERROR(IF(SLOPE($AR$1778:$AR$1789,$AS$1778:$AS$1789)&lt;0,MAX(-3,-ABS(SLOPE($AR$1778:$AR$1789,$AS$1778:$AS$1789))),IF(SLOPE($AR$1778:$AR$1789,$AS$1778:$AS$1789)&gt;0.5,0.5,0)),0)</f>
        <v/>
      </c>
      <c r="AV1791">
        <f>($AQ$1790+(AT1791*(AS1791-1)))</f>
        <v/>
      </c>
      <c r="AW1791">
        <f>($AR$1790+(AU1791*(AS1791-1)))</f>
        <v/>
      </c>
      <c r="AX1791">
        <f>IF(AT1791&gt;0,AV1791+AT1791,AV1791)</f>
        <v/>
      </c>
      <c r="AY1791">
        <f>IF(AU1791&lt;0,AW1791+AU1791,AW1791)</f>
        <v/>
      </c>
      <c r="BA1791" s="14">
        <f>IFERROR(AX1791-AQ1791,"")</f>
        <v/>
      </c>
      <c r="BB1791" s="14">
        <f>IFERROR(AY1791-AR1791,"")</f>
        <v/>
      </c>
      <c r="BD1791">
        <f>AH1791</f>
        <v/>
      </c>
      <c r="BE1791">
        <f>AI1791</f>
        <v/>
      </c>
      <c r="BF1791">
        <f>AJ1791</f>
        <v/>
      </c>
      <c r="BG1791" s="14">
        <f>L1791</f>
        <v/>
      </c>
      <c r="BH1791" s="14">
        <f>IF(X1791="","",X1791)</f>
        <v/>
      </c>
      <c r="BI1791" s="14">
        <f>IF(Y1791="","",Y1791)</f>
        <v/>
      </c>
      <c r="BJ1791">
        <f>Z1791</f>
        <v/>
      </c>
      <c r="BK1791">
        <f>AA1791</f>
        <v/>
      </c>
      <c r="BL1791">
        <f>IFERROR(AX1791,"")</f>
        <v/>
      </c>
      <c r="BM1791">
        <f>IFERROR(AY1791,"")</f>
        <v/>
      </c>
    </row>
    <row r="1792" ht="14.25" customHeight="1">
      <c r="A1792">
        <f>ALGLIB_SSA_XAUUSD!AA1792</f>
        <v/>
      </c>
      <c r="B1792">
        <f>IF($A1792="","",INDEX(ALGLIB_SSA_XAUUSD!$B$2:$B$2401,MATCH($A1792,ALGLIB_SSA_XAUUSD!$A$2:$A$2401,1)))</f>
        <v/>
      </c>
      <c r="C1792">
        <f>IF($A1792="","",INDEX(ALGLIB_SSA_XAUUSD!$C$2:$C$2401,MATCH($A1792,ALGLIB_SSA_XAUUSD!$A$2:$A$2401,1)))</f>
        <v/>
      </c>
      <c r="D1792" s="14">
        <f>IF($A1792="","",INT((ROW()-2)/12)+1)</f>
        <v/>
      </c>
      <c r="E1792" s="14">
        <f>IF(AND(E1802&lt;&gt;"",D1802=D1790+1),E1790+(E1802-E1790)*2/12,"")</f>
        <v/>
      </c>
      <c r="F1792" s="14">
        <f>IF(AND(F1802&lt;&gt;"",D1802=D1790+1),F1790+(F1802-F1790)*2/12,"")</f>
        <v/>
      </c>
      <c r="G1792" s="14">
        <f>IF(AND(G1802&lt;&gt;"",D1802=D1790+1),G1790+(G1802-G1790)*2/12,"")</f>
        <v/>
      </c>
      <c r="H1792" s="14">
        <f>IF(AND(H1802&lt;&gt;"",D1802=D1790+1),H1790+(H1802-H1790)*2/12,"")</f>
        <v/>
      </c>
      <c r="I1792" s="14">
        <f>IF(AND(L1802&lt;&gt;"",D1802=D1790+1),I1790+(I1802-I1790)*2/12,"")</f>
        <v/>
      </c>
      <c r="J1792">
        <f>_xlfn.XLOOKUP($A1792,ALGLIB_SSA_XAUUSD!$AA$2:$AA$2401,ALGLIB_SSA_XAUUSD!$P$2:$P$2401,"",0)</f>
        <v/>
      </c>
      <c r="K1792">
        <f>_xlfn.XLOOKUP($A1792,ALGLIB_SSA_XAUUSD!$AA$2:$AA$2401,ALGLIB_SSA_XAUUSD!$Q$2:$Q$2401,"",0)</f>
        <v/>
      </c>
      <c r="L1792">
        <f>_xlfn.XLOOKUP($A1792,ALGLIB_SSA_XAUUSD!$AA$2:$AA$2401,ALGLIB_SSA_XAUUSD!$R$2:$R$2401,"",0)</f>
        <v/>
      </c>
      <c r="M1792">
        <f>_xlfn.XLOOKUP($A1792,ALGLIB_SSA_XAUUSD!$AA$2:$AA$2401,ALGLIB_SSA_XAUUSD!$S$2:$S$2401,"",0)</f>
        <v/>
      </c>
      <c r="N1792">
        <f>_xlfn.XLOOKUP($A1792,ALGLIB_SSA_XAUUSD!$AA$2:$AA$2401,ALGLIB_SSA_XAUUSD!$T$2:$T$2401,"",0)</f>
        <v/>
      </c>
      <c r="O1792">
        <f>_xlfn.XLOOKUP($A1792,ALGLIB_SSA_XAUUSD!$AA$2:$AA$2401,ALGLIB_SSA_XAUUSD!$U$2:$U$2401,"",0)</f>
        <v/>
      </c>
      <c r="P1792">
        <f>_xlfn.XLOOKUP($A1792,ALGLIB_SSA_XAUUSD!$AA$2:$AA$2401,ALGLIB_SSA_XAUUSD!$V$2:$V$2401,"",0)</f>
        <v/>
      </c>
      <c r="S1792">
        <f>A1792</f>
        <v/>
      </c>
      <c r="T1792">
        <f>J1792</f>
        <v/>
      </c>
      <c r="U1792">
        <f>K1792</f>
        <v/>
      </c>
      <c r="V1792" s="14">
        <f>IF($A1792="","",MOD(ROW()-2,12)+1)</f>
        <v/>
      </c>
      <c r="W1792">
        <f>L1792</f>
        <v/>
      </c>
      <c r="X1792" s="14">
        <f>IF(F1792="","",F1792)</f>
        <v/>
      </c>
      <c r="Y1792" s="14">
        <f>IF(G1792="","",G1792)</f>
        <v/>
      </c>
      <c r="Z1792">
        <f>M1792</f>
        <v/>
      </c>
      <c r="AA1792">
        <f>N1792</f>
        <v/>
      </c>
      <c r="AB1792" s="14">
        <f>IF(H1792="","",H1792)</f>
        <v/>
      </c>
      <c r="AC1792">
        <f>O1792</f>
        <v/>
      </c>
      <c r="AD1792" s="14">
        <f>IF(I1792="","",I1792)</f>
        <v/>
      </c>
      <c r="AE1792">
        <f>P1792</f>
        <v/>
      </c>
      <c r="AH1792">
        <f>IF(S1792&lt;&gt;"",S1792,AH1791+900)</f>
        <v/>
      </c>
      <c r="AI1792">
        <f>IF(T1792&lt;&gt;"",T1792,AI1791)</f>
        <v/>
      </c>
      <c r="AJ1792">
        <f>IF(U1792&lt;&gt;"",U1792,AJ1791)</f>
        <v/>
      </c>
      <c r="AK1792">
        <f>IF(W1792&lt;&gt;"",W1792,"")</f>
        <v/>
      </c>
      <c r="AL1792" s="14">
        <f>IF(X1792&lt;&gt;"",X1792,"")</f>
        <v/>
      </c>
      <c r="AM1792" s="14">
        <f>IF(Y1792&lt;&gt;"",Y1792,"")</f>
        <v/>
      </c>
      <c r="AN1792" s="14">
        <f>IF(OR(AL1792="",AM1792=""),"",AL1792-AM1792)</f>
        <v/>
      </c>
      <c r="AO1792">
        <f>IF(AN1792="","",IF(AN1792&gt;0,"Bullish","Bearish"))</f>
        <v/>
      </c>
      <c r="AP1792">
        <f>IF(AO1792="",AP1791,AO1792)</f>
        <v/>
      </c>
      <c r="AQ1792" s="14">
        <f>IF(AB1792&lt;&gt;"",AB1792,"")</f>
        <v/>
      </c>
      <c r="AR1792" s="14">
        <f>IF(AD1792&lt;&gt;"",AD1792,"")</f>
        <v/>
      </c>
      <c r="AS1792">
        <f>IF(AS1791+1=13,1,AS1791+1)</f>
        <v/>
      </c>
      <c r="AT1792">
        <f>IFERROR(IF(SLOPE($AQ$1778:$AQ$1789,$AS$1778:$AS$1789)&gt;0,MIN(3,ABS(SLOPE($AQ$1778:$AQ$1789,$AS$1778:$AS$1789))),IF(SLOPE($AQ$1778:$AQ$1789,$AS$1778:$AS$1789)&lt;-0.5,-0.5,0)),0)</f>
        <v/>
      </c>
      <c r="AU1792">
        <f>IFERROR(IF(SLOPE($AR$1778:$AR$1789,$AS$1778:$AS$1789)&lt;0,MAX(-3,-ABS(SLOPE($AR$1778:$AR$1789,$AS$1778:$AS$1789))),IF(SLOPE($AR$1778:$AR$1789,$AS$1778:$AS$1789)&gt;0.5,0.5,0)),0)</f>
        <v/>
      </c>
      <c r="AV1792">
        <f>($AQ$1790+(AT1792*(AS1792-1)))</f>
        <v/>
      </c>
      <c r="AW1792">
        <f>($AR$1790+(AU1792*(AS1792-1)))</f>
        <v/>
      </c>
      <c r="AX1792">
        <f>IF(AT1792&gt;0,AV1792+AT1792,AV1792)</f>
        <v/>
      </c>
      <c r="AY1792">
        <f>IF(AU1792&lt;0,AW1792+AU1792,AW1792)</f>
        <v/>
      </c>
      <c r="BA1792" s="14">
        <f>IFERROR(AX1792-AQ1792,"")</f>
        <v/>
      </c>
      <c r="BB1792" s="14">
        <f>IFERROR(AY1792-AR1792,"")</f>
        <v/>
      </c>
      <c r="BD1792">
        <f>AH1792</f>
        <v/>
      </c>
      <c r="BE1792">
        <f>AI1792</f>
        <v/>
      </c>
      <c r="BF1792">
        <f>AJ1792</f>
        <v/>
      </c>
      <c r="BG1792" s="14">
        <f>L1792</f>
        <v/>
      </c>
      <c r="BH1792" s="14">
        <f>IF(X1792="","",X1792)</f>
        <v/>
      </c>
      <c r="BI1792" s="14">
        <f>IF(Y1792="","",Y1792)</f>
        <v/>
      </c>
      <c r="BJ1792">
        <f>Z1792</f>
        <v/>
      </c>
      <c r="BK1792">
        <f>AA1792</f>
        <v/>
      </c>
      <c r="BL1792">
        <f>IFERROR(AX1792,"")</f>
        <v/>
      </c>
      <c r="BM1792">
        <f>IFERROR(AY1792,"")</f>
        <v/>
      </c>
    </row>
    <row r="1793" ht="14.25" customHeight="1">
      <c r="A1793">
        <f>ALGLIB_SSA_XAUUSD!AA1793</f>
        <v/>
      </c>
      <c r="B1793">
        <f>IF($A1793="","",INDEX(ALGLIB_SSA_XAUUSD!$B$2:$B$2401,MATCH($A1793,ALGLIB_SSA_XAUUSD!$A$2:$A$2401,1)))</f>
        <v/>
      </c>
      <c r="C1793">
        <f>IF($A1793="","",INDEX(ALGLIB_SSA_XAUUSD!$C$2:$C$2401,MATCH($A1793,ALGLIB_SSA_XAUUSD!$A$2:$A$2401,1)))</f>
        <v/>
      </c>
      <c r="D1793" s="14">
        <f>IF($A1793="","",INT((ROW()-2)/12)+1)</f>
        <v/>
      </c>
      <c r="E1793" s="14">
        <f>IF(AND(E1802&lt;&gt;"",D1802=D1790+1),E1790+(E1802-E1790)*3/12,"")</f>
        <v/>
      </c>
      <c r="F1793" s="14">
        <f>IF(AND(F1802&lt;&gt;"",D1802=D1790+1),F1790+(F1802-F1790)*3/12,"")</f>
        <v/>
      </c>
      <c r="G1793" s="14">
        <f>IF(AND(G1802&lt;&gt;"",D1802=D1790+1),G1790+(G1802-G1790)*3/12,"")</f>
        <v/>
      </c>
      <c r="H1793" s="14">
        <f>IF(AND(H1802&lt;&gt;"",D1802=D1790+1),H1790+(H1802-H1790)*3/12,"")</f>
        <v/>
      </c>
      <c r="I1793" s="14">
        <f>IF(AND(L1802&lt;&gt;"",D1802=D1790+1),I1790+(I1802-I1790)*3/12,"")</f>
        <v/>
      </c>
      <c r="J1793">
        <f>_xlfn.XLOOKUP($A1793,ALGLIB_SSA_XAUUSD!$AA$2:$AA$2401,ALGLIB_SSA_XAUUSD!$P$2:$P$2401,"",0)</f>
        <v/>
      </c>
      <c r="K1793">
        <f>_xlfn.XLOOKUP($A1793,ALGLIB_SSA_XAUUSD!$AA$2:$AA$2401,ALGLIB_SSA_XAUUSD!$Q$2:$Q$2401,"",0)</f>
        <v/>
      </c>
      <c r="L1793">
        <f>_xlfn.XLOOKUP($A1793,ALGLIB_SSA_XAUUSD!$AA$2:$AA$2401,ALGLIB_SSA_XAUUSD!$R$2:$R$2401,"",0)</f>
        <v/>
      </c>
      <c r="M1793">
        <f>_xlfn.XLOOKUP($A1793,ALGLIB_SSA_XAUUSD!$AA$2:$AA$2401,ALGLIB_SSA_XAUUSD!$S$2:$S$2401,"",0)</f>
        <v/>
      </c>
      <c r="N1793">
        <f>_xlfn.XLOOKUP($A1793,ALGLIB_SSA_XAUUSD!$AA$2:$AA$2401,ALGLIB_SSA_XAUUSD!$T$2:$T$2401,"",0)</f>
        <v/>
      </c>
      <c r="O1793">
        <f>_xlfn.XLOOKUP($A1793,ALGLIB_SSA_XAUUSD!$AA$2:$AA$2401,ALGLIB_SSA_XAUUSD!$U$2:$U$2401,"",0)</f>
        <v/>
      </c>
      <c r="P1793">
        <f>_xlfn.XLOOKUP($A1793,ALGLIB_SSA_XAUUSD!$AA$2:$AA$2401,ALGLIB_SSA_XAUUSD!$V$2:$V$2401,"",0)</f>
        <v/>
      </c>
      <c r="S1793">
        <f>A1793</f>
        <v/>
      </c>
      <c r="T1793">
        <f>J1793</f>
        <v/>
      </c>
      <c r="U1793">
        <f>K1793</f>
        <v/>
      </c>
      <c r="V1793" s="14">
        <f>IF($A1793="","",MOD(ROW()-2,12)+1)</f>
        <v/>
      </c>
      <c r="W1793">
        <f>L1793</f>
        <v/>
      </c>
      <c r="X1793" s="14">
        <f>IF(F1793="","",F1793)</f>
        <v/>
      </c>
      <c r="Y1793" s="14">
        <f>IF(G1793="","",G1793)</f>
        <v/>
      </c>
      <c r="Z1793">
        <f>M1793</f>
        <v/>
      </c>
      <c r="AA1793">
        <f>N1793</f>
        <v/>
      </c>
      <c r="AB1793" s="14">
        <f>IF(H1793="","",H1793)</f>
        <v/>
      </c>
      <c r="AC1793">
        <f>O1793</f>
        <v/>
      </c>
      <c r="AD1793" s="14">
        <f>IF(I1793="","",I1793)</f>
        <v/>
      </c>
      <c r="AE1793">
        <f>P1793</f>
        <v/>
      </c>
      <c r="AH1793">
        <f>IF(S1793&lt;&gt;"",S1793,AH1792+900)</f>
        <v/>
      </c>
      <c r="AI1793">
        <f>IF(T1793&lt;&gt;"",T1793,AI1792)</f>
        <v/>
      </c>
      <c r="AJ1793">
        <f>IF(U1793&lt;&gt;"",U1793,AJ1792)</f>
        <v/>
      </c>
      <c r="AK1793">
        <f>IF(W1793&lt;&gt;"",W1793,"")</f>
        <v/>
      </c>
      <c r="AL1793" s="14">
        <f>IF(X1793&lt;&gt;"",X1793,"")</f>
        <v/>
      </c>
      <c r="AM1793" s="14">
        <f>IF(Y1793&lt;&gt;"",Y1793,"")</f>
        <v/>
      </c>
      <c r="AN1793" s="14">
        <f>IF(OR(AL1793="",AM1793=""),"",AL1793-AM1793)</f>
        <v/>
      </c>
      <c r="AO1793">
        <f>IF(AN1793="","",IF(AN1793&gt;0,"Bullish","Bearish"))</f>
        <v/>
      </c>
      <c r="AP1793">
        <f>IF(AO1793="",AP1792,AO1793)</f>
        <v/>
      </c>
      <c r="AQ1793" s="14">
        <f>IF(AB1793&lt;&gt;"",AB1793,"")</f>
        <v/>
      </c>
      <c r="AR1793" s="14">
        <f>IF(AD1793&lt;&gt;"",AD1793,"")</f>
        <v/>
      </c>
      <c r="AS1793">
        <f>IF(AS1792+1=13,1,AS1792+1)</f>
        <v/>
      </c>
      <c r="AT1793">
        <f>IFERROR(IF(SLOPE($AQ$1778:$AQ$1789,$AS$1778:$AS$1789)&gt;0,MIN(3,ABS(SLOPE($AQ$1778:$AQ$1789,$AS$1778:$AS$1789))),IF(SLOPE($AQ$1778:$AQ$1789,$AS$1778:$AS$1789)&lt;-0.5,-0.5,0)),0)</f>
        <v/>
      </c>
      <c r="AU1793">
        <f>IFERROR(IF(SLOPE($AR$1778:$AR$1789,$AS$1778:$AS$1789)&lt;0,MAX(-3,-ABS(SLOPE($AR$1778:$AR$1789,$AS$1778:$AS$1789))),IF(SLOPE($AR$1778:$AR$1789,$AS$1778:$AS$1789)&gt;0.5,0.5,0)),0)</f>
        <v/>
      </c>
      <c r="AV1793">
        <f>($AQ$1790+(AT1793*(AS1793-1)))</f>
        <v/>
      </c>
      <c r="AW1793">
        <f>($AR$1790+(AU1793*(AS1793-1)))</f>
        <v/>
      </c>
      <c r="AX1793">
        <f>IF(AT1793&gt;0,AV1793+AT1793,AV1793)</f>
        <v/>
      </c>
      <c r="AY1793">
        <f>IF(AU1793&lt;0,AW1793+AU1793,AW1793)</f>
        <v/>
      </c>
      <c r="BA1793" s="14">
        <f>IFERROR(AX1793-AQ1793,"")</f>
        <v/>
      </c>
      <c r="BB1793" s="14">
        <f>IFERROR(AY1793-AR1793,"")</f>
        <v/>
      </c>
      <c r="BD1793">
        <f>AH1793</f>
        <v/>
      </c>
      <c r="BE1793">
        <f>AI1793</f>
        <v/>
      </c>
      <c r="BF1793">
        <f>AJ1793</f>
        <v/>
      </c>
      <c r="BG1793" s="14">
        <f>L1793</f>
        <v/>
      </c>
      <c r="BH1793" s="14">
        <f>IF(X1793="","",X1793)</f>
        <v/>
      </c>
      <c r="BI1793" s="14">
        <f>IF(Y1793="","",Y1793)</f>
        <v/>
      </c>
      <c r="BJ1793">
        <f>Z1793</f>
        <v/>
      </c>
      <c r="BK1793">
        <f>AA1793</f>
        <v/>
      </c>
      <c r="BL1793">
        <f>IFERROR(AX1793,"")</f>
        <v/>
      </c>
      <c r="BM1793">
        <f>IFERROR(AY1793,"")</f>
        <v/>
      </c>
    </row>
    <row r="1794" ht="14.25" customHeight="1">
      <c r="A1794">
        <f>ALGLIB_SSA_XAUUSD!AA1794</f>
        <v/>
      </c>
      <c r="B1794">
        <f>IF($A1794="","",INDEX(ALGLIB_SSA_XAUUSD!$B$2:$B$2401,MATCH($A1794,ALGLIB_SSA_XAUUSD!$A$2:$A$2401,1)))</f>
        <v/>
      </c>
      <c r="C1794">
        <f>IF($A1794="","",INDEX(ALGLIB_SSA_XAUUSD!$C$2:$C$2401,MATCH($A1794,ALGLIB_SSA_XAUUSD!$A$2:$A$2401,1)))</f>
        <v/>
      </c>
      <c r="D1794" s="14">
        <f>IF($A1794="","",INT((ROW()-2)/12)+1)</f>
        <v/>
      </c>
      <c r="E1794" s="14">
        <f>IF(AND(E1802&lt;&gt;"",D1802=D1790+1),E1790+(E1802-E1790)*4/12,"")</f>
        <v/>
      </c>
      <c r="F1794" s="14">
        <f>IF(AND(F1802&lt;&gt;"",D1802=D1790+1),F1790+(F1802-F1790)*4/12,"")</f>
        <v/>
      </c>
      <c r="G1794" s="14">
        <f>IF(AND(G1802&lt;&gt;"",D1802=D1790+1),G1790+(G1802-G1790)*4/12,"")</f>
        <v/>
      </c>
      <c r="H1794" s="14">
        <f>IF(AND(H1802&lt;&gt;"",D1802=D1790+1),H1790+(H1802-H1790)*4/12,"")</f>
        <v/>
      </c>
      <c r="I1794" s="14">
        <f>IF(AND(L1802&lt;&gt;"",D1802=D1790+1),I1790+(I1802-I1790)*4/12,"")</f>
        <v/>
      </c>
      <c r="J1794">
        <f>_xlfn.XLOOKUP($A1794,ALGLIB_SSA_XAUUSD!$AA$2:$AA$2401,ALGLIB_SSA_XAUUSD!$P$2:$P$2401,"",0)</f>
        <v/>
      </c>
      <c r="K1794">
        <f>_xlfn.XLOOKUP($A1794,ALGLIB_SSA_XAUUSD!$AA$2:$AA$2401,ALGLIB_SSA_XAUUSD!$Q$2:$Q$2401,"",0)</f>
        <v/>
      </c>
      <c r="L1794">
        <f>_xlfn.XLOOKUP($A1794,ALGLIB_SSA_XAUUSD!$AA$2:$AA$2401,ALGLIB_SSA_XAUUSD!$R$2:$R$2401,"",0)</f>
        <v/>
      </c>
      <c r="M1794">
        <f>_xlfn.XLOOKUP($A1794,ALGLIB_SSA_XAUUSD!$AA$2:$AA$2401,ALGLIB_SSA_XAUUSD!$S$2:$S$2401,"",0)</f>
        <v/>
      </c>
      <c r="N1794">
        <f>_xlfn.XLOOKUP($A1794,ALGLIB_SSA_XAUUSD!$AA$2:$AA$2401,ALGLIB_SSA_XAUUSD!$T$2:$T$2401,"",0)</f>
        <v/>
      </c>
      <c r="O1794">
        <f>_xlfn.XLOOKUP($A1794,ALGLIB_SSA_XAUUSD!$AA$2:$AA$2401,ALGLIB_SSA_XAUUSD!$U$2:$U$2401,"",0)</f>
        <v/>
      </c>
      <c r="P1794">
        <f>_xlfn.XLOOKUP($A1794,ALGLIB_SSA_XAUUSD!$AA$2:$AA$2401,ALGLIB_SSA_XAUUSD!$V$2:$V$2401,"",0)</f>
        <v/>
      </c>
      <c r="S1794">
        <f>A1794</f>
        <v/>
      </c>
      <c r="T1794">
        <f>J1794</f>
        <v/>
      </c>
      <c r="U1794">
        <f>K1794</f>
        <v/>
      </c>
      <c r="V1794" s="14">
        <f>IF($A1794="","",MOD(ROW()-2,12)+1)</f>
        <v/>
      </c>
      <c r="W1794">
        <f>L1794</f>
        <v/>
      </c>
      <c r="X1794" s="14">
        <f>IF(F1794="","",F1794)</f>
        <v/>
      </c>
      <c r="Y1794" s="14">
        <f>IF(G1794="","",G1794)</f>
        <v/>
      </c>
      <c r="Z1794">
        <f>M1794</f>
        <v/>
      </c>
      <c r="AA1794">
        <f>N1794</f>
        <v/>
      </c>
      <c r="AB1794" s="14">
        <f>IF(H1794="","",H1794)</f>
        <v/>
      </c>
      <c r="AC1794">
        <f>O1794</f>
        <v/>
      </c>
      <c r="AD1794" s="14">
        <f>IF(I1794="","",I1794)</f>
        <v/>
      </c>
      <c r="AE1794">
        <f>P1794</f>
        <v/>
      </c>
      <c r="AH1794">
        <f>IF(S1794&lt;&gt;"",S1794,AH1793+900)</f>
        <v/>
      </c>
      <c r="AI1794">
        <f>IF(T1794&lt;&gt;"",T1794,AI1793)</f>
        <v/>
      </c>
      <c r="AJ1794">
        <f>IF(U1794&lt;&gt;"",U1794,AJ1793)</f>
        <v/>
      </c>
      <c r="AK1794">
        <f>IF(W1794&lt;&gt;"",W1794,"")</f>
        <v/>
      </c>
      <c r="AL1794" s="14">
        <f>IF(X1794&lt;&gt;"",X1794,"")</f>
        <v/>
      </c>
      <c r="AM1794" s="14">
        <f>IF(Y1794&lt;&gt;"",Y1794,"")</f>
        <v/>
      </c>
      <c r="AN1794" s="14">
        <f>IF(OR(AL1794="",AM1794=""),"",AL1794-AM1794)</f>
        <v/>
      </c>
      <c r="AO1794">
        <f>IF(AN1794="","",IF(AN1794&gt;0,"Bullish","Bearish"))</f>
        <v/>
      </c>
      <c r="AP1794">
        <f>IF(AO1794="",AP1793,AO1794)</f>
        <v/>
      </c>
      <c r="AQ1794" s="14">
        <f>IF(AB1794&lt;&gt;"",AB1794,"")</f>
        <v/>
      </c>
      <c r="AR1794" s="14">
        <f>IF(AD1794&lt;&gt;"",AD1794,"")</f>
        <v/>
      </c>
      <c r="AS1794">
        <f>IF(AS1793+1=13,1,AS1793+1)</f>
        <v/>
      </c>
      <c r="AT1794">
        <f>IFERROR(IF(SLOPE($AQ$1778:$AQ$1789,$AS$1778:$AS$1789)&gt;0,MIN(3,ABS(SLOPE($AQ$1778:$AQ$1789,$AS$1778:$AS$1789))),IF(SLOPE($AQ$1778:$AQ$1789,$AS$1778:$AS$1789)&lt;-0.5,-0.5,0)),0)</f>
        <v/>
      </c>
      <c r="AU1794">
        <f>IFERROR(IF(SLOPE($AR$1778:$AR$1789,$AS$1778:$AS$1789)&lt;0,MAX(-3,-ABS(SLOPE($AR$1778:$AR$1789,$AS$1778:$AS$1789))),IF(SLOPE($AR$1778:$AR$1789,$AS$1778:$AS$1789)&gt;0.5,0.5,0)),0)</f>
        <v/>
      </c>
      <c r="AV1794">
        <f>($AQ$1790+(AT1794*(AS1794-1)))</f>
        <v/>
      </c>
      <c r="AW1794">
        <f>($AR$1790+(AU1794*(AS1794-1)))</f>
        <v/>
      </c>
      <c r="AX1794">
        <f>IF(AT1794&gt;0,AV1794+AT1794,AV1794)</f>
        <v/>
      </c>
      <c r="AY1794">
        <f>IF(AU1794&lt;0,AW1794+AU1794,AW1794)</f>
        <v/>
      </c>
      <c r="BA1794" s="14">
        <f>IFERROR(AX1794-AQ1794,"")</f>
        <v/>
      </c>
      <c r="BB1794" s="14">
        <f>IFERROR(AY1794-AR1794,"")</f>
        <v/>
      </c>
      <c r="BD1794">
        <f>AH1794</f>
        <v/>
      </c>
      <c r="BE1794">
        <f>AI1794</f>
        <v/>
      </c>
      <c r="BF1794">
        <f>AJ1794</f>
        <v/>
      </c>
      <c r="BG1794" s="14">
        <f>L1794</f>
        <v/>
      </c>
      <c r="BH1794" s="14">
        <f>IF(X1794="","",X1794)</f>
        <v/>
      </c>
      <c r="BI1794" s="14">
        <f>IF(Y1794="","",Y1794)</f>
        <v/>
      </c>
      <c r="BJ1794">
        <f>Z1794</f>
        <v/>
      </c>
      <c r="BK1794">
        <f>AA1794</f>
        <v/>
      </c>
      <c r="BL1794">
        <f>IFERROR(AX1794,"")</f>
        <v/>
      </c>
      <c r="BM1794">
        <f>IFERROR(AY1794,"")</f>
        <v/>
      </c>
    </row>
    <row r="1795" ht="14.25" customHeight="1">
      <c r="A1795">
        <f>ALGLIB_SSA_XAUUSD!AA1795</f>
        <v/>
      </c>
      <c r="B1795">
        <f>IF($A1795="","",INDEX(ALGLIB_SSA_XAUUSD!$B$2:$B$2401,MATCH($A1795,ALGLIB_SSA_XAUUSD!$A$2:$A$2401,1)))</f>
        <v/>
      </c>
      <c r="C1795">
        <f>IF($A1795="","",INDEX(ALGLIB_SSA_XAUUSD!$C$2:$C$2401,MATCH($A1795,ALGLIB_SSA_XAUUSD!$A$2:$A$2401,1)))</f>
        <v/>
      </c>
      <c r="D1795" s="14">
        <f>IF($A1795="","",INT((ROW()-2)/12)+1)</f>
        <v/>
      </c>
      <c r="E1795" s="14">
        <f>IF(AND(E1802&lt;&gt;"",D1802=D1790+1),E1790+(E1802-E1790)*5/12,"")</f>
        <v/>
      </c>
      <c r="F1795" s="14">
        <f>IF(AND(F1802&lt;&gt;"",D1802=D1790+1),F1790+(F1802-F1790)*5/12,"")</f>
        <v/>
      </c>
      <c r="G1795" s="14">
        <f>IF(AND(G1802&lt;&gt;"",D1802=D1790+1),G1790+(G1802-G1790)*5/12,"")</f>
        <v/>
      </c>
      <c r="H1795" s="14">
        <f>IF(AND(H1802&lt;&gt;"",D1802=D1790+1),H1790+(H1802-H1790)*5/12,"")</f>
        <v/>
      </c>
      <c r="I1795" s="14">
        <f>IF(AND(L1802&lt;&gt;"",D1802=D1790+1),I1790+(I1802-I1790)*5/12,"")</f>
        <v/>
      </c>
      <c r="J1795">
        <f>_xlfn.XLOOKUP($A1795,ALGLIB_SSA_XAUUSD!$AA$2:$AA$2401,ALGLIB_SSA_XAUUSD!$P$2:$P$2401,"",0)</f>
        <v/>
      </c>
      <c r="K1795">
        <f>_xlfn.XLOOKUP($A1795,ALGLIB_SSA_XAUUSD!$AA$2:$AA$2401,ALGLIB_SSA_XAUUSD!$Q$2:$Q$2401,"",0)</f>
        <v/>
      </c>
      <c r="L1795">
        <f>_xlfn.XLOOKUP($A1795,ALGLIB_SSA_XAUUSD!$AA$2:$AA$2401,ALGLIB_SSA_XAUUSD!$R$2:$R$2401,"",0)</f>
        <v/>
      </c>
      <c r="M1795">
        <f>_xlfn.XLOOKUP($A1795,ALGLIB_SSA_XAUUSD!$AA$2:$AA$2401,ALGLIB_SSA_XAUUSD!$S$2:$S$2401,"",0)</f>
        <v/>
      </c>
      <c r="N1795">
        <f>_xlfn.XLOOKUP($A1795,ALGLIB_SSA_XAUUSD!$AA$2:$AA$2401,ALGLIB_SSA_XAUUSD!$T$2:$T$2401,"",0)</f>
        <v/>
      </c>
      <c r="O1795">
        <f>_xlfn.XLOOKUP($A1795,ALGLIB_SSA_XAUUSD!$AA$2:$AA$2401,ALGLIB_SSA_XAUUSD!$U$2:$U$2401,"",0)</f>
        <v/>
      </c>
      <c r="P1795">
        <f>_xlfn.XLOOKUP($A1795,ALGLIB_SSA_XAUUSD!$AA$2:$AA$2401,ALGLIB_SSA_XAUUSD!$V$2:$V$2401,"",0)</f>
        <v/>
      </c>
      <c r="S1795">
        <f>A1795</f>
        <v/>
      </c>
      <c r="T1795">
        <f>J1795</f>
        <v/>
      </c>
      <c r="U1795">
        <f>K1795</f>
        <v/>
      </c>
      <c r="V1795" s="14">
        <f>IF($A1795="","",MOD(ROW()-2,12)+1)</f>
        <v/>
      </c>
      <c r="W1795">
        <f>L1795</f>
        <v/>
      </c>
      <c r="X1795" s="14">
        <f>IF(F1795="","",F1795)</f>
        <v/>
      </c>
      <c r="Y1795" s="14">
        <f>IF(G1795="","",G1795)</f>
        <v/>
      </c>
      <c r="Z1795">
        <f>M1795</f>
        <v/>
      </c>
      <c r="AA1795">
        <f>N1795</f>
        <v/>
      </c>
      <c r="AB1795" s="14">
        <f>IF(H1795="","",H1795)</f>
        <v/>
      </c>
      <c r="AC1795">
        <f>O1795</f>
        <v/>
      </c>
      <c r="AD1795" s="14">
        <f>IF(I1795="","",I1795)</f>
        <v/>
      </c>
      <c r="AE1795">
        <f>P1795</f>
        <v/>
      </c>
      <c r="AH1795">
        <f>IF(S1795&lt;&gt;"",S1795,AH1794+900)</f>
        <v/>
      </c>
      <c r="AI1795">
        <f>IF(T1795&lt;&gt;"",T1795,AI1794)</f>
        <v/>
      </c>
      <c r="AJ1795">
        <f>IF(U1795&lt;&gt;"",U1795,AJ1794)</f>
        <v/>
      </c>
      <c r="AK1795">
        <f>IF(W1795&lt;&gt;"",W1795,"")</f>
        <v/>
      </c>
      <c r="AL1795" s="14">
        <f>IF(X1795&lt;&gt;"",X1795,"")</f>
        <v/>
      </c>
      <c r="AM1795" s="14">
        <f>IF(Y1795&lt;&gt;"",Y1795,"")</f>
        <v/>
      </c>
      <c r="AN1795" s="14">
        <f>IF(OR(AL1795="",AM1795=""),"",AL1795-AM1795)</f>
        <v/>
      </c>
      <c r="AO1795">
        <f>IF(AN1795="","",IF(AN1795&gt;0,"Bullish","Bearish"))</f>
        <v/>
      </c>
      <c r="AP1795">
        <f>IF(AO1795="",AP1794,AO1795)</f>
        <v/>
      </c>
      <c r="AQ1795" s="14">
        <f>IF(AB1795&lt;&gt;"",AB1795,"")</f>
        <v/>
      </c>
      <c r="AR1795" s="14">
        <f>IF(AD1795&lt;&gt;"",AD1795,"")</f>
        <v/>
      </c>
      <c r="AS1795">
        <f>IF(AS1794+1=13,1,AS1794+1)</f>
        <v/>
      </c>
      <c r="AT1795">
        <f>IFERROR(IF(SLOPE($AQ$1778:$AQ$1789,$AS$1778:$AS$1789)&gt;0,MIN(3,ABS(SLOPE($AQ$1778:$AQ$1789,$AS$1778:$AS$1789))),IF(SLOPE($AQ$1778:$AQ$1789,$AS$1778:$AS$1789)&lt;-0.5,-0.5,0)),0)</f>
        <v/>
      </c>
      <c r="AU1795">
        <f>IFERROR(IF(SLOPE($AR$1778:$AR$1789,$AS$1778:$AS$1789)&lt;0,MAX(-3,-ABS(SLOPE($AR$1778:$AR$1789,$AS$1778:$AS$1789))),IF(SLOPE($AR$1778:$AR$1789,$AS$1778:$AS$1789)&gt;0.5,0.5,0)),0)</f>
        <v/>
      </c>
      <c r="AV1795">
        <f>($AQ$1790+(AT1795*(AS1795-1)))</f>
        <v/>
      </c>
      <c r="AW1795">
        <f>($AR$1790+(AU1795*(AS1795-1)))</f>
        <v/>
      </c>
      <c r="AX1795">
        <f>IF(AT1795&gt;0,AV1795+AT1795,AV1795)</f>
        <v/>
      </c>
      <c r="AY1795">
        <f>IF(AU1795&lt;0,AW1795+AU1795,AW1795)</f>
        <v/>
      </c>
      <c r="BA1795" s="14">
        <f>IFERROR(AX1795-AQ1795,"")</f>
        <v/>
      </c>
      <c r="BB1795" s="14">
        <f>IFERROR(AY1795-AR1795,"")</f>
        <v/>
      </c>
      <c r="BD1795">
        <f>AH1795</f>
        <v/>
      </c>
      <c r="BE1795">
        <f>AI1795</f>
        <v/>
      </c>
      <c r="BF1795">
        <f>AJ1795</f>
        <v/>
      </c>
      <c r="BG1795" s="14">
        <f>L1795</f>
        <v/>
      </c>
      <c r="BH1795" s="14">
        <f>IF(X1795="","",X1795)</f>
        <v/>
      </c>
      <c r="BI1795" s="14">
        <f>IF(Y1795="","",Y1795)</f>
        <v/>
      </c>
      <c r="BJ1795">
        <f>Z1795</f>
        <v/>
      </c>
      <c r="BK1795">
        <f>AA1795</f>
        <v/>
      </c>
      <c r="BL1795">
        <f>IFERROR(AX1795,"")</f>
        <v/>
      </c>
      <c r="BM1795">
        <f>IFERROR(AY1795,"")</f>
        <v/>
      </c>
    </row>
    <row r="1796" ht="14.25" customHeight="1">
      <c r="A1796">
        <f>ALGLIB_SSA_XAUUSD!AA1796</f>
        <v/>
      </c>
      <c r="B1796">
        <f>IF($A1796="","",INDEX(ALGLIB_SSA_XAUUSD!$B$2:$B$2401,MATCH($A1796,ALGLIB_SSA_XAUUSD!$A$2:$A$2401,1)))</f>
        <v/>
      </c>
      <c r="C1796">
        <f>IF($A1796="","",INDEX(ALGLIB_SSA_XAUUSD!$C$2:$C$2401,MATCH($A1796,ALGLIB_SSA_XAUUSD!$A$2:$A$2401,1)))</f>
        <v/>
      </c>
      <c r="D1796" s="14">
        <f>IF($A1796="","",INT((ROW()-2)/12)+1)</f>
        <v/>
      </c>
      <c r="E1796" s="14">
        <f>IF(AND(E1802&lt;&gt;"",D1802=D1790+1),E1790+(E1802-E1790)*6/12,"")</f>
        <v/>
      </c>
      <c r="F1796" s="14">
        <f>IF(AND(F1802&lt;&gt;"",D1802=D1790+1),F1790+(F1802-F1790)*6/12,"")</f>
        <v/>
      </c>
      <c r="G1796" s="14">
        <f>IF(AND(G1802&lt;&gt;"",D1802=D1790+1),G1790+(G1802-G1790)*6/12,"")</f>
        <v/>
      </c>
      <c r="H1796" s="14">
        <f>IF(AND(H1802&lt;&gt;"",D1802=D1790+1),H1790+(H1802-H1790)*6/12,"")</f>
        <v/>
      </c>
      <c r="I1796" s="14">
        <f>IF(AND(L1802&lt;&gt;"",D1802=D1790+1),I1790+(I1802-I1790)*6/12,"")</f>
        <v/>
      </c>
      <c r="J1796">
        <f>_xlfn.XLOOKUP($A1796,ALGLIB_SSA_XAUUSD!$AA$2:$AA$2401,ALGLIB_SSA_XAUUSD!$P$2:$P$2401,"",0)</f>
        <v/>
      </c>
      <c r="K1796">
        <f>_xlfn.XLOOKUP($A1796,ALGLIB_SSA_XAUUSD!$AA$2:$AA$2401,ALGLIB_SSA_XAUUSD!$Q$2:$Q$2401,"",0)</f>
        <v/>
      </c>
      <c r="L1796">
        <f>_xlfn.XLOOKUP($A1796,ALGLIB_SSA_XAUUSD!$AA$2:$AA$2401,ALGLIB_SSA_XAUUSD!$R$2:$R$2401,"",0)</f>
        <v/>
      </c>
      <c r="M1796">
        <f>_xlfn.XLOOKUP($A1796,ALGLIB_SSA_XAUUSD!$AA$2:$AA$2401,ALGLIB_SSA_XAUUSD!$S$2:$S$2401,"",0)</f>
        <v/>
      </c>
      <c r="N1796">
        <f>_xlfn.XLOOKUP($A1796,ALGLIB_SSA_XAUUSD!$AA$2:$AA$2401,ALGLIB_SSA_XAUUSD!$T$2:$T$2401,"",0)</f>
        <v/>
      </c>
      <c r="O1796">
        <f>_xlfn.XLOOKUP($A1796,ALGLIB_SSA_XAUUSD!$AA$2:$AA$2401,ALGLIB_SSA_XAUUSD!$U$2:$U$2401,"",0)</f>
        <v/>
      </c>
      <c r="P1796">
        <f>_xlfn.XLOOKUP($A1796,ALGLIB_SSA_XAUUSD!$AA$2:$AA$2401,ALGLIB_SSA_XAUUSD!$V$2:$V$2401,"",0)</f>
        <v/>
      </c>
      <c r="S1796">
        <f>A1796</f>
        <v/>
      </c>
      <c r="T1796">
        <f>J1796</f>
        <v/>
      </c>
      <c r="U1796">
        <f>K1796</f>
        <v/>
      </c>
      <c r="V1796" s="14">
        <f>IF($A1796="","",MOD(ROW()-2,12)+1)</f>
        <v/>
      </c>
      <c r="W1796">
        <f>L1796</f>
        <v/>
      </c>
      <c r="X1796" s="14">
        <f>IF(F1796="","",F1796)</f>
        <v/>
      </c>
      <c r="Y1796" s="14">
        <f>IF(G1796="","",G1796)</f>
        <v/>
      </c>
      <c r="Z1796">
        <f>M1796</f>
        <v/>
      </c>
      <c r="AA1796">
        <f>N1796</f>
        <v/>
      </c>
      <c r="AB1796" s="14">
        <f>IF(H1796="","",H1796)</f>
        <v/>
      </c>
      <c r="AC1796">
        <f>O1796</f>
        <v/>
      </c>
      <c r="AD1796" s="14">
        <f>IF(I1796="","",I1796)</f>
        <v/>
      </c>
      <c r="AE1796">
        <f>P1796</f>
        <v/>
      </c>
      <c r="AH1796">
        <f>IF(S1796&lt;&gt;"",S1796,AH1795+900)</f>
        <v/>
      </c>
      <c r="AI1796">
        <f>IF(T1796&lt;&gt;"",T1796,AI1795)</f>
        <v/>
      </c>
      <c r="AJ1796">
        <f>IF(U1796&lt;&gt;"",U1796,AJ1795)</f>
        <v/>
      </c>
      <c r="AK1796">
        <f>IF(W1796&lt;&gt;"",W1796,"")</f>
        <v/>
      </c>
      <c r="AL1796" s="14">
        <f>IF(X1796&lt;&gt;"",X1796,"")</f>
        <v/>
      </c>
      <c r="AM1796" s="14">
        <f>IF(Y1796&lt;&gt;"",Y1796,"")</f>
        <v/>
      </c>
      <c r="AN1796" s="14">
        <f>IF(OR(AL1796="",AM1796=""),"",AL1796-AM1796)</f>
        <v/>
      </c>
      <c r="AO1796">
        <f>IF(AN1796="","",IF(AN1796&gt;0,"Bullish","Bearish"))</f>
        <v/>
      </c>
      <c r="AP1796">
        <f>IF(AO1796="",AP1795,AO1796)</f>
        <v/>
      </c>
      <c r="AQ1796" s="14">
        <f>IF(AB1796&lt;&gt;"",AB1796,"")</f>
        <v/>
      </c>
      <c r="AR1796" s="14">
        <f>IF(AD1796&lt;&gt;"",AD1796,"")</f>
        <v/>
      </c>
      <c r="AS1796">
        <f>IF(AS1795+1=13,1,AS1795+1)</f>
        <v/>
      </c>
      <c r="AT1796">
        <f>IFERROR(IF(SLOPE($AQ$1778:$AQ$1789,$AS$1778:$AS$1789)&gt;0,MIN(3,ABS(SLOPE($AQ$1778:$AQ$1789,$AS$1778:$AS$1789))),IF(SLOPE($AQ$1778:$AQ$1789,$AS$1778:$AS$1789)&lt;-0.5,-0.5,0)),0)</f>
        <v/>
      </c>
      <c r="AU1796">
        <f>IFERROR(IF(SLOPE($AR$1778:$AR$1789,$AS$1778:$AS$1789)&lt;0,MAX(-3,-ABS(SLOPE($AR$1778:$AR$1789,$AS$1778:$AS$1789))),IF(SLOPE($AR$1778:$AR$1789,$AS$1778:$AS$1789)&gt;0.5,0.5,0)),0)</f>
        <v/>
      </c>
      <c r="AV1796">
        <f>($AQ$1790+(AT1796*(AS1796-1)))</f>
        <v/>
      </c>
      <c r="AW1796">
        <f>($AR$1790+(AU1796*(AS1796-1)))</f>
        <v/>
      </c>
      <c r="AX1796">
        <f>IF(AT1796&gt;0,AV1796+AT1796,AV1796)</f>
        <v/>
      </c>
      <c r="AY1796">
        <f>IF(AU1796&lt;0,AW1796+AU1796,AW1796)</f>
        <v/>
      </c>
      <c r="BA1796" s="14">
        <f>IFERROR(AX1796-AQ1796,"")</f>
        <v/>
      </c>
      <c r="BB1796" s="14">
        <f>IFERROR(AY1796-AR1796,"")</f>
        <v/>
      </c>
      <c r="BD1796">
        <f>AH1796</f>
        <v/>
      </c>
      <c r="BE1796">
        <f>AI1796</f>
        <v/>
      </c>
      <c r="BF1796">
        <f>AJ1796</f>
        <v/>
      </c>
      <c r="BG1796" s="14">
        <f>L1796</f>
        <v/>
      </c>
      <c r="BH1796" s="14">
        <f>IF(X1796="","",X1796)</f>
        <v/>
      </c>
      <c r="BI1796" s="14">
        <f>IF(Y1796="","",Y1796)</f>
        <v/>
      </c>
      <c r="BJ1796">
        <f>Z1796</f>
        <v/>
      </c>
      <c r="BK1796">
        <f>AA1796</f>
        <v/>
      </c>
      <c r="BL1796">
        <f>IFERROR(AX1796,"")</f>
        <v/>
      </c>
      <c r="BM1796">
        <f>IFERROR(AY1796,"")</f>
        <v/>
      </c>
    </row>
    <row r="1797" ht="14.25" customHeight="1">
      <c r="A1797">
        <f>ALGLIB_SSA_XAUUSD!AA1797</f>
        <v/>
      </c>
      <c r="B1797">
        <f>IF($A1797="","",INDEX(ALGLIB_SSA_XAUUSD!$B$2:$B$2401,MATCH($A1797,ALGLIB_SSA_XAUUSD!$A$2:$A$2401,1)))</f>
        <v/>
      </c>
      <c r="C1797">
        <f>IF($A1797="","",INDEX(ALGLIB_SSA_XAUUSD!$C$2:$C$2401,MATCH($A1797,ALGLIB_SSA_XAUUSD!$A$2:$A$2401,1)))</f>
        <v/>
      </c>
      <c r="D1797" s="14">
        <f>IF($A1797="","",INT((ROW()-2)/12)+1)</f>
        <v/>
      </c>
      <c r="E1797" s="14">
        <f>IF(AND(E1802&lt;&gt;"",D1802=D1790+1),E1790+(E1802-E1790)*7/12,"")</f>
        <v/>
      </c>
      <c r="F1797" s="14">
        <f>IF(AND(F1802&lt;&gt;"",D1802=D1790+1),F1790+(F1802-F1790)*7/12,"")</f>
        <v/>
      </c>
      <c r="G1797" s="14">
        <f>IF(AND(G1802&lt;&gt;"",D1802=D1790+1),G1790+(G1802-G1790)*7/12,"")</f>
        <v/>
      </c>
      <c r="H1797" s="14">
        <f>IF(AND(H1802&lt;&gt;"",D1802=D1790+1),H1790+(H1802-H1790)*7/12,"")</f>
        <v/>
      </c>
      <c r="I1797" s="14">
        <f>IF(AND(L1802&lt;&gt;"",D1802=D1790+1),I1790+(I1802-I1790)*7/12,"")</f>
        <v/>
      </c>
      <c r="J1797">
        <f>_xlfn.XLOOKUP($A1797,ALGLIB_SSA_XAUUSD!$AA$2:$AA$2401,ALGLIB_SSA_XAUUSD!$P$2:$P$2401,"",0)</f>
        <v/>
      </c>
      <c r="K1797">
        <f>_xlfn.XLOOKUP($A1797,ALGLIB_SSA_XAUUSD!$AA$2:$AA$2401,ALGLIB_SSA_XAUUSD!$Q$2:$Q$2401,"",0)</f>
        <v/>
      </c>
      <c r="L1797">
        <f>_xlfn.XLOOKUP($A1797,ALGLIB_SSA_XAUUSD!$AA$2:$AA$2401,ALGLIB_SSA_XAUUSD!$R$2:$R$2401,"",0)</f>
        <v/>
      </c>
      <c r="M1797">
        <f>_xlfn.XLOOKUP($A1797,ALGLIB_SSA_XAUUSD!$AA$2:$AA$2401,ALGLIB_SSA_XAUUSD!$S$2:$S$2401,"",0)</f>
        <v/>
      </c>
      <c r="N1797">
        <f>_xlfn.XLOOKUP($A1797,ALGLIB_SSA_XAUUSD!$AA$2:$AA$2401,ALGLIB_SSA_XAUUSD!$T$2:$T$2401,"",0)</f>
        <v/>
      </c>
      <c r="O1797">
        <f>_xlfn.XLOOKUP($A1797,ALGLIB_SSA_XAUUSD!$AA$2:$AA$2401,ALGLIB_SSA_XAUUSD!$U$2:$U$2401,"",0)</f>
        <v/>
      </c>
      <c r="P1797">
        <f>_xlfn.XLOOKUP($A1797,ALGLIB_SSA_XAUUSD!$AA$2:$AA$2401,ALGLIB_SSA_XAUUSD!$V$2:$V$2401,"",0)</f>
        <v/>
      </c>
      <c r="S1797">
        <f>A1797</f>
        <v/>
      </c>
      <c r="T1797">
        <f>J1797</f>
        <v/>
      </c>
      <c r="U1797">
        <f>K1797</f>
        <v/>
      </c>
      <c r="V1797" s="14">
        <f>IF($A1797="","",MOD(ROW()-2,12)+1)</f>
        <v/>
      </c>
      <c r="W1797">
        <f>L1797</f>
        <v/>
      </c>
      <c r="X1797" s="14">
        <f>IF(F1797="","",F1797)</f>
        <v/>
      </c>
      <c r="Y1797" s="14">
        <f>IF(G1797="","",G1797)</f>
        <v/>
      </c>
      <c r="Z1797">
        <f>M1797</f>
        <v/>
      </c>
      <c r="AA1797">
        <f>N1797</f>
        <v/>
      </c>
      <c r="AB1797" s="14">
        <f>IF(H1797="","",H1797)</f>
        <v/>
      </c>
      <c r="AC1797">
        <f>O1797</f>
        <v/>
      </c>
      <c r="AD1797" s="14">
        <f>IF(I1797="","",I1797)</f>
        <v/>
      </c>
      <c r="AE1797">
        <f>P1797</f>
        <v/>
      </c>
      <c r="AH1797">
        <f>IF(S1797&lt;&gt;"",S1797,AH1796+900)</f>
        <v/>
      </c>
      <c r="AI1797">
        <f>IF(T1797&lt;&gt;"",T1797,AI1796)</f>
        <v/>
      </c>
      <c r="AJ1797">
        <f>IF(U1797&lt;&gt;"",U1797,AJ1796)</f>
        <v/>
      </c>
      <c r="AK1797">
        <f>IF(W1797&lt;&gt;"",W1797,"")</f>
        <v/>
      </c>
      <c r="AL1797" s="14">
        <f>IF(X1797&lt;&gt;"",X1797,"")</f>
        <v/>
      </c>
      <c r="AM1797" s="14">
        <f>IF(Y1797&lt;&gt;"",Y1797,"")</f>
        <v/>
      </c>
      <c r="AN1797" s="14">
        <f>IF(OR(AL1797="",AM1797=""),"",AL1797-AM1797)</f>
        <v/>
      </c>
      <c r="AO1797">
        <f>IF(AN1797="","",IF(AN1797&gt;0,"Bullish","Bearish"))</f>
        <v/>
      </c>
      <c r="AP1797">
        <f>IF(AO1797="",AP1796,AO1797)</f>
        <v/>
      </c>
      <c r="AQ1797" s="14">
        <f>IF(AB1797&lt;&gt;"",AB1797,"")</f>
        <v/>
      </c>
      <c r="AR1797" s="14">
        <f>IF(AD1797&lt;&gt;"",AD1797,"")</f>
        <v/>
      </c>
      <c r="AS1797">
        <f>IF(AS1796+1=13,1,AS1796+1)</f>
        <v/>
      </c>
      <c r="AT1797">
        <f>IFERROR(IF(SLOPE($AQ$1778:$AQ$1789,$AS$1778:$AS$1789)&gt;0,MIN(3,ABS(SLOPE($AQ$1778:$AQ$1789,$AS$1778:$AS$1789))),IF(SLOPE($AQ$1778:$AQ$1789,$AS$1778:$AS$1789)&lt;-0.5,-0.5,0)),0)</f>
        <v/>
      </c>
      <c r="AU1797">
        <f>IFERROR(IF(SLOPE($AR$1778:$AR$1789,$AS$1778:$AS$1789)&lt;0,MAX(-3,-ABS(SLOPE($AR$1778:$AR$1789,$AS$1778:$AS$1789))),IF(SLOPE($AR$1778:$AR$1789,$AS$1778:$AS$1789)&gt;0.5,0.5,0)),0)</f>
        <v/>
      </c>
      <c r="AV1797">
        <f>($AQ$1790+(AT1797*(AS1797-1)))</f>
        <v/>
      </c>
      <c r="AW1797">
        <f>($AR$1790+(AU1797*(AS1797-1)))</f>
        <v/>
      </c>
      <c r="AX1797">
        <f>IF(AT1797&gt;0,AV1797+AT1797,AV1797)</f>
        <v/>
      </c>
      <c r="AY1797">
        <f>IF(AU1797&lt;0,AW1797+AU1797,AW1797)</f>
        <v/>
      </c>
      <c r="BA1797" s="14">
        <f>IFERROR(AX1797-AQ1797,"")</f>
        <v/>
      </c>
      <c r="BB1797" s="14">
        <f>IFERROR(AY1797-AR1797,"")</f>
        <v/>
      </c>
      <c r="BD1797">
        <f>AH1797</f>
        <v/>
      </c>
      <c r="BE1797">
        <f>AI1797</f>
        <v/>
      </c>
      <c r="BF1797">
        <f>AJ1797</f>
        <v/>
      </c>
      <c r="BG1797" s="14">
        <f>L1797</f>
        <v/>
      </c>
      <c r="BH1797" s="14">
        <f>IF(X1797="","",X1797)</f>
        <v/>
      </c>
      <c r="BI1797" s="14">
        <f>IF(Y1797="","",Y1797)</f>
        <v/>
      </c>
      <c r="BJ1797">
        <f>Z1797</f>
        <v/>
      </c>
      <c r="BK1797">
        <f>AA1797</f>
        <v/>
      </c>
      <c r="BL1797">
        <f>IFERROR(AX1797,"")</f>
        <v/>
      </c>
      <c r="BM1797">
        <f>IFERROR(AY1797,"")</f>
        <v/>
      </c>
    </row>
    <row r="1798" ht="14.25" customHeight="1">
      <c r="A1798">
        <f>ALGLIB_SSA_XAUUSD!AA1798</f>
        <v/>
      </c>
      <c r="B1798">
        <f>IF($A1798="","",INDEX(ALGLIB_SSA_XAUUSD!$B$2:$B$2401,MATCH($A1798,ALGLIB_SSA_XAUUSD!$A$2:$A$2401,1)))</f>
        <v/>
      </c>
      <c r="C1798">
        <f>IF($A1798="","",INDEX(ALGLIB_SSA_XAUUSD!$C$2:$C$2401,MATCH($A1798,ALGLIB_SSA_XAUUSD!$A$2:$A$2401,1)))</f>
        <v/>
      </c>
      <c r="D1798" s="14">
        <f>IF($A1798="","",INT((ROW()-2)/12)+1)</f>
        <v/>
      </c>
      <c r="E1798" s="14">
        <f>IF(AND(E1802&lt;&gt;"",D1802=D1790+1),E1790+(E1802-E1790)*8/12,"")</f>
        <v/>
      </c>
      <c r="F1798" s="14">
        <f>IF(AND(F1802&lt;&gt;"",D1802=D1790+1),F1790+(F1802-F1790)*8/12,"")</f>
        <v/>
      </c>
      <c r="G1798" s="14">
        <f>IF(AND(G1802&lt;&gt;"",D1802=D1790+1),G1790+(G1802-G1790)*8/12,"")</f>
        <v/>
      </c>
      <c r="H1798" s="14">
        <f>IF(AND(H1802&lt;&gt;"",D1802=D1790+1),H1790+(H1802-H1790)*8/12,"")</f>
        <v/>
      </c>
      <c r="I1798" s="14">
        <f>IF(AND(L1802&lt;&gt;"",D1802=D1790+1),I1790+(I1802-I1790)*8/12,"")</f>
        <v/>
      </c>
      <c r="J1798">
        <f>_xlfn.XLOOKUP($A1798,ALGLIB_SSA_XAUUSD!$AA$2:$AA$2401,ALGLIB_SSA_XAUUSD!$P$2:$P$2401,"",0)</f>
        <v/>
      </c>
      <c r="K1798">
        <f>_xlfn.XLOOKUP($A1798,ALGLIB_SSA_XAUUSD!$AA$2:$AA$2401,ALGLIB_SSA_XAUUSD!$Q$2:$Q$2401,"",0)</f>
        <v/>
      </c>
      <c r="L1798">
        <f>_xlfn.XLOOKUP($A1798,ALGLIB_SSA_XAUUSD!$AA$2:$AA$2401,ALGLIB_SSA_XAUUSD!$R$2:$R$2401,"",0)</f>
        <v/>
      </c>
      <c r="M1798">
        <f>_xlfn.XLOOKUP($A1798,ALGLIB_SSA_XAUUSD!$AA$2:$AA$2401,ALGLIB_SSA_XAUUSD!$S$2:$S$2401,"",0)</f>
        <v/>
      </c>
      <c r="N1798">
        <f>_xlfn.XLOOKUP($A1798,ALGLIB_SSA_XAUUSD!$AA$2:$AA$2401,ALGLIB_SSA_XAUUSD!$T$2:$T$2401,"",0)</f>
        <v/>
      </c>
      <c r="O1798">
        <f>_xlfn.XLOOKUP($A1798,ALGLIB_SSA_XAUUSD!$AA$2:$AA$2401,ALGLIB_SSA_XAUUSD!$U$2:$U$2401,"",0)</f>
        <v/>
      </c>
      <c r="P1798">
        <f>_xlfn.XLOOKUP($A1798,ALGLIB_SSA_XAUUSD!$AA$2:$AA$2401,ALGLIB_SSA_XAUUSD!$V$2:$V$2401,"",0)</f>
        <v/>
      </c>
      <c r="S1798">
        <f>A1798</f>
        <v/>
      </c>
      <c r="T1798">
        <f>J1798</f>
        <v/>
      </c>
      <c r="U1798">
        <f>K1798</f>
        <v/>
      </c>
      <c r="V1798" s="14">
        <f>IF($A1798="","",MOD(ROW()-2,12)+1)</f>
        <v/>
      </c>
      <c r="W1798">
        <f>L1798</f>
        <v/>
      </c>
      <c r="X1798" s="14">
        <f>IF(F1798="","",F1798)</f>
        <v/>
      </c>
      <c r="Y1798" s="14">
        <f>IF(G1798="","",G1798)</f>
        <v/>
      </c>
      <c r="Z1798">
        <f>M1798</f>
        <v/>
      </c>
      <c r="AA1798">
        <f>N1798</f>
        <v/>
      </c>
      <c r="AB1798" s="14">
        <f>IF(H1798="","",H1798)</f>
        <v/>
      </c>
      <c r="AC1798">
        <f>O1798</f>
        <v/>
      </c>
      <c r="AD1798" s="14">
        <f>IF(I1798="","",I1798)</f>
        <v/>
      </c>
      <c r="AE1798">
        <f>P1798</f>
        <v/>
      </c>
      <c r="AH1798">
        <f>IF(S1798&lt;&gt;"",S1798,AH1797+900)</f>
        <v/>
      </c>
      <c r="AI1798">
        <f>IF(T1798&lt;&gt;"",T1798,AI1797)</f>
        <v/>
      </c>
      <c r="AJ1798">
        <f>IF(U1798&lt;&gt;"",U1798,AJ1797)</f>
        <v/>
      </c>
      <c r="AK1798">
        <f>IF(W1798&lt;&gt;"",W1798,"")</f>
        <v/>
      </c>
      <c r="AL1798" s="14">
        <f>IF(X1798&lt;&gt;"",X1798,"")</f>
        <v/>
      </c>
      <c r="AM1798" s="14">
        <f>IF(Y1798&lt;&gt;"",Y1798,"")</f>
        <v/>
      </c>
      <c r="AN1798" s="14">
        <f>IF(OR(AL1798="",AM1798=""),"",AL1798-AM1798)</f>
        <v/>
      </c>
      <c r="AO1798">
        <f>IF(AN1798="","",IF(AN1798&gt;0,"Bullish","Bearish"))</f>
        <v/>
      </c>
      <c r="AP1798">
        <f>IF(AO1798="",AP1797,AO1798)</f>
        <v/>
      </c>
      <c r="AQ1798" s="14">
        <f>IF(AB1798&lt;&gt;"",AB1798,"")</f>
        <v/>
      </c>
      <c r="AR1798" s="14">
        <f>IF(AD1798&lt;&gt;"",AD1798,"")</f>
        <v/>
      </c>
      <c r="AS1798">
        <f>IF(AS1797+1=13,1,AS1797+1)</f>
        <v/>
      </c>
      <c r="AT1798">
        <f>IFERROR(IF(SLOPE($AQ$1778:$AQ$1789,$AS$1778:$AS$1789)&gt;0,MIN(3,ABS(SLOPE($AQ$1778:$AQ$1789,$AS$1778:$AS$1789))),IF(SLOPE($AQ$1778:$AQ$1789,$AS$1778:$AS$1789)&lt;-0.5,-0.5,0)),0)</f>
        <v/>
      </c>
      <c r="AU1798">
        <f>IFERROR(IF(SLOPE($AR$1778:$AR$1789,$AS$1778:$AS$1789)&lt;0,MAX(-3,-ABS(SLOPE($AR$1778:$AR$1789,$AS$1778:$AS$1789))),IF(SLOPE($AR$1778:$AR$1789,$AS$1778:$AS$1789)&gt;0.5,0.5,0)),0)</f>
        <v/>
      </c>
      <c r="AV1798">
        <f>($AQ$1790+(AT1798*(AS1798-1)))</f>
        <v/>
      </c>
      <c r="AW1798">
        <f>($AR$1790+(AU1798*(AS1798-1)))</f>
        <v/>
      </c>
      <c r="AX1798">
        <f>IF(AT1798&gt;0,AV1798+AT1798,AV1798)</f>
        <v/>
      </c>
      <c r="AY1798">
        <f>IF(AU1798&lt;0,AW1798+AU1798,AW1798)</f>
        <v/>
      </c>
      <c r="BA1798" s="14">
        <f>IFERROR(AX1798-AQ1798,"")</f>
        <v/>
      </c>
      <c r="BB1798" s="14">
        <f>IFERROR(AY1798-AR1798,"")</f>
        <v/>
      </c>
      <c r="BD1798">
        <f>AH1798</f>
        <v/>
      </c>
      <c r="BE1798">
        <f>AI1798</f>
        <v/>
      </c>
      <c r="BF1798">
        <f>AJ1798</f>
        <v/>
      </c>
      <c r="BG1798" s="14">
        <f>L1798</f>
        <v/>
      </c>
      <c r="BH1798" s="14">
        <f>IF(X1798="","",X1798)</f>
        <v/>
      </c>
      <c r="BI1798" s="14">
        <f>IF(Y1798="","",Y1798)</f>
        <v/>
      </c>
      <c r="BJ1798">
        <f>Z1798</f>
        <v/>
      </c>
      <c r="BK1798">
        <f>AA1798</f>
        <v/>
      </c>
      <c r="BL1798">
        <f>IFERROR(AX1798,"")</f>
        <v/>
      </c>
      <c r="BM1798">
        <f>IFERROR(AY1798,"")</f>
        <v/>
      </c>
    </row>
    <row r="1799" ht="14.25" customHeight="1">
      <c r="A1799">
        <f>ALGLIB_SSA_XAUUSD!AA1799</f>
        <v/>
      </c>
      <c r="B1799">
        <f>IF($A1799="","",INDEX(ALGLIB_SSA_XAUUSD!$B$2:$B$2401,MATCH($A1799,ALGLIB_SSA_XAUUSD!$A$2:$A$2401,1)))</f>
        <v/>
      </c>
      <c r="C1799">
        <f>IF($A1799="","",INDEX(ALGLIB_SSA_XAUUSD!$C$2:$C$2401,MATCH($A1799,ALGLIB_SSA_XAUUSD!$A$2:$A$2401,1)))</f>
        <v/>
      </c>
      <c r="D1799" s="14">
        <f>IF($A1799="","",INT((ROW()-2)/12)+1)</f>
        <v/>
      </c>
      <c r="E1799" s="14">
        <f>IF(AND(E1802&lt;&gt;"",D1802=D1790+1),E1790+(E1802-E1790)*9/12,"")</f>
        <v/>
      </c>
      <c r="F1799" s="14">
        <f>IF(AND(F1802&lt;&gt;"",D1802=D1790+1),F1790+(F1802-F1790)*9/12,"")</f>
        <v/>
      </c>
      <c r="G1799" s="14">
        <f>IF(AND(G1802&lt;&gt;"",D1802=D1790+1),G1790+(G1802-G1790)*9/12,"")</f>
        <v/>
      </c>
      <c r="H1799" s="14">
        <f>IF(AND(H1802&lt;&gt;"",D1802=D1790+1),H1790+(H1802-H1790)*9/12,"")</f>
        <v/>
      </c>
      <c r="I1799" s="14">
        <f>IF(AND(L1802&lt;&gt;"",D1802=D1790+1),I1790+(I1802-I1790)*9/12,"")</f>
        <v/>
      </c>
      <c r="J1799">
        <f>_xlfn.XLOOKUP($A1799,ALGLIB_SSA_XAUUSD!$AA$2:$AA$2401,ALGLIB_SSA_XAUUSD!$P$2:$P$2401,"",0)</f>
        <v/>
      </c>
      <c r="K1799">
        <f>_xlfn.XLOOKUP($A1799,ALGLIB_SSA_XAUUSD!$AA$2:$AA$2401,ALGLIB_SSA_XAUUSD!$Q$2:$Q$2401,"",0)</f>
        <v/>
      </c>
      <c r="L1799">
        <f>_xlfn.XLOOKUP($A1799,ALGLIB_SSA_XAUUSD!$AA$2:$AA$2401,ALGLIB_SSA_XAUUSD!$R$2:$R$2401,"",0)</f>
        <v/>
      </c>
      <c r="M1799">
        <f>_xlfn.XLOOKUP($A1799,ALGLIB_SSA_XAUUSD!$AA$2:$AA$2401,ALGLIB_SSA_XAUUSD!$S$2:$S$2401,"",0)</f>
        <v/>
      </c>
      <c r="N1799">
        <f>_xlfn.XLOOKUP($A1799,ALGLIB_SSA_XAUUSD!$AA$2:$AA$2401,ALGLIB_SSA_XAUUSD!$T$2:$T$2401,"",0)</f>
        <v/>
      </c>
      <c r="O1799">
        <f>_xlfn.XLOOKUP($A1799,ALGLIB_SSA_XAUUSD!$AA$2:$AA$2401,ALGLIB_SSA_XAUUSD!$U$2:$U$2401,"",0)</f>
        <v/>
      </c>
      <c r="P1799">
        <f>_xlfn.XLOOKUP($A1799,ALGLIB_SSA_XAUUSD!$AA$2:$AA$2401,ALGLIB_SSA_XAUUSD!$V$2:$V$2401,"",0)</f>
        <v/>
      </c>
      <c r="S1799">
        <f>A1799</f>
        <v/>
      </c>
      <c r="T1799">
        <f>J1799</f>
        <v/>
      </c>
      <c r="U1799">
        <f>K1799</f>
        <v/>
      </c>
      <c r="V1799" s="14">
        <f>IF($A1799="","",MOD(ROW()-2,12)+1)</f>
        <v/>
      </c>
      <c r="W1799">
        <f>L1799</f>
        <v/>
      </c>
      <c r="X1799" s="14">
        <f>IF(F1799="","",F1799)</f>
        <v/>
      </c>
      <c r="Y1799" s="14">
        <f>IF(G1799="","",G1799)</f>
        <v/>
      </c>
      <c r="Z1799">
        <f>M1799</f>
        <v/>
      </c>
      <c r="AA1799">
        <f>N1799</f>
        <v/>
      </c>
      <c r="AB1799" s="14">
        <f>IF(H1799="","",H1799)</f>
        <v/>
      </c>
      <c r="AC1799">
        <f>O1799</f>
        <v/>
      </c>
      <c r="AD1799" s="14">
        <f>IF(I1799="","",I1799)</f>
        <v/>
      </c>
      <c r="AE1799">
        <f>P1799</f>
        <v/>
      </c>
      <c r="AH1799">
        <f>IF(S1799&lt;&gt;"",S1799,AH1798+900)</f>
        <v/>
      </c>
      <c r="AI1799">
        <f>IF(T1799&lt;&gt;"",T1799,AI1798)</f>
        <v/>
      </c>
      <c r="AJ1799">
        <f>IF(U1799&lt;&gt;"",U1799,AJ1798)</f>
        <v/>
      </c>
      <c r="AK1799">
        <f>IF(W1799&lt;&gt;"",W1799,"")</f>
        <v/>
      </c>
      <c r="AL1799" s="14">
        <f>IF(X1799&lt;&gt;"",X1799,"")</f>
        <v/>
      </c>
      <c r="AM1799" s="14">
        <f>IF(Y1799&lt;&gt;"",Y1799,"")</f>
        <v/>
      </c>
      <c r="AN1799" s="14">
        <f>IF(OR(AL1799="",AM1799=""),"",AL1799-AM1799)</f>
        <v/>
      </c>
      <c r="AO1799">
        <f>IF(AN1799="","",IF(AN1799&gt;0,"Bullish","Bearish"))</f>
        <v/>
      </c>
      <c r="AP1799">
        <f>IF(AO1799="",AP1798,AO1799)</f>
        <v/>
      </c>
      <c r="AQ1799" s="14">
        <f>IF(AB1799&lt;&gt;"",AB1799,"")</f>
        <v/>
      </c>
      <c r="AR1799" s="14">
        <f>IF(AD1799&lt;&gt;"",AD1799,"")</f>
        <v/>
      </c>
      <c r="AS1799">
        <f>IF(AS1798+1=13,1,AS1798+1)</f>
        <v/>
      </c>
      <c r="AT1799">
        <f>IFERROR(IF(SLOPE($AQ$1778:$AQ$1789,$AS$1778:$AS$1789)&gt;0,MIN(3,ABS(SLOPE($AQ$1778:$AQ$1789,$AS$1778:$AS$1789))),IF(SLOPE($AQ$1778:$AQ$1789,$AS$1778:$AS$1789)&lt;-0.5,-0.5,0)),0)</f>
        <v/>
      </c>
      <c r="AU1799">
        <f>IFERROR(IF(SLOPE($AR$1778:$AR$1789,$AS$1778:$AS$1789)&lt;0,MAX(-3,-ABS(SLOPE($AR$1778:$AR$1789,$AS$1778:$AS$1789))),IF(SLOPE($AR$1778:$AR$1789,$AS$1778:$AS$1789)&gt;0.5,0.5,0)),0)</f>
        <v/>
      </c>
      <c r="AV1799">
        <f>($AQ$1790+(AT1799*(AS1799-1)))</f>
        <v/>
      </c>
      <c r="AW1799">
        <f>($AR$1790+(AU1799*(AS1799-1)))</f>
        <v/>
      </c>
      <c r="AX1799">
        <f>IF(AT1799&gt;0,AV1799+AT1799,AV1799)</f>
        <v/>
      </c>
      <c r="AY1799">
        <f>IF(AU1799&lt;0,AW1799+AU1799,AW1799)</f>
        <v/>
      </c>
      <c r="BA1799" s="14">
        <f>IFERROR(AX1799-AQ1799,"")</f>
        <v/>
      </c>
      <c r="BB1799" s="14">
        <f>IFERROR(AY1799-AR1799,"")</f>
        <v/>
      </c>
      <c r="BD1799">
        <f>AH1799</f>
        <v/>
      </c>
      <c r="BE1799">
        <f>AI1799</f>
        <v/>
      </c>
      <c r="BF1799">
        <f>AJ1799</f>
        <v/>
      </c>
      <c r="BG1799" s="14">
        <f>L1799</f>
        <v/>
      </c>
      <c r="BH1799" s="14">
        <f>IF(X1799="","",X1799)</f>
        <v/>
      </c>
      <c r="BI1799" s="14">
        <f>IF(Y1799="","",Y1799)</f>
        <v/>
      </c>
      <c r="BJ1799">
        <f>Z1799</f>
        <v/>
      </c>
      <c r="BK1799">
        <f>AA1799</f>
        <v/>
      </c>
      <c r="BL1799">
        <f>IFERROR(AX1799,"")</f>
        <v/>
      </c>
      <c r="BM1799">
        <f>IFERROR(AY1799,"")</f>
        <v/>
      </c>
    </row>
    <row r="1800" ht="14.25" customHeight="1">
      <c r="A1800">
        <f>ALGLIB_SSA_XAUUSD!AA1800</f>
        <v/>
      </c>
      <c r="B1800">
        <f>IF($A1800="","",INDEX(ALGLIB_SSA_XAUUSD!$B$2:$B$2401,MATCH($A1800,ALGLIB_SSA_XAUUSD!$A$2:$A$2401,1)))</f>
        <v/>
      </c>
      <c r="C1800">
        <f>IF($A1800="","",INDEX(ALGLIB_SSA_XAUUSD!$C$2:$C$2401,MATCH($A1800,ALGLIB_SSA_XAUUSD!$A$2:$A$2401,1)))</f>
        <v/>
      </c>
      <c r="D1800" s="14">
        <f>IF($A1800="","",INT((ROW()-2)/12)+1)</f>
        <v/>
      </c>
      <c r="E1800" s="14">
        <f>IF(AND(E1802&lt;&gt;"",D1802=D1790+1),E1790+(E1802-E1790)*10/12,"")</f>
        <v/>
      </c>
      <c r="F1800" s="14">
        <f>IF(AND(F1802&lt;&gt;"",D1802=D1790+1),F1790+(F1802-F1790)*10/12,"")</f>
        <v/>
      </c>
      <c r="G1800" s="14">
        <f>IF(AND(G1802&lt;&gt;"",D1802=D1790+1),G1790+(G1802-G1790)*10/12,"")</f>
        <v/>
      </c>
      <c r="H1800" s="14">
        <f>IF(AND(H1802&lt;&gt;"",D1802=D1790+1),H1790+(H1802-H1790)*10/12,"")</f>
        <v/>
      </c>
      <c r="I1800" s="14">
        <f>IF(AND(L1802&lt;&gt;"",D1802=D1790+1),I1790+(I1802-I1790)*10/12,"")</f>
        <v/>
      </c>
      <c r="J1800">
        <f>_xlfn.XLOOKUP($A1800,ALGLIB_SSA_XAUUSD!$AA$2:$AA$2401,ALGLIB_SSA_XAUUSD!$P$2:$P$2401,"",0)</f>
        <v/>
      </c>
      <c r="K1800">
        <f>_xlfn.XLOOKUP($A1800,ALGLIB_SSA_XAUUSD!$AA$2:$AA$2401,ALGLIB_SSA_XAUUSD!$Q$2:$Q$2401,"",0)</f>
        <v/>
      </c>
      <c r="L1800">
        <f>_xlfn.XLOOKUP($A1800,ALGLIB_SSA_XAUUSD!$AA$2:$AA$2401,ALGLIB_SSA_XAUUSD!$R$2:$R$2401,"",0)</f>
        <v/>
      </c>
      <c r="M1800">
        <f>_xlfn.XLOOKUP($A1800,ALGLIB_SSA_XAUUSD!$AA$2:$AA$2401,ALGLIB_SSA_XAUUSD!$S$2:$S$2401,"",0)</f>
        <v/>
      </c>
      <c r="N1800">
        <f>_xlfn.XLOOKUP($A1800,ALGLIB_SSA_XAUUSD!$AA$2:$AA$2401,ALGLIB_SSA_XAUUSD!$T$2:$T$2401,"",0)</f>
        <v/>
      </c>
      <c r="O1800">
        <f>_xlfn.XLOOKUP($A1800,ALGLIB_SSA_XAUUSD!$AA$2:$AA$2401,ALGLIB_SSA_XAUUSD!$U$2:$U$2401,"",0)</f>
        <v/>
      </c>
      <c r="P1800">
        <f>_xlfn.XLOOKUP($A1800,ALGLIB_SSA_XAUUSD!$AA$2:$AA$2401,ALGLIB_SSA_XAUUSD!$V$2:$V$2401,"",0)</f>
        <v/>
      </c>
      <c r="S1800">
        <f>A1800</f>
        <v/>
      </c>
      <c r="T1800">
        <f>J1800</f>
        <v/>
      </c>
      <c r="U1800">
        <f>K1800</f>
        <v/>
      </c>
      <c r="V1800" s="14">
        <f>IF($A1800="","",MOD(ROW()-2,12)+1)</f>
        <v/>
      </c>
      <c r="W1800">
        <f>L1800</f>
        <v/>
      </c>
      <c r="X1800" s="14">
        <f>IF(F1800="","",F1800)</f>
        <v/>
      </c>
      <c r="Y1800" s="14">
        <f>IF(G1800="","",G1800)</f>
        <v/>
      </c>
      <c r="Z1800">
        <f>M1800</f>
        <v/>
      </c>
      <c r="AA1800">
        <f>N1800</f>
        <v/>
      </c>
      <c r="AB1800" s="14">
        <f>IF(H1800="","",H1800)</f>
        <v/>
      </c>
      <c r="AC1800">
        <f>O1800</f>
        <v/>
      </c>
      <c r="AD1800" s="14">
        <f>IF(I1800="","",I1800)</f>
        <v/>
      </c>
      <c r="AE1800">
        <f>P1800</f>
        <v/>
      </c>
      <c r="AH1800">
        <f>IF(S1800&lt;&gt;"",S1800,AH1799+900)</f>
        <v/>
      </c>
      <c r="AI1800">
        <f>IF(T1800&lt;&gt;"",T1800,AI1799)</f>
        <v/>
      </c>
      <c r="AJ1800">
        <f>IF(U1800&lt;&gt;"",U1800,AJ1799)</f>
        <v/>
      </c>
      <c r="AK1800">
        <f>IF(W1800&lt;&gt;"",W1800,"")</f>
        <v/>
      </c>
      <c r="AL1800" s="14">
        <f>IF(X1800&lt;&gt;"",X1800,"")</f>
        <v/>
      </c>
      <c r="AM1800" s="14">
        <f>IF(Y1800&lt;&gt;"",Y1800,"")</f>
        <v/>
      </c>
      <c r="AN1800" s="14">
        <f>IF(OR(AL1800="",AM1800=""),"",AL1800-AM1800)</f>
        <v/>
      </c>
      <c r="AO1800">
        <f>IF(AN1800="","",IF(AN1800&gt;0,"Bullish","Bearish"))</f>
        <v/>
      </c>
      <c r="AP1800">
        <f>IF(AO1800="",AP1799,AO1800)</f>
        <v/>
      </c>
      <c r="AQ1800" s="14">
        <f>IF(AB1800&lt;&gt;"",AB1800,"")</f>
        <v/>
      </c>
      <c r="AR1800" s="14">
        <f>IF(AD1800&lt;&gt;"",AD1800,"")</f>
        <v/>
      </c>
      <c r="AS1800">
        <f>IF(AS1799+1=13,1,AS1799+1)</f>
        <v/>
      </c>
      <c r="AT1800">
        <f>IFERROR(IF(SLOPE($AQ$1778:$AQ$1789,$AS$1778:$AS$1789)&gt;0,MIN(3,ABS(SLOPE($AQ$1778:$AQ$1789,$AS$1778:$AS$1789))),IF(SLOPE($AQ$1778:$AQ$1789,$AS$1778:$AS$1789)&lt;-0.5,-0.5,0)),0)</f>
        <v/>
      </c>
      <c r="AU1800">
        <f>IFERROR(IF(SLOPE($AR$1778:$AR$1789,$AS$1778:$AS$1789)&lt;0,MAX(-3,-ABS(SLOPE($AR$1778:$AR$1789,$AS$1778:$AS$1789))),IF(SLOPE($AR$1778:$AR$1789,$AS$1778:$AS$1789)&gt;0.5,0.5,0)),0)</f>
        <v/>
      </c>
      <c r="AV1800">
        <f>($AQ$1790+(AT1800*(AS1800-1)))</f>
        <v/>
      </c>
      <c r="AW1800">
        <f>($AR$1790+(AU1800*(AS1800-1)))</f>
        <v/>
      </c>
      <c r="AX1800">
        <f>IF(AT1800&gt;0,AV1800+AT1800,AV1800)</f>
        <v/>
      </c>
      <c r="AY1800">
        <f>IF(AU1800&lt;0,AW1800+AU1800,AW1800)</f>
        <v/>
      </c>
      <c r="BA1800" s="14">
        <f>IFERROR(AX1800-AQ1800,"")</f>
        <v/>
      </c>
      <c r="BB1800" s="14">
        <f>IFERROR(AY1800-AR1800,"")</f>
        <v/>
      </c>
      <c r="BD1800">
        <f>AH1800</f>
        <v/>
      </c>
      <c r="BE1800">
        <f>AI1800</f>
        <v/>
      </c>
      <c r="BF1800">
        <f>AJ1800</f>
        <v/>
      </c>
      <c r="BG1800" s="14">
        <f>L1800</f>
        <v/>
      </c>
      <c r="BH1800" s="14">
        <f>IF(X1800="","",X1800)</f>
        <v/>
      </c>
      <c r="BI1800" s="14">
        <f>IF(Y1800="","",Y1800)</f>
        <v/>
      </c>
      <c r="BJ1800">
        <f>Z1800</f>
        <v/>
      </c>
      <c r="BK1800">
        <f>AA1800</f>
        <v/>
      </c>
      <c r="BL1800">
        <f>IFERROR(AX1800,"")</f>
        <v/>
      </c>
      <c r="BM1800">
        <f>IFERROR(AY1800,"")</f>
        <v/>
      </c>
    </row>
    <row r="1801" ht="14.25" customHeight="1">
      <c r="A1801">
        <f>ALGLIB_SSA_XAUUSD!AA1801</f>
        <v/>
      </c>
      <c r="B1801">
        <f>IF($A1801="","",INDEX(ALGLIB_SSA_XAUUSD!$B$2:$B$2401,MATCH($A1801,ALGLIB_SSA_XAUUSD!$A$2:$A$2401,1)))</f>
        <v/>
      </c>
      <c r="C1801">
        <f>IF($A1801="","",INDEX(ALGLIB_SSA_XAUUSD!$C$2:$C$2401,MATCH($A1801,ALGLIB_SSA_XAUUSD!$A$2:$A$2401,1)))</f>
        <v/>
      </c>
      <c r="D1801" s="14">
        <f>IF($A1801="","",INT((ROW()-2)/12)+1)</f>
        <v/>
      </c>
      <c r="E1801" s="14">
        <f>IF(AND(E1802&lt;&gt;"",D1802=D1790+1),E1790+(E1802-E1790)*11/12,"")</f>
        <v/>
      </c>
      <c r="F1801" s="14">
        <f>IF(AND(F1802&lt;&gt;"",D1802=D1790+1),F1790+(F1802-F1790)*11/12,"")</f>
        <v/>
      </c>
      <c r="G1801" s="14">
        <f>IF(AND(G1802&lt;&gt;"",D1802=D1790+1),G1790+(G1802-G1790)*11/12,"")</f>
        <v/>
      </c>
      <c r="H1801" s="14">
        <f>IF(AND(H1802&lt;&gt;"",D1802=D1790+1),H1790+(H1802-H1790)*11/12,"")</f>
        <v/>
      </c>
      <c r="I1801" s="14">
        <f>IF(AND(L1802&lt;&gt;"",D1802=D1790+1),I1790+(I1802-I1790)*11/12,"")</f>
        <v/>
      </c>
      <c r="J1801">
        <f>_xlfn.XLOOKUP($A1801,ALGLIB_SSA_XAUUSD!$AA$2:$AA$2401,ALGLIB_SSA_XAUUSD!$P$2:$P$2401,"",0)</f>
        <v/>
      </c>
      <c r="K1801">
        <f>_xlfn.XLOOKUP($A1801,ALGLIB_SSA_XAUUSD!$AA$2:$AA$2401,ALGLIB_SSA_XAUUSD!$Q$2:$Q$2401,"",0)</f>
        <v/>
      </c>
      <c r="L1801">
        <f>_xlfn.XLOOKUP($A1801,ALGLIB_SSA_XAUUSD!$AA$2:$AA$2401,ALGLIB_SSA_XAUUSD!$R$2:$R$2401,"",0)</f>
        <v/>
      </c>
      <c r="M1801">
        <f>_xlfn.XLOOKUP($A1801,ALGLIB_SSA_XAUUSD!$AA$2:$AA$2401,ALGLIB_SSA_XAUUSD!$S$2:$S$2401,"",0)</f>
        <v/>
      </c>
      <c r="N1801">
        <f>_xlfn.XLOOKUP($A1801,ALGLIB_SSA_XAUUSD!$AA$2:$AA$2401,ALGLIB_SSA_XAUUSD!$T$2:$T$2401,"",0)</f>
        <v/>
      </c>
      <c r="O1801">
        <f>_xlfn.XLOOKUP($A1801,ALGLIB_SSA_XAUUSD!$AA$2:$AA$2401,ALGLIB_SSA_XAUUSD!$U$2:$U$2401,"",0)</f>
        <v/>
      </c>
      <c r="P1801">
        <f>_xlfn.XLOOKUP($A1801,ALGLIB_SSA_XAUUSD!$AA$2:$AA$2401,ALGLIB_SSA_XAUUSD!$V$2:$V$2401,"",0)</f>
        <v/>
      </c>
      <c r="S1801">
        <f>A1801</f>
        <v/>
      </c>
      <c r="T1801">
        <f>J1801</f>
        <v/>
      </c>
      <c r="U1801">
        <f>K1801</f>
        <v/>
      </c>
      <c r="V1801" s="14">
        <f>IF($A1801="","",MOD(ROW()-2,12)+1)</f>
        <v/>
      </c>
      <c r="W1801">
        <f>L1801</f>
        <v/>
      </c>
      <c r="X1801" s="14">
        <f>IF(F1801="","",F1801)</f>
        <v/>
      </c>
      <c r="Y1801" s="14">
        <f>IF(G1801="","",G1801)</f>
        <v/>
      </c>
      <c r="Z1801">
        <f>M1801</f>
        <v/>
      </c>
      <c r="AA1801">
        <f>N1801</f>
        <v/>
      </c>
      <c r="AB1801" s="14">
        <f>IF(H1801="","",H1801)</f>
        <v/>
      </c>
      <c r="AC1801">
        <f>O1801</f>
        <v/>
      </c>
      <c r="AD1801" s="14">
        <f>IF(I1801="","",I1801)</f>
        <v/>
      </c>
      <c r="AE1801">
        <f>P1801</f>
        <v/>
      </c>
      <c r="AH1801">
        <f>IF(S1801&lt;&gt;"",S1801,AH1800+900)</f>
        <v/>
      </c>
      <c r="AI1801">
        <f>IF(T1801&lt;&gt;"",T1801,AI1800)</f>
        <v/>
      </c>
      <c r="AJ1801">
        <f>IF(U1801&lt;&gt;"",U1801,AJ1800)</f>
        <v/>
      </c>
      <c r="AK1801">
        <f>IF(W1801&lt;&gt;"",W1801,"")</f>
        <v/>
      </c>
      <c r="AL1801" s="14">
        <f>IF(X1801&lt;&gt;"",X1801,"")</f>
        <v/>
      </c>
      <c r="AM1801" s="14">
        <f>IF(Y1801&lt;&gt;"",Y1801,"")</f>
        <v/>
      </c>
      <c r="AN1801" s="14">
        <f>IF(OR(AL1801="",AM1801=""),"",AL1801-AM1801)</f>
        <v/>
      </c>
      <c r="AO1801">
        <f>IF(AN1801="","",IF(AN1801&gt;0,"Bullish","Bearish"))</f>
        <v/>
      </c>
      <c r="AP1801">
        <f>IF(AO1801="",AP1800,AO1801)</f>
        <v/>
      </c>
      <c r="AQ1801" s="14">
        <f>IF(AB1801&lt;&gt;"",AB1801,"")</f>
        <v/>
      </c>
      <c r="AR1801" s="14">
        <f>IF(AD1801&lt;&gt;"",AD1801,"")</f>
        <v/>
      </c>
      <c r="AS1801">
        <f>IF(AS1800+1=13,1,AS1800+1)</f>
        <v/>
      </c>
      <c r="AT1801">
        <f>IFERROR(IF(SLOPE($AQ$1778:$AQ$1789,$AS$1778:$AS$1789)&gt;0,MIN(3,ABS(SLOPE($AQ$1778:$AQ$1789,$AS$1778:$AS$1789))),IF(SLOPE($AQ$1778:$AQ$1789,$AS$1778:$AS$1789)&lt;-0.5,-0.5,0)),0)</f>
        <v/>
      </c>
      <c r="AU1801">
        <f>IFERROR(IF(SLOPE($AR$1778:$AR$1789,$AS$1778:$AS$1789)&lt;0,MAX(-3,-ABS(SLOPE($AR$1778:$AR$1789,$AS$1778:$AS$1789))),IF(SLOPE($AR$1778:$AR$1789,$AS$1778:$AS$1789)&gt;0.5,0.5,0)),0)</f>
        <v/>
      </c>
      <c r="AV1801">
        <f>($AQ$1790+(AT1801*(AS1801-1)))</f>
        <v/>
      </c>
      <c r="AW1801">
        <f>($AR$1790+(AU1801*(AS1801-1)))</f>
        <v/>
      </c>
      <c r="AX1801">
        <f>IF(AT1801&gt;0,AV1801+AT1801,AV1801)</f>
        <v/>
      </c>
      <c r="AY1801">
        <f>IF(AU1801&lt;0,AW1801+AU1801,AW1801)</f>
        <v/>
      </c>
      <c r="BA1801" s="14">
        <f>IFERROR(AX1801-AQ1801,"")</f>
        <v/>
      </c>
      <c r="BB1801" s="14">
        <f>IFERROR(AY1801-AR1801,"")</f>
        <v/>
      </c>
      <c r="BD1801">
        <f>AH1801</f>
        <v/>
      </c>
      <c r="BE1801">
        <f>AI1801</f>
        <v/>
      </c>
      <c r="BF1801">
        <f>AJ1801</f>
        <v/>
      </c>
      <c r="BG1801" s="14">
        <f>L1801</f>
        <v/>
      </c>
      <c r="BH1801" s="14">
        <f>IF(X1801="","",X1801)</f>
        <v/>
      </c>
      <c r="BI1801" s="14">
        <f>IF(Y1801="","",Y1801)</f>
        <v/>
      </c>
      <c r="BJ1801">
        <f>Z1801</f>
        <v/>
      </c>
      <c r="BK1801">
        <f>AA1801</f>
        <v/>
      </c>
      <c r="BL1801">
        <f>IFERROR(AX1801,"")</f>
        <v/>
      </c>
      <c r="BM1801">
        <f>IFERROR(AY1801,"")</f>
        <v/>
      </c>
    </row>
    <row r="1802" ht="14.25" customHeight="1">
      <c r="A1802">
        <f>ALGLIB_SSA_XAUUSD!AA1802</f>
        <v/>
      </c>
      <c r="B1802">
        <f>IF($A1802="","",INDEX(ALGLIB_SSA_XAUUSD!$B$2:$B$2401,MATCH($A1802,ALGLIB_SSA_XAUUSD!$A$2:$A$2401,1)))</f>
        <v/>
      </c>
      <c r="C1802">
        <f>IF($A1802="","",INDEX(ALGLIB_SSA_XAUUSD!$C$2:$C$2401,MATCH($A1802,ALGLIB_SSA_XAUUSD!$A$2:$A$2401,1)))</f>
        <v/>
      </c>
      <c r="D1802" s="14">
        <f>IF($A1802="","",INT((ROW()-2)/12)+1)</f>
        <v/>
      </c>
      <c r="E1802" s="14">
        <f>IF($A1802="","",INDEX(ALGLIB_SSA_XAUUSD!$D$2:$D$2401,MATCH($A1802,ALGLIB_SSA_XAUUSD!$A$2:$A$2401,1)))</f>
        <v/>
      </c>
      <c r="F1802" s="14">
        <f>IF($A1802="","",INDEX(ALGLIB_SSA_XAUUSD!$E$2:$E$2401,MATCH($A1802,ALGLIB_SSA_XAUUSD!$A$2:$A$2401,1)))</f>
        <v/>
      </c>
      <c r="G1802" s="14">
        <f>IF($A1802="","",INDEX(ALGLIB_SSA_XAUUSD!$F$2:$F$2401,MATCH($A1802,ALGLIB_SSA_XAUUSD!$A$2:$A$2401,1)))</f>
        <v/>
      </c>
      <c r="H1802" s="14">
        <f>IF($A1802="","",INDEX(ALGLIB_SSA_XAUUSD!$G$2:$G$2401,MATCH($A1802,ALGLIB_SSA_XAUUSD!$A$2:$A$2401,1)))</f>
        <v/>
      </c>
      <c r="I1802" s="14">
        <f>IF($A1802="","",INDEX(ALGLIB_SSA_XAUUSD!$H$2:$H$2401,MATCH($A1802,ALGLIB_SSA_XAUUSD!$A$2:$A$2401,1)))</f>
        <v/>
      </c>
      <c r="J1802">
        <f>_xlfn.XLOOKUP($A1802,ALGLIB_SSA_XAUUSD!$AA$2:$AA$2401,ALGLIB_SSA_XAUUSD!$P$2:$P$2401,"",0)</f>
        <v/>
      </c>
      <c r="K1802">
        <f>_xlfn.XLOOKUP($A1802,ALGLIB_SSA_XAUUSD!$AA$2:$AA$2401,ALGLIB_SSA_XAUUSD!$Q$2:$Q$2401,"",0)</f>
        <v/>
      </c>
      <c r="L1802">
        <f>_xlfn.XLOOKUP($A1802,ALGLIB_SSA_XAUUSD!$AA$2:$AA$2401,ALGLIB_SSA_XAUUSD!$R$2:$R$2401,"",0)</f>
        <v/>
      </c>
      <c r="M1802">
        <f>_xlfn.XLOOKUP($A1802,ALGLIB_SSA_XAUUSD!$AA$2:$AA$2401,ALGLIB_SSA_XAUUSD!$S$2:$S$2401,"",0)</f>
        <v/>
      </c>
      <c r="N1802">
        <f>_xlfn.XLOOKUP($A1802,ALGLIB_SSA_XAUUSD!$AA$2:$AA$2401,ALGLIB_SSA_XAUUSD!$T$2:$T$2401,"",0)</f>
        <v/>
      </c>
      <c r="O1802">
        <f>_xlfn.XLOOKUP($A1802,ALGLIB_SSA_XAUUSD!$AA$2:$AA$2401,ALGLIB_SSA_XAUUSD!$U$2:$U$2401,"",0)</f>
        <v/>
      </c>
      <c r="P1802">
        <f>_xlfn.XLOOKUP($A1802,ALGLIB_SSA_XAUUSD!$AA$2:$AA$2401,ALGLIB_SSA_XAUUSD!$V$2:$V$2401,"",0)</f>
        <v/>
      </c>
      <c r="S1802">
        <f>A1802</f>
        <v/>
      </c>
      <c r="T1802">
        <f>J1802</f>
        <v/>
      </c>
      <c r="U1802">
        <f>K1802</f>
        <v/>
      </c>
      <c r="V1802" s="14">
        <f>IF($A1802="","",MOD(ROW()-2,12)+1)</f>
        <v/>
      </c>
      <c r="W1802">
        <f>L1802</f>
        <v/>
      </c>
      <c r="X1802" s="14">
        <f>IF(F1802="","",F1802)</f>
        <v/>
      </c>
      <c r="Y1802" s="14">
        <f>IF(G1802="","",G1802)</f>
        <v/>
      </c>
      <c r="Z1802">
        <f>M1802</f>
        <v/>
      </c>
      <c r="AA1802">
        <f>N1802</f>
        <v/>
      </c>
      <c r="AB1802" s="14">
        <f>IF(H1802="","",H1802)</f>
        <v/>
      </c>
      <c r="AC1802">
        <f>O1802</f>
        <v/>
      </c>
      <c r="AD1802" s="14">
        <f>IF(I1802="","",I1802)</f>
        <v/>
      </c>
      <c r="AE1802">
        <f>P1802</f>
        <v/>
      </c>
      <c r="AH1802">
        <f>IF(S1802&lt;&gt;"",S1802,AH1801+900)</f>
        <v/>
      </c>
      <c r="AI1802">
        <f>IF(T1802&lt;&gt;"",T1802,AI1801)</f>
        <v/>
      </c>
      <c r="AJ1802">
        <f>IF(U1802&lt;&gt;"",U1802,AJ1801)</f>
        <v/>
      </c>
      <c r="AK1802">
        <f>IF(W1802&lt;&gt;"",W1802,"")</f>
        <v/>
      </c>
      <c r="AL1802" s="14">
        <f>IF(X1802&lt;&gt;"",X1802,"")</f>
        <v/>
      </c>
      <c r="AM1802" s="14">
        <f>IF(Y1802&lt;&gt;"",Y1802,"")</f>
        <v/>
      </c>
      <c r="AN1802" s="14">
        <f>IF(OR(AL1802="",AM1802=""),"",AL1802-AM1802)</f>
        <v/>
      </c>
      <c r="AO1802">
        <f>IF(AN1802="","",IF(AN1802&gt;0,"Bullish","Bearish"))</f>
        <v/>
      </c>
      <c r="AP1802">
        <f>IF(AO1802="",AP1801,AO1802)</f>
        <v/>
      </c>
      <c r="AQ1802" s="14">
        <f>IF(AB1802&lt;&gt;"",AB1802,"")</f>
        <v/>
      </c>
      <c r="AR1802" s="14">
        <f>IF(AD1802&lt;&gt;"",AD1802,"")</f>
        <v/>
      </c>
      <c r="AS1802">
        <f>IF(AS1801+1=13,1,AS1801+1)</f>
        <v/>
      </c>
      <c r="AT1802">
        <f>IFERROR(IF(SLOPE($AQ$1790:$AQ$1801,$AS$1790:$AS$1801)&gt;0,MIN(3,ABS(SLOPE($AQ$1790:$AQ$1801,$AS$1790:$AS$1801))),IF(SLOPE($AQ$1790:$AQ$1801,$AS$1790:$AS$1801)&lt;-0.5,-0.5,0)),0)</f>
        <v/>
      </c>
      <c r="AU1802">
        <f>IFERROR(IF(SLOPE($AR$1790:$AR$1801,$AS$1790:$AS$1801)&lt;0,MAX(-3,-ABS(SLOPE($AR$1790:$AR$1801,$AS$1790:$AS$1801))),IF(SLOPE($AR$1790:$AR$1801,$AS$1790:$AS$1801)&gt;0.5,0.5,0)),0)</f>
        <v/>
      </c>
      <c r="AV1802">
        <f>($AQ$1802+(AT1802*(AS1802-1)))</f>
        <v/>
      </c>
      <c r="AW1802">
        <f>($AR$1802+(AU1802*(AS1802-1)))</f>
        <v/>
      </c>
      <c r="AX1802">
        <f>IF(AT1802&gt;0,AV1802+AT1802,AV1802)</f>
        <v/>
      </c>
      <c r="AY1802">
        <f>IF(AU1802&lt;0,AW1802+AU1802,AW1802)</f>
        <v/>
      </c>
      <c r="BA1802" s="14">
        <f>IFERROR(AX1802-AQ1802,"")</f>
        <v/>
      </c>
      <c r="BB1802" s="14">
        <f>IFERROR(AY1802-AR1802,"")</f>
        <v/>
      </c>
      <c r="BD1802">
        <f>AH1802</f>
        <v/>
      </c>
      <c r="BE1802">
        <f>AI1802</f>
        <v/>
      </c>
      <c r="BF1802">
        <f>AJ1802</f>
        <v/>
      </c>
      <c r="BG1802" s="14">
        <f>L1802</f>
        <v/>
      </c>
      <c r="BH1802" s="14">
        <f>IF(X1802="","",X1802)</f>
        <v/>
      </c>
      <c r="BI1802" s="14">
        <f>IF(Y1802="","",Y1802)</f>
        <v/>
      </c>
      <c r="BJ1802">
        <f>Z1802</f>
        <v/>
      </c>
      <c r="BK1802">
        <f>AA1802</f>
        <v/>
      </c>
      <c r="BL1802">
        <f>IFERROR(AX1802,"")</f>
        <v/>
      </c>
      <c r="BM1802">
        <f>IFERROR(AY1802,"")</f>
        <v/>
      </c>
    </row>
    <row r="1803" ht="14.25" customHeight="1">
      <c r="A1803">
        <f>ALGLIB_SSA_XAUUSD!AA1803</f>
        <v/>
      </c>
      <c r="B1803">
        <f>IF($A1803="","",INDEX(ALGLIB_SSA_XAUUSD!$B$2:$B$2401,MATCH($A1803,ALGLIB_SSA_XAUUSD!$A$2:$A$2401,1)))</f>
        <v/>
      </c>
      <c r="C1803">
        <f>IF($A1803="","",INDEX(ALGLIB_SSA_XAUUSD!$C$2:$C$2401,MATCH($A1803,ALGLIB_SSA_XAUUSD!$A$2:$A$2401,1)))</f>
        <v/>
      </c>
      <c r="D1803" s="14">
        <f>IF($A1803="","",INT((ROW()-2)/12)+1)</f>
        <v/>
      </c>
      <c r="E1803" s="14">
        <f>IF(AND(E1814&lt;&gt;"",D1814=D1802+1),E1802+(E1814-E1802)*1/12,"")</f>
        <v/>
      </c>
      <c r="F1803" s="14">
        <f>IF(AND(F1814&lt;&gt;"",D1814=D1802+1),F1802+(F1814-F1802)*1/12,"")</f>
        <v/>
      </c>
      <c r="G1803" s="14">
        <f>IF(AND(G1814&lt;&gt;"",D1814=D1802+1),G1802+(G1814-G1802)*1/12,"")</f>
        <v/>
      </c>
      <c r="H1803" s="14">
        <f>IF(AND(H1814&lt;&gt;"",D1814=D1802+1),H1802+(H1814-H1802)*1/12,"")</f>
        <v/>
      </c>
      <c r="I1803" s="14">
        <f>IF(AND(L1814&lt;&gt;"",D1814=D1802+1),I1802+(I1814-I1802)*1/12,"")</f>
        <v/>
      </c>
      <c r="J1803">
        <f>_xlfn.XLOOKUP($A1803,ALGLIB_SSA_XAUUSD!$AA$2:$AA$2401,ALGLIB_SSA_XAUUSD!$P$2:$P$2401,"",0)</f>
        <v/>
      </c>
      <c r="K1803">
        <f>_xlfn.XLOOKUP($A1803,ALGLIB_SSA_XAUUSD!$AA$2:$AA$2401,ALGLIB_SSA_XAUUSD!$Q$2:$Q$2401,"",0)</f>
        <v/>
      </c>
      <c r="L1803">
        <f>_xlfn.XLOOKUP($A1803,ALGLIB_SSA_XAUUSD!$AA$2:$AA$2401,ALGLIB_SSA_XAUUSD!$R$2:$R$2401,"",0)</f>
        <v/>
      </c>
      <c r="M1803">
        <f>_xlfn.XLOOKUP($A1803,ALGLIB_SSA_XAUUSD!$AA$2:$AA$2401,ALGLIB_SSA_XAUUSD!$S$2:$S$2401,"",0)</f>
        <v/>
      </c>
      <c r="N1803">
        <f>_xlfn.XLOOKUP($A1803,ALGLIB_SSA_XAUUSD!$AA$2:$AA$2401,ALGLIB_SSA_XAUUSD!$T$2:$T$2401,"",0)</f>
        <v/>
      </c>
      <c r="O1803">
        <f>_xlfn.XLOOKUP($A1803,ALGLIB_SSA_XAUUSD!$AA$2:$AA$2401,ALGLIB_SSA_XAUUSD!$U$2:$U$2401,"",0)</f>
        <v/>
      </c>
      <c r="P1803">
        <f>_xlfn.XLOOKUP($A1803,ALGLIB_SSA_XAUUSD!$AA$2:$AA$2401,ALGLIB_SSA_XAUUSD!$V$2:$V$2401,"",0)</f>
        <v/>
      </c>
      <c r="S1803">
        <f>A1803</f>
        <v/>
      </c>
      <c r="T1803">
        <f>J1803</f>
        <v/>
      </c>
      <c r="U1803">
        <f>K1803</f>
        <v/>
      </c>
      <c r="V1803" s="14">
        <f>IF($A1803="","",MOD(ROW()-2,12)+1)</f>
        <v/>
      </c>
      <c r="W1803">
        <f>L1803</f>
        <v/>
      </c>
      <c r="X1803" s="14">
        <f>IF(F1803="","",F1803)</f>
        <v/>
      </c>
      <c r="Y1803" s="14">
        <f>IF(G1803="","",G1803)</f>
        <v/>
      </c>
      <c r="Z1803">
        <f>M1803</f>
        <v/>
      </c>
      <c r="AA1803">
        <f>N1803</f>
        <v/>
      </c>
      <c r="AB1803" s="14">
        <f>IF(H1803="","",H1803)</f>
        <v/>
      </c>
      <c r="AC1803">
        <f>O1803</f>
        <v/>
      </c>
      <c r="AD1803" s="14">
        <f>IF(I1803="","",I1803)</f>
        <v/>
      </c>
      <c r="AE1803">
        <f>P1803</f>
        <v/>
      </c>
      <c r="AH1803">
        <f>IF(S1803&lt;&gt;"",S1803,AH1802+900)</f>
        <v/>
      </c>
      <c r="AI1803">
        <f>IF(T1803&lt;&gt;"",T1803,AI1802)</f>
        <v/>
      </c>
      <c r="AJ1803">
        <f>IF(U1803&lt;&gt;"",U1803,AJ1802)</f>
        <v/>
      </c>
      <c r="AK1803">
        <f>IF(W1803&lt;&gt;"",W1803,"")</f>
        <v/>
      </c>
      <c r="AL1803" s="14">
        <f>IF(X1803&lt;&gt;"",X1803,"")</f>
        <v/>
      </c>
      <c r="AM1803" s="14">
        <f>IF(Y1803&lt;&gt;"",Y1803,"")</f>
        <v/>
      </c>
      <c r="AN1803" s="14">
        <f>IF(OR(AL1803="",AM1803=""),"",AL1803-AM1803)</f>
        <v/>
      </c>
      <c r="AO1803">
        <f>IF(AN1803="","",IF(AN1803&gt;0,"Bullish","Bearish"))</f>
        <v/>
      </c>
      <c r="AP1803">
        <f>IF(AO1803="",AP1802,AO1803)</f>
        <v/>
      </c>
      <c r="AQ1803" s="14">
        <f>IF(AB1803&lt;&gt;"",AB1803,"")</f>
        <v/>
      </c>
      <c r="AR1803" s="14">
        <f>IF(AD1803&lt;&gt;"",AD1803,"")</f>
        <v/>
      </c>
      <c r="AS1803">
        <f>IF(AS1802+1=13,1,AS1802+1)</f>
        <v/>
      </c>
      <c r="AT1803">
        <f>IFERROR(IF(SLOPE($AQ$1790:$AQ$1801,$AS$1790:$AS$1801)&gt;0,MIN(3,ABS(SLOPE($AQ$1790:$AQ$1801,$AS$1790:$AS$1801))),IF(SLOPE($AQ$1790:$AQ$1801,$AS$1790:$AS$1801)&lt;-0.5,-0.5,0)),0)</f>
        <v/>
      </c>
      <c r="AU1803">
        <f>IFERROR(IF(SLOPE($AR$1790:$AR$1801,$AS$1790:$AS$1801)&lt;0,MAX(-3,-ABS(SLOPE($AR$1790:$AR$1801,$AS$1790:$AS$1801))),IF(SLOPE($AR$1790:$AR$1801,$AS$1790:$AS$1801)&gt;0.5,0.5,0)),0)</f>
        <v/>
      </c>
      <c r="AV1803">
        <f>($AQ$1802+(AT1803*(AS1803-1)))</f>
        <v/>
      </c>
      <c r="AW1803">
        <f>($AR$1802+(AU1803*(AS1803-1)))</f>
        <v/>
      </c>
      <c r="AX1803">
        <f>IF(AT1803&gt;0,AV1803+AT1803,AV1803)</f>
        <v/>
      </c>
      <c r="AY1803">
        <f>IF(AU1803&lt;0,AW1803+AU1803,AW1803)</f>
        <v/>
      </c>
      <c r="BA1803" s="14">
        <f>IFERROR(AX1803-AQ1803,"")</f>
        <v/>
      </c>
      <c r="BB1803" s="14">
        <f>IFERROR(AY1803-AR1803,"")</f>
        <v/>
      </c>
      <c r="BD1803">
        <f>AH1803</f>
        <v/>
      </c>
      <c r="BE1803">
        <f>AI1803</f>
        <v/>
      </c>
      <c r="BF1803">
        <f>AJ1803</f>
        <v/>
      </c>
      <c r="BG1803" s="14">
        <f>L1803</f>
        <v/>
      </c>
      <c r="BH1803" s="14">
        <f>IF(X1803="","",X1803)</f>
        <v/>
      </c>
      <c r="BI1803" s="14">
        <f>IF(Y1803="","",Y1803)</f>
        <v/>
      </c>
      <c r="BJ1803">
        <f>Z1803</f>
        <v/>
      </c>
      <c r="BK1803">
        <f>AA1803</f>
        <v/>
      </c>
      <c r="BL1803">
        <f>IFERROR(AX1803,"")</f>
        <v/>
      </c>
      <c r="BM1803">
        <f>IFERROR(AY1803,"")</f>
        <v/>
      </c>
    </row>
    <row r="1804" ht="14.25" customHeight="1">
      <c r="A1804">
        <f>ALGLIB_SSA_XAUUSD!AA1804</f>
        <v/>
      </c>
      <c r="B1804">
        <f>IF($A1804="","",INDEX(ALGLIB_SSA_XAUUSD!$B$2:$B$2401,MATCH($A1804,ALGLIB_SSA_XAUUSD!$A$2:$A$2401,1)))</f>
        <v/>
      </c>
      <c r="C1804">
        <f>IF($A1804="","",INDEX(ALGLIB_SSA_XAUUSD!$C$2:$C$2401,MATCH($A1804,ALGLIB_SSA_XAUUSD!$A$2:$A$2401,1)))</f>
        <v/>
      </c>
      <c r="D1804" s="14">
        <f>IF($A1804="","",INT((ROW()-2)/12)+1)</f>
        <v/>
      </c>
      <c r="E1804" s="14">
        <f>IF(AND(E1814&lt;&gt;"",D1814=D1802+1),E1802+(E1814-E1802)*2/12,"")</f>
        <v/>
      </c>
      <c r="F1804" s="14">
        <f>IF(AND(F1814&lt;&gt;"",D1814=D1802+1),F1802+(F1814-F1802)*2/12,"")</f>
        <v/>
      </c>
      <c r="G1804" s="14">
        <f>IF(AND(G1814&lt;&gt;"",D1814=D1802+1),G1802+(G1814-G1802)*2/12,"")</f>
        <v/>
      </c>
      <c r="H1804" s="14">
        <f>IF(AND(H1814&lt;&gt;"",D1814=D1802+1),H1802+(H1814-H1802)*2/12,"")</f>
        <v/>
      </c>
      <c r="I1804" s="14">
        <f>IF(AND(L1814&lt;&gt;"",D1814=D1802+1),I1802+(I1814-I1802)*2/12,"")</f>
        <v/>
      </c>
      <c r="J1804">
        <f>_xlfn.XLOOKUP($A1804,ALGLIB_SSA_XAUUSD!$AA$2:$AA$2401,ALGLIB_SSA_XAUUSD!$P$2:$P$2401,"",0)</f>
        <v/>
      </c>
      <c r="K1804">
        <f>_xlfn.XLOOKUP($A1804,ALGLIB_SSA_XAUUSD!$AA$2:$AA$2401,ALGLIB_SSA_XAUUSD!$Q$2:$Q$2401,"",0)</f>
        <v/>
      </c>
      <c r="L1804">
        <f>_xlfn.XLOOKUP($A1804,ALGLIB_SSA_XAUUSD!$AA$2:$AA$2401,ALGLIB_SSA_XAUUSD!$R$2:$R$2401,"",0)</f>
        <v/>
      </c>
      <c r="M1804">
        <f>_xlfn.XLOOKUP($A1804,ALGLIB_SSA_XAUUSD!$AA$2:$AA$2401,ALGLIB_SSA_XAUUSD!$S$2:$S$2401,"",0)</f>
        <v/>
      </c>
      <c r="N1804">
        <f>_xlfn.XLOOKUP($A1804,ALGLIB_SSA_XAUUSD!$AA$2:$AA$2401,ALGLIB_SSA_XAUUSD!$T$2:$T$2401,"",0)</f>
        <v/>
      </c>
      <c r="O1804">
        <f>_xlfn.XLOOKUP($A1804,ALGLIB_SSA_XAUUSD!$AA$2:$AA$2401,ALGLIB_SSA_XAUUSD!$U$2:$U$2401,"",0)</f>
        <v/>
      </c>
      <c r="P1804">
        <f>_xlfn.XLOOKUP($A1804,ALGLIB_SSA_XAUUSD!$AA$2:$AA$2401,ALGLIB_SSA_XAUUSD!$V$2:$V$2401,"",0)</f>
        <v/>
      </c>
      <c r="S1804">
        <f>A1804</f>
        <v/>
      </c>
      <c r="T1804">
        <f>J1804</f>
        <v/>
      </c>
      <c r="U1804">
        <f>K1804</f>
        <v/>
      </c>
      <c r="V1804" s="14">
        <f>IF($A1804="","",MOD(ROW()-2,12)+1)</f>
        <v/>
      </c>
      <c r="W1804">
        <f>L1804</f>
        <v/>
      </c>
      <c r="X1804" s="14">
        <f>IF(F1804="","",F1804)</f>
        <v/>
      </c>
      <c r="Y1804" s="14">
        <f>IF(G1804="","",G1804)</f>
        <v/>
      </c>
      <c r="Z1804">
        <f>M1804</f>
        <v/>
      </c>
      <c r="AA1804">
        <f>N1804</f>
        <v/>
      </c>
      <c r="AB1804" s="14">
        <f>IF(H1804="","",H1804)</f>
        <v/>
      </c>
      <c r="AC1804">
        <f>O1804</f>
        <v/>
      </c>
      <c r="AD1804" s="14">
        <f>IF(I1804="","",I1804)</f>
        <v/>
      </c>
      <c r="AE1804">
        <f>P1804</f>
        <v/>
      </c>
      <c r="AH1804">
        <f>IF(S1804&lt;&gt;"",S1804,AH1803+900)</f>
        <v/>
      </c>
      <c r="AI1804">
        <f>IF(T1804&lt;&gt;"",T1804,AI1803)</f>
        <v/>
      </c>
      <c r="AJ1804">
        <f>IF(U1804&lt;&gt;"",U1804,AJ1803)</f>
        <v/>
      </c>
      <c r="AK1804">
        <f>IF(W1804&lt;&gt;"",W1804,"")</f>
        <v/>
      </c>
      <c r="AL1804" s="14">
        <f>IF(X1804&lt;&gt;"",X1804,"")</f>
        <v/>
      </c>
      <c r="AM1804" s="14">
        <f>IF(Y1804&lt;&gt;"",Y1804,"")</f>
        <v/>
      </c>
      <c r="AN1804" s="14">
        <f>IF(OR(AL1804="",AM1804=""),"",AL1804-AM1804)</f>
        <v/>
      </c>
      <c r="AO1804">
        <f>IF(AN1804="","",IF(AN1804&gt;0,"Bullish","Bearish"))</f>
        <v/>
      </c>
      <c r="AP1804">
        <f>IF(AO1804="",AP1803,AO1804)</f>
        <v/>
      </c>
      <c r="AQ1804" s="14">
        <f>IF(AB1804&lt;&gt;"",AB1804,"")</f>
        <v/>
      </c>
      <c r="AR1804" s="14">
        <f>IF(AD1804&lt;&gt;"",AD1804,"")</f>
        <v/>
      </c>
      <c r="AS1804">
        <f>IF(AS1803+1=13,1,AS1803+1)</f>
        <v/>
      </c>
      <c r="AT1804">
        <f>IFERROR(IF(SLOPE($AQ$1790:$AQ$1801,$AS$1790:$AS$1801)&gt;0,MIN(3,ABS(SLOPE($AQ$1790:$AQ$1801,$AS$1790:$AS$1801))),IF(SLOPE($AQ$1790:$AQ$1801,$AS$1790:$AS$1801)&lt;-0.5,-0.5,0)),0)</f>
        <v/>
      </c>
      <c r="AU1804">
        <f>IFERROR(IF(SLOPE($AR$1790:$AR$1801,$AS$1790:$AS$1801)&lt;0,MAX(-3,-ABS(SLOPE($AR$1790:$AR$1801,$AS$1790:$AS$1801))),IF(SLOPE($AR$1790:$AR$1801,$AS$1790:$AS$1801)&gt;0.5,0.5,0)),0)</f>
        <v/>
      </c>
      <c r="AV1804">
        <f>($AQ$1802+(AT1804*(AS1804-1)))</f>
        <v/>
      </c>
      <c r="AW1804">
        <f>($AR$1802+(AU1804*(AS1804-1)))</f>
        <v/>
      </c>
      <c r="AX1804">
        <f>IF(AT1804&gt;0,AV1804+AT1804,AV1804)</f>
        <v/>
      </c>
      <c r="AY1804">
        <f>IF(AU1804&lt;0,AW1804+AU1804,AW1804)</f>
        <v/>
      </c>
      <c r="BA1804" s="14">
        <f>IFERROR(AX1804-AQ1804,"")</f>
        <v/>
      </c>
      <c r="BB1804" s="14">
        <f>IFERROR(AY1804-AR1804,"")</f>
        <v/>
      </c>
      <c r="BD1804">
        <f>AH1804</f>
        <v/>
      </c>
      <c r="BE1804">
        <f>AI1804</f>
        <v/>
      </c>
      <c r="BF1804">
        <f>AJ1804</f>
        <v/>
      </c>
      <c r="BG1804" s="14">
        <f>L1804</f>
        <v/>
      </c>
      <c r="BH1804" s="14">
        <f>IF(X1804="","",X1804)</f>
        <v/>
      </c>
      <c r="BI1804" s="14">
        <f>IF(Y1804="","",Y1804)</f>
        <v/>
      </c>
      <c r="BJ1804">
        <f>Z1804</f>
        <v/>
      </c>
      <c r="BK1804">
        <f>AA1804</f>
        <v/>
      </c>
      <c r="BL1804">
        <f>IFERROR(AX1804,"")</f>
        <v/>
      </c>
      <c r="BM1804">
        <f>IFERROR(AY1804,"")</f>
        <v/>
      </c>
    </row>
    <row r="1805" ht="14.25" customHeight="1">
      <c r="A1805">
        <f>ALGLIB_SSA_XAUUSD!AA1805</f>
        <v/>
      </c>
      <c r="B1805">
        <f>IF($A1805="","",INDEX(ALGLIB_SSA_XAUUSD!$B$2:$B$2401,MATCH($A1805,ALGLIB_SSA_XAUUSD!$A$2:$A$2401,1)))</f>
        <v/>
      </c>
      <c r="C1805">
        <f>IF($A1805="","",INDEX(ALGLIB_SSA_XAUUSD!$C$2:$C$2401,MATCH($A1805,ALGLIB_SSA_XAUUSD!$A$2:$A$2401,1)))</f>
        <v/>
      </c>
      <c r="D1805" s="14">
        <f>IF($A1805="","",INT((ROW()-2)/12)+1)</f>
        <v/>
      </c>
      <c r="E1805" s="14">
        <f>IF(AND(E1814&lt;&gt;"",D1814=D1802+1),E1802+(E1814-E1802)*3/12,"")</f>
        <v/>
      </c>
      <c r="F1805" s="14">
        <f>IF(AND(F1814&lt;&gt;"",D1814=D1802+1),F1802+(F1814-F1802)*3/12,"")</f>
        <v/>
      </c>
      <c r="G1805" s="14">
        <f>IF(AND(G1814&lt;&gt;"",D1814=D1802+1),G1802+(G1814-G1802)*3/12,"")</f>
        <v/>
      </c>
      <c r="H1805" s="14">
        <f>IF(AND(H1814&lt;&gt;"",D1814=D1802+1),H1802+(H1814-H1802)*3/12,"")</f>
        <v/>
      </c>
      <c r="I1805" s="14">
        <f>IF(AND(L1814&lt;&gt;"",D1814=D1802+1),I1802+(I1814-I1802)*3/12,"")</f>
        <v/>
      </c>
      <c r="J1805">
        <f>_xlfn.XLOOKUP($A1805,ALGLIB_SSA_XAUUSD!$AA$2:$AA$2401,ALGLIB_SSA_XAUUSD!$P$2:$P$2401,"",0)</f>
        <v/>
      </c>
      <c r="K1805">
        <f>_xlfn.XLOOKUP($A1805,ALGLIB_SSA_XAUUSD!$AA$2:$AA$2401,ALGLIB_SSA_XAUUSD!$Q$2:$Q$2401,"",0)</f>
        <v/>
      </c>
      <c r="L1805">
        <f>_xlfn.XLOOKUP($A1805,ALGLIB_SSA_XAUUSD!$AA$2:$AA$2401,ALGLIB_SSA_XAUUSD!$R$2:$R$2401,"",0)</f>
        <v/>
      </c>
      <c r="M1805">
        <f>_xlfn.XLOOKUP($A1805,ALGLIB_SSA_XAUUSD!$AA$2:$AA$2401,ALGLIB_SSA_XAUUSD!$S$2:$S$2401,"",0)</f>
        <v/>
      </c>
      <c r="N1805">
        <f>_xlfn.XLOOKUP($A1805,ALGLIB_SSA_XAUUSD!$AA$2:$AA$2401,ALGLIB_SSA_XAUUSD!$T$2:$T$2401,"",0)</f>
        <v/>
      </c>
      <c r="O1805">
        <f>_xlfn.XLOOKUP($A1805,ALGLIB_SSA_XAUUSD!$AA$2:$AA$2401,ALGLIB_SSA_XAUUSD!$U$2:$U$2401,"",0)</f>
        <v/>
      </c>
      <c r="P1805">
        <f>_xlfn.XLOOKUP($A1805,ALGLIB_SSA_XAUUSD!$AA$2:$AA$2401,ALGLIB_SSA_XAUUSD!$V$2:$V$2401,"",0)</f>
        <v/>
      </c>
      <c r="S1805">
        <f>A1805</f>
        <v/>
      </c>
      <c r="T1805">
        <f>J1805</f>
        <v/>
      </c>
      <c r="U1805">
        <f>K1805</f>
        <v/>
      </c>
      <c r="V1805" s="14">
        <f>IF($A1805="","",MOD(ROW()-2,12)+1)</f>
        <v/>
      </c>
      <c r="W1805">
        <f>L1805</f>
        <v/>
      </c>
      <c r="X1805" s="14">
        <f>IF(F1805="","",F1805)</f>
        <v/>
      </c>
      <c r="Y1805" s="14">
        <f>IF(G1805="","",G1805)</f>
        <v/>
      </c>
      <c r="Z1805">
        <f>M1805</f>
        <v/>
      </c>
      <c r="AA1805">
        <f>N1805</f>
        <v/>
      </c>
      <c r="AB1805" s="14">
        <f>IF(H1805="","",H1805)</f>
        <v/>
      </c>
      <c r="AC1805">
        <f>O1805</f>
        <v/>
      </c>
      <c r="AD1805" s="14">
        <f>IF(I1805="","",I1805)</f>
        <v/>
      </c>
      <c r="AE1805">
        <f>P1805</f>
        <v/>
      </c>
      <c r="AH1805">
        <f>IF(S1805&lt;&gt;"",S1805,AH1804+900)</f>
        <v/>
      </c>
      <c r="AI1805">
        <f>IF(T1805&lt;&gt;"",T1805,AI1804)</f>
        <v/>
      </c>
      <c r="AJ1805">
        <f>IF(U1805&lt;&gt;"",U1805,AJ1804)</f>
        <v/>
      </c>
      <c r="AK1805">
        <f>IF(W1805&lt;&gt;"",W1805,"")</f>
        <v/>
      </c>
      <c r="AL1805" s="14">
        <f>IF(X1805&lt;&gt;"",X1805,"")</f>
        <v/>
      </c>
      <c r="AM1805" s="14">
        <f>IF(Y1805&lt;&gt;"",Y1805,"")</f>
        <v/>
      </c>
      <c r="AN1805" s="14">
        <f>IF(OR(AL1805="",AM1805=""),"",AL1805-AM1805)</f>
        <v/>
      </c>
      <c r="AO1805">
        <f>IF(AN1805="","",IF(AN1805&gt;0,"Bullish","Bearish"))</f>
        <v/>
      </c>
      <c r="AP1805">
        <f>IF(AO1805="",AP1804,AO1805)</f>
        <v/>
      </c>
      <c r="AQ1805" s="14">
        <f>IF(AB1805&lt;&gt;"",AB1805,"")</f>
        <v/>
      </c>
      <c r="AR1805" s="14">
        <f>IF(AD1805&lt;&gt;"",AD1805,"")</f>
        <v/>
      </c>
      <c r="AS1805">
        <f>IF(AS1804+1=13,1,AS1804+1)</f>
        <v/>
      </c>
      <c r="AT1805">
        <f>IFERROR(IF(SLOPE($AQ$1790:$AQ$1801,$AS$1790:$AS$1801)&gt;0,MIN(3,ABS(SLOPE($AQ$1790:$AQ$1801,$AS$1790:$AS$1801))),IF(SLOPE($AQ$1790:$AQ$1801,$AS$1790:$AS$1801)&lt;-0.5,-0.5,0)),0)</f>
        <v/>
      </c>
      <c r="AU1805">
        <f>IFERROR(IF(SLOPE($AR$1790:$AR$1801,$AS$1790:$AS$1801)&lt;0,MAX(-3,-ABS(SLOPE($AR$1790:$AR$1801,$AS$1790:$AS$1801))),IF(SLOPE($AR$1790:$AR$1801,$AS$1790:$AS$1801)&gt;0.5,0.5,0)),0)</f>
        <v/>
      </c>
      <c r="AV1805">
        <f>($AQ$1802+(AT1805*(AS1805-1)))</f>
        <v/>
      </c>
      <c r="AW1805">
        <f>($AR$1802+(AU1805*(AS1805-1)))</f>
        <v/>
      </c>
      <c r="AX1805">
        <f>IF(AT1805&gt;0,AV1805+AT1805,AV1805)</f>
        <v/>
      </c>
      <c r="AY1805">
        <f>IF(AU1805&lt;0,AW1805+AU1805,AW1805)</f>
        <v/>
      </c>
      <c r="BA1805" s="14">
        <f>IFERROR(AX1805-AQ1805,"")</f>
        <v/>
      </c>
      <c r="BB1805" s="14">
        <f>IFERROR(AY1805-AR1805,"")</f>
        <v/>
      </c>
      <c r="BD1805">
        <f>AH1805</f>
        <v/>
      </c>
      <c r="BE1805">
        <f>AI1805</f>
        <v/>
      </c>
      <c r="BF1805">
        <f>AJ1805</f>
        <v/>
      </c>
      <c r="BG1805" s="14">
        <f>L1805</f>
        <v/>
      </c>
      <c r="BH1805" s="14">
        <f>IF(X1805="","",X1805)</f>
        <v/>
      </c>
      <c r="BI1805" s="14">
        <f>IF(Y1805="","",Y1805)</f>
        <v/>
      </c>
      <c r="BJ1805">
        <f>Z1805</f>
        <v/>
      </c>
      <c r="BK1805">
        <f>AA1805</f>
        <v/>
      </c>
      <c r="BL1805">
        <f>IFERROR(AX1805,"")</f>
        <v/>
      </c>
      <c r="BM1805">
        <f>IFERROR(AY1805,"")</f>
        <v/>
      </c>
    </row>
    <row r="1806" ht="14.25" customHeight="1">
      <c r="A1806">
        <f>ALGLIB_SSA_XAUUSD!AA1806</f>
        <v/>
      </c>
      <c r="B1806">
        <f>IF($A1806="","",INDEX(ALGLIB_SSA_XAUUSD!$B$2:$B$2401,MATCH($A1806,ALGLIB_SSA_XAUUSD!$A$2:$A$2401,1)))</f>
        <v/>
      </c>
      <c r="C1806">
        <f>IF($A1806="","",INDEX(ALGLIB_SSA_XAUUSD!$C$2:$C$2401,MATCH($A1806,ALGLIB_SSA_XAUUSD!$A$2:$A$2401,1)))</f>
        <v/>
      </c>
      <c r="D1806" s="14">
        <f>IF($A1806="","",INT((ROW()-2)/12)+1)</f>
        <v/>
      </c>
      <c r="E1806" s="14">
        <f>IF(AND(E1814&lt;&gt;"",D1814=D1802+1),E1802+(E1814-E1802)*4/12,"")</f>
        <v/>
      </c>
      <c r="F1806" s="14">
        <f>IF(AND(F1814&lt;&gt;"",D1814=D1802+1),F1802+(F1814-F1802)*4/12,"")</f>
        <v/>
      </c>
      <c r="G1806" s="14">
        <f>IF(AND(G1814&lt;&gt;"",D1814=D1802+1),G1802+(G1814-G1802)*4/12,"")</f>
        <v/>
      </c>
      <c r="H1806" s="14">
        <f>IF(AND(H1814&lt;&gt;"",D1814=D1802+1),H1802+(H1814-H1802)*4/12,"")</f>
        <v/>
      </c>
      <c r="I1806" s="14">
        <f>IF(AND(L1814&lt;&gt;"",D1814=D1802+1),I1802+(I1814-I1802)*4/12,"")</f>
        <v/>
      </c>
      <c r="J1806">
        <f>_xlfn.XLOOKUP($A1806,ALGLIB_SSA_XAUUSD!$AA$2:$AA$2401,ALGLIB_SSA_XAUUSD!$P$2:$P$2401,"",0)</f>
        <v/>
      </c>
      <c r="K1806">
        <f>_xlfn.XLOOKUP($A1806,ALGLIB_SSA_XAUUSD!$AA$2:$AA$2401,ALGLIB_SSA_XAUUSD!$Q$2:$Q$2401,"",0)</f>
        <v/>
      </c>
      <c r="L1806">
        <f>_xlfn.XLOOKUP($A1806,ALGLIB_SSA_XAUUSD!$AA$2:$AA$2401,ALGLIB_SSA_XAUUSD!$R$2:$R$2401,"",0)</f>
        <v/>
      </c>
      <c r="M1806">
        <f>_xlfn.XLOOKUP($A1806,ALGLIB_SSA_XAUUSD!$AA$2:$AA$2401,ALGLIB_SSA_XAUUSD!$S$2:$S$2401,"",0)</f>
        <v/>
      </c>
      <c r="N1806">
        <f>_xlfn.XLOOKUP($A1806,ALGLIB_SSA_XAUUSD!$AA$2:$AA$2401,ALGLIB_SSA_XAUUSD!$T$2:$T$2401,"",0)</f>
        <v/>
      </c>
      <c r="O1806">
        <f>_xlfn.XLOOKUP($A1806,ALGLIB_SSA_XAUUSD!$AA$2:$AA$2401,ALGLIB_SSA_XAUUSD!$U$2:$U$2401,"",0)</f>
        <v/>
      </c>
      <c r="P1806">
        <f>_xlfn.XLOOKUP($A1806,ALGLIB_SSA_XAUUSD!$AA$2:$AA$2401,ALGLIB_SSA_XAUUSD!$V$2:$V$2401,"",0)</f>
        <v/>
      </c>
      <c r="S1806">
        <f>A1806</f>
        <v/>
      </c>
      <c r="T1806">
        <f>J1806</f>
        <v/>
      </c>
      <c r="U1806">
        <f>K1806</f>
        <v/>
      </c>
      <c r="V1806" s="14">
        <f>IF($A1806="","",MOD(ROW()-2,12)+1)</f>
        <v/>
      </c>
      <c r="W1806">
        <f>L1806</f>
        <v/>
      </c>
      <c r="X1806" s="14">
        <f>IF(F1806="","",F1806)</f>
        <v/>
      </c>
      <c r="Y1806" s="14">
        <f>IF(G1806="","",G1806)</f>
        <v/>
      </c>
      <c r="Z1806">
        <f>M1806</f>
        <v/>
      </c>
      <c r="AA1806">
        <f>N1806</f>
        <v/>
      </c>
      <c r="AB1806" s="14">
        <f>IF(H1806="","",H1806)</f>
        <v/>
      </c>
      <c r="AC1806">
        <f>O1806</f>
        <v/>
      </c>
      <c r="AD1806" s="14">
        <f>IF(I1806="","",I1806)</f>
        <v/>
      </c>
      <c r="AE1806">
        <f>P1806</f>
        <v/>
      </c>
      <c r="AH1806">
        <f>IF(S1806&lt;&gt;"",S1806,AH1805+900)</f>
        <v/>
      </c>
      <c r="AI1806">
        <f>IF(T1806&lt;&gt;"",T1806,AI1805)</f>
        <v/>
      </c>
      <c r="AJ1806">
        <f>IF(U1806&lt;&gt;"",U1806,AJ1805)</f>
        <v/>
      </c>
      <c r="AK1806">
        <f>IF(W1806&lt;&gt;"",W1806,"")</f>
        <v/>
      </c>
      <c r="AL1806" s="14">
        <f>IF(X1806&lt;&gt;"",X1806,"")</f>
        <v/>
      </c>
      <c r="AM1806" s="14">
        <f>IF(Y1806&lt;&gt;"",Y1806,"")</f>
        <v/>
      </c>
      <c r="AN1806" s="14">
        <f>IF(OR(AL1806="",AM1806=""),"",AL1806-AM1806)</f>
        <v/>
      </c>
      <c r="AO1806">
        <f>IF(AN1806="","",IF(AN1806&gt;0,"Bullish","Bearish"))</f>
        <v/>
      </c>
      <c r="AP1806">
        <f>IF(AO1806="",AP1805,AO1806)</f>
        <v/>
      </c>
      <c r="AQ1806" s="14">
        <f>IF(AB1806&lt;&gt;"",AB1806,"")</f>
        <v/>
      </c>
      <c r="AR1806" s="14">
        <f>IF(AD1806&lt;&gt;"",AD1806,"")</f>
        <v/>
      </c>
      <c r="AS1806">
        <f>IF(AS1805+1=13,1,AS1805+1)</f>
        <v/>
      </c>
      <c r="AT1806">
        <f>IFERROR(IF(SLOPE($AQ$1790:$AQ$1801,$AS$1790:$AS$1801)&gt;0,MIN(3,ABS(SLOPE($AQ$1790:$AQ$1801,$AS$1790:$AS$1801))),IF(SLOPE($AQ$1790:$AQ$1801,$AS$1790:$AS$1801)&lt;-0.5,-0.5,0)),0)</f>
        <v/>
      </c>
      <c r="AU1806">
        <f>IFERROR(IF(SLOPE($AR$1790:$AR$1801,$AS$1790:$AS$1801)&lt;0,MAX(-3,-ABS(SLOPE($AR$1790:$AR$1801,$AS$1790:$AS$1801))),IF(SLOPE($AR$1790:$AR$1801,$AS$1790:$AS$1801)&gt;0.5,0.5,0)),0)</f>
        <v/>
      </c>
      <c r="AV1806">
        <f>($AQ$1802+(AT1806*(AS1806-1)))</f>
        <v/>
      </c>
      <c r="AW1806">
        <f>($AR$1802+(AU1806*(AS1806-1)))</f>
        <v/>
      </c>
      <c r="AX1806">
        <f>IF(AT1806&gt;0,AV1806+AT1806,AV1806)</f>
        <v/>
      </c>
      <c r="AY1806">
        <f>IF(AU1806&lt;0,AW1806+AU1806,AW1806)</f>
        <v/>
      </c>
      <c r="BA1806" s="14">
        <f>IFERROR(AX1806-AQ1806,"")</f>
        <v/>
      </c>
      <c r="BB1806" s="14">
        <f>IFERROR(AY1806-AR1806,"")</f>
        <v/>
      </c>
      <c r="BD1806">
        <f>AH1806</f>
        <v/>
      </c>
      <c r="BE1806">
        <f>AI1806</f>
        <v/>
      </c>
      <c r="BF1806">
        <f>AJ1806</f>
        <v/>
      </c>
      <c r="BG1806" s="14">
        <f>L1806</f>
        <v/>
      </c>
      <c r="BH1806" s="14">
        <f>IF(X1806="","",X1806)</f>
        <v/>
      </c>
      <c r="BI1806" s="14">
        <f>IF(Y1806="","",Y1806)</f>
        <v/>
      </c>
      <c r="BJ1806">
        <f>Z1806</f>
        <v/>
      </c>
      <c r="BK1806">
        <f>AA1806</f>
        <v/>
      </c>
      <c r="BL1806">
        <f>IFERROR(AX1806,"")</f>
        <v/>
      </c>
      <c r="BM1806">
        <f>IFERROR(AY1806,"")</f>
        <v/>
      </c>
    </row>
    <row r="1807" ht="14.25" customHeight="1">
      <c r="A1807">
        <f>ALGLIB_SSA_XAUUSD!AA1807</f>
        <v/>
      </c>
      <c r="B1807">
        <f>IF($A1807="","",INDEX(ALGLIB_SSA_XAUUSD!$B$2:$B$2401,MATCH($A1807,ALGLIB_SSA_XAUUSD!$A$2:$A$2401,1)))</f>
        <v/>
      </c>
      <c r="C1807">
        <f>IF($A1807="","",INDEX(ALGLIB_SSA_XAUUSD!$C$2:$C$2401,MATCH($A1807,ALGLIB_SSA_XAUUSD!$A$2:$A$2401,1)))</f>
        <v/>
      </c>
      <c r="D1807" s="14">
        <f>IF($A1807="","",INT((ROW()-2)/12)+1)</f>
        <v/>
      </c>
      <c r="E1807" s="14">
        <f>IF(AND(E1814&lt;&gt;"",D1814=D1802+1),E1802+(E1814-E1802)*5/12,"")</f>
        <v/>
      </c>
      <c r="F1807" s="14">
        <f>IF(AND(F1814&lt;&gt;"",D1814=D1802+1),F1802+(F1814-F1802)*5/12,"")</f>
        <v/>
      </c>
      <c r="G1807" s="14">
        <f>IF(AND(G1814&lt;&gt;"",D1814=D1802+1),G1802+(G1814-G1802)*5/12,"")</f>
        <v/>
      </c>
      <c r="H1807" s="14">
        <f>IF(AND(H1814&lt;&gt;"",D1814=D1802+1),H1802+(H1814-H1802)*5/12,"")</f>
        <v/>
      </c>
      <c r="I1807" s="14">
        <f>IF(AND(L1814&lt;&gt;"",D1814=D1802+1),I1802+(I1814-I1802)*5/12,"")</f>
        <v/>
      </c>
      <c r="J1807">
        <f>_xlfn.XLOOKUP($A1807,ALGLIB_SSA_XAUUSD!$AA$2:$AA$2401,ALGLIB_SSA_XAUUSD!$P$2:$P$2401,"",0)</f>
        <v/>
      </c>
      <c r="K1807">
        <f>_xlfn.XLOOKUP($A1807,ALGLIB_SSA_XAUUSD!$AA$2:$AA$2401,ALGLIB_SSA_XAUUSD!$Q$2:$Q$2401,"",0)</f>
        <v/>
      </c>
      <c r="L1807">
        <f>_xlfn.XLOOKUP($A1807,ALGLIB_SSA_XAUUSD!$AA$2:$AA$2401,ALGLIB_SSA_XAUUSD!$R$2:$R$2401,"",0)</f>
        <v/>
      </c>
      <c r="M1807">
        <f>_xlfn.XLOOKUP($A1807,ALGLIB_SSA_XAUUSD!$AA$2:$AA$2401,ALGLIB_SSA_XAUUSD!$S$2:$S$2401,"",0)</f>
        <v/>
      </c>
      <c r="N1807">
        <f>_xlfn.XLOOKUP($A1807,ALGLIB_SSA_XAUUSD!$AA$2:$AA$2401,ALGLIB_SSA_XAUUSD!$T$2:$T$2401,"",0)</f>
        <v/>
      </c>
      <c r="O1807">
        <f>_xlfn.XLOOKUP($A1807,ALGLIB_SSA_XAUUSD!$AA$2:$AA$2401,ALGLIB_SSA_XAUUSD!$U$2:$U$2401,"",0)</f>
        <v/>
      </c>
      <c r="P1807">
        <f>_xlfn.XLOOKUP($A1807,ALGLIB_SSA_XAUUSD!$AA$2:$AA$2401,ALGLIB_SSA_XAUUSD!$V$2:$V$2401,"",0)</f>
        <v/>
      </c>
      <c r="S1807">
        <f>A1807</f>
        <v/>
      </c>
      <c r="T1807">
        <f>J1807</f>
        <v/>
      </c>
      <c r="U1807">
        <f>K1807</f>
        <v/>
      </c>
      <c r="V1807" s="14">
        <f>IF($A1807="","",MOD(ROW()-2,12)+1)</f>
        <v/>
      </c>
      <c r="W1807">
        <f>L1807</f>
        <v/>
      </c>
      <c r="X1807" s="14">
        <f>IF(F1807="","",F1807)</f>
        <v/>
      </c>
      <c r="Y1807" s="14">
        <f>IF(G1807="","",G1807)</f>
        <v/>
      </c>
      <c r="Z1807">
        <f>M1807</f>
        <v/>
      </c>
      <c r="AA1807">
        <f>N1807</f>
        <v/>
      </c>
      <c r="AB1807" s="14">
        <f>IF(H1807="","",H1807)</f>
        <v/>
      </c>
      <c r="AC1807">
        <f>O1807</f>
        <v/>
      </c>
      <c r="AD1807" s="14">
        <f>IF(I1807="","",I1807)</f>
        <v/>
      </c>
      <c r="AE1807">
        <f>P1807</f>
        <v/>
      </c>
      <c r="AH1807">
        <f>IF(S1807&lt;&gt;"",S1807,AH1806+900)</f>
        <v/>
      </c>
      <c r="AI1807">
        <f>IF(T1807&lt;&gt;"",T1807,AI1806)</f>
        <v/>
      </c>
      <c r="AJ1807">
        <f>IF(U1807&lt;&gt;"",U1807,AJ1806)</f>
        <v/>
      </c>
      <c r="AK1807">
        <f>IF(W1807&lt;&gt;"",W1807,"")</f>
        <v/>
      </c>
      <c r="AL1807" s="14">
        <f>IF(X1807&lt;&gt;"",X1807,"")</f>
        <v/>
      </c>
      <c r="AM1807" s="14">
        <f>IF(Y1807&lt;&gt;"",Y1807,"")</f>
        <v/>
      </c>
      <c r="AN1807" s="14">
        <f>IF(OR(AL1807="",AM1807=""),"",AL1807-AM1807)</f>
        <v/>
      </c>
      <c r="AO1807">
        <f>IF(AN1807="","",IF(AN1807&gt;0,"Bullish","Bearish"))</f>
        <v/>
      </c>
      <c r="AP1807">
        <f>IF(AO1807="",AP1806,AO1807)</f>
        <v/>
      </c>
      <c r="AQ1807" s="14">
        <f>IF(AB1807&lt;&gt;"",AB1807,"")</f>
        <v/>
      </c>
      <c r="AR1807" s="14">
        <f>IF(AD1807&lt;&gt;"",AD1807,"")</f>
        <v/>
      </c>
      <c r="AS1807">
        <f>IF(AS1806+1=13,1,AS1806+1)</f>
        <v/>
      </c>
      <c r="AT1807">
        <f>IFERROR(IF(SLOPE($AQ$1790:$AQ$1801,$AS$1790:$AS$1801)&gt;0,MIN(3,ABS(SLOPE($AQ$1790:$AQ$1801,$AS$1790:$AS$1801))),IF(SLOPE($AQ$1790:$AQ$1801,$AS$1790:$AS$1801)&lt;-0.5,-0.5,0)),0)</f>
        <v/>
      </c>
      <c r="AU1807">
        <f>IFERROR(IF(SLOPE($AR$1790:$AR$1801,$AS$1790:$AS$1801)&lt;0,MAX(-3,-ABS(SLOPE($AR$1790:$AR$1801,$AS$1790:$AS$1801))),IF(SLOPE($AR$1790:$AR$1801,$AS$1790:$AS$1801)&gt;0.5,0.5,0)),0)</f>
        <v/>
      </c>
      <c r="AV1807">
        <f>($AQ$1802+(AT1807*(AS1807-1)))</f>
        <v/>
      </c>
      <c r="AW1807">
        <f>($AR$1802+(AU1807*(AS1807-1)))</f>
        <v/>
      </c>
      <c r="AX1807">
        <f>IF(AT1807&gt;0,AV1807+AT1807,AV1807)</f>
        <v/>
      </c>
      <c r="AY1807">
        <f>IF(AU1807&lt;0,AW1807+AU1807,AW1807)</f>
        <v/>
      </c>
      <c r="BA1807" s="14">
        <f>IFERROR(AX1807-AQ1807,"")</f>
        <v/>
      </c>
      <c r="BB1807" s="14">
        <f>IFERROR(AY1807-AR1807,"")</f>
        <v/>
      </c>
      <c r="BD1807">
        <f>AH1807</f>
        <v/>
      </c>
      <c r="BE1807">
        <f>AI1807</f>
        <v/>
      </c>
      <c r="BF1807">
        <f>AJ1807</f>
        <v/>
      </c>
      <c r="BG1807" s="14">
        <f>L1807</f>
        <v/>
      </c>
      <c r="BH1807" s="14">
        <f>IF(X1807="","",X1807)</f>
        <v/>
      </c>
      <c r="BI1807" s="14">
        <f>IF(Y1807="","",Y1807)</f>
        <v/>
      </c>
      <c r="BJ1807">
        <f>Z1807</f>
        <v/>
      </c>
      <c r="BK1807">
        <f>AA1807</f>
        <v/>
      </c>
      <c r="BL1807">
        <f>IFERROR(AX1807,"")</f>
        <v/>
      </c>
      <c r="BM1807">
        <f>IFERROR(AY1807,"")</f>
        <v/>
      </c>
    </row>
    <row r="1808" ht="14.25" customHeight="1">
      <c r="A1808">
        <f>ALGLIB_SSA_XAUUSD!AA1808</f>
        <v/>
      </c>
      <c r="B1808">
        <f>IF($A1808="","",INDEX(ALGLIB_SSA_XAUUSD!$B$2:$B$2401,MATCH($A1808,ALGLIB_SSA_XAUUSD!$A$2:$A$2401,1)))</f>
        <v/>
      </c>
      <c r="C1808">
        <f>IF($A1808="","",INDEX(ALGLIB_SSA_XAUUSD!$C$2:$C$2401,MATCH($A1808,ALGLIB_SSA_XAUUSD!$A$2:$A$2401,1)))</f>
        <v/>
      </c>
      <c r="D1808" s="14">
        <f>IF($A1808="","",INT((ROW()-2)/12)+1)</f>
        <v/>
      </c>
      <c r="E1808" s="14">
        <f>IF(AND(E1814&lt;&gt;"",D1814=D1802+1),E1802+(E1814-E1802)*6/12,"")</f>
        <v/>
      </c>
      <c r="F1808" s="14">
        <f>IF(AND(F1814&lt;&gt;"",D1814=D1802+1),F1802+(F1814-F1802)*6/12,"")</f>
        <v/>
      </c>
      <c r="G1808" s="14">
        <f>IF(AND(G1814&lt;&gt;"",D1814=D1802+1),G1802+(G1814-G1802)*6/12,"")</f>
        <v/>
      </c>
      <c r="H1808" s="14">
        <f>IF(AND(H1814&lt;&gt;"",D1814=D1802+1),H1802+(H1814-H1802)*6/12,"")</f>
        <v/>
      </c>
      <c r="I1808" s="14">
        <f>IF(AND(L1814&lt;&gt;"",D1814=D1802+1),I1802+(I1814-I1802)*6/12,"")</f>
        <v/>
      </c>
      <c r="J1808">
        <f>_xlfn.XLOOKUP($A1808,ALGLIB_SSA_XAUUSD!$AA$2:$AA$2401,ALGLIB_SSA_XAUUSD!$P$2:$P$2401,"",0)</f>
        <v/>
      </c>
      <c r="K1808">
        <f>_xlfn.XLOOKUP($A1808,ALGLIB_SSA_XAUUSD!$AA$2:$AA$2401,ALGLIB_SSA_XAUUSD!$Q$2:$Q$2401,"",0)</f>
        <v/>
      </c>
      <c r="L1808">
        <f>_xlfn.XLOOKUP($A1808,ALGLIB_SSA_XAUUSD!$AA$2:$AA$2401,ALGLIB_SSA_XAUUSD!$R$2:$R$2401,"",0)</f>
        <v/>
      </c>
      <c r="M1808">
        <f>_xlfn.XLOOKUP($A1808,ALGLIB_SSA_XAUUSD!$AA$2:$AA$2401,ALGLIB_SSA_XAUUSD!$S$2:$S$2401,"",0)</f>
        <v/>
      </c>
      <c r="N1808">
        <f>_xlfn.XLOOKUP($A1808,ALGLIB_SSA_XAUUSD!$AA$2:$AA$2401,ALGLIB_SSA_XAUUSD!$T$2:$T$2401,"",0)</f>
        <v/>
      </c>
      <c r="O1808">
        <f>_xlfn.XLOOKUP($A1808,ALGLIB_SSA_XAUUSD!$AA$2:$AA$2401,ALGLIB_SSA_XAUUSD!$U$2:$U$2401,"",0)</f>
        <v/>
      </c>
      <c r="P1808">
        <f>_xlfn.XLOOKUP($A1808,ALGLIB_SSA_XAUUSD!$AA$2:$AA$2401,ALGLIB_SSA_XAUUSD!$V$2:$V$2401,"",0)</f>
        <v/>
      </c>
      <c r="S1808">
        <f>A1808</f>
        <v/>
      </c>
      <c r="T1808">
        <f>J1808</f>
        <v/>
      </c>
      <c r="U1808">
        <f>K1808</f>
        <v/>
      </c>
      <c r="V1808" s="14">
        <f>IF($A1808="","",MOD(ROW()-2,12)+1)</f>
        <v/>
      </c>
      <c r="W1808">
        <f>L1808</f>
        <v/>
      </c>
      <c r="X1808" s="14">
        <f>IF(F1808="","",F1808)</f>
        <v/>
      </c>
      <c r="Y1808" s="14">
        <f>IF(G1808="","",G1808)</f>
        <v/>
      </c>
      <c r="Z1808">
        <f>M1808</f>
        <v/>
      </c>
      <c r="AA1808">
        <f>N1808</f>
        <v/>
      </c>
      <c r="AB1808" s="14">
        <f>IF(H1808="","",H1808)</f>
        <v/>
      </c>
      <c r="AC1808">
        <f>O1808</f>
        <v/>
      </c>
      <c r="AD1808" s="14">
        <f>IF(I1808="","",I1808)</f>
        <v/>
      </c>
      <c r="AE1808">
        <f>P1808</f>
        <v/>
      </c>
      <c r="AH1808">
        <f>IF(S1808&lt;&gt;"",S1808,AH1807+900)</f>
        <v/>
      </c>
      <c r="AI1808">
        <f>IF(T1808&lt;&gt;"",T1808,AI1807)</f>
        <v/>
      </c>
      <c r="AJ1808">
        <f>IF(U1808&lt;&gt;"",U1808,AJ1807)</f>
        <v/>
      </c>
      <c r="AK1808">
        <f>IF(W1808&lt;&gt;"",W1808,"")</f>
        <v/>
      </c>
      <c r="AL1808" s="14">
        <f>IF(X1808&lt;&gt;"",X1808,"")</f>
        <v/>
      </c>
      <c r="AM1808" s="14">
        <f>IF(Y1808&lt;&gt;"",Y1808,"")</f>
        <v/>
      </c>
      <c r="AN1808" s="14">
        <f>IF(OR(AL1808="",AM1808=""),"",AL1808-AM1808)</f>
        <v/>
      </c>
      <c r="AO1808">
        <f>IF(AN1808="","",IF(AN1808&gt;0,"Bullish","Bearish"))</f>
        <v/>
      </c>
      <c r="AP1808">
        <f>IF(AO1808="",AP1807,AO1808)</f>
        <v/>
      </c>
      <c r="AQ1808" s="14">
        <f>IF(AB1808&lt;&gt;"",AB1808,"")</f>
        <v/>
      </c>
      <c r="AR1808" s="14">
        <f>IF(AD1808&lt;&gt;"",AD1808,"")</f>
        <v/>
      </c>
      <c r="AS1808">
        <f>IF(AS1807+1=13,1,AS1807+1)</f>
        <v/>
      </c>
      <c r="AT1808">
        <f>IFERROR(IF(SLOPE($AQ$1790:$AQ$1801,$AS$1790:$AS$1801)&gt;0,MIN(3,ABS(SLOPE($AQ$1790:$AQ$1801,$AS$1790:$AS$1801))),IF(SLOPE($AQ$1790:$AQ$1801,$AS$1790:$AS$1801)&lt;-0.5,-0.5,0)),0)</f>
        <v/>
      </c>
      <c r="AU1808">
        <f>IFERROR(IF(SLOPE($AR$1790:$AR$1801,$AS$1790:$AS$1801)&lt;0,MAX(-3,-ABS(SLOPE($AR$1790:$AR$1801,$AS$1790:$AS$1801))),IF(SLOPE($AR$1790:$AR$1801,$AS$1790:$AS$1801)&gt;0.5,0.5,0)),0)</f>
        <v/>
      </c>
      <c r="AV1808">
        <f>($AQ$1802+(AT1808*(AS1808-1)))</f>
        <v/>
      </c>
      <c r="AW1808">
        <f>($AR$1802+(AU1808*(AS1808-1)))</f>
        <v/>
      </c>
      <c r="AX1808">
        <f>IF(AT1808&gt;0,AV1808+AT1808,AV1808)</f>
        <v/>
      </c>
      <c r="AY1808">
        <f>IF(AU1808&lt;0,AW1808+AU1808,AW1808)</f>
        <v/>
      </c>
      <c r="BA1808" s="14">
        <f>IFERROR(AX1808-AQ1808,"")</f>
        <v/>
      </c>
      <c r="BB1808" s="14">
        <f>IFERROR(AY1808-AR1808,"")</f>
        <v/>
      </c>
      <c r="BD1808">
        <f>AH1808</f>
        <v/>
      </c>
      <c r="BE1808">
        <f>AI1808</f>
        <v/>
      </c>
      <c r="BF1808">
        <f>AJ1808</f>
        <v/>
      </c>
      <c r="BG1808" s="14">
        <f>L1808</f>
        <v/>
      </c>
      <c r="BH1808" s="14">
        <f>IF(X1808="","",X1808)</f>
        <v/>
      </c>
      <c r="BI1808" s="14">
        <f>IF(Y1808="","",Y1808)</f>
        <v/>
      </c>
      <c r="BJ1808">
        <f>Z1808</f>
        <v/>
      </c>
      <c r="BK1808">
        <f>AA1808</f>
        <v/>
      </c>
      <c r="BL1808">
        <f>IFERROR(AX1808,"")</f>
        <v/>
      </c>
      <c r="BM1808">
        <f>IFERROR(AY1808,"")</f>
        <v/>
      </c>
    </row>
    <row r="1809" ht="14.25" customHeight="1">
      <c r="A1809">
        <f>ALGLIB_SSA_XAUUSD!AA1809</f>
        <v/>
      </c>
      <c r="B1809">
        <f>IF($A1809="","",INDEX(ALGLIB_SSA_XAUUSD!$B$2:$B$2401,MATCH($A1809,ALGLIB_SSA_XAUUSD!$A$2:$A$2401,1)))</f>
        <v/>
      </c>
      <c r="C1809">
        <f>IF($A1809="","",INDEX(ALGLIB_SSA_XAUUSD!$C$2:$C$2401,MATCH($A1809,ALGLIB_SSA_XAUUSD!$A$2:$A$2401,1)))</f>
        <v/>
      </c>
      <c r="D1809" s="14">
        <f>IF($A1809="","",INT((ROW()-2)/12)+1)</f>
        <v/>
      </c>
      <c r="E1809" s="14">
        <f>IF(AND(E1814&lt;&gt;"",D1814=D1802+1),E1802+(E1814-E1802)*7/12,"")</f>
        <v/>
      </c>
      <c r="F1809" s="14">
        <f>IF(AND(F1814&lt;&gt;"",D1814=D1802+1),F1802+(F1814-F1802)*7/12,"")</f>
        <v/>
      </c>
      <c r="G1809" s="14">
        <f>IF(AND(G1814&lt;&gt;"",D1814=D1802+1),G1802+(G1814-G1802)*7/12,"")</f>
        <v/>
      </c>
      <c r="H1809" s="14">
        <f>IF(AND(H1814&lt;&gt;"",D1814=D1802+1),H1802+(H1814-H1802)*7/12,"")</f>
        <v/>
      </c>
      <c r="I1809" s="14">
        <f>IF(AND(L1814&lt;&gt;"",D1814=D1802+1),I1802+(I1814-I1802)*7/12,"")</f>
        <v/>
      </c>
      <c r="J1809">
        <f>_xlfn.XLOOKUP($A1809,ALGLIB_SSA_XAUUSD!$AA$2:$AA$2401,ALGLIB_SSA_XAUUSD!$P$2:$P$2401,"",0)</f>
        <v/>
      </c>
      <c r="K1809">
        <f>_xlfn.XLOOKUP($A1809,ALGLIB_SSA_XAUUSD!$AA$2:$AA$2401,ALGLIB_SSA_XAUUSD!$Q$2:$Q$2401,"",0)</f>
        <v/>
      </c>
      <c r="L1809">
        <f>_xlfn.XLOOKUP($A1809,ALGLIB_SSA_XAUUSD!$AA$2:$AA$2401,ALGLIB_SSA_XAUUSD!$R$2:$R$2401,"",0)</f>
        <v/>
      </c>
      <c r="M1809">
        <f>_xlfn.XLOOKUP($A1809,ALGLIB_SSA_XAUUSD!$AA$2:$AA$2401,ALGLIB_SSA_XAUUSD!$S$2:$S$2401,"",0)</f>
        <v/>
      </c>
      <c r="N1809">
        <f>_xlfn.XLOOKUP($A1809,ALGLIB_SSA_XAUUSD!$AA$2:$AA$2401,ALGLIB_SSA_XAUUSD!$T$2:$T$2401,"",0)</f>
        <v/>
      </c>
      <c r="O1809">
        <f>_xlfn.XLOOKUP($A1809,ALGLIB_SSA_XAUUSD!$AA$2:$AA$2401,ALGLIB_SSA_XAUUSD!$U$2:$U$2401,"",0)</f>
        <v/>
      </c>
      <c r="P1809">
        <f>_xlfn.XLOOKUP($A1809,ALGLIB_SSA_XAUUSD!$AA$2:$AA$2401,ALGLIB_SSA_XAUUSD!$V$2:$V$2401,"",0)</f>
        <v/>
      </c>
      <c r="S1809">
        <f>A1809</f>
        <v/>
      </c>
      <c r="T1809">
        <f>J1809</f>
        <v/>
      </c>
      <c r="U1809">
        <f>K1809</f>
        <v/>
      </c>
      <c r="V1809" s="14">
        <f>IF($A1809="","",MOD(ROW()-2,12)+1)</f>
        <v/>
      </c>
      <c r="W1809">
        <f>L1809</f>
        <v/>
      </c>
      <c r="X1809" s="14">
        <f>IF(F1809="","",F1809)</f>
        <v/>
      </c>
      <c r="Y1809" s="14">
        <f>IF(G1809="","",G1809)</f>
        <v/>
      </c>
      <c r="Z1809">
        <f>M1809</f>
        <v/>
      </c>
      <c r="AA1809">
        <f>N1809</f>
        <v/>
      </c>
      <c r="AB1809" s="14">
        <f>IF(H1809="","",H1809)</f>
        <v/>
      </c>
      <c r="AC1809">
        <f>O1809</f>
        <v/>
      </c>
      <c r="AD1809" s="14">
        <f>IF(I1809="","",I1809)</f>
        <v/>
      </c>
      <c r="AE1809">
        <f>P1809</f>
        <v/>
      </c>
      <c r="AH1809">
        <f>IF(S1809&lt;&gt;"",S1809,AH1808+900)</f>
        <v/>
      </c>
      <c r="AI1809">
        <f>IF(T1809&lt;&gt;"",T1809,AI1808)</f>
        <v/>
      </c>
      <c r="AJ1809">
        <f>IF(U1809&lt;&gt;"",U1809,AJ1808)</f>
        <v/>
      </c>
      <c r="AK1809">
        <f>IF(W1809&lt;&gt;"",W1809,"")</f>
        <v/>
      </c>
      <c r="AL1809" s="14">
        <f>IF(X1809&lt;&gt;"",X1809,"")</f>
        <v/>
      </c>
      <c r="AM1809" s="14">
        <f>IF(Y1809&lt;&gt;"",Y1809,"")</f>
        <v/>
      </c>
      <c r="AN1809" s="14">
        <f>IF(OR(AL1809="",AM1809=""),"",AL1809-AM1809)</f>
        <v/>
      </c>
      <c r="AO1809">
        <f>IF(AN1809="","",IF(AN1809&gt;0,"Bullish","Bearish"))</f>
        <v/>
      </c>
      <c r="AP1809">
        <f>IF(AO1809="",AP1808,AO1809)</f>
        <v/>
      </c>
      <c r="AQ1809" s="14">
        <f>IF(AB1809&lt;&gt;"",AB1809,"")</f>
        <v/>
      </c>
      <c r="AR1809" s="14">
        <f>IF(AD1809&lt;&gt;"",AD1809,"")</f>
        <v/>
      </c>
      <c r="AS1809">
        <f>IF(AS1808+1=13,1,AS1808+1)</f>
        <v/>
      </c>
      <c r="AT1809">
        <f>IFERROR(IF(SLOPE($AQ$1790:$AQ$1801,$AS$1790:$AS$1801)&gt;0,MIN(3,ABS(SLOPE($AQ$1790:$AQ$1801,$AS$1790:$AS$1801))),IF(SLOPE($AQ$1790:$AQ$1801,$AS$1790:$AS$1801)&lt;-0.5,-0.5,0)),0)</f>
        <v/>
      </c>
      <c r="AU1809">
        <f>IFERROR(IF(SLOPE($AR$1790:$AR$1801,$AS$1790:$AS$1801)&lt;0,MAX(-3,-ABS(SLOPE($AR$1790:$AR$1801,$AS$1790:$AS$1801))),IF(SLOPE($AR$1790:$AR$1801,$AS$1790:$AS$1801)&gt;0.5,0.5,0)),0)</f>
        <v/>
      </c>
      <c r="AV1809">
        <f>($AQ$1802+(AT1809*(AS1809-1)))</f>
        <v/>
      </c>
      <c r="AW1809">
        <f>($AR$1802+(AU1809*(AS1809-1)))</f>
        <v/>
      </c>
      <c r="AX1809">
        <f>IF(AT1809&gt;0,AV1809+AT1809,AV1809)</f>
        <v/>
      </c>
      <c r="AY1809">
        <f>IF(AU1809&lt;0,AW1809+AU1809,AW1809)</f>
        <v/>
      </c>
      <c r="BA1809" s="14">
        <f>IFERROR(AX1809-AQ1809,"")</f>
        <v/>
      </c>
      <c r="BB1809" s="14">
        <f>IFERROR(AY1809-AR1809,"")</f>
        <v/>
      </c>
      <c r="BD1809">
        <f>AH1809</f>
        <v/>
      </c>
      <c r="BE1809">
        <f>AI1809</f>
        <v/>
      </c>
      <c r="BF1809">
        <f>AJ1809</f>
        <v/>
      </c>
      <c r="BG1809" s="14">
        <f>L1809</f>
        <v/>
      </c>
      <c r="BH1809" s="14">
        <f>IF(X1809="","",X1809)</f>
        <v/>
      </c>
      <c r="BI1809" s="14">
        <f>IF(Y1809="","",Y1809)</f>
        <v/>
      </c>
      <c r="BJ1809">
        <f>Z1809</f>
        <v/>
      </c>
      <c r="BK1809">
        <f>AA1809</f>
        <v/>
      </c>
      <c r="BL1809">
        <f>IFERROR(AX1809,"")</f>
        <v/>
      </c>
      <c r="BM1809">
        <f>IFERROR(AY1809,"")</f>
        <v/>
      </c>
    </row>
    <row r="1810" ht="14.25" customHeight="1">
      <c r="A1810">
        <f>ALGLIB_SSA_XAUUSD!AA1810</f>
        <v/>
      </c>
      <c r="B1810">
        <f>IF($A1810="","",INDEX(ALGLIB_SSA_XAUUSD!$B$2:$B$2401,MATCH($A1810,ALGLIB_SSA_XAUUSD!$A$2:$A$2401,1)))</f>
        <v/>
      </c>
      <c r="C1810">
        <f>IF($A1810="","",INDEX(ALGLIB_SSA_XAUUSD!$C$2:$C$2401,MATCH($A1810,ALGLIB_SSA_XAUUSD!$A$2:$A$2401,1)))</f>
        <v/>
      </c>
      <c r="D1810" s="14">
        <f>IF($A1810="","",INT((ROW()-2)/12)+1)</f>
        <v/>
      </c>
      <c r="E1810" s="14">
        <f>IF(AND(E1814&lt;&gt;"",D1814=D1802+1),E1802+(E1814-E1802)*8/12,"")</f>
        <v/>
      </c>
      <c r="F1810" s="14">
        <f>IF(AND(F1814&lt;&gt;"",D1814=D1802+1),F1802+(F1814-F1802)*8/12,"")</f>
        <v/>
      </c>
      <c r="G1810" s="14">
        <f>IF(AND(G1814&lt;&gt;"",D1814=D1802+1),G1802+(G1814-G1802)*8/12,"")</f>
        <v/>
      </c>
      <c r="H1810" s="14">
        <f>IF(AND(H1814&lt;&gt;"",D1814=D1802+1),H1802+(H1814-H1802)*8/12,"")</f>
        <v/>
      </c>
      <c r="I1810" s="14">
        <f>IF(AND(L1814&lt;&gt;"",D1814=D1802+1),I1802+(I1814-I1802)*8/12,"")</f>
        <v/>
      </c>
      <c r="J1810">
        <f>_xlfn.XLOOKUP($A1810,ALGLIB_SSA_XAUUSD!$AA$2:$AA$2401,ALGLIB_SSA_XAUUSD!$P$2:$P$2401,"",0)</f>
        <v/>
      </c>
      <c r="K1810">
        <f>_xlfn.XLOOKUP($A1810,ALGLIB_SSA_XAUUSD!$AA$2:$AA$2401,ALGLIB_SSA_XAUUSD!$Q$2:$Q$2401,"",0)</f>
        <v/>
      </c>
      <c r="L1810">
        <f>_xlfn.XLOOKUP($A1810,ALGLIB_SSA_XAUUSD!$AA$2:$AA$2401,ALGLIB_SSA_XAUUSD!$R$2:$R$2401,"",0)</f>
        <v/>
      </c>
      <c r="M1810">
        <f>_xlfn.XLOOKUP($A1810,ALGLIB_SSA_XAUUSD!$AA$2:$AA$2401,ALGLIB_SSA_XAUUSD!$S$2:$S$2401,"",0)</f>
        <v/>
      </c>
      <c r="N1810">
        <f>_xlfn.XLOOKUP($A1810,ALGLIB_SSA_XAUUSD!$AA$2:$AA$2401,ALGLIB_SSA_XAUUSD!$T$2:$T$2401,"",0)</f>
        <v/>
      </c>
      <c r="O1810">
        <f>_xlfn.XLOOKUP($A1810,ALGLIB_SSA_XAUUSD!$AA$2:$AA$2401,ALGLIB_SSA_XAUUSD!$U$2:$U$2401,"",0)</f>
        <v/>
      </c>
      <c r="P1810">
        <f>_xlfn.XLOOKUP($A1810,ALGLIB_SSA_XAUUSD!$AA$2:$AA$2401,ALGLIB_SSA_XAUUSD!$V$2:$V$2401,"",0)</f>
        <v/>
      </c>
      <c r="S1810">
        <f>A1810</f>
        <v/>
      </c>
      <c r="T1810">
        <f>J1810</f>
        <v/>
      </c>
      <c r="U1810">
        <f>K1810</f>
        <v/>
      </c>
      <c r="V1810" s="14">
        <f>IF($A1810="","",MOD(ROW()-2,12)+1)</f>
        <v/>
      </c>
      <c r="W1810">
        <f>L1810</f>
        <v/>
      </c>
      <c r="X1810" s="14">
        <f>IF(F1810="","",F1810)</f>
        <v/>
      </c>
      <c r="Y1810" s="14">
        <f>IF(G1810="","",G1810)</f>
        <v/>
      </c>
      <c r="Z1810">
        <f>M1810</f>
        <v/>
      </c>
      <c r="AA1810">
        <f>N1810</f>
        <v/>
      </c>
      <c r="AB1810" s="14">
        <f>IF(H1810="","",H1810)</f>
        <v/>
      </c>
      <c r="AC1810">
        <f>O1810</f>
        <v/>
      </c>
      <c r="AD1810" s="14">
        <f>IF(I1810="","",I1810)</f>
        <v/>
      </c>
      <c r="AE1810">
        <f>P1810</f>
        <v/>
      </c>
      <c r="AH1810">
        <f>IF(S1810&lt;&gt;"",S1810,AH1809+900)</f>
        <v/>
      </c>
      <c r="AI1810">
        <f>IF(T1810&lt;&gt;"",T1810,AI1809)</f>
        <v/>
      </c>
      <c r="AJ1810">
        <f>IF(U1810&lt;&gt;"",U1810,AJ1809)</f>
        <v/>
      </c>
      <c r="AK1810">
        <f>IF(W1810&lt;&gt;"",W1810,"")</f>
        <v/>
      </c>
      <c r="AL1810" s="14">
        <f>IF(X1810&lt;&gt;"",X1810,"")</f>
        <v/>
      </c>
      <c r="AM1810" s="14">
        <f>IF(Y1810&lt;&gt;"",Y1810,"")</f>
        <v/>
      </c>
      <c r="AN1810" s="14">
        <f>IF(OR(AL1810="",AM1810=""),"",AL1810-AM1810)</f>
        <v/>
      </c>
      <c r="AO1810">
        <f>IF(AN1810="","",IF(AN1810&gt;0,"Bullish","Bearish"))</f>
        <v/>
      </c>
      <c r="AP1810">
        <f>IF(AO1810="",AP1809,AO1810)</f>
        <v/>
      </c>
      <c r="AQ1810" s="14">
        <f>IF(AB1810&lt;&gt;"",AB1810,"")</f>
        <v/>
      </c>
      <c r="AR1810" s="14">
        <f>IF(AD1810&lt;&gt;"",AD1810,"")</f>
        <v/>
      </c>
      <c r="AS1810">
        <f>IF(AS1809+1=13,1,AS1809+1)</f>
        <v/>
      </c>
      <c r="AT1810">
        <f>IFERROR(IF(SLOPE($AQ$1790:$AQ$1801,$AS$1790:$AS$1801)&gt;0,MIN(3,ABS(SLOPE($AQ$1790:$AQ$1801,$AS$1790:$AS$1801))),IF(SLOPE($AQ$1790:$AQ$1801,$AS$1790:$AS$1801)&lt;-0.5,-0.5,0)),0)</f>
        <v/>
      </c>
      <c r="AU1810">
        <f>IFERROR(IF(SLOPE($AR$1790:$AR$1801,$AS$1790:$AS$1801)&lt;0,MAX(-3,-ABS(SLOPE($AR$1790:$AR$1801,$AS$1790:$AS$1801))),IF(SLOPE($AR$1790:$AR$1801,$AS$1790:$AS$1801)&gt;0.5,0.5,0)),0)</f>
        <v/>
      </c>
      <c r="AV1810">
        <f>($AQ$1802+(AT1810*(AS1810-1)))</f>
        <v/>
      </c>
      <c r="AW1810">
        <f>($AR$1802+(AU1810*(AS1810-1)))</f>
        <v/>
      </c>
      <c r="AX1810">
        <f>IF(AT1810&gt;0,AV1810+AT1810,AV1810)</f>
        <v/>
      </c>
      <c r="AY1810">
        <f>IF(AU1810&lt;0,AW1810+AU1810,AW1810)</f>
        <v/>
      </c>
      <c r="BA1810" s="14">
        <f>IFERROR(AX1810-AQ1810,"")</f>
        <v/>
      </c>
      <c r="BB1810" s="14">
        <f>IFERROR(AY1810-AR1810,"")</f>
        <v/>
      </c>
      <c r="BD1810">
        <f>AH1810</f>
        <v/>
      </c>
      <c r="BE1810">
        <f>AI1810</f>
        <v/>
      </c>
      <c r="BF1810">
        <f>AJ1810</f>
        <v/>
      </c>
      <c r="BG1810" s="14">
        <f>L1810</f>
        <v/>
      </c>
      <c r="BH1810" s="14">
        <f>IF(X1810="","",X1810)</f>
        <v/>
      </c>
      <c r="BI1810" s="14">
        <f>IF(Y1810="","",Y1810)</f>
        <v/>
      </c>
      <c r="BJ1810">
        <f>Z1810</f>
        <v/>
      </c>
      <c r="BK1810">
        <f>AA1810</f>
        <v/>
      </c>
      <c r="BL1810">
        <f>IFERROR(AX1810,"")</f>
        <v/>
      </c>
      <c r="BM1810">
        <f>IFERROR(AY1810,"")</f>
        <v/>
      </c>
    </row>
    <row r="1811" ht="14.25" customHeight="1">
      <c r="A1811">
        <f>ALGLIB_SSA_XAUUSD!AA1811</f>
        <v/>
      </c>
      <c r="B1811">
        <f>IF($A1811="","",INDEX(ALGLIB_SSA_XAUUSD!$B$2:$B$2401,MATCH($A1811,ALGLIB_SSA_XAUUSD!$A$2:$A$2401,1)))</f>
        <v/>
      </c>
      <c r="C1811">
        <f>IF($A1811="","",INDEX(ALGLIB_SSA_XAUUSD!$C$2:$C$2401,MATCH($A1811,ALGLIB_SSA_XAUUSD!$A$2:$A$2401,1)))</f>
        <v/>
      </c>
      <c r="D1811" s="14">
        <f>IF($A1811="","",INT((ROW()-2)/12)+1)</f>
        <v/>
      </c>
      <c r="E1811" s="14">
        <f>IF(AND(E1814&lt;&gt;"",D1814=D1802+1),E1802+(E1814-E1802)*9/12,"")</f>
        <v/>
      </c>
      <c r="F1811" s="14">
        <f>IF(AND(F1814&lt;&gt;"",D1814=D1802+1),F1802+(F1814-F1802)*9/12,"")</f>
        <v/>
      </c>
      <c r="G1811" s="14">
        <f>IF(AND(G1814&lt;&gt;"",D1814=D1802+1),G1802+(G1814-G1802)*9/12,"")</f>
        <v/>
      </c>
      <c r="H1811" s="14">
        <f>IF(AND(H1814&lt;&gt;"",D1814=D1802+1),H1802+(H1814-H1802)*9/12,"")</f>
        <v/>
      </c>
      <c r="I1811" s="14">
        <f>IF(AND(L1814&lt;&gt;"",D1814=D1802+1),I1802+(I1814-I1802)*9/12,"")</f>
        <v/>
      </c>
      <c r="J1811">
        <f>_xlfn.XLOOKUP($A1811,ALGLIB_SSA_XAUUSD!$AA$2:$AA$2401,ALGLIB_SSA_XAUUSD!$P$2:$P$2401,"",0)</f>
        <v/>
      </c>
      <c r="K1811">
        <f>_xlfn.XLOOKUP($A1811,ALGLIB_SSA_XAUUSD!$AA$2:$AA$2401,ALGLIB_SSA_XAUUSD!$Q$2:$Q$2401,"",0)</f>
        <v/>
      </c>
      <c r="L1811">
        <f>_xlfn.XLOOKUP($A1811,ALGLIB_SSA_XAUUSD!$AA$2:$AA$2401,ALGLIB_SSA_XAUUSD!$R$2:$R$2401,"",0)</f>
        <v/>
      </c>
      <c r="M1811">
        <f>_xlfn.XLOOKUP($A1811,ALGLIB_SSA_XAUUSD!$AA$2:$AA$2401,ALGLIB_SSA_XAUUSD!$S$2:$S$2401,"",0)</f>
        <v/>
      </c>
      <c r="N1811">
        <f>_xlfn.XLOOKUP($A1811,ALGLIB_SSA_XAUUSD!$AA$2:$AA$2401,ALGLIB_SSA_XAUUSD!$T$2:$T$2401,"",0)</f>
        <v/>
      </c>
      <c r="O1811">
        <f>_xlfn.XLOOKUP($A1811,ALGLIB_SSA_XAUUSD!$AA$2:$AA$2401,ALGLIB_SSA_XAUUSD!$U$2:$U$2401,"",0)</f>
        <v/>
      </c>
      <c r="P1811">
        <f>_xlfn.XLOOKUP($A1811,ALGLIB_SSA_XAUUSD!$AA$2:$AA$2401,ALGLIB_SSA_XAUUSD!$V$2:$V$2401,"",0)</f>
        <v/>
      </c>
      <c r="S1811">
        <f>A1811</f>
        <v/>
      </c>
      <c r="T1811">
        <f>J1811</f>
        <v/>
      </c>
      <c r="U1811">
        <f>K1811</f>
        <v/>
      </c>
      <c r="V1811" s="14">
        <f>IF($A1811="","",MOD(ROW()-2,12)+1)</f>
        <v/>
      </c>
      <c r="W1811">
        <f>L1811</f>
        <v/>
      </c>
      <c r="X1811" s="14">
        <f>IF(F1811="","",F1811)</f>
        <v/>
      </c>
      <c r="Y1811" s="14">
        <f>IF(G1811="","",G1811)</f>
        <v/>
      </c>
      <c r="Z1811">
        <f>M1811</f>
        <v/>
      </c>
      <c r="AA1811">
        <f>N1811</f>
        <v/>
      </c>
      <c r="AB1811" s="14">
        <f>IF(H1811="","",H1811)</f>
        <v/>
      </c>
      <c r="AC1811">
        <f>O1811</f>
        <v/>
      </c>
      <c r="AD1811" s="14">
        <f>IF(I1811="","",I1811)</f>
        <v/>
      </c>
      <c r="AE1811">
        <f>P1811</f>
        <v/>
      </c>
      <c r="AH1811">
        <f>IF(S1811&lt;&gt;"",S1811,AH1810+900)</f>
        <v/>
      </c>
      <c r="AI1811">
        <f>IF(T1811&lt;&gt;"",T1811,AI1810)</f>
        <v/>
      </c>
      <c r="AJ1811">
        <f>IF(U1811&lt;&gt;"",U1811,AJ1810)</f>
        <v/>
      </c>
      <c r="AK1811">
        <f>IF(W1811&lt;&gt;"",W1811,"")</f>
        <v/>
      </c>
      <c r="AL1811" s="14">
        <f>IF(X1811&lt;&gt;"",X1811,"")</f>
        <v/>
      </c>
      <c r="AM1811" s="14">
        <f>IF(Y1811&lt;&gt;"",Y1811,"")</f>
        <v/>
      </c>
      <c r="AN1811" s="14">
        <f>IF(OR(AL1811="",AM1811=""),"",AL1811-AM1811)</f>
        <v/>
      </c>
      <c r="AO1811">
        <f>IF(AN1811="","",IF(AN1811&gt;0,"Bullish","Bearish"))</f>
        <v/>
      </c>
      <c r="AP1811">
        <f>IF(AO1811="",AP1810,AO1811)</f>
        <v/>
      </c>
      <c r="AQ1811" s="14">
        <f>IF(AB1811&lt;&gt;"",AB1811,"")</f>
        <v/>
      </c>
      <c r="AR1811" s="14">
        <f>IF(AD1811&lt;&gt;"",AD1811,"")</f>
        <v/>
      </c>
      <c r="AS1811">
        <f>IF(AS1810+1=13,1,AS1810+1)</f>
        <v/>
      </c>
      <c r="AT1811">
        <f>IFERROR(IF(SLOPE($AQ$1790:$AQ$1801,$AS$1790:$AS$1801)&gt;0,MIN(3,ABS(SLOPE($AQ$1790:$AQ$1801,$AS$1790:$AS$1801))),IF(SLOPE($AQ$1790:$AQ$1801,$AS$1790:$AS$1801)&lt;-0.5,-0.5,0)),0)</f>
        <v/>
      </c>
      <c r="AU1811">
        <f>IFERROR(IF(SLOPE($AR$1790:$AR$1801,$AS$1790:$AS$1801)&lt;0,MAX(-3,-ABS(SLOPE($AR$1790:$AR$1801,$AS$1790:$AS$1801))),IF(SLOPE($AR$1790:$AR$1801,$AS$1790:$AS$1801)&gt;0.5,0.5,0)),0)</f>
        <v/>
      </c>
      <c r="AV1811">
        <f>($AQ$1802+(AT1811*(AS1811-1)))</f>
        <v/>
      </c>
      <c r="AW1811">
        <f>($AR$1802+(AU1811*(AS1811-1)))</f>
        <v/>
      </c>
      <c r="AX1811">
        <f>IF(AT1811&gt;0,AV1811+AT1811,AV1811)</f>
        <v/>
      </c>
      <c r="AY1811">
        <f>IF(AU1811&lt;0,AW1811+AU1811,AW1811)</f>
        <v/>
      </c>
      <c r="BA1811" s="14">
        <f>IFERROR(AX1811-AQ1811,"")</f>
        <v/>
      </c>
      <c r="BB1811" s="14">
        <f>IFERROR(AY1811-AR1811,"")</f>
        <v/>
      </c>
      <c r="BD1811">
        <f>AH1811</f>
        <v/>
      </c>
      <c r="BE1811">
        <f>AI1811</f>
        <v/>
      </c>
      <c r="BF1811">
        <f>AJ1811</f>
        <v/>
      </c>
      <c r="BG1811" s="14">
        <f>L1811</f>
        <v/>
      </c>
      <c r="BH1811" s="14">
        <f>IF(X1811="","",X1811)</f>
        <v/>
      </c>
      <c r="BI1811" s="14">
        <f>IF(Y1811="","",Y1811)</f>
        <v/>
      </c>
      <c r="BJ1811">
        <f>Z1811</f>
        <v/>
      </c>
      <c r="BK1811">
        <f>AA1811</f>
        <v/>
      </c>
      <c r="BL1811">
        <f>IFERROR(AX1811,"")</f>
        <v/>
      </c>
      <c r="BM1811">
        <f>IFERROR(AY1811,"")</f>
        <v/>
      </c>
    </row>
    <row r="1812" ht="14.25" customHeight="1">
      <c r="A1812">
        <f>ALGLIB_SSA_XAUUSD!AA1812</f>
        <v/>
      </c>
      <c r="B1812">
        <f>IF($A1812="","",INDEX(ALGLIB_SSA_XAUUSD!$B$2:$B$2401,MATCH($A1812,ALGLIB_SSA_XAUUSD!$A$2:$A$2401,1)))</f>
        <v/>
      </c>
      <c r="C1812">
        <f>IF($A1812="","",INDEX(ALGLIB_SSA_XAUUSD!$C$2:$C$2401,MATCH($A1812,ALGLIB_SSA_XAUUSD!$A$2:$A$2401,1)))</f>
        <v/>
      </c>
      <c r="D1812" s="14">
        <f>IF($A1812="","",INT((ROW()-2)/12)+1)</f>
        <v/>
      </c>
      <c r="E1812" s="14">
        <f>IF(AND(E1814&lt;&gt;"",D1814=D1802+1),E1802+(E1814-E1802)*10/12,"")</f>
        <v/>
      </c>
      <c r="F1812" s="14">
        <f>IF(AND(F1814&lt;&gt;"",D1814=D1802+1),F1802+(F1814-F1802)*10/12,"")</f>
        <v/>
      </c>
      <c r="G1812" s="14">
        <f>IF(AND(G1814&lt;&gt;"",D1814=D1802+1),G1802+(G1814-G1802)*10/12,"")</f>
        <v/>
      </c>
      <c r="H1812" s="14">
        <f>IF(AND(H1814&lt;&gt;"",D1814=D1802+1),H1802+(H1814-H1802)*10/12,"")</f>
        <v/>
      </c>
      <c r="I1812" s="14">
        <f>IF(AND(L1814&lt;&gt;"",D1814=D1802+1),I1802+(I1814-I1802)*10/12,"")</f>
        <v/>
      </c>
      <c r="J1812">
        <f>_xlfn.XLOOKUP($A1812,ALGLIB_SSA_XAUUSD!$AA$2:$AA$2401,ALGLIB_SSA_XAUUSD!$P$2:$P$2401,"",0)</f>
        <v/>
      </c>
      <c r="K1812">
        <f>_xlfn.XLOOKUP($A1812,ALGLIB_SSA_XAUUSD!$AA$2:$AA$2401,ALGLIB_SSA_XAUUSD!$Q$2:$Q$2401,"",0)</f>
        <v/>
      </c>
      <c r="L1812">
        <f>_xlfn.XLOOKUP($A1812,ALGLIB_SSA_XAUUSD!$AA$2:$AA$2401,ALGLIB_SSA_XAUUSD!$R$2:$R$2401,"",0)</f>
        <v/>
      </c>
      <c r="M1812">
        <f>_xlfn.XLOOKUP($A1812,ALGLIB_SSA_XAUUSD!$AA$2:$AA$2401,ALGLIB_SSA_XAUUSD!$S$2:$S$2401,"",0)</f>
        <v/>
      </c>
      <c r="N1812">
        <f>_xlfn.XLOOKUP($A1812,ALGLIB_SSA_XAUUSD!$AA$2:$AA$2401,ALGLIB_SSA_XAUUSD!$T$2:$T$2401,"",0)</f>
        <v/>
      </c>
      <c r="O1812">
        <f>_xlfn.XLOOKUP($A1812,ALGLIB_SSA_XAUUSD!$AA$2:$AA$2401,ALGLIB_SSA_XAUUSD!$U$2:$U$2401,"",0)</f>
        <v/>
      </c>
      <c r="P1812">
        <f>_xlfn.XLOOKUP($A1812,ALGLIB_SSA_XAUUSD!$AA$2:$AA$2401,ALGLIB_SSA_XAUUSD!$V$2:$V$2401,"",0)</f>
        <v/>
      </c>
      <c r="S1812">
        <f>A1812</f>
        <v/>
      </c>
      <c r="T1812">
        <f>J1812</f>
        <v/>
      </c>
      <c r="U1812">
        <f>K1812</f>
        <v/>
      </c>
      <c r="V1812" s="14">
        <f>IF($A1812="","",MOD(ROW()-2,12)+1)</f>
        <v/>
      </c>
      <c r="W1812">
        <f>L1812</f>
        <v/>
      </c>
      <c r="X1812" s="14">
        <f>IF(F1812="","",F1812)</f>
        <v/>
      </c>
      <c r="Y1812" s="14">
        <f>IF(G1812="","",G1812)</f>
        <v/>
      </c>
      <c r="Z1812">
        <f>M1812</f>
        <v/>
      </c>
      <c r="AA1812">
        <f>N1812</f>
        <v/>
      </c>
      <c r="AB1812" s="14">
        <f>IF(H1812="","",H1812)</f>
        <v/>
      </c>
      <c r="AC1812">
        <f>O1812</f>
        <v/>
      </c>
      <c r="AD1812" s="14">
        <f>IF(I1812="","",I1812)</f>
        <v/>
      </c>
      <c r="AE1812">
        <f>P1812</f>
        <v/>
      </c>
      <c r="AH1812">
        <f>IF(S1812&lt;&gt;"",S1812,AH1811+900)</f>
        <v/>
      </c>
      <c r="AI1812">
        <f>IF(T1812&lt;&gt;"",T1812,AI1811)</f>
        <v/>
      </c>
      <c r="AJ1812">
        <f>IF(U1812&lt;&gt;"",U1812,AJ1811)</f>
        <v/>
      </c>
      <c r="AK1812">
        <f>IF(W1812&lt;&gt;"",W1812,"")</f>
        <v/>
      </c>
      <c r="AL1812" s="14">
        <f>IF(X1812&lt;&gt;"",X1812,"")</f>
        <v/>
      </c>
      <c r="AM1812" s="14">
        <f>IF(Y1812&lt;&gt;"",Y1812,"")</f>
        <v/>
      </c>
      <c r="AN1812" s="14">
        <f>IF(OR(AL1812="",AM1812=""),"",AL1812-AM1812)</f>
        <v/>
      </c>
      <c r="AO1812">
        <f>IF(AN1812="","",IF(AN1812&gt;0,"Bullish","Bearish"))</f>
        <v/>
      </c>
      <c r="AP1812">
        <f>IF(AO1812="",AP1811,AO1812)</f>
        <v/>
      </c>
      <c r="AQ1812" s="14">
        <f>IF(AB1812&lt;&gt;"",AB1812,"")</f>
        <v/>
      </c>
      <c r="AR1812" s="14">
        <f>IF(AD1812&lt;&gt;"",AD1812,"")</f>
        <v/>
      </c>
      <c r="AS1812">
        <f>IF(AS1811+1=13,1,AS1811+1)</f>
        <v/>
      </c>
      <c r="AT1812">
        <f>IFERROR(IF(SLOPE($AQ$1790:$AQ$1801,$AS$1790:$AS$1801)&gt;0,MIN(3,ABS(SLOPE($AQ$1790:$AQ$1801,$AS$1790:$AS$1801))),IF(SLOPE($AQ$1790:$AQ$1801,$AS$1790:$AS$1801)&lt;-0.5,-0.5,0)),0)</f>
        <v/>
      </c>
      <c r="AU1812">
        <f>IFERROR(IF(SLOPE($AR$1790:$AR$1801,$AS$1790:$AS$1801)&lt;0,MAX(-3,-ABS(SLOPE($AR$1790:$AR$1801,$AS$1790:$AS$1801))),IF(SLOPE($AR$1790:$AR$1801,$AS$1790:$AS$1801)&gt;0.5,0.5,0)),0)</f>
        <v/>
      </c>
      <c r="AV1812">
        <f>($AQ$1802+(AT1812*(AS1812-1)))</f>
        <v/>
      </c>
      <c r="AW1812">
        <f>($AR$1802+(AU1812*(AS1812-1)))</f>
        <v/>
      </c>
      <c r="AX1812">
        <f>IF(AT1812&gt;0,AV1812+AT1812,AV1812)</f>
        <v/>
      </c>
      <c r="AY1812">
        <f>IF(AU1812&lt;0,AW1812+AU1812,AW1812)</f>
        <v/>
      </c>
      <c r="BA1812" s="14">
        <f>IFERROR(AX1812-AQ1812,"")</f>
        <v/>
      </c>
      <c r="BB1812" s="14">
        <f>IFERROR(AY1812-AR1812,"")</f>
        <v/>
      </c>
      <c r="BD1812">
        <f>AH1812</f>
        <v/>
      </c>
      <c r="BE1812">
        <f>AI1812</f>
        <v/>
      </c>
      <c r="BF1812">
        <f>AJ1812</f>
        <v/>
      </c>
      <c r="BG1812" s="14">
        <f>L1812</f>
        <v/>
      </c>
      <c r="BH1812" s="14">
        <f>IF(X1812="","",X1812)</f>
        <v/>
      </c>
      <c r="BI1812" s="14">
        <f>IF(Y1812="","",Y1812)</f>
        <v/>
      </c>
      <c r="BJ1812">
        <f>Z1812</f>
        <v/>
      </c>
      <c r="BK1812">
        <f>AA1812</f>
        <v/>
      </c>
      <c r="BL1812">
        <f>IFERROR(AX1812,"")</f>
        <v/>
      </c>
      <c r="BM1812">
        <f>IFERROR(AY1812,"")</f>
        <v/>
      </c>
    </row>
    <row r="1813" ht="14.25" customHeight="1">
      <c r="A1813">
        <f>ALGLIB_SSA_XAUUSD!AA1813</f>
        <v/>
      </c>
      <c r="B1813">
        <f>IF($A1813="","",INDEX(ALGLIB_SSA_XAUUSD!$B$2:$B$2401,MATCH($A1813,ALGLIB_SSA_XAUUSD!$A$2:$A$2401,1)))</f>
        <v/>
      </c>
      <c r="C1813">
        <f>IF($A1813="","",INDEX(ALGLIB_SSA_XAUUSD!$C$2:$C$2401,MATCH($A1813,ALGLIB_SSA_XAUUSD!$A$2:$A$2401,1)))</f>
        <v/>
      </c>
      <c r="D1813" s="14">
        <f>IF($A1813="","",INT((ROW()-2)/12)+1)</f>
        <v/>
      </c>
      <c r="E1813" s="14">
        <f>IF(AND(E1814&lt;&gt;"",D1814=D1802+1),E1802+(E1814-E1802)*11/12,"")</f>
        <v/>
      </c>
      <c r="F1813" s="14">
        <f>IF(AND(F1814&lt;&gt;"",D1814=D1802+1),F1802+(F1814-F1802)*11/12,"")</f>
        <v/>
      </c>
      <c r="G1813" s="14">
        <f>IF(AND(G1814&lt;&gt;"",D1814=D1802+1),G1802+(G1814-G1802)*11/12,"")</f>
        <v/>
      </c>
      <c r="H1813" s="14">
        <f>IF(AND(H1814&lt;&gt;"",D1814=D1802+1),H1802+(H1814-H1802)*11/12,"")</f>
        <v/>
      </c>
      <c r="I1813" s="14">
        <f>IF(AND(L1814&lt;&gt;"",D1814=D1802+1),I1802+(I1814-I1802)*11/12,"")</f>
        <v/>
      </c>
      <c r="J1813">
        <f>_xlfn.XLOOKUP($A1813,ALGLIB_SSA_XAUUSD!$AA$2:$AA$2401,ALGLIB_SSA_XAUUSD!$P$2:$P$2401,"",0)</f>
        <v/>
      </c>
      <c r="K1813">
        <f>_xlfn.XLOOKUP($A1813,ALGLIB_SSA_XAUUSD!$AA$2:$AA$2401,ALGLIB_SSA_XAUUSD!$Q$2:$Q$2401,"",0)</f>
        <v/>
      </c>
      <c r="L1813">
        <f>_xlfn.XLOOKUP($A1813,ALGLIB_SSA_XAUUSD!$AA$2:$AA$2401,ALGLIB_SSA_XAUUSD!$R$2:$R$2401,"",0)</f>
        <v/>
      </c>
      <c r="M1813">
        <f>_xlfn.XLOOKUP($A1813,ALGLIB_SSA_XAUUSD!$AA$2:$AA$2401,ALGLIB_SSA_XAUUSD!$S$2:$S$2401,"",0)</f>
        <v/>
      </c>
      <c r="N1813">
        <f>_xlfn.XLOOKUP($A1813,ALGLIB_SSA_XAUUSD!$AA$2:$AA$2401,ALGLIB_SSA_XAUUSD!$T$2:$T$2401,"",0)</f>
        <v/>
      </c>
      <c r="O1813">
        <f>_xlfn.XLOOKUP($A1813,ALGLIB_SSA_XAUUSD!$AA$2:$AA$2401,ALGLIB_SSA_XAUUSD!$U$2:$U$2401,"",0)</f>
        <v/>
      </c>
      <c r="P1813">
        <f>_xlfn.XLOOKUP($A1813,ALGLIB_SSA_XAUUSD!$AA$2:$AA$2401,ALGLIB_SSA_XAUUSD!$V$2:$V$2401,"",0)</f>
        <v/>
      </c>
      <c r="S1813">
        <f>A1813</f>
        <v/>
      </c>
      <c r="T1813">
        <f>J1813</f>
        <v/>
      </c>
      <c r="U1813">
        <f>K1813</f>
        <v/>
      </c>
      <c r="V1813" s="14">
        <f>IF($A1813="","",MOD(ROW()-2,12)+1)</f>
        <v/>
      </c>
      <c r="W1813">
        <f>L1813</f>
        <v/>
      </c>
      <c r="X1813" s="14">
        <f>IF(F1813="","",F1813)</f>
        <v/>
      </c>
      <c r="Y1813" s="14">
        <f>IF(G1813="","",G1813)</f>
        <v/>
      </c>
      <c r="Z1813">
        <f>M1813</f>
        <v/>
      </c>
      <c r="AA1813">
        <f>N1813</f>
        <v/>
      </c>
      <c r="AB1813" s="14">
        <f>IF(H1813="","",H1813)</f>
        <v/>
      </c>
      <c r="AC1813">
        <f>O1813</f>
        <v/>
      </c>
      <c r="AD1813" s="14">
        <f>IF(I1813="","",I1813)</f>
        <v/>
      </c>
      <c r="AE1813">
        <f>P1813</f>
        <v/>
      </c>
      <c r="AH1813">
        <f>IF(S1813&lt;&gt;"",S1813,AH1812+900)</f>
        <v/>
      </c>
      <c r="AI1813">
        <f>IF(T1813&lt;&gt;"",T1813,AI1812)</f>
        <v/>
      </c>
      <c r="AJ1813">
        <f>IF(U1813&lt;&gt;"",U1813,AJ1812)</f>
        <v/>
      </c>
      <c r="AK1813">
        <f>IF(W1813&lt;&gt;"",W1813,"")</f>
        <v/>
      </c>
      <c r="AL1813" s="14">
        <f>IF(X1813&lt;&gt;"",X1813,"")</f>
        <v/>
      </c>
      <c r="AM1813" s="14">
        <f>IF(Y1813&lt;&gt;"",Y1813,"")</f>
        <v/>
      </c>
      <c r="AN1813" s="14">
        <f>IF(OR(AL1813="",AM1813=""),"",AL1813-AM1813)</f>
        <v/>
      </c>
      <c r="AO1813">
        <f>IF(AN1813="","",IF(AN1813&gt;0,"Bullish","Bearish"))</f>
        <v/>
      </c>
      <c r="AP1813">
        <f>IF(AO1813="",AP1812,AO1813)</f>
        <v/>
      </c>
      <c r="AQ1813" s="14">
        <f>IF(AB1813&lt;&gt;"",AB1813,"")</f>
        <v/>
      </c>
      <c r="AR1813" s="14">
        <f>IF(AD1813&lt;&gt;"",AD1813,"")</f>
        <v/>
      </c>
      <c r="AS1813">
        <f>IF(AS1812+1=13,1,AS1812+1)</f>
        <v/>
      </c>
      <c r="AT1813">
        <f>IFERROR(IF(SLOPE($AQ$1790:$AQ$1801,$AS$1790:$AS$1801)&gt;0,MIN(3,ABS(SLOPE($AQ$1790:$AQ$1801,$AS$1790:$AS$1801))),IF(SLOPE($AQ$1790:$AQ$1801,$AS$1790:$AS$1801)&lt;-0.5,-0.5,0)),0)</f>
        <v/>
      </c>
      <c r="AU1813">
        <f>IFERROR(IF(SLOPE($AR$1790:$AR$1801,$AS$1790:$AS$1801)&lt;0,MAX(-3,-ABS(SLOPE($AR$1790:$AR$1801,$AS$1790:$AS$1801))),IF(SLOPE($AR$1790:$AR$1801,$AS$1790:$AS$1801)&gt;0.5,0.5,0)),0)</f>
        <v/>
      </c>
      <c r="AV1813">
        <f>($AQ$1802+(AT1813*(AS1813-1)))</f>
        <v/>
      </c>
      <c r="AW1813">
        <f>($AR$1802+(AU1813*(AS1813-1)))</f>
        <v/>
      </c>
      <c r="AX1813">
        <f>IF(AT1813&gt;0,AV1813+AT1813,AV1813)</f>
        <v/>
      </c>
      <c r="AY1813">
        <f>IF(AU1813&lt;0,AW1813+AU1813,AW1813)</f>
        <v/>
      </c>
      <c r="BA1813" s="14">
        <f>IFERROR(AX1813-AQ1813,"")</f>
        <v/>
      </c>
      <c r="BB1813" s="14">
        <f>IFERROR(AY1813-AR1813,"")</f>
        <v/>
      </c>
      <c r="BD1813">
        <f>AH1813</f>
        <v/>
      </c>
      <c r="BE1813">
        <f>AI1813</f>
        <v/>
      </c>
      <c r="BF1813">
        <f>AJ1813</f>
        <v/>
      </c>
      <c r="BG1813" s="14">
        <f>L1813</f>
        <v/>
      </c>
      <c r="BH1813" s="14">
        <f>IF(X1813="","",X1813)</f>
        <v/>
      </c>
      <c r="BI1813" s="14">
        <f>IF(Y1813="","",Y1813)</f>
        <v/>
      </c>
      <c r="BJ1813">
        <f>Z1813</f>
        <v/>
      </c>
      <c r="BK1813">
        <f>AA1813</f>
        <v/>
      </c>
      <c r="BL1813">
        <f>IFERROR(AX1813,"")</f>
        <v/>
      </c>
      <c r="BM1813">
        <f>IFERROR(AY1813,"")</f>
        <v/>
      </c>
    </row>
    <row r="1814" ht="14.25" customHeight="1">
      <c r="A1814">
        <f>ALGLIB_SSA_XAUUSD!AA1814</f>
        <v/>
      </c>
      <c r="B1814">
        <f>IF($A1814="","",INDEX(ALGLIB_SSA_XAUUSD!$B$2:$B$2401,MATCH($A1814,ALGLIB_SSA_XAUUSD!$A$2:$A$2401,1)))</f>
        <v/>
      </c>
      <c r="C1814">
        <f>IF($A1814="","",INDEX(ALGLIB_SSA_XAUUSD!$C$2:$C$2401,MATCH($A1814,ALGLIB_SSA_XAUUSD!$A$2:$A$2401,1)))</f>
        <v/>
      </c>
      <c r="D1814" s="14">
        <f>IF($A1814="","",INT((ROW()-2)/12)+1)</f>
        <v/>
      </c>
      <c r="E1814" s="14">
        <f>IF($A1814="","",INDEX(ALGLIB_SSA_XAUUSD!$D$2:$D$2401,MATCH($A1814,ALGLIB_SSA_XAUUSD!$A$2:$A$2401,1)))</f>
        <v/>
      </c>
      <c r="F1814" s="14">
        <f>IF($A1814="","",INDEX(ALGLIB_SSA_XAUUSD!$E$2:$E$2401,MATCH($A1814,ALGLIB_SSA_XAUUSD!$A$2:$A$2401,1)))</f>
        <v/>
      </c>
      <c r="G1814" s="14">
        <f>IF($A1814="","",INDEX(ALGLIB_SSA_XAUUSD!$F$2:$F$2401,MATCH($A1814,ALGLIB_SSA_XAUUSD!$A$2:$A$2401,1)))</f>
        <v/>
      </c>
      <c r="H1814" s="14">
        <f>IF($A1814="","",INDEX(ALGLIB_SSA_XAUUSD!$G$2:$G$2401,MATCH($A1814,ALGLIB_SSA_XAUUSD!$A$2:$A$2401,1)))</f>
        <v/>
      </c>
      <c r="I1814" s="14">
        <f>IF($A1814="","",INDEX(ALGLIB_SSA_XAUUSD!$H$2:$H$2401,MATCH($A1814,ALGLIB_SSA_XAUUSD!$A$2:$A$2401,1)))</f>
        <v/>
      </c>
      <c r="J1814">
        <f>_xlfn.XLOOKUP($A1814,ALGLIB_SSA_XAUUSD!$AA$2:$AA$2401,ALGLIB_SSA_XAUUSD!$P$2:$P$2401,"",0)</f>
        <v/>
      </c>
      <c r="K1814">
        <f>_xlfn.XLOOKUP($A1814,ALGLIB_SSA_XAUUSD!$AA$2:$AA$2401,ALGLIB_SSA_XAUUSD!$Q$2:$Q$2401,"",0)</f>
        <v/>
      </c>
      <c r="L1814">
        <f>_xlfn.XLOOKUP($A1814,ALGLIB_SSA_XAUUSD!$AA$2:$AA$2401,ALGLIB_SSA_XAUUSD!$R$2:$R$2401,"",0)</f>
        <v/>
      </c>
      <c r="M1814">
        <f>_xlfn.XLOOKUP($A1814,ALGLIB_SSA_XAUUSD!$AA$2:$AA$2401,ALGLIB_SSA_XAUUSD!$S$2:$S$2401,"",0)</f>
        <v/>
      </c>
      <c r="N1814">
        <f>_xlfn.XLOOKUP($A1814,ALGLIB_SSA_XAUUSD!$AA$2:$AA$2401,ALGLIB_SSA_XAUUSD!$T$2:$T$2401,"",0)</f>
        <v/>
      </c>
      <c r="O1814">
        <f>_xlfn.XLOOKUP($A1814,ALGLIB_SSA_XAUUSD!$AA$2:$AA$2401,ALGLIB_SSA_XAUUSD!$U$2:$U$2401,"",0)</f>
        <v/>
      </c>
      <c r="P1814">
        <f>_xlfn.XLOOKUP($A1814,ALGLIB_SSA_XAUUSD!$AA$2:$AA$2401,ALGLIB_SSA_XAUUSD!$V$2:$V$2401,"",0)</f>
        <v/>
      </c>
      <c r="S1814">
        <f>A1814</f>
        <v/>
      </c>
      <c r="T1814">
        <f>J1814</f>
        <v/>
      </c>
      <c r="U1814">
        <f>K1814</f>
        <v/>
      </c>
      <c r="V1814" s="14">
        <f>IF($A1814="","",MOD(ROW()-2,12)+1)</f>
        <v/>
      </c>
      <c r="W1814">
        <f>L1814</f>
        <v/>
      </c>
      <c r="X1814" s="14">
        <f>IF(F1814="","",F1814)</f>
        <v/>
      </c>
      <c r="Y1814" s="14">
        <f>IF(G1814="","",G1814)</f>
        <v/>
      </c>
      <c r="Z1814">
        <f>M1814</f>
        <v/>
      </c>
      <c r="AA1814">
        <f>N1814</f>
        <v/>
      </c>
      <c r="AB1814" s="14">
        <f>IF(H1814="","",H1814)</f>
        <v/>
      </c>
      <c r="AC1814">
        <f>O1814</f>
        <v/>
      </c>
      <c r="AD1814" s="14">
        <f>IF(I1814="","",I1814)</f>
        <v/>
      </c>
      <c r="AE1814">
        <f>P1814</f>
        <v/>
      </c>
      <c r="AH1814">
        <f>IF(S1814&lt;&gt;"",S1814,AH1813+900)</f>
        <v/>
      </c>
      <c r="AI1814">
        <f>IF(T1814&lt;&gt;"",T1814,AI1813)</f>
        <v/>
      </c>
      <c r="AJ1814">
        <f>IF(U1814&lt;&gt;"",U1814,AJ1813)</f>
        <v/>
      </c>
      <c r="AK1814">
        <f>IF(W1814&lt;&gt;"",W1814,"")</f>
        <v/>
      </c>
      <c r="AL1814" s="14">
        <f>IF(X1814&lt;&gt;"",X1814,"")</f>
        <v/>
      </c>
      <c r="AM1814" s="14">
        <f>IF(Y1814&lt;&gt;"",Y1814,"")</f>
        <v/>
      </c>
      <c r="AN1814" s="14">
        <f>IF(OR(AL1814="",AM1814=""),"",AL1814-AM1814)</f>
        <v/>
      </c>
      <c r="AO1814">
        <f>IF(AN1814="","",IF(AN1814&gt;0,"Bullish","Bearish"))</f>
        <v/>
      </c>
      <c r="AP1814">
        <f>IF(AO1814="",AP1813,AO1814)</f>
        <v/>
      </c>
      <c r="AQ1814" s="14">
        <f>IF(AB1814&lt;&gt;"",AB1814,"")</f>
        <v/>
      </c>
      <c r="AR1814" s="14">
        <f>IF(AD1814&lt;&gt;"",AD1814,"")</f>
        <v/>
      </c>
      <c r="AS1814">
        <f>IF(AS1813+1=13,1,AS1813+1)</f>
        <v/>
      </c>
      <c r="AT1814">
        <f>IFERROR(IF(SLOPE($AQ$1802:$AQ$1813,$AS$1802:$AS$1813)&gt;0,MIN(3,ABS(SLOPE($AQ$1802:$AQ$1813,$AS$1802:$AS$1813))),IF(SLOPE($AQ$1802:$AQ$1813,$AS$1802:$AS$1813)&lt;-0.5,-0.5,0)),0)</f>
        <v/>
      </c>
      <c r="AU1814">
        <f>IFERROR(IF(SLOPE($AR$1802:$AR$1813,$AS$1802:$AS$1813)&lt;0,MAX(-3,-ABS(SLOPE($AR$1802:$AR$1813,$AS$1802:$AS$1813))),IF(SLOPE($AR$1802:$AR$1813,$AS$1802:$AS$1813)&gt;0.5,0.5,0)),0)</f>
        <v/>
      </c>
      <c r="AV1814">
        <f>($AQ$1814+(AT1814*(AS1814-1)))</f>
        <v/>
      </c>
      <c r="AW1814">
        <f>($AR$1814+(AU1814*(AS1814-1)))</f>
        <v/>
      </c>
      <c r="AX1814">
        <f>IF(AT1814&gt;0,AV1814+AT1814,AV1814)</f>
        <v/>
      </c>
      <c r="AY1814">
        <f>IF(AU1814&lt;0,AW1814+AU1814,AW1814)</f>
        <v/>
      </c>
      <c r="BA1814" s="14">
        <f>IFERROR(AX1814-AQ1814,"")</f>
        <v/>
      </c>
      <c r="BB1814" s="14">
        <f>IFERROR(AY1814-AR1814,"")</f>
        <v/>
      </c>
      <c r="BD1814">
        <f>AH1814</f>
        <v/>
      </c>
      <c r="BE1814">
        <f>AI1814</f>
        <v/>
      </c>
      <c r="BF1814">
        <f>AJ1814</f>
        <v/>
      </c>
      <c r="BG1814" s="14">
        <f>L1814</f>
        <v/>
      </c>
      <c r="BH1814" s="14">
        <f>IF(X1814="","",X1814)</f>
        <v/>
      </c>
      <c r="BI1814" s="14">
        <f>IF(Y1814="","",Y1814)</f>
        <v/>
      </c>
      <c r="BJ1814">
        <f>Z1814</f>
        <v/>
      </c>
      <c r="BK1814">
        <f>AA1814</f>
        <v/>
      </c>
      <c r="BL1814">
        <f>IFERROR(AX1814,"")</f>
        <v/>
      </c>
      <c r="BM1814">
        <f>IFERROR(AY1814,"")</f>
        <v/>
      </c>
    </row>
    <row r="1815" ht="14.25" customHeight="1">
      <c r="A1815">
        <f>ALGLIB_SSA_XAUUSD!AA1815</f>
        <v/>
      </c>
      <c r="B1815">
        <f>IF($A1815="","",INDEX(ALGLIB_SSA_XAUUSD!$B$2:$B$2401,MATCH($A1815,ALGLIB_SSA_XAUUSD!$A$2:$A$2401,1)))</f>
        <v/>
      </c>
      <c r="C1815">
        <f>IF($A1815="","",INDEX(ALGLIB_SSA_XAUUSD!$C$2:$C$2401,MATCH($A1815,ALGLIB_SSA_XAUUSD!$A$2:$A$2401,1)))</f>
        <v/>
      </c>
      <c r="D1815" s="14">
        <f>IF($A1815="","",INT((ROW()-2)/12)+1)</f>
        <v/>
      </c>
      <c r="E1815" s="14">
        <f>IF(AND(E1826&lt;&gt;"",D1826=D1814+1),E1814+(E1826-E1814)*1/12,"")</f>
        <v/>
      </c>
      <c r="F1815" s="14">
        <f>IF(AND(F1826&lt;&gt;"",D1826=D1814+1),F1814+(F1826-F1814)*1/12,"")</f>
        <v/>
      </c>
      <c r="G1815" s="14">
        <f>IF(AND(G1826&lt;&gt;"",D1826=D1814+1),G1814+(G1826-G1814)*1/12,"")</f>
        <v/>
      </c>
      <c r="H1815" s="14">
        <f>IF(AND(H1826&lt;&gt;"",D1826=D1814+1),H1814+(H1826-H1814)*1/12,"")</f>
        <v/>
      </c>
      <c r="I1815" s="14">
        <f>IF(AND(L1826&lt;&gt;"",D1826=D1814+1),I1814+(I1826-I1814)*1/12,"")</f>
        <v/>
      </c>
      <c r="J1815">
        <f>_xlfn.XLOOKUP($A1815,ALGLIB_SSA_XAUUSD!$AA$2:$AA$2401,ALGLIB_SSA_XAUUSD!$P$2:$P$2401,"",0)</f>
        <v/>
      </c>
      <c r="K1815">
        <f>_xlfn.XLOOKUP($A1815,ALGLIB_SSA_XAUUSD!$AA$2:$AA$2401,ALGLIB_SSA_XAUUSD!$Q$2:$Q$2401,"",0)</f>
        <v/>
      </c>
      <c r="L1815">
        <f>_xlfn.XLOOKUP($A1815,ALGLIB_SSA_XAUUSD!$AA$2:$AA$2401,ALGLIB_SSA_XAUUSD!$R$2:$R$2401,"",0)</f>
        <v/>
      </c>
      <c r="M1815">
        <f>_xlfn.XLOOKUP($A1815,ALGLIB_SSA_XAUUSD!$AA$2:$AA$2401,ALGLIB_SSA_XAUUSD!$S$2:$S$2401,"",0)</f>
        <v/>
      </c>
      <c r="N1815">
        <f>_xlfn.XLOOKUP($A1815,ALGLIB_SSA_XAUUSD!$AA$2:$AA$2401,ALGLIB_SSA_XAUUSD!$T$2:$T$2401,"",0)</f>
        <v/>
      </c>
      <c r="O1815">
        <f>_xlfn.XLOOKUP($A1815,ALGLIB_SSA_XAUUSD!$AA$2:$AA$2401,ALGLIB_SSA_XAUUSD!$U$2:$U$2401,"",0)</f>
        <v/>
      </c>
      <c r="P1815">
        <f>_xlfn.XLOOKUP($A1815,ALGLIB_SSA_XAUUSD!$AA$2:$AA$2401,ALGLIB_SSA_XAUUSD!$V$2:$V$2401,"",0)</f>
        <v/>
      </c>
      <c r="S1815">
        <f>A1815</f>
        <v/>
      </c>
      <c r="T1815">
        <f>J1815</f>
        <v/>
      </c>
      <c r="U1815">
        <f>K1815</f>
        <v/>
      </c>
      <c r="V1815" s="14">
        <f>IF($A1815="","",MOD(ROW()-2,12)+1)</f>
        <v/>
      </c>
      <c r="W1815">
        <f>L1815</f>
        <v/>
      </c>
      <c r="X1815" s="14">
        <f>IF(F1815="","",F1815)</f>
        <v/>
      </c>
      <c r="Y1815" s="14">
        <f>IF(G1815="","",G1815)</f>
        <v/>
      </c>
      <c r="Z1815">
        <f>M1815</f>
        <v/>
      </c>
      <c r="AA1815">
        <f>N1815</f>
        <v/>
      </c>
      <c r="AB1815" s="14">
        <f>IF(H1815="","",H1815)</f>
        <v/>
      </c>
      <c r="AC1815">
        <f>O1815</f>
        <v/>
      </c>
      <c r="AD1815" s="14">
        <f>IF(I1815="","",I1815)</f>
        <v/>
      </c>
      <c r="AE1815">
        <f>P1815</f>
        <v/>
      </c>
      <c r="AH1815">
        <f>IF(S1815&lt;&gt;"",S1815,AH1814+900)</f>
        <v/>
      </c>
      <c r="AI1815">
        <f>IF(T1815&lt;&gt;"",T1815,AI1814)</f>
        <v/>
      </c>
      <c r="AJ1815">
        <f>IF(U1815&lt;&gt;"",U1815,AJ1814)</f>
        <v/>
      </c>
      <c r="AK1815">
        <f>IF(W1815&lt;&gt;"",W1815,"")</f>
        <v/>
      </c>
      <c r="AL1815" s="14">
        <f>IF(X1815&lt;&gt;"",X1815,"")</f>
        <v/>
      </c>
      <c r="AM1815" s="14">
        <f>IF(Y1815&lt;&gt;"",Y1815,"")</f>
        <v/>
      </c>
      <c r="AN1815" s="14">
        <f>IF(OR(AL1815="",AM1815=""),"",AL1815-AM1815)</f>
        <v/>
      </c>
      <c r="AO1815">
        <f>IF(AN1815="","",IF(AN1815&gt;0,"Bullish","Bearish"))</f>
        <v/>
      </c>
      <c r="AP1815">
        <f>IF(AO1815="",AP1814,AO1815)</f>
        <v/>
      </c>
      <c r="AQ1815" s="14">
        <f>IF(AB1815&lt;&gt;"",AB1815,"")</f>
        <v/>
      </c>
      <c r="AR1815" s="14">
        <f>IF(AD1815&lt;&gt;"",AD1815,"")</f>
        <v/>
      </c>
      <c r="AS1815">
        <f>IF(AS1814+1=13,1,AS1814+1)</f>
        <v/>
      </c>
      <c r="AT1815">
        <f>IFERROR(IF(SLOPE($AQ$1802:$AQ$1813,$AS$1802:$AS$1813)&gt;0,MIN(3,ABS(SLOPE($AQ$1802:$AQ$1813,$AS$1802:$AS$1813))),IF(SLOPE($AQ$1802:$AQ$1813,$AS$1802:$AS$1813)&lt;-0.5,-0.5,0)),0)</f>
        <v/>
      </c>
      <c r="AU1815">
        <f>IFERROR(IF(SLOPE($AR$1802:$AR$1813,$AS$1802:$AS$1813)&lt;0,MAX(-3,-ABS(SLOPE($AR$1802:$AR$1813,$AS$1802:$AS$1813))),IF(SLOPE($AR$1802:$AR$1813,$AS$1802:$AS$1813)&gt;0.5,0.5,0)),0)</f>
        <v/>
      </c>
      <c r="AV1815">
        <f>($AQ$1814+(AT1815*(AS1815-1)))</f>
        <v/>
      </c>
      <c r="AW1815">
        <f>($AR$1814+(AU1815*(AS1815-1)))</f>
        <v/>
      </c>
      <c r="AX1815">
        <f>IF(AT1815&gt;0,AV1815+AT1815,AV1815)</f>
        <v/>
      </c>
      <c r="AY1815">
        <f>IF(AU1815&lt;0,AW1815+AU1815,AW1815)</f>
        <v/>
      </c>
      <c r="BA1815" s="14">
        <f>IFERROR(AX1815-AQ1815,"")</f>
        <v/>
      </c>
      <c r="BB1815" s="14">
        <f>IFERROR(AY1815-AR1815,"")</f>
        <v/>
      </c>
      <c r="BD1815">
        <f>AH1815</f>
        <v/>
      </c>
      <c r="BE1815">
        <f>AI1815</f>
        <v/>
      </c>
      <c r="BF1815">
        <f>AJ1815</f>
        <v/>
      </c>
      <c r="BG1815" s="14">
        <f>L1815</f>
        <v/>
      </c>
      <c r="BH1815" s="14">
        <f>IF(X1815="","",X1815)</f>
        <v/>
      </c>
      <c r="BI1815" s="14">
        <f>IF(Y1815="","",Y1815)</f>
        <v/>
      </c>
      <c r="BJ1815">
        <f>Z1815</f>
        <v/>
      </c>
      <c r="BK1815">
        <f>AA1815</f>
        <v/>
      </c>
      <c r="BL1815">
        <f>IFERROR(AX1815,"")</f>
        <v/>
      </c>
      <c r="BM1815">
        <f>IFERROR(AY1815,"")</f>
        <v/>
      </c>
    </row>
    <row r="1816" ht="14.25" customHeight="1">
      <c r="A1816">
        <f>ALGLIB_SSA_XAUUSD!AA1816</f>
        <v/>
      </c>
      <c r="B1816">
        <f>IF($A1816="","",INDEX(ALGLIB_SSA_XAUUSD!$B$2:$B$2401,MATCH($A1816,ALGLIB_SSA_XAUUSD!$A$2:$A$2401,1)))</f>
        <v/>
      </c>
      <c r="C1816">
        <f>IF($A1816="","",INDEX(ALGLIB_SSA_XAUUSD!$C$2:$C$2401,MATCH($A1816,ALGLIB_SSA_XAUUSD!$A$2:$A$2401,1)))</f>
        <v/>
      </c>
      <c r="D1816" s="14">
        <f>IF($A1816="","",INT((ROW()-2)/12)+1)</f>
        <v/>
      </c>
      <c r="E1816" s="14">
        <f>IF(AND(E1826&lt;&gt;"",D1826=D1814+1),E1814+(E1826-E1814)*2/12,"")</f>
        <v/>
      </c>
      <c r="F1816" s="14">
        <f>IF(AND(F1826&lt;&gt;"",D1826=D1814+1),F1814+(F1826-F1814)*2/12,"")</f>
        <v/>
      </c>
      <c r="G1816" s="14">
        <f>IF(AND(G1826&lt;&gt;"",D1826=D1814+1),G1814+(G1826-G1814)*2/12,"")</f>
        <v/>
      </c>
      <c r="H1816" s="14">
        <f>IF(AND(H1826&lt;&gt;"",D1826=D1814+1),H1814+(H1826-H1814)*2/12,"")</f>
        <v/>
      </c>
      <c r="I1816" s="14">
        <f>IF(AND(L1826&lt;&gt;"",D1826=D1814+1),I1814+(I1826-I1814)*2/12,"")</f>
        <v/>
      </c>
      <c r="J1816">
        <f>_xlfn.XLOOKUP($A1816,ALGLIB_SSA_XAUUSD!$AA$2:$AA$2401,ALGLIB_SSA_XAUUSD!$P$2:$P$2401,"",0)</f>
        <v/>
      </c>
      <c r="K1816">
        <f>_xlfn.XLOOKUP($A1816,ALGLIB_SSA_XAUUSD!$AA$2:$AA$2401,ALGLIB_SSA_XAUUSD!$Q$2:$Q$2401,"",0)</f>
        <v/>
      </c>
      <c r="L1816">
        <f>_xlfn.XLOOKUP($A1816,ALGLIB_SSA_XAUUSD!$AA$2:$AA$2401,ALGLIB_SSA_XAUUSD!$R$2:$R$2401,"",0)</f>
        <v/>
      </c>
      <c r="M1816">
        <f>_xlfn.XLOOKUP($A1816,ALGLIB_SSA_XAUUSD!$AA$2:$AA$2401,ALGLIB_SSA_XAUUSD!$S$2:$S$2401,"",0)</f>
        <v/>
      </c>
      <c r="N1816">
        <f>_xlfn.XLOOKUP($A1816,ALGLIB_SSA_XAUUSD!$AA$2:$AA$2401,ALGLIB_SSA_XAUUSD!$T$2:$T$2401,"",0)</f>
        <v/>
      </c>
      <c r="O1816">
        <f>_xlfn.XLOOKUP($A1816,ALGLIB_SSA_XAUUSD!$AA$2:$AA$2401,ALGLIB_SSA_XAUUSD!$U$2:$U$2401,"",0)</f>
        <v/>
      </c>
      <c r="P1816">
        <f>_xlfn.XLOOKUP($A1816,ALGLIB_SSA_XAUUSD!$AA$2:$AA$2401,ALGLIB_SSA_XAUUSD!$V$2:$V$2401,"",0)</f>
        <v/>
      </c>
      <c r="S1816">
        <f>A1816</f>
        <v/>
      </c>
      <c r="T1816">
        <f>J1816</f>
        <v/>
      </c>
      <c r="U1816">
        <f>K1816</f>
        <v/>
      </c>
      <c r="V1816" s="14">
        <f>IF($A1816="","",MOD(ROW()-2,12)+1)</f>
        <v/>
      </c>
      <c r="W1816">
        <f>L1816</f>
        <v/>
      </c>
      <c r="X1816" s="14">
        <f>IF(F1816="","",F1816)</f>
        <v/>
      </c>
      <c r="Y1816" s="14">
        <f>IF(G1816="","",G1816)</f>
        <v/>
      </c>
      <c r="Z1816">
        <f>M1816</f>
        <v/>
      </c>
      <c r="AA1816">
        <f>N1816</f>
        <v/>
      </c>
      <c r="AB1816" s="14">
        <f>IF(H1816="","",H1816)</f>
        <v/>
      </c>
      <c r="AC1816">
        <f>O1816</f>
        <v/>
      </c>
      <c r="AD1816" s="14">
        <f>IF(I1816="","",I1816)</f>
        <v/>
      </c>
      <c r="AE1816">
        <f>P1816</f>
        <v/>
      </c>
      <c r="AH1816">
        <f>IF(S1816&lt;&gt;"",S1816,AH1815+900)</f>
        <v/>
      </c>
      <c r="AI1816">
        <f>IF(T1816&lt;&gt;"",T1816,AI1815)</f>
        <v/>
      </c>
      <c r="AJ1816">
        <f>IF(U1816&lt;&gt;"",U1816,AJ1815)</f>
        <v/>
      </c>
      <c r="AK1816">
        <f>IF(W1816&lt;&gt;"",W1816,"")</f>
        <v/>
      </c>
      <c r="AL1816" s="14">
        <f>IF(X1816&lt;&gt;"",X1816,"")</f>
        <v/>
      </c>
      <c r="AM1816" s="14">
        <f>IF(Y1816&lt;&gt;"",Y1816,"")</f>
        <v/>
      </c>
      <c r="AN1816" s="14">
        <f>IF(OR(AL1816="",AM1816=""),"",AL1816-AM1816)</f>
        <v/>
      </c>
      <c r="AO1816">
        <f>IF(AN1816="","",IF(AN1816&gt;0,"Bullish","Bearish"))</f>
        <v/>
      </c>
      <c r="AP1816">
        <f>IF(AO1816="",AP1815,AO1816)</f>
        <v/>
      </c>
      <c r="AQ1816" s="14">
        <f>IF(AB1816&lt;&gt;"",AB1816,"")</f>
        <v/>
      </c>
      <c r="AR1816" s="14">
        <f>IF(AD1816&lt;&gt;"",AD1816,"")</f>
        <v/>
      </c>
      <c r="AS1816">
        <f>IF(AS1815+1=13,1,AS1815+1)</f>
        <v/>
      </c>
      <c r="AT1816">
        <f>IFERROR(IF(SLOPE($AQ$1802:$AQ$1813,$AS$1802:$AS$1813)&gt;0,MIN(3,ABS(SLOPE($AQ$1802:$AQ$1813,$AS$1802:$AS$1813))),IF(SLOPE($AQ$1802:$AQ$1813,$AS$1802:$AS$1813)&lt;-0.5,-0.5,0)),0)</f>
        <v/>
      </c>
      <c r="AU1816">
        <f>IFERROR(IF(SLOPE($AR$1802:$AR$1813,$AS$1802:$AS$1813)&lt;0,MAX(-3,-ABS(SLOPE($AR$1802:$AR$1813,$AS$1802:$AS$1813))),IF(SLOPE($AR$1802:$AR$1813,$AS$1802:$AS$1813)&gt;0.5,0.5,0)),0)</f>
        <v/>
      </c>
      <c r="AV1816">
        <f>($AQ$1814+(AT1816*(AS1816-1)))</f>
        <v/>
      </c>
      <c r="AW1816">
        <f>($AR$1814+(AU1816*(AS1816-1)))</f>
        <v/>
      </c>
      <c r="AX1816">
        <f>IF(AT1816&gt;0,AV1816+AT1816,AV1816)</f>
        <v/>
      </c>
      <c r="AY1816">
        <f>IF(AU1816&lt;0,AW1816+AU1816,AW1816)</f>
        <v/>
      </c>
      <c r="BA1816" s="14">
        <f>IFERROR(AX1816-AQ1816,"")</f>
        <v/>
      </c>
      <c r="BB1816" s="14">
        <f>IFERROR(AY1816-AR1816,"")</f>
        <v/>
      </c>
      <c r="BD1816">
        <f>AH1816</f>
        <v/>
      </c>
      <c r="BE1816">
        <f>AI1816</f>
        <v/>
      </c>
      <c r="BF1816">
        <f>AJ1816</f>
        <v/>
      </c>
      <c r="BG1816" s="14">
        <f>L1816</f>
        <v/>
      </c>
      <c r="BH1816" s="14">
        <f>IF(X1816="","",X1816)</f>
        <v/>
      </c>
      <c r="BI1816" s="14">
        <f>IF(Y1816="","",Y1816)</f>
        <v/>
      </c>
      <c r="BJ1816">
        <f>Z1816</f>
        <v/>
      </c>
      <c r="BK1816">
        <f>AA1816</f>
        <v/>
      </c>
      <c r="BL1816">
        <f>IFERROR(AX1816,"")</f>
        <v/>
      </c>
      <c r="BM1816">
        <f>IFERROR(AY1816,"")</f>
        <v/>
      </c>
    </row>
    <row r="1817" ht="14.25" customHeight="1">
      <c r="A1817">
        <f>ALGLIB_SSA_XAUUSD!AA1817</f>
        <v/>
      </c>
      <c r="B1817">
        <f>IF($A1817="","",INDEX(ALGLIB_SSA_XAUUSD!$B$2:$B$2401,MATCH($A1817,ALGLIB_SSA_XAUUSD!$A$2:$A$2401,1)))</f>
        <v/>
      </c>
      <c r="C1817">
        <f>IF($A1817="","",INDEX(ALGLIB_SSA_XAUUSD!$C$2:$C$2401,MATCH($A1817,ALGLIB_SSA_XAUUSD!$A$2:$A$2401,1)))</f>
        <v/>
      </c>
      <c r="D1817" s="14">
        <f>IF($A1817="","",INT((ROW()-2)/12)+1)</f>
        <v/>
      </c>
      <c r="E1817" s="14">
        <f>IF(AND(E1826&lt;&gt;"",D1826=D1814+1),E1814+(E1826-E1814)*3/12,"")</f>
        <v/>
      </c>
      <c r="F1817" s="14">
        <f>IF(AND(F1826&lt;&gt;"",D1826=D1814+1),F1814+(F1826-F1814)*3/12,"")</f>
        <v/>
      </c>
      <c r="G1817" s="14">
        <f>IF(AND(G1826&lt;&gt;"",D1826=D1814+1),G1814+(G1826-G1814)*3/12,"")</f>
        <v/>
      </c>
      <c r="H1817" s="14">
        <f>IF(AND(H1826&lt;&gt;"",D1826=D1814+1),H1814+(H1826-H1814)*3/12,"")</f>
        <v/>
      </c>
      <c r="I1817" s="14">
        <f>IF(AND(L1826&lt;&gt;"",D1826=D1814+1),I1814+(I1826-I1814)*3/12,"")</f>
        <v/>
      </c>
      <c r="J1817">
        <f>_xlfn.XLOOKUP($A1817,ALGLIB_SSA_XAUUSD!$AA$2:$AA$2401,ALGLIB_SSA_XAUUSD!$P$2:$P$2401,"",0)</f>
        <v/>
      </c>
      <c r="K1817">
        <f>_xlfn.XLOOKUP($A1817,ALGLIB_SSA_XAUUSD!$AA$2:$AA$2401,ALGLIB_SSA_XAUUSD!$Q$2:$Q$2401,"",0)</f>
        <v/>
      </c>
      <c r="L1817">
        <f>_xlfn.XLOOKUP($A1817,ALGLIB_SSA_XAUUSD!$AA$2:$AA$2401,ALGLIB_SSA_XAUUSD!$R$2:$R$2401,"",0)</f>
        <v/>
      </c>
      <c r="M1817">
        <f>_xlfn.XLOOKUP($A1817,ALGLIB_SSA_XAUUSD!$AA$2:$AA$2401,ALGLIB_SSA_XAUUSD!$S$2:$S$2401,"",0)</f>
        <v/>
      </c>
      <c r="N1817">
        <f>_xlfn.XLOOKUP($A1817,ALGLIB_SSA_XAUUSD!$AA$2:$AA$2401,ALGLIB_SSA_XAUUSD!$T$2:$T$2401,"",0)</f>
        <v/>
      </c>
      <c r="O1817">
        <f>_xlfn.XLOOKUP($A1817,ALGLIB_SSA_XAUUSD!$AA$2:$AA$2401,ALGLIB_SSA_XAUUSD!$U$2:$U$2401,"",0)</f>
        <v/>
      </c>
      <c r="P1817">
        <f>_xlfn.XLOOKUP($A1817,ALGLIB_SSA_XAUUSD!$AA$2:$AA$2401,ALGLIB_SSA_XAUUSD!$V$2:$V$2401,"",0)</f>
        <v/>
      </c>
      <c r="S1817">
        <f>A1817</f>
        <v/>
      </c>
      <c r="T1817">
        <f>J1817</f>
        <v/>
      </c>
      <c r="U1817">
        <f>K1817</f>
        <v/>
      </c>
      <c r="V1817" s="14">
        <f>IF($A1817="","",MOD(ROW()-2,12)+1)</f>
        <v/>
      </c>
      <c r="W1817">
        <f>L1817</f>
        <v/>
      </c>
      <c r="X1817" s="14">
        <f>IF(F1817="","",F1817)</f>
        <v/>
      </c>
      <c r="Y1817" s="14">
        <f>IF(G1817="","",G1817)</f>
        <v/>
      </c>
      <c r="Z1817">
        <f>M1817</f>
        <v/>
      </c>
      <c r="AA1817">
        <f>N1817</f>
        <v/>
      </c>
      <c r="AB1817" s="14">
        <f>IF(H1817="","",H1817)</f>
        <v/>
      </c>
      <c r="AC1817">
        <f>O1817</f>
        <v/>
      </c>
      <c r="AD1817" s="14">
        <f>IF(I1817="","",I1817)</f>
        <v/>
      </c>
      <c r="AE1817">
        <f>P1817</f>
        <v/>
      </c>
      <c r="AH1817">
        <f>IF(S1817&lt;&gt;"",S1817,AH1816+900)</f>
        <v/>
      </c>
      <c r="AI1817">
        <f>IF(T1817&lt;&gt;"",T1817,AI1816)</f>
        <v/>
      </c>
      <c r="AJ1817">
        <f>IF(U1817&lt;&gt;"",U1817,AJ1816)</f>
        <v/>
      </c>
      <c r="AK1817">
        <f>IF(W1817&lt;&gt;"",W1817,"")</f>
        <v/>
      </c>
      <c r="AL1817" s="14">
        <f>IF(X1817&lt;&gt;"",X1817,"")</f>
        <v/>
      </c>
      <c r="AM1817" s="14">
        <f>IF(Y1817&lt;&gt;"",Y1817,"")</f>
        <v/>
      </c>
      <c r="AN1817" s="14">
        <f>IF(OR(AL1817="",AM1817=""),"",AL1817-AM1817)</f>
        <v/>
      </c>
      <c r="AO1817">
        <f>IF(AN1817="","",IF(AN1817&gt;0,"Bullish","Bearish"))</f>
        <v/>
      </c>
      <c r="AP1817">
        <f>IF(AO1817="",AP1816,AO1817)</f>
        <v/>
      </c>
      <c r="AQ1817" s="14">
        <f>IF(AB1817&lt;&gt;"",AB1817,"")</f>
        <v/>
      </c>
      <c r="AR1817" s="14">
        <f>IF(AD1817&lt;&gt;"",AD1817,"")</f>
        <v/>
      </c>
      <c r="AS1817">
        <f>IF(AS1816+1=13,1,AS1816+1)</f>
        <v/>
      </c>
      <c r="AT1817">
        <f>IFERROR(IF(SLOPE($AQ$1802:$AQ$1813,$AS$1802:$AS$1813)&gt;0,MIN(3,ABS(SLOPE($AQ$1802:$AQ$1813,$AS$1802:$AS$1813))),IF(SLOPE($AQ$1802:$AQ$1813,$AS$1802:$AS$1813)&lt;-0.5,-0.5,0)),0)</f>
        <v/>
      </c>
      <c r="AU1817">
        <f>IFERROR(IF(SLOPE($AR$1802:$AR$1813,$AS$1802:$AS$1813)&lt;0,MAX(-3,-ABS(SLOPE($AR$1802:$AR$1813,$AS$1802:$AS$1813))),IF(SLOPE($AR$1802:$AR$1813,$AS$1802:$AS$1813)&gt;0.5,0.5,0)),0)</f>
        <v/>
      </c>
      <c r="AV1817">
        <f>($AQ$1814+(AT1817*(AS1817-1)))</f>
        <v/>
      </c>
      <c r="AW1817">
        <f>($AR$1814+(AU1817*(AS1817-1)))</f>
        <v/>
      </c>
      <c r="AX1817">
        <f>IF(AT1817&gt;0,AV1817+AT1817,AV1817)</f>
        <v/>
      </c>
      <c r="AY1817">
        <f>IF(AU1817&lt;0,AW1817+AU1817,AW1817)</f>
        <v/>
      </c>
      <c r="BA1817" s="14">
        <f>IFERROR(AX1817-AQ1817,"")</f>
        <v/>
      </c>
      <c r="BB1817" s="14">
        <f>IFERROR(AY1817-AR1817,"")</f>
        <v/>
      </c>
      <c r="BD1817">
        <f>AH1817</f>
        <v/>
      </c>
      <c r="BE1817">
        <f>AI1817</f>
        <v/>
      </c>
      <c r="BF1817">
        <f>AJ1817</f>
        <v/>
      </c>
      <c r="BG1817" s="14">
        <f>L1817</f>
        <v/>
      </c>
      <c r="BH1817" s="14">
        <f>IF(X1817="","",X1817)</f>
        <v/>
      </c>
      <c r="BI1817" s="14">
        <f>IF(Y1817="","",Y1817)</f>
        <v/>
      </c>
      <c r="BJ1817">
        <f>Z1817</f>
        <v/>
      </c>
      <c r="BK1817">
        <f>AA1817</f>
        <v/>
      </c>
      <c r="BL1817">
        <f>IFERROR(AX1817,"")</f>
        <v/>
      </c>
      <c r="BM1817">
        <f>IFERROR(AY1817,"")</f>
        <v/>
      </c>
    </row>
    <row r="1818" ht="14.25" customHeight="1">
      <c r="A1818">
        <f>ALGLIB_SSA_XAUUSD!AA1818</f>
        <v/>
      </c>
      <c r="B1818">
        <f>IF($A1818="","",INDEX(ALGLIB_SSA_XAUUSD!$B$2:$B$2401,MATCH($A1818,ALGLIB_SSA_XAUUSD!$A$2:$A$2401,1)))</f>
        <v/>
      </c>
      <c r="C1818">
        <f>IF($A1818="","",INDEX(ALGLIB_SSA_XAUUSD!$C$2:$C$2401,MATCH($A1818,ALGLIB_SSA_XAUUSD!$A$2:$A$2401,1)))</f>
        <v/>
      </c>
      <c r="D1818" s="14">
        <f>IF($A1818="","",INT((ROW()-2)/12)+1)</f>
        <v/>
      </c>
      <c r="E1818" s="14">
        <f>IF(AND(E1826&lt;&gt;"",D1826=D1814+1),E1814+(E1826-E1814)*4/12,"")</f>
        <v/>
      </c>
      <c r="F1818" s="14">
        <f>IF(AND(F1826&lt;&gt;"",D1826=D1814+1),F1814+(F1826-F1814)*4/12,"")</f>
        <v/>
      </c>
      <c r="G1818" s="14">
        <f>IF(AND(G1826&lt;&gt;"",D1826=D1814+1),G1814+(G1826-G1814)*4/12,"")</f>
        <v/>
      </c>
      <c r="H1818" s="14">
        <f>IF(AND(H1826&lt;&gt;"",D1826=D1814+1),H1814+(H1826-H1814)*4/12,"")</f>
        <v/>
      </c>
      <c r="I1818" s="14">
        <f>IF(AND(L1826&lt;&gt;"",D1826=D1814+1),I1814+(I1826-I1814)*4/12,"")</f>
        <v/>
      </c>
      <c r="J1818">
        <f>_xlfn.XLOOKUP($A1818,ALGLIB_SSA_XAUUSD!$AA$2:$AA$2401,ALGLIB_SSA_XAUUSD!$P$2:$P$2401,"",0)</f>
        <v/>
      </c>
      <c r="K1818">
        <f>_xlfn.XLOOKUP($A1818,ALGLIB_SSA_XAUUSD!$AA$2:$AA$2401,ALGLIB_SSA_XAUUSD!$Q$2:$Q$2401,"",0)</f>
        <v/>
      </c>
      <c r="L1818">
        <f>_xlfn.XLOOKUP($A1818,ALGLIB_SSA_XAUUSD!$AA$2:$AA$2401,ALGLIB_SSA_XAUUSD!$R$2:$R$2401,"",0)</f>
        <v/>
      </c>
      <c r="M1818">
        <f>_xlfn.XLOOKUP($A1818,ALGLIB_SSA_XAUUSD!$AA$2:$AA$2401,ALGLIB_SSA_XAUUSD!$S$2:$S$2401,"",0)</f>
        <v/>
      </c>
      <c r="N1818">
        <f>_xlfn.XLOOKUP($A1818,ALGLIB_SSA_XAUUSD!$AA$2:$AA$2401,ALGLIB_SSA_XAUUSD!$T$2:$T$2401,"",0)</f>
        <v/>
      </c>
      <c r="O1818">
        <f>_xlfn.XLOOKUP($A1818,ALGLIB_SSA_XAUUSD!$AA$2:$AA$2401,ALGLIB_SSA_XAUUSD!$U$2:$U$2401,"",0)</f>
        <v/>
      </c>
      <c r="P1818">
        <f>_xlfn.XLOOKUP($A1818,ALGLIB_SSA_XAUUSD!$AA$2:$AA$2401,ALGLIB_SSA_XAUUSD!$V$2:$V$2401,"",0)</f>
        <v/>
      </c>
      <c r="S1818">
        <f>A1818</f>
        <v/>
      </c>
      <c r="T1818">
        <f>J1818</f>
        <v/>
      </c>
      <c r="U1818">
        <f>K1818</f>
        <v/>
      </c>
      <c r="V1818" s="14">
        <f>IF($A1818="","",MOD(ROW()-2,12)+1)</f>
        <v/>
      </c>
      <c r="W1818">
        <f>L1818</f>
        <v/>
      </c>
      <c r="X1818" s="14">
        <f>IF(F1818="","",F1818)</f>
        <v/>
      </c>
      <c r="Y1818" s="14">
        <f>IF(G1818="","",G1818)</f>
        <v/>
      </c>
      <c r="Z1818">
        <f>M1818</f>
        <v/>
      </c>
      <c r="AA1818">
        <f>N1818</f>
        <v/>
      </c>
      <c r="AB1818" s="14">
        <f>IF(H1818="","",H1818)</f>
        <v/>
      </c>
      <c r="AC1818">
        <f>O1818</f>
        <v/>
      </c>
      <c r="AD1818" s="14">
        <f>IF(I1818="","",I1818)</f>
        <v/>
      </c>
      <c r="AE1818">
        <f>P1818</f>
        <v/>
      </c>
      <c r="AH1818">
        <f>IF(S1818&lt;&gt;"",S1818,AH1817+900)</f>
        <v/>
      </c>
      <c r="AI1818">
        <f>IF(T1818&lt;&gt;"",T1818,AI1817)</f>
        <v/>
      </c>
      <c r="AJ1818">
        <f>IF(U1818&lt;&gt;"",U1818,AJ1817)</f>
        <v/>
      </c>
      <c r="AK1818">
        <f>IF(W1818&lt;&gt;"",W1818,"")</f>
        <v/>
      </c>
      <c r="AL1818" s="14">
        <f>IF(X1818&lt;&gt;"",X1818,"")</f>
        <v/>
      </c>
      <c r="AM1818" s="14">
        <f>IF(Y1818&lt;&gt;"",Y1818,"")</f>
        <v/>
      </c>
      <c r="AN1818" s="14">
        <f>IF(OR(AL1818="",AM1818=""),"",AL1818-AM1818)</f>
        <v/>
      </c>
      <c r="AO1818">
        <f>IF(AN1818="","",IF(AN1818&gt;0,"Bullish","Bearish"))</f>
        <v/>
      </c>
      <c r="AP1818">
        <f>IF(AO1818="",AP1817,AO1818)</f>
        <v/>
      </c>
      <c r="AQ1818" s="14">
        <f>IF(AB1818&lt;&gt;"",AB1818,"")</f>
        <v/>
      </c>
      <c r="AR1818" s="14">
        <f>IF(AD1818&lt;&gt;"",AD1818,"")</f>
        <v/>
      </c>
      <c r="AS1818">
        <f>IF(AS1817+1=13,1,AS1817+1)</f>
        <v/>
      </c>
      <c r="AT1818">
        <f>IFERROR(IF(SLOPE($AQ$1802:$AQ$1813,$AS$1802:$AS$1813)&gt;0,MIN(3,ABS(SLOPE($AQ$1802:$AQ$1813,$AS$1802:$AS$1813))),IF(SLOPE($AQ$1802:$AQ$1813,$AS$1802:$AS$1813)&lt;-0.5,-0.5,0)),0)</f>
        <v/>
      </c>
      <c r="AU1818">
        <f>IFERROR(IF(SLOPE($AR$1802:$AR$1813,$AS$1802:$AS$1813)&lt;0,MAX(-3,-ABS(SLOPE($AR$1802:$AR$1813,$AS$1802:$AS$1813))),IF(SLOPE($AR$1802:$AR$1813,$AS$1802:$AS$1813)&gt;0.5,0.5,0)),0)</f>
        <v/>
      </c>
      <c r="AV1818">
        <f>($AQ$1814+(AT1818*(AS1818-1)))</f>
        <v/>
      </c>
      <c r="AW1818">
        <f>($AR$1814+(AU1818*(AS1818-1)))</f>
        <v/>
      </c>
      <c r="AX1818">
        <f>IF(AT1818&gt;0,AV1818+AT1818,AV1818)</f>
        <v/>
      </c>
      <c r="AY1818">
        <f>IF(AU1818&lt;0,AW1818+AU1818,AW1818)</f>
        <v/>
      </c>
      <c r="BA1818" s="14">
        <f>IFERROR(AX1818-AQ1818,"")</f>
        <v/>
      </c>
      <c r="BB1818" s="14">
        <f>IFERROR(AY1818-AR1818,"")</f>
        <v/>
      </c>
      <c r="BD1818">
        <f>AH1818</f>
        <v/>
      </c>
      <c r="BE1818">
        <f>AI1818</f>
        <v/>
      </c>
      <c r="BF1818">
        <f>AJ1818</f>
        <v/>
      </c>
      <c r="BG1818" s="14">
        <f>L1818</f>
        <v/>
      </c>
      <c r="BH1818" s="14">
        <f>IF(X1818="","",X1818)</f>
        <v/>
      </c>
      <c r="BI1818" s="14">
        <f>IF(Y1818="","",Y1818)</f>
        <v/>
      </c>
      <c r="BJ1818">
        <f>Z1818</f>
        <v/>
      </c>
      <c r="BK1818">
        <f>AA1818</f>
        <v/>
      </c>
      <c r="BL1818">
        <f>IFERROR(AX1818,"")</f>
        <v/>
      </c>
      <c r="BM1818">
        <f>IFERROR(AY1818,"")</f>
        <v/>
      </c>
    </row>
    <row r="1819" ht="14.25" customHeight="1">
      <c r="A1819">
        <f>ALGLIB_SSA_XAUUSD!AA1819</f>
        <v/>
      </c>
      <c r="B1819">
        <f>IF($A1819="","",INDEX(ALGLIB_SSA_XAUUSD!$B$2:$B$2401,MATCH($A1819,ALGLIB_SSA_XAUUSD!$A$2:$A$2401,1)))</f>
        <v/>
      </c>
      <c r="C1819">
        <f>IF($A1819="","",INDEX(ALGLIB_SSA_XAUUSD!$C$2:$C$2401,MATCH($A1819,ALGLIB_SSA_XAUUSD!$A$2:$A$2401,1)))</f>
        <v/>
      </c>
      <c r="D1819" s="14">
        <f>IF($A1819="","",INT((ROW()-2)/12)+1)</f>
        <v/>
      </c>
      <c r="E1819" s="14">
        <f>IF(AND(E1826&lt;&gt;"",D1826=D1814+1),E1814+(E1826-E1814)*5/12,"")</f>
        <v/>
      </c>
      <c r="F1819" s="14">
        <f>IF(AND(F1826&lt;&gt;"",D1826=D1814+1),F1814+(F1826-F1814)*5/12,"")</f>
        <v/>
      </c>
      <c r="G1819" s="14">
        <f>IF(AND(G1826&lt;&gt;"",D1826=D1814+1),G1814+(G1826-G1814)*5/12,"")</f>
        <v/>
      </c>
      <c r="H1819" s="14">
        <f>IF(AND(H1826&lt;&gt;"",D1826=D1814+1),H1814+(H1826-H1814)*5/12,"")</f>
        <v/>
      </c>
      <c r="I1819" s="14">
        <f>IF(AND(L1826&lt;&gt;"",D1826=D1814+1),I1814+(I1826-I1814)*5/12,"")</f>
        <v/>
      </c>
      <c r="J1819">
        <f>_xlfn.XLOOKUP($A1819,ALGLIB_SSA_XAUUSD!$AA$2:$AA$2401,ALGLIB_SSA_XAUUSD!$P$2:$P$2401,"",0)</f>
        <v/>
      </c>
      <c r="K1819">
        <f>_xlfn.XLOOKUP($A1819,ALGLIB_SSA_XAUUSD!$AA$2:$AA$2401,ALGLIB_SSA_XAUUSD!$Q$2:$Q$2401,"",0)</f>
        <v/>
      </c>
      <c r="L1819">
        <f>_xlfn.XLOOKUP($A1819,ALGLIB_SSA_XAUUSD!$AA$2:$AA$2401,ALGLIB_SSA_XAUUSD!$R$2:$R$2401,"",0)</f>
        <v/>
      </c>
      <c r="M1819">
        <f>_xlfn.XLOOKUP($A1819,ALGLIB_SSA_XAUUSD!$AA$2:$AA$2401,ALGLIB_SSA_XAUUSD!$S$2:$S$2401,"",0)</f>
        <v/>
      </c>
      <c r="N1819">
        <f>_xlfn.XLOOKUP($A1819,ALGLIB_SSA_XAUUSD!$AA$2:$AA$2401,ALGLIB_SSA_XAUUSD!$T$2:$T$2401,"",0)</f>
        <v/>
      </c>
      <c r="O1819">
        <f>_xlfn.XLOOKUP($A1819,ALGLIB_SSA_XAUUSD!$AA$2:$AA$2401,ALGLIB_SSA_XAUUSD!$U$2:$U$2401,"",0)</f>
        <v/>
      </c>
      <c r="P1819">
        <f>_xlfn.XLOOKUP($A1819,ALGLIB_SSA_XAUUSD!$AA$2:$AA$2401,ALGLIB_SSA_XAUUSD!$V$2:$V$2401,"",0)</f>
        <v/>
      </c>
      <c r="S1819">
        <f>A1819</f>
        <v/>
      </c>
      <c r="T1819">
        <f>J1819</f>
        <v/>
      </c>
      <c r="U1819">
        <f>K1819</f>
        <v/>
      </c>
      <c r="V1819" s="14">
        <f>IF($A1819="","",MOD(ROW()-2,12)+1)</f>
        <v/>
      </c>
      <c r="W1819">
        <f>L1819</f>
        <v/>
      </c>
      <c r="X1819" s="14">
        <f>IF(F1819="","",F1819)</f>
        <v/>
      </c>
      <c r="Y1819" s="14">
        <f>IF(G1819="","",G1819)</f>
        <v/>
      </c>
      <c r="Z1819">
        <f>M1819</f>
        <v/>
      </c>
      <c r="AA1819">
        <f>N1819</f>
        <v/>
      </c>
      <c r="AB1819" s="14">
        <f>IF(H1819="","",H1819)</f>
        <v/>
      </c>
      <c r="AC1819">
        <f>O1819</f>
        <v/>
      </c>
      <c r="AD1819" s="14">
        <f>IF(I1819="","",I1819)</f>
        <v/>
      </c>
      <c r="AE1819">
        <f>P1819</f>
        <v/>
      </c>
      <c r="AH1819">
        <f>IF(S1819&lt;&gt;"",S1819,AH1818+900)</f>
        <v/>
      </c>
      <c r="AI1819">
        <f>IF(T1819&lt;&gt;"",T1819,AI1818)</f>
        <v/>
      </c>
      <c r="AJ1819">
        <f>IF(U1819&lt;&gt;"",U1819,AJ1818)</f>
        <v/>
      </c>
      <c r="AK1819">
        <f>IF(W1819&lt;&gt;"",W1819,"")</f>
        <v/>
      </c>
      <c r="AL1819" s="14">
        <f>IF(X1819&lt;&gt;"",X1819,"")</f>
        <v/>
      </c>
      <c r="AM1819" s="14">
        <f>IF(Y1819&lt;&gt;"",Y1819,"")</f>
        <v/>
      </c>
      <c r="AN1819" s="14">
        <f>IF(OR(AL1819="",AM1819=""),"",AL1819-AM1819)</f>
        <v/>
      </c>
      <c r="AO1819">
        <f>IF(AN1819="","",IF(AN1819&gt;0,"Bullish","Bearish"))</f>
        <v/>
      </c>
      <c r="AP1819">
        <f>IF(AO1819="",AP1818,AO1819)</f>
        <v/>
      </c>
      <c r="AQ1819" s="14">
        <f>IF(AB1819&lt;&gt;"",AB1819,"")</f>
        <v/>
      </c>
      <c r="AR1819" s="14">
        <f>IF(AD1819&lt;&gt;"",AD1819,"")</f>
        <v/>
      </c>
      <c r="AS1819">
        <f>IF(AS1818+1=13,1,AS1818+1)</f>
        <v/>
      </c>
      <c r="AT1819">
        <f>IFERROR(IF(SLOPE($AQ$1802:$AQ$1813,$AS$1802:$AS$1813)&gt;0,MIN(3,ABS(SLOPE($AQ$1802:$AQ$1813,$AS$1802:$AS$1813))),IF(SLOPE($AQ$1802:$AQ$1813,$AS$1802:$AS$1813)&lt;-0.5,-0.5,0)),0)</f>
        <v/>
      </c>
      <c r="AU1819">
        <f>IFERROR(IF(SLOPE($AR$1802:$AR$1813,$AS$1802:$AS$1813)&lt;0,MAX(-3,-ABS(SLOPE($AR$1802:$AR$1813,$AS$1802:$AS$1813))),IF(SLOPE($AR$1802:$AR$1813,$AS$1802:$AS$1813)&gt;0.5,0.5,0)),0)</f>
        <v/>
      </c>
      <c r="AV1819">
        <f>($AQ$1814+(AT1819*(AS1819-1)))</f>
        <v/>
      </c>
      <c r="AW1819">
        <f>($AR$1814+(AU1819*(AS1819-1)))</f>
        <v/>
      </c>
      <c r="AX1819">
        <f>IF(AT1819&gt;0,AV1819+AT1819,AV1819)</f>
        <v/>
      </c>
      <c r="AY1819">
        <f>IF(AU1819&lt;0,AW1819+AU1819,AW1819)</f>
        <v/>
      </c>
      <c r="BA1819" s="14">
        <f>IFERROR(AX1819-AQ1819,"")</f>
        <v/>
      </c>
      <c r="BB1819" s="14">
        <f>IFERROR(AY1819-AR1819,"")</f>
        <v/>
      </c>
      <c r="BD1819">
        <f>AH1819</f>
        <v/>
      </c>
      <c r="BE1819">
        <f>AI1819</f>
        <v/>
      </c>
      <c r="BF1819">
        <f>AJ1819</f>
        <v/>
      </c>
      <c r="BG1819" s="14">
        <f>L1819</f>
        <v/>
      </c>
      <c r="BH1819" s="14">
        <f>IF(X1819="","",X1819)</f>
        <v/>
      </c>
      <c r="BI1819" s="14">
        <f>IF(Y1819="","",Y1819)</f>
        <v/>
      </c>
      <c r="BJ1819">
        <f>Z1819</f>
        <v/>
      </c>
      <c r="BK1819">
        <f>AA1819</f>
        <v/>
      </c>
      <c r="BL1819">
        <f>IFERROR(AX1819,"")</f>
        <v/>
      </c>
      <c r="BM1819">
        <f>IFERROR(AY1819,"")</f>
        <v/>
      </c>
    </row>
    <row r="1820" ht="14.25" customHeight="1">
      <c r="A1820">
        <f>ALGLIB_SSA_XAUUSD!AA1820</f>
        <v/>
      </c>
      <c r="B1820">
        <f>IF($A1820="","",INDEX(ALGLIB_SSA_XAUUSD!$B$2:$B$2401,MATCH($A1820,ALGLIB_SSA_XAUUSD!$A$2:$A$2401,1)))</f>
        <v/>
      </c>
      <c r="C1820">
        <f>IF($A1820="","",INDEX(ALGLIB_SSA_XAUUSD!$C$2:$C$2401,MATCH($A1820,ALGLIB_SSA_XAUUSD!$A$2:$A$2401,1)))</f>
        <v/>
      </c>
      <c r="D1820" s="14">
        <f>IF($A1820="","",INT((ROW()-2)/12)+1)</f>
        <v/>
      </c>
      <c r="E1820" s="14">
        <f>IF(AND(E1826&lt;&gt;"",D1826=D1814+1),E1814+(E1826-E1814)*6/12,"")</f>
        <v/>
      </c>
      <c r="F1820" s="14">
        <f>IF(AND(F1826&lt;&gt;"",D1826=D1814+1),F1814+(F1826-F1814)*6/12,"")</f>
        <v/>
      </c>
      <c r="G1820" s="14">
        <f>IF(AND(G1826&lt;&gt;"",D1826=D1814+1),G1814+(G1826-G1814)*6/12,"")</f>
        <v/>
      </c>
      <c r="H1820" s="14">
        <f>IF(AND(H1826&lt;&gt;"",D1826=D1814+1),H1814+(H1826-H1814)*6/12,"")</f>
        <v/>
      </c>
      <c r="I1820" s="14">
        <f>IF(AND(L1826&lt;&gt;"",D1826=D1814+1),I1814+(I1826-I1814)*6/12,"")</f>
        <v/>
      </c>
      <c r="J1820">
        <f>_xlfn.XLOOKUP($A1820,ALGLIB_SSA_XAUUSD!$AA$2:$AA$2401,ALGLIB_SSA_XAUUSD!$P$2:$P$2401,"",0)</f>
        <v/>
      </c>
      <c r="K1820">
        <f>_xlfn.XLOOKUP($A1820,ALGLIB_SSA_XAUUSD!$AA$2:$AA$2401,ALGLIB_SSA_XAUUSD!$Q$2:$Q$2401,"",0)</f>
        <v/>
      </c>
      <c r="L1820">
        <f>_xlfn.XLOOKUP($A1820,ALGLIB_SSA_XAUUSD!$AA$2:$AA$2401,ALGLIB_SSA_XAUUSD!$R$2:$R$2401,"",0)</f>
        <v/>
      </c>
      <c r="M1820">
        <f>_xlfn.XLOOKUP($A1820,ALGLIB_SSA_XAUUSD!$AA$2:$AA$2401,ALGLIB_SSA_XAUUSD!$S$2:$S$2401,"",0)</f>
        <v/>
      </c>
      <c r="N1820">
        <f>_xlfn.XLOOKUP($A1820,ALGLIB_SSA_XAUUSD!$AA$2:$AA$2401,ALGLIB_SSA_XAUUSD!$T$2:$T$2401,"",0)</f>
        <v/>
      </c>
      <c r="O1820">
        <f>_xlfn.XLOOKUP($A1820,ALGLIB_SSA_XAUUSD!$AA$2:$AA$2401,ALGLIB_SSA_XAUUSD!$U$2:$U$2401,"",0)</f>
        <v/>
      </c>
      <c r="P1820">
        <f>_xlfn.XLOOKUP($A1820,ALGLIB_SSA_XAUUSD!$AA$2:$AA$2401,ALGLIB_SSA_XAUUSD!$V$2:$V$2401,"",0)</f>
        <v/>
      </c>
      <c r="S1820">
        <f>A1820</f>
        <v/>
      </c>
      <c r="T1820">
        <f>J1820</f>
        <v/>
      </c>
      <c r="U1820">
        <f>K1820</f>
        <v/>
      </c>
      <c r="V1820" s="14">
        <f>IF($A1820="","",MOD(ROW()-2,12)+1)</f>
        <v/>
      </c>
      <c r="W1820">
        <f>L1820</f>
        <v/>
      </c>
      <c r="X1820" s="14">
        <f>IF(F1820="","",F1820)</f>
        <v/>
      </c>
      <c r="Y1820" s="14">
        <f>IF(G1820="","",G1820)</f>
        <v/>
      </c>
      <c r="Z1820">
        <f>M1820</f>
        <v/>
      </c>
      <c r="AA1820">
        <f>N1820</f>
        <v/>
      </c>
      <c r="AB1820" s="14">
        <f>IF(H1820="","",H1820)</f>
        <v/>
      </c>
      <c r="AC1820">
        <f>O1820</f>
        <v/>
      </c>
      <c r="AD1820" s="14">
        <f>IF(I1820="","",I1820)</f>
        <v/>
      </c>
      <c r="AE1820">
        <f>P1820</f>
        <v/>
      </c>
      <c r="AH1820">
        <f>IF(S1820&lt;&gt;"",S1820,AH1819+900)</f>
        <v/>
      </c>
      <c r="AI1820">
        <f>IF(T1820&lt;&gt;"",T1820,AI1819)</f>
        <v/>
      </c>
      <c r="AJ1820">
        <f>IF(U1820&lt;&gt;"",U1820,AJ1819)</f>
        <v/>
      </c>
      <c r="AK1820">
        <f>IF(W1820&lt;&gt;"",W1820,"")</f>
        <v/>
      </c>
      <c r="AL1820" s="14">
        <f>IF(X1820&lt;&gt;"",X1820,"")</f>
        <v/>
      </c>
      <c r="AM1820" s="14">
        <f>IF(Y1820&lt;&gt;"",Y1820,"")</f>
        <v/>
      </c>
      <c r="AN1820" s="14">
        <f>IF(OR(AL1820="",AM1820=""),"",AL1820-AM1820)</f>
        <v/>
      </c>
      <c r="AO1820">
        <f>IF(AN1820="","",IF(AN1820&gt;0,"Bullish","Bearish"))</f>
        <v/>
      </c>
      <c r="AP1820">
        <f>IF(AO1820="",AP1819,AO1820)</f>
        <v/>
      </c>
      <c r="AQ1820" s="14">
        <f>IF(AB1820&lt;&gt;"",AB1820,"")</f>
        <v/>
      </c>
      <c r="AR1820" s="14">
        <f>IF(AD1820&lt;&gt;"",AD1820,"")</f>
        <v/>
      </c>
      <c r="AS1820">
        <f>IF(AS1819+1=13,1,AS1819+1)</f>
        <v/>
      </c>
      <c r="AT1820">
        <f>IFERROR(IF(SLOPE($AQ$1802:$AQ$1813,$AS$1802:$AS$1813)&gt;0,MIN(3,ABS(SLOPE($AQ$1802:$AQ$1813,$AS$1802:$AS$1813))),IF(SLOPE($AQ$1802:$AQ$1813,$AS$1802:$AS$1813)&lt;-0.5,-0.5,0)),0)</f>
        <v/>
      </c>
      <c r="AU1820">
        <f>IFERROR(IF(SLOPE($AR$1802:$AR$1813,$AS$1802:$AS$1813)&lt;0,MAX(-3,-ABS(SLOPE($AR$1802:$AR$1813,$AS$1802:$AS$1813))),IF(SLOPE($AR$1802:$AR$1813,$AS$1802:$AS$1813)&gt;0.5,0.5,0)),0)</f>
        <v/>
      </c>
      <c r="AV1820">
        <f>($AQ$1814+(AT1820*(AS1820-1)))</f>
        <v/>
      </c>
      <c r="AW1820">
        <f>($AR$1814+(AU1820*(AS1820-1)))</f>
        <v/>
      </c>
      <c r="AX1820">
        <f>IF(AT1820&gt;0,AV1820+AT1820,AV1820)</f>
        <v/>
      </c>
      <c r="AY1820">
        <f>IF(AU1820&lt;0,AW1820+AU1820,AW1820)</f>
        <v/>
      </c>
      <c r="BA1820" s="14">
        <f>IFERROR(AX1820-AQ1820,"")</f>
        <v/>
      </c>
      <c r="BB1820" s="14">
        <f>IFERROR(AY1820-AR1820,"")</f>
        <v/>
      </c>
      <c r="BD1820">
        <f>AH1820</f>
        <v/>
      </c>
      <c r="BE1820">
        <f>AI1820</f>
        <v/>
      </c>
      <c r="BF1820">
        <f>AJ1820</f>
        <v/>
      </c>
      <c r="BG1820" s="14">
        <f>L1820</f>
        <v/>
      </c>
      <c r="BH1820" s="14">
        <f>IF(X1820="","",X1820)</f>
        <v/>
      </c>
      <c r="BI1820" s="14">
        <f>IF(Y1820="","",Y1820)</f>
        <v/>
      </c>
      <c r="BJ1820">
        <f>Z1820</f>
        <v/>
      </c>
      <c r="BK1820">
        <f>AA1820</f>
        <v/>
      </c>
      <c r="BL1820">
        <f>IFERROR(AX1820,"")</f>
        <v/>
      </c>
      <c r="BM1820">
        <f>IFERROR(AY1820,"")</f>
        <v/>
      </c>
    </row>
    <row r="1821" ht="14.25" customHeight="1">
      <c r="A1821">
        <f>ALGLIB_SSA_XAUUSD!AA1821</f>
        <v/>
      </c>
      <c r="B1821">
        <f>IF($A1821="","",INDEX(ALGLIB_SSA_XAUUSD!$B$2:$B$2401,MATCH($A1821,ALGLIB_SSA_XAUUSD!$A$2:$A$2401,1)))</f>
        <v/>
      </c>
      <c r="C1821">
        <f>IF($A1821="","",INDEX(ALGLIB_SSA_XAUUSD!$C$2:$C$2401,MATCH($A1821,ALGLIB_SSA_XAUUSD!$A$2:$A$2401,1)))</f>
        <v/>
      </c>
      <c r="D1821" s="14">
        <f>IF($A1821="","",INT((ROW()-2)/12)+1)</f>
        <v/>
      </c>
      <c r="E1821" s="14">
        <f>IF(AND(E1826&lt;&gt;"",D1826=D1814+1),E1814+(E1826-E1814)*7/12,"")</f>
        <v/>
      </c>
      <c r="F1821" s="14">
        <f>IF(AND(F1826&lt;&gt;"",D1826=D1814+1),F1814+(F1826-F1814)*7/12,"")</f>
        <v/>
      </c>
      <c r="G1821" s="14">
        <f>IF(AND(G1826&lt;&gt;"",D1826=D1814+1),G1814+(G1826-G1814)*7/12,"")</f>
        <v/>
      </c>
      <c r="H1821" s="14">
        <f>IF(AND(H1826&lt;&gt;"",D1826=D1814+1),H1814+(H1826-H1814)*7/12,"")</f>
        <v/>
      </c>
      <c r="I1821" s="14">
        <f>IF(AND(L1826&lt;&gt;"",D1826=D1814+1),I1814+(I1826-I1814)*7/12,"")</f>
        <v/>
      </c>
      <c r="J1821">
        <f>_xlfn.XLOOKUP($A1821,ALGLIB_SSA_XAUUSD!$AA$2:$AA$2401,ALGLIB_SSA_XAUUSD!$P$2:$P$2401,"",0)</f>
        <v/>
      </c>
      <c r="K1821">
        <f>_xlfn.XLOOKUP($A1821,ALGLIB_SSA_XAUUSD!$AA$2:$AA$2401,ALGLIB_SSA_XAUUSD!$Q$2:$Q$2401,"",0)</f>
        <v/>
      </c>
      <c r="L1821">
        <f>_xlfn.XLOOKUP($A1821,ALGLIB_SSA_XAUUSD!$AA$2:$AA$2401,ALGLIB_SSA_XAUUSD!$R$2:$R$2401,"",0)</f>
        <v/>
      </c>
      <c r="M1821">
        <f>_xlfn.XLOOKUP($A1821,ALGLIB_SSA_XAUUSD!$AA$2:$AA$2401,ALGLIB_SSA_XAUUSD!$S$2:$S$2401,"",0)</f>
        <v/>
      </c>
      <c r="N1821">
        <f>_xlfn.XLOOKUP($A1821,ALGLIB_SSA_XAUUSD!$AA$2:$AA$2401,ALGLIB_SSA_XAUUSD!$T$2:$T$2401,"",0)</f>
        <v/>
      </c>
      <c r="O1821">
        <f>_xlfn.XLOOKUP($A1821,ALGLIB_SSA_XAUUSD!$AA$2:$AA$2401,ALGLIB_SSA_XAUUSD!$U$2:$U$2401,"",0)</f>
        <v/>
      </c>
      <c r="P1821">
        <f>_xlfn.XLOOKUP($A1821,ALGLIB_SSA_XAUUSD!$AA$2:$AA$2401,ALGLIB_SSA_XAUUSD!$V$2:$V$2401,"",0)</f>
        <v/>
      </c>
      <c r="S1821">
        <f>A1821</f>
        <v/>
      </c>
      <c r="T1821">
        <f>J1821</f>
        <v/>
      </c>
      <c r="U1821">
        <f>K1821</f>
        <v/>
      </c>
      <c r="V1821" s="14">
        <f>IF($A1821="","",MOD(ROW()-2,12)+1)</f>
        <v/>
      </c>
      <c r="W1821">
        <f>L1821</f>
        <v/>
      </c>
      <c r="X1821" s="14">
        <f>IF(F1821="","",F1821)</f>
        <v/>
      </c>
      <c r="Y1821" s="14">
        <f>IF(G1821="","",G1821)</f>
        <v/>
      </c>
      <c r="Z1821">
        <f>M1821</f>
        <v/>
      </c>
      <c r="AA1821">
        <f>N1821</f>
        <v/>
      </c>
      <c r="AB1821" s="14">
        <f>IF(H1821="","",H1821)</f>
        <v/>
      </c>
      <c r="AC1821">
        <f>O1821</f>
        <v/>
      </c>
      <c r="AD1821" s="14">
        <f>IF(I1821="","",I1821)</f>
        <v/>
      </c>
      <c r="AE1821">
        <f>P1821</f>
        <v/>
      </c>
      <c r="AH1821">
        <f>IF(S1821&lt;&gt;"",S1821,AH1820+900)</f>
        <v/>
      </c>
      <c r="AI1821">
        <f>IF(T1821&lt;&gt;"",T1821,AI1820)</f>
        <v/>
      </c>
      <c r="AJ1821">
        <f>IF(U1821&lt;&gt;"",U1821,AJ1820)</f>
        <v/>
      </c>
      <c r="AK1821">
        <f>IF(W1821&lt;&gt;"",W1821,"")</f>
        <v/>
      </c>
      <c r="AL1821" s="14">
        <f>IF(X1821&lt;&gt;"",X1821,"")</f>
        <v/>
      </c>
      <c r="AM1821" s="14">
        <f>IF(Y1821&lt;&gt;"",Y1821,"")</f>
        <v/>
      </c>
      <c r="AN1821" s="14">
        <f>IF(OR(AL1821="",AM1821=""),"",AL1821-AM1821)</f>
        <v/>
      </c>
      <c r="AO1821">
        <f>IF(AN1821="","",IF(AN1821&gt;0,"Bullish","Bearish"))</f>
        <v/>
      </c>
      <c r="AP1821">
        <f>IF(AO1821="",AP1820,AO1821)</f>
        <v/>
      </c>
      <c r="AQ1821" s="14">
        <f>IF(AB1821&lt;&gt;"",AB1821,"")</f>
        <v/>
      </c>
      <c r="AR1821" s="14">
        <f>IF(AD1821&lt;&gt;"",AD1821,"")</f>
        <v/>
      </c>
      <c r="AS1821">
        <f>IF(AS1820+1=13,1,AS1820+1)</f>
        <v/>
      </c>
      <c r="AT1821">
        <f>IFERROR(IF(SLOPE($AQ$1802:$AQ$1813,$AS$1802:$AS$1813)&gt;0,MIN(3,ABS(SLOPE($AQ$1802:$AQ$1813,$AS$1802:$AS$1813))),IF(SLOPE($AQ$1802:$AQ$1813,$AS$1802:$AS$1813)&lt;-0.5,-0.5,0)),0)</f>
        <v/>
      </c>
      <c r="AU1821">
        <f>IFERROR(IF(SLOPE($AR$1802:$AR$1813,$AS$1802:$AS$1813)&lt;0,MAX(-3,-ABS(SLOPE($AR$1802:$AR$1813,$AS$1802:$AS$1813))),IF(SLOPE($AR$1802:$AR$1813,$AS$1802:$AS$1813)&gt;0.5,0.5,0)),0)</f>
        <v/>
      </c>
      <c r="AV1821">
        <f>($AQ$1814+(AT1821*(AS1821-1)))</f>
        <v/>
      </c>
      <c r="AW1821">
        <f>($AR$1814+(AU1821*(AS1821-1)))</f>
        <v/>
      </c>
      <c r="AX1821">
        <f>IF(AT1821&gt;0,AV1821+AT1821,AV1821)</f>
        <v/>
      </c>
      <c r="AY1821">
        <f>IF(AU1821&lt;0,AW1821+AU1821,AW1821)</f>
        <v/>
      </c>
      <c r="BA1821" s="14">
        <f>IFERROR(AX1821-AQ1821,"")</f>
        <v/>
      </c>
      <c r="BB1821" s="14">
        <f>IFERROR(AY1821-AR1821,"")</f>
        <v/>
      </c>
      <c r="BD1821">
        <f>AH1821</f>
        <v/>
      </c>
      <c r="BE1821">
        <f>AI1821</f>
        <v/>
      </c>
      <c r="BF1821">
        <f>AJ1821</f>
        <v/>
      </c>
      <c r="BG1821" s="14">
        <f>L1821</f>
        <v/>
      </c>
      <c r="BH1821" s="14">
        <f>IF(X1821="","",X1821)</f>
        <v/>
      </c>
      <c r="BI1821" s="14">
        <f>IF(Y1821="","",Y1821)</f>
        <v/>
      </c>
      <c r="BJ1821">
        <f>Z1821</f>
        <v/>
      </c>
      <c r="BK1821">
        <f>AA1821</f>
        <v/>
      </c>
      <c r="BL1821">
        <f>IFERROR(AX1821,"")</f>
        <v/>
      </c>
      <c r="BM1821">
        <f>IFERROR(AY1821,"")</f>
        <v/>
      </c>
    </row>
    <row r="1822" ht="14.25" customHeight="1">
      <c r="A1822">
        <f>ALGLIB_SSA_XAUUSD!AA1822</f>
        <v/>
      </c>
      <c r="B1822">
        <f>IF($A1822="","",INDEX(ALGLIB_SSA_XAUUSD!$B$2:$B$2401,MATCH($A1822,ALGLIB_SSA_XAUUSD!$A$2:$A$2401,1)))</f>
        <v/>
      </c>
      <c r="C1822">
        <f>IF($A1822="","",INDEX(ALGLIB_SSA_XAUUSD!$C$2:$C$2401,MATCH($A1822,ALGLIB_SSA_XAUUSD!$A$2:$A$2401,1)))</f>
        <v/>
      </c>
      <c r="D1822" s="14">
        <f>IF($A1822="","",INT((ROW()-2)/12)+1)</f>
        <v/>
      </c>
      <c r="E1822" s="14">
        <f>IF(AND(E1826&lt;&gt;"",D1826=D1814+1),E1814+(E1826-E1814)*8/12,"")</f>
        <v/>
      </c>
      <c r="F1822" s="14">
        <f>IF(AND(F1826&lt;&gt;"",D1826=D1814+1),F1814+(F1826-F1814)*8/12,"")</f>
        <v/>
      </c>
      <c r="G1822" s="14">
        <f>IF(AND(G1826&lt;&gt;"",D1826=D1814+1),G1814+(G1826-G1814)*8/12,"")</f>
        <v/>
      </c>
      <c r="H1822" s="14">
        <f>IF(AND(H1826&lt;&gt;"",D1826=D1814+1),H1814+(H1826-H1814)*8/12,"")</f>
        <v/>
      </c>
      <c r="I1822" s="14">
        <f>IF(AND(L1826&lt;&gt;"",D1826=D1814+1),I1814+(I1826-I1814)*8/12,"")</f>
        <v/>
      </c>
      <c r="J1822">
        <f>_xlfn.XLOOKUP($A1822,ALGLIB_SSA_XAUUSD!$AA$2:$AA$2401,ALGLIB_SSA_XAUUSD!$P$2:$P$2401,"",0)</f>
        <v/>
      </c>
      <c r="K1822">
        <f>_xlfn.XLOOKUP($A1822,ALGLIB_SSA_XAUUSD!$AA$2:$AA$2401,ALGLIB_SSA_XAUUSD!$Q$2:$Q$2401,"",0)</f>
        <v/>
      </c>
      <c r="L1822">
        <f>_xlfn.XLOOKUP($A1822,ALGLIB_SSA_XAUUSD!$AA$2:$AA$2401,ALGLIB_SSA_XAUUSD!$R$2:$R$2401,"",0)</f>
        <v/>
      </c>
      <c r="M1822">
        <f>_xlfn.XLOOKUP($A1822,ALGLIB_SSA_XAUUSD!$AA$2:$AA$2401,ALGLIB_SSA_XAUUSD!$S$2:$S$2401,"",0)</f>
        <v/>
      </c>
      <c r="N1822">
        <f>_xlfn.XLOOKUP($A1822,ALGLIB_SSA_XAUUSD!$AA$2:$AA$2401,ALGLIB_SSA_XAUUSD!$T$2:$T$2401,"",0)</f>
        <v/>
      </c>
      <c r="O1822">
        <f>_xlfn.XLOOKUP($A1822,ALGLIB_SSA_XAUUSD!$AA$2:$AA$2401,ALGLIB_SSA_XAUUSD!$U$2:$U$2401,"",0)</f>
        <v/>
      </c>
      <c r="P1822">
        <f>_xlfn.XLOOKUP($A1822,ALGLIB_SSA_XAUUSD!$AA$2:$AA$2401,ALGLIB_SSA_XAUUSD!$V$2:$V$2401,"",0)</f>
        <v/>
      </c>
      <c r="S1822">
        <f>A1822</f>
        <v/>
      </c>
      <c r="T1822">
        <f>J1822</f>
        <v/>
      </c>
      <c r="U1822">
        <f>K1822</f>
        <v/>
      </c>
      <c r="V1822" s="14">
        <f>IF($A1822="","",MOD(ROW()-2,12)+1)</f>
        <v/>
      </c>
      <c r="W1822">
        <f>L1822</f>
        <v/>
      </c>
      <c r="X1822" s="14">
        <f>IF(F1822="","",F1822)</f>
        <v/>
      </c>
      <c r="Y1822" s="14">
        <f>IF(G1822="","",G1822)</f>
        <v/>
      </c>
      <c r="Z1822">
        <f>M1822</f>
        <v/>
      </c>
      <c r="AA1822">
        <f>N1822</f>
        <v/>
      </c>
      <c r="AB1822" s="14">
        <f>IF(H1822="","",H1822)</f>
        <v/>
      </c>
      <c r="AC1822">
        <f>O1822</f>
        <v/>
      </c>
      <c r="AD1822" s="14">
        <f>IF(I1822="","",I1822)</f>
        <v/>
      </c>
      <c r="AE1822">
        <f>P1822</f>
        <v/>
      </c>
      <c r="AH1822">
        <f>IF(S1822&lt;&gt;"",S1822,AH1821+900)</f>
        <v/>
      </c>
      <c r="AI1822">
        <f>IF(T1822&lt;&gt;"",T1822,AI1821)</f>
        <v/>
      </c>
      <c r="AJ1822">
        <f>IF(U1822&lt;&gt;"",U1822,AJ1821)</f>
        <v/>
      </c>
      <c r="AK1822">
        <f>IF(W1822&lt;&gt;"",W1822,"")</f>
        <v/>
      </c>
      <c r="AL1822" s="14">
        <f>IF(X1822&lt;&gt;"",X1822,"")</f>
        <v/>
      </c>
      <c r="AM1822" s="14">
        <f>IF(Y1822&lt;&gt;"",Y1822,"")</f>
        <v/>
      </c>
      <c r="AN1822" s="14">
        <f>IF(OR(AL1822="",AM1822=""),"",AL1822-AM1822)</f>
        <v/>
      </c>
      <c r="AO1822">
        <f>IF(AN1822="","",IF(AN1822&gt;0,"Bullish","Bearish"))</f>
        <v/>
      </c>
      <c r="AP1822">
        <f>IF(AO1822="",AP1821,AO1822)</f>
        <v/>
      </c>
      <c r="AQ1822" s="14">
        <f>IF(AB1822&lt;&gt;"",AB1822,"")</f>
        <v/>
      </c>
      <c r="AR1822" s="14">
        <f>IF(AD1822&lt;&gt;"",AD1822,"")</f>
        <v/>
      </c>
      <c r="AS1822">
        <f>IF(AS1821+1=13,1,AS1821+1)</f>
        <v/>
      </c>
      <c r="AT1822">
        <f>IFERROR(IF(SLOPE($AQ$1802:$AQ$1813,$AS$1802:$AS$1813)&gt;0,MIN(3,ABS(SLOPE($AQ$1802:$AQ$1813,$AS$1802:$AS$1813))),IF(SLOPE($AQ$1802:$AQ$1813,$AS$1802:$AS$1813)&lt;-0.5,-0.5,0)),0)</f>
        <v/>
      </c>
      <c r="AU1822">
        <f>IFERROR(IF(SLOPE($AR$1802:$AR$1813,$AS$1802:$AS$1813)&lt;0,MAX(-3,-ABS(SLOPE($AR$1802:$AR$1813,$AS$1802:$AS$1813))),IF(SLOPE($AR$1802:$AR$1813,$AS$1802:$AS$1813)&gt;0.5,0.5,0)),0)</f>
        <v/>
      </c>
      <c r="AV1822">
        <f>($AQ$1814+(AT1822*(AS1822-1)))</f>
        <v/>
      </c>
      <c r="AW1822">
        <f>($AR$1814+(AU1822*(AS1822-1)))</f>
        <v/>
      </c>
      <c r="AX1822">
        <f>IF(AT1822&gt;0,AV1822+AT1822,AV1822)</f>
        <v/>
      </c>
      <c r="AY1822">
        <f>IF(AU1822&lt;0,AW1822+AU1822,AW1822)</f>
        <v/>
      </c>
      <c r="BA1822" s="14">
        <f>IFERROR(AX1822-AQ1822,"")</f>
        <v/>
      </c>
      <c r="BB1822" s="14">
        <f>IFERROR(AY1822-AR1822,"")</f>
        <v/>
      </c>
      <c r="BD1822">
        <f>AH1822</f>
        <v/>
      </c>
      <c r="BE1822">
        <f>AI1822</f>
        <v/>
      </c>
      <c r="BF1822">
        <f>AJ1822</f>
        <v/>
      </c>
      <c r="BG1822" s="14">
        <f>L1822</f>
        <v/>
      </c>
      <c r="BH1822" s="14">
        <f>IF(X1822="","",X1822)</f>
        <v/>
      </c>
      <c r="BI1822" s="14">
        <f>IF(Y1822="","",Y1822)</f>
        <v/>
      </c>
      <c r="BJ1822">
        <f>Z1822</f>
        <v/>
      </c>
      <c r="BK1822">
        <f>AA1822</f>
        <v/>
      </c>
      <c r="BL1822">
        <f>IFERROR(AX1822,"")</f>
        <v/>
      </c>
      <c r="BM1822">
        <f>IFERROR(AY1822,"")</f>
        <v/>
      </c>
    </row>
    <row r="1823" ht="14.25" customHeight="1">
      <c r="A1823">
        <f>ALGLIB_SSA_XAUUSD!AA1823</f>
        <v/>
      </c>
      <c r="B1823">
        <f>IF($A1823="","",INDEX(ALGLIB_SSA_XAUUSD!$B$2:$B$2401,MATCH($A1823,ALGLIB_SSA_XAUUSD!$A$2:$A$2401,1)))</f>
        <v/>
      </c>
      <c r="C1823">
        <f>IF($A1823="","",INDEX(ALGLIB_SSA_XAUUSD!$C$2:$C$2401,MATCH($A1823,ALGLIB_SSA_XAUUSD!$A$2:$A$2401,1)))</f>
        <v/>
      </c>
      <c r="D1823" s="14">
        <f>IF($A1823="","",INT((ROW()-2)/12)+1)</f>
        <v/>
      </c>
      <c r="E1823" s="14">
        <f>IF(AND(E1826&lt;&gt;"",D1826=D1814+1),E1814+(E1826-E1814)*9/12,"")</f>
        <v/>
      </c>
      <c r="F1823" s="14">
        <f>IF(AND(F1826&lt;&gt;"",D1826=D1814+1),F1814+(F1826-F1814)*9/12,"")</f>
        <v/>
      </c>
      <c r="G1823" s="14">
        <f>IF(AND(G1826&lt;&gt;"",D1826=D1814+1),G1814+(G1826-G1814)*9/12,"")</f>
        <v/>
      </c>
      <c r="H1823" s="14">
        <f>IF(AND(H1826&lt;&gt;"",D1826=D1814+1),H1814+(H1826-H1814)*9/12,"")</f>
        <v/>
      </c>
      <c r="I1823" s="14">
        <f>IF(AND(L1826&lt;&gt;"",D1826=D1814+1),I1814+(I1826-I1814)*9/12,"")</f>
        <v/>
      </c>
      <c r="J1823">
        <f>_xlfn.XLOOKUP($A1823,ALGLIB_SSA_XAUUSD!$AA$2:$AA$2401,ALGLIB_SSA_XAUUSD!$P$2:$P$2401,"",0)</f>
        <v/>
      </c>
      <c r="K1823">
        <f>_xlfn.XLOOKUP($A1823,ALGLIB_SSA_XAUUSD!$AA$2:$AA$2401,ALGLIB_SSA_XAUUSD!$Q$2:$Q$2401,"",0)</f>
        <v/>
      </c>
      <c r="L1823">
        <f>_xlfn.XLOOKUP($A1823,ALGLIB_SSA_XAUUSD!$AA$2:$AA$2401,ALGLIB_SSA_XAUUSD!$R$2:$R$2401,"",0)</f>
        <v/>
      </c>
      <c r="M1823">
        <f>_xlfn.XLOOKUP($A1823,ALGLIB_SSA_XAUUSD!$AA$2:$AA$2401,ALGLIB_SSA_XAUUSD!$S$2:$S$2401,"",0)</f>
        <v/>
      </c>
      <c r="N1823">
        <f>_xlfn.XLOOKUP($A1823,ALGLIB_SSA_XAUUSD!$AA$2:$AA$2401,ALGLIB_SSA_XAUUSD!$T$2:$T$2401,"",0)</f>
        <v/>
      </c>
      <c r="O1823">
        <f>_xlfn.XLOOKUP($A1823,ALGLIB_SSA_XAUUSD!$AA$2:$AA$2401,ALGLIB_SSA_XAUUSD!$U$2:$U$2401,"",0)</f>
        <v/>
      </c>
      <c r="P1823">
        <f>_xlfn.XLOOKUP($A1823,ALGLIB_SSA_XAUUSD!$AA$2:$AA$2401,ALGLIB_SSA_XAUUSD!$V$2:$V$2401,"",0)</f>
        <v/>
      </c>
      <c r="S1823">
        <f>A1823</f>
        <v/>
      </c>
      <c r="T1823">
        <f>J1823</f>
        <v/>
      </c>
      <c r="U1823">
        <f>K1823</f>
        <v/>
      </c>
      <c r="V1823" s="14">
        <f>IF($A1823="","",MOD(ROW()-2,12)+1)</f>
        <v/>
      </c>
      <c r="W1823">
        <f>L1823</f>
        <v/>
      </c>
      <c r="X1823" s="14">
        <f>IF(F1823="","",F1823)</f>
        <v/>
      </c>
      <c r="Y1823" s="14">
        <f>IF(G1823="","",G1823)</f>
        <v/>
      </c>
      <c r="Z1823">
        <f>M1823</f>
        <v/>
      </c>
      <c r="AA1823">
        <f>N1823</f>
        <v/>
      </c>
      <c r="AB1823" s="14">
        <f>IF(H1823="","",H1823)</f>
        <v/>
      </c>
      <c r="AC1823">
        <f>O1823</f>
        <v/>
      </c>
      <c r="AD1823" s="14">
        <f>IF(I1823="","",I1823)</f>
        <v/>
      </c>
      <c r="AE1823">
        <f>P1823</f>
        <v/>
      </c>
      <c r="AH1823">
        <f>IF(S1823&lt;&gt;"",S1823,AH1822+900)</f>
        <v/>
      </c>
      <c r="AI1823">
        <f>IF(T1823&lt;&gt;"",T1823,AI1822)</f>
        <v/>
      </c>
      <c r="AJ1823">
        <f>IF(U1823&lt;&gt;"",U1823,AJ1822)</f>
        <v/>
      </c>
      <c r="AK1823">
        <f>IF(W1823&lt;&gt;"",W1823,"")</f>
        <v/>
      </c>
      <c r="AL1823" s="14">
        <f>IF(X1823&lt;&gt;"",X1823,"")</f>
        <v/>
      </c>
      <c r="AM1823" s="14">
        <f>IF(Y1823&lt;&gt;"",Y1823,"")</f>
        <v/>
      </c>
      <c r="AN1823" s="14">
        <f>IF(OR(AL1823="",AM1823=""),"",AL1823-AM1823)</f>
        <v/>
      </c>
      <c r="AO1823">
        <f>IF(AN1823="","",IF(AN1823&gt;0,"Bullish","Bearish"))</f>
        <v/>
      </c>
      <c r="AP1823">
        <f>IF(AO1823="",AP1822,AO1823)</f>
        <v/>
      </c>
      <c r="AQ1823" s="14">
        <f>IF(AB1823&lt;&gt;"",AB1823,"")</f>
        <v/>
      </c>
      <c r="AR1823" s="14">
        <f>IF(AD1823&lt;&gt;"",AD1823,"")</f>
        <v/>
      </c>
      <c r="AS1823">
        <f>IF(AS1822+1=13,1,AS1822+1)</f>
        <v/>
      </c>
      <c r="AT1823">
        <f>IFERROR(IF(SLOPE($AQ$1802:$AQ$1813,$AS$1802:$AS$1813)&gt;0,MIN(3,ABS(SLOPE($AQ$1802:$AQ$1813,$AS$1802:$AS$1813))),IF(SLOPE($AQ$1802:$AQ$1813,$AS$1802:$AS$1813)&lt;-0.5,-0.5,0)),0)</f>
        <v/>
      </c>
      <c r="AU1823">
        <f>IFERROR(IF(SLOPE($AR$1802:$AR$1813,$AS$1802:$AS$1813)&lt;0,MAX(-3,-ABS(SLOPE($AR$1802:$AR$1813,$AS$1802:$AS$1813))),IF(SLOPE($AR$1802:$AR$1813,$AS$1802:$AS$1813)&gt;0.5,0.5,0)),0)</f>
        <v/>
      </c>
      <c r="AV1823">
        <f>($AQ$1814+(AT1823*(AS1823-1)))</f>
        <v/>
      </c>
      <c r="AW1823">
        <f>($AR$1814+(AU1823*(AS1823-1)))</f>
        <v/>
      </c>
      <c r="AX1823">
        <f>IF(AT1823&gt;0,AV1823+AT1823,AV1823)</f>
        <v/>
      </c>
      <c r="AY1823">
        <f>IF(AU1823&lt;0,AW1823+AU1823,AW1823)</f>
        <v/>
      </c>
      <c r="BA1823" s="14">
        <f>IFERROR(AX1823-AQ1823,"")</f>
        <v/>
      </c>
      <c r="BB1823" s="14">
        <f>IFERROR(AY1823-AR1823,"")</f>
        <v/>
      </c>
      <c r="BD1823">
        <f>AH1823</f>
        <v/>
      </c>
      <c r="BE1823">
        <f>AI1823</f>
        <v/>
      </c>
      <c r="BF1823">
        <f>AJ1823</f>
        <v/>
      </c>
      <c r="BG1823" s="14">
        <f>L1823</f>
        <v/>
      </c>
      <c r="BH1823" s="14">
        <f>IF(X1823="","",X1823)</f>
        <v/>
      </c>
      <c r="BI1823" s="14">
        <f>IF(Y1823="","",Y1823)</f>
        <v/>
      </c>
      <c r="BJ1823">
        <f>Z1823</f>
        <v/>
      </c>
      <c r="BK1823">
        <f>AA1823</f>
        <v/>
      </c>
      <c r="BL1823">
        <f>IFERROR(AX1823,"")</f>
        <v/>
      </c>
      <c r="BM1823">
        <f>IFERROR(AY1823,"")</f>
        <v/>
      </c>
    </row>
    <row r="1824" ht="14.25" customHeight="1">
      <c r="A1824">
        <f>ALGLIB_SSA_XAUUSD!AA1824</f>
        <v/>
      </c>
      <c r="B1824">
        <f>IF($A1824="","",INDEX(ALGLIB_SSA_XAUUSD!$B$2:$B$2401,MATCH($A1824,ALGLIB_SSA_XAUUSD!$A$2:$A$2401,1)))</f>
        <v/>
      </c>
      <c r="C1824">
        <f>IF($A1824="","",INDEX(ALGLIB_SSA_XAUUSD!$C$2:$C$2401,MATCH($A1824,ALGLIB_SSA_XAUUSD!$A$2:$A$2401,1)))</f>
        <v/>
      </c>
      <c r="D1824" s="14">
        <f>IF($A1824="","",INT((ROW()-2)/12)+1)</f>
        <v/>
      </c>
      <c r="E1824" s="14">
        <f>IF(AND(E1826&lt;&gt;"",D1826=D1814+1),E1814+(E1826-E1814)*10/12,"")</f>
        <v/>
      </c>
      <c r="F1824" s="14">
        <f>IF(AND(F1826&lt;&gt;"",D1826=D1814+1),F1814+(F1826-F1814)*10/12,"")</f>
        <v/>
      </c>
      <c r="G1824" s="14">
        <f>IF(AND(G1826&lt;&gt;"",D1826=D1814+1),G1814+(G1826-G1814)*10/12,"")</f>
        <v/>
      </c>
      <c r="H1824" s="14">
        <f>IF(AND(H1826&lt;&gt;"",D1826=D1814+1),H1814+(H1826-H1814)*10/12,"")</f>
        <v/>
      </c>
      <c r="I1824" s="14">
        <f>IF(AND(L1826&lt;&gt;"",D1826=D1814+1),I1814+(I1826-I1814)*10/12,"")</f>
        <v/>
      </c>
      <c r="J1824">
        <f>_xlfn.XLOOKUP($A1824,ALGLIB_SSA_XAUUSD!$AA$2:$AA$2401,ALGLIB_SSA_XAUUSD!$P$2:$P$2401,"",0)</f>
        <v/>
      </c>
      <c r="K1824">
        <f>_xlfn.XLOOKUP($A1824,ALGLIB_SSA_XAUUSD!$AA$2:$AA$2401,ALGLIB_SSA_XAUUSD!$Q$2:$Q$2401,"",0)</f>
        <v/>
      </c>
      <c r="L1824">
        <f>_xlfn.XLOOKUP($A1824,ALGLIB_SSA_XAUUSD!$AA$2:$AA$2401,ALGLIB_SSA_XAUUSD!$R$2:$R$2401,"",0)</f>
        <v/>
      </c>
      <c r="M1824">
        <f>_xlfn.XLOOKUP($A1824,ALGLIB_SSA_XAUUSD!$AA$2:$AA$2401,ALGLIB_SSA_XAUUSD!$S$2:$S$2401,"",0)</f>
        <v/>
      </c>
      <c r="N1824">
        <f>_xlfn.XLOOKUP($A1824,ALGLIB_SSA_XAUUSD!$AA$2:$AA$2401,ALGLIB_SSA_XAUUSD!$T$2:$T$2401,"",0)</f>
        <v/>
      </c>
      <c r="O1824">
        <f>_xlfn.XLOOKUP($A1824,ALGLIB_SSA_XAUUSD!$AA$2:$AA$2401,ALGLIB_SSA_XAUUSD!$U$2:$U$2401,"",0)</f>
        <v/>
      </c>
      <c r="P1824">
        <f>_xlfn.XLOOKUP($A1824,ALGLIB_SSA_XAUUSD!$AA$2:$AA$2401,ALGLIB_SSA_XAUUSD!$V$2:$V$2401,"",0)</f>
        <v/>
      </c>
      <c r="S1824">
        <f>A1824</f>
        <v/>
      </c>
      <c r="T1824">
        <f>J1824</f>
        <v/>
      </c>
      <c r="U1824">
        <f>K1824</f>
        <v/>
      </c>
      <c r="V1824" s="14">
        <f>IF($A1824="","",MOD(ROW()-2,12)+1)</f>
        <v/>
      </c>
      <c r="W1824">
        <f>L1824</f>
        <v/>
      </c>
      <c r="X1824" s="14">
        <f>IF(F1824="","",F1824)</f>
        <v/>
      </c>
      <c r="Y1824" s="14">
        <f>IF(G1824="","",G1824)</f>
        <v/>
      </c>
      <c r="Z1824">
        <f>M1824</f>
        <v/>
      </c>
      <c r="AA1824">
        <f>N1824</f>
        <v/>
      </c>
      <c r="AB1824" s="14">
        <f>IF(H1824="","",H1824)</f>
        <v/>
      </c>
      <c r="AC1824">
        <f>O1824</f>
        <v/>
      </c>
      <c r="AD1824" s="14">
        <f>IF(I1824="","",I1824)</f>
        <v/>
      </c>
      <c r="AE1824">
        <f>P1824</f>
        <v/>
      </c>
      <c r="AH1824">
        <f>IF(S1824&lt;&gt;"",S1824,AH1823+900)</f>
        <v/>
      </c>
      <c r="AI1824">
        <f>IF(T1824&lt;&gt;"",T1824,AI1823)</f>
        <v/>
      </c>
      <c r="AJ1824">
        <f>IF(U1824&lt;&gt;"",U1824,AJ1823)</f>
        <v/>
      </c>
      <c r="AK1824">
        <f>IF(W1824&lt;&gt;"",W1824,"")</f>
        <v/>
      </c>
      <c r="AL1824" s="14">
        <f>IF(X1824&lt;&gt;"",X1824,"")</f>
        <v/>
      </c>
      <c r="AM1824" s="14">
        <f>IF(Y1824&lt;&gt;"",Y1824,"")</f>
        <v/>
      </c>
      <c r="AN1824" s="14">
        <f>IF(OR(AL1824="",AM1824=""),"",AL1824-AM1824)</f>
        <v/>
      </c>
      <c r="AO1824">
        <f>IF(AN1824="","",IF(AN1824&gt;0,"Bullish","Bearish"))</f>
        <v/>
      </c>
      <c r="AP1824">
        <f>IF(AO1824="",AP1823,AO1824)</f>
        <v/>
      </c>
      <c r="AQ1824" s="14">
        <f>IF(AB1824&lt;&gt;"",AB1824,"")</f>
        <v/>
      </c>
      <c r="AR1824" s="14">
        <f>IF(AD1824&lt;&gt;"",AD1824,"")</f>
        <v/>
      </c>
      <c r="AS1824">
        <f>IF(AS1823+1=13,1,AS1823+1)</f>
        <v/>
      </c>
      <c r="AT1824">
        <f>IFERROR(IF(SLOPE($AQ$1802:$AQ$1813,$AS$1802:$AS$1813)&gt;0,MIN(3,ABS(SLOPE($AQ$1802:$AQ$1813,$AS$1802:$AS$1813))),IF(SLOPE($AQ$1802:$AQ$1813,$AS$1802:$AS$1813)&lt;-0.5,-0.5,0)),0)</f>
        <v/>
      </c>
      <c r="AU1824">
        <f>IFERROR(IF(SLOPE($AR$1802:$AR$1813,$AS$1802:$AS$1813)&lt;0,MAX(-3,-ABS(SLOPE($AR$1802:$AR$1813,$AS$1802:$AS$1813))),IF(SLOPE($AR$1802:$AR$1813,$AS$1802:$AS$1813)&gt;0.5,0.5,0)),0)</f>
        <v/>
      </c>
      <c r="AV1824">
        <f>($AQ$1814+(AT1824*(AS1824-1)))</f>
        <v/>
      </c>
      <c r="AW1824">
        <f>($AR$1814+(AU1824*(AS1824-1)))</f>
        <v/>
      </c>
      <c r="AX1824">
        <f>IF(AT1824&gt;0,AV1824+AT1824,AV1824)</f>
        <v/>
      </c>
      <c r="AY1824">
        <f>IF(AU1824&lt;0,AW1824+AU1824,AW1824)</f>
        <v/>
      </c>
      <c r="BA1824" s="14">
        <f>IFERROR(AX1824-AQ1824,"")</f>
        <v/>
      </c>
      <c r="BB1824" s="14">
        <f>IFERROR(AY1824-AR1824,"")</f>
        <v/>
      </c>
      <c r="BD1824">
        <f>AH1824</f>
        <v/>
      </c>
      <c r="BE1824">
        <f>AI1824</f>
        <v/>
      </c>
      <c r="BF1824">
        <f>AJ1824</f>
        <v/>
      </c>
      <c r="BG1824" s="14">
        <f>L1824</f>
        <v/>
      </c>
      <c r="BH1824" s="14">
        <f>IF(X1824="","",X1824)</f>
        <v/>
      </c>
      <c r="BI1824" s="14">
        <f>IF(Y1824="","",Y1824)</f>
        <v/>
      </c>
      <c r="BJ1824">
        <f>Z1824</f>
        <v/>
      </c>
      <c r="BK1824">
        <f>AA1824</f>
        <v/>
      </c>
      <c r="BL1824">
        <f>IFERROR(AX1824,"")</f>
        <v/>
      </c>
      <c r="BM1824">
        <f>IFERROR(AY1824,"")</f>
        <v/>
      </c>
    </row>
    <row r="1825" ht="14.25" customHeight="1">
      <c r="A1825">
        <f>ALGLIB_SSA_XAUUSD!AA1825</f>
        <v/>
      </c>
      <c r="B1825">
        <f>IF($A1825="","",INDEX(ALGLIB_SSA_XAUUSD!$B$2:$B$2401,MATCH($A1825,ALGLIB_SSA_XAUUSD!$A$2:$A$2401,1)))</f>
        <v/>
      </c>
      <c r="C1825">
        <f>IF($A1825="","",INDEX(ALGLIB_SSA_XAUUSD!$C$2:$C$2401,MATCH($A1825,ALGLIB_SSA_XAUUSD!$A$2:$A$2401,1)))</f>
        <v/>
      </c>
      <c r="D1825" s="14">
        <f>IF($A1825="","",INT((ROW()-2)/12)+1)</f>
        <v/>
      </c>
      <c r="E1825" s="14">
        <f>IF(AND(E1826&lt;&gt;"",D1826=D1814+1),E1814+(E1826-E1814)*11/12,"")</f>
        <v/>
      </c>
      <c r="F1825" s="14">
        <f>IF(AND(F1826&lt;&gt;"",D1826=D1814+1),F1814+(F1826-F1814)*11/12,"")</f>
        <v/>
      </c>
      <c r="G1825" s="14">
        <f>IF(AND(G1826&lt;&gt;"",D1826=D1814+1),G1814+(G1826-G1814)*11/12,"")</f>
        <v/>
      </c>
      <c r="H1825" s="14">
        <f>IF(AND(H1826&lt;&gt;"",D1826=D1814+1),H1814+(H1826-H1814)*11/12,"")</f>
        <v/>
      </c>
      <c r="I1825" s="14">
        <f>IF(AND(L1826&lt;&gt;"",D1826=D1814+1),I1814+(I1826-I1814)*11/12,"")</f>
        <v/>
      </c>
      <c r="J1825">
        <f>_xlfn.XLOOKUP($A1825,ALGLIB_SSA_XAUUSD!$AA$2:$AA$2401,ALGLIB_SSA_XAUUSD!$P$2:$P$2401,"",0)</f>
        <v/>
      </c>
      <c r="K1825">
        <f>_xlfn.XLOOKUP($A1825,ALGLIB_SSA_XAUUSD!$AA$2:$AA$2401,ALGLIB_SSA_XAUUSD!$Q$2:$Q$2401,"",0)</f>
        <v/>
      </c>
      <c r="L1825">
        <f>_xlfn.XLOOKUP($A1825,ALGLIB_SSA_XAUUSD!$AA$2:$AA$2401,ALGLIB_SSA_XAUUSD!$R$2:$R$2401,"",0)</f>
        <v/>
      </c>
      <c r="M1825">
        <f>_xlfn.XLOOKUP($A1825,ALGLIB_SSA_XAUUSD!$AA$2:$AA$2401,ALGLIB_SSA_XAUUSD!$S$2:$S$2401,"",0)</f>
        <v/>
      </c>
      <c r="N1825">
        <f>_xlfn.XLOOKUP($A1825,ALGLIB_SSA_XAUUSD!$AA$2:$AA$2401,ALGLIB_SSA_XAUUSD!$T$2:$T$2401,"",0)</f>
        <v/>
      </c>
      <c r="O1825">
        <f>_xlfn.XLOOKUP($A1825,ALGLIB_SSA_XAUUSD!$AA$2:$AA$2401,ALGLIB_SSA_XAUUSD!$U$2:$U$2401,"",0)</f>
        <v/>
      </c>
      <c r="P1825">
        <f>_xlfn.XLOOKUP($A1825,ALGLIB_SSA_XAUUSD!$AA$2:$AA$2401,ALGLIB_SSA_XAUUSD!$V$2:$V$2401,"",0)</f>
        <v/>
      </c>
      <c r="S1825">
        <f>A1825</f>
        <v/>
      </c>
      <c r="T1825">
        <f>J1825</f>
        <v/>
      </c>
      <c r="U1825">
        <f>K1825</f>
        <v/>
      </c>
      <c r="V1825" s="14">
        <f>IF($A1825="","",MOD(ROW()-2,12)+1)</f>
        <v/>
      </c>
      <c r="W1825">
        <f>L1825</f>
        <v/>
      </c>
      <c r="X1825" s="14">
        <f>IF(F1825="","",F1825)</f>
        <v/>
      </c>
      <c r="Y1825" s="14">
        <f>IF(G1825="","",G1825)</f>
        <v/>
      </c>
      <c r="Z1825">
        <f>M1825</f>
        <v/>
      </c>
      <c r="AA1825">
        <f>N1825</f>
        <v/>
      </c>
      <c r="AB1825" s="14">
        <f>IF(H1825="","",H1825)</f>
        <v/>
      </c>
      <c r="AC1825">
        <f>O1825</f>
        <v/>
      </c>
      <c r="AD1825" s="14">
        <f>IF(I1825="","",I1825)</f>
        <v/>
      </c>
      <c r="AE1825">
        <f>P1825</f>
        <v/>
      </c>
      <c r="AH1825">
        <f>IF(S1825&lt;&gt;"",S1825,AH1824+900)</f>
        <v/>
      </c>
      <c r="AI1825">
        <f>IF(T1825&lt;&gt;"",T1825,AI1824)</f>
        <v/>
      </c>
      <c r="AJ1825">
        <f>IF(U1825&lt;&gt;"",U1825,AJ1824)</f>
        <v/>
      </c>
      <c r="AK1825">
        <f>IF(W1825&lt;&gt;"",W1825,"")</f>
        <v/>
      </c>
      <c r="AL1825" s="14">
        <f>IF(X1825&lt;&gt;"",X1825,"")</f>
        <v/>
      </c>
      <c r="AM1825" s="14">
        <f>IF(Y1825&lt;&gt;"",Y1825,"")</f>
        <v/>
      </c>
      <c r="AN1825" s="14">
        <f>IF(OR(AL1825="",AM1825=""),"",AL1825-AM1825)</f>
        <v/>
      </c>
      <c r="AO1825">
        <f>IF(AN1825="","",IF(AN1825&gt;0,"Bullish","Bearish"))</f>
        <v/>
      </c>
      <c r="AP1825">
        <f>IF(AO1825="",AP1824,AO1825)</f>
        <v/>
      </c>
      <c r="AQ1825" s="14">
        <f>IF(AB1825&lt;&gt;"",AB1825,"")</f>
        <v/>
      </c>
      <c r="AR1825" s="14">
        <f>IF(AD1825&lt;&gt;"",AD1825,"")</f>
        <v/>
      </c>
      <c r="AS1825">
        <f>IF(AS1824+1=13,1,AS1824+1)</f>
        <v/>
      </c>
      <c r="AT1825">
        <f>IFERROR(IF(SLOPE($AQ$1802:$AQ$1813,$AS$1802:$AS$1813)&gt;0,MIN(3,ABS(SLOPE($AQ$1802:$AQ$1813,$AS$1802:$AS$1813))),IF(SLOPE($AQ$1802:$AQ$1813,$AS$1802:$AS$1813)&lt;-0.5,-0.5,0)),0)</f>
        <v/>
      </c>
      <c r="AU1825">
        <f>IFERROR(IF(SLOPE($AR$1802:$AR$1813,$AS$1802:$AS$1813)&lt;0,MAX(-3,-ABS(SLOPE($AR$1802:$AR$1813,$AS$1802:$AS$1813))),IF(SLOPE($AR$1802:$AR$1813,$AS$1802:$AS$1813)&gt;0.5,0.5,0)),0)</f>
        <v/>
      </c>
      <c r="AV1825">
        <f>($AQ$1814+(AT1825*(AS1825-1)))</f>
        <v/>
      </c>
      <c r="AW1825">
        <f>($AR$1814+(AU1825*(AS1825-1)))</f>
        <v/>
      </c>
      <c r="AX1825">
        <f>IF(AT1825&gt;0,AV1825+AT1825,AV1825)</f>
        <v/>
      </c>
      <c r="AY1825">
        <f>IF(AU1825&lt;0,AW1825+AU1825,AW1825)</f>
        <v/>
      </c>
      <c r="BA1825" s="14">
        <f>IFERROR(AX1825-AQ1825,"")</f>
        <v/>
      </c>
      <c r="BB1825" s="14">
        <f>IFERROR(AY1825-AR1825,"")</f>
        <v/>
      </c>
      <c r="BD1825">
        <f>AH1825</f>
        <v/>
      </c>
      <c r="BE1825">
        <f>AI1825</f>
        <v/>
      </c>
      <c r="BF1825">
        <f>AJ1825</f>
        <v/>
      </c>
      <c r="BG1825" s="14">
        <f>L1825</f>
        <v/>
      </c>
      <c r="BH1825" s="14">
        <f>IF(X1825="","",X1825)</f>
        <v/>
      </c>
      <c r="BI1825" s="14">
        <f>IF(Y1825="","",Y1825)</f>
        <v/>
      </c>
      <c r="BJ1825">
        <f>Z1825</f>
        <v/>
      </c>
      <c r="BK1825">
        <f>AA1825</f>
        <v/>
      </c>
      <c r="BL1825">
        <f>IFERROR(AX1825,"")</f>
        <v/>
      </c>
      <c r="BM1825">
        <f>IFERROR(AY1825,"")</f>
        <v/>
      </c>
    </row>
    <row r="1826" ht="14.25" customHeight="1">
      <c r="A1826">
        <f>ALGLIB_SSA_XAUUSD!AA1826</f>
        <v/>
      </c>
      <c r="B1826">
        <f>IF($A1826="","",INDEX(ALGLIB_SSA_XAUUSD!$B$2:$B$2401,MATCH($A1826,ALGLIB_SSA_XAUUSD!$A$2:$A$2401,1)))</f>
        <v/>
      </c>
      <c r="C1826">
        <f>IF($A1826="","",INDEX(ALGLIB_SSA_XAUUSD!$C$2:$C$2401,MATCH($A1826,ALGLIB_SSA_XAUUSD!$A$2:$A$2401,1)))</f>
        <v/>
      </c>
      <c r="D1826" s="14">
        <f>IF($A1826="","",INT((ROW()-2)/12)+1)</f>
        <v/>
      </c>
      <c r="E1826" s="14">
        <f>IF($A1826="","",INDEX(ALGLIB_SSA_XAUUSD!$D$2:$D$2401,MATCH($A1826,ALGLIB_SSA_XAUUSD!$A$2:$A$2401,1)))</f>
        <v/>
      </c>
      <c r="F1826" s="14">
        <f>IF($A1826="","",INDEX(ALGLIB_SSA_XAUUSD!$E$2:$E$2401,MATCH($A1826,ALGLIB_SSA_XAUUSD!$A$2:$A$2401,1)))</f>
        <v/>
      </c>
      <c r="G1826" s="14">
        <f>IF($A1826="","",INDEX(ALGLIB_SSA_XAUUSD!$F$2:$F$2401,MATCH($A1826,ALGLIB_SSA_XAUUSD!$A$2:$A$2401,1)))</f>
        <v/>
      </c>
      <c r="H1826" s="14">
        <f>IF($A1826="","",INDEX(ALGLIB_SSA_XAUUSD!$G$2:$G$2401,MATCH($A1826,ALGLIB_SSA_XAUUSD!$A$2:$A$2401,1)))</f>
        <v/>
      </c>
      <c r="I1826" s="14">
        <f>IF($A1826="","",INDEX(ALGLIB_SSA_XAUUSD!$H$2:$H$2401,MATCH($A1826,ALGLIB_SSA_XAUUSD!$A$2:$A$2401,1)))</f>
        <v/>
      </c>
      <c r="J1826">
        <f>_xlfn.XLOOKUP($A1826,ALGLIB_SSA_XAUUSD!$AA$2:$AA$2401,ALGLIB_SSA_XAUUSD!$P$2:$P$2401,"",0)</f>
        <v/>
      </c>
      <c r="K1826">
        <f>_xlfn.XLOOKUP($A1826,ALGLIB_SSA_XAUUSD!$AA$2:$AA$2401,ALGLIB_SSA_XAUUSD!$Q$2:$Q$2401,"",0)</f>
        <v/>
      </c>
      <c r="L1826">
        <f>_xlfn.XLOOKUP($A1826,ALGLIB_SSA_XAUUSD!$AA$2:$AA$2401,ALGLIB_SSA_XAUUSD!$R$2:$R$2401,"",0)</f>
        <v/>
      </c>
      <c r="M1826">
        <f>_xlfn.XLOOKUP($A1826,ALGLIB_SSA_XAUUSD!$AA$2:$AA$2401,ALGLIB_SSA_XAUUSD!$S$2:$S$2401,"",0)</f>
        <v/>
      </c>
      <c r="N1826">
        <f>_xlfn.XLOOKUP($A1826,ALGLIB_SSA_XAUUSD!$AA$2:$AA$2401,ALGLIB_SSA_XAUUSD!$T$2:$T$2401,"",0)</f>
        <v/>
      </c>
      <c r="O1826">
        <f>_xlfn.XLOOKUP($A1826,ALGLIB_SSA_XAUUSD!$AA$2:$AA$2401,ALGLIB_SSA_XAUUSD!$U$2:$U$2401,"",0)</f>
        <v/>
      </c>
      <c r="P1826">
        <f>_xlfn.XLOOKUP($A1826,ALGLIB_SSA_XAUUSD!$AA$2:$AA$2401,ALGLIB_SSA_XAUUSD!$V$2:$V$2401,"",0)</f>
        <v/>
      </c>
      <c r="S1826">
        <f>A1826</f>
        <v/>
      </c>
      <c r="T1826">
        <f>J1826</f>
        <v/>
      </c>
      <c r="U1826">
        <f>K1826</f>
        <v/>
      </c>
      <c r="V1826" s="14">
        <f>IF($A1826="","",MOD(ROW()-2,12)+1)</f>
        <v/>
      </c>
      <c r="W1826">
        <f>L1826</f>
        <v/>
      </c>
      <c r="X1826" s="14">
        <f>IF(F1826="","",F1826)</f>
        <v/>
      </c>
      <c r="Y1826" s="14">
        <f>IF(G1826="","",G1826)</f>
        <v/>
      </c>
      <c r="Z1826">
        <f>M1826</f>
        <v/>
      </c>
      <c r="AA1826">
        <f>N1826</f>
        <v/>
      </c>
      <c r="AB1826" s="14">
        <f>IF(H1826="","",H1826)</f>
        <v/>
      </c>
      <c r="AC1826">
        <f>O1826</f>
        <v/>
      </c>
      <c r="AD1826" s="14">
        <f>IF(I1826="","",I1826)</f>
        <v/>
      </c>
      <c r="AE1826">
        <f>P1826</f>
        <v/>
      </c>
      <c r="AH1826">
        <f>IF(S1826&lt;&gt;"",S1826,AH1825+900)</f>
        <v/>
      </c>
      <c r="AI1826">
        <f>IF(T1826&lt;&gt;"",T1826,AI1825)</f>
        <v/>
      </c>
      <c r="AJ1826">
        <f>IF(U1826&lt;&gt;"",U1826,AJ1825)</f>
        <v/>
      </c>
      <c r="AK1826">
        <f>IF(W1826&lt;&gt;"",W1826,"")</f>
        <v/>
      </c>
      <c r="AL1826" s="14">
        <f>IF(X1826&lt;&gt;"",X1826,"")</f>
        <v/>
      </c>
      <c r="AM1826" s="14">
        <f>IF(Y1826&lt;&gt;"",Y1826,"")</f>
        <v/>
      </c>
      <c r="AN1826" s="14">
        <f>IF(OR(AL1826="",AM1826=""),"",AL1826-AM1826)</f>
        <v/>
      </c>
      <c r="AO1826">
        <f>IF(AN1826="","",IF(AN1826&gt;0,"Bullish","Bearish"))</f>
        <v/>
      </c>
      <c r="AP1826">
        <f>IF(AO1826="",AP1825,AO1826)</f>
        <v/>
      </c>
      <c r="AQ1826" s="14">
        <f>IF(AB1826&lt;&gt;"",AB1826,"")</f>
        <v/>
      </c>
      <c r="AR1826" s="14">
        <f>IF(AD1826&lt;&gt;"",AD1826,"")</f>
        <v/>
      </c>
      <c r="AS1826">
        <f>IF(AS1825+1=13,1,AS1825+1)</f>
        <v/>
      </c>
      <c r="AT1826">
        <f>IFERROR(IF(SLOPE($AQ$1814:$AQ$1825,$AS$1814:$AS$1825)&gt;0,MIN(3,ABS(SLOPE($AQ$1814:$AQ$1825,$AS$1814:$AS$1825))),IF(SLOPE($AQ$1814:$AQ$1825,$AS$1814:$AS$1825)&lt;-0.5,-0.5,0)),0)</f>
        <v/>
      </c>
      <c r="AU1826">
        <f>IFERROR(IF(SLOPE($AR$1814:$AR$1825,$AS$1814:$AS$1825)&lt;0,MAX(-3,-ABS(SLOPE($AR$1814:$AR$1825,$AS$1814:$AS$1825))),IF(SLOPE($AR$1814:$AR$1825,$AS$1814:$AS$1825)&gt;0.5,0.5,0)),0)</f>
        <v/>
      </c>
      <c r="AV1826">
        <f>($AQ$1826+(AT1826*(AS1826-1)))</f>
        <v/>
      </c>
      <c r="AW1826">
        <f>($AR$1826+(AU1826*(AS1826-1)))</f>
        <v/>
      </c>
      <c r="AX1826">
        <f>IF(AT1826&gt;0,AV1826+AT1826,AV1826)</f>
        <v/>
      </c>
      <c r="AY1826">
        <f>IF(AU1826&lt;0,AW1826+AU1826,AW1826)</f>
        <v/>
      </c>
      <c r="BA1826" s="14">
        <f>IFERROR(AX1826-AQ1826,"")</f>
        <v/>
      </c>
      <c r="BB1826" s="14">
        <f>IFERROR(AY1826-AR1826,"")</f>
        <v/>
      </c>
      <c r="BD1826">
        <f>AH1826</f>
        <v/>
      </c>
      <c r="BE1826">
        <f>AI1826</f>
        <v/>
      </c>
      <c r="BF1826">
        <f>AJ1826</f>
        <v/>
      </c>
      <c r="BG1826" s="14">
        <f>L1826</f>
        <v/>
      </c>
      <c r="BH1826" s="14">
        <f>IF(X1826="","",X1826)</f>
        <v/>
      </c>
      <c r="BI1826" s="14">
        <f>IF(Y1826="","",Y1826)</f>
        <v/>
      </c>
      <c r="BJ1826">
        <f>Z1826</f>
        <v/>
      </c>
      <c r="BK1826">
        <f>AA1826</f>
        <v/>
      </c>
      <c r="BL1826">
        <f>IFERROR(AX1826,"")</f>
        <v/>
      </c>
      <c r="BM1826">
        <f>IFERROR(AY1826,"")</f>
        <v/>
      </c>
    </row>
    <row r="1827" ht="14.25" customHeight="1">
      <c r="A1827">
        <f>ALGLIB_SSA_XAUUSD!AA1827</f>
        <v/>
      </c>
      <c r="B1827">
        <f>IF($A1827="","",INDEX(ALGLIB_SSA_XAUUSD!$B$2:$B$2401,MATCH($A1827,ALGLIB_SSA_XAUUSD!$A$2:$A$2401,1)))</f>
        <v/>
      </c>
      <c r="C1827">
        <f>IF($A1827="","",INDEX(ALGLIB_SSA_XAUUSD!$C$2:$C$2401,MATCH($A1827,ALGLIB_SSA_XAUUSD!$A$2:$A$2401,1)))</f>
        <v/>
      </c>
      <c r="D1827" s="14">
        <f>IF($A1827="","",INT((ROW()-2)/12)+1)</f>
        <v/>
      </c>
      <c r="E1827" s="14">
        <f>IF(AND(E1838&lt;&gt;"",D1838=D1826+1),E1826+(E1838-E1826)*1/12,"")</f>
        <v/>
      </c>
      <c r="F1827" s="14">
        <f>IF(AND(F1838&lt;&gt;"",D1838=D1826+1),F1826+(F1838-F1826)*1/12,"")</f>
        <v/>
      </c>
      <c r="G1827" s="14">
        <f>IF(AND(G1838&lt;&gt;"",D1838=D1826+1),G1826+(G1838-G1826)*1/12,"")</f>
        <v/>
      </c>
      <c r="H1827" s="14">
        <f>IF(AND(H1838&lt;&gt;"",D1838=D1826+1),H1826+(H1838-H1826)*1/12,"")</f>
        <v/>
      </c>
      <c r="I1827" s="14">
        <f>IF(AND(L1838&lt;&gt;"",D1838=D1826+1),I1826+(I1838-I1826)*1/12,"")</f>
        <v/>
      </c>
      <c r="J1827">
        <f>_xlfn.XLOOKUP($A1827,ALGLIB_SSA_XAUUSD!$AA$2:$AA$2401,ALGLIB_SSA_XAUUSD!$P$2:$P$2401,"",0)</f>
        <v/>
      </c>
      <c r="K1827">
        <f>_xlfn.XLOOKUP($A1827,ALGLIB_SSA_XAUUSD!$AA$2:$AA$2401,ALGLIB_SSA_XAUUSD!$Q$2:$Q$2401,"",0)</f>
        <v/>
      </c>
      <c r="L1827">
        <f>_xlfn.XLOOKUP($A1827,ALGLIB_SSA_XAUUSD!$AA$2:$AA$2401,ALGLIB_SSA_XAUUSD!$R$2:$R$2401,"",0)</f>
        <v/>
      </c>
      <c r="M1827">
        <f>_xlfn.XLOOKUP($A1827,ALGLIB_SSA_XAUUSD!$AA$2:$AA$2401,ALGLIB_SSA_XAUUSD!$S$2:$S$2401,"",0)</f>
        <v/>
      </c>
      <c r="N1827">
        <f>_xlfn.XLOOKUP($A1827,ALGLIB_SSA_XAUUSD!$AA$2:$AA$2401,ALGLIB_SSA_XAUUSD!$T$2:$T$2401,"",0)</f>
        <v/>
      </c>
      <c r="O1827">
        <f>_xlfn.XLOOKUP($A1827,ALGLIB_SSA_XAUUSD!$AA$2:$AA$2401,ALGLIB_SSA_XAUUSD!$U$2:$U$2401,"",0)</f>
        <v/>
      </c>
      <c r="P1827">
        <f>_xlfn.XLOOKUP($A1827,ALGLIB_SSA_XAUUSD!$AA$2:$AA$2401,ALGLIB_SSA_XAUUSD!$V$2:$V$2401,"",0)</f>
        <v/>
      </c>
      <c r="S1827">
        <f>A1827</f>
        <v/>
      </c>
      <c r="T1827">
        <f>J1827</f>
        <v/>
      </c>
      <c r="U1827">
        <f>K1827</f>
        <v/>
      </c>
      <c r="V1827" s="14">
        <f>IF($A1827="","",MOD(ROW()-2,12)+1)</f>
        <v/>
      </c>
      <c r="W1827">
        <f>L1827</f>
        <v/>
      </c>
      <c r="X1827" s="14">
        <f>IF(F1827="","",F1827)</f>
        <v/>
      </c>
      <c r="Y1827" s="14">
        <f>IF(G1827="","",G1827)</f>
        <v/>
      </c>
      <c r="Z1827">
        <f>M1827</f>
        <v/>
      </c>
      <c r="AA1827">
        <f>N1827</f>
        <v/>
      </c>
      <c r="AB1827" s="14">
        <f>IF(H1827="","",H1827)</f>
        <v/>
      </c>
      <c r="AC1827">
        <f>O1827</f>
        <v/>
      </c>
      <c r="AD1827" s="14">
        <f>IF(I1827="","",I1827)</f>
        <v/>
      </c>
      <c r="AE1827">
        <f>P1827</f>
        <v/>
      </c>
      <c r="AH1827">
        <f>IF(S1827&lt;&gt;"",S1827,AH1826+900)</f>
        <v/>
      </c>
      <c r="AI1827">
        <f>IF(T1827&lt;&gt;"",T1827,AI1826)</f>
        <v/>
      </c>
      <c r="AJ1827">
        <f>IF(U1827&lt;&gt;"",U1827,AJ1826)</f>
        <v/>
      </c>
      <c r="AK1827">
        <f>IF(W1827&lt;&gt;"",W1827,"")</f>
        <v/>
      </c>
      <c r="AL1827" s="14">
        <f>IF(X1827&lt;&gt;"",X1827,"")</f>
        <v/>
      </c>
      <c r="AM1827" s="14">
        <f>IF(Y1827&lt;&gt;"",Y1827,"")</f>
        <v/>
      </c>
      <c r="AN1827" s="14">
        <f>IF(OR(AL1827="",AM1827=""),"",AL1827-AM1827)</f>
        <v/>
      </c>
      <c r="AO1827">
        <f>IF(AN1827="","",IF(AN1827&gt;0,"Bullish","Bearish"))</f>
        <v/>
      </c>
      <c r="AP1827">
        <f>IF(AO1827="",AP1826,AO1827)</f>
        <v/>
      </c>
      <c r="AQ1827" s="14">
        <f>IF(AB1827&lt;&gt;"",AB1827,"")</f>
        <v/>
      </c>
      <c r="AR1827" s="14">
        <f>IF(AD1827&lt;&gt;"",AD1827,"")</f>
        <v/>
      </c>
      <c r="AS1827">
        <f>IF(AS1826+1=13,1,AS1826+1)</f>
        <v/>
      </c>
      <c r="AT1827">
        <f>IFERROR(IF(SLOPE($AQ$1814:$AQ$1825,$AS$1814:$AS$1825)&gt;0,MIN(3,ABS(SLOPE($AQ$1814:$AQ$1825,$AS$1814:$AS$1825))),IF(SLOPE($AQ$1814:$AQ$1825,$AS$1814:$AS$1825)&lt;-0.5,-0.5,0)),0)</f>
        <v/>
      </c>
      <c r="AU1827">
        <f>IFERROR(IF(SLOPE($AR$1814:$AR$1825,$AS$1814:$AS$1825)&lt;0,MAX(-3,-ABS(SLOPE($AR$1814:$AR$1825,$AS$1814:$AS$1825))),IF(SLOPE($AR$1814:$AR$1825,$AS$1814:$AS$1825)&gt;0.5,0.5,0)),0)</f>
        <v/>
      </c>
      <c r="AV1827">
        <f>($AQ$1826+(AT1827*(AS1827-1)))</f>
        <v/>
      </c>
      <c r="AW1827">
        <f>($AR$1826+(AU1827*(AS1827-1)))</f>
        <v/>
      </c>
      <c r="AX1827">
        <f>IF(AT1827&gt;0,AV1827+AT1827,AV1827)</f>
        <v/>
      </c>
      <c r="AY1827">
        <f>IF(AU1827&lt;0,AW1827+AU1827,AW1827)</f>
        <v/>
      </c>
      <c r="BA1827" s="14">
        <f>IFERROR(AX1827-AQ1827,"")</f>
        <v/>
      </c>
      <c r="BB1827" s="14">
        <f>IFERROR(AY1827-AR1827,"")</f>
        <v/>
      </c>
      <c r="BD1827">
        <f>AH1827</f>
        <v/>
      </c>
      <c r="BE1827">
        <f>AI1827</f>
        <v/>
      </c>
      <c r="BF1827">
        <f>AJ1827</f>
        <v/>
      </c>
      <c r="BG1827" s="14">
        <f>L1827</f>
        <v/>
      </c>
      <c r="BH1827" s="14">
        <f>IF(X1827="","",X1827)</f>
        <v/>
      </c>
      <c r="BI1827" s="14">
        <f>IF(Y1827="","",Y1827)</f>
        <v/>
      </c>
      <c r="BJ1827">
        <f>Z1827</f>
        <v/>
      </c>
      <c r="BK1827">
        <f>AA1827</f>
        <v/>
      </c>
      <c r="BL1827">
        <f>IFERROR(AX1827,"")</f>
        <v/>
      </c>
      <c r="BM1827">
        <f>IFERROR(AY1827,"")</f>
        <v/>
      </c>
    </row>
    <row r="1828" ht="14.25" customHeight="1">
      <c r="A1828">
        <f>ALGLIB_SSA_XAUUSD!AA1828</f>
        <v/>
      </c>
      <c r="B1828">
        <f>IF($A1828="","",INDEX(ALGLIB_SSA_XAUUSD!$B$2:$B$2401,MATCH($A1828,ALGLIB_SSA_XAUUSD!$A$2:$A$2401,1)))</f>
        <v/>
      </c>
      <c r="C1828">
        <f>IF($A1828="","",INDEX(ALGLIB_SSA_XAUUSD!$C$2:$C$2401,MATCH($A1828,ALGLIB_SSA_XAUUSD!$A$2:$A$2401,1)))</f>
        <v/>
      </c>
      <c r="D1828" s="14">
        <f>IF($A1828="","",INT((ROW()-2)/12)+1)</f>
        <v/>
      </c>
      <c r="E1828" s="14">
        <f>IF(AND(E1838&lt;&gt;"",D1838=D1826+1),E1826+(E1838-E1826)*2/12,"")</f>
        <v/>
      </c>
      <c r="F1828" s="14">
        <f>IF(AND(F1838&lt;&gt;"",D1838=D1826+1),F1826+(F1838-F1826)*2/12,"")</f>
        <v/>
      </c>
      <c r="G1828" s="14">
        <f>IF(AND(G1838&lt;&gt;"",D1838=D1826+1),G1826+(G1838-G1826)*2/12,"")</f>
        <v/>
      </c>
      <c r="H1828" s="14">
        <f>IF(AND(H1838&lt;&gt;"",D1838=D1826+1),H1826+(H1838-H1826)*2/12,"")</f>
        <v/>
      </c>
      <c r="I1828" s="14">
        <f>IF(AND(L1838&lt;&gt;"",D1838=D1826+1),I1826+(I1838-I1826)*2/12,"")</f>
        <v/>
      </c>
      <c r="J1828">
        <f>_xlfn.XLOOKUP($A1828,ALGLIB_SSA_XAUUSD!$AA$2:$AA$2401,ALGLIB_SSA_XAUUSD!$P$2:$P$2401,"",0)</f>
        <v/>
      </c>
      <c r="K1828">
        <f>_xlfn.XLOOKUP($A1828,ALGLIB_SSA_XAUUSD!$AA$2:$AA$2401,ALGLIB_SSA_XAUUSD!$Q$2:$Q$2401,"",0)</f>
        <v/>
      </c>
      <c r="L1828">
        <f>_xlfn.XLOOKUP($A1828,ALGLIB_SSA_XAUUSD!$AA$2:$AA$2401,ALGLIB_SSA_XAUUSD!$R$2:$R$2401,"",0)</f>
        <v/>
      </c>
      <c r="M1828">
        <f>_xlfn.XLOOKUP($A1828,ALGLIB_SSA_XAUUSD!$AA$2:$AA$2401,ALGLIB_SSA_XAUUSD!$S$2:$S$2401,"",0)</f>
        <v/>
      </c>
      <c r="N1828">
        <f>_xlfn.XLOOKUP($A1828,ALGLIB_SSA_XAUUSD!$AA$2:$AA$2401,ALGLIB_SSA_XAUUSD!$T$2:$T$2401,"",0)</f>
        <v/>
      </c>
      <c r="O1828">
        <f>_xlfn.XLOOKUP($A1828,ALGLIB_SSA_XAUUSD!$AA$2:$AA$2401,ALGLIB_SSA_XAUUSD!$U$2:$U$2401,"",0)</f>
        <v/>
      </c>
      <c r="P1828">
        <f>_xlfn.XLOOKUP($A1828,ALGLIB_SSA_XAUUSD!$AA$2:$AA$2401,ALGLIB_SSA_XAUUSD!$V$2:$V$2401,"",0)</f>
        <v/>
      </c>
      <c r="S1828">
        <f>A1828</f>
        <v/>
      </c>
      <c r="T1828">
        <f>J1828</f>
        <v/>
      </c>
      <c r="U1828">
        <f>K1828</f>
        <v/>
      </c>
      <c r="V1828" s="14">
        <f>IF($A1828="","",MOD(ROW()-2,12)+1)</f>
        <v/>
      </c>
      <c r="W1828">
        <f>L1828</f>
        <v/>
      </c>
      <c r="X1828" s="14">
        <f>IF(F1828="","",F1828)</f>
        <v/>
      </c>
      <c r="Y1828" s="14">
        <f>IF(G1828="","",G1828)</f>
        <v/>
      </c>
      <c r="Z1828">
        <f>M1828</f>
        <v/>
      </c>
      <c r="AA1828">
        <f>N1828</f>
        <v/>
      </c>
      <c r="AB1828" s="14">
        <f>IF(H1828="","",H1828)</f>
        <v/>
      </c>
      <c r="AC1828">
        <f>O1828</f>
        <v/>
      </c>
      <c r="AD1828" s="14">
        <f>IF(I1828="","",I1828)</f>
        <v/>
      </c>
      <c r="AE1828">
        <f>P1828</f>
        <v/>
      </c>
      <c r="AH1828">
        <f>IF(S1828&lt;&gt;"",S1828,AH1827+900)</f>
        <v/>
      </c>
      <c r="AI1828">
        <f>IF(T1828&lt;&gt;"",T1828,AI1827)</f>
        <v/>
      </c>
      <c r="AJ1828">
        <f>IF(U1828&lt;&gt;"",U1828,AJ1827)</f>
        <v/>
      </c>
      <c r="AK1828">
        <f>IF(W1828&lt;&gt;"",W1828,"")</f>
        <v/>
      </c>
      <c r="AL1828" s="14">
        <f>IF(X1828&lt;&gt;"",X1828,"")</f>
        <v/>
      </c>
      <c r="AM1828" s="14">
        <f>IF(Y1828&lt;&gt;"",Y1828,"")</f>
        <v/>
      </c>
      <c r="AN1828" s="14">
        <f>IF(OR(AL1828="",AM1828=""),"",AL1828-AM1828)</f>
        <v/>
      </c>
      <c r="AO1828">
        <f>IF(AN1828="","",IF(AN1828&gt;0,"Bullish","Bearish"))</f>
        <v/>
      </c>
      <c r="AP1828">
        <f>IF(AO1828="",AP1827,AO1828)</f>
        <v/>
      </c>
      <c r="AQ1828" s="14">
        <f>IF(AB1828&lt;&gt;"",AB1828,"")</f>
        <v/>
      </c>
      <c r="AR1828" s="14">
        <f>IF(AD1828&lt;&gt;"",AD1828,"")</f>
        <v/>
      </c>
      <c r="AS1828">
        <f>IF(AS1827+1=13,1,AS1827+1)</f>
        <v/>
      </c>
      <c r="AT1828">
        <f>IFERROR(IF(SLOPE($AQ$1814:$AQ$1825,$AS$1814:$AS$1825)&gt;0,MIN(3,ABS(SLOPE($AQ$1814:$AQ$1825,$AS$1814:$AS$1825))),IF(SLOPE($AQ$1814:$AQ$1825,$AS$1814:$AS$1825)&lt;-0.5,-0.5,0)),0)</f>
        <v/>
      </c>
      <c r="AU1828">
        <f>IFERROR(IF(SLOPE($AR$1814:$AR$1825,$AS$1814:$AS$1825)&lt;0,MAX(-3,-ABS(SLOPE($AR$1814:$AR$1825,$AS$1814:$AS$1825))),IF(SLOPE($AR$1814:$AR$1825,$AS$1814:$AS$1825)&gt;0.5,0.5,0)),0)</f>
        <v/>
      </c>
      <c r="AV1828">
        <f>($AQ$1826+(AT1828*(AS1828-1)))</f>
        <v/>
      </c>
      <c r="AW1828">
        <f>($AR$1826+(AU1828*(AS1828-1)))</f>
        <v/>
      </c>
      <c r="AX1828">
        <f>IF(AT1828&gt;0,AV1828+AT1828,AV1828)</f>
        <v/>
      </c>
      <c r="AY1828">
        <f>IF(AU1828&lt;0,AW1828+AU1828,AW1828)</f>
        <v/>
      </c>
      <c r="BA1828" s="14">
        <f>IFERROR(AX1828-AQ1828,"")</f>
        <v/>
      </c>
      <c r="BB1828" s="14">
        <f>IFERROR(AY1828-AR1828,"")</f>
        <v/>
      </c>
      <c r="BD1828">
        <f>AH1828</f>
        <v/>
      </c>
      <c r="BE1828">
        <f>AI1828</f>
        <v/>
      </c>
      <c r="BF1828">
        <f>AJ1828</f>
        <v/>
      </c>
      <c r="BG1828" s="14">
        <f>L1828</f>
        <v/>
      </c>
      <c r="BH1828" s="14">
        <f>IF(X1828="","",X1828)</f>
        <v/>
      </c>
      <c r="BI1828" s="14">
        <f>IF(Y1828="","",Y1828)</f>
        <v/>
      </c>
      <c r="BJ1828">
        <f>Z1828</f>
        <v/>
      </c>
      <c r="BK1828">
        <f>AA1828</f>
        <v/>
      </c>
      <c r="BL1828">
        <f>IFERROR(AX1828,"")</f>
        <v/>
      </c>
      <c r="BM1828">
        <f>IFERROR(AY1828,"")</f>
        <v/>
      </c>
    </row>
    <row r="1829" ht="14.25" customHeight="1">
      <c r="A1829">
        <f>ALGLIB_SSA_XAUUSD!AA1829</f>
        <v/>
      </c>
      <c r="B1829">
        <f>IF($A1829="","",INDEX(ALGLIB_SSA_XAUUSD!$B$2:$B$2401,MATCH($A1829,ALGLIB_SSA_XAUUSD!$A$2:$A$2401,1)))</f>
        <v/>
      </c>
      <c r="C1829">
        <f>IF($A1829="","",INDEX(ALGLIB_SSA_XAUUSD!$C$2:$C$2401,MATCH($A1829,ALGLIB_SSA_XAUUSD!$A$2:$A$2401,1)))</f>
        <v/>
      </c>
      <c r="D1829" s="14">
        <f>IF($A1829="","",INT((ROW()-2)/12)+1)</f>
        <v/>
      </c>
      <c r="E1829" s="14">
        <f>IF(AND(E1838&lt;&gt;"",D1838=D1826+1),E1826+(E1838-E1826)*3/12,"")</f>
        <v/>
      </c>
      <c r="F1829" s="14">
        <f>IF(AND(F1838&lt;&gt;"",D1838=D1826+1),F1826+(F1838-F1826)*3/12,"")</f>
        <v/>
      </c>
      <c r="G1829" s="14">
        <f>IF(AND(G1838&lt;&gt;"",D1838=D1826+1),G1826+(G1838-G1826)*3/12,"")</f>
        <v/>
      </c>
      <c r="H1829" s="14">
        <f>IF(AND(H1838&lt;&gt;"",D1838=D1826+1),H1826+(H1838-H1826)*3/12,"")</f>
        <v/>
      </c>
      <c r="I1829" s="14">
        <f>IF(AND(L1838&lt;&gt;"",D1838=D1826+1),I1826+(I1838-I1826)*3/12,"")</f>
        <v/>
      </c>
      <c r="J1829">
        <f>_xlfn.XLOOKUP($A1829,ALGLIB_SSA_XAUUSD!$AA$2:$AA$2401,ALGLIB_SSA_XAUUSD!$P$2:$P$2401,"",0)</f>
        <v/>
      </c>
      <c r="K1829">
        <f>_xlfn.XLOOKUP($A1829,ALGLIB_SSA_XAUUSD!$AA$2:$AA$2401,ALGLIB_SSA_XAUUSD!$Q$2:$Q$2401,"",0)</f>
        <v/>
      </c>
      <c r="L1829">
        <f>_xlfn.XLOOKUP($A1829,ALGLIB_SSA_XAUUSD!$AA$2:$AA$2401,ALGLIB_SSA_XAUUSD!$R$2:$R$2401,"",0)</f>
        <v/>
      </c>
      <c r="M1829">
        <f>_xlfn.XLOOKUP($A1829,ALGLIB_SSA_XAUUSD!$AA$2:$AA$2401,ALGLIB_SSA_XAUUSD!$S$2:$S$2401,"",0)</f>
        <v/>
      </c>
      <c r="N1829">
        <f>_xlfn.XLOOKUP($A1829,ALGLIB_SSA_XAUUSD!$AA$2:$AA$2401,ALGLIB_SSA_XAUUSD!$T$2:$T$2401,"",0)</f>
        <v/>
      </c>
      <c r="O1829">
        <f>_xlfn.XLOOKUP($A1829,ALGLIB_SSA_XAUUSD!$AA$2:$AA$2401,ALGLIB_SSA_XAUUSD!$U$2:$U$2401,"",0)</f>
        <v/>
      </c>
      <c r="P1829">
        <f>_xlfn.XLOOKUP($A1829,ALGLIB_SSA_XAUUSD!$AA$2:$AA$2401,ALGLIB_SSA_XAUUSD!$V$2:$V$2401,"",0)</f>
        <v/>
      </c>
      <c r="S1829">
        <f>A1829</f>
        <v/>
      </c>
      <c r="T1829">
        <f>J1829</f>
        <v/>
      </c>
      <c r="U1829">
        <f>K1829</f>
        <v/>
      </c>
      <c r="V1829" s="14">
        <f>IF($A1829="","",MOD(ROW()-2,12)+1)</f>
        <v/>
      </c>
      <c r="W1829">
        <f>L1829</f>
        <v/>
      </c>
      <c r="X1829" s="14">
        <f>IF(F1829="","",F1829)</f>
        <v/>
      </c>
      <c r="Y1829" s="14">
        <f>IF(G1829="","",G1829)</f>
        <v/>
      </c>
      <c r="Z1829">
        <f>M1829</f>
        <v/>
      </c>
      <c r="AA1829">
        <f>N1829</f>
        <v/>
      </c>
      <c r="AB1829" s="14">
        <f>IF(H1829="","",H1829)</f>
        <v/>
      </c>
      <c r="AC1829">
        <f>O1829</f>
        <v/>
      </c>
      <c r="AD1829" s="14">
        <f>IF(I1829="","",I1829)</f>
        <v/>
      </c>
      <c r="AE1829">
        <f>P1829</f>
        <v/>
      </c>
      <c r="AH1829">
        <f>IF(S1829&lt;&gt;"",S1829,AH1828+900)</f>
        <v/>
      </c>
      <c r="AI1829">
        <f>IF(T1829&lt;&gt;"",T1829,AI1828)</f>
        <v/>
      </c>
      <c r="AJ1829">
        <f>IF(U1829&lt;&gt;"",U1829,AJ1828)</f>
        <v/>
      </c>
      <c r="AK1829">
        <f>IF(W1829&lt;&gt;"",W1829,"")</f>
        <v/>
      </c>
      <c r="AL1829" s="14">
        <f>IF(X1829&lt;&gt;"",X1829,"")</f>
        <v/>
      </c>
      <c r="AM1829" s="14">
        <f>IF(Y1829&lt;&gt;"",Y1829,"")</f>
        <v/>
      </c>
      <c r="AN1829" s="14">
        <f>IF(OR(AL1829="",AM1829=""),"",AL1829-AM1829)</f>
        <v/>
      </c>
      <c r="AO1829">
        <f>IF(AN1829="","",IF(AN1829&gt;0,"Bullish","Bearish"))</f>
        <v/>
      </c>
      <c r="AP1829">
        <f>IF(AO1829="",AP1828,AO1829)</f>
        <v/>
      </c>
      <c r="AQ1829" s="14">
        <f>IF(AB1829&lt;&gt;"",AB1829,"")</f>
        <v/>
      </c>
      <c r="AR1829" s="14">
        <f>IF(AD1829&lt;&gt;"",AD1829,"")</f>
        <v/>
      </c>
      <c r="AS1829">
        <f>IF(AS1828+1=13,1,AS1828+1)</f>
        <v/>
      </c>
      <c r="AT1829">
        <f>IFERROR(IF(SLOPE($AQ$1814:$AQ$1825,$AS$1814:$AS$1825)&gt;0,MIN(3,ABS(SLOPE($AQ$1814:$AQ$1825,$AS$1814:$AS$1825))),IF(SLOPE($AQ$1814:$AQ$1825,$AS$1814:$AS$1825)&lt;-0.5,-0.5,0)),0)</f>
        <v/>
      </c>
      <c r="AU1829">
        <f>IFERROR(IF(SLOPE($AR$1814:$AR$1825,$AS$1814:$AS$1825)&lt;0,MAX(-3,-ABS(SLOPE($AR$1814:$AR$1825,$AS$1814:$AS$1825))),IF(SLOPE($AR$1814:$AR$1825,$AS$1814:$AS$1825)&gt;0.5,0.5,0)),0)</f>
        <v/>
      </c>
      <c r="AV1829">
        <f>($AQ$1826+(AT1829*(AS1829-1)))</f>
        <v/>
      </c>
      <c r="AW1829">
        <f>($AR$1826+(AU1829*(AS1829-1)))</f>
        <v/>
      </c>
      <c r="AX1829">
        <f>IF(AT1829&gt;0,AV1829+AT1829,AV1829)</f>
        <v/>
      </c>
      <c r="AY1829">
        <f>IF(AU1829&lt;0,AW1829+AU1829,AW1829)</f>
        <v/>
      </c>
      <c r="BA1829" s="14">
        <f>IFERROR(AX1829-AQ1829,"")</f>
        <v/>
      </c>
      <c r="BB1829" s="14">
        <f>IFERROR(AY1829-AR1829,"")</f>
        <v/>
      </c>
      <c r="BD1829">
        <f>AH1829</f>
        <v/>
      </c>
      <c r="BE1829">
        <f>AI1829</f>
        <v/>
      </c>
      <c r="BF1829">
        <f>AJ1829</f>
        <v/>
      </c>
      <c r="BG1829" s="14">
        <f>L1829</f>
        <v/>
      </c>
      <c r="BH1829" s="14">
        <f>IF(X1829="","",X1829)</f>
        <v/>
      </c>
      <c r="BI1829" s="14">
        <f>IF(Y1829="","",Y1829)</f>
        <v/>
      </c>
      <c r="BJ1829">
        <f>Z1829</f>
        <v/>
      </c>
      <c r="BK1829">
        <f>AA1829</f>
        <v/>
      </c>
      <c r="BL1829">
        <f>IFERROR(AX1829,"")</f>
        <v/>
      </c>
      <c r="BM1829">
        <f>IFERROR(AY1829,"")</f>
        <v/>
      </c>
    </row>
    <row r="1830" ht="14.25" customHeight="1">
      <c r="A1830">
        <f>ALGLIB_SSA_XAUUSD!AA1830</f>
        <v/>
      </c>
      <c r="B1830">
        <f>IF($A1830="","",INDEX(ALGLIB_SSA_XAUUSD!$B$2:$B$2401,MATCH($A1830,ALGLIB_SSA_XAUUSD!$A$2:$A$2401,1)))</f>
        <v/>
      </c>
      <c r="C1830">
        <f>IF($A1830="","",INDEX(ALGLIB_SSA_XAUUSD!$C$2:$C$2401,MATCH($A1830,ALGLIB_SSA_XAUUSD!$A$2:$A$2401,1)))</f>
        <v/>
      </c>
      <c r="D1830" s="14">
        <f>IF($A1830="","",INT((ROW()-2)/12)+1)</f>
        <v/>
      </c>
      <c r="E1830" s="14">
        <f>IF(AND(E1838&lt;&gt;"",D1838=D1826+1),E1826+(E1838-E1826)*4/12,"")</f>
        <v/>
      </c>
      <c r="F1830" s="14">
        <f>IF(AND(F1838&lt;&gt;"",D1838=D1826+1),F1826+(F1838-F1826)*4/12,"")</f>
        <v/>
      </c>
      <c r="G1830" s="14">
        <f>IF(AND(G1838&lt;&gt;"",D1838=D1826+1),G1826+(G1838-G1826)*4/12,"")</f>
        <v/>
      </c>
      <c r="H1830" s="14">
        <f>IF(AND(H1838&lt;&gt;"",D1838=D1826+1),H1826+(H1838-H1826)*4/12,"")</f>
        <v/>
      </c>
      <c r="I1830" s="14">
        <f>IF(AND(L1838&lt;&gt;"",D1838=D1826+1),I1826+(I1838-I1826)*4/12,"")</f>
        <v/>
      </c>
      <c r="J1830">
        <f>_xlfn.XLOOKUP($A1830,ALGLIB_SSA_XAUUSD!$AA$2:$AA$2401,ALGLIB_SSA_XAUUSD!$P$2:$P$2401,"",0)</f>
        <v/>
      </c>
      <c r="K1830">
        <f>_xlfn.XLOOKUP($A1830,ALGLIB_SSA_XAUUSD!$AA$2:$AA$2401,ALGLIB_SSA_XAUUSD!$Q$2:$Q$2401,"",0)</f>
        <v/>
      </c>
      <c r="L1830">
        <f>_xlfn.XLOOKUP($A1830,ALGLIB_SSA_XAUUSD!$AA$2:$AA$2401,ALGLIB_SSA_XAUUSD!$R$2:$R$2401,"",0)</f>
        <v/>
      </c>
      <c r="M1830">
        <f>_xlfn.XLOOKUP($A1830,ALGLIB_SSA_XAUUSD!$AA$2:$AA$2401,ALGLIB_SSA_XAUUSD!$S$2:$S$2401,"",0)</f>
        <v/>
      </c>
      <c r="N1830">
        <f>_xlfn.XLOOKUP($A1830,ALGLIB_SSA_XAUUSD!$AA$2:$AA$2401,ALGLIB_SSA_XAUUSD!$T$2:$T$2401,"",0)</f>
        <v/>
      </c>
      <c r="O1830">
        <f>_xlfn.XLOOKUP($A1830,ALGLIB_SSA_XAUUSD!$AA$2:$AA$2401,ALGLIB_SSA_XAUUSD!$U$2:$U$2401,"",0)</f>
        <v/>
      </c>
      <c r="P1830">
        <f>_xlfn.XLOOKUP($A1830,ALGLIB_SSA_XAUUSD!$AA$2:$AA$2401,ALGLIB_SSA_XAUUSD!$V$2:$V$2401,"",0)</f>
        <v/>
      </c>
      <c r="S1830">
        <f>A1830</f>
        <v/>
      </c>
      <c r="T1830">
        <f>J1830</f>
        <v/>
      </c>
      <c r="U1830">
        <f>K1830</f>
        <v/>
      </c>
      <c r="V1830" s="14">
        <f>IF($A1830="","",MOD(ROW()-2,12)+1)</f>
        <v/>
      </c>
      <c r="W1830">
        <f>L1830</f>
        <v/>
      </c>
      <c r="X1830" s="14">
        <f>IF(F1830="","",F1830)</f>
        <v/>
      </c>
      <c r="Y1830" s="14">
        <f>IF(G1830="","",G1830)</f>
        <v/>
      </c>
      <c r="Z1830">
        <f>M1830</f>
        <v/>
      </c>
      <c r="AA1830">
        <f>N1830</f>
        <v/>
      </c>
      <c r="AB1830" s="14">
        <f>IF(H1830="","",H1830)</f>
        <v/>
      </c>
      <c r="AC1830">
        <f>O1830</f>
        <v/>
      </c>
      <c r="AD1830" s="14">
        <f>IF(I1830="","",I1830)</f>
        <v/>
      </c>
      <c r="AE1830">
        <f>P1830</f>
        <v/>
      </c>
      <c r="AH1830">
        <f>IF(S1830&lt;&gt;"",S1830,AH1829+900)</f>
        <v/>
      </c>
      <c r="AI1830">
        <f>IF(T1830&lt;&gt;"",T1830,AI1829)</f>
        <v/>
      </c>
      <c r="AJ1830">
        <f>IF(U1830&lt;&gt;"",U1830,AJ1829)</f>
        <v/>
      </c>
      <c r="AK1830">
        <f>IF(W1830&lt;&gt;"",W1830,"")</f>
        <v/>
      </c>
      <c r="AL1830" s="14">
        <f>IF(X1830&lt;&gt;"",X1830,"")</f>
        <v/>
      </c>
      <c r="AM1830" s="14">
        <f>IF(Y1830&lt;&gt;"",Y1830,"")</f>
        <v/>
      </c>
      <c r="AN1830" s="14">
        <f>IF(OR(AL1830="",AM1830=""),"",AL1830-AM1830)</f>
        <v/>
      </c>
      <c r="AO1830">
        <f>IF(AN1830="","",IF(AN1830&gt;0,"Bullish","Bearish"))</f>
        <v/>
      </c>
      <c r="AP1830">
        <f>IF(AO1830="",AP1829,AO1830)</f>
        <v/>
      </c>
      <c r="AQ1830" s="14">
        <f>IF(AB1830&lt;&gt;"",AB1830,"")</f>
        <v/>
      </c>
      <c r="AR1830" s="14">
        <f>IF(AD1830&lt;&gt;"",AD1830,"")</f>
        <v/>
      </c>
      <c r="AS1830">
        <f>IF(AS1829+1=13,1,AS1829+1)</f>
        <v/>
      </c>
      <c r="AT1830">
        <f>IFERROR(IF(SLOPE($AQ$1814:$AQ$1825,$AS$1814:$AS$1825)&gt;0,MIN(3,ABS(SLOPE($AQ$1814:$AQ$1825,$AS$1814:$AS$1825))),IF(SLOPE($AQ$1814:$AQ$1825,$AS$1814:$AS$1825)&lt;-0.5,-0.5,0)),0)</f>
        <v/>
      </c>
      <c r="AU1830">
        <f>IFERROR(IF(SLOPE($AR$1814:$AR$1825,$AS$1814:$AS$1825)&lt;0,MAX(-3,-ABS(SLOPE($AR$1814:$AR$1825,$AS$1814:$AS$1825))),IF(SLOPE($AR$1814:$AR$1825,$AS$1814:$AS$1825)&gt;0.5,0.5,0)),0)</f>
        <v/>
      </c>
      <c r="AV1830">
        <f>($AQ$1826+(AT1830*(AS1830-1)))</f>
        <v/>
      </c>
      <c r="AW1830">
        <f>($AR$1826+(AU1830*(AS1830-1)))</f>
        <v/>
      </c>
      <c r="AX1830">
        <f>IF(AT1830&gt;0,AV1830+AT1830,AV1830)</f>
        <v/>
      </c>
      <c r="AY1830">
        <f>IF(AU1830&lt;0,AW1830+AU1830,AW1830)</f>
        <v/>
      </c>
      <c r="BA1830" s="14">
        <f>IFERROR(AX1830-AQ1830,"")</f>
        <v/>
      </c>
      <c r="BB1830" s="14">
        <f>IFERROR(AY1830-AR1830,"")</f>
        <v/>
      </c>
      <c r="BD1830">
        <f>AH1830</f>
        <v/>
      </c>
      <c r="BE1830">
        <f>AI1830</f>
        <v/>
      </c>
      <c r="BF1830">
        <f>AJ1830</f>
        <v/>
      </c>
      <c r="BG1830" s="14">
        <f>L1830</f>
        <v/>
      </c>
      <c r="BH1830" s="14">
        <f>IF(X1830="","",X1830)</f>
        <v/>
      </c>
      <c r="BI1830" s="14">
        <f>IF(Y1830="","",Y1830)</f>
        <v/>
      </c>
      <c r="BJ1830">
        <f>Z1830</f>
        <v/>
      </c>
      <c r="BK1830">
        <f>AA1830</f>
        <v/>
      </c>
      <c r="BL1830">
        <f>IFERROR(AX1830,"")</f>
        <v/>
      </c>
      <c r="BM1830">
        <f>IFERROR(AY1830,"")</f>
        <v/>
      </c>
    </row>
    <row r="1831" ht="14.25" customHeight="1">
      <c r="A1831">
        <f>ALGLIB_SSA_XAUUSD!AA1831</f>
        <v/>
      </c>
      <c r="B1831">
        <f>IF($A1831="","",INDEX(ALGLIB_SSA_XAUUSD!$B$2:$B$2401,MATCH($A1831,ALGLIB_SSA_XAUUSD!$A$2:$A$2401,1)))</f>
        <v/>
      </c>
      <c r="C1831">
        <f>IF($A1831="","",INDEX(ALGLIB_SSA_XAUUSD!$C$2:$C$2401,MATCH($A1831,ALGLIB_SSA_XAUUSD!$A$2:$A$2401,1)))</f>
        <v/>
      </c>
      <c r="D1831" s="14">
        <f>IF($A1831="","",INT((ROW()-2)/12)+1)</f>
        <v/>
      </c>
      <c r="E1831" s="14">
        <f>IF(AND(E1838&lt;&gt;"",D1838=D1826+1),E1826+(E1838-E1826)*5/12,"")</f>
        <v/>
      </c>
      <c r="F1831" s="14">
        <f>IF(AND(F1838&lt;&gt;"",D1838=D1826+1),F1826+(F1838-F1826)*5/12,"")</f>
        <v/>
      </c>
      <c r="G1831" s="14">
        <f>IF(AND(G1838&lt;&gt;"",D1838=D1826+1),G1826+(G1838-G1826)*5/12,"")</f>
        <v/>
      </c>
      <c r="H1831" s="14">
        <f>IF(AND(H1838&lt;&gt;"",D1838=D1826+1),H1826+(H1838-H1826)*5/12,"")</f>
        <v/>
      </c>
      <c r="I1831" s="14">
        <f>IF(AND(L1838&lt;&gt;"",D1838=D1826+1),I1826+(I1838-I1826)*5/12,"")</f>
        <v/>
      </c>
      <c r="J1831">
        <f>_xlfn.XLOOKUP($A1831,ALGLIB_SSA_XAUUSD!$AA$2:$AA$2401,ALGLIB_SSA_XAUUSD!$P$2:$P$2401,"",0)</f>
        <v/>
      </c>
      <c r="K1831">
        <f>_xlfn.XLOOKUP($A1831,ALGLIB_SSA_XAUUSD!$AA$2:$AA$2401,ALGLIB_SSA_XAUUSD!$Q$2:$Q$2401,"",0)</f>
        <v/>
      </c>
      <c r="L1831">
        <f>_xlfn.XLOOKUP($A1831,ALGLIB_SSA_XAUUSD!$AA$2:$AA$2401,ALGLIB_SSA_XAUUSD!$R$2:$R$2401,"",0)</f>
        <v/>
      </c>
      <c r="M1831">
        <f>_xlfn.XLOOKUP($A1831,ALGLIB_SSA_XAUUSD!$AA$2:$AA$2401,ALGLIB_SSA_XAUUSD!$S$2:$S$2401,"",0)</f>
        <v/>
      </c>
      <c r="N1831">
        <f>_xlfn.XLOOKUP($A1831,ALGLIB_SSA_XAUUSD!$AA$2:$AA$2401,ALGLIB_SSA_XAUUSD!$T$2:$T$2401,"",0)</f>
        <v/>
      </c>
      <c r="O1831">
        <f>_xlfn.XLOOKUP($A1831,ALGLIB_SSA_XAUUSD!$AA$2:$AA$2401,ALGLIB_SSA_XAUUSD!$U$2:$U$2401,"",0)</f>
        <v/>
      </c>
      <c r="P1831">
        <f>_xlfn.XLOOKUP($A1831,ALGLIB_SSA_XAUUSD!$AA$2:$AA$2401,ALGLIB_SSA_XAUUSD!$V$2:$V$2401,"",0)</f>
        <v/>
      </c>
      <c r="S1831">
        <f>A1831</f>
        <v/>
      </c>
      <c r="T1831">
        <f>J1831</f>
        <v/>
      </c>
      <c r="U1831">
        <f>K1831</f>
        <v/>
      </c>
      <c r="V1831" s="14">
        <f>IF($A1831="","",MOD(ROW()-2,12)+1)</f>
        <v/>
      </c>
      <c r="W1831">
        <f>L1831</f>
        <v/>
      </c>
      <c r="X1831" s="14">
        <f>IF(F1831="","",F1831)</f>
        <v/>
      </c>
      <c r="Y1831" s="14">
        <f>IF(G1831="","",G1831)</f>
        <v/>
      </c>
      <c r="Z1831">
        <f>M1831</f>
        <v/>
      </c>
      <c r="AA1831">
        <f>N1831</f>
        <v/>
      </c>
      <c r="AB1831" s="14">
        <f>IF(H1831="","",H1831)</f>
        <v/>
      </c>
      <c r="AC1831">
        <f>O1831</f>
        <v/>
      </c>
      <c r="AD1831" s="14">
        <f>IF(I1831="","",I1831)</f>
        <v/>
      </c>
      <c r="AE1831">
        <f>P1831</f>
        <v/>
      </c>
      <c r="AH1831">
        <f>IF(S1831&lt;&gt;"",S1831,AH1830+900)</f>
        <v/>
      </c>
      <c r="AI1831">
        <f>IF(T1831&lt;&gt;"",T1831,AI1830)</f>
        <v/>
      </c>
      <c r="AJ1831">
        <f>IF(U1831&lt;&gt;"",U1831,AJ1830)</f>
        <v/>
      </c>
      <c r="AK1831">
        <f>IF(W1831&lt;&gt;"",W1831,"")</f>
        <v/>
      </c>
      <c r="AL1831" s="14">
        <f>IF(X1831&lt;&gt;"",X1831,"")</f>
        <v/>
      </c>
      <c r="AM1831" s="14">
        <f>IF(Y1831&lt;&gt;"",Y1831,"")</f>
        <v/>
      </c>
      <c r="AN1831" s="14">
        <f>IF(OR(AL1831="",AM1831=""),"",AL1831-AM1831)</f>
        <v/>
      </c>
      <c r="AO1831">
        <f>IF(AN1831="","",IF(AN1831&gt;0,"Bullish","Bearish"))</f>
        <v/>
      </c>
      <c r="AP1831">
        <f>IF(AO1831="",AP1830,AO1831)</f>
        <v/>
      </c>
      <c r="AQ1831" s="14">
        <f>IF(AB1831&lt;&gt;"",AB1831,"")</f>
        <v/>
      </c>
      <c r="AR1831" s="14">
        <f>IF(AD1831&lt;&gt;"",AD1831,"")</f>
        <v/>
      </c>
      <c r="AS1831">
        <f>IF(AS1830+1=13,1,AS1830+1)</f>
        <v/>
      </c>
      <c r="AT1831">
        <f>IFERROR(IF(SLOPE($AQ$1814:$AQ$1825,$AS$1814:$AS$1825)&gt;0,MIN(3,ABS(SLOPE($AQ$1814:$AQ$1825,$AS$1814:$AS$1825))),IF(SLOPE($AQ$1814:$AQ$1825,$AS$1814:$AS$1825)&lt;-0.5,-0.5,0)),0)</f>
        <v/>
      </c>
      <c r="AU1831">
        <f>IFERROR(IF(SLOPE($AR$1814:$AR$1825,$AS$1814:$AS$1825)&lt;0,MAX(-3,-ABS(SLOPE($AR$1814:$AR$1825,$AS$1814:$AS$1825))),IF(SLOPE($AR$1814:$AR$1825,$AS$1814:$AS$1825)&gt;0.5,0.5,0)),0)</f>
        <v/>
      </c>
      <c r="AV1831">
        <f>($AQ$1826+(AT1831*(AS1831-1)))</f>
        <v/>
      </c>
      <c r="AW1831">
        <f>($AR$1826+(AU1831*(AS1831-1)))</f>
        <v/>
      </c>
      <c r="AX1831">
        <f>IF(AT1831&gt;0,AV1831+AT1831,AV1831)</f>
        <v/>
      </c>
      <c r="AY1831">
        <f>IF(AU1831&lt;0,AW1831+AU1831,AW1831)</f>
        <v/>
      </c>
      <c r="BA1831" s="14">
        <f>IFERROR(AX1831-AQ1831,"")</f>
        <v/>
      </c>
      <c r="BB1831" s="14">
        <f>IFERROR(AY1831-AR1831,"")</f>
        <v/>
      </c>
      <c r="BD1831">
        <f>AH1831</f>
        <v/>
      </c>
      <c r="BE1831">
        <f>AI1831</f>
        <v/>
      </c>
      <c r="BF1831">
        <f>AJ1831</f>
        <v/>
      </c>
      <c r="BG1831" s="14">
        <f>L1831</f>
        <v/>
      </c>
      <c r="BH1831" s="14">
        <f>IF(X1831="","",X1831)</f>
        <v/>
      </c>
      <c r="BI1831" s="14">
        <f>IF(Y1831="","",Y1831)</f>
        <v/>
      </c>
      <c r="BJ1831">
        <f>Z1831</f>
        <v/>
      </c>
      <c r="BK1831">
        <f>AA1831</f>
        <v/>
      </c>
      <c r="BL1831">
        <f>IFERROR(AX1831,"")</f>
        <v/>
      </c>
      <c r="BM1831">
        <f>IFERROR(AY1831,"")</f>
        <v/>
      </c>
    </row>
    <row r="1832" ht="14.25" customHeight="1">
      <c r="A1832">
        <f>ALGLIB_SSA_XAUUSD!AA1832</f>
        <v/>
      </c>
      <c r="B1832">
        <f>IF($A1832="","",INDEX(ALGLIB_SSA_XAUUSD!$B$2:$B$2401,MATCH($A1832,ALGLIB_SSA_XAUUSD!$A$2:$A$2401,1)))</f>
        <v/>
      </c>
      <c r="C1832">
        <f>IF($A1832="","",INDEX(ALGLIB_SSA_XAUUSD!$C$2:$C$2401,MATCH($A1832,ALGLIB_SSA_XAUUSD!$A$2:$A$2401,1)))</f>
        <v/>
      </c>
      <c r="D1832" s="14">
        <f>IF($A1832="","",INT((ROW()-2)/12)+1)</f>
        <v/>
      </c>
      <c r="E1832" s="14">
        <f>IF(AND(E1838&lt;&gt;"",D1838=D1826+1),E1826+(E1838-E1826)*6/12,"")</f>
        <v/>
      </c>
      <c r="F1832" s="14">
        <f>IF(AND(F1838&lt;&gt;"",D1838=D1826+1),F1826+(F1838-F1826)*6/12,"")</f>
        <v/>
      </c>
      <c r="G1832" s="14">
        <f>IF(AND(G1838&lt;&gt;"",D1838=D1826+1),G1826+(G1838-G1826)*6/12,"")</f>
        <v/>
      </c>
      <c r="H1832" s="14">
        <f>IF(AND(H1838&lt;&gt;"",D1838=D1826+1),H1826+(H1838-H1826)*6/12,"")</f>
        <v/>
      </c>
      <c r="I1832" s="14">
        <f>IF(AND(L1838&lt;&gt;"",D1838=D1826+1),I1826+(I1838-I1826)*6/12,"")</f>
        <v/>
      </c>
      <c r="J1832">
        <f>_xlfn.XLOOKUP($A1832,ALGLIB_SSA_XAUUSD!$AA$2:$AA$2401,ALGLIB_SSA_XAUUSD!$P$2:$P$2401,"",0)</f>
        <v/>
      </c>
      <c r="K1832">
        <f>_xlfn.XLOOKUP($A1832,ALGLIB_SSA_XAUUSD!$AA$2:$AA$2401,ALGLIB_SSA_XAUUSD!$Q$2:$Q$2401,"",0)</f>
        <v/>
      </c>
      <c r="L1832">
        <f>_xlfn.XLOOKUP($A1832,ALGLIB_SSA_XAUUSD!$AA$2:$AA$2401,ALGLIB_SSA_XAUUSD!$R$2:$R$2401,"",0)</f>
        <v/>
      </c>
      <c r="M1832">
        <f>_xlfn.XLOOKUP($A1832,ALGLIB_SSA_XAUUSD!$AA$2:$AA$2401,ALGLIB_SSA_XAUUSD!$S$2:$S$2401,"",0)</f>
        <v/>
      </c>
      <c r="N1832">
        <f>_xlfn.XLOOKUP($A1832,ALGLIB_SSA_XAUUSD!$AA$2:$AA$2401,ALGLIB_SSA_XAUUSD!$T$2:$T$2401,"",0)</f>
        <v/>
      </c>
      <c r="O1832">
        <f>_xlfn.XLOOKUP($A1832,ALGLIB_SSA_XAUUSD!$AA$2:$AA$2401,ALGLIB_SSA_XAUUSD!$U$2:$U$2401,"",0)</f>
        <v/>
      </c>
      <c r="P1832">
        <f>_xlfn.XLOOKUP($A1832,ALGLIB_SSA_XAUUSD!$AA$2:$AA$2401,ALGLIB_SSA_XAUUSD!$V$2:$V$2401,"",0)</f>
        <v/>
      </c>
      <c r="S1832">
        <f>A1832</f>
        <v/>
      </c>
      <c r="T1832">
        <f>J1832</f>
        <v/>
      </c>
      <c r="U1832">
        <f>K1832</f>
        <v/>
      </c>
      <c r="V1832" s="14">
        <f>IF($A1832="","",MOD(ROW()-2,12)+1)</f>
        <v/>
      </c>
      <c r="W1832">
        <f>L1832</f>
        <v/>
      </c>
      <c r="X1832" s="14">
        <f>IF(F1832="","",F1832)</f>
        <v/>
      </c>
      <c r="Y1832" s="14">
        <f>IF(G1832="","",G1832)</f>
        <v/>
      </c>
      <c r="Z1832">
        <f>M1832</f>
        <v/>
      </c>
      <c r="AA1832">
        <f>N1832</f>
        <v/>
      </c>
      <c r="AB1832" s="14">
        <f>IF(H1832="","",H1832)</f>
        <v/>
      </c>
      <c r="AC1832">
        <f>O1832</f>
        <v/>
      </c>
      <c r="AD1832" s="14">
        <f>IF(I1832="","",I1832)</f>
        <v/>
      </c>
      <c r="AE1832">
        <f>P1832</f>
        <v/>
      </c>
      <c r="AH1832">
        <f>IF(S1832&lt;&gt;"",S1832,AH1831+900)</f>
        <v/>
      </c>
      <c r="AI1832">
        <f>IF(T1832&lt;&gt;"",T1832,AI1831)</f>
        <v/>
      </c>
      <c r="AJ1832">
        <f>IF(U1832&lt;&gt;"",U1832,AJ1831)</f>
        <v/>
      </c>
      <c r="AK1832">
        <f>IF(W1832&lt;&gt;"",W1832,"")</f>
        <v/>
      </c>
      <c r="AL1832" s="14">
        <f>IF(X1832&lt;&gt;"",X1832,"")</f>
        <v/>
      </c>
      <c r="AM1832" s="14">
        <f>IF(Y1832&lt;&gt;"",Y1832,"")</f>
        <v/>
      </c>
      <c r="AN1832" s="14">
        <f>IF(OR(AL1832="",AM1832=""),"",AL1832-AM1832)</f>
        <v/>
      </c>
      <c r="AO1832">
        <f>IF(AN1832="","",IF(AN1832&gt;0,"Bullish","Bearish"))</f>
        <v/>
      </c>
      <c r="AP1832">
        <f>IF(AO1832="",AP1831,AO1832)</f>
        <v/>
      </c>
      <c r="AQ1832" s="14">
        <f>IF(AB1832&lt;&gt;"",AB1832,"")</f>
        <v/>
      </c>
      <c r="AR1832" s="14">
        <f>IF(AD1832&lt;&gt;"",AD1832,"")</f>
        <v/>
      </c>
      <c r="AS1832">
        <f>IF(AS1831+1=13,1,AS1831+1)</f>
        <v/>
      </c>
      <c r="AT1832">
        <f>IFERROR(IF(SLOPE($AQ$1814:$AQ$1825,$AS$1814:$AS$1825)&gt;0,MIN(3,ABS(SLOPE($AQ$1814:$AQ$1825,$AS$1814:$AS$1825))),IF(SLOPE($AQ$1814:$AQ$1825,$AS$1814:$AS$1825)&lt;-0.5,-0.5,0)),0)</f>
        <v/>
      </c>
      <c r="AU1832">
        <f>IFERROR(IF(SLOPE($AR$1814:$AR$1825,$AS$1814:$AS$1825)&lt;0,MAX(-3,-ABS(SLOPE($AR$1814:$AR$1825,$AS$1814:$AS$1825))),IF(SLOPE($AR$1814:$AR$1825,$AS$1814:$AS$1825)&gt;0.5,0.5,0)),0)</f>
        <v/>
      </c>
      <c r="AV1832">
        <f>($AQ$1826+(AT1832*(AS1832-1)))</f>
        <v/>
      </c>
      <c r="AW1832">
        <f>($AR$1826+(AU1832*(AS1832-1)))</f>
        <v/>
      </c>
      <c r="AX1832">
        <f>IF(AT1832&gt;0,AV1832+AT1832,AV1832)</f>
        <v/>
      </c>
      <c r="AY1832">
        <f>IF(AU1832&lt;0,AW1832+AU1832,AW1832)</f>
        <v/>
      </c>
      <c r="BA1832" s="14">
        <f>IFERROR(AX1832-AQ1832,"")</f>
        <v/>
      </c>
      <c r="BB1832" s="14">
        <f>IFERROR(AY1832-AR1832,"")</f>
        <v/>
      </c>
      <c r="BD1832">
        <f>AH1832</f>
        <v/>
      </c>
      <c r="BE1832">
        <f>AI1832</f>
        <v/>
      </c>
      <c r="BF1832">
        <f>AJ1832</f>
        <v/>
      </c>
      <c r="BG1832" s="14">
        <f>L1832</f>
        <v/>
      </c>
      <c r="BH1832" s="14">
        <f>IF(X1832="","",X1832)</f>
        <v/>
      </c>
      <c r="BI1832" s="14">
        <f>IF(Y1832="","",Y1832)</f>
        <v/>
      </c>
      <c r="BJ1832">
        <f>Z1832</f>
        <v/>
      </c>
      <c r="BK1832">
        <f>AA1832</f>
        <v/>
      </c>
      <c r="BL1832">
        <f>IFERROR(AX1832,"")</f>
        <v/>
      </c>
      <c r="BM1832">
        <f>IFERROR(AY1832,"")</f>
        <v/>
      </c>
    </row>
    <row r="1833" ht="14.25" customHeight="1">
      <c r="A1833">
        <f>ALGLIB_SSA_XAUUSD!AA1833</f>
        <v/>
      </c>
      <c r="B1833">
        <f>IF($A1833="","",INDEX(ALGLIB_SSA_XAUUSD!$B$2:$B$2401,MATCH($A1833,ALGLIB_SSA_XAUUSD!$A$2:$A$2401,1)))</f>
        <v/>
      </c>
      <c r="C1833">
        <f>IF($A1833="","",INDEX(ALGLIB_SSA_XAUUSD!$C$2:$C$2401,MATCH($A1833,ALGLIB_SSA_XAUUSD!$A$2:$A$2401,1)))</f>
        <v/>
      </c>
      <c r="D1833" s="14">
        <f>IF($A1833="","",INT((ROW()-2)/12)+1)</f>
        <v/>
      </c>
      <c r="E1833" s="14">
        <f>IF(AND(E1838&lt;&gt;"",D1838=D1826+1),E1826+(E1838-E1826)*7/12,"")</f>
        <v/>
      </c>
      <c r="F1833" s="14">
        <f>IF(AND(F1838&lt;&gt;"",D1838=D1826+1),F1826+(F1838-F1826)*7/12,"")</f>
        <v/>
      </c>
      <c r="G1833" s="14">
        <f>IF(AND(G1838&lt;&gt;"",D1838=D1826+1),G1826+(G1838-G1826)*7/12,"")</f>
        <v/>
      </c>
      <c r="H1833" s="14">
        <f>IF(AND(H1838&lt;&gt;"",D1838=D1826+1),H1826+(H1838-H1826)*7/12,"")</f>
        <v/>
      </c>
      <c r="I1833" s="14">
        <f>IF(AND(L1838&lt;&gt;"",D1838=D1826+1),I1826+(I1838-I1826)*7/12,"")</f>
        <v/>
      </c>
      <c r="J1833">
        <f>_xlfn.XLOOKUP($A1833,ALGLIB_SSA_XAUUSD!$AA$2:$AA$2401,ALGLIB_SSA_XAUUSD!$P$2:$P$2401,"",0)</f>
        <v/>
      </c>
      <c r="K1833">
        <f>_xlfn.XLOOKUP($A1833,ALGLIB_SSA_XAUUSD!$AA$2:$AA$2401,ALGLIB_SSA_XAUUSD!$Q$2:$Q$2401,"",0)</f>
        <v/>
      </c>
      <c r="L1833">
        <f>_xlfn.XLOOKUP($A1833,ALGLIB_SSA_XAUUSD!$AA$2:$AA$2401,ALGLIB_SSA_XAUUSD!$R$2:$R$2401,"",0)</f>
        <v/>
      </c>
      <c r="M1833">
        <f>_xlfn.XLOOKUP($A1833,ALGLIB_SSA_XAUUSD!$AA$2:$AA$2401,ALGLIB_SSA_XAUUSD!$S$2:$S$2401,"",0)</f>
        <v/>
      </c>
      <c r="N1833">
        <f>_xlfn.XLOOKUP($A1833,ALGLIB_SSA_XAUUSD!$AA$2:$AA$2401,ALGLIB_SSA_XAUUSD!$T$2:$T$2401,"",0)</f>
        <v/>
      </c>
      <c r="O1833">
        <f>_xlfn.XLOOKUP($A1833,ALGLIB_SSA_XAUUSD!$AA$2:$AA$2401,ALGLIB_SSA_XAUUSD!$U$2:$U$2401,"",0)</f>
        <v/>
      </c>
      <c r="P1833">
        <f>_xlfn.XLOOKUP($A1833,ALGLIB_SSA_XAUUSD!$AA$2:$AA$2401,ALGLIB_SSA_XAUUSD!$V$2:$V$2401,"",0)</f>
        <v/>
      </c>
      <c r="S1833">
        <f>A1833</f>
        <v/>
      </c>
      <c r="T1833">
        <f>J1833</f>
        <v/>
      </c>
      <c r="U1833">
        <f>K1833</f>
        <v/>
      </c>
      <c r="V1833" s="14">
        <f>IF($A1833="","",MOD(ROW()-2,12)+1)</f>
        <v/>
      </c>
      <c r="W1833">
        <f>L1833</f>
        <v/>
      </c>
      <c r="X1833" s="14">
        <f>IF(F1833="","",F1833)</f>
        <v/>
      </c>
      <c r="Y1833" s="14">
        <f>IF(G1833="","",G1833)</f>
        <v/>
      </c>
      <c r="Z1833">
        <f>M1833</f>
        <v/>
      </c>
      <c r="AA1833">
        <f>N1833</f>
        <v/>
      </c>
      <c r="AB1833" s="14">
        <f>IF(H1833="","",H1833)</f>
        <v/>
      </c>
      <c r="AC1833">
        <f>O1833</f>
        <v/>
      </c>
      <c r="AD1833" s="14">
        <f>IF(I1833="","",I1833)</f>
        <v/>
      </c>
      <c r="AE1833">
        <f>P1833</f>
        <v/>
      </c>
      <c r="AH1833">
        <f>IF(S1833&lt;&gt;"",S1833,AH1832+900)</f>
        <v/>
      </c>
      <c r="AI1833">
        <f>IF(T1833&lt;&gt;"",T1833,AI1832)</f>
        <v/>
      </c>
      <c r="AJ1833">
        <f>IF(U1833&lt;&gt;"",U1833,AJ1832)</f>
        <v/>
      </c>
      <c r="AK1833">
        <f>IF(W1833&lt;&gt;"",W1833,"")</f>
        <v/>
      </c>
      <c r="AL1833" s="14">
        <f>IF(X1833&lt;&gt;"",X1833,"")</f>
        <v/>
      </c>
      <c r="AM1833" s="14">
        <f>IF(Y1833&lt;&gt;"",Y1833,"")</f>
        <v/>
      </c>
      <c r="AN1833" s="14">
        <f>IF(OR(AL1833="",AM1833=""),"",AL1833-AM1833)</f>
        <v/>
      </c>
      <c r="AO1833">
        <f>IF(AN1833="","",IF(AN1833&gt;0,"Bullish","Bearish"))</f>
        <v/>
      </c>
      <c r="AP1833">
        <f>IF(AO1833="",AP1832,AO1833)</f>
        <v/>
      </c>
      <c r="AQ1833" s="14">
        <f>IF(AB1833&lt;&gt;"",AB1833,"")</f>
        <v/>
      </c>
      <c r="AR1833" s="14">
        <f>IF(AD1833&lt;&gt;"",AD1833,"")</f>
        <v/>
      </c>
      <c r="AS1833">
        <f>IF(AS1832+1=13,1,AS1832+1)</f>
        <v/>
      </c>
      <c r="AT1833">
        <f>IFERROR(IF(SLOPE($AQ$1814:$AQ$1825,$AS$1814:$AS$1825)&gt;0,MIN(3,ABS(SLOPE($AQ$1814:$AQ$1825,$AS$1814:$AS$1825))),IF(SLOPE($AQ$1814:$AQ$1825,$AS$1814:$AS$1825)&lt;-0.5,-0.5,0)),0)</f>
        <v/>
      </c>
      <c r="AU1833">
        <f>IFERROR(IF(SLOPE($AR$1814:$AR$1825,$AS$1814:$AS$1825)&lt;0,MAX(-3,-ABS(SLOPE($AR$1814:$AR$1825,$AS$1814:$AS$1825))),IF(SLOPE($AR$1814:$AR$1825,$AS$1814:$AS$1825)&gt;0.5,0.5,0)),0)</f>
        <v/>
      </c>
      <c r="AV1833">
        <f>($AQ$1826+(AT1833*(AS1833-1)))</f>
        <v/>
      </c>
      <c r="AW1833">
        <f>($AR$1826+(AU1833*(AS1833-1)))</f>
        <v/>
      </c>
      <c r="AX1833">
        <f>IF(AT1833&gt;0,AV1833+AT1833,AV1833)</f>
        <v/>
      </c>
      <c r="AY1833">
        <f>IF(AU1833&lt;0,AW1833+AU1833,AW1833)</f>
        <v/>
      </c>
      <c r="BA1833" s="14">
        <f>IFERROR(AX1833-AQ1833,"")</f>
        <v/>
      </c>
      <c r="BB1833" s="14">
        <f>IFERROR(AY1833-AR1833,"")</f>
        <v/>
      </c>
      <c r="BD1833">
        <f>AH1833</f>
        <v/>
      </c>
      <c r="BE1833">
        <f>AI1833</f>
        <v/>
      </c>
      <c r="BF1833">
        <f>AJ1833</f>
        <v/>
      </c>
      <c r="BG1833" s="14">
        <f>L1833</f>
        <v/>
      </c>
      <c r="BH1833" s="14">
        <f>IF(X1833="","",X1833)</f>
        <v/>
      </c>
      <c r="BI1833" s="14">
        <f>IF(Y1833="","",Y1833)</f>
        <v/>
      </c>
      <c r="BJ1833">
        <f>Z1833</f>
        <v/>
      </c>
      <c r="BK1833">
        <f>AA1833</f>
        <v/>
      </c>
      <c r="BL1833">
        <f>IFERROR(AX1833,"")</f>
        <v/>
      </c>
      <c r="BM1833">
        <f>IFERROR(AY1833,"")</f>
        <v/>
      </c>
    </row>
    <row r="1834" ht="14.25" customHeight="1">
      <c r="A1834">
        <f>ALGLIB_SSA_XAUUSD!AA1834</f>
        <v/>
      </c>
      <c r="B1834">
        <f>IF($A1834="","",INDEX(ALGLIB_SSA_XAUUSD!$B$2:$B$2401,MATCH($A1834,ALGLIB_SSA_XAUUSD!$A$2:$A$2401,1)))</f>
        <v/>
      </c>
      <c r="C1834">
        <f>IF($A1834="","",INDEX(ALGLIB_SSA_XAUUSD!$C$2:$C$2401,MATCH($A1834,ALGLIB_SSA_XAUUSD!$A$2:$A$2401,1)))</f>
        <v/>
      </c>
      <c r="D1834" s="14">
        <f>IF($A1834="","",INT((ROW()-2)/12)+1)</f>
        <v/>
      </c>
      <c r="E1834" s="14">
        <f>IF(AND(E1838&lt;&gt;"",D1838=D1826+1),E1826+(E1838-E1826)*8/12,"")</f>
        <v/>
      </c>
      <c r="F1834" s="14">
        <f>IF(AND(F1838&lt;&gt;"",D1838=D1826+1),F1826+(F1838-F1826)*8/12,"")</f>
        <v/>
      </c>
      <c r="G1834" s="14">
        <f>IF(AND(G1838&lt;&gt;"",D1838=D1826+1),G1826+(G1838-G1826)*8/12,"")</f>
        <v/>
      </c>
      <c r="H1834" s="14">
        <f>IF(AND(H1838&lt;&gt;"",D1838=D1826+1),H1826+(H1838-H1826)*8/12,"")</f>
        <v/>
      </c>
      <c r="I1834" s="14">
        <f>IF(AND(L1838&lt;&gt;"",D1838=D1826+1),I1826+(I1838-I1826)*8/12,"")</f>
        <v/>
      </c>
      <c r="J1834">
        <f>_xlfn.XLOOKUP($A1834,ALGLIB_SSA_XAUUSD!$AA$2:$AA$2401,ALGLIB_SSA_XAUUSD!$P$2:$P$2401,"",0)</f>
        <v/>
      </c>
      <c r="K1834">
        <f>_xlfn.XLOOKUP($A1834,ALGLIB_SSA_XAUUSD!$AA$2:$AA$2401,ALGLIB_SSA_XAUUSD!$Q$2:$Q$2401,"",0)</f>
        <v/>
      </c>
      <c r="L1834">
        <f>_xlfn.XLOOKUP($A1834,ALGLIB_SSA_XAUUSD!$AA$2:$AA$2401,ALGLIB_SSA_XAUUSD!$R$2:$R$2401,"",0)</f>
        <v/>
      </c>
      <c r="M1834">
        <f>_xlfn.XLOOKUP($A1834,ALGLIB_SSA_XAUUSD!$AA$2:$AA$2401,ALGLIB_SSA_XAUUSD!$S$2:$S$2401,"",0)</f>
        <v/>
      </c>
      <c r="N1834">
        <f>_xlfn.XLOOKUP($A1834,ALGLIB_SSA_XAUUSD!$AA$2:$AA$2401,ALGLIB_SSA_XAUUSD!$T$2:$T$2401,"",0)</f>
        <v/>
      </c>
      <c r="O1834">
        <f>_xlfn.XLOOKUP($A1834,ALGLIB_SSA_XAUUSD!$AA$2:$AA$2401,ALGLIB_SSA_XAUUSD!$U$2:$U$2401,"",0)</f>
        <v/>
      </c>
      <c r="P1834">
        <f>_xlfn.XLOOKUP($A1834,ALGLIB_SSA_XAUUSD!$AA$2:$AA$2401,ALGLIB_SSA_XAUUSD!$V$2:$V$2401,"",0)</f>
        <v/>
      </c>
      <c r="S1834">
        <f>A1834</f>
        <v/>
      </c>
      <c r="T1834">
        <f>J1834</f>
        <v/>
      </c>
      <c r="U1834">
        <f>K1834</f>
        <v/>
      </c>
      <c r="V1834" s="14">
        <f>IF($A1834="","",MOD(ROW()-2,12)+1)</f>
        <v/>
      </c>
      <c r="W1834">
        <f>L1834</f>
        <v/>
      </c>
      <c r="X1834" s="14">
        <f>IF(F1834="","",F1834)</f>
        <v/>
      </c>
      <c r="Y1834" s="14">
        <f>IF(G1834="","",G1834)</f>
        <v/>
      </c>
      <c r="Z1834">
        <f>M1834</f>
        <v/>
      </c>
      <c r="AA1834">
        <f>N1834</f>
        <v/>
      </c>
      <c r="AB1834" s="14">
        <f>IF(H1834="","",H1834)</f>
        <v/>
      </c>
      <c r="AC1834">
        <f>O1834</f>
        <v/>
      </c>
      <c r="AD1834" s="14">
        <f>IF(I1834="","",I1834)</f>
        <v/>
      </c>
      <c r="AE1834">
        <f>P1834</f>
        <v/>
      </c>
      <c r="AH1834">
        <f>IF(S1834&lt;&gt;"",S1834,AH1833+900)</f>
        <v/>
      </c>
      <c r="AI1834">
        <f>IF(T1834&lt;&gt;"",T1834,AI1833)</f>
        <v/>
      </c>
      <c r="AJ1834">
        <f>IF(U1834&lt;&gt;"",U1834,AJ1833)</f>
        <v/>
      </c>
      <c r="AK1834">
        <f>IF(W1834&lt;&gt;"",W1834,"")</f>
        <v/>
      </c>
      <c r="AL1834" s="14">
        <f>IF(X1834&lt;&gt;"",X1834,"")</f>
        <v/>
      </c>
      <c r="AM1834" s="14">
        <f>IF(Y1834&lt;&gt;"",Y1834,"")</f>
        <v/>
      </c>
      <c r="AN1834" s="14">
        <f>IF(OR(AL1834="",AM1834=""),"",AL1834-AM1834)</f>
        <v/>
      </c>
      <c r="AO1834">
        <f>IF(AN1834="","",IF(AN1834&gt;0,"Bullish","Bearish"))</f>
        <v/>
      </c>
      <c r="AP1834">
        <f>IF(AO1834="",AP1833,AO1834)</f>
        <v/>
      </c>
      <c r="AQ1834" s="14">
        <f>IF(AB1834&lt;&gt;"",AB1834,"")</f>
        <v/>
      </c>
      <c r="AR1834" s="14">
        <f>IF(AD1834&lt;&gt;"",AD1834,"")</f>
        <v/>
      </c>
      <c r="AS1834">
        <f>IF(AS1833+1=13,1,AS1833+1)</f>
        <v/>
      </c>
      <c r="AT1834">
        <f>IFERROR(IF(SLOPE($AQ$1814:$AQ$1825,$AS$1814:$AS$1825)&gt;0,MIN(3,ABS(SLOPE($AQ$1814:$AQ$1825,$AS$1814:$AS$1825))),IF(SLOPE($AQ$1814:$AQ$1825,$AS$1814:$AS$1825)&lt;-0.5,-0.5,0)),0)</f>
        <v/>
      </c>
      <c r="AU1834">
        <f>IFERROR(IF(SLOPE($AR$1814:$AR$1825,$AS$1814:$AS$1825)&lt;0,MAX(-3,-ABS(SLOPE($AR$1814:$AR$1825,$AS$1814:$AS$1825))),IF(SLOPE($AR$1814:$AR$1825,$AS$1814:$AS$1825)&gt;0.5,0.5,0)),0)</f>
        <v/>
      </c>
      <c r="AV1834">
        <f>($AQ$1826+(AT1834*(AS1834-1)))</f>
        <v/>
      </c>
      <c r="AW1834">
        <f>($AR$1826+(AU1834*(AS1834-1)))</f>
        <v/>
      </c>
      <c r="AX1834">
        <f>IF(AT1834&gt;0,AV1834+AT1834,AV1834)</f>
        <v/>
      </c>
      <c r="AY1834">
        <f>IF(AU1834&lt;0,AW1834+AU1834,AW1834)</f>
        <v/>
      </c>
      <c r="BA1834" s="14">
        <f>IFERROR(AX1834-AQ1834,"")</f>
        <v/>
      </c>
      <c r="BB1834" s="14">
        <f>IFERROR(AY1834-AR1834,"")</f>
        <v/>
      </c>
      <c r="BD1834">
        <f>AH1834</f>
        <v/>
      </c>
      <c r="BE1834">
        <f>AI1834</f>
        <v/>
      </c>
      <c r="BF1834">
        <f>AJ1834</f>
        <v/>
      </c>
      <c r="BG1834" s="14">
        <f>L1834</f>
        <v/>
      </c>
      <c r="BH1834" s="14">
        <f>IF(X1834="","",X1834)</f>
        <v/>
      </c>
      <c r="BI1834" s="14">
        <f>IF(Y1834="","",Y1834)</f>
        <v/>
      </c>
      <c r="BJ1834">
        <f>Z1834</f>
        <v/>
      </c>
      <c r="BK1834">
        <f>AA1834</f>
        <v/>
      </c>
      <c r="BL1834">
        <f>IFERROR(AX1834,"")</f>
        <v/>
      </c>
      <c r="BM1834">
        <f>IFERROR(AY1834,"")</f>
        <v/>
      </c>
    </row>
    <row r="1835" ht="14.25" customHeight="1">
      <c r="A1835">
        <f>ALGLIB_SSA_XAUUSD!AA1835</f>
        <v/>
      </c>
      <c r="B1835">
        <f>IF($A1835="","",INDEX(ALGLIB_SSA_XAUUSD!$B$2:$B$2401,MATCH($A1835,ALGLIB_SSA_XAUUSD!$A$2:$A$2401,1)))</f>
        <v/>
      </c>
      <c r="C1835">
        <f>IF($A1835="","",INDEX(ALGLIB_SSA_XAUUSD!$C$2:$C$2401,MATCH($A1835,ALGLIB_SSA_XAUUSD!$A$2:$A$2401,1)))</f>
        <v/>
      </c>
      <c r="D1835" s="14">
        <f>IF($A1835="","",INT((ROW()-2)/12)+1)</f>
        <v/>
      </c>
      <c r="E1835" s="14">
        <f>IF(AND(E1838&lt;&gt;"",D1838=D1826+1),E1826+(E1838-E1826)*9/12,"")</f>
        <v/>
      </c>
      <c r="F1835" s="14">
        <f>IF(AND(F1838&lt;&gt;"",D1838=D1826+1),F1826+(F1838-F1826)*9/12,"")</f>
        <v/>
      </c>
      <c r="G1835" s="14">
        <f>IF(AND(G1838&lt;&gt;"",D1838=D1826+1),G1826+(G1838-G1826)*9/12,"")</f>
        <v/>
      </c>
      <c r="H1835" s="14">
        <f>IF(AND(H1838&lt;&gt;"",D1838=D1826+1),H1826+(H1838-H1826)*9/12,"")</f>
        <v/>
      </c>
      <c r="I1835" s="14">
        <f>IF(AND(L1838&lt;&gt;"",D1838=D1826+1),I1826+(I1838-I1826)*9/12,"")</f>
        <v/>
      </c>
      <c r="J1835">
        <f>_xlfn.XLOOKUP($A1835,ALGLIB_SSA_XAUUSD!$AA$2:$AA$2401,ALGLIB_SSA_XAUUSD!$P$2:$P$2401,"",0)</f>
        <v/>
      </c>
      <c r="K1835">
        <f>_xlfn.XLOOKUP($A1835,ALGLIB_SSA_XAUUSD!$AA$2:$AA$2401,ALGLIB_SSA_XAUUSD!$Q$2:$Q$2401,"",0)</f>
        <v/>
      </c>
      <c r="L1835">
        <f>_xlfn.XLOOKUP($A1835,ALGLIB_SSA_XAUUSD!$AA$2:$AA$2401,ALGLIB_SSA_XAUUSD!$R$2:$R$2401,"",0)</f>
        <v/>
      </c>
      <c r="M1835">
        <f>_xlfn.XLOOKUP($A1835,ALGLIB_SSA_XAUUSD!$AA$2:$AA$2401,ALGLIB_SSA_XAUUSD!$S$2:$S$2401,"",0)</f>
        <v/>
      </c>
      <c r="N1835">
        <f>_xlfn.XLOOKUP($A1835,ALGLIB_SSA_XAUUSD!$AA$2:$AA$2401,ALGLIB_SSA_XAUUSD!$T$2:$T$2401,"",0)</f>
        <v/>
      </c>
      <c r="O1835">
        <f>_xlfn.XLOOKUP($A1835,ALGLIB_SSA_XAUUSD!$AA$2:$AA$2401,ALGLIB_SSA_XAUUSD!$U$2:$U$2401,"",0)</f>
        <v/>
      </c>
      <c r="P1835">
        <f>_xlfn.XLOOKUP($A1835,ALGLIB_SSA_XAUUSD!$AA$2:$AA$2401,ALGLIB_SSA_XAUUSD!$V$2:$V$2401,"",0)</f>
        <v/>
      </c>
      <c r="S1835">
        <f>A1835</f>
        <v/>
      </c>
      <c r="T1835">
        <f>J1835</f>
        <v/>
      </c>
      <c r="U1835">
        <f>K1835</f>
        <v/>
      </c>
      <c r="V1835" s="14">
        <f>IF($A1835="","",MOD(ROW()-2,12)+1)</f>
        <v/>
      </c>
      <c r="W1835">
        <f>L1835</f>
        <v/>
      </c>
      <c r="X1835" s="14">
        <f>IF(F1835="","",F1835)</f>
        <v/>
      </c>
      <c r="Y1835" s="14">
        <f>IF(G1835="","",G1835)</f>
        <v/>
      </c>
      <c r="Z1835">
        <f>M1835</f>
        <v/>
      </c>
      <c r="AA1835">
        <f>N1835</f>
        <v/>
      </c>
      <c r="AB1835" s="14">
        <f>IF(H1835="","",H1835)</f>
        <v/>
      </c>
      <c r="AC1835">
        <f>O1835</f>
        <v/>
      </c>
      <c r="AD1835" s="14">
        <f>IF(I1835="","",I1835)</f>
        <v/>
      </c>
      <c r="AE1835">
        <f>P1835</f>
        <v/>
      </c>
      <c r="AH1835">
        <f>IF(S1835&lt;&gt;"",S1835,AH1834+900)</f>
        <v/>
      </c>
      <c r="AI1835">
        <f>IF(T1835&lt;&gt;"",T1835,AI1834)</f>
        <v/>
      </c>
      <c r="AJ1835">
        <f>IF(U1835&lt;&gt;"",U1835,AJ1834)</f>
        <v/>
      </c>
      <c r="AK1835">
        <f>IF(W1835&lt;&gt;"",W1835,"")</f>
        <v/>
      </c>
      <c r="AL1835" s="14">
        <f>IF(X1835&lt;&gt;"",X1835,"")</f>
        <v/>
      </c>
      <c r="AM1835" s="14">
        <f>IF(Y1835&lt;&gt;"",Y1835,"")</f>
        <v/>
      </c>
      <c r="AN1835" s="14">
        <f>IF(OR(AL1835="",AM1835=""),"",AL1835-AM1835)</f>
        <v/>
      </c>
      <c r="AO1835">
        <f>IF(AN1835="","",IF(AN1835&gt;0,"Bullish","Bearish"))</f>
        <v/>
      </c>
      <c r="AP1835">
        <f>IF(AO1835="",AP1834,AO1835)</f>
        <v/>
      </c>
      <c r="AQ1835" s="14">
        <f>IF(AB1835&lt;&gt;"",AB1835,"")</f>
        <v/>
      </c>
      <c r="AR1835" s="14">
        <f>IF(AD1835&lt;&gt;"",AD1835,"")</f>
        <v/>
      </c>
      <c r="AS1835">
        <f>IF(AS1834+1=13,1,AS1834+1)</f>
        <v/>
      </c>
      <c r="AT1835">
        <f>IFERROR(IF(SLOPE($AQ$1814:$AQ$1825,$AS$1814:$AS$1825)&gt;0,MIN(3,ABS(SLOPE($AQ$1814:$AQ$1825,$AS$1814:$AS$1825))),IF(SLOPE($AQ$1814:$AQ$1825,$AS$1814:$AS$1825)&lt;-0.5,-0.5,0)),0)</f>
        <v/>
      </c>
      <c r="AU1835">
        <f>IFERROR(IF(SLOPE($AR$1814:$AR$1825,$AS$1814:$AS$1825)&lt;0,MAX(-3,-ABS(SLOPE($AR$1814:$AR$1825,$AS$1814:$AS$1825))),IF(SLOPE($AR$1814:$AR$1825,$AS$1814:$AS$1825)&gt;0.5,0.5,0)),0)</f>
        <v/>
      </c>
      <c r="AV1835">
        <f>($AQ$1826+(AT1835*(AS1835-1)))</f>
        <v/>
      </c>
      <c r="AW1835">
        <f>($AR$1826+(AU1835*(AS1835-1)))</f>
        <v/>
      </c>
      <c r="AX1835">
        <f>IF(AT1835&gt;0,AV1835+AT1835,AV1835)</f>
        <v/>
      </c>
      <c r="AY1835">
        <f>IF(AU1835&lt;0,AW1835+AU1835,AW1835)</f>
        <v/>
      </c>
      <c r="BA1835" s="14">
        <f>IFERROR(AX1835-AQ1835,"")</f>
        <v/>
      </c>
      <c r="BB1835" s="14">
        <f>IFERROR(AY1835-AR1835,"")</f>
        <v/>
      </c>
      <c r="BD1835">
        <f>AH1835</f>
        <v/>
      </c>
      <c r="BE1835">
        <f>AI1835</f>
        <v/>
      </c>
      <c r="BF1835">
        <f>AJ1835</f>
        <v/>
      </c>
      <c r="BG1835" s="14">
        <f>L1835</f>
        <v/>
      </c>
      <c r="BH1835" s="14">
        <f>IF(X1835="","",X1835)</f>
        <v/>
      </c>
      <c r="BI1835" s="14">
        <f>IF(Y1835="","",Y1835)</f>
        <v/>
      </c>
      <c r="BJ1835">
        <f>Z1835</f>
        <v/>
      </c>
      <c r="BK1835">
        <f>AA1835</f>
        <v/>
      </c>
      <c r="BL1835">
        <f>IFERROR(AX1835,"")</f>
        <v/>
      </c>
      <c r="BM1835">
        <f>IFERROR(AY1835,"")</f>
        <v/>
      </c>
    </row>
    <row r="1836" ht="14.25" customHeight="1">
      <c r="A1836">
        <f>ALGLIB_SSA_XAUUSD!AA1836</f>
        <v/>
      </c>
      <c r="B1836">
        <f>IF($A1836="","",INDEX(ALGLIB_SSA_XAUUSD!$B$2:$B$2401,MATCH($A1836,ALGLIB_SSA_XAUUSD!$A$2:$A$2401,1)))</f>
        <v/>
      </c>
      <c r="C1836">
        <f>IF($A1836="","",INDEX(ALGLIB_SSA_XAUUSD!$C$2:$C$2401,MATCH($A1836,ALGLIB_SSA_XAUUSD!$A$2:$A$2401,1)))</f>
        <v/>
      </c>
      <c r="D1836" s="14">
        <f>IF($A1836="","",INT((ROW()-2)/12)+1)</f>
        <v/>
      </c>
      <c r="E1836" s="14">
        <f>IF(AND(E1838&lt;&gt;"",D1838=D1826+1),E1826+(E1838-E1826)*10/12,"")</f>
        <v/>
      </c>
      <c r="F1836" s="14">
        <f>IF(AND(F1838&lt;&gt;"",D1838=D1826+1),F1826+(F1838-F1826)*10/12,"")</f>
        <v/>
      </c>
      <c r="G1836" s="14">
        <f>IF(AND(G1838&lt;&gt;"",D1838=D1826+1),G1826+(G1838-G1826)*10/12,"")</f>
        <v/>
      </c>
      <c r="H1836" s="14">
        <f>IF(AND(H1838&lt;&gt;"",D1838=D1826+1),H1826+(H1838-H1826)*10/12,"")</f>
        <v/>
      </c>
      <c r="I1836" s="14">
        <f>IF(AND(L1838&lt;&gt;"",D1838=D1826+1),I1826+(I1838-I1826)*10/12,"")</f>
        <v/>
      </c>
      <c r="J1836">
        <f>_xlfn.XLOOKUP($A1836,ALGLIB_SSA_XAUUSD!$AA$2:$AA$2401,ALGLIB_SSA_XAUUSD!$P$2:$P$2401,"",0)</f>
        <v/>
      </c>
      <c r="K1836">
        <f>_xlfn.XLOOKUP($A1836,ALGLIB_SSA_XAUUSD!$AA$2:$AA$2401,ALGLIB_SSA_XAUUSD!$Q$2:$Q$2401,"",0)</f>
        <v/>
      </c>
      <c r="L1836">
        <f>_xlfn.XLOOKUP($A1836,ALGLIB_SSA_XAUUSD!$AA$2:$AA$2401,ALGLIB_SSA_XAUUSD!$R$2:$R$2401,"",0)</f>
        <v/>
      </c>
      <c r="M1836">
        <f>_xlfn.XLOOKUP($A1836,ALGLIB_SSA_XAUUSD!$AA$2:$AA$2401,ALGLIB_SSA_XAUUSD!$S$2:$S$2401,"",0)</f>
        <v/>
      </c>
      <c r="N1836">
        <f>_xlfn.XLOOKUP($A1836,ALGLIB_SSA_XAUUSD!$AA$2:$AA$2401,ALGLIB_SSA_XAUUSD!$T$2:$T$2401,"",0)</f>
        <v/>
      </c>
      <c r="O1836">
        <f>_xlfn.XLOOKUP($A1836,ALGLIB_SSA_XAUUSD!$AA$2:$AA$2401,ALGLIB_SSA_XAUUSD!$U$2:$U$2401,"",0)</f>
        <v/>
      </c>
      <c r="P1836">
        <f>_xlfn.XLOOKUP($A1836,ALGLIB_SSA_XAUUSD!$AA$2:$AA$2401,ALGLIB_SSA_XAUUSD!$V$2:$V$2401,"",0)</f>
        <v/>
      </c>
      <c r="S1836">
        <f>A1836</f>
        <v/>
      </c>
      <c r="T1836">
        <f>J1836</f>
        <v/>
      </c>
      <c r="U1836">
        <f>K1836</f>
        <v/>
      </c>
      <c r="V1836" s="14">
        <f>IF($A1836="","",MOD(ROW()-2,12)+1)</f>
        <v/>
      </c>
      <c r="W1836">
        <f>L1836</f>
        <v/>
      </c>
      <c r="X1836" s="14">
        <f>IF(F1836="","",F1836)</f>
        <v/>
      </c>
      <c r="Y1836" s="14">
        <f>IF(G1836="","",G1836)</f>
        <v/>
      </c>
      <c r="Z1836">
        <f>M1836</f>
        <v/>
      </c>
      <c r="AA1836">
        <f>N1836</f>
        <v/>
      </c>
      <c r="AB1836" s="14">
        <f>IF(H1836="","",H1836)</f>
        <v/>
      </c>
      <c r="AC1836">
        <f>O1836</f>
        <v/>
      </c>
      <c r="AD1836" s="14">
        <f>IF(I1836="","",I1836)</f>
        <v/>
      </c>
      <c r="AE1836">
        <f>P1836</f>
        <v/>
      </c>
      <c r="AH1836">
        <f>IF(S1836&lt;&gt;"",S1836,AH1835+900)</f>
        <v/>
      </c>
      <c r="AI1836">
        <f>IF(T1836&lt;&gt;"",T1836,AI1835)</f>
        <v/>
      </c>
      <c r="AJ1836">
        <f>IF(U1836&lt;&gt;"",U1836,AJ1835)</f>
        <v/>
      </c>
      <c r="AK1836">
        <f>IF(W1836&lt;&gt;"",W1836,"")</f>
        <v/>
      </c>
      <c r="AL1836" s="14">
        <f>IF(X1836&lt;&gt;"",X1836,"")</f>
        <v/>
      </c>
      <c r="AM1836" s="14">
        <f>IF(Y1836&lt;&gt;"",Y1836,"")</f>
        <v/>
      </c>
      <c r="AN1836" s="14">
        <f>IF(OR(AL1836="",AM1836=""),"",AL1836-AM1836)</f>
        <v/>
      </c>
      <c r="AO1836">
        <f>IF(AN1836="","",IF(AN1836&gt;0,"Bullish","Bearish"))</f>
        <v/>
      </c>
      <c r="AP1836">
        <f>IF(AO1836="",AP1835,AO1836)</f>
        <v/>
      </c>
      <c r="AQ1836" s="14">
        <f>IF(AB1836&lt;&gt;"",AB1836,"")</f>
        <v/>
      </c>
      <c r="AR1836" s="14">
        <f>IF(AD1836&lt;&gt;"",AD1836,"")</f>
        <v/>
      </c>
      <c r="AS1836">
        <f>IF(AS1835+1=13,1,AS1835+1)</f>
        <v/>
      </c>
      <c r="AT1836">
        <f>IFERROR(IF(SLOPE($AQ$1814:$AQ$1825,$AS$1814:$AS$1825)&gt;0,MIN(3,ABS(SLOPE($AQ$1814:$AQ$1825,$AS$1814:$AS$1825))),IF(SLOPE($AQ$1814:$AQ$1825,$AS$1814:$AS$1825)&lt;-0.5,-0.5,0)),0)</f>
        <v/>
      </c>
      <c r="AU1836">
        <f>IFERROR(IF(SLOPE($AR$1814:$AR$1825,$AS$1814:$AS$1825)&lt;0,MAX(-3,-ABS(SLOPE($AR$1814:$AR$1825,$AS$1814:$AS$1825))),IF(SLOPE($AR$1814:$AR$1825,$AS$1814:$AS$1825)&gt;0.5,0.5,0)),0)</f>
        <v/>
      </c>
      <c r="AV1836">
        <f>($AQ$1826+(AT1836*(AS1836-1)))</f>
        <v/>
      </c>
      <c r="AW1836">
        <f>($AR$1826+(AU1836*(AS1836-1)))</f>
        <v/>
      </c>
      <c r="AX1836">
        <f>IF(AT1836&gt;0,AV1836+AT1836,AV1836)</f>
        <v/>
      </c>
      <c r="AY1836">
        <f>IF(AU1836&lt;0,AW1836+AU1836,AW1836)</f>
        <v/>
      </c>
      <c r="BA1836" s="14">
        <f>IFERROR(AX1836-AQ1836,"")</f>
        <v/>
      </c>
      <c r="BB1836" s="14">
        <f>IFERROR(AY1836-AR1836,"")</f>
        <v/>
      </c>
      <c r="BD1836">
        <f>AH1836</f>
        <v/>
      </c>
      <c r="BE1836">
        <f>AI1836</f>
        <v/>
      </c>
      <c r="BF1836">
        <f>AJ1836</f>
        <v/>
      </c>
      <c r="BG1836" s="14">
        <f>L1836</f>
        <v/>
      </c>
      <c r="BH1836" s="14">
        <f>IF(X1836="","",X1836)</f>
        <v/>
      </c>
      <c r="BI1836" s="14">
        <f>IF(Y1836="","",Y1836)</f>
        <v/>
      </c>
      <c r="BJ1836">
        <f>Z1836</f>
        <v/>
      </c>
      <c r="BK1836">
        <f>AA1836</f>
        <v/>
      </c>
      <c r="BL1836">
        <f>IFERROR(AX1836,"")</f>
        <v/>
      </c>
      <c r="BM1836">
        <f>IFERROR(AY1836,"")</f>
        <v/>
      </c>
    </row>
    <row r="1837" ht="14.25" customHeight="1">
      <c r="A1837">
        <f>ALGLIB_SSA_XAUUSD!AA1837</f>
        <v/>
      </c>
      <c r="B1837">
        <f>IF($A1837="","",INDEX(ALGLIB_SSA_XAUUSD!$B$2:$B$2401,MATCH($A1837,ALGLIB_SSA_XAUUSD!$A$2:$A$2401,1)))</f>
        <v/>
      </c>
      <c r="C1837">
        <f>IF($A1837="","",INDEX(ALGLIB_SSA_XAUUSD!$C$2:$C$2401,MATCH($A1837,ALGLIB_SSA_XAUUSD!$A$2:$A$2401,1)))</f>
        <v/>
      </c>
      <c r="D1837" s="14">
        <f>IF($A1837="","",INT((ROW()-2)/12)+1)</f>
        <v/>
      </c>
      <c r="E1837" s="14">
        <f>IF(AND(E1838&lt;&gt;"",D1838=D1826+1),E1826+(E1838-E1826)*11/12,"")</f>
        <v/>
      </c>
      <c r="F1837" s="14">
        <f>IF(AND(F1838&lt;&gt;"",D1838=D1826+1),F1826+(F1838-F1826)*11/12,"")</f>
        <v/>
      </c>
      <c r="G1837" s="14">
        <f>IF(AND(G1838&lt;&gt;"",D1838=D1826+1),G1826+(G1838-G1826)*11/12,"")</f>
        <v/>
      </c>
      <c r="H1837" s="14">
        <f>IF(AND(H1838&lt;&gt;"",D1838=D1826+1),H1826+(H1838-H1826)*11/12,"")</f>
        <v/>
      </c>
      <c r="I1837" s="14">
        <f>IF(AND(L1838&lt;&gt;"",D1838=D1826+1),I1826+(I1838-I1826)*11/12,"")</f>
        <v/>
      </c>
      <c r="J1837">
        <f>_xlfn.XLOOKUP($A1837,ALGLIB_SSA_XAUUSD!$AA$2:$AA$2401,ALGLIB_SSA_XAUUSD!$P$2:$P$2401,"",0)</f>
        <v/>
      </c>
      <c r="K1837">
        <f>_xlfn.XLOOKUP($A1837,ALGLIB_SSA_XAUUSD!$AA$2:$AA$2401,ALGLIB_SSA_XAUUSD!$Q$2:$Q$2401,"",0)</f>
        <v/>
      </c>
      <c r="L1837">
        <f>_xlfn.XLOOKUP($A1837,ALGLIB_SSA_XAUUSD!$AA$2:$AA$2401,ALGLIB_SSA_XAUUSD!$R$2:$R$2401,"",0)</f>
        <v/>
      </c>
      <c r="M1837">
        <f>_xlfn.XLOOKUP($A1837,ALGLIB_SSA_XAUUSD!$AA$2:$AA$2401,ALGLIB_SSA_XAUUSD!$S$2:$S$2401,"",0)</f>
        <v/>
      </c>
      <c r="N1837">
        <f>_xlfn.XLOOKUP($A1837,ALGLIB_SSA_XAUUSD!$AA$2:$AA$2401,ALGLIB_SSA_XAUUSD!$T$2:$T$2401,"",0)</f>
        <v/>
      </c>
      <c r="O1837">
        <f>_xlfn.XLOOKUP($A1837,ALGLIB_SSA_XAUUSD!$AA$2:$AA$2401,ALGLIB_SSA_XAUUSD!$U$2:$U$2401,"",0)</f>
        <v/>
      </c>
      <c r="P1837">
        <f>_xlfn.XLOOKUP($A1837,ALGLIB_SSA_XAUUSD!$AA$2:$AA$2401,ALGLIB_SSA_XAUUSD!$V$2:$V$2401,"",0)</f>
        <v/>
      </c>
      <c r="S1837">
        <f>A1837</f>
        <v/>
      </c>
      <c r="T1837">
        <f>J1837</f>
        <v/>
      </c>
      <c r="U1837">
        <f>K1837</f>
        <v/>
      </c>
      <c r="V1837" s="14">
        <f>IF($A1837="","",MOD(ROW()-2,12)+1)</f>
        <v/>
      </c>
      <c r="W1837">
        <f>L1837</f>
        <v/>
      </c>
      <c r="X1837" s="14">
        <f>IF(F1837="","",F1837)</f>
        <v/>
      </c>
      <c r="Y1837" s="14">
        <f>IF(G1837="","",G1837)</f>
        <v/>
      </c>
      <c r="Z1837">
        <f>M1837</f>
        <v/>
      </c>
      <c r="AA1837">
        <f>N1837</f>
        <v/>
      </c>
      <c r="AB1837" s="14">
        <f>IF(H1837="","",H1837)</f>
        <v/>
      </c>
      <c r="AC1837">
        <f>O1837</f>
        <v/>
      </c>
      <c r="AD1837" s="14">
        <f>IF(I1837="","",I1837)</f>
        <v/>
      </c>
      <c r="AE1837">
        <f>P1837</f>
        <v/>
      </c>
      <c r="AH1837">
        <f>IF(S1837&lt;&gt;"",S1837,AH1836+900)</f>
        <v/>
      </c>
      <c r="AI1837">
        <f>IF(T1837&lt;&gt;"",T1837,AI1836)</f>
        <v/>
      </c>
      <c r="AJ1837">
        <f>IF(U1837&lt;&gt;"",U1837,AJ1836)</f>
        <v/>
      </c>
      <c r="AK1837">
        <f>IF(W1837&lt;&gt;"",W1837,"")</f>
        <v/>
      </c>
      <c r="AL1837" s="14">
        <f>IF(X1837&lt;&gt;"",X1837,"")</f>
        <v/>
      </c>
      <c r="AM1837" s="14">
        <f>IF(Y1837&lt;&gt;"",Y1837,"")</f>
        <v/>
      </c>
      <c r="AN1837" s="14">
        <f>IF(OR(AL1837="",AM1837=""),"",AL1837-AM1837)</f>
        <v/>
      </c>
      <c r="AO1837">
        <f>IF(AN1837="","",IF(AN1837&gt;0,"Bullish","Bearish"))</f>
        <v/>
      </c>
      <c r="AP1837">
        <f>IF(AO1837="",AP1836,AO1837)</f>
        <v/>
      </c>
      <c r="AQ1837" s="14">
        <f>IF(AB1837&lt;&gt;"",AB1837,"")</f>
        <v/>
      </c>
      <c r="AR1837" s="14">
        <f>IF(AD1837&lt;&gt;"",AD1837,"")</f>
        <v/>
      </c>
      <c r="AS1837">
        <f>IF(AS1836+1=13,1,AS1836+1)</f>
        <v/>
      </c>
      <c r="AT1837">
        <f>IFERROR(IF(SLOPE($AQ$1814:$AQ$1825,$AS$1814:$AS$1825)&gt;0,MIN(3,ABS(SLOPE($AQ$1814:$AQ$1825,$AS$1814:$AS$1825))),IF(SLOPE($AQ$1814:$AQ$1825,$AS$1814:$AS$1825)&lt;-0.5,-0.5,0)),0)</f>
        <v/>
      </c>
      <c r="AU1837">
        <f>IFERROR(IF(SLOPE($AR$1814:$AR$1825,$AS$1814:$AS$1825)&lt;0,MAX(-3,-ABS(SLOPE($AR$1814:$AR$1825,$AS$1814:$AS$1825))),IF(SLOPE($AR$1814:$AR$1825,$AS$1814:$AS$1825)&gt;0.5,0.5,0)),0)</f>
        <v/>
      </c>
      <c r="AV1837">
        <f>($AQ$1826+(AT1837*(AS1837-1)))</f>
        <v/>
      </c>
      <c r="AW1837">
        <f>($AR$1826+(AU1837*(AS1837-1)))</f>
        <v/>
      </c>
      <c r="AX1837">
        <f>IF(AT1837&gt;0,AV1837+AT1837,AV1837)</f>
        <v/>
      </c>
      <c r="AY1837">
        <f>IF(AU1837&lt;0,AW1837+AU1837,AW1837)</f>
        <v/>
      </c>
      <c r="BA1837" s="14">
        <f>IFERROR(AX1837-AQ1837,"")</f>
        <v/>
      </c>
      <c r="BB1837" s="14">
        <f>IFERROR(AY1837-AR1837,"")</f>
        <v/>
      </c>
      <c r="BD1837">
        <f>AH1837</f>
        <v/>
      </c>
      <c r="BE1837">
        <f>AI1837</f>
        <v/>
      </c>
      <c r="BF1837">
        <f>AJ1837</f>
        <v/>
      </c>
      <c r="BG1837" s="14">
        <f>L1837</f>
        <v/>
      </c>
      <c r="BH1837" s="14">
        <f>IF(X1837="","",X1837)</f>
        <v/>
      </c>
      <c r="BI1837" s="14">
        <f>IF(Y1837="","",Y1837)</f>
        <v/>
      </c>
      <c r="BJ1837">
        <f>Z1837</f>
        <v/>
      </c>
      <c r="BK1837">
        <f>AA1837</f>
        <v/>
      </c>
      <c r="BL1837">
        <f>IFERROR(AX1837,"")</f>
        <v/>
      </c>
      <c r="BM1837">
        <f>IFERROR(AY1837,"")</f>
        <v/>
      </c>
    </row>
    <row r="1838" ht="14.25" customHeight="1">
      <c r="A1838">
        <f>ALGLIB_SSA_XAUUSD!AA1838</f>
        <v/>
      </c>
      <c r="B1838">
        <f>IF($A1838="","",INDEX(ALGLIB_SSA_XAUUSD!$B$2:$B$2401,MATCH($A1838,ALGLIB_SSA_XAUUSD!$A$2:$A$2401,1)))</f>
        <v/>
      </c>
      <c r="C1838">
        <f>IF($A1838="","",INDEX(ALGLIB_SSA_XAUUSD!$C$2:$C$2401,MATCH($A1838,ALGLIB_SSA_XAUUSD!$A$2:$A$2401,1)))</f>
        <v/>
      </c>
      <c r="D1838" s="14">
        <f>IF($A1838="","",INT((ROW()-2)/12)+1)</f>
        <v/>
      </c>
      <c r="E1838" s="14">
        <f>IF($A1838="","",INDEX(ALGLIB_SSA_XAUUSD!$D$2:$D$2401,MATCH($A1838,ALGLIB_SSA_XAUUSD!$A$2:$A$2401,1)))</f>
        <v/>
      </c>
      <c r="F1838" s="14">
        <f>IF($A1838="","",INDEX(ALGLIB_SSA_XAUUSD!$E$2:$E$2401,MATCH($A1838,ALGLIB_SSA_XAUUSD!$A$2:$A$2401,1)))</f>
        <v/>
      </c>
      <c r="G1838" s="14">
        <f>IF($A1838="","",INDEX(ALGLIB_SSA_XAUUSD!$F$2:$F$2401,MATCH($A1838,ALGLIB_SSA_XAUUSD!$A$2:$A$2401,1)))</f>
        <v/>
      </c>
      <c r="H1838" s="14">
        <f>IF($A1838="","",INDEX(ALGLIB_SSA_XAUUSD!$G$2:$G$2401,MATCH($A1838,ALGLIB_SSA_XAUUSD!$A$2:$A$2401,1)))</f>
        <v/>
      </c>
      <c r="I1838" s="14">
        <f>IF($A1838="","",INDEX(ALGLIB_SSA_XAUUSD!$H$2:$H$2401,MATCH($A1838,ALGLIB_SSA_XAUUSD!$A$2:$A$2401,1)))</f>
        <v/>
      </c>
      <c r="J1838">
        <f>_xlfn.XLOOKUP($A1838,ALGLIB_SSA_XAUUSD!$AA$2:$AA$2401,ALGLIB_SSA_XAUUSD!$P$2:$P$2401,"",0)</f>
        <v/>
      </c>
      <c r="K1838">
        <f>_xlfn.XLOOKUP($A1838,ALGLIB_SSA_XAUUSD!$AA$2:$AA$2401,ALGLIB_SSA_XAUUSD!$Q$2:$Q$2401,"",0)</f>
        <v/>
      </c>
      <c r="L1838">
        <f>_xlfn.XLOOKUP($A1838,ALGLIB_SSA_XAUUSD!$AA$2:$AA$2401,ALGLIB_SSA_XAUUSD!$R$2:$R$2401,"",0)</f>
        <v/>
      </c>
      <c r="M1838">
        <f>_xlfn.XLOOKUP($A1838,ALGLIB_SSA_XAUUSD!$AA$2:$AA$2401,ALGLIB_SSA_XAUUSD!$S$2:$S$2401,"",0)</f>
        <v/>
      </c>
      <c r="N1838">
        <f>_xlfn.XLOOKUP($A1838,ALGLIB_SSA_XAUUSD!$AA$2:$AA$2401,ALGLIB_SSA_XAUUSD!$T$2:$T$2401,"",0)</f>
        <v/>
      </c>
      <c r="O1838">
        <f>_xlfn.XLOOKUP($A1838,ALGLIB_SSA_XAUUSD!$AA$2:$AA$2401,ALGLIB_SSA_XAUUSD!$U$2:$U$2401,"",0)</f>
        <v/>
      </c>
      <c r="P1838">
        <f>_xlfn.XLOOKUP($A1838,ALGLIB_SSA_XAUUSD!$AA$2:$AA$2401,ALGLIB_SSA_XAUUSD!$V$2:$V$2401,"",0)</f>
        <v/>
      </c>
      <c r="S1838">
        <f>A1838</f>
        <v/>
      </c>
      <c r="T1838">
        <f>J1838</f>
        <v/>
      </c>
      <c r="U1838">
        <f>K1838</f>
        <v/>
      </c>
      <c r="V1838" s="14">
        <f>IF($A1838="","",MOD(ROW()-2,12)+1)</f>
        <v/>
      </c>
      <c r="W1838">
        <f>L1838</f>
        <v/>
      </c>
      <c r="X1838" s="14">
        <f>IF(F1838="","",F1838)</f>
        <v/>
      </c>
      <c r="Y1838" s="14">
        <f>IF(G1838="","",G1838)</f>
        <v/>
      </c>
      <c r="Z1838">
        <f>M1838</f>
        <v/>
      </c>
      <c r="AA1838">
        <f>N1838</f>
        <v/>
      </c>
      <c r="AB1838" s="14">
        <f>IF(H1838="","",H1838)</f>
        <v/>
      </c>
      <c r="AC1838">
        <f>O1838</f>
        <v/>
      </c>
      <c r="AD1838" s="14">
        <f>IF(I1838="","",I1838)</f>
        <v/>
      </c>
      <c r="AE1838">
        <f>P1838</f>
        <v/>
      </c>
      <c r="AH1838">
        <f>IF(S1838&lt;&gt;"",S1838,AH1837+900)</f>
        <v/>
      </c>
      <c r="AI1838">
        <f>IF(T1838&lt;&gt;"",T1838,AI1837)</f>
        <v/>
      </c>
      <c r="AJ1838">
        <f>IF(U1838&lt;&gt;"",U1838,AJ1837)</f>
        <v/>
      </c>
      <c r="AK1838">
        <f>IF(W1838&lt;&gt;"",W1838,"")</f>
        <v/>
      </c>
      <c r="AL1838" s="14">
        <f>IF(X1838&lt;&gt;"",X1838,"")</f>
        <v/>
      </c>
      <c r="AM1838" s="14">
        <f>IF(Y1838&lt;&gt;"",Y1838,"")</f>
        <v/>
      </c>
      <c r="AN1838" s="14">
        <f>IF(OR(AL1838="",AM1838=""),"",AL1838-AM1838)</f>
        <v/>
      </c>
      <c r="AO1838">
        <f>IF(AN1838="","",IF(AN1838&gt;0,"Bullish","Bearish"))</f>
        <v/>
      </c>
      <c r="AP1838">
        <f>IF(AO1838="",AP1837,AO1838)</f>
        <v/>
      </c>
      <c r="AQ1838" s="14">
        <f>IF(AB1838&lt;&gt;"",AB1838,"")</f>
        <v/>
      </c>
      <c r="AR1838" s="14">
        <f>IF(AD1838&lt;&gt;"",AD1838,"")</f>
        <v/>
      </c>
      <c r="AS1838">
        <f>IF(AS1837+1=13,1,AS1837+1)</f>
        <v/>
      </c>
      <c r="AT1838">
        <f>IFERROR(IF(SLOPE($AQ$1826:$AQ$1837,$AS$1826:$AS$1837)&gt;0,MIN(3,ABS(SLOPE($AQ$1826:$AQ$1837,$AS$1826:$AS$1837))),IF(SLOPE($AQ$1826:$AQ$1837,$AS$1826:$AS$1837)&lt;-0.5,-0.5,0)),0)</f>
        <v/>
      </c>
      <c r="AU1838">
        <f>IFERROR(IF(SLOPE($AR$1826:$AR$1837,$AS$1826:$AS$1837)&lt;0,MAX(-3,-ABS(SLOPE($AR$1826:$AR$1837,$AS$1826:$AS$1837))),IF(SLOPE($AR$1826:$AR$1837,$AS$1826:$AS$1837)&gt;0.5,0.5,0)),0)</f>
        <v/>
      </c>
      <c r="AV1838">
        <f>($AQ$1838+(AT1838*(AS1838-1)))</f>
        <v/>
      </c>
      <c r="AW1838">
        <f>($AR$1838+(AU1838*(AS1838-1)))</f>
        <v/>
      </c>
      <c r="AX1838">
        <f>IF(AT1838&gt;0,AV1838+AT1838,AV1838)</f>
        <v/>
      </c>
      <c r="AY1838">
        <f>IF(AU1838&lt;0,AW1838+AU1838,AW1838)</f>
        <v/>
      </c>
      <c r="BA1838" s="14">
        <f>IFERROR(AX1838-AQ1838,"")</f>
        <v/>
      </c>
      <c r="BB1838" s="14">
        <f>IFERROR(AY1838-AR1838,"")</f>
        <v/>
      </c>
      <c r="BD1838">
        <f>AH1838</f>
        <v/>
      </c>
      <c r="BE1838">
        <f>AI1838</f>
        <v/>
      </c>
      <c r="BF1838">
        <f>AJ1838</f>
        <v/>
      </c>
      <c r="BG1838" s="14">
        <f>L1838</f>
        <v/>
      </c>
      <c r="BH1838" s="14">
        <f>IF(X1838="","",X1838)</f>
        <v/>
      </c>
      <c r="BI1838" s="14">
        <f>IF(Y1838="","",Y1838)</f>
        <v/>
      </c>
      <c r="BJ1838">
        <f>Z1838</f>
        <v/>
      </c>
      <c r="BK1838">
        <f>AA1838</f>
        <v/>
      </c>
      <c r="BL1838">
        <f>IFERROR(AX1838,"")</f>
        <v/>
      </c>
      <c r="BM1838">
        <f>IFERROR(AY1838,"")</f>
        <v/>
      </c>
    </row>
    <row r="1839" ht="14.25" customHeight="1">
      <c r="A1839">
        <f>ALGLIB_SSA_XAUUSD!AA1839</f>
        <v/>
      </c>
      <c r="B1839">
        <f>IF($A1839="","",INDEX(ALGLIB_SSA_XAUUSD!$B$2:$B$2401,MATCH($A1839,ALGLIB_SSA_XAUUSD!$A$2:$A$2401,1)))</f>
        <v/>
      </c>
      <c r="C1839">
        <f>IF($A1839="","",INDEX(ALGLIB_SSA_XAUUSD!$C$2:$C$2401,MATCH($A1839,ALGLIB_SSA_XAUUSD!$A$2:$A$2401,1)))</f>
        <v/>
      </c>
      <c r="D1839" s="14">
        <f>IF($A1839="","",INT((ROW()-2)/12)+1)</f>
        <v/>
      </c>
      <c r="E1839" s="14">
        <f>IF(AND(E1850&lt;&gt;"",D1850=D1838+1),E1838+(E1850-E1838)*1/12,"")</f>
        <v/>
      </c>
      <c r="F1839" s="14">
        <f>IF(AND(F1850&lt;&gt;"",D1850=D1838+1),F1838+(F1850-F1838)*1/12,"")</f>
        <v/>
      </c>
      <c r="G1839" s="14">
        <f>IF(AND(G1850&lt;&gt;"",D1850=D1838+1),G1838+(G1850-G1838)*1/12,"")</f>
        <v/>
      </c>
      <c r="H1839" s="14">
        <f>IF(AND(H1850&lt;&gt;"",D1850=D1838+1),H1838+(H1850-H1838)*1/12,"")</f>
        <v/>
      </c>
      <c r="I1839" s="14">
        <f>IF(AND(L1850&lt;&gt;"",D1850=D1838+1),I1838+(I1850-I1838)*1/12,"")</f>
        <v/>
      </c>
      <c r="J1839">
        <f>_xlfn.XLOOKUP($A1839,ALGLIB_SSA_XAUUSD!$AA$2:$AA$2401,ALGLIB_SSA_XAUUSD!$P$2:$P$2401,"",0)</f>
        <v/>
      </c>
      <c r="K1839">
        <f>_xlfn.XLOOKUP($A1839,ALGLIB_SSA_XAUUSD!$AA$2:$AA$2401,ALGLIB_SSA_XAUUSD!$Q$2:$Q$2401,"",0)</f>
        <v/>
      </c>
      <c r="L1839">
        <f>_xlfn.XLOOKUP($A1839,ALGLIB_SSA_XAUUSD!$AA$2:$AA$2401,ALGLIB_SSA_XAUUSD!$R$2:$R$2401,"",0)</f>
        <v/>
      </c>
      <c r="M1839">
        <f>_xlfn.XLOOKUP($A1839,ALGLIB_SSA_XAUUSD!$AA$2:$AA$2401,ALGLIB_SSA_XAUUSD!$S$2:$S$2401,"",0)</f>
        <v/>
      </c>
      <c r="N1839">
        <f>_xlfn.XLOOKUP($A1839,ALGLIB_SSA_XAUUSD!$AA$2:$AA$2401,ALGLIB_SSA_XAUUSD!$T$2:$T$2401,"",0)</f>
        <v/>
      </c>
      <c r="O1839">
        <f>_xlfn.XLOOKUP($A1839,ALGLIB_SSA_XAUUSD!$AA$2:$AA$2401,ALGLIB_SSA_XAUUSD!$U$2:$U$2401,"",0)</f>
        <v/>
      </c>
      <c r="P1839">
        <f>_xlfn.XLOOKUP($A1839,ALGLIB_SSA_XAUUSD!$AA$2:$AA$2401,ALGLIB_SSA_XAUUSD!$V$2:$V$2401,"",0)</f>
        <v/>
      </c>
      <c r="S1839">
        <f>A1839</f>
        <v/>
      </c>
      <c r="T1839">
        <f>J1839</f>
        <v/>
      </c>
      <c r="U1839">
        <f>K1839</f>
        <v/>
      </c>
      <c r="V1839" s="14">
        <f>IF($A1839="","",MOD(ROW()-2,12)+1)</f>
        <v/>
      </c>
      <c r="W1839">
        <f>L1839</f>
        <v/>
      </c>
      <c r="X1839" s="14">
        <f>IF(F1839="","",F1839)</f>
        <v/>
      </c>
      <c r="Y1839" s="14">
        <f>IF(G1839="","",G1839)</f>
        <v/>
      </c>
      <c r="Z1839">
        <f>M1839</f>
        <v/>
      </c>
      <c r="AA1839">
        <f>N1839</f>
        <v/>
      </c>
      <c r="AB1839" s="14">
        <f>IF(H1839="","",H1839)</f>
        <v/>
      </c>
      <c r="AC1839">
        <f>O1839</f>
        <v/>
      </c>
      <c r="AD1839" s="14">
        <f>IF(I1839="","",I1839)</f>
        <v/>
      </c>
      <c r="AE1839">
        <f>P1839</f>
        <v/>
      </c>
      <c r="AH1839">
        <f>IF(S1839&lt;&gt;"",S1839,AH1838+900)</f>
        <v/>
      </c>
      <c r="AI1839">
        <f>IF(T1839&lt;&gt;"",T1839,AI1838)</f>
        <v/>
      </c>
      <c r="AJ1839">
        <f>IF(U1839&lt;&gt;"",U1839,AJ1838)</f>
        <v/>
      </c>
      <c r="AK1839">
        <f>IF(W1839&lt;&gt;"",W1839,"")</f>
        <v/>
      </c>
      <c r="AL1839" s="14">
        <f>IF(X1839&lt;&gt;"",X1839,"")</f>
        <v/>
      </c>
      <c r="AM1839" s="14">
        <f>IF(Y1839&lt;&gt;"",Y1839,"")</f>
        <v/>
      </c>
      <c r="AN1839" s="14">
        <f>IF(OR(AL1839="",AM1839=""),"",AL1839-AM1839)</f>
        <v/>
      </c>
      <c r="AO1839">
        <f>IF(AN1839="","",IF(AN1839&gt;0,"Bullish","Bearish"))</f>
        <v/>
      </c>
      <c r="AP1839">
        <f>IF(AO1839="",AP1838,AO1839)</f>
        <v/>
      </c>
      <c r="AQ1839" s="14">
        <f>IF(AB1839&lt;&gt;"",AB1839,"")</f>
        <v/>
      </c>
      <c r="AR1839" s="14">
        <f>IF(AD1839&lt;&gt;"",AD1839,"")</f>
        <v/>
      </c>
      <c r="AS1839">
        <f>IF(AS1838+1=13,1,AS1838+1)</f>
        <v/>
      </c>
      <c r="AT1839">
        <f>IFERROR(IF(SLOPE($AQ$1826:$AQ$1837,$AS$1826:$AS$1837)&gt;0,MIN(3,ABS(SLOPE($AQ$1826:$AQ$1837,$AS$1826:$AS$1837))),IF(SLOPE($AQ$1826:$AQ$1837,$AS$1826:$AS$1837)&lt;-0.5,-0.5,0)),0)</f>
        <v/>
      </c>
      <c r="AU1839">
        <f>IFERROR(IF(SLOPE($AR$1826:$AR$1837,$AS$1826:$AS$1837)&lt;0,MAX(-3,-ABS(SLOPE($AR$1826:$AR$1837,$AS$1826:$AS$1837))),IF(SLOPE($AR$1826:$AR$1837,$AS$1826:$AS$1837)&gt;0.5,0.5,0)),0)</f>
        <v/>
      </c>
      <c r="AV1839">
        <f>($AQ$1838+(AT1839*(AS1839-1)))</f>
        <v/>
      </c>
      <c r="AW1839">
        <f>($AR$1838+(AU1839*(AS1839-1)))</f>
        <v/>
      </c>
      <c r="AX1839">
        <f>IF(AT1839&gt;0,AV1839+AT1839,AV1839)</f>
        <v/>
      </c>
      <c r="AY1839">
        <f>IF(AU1839&lt;0,AW1839+AU1839,AW1839)</f>
        <v/>
      </c>
      <c r="BA1839" s="14">
        <f>IFERROR(AX1839-AQ1839,"")</f>
        <v/>
      </c>
      <c r="BB1839" s="14">
        <f>IFERROR(AY1839-AR1839,"")</f>
        <v/>
      </c>
      <c r="BD1839">
        <f>AH1839</f>
        <v/>
      </c>
      <c r="BE1839">
        <f>AI1839</f>
        <v/>
      </c>
      <c r="BF1839">
        <f>AJ1839</f>
        <v/>
      </c>
      <c r="BG1839" s="14">
        <f>L1839</f>
        <v/>
      </c>
      <c r="BH1839" s="14">
        <f>IF(X1839="","",X1839)</f>
        <v/>
      </c>
      <c r="BI1839" s="14">
        <f>IF(Y1839="","",Y1839)</f>
        <v/>
      </c>
      <c r="BJ1839">
        <f>Z1839</f>
        <v/>
      </c>
      <c r="BK1839">
        <f>AA1839</f>
        <v/>
      </c>
      <c r="BL1839">
        <f>IFERROR(AX1839,"")</f>
        <v/>
      </c>
      <c r="BM1839">
        <f>IFERROR(AY1839,"")</f>
        <v/>
      </c>
    </row>
    <row r="1840" ht="14.25" customHeight="1">
      <c r="A1840">
        <f>ALGLIB_SSA_XAUUSD!AA1840</f>
        <v/>
      </c>
      <c r="B1840">
        <f>IF($A1840="","",INDEX(ALGLIB_SSA_XAUUSD!$B$2:$B$2401,MATCH($A1840,ALGLIB_SSA_XAUUSD!$A$2:$A$2401,1)))</f>
        <v/>
      </c>
      <c r="C1840">
        <f>IF($A1840="","",INDEX(ALGLIB_SSA_XAUUSD!$C$2:$C$2401,MATCH($A1840,ALGLIB_SSA_XAUUSD!$A$2:$A$2401,1)))</f>
        <v/>
      </c>
      <c r="D1840" s="14">
        <f>IF($A1840="","",INT((ROW()-2)/12)+1)</f>
        <v/>
      </c>
      <c r="E1840" s="14">
        <f>IF(AND(E1850&lt;&gt;"",D1850=D1838+1),E1838+(E1850-E1838)*2/12,"")</f>
        <v/>
      </c>
      <c r="F1840" s="14">
        <f>IF(AND(F1850&lt;&gt;"",D1850=D1838+1),F1838+(F1850-F1838)*2/12,"")</f>
        <v/>
      </c>
      <c r="G1840" s="14">
        <f>IF(AND(G1850&lt;&gt;"",D1850=D1838+1),G1838+(G1850-G1838)*2/12,"")</f>
        <v/>
      </c>
      <c r="H1840" s="14">
        <f>IF(AND(H1850&lt;&gt;"",D1850=D1838+1),H1838+(H1850-H1838)*2/12,"")</f>
        <v/>
      </c>
      <c r="I1840" s="14">
        <f>IF(AND(L1850&lt;&gt;"",D1850=D1838+1),I1838+(I1850-I1838)*2/12,"")</f>
        <v/>
      </c>
      <c r="J1840">
        <f>_xlfn.XLOOKUP($A1840,ALGLIB_SSA_XAUUSD!$AA$2:$AA$2401,ALGLIB_SSA_XAUUSD!$P$2:$P$2401,"",0)</f>
        <v/>
      </c>
      <c r="K1840">
        <f>_xlfn.XLOOKUP($A1840,ALGLIB_SSA_XAUUSD!$AA$2:$AA$2401,ALGLIB_SSA_XAUUSD!$Q$2:$Q$2401,"",0)</f>
        <v/>
      </c>
      <c r="L1840">
        <f>_xlfn.XLOOKUP($A1840,ALGLIB_SSA_XAUUSD!$AA$2:$AA$2401,ALGLIB_SSA_XAUUSD!$R$2:$R$2401,"",0)</f>
        <v/>
      </c>
      <c r="M1840">
        <f>_xlfn.XLOOKUP($A1840,ALGLIB_SSA_XAUUSD!$AA$2:$AA$2401,ALGLIB_SSA_XAUUSD!$S$2:$S$2401,"",0)</f>
        <v/>
      </c>
      <c r="N1840">
        <f>_xlfn.XLOOKUP($A1840,ALGLIB_SSA_XAUUSD!$AA$2:$AA$2401,ALGLIB_SSA_XAUUSD!$T$2:$T$2401,"",0)</f>
        <v/>
      </c>
      <c r="O1840">
        <f>_xlfn.XLOOKUP($A1840,ALGLIB_SSA_XAUUSD!$AA$2:$AA$2401,ALGLIB_SSA_XAUUSD!$U$2:$U$2401,"",0)</f>
        <v/>
      </c>
      <c r="P1840">
        <f>_xlfn.XLOOKUP($A1840,ALGLIB_SSA_XAUUSD!$AA$2:$AA$2401,ALGLIB_SSA_XAUUSD!$V$2:$V$2401,"",0)</f>
        <v/>
      </c>
      <c r="S1840">
        <f>A1840</f>
        <v/>
      </c>
      <c r="T1840">
        <f>J1840</f>
        <v/>
      </c>
      <c r="U1840">
        <f>K1840</f>
        <v/>
      </c>
      <c r="V1840" s="14">
        <f>IF($A1840="","",MOD(ROW()-2,12)+1)</f>
        <v/>
      </c>
      <c r="W1840">
        <f>L1840</f>
        <v/>
      </c>
      <c r="X1840" s="14">
        <f>IF(F1840="","",F1840)</f>
        <v/>
      </c>
      <c r="Y1840" s="14">
        <f>IF(G1840="","",G1840)</f>
        <v/>
      </c>
      <c r="Z1840">
        <f>M1840</f>
        <v/>
      </c>
      <c r="AA1840">
        <f>N1840</f>
        <v/>
      </c>
      <c r="AB1840" s="14">
        <f>IF(H1840="","",H1840)</f>
        <v/>
      </c>
      <c r="AC1840">
        <f>O1840</f>
        <v/>
      </c>
      <c r="AD1840" s="14">
        <f>IF(I1840="","",I1840)</f>
        <v/>
      </c>
      <c r="AE1840">
        <f>P1840</f>
        <v/>
      </c>
      <c r="AH1840">
        <f>IF(S1840&lt;&gt;"",S1840,AH1839+900)</f>
        <v/>
      </c>
      <c r="AI1840">
        <f>IF(T1840&lt;&gt;"",T1840,AI1839)</f>
        <v/>
      </c>
      <c r="AJ1840">
        <f>IF(U1840&lt;&gt;"",U1840,AJ1839)</f>
        <v/>
      </c>
      <c r="AK1840">
        <f>IF(W1840&lt;&gt;"",W1840,"")</f>
        <v/>
      </c>
      <c r="AL1840" s="14">
        <f>IF(X1840&lt;&gt;"",X1840,"")</f>
        <v/>
      </c>
      <c r="AM1840" s="14">
        <f>IF(Y1840&lt;&gt;"",Y1840,"")</f>
        <v/>
      </c>
      <c r="AN1840" s="14">
        <f>IF(OR(AL1840="",AM1840=""),"",AL1840-AM1840)</f>
        <v/>
      </c>
      <c r="AO1840">
        <f>IF(AN1840="","",IF(AN1840&gt;0,"Bullish","Bearish"))</f>
        <v/>
      </c>
      <c r="AP1840">
        <f>IF(AO1840="",AP1839,AO1840)</f>
        <v/>
      </c>
      <c r="AQ1840" s="14">
        <f>IF(AB1840&lt;&gt;"",AB1840,"")</f>
        <v/>
      </c>
      <c r="AR1840" s="14">
        <f>IF(AD1840&lt;&gt;"",AD1840,"")</f>
        <v/>
      </c>
      <c r="AS1840">
        <f>IF(AS1839+1=13,1,AS1839+1)</f>
        <v/>
      </c>
      <c r="AT1840">
        <f>IFERROR(IF(SLOPE($AQ$1826:$AQ$1837,$AS$1826:$AS$1837)&gt;0,MIN(3,ABS(SLOPE($AQ$1826:$AQ$1837,$AS$1826:$AS$1837))),IF(SLOPE($AQ$1826:$AQ$1837,$AS$1826:$AS$1837)&lt;-0.5,-0.5,0)),0)</f>
        <v/>
      </c>
      <c r="AU1840">
        <f>IFERROR(IF(SLOPE($AR$1826:$AR$1837,$AS$1826:$AS$1837)&lt;0,MAX(-3,-ABS(SLOPE($AR$1826:$AR$1837,$AS$1826:$AS$1837))),IF(SLOPE($AR$1826:$AR$1837,$AS$1826:$AS$1837)&gt;0.5,0.5,0)),0)</f>
        <v/>
      </c>
      <c r="AV1840">
        <f>($AQ$1838+(AT1840*(AS1840-1)))</f>
        <v/>
      </c>
      <c r="AW1840">
        <f>($AR$1838+(AU1840*(AS1840-1)))</f>
        <v/>
      </c>
      <c r="AX1840">
        <f>IF(AT1840&gt;0,AV1840+AT1840,AV1840)</f>
        <v/>
      </c>
      <c r="AY1840">
        <f>IF(AU1840&lt;0,AW1840+AU1840,AW1840)</f>
        <v/>
      </c>
      <c r="BA1840" s="14">
        <f>IFERROR(AX1840-AQ1840,"")</f>
        <v/>
      </c>
      <c r="BB1840" s="14">
        <f>IFERROR(AY1840-AR1840,"")</f>
        <v/>
      </c>
      <c r="BD1840">
        <f>AH1840</f>
        <v/>
      </c>
      <c r="BE1840">
        <f>AI1840</f>
        <v/>
      </c>
      <c r="BF1840">
        <f>AJ1840</f>
        <v/>
      </c>
      <c r="BG1840" s="14">
        <f>L1840</f>
        <v/>
      </c>
      <c r="BH1840" s="14">
        <f>IF(X1840="","",X1840)</f>
        <v/>
      </c>
      <c r="BI1840" s="14">
        <f>IF(Y1840="","",Y1840)</f>
        <v/>
      </c>
      <c r="BJ1840">
        <f>Z1840</f>
        <v/>
      </c>
      <c r="BK1840">
        <f>AA1840</f>
        <v/>
      </c>
      <c r="BL1840">
        <f>IFERROR(AX1840,"")</f>
        <v/>
      </c>
      <c r="BM1840">
        <f>IFERROR(AY1840,"")</f>
        <v/>
      </c>
    </row>
    <row r="1841" ht="14.25" customHeight="1">
      <c r="A1841">
        <f>ALGLIB_SSA_XAUUSD!AA1841</f>
        <v/>
      </c>
      <c r="B1841">
        <f>IF($A1841="","",INDEX(ALGLIB_SSA_XAUUSD!$B$2:$B$2401,MATCH($A1841,ALGLIB_SSA_XAUUSD!$A$2:$A$2401,1)))</f>
        <v/>
      </c>
      <c r="C1841">
        <f>IF($A1841="","",INDEX(ALGLIB_SSA_XAUUSD!$C$2:$C$2401,MATCH($A1841,ALGLIB_SSA_XAUUSD!$A$2:$A$2401,1)))</f>
        <v/>
      </c>
      <c r="D1841" s="14">
        <f>IF($A1841="","",INT((ROW()-2)/12)+1)</f>
        <v/>
      </c>
      <c r="E1841" s="14">
        <f>IF(AND(E1850&lt;&gt;"",D1850=D1838+1),E1838+(E1850-E1838)*3/12,"")</f>
        <v/>
      </c>
      <c r="F1841" s="14">
        <f>IF(AND(F1850&lt;&gt;"",D1850=D1838+1),F1838+(F1850-F1838)*3/12,"")</f>
        <v/>
      </c>
      <c r="G1841" s="14">
        <f>IF(AND(G1850&lt;&gt;"",D1850=D1838+1),G1838+(G1850-G1838)*3/12,"")</f>
        <v/>
      </c>
      <c r="H1841" s="14">
        <f>IF(AND(H1850&lt;&gt;"",D1850=D1838+1),H1838+(H1850-H1838)*3/12,"")</f>
        <v/>
      </c>
      <c r="I1841" s="14">
        <f>IF(AND(L1850&lt;&gt;"",D1850=D1838+1),I1838+(I1850-I1838)*3/12,"")</f>
        <v/>
      </c>
      <c r="J1841">
        <f>_xlfn.XLOOKUP($A1841,ALGLIB_SSA_XAUUSD!$AA$2:$AA$2401,ALGLIB_SSA_XAUUSD!$P$2:$P$2401,"",0)</f>
        <v/>
      </c>
      <c r="K1841">
        <f>_xlfn.XLOOKUP($A1841,ALGLIB_SSA_XAUUSD!$AA$2:$AA$2401,ALGLIB_SSA_XAUUSD!$Q$2:$Q$2401,"",0)</f>
        <v/>
      </c>
      <c r="L1841">
        <f>_xlfn.XLOOKUP($A1841,ALGLIB_SSA_XAUUSD!$AA$2:$AA$2401,ALGLIB_SSA_XAUUSD!$R$2:$R$2401,"",0)</f>
        <v/>
      </c>
      <c r="M1841">
        <f>_xlfn.XLOOKUP($A1841,ALGLIB_SSA_XAUUSD!$AA$2:$AA$2401,ALGLIB_SSA_XAUUSD!$S$2:$S$2401,"",0)</f>
        <v/>
      </c>
      <c r="N1841">
        <f>_xlfn.XLOOKUP($A1841,ALGLIB_SSA_XAUUSD!$AA$2:$AA$2401,ALGLIB_SSA_XAUUSD!$T$2:$T$2401,"",0)</f>
        <v/>
      </c>
      <c r="O1841">
        <f>_xlfn.XLOOKUP($A1841,ALGLIB_SSA_XAUUSD!$AA$2:$AA$2401,ALGLIB_SSA_XAUUSD!$U$2:$U$2401,"",0)</f>
        <v/>
      </c>
      <c r="P1841">
        <f>_xlfn.XLOOKUP($A1841,ALGLIB_SSA_XAUUSD!$AA$2:$AA$2401,ALGLIB_SSA_XAUUSD!$V$2:$V$2401,"",0)</f>
        <v/>
      </c>
      <c r="S1841">
        <f>A1841</f>
        <v/>
      </c>
      <c r="T1841">
        <f>J1841</f>
        <v/>
      </c>
      <c r="U1841">
        <f>K1841</f>
        <v/>
      </c>
      <c r="V1841" s="14">
        <f>IF($A1841="","",MOD(ROW()-2,12)+1)</f>
        <v/>
      </c>
      <c r="W1841">
        <f>L1841</f>
        <v/>
      </c>
      <c r="X1841" s="14">
        <f>IF(F1841="","",F1841)</f>
        <v/>
      </c>
      <c r="Y1841" s="14">
        <f>IF(G1841="","",G1841)</f>
        <v/>
      </c>
      <c r="Z1841">
        <f>M1841</f>
        <v/>
      </c>
      <c r="AA1841">
        <f>N1841</f>
        <v/>
      </c>
      <c r="AB1841" s="14">
        <f>IF(H1841="","",H1841)</f>
        <v/>
      </c>
      <c r="AC1841">
        <f>O1841</f>
        <v/>
      </c>
      <c r="AD1841" s="14">
        <f>IF(I1841="","",I1841)</f>
        <v/>
      </c>
      <c r="AE1841">
        <f>P1841</f>
        <v/>
      </c>
      <c r="AH1841">
        <f>IF(S1841&lt;&gt;"",S1841,AH1840+900)</f>
        <v/>
      </c>
      <c r="AI1841">
        <f>IF(T1841&lt;&gt;"",T1841,AI1840)</f>
        <v/>
      </c>
      <c r="AJ1841">
        <f>IF(U1841&lt;&gt;"",U1841,AJ1840)</f>
        <v/>
      </c>
      <c r="AK1841">
        <f>IF(W1841&lt;&gt;"",W1841,"")</f>
        <v/>
      </c>
      <c r="AL1841" s="14">
        <f>IF(X1841&lt;&gt;"",X1841,"")</f>
        <v/>
      </c>
      <c r="AM1841" s="14">
        <f>IF(Y1841&lt;&gt;"",Y1841,"")</f>
        <v/>
      </c>
      <c r="AN1841" s="14">
        <f>IF(OR(AL1841="",AM1841=""),"",AL1841-AM1841)</f>
        <v/>
      </c>
      <c r="AO1841">
        <f>IF(AN1841="","",IF(AN1841&gt;0,"Bullish","Bearish"))</f>
        <v/>
      </c>
      <c r="AP1841">
        <f>IF(AO1841="",AP1840,AO1841)</f>
        <v/>
      </c>
      <c r="AQ1841" s="14">
        <f>IF(AB1841&lt;&gt;"",AB1841,"")</f>
        <v/>
      </c>
      <c r="AR1841" s="14">
        <f>IF(AD1841&lt;&gt;"",AD1841,"")</f>
        <v/>
      </c>
      <c r="AS1841">
        <f>IF(AS1840+1=13,1,AS1840+1)</f>
        <v/>
      </c>
      <c r="AT1841">
        <f>IFERROR(IF(SLOPE($AQ$1826:$AQ$1837,$AS$1826:$AS$1837)&gt;0,MIN(3,ABS(SLOPE($AQ$1826:$AQ$1837,$AS$1826:$AS$1837))),IF(SLOPE($AQ$1826:$AQ$1837,$AS$1826:$AS$1837)&lt;-0.5,-0.5,0)),0)</f>
        <v/>
      </c>
      <c r="AU1841">
        <f>IFERROR(IF(SLOPE($AR$1826:$AR$1837,$AS$1826:$AS$1837)&lt;0,MAX(-3,-ABS(SLOPE($AR$1826:$AR$1837,$AS$1826:$AS$1837))),IF(SLOPE($AR$1826:$AR$1837,$AS$1826:$AS$1837)&gt;0.5,0.5,0)),0)</f>
        <v/>
      </c>
      <c r="AV1841">
        <f>($AQ$1838+(AT1841*(AS1841-1)))</f>
        <v/>
      </c>
      <c r="AW1841">
        <f>($AR$1838+(AU1841*(AS1841-1)))</f>
        <v/>
      </c>
      <c r="AX1841">
        <f>IF(AT1841&gt;0,AV1841+AT1841,AV1841)</f>
        <v/>
      </c>
      <c r="AY1841">
        <f>IF(AU1841&lt;0,AW1841+AU1841,AW1841)</f>
        <v/>
      </c>
      <c r="BA1841" s="14">
        <f>IFERROR(AX1841-AQ1841,"")</f>
        <v/>
      </c>
      <c r="BB1841" s="14">
        <f>IFERROR(AY1841-AR1841,"")</f>
        <v/>
      </c>
      <c r="BD1841">
        <f>AH1841</f>
        <v/>
      </c>
      <c r="BE1841">
        <f>AI1841</f>
        <v/>
      </c>
      <c r="BF1841">
        <f>AJ1841</f>
        <v/>
      </c>
      <c r="BG1841" s="14">
        <f>L1841</f>
        <v/>
      </c>
      <c r="BH1841" s="14">
        <f>IF(X1841="","",X1841)</f>
        <v/>
      </c>
      <c r="BI1841" s="14">
        <f>IF(Y1841="","",Y1841)</f>
        <v/>
      </c>
      <c r="BJ1841">
        <f>Z1841</f>
        <v/>
      </c>
      <c r="BK1841">
        <f>AA1841</f>
        <v/>
      </c>
      <c r="BL1841">
        <f>IFERROR(AX1841,"")</f>
        <v/>
      </c>
      <c r="BM1841">
        <f>IFERROR(AY1841,"")</f>
        <v/>
      </c>
    </row>
    <row r="1842" ht="14.25" customHeight="1">
      <c r="A1842">
        <f>ALGLIB_SSA_XAUUSD!AA1842</f>
        <v/>
      </c>
      <c r="B1842">
        <f>IF($A1842="","",INDEX(ALGLIB_SSA_XAUUSD!$B$2:$B$2401,MATCH($A1842,ALGLIB_SSA_XAUUSD!$A$2:$A$2401,1)))</f>
        <v/>
      </c>
      <c r="C1842">
        <f>IF($A1842="","",INDEX(ALGLIB_SSA_XAUUSD!$C$2:$C$2401,MATCH($A1842,ALGLIB_SSA_XAUUSD!$A$2:$A$2401,1)))</f>
        <v/>
      </c>
      <c r="D1842" s="14">
        <f>IF($A1842="","",INT((ROW()-2)/12)+1)</f>
        <v/>
      </c>
      <c r="E1842" s="14">
        <f>IF(AND(E1850&lt;&gt;"",D1850=D1838+1),E1838+(E1850-E1838)*4/12,"")</f>
        <v/>
      </c>
      <c r="F1842" s="14">
        <f>IF(AND(F1850&lt;&gt;"",D1850=D1838+1),F1838+(F1850-F1838)*4/12,"")</f>
        <v/>
      </c>
      <c r="G1842" s="14">
        <f>IF(AND(G1850&lt;&gt;"",D1850=D1838+1),G1838+(G1850-G1838)*4/12,"")</f>
        <v/>
      </c>
      <c r="H1842" s="14">
        <f>IF(AND(H1850&lt;&gt;"",D1850=D1838+1),H1838+(H1850-H1838)*4/12,"")</f>
        <v/>
      </c>
      <c r="I1842" s="14">
        <f>IF(AND(L1850&lt;&gt;"",D1850=D1838+1),I1838+(I1850-I1838)*4/12,"")</f>
        <v/>
      </c>
      <c r="J1842">
        <f>_xlfn.XLOOKUP($A1842,ALGLIB_SSA_XAUUSD!$AA$2:$AA$2401,ALGLIB_SSA_XAUUSD!$P$2:$P$2401,"",0)</f>
        <v/>
      </c>
      <c r="K1842">
        <f>_xlfn.XLOOKUP($A1842,ALGLIB_SSA_XAUUSD!$AA$2:$AA$2401,ALGLIB_SSA_XAUUSD!$Q$2:$Q$2401,"",0)</f>
        <v/>
      </c>
      <c r="L1842">
        <f>_xlfn.XLOOKUP($A1842,ALGLIB_SSA_XAUUSD!$AA$2:$AA$2401,ALGLIB_SSA_XAUUSD!$R$2:$R$2401,"",0)</f>
        <v/>
      </c>
      <c r="M1842">
        <f>_xlfn.XLOOKUP($A1842,ALGLIB_SSA_XAUUSD!$AA$2:$AA$2401,ALGLIB_SSA_XAUUSD!$S$2:$S$2401,"",0)</f>
        <v/>
      </c>
      <c r="N1842">
        <f>_xlfn.XLOOKUP($A1842,ALGLIB_SSA_XAUUSD!$AA$2:$AA$2401,ALGLIB_SSA_XAUUSD!$T$2:$T$2401,"",0)</f>
        <v/>
      </c>
      <c r="O1842">
        <f>_xlfn.XLOOKUP($A1842,ALGLIB_SSA_XAUUSD!$AA$2:$AA$2401,ALGLIB_SSA_XAUUSD!$U$2:$U$2401,"",0)</f>
        <v/>
      </c>
      <c r="P1842">
        <f>_xlfn.XLOOKUP($A1842,ALGLIB_SSA_XAUUSD!$AA$2:$AA$2401,ALGLIB_SSA_XAUUSD!$V$2:$V$2401,"",0)</f>
        <v/>
      </c>
      <c r="S1842">
        <f>A1842</f>
        <v/>
      </c>
      <c r="T1842">
        <f>J1842</f>
        <v/>
      </c>
      <c r="U1842">
        <f>K1842</f>
        <v/>
      </c>
      <c r="V1842" s="14">
        <f>IF($A1842="","",MOD(ROW()-2,12)+1)</f>
        <v/>
      </c>
      <c r="W1842">
        <f>L1842</f>
        <v/>
      </c>
      <c r="X1842" s="14">
        <f>IF(F1842="","",F1842)</f>
        <v/>
      </c>
      <c r="Y1842" s="14">
        <f>IF(G1842="","",G1842)</f>
        <v/>
      </c>
      <c r="Z1842">
        <f>M1842</f>
        <v/>
      </c>
      <c r="AA1842">
        <f>N1842</f>
        <v/>
      </c>
      <c r="AB1842" s="14">
        <f>IF(H1842="","",H1842)</f>
        <v/>
      </c>
      <c r="AC1842">
        <f>O1842</f>
        <v/>
      </c>
      <c r="AD1842" s="14">
        <f>IF(I1842="","",I1842)</f>
        <v/>
      </c>
      <c r="AE1842">
        <f>P1842</f>
        <v/>
      </c>
      <c r="AH1842">
        <f>IF(S1842&lt;&gt;"",S1842,AH1841+900)</f>
        <v/>
      </c>
      <c r="AI1842">
        <f>IF(T1842&lt;&gt;"",T1842,AI1841)</f>
        <v/>
      </c>
      <c r="AJ1842">
        <f>IF(U1842&lt;&gt;"",U1842,AJ1841)</f>
        <v/>
      </c>
      <c r="AK1842">
        <f>IF(W1842&lt;&gt;"",W1842,"")</f>
        <v/>
      </c>
      <c r="AL1842" s="14">
        <f>IF(X1842&lt;&gt;"",X1842,"")</f>
        <v/>
      </c>
      <c r="AM1842" s="14">
        <f>IF(Y1842&lt;&gt;"",Y1842,"")</f>
        <v/>
      </c>
      <c r="AN1842" s="14">
        <f>IF(OR(AL1842="",AM1842=""),"",AL1842-AM1842)</f>
        <v/>
      </c>
      <c r="AO1842">
        <f>IF(AN1842="","",IF(AN1842&gt;0,"Bullish","Bearish"))</f>
        <v/>
      </c>
      <c r="AP1842">
        <f>IF(AO1842="",AP1841,AO1842)</f>
        <v/>
      </c>
      <c r="AQ1842" s="14">
        <f>IF(AB1842&lt;&gt;"",AB1842,"")</f>
        <v/>
      </c>
      <c r="AR1842" s="14">
        <f>IF(AD1842&lt;&gt;"",AD1842,"")</f>
        <v/>
      </c>
      <c r="AS1842">
        <f>IF(AS1841+1=13,1,AS1841+1)</f>
        <v/>
      </c>
      <c r="AT1842">
        <f>IFERROR(IF(SLOPE($AQ$1826:$AQ$1837,$AS$1826:$AS$1837)&gt;0,MIN(3,ABS(SLOPE($AQ$1826:$AQ$1837,$AS$1826:$AS$1837))),IF(SLOPE($AQ$1826:$AQ$1837,$AS$1826:$AS$1837)&lt;-0.5,-0.5,0)),0)</f>
        <v/>
      </c>
      <c r="AU1842">
        <f>IFERROR(IF(SLOPE($AR$1826:$AR$1837,$AS$1826:$AS$1837)&lt;0,MAX(-3,-ABS(SLOPE($AR$1826:$AR$1837,$AS$1826:$AS$1837))),IF(SLOPE($AR$1826:$AR$1837,$AS$1826:$AS$1837)&gt;0.5,0.5,0)),0)</f>
        <v/>
      </c>
      <c r="AV1842">
        <f>($AQ$1838+(AT1842*(AS1842-1)))</f>
        <v/>
      </c>
      <c r="AW1842">
        <f>($AR$1838+(AU1842*(AS1842-1)))</f>
        <v/>
      </c>
      <c r="AX1842">
        <f>IF(AT1842&gt;0,AV1842+AT1842,AV1842)</f>
        <v/>
      </c>
      <c r="AY1842">
        <f>IF(AU1842&lt;0,AW1842+AU1842,AW1842)</f>
        <v/>
      </c>
      <c r="BA1842" s="14">
        <f>IFERROR(AX1842-AQ1842,"")</f>
        <v/>
      </c>
      <c r="BB1842" s="14">
        <f>IFERROR(AY1842-AR1842,"")</f>
        <v/>
      </c>
      <c r="BD1842">
        <f>AH1842</f>
        <v/>
      </c>
      <c r="BE1842">
        <f>AI1842</f>
        <v/>
      </c>
      <c r="BF1842">
        <f>AJ1842</f>
        <v/>
      </c>
      <c r="BG1842" s="14">
        <f>L1842</f>
        <v/>
      </c>
      <c r="BH1842" s="14">
        <f>IF(X1842="","",X1842)</f>
        <v/>
      </c>
      <c r="BI1842" s="14">
        <f>IF(Y1842="","",Y1842)</f>
        <v/>
      </c>
      <c r="BJ1842">
        <f>Z1842</f>
        <v/>
      </c>
      <c r="BK1842">
        <f>AA1842</f>
        <v/>
      </c>
      <c r="BL1842">
        <f>IFERROR(AX1842,"")</f>
        <v/>
      </c>
      <c r="BM1842">
        <f>IFERROR(AY1842,"")</f>
        <v/>
      </c>
    </row>
    <row r="1843" ht="14.25" customHeight="1">
      <c r="A1843">
        <f>ALGLIB_SSA_XAUUSD!AA1843</f>
        <v/>
      </c>
      <c r="B1843">
        <f>IF($A1843="","",INDEX(ALGLIB_SSA_XAUUSD!$B$2:$B$2401,MATCH($A1843,ALGLIB_SSA_XAUUSD!$A$2:$A$2401,1)))</f>
        <v/>
      </c>
      <c r="C1843">
        <f>IF($A1843="","",INDEX(ALGLIB_SSA_XAUUSD!$C$2:$C$2401,MATCH($A1843,ALGLIB_SSA_XAUUSD!$A$2:$A$2401,1)))</f>
        <v/>
      </c>
      <c r="D1843" s="14">
        <f>IF($A1843="","",INT((ROW()-2)/12)+1)</f>
        <v/>
      </c>
      <c r="E1843" s="14">
        <f>IF(AND(E1850&lt;&gt;"",D1850=D1838+1),E1838+(E1850-E1838)*5/12,"")</f>
        <v/>
      </c>
      <c r="F1843" s="14">
        <f>IF(AND(F1850&lt;&gt;"",D1850=D1838+1),F1838+(F1850-F1838)*5/12,"")</f>
        <v/>
      </c>
      <c r="G1843" s="14">
        <f>IF(AND(G1850&lt;&gt;"",D1850=D1838+1),G1838+(G1850-G1838)*5/12,"")</f>
        <v/>
      </c>
      <c r="H1843" s="14">
        <f>IF(AND(H1850&lt;&gt;"",D1850=D1838+1),H1838+(H1850-H1838)*5/12,"")</f>
        <v/>
      </c>
      <c r="I1843" s="14">
        <f>IF(AND(L1850&lt;&gt;"",D1850=D1838+1),I1838+(I1850-I1838)*5/12,"")</f>
        <v/>
      </c>
      <c r="J1843">
        <f>_xlfn.XLOOKUP($A1843,ALGLIB_SSA_XAUUSD!$AA$2:$AA$2401,ALGLIB_SSA_XAUUSD!$P$2:$P$2401,"",0)</f>
        <v/>
      </c>
      <c r="K1843">
        <f>_xlfn.XLOOKUP($A1843,ALGLIB_SSA_XAUUSD!$AA$2:$AA$2401,ALGLIB_SSA_XAUUSD!$Q$2:$Q$2401,"",0)</f>
        <v/>
      </c>
      <c r="L1843">
        <f>_xlfn.XLOOKUP($A1843,ALGLIB_SSA_XAUUSD!$AA$2:$AA$2401,ALGLIB_SSA_XAUUSD!$R$2:$R$2401,"",0)</f>
        <v/>
      </c>
      <c r="M1843">
        <f>_xlfn.XLOOKUP($A1843,ALGLIB_SSA_XAUUSD!$AA$2:$AA$2401,ALGLIB_SSA_XAUUSD!$S$2:$S$2401,"",0)</f>
        <v/>
      </c>
      <c r="N1843">
        <f>_xlfn.XLOOKUP($A1843,ALGLIB_SSA_XAUUSD!$AA$2:$AA$2401,ALGLIB_SSA_XAUUSD!$T$2:$T$2401,"",0)</f>
        <v/>
      </c>
      <c r="O1843">
        <f>_xlfn.XLOOKUP($A1843,ALGLIB_SSA_XAUUSD!$AA$2:$AA$2401,ALGLIB_SSA_XAUUSD!$U$2:$U$2401,"",0)</f>
        <v/>
      </c>
      <c r="P1843">
        <f>_xlfn.XLOOKUP($A1843,ALGLIB_SSA_XAUUSD!$AA$2:$AA$2401,ALGLIB_SSA_XAUUSD!$V$2:$V$2401,"",0)</f>
        <v/>
      </c>
      <c r="S1843">
        <f>A1843</f>
        <v/>
      </c>
      <c r="T1843">
        <f>J1843</f>
        <v/>
      </c>
      <c r="U1843">
        <f>K1843</f>
        <v/>
      </c>
      <c r="V1843" s="14">
        <f>IF($A1843="","",MOD(ROW()-2,12)+1)</f>
        <v/>
      </c>
      <c r="W1843">
        <f>L1843</f>
        <v/>
      </c>
      <c r="X1843" s="14">
        <f>IF(F1843="","",F1843)</f>
        <v/>
      </c>
      <c r="Y1843" s="14">
        <f>IF(G1843="","",G1843)</f>
        <v/>
      </c>
      <c r="Z1843">
        <f>M1843</f>
        <v/>
      </c>
      <c r="AA1843">
        <f>N1843</f>
        <v/>
      </c>
      <c r="AB1843" s="14">
        <f>IF(H1843="","",H1843)</f>
        <v/>
      </c>
      <c r="AC1843">
        <f>O1843</f>
        <v/>
      </c>
      <c r="AD1843" s="14">
        <f>IF(I1843="","",I1843)</f>
        <v/>
      </c>
      <c r="AE1843">
        <f>P1843</f>
        <v/>
      </c>
      <c r="AH1843">
        <f>IF(S1843&lt;&gt;"",S1843,AH1842+900)</f>
        <v/>
      </c>
      <c r="AI1843">
        <f>IF(T1843&lt;&gt;"",T1843,AI1842)</f>
        <v/>
      </c>
      <c r="AJ1843">
        <f>IF(U1843&lt;&gt;"",U1843,AJ1842)</f>
        <v/>
      </c>
      <c r="AK1843">
        <f>IF(W1843&lt;&gt;"",W1843,"")</f>
        <v/>
      </c>
      <c r="AL1843" s="14">
        <f>IF(X1843&lt;&gt;"",X1843,"")</f>
        <v/>
      </c>
      <c r="AM1843" s="14">
        <f>IF(Y1843&lt;&gt;"",Y1843,"")</f>
        <v/>
      </c>
      <c r="AN1843" s="14">
        <f>IF(OR(AL1843="",AM1843=""),"",AL1843-AM1843)</f>
        <v/>
      </c>
      <c r="AO1843">
        <f>IF(AN1843="","",IF(AN1843&gt;0,"Bullish","Bearish"))</f>
        <v/>
      </c>
      <c r="AP1843">
        <f>IF(AO1843="",AP1842,AO1843)</f>
        <v/>
      </c>
      <c r="AQ1843" s="14">
        <f>IF(AB1843&lt;&gt;"",AB1843,"")</f>
        <v/>
      </c>
      <c r="AR1843" s="14">
        <f>IF(AD1843&lt;&gt;"",AD1843,"")</f>
        <v/>
      </c>
      <c r="AS1843">
        <f>IF(AS1842+1=13,1,AS1842+1)</f>
        <v/>
      </c>
      <c r="AT1843">
        <f>IFERROR(IF(SLOPE($AQ$1826:$AQ$1837,$AS$1826:$AS$1837)&gt;0,MIN(3,ABS(SLOPE($AQ$1826:$AQ$1837,$AS$1826:$AS$1837))),IF(SLOPE($AQ$1826:$AQ$1837,$AS$1826:$AS$1837)&lt;-0.5,-0.5,0)),0)</f>
        <v/>
      </c>
      <c r="AU1843">
        <f>IFERROR(IF(SLOPE($AR$1826:$AR$1837,$AS$1826:$AS$1837)&lt;0,MAX(-3,-ABS(SLOPE($AR$1826:$AR$1837,$AS$1826:$AS$1837))),IF(SLOPE($AR$1826:$AR$1837,$AS$1826:$AS$1837)&gt;0.5,0.5,0)),0)</f>
        <v/>
      </c>
      <c r="AV1843">
        <f>($AQ$1838+(AT1843*(AS1843-1)))</f>
        <v/>
      </c>
      <c r="AW1843">
        <f>($AR$1838+(AU1843*(AS1843-1)))</f>
        <v/>
      </c>
      <c r="AX1843">
        <f>IF(AT1843&gt;0,AV1843+AT1843,AV1843)</f>
        <v/>
      </c>
      <c r="AY1843">
        <f>IF(AU1843&lt;0,AW1843+AU1843,AW1843)</f>
        <v/>
      </c>
      <c r="BA1843" s="14">
        <f>IFERROR(AX1843-AQ1843,"")</f>
        <v/>
      </c>
      <c r="BB1843" s="14">
        <f>IFERROR(AY1843-AR1843,"")</f>
        <v/>
      </c>
      <c r="BD1843">
        <f>AH1843</f>
        <v/>
      </c>
      <c r="BE1843">
        <f>AI1843</f>
        <v/>
      </c>
      <c r="BF1843">
        <f>AJ1843</f>
        <v/>
      </c>
      <c r="BG1843" s="14">
        <f>L1843</f>
        <v/>
      </c>
      <c r="BH1843" s="14">
        <f>IF(X1843="","",X1843)</f>
        <v/>
      </c>
      <c r="BI1843" s="14">
        <f>IF(Y1843="","",Y1843)</f>
        <v/>
      </c>
      <c r="BJ1843">
        <f>Z1843</f>
        <v/>
      </c>
      <c r="BK1843">
        <f>AA1843</f>
        <v/>
      </c>
      <c r="BL1843">
        <f>IFERROR(AX1843,"")</f>
        <v/>
      </c>
      <c r="BM1843">
        <f>IFERROR(AY1843,"")</f>
        <v/>
      </c>
    </row>
    <row r="1844" ht="14.25" customHeight="1">
      <c r="A1844">
        <f>ALGLIB_SSA_XAUUSD!AA1844</f>
        <v/>
      </c>
      <c r="B1844">
        <f>IF($A1844="","",INDEX(ALGLIB_SSA_XAUUSD!$B$2:$B$2401,MATCH($A1844,ALGLIB_SSA_XAUUSD!$A$2:$A$2401,1)))</f>
        <v/>
      </c>
      <c r="C1844">
        <f>IF($A1844="","",INDEX(ALGLIB_SSA_XAUUSD!$C$2:$C$2401,MATCH($A1844,ALGLIB_SSA_XAUUSD!$A$2:$A$2401,1)))</f>
        <v/>
      </c>
      <c r="D1844" s="14">
        <f>IF($A1844="","",INT((ROW()-2)/12)+1)</f>
        <v/>
      </c>
      <c r="E1844" s="14">
        <f>IF(AND(E1850&lt;&gt;"",D1850=D1838+1),E1838+(E1850-E1838)*6/12,"")</f>
        <v/>
      </c>
      <c r="F1844" s="14">
        <f>IF(AND(F1850&lt;&gt;"",D1850=D1838+1),F1838+(F1850-F1838)*6/12,"")</f>
        <v/>
      </c>
      <c r="G1844" s="14">
        <f>IF(AND(G1850&lt;&gt;"",D1850=D1838+1),G1838+(G1850-G1838)*6/12,"")</f>
        <v/>
      </c>
      <c r="H1844" s="14">
        <f>IF(AND(H1850&lt;&gt;"",D1850=D1838+1),H1838+(H1850-H1838)*6/12,"")</f>
        <v/>
      </c>
      <c r="I1844" s="14">
        <f>IF(AND(L1850&lt;&gt;"",D1850=D1838+1),I1838+(I1850-I1838)*6/12,"")</f>
        <v/>
      </c>
      <c r="J1844">
        <f>_xlfn.XLOOKUP($A1844,ALGLIB_SSA_XAUUSD!$AA$2:$AA$2401,ALGLIB_SSA_XAUUSD!$P$2:$P$2401,"",0)</f>
        <v/>
      </c>
      <c r="K1844">
        <f>_xlfn.XLOOKUP($A1844,ALGLIB_SSA_XAUUSD!$AA$2:$AA$2401,ALGLIB_SSA_XAUUSD!$Q$2:$Q$2401,"",0)</f>
        <v/>
      </c>
      <c r="L1844">
        <f>_xlfn.XLOOKUP($A1844,ALGLIB_SSA_XAUUSD!$AA$2:$AA$2401,ALGLIB_SSA_XAUUSD!$R$2:$R$2401,"",0)</f>
        <v/>
      </c>
      <c r="M1844">
        <f>_xlfn.XLOOKUP($A1844,ALGLIB_SSA_XAUUSD!$AA$2:$AA$2401,ALGLIB_SSA_XAUUSD!$S$2:$S$2401,"",0)</f>
        <v/>
      </c>
      <c r="N1844">
        <f>_xlfn.XLOOKUP($A1844,ALGLIB_SSA_XAUUSD!$AA$2:$AA$2401,ALGLIB_SSA_XAUUSD!$T$2:$T$2401,"",0)</f>
        <v/>
      </c>
      <c r="O1844">
        <f>_xlfn.XLOOKUP($A1844,ALGLIB_SSA_XAUUSD!$AA$2:$AA$2401,ALGLIB_SSA_XAUUSD!$U$2:$U$2401,"",0)</f>
        <v/>
      </c>
      <c r="P1844">
        <f>_xlfn.XLOOKUP($A1844,ALGLIB_SSA_XAUUSD!$AA$2:$AA$2401,ALGLIB_SSA_XAUUSD!$V$2:$V$2401,"",0)</f>
        <v/>
      </c>
      <c r="S1844">
        <f>A1844</f>
        <v/>
      </c>
      <c r="T1844">
        <f>J1844</f>
        <v/>
      </c>
      <c r="U1844">
        <f>K1844</f>
        <v/>
      </c>
      <c r="V1844" s="14">
        <f>IF($A1844="","",MOD(ROW()-2,12)+1)</f>
        <v/>
      </c>
      <c r="W1844">
        <f>L1844</f>
        <v/>
      </c>
      <c r="X1844" s="14">
        <f>IF(F1844="","",F1844)</f>
        <v/>
      </c>
      <c r="Y1844" s="14">
        <f>IF(G1844="","",G1844)</f>
        <v/>
      </c>
      <c r="Z1844">
        <f>M1844</f>
        <v/>
      </c>
      <c r="AA1844">
        <f>N1844</f>
        <v/>
      </c>
      <c r="AB1844" s="14">
        <f>IF(H1844="","",H1844)</f>
        <v/>
      </c>
      <c r="AC1844">
        <f>O1844</f>
        <v/>
      </c>
      <c r="AD1844" s="14">
        <f>IF(I1844="","",I1844)</f>
        <v/>
      </c>
      <c r="AE1844">
        <f>P1844</f>
        <v/>
      </c>
      <c r="AH1844">
        <f>IF(S1844&lt;&gt;"",S1844,AH1843+900)</f>
        <v/>
      </c>
      <c r="AI1844">
        <f>IF(T1844&lt;&gt;"",T1844,AI1843)</f>
        <v/>
      </c>
      <c r="AJ1844">
        <f>IF(U1844&lt;&gt;"",U1844,AJ1843)</f>
        <v/>
      </c>
      <c r="AK1844">
        <f>IF(W1844&lt;&gt;"",W1844,"")</f>
        <v/>
      </c>
      <c r="AL1844" s="14">
        <f>IF(X1844&lt;&gt;"",X1844,"")</f>
        <v/>
      </c>
      <c r="AM1844" s="14">
        <f>IF(Y1844&lt;&gt;"",Y1844,"")</f>
        <v/>
      </c>
      <c r="AN1844" s="14">
        <f>IF(OR(AL1844="",AM1844=""),"",AL1844-AM1844)</f>
        <v/>
      </c>
      <c r="AO1844">
        <f>IF(AN1844="","",IF(AN1844&gt;0,"Bullish","Bearish"))</f>
        <v/>
      </c>
      <c r="AP1844">
        <f>IF(AO1844="",AP1843,AO1844)</f>
        <v/>
      </c>
      <c r="AQ1844" s="14">
        <f>IF(AB1844&lt;&gt;"",AB1844,"")</f>
        <v/>
      </c>
      <c r="AR1844" s="14">
        <f>IF(AD1844&lt;&gt;"",AD1844,"")</f>
        <v/>
      </c>
      <c r="AS1844">
        <f>IF(AS1843+1=13,1,AS1843+1)</f>
        <v/>
      </c>
      <c r="AT1844">
        <f>IFERROR(IF(SLOPE($AQ$1826:$AQ$1837,$AS$1826:$AS$1837)&gt;0,MIN(3,ABS(SLOPE($AQ$1826:$AQ$1837,$AS$1826:$AS$1837))),IF(SLOPE($AQ$1826:$AQ$1837,$AS$1826:$AS$1837)&lt;-0.5,-0.5,0)),0)</f>
        <v/>
      </c>
      <c r="AU1844">
        <f>IFERROR(IF(SLOPE($AR$1826:$AR$1837,$AS$1826:$AS$1837)&lt;0,MAX(-3,-ABS(SLOPE($AR$1826:$AR$1837,$AS$1826:$AS$1837))),IF(SLOPE($AR$1826:$AR$1837,$AS$1826:$AS$1837)&gt;0.5,0.5,0)),0)</f>
        <v/>
      </c>
      <c r="AV1844">
        <f>($AQ$1838+(AT1844*(AS1844-1)))</f>
        <v/>
      </c>
      <c r="AW1844">
        <f>($AR$1838+(AU1844*(AS1844-1)))</f>
        <v/>
      </c>
      <c r="AX1844">
        <f>IF(AT1844&gt;0,AV1844+AT1844,AV1844)</f>
        <v/>
      </c>
      <c r="AY1844">
        <f>IF(AU1844&lt;0,AW1844+AU1844,AW1844)</f>
        <v/>
      </c>
      <c r="BA1844" s="14">
        <f>IFERROR(AX1844-AQ1844,"")</f>
        <v/>
      </c>
      <c r="BB1844" s="14">
        <f>IFERROR(AY1844-AR1844,"")</f>
        <v/>
      </c>
      <c r="BD1844">
        <f>AH1844</f>
        <v/>
      </c>
      <c r="BE1844">
        <f>AI1844</f>
        <v/>
      </c>
      <c r="BF1844">
        <f>AJ1844</f>
        <v/>
      </c>
      <c r="BG1844" s="14">
        <f>L1844</f>
        <v/>
      </c>
      <c r="BH1844" s="14">
        <f>IF(X1844="","",X1844)</f>
        <v/>
      </c>
      <c r="BI1844" s="14">
        <f>IF(Y1844="","",Y1844)</f>
        <v/>
      </c>
      <c r="BJ1844">
        <f>Z1844</f>
        <v/>
      </c>
      <c r="BK1844">
        <f>AA1844</f>
        <v/>
      </c>
      <c r="BL1844">
        <f>IFERROR(AX1844,"")</f>
        <v/>
      </c>
      <c r="BM1844">
        <f>IFERROR(AY1844,"")</f>
        <v/>
      </c>
    </row>
    <row r="1845" ht="14.25" customHeight="1">
      <c r="A1845">
        <f>ALGLIB_SSA_XAUUSD!AA1845</f>
        <v/>
      </c>
      <c r="B1845">
        <f>IF($A1845="","",INDEX(ALGLIB_SSA_XAUUSD!$B$2:$B$2401,MATCH($A1845,ALGLIB_SSA_XAUUSD!$A$2:$A$2401,1)))</f>
        <v/>
      </c>
      <c r="C1845">
        <f>IF($A1845="","",INDEX(ALGLIB_SSA_XAUUSD!$C$2:$C$2401,MATCH($A1845,ALGLIB_SSA_XAUUSD!$A$2:$A$2401,1)))</f>
        <v/>
      </c>
      <c r="D1845" s="14">
        <f>IF($A1845="","",INT((ROW()-2)/12)+1)</f>
        <v/>
      </c>
      <c r="E1845" s="14">
        <f>IF(AND(E1850&lt;&gt;"",D1850=D1838+1),E1838+(E1850-E1838)*7/12,"")</f>
        <v/>
      </c>
      <c r="F1845" s="14">
        <f>IF(AND(F1850&lt;&gt;"",D1850=D1838+1),F1838+(F1850-F1838)*7/12,"")</f>
        <v/>
      </c>
      <c r="G1845" s="14">
        <f>IF(AND(G1850&lt;&gt;"",D1850=D1838+1),G1838+(G1850-G1838)*7/12,"")</f>
        <v/>
      </c>
      <c r="H1845" s="14">
        <f>IF(AND(H1850&lt;&gt;"",D1850=D1838+1),H1838+(H1850-H1838)*7/12,"")</f>
        <v/>
      </c>
      <c r="I1845" s="14">
        <f>IF(AND(L1850&lt;&gt;"",D1850=D1838+1),I1838+(I1850-I1838)*7/12,"")</f>
        <v/>
      </c>
      <c r="J1845">
        <f>_xlfn.XLOOKUP($A1845,ALGLIB_SSA_XAUUSD!$AA$2:$AA$2401,ALGLIB_SSA_XAUUSD!$P$2:$P$2401,"",0)</f>
        <v/>
      </c>
      <c r="K1845">
        <f>_xlfn.XLOOKUP($A1845,ALGLIB_SSA_XAUUSD!$AA$2:$AA$2401,ALGLIB_SSA_XAUUSD!$Q$2:$Q$2401,"",0)</f>
        <v/>
      </c>
      <c r="L1845">
        <f>_xlfn.XLOOKUP($A1845,ALGLIB_SSA_XAUUSD!$AA$2:$AA$2401,ALGLIB_SSA_XAUUSD!$R$2:$R$2401,"",0)</f>
        <v/>
      </c>
      <c r="M1845">
        <f>_xlfn.XLOOKUP($A1845,ALGLIB_SSA_XAUUSD!$AA$2:$AA$2401,ALGLIB_SSA_XAUUSD!$S$2:$S$2401,"",0)</f>
        <v/>
      </c>
      <c r="N1845">
        <f>_xlfn.XLOOKUP($A1845,ALGLIB_SSA_XAUUSD!$AA$2:$AA$2401,ALGLIB_SSA_XAUUSD!$T$2:$T$2401,"",0)</f>
        <v/>
      </c>
      <c r="O1845">
        <f>_xlfn.XLOOKUP($A1845,ALGLIB_SSA_XAUUSD!$AA$2:$AA$2401,ALGLIB_SSA_XAUUSD!$U$2:$U$2401,"",0)</f>
        <v/>
      </c>
      <c r="P1845">
        <f>_xlfn.XLOOKUP($A1845,ALGLIB_SSA_XAUUSD!$AA$2:$AA$2401,ALGLIB_SSA_XAUUSD!$V$2:$V$2401,"",0)</f>
        <v/>
      </c>
      <c r="S1845">
        <f>A1845</f>
        <v/>
      </c>
      <c r="T1845">
        <f>J1845</f>
        <v/>
      </c>
      <c r="U1845">
        <f>K1845</f>
        <v/>
      </c>
      <c r="V1845" s="14">
        <f>IF($A1845="","",MOD(ROW()-2,12)+1)</f>
        <v/>
      </c>
      <c r="W1845">
        <f>L1845</f>
        <v/>
      </c>
      <c r="X1845" s="14">
        <f>IF(F1845="","",F1845)</f>
        <v/>
      </c>
      <c r="Y1845" s="14">
        <f>IF(G1845="","",G1845)</f>
        <v/>
      </c>
      <c r="Z1845">
        <f>M1845</f>
        <v/>
      </c>
      <c r="AA1845">
        <f>N1845</f>
        <v/>
      </c>
      <c r="AB1845" s="14">
        <f>IF(H1845="","",H1845)</f>
        <v/>
      </c>
      <c r="AC1845">
        <f>O1845</f>
        <v/>
      </c>
      <c r="AD1845" s="14">
        <f>IF(I1845="","",I1845)</f>
        <v/>
      </c>
      <c r="AE1845">
        <f>P1845</f>
        <v/>
      </c>
      <c r="AH1845">
        <f>IF(S1845&lt;&gt;"",S1845,AH1844+900)</f>
        <v/>
      </c>
      <c r="AI1845">
        <f>IF(T1845&lt;&gt;"",T1845,AI1844)</f>
        <v/>
      </c>
      <c r="AJ1845">
        <f>IF(U1845&lt;&gt;"",U1845,AJ1844)</f>
        <v/>
      </c>
      <c r="AK1845">
        <f>IF(W1845&lt;&gt;"",W1845,"")</f>
        <v/>
      </c>
      <c r="AL1845" s="14">
        <f>IF(X1845&lt;&gt;"",X1845,"")</f>
        <v/>
      </c>
      <c r="AM1845" s="14">
        <f>IF(Y1845&lt;&gt;"",Y1845,"")</f>
        <v/>
      </c>
      <c r="AN1845" s="14">
        <f>IF(OR(AL1845="",AM1845=""),"",AL1845-AM1845)</f>
        <v/>
      </c>
      <c r="AO1845">
        <f>IF(AN1845="","",IF(AN1845&gt;0,"Bullish","Bearish"))</f>
        <v/>
      </c>
      <c r="AP1845">
        <f>IF(AO1845="",AP1844,AO1845)</f>
        <v/>
      </c>
      <c r="AQ1845" s="14">
        <f>IF(AB1845&lt;&gt;"",AB1845,"")</f>
        <v/>
      </c>
      <c r="AR1845" s="14">
        <f>IF(AD1845&lt;&gt;"",AD1845,"")</f>
        <v/>
      </c>
      <c r="AS1845">
        <f>IF(AS1844+1=13,1,AS1844+1)</f>
        <v/>
      </c>
      <c r="AT1845">
        <f>IFERROR(IF(SLOPE($AQ$1826:$AQ$1837,$AS$1826:$AS$1837)&gt;0,MIN(3,ABS(SLOPE($AQ$1826:$AQ$1837,$AS$1826:$AS$1837))),IF(SLOPE($AQ$1826:$AQ$1837,$AS$1826:$AS$1837)&lt;-0.5,-0.5,0)),0)</f>
        <v/>
      </c>
      <c r="AU1845">
        <f>IFERROR(IF(SLOPE($AR$1826:$AR$1837,$AS$1826:$AS$1837)&lt;0,MAX(-3,-ABS(SLOPE($AR$1826:$AR$1837,$AS$1826:$AS$1837))),IF(SLOPE($AR$1826:$AR$1837,$AS$1826:$AS$1837)&gt;0.5,0.5,0)),0)</f>
        <v/>
      </c>
      <c r="AV1845">
        <f>($AQ$1838+(AT1845*(AS1845-1)))</f>
        <v/>
      </c>
      <c r="AW1845">
        <f>($AR$1838+(AU1845*(AS1845-1)))</f>
        <v/>
      </c>
      <c r="AX1845">
        <f>IF(AT1845&gt;0,AV1845+AT1845,AV1845)</f>
        <v/>
      </c>
      <c r="AY1845">
        <f>IF(AU1845&lt;0,AW1845+AU1845,AW1845)</f>
        <v/>
      </c>
      <c r="BA1845" s="14">
        <f>IFERROR(AX1845-AQ1845,"")</f>
        <v/>
      </c>
      <c r="BB1845" s="14">
        <f>IFERROR(AY1845-AR1845,"")</f>
        <v/>
      </c>
      <c r="BD1845">
        <f>AH1845</f>
        <v/>
      </c>
      <c r="BE1845">
        <f>AI1845</f>
        <v/>
      </c>
      <c r="BF1845">
        <f>AJ1845</f>
        <v/>
      </c>
      <c r="BG1845" s="14">
        <f>L1845</f>
        <v/>
      </c>
      <c r="BH1845" s="14">
        <f>IF(X1845="","",X1845)</f>
        <v/>
      </c>
      <c r="BI1845" s="14">
        <f>IF(Y1845="","",Y1845)</f>
        <v/>
      </c>
      <c r="BJ1845">
        <f>Z1845</f>
        <v/>
      </c>
      <c r="BK1845">
        <f>AA1845</f>
        <v/>
      </c>
      <c r="BL1845">
        <f>IFERROR(AX1845,"")</f>
        <v/>
      </c>
      <c r="BM1845">
        <f>IFERROR(AY1845,"")</f>
        <v/>
      </c>
    </row>
    <row r="1846" ht="14.25" customHeight="1">
      <c r="A1846">
        <f>ALGLIB_SSA_XAUUSD!AA1846</f>
        <v/>
      </c>
      <c r="B1846">
        <f>IF($A1846="","",INDEX(ALGLIB_SSA_XAUUSD!$B$2:$B$2401,MATCH($A1846,ALGLIB_SSA_XAUUSD!$A$2:$A$2401,1)))</f>
        <v/>
      </c>
      <c r="C1846">
        <f>IF($A1846="","",INDEX(ALGLIB_SSA_XAUUSD!$C$2:$C$2401,MATCH($A1846,ALGLIB_SSA_XAUUSD!$A$2:$A$2401,1)))</f>
        <v/>
      </c>
      <c r="D1846" s="14">
        <f>IF($A1846="","",INT((ROW()-2)/12)+1)</f>
        <v/>
      </c>
      <c r="E1846" s="14">
        <f>IF(AND(E1850&lt;&gt;"",D1850=D1838+1),E1838+(E1850-E1838)*8/12,"")</f>
        <v/>
      </c>
      <c r="F1846" s="14">
        <f>IF(AND(F1850&lt;&gt;"",D1850=D1838+1),F1838+(F1850-F1838)*8/12,"")</f>
        <v/>
      </c>
      <c r="G1846" s="14">
        <f>IF(AND(G1850&lt;&gt;"",D1850=D1838+1),G1838+(G1850-G1838)*8/12,"")</f>
        <v/>
      </c>
      <c r="H1846" s="14">
        <f>IF(AND(H1850&lt;&gt;"",D1850=D1838+1),H1838+(H1850-H1838)*8/12,"")</f>
        <v/>
      </c>
      <c r="I1846" s="14">
        <f>IF(AND(L1850&lt;&gt;"",D1850=D1838+1),I1838+(I1850-I1838)*8/12,"")</f>
        <v/>
      </c>
      <c r="J1846">
        <f>_xlfn.XLOOKUP($A1846,ALGLIB_SSA_XAUUSD!$AA$2:$AA$2401,ALGLIB_SSA_XAUUSD!$P$2:$P$2401,"",0)</f>
        <v/>
      </c>
      <c r="K1846">
        <f>_xlfn.XLOOKUP($A1846,ALGLIB_SSA_XAUUSD!$AA$2:$AA$2401,ALGLIB_SSA_XAUUSD!$Q$2:$Q$2401,"",0)</f>
        <v/>
      </c>
      <c r="L1846">
        <f>_xlfn.XLOOKUP($A1846,ALGLIB_SSA_XAUUSD!$AA$2:$AA$2401,ALGLIB_SSA_XAUUSD!$R$2:$R$2401,"",0)</f>
        <v/>
      </c>
      <c r="M1846">
        <f>_xlfn.XLOOKUP($A1846,ALGLIB_SSA_XAUUSD!$AA$2:$AA$2401,ALGLIB_SSA_XAUUSD!$S$2:$S$2401,"",0)</f>
        <v/>
      </c>
      <c r="N1846">
        <f>_xlfn.XLOOKUP($A1846,ALGLIB_SSA_XAUUSD!$AA$2:$AA$2401,ALGLIB_SSA_XAUUSD!$T$2:$T$2401,"",0)</f>
        <v/>
      </c>
      <c r="O1846">
        <f>_xlfn.XLOOKUP($A1846,ALGLIB_SSA_XAUUSD!$AA$2:$AA$2401,ALGLIB_SSA_XAUUSD!$U$2:$U$2401,"",0)</f>
        <v/>
      </c>
      <c r="P1846">
        <f>_xlfn.XLOOKUP($A1846,ALGLIB_SSA_XAUUSD!$AA$2:$AA$2401,ALGLIB_SSA_XAUUSD!$V$2:$V$2401,"",0)</f>
        <v/>
      </c>
      <c r="S1846">
        <f>A1846</f>
        <v/>
      </c>
      <c r="T1846">
        <f>J1846</f>
        <v/>
      </c>
      <c r="U1846">
        <f>K1846</f>
        <v/>
      </c>
      <c r="V1846" s="14">
        <f>IF($A1846="","",MOD(ROW()-2,12)+1)</f>
        <v/>
      </c>
      <c r="W1846">
        <f>L1846</f>
        <v/>
      </c>
      <c r="X1846" s="14">
        <f>IF(F1846="","",F1846)</f>
        <v/>
      </c>
      <c r="Y1846" s="14">
        <f>IF(G1846="","",G1846)</f>
        <v/>
      </c>
      <c r="Z1846">
        <f>M1846</f>
        <v/>
      </c>
      <c r="AA1846">
        <f>N1846</f>
        <v/>
      </c>
      <c r="AB1846" s="14">
        <f>IF(H1846="","",H1846)</f>
        <v/>
      </c>
      <c r="AC1846">
        <f>O1846</f>
        <v/>
      </c>
      <c r="AD1846" s="14">
        <f>IF(I1846="","",I1846)</f>
        <v/>
      </c>
      <c r="AE1846">
        <f>P1846</f>
        <v/>
      </c>
      <c r="AH1846">
        <f>IF(S1846&lt;&gt;"",S1846,AH1845+900)</f>
        <v/>
      </c>
      <c r="AI1846">
        <f>IF(T1846&lt;&gt;"",T1846,AI1845)</f>
        <v/>
      </c>
      <c r="AJ1846">
        <f>IF(U1846&lt;&gt;"",U1846,AJ1845)</f>
        <v/>
      </c>
      <c r="AK1846">
        <f>IF(W1846&lt;&gt;"",W1846,"")</f>
        <v/>
      </c>
      <c r="AL1846" s="14">
        <f>IF(X1846&lt;&gt;"",X1846,"")</f>
        <v/>
      </c>
      <c r="AM1846" s="14">
        <f>IF(Y1846&lt;&gt;"",Y1846,"")</f>
        <v/>
      </c>
      <c r="AN1846" s="14">
        <f>IF(OR(AL1846="",AM1846=""),"",AL1846-AM1846)</f>
        <v/>
      </c>
      <c r="AO1846">
        <f>IF(AN1846="","",IF(AN1846&gt;0,"Bullish","Bearish"))</f>
        <v/>
      </c>
      <c r="AP1846">
        <f>IF(AO1846="",AP1845,AO1846)</f>
        <v/>
      </c>
      <c r="AQ1846" s="14">
        <f>IF(AB1846&lt;&gt;"",AB1846,"")</f>
        <v/>
      </c>
      <c r="AR1846" s="14">
        <f>IF(AD1846&lt;&gt;"",AD1846,"")</f>
        <v/>
      </c>
      <c r="AS1846">
        <f>IF(AS1845+1=13,1,AS1845+1)</f>
        <v/>
      </c>
      <c r="AT1846">
        <f>IFERROR(IF(SLOPE($AQ$1826:$AQ$1837,$AS$1826:$AS$1837)&gt;0,MIN(3,ABS(SLOPE($AQ$1826:$AQ$1837,$AS$1826:$AS$1837))),IF(SLOPE($AQ$1826:$AQ$1837,$AS$1826:$AS$1837)&lt;-0.5,-0.5,0)),0)</f>
        <v/>
      </c>
      <c r="AU1846">
        <f>IFERROR(IF(SLOPE($AR$1826:$AR$1837,$AS$1826:$AS$1837)&lt;0,MAX(-3,-ABS(SLOPE($AR$1826:$AR$1837,$AS$1826:$AS$1837))),IF(SLOPE($AR$1826:$AR$1837,$AS$1826:$AS$1837)&gt;0.5,0.5,0)),0)</f>
        <v/>
      </c>
      <c r="AV1846">
        <f>($AQ$1838+(AT1846*(AS1846-1)))</f>
        <v/>
      </c>
      <c r="AW1846">
        <f>($AR$1838+(AU1846*(AS1846-1)))</f>
        <v/>
      </c>
      <c r="AX1846">
        <f>IF(AT1846&gt;0,AV1846+AT1846,AV1846)</f>
        <v/>
      </c>
      <c r="AY1846">
        <f>IF(AU1846&lt;0,AW1846+AU1846,AW1846)</f>
        <v/>
      </c>
      <c r="BA1846" s="14">
        <f>IFERROR(AX1846-AQ1846,"")</f>
        <v/>
      </c>
      <c r="BB1846" s="14">
        <f>IFERROR(AY1846-AR1846,"")</f>
        <v/>
      </c>
      <c r="BD1846">
        <f>AH1846</f>
        <v/>
      </c>
      <c r="BE1846">
        <f>AI1846</f>
        <v/>
      </c>
      <c r="BF1846">
        <f>AJ1846</f>
        <v/>
      </c>
      <c r="BG1846" s="14">
        <f>L1846</f>
        <v/>
      </c>
      <c r="BH1846" s="14">
        <f>IF(X1846="","",X1846)</f>
        <v/>
      </c>
      <c r="BI1846" s="14">
        <f>IF(Y1846="","",Y1846)</f>
        <v/>
      </c>
      <c r="BJ1846">
        <f>Z1846</f>
        <v/>
      </c>
      <c r="BK1846">
        <f>AA1846</f>
        <v/>
      </c>
      <c r="BL1846">
        <f>IFERROR(AX1846,"")</f>
        <v/>
      </c>
      <c r="BM1846">
        <f>IFERROR(AY1846,"")</f>
        <v/>
      </c>
    </row>
    <row r="1847" ht="14.25" customHeight="1">
      <c r="A1847">
        <f>ALGLIB_SSA_XAUUSD!AA1847</f>
        <v/>
      </c>
      <c r="B1847">
        <f>IF($A1847="","",INDEX(ALGLIB_SSA_XAUUSD!$B$2:$B$2401,MATCH($A1847,ALGLIB_SSA_XAUUSD!$A$2:$A$2401,1)))</f>
        <v/>
      </c>
      <c r="C1847">
        <f>IF($A1847="","",INDEX(ALGLIB_SSA_XAUUSD!$C$2:$C$2401,MATCH($A1847,ALGLIB_SSA_XAUUSD!$A$2:$A$2401,1)))</f>
        <v/>
      </c>
      <c r="D1847" s="14">
        <f>IF($A1847="","",INT((ROW()-2)/12)+1)</f>
        <v/>
      </c>
      <c r="E1847" s="14">
        <f>IF(AND(E1850&lt;&gt;"",D1850=D1838+1),E1838+(E1850-E1838)*9/12,"")</f>
        <v/>
      </c>
      <c r="F1847" s="14">
        <f>IF(AND(F1850&lt;&gt;"",D1850=D1838+1),F1838+(F1850-F1838)*9/12,"")</f>
        <v/>
      </c>
      <c r="G1847" s="14">
        <f>IF(AND(G1850&lt;&gt;"",D1850=D1838+1),G1838+(G1850-G1838)*9/12,"")</f>
        <v/>
      </c>
      <c r="H1847" s="14">
        <f>IF(AND(H1850&lt;&gt;"",D1850=D1838+1),H1838+(H1850-H1838)*9/12,"")</f>
        <v/>
      </c>
      <c r="I1847" s="14">
        <f>IF(AND(L1850&lt;&gt;"",D1850=D1838+1),I1838+(I1850-I1838)*9/12,"")</f>
        <v/>
      </c>
      <c r="J1847">
        <f>_xlfn.XLOOKUP($A1847,ALGLIB_SSA_XAUUSD!$AA$2:$AA$2401,ALGLIB_SSA_XAUUSD!$P$2:$P$2401,"",0)</f>
        <v/>
      </c>
      <c r="K1847">
        <f>_xlfn.XLOOKUP($A1847,ALGLIB_SSA_XAUUSD!$AA$2:$AA$2401,ALGLIB_SSA_XAUUSD!$Q$2:$Q$2401,"",0)</f>
        <v/>
      </c>
      <c r="L1847">
        <f>_xlfn.XLOOKUP($A1847,ALGLIB_SSA_XAUUSD!$AA$2:$AA$2401,ALGLIB_SSA_XAUUSD!$R$2:$R$2401,"",0)</f>
        <v/>
      </c>
      <c r="M1847">
        <f>_xlfn.XLOOKUP($A1847,ALGLIB_SSA_XAUUSD!$AA$2:$AA$2401,ALGLIB_SSA_XAUUSD!$S$2:$S$2401,"",0)</f>
        <v/>
      </c>
      <c r="N1847">
        <f>_xlfn.XLOOKUP($A1847,ALGLIB_SSA_XAUUSD!$AA$2:$AA$2401,ALGLIB_SSA_XAUUSD!$T$2:$T$2401,"",0)</f>
        <v/>
      </c>
      <c r="O1847">
        <f>_xlfn.XLOOKUP($A1847,ALGLIB_SSA_XAUUSD!$AA$2:$AA$2401,ALGLIB_SSA_XAUUSD!$U$2:$U$2401,"",0)</f>
        <v/>
      </c>
      <c r="P1847">
        <f>_xlfn.XLOOKUP($A1847,ALGLIB_SSA_XAUUSD!$AA$2:$AA$2401,ALGLIB_SSA_XAUUSD!$V$2:$V$2401,"",0)</f>
        <v/>
      </c>
      <c r="S1847">
        <f>A1847</f>
        <v/>
      </c>
      <c r="T1847">
        <f>J1847</f>
        <v/>
      </c>
      <c r="U1847">
        <f>K1847</f>
        <v/>
      </c>
      <c r="V1847" s="14">
        <f>IF($A1847="","",MOD(ROW()-2,12)+1)</f>
        <v/>
      </c>
      <c r="W1847">
        <f>L1847</f>
        <v/>
      </c>
      <c r="X1847" s="14">
        <f>IF(F1847="","",F1847)</f>
        <v/>
      </c>
      <c r="Y1847" s="14">
        <f>IF(G1847="","",G1847)</f>
        <v/>
      </c>
      <c r="Z1847">
        <f>M1847</f>
        <v/>
      </c>
      <c r="AA1847">
        <f>N1847</f>
        <v/>
      </c>
      <c r="AB1847" s="14">
        <f>IF(H1847="","",H1847)</f>
        <v/>
      </c>
      <c r="AC1847">
        <f>O1847</f>
        <v/>
      </c>
      <c r="AD1847" s="14">
        <f>IF(I1847="","",I1847)</f>
        <v/>
      </c>
      <c r="AE1847">
        <f>P1847</f>
        <v/>
      </c>
      <c r="AH1847">
        <f>IF(S1847&lt;&gt;"",S1847,AH1846+900)</f>
        <v/>
      </c>
      <c r="AI1847">
        <f>IF(T1847&lt;&gt;"",T1847,AI1846)</f>
        <v/>
      </c>
      <c r="AJ1847">
        <f>IF(U1847&lt;&gt;"",U1847,AJ1846)</f>
        <v/>
      </c>
      <c r="AK1847">
        <f>IF(W1847&lt;&gt;"",W1847,"")</f>
        <v/>
      </c>
      <c r="AL1847" s="14">
        <f>IF(X1847&lt;&gt;"",X1847,"")</f>
        <v/>
      </c>
      <c r="AM1847" s="14">
        <f>IF(Y1847&lt;&gt;"",Y1847,"")</f>
        <v/>
      </c>
      <c r="AN1847" s="14">
        <f>IF(OR(AL1847="",AM1847=""),"",AL1847-AM1847)</f>
        <v/>
      </c>
      <c r="AO1847">
        <f>IF(AN1847="","",IF(AN1847&gt;0,"Bullish","Bearish"))</f>
        <v/>
      </c>
      <c r="AP1847">
        <f>IF(AO1847="",AP1846,AO1847)</f>
        <v/>
      </c>
      <c r="AQ1847" s="14">
        <f>IF(AB1847&lt;&gt;"",AB1847,"")</f>
        <v/>
      </c>
      <c r="AR1847" s="14">
        <f>IF(AD1847&lt;&gt;"",AD1847,"")</f>
        <v/>
      </c>
      <c r="AS1847">
        <f>IF(AS1846+1=13,1,AS1846+1)</f>
        <v/>
      </c>
      <c r="AT1847">
        <f>IFERROR(IF(SLOPE($AQ$1826:$AQ$1837,$AS$1826:$AS$1837)&gt;0,MIN(3,ABS(SLOPE($AQ$1826:$AQ$1837,$AS$1826:$AS$1837))),IF(SLOPE($AQ$1826:$AQ$1837,$AS$1826:$AS$1837)&lt;-0.5,-0.5,0)),0)</f>
        <v/>
      </c>
      <c r="AU1847">
        <f>IFERROR(IF(SLOPE($AR$1826:$AR$1837,$AS$1826:$AS$1837)&lt;0,MAX(-3,-ABS(SLOPE($AR$1826:$AR$1837,$AS$1826:$AS$1837))),IF(SLOPE($AR$1826:$AR$1837,$AS$1826:$AS$1837)&gt;0.5,0.5,0)),0)</f>
        <v/>
      </c>
      <c r="AV1847">
        <f>($AQ$1838+(AT1847*(AS1847-1)))</f>
        <v/>
      </c>
      <c r="AW1847">
        <f>($AR$1838+(AU1847*(AS1847-1)))</f>
        <v/>
      </c>
      <c r="AX1847">
        <f>IF(AT1847&gt;0,AV1847+AT1847,AV1847)</f>
        <v/>
      </c>
      <c r="AY1847">
        <f>IF(AU1847&lt;0,AW1847+AU1847,AW1847)</f>
        <v/>
      </c>
      <c r="BA1847" s="14">
        <f>IFERROR(AX1847-AQ1847,"")</f>
        <v/>
      </c>
      <c r="BB1847" s="14">
        <f>IFERROR(AY1847-AR1847,"")</f>
        <v/>
      </c>
      <c r="BD1847">
        <f>AH1847</f>
        <v/>
      </c>
      <c r="BE1847">
        <f>AI1847</f>
        <v/>
      </c>
      <c r="BF1847">
        <f>AJ1847</f>
        <v/>
      </c>
      <c r="BG1847" s="14">
        <f>L1847</f>
        <v/>
      </c>
      <c r="BH1847" s="14">
        <f>IF(X1847="","",X1847)</f>
        <v/>
      </c>
      <c r="BI1847" s="14">
        <f>IF(Y1847="","",Y1847)</f>
        <v/>
      </c>
      <c r="BJ1847">
        <f>Z1847</f>
        <v/>
      </c>
      <c r="BK1847">
        <f>AA1847</f>
        <v/>
      </c>
      <c r="BL1847">
        <f>IFERROR(AX1847,"")</f>
        <v/>
      </c>
      <c r="BM1847">
        <f>IFERROR(AY1847,"")</f>
        <v/>
      </c>
    </row>
    <row r="1848" ht="14.25" customHeight="1">
      <c r="A1848">
        <f>ALGLIB_SSA_XAUUSD!AA1848</f>
        <v/>
      </c>
      <c r="B1848">
        <f>IF($A1848="","",INDEX(ALGLIB_SSA_XAUUSD!$B$2:$B$2401,MATCH($A1848,ALGLIB_SSA_XAUUSD!$A$2:$A$2401,1)))</f>
        <v/>
      </c>
      <c r="C1848">
        <f>IF($A1848="","",INDEX(ALGLIB_SSA_XAUUSD!$C$2:$C$2401,MATCH($A1848,ALGLIB_SSA_XAUUSD!$A$2:$A$2401,1)))</f>
        <v/>
      </c>
      <c r="D1848" s="14">
        <f>IF($A1848="","",INT((ROW()-2)/12)+1)</f>
        <v/>
      </c>
      <c r="E1848" s="14">
        <f>IF(AND(E1850&lt;&gt;"",D1850=D1838+1),E1838+(E1850-E1838)*10/12,"")</f>
        <v/>
      </c>
      <c r="F1848" s="14">
        <f>IF(AND(F1850&lt;&gt;"",D1850=D1838+1),F1838+(F1850-F1838)*10/12,"")</f>
        <v/>
      </c>
      <c r="G1848" s="14">
        <f>IF(AND(G1850&lt;&gt;"",D1850=D1838+1),G1838+(G1850-G1838)*10/12,"")</f>
        <v/>
      </c>
      <c r="H1848" s="14">
        <f>IF(AND(H1850&lt;&gt;"",D1850=D1838+1),H1838+(H1850-H1838)*10/12,"")</f>
        <v/>
      </c>
      <c r="I1848" s="14">
        <f>IF(AND(L1850&lt;&gt;"",D1850=D1838+1),I1838+(I1850-I1838)*10/12,"")</f>
        <v/>
      </c>
      <c r="J1848">
        <f>_xlfn.XLOOKUP($A1848,ALGLIB_SSA_XAUUSD!$AA$2:$AA$2401,ALGLIB_SSA_XAUUSD!$P$2:$P$2401,"",0)</f>
        <v/>
      </c>
      <c r="K1848">
        <f>_xlfn.XLOOKUP($A1848,ALGLIB_SSA_XAUUSD!$AA$2:$AA$2401,ALGLIB_SSA_XAUUSD!$Q$2:$Q$2401,"",0)</f>
        <v/>
      </c>
      <c r="L1848">
        <f>_xlfn.XLOOKUP($A1848,ALGLIB_SSA_XAUUSD!$AA$2:$AA$2401,ALGLIB_SSA_XAUUSD!$R$2:$R$2401,"",0)</f>
        <v/>
      </c>
      <c r="M1848">
        <f>_xlfn.XLOOKUP($A1848,ALGLIB_SSA_XAUUSD!$AA$2:$AA$2401,ALGLIB_SSA_XAUUSD!$S$2:$S$2401,"",0)</f>
        <v/>
      </c>
      <c r="N1848">
        <f>_xlfn.XLOOKUP($A1848,ALGLIB_SSA_XAUUSD!$AA$2:$AA$2401,ALGLIB_SSA_XAUUSD!$T$2:$T$2401,"",0)</f>
        <v/>
      </c>
      <c r="O1848">
        <f>_xlfn.XLOOKUP($A1848,ALGLIB_SSA_XAUUSD!$AA$2:$AA$2401,ALGLIB_SSA_XAUUSD!$U$2:$U$2401,"",0)</f>
        <v/>
      </c>
      <c r="P1848">
        <f>_xlfn.XLOOKUP($A1848,ALGLIB_SSA_XAUUSD!$AA$2:$AA$2401,ALGLIB_SSA_XAUUSD!$V$2:$V$2401,"",0)</f>
        <v/>
      </c>
      <c r="S1848">
        <f>A1848</f>
        <v/>
      </c>
      <c r="T1848">
        <f>J1848</f>
        <v/>
      </c>
      <c r="U1848">
        <f>K1848</f>
        <v/>
      </c>
      <c r="V1848" s="14">
        <f>IF($A1848="","",MOD(ROW()-2,12)+1)</f>
        <v/>
      </c>
      <c r="W1848">
        <f>L1848</f>
        <v/>
      </c>
      <c r="X1848" s="14">
        <f>IF(F1848="","",F1848)</f>
        <v/>
      </c>
      <c r="Y1848" s="14">
        <f>IF(G1848="","",G1848)</f>
        <v/>
      </c>
      <c r="Z1848">
        <f>M1848</f>
        <v/>
      </c>
      <c r="AA1848">
        <f>N1848</f>
        <v/>
      </c>
      <c r="AB1848" s="14">
        <f>IF(H1848="","",H1848)</f>
        <v/>
      </c>
      <c r="AC1848">
        <f>O1848</f>
        <v/>
      </c>
      <c r="AD1848" s="14">
        <f>IF(I1848="","",I1848)</f>
        <v/>
      </c>
      <c r="AE1848">
        <f>P1848</f>
        <v/>
      </c>
      <c r="AH1848">
        <f>IF(S1848&lt;&gt;"",S1848,AH1847+900)</f>
        <v/>
      </c>
      <c r="AI1848">
        <f>IF(T1848&lt;&gt;"",T1848,AI1847)</f>
        <v/>
      </c>
      <c r="AJ1848">
        <f>IF(U1848&lt;&gt;"",U1848,AJ1847)</f>
        <v/>
      </c>
      <c r="AK1848">
        <f>IF(W1848&lt;&gt;"",W1848,"")</f>
        <v/>
      </c>
      <c r="AL1848" s="14">
        <f>IF(X1848&lt;&gt;"",X1848,"")</f>
        <v/>
      </c>
      <c r="AM1848" s="14">
        <f>IF(Y1848&lt;&gt;"",Y1848,"")</f>
        <v/>
      </c>
      <c r="AN1848" s="14">
        <f>IF(OR(AL1848="",AM1848=""),"",AL1848-AM1848)</f>
        <v/>
      </c>
      <c r="AO1848">
        <f>IF(AN1848="","",IF(AN1848&gt;0,"Bullish","Bearish"))</f>
        <v/>
      </c>
      <c r="AP1848">
        <f>IF(AO1848="",AP1847,AO1848)</f>
        <v/>
      </c>
      <c r="AQ1848" s="14">
        <f>IF(AB1848&lt;&gt;"",AB1848,"")</f>
        <v/>
      </c>
      <c r="AR1848" s="14">
        <f>IF(AD1848&lt;&gt;"",AD1848,"")</f>
        <v/>
      </c>
      <c r="AS1848">
        <f>IF(AS1847+1=13,1,AS1847+1)</f>
        <v/>
      </c>
      <c r="AT1848">
        <f>IFERROR(IF(SLOPE($AQ$1826:$AQ$1837,$AS$1826:$AS$1837)&gt;0,MIN(3,ABS(SLOPE($AQ$1826:$AQ$1837,$AS$1826:$AS$1837))),IF(SLOPE($AQ$1826:$AQ$1837,$AS$1826:$AS$1837)&lt;-0.5,-0.5,0)),0)</f>
        <v/>
      </c>
      <c r="AU1848">
        <f>IFERROR(IF(SLOPE($AR$1826:$AR$1837,$AS$1826:$AS$1837)&lt;0,MAX(-3,-ABS(SLOPE($AR$1826:$AR$1837,$AS$1826:$AS$1837))),IF(SLOPE($AR$1826:$AR$1837,$AS$1826:$AS$1837)&gt;0.5,0.5,0)),0)</f>
        <v/>
      </c>
      <c r="AV1848">
        <f>($AQ$1838+(AT1848*(AS1848-1)))</f>
        <v/>
      </c>
      <c r="AW1848">
        <f>($AR$1838+(AU1848*(AS1848-1)))</f>
        <v/>
      </c>
      <c r="AX1848">
        <f>IF(AT1848&gt;0,AV1848+AT1848,AV1848)</f>
        <v/>
      </c>
      <c r="AY1848">
        <f>IF(AU1848&lt;0,AW1848+AU1848,AW1848)</f>
        <v/>
      </c>
      <c r="BA1848" s="14">
        <f>IFERROR(AX1848-AQ1848,"")</f>
        <v/>
      </c>
      <c r="BB1848" s="14">
        <f>IFERROR(AY1848-AR1848,"")</f>
        <v/>
      </c>
      <c r="BD1848">
        <f>AH1848</f>
        <v/>
      </c>
      <c r="BE1848">
        <f>AI1848</f>
        <v/>
      </c>
      <c r="BF1848">
        <f>AJ1848</f>
        <v/>
      </c>
      <c r="BG1848" s="14">
        <f>L1848</f>
        <v/>
      </c>
      <c r="BH1848" s="14">
        <f>IF(X1848="","",X1848)</f>
        <v/>
      </c>
      <c r="BI1848" s="14">
        <f>IF(Y1848="","",Y1848)</f>
        <v/>
      </c>
      <c r="BJ1848">
        <f>Z1848</f>
        <v/>
      </c>
      <c r="BK1848">
        <f>AA1848</f>
        <v/>
      </c>
      <c r="BL1848">
        <f>IFERROR(AX1848,"")</f>
        <v/>
      </c>
      <c r="BM1848">
        <f>IFERROR(AY1848,"")</f>
        <v/>
      </c>
    </row>
    <row r="1849" ht="14.25" customHeight="1">
      <c r="A1849">
        <f>ALGLIB_SSA_XAUUSD!AA1849</f>
        <v/>
      </c>
      <c r="B1849">
        <f>IF($A1849="","",INDEX(ALGLIB_SSA_XAUUSD!$B$2:$B$2401,MATCH($A1849,ALGLIB_SSA_XAUUSD!$A$2:$A$2401,1)))</f>
        <v/>
      </c>
      <c r="C1849">
        <f>IF($A1849="","",INDEX(ALGLIB_SSA_XAUUSD!$C$2:$C$2401,MATCH($A1849,ALGLIB_SSA_XAUUSD!$A$2:$A$2401,1)))</f>
        <v/>
      </c>
      <c r="D1849" s="14">
        <f>IF($A1849="","",INT((ROW()-2)/12)+1)</f>
        <v/>
      </c>
      <c r="E1849" s="14">
        <f>IF(AND(E1850&lt;&gt;"",D1850=D1838+1),E1838+(E1850-E1838)*11/12,"")</f>
        <v/>
      </c>
      <c r="F1849" s="14">
        <f>IF(AND(F1850&lt;&gt;"",D1850=D1838+1),F1838+(F1850-F1838)*11/12,"")</f>
        <v/>
      </c>
      <c r="G1849" s="14">
        <f>IF(AND(G1850&lt;&gt;"",D1850=D1838+1),G1838+(G1850-G1838)*11/12,"")</f>
        <v/>
      </c>
      <c r="H1849" s="14">
        <f>IF(AND(H1850&lt;&gt;"",D1850=D1838+1),H1838+(H1850-H1838)*11/12,"")</f>
        <v/>
      </c>
      <c r="I1849" s="14">
        <f>IF(AND(L1850&lt;&gt;"",D1850=D1838+1),I1838+(I1850-I1838)*11/12,"")</f>
        <v/>
      </c>
      <c r="J1849">
        <f>_xlfn.XLOOKUP($A1849,ALGLIB_SSA_XAUUSD!$AA$2:$AA$2401,ALGLIB_SSA_XAUUSD!$P$2:$P$2401,"",0)</f>
        <v/>
      </c>
      <c r="K1849">
        <f>_xlfn.XLOOKUP($A1849,ALGLIB_SSA_XAUUSD!$AA$2:$AA$2401,ALGLIB_SSA_XAUUSD!$Q$2:$Q$2401,"",0)</f>
        <v/>
      </c>
      <c r="L1849">
        <f>_xlfn.XLOOKUP($A1849,ALGLIB_SSA_XAUUSD!$AA$2:$AA$2401,ALGLIB_SSA_XAUUSD!$R$2:$R$2401,"",0)</f>
        <v/>
      </c>
      <c r="M1849">
        <f>_xlfn.XLOOKUP($A1849,ALGLIB_SSA_XAUUSD!$AA$2:$AA$2401,ALGLIB_SSA_XAUUSD!$S$2:$S$2401,"",0)</f>
        <v/>
      </c>
      <c r="N1849">
        <f>_xlfn.XLOOKUP($A1849,ALGLIB_SSA_XAUUSD!$AA$2:$AA$2401,ALGLIB_SSA_XAUUSD!$T$2:$T$2401,"",0)</f>
        <v/>
      </c>
      <c r="O1849">
        <f>_xlfn.XLOOKUP($A1849,ALGLIB_SSA_XAUUSD!$AA$2:$AA$2401,ALGLIB_SSA_XAUUSD!$U$2:$U$2401,"",0)</f>
        <v/>
      </c>
      <c r="P1849">
        <f>_xlfn.XLOOKUP($A1849,ALGLIB_SSA_XAUUSD!$AA$2:$AA$2401,ALGLIB_SSA_XAUUSD!$V$2:$V$2401,"",0)</f>
        <v/>
      </c>
      <c r="S1849">
        <f>A1849</f>
        <v/>
      </c>
      <c r="T1849">
        <f>J1849</f>
        <v/>
      </c>
      <c r="U1849">
        <f>K1849</f>
        <v/>
      </c>
      <c r="V1849" s="14">
        <f>IF($A1849="","",MOD(ROW()-2,12)+1)</f>
        <v/>
      </c>
      <c r="W1849">
        <f>L1849</f>
        <v/>
      </c>
      <c r="X1849" s="14">
        <f>IF(F1849="","",F1849)</f>
        <v/>
      </c>
      <c r="Y1849" s="14">
        <f>IF(G1849="","",G1849)</f>
        <v/>
      </c>
      <c r="Z1849">
        <f>M1849</f>
        <v/>
      </c>
      <c r="AA1849">
        <f>N1849</f>
        <v/>
      </c>
      <c r="AB1849" s="14">
        <f>IF(H1849="","",H1849)</f>
        <v/>
      </c>
      <c r="AC1849">
        <f>O1849</f>
        <v/>
      </c>
      <c r="AD1849" s="14">
        <f>IF(I1849="","",I1849)</f>
        <v/>
      </c>
      <c r="AE1849">
        <f>P1849</f>
        <v/>
      </c>
      <c r="AH1849">
        <f>IF(S1849&lt;&gt;"",S1849,AH1848+900)</f>
        <v/>
      </c>
      <c r="AI1849">
        <f>IF(T1849&lt;&gt;"",T1849,AI1848)</f>
        <v/>
      </c>
      <c r="AJ1849">
        <f>IF(U1849&lt;&gt;"",U1849,AJ1848)</f>
        <v/>
      </c>
      <c r="AK1849">
        <f>IF(W1849&lt;&gt;"",W1849,"")</f>
        <v/>
      </c>
      <c r="AL1849" s="14">
        <f>IF(X1849&lt;&gt;"",X1849,"")</f>
        <v/>
      </c>
      <c r="AM1849" s="14">
        <f>IF(Y1849&lt;&gt;"",Y1849,"")</f>
        <v/>
      </c>
      <c r="AN1849" s="14">
        <f>IF(OR(AL1849="",AM1849=""),"",AL1849-AM1849)</f>
        <v/>
      </c>
      <c r="AO1849">
        <f>IF(AN1849="","",IF(AN1849&gt;0,"Bullish","Bearish"))</f>
        <v/>
      </c>
      <c r="AP1849">
        <f>IF(AO1849="",AP1848,AO1849)</f>
        <v/>
      </c>
      <c r="AQ1849" s="14">
        <f>IF(AB1849&lt;&gt;"",AB1849,"")</f>
        <v/>
      </c>
      <c r="AR1849" s="14">
        <f>IF(AD1849&lt;&gt;"",AD1849,"")</f>
        <v/>
      </c>
      <c r="AS1849">
        <f>IF(AS1848+1=13,1,AS1848+1)</f>
        <v/>
      </c>
      <c r="AT1849">
        <f>IFERROR(IF(SLOPE($AQ$1826:$AQ$1837,$AS$1826:$AS$1837)&gt;0,MIN(3,ABS(SLOPE($AQ$1826:$AQ$1837,$AS$1826:$AS$1837))),IF(SLOPE($AQ$1826:$AQ$1837,$AS$1826:$AS$1837)&lt;-0.5,-0.5,0)),0)</f>
        <v/>
      </c>
      <c r="AU1849">
        <f>IFERROR(IF(SLOPE($AR$1826:$AR$1837,$AS$1826:$AS$1837)&lt;0,MAX(-3,-ABS(SLOPE($AR$1826:$AR$1837,$AS$1826:$AS$1837))),IF(SLOPE($AR$1826:$AR$1837,$AS$1826:$AS$1837)&gt;0.5,0.5,0)),0)</f>
        <v/>
      </c>
      <c r="AV1849">
        <f>($AQ$1838+(AT1849*(AS1849-1)))</f>
        <v/>
      </c>
      <c r="AW1849">
        <f>($AR$1838+(AU1849*(AS1849-1)))</f>
        <v/>
      </c>
      <c r="AX1849">
        <f>IF(AT1849&gt;0,AV1849+AT1849,AV1849)</f>
        <v/>
      </c>
      <c r="AY1849">
        <f>IF(AU1849&lt;0,AW1849+AU1849,AW1849)</f>
        <v/>
      </c>
      <c r="BA1849" s="14">
        <f>IFERROR(AX1849-AQ1849,"")</f>
        <v/>
      </c>
      <c r="BB1849" s="14">
        <f>IFERROR(AY1849-AR1849,"")</f>
        <v/>
      </c>
      <c r="BD1849">
        <f>AH1849</f>
        <v/>
      </c>
      <c r="BE1849">
        <f>AI1849</f>
        <v/>
      </c>
      <c r="BF1849">
        <f>AJ1849</f>
        <v/>
      </c>
      <c r="BG1849" s="14">
        <f>L1849</f>
        <v/>
      </c>
      <c r="BH1849" s="14">
        <f>IF(X1849="","",X1849)</f>
        <v/>
      </c>
      <c r="BI1849" s="14">
        <f>IF(Y1849="","",Y1849)</f>
        <v/>
      </c>
      <c r="BJ1849">
        <f>Z1849</f>
        <v/>
      </c>
      <c r="BK1849">
        <f>AA1849</f>
        <v/>
      </c>
      <c r="BL1849">
        <f>IFERROR(AX1849,"")</f>
        <v/>
      </c>
      <c r="BM1849">
        <f>IFERROR(AY1849,"")</f>
        <v/>
      </c>
    </row>
    <row r="1850" ht="14.25" customHeight="1">
      <c r="A1850">
        <f>ALGLIB_SSA_XAUUSD!AA1850</f>
        <v/>
      </c>
      <c r="B1850">
        <f>IF($A1850="","",INDEX(ALGLIB_SSA_XAUUSD!$B$2:$B$2401,MATCH($A1850,ALGLIB_SSA_XAUUSD!$A$2:$A$2401,1)))</f>
        <v/>
      </c>
      <c r="C1850">
        <f>IF($A1850="","",INDEX(ALGLIB_SSA_XAUUSD!$C$2:$C$2401,MATCH($A1850,ALGLIB_SSA_XAUUSD!$A$2:$A$2401,1)))</f>
        <v/>
      </c>
      <c r="D1850" s="14">
        <f>IF($A1850="","",INT((ROW()-2)/12)+1)</f>
        <v/>
      </c>
      <c r="E1850" s="14">
        <f>IF($A1850="","",INDEX(ALGLIB_SSA_XAUUSD!$D$2:$D$2401,MATCH($A1850,ALGLIB_SSA_XAUUSD!$A$2:$A$2401,1)))</f>
        <v/>
      </c>
      <c r="F1850" s="14">
        <f>IF($A1850="","",INDEX(ALGLIB_SSA_XAUUSD!$E$2:$E$2401,MATCH($A1850,ALGLIB_SSA_XAUUSD!$A$2:$A$2401,1)))</f>
        <v/>
      </c>
      <c r="G1850" s="14">
        <f>IF($A1850="","",INDEX(ALGLIB_SSA_XAUUSD!$F$2:$F$2401,MATCH($A1850,ALGLIB_SSA_XAUUSD!$A$2:$A$2401,1)))</f>
        <v/>
      </c>
      <c r="H1850" s="14">
        <f>IF($A1850="","",INDEX(ALGLIB_SSA_XAUUSD!$G$2:$G$2401,MATCH($A1850,ALGLIB_SSA_XAUUSD!$A$2:$A$2401,1)))</f>
        <v/>
      </c>
      <c r="I1850" s="14">
        <f>IF($A1850="","",INDEX(ALGLIB_SSA_XAUUSD!$H$2:$H$2401,MATCH($A1850,ALGLIB_SSA_XAUUSD!$A$2:$A$2401,1)))</f>
        <v/>
      </c>
      <c r="J1850">
        <f>_xlfn.XLOOKUP($A1850,ALGLIB_SSA_XAUUSD!$AA$2:$AA$2401,ALGLIB_SSA_XAUUSD!$P$2:$P$2401,"",0)</f>
        <v/>
      </c>
      <c r="K1850">
        <f>_xlfn.XLOOKUP($A1850,ALGLIB_SSA_XAUUSD!$AA$2:$AA$2401,ALGLIB_SSA_XAUUSD!$Q$2:$Q$2401,"",0)</f>
        <v/>
      </c>
      <c r="L1850">
        <f>_xlfn.XLOOKUP($A1850,ALGLIB_SSA_XAUUSD!$AA$2:$AA$2401,ALGLIB_SSA_XAUUSD!$R$2:$R$2401,"",0)</f>
        <v/>
      </c>
      <c r="M1850">
        <f>_xlfn.XLOOKUP($A1850,ALGLIB_SSA_XAUUSD!$AA$2:$AA$2401,ALGLIB_SSA_XAUUSD!$S$2:$S$2401,"",0)</f>
        <v/>
      </c>
      <c r="N1850">
        <f>_xlfn.XLOOKUP($A1850,ALGLIB_SSA_XAUUSD!$AA$2:$AA$2401,ALGLIB_SSA_XAUUSD!$T$2:$T$2401,"",0)</f>
        <v/>
      </c>
      <c r="O1850">
        <f>_xlfn.XLOOKUP($A1850,ALGLIB_SSA_XAUUSD!$AA$2:$AA$2401,ALGLIB_SSA_XAUUSD!$U$2:$U$2401,"",0)</f>
        <v/>
      </c>
      <c r="P1850">
        <f>_xlfn.XLOOKUP($A1850,ALGLIB_SSA_XAUUSD!$AA$2:$AA$2401,ALGLIB_SSA_XAUUSD!$V$2:$V$2401,"",0)</f>
        <v/>
      </c>
      <c r="S1850">
        <f>A1850</f>
        <v/>
      </c>
      <c r="T1850">
        <f>J1850</f>
        <v/>
      </c>
      <c r="U1850">
        <f>K1850</f>
        <v/>
      </c>
      <c r="V1850" s="14">
        <f>IF($A1850="","",MOD(ROW()-2,12)+1)</f>
        <v/>
      </c>
      <c r="W1850">
        <f>L1850</f>
        <v/>
      </c>
      <c r="X1850" s="14">
        <f>IF(F1850="","",F1850)</f>
        <v/>
      </c>
      <c r="Y1850" s="14">
        <f>IF(G1850="","",G1850)</f>
        <v/>
      </c>
      <c r="Z1850">
        <f>M1850</f>
        <v/>
      </c>
      <c r="AA1850">
        <f>N1850</f>
        <v/>
      </c>
      <c r="AB1850" s="14">
        <f>IF(H1850="","",H1850)</f>
        <v/>
      </c>
      <c r="AC1850">
        <f>O1850</f>
        <v/>
      </c>
      <c r="AD1850" s="14">
        <f>IF(I1850="","",I1850)</f>
        <v/>
      </c>
      <c r="AE1850">
        <f>P1850</f>
        <v/>
      </c>
      <c r="AH1850">
        <f>IF(S1850&lt;&gt;"",S1850,AH1849+900)</f>
        <v/>
      </c>
      <c r="AI1850">
        <f>IF(T1850&lt;&gt;"",T1850,AI1849)</f>
        <v/>
      </c>
      <c r="AJ1850">
        <f>IF(U1850&lt;&gt;"",U1850,AJ1849)</f>
        <v/>
      </c>
      <c r="AK1850">
        <f>IF(W1850&lt;&gt;"",W1850,"")</f>
        <v/>
      </c>
      <c r="AL1850" s="14">
        <f>IF(X1850&lt;&gt;"",X1850,"")</f>
        <v/>
      </c>
      <c r="AM1850" s="14">
        <f>IF(Y1850&lt;&gt;"",Y1850,"")</f>
        <v/>
      </c>
      <c r="AN1850" s="14">
        <f>IF(OR(AL1850="",AM1850=""),"",AL1850-AM1850)</f>
        <v/>
      </c>
      <c r="AO1850">
        <f>IF(AN1850="","",IF(AN1850&gt;0,"Bullish","Bearish"))</f>
        <v/>
      </c>
      <c r="AP1850">
        <f>IF(AO1850="",AP1849,AO1850)</f>
        <v/>
      </c>
      <c r="AQ1850" s="14">
        <f>IF(AB1850&lt;&gt;"",AB1850,"")</f>
        <v/>
      </c>
      <c r="AR1850" s="14">
        <f>IF(AD1850&lt;&gt;"",AD1850,"")</f>
        <v/>
      </c>
      <c r="AS1850">
        <f>IF(AS1849+1=13,1,AS1849+1)</f>
        <v/>
      </c>
      <c r="AT1850">
        <f>IFERROR(IF(SLOPE($AQ$1838:$AQ$1849,$AS$1838:$AS$1849)&gt;0,MIN(3,ABS(SLOPE($AQ$1838:$AQ$1849,$AS$1838:$AS$1849))),IF(SLOPE($AQ$1838:$AQ$1849,$AS$1838:$AS$1849)&lt;-0.5,-0.5,0)),0)</f>
        <v/>
      </c>
      <c r="AU1850">
        <f>IFERROR(IF(SLOPE($AR$1838:$AR$1849,$AS$1838:$AS$1849)&lt;0,MAX(-3,-ABS(SLOPE($AR$1838:$AR$1849,$AS$1838:$AS$1849))),IF(SLOPE($AR$1838:$AR$1849,$AS$1838:$AS$1849)&gt;0.5,0.5,0)),0)</f>
        <v/>
      </c>
      <c r="AV1850">
        <f>($AQ$1850+(AT1850*(AS1850-1)))</f>
        <v/>
      </c>
      <c r="AW1850">
        <f>($AR$1850+(AU1850*(AS1850-1)))</f>
        <v/>
      </c>
      <c r="AX1850">
        <f>IF(AT1850&gt;0,AV1850+AT1850,AV1850)</f>
        <v/>
      </c>
      <c r="AY1850">
        <f>IF(AU1850&lt;0,AW1850+AU1850,AW1850)</f>
        <v/>
      </c>
      <c r="BA1850" s="14">
        <f>IFERROR(AX1850-AQ1850,"")</f>
        <v/>
      </c>
      <c r="BB1850" s="14">
        <f>IFERROR(AY1850-AR1850,"")</f>
        <v/>
      </c>
      <c r="BD1850">
        <f>AH1850</f>
        <v/>
      </c>
      <c r="BE1850">
        <f>AI1850</f>
        <v/>
      </c>
      <c r="BF1850">
        <f>AJ1850</f>
        <v/>
      </c>
      <c r="BG1850" s="14">
        <f>L1850</f>
        <v/>
      </c>
      <c r="BH1850" s="14">
        <f>IF(X1850="","",X1850)</f>
        <v/>
      </c>
      <c r="BI1850" s="14">
        <f>IF(Y1850="","",Y1850)</f>
        <v/>
      </c>
      <c r="BJ1850">
        <f>Z1850</f>
        <v/>
      </c>
      <c r="BK1850">
        <f>AA1850</f>
        <v/>
      </c>
      <c r="BL1850">
        <f>IFERROR(AX1850,"")</f>
        <v/>
      </c>
      <c r="BM1850">
        <f>IFERROR(AY1850,"")</f>
        <v/>
      </c>
    </row>
    <row r="1851" ht="14.25" customHeight="1">
      <c r="A1851">
        <f>ALGLIB_SSA_XAUUSD!AA1851</f>
        <v/>
      </c>
      <c r="B1851">
        <f>IF($A1851="","",INDEX(ALGLIB_SSA_XAUUSD!$B$2:$B$2401,MATCH($A1851,ALGLIB_SSA_XAUUSD!$A$2:$A$2401,1)))</f>
        <v/>
      </c>
      <c r="C1851">
        <f>IF($A1851="","",INDEX(ALGLIB_SSA_XAUUSD!$C$2:$C$2401,MATCH($A1851,ALGLIB_SSA_XAUUSD!$A$2:$A$2401,1)))</f>
        <v/>
      </c>
      <c r="D1851" s="14">
        <f>IF($A1851="","",INT((ROW()-2)/12)+1)</f>
        <v/>
      </c>
      <c r="E1851" s="14">
        <f>IF(AND(E1862&lt;&gt;"",D1862=D1850+1),E1850+(E1862-E1850)*1/12,"")</f>
        <v/>
      </c>
      <c r="F1851" s="14">
        <f>IF(AND(F1862&lt;&gt;"",D1862=D1850+1),F1850+(F1862-F1850)*1/12,"")</f>
        <v/>
      </c>
      <c r="G1851" s="14">
        <f>IF(AND(G1862&lt;&gt;"",D1862=D1850+1),G1850+(G1862-G1850)*1/12,"")</f>
        <v/>
      </c>
      <c r="H1851" s="14">
        <f>IF(AND(H1862&lt;&gt;"",D1862=D1850+1),H1850+(H1862-H1850)*1/12,"")</f>
        <v/>
      </c>
      <c r="I1851" s="14">
        <f>IF(AND(L1862&lt;&gt;"",D1862=D1850+1),I1850+(I1862-I1850)*1/12,"")</f>
        <v/>
      </c>
      <c r="J1851">
        <f>_xlfn.XLOOKUP($A1851,ALGLIB_SSA_XAUUSD!$AA$2:$AA$2401,ALGLIB_SSA_XAUUSD!$P$2:$P$2401,"",0)</f>
        <v/>
      </c>
      <c r="K1851">
        <f>_xlfn.XLOOKUP($A1851,ALGLIB_SSA_XAUUSD!$AA$2:$AA$2401,ALGLIB_SSA_XAUUSD!$Q$2:$Q$2401,"",0)</f>
        <v/>
      </c>
      <c r="L1851">
        <f>_xlfn.XLOOKUP($A1851,ALGLIB_SSA_XAUUSD!$AA$2:$AA$2401,ALGLIB_SSA_XAUUSD!$R$2:$R$2401,"",0)</f>
        <v/>
      </c>
      <c r="M1851">
        <f>_xlfn.XLOOKUP($A1851,ALGLIB_SSA_XAUUSD!$AA$2:$AA$2401,ALGLIB_SSA_XAUUSD!$S$2:$S$2401,"",0)</f>
        <v/>
      </c>
      <c r="N1851">
        <f>_xlfn.XLOOKUP($A1851,ALGLIB_SSA_XAUUSD!$AA$2:$AA$2401,ALGLIB_SSA_XAUUSD!$T$2:$T$2401,"",0)</f>
        <v/>
      </c>
      <c r="O1851">
        <f>_xlfn.XLOOKUP($A1851,ALGLIB_SSA_XAUUSD!$AA$2:$AA$2401,ALGLIB_SSA_XAUUSD!$U$2:$U$2401,"",0)</f>
        <v/>
      </c>
      <c r="P1851">
        <f>_xlfn.XLOOKUP($A1851,ALGLIB_SSA_XAUUSD!$AA$2:$AA$2401,ALGLIB_SSA_XAUUSD!$V$2:$V$2401,"",0)</f>
        <v/>
      </c>
      <c r="S1851">
        <f>A1851</f>
        <v/>
      </c>
      <c r="T1851">
        <f>J1851</f>
        <v/>
      </c>
      <c r="U1851">
        <f>K1851</f>
        <v/>
      </c>
      <c r="V1851" s="14">
        <f>IF($A1851="","",MOD(ROW()-2,12)+1)</f>
        <v/>
      </c>
      <c r="W1851">
        <f>L1851</f>
        <v/>
      </c>
      <c r="X1851" s="14">
        <f>IF(F1851="","",F1851)</f>
        <v/>
      </c>
      <c r="Y1851" s="14">
        <f>IF(G1851="","",G1851)</f>
        <v/>
      </c>
      <c r="Z1851">
        <f>M1851</f>
        <v/>
      </c>
      <c r="AA1851">
        <f>N1851</f>
        <v/>
      </c>
      <c r="AB1851" s="14">
        <f>IF(H1851="","",H1851)</f>
        <v/>
      </c>
      <c r="AC1851">
        <f>O1851</f>
        <v/>
      </c>
      <c r="AD1851" s="14">
        <f>IF(I1851="","",I1851)</f>
        <v/>
      </c>
      <c r="AE1851">
        <f>P1851</f>
        <v/>
      </c>
      <c r="AH1851">
        <f>IF(S1851&lt;&gt;"",S1851,AH1850+900)</f>
        <v/>
      </c>
      <c r="AI1851">
        <f>IF(T1851&lt;&gt;"",T1851,AI1850)</f>
        <v/>
      </c>
      <c r="AJ1851">
        <f>IF(U1851&lt;&gt;"",U1851,AJ1850)</f>
        <v/>
      </c>
      <c r="AK1851">
        <f>IF(W1851&lt;&gt;"",W1851,"")</f>
        <v/>
      </c>
      <c r="AL1851" s="14">
        <f>IF(X1851&lt;&gt;"",X1851,"")</f>
        <v/>
      </c>
      <c r="AM1851" s="14">
        <f>IF(Y1851&lt;&gt;"",Y1851,"")</f>
        <v/>
      </c>
      <c r="AN1851" s="14">
        <f>IF(OR(AL1851="",AM1851=""),"",AL1851-AM1851)</f>
        <v/>
      </c>
      <c r="AO1851">
        <f>IF(AN1851="","",IF(AN1851&gt;0,"Bullish","Bearish"))</f>
        <v/>
      </c>
      <c r="AP1851">
        <f>IF(AO1851="",AP1850,AO1851)</f>
        <v/>
      </c>
      <c r="AQ1851" s="14">
        <f>IF(AB1851&lt;&gt;"",AB1851,"")</f>
        <v/>
      </c>
      <c r="AR1851" s="14">
        <f>IF(AD1851&lt;&gt;"",AD1851,"")</f>
        <v/>
      </c>
      <c r="AS1851">
        <f>IF(AS1850+1=13,1,AS1850+1)</f>
        <v/>
      </c>
      <c r="AT1851">
        <f>IFERROR(IF(SLOPE($AQ$1838:$AQ$1849,$AS$1838:$AS$1849)&gt;0,MIN(3,ABS(SLOPE($AQ$1838:$AQ$1849,$AS$1838:$AS$1849))),IF(SLOPE($AQ$1838:$AQ$1849,$AS$1838:$AS$1849)&lt;-0.5,-0.5,0)),0)</f>
        <v/>
      </c>
      <c r="AU1851">
        <f>IFERROR(IF(SLOPE($AR$1838:$AR$1849,$AS$1838:$AS$1849)&lt;0,MAX(-3,-ABS(SLOPE($AR$1838:$AR$1849,$AS$1838:$AS$1849))),IF(SLOPE($AR$1838:$AR$1849,$AS$1838:$AS$1849)&gt;0.5,0.5,0)),0)</f>
        <v/>
      </c>
      <c r="AV1851">
        <f>($AQ$1850+(AT1851*(AS1851-1)))</f>
        <v/>
      </c>
      <c r="AW1851">
        <f>($AR$1850+(AU1851*(AS1851-1)))</f>
        <v/>
      </c>
      <c r="AX1851">
        <f>IF(AT1851&gt;0,AV1851+AT1851,AV1851)</f>
        <v/>
      </c>
      <c r="AY1851">
        <f>IF(AU1851&lt;0,AW1851+AU1851,AW1851)</f>
        <v/>
      </c>
      <c r="BA1851" s="14">
        <f>IFERROR(AX1851-AQ1851,"")</f>
        <v/>
      </c>
      <c r="BB1851" s="14">
        <f>IFERROR(AY1851-AR1851,"")</f>
        <v/>
      </c>
      <c r="BD1851">
        <f>AH1851</f>
        <v/>
      </c>
      <c r="BE1851">
        <f>AI1851</f>
        <v/>
      </c>
      <c r="BF1851">
        <f>AJ1851</f>
        <v/>
      </c>
      <c r="BG1851" s="14">
        <f>L1851</f>
        <v/>
      </c>
      <c r="BH1851" s="14">
        <f>IF(X1851="","",X1851)</f>
        <v/>
      </c>
      <c r="BI1851" s="14">
        <f>IF(Y1851="","",Y1851)</f>
        <v/>
      </c>
      <c r="BJ1851">
        <f>Z1851</f>
        <v/>
      </c>
      <c r="BK1851">
        <f>AA1851</f>
        <v/>
      </c>
      <c r="BL1851">
        <f>IFERROR(AX1851,"")</f>
        <v/>
      </c>
      <c r="BM1851">
        <f>IFERROR(AY1851,"")</f>
        <v/>
      </c>
    </row>
    <row r="1852" ht="14.25" customHeight="1">
      <c r="A1852">
        <f>ALGLIB_SSA_XAUUSD!AA1852</f>
        <v/>
      </c>
      <c r="B1852">
        <f>IF($A1852="","",INDEX(ALGLIB_SSA_XAUUSD!$B$2:$B$2401,MATCH($A1852,ALGLIB_SSA_XAUUSD!$A$2:$A$2401,1)))</f>
        <v/>
      </c>
      <c r="C1852">
        <f>IF($A1852="","",INDEX(ALGLIB_SSA_XAUUSD!$C$2:$C$2401,MATCH($A1852,ALGLIB_SSA_XAUUSD!$A$2:$A$2401,1)))</f>
        <v/>
      </c>
      <c r="D1852" s="14">
        <f>IF($A1852="","",INT((ROW()-2)/12)+1)</f>
        <v/>
      </c>
      <c r="E1852" s="14">
        <f>IF(AND(E1862&lt;&gt;"",D1862=D1850+1),E1850+(E1862-E1850)*2/12,"")</f>
        <v/>
      </c>
      <c r="F1852" s="14">
        <f>IF(AND(F1862&lt;&gt;"",D1862=D1850+1),F1850+(F1862-F1850)*2/12,"")</f>
        <v/>
      </c>
      <c r="G1852" s="14">
        <f>IF(AND(G1862&lt;&gt;"",D1862=D1850+1),G1850+(G1862-G1850)*2/12,"")</f>
        <v/>
      </c>
      <c r="H1852" s="14">
        <f>IF(AND(H1862&lt;&gt;"",D1862=D1850+1),H1850+(H1862-H1850)*2/12,"")</f>
        <v/>
      </c>
      <c r="I1852" s="14">
        <f>IF(AND(L1862&lt;&gt;"",D1862=D1850+1),I1850+(I1862-I1850)*2/12,"")</f>
        <v/>
      </c>
      <c r="J1852">
        <f>_xlfn.XLOOKUP($A1852,ALGLIB_SSA_XAUUSD!$AA$2:$AA$2401,ALGLIB_SSA_XAUUSD!$P$2:$P$2401,"",0)</f>
        <v/>
      </c>
      <c r="K1852">
        <f>_xlfn.XLOOKUP($A1852,ALGLIB_SSA_XAUUSD!$AA$2:$AA$2401,ALGLIB_SSA_XAUUSD!$Q$2:$Q$2401,"",0)</f>
        <v/>
      </c>
      <c r="L1852">
        <f>_xlfn.XLOOKUP($A1852,ALGLIB_SSA_XAUUSD!$AA$2:$AA$2401,ALGLIB_SSA_XAUUSD!$R$2:$R$2401,"",0)</f>
        <v/>
      </c>
      <c r="M1852">
        <f>_xlfn.XLOOKUP($A1852,ALGLIB_SSA_XAUUSD!$AA$2:$AA$2401,ALGLIB_SSA_XAUUSD!$S$2:$S$2401,"",0)</f>
        <v/>
      </c>
      <c r="N1852">
        <f>_xlfn.XLOOKUP($A1852,ALGLIB_SSA_XAUUSD!$AA$2:$AA$2401,ALGLIB_SSA_XAUUSD!$T$2:$T$2401,"",0)</f>
        <v/>
      </c>
      <c r="O1852">
        <f>_xlfn.XLOOKUP($A1852,ALGLIB_SSA_XAUUSD!$AA$2:$AA$2401,ALGLIB_SSA_XAUUSD!$U$2:$U$2401,"",0)</f>
        <v/>
      </c>
      <c r="P1852">
        <f>_xlfn.XLOOKUP($A1852,ALGLIB_SSA_XAUUSD!$AA$2:$AA$2401,ALGLIB_SSA_XAUUSD!$V$2:$V$2401,"",0)</f>
        <v/>
      </c>
      <c r="S1852">
        <f>A1852</f>
        <v/>
      </c>
      <c r="T1852">
        <f>J1852</f>
        <v/>
      </c>
      <c r="U1852">
        <f>K1852</f>
        <v/>
      </c>
      <c r="V1852" s="14">
        <f>IF($A1852="","",MOD(ROW()-2,12)+1)</f>
        <v/>
      </c>
      <c r="W1852">
        <f>L1852</f>
        <v/>
      </c>
      <c r="X1852" s="14">
        <f>IF(F1852="","",F1852)</f>
        <v/>
      </c>
      <c r="Y1852" s="14">
        <f>IF(G1852="","",G1852)</f>
        <v/>
      </c>
      <c r="Z1852">
        <f>M1852</f>
        <v/>
      </c>
      <c r="AA1852">
        <f>N1852</f>
        <v/>
      </c>
      <c r="AB1852" s="14">
        <f>IF(H1852="","",H1852)</f>
        <v/>
      </c>
      <c r="AC1852">
        <f>O1852</f>
        <v/>
      </c>
      <c r="AD1852" s="14">
        <f>IF(I1852="","",I1852)</f>
        <v/>
      </c>
      <c r="AE1852">
        <f>P1852</f>
        <v/>
      </c>
      <c r="AH1852">
        <f>IF(S1852&lt;&gt;"",S1852,AH1851+900)</f>
        <v/>
      </c>
      <c r="AI1852">
        <f>IF(T1852&lt;&gt;"",T1852,AI1851)</f>
        <v/>
      </c>
      <c r="AJ1852">
        <f>IF(U1852&lt;&gt;"",U1852,AJ1851)</f>
        <v/>
      </c>
      <c r="AK1852">
        <f>IF(W1852&lt;&gt;"",W1852,"")</f>
        <v/>
      </c>
      <c r="AL1852" s="14">
        <f>IF(X1852&lt;&gt;"",X1852,"")</f>
        <v/>
      </c>
      <c r="AM1852" s="14">
        <f>IF(Y1852&lt;&gt;"",Y1852,"")</f>
        <v/>
      </c>
      <c r="AN1852" s="14">
        <f>IF(OR(AL1852="",AM1852=""),"",AL1852-AM1852)</f>
        <v/>
      </c>
      <c r="AO1852">
        <f>IF(AN1852="","",IF(AN1852&gt;0,"Bullish","Bearish"))</f>
        <v/>
      </c>
      <c r="AP1852">
        <f>IF(AO1852="",AP1851,AO1852)</f>
        <v/>
      </c>
      <c r="AQ1852" s="14">
        <f>IF(AB1852&lt;&gt;"",AB1852,"")</f>
        <v/>
      </c>
      <c r="AR1852" s="14">
        <f>IF(AD1852&lt;&gt;"",AD1852,"")</f>
        <v/>
      </c>
      <c r="AS1852">
        <f>IF(AS1851+1=13,1,AS1851+1)</f>
        <v/>
      </c>
      <c r="AT1852">
        <f>IFERROR(IF(SLOPE($AQ$1838:$AQ$1849,$AS$1838:$AS$1849)&gt;0,MIN(3,ABS(SLOPE($AQ$1838:$AQ$1849,$AS$1838:$AS$1849))),IF(SLOPE($AQ$1838:$AQ$1849,$AS$1838:$AS$1849)&lt;-0.5,-0.5,0)),0)</f>
        <v/>
      </c>
      <c r="AU1852">
        <f>IFERROR(IF(SLOPE($AR$1838:$AR$1849,$AS$1838:$AS$1849)&lt;0,MAX(-3,-ABS(SLOPE($AR$1838:$AR$1849,$AS$1838:$AS$1849))),IF(SLOPE($AR$1838:$AR$1849,$AS$1838:$AS$1849)&gt;0.5,0.5,0)),0)</f>
        <v/>
      </c>
      <c r="AV1852">
        <f>($AQ$1850+(AT1852*(AS1852-1)))</f>
        <v/>
      </c>
      <c r="AW1852">
        <f>($AR$1850+(AU1852*(AS1852-1)))</f>
        <v/>
      </c>
      <c r="AX1852">
        <f>IF(AT1852&gt;0,AV1852+AT1852,AV1852)</f>
        <v/>
      </c>
      <c r="AY1852">
        <f>IF(AU1852&lt;0,AW1852+AU1852,AW1852)</f>
        <v/>
      </c>
      <c r="BA1852" s="14">
        <f>IFERROR(AX1852-AQ1852,"")</f>
        <v/>
      </c>
      <c r="BB1852" s="14">
        <f>IFERROR(AY1852-AR1852,"")</f>
        <v/>
      </c>
      <c r="BD1852">
        <f>AH1852</f>
        <v/>
      </c>
      <c r="BE1852">
        <f>AI1852</f>
        <v/>
      </c>
      <c r="BF1852">
        <f>AJ1852</f>
        <v/>
      </c>
      <c r="BG1852" s="14">
        <f>L1852</f>
        <v/>
      </c>
      <c r="BH1852" s="14">
        <f>IF(X1852="","",X1852)</f>
        <v/>
      </c>
      <c r="BI1852" s="14">
        <f>IF(Y1852="","",Y1852)</f>
        <v/>
      </c>
      <c r="BJ1852">
        <f>Z1852</f>
        <v/>
      </c>
      <c r="BK1852">
        <f>AA1852</f>
        <v/>
      </c>
      <c r="BL1852">
        <f>IFERROR(AX1852,"")</f>
        <v/>
      </c>
      <c r="BM1852">
        <f>IFERROR(AY1852,"")</f>
        <v/>
      </c>
    </row>
    <row r="1853" ht="14.25" customHeight="1">
      <c r="A1853">
        <f>ALGLIB_SSA_XAUUSD!AA1853</f>
        <v/>
      </c>
      <c r="B1853">
        <f>IF($A1853="","",INDEX(ALGLIB_SSA_XAUUSD!$B$2:$B$2401,MATCH($A1853,ALGLIB_SSA_XAUUSD!$A$2:$A$2401,1)))</f>
        <v/>
      </c>
      <c r="C1853">
        <f>IF($A1853="","",INDEX(ALGLIB_SSA_XAUUSD!$C$2:$C$2401,MATCH($A1853,ALGLIB_SSA_XAUUSD!$A$2:$A$2401,1)))</f>
        <v/>
      </c>
      <c r="D1853" s="14">
        <f>IF($A1853="","",INT((ROW()-2)/12)+1)</f>
        <v/>
      </c>
      <c r="E1853" s="14">
        <f>IF(AND(E1862&lt;&gt;"",D1862=D1850+1),E1850+(E1862-E1850)*3/12,"")</f>
        <v/>
      </c>
      <c r="F1853" s="14">
        <f>IF(AND(F1862&lt;&gt;"",D1862=D1850+1),F1850+(F1862-F1850)*3/12,"")</f>
        <v/>
      </c>
      <c r="G1853" s="14">
        <f>IF(AND(G1862&lt;&gt;"",D1862=D1850+1),G1850+(G1862-G1850)*3/12,"")</f>
        <v/>
      </c>
      <c r="H1853" s="14">
        <f>IF(AND(H1862&lt;&gt;"",D1862=D1850+1),H1850+(H1862-H1850)*3/12,"")</f>
        <v/>
      </c>
      <c r="I1853" s="14">
        <f>IF(AND(L1862&lt;&gt;"",D1862=D1850+1),I1850+(I1862-I1850)*3/12,"")</f>
        <v/>
      </c>
      <c r="J1853">
        <f>_xlfn.XLOOKUP($A1853,ALGLIB_SSA_XAUUSD!$AA$2:$AA$2401,ALGLIB_SSA_XAUUSD!$P$2:$P$2401,"",0)</f>
        <v/>
      </c>
      <c r="K1853">
        <f>_xlfn.XLOOKUP($A1853,ALGLIB_SSA_XAUUSD!$AA$2:$AA$2401,ALGLIB_SSA_XAUUSD!$Q$2:$Q$2401,"",0)</f>
        <v/>
      </c>
      <c r="L1853">
        <f>_xlfn.XLOOKUP($A1853,ALGLIB_SSA_XAUUSD!$AA$2:$AA$2401,ALGLIB_SSA_XAUUSD!$R$2:$R$2401,"",0)</f>
        <v/>
      </c>
      <c r="M1853">
        <f>_xlfn.XLOOKUP($A1853,ALGLIB_SSA_XAUUSD!$AA$2:$AA$2401,ALGLIB_SSA_XAUUSD!$S$2:$S$2401,"",0)</f>
        <v/>
      </c>
      <c r="N1853">
        <f>_xlfn.XLOOKUP($A1853,ALGLIB_SSA_XAUUSD!$AA$2:$AA$2401,ALGLIB_SSA_XAUUSD!$T$2:$T$2401,"",0)</f>
        <v/>
      </c>
      <c r="O1853">
        <f>_xlfn.XLOOKUP($A1853,ALGLIB_SSA_XAUUSD!$AA$2:$AA$2401,ALGLIB_SSA_XAUUSD!$U$2:$U$2401,"",0)</f>
        <v/>
      </c>
      <c r="P1853">
        <f>_xlfn.XLOOKUP($A1853,ALGLIB_SSA_XAUUSD!$AA$2:$AA$2401,ALGLIB_SSA_XAUUSD!$V$2:$V$2401,"",0)</f>
        <v/>
      </c>
      <c r="S1853">
        <f>A1853</f>
        <v/>
      </c>
      <c r="T1853">
        <f>J1853</f>
        <v/>
      </c>
      <c r="U1853">
        <f>K1853</f>
        <v/>
      </c>
      <c r="V1853" s="14">
        <f>IF($A1853="","",MOD(ROW()-2,12)+1)</f>
        <v/>
      </c>
      <c r="W1853">
        <f>L1853</f>
        <v/>
      </c>
      <c r="X1853" s="14">
        <f>IF(F1853="","",F1853)</f>
        <v/>
      </c>
      <c r="Y1853" s="14">
        <f>IF(G1853="","",G1853)</f>
        <v/>
      </c>
      <c r="Z1853">
        <f>M1853</f>
        <v/>
      </c>
      <c r="AA1853">
        <f>N1853</f>
        <v/>
      </c>
      <c r="AB1853" s="14">
        <f>IF(H1853="","",H1853)</f>
        <v/>
      </c>
      <c r="AC1853">
        <f>O1853</f>
        <v/>
      </c>
      <c r="AD1853" s="14">
        <f>IF(I1853="","",I1853)</f>
        <v/>
      </c>
      <c r="AE1853">
        <f>P1853</f>
        <v/>
      </c>
      <c r="AH1853">
        <f>IF(S1853&lt;&gt;"",S1853,AH1852+900)</f>
        <v/>
      </c>
      <c r="AI1853">
        <f>IF(T1853&lt;&gt;"",T1853,AI1852)</f>
        <v/>
      </c>
      <c r="AJ1853">
        <f>IF(U1853&lt;&gt;"",U1853,AJ1852)</f>
        <v/>
      </c>
      <c r="AK1853">
        <f>IF(W1853&lt;&gt;"",W1853,"")</f>
        <v/>
      </c>
      <c r="AL1853" s="14">
        <f>IF(X1853&lt;&gt;"",X1853,"")</f>
        <v/>
      </c>
      <c r="AM1853" s="14">
        <f>IF(Y1853&lt;&gt;"",Y1853,"")</f>
        <v/>
      </c>
      <c r="AN1853" s="14">
        <f>IF(OR(AL1853="",AM1853=""),"",AL1853-AM1853)</f>
        <v/>
      </c>
      <c r="AO1853">
        <f>IF(AN1853="","",IF(AN1853&gt;0,"Bullish","Bearish"))</f>
        <v/>
      </c>
      <c r="AP1853">
        <f>IF(AO1853="",AP1852,AO1853)</f>
        <v/>
      </c>
      <c r="AQ1853" s="14">
        <f>IF(AB1853&lt;&gt;"",AB1853,"")</f>
        <v/>
      </c>
      <c r="AR1853" s="14">
        <f>IF(AD1853&lt;&gt;"",AD1853,"")</f>
        <v/>
      </c>
      <c r="AS1853">
        <f>IF(AS1852+1=13,1,AS1852+1)</f>
        <v/>
      </c>
      <c r="AT1853">
        <f>IFERROR(IF(SLOPE($AQ$1838:$AQ$1849,$AS$1838:$AS$1849)&gt;0,MIN(3,ABS(SLOPE($AQ$1838:$AQ$1849,$AS$1838:$AS$1849))),IF(SLOPE($AQ$1838:$AQ$1849,$AS$1838:$AS$1849)&lt;-0.5,-0.5,0)),0)</f>
        <v/>
      </c>
      <c r="AU1853">
        <f>IFERROR(IF(SLOPE($AR$1838:$AR$1849,$AS$1838:$AS$1849)&lt;0,MAX(-3,-ABS(SLOPE($AR$1838:$AR$1849,$AS$1838:$AS$1849))),IF(SLOPE($AR$1838:$AR$1849,$AS$1838:$AS$1849)&gt;0.5,0.5,0)),0)</f>
        <v/>
      </c>
      <c r="AV1853">
        <f>($AQ$1850+(AT1853*(AS1853-1)))</f>
        <v/>
      </c>
      <c r="AW1853">
        <f>($AR$1850+(AU1853*(AS1853-1)))</f>
        <v/>
      </c>
      <c r="AX1853">
        <f>IF(AT1853&gt;0,AV1853+AT1853,AV1853)</f>
        <v/>
      </c>
      <c r="AY1853">
        <f>IF(AU1853&lt;0,AW1853+AU1853,AW1853)</f>
        <v/>
      </c>
      <c r="BA1853" s="14">
        <f>IFERROR(AX1853-AQ1853,"")</f>
        <v/>
      </c>
      <c r="BB1853" s="14">
        <f>IFERROR(AY1853-AR1853,"")</f>
        <v/>
      </c>
      <c r="BD1853">
        <f>AH1853</f>
        <v/>
      </c>
      <c r="BE1853">
        <f>AI1853</f>
        <v/>
      </c>
      <c r="BF1853">
        <f>AJ1853</f>
        <v/>
      </c>
      <c r="BG1853" s="14">
        <f>L1853</f>
        <v/>
      </c>
      <c r="BH1853" s="14">
        <f>IF(X1853="","",X1853)</f>
        <v/>
      </c>
      <c r="BI1853" s="14">
        <f>IF(Y1853="","",Y1853)</f>
        <v/>
      </c>
      <c r="BJ1853">
        <f>Z1853</f>
        <v/>
      </c>
      <c r="BK1853">
        <f>AA1853</f>
        <v/>
      </c>
      <c r="BL1853">
        <f>IFERROR(AX1853,"")</f>
        <v/>
      </c>
      <c r="BM1853">
        <f>IFERROR(AY1853,"")</f>
        <v/>
      </c>
    </row>
    <row r="1854" ht="14.25" customHeight="1">
      <c r="A1854">
        <f>ALGLIB_SSA_XAUUSD!AA1854</f>
        <v/>
      </c>
      <c r="B1854">
        <f>IF($A1854="","",INDEX(ALGLIB_SSA_XAUUSD!$B$2:$B$2401,MATCH($A1854,ALGLIB_SSA_XAUUSD!$A$2:$A$2401,1)))</f>
        <v/>
      </c>
      <c r="C1854">
        <f>IF($A1854="","",INDEX(ALGLIB_SSA_XAUUSD!$C$2:$C$2401,MATCH($A1854,ALGLIB_SSA_XAUUSD!$A$2:$A$2401,1)))</f>
        <v/>
      </c>
      <c r="D1854" s="14">
        <f>IF($A1854="","",INT((ROW()-2)/12)+1)</f>
        <v/>
      </c>
      <c r="E1854" s="14">
        <f>IF(AND(E1862&lt;&gt;"",D1862=D1850+1),E1850+(E1862-E1850)*4/12,"")</f>
        <v/>
      </c>
      <c r="F1854" s="14">
        <f>IF(AND(F1862&lt;&gt;"",D1862=D1850+1),F1850+(F1862-F1850)*4/12,"")</f>
        <v/>
      </c>
      <c r="G1854" s="14">
        <f>IF(AND(G1862&lt;&gt;"",D1862=D1850+1),G1850+(G1862-G1850)*4/12,"")</f>
        <v/>
      </c>
      <c r="H1854" s="14">
        <f>IF(AND(H1862&lt;&gt;"",D1862=D1850+1),H1850+(H1862-H1850)*4/12,"")</f>
        <v/>
      </c>
      <c r="I1854" s="14">
        <f>IF(AND(L1862&lt;&gt;"",D1862=D1850+1),I1850+(I1862-I1850)*4/12,"")</f>
        <v/>
      </c>
      <c r="J1854">
        <f>_xlfn.XLOOKUP($A1854,ALGLIB_SSA_XAUUSD!$AA$2:$AA$2401,ALGLIB_SSA_XAUUSD!$P$2:$P$2401,"",0)</f>
        <v/>
      </c>
      <c r="K1854">
        <f>_xlfn.XLOOKUP($A1854,ALGLIB_SSA_XAUUSD!$AA$2:$AA$2401,ALGLIB_SSA_XAUUSD!$Q$2:$Q$2401,"",0)</f>
        <v/>
      </c>
      <c r="L1854">
        <f>_xlfn.XLOOKUP($A1854,ALGLIB_SSA_XAUUSD!$AA$2:$AA$2401,ALGLIB_SSA_XAUUSD!$R$2:$R$2401,"",0)</f>
        <v/>
      </c>
      <c r="M1854">
        <f>_xlfn.XLOOKUP($A1854,ALGLIB_SSA_XAUUSD!$AA$2:$AA$2401,ALGLIB_SSA_XAUUSD!$S$2:$S$2401,"",0)</f>
        <v/>
      </c>
      <c r="N1854">
        <f>_xlfn.XLOOKUP($A1854,ALGLIB_SSA_XAUUSD!$AA$2:$AA$2401,ALGLIB_SSA_XAUUSD!$T$2:$T$2401,"",0)</f>
        <v/>
      </c>
      <c r="O1854">
        <f>_xlfn.XLOOKUP($A1854,ALGLIB_SSA_XAUUSD!$AA$2:$AA$2401,ALGLIB_SSA_XAUUSD!$U$2:$U$2401,"",0)</f>
        <v/>
      </c>
      <c r="P1854">
        <f>_xlfn.XLOOKUP($A1854,ALGLIB_SSA_XAUUSD!$AA$2:$AA$2401,ALGLIB_SSA_XAUUSD!$V$2:$V$2401,"",0)</f>
        <v/>
      </c>
      <c r="S1854">
        <f>A1854</f>
        <v/>
      </c>
      <c r="T1854">
        <f>J1854</f>
        <v/>
      </c>
      <c r="U1854">
        <f>K1854</f>
        <v/>
      </c>
      <c r="V1854" s="14">
        <f>IF($A1854="","",MOD(ROW()-2,12)+1)</f>
        <v/>
      </c>
      <c r="W1854">
        <f>L1854</f>
        <v/>
      </c>
      <c r="X1854" s="14">
        <f>IF(F1854="","",F1854)</f>
        <v/>
      </c>
      <c r="Y1854" s="14">
        <f>IF(G1854="","",G1854)</f>
        <v/>
      </c>
      <c r="Z1854">
        <f>M1854</f>
        <v/>
      </c>
      <c r="AA1854">
        <f>N1854</f>
        <v/>
      </c>
      <c r="AB1854" s="14">
        <f>IF(H1854="","",H1854)</f>
        <v/>
      </c>
      <c r="AC1854">
        <f>O1854</f>
        <v/>
      </c>
      <c r="AD1854" s="14">
        <f>IF(I1854="","",I1854)</f>
        <v/>
      </c>
      <c r="AE1854">
        <f>P1854</f>
        <v/>
      </c>
      <c r="AH1854">
        <f>IF(S1854&lt;&gt;"",S1854,AH1853+900)</f>
        <v/>
      </c>
      <c r="AI1854">
        <f>IF(T1854&lt;&gt;"",T1854,AI1853)</f>
        <v/>
      </c>
      <c r="AJ1854">
        <f>IF(U1854&lt;&gt;"",U1854,AJ1853)</f>
        <v/>
      </c>
      <c r="AK1854">
        <f>IF(W1854&lt;&gt;"",W1854,"")</f>
        <v/>
      </c>
      <c r="AL1854" s="14">
        <f>IF(X1854&lt;&gt;"",X1854,"")</f>
        <v/>
      </c>
      <c r="AM1854" s="14">
        <f>IF(Y1854&lt;&gt;"",Y1854,"")</f>
        <v/>
      </c>
      <c r="AN1854" s="14">
        <f>IF(OR(AL1854="",AM1854=""),"",AL1854-AM1854)</f>
        <v/>
      </c>
      <c r="AO1854">
        <f>IF(AN1854="","",IF(AN1854&gt;0,"Bullish","Bearish"))</f>
        <v/>
      </c>
      <c r="AP1854">
        <f>IF(AO1854="",AP1853,AO1854)</f>
        <v/>
      </c>
      <c r="AQ1854" s="14">
        <f>IF(AB1854&lt;&gt;"",AB1854,"")</f>
        <v/>
      </c>
      <c r="AR1854" s="14">
        <f>IF(AD1854&lt;&gt;"",AD1854,"")</f>
        <v/>
      </c>
      <c r="AS1854">
        <f>IF(AS1853+1=13,1,AS1853+1)</f>
        <v/>
      </c>
      <c r="AT1854">
        <f>IFERROR(IF(SLOPE($AQ$1838:$AQ$1849,$AS$1838:$AS$1849)&gt;0,MIN(3,ABS(SLOPE($AQ$1838:$AQ$1849,$AS$1838:$AS$1849))),IF(SLOPE($AQ$1838:$AQ$1849,$AS$1838:$AS$1849)&lt;-0.5,-0.5,0)),0)</f>
        <v/>
      </c>
      <c r="AU1854">
        <f>IFERROR(IF(SLOPE($AR$1838:$AR$1849,$AS$1838:$AS$1849)&lt;0,MAX(-3,-ABS(SLOPE($AR$1838:$AR$1849,$AS$1838:$AS$1849))),IF(SLOPE($AR$1838:$AR$1849,$AS$1838:$AS$1849)&gt;0.5,0.5,0)),0)</f>
        <v/>
      </c>
      <c r="AV1854">
        <f>($AQ$1850+(AT1854*(AS1854-1)))</f>
        <v/>
      </c>
      <c r="AW1854">
        <f>($AR$1850+(AU1854*(AS1854-1)))</f>
        <v/>
      </c>
      <c r="AX1854">
        <f>IF(AT1854&gt;0,AV1854+AT1854,AV1854)</f>
        <v/>
      </c>
      <c r="AY1854">
        <f>IF(AU1854&lt;0,AW1854+AU1854,AW1854)</f>
        <v/>
      </c>
      <c r="BA1854" s="14">
        <f>IFERROR(AX1854-AQ1854,"")</f>
        <v/>
      </c>
      <c r="BB1854" s="14">
        <f>IFERROR(AY1854-AR1854,"")</f>
        <v/>
      </c>
      <c r="BD1854">
        <f>AH1854</f>
        <v/>
      </c>
      <c r="BE1854">
        <f>AI1854</f>
        <v/>
      </c>
      <c r="BF1854">
        <f>AJ1854</f>
        <v/>
      </c>
      <c r="BG1854" s="14">
        <f>L1854</f>
        <v/>
      </c>
      <c r="BH1854" s="14">
        <f>IF(X1854="","",X1854)</f>
        <v/>
      </c>
      <c r="BI1854" s="14">
        <f>IF(Y1854="","",Y1854)</f>
        <v/>
      </c>
      <c r="BJ1854">
        <f>Z1854</f>
        <v/>
      </c>
      <c r="BK1854">
        <f>AA1854</f>
        <v/>
      </c>
      <c r="BL1854">
        <f>IFERROR(AX1854,"")</f>
        <v/>
      </c>
      <c r="BM1854">
        <f>IFERROR(AY1854,"")</f>
        <v/>
      </c>
    </row>
    <row r="1855" ht="14.25" customHeight="1">
      <c r="A1855">
        <f>ALGLIB_SSA_XAUUSD!AA1855</f>
        <v/>
      </c>
      <c r="B1855">
        <f>IF($A1855="","",INDEX(ALGLIB_SSA_XAUUSD!$B$2:$B$2401,MATCH($A1855,ALGLIB_SSA_XAUUSD!$A$2:$A$2401,1)))</f>
        <v/>
      </c>
      <c r="C1855">
        <f>IF($A1855="","",INDEX(ALGLIB_SSA_XAUUSD!$C$2:$C$2401,MATCH($A1855,ALGLIB_SSA_XAUUSD!$A$2:$A$2401,1)))</f>
        <v/>
      </c>
      <c r="D1855" s="14">
        <f>IF($A1855="","",INT((ROW()-2)/12)+1)</f>
        <v/>
      </c>
      <c r="E1855" s="14">
        <f>IF(AND(E1862&lt;&gt;"",D1862=D1850+1),E1850+(E1862-E1850)*5/12,"")</f>
        <v/>
      </c>
      <c r="F1855" s="14">
        <f>IF(AND(F1862&lt;&gt;"",D1862=D1850+1),F1850+(F1862-F1850)*5/12,"")</f>
        <v/>
      </c>
      <c r="G1855" s="14">
        <f>IF(AND(G1862&lt;&gt;"",D1862=D1850+1),G1850+(G1862-G1850)*5/12,"")</f>
        <v/>
      </c>
      <c r="H1855" s="14">
        <f>IF(AND(H1862&lt;&gt;"",D1862=D1850+1),H1850+(H1862-H1850)*5/12,"")</f>
        <v/>
      </c>
      <c r="I1855" s="14">
        <f>IF(AND(L1862&lt;&gt;"",D1862=D1850+1),I1850+(I1862-I1850)*5/12,"")</f>
        <v/>
      </c>
      <c r="J1855">
        <f>_xlfn.XLOOKUP($A1855,ALGLIB_SSA_XAUUSD!$AA$2:$AA$2401,ALGLIB_SSA_XAUUSD!$P$2:$P$2401,"",0)</f>
        <v/>
      </c>
      <c r="K1855">
        <f>_xlfn.XLOOKUP($A1855,ALGLIB_SSA_XAUUSD!$AA$2:$AA$2401,ALGLIB_SSA_XAUUSD!$Q$2:$Q$2401,"",0)</f>
        <v/>
      </c>
      <c r="L1855">
        <f>_xlfn.XLOOKUP($A1855,ALGLIB_SSA_XAUUSD!$AA$2:$AA$2401,ALGLIB_SSA_XAUUSD!$R$2:$R$2401,"",0)</f>
        <v/>
      </c>
      <c r="M1855">
        <f>_xlfn.XLOOKUP($A1855,ALGLIB_SSA_XAUUSD!$AA$2:$AA$2401,ALGLIB_SSA_XAUUSD!$S$2:$S$2401,"",0)</f>
        <v/>
      </c>
      <c r="N1855">
        <f>_xlfn.XLOOKUP($A1855,ALGLIB_SSA_XAUUSD!$AA$2:$AA$2401,ALGLIB_SSA_XAUUSD!$T$2:$T$2401,"",0)</f>
        <v/>
      </c>
      <c r="O1855">
        <f>_xlfn.XLOOKUP($A1855,ALGLIB_SSA_XAUUSD!$AA$2:$AA$2401,ALGLIB_SSA_XAUUSD!$U$2:$U$2401,"",0)</f>
        <v/>
      </c>
      <c r="P1855">
        <f>_xlfn.XLOOKUP($A1855,ALGLIB_SSA_XAUUSD!$AA$2:$AA$2401,ALGLIB_SSA_XAUUSD!$V$2:$V$2401,"",0)</f>
        <v/>
      </c>
      <c r="S1855">
        <f>A1855</f>
        <v/>
      </c>
      <c r="T1855">
        <f>J1855</f>
        <v/>
      </c>
      <c r="U1855">
        <f>K1855</f>
        <v/>
      </c>
      <c r="V1855" s="14">
        <f>IF($A1855="","",MOD(ROW()-2,12)+1)</f>
        <v/>
      </c>
      <c r="W1855">
        <f>L1855</f>
        <v/>
      </c>
      <c r="X1855" s="14">
        <f>IF(F1855="","",F1855)</f>
        <v/>
      </c>
      <c r="Y1855" s="14">
        <f>IF(G1855="","",G1855)</f>
        <v/>
      </c>
      <c r="Z1855">
        <f>M1855</f>
        <v/>
      </c>
      <c r="AA1855">
        <f>N1855</f>
        <v/>
      </c>
      <c r="AB1855" s="14">
        <f>IF(H1855="","",H1855)</f>
        <v/>
      </c>
      <c r="AC1855">
        <f>O1855</f>
        <v/>
      </c>
      <c r="AD1855" s="14">
        <f>IF(I1855="","",I1855)</f>
        <v/>
      </c>
      <c r="AE1855">
        <f>P1855</f>
        <v/>
      </c>
      <c r="AH1855">
        <f>IF(S1855&lt;&gt;"",S1855,AH1854+900)</f>
        <v/>
      </c>
      <c r="AI1855">
        <f>IF(T1855&lt;&gt;"",T1855,AI1854)</f>
        <v/>
      </c>
      <c r="AJ1855">
        <f>IF(U1855&lt;&gt;"",U1855,AJ1854)</f>
        <v/>
      </c>
      <c r="AK1855">
        <f>IF(W1855&lt;&gt;"",W1855,"")</f>
        <v/>
      </c>
      <c r="AL1855" s="14">
        <f>IF(X1855&lt;&gt;"",X1855,"")</f>
        <v/>
      </c>
      <c r="AM1855" s="14">
        <f>IF(Y1855&lt;&gt;"",Y1855,"")</f>
        <v/>
      </c>
      <c r="AN1855" s="14">
        <f>IF(OR(AL1855="",AM1855=""),"",AL1855-AM1855)</f>
        <v/>
      </c>
      <c r="AO1855">
        <f>IF(AN1855="","",IF(AN1855&gt;0,"Bullish","Bearish"))</f>
        <v/>
      </c>
      <c r="AP1855">
        <f>IF(AO1855="",AP1854,AO1855)</f>
        <v/>
      </c>
      <c r="AQ1855" s="14">
        <f>IF(AB1855&lt;&gt;"",AB1855,"")</f>
        <v/>
      </c>
      <c r="AR1855" s="14">
        <f>IF(AD1855&lt;&gt;"",AD1855,"")</f>
        <v/>
      </c>
      <c r="AS1855">
        <f>IF(AS1854+1=13,1,AS1854+1)</f>
        <v/>
      </c>
      <c r="AT1855">
        <f>IFERROR(IF(SLOPE($AQ$1838:$AQ$1849,$AS$1838:$AS$1849)&gt;0,MIN(3,ABS(SLOPE($AQ$1838:$AQ$1849,$AS$1838:$AS$1849))),IF(SLOPE($AQ$1838:$AQ$1849,$AS$1838:$AS$1849)&lt;-0.5,-0.5,0)),0)</f>
        <v/>
      </c>
      <c r="AU1855">
        <f>IFERROR(IF(SLOPE($AR$1838:$AR$1849,$AS$1838:$AS$1849)&lt;0,MAX(-3,-ABS(SLOPE($AR$1838:$AR$1849,$AS$1838:$AS$1849))),IF(SLOPE($AR$1838:$AR$1849,$AS$1838:$AS$1849)&gt;0.5,0.5,0)),0)</f>
        <v/>
      </c>
      <c r="AV1855">
        <f>($AQ$1850+(AT1855*(AS1855-1)))</f>
        <v/>
      </c>
      <c r="AW1855">
        <f>($AR$1850+(AU1855*(AS1855-1)))</f>
        <v/>
      </c>
      <c r="AX1855">
        <f>IF(AT1855&gt;0,AV1855+AT1855,AV1855)</f>
        <v/>
      </c>
      <c r="AY1855">
        <f>IF(AU1855&lt;0,AW1855+AU1855,AW1855)</f>
        <v/>
      </c>
      <c r="BA1855" s="14">
        <f>IFERROR(AX1855-AQ1855,"")</f>
        <v/>
      </c>
      <c r="BB1855" s="14">
        <f>IFERROR(AY1855-AR1855,"")</f>
        <v/>
      </c>
      <c r="BD1855">
        <f>AH1855</f>
        <v/>
      </c>
      <c r="BE1855">
        <f>AI1855</f>
        <v/>
      </c>
      <c r="BF1855">
        <f>AJ1855</f>
        <v/>
      </c>
      <c r="BG1855" s="14">
        <f>L1855</f>
        <v/>
      </c>
      <c r="BH1855" s="14">
        <f>IF(X1855="","",X1855)</f>
        <v/>
      </c>
      <c r="BI1855" s="14">
        <f>IF(Y1855="","",Y1855)</f>
        <v/>
      </c>
      <c r="BJ1855">
        <f>Z1855</f>
        <v/>
      </c>
      <c r="BK1855">
        <f>AA1855</f>
        <v/>
      </c>
      <c r="BL1855">
        <f>IFERROR(AX1855,"")</f>
        <v/>
      </c>
      <c r="BM1855">
        <f>IFERROR(AY1855,"")</f>
        <v/>
      </c>
    </row>
    <row r="1856" ht="14.25" customHeight="1">
      <c r="A1856">
        <f>ALGLIB_SSA_XAUUSD!AA1856</f>
        <v/>
      </c>
      <c r="B1856">
        <f>IF($A1856="","",INDEX(ALGLIB_SSA_XAUUSD!$B$2:$B$2401,MATCH($A1856,ALGLIB_SSA_XAUUSD!$A$2:$A$2401,1)))</f>
        <v/>
      </c>
      <c r="C1856">
        <f>IF($A1856="","",INDEX(ALGLIB_SSA_XAUUSD!$C$2:$C$2401,MATCH($A1856,ALGLIB_SSA_XAUUSD!$A$2:$A$2401,1)))</f>
        <v/>
      </c>
      <c r="D1856" s="14">
        <f>IF($A1856="","",INT((ROW()-2)/12)+1)</f>
        <v/>
      </c>
      <c r="E1856" s="14">
        <f>IF(AND(E1862&lt;&gt;"",D1862=D1850+1),E1850+(E1862-E1850)*6/12,"")</f>
        <v/>
      </c>
      <c r="F1856" s="14">
        <f>IF(AND(F1862&lt;&gt;"",D1862=D1850+1),F1850+(F1862-F1850)*6/12,"")</f>
        <v/>
      </c>
      <c r="G1856" s="14">
        <f>IF(AND(G1862&lt;&gt;"",D1862=D1850+1),G1850+(G1862-G1850)*6/12,"")</f>
        <v/>
      </c>
      <c r="H1856" s="14">
        <f>IF(AND(H1862&lt;&gt;"",D1862=D1850+1),H1850+(H1862-H1850)*6/12,"")</f>
        <v/>
      </c>
      <c r="I1856" s="14">
        <f>IF(AND(L1862&lt;&gt;"",D1862=D1850+1),I1850+(I1862-I1850)*6/12,"")</f>
        <v/>
      </c>
      <c r="J1856">
        <f>_xlfn.XLOOKUP($A1856,ALGLIB_SSA_XAUUSD!$AA$2:$AA$2401,ALGLIB_SSA_XAUUSD!$P$2:$P$2401,"",0)</f>
        <v/>
      </c>
      <c r="K1856">
        <f>_xlfn.XLOOKUP($A1856,ALGLIB_SSA_XAUUSD!$AA$2:$AA$2401,ALGLIB_SSA_XAUUSD!$Q$2:$Q$2401,"",0)</f>
        <v/>
      </c>
      <c r="L1856">
        <f>_xlfn.XLOOKUP($A1856,ALGLIB_SSA_XAUUSD!$AA$2:$AA$2401,ALGLIB_SSA_XAUUSD!$R$2:$R$2401,"",0)</f>
        <v/>
      </c>
      <c r="M1856">
        <f>_xlfn.XLOOKUP($A1856,ALGLIB_SSA_XAUUSD!$AA$2:$AA$2401,ALGLIB_SSA_XAUUSD!$S$2:$S$2401,"",0)</f>
        <v/>
      </c>
      <c r="N1856">
        <f>_xlfn.XLOOKUP($A1856,ALGLIB_SSA_XAUUSD!$AA$2:$AA$2401,ALGLIB_SSA_XAUUSD!$T$2:$T$2401,"",0)</f>
        <v/>
      </c>
      <c r="O1856">
        <f>_xlfn.XLOOKUP($A1856,ALGLIB_SSA_XAUUSD!$AA$2:$AA$2401,ALGLIB_SSA_XAUUSD!$U$2:$U$2401,"",0)</f>
        <v/>
      </c>
      <c r="P1856">
        <f>_xlfn.XLOOKUP($A1856,ALGLIB_SSA_XAUUSD!$AA$2:$AA$2401,ALGLIB_SSA_XAUUSD!$V$2:$V$2401,"",0)</f>
        <v/>
      </c>
      <c r="S1856">
        <f>A1856</f>
        <v/>
      </c>
      <c r="T1856">
        <f>J1856</f>
        <v/>
      </c>
      <c r="U1856">
        <f>K1856</f>
        <v/>
      </c>
      <c r="V1856" s="14">
        <f>IF($A1856="","",MOD(ROW()-2,12)+1)</f>
        <v/>
      </c>
      <c r="W1856">
        <f>L1856</f>
        <v/>
      </c>
      <c r="X1856" s="14">
        <f>IF(F1856="","",F1856)</f>
        <v/>
      </c>
      <c r="Y1856" s="14">
        <f>IF(G1856="","",G1856)</f>
        <v/>
      </c>
      <c r="Z1856">
        <f>M1856</f>
        <v/>
      </c>
      <c r="AA1856">
        <f>N1856</f>
        <v/>
      </c>
      <c r="AB1856" s="14">
        <f>IF(H1856="","",H1856)</f>
        <v/>
      </c>
      <c r="AC1856">
        <f>O1856</f>
        <v/>
      </c>
      <c r="AD1856" s="14">
        <f>IF(I1856="","",I1856)</f>
        <v/>
      </c>
      <c r="AE1856">
        <f>P1856</f>
        <v/>
      </c>
      <c r="AH1856">
        <f>IF(S1856&lt;&gt;"",S1856,AH1855+900)</f>
        <v/>
      </c>
      <c r="AI1856">
        <f>IF(T1856&lt;&gt;"",T1856,AI1855)</f>
        <v/>
      </c>
      <c r="AJ1856">
        <f>IF(U1856&lt;&gt;"",U1856,AJ1855)</f>
        <v/>
      </c>
      <c r="AK1856">
        <f>IF(W1856&lt;&gt;"",W1856,"")</f>
        <v/>
      </c>
      <c r="AL1856" s="14">
        <f>IF(X1856&lt;&gt;"",X1856,"")</f>
        <v/>
      </c>
      <c r="AM1856" s="14">
        <f>IF(Y1856&lt;&gt;"",Y1856,"")</f>
        <v/>
      </c>
      <c r="AN1856" s="14">
        <f>IF(OR(AL1856="",AM1856=""),"",AL1856-AM1856)</f>
        <v/>
      </c>
      <c r="AO1856">
        <f>IF(AN1856="","",IF(AN1856&gt;0,"Bullish","Bearish"))</f>
        <v/>
      </c>
      <c r="AP1856">
        <f>IF(AO1856="",AP1855,AO1856)</f>
        <v/>
      </c>
      <c r="AQ1856" s="14">
        <f>IF(AB1856&lt;&gt;"",AB1856,"")</f>
        <v/>
      </c>
      <c r="AR1856" s="14">
        <f>IF(AD1856&lt;&gt;"",AD1856,"")</f>
        <v/>
      </c>
      <c r="AS1856">
        <f>IF(AS1855+1=13,1,AS1855+1)</f>
        <v/>
      </c>
      <c r="AT1856">
        <f>IFERROR(IF(SLOPE($AQ$1838:$AQ$1849,$AS$1838:$AS$1849)&gt;0,MIN(3,ABS(SLOPE($AQ$1838:$AQ$1849,$AS$1838:$AS$1849))),IF(SLOPE($AQ$1838:$AQ$1849,$AS$1838:$AS$1849)&lt;-0.5,-0.5,0)),0)</f>
        <v/>
      </c>
      <c r="AU1856">
        <f>IFERROR(IF(SLOPE($AR$1838:$AR$1849,$AS$1838:$AS$1849)&lt;0,MAX(-3,-ABS(SLOPE($AR$1838:$AR$1849,$AS$1838:$AS$1849))),IF(SLOPE($AR$1838:$AR$1849,$AS$1838:$AS$1849)&gt;0.5,0.5,0)),0)</f>
        <v/>
      </c>
      <c r="AV1856">
        <f>($AQ$1850+(AT1856*(AS1856-1)))</f>
        <v/>
      </c>
      <c r="AW1856">
        <f>($AR$1850+(AU1856*(AS1856-1)))</f>
        <v/>
      </c>
      <c r="AX1856">
        <f>IF(AT1856&gt;0,AV1856+AT1856,AV1856)</f>
        <v/>
      </c>
      <c r="AY1856">
        <f>IF(AU1856&lt;0,AW1856+AU1856,AW1856)</f>
        <v/>
      </c>
      <c r="BA1856" s="14">
        <f>IFERROR(AX1856-AQ1856,"")</f>
        <v/>
      </c>
      <c r="BB1856" s="14">
        <f>IFERROR(AY1856-AR1856,"")</f>
        <v/>
      </c>
      <c r="BD1856">
        <f>AH1856</f>
        <v/>
      </c>
      <c r="BE1856">
        <f>AI1856</f>
        <v/>
      </c>
      <c r="BF1856">
        <f>AJ1856</f>
        <v/>
      </c>
      <c r="BG1856" s="14">
        <f>L1856</f>
        <v/>
      </c>
      <c r="BH1856" s="14">
        <f>IF(X1856="","",X1856)</f>
        <v/>
      </c>
      <c r="BI1856" s="14">
        <f>IF(Y1856="","",Y1856)</f>
        <v/>
      </c>
      <c r="BJ1856">
        <f>Z1856</f>
        <v/>
      </c>
      <c r="BK1856">
        <f>AA1856</f>
        <v/>
      </c>
      <c r="BL1856">
        <f>IFERROR(AX1856,"")</f>
        <v/>
      </c>
      <c r="BM1856">
        <f>IFERROR(AY1856,"")</f>
        <v/>
      </c>
    </row>
    <row r="1857" ht="14.25" customHeight="1">
      <c r="A1857">
        <f>ALGLIB_SSA_XAUUSD!AA1857</f>
        <v/>
      </c>
      <c r="B1857">
        <f>IF($A1857="","",INDEX(ALGLIB_SSA_XAUUSD!$B$2:$B$2401,MATCH($A1857,ALGLIB_SSA_XAUUSD!$A$2:$A$2401,1)))</f>
        <v/>
      </c>
      <c r="C1857">
        <f>IF($A1857="","",INDEX(ALGLIB_SSA_XAUUSD!$C$2:$C$2401,MATCH($A1857,ALGLIB_SSA_XAUUSD!$A$2:$A$2401,1)))</f>
        <v/>
      </c>
      <c r="D1857" s="14">
        <f>IF($A1857="","",INT((ROW()-2)/12)+1)</f>
        <v/>
      </c>
      <c r="E1857" s="14">
        <f>IF(AND(E1862&lt;&gt;"",D1862=D1850+1),E1850+(E1862-E1850)*7/12,"")</f>
        <v/>
      </c>
      <c r="F1857" s="14">
        <f>IF(AND(F1862&lt;&gt;"",D1862=D1850+1),F1850+(F1862-F1850)*7/12,"")</f>
        <v/>
      </c>
      <c r="G1857" s="14">
        <f>IF(AND(G1862&lt;&gt;"",D1862=D1850+1),G1850+(G1862-G1850)*7/12,"")</f>
        <v/>
      </c>
      <c r="H1857" s="14">
        <f>IF(AND(H1862&lt;&gt;"",D1862=D1850+1),H1850+(H1862-H1850)*7/12,"")</f>
        <v/>
      </c>
      <c r="I1857" s="14">
        <f>IF(AND(L1862&lt;&gt;"",D1862=D1850+1),I1850+(I1862-I1850)*7/12,"")</f>
        <v/>
      </c>
      <c r="J1857">
        <f>_xlfn.XLOOKUP($A1857,ALGLIB_SSA_XAUUSD!$AA$2:$AA$2401,ALGLIB_SSA_XAUUSD!$P$2:$P$2401,"",0)</f>
        <v/>
      </c>
      <c r="K1857">
        <f>_xlfn.XLOOKUP($A1857,ALGLIB_SSA_XAUUSD!$AA$2:$AA$2401,ALGLIB_SSA_XAUUSD!$Q$2:$Q$2401,"",0)</f>
        <v/>
      </c>
      <c r="L1857">
        <f>_xlfn.XLOOKUP($A1857,ALGLIB_SSA_XAUUSD!$AA$2:$AA$2401,ALGLIB_SSA_XAUUSD!$R$2:$R$2401,"",0)</f>
        <v/>
      </c>
      <c r="M1857">
        <f>_xlfn.XLOOKUP($A1857,ALGLIB_SSA_XAUUSD!$AA$2:$AA$2401,ALGLIB_SSA_XAUUSD!$S$2:$S$2401,"",0)</f>
        <v/>
      </c>
      <c r="N1857">
        <f>_xlfn.XLOOKUP($A1857,ALGLIB_SSA_XAUUSD!$AA$2:$AA$2401,ALGLIB_SSA_XAUUSD!$T$2:$T$2401,"",0)</f>
        <v/>
      </c>
      <c r="O1857">
        <f>_xlfn.XLOOKUP($A1857,ALGLIB_SSA_XAUUSD!$AA$2:$AA$2401,ALGLIB_SSA_XAUUSD!$U$2:$U$2401,"",0)</f>
        <v/>
      </c>
      <c r="P1857">
        <f>_xlfn.XLOOKUP($A1857,ALGLIB_SSA_XAUUSD!$AA$2:$AA$2401,ALGLIB_SSA_XAUUSD!$V$2:$V$2401,"",0)</f>
        <v/>
      </c>
      <c r="S1857">
        <f>A1857</f>
        <v/>
      </c>
      <c r="T1857">
        <f>J1857</f>
        <v/>
      </c>
      <c r="U1857">
        <f>K1857</f>
        <v/>
      </c>
      <c r="V1857" s="14">
        <f>IF($A1857="","",MOD(ROW()-2,12)+1)</f>
        <v/>
      </c>
      <c r="W1857">
        <f>L1857</f>
        <v/>
      </c>
      <c r="X1857" s="14">
        <f>IF(F1857="","",F1857)</f>
        <v/>
      </c>
      <c r="Y1857" s="14">
        <f>IF(G1857="","",G1857)</f>
        <v/>
      </c>
      <c r="Z1857">
        <f>M1857</f>
        <v/>
      </c>
      <c r="AA1857">
        <f>N1857</f>
        <v/>
      </c>
      <c r="AB1857" s="14">
        <f>IF(H1857="","",H1857)</f>
        <v/>
      </c>
      <c r="AC1857">
        <f>O1857</f>
        <v/>
      </c>
      <c r="AD1857" s="14">
        <f>IF(I1857="","",I1857)</f>
        <v/>
      </c>
      <c r="AE1857">
        <f>P1857</f>
        <v/>
      </c>
      <c r="AH1857">
        <f>IF(S1857&lt;&gt;"",S1857,AH1856+900)</f>
        <v/>
      </c>
      <c r="AI1857">
        <f>IF(T1857&lt;&gt;"",T1857,AI1856)</f>
        <v/>
      </c>
      <c r="AJ1857">
        <f>IF(U1857&lt;&gt;"",U1857,AJ1856)</f>
        <v/>
      </c>
      <c r="AK1857">
        <f>IF(W1857&lt;&gt;"",W1857,"")</f>
        <v/>
      </c>
      <c r="AL1857" s="14">
        <f>IF(X1857&lt;&gt;"",X1857,"")</f>
        <v/>
      </c>
      <c r="AM1857" s="14">
        <f>IF(Y1857&lt;&gt;"",Y1857,"")</f>
        <v/>
      </c>
      <c r="AN1857" s="14">
        <f>IF(OR(AL1857="",AM1857=""),"",AL1857-AM1857)</f>
        <v/>
      </c>
      <c r="AO1857">
        <f>IF(AN1857="","",IF(AN1857&gt;0,"Bullish","Bearish"))</f>
        <v/>
      </c>
      <c r="AP1857">
        <f>IF(AO1857="",AP1856,AO1857)</f>
        <v/>
      </c>
      <c r="AQ1857" s="14">
        <f>IF(AB1857&lt;&gt;"",AB1857,"")</f>
        <v/>
      </c>
      <c r="AR1857" s="14">
        <f>IF(AD1857&lt;&gt;"",AD1857,"")</f>
        <v/>
      </c>
      <c r="AS1857">
        <f>IF(AS1856+1=13,1,AS1856+1)</f>
        <v/>
      </c>
      <c r="AT1857">
        <f>IFERROR(IF(SLOPE($AQ$1838:$AQ$1849,$AS$1838:$AS$1849)&gt;0,MIN(3,ABS(SLOPE($AQ$1838:$AQ$1849,$AS$1838:$AS$1849))),IF(SLOPE($AQ$1838:$AQ$1849,$AS$1838:$AS$1849)&lt;-0.5,-0.5,0)),0)</f>
        <v/>
      </c>
      <c r="AU1857">
        <f>IFERROR(IF(SLOPE($AR$1838:$AR$1849,$AS$1838:$AS$1849)&lt;0,MAX(-3,-ABS(SLOPE($AR$1838:$AR$1849,$AS$1838:$AS$1849))),IF(SLOPE($AR$1838:$AR$1849,$AS$1838:$AS$1849)&gt;0.5,0.5,0)),0)</f>
        <v/>
      </c>
      <c r="AV1857">
        <f>($AQ$1850+(AT1857*(AS1857-1)))</f>
        <v/>
      </c>
      <c r="AW1857">
        <f>($AR$1850+(AU1857*(AS1857-1)))</f>
        <v/>
      </c>
      <c r="AX1857">
        <f>IF(AT1857&gt;0,AV1857+AT1857,AV1857)</f>
        <v/>
      </c>
      <c r="AY1857">
        <f>IF(AU1857&lt;0,AW1857+AU1857,AW1857)</f>
        <v/>
      </c>
      <c r="BA1857" s="14">
        <f>IFERROR(AX1857-AQ1857,"")</f>
        <v/>
      </c>
      <c r="BB1857" s="14">
        <f>IFERROR(AY1857-AR1857,"")</f>
        <v/>
      </c>
      <c r="BD1857">
        <f>AH1857</f>
        <v/>
      </c>
      <c r="BE1857">
        <f>AI1857</f>
        <v/>
      </c>
      <c r="BF1857">
        <f>AJ1857</f>
        <v/>
      </c>
      <c r="BG1857" s="14">
        <f>L1857</f>
        <v/>
      </c>
      <c r="BH1857" s="14">
        <f>IF(X1857="","",X1857)</f>
        <v/>
      </c>
      <c r="BI1857" s="14">
        <f>IF(Y1857="","",Y1857)</f>
        <v/>
      </c>
      <c r="BJ1857">
        <f>Z1857</f>
        <v/>
      </c>
      <c r="BK1857">
        <f>AA1857</f>
        <v/>
      </c>
      <c r="BL1857">
        <f>IFERROR(AX1857,"")</f>
        <v/>
      </c>
      <c r="BM1857">
        <f>IFERROR(AY1857,"")</f>
        <v/>
      </c>
    </row>
    <row r="1858" ht="14.25" customHeight="1">
      <c r="A1858">
        <f>ALGLIB_SSA_XAUUSD!AA1858</f>
        <v/>
      </c>
      <c r="B1858">
        <f>IF($A1858="","",INDEX(ALGLIB_SSA_XAUUSD!$B$2:$B$2401,MATCH($A1858,ALGLIB_SSA_XAUUSD!$A$2:$A$2401,1)))</f>
        <v/>
      </c>
      <c r="C1858">
        <f>IF($A1858="","",INDEX(ALGLIB_SSA_XAUUSD!$C$2:$C$2401,MATCH($A1858,ALGLIB_SSA_XAUUSD!$A$2:$A$2401,1)))</f>
        <v/>
      </c>
      <c r="D1858" s="14">
        <f>IF($A1858="","",INT((ROW()-2)/12)+1)</f>
        <v/>
      </c>
      <c r="E1858" s="14">
        <f>IF(AND(E1862&lt;&gt;"",D1862=D1850+1),E1850+(E1862-E1850)*8/12,"")</f>
        <v/>
      </c>
      <c r="F1858" s="14">
        <f>IF(AND(F1862&lt;&gt;"",D1862=D1850+1),F1850+(F1862-F1850)*8/12,"")</f>
        <v/>
      </c>
      <c r="G1858" s="14">
        <f>IF(AND(G1862&lt;&gt;"",D1862=D1850+1),G1850+(G1862-G1850)*8/12,"")</f>
        <v/>
      </c>
      <c r="H1858" s="14">
        <f>IF(AND(H1862&lt;&gt;"",D1862=D1850+1),H1850+(H1862-H1850)*8/12,"")</f>
        <v/>
      </c>
      <c r="I1858" s="14">
        <f>IF(AND(L1862&lt;&gt;"",D1862=D1850+1),I1850+(I1862-I1850)*8/12,"")</f>
        <v/>
      </c>
      <c r="J1858">
        <f>_xlfn.XLOOKUP($A1858,ALGLIB_SSA_XAUUSD!$AA$2:$AA$2401,ALGLIB_SSA_XAUUSD!$P$2:$P$2401,"",0)</f>
        <v/>
      </c>
      <c r="K1858">
        <f>_xlfn.XLOOKUP($A1858,ALGLIB_SSA_XAUUSD!$AA$2:$AA$2401,ALGLIB_SSA_XAUUSD!$Q$2:$Q$2401,"",0)</f>
        <v/>
      </c>
      <c r="L1858">
        <f>_xlfn.XLOOKUP($A1858,ALGLIB_SSA_XAUUSD!$AA$2:$AA$2401,ALGLIB_SSA_XAUUSD!$R$2:$R$2401,"",0)</f>
        <v/>
      </c>
      <c r="M1858">
        <f>_xlfn.XLOOKUP($A1858,ALGLIB_SSA_XAUUSD!$AA$2:$AA$2401,ALGLIB_SSA_XAUUSD!$S$2:$S$2401,"",0)</f>
        <v/>
      </c>
      <c r="N1858">
        <f>_xlfn.XLOOKUP($A1858,ALGLIB_SSA_XAUUSD!$AA$2:$AA$2401,ALGLIB_SSA_XAUUSD!$T$2:$T$2401,"",0)</f>
        <v/>
      </c>
      <c r="O1858">
        <f>_xlfn.XLOOKUP($A1858,ALGLIB_SSA_XAUUSD!$AA$2:$AA$2401,ALGLIB_SSA_XAUUSD!$U$2:$U$2401,"",0)</f>
        <v/>
      </c>
      <c r="P1858">
        <f>_xlfn.XLOOKUP($A1858,ALGLIB_SSA_XAUUSD!$AA$2:$AA$2401,ALGLIB_SSA_XAUUSD!$V$2:$V$2401,"",0)</f>
        <v/>
      </c>
      <c r="S1858">
        <f>A1858</f>
        <v/>
      </c>
      <c r="T1858">
        <f>J1858</f>
        <v/>
      </c>
      <c r="U1858">
        <f>K1858</f>
        <v/>
      </c>
      <c r="V1858" s="14">
        <f>IF($A1858="","",MOD(ROW()-2,12)+1)</f>
        <v/>
      </c>
      <c r="W1858">
        <f>L1858</f>
        <v/>
      </c>
      <c r="X1858" s="14">
        <f>IF(F1858="","",F1858)</f>
        <v/>
      </c>
      <c r="Y1858" s="14">
        <f>IF(G1858="","",G1858)</f>
        <v/>
      </c>
      <c r="Z1858">
        <f>M1858</f>
        <v/>
      </c>
      <c r="AA1858">
        <f>N1858</f>
        <v/>
      </c>
      <c r="AB1858" s="14">
        <f>IF(H1858="","",H1858)</f>
        <v/>
      </c>
      <c r="AC1858">
        <f>O1858</f>
        <v/>
      </c>
      <c r="AD1858" s="14">
        <f>IF(I1858="","",I1858)</f>
        <v/>
      </c>
      <c r="AE1858">
        <f>P1858</f>
        <v/>
      </c>
      <c r="AH1858">
        <f>IF(S1858&lt;&gt;"",S1858,AH1857+900)</f>
        <v/>
      </c>
      <c r="AI1858">
        <f>IF(T1858&lt;&gt;"",T1858,AI1857)</f>
        <v/>
      </c>
      <c r="AJ1858">
        <f>IF(U1858&lt;&gt;"",U1858,AJ1857)</f>
        <v/>
      </c>
      <c r="AK1858">
        <f>IF(W1858&lt;&gt;"",W1858,"")</f>
        <v/>
      </c>
      <c r="AL1858" s="14">
        <f>IF(X1858&lt;&gt;"",X1858,"")</f>
        <v/>
      </c>
      <c r="AM1858" s="14">
        <f>IF(Y1858&lt;&gt;"",Y1858,"")</f>
        <v/>
      </c>
      <c r="AN1858" s="14">
        <f>IF(OR(AL1858="",AM1858=""),"",AL1858-AM1858)</f>
        <v/>
      </c>
      <c r="AO1858">
        <f>IF(AN1858="","",IF(AN1858&gt;0,"Bullish","Bearish"))</f>
        <v/>
      </c>
      <c r="AP1858">
        <f>IF(AO1858="",AP1857,AO1858)</f>
        <v/>
      </c>
      <c r="AQ1858" s="14">
        <f>IF(AB1858&lt;&gt;"",AB1858,"")</f>
        <v/>
      </c>
      <c r="AR1858" s="14">
        <f>IF(AD1858&lt;&gt;"",AD1858,"")</f>
        <v/>
      </c>
      <c r="AS1858">
        <f>IF(AS1857+1=13,1,AS1857+1)</f>
        <v/>
      </c>
      <c r="AT1858">
        <f>IFERROR(IF(SLOPE($AQ$1838:$AQ$1849,$AS$1838:$AS$1849)&gt;0,MIN(3,ABS(SLOPE($AQ$1838:$AQ$1849,$AS$1838:$AS$1849))),IF(SLOPE($AQ$1838:$AQ$1849,$AS$1838:$AS$1849)&lt;-0.5,-0.5,0)),0)</f>
        <v/>
      </c>
      <c r="AU1858">
        <f>IFERROR(IF(SLOPE($AR$1838:$AR$1849,$AS$1838:$AS$1849)&lt;0,MAX(-3,-ABS(SLOPE($AR$1838:$AR$1849,$AS$1838:$AS$1849))),IF(SLOPE($AR$1838:$AR$1849,$AS$1838:$AS$1849)&gt;0.5,0.5,0)),0)</f>
        <v/>
      </c>
      <c r="AV1858">
        <f>($AQ$1850+(AT1858*(AS1858-1)))</f>
        <v/>
      </c>
      <c r="AW1858">
        <f>($AR$1850+(AU1858*(AS1858-1)))</f>
        <v/>
      </c>
      <c r="AX1858">
        <f>IF(AT1858&gt;0,AV1858+AT1858,AV1858)</f>
        <v/>
      </c>
      <c r="AY1858">
        <f>IF(AU1858&lt;0,AW1858+AU1858,AW1858)</f>
        <v/>
      </c>
      <c r="BA1858" s="14">
        <f>IFERROR(AX1858-AQ1858,"")</f>
        <v/>
      </c>
      <c r="BB1858" s="14">
        <f>IFERROR(AY1858-AR1858,"")</f>
        <v/>
      </c>
      <c r="BD1858">
        <f>AH1858</f>
        <v/>
      </c>
      <c r="BE1858">
        <f>AI1858</f>
        <v/>
      </c>
      <c r="BF1858">
        <f>AJ1858</f>
        <v/>
      </c>
      <c r="BG1858" s="14">
        <f>L1858</f>
        <v/>
      </c>
      <c r="BH1858" s="14">
        <f>IF(X1858="","",X1858)</f>
        <v/>
      </c>
      <c r="BI1858" s="14">
        <f>IF(Y1858="","",Y1858)</f>
        <v/>
      </c>
      <c r="BJ1858">
        <f>Z1858</f>
        <v/>
      </c>
      <c r="BK1858">
        <f>AA1858</f>
        <v/>
      </c>
      <c r="BL1858">
        <f>IFERROR(AX1858,"")</f>
        <v/>
      </c>
      <c r="BM1858">
        <f>IFERROR(AY1858,"")</f>
        <v/>
      </c>
    </row>
    <row r="1859" ht="14.25" customHeight="1">
      <c r="A1859">
        <f>ALGLIB_SSA_XAUUSD!AA1859</f>
        <v/>
      </c>
      <c r="B1859">
        <f>IF($A1859="","",INDEX(ALGLIB_SSA_XAUUSD!$B$2:$B$2401,MATCH($A1859,ALGLIB_SSA_XAUUSD!$A$2:$A$2401,1)))</f>
        <v/>
      </c>
      <c r="C1859">
        <f>IF($A1859="","",INDEX(ALGLIB_SSA_XAUUSD!$C$2:$C$2401,MATCH($A1859,ALGLIB_SSA_XAUUSD!$A$2:$A$2401,1)))</f>
        <v/>
      </c>
      <c r="D1859" s="14">
        <f>IF($A1859="","",INT((ROW()-2)/12)+1)</f>
        <v/>
      </c>
      <c r="E1859" s="14">
        <f>IF(AND(E1862&lt;&gt;"",D1862=D1850+1),E1850+(E1862-E1850)*9/12,"")</f>
        <v/>
      </c>
      <c r="F1859" s="14">
        <f>IF(AND(F1862&lt;&gt;"",D1862=D1850+1),F1850+(F1862-F1850)*9/12,"")</f>
        <v/>
      </c>
      <c r="G1859" s="14">
        <f>IF(AND(G1862&lt;&gt;"",D1862=D1850+1),G1850+(G1862-G1850)*9/12,"")</f>
        <v/>
      </c>
      <c r="H1859" s="14">
        <f>IF(AND(H1862&lt;&gt;"",D1862=D1850+1),H1850+(H1862-H1850)*9/12,"")</f>
        <v/>
      </c>
      <c r="I1859" s="14">
        <f>IF(AND(L1862&lt;&gt;"",D1862=D1850+1),I1850+(I1862-I1850)*9/12,"")</f>
        <v/>
      </c>
      <c r="J1859">
        <f>_xlfn.XLOOKUP($A1859,ALGLIB_SSA_XAUUSD!$AA$2:$AA$2401,ALGLIB_SSA_XAUUSD!$P$2:$P$2401,"",0)</f>
        <v/>
      </c>
      <c r="K1859">
        <f>_xlfn.XLOOKUP($A1859,ALGLIB_SSA_XAUUSD!$AA$2:$AA$2401,ALGLIB_SSA_XAUUSD!$Q$2:$Q$2401,"",0)</f>
        <v/>
      </c>
      <c r="L1859">
        <f>_xlfn.XLOOKUP($A1859,ALGLIB_SSA_XAUUSD!$AA$2:$AA$2401,ALGLIB_SSA_XAUUSD!$R$2:$R$2401,"",0)</f>
        <v/>
      </c>
      <c r="M1859">
        <f>_xlfn.XLOOKUP($A1859,ALGLIB_SSA_XAUUSD!$AA$2:$AA$2401,ALGLIB_SSA_XAUUSD!$S$2:$S$2401,"",0)</f>
        <v/>
      </c>
      <c r="N1859">
        <f>_xlfn.XLOOKUP($A1859,ALGLIB_SSA_XAUUSD!$AA$2:$AA$2401,ALGLIB_SSA_XAUUSD!$T$2:$T$2401,"",0)</f>
        <v/>
      </c>
      <c r="O1859">
        <f>_xlfn.XLOOKUP($A1859,ALGLIB_SSA_XAUUSD!$AA$2:$AA$2401,ALGLIB_SSA_XAUUSD!$U$2:$U$2401,"",0)</f>
        <v/>
      </c>
      <c r="P1859">
        <f>_xlfn.XLOOKUP($A1859,ALGLIB_SSA_XAUUSD!$AA$2:$AA$2401,ALGLIB_SSA_XAUUSD!$V$2:$V$2401,"",0)</f>
        <v/>
      </c>
      <c r="S1859">
        <f>A1859</f>
        <v/>
      </c>
      <c r="T1859">
        <f>J1859</f>
        <v/>
      </c>
      <c r="U1859">
        <f>K1859</f>
        <v/>
      </c>
      <c r="V1859" s="14">
        <f>IF($A1859="","",MOD(ROW()-2,12)+1)</f>
        <v/>
      </c>
      <c r="W1859">
        <f>L1859</f>
        <v/>
      </c>
      <c r="X1859" s="14">
        <f>IF(F1859="","",F1859)</f>
        <v/>
      </c>
      <c r="Y1859" s="14">
        <f>IF(G1859="","",G1859)</f>
        <v/>
      </c>
      <c r="Z1859">
        <f>M1859</f>
        <v/>
      </c>
      <c r="AA1859">
        <f>N1859</f>
        <v/>
      </c>
      <c r="AB1859" s="14">
        <f>IF(H1859="","",H1859)</f>
        <v/>
      </c>
      <c r="AC1859">
        <f>O1859</f>
        <v/>
      </c>
      <c r="AD1859" s="14">
        <f>IF(I1859="","",I1859)</f>
        <v/>
      </c>
      <c r="AE1859">
        <f>P1859</f>
        <v/>
      </c>
      <c r="AH1859">
        <f>IF(S1859&lt;&gt;"",S1859,AH1858+900)</f>
        <v/>
      </c>
      <c r="AI1859">
        <f>IF(T1859&lt;&gt;"",T1859,AI1858)</f>
        <v/>
      </c>
      <c r="AJ1859">
        <f>IF(U1859&lt;&gt;"",U1859,AJ1858)</f>
        <v/>
      </c>
      <c r="AK1859">
        <f>IF(W1859&lt;&gt;"",W1859,"")</f>
        <v/>
      </c>
      <c r="AL1859" s="14">
        <f>IF(X1859&lt;&gt;"",X1859,"")</f>
        <v/>
      </c>
      <c r="AM1859" s="14">
        <f>IF(Y1859&lt;&gt;"",Y1859,"")</f>
        <v/>
      </c>
      <c r="AN1859" s="14">
        <f>IF(OR(AL1859="",AM1859=""),"",AL1859-AM1859)</f>
        <v/>
      </c>
      <c r="AO1859">
        <f>IF(AN1859="","",IF(AN1859&gt;0,"Bullish","Bearish"))</f>
        <v/>
      </c>
      <c r="AP1859">
        <f>IF(AO1859="",AP1858,AO1859)</f>
        <v/>
      </c>
      <c r="AQ1859" s="14">
        <f>IF(AB1859&lt;&gt;"",AB1859,"")</f>
        <v/>
      </c>
      <c r="AR1859" s="14">
        <f>IF(AD1859&lt;&gt;"",AD1859,"")</f>
        <v/>
      </c>
      <c r="AS1859">
        <f>IF(AS1858+1=13,1,AS1858+1)</f>
        <v/>
      </c>
      <c r="AT1859">
        <f>IFERROR(IF(SLOPE($AQ$1838:$AQ$1849,$AS$1838:$AS$1849)&gt;0,MIN(3,ABS(SLOPE($AQ$1838:$AQ$1849,$AS$1838:$AS$1849))),IF(SLOPE($AQ$1838:$AQ$1849,$AS$1838:$AS$1849)&lt;-0.5,-0.5,0)),0)</f>
        <v/>
      </c>
      <c r="AU1859">
        <f>IFERROR(IF(SLOPE($AR$1838:$AR$1849,$AS$1838:$AS$1849)&lt;0,MAX(-3,-ABS(SLOPE($AR$1838:$AR$1849,$AS$1838:$AS$1849))),IF(SLOPE($AR$1838:$AR$1849,$AS$1838:$AS$1849)&gt;0.5,0.5,0)),0)</f>
        <v/>
      </c>
      <c r="AV1859">
        <f>($AQ$1850+(AT1859*(AS1859-1)))</f>
        <v/>
      </c>
      <c r="AW1859">
        <f>($AR$1850+(AU1859*(AS1859-1)))</f>
        <v/>
      </c>
      <c r="AX1859">
        <f>IF(AT1859&gt;0,AV1859+AT1859,AV1859)</f>
        <v/>
      </c>
      <c r="AY1859">
        <f>IF(AU1859&lt;0,AW1859+AU1859,AW1859)</f>
        <v/>
      </c>
      <c r="BA1859" s="14">
        <f>IFERROR(AX1859-AQ1859,"")</f>
        <v/>
      </c>
      <c r="BB1859" s="14">
        <f>IFERROR(AY1859-AR1859,"")</f>
        <v/>
      </c>
      <c r="BD1859">
        <f>AH1859</f>
        <v/>
      </c>
      <c r="BE1859">
        <f>AI1859</f>
        <v/>
      </c>
      <c r="BF1859">
        <f>AJ1859</f>
        <v/>
      </c>
      <c r="BG1859" s="14">
        <f>L1859</f>
        <v/>
      </c>
      <c r="BH1859" s="14">
        <f>IF(X1859="","",X1859)</f>
        <v/>
      </c>
      <c r="BI1859" s="14">
        <f>IF(Y1859="","",Y1859)</f>
        <v/>
      </c>
      <c r="BJ1859">
        <f>Z1859</f>
        <v/>
      </c>
      <c r="BK1859">
        <f>AA1859</f>
        <v/>
      </c>
      <c r="BL1859">
        <f>IFERROR(AX1859,"")</f>
        <v/>
      </c>
      <c r="BM1859">
        <f>IFERROR(AY1859,"")</f>
        <v/>
      </c>
    </row>
    <row r="1860" ht="14.25" customHeight="1">
      <c r="A1860">
        <f>ALGLIB_SSA_XAUUSD!AA1860</f>
        <v/>
      </c>
      <c r="B1860">
        <f>IF($A1860="","",INDEX(ALGLIB_SSA_XAUUSD!$B$2:$B$2401,MATCH($A1860,ALGLIB_SSA_XAUUSD!$A$2:$A$2401,1)))</f>
        <v/>
      </c>
      <c r="C1860">
        <f>IF($A1860="","",INDEX(ALGLIB_SSA_XAUUSD!$C$2:$C$2401,MATCH($A1860,ALGLIB_SSA_XAUUSD!$A$2:$A$2401,1)))</f>
        <v/>
      </c>
      <c r="D1860" s="14">
        <f>IF($A1860="","",INT((ROW()-2)/12)+1)</f>
        <v/>
      </c>
      <c r="E1860" s="14">
        <f>IF(AND(E1862&lt;&gt;"",D1862=D1850+1),E1850+(E1862-E1850)*10/12,"")</f>
        <v/>
      </c>
      <c r="F1860" s="14">
        <f>IF(AND(F1862&lt;&gt;"",D1862=D1850+1),F1850+(F1862-F1850)*10/12,"")</f>
        <v/>
      </c>
      <c r="G1860" s="14">
        <f>IF(AND(G1862&lt;&gt;"",D1862=D1850+1),G1850+(G1862-G1850)*10/12,"")</f>
        <v/>
      </c>
      <c r="H1860" s="14">
        <f>IF(AND(H1862&lt;&gt;"",D1862=D1850+1),H1850+(H1862-H1850)*10/12,"")</f>
        <v/>
      </c>
      <c r="I1860" s="14">
        <f>IF(AND(L1862&lt;&gt;"",D1862=D1850+1),I1850+(I1862-I1850)*10/12,"")</f>
        <v/>
      </c>
      <c r="J1860">
        <f>_xlfn.XLOOKUP($A1860,ALGLIB_SSA_XAUUSD!$AA$2:$AA$2401,ALGLIB_SSA_XAUUSD!$P$2:$P$2401,"",0)</f>
        <v/>
      </c>
      <c r="K1860">
        <f>_xlfn.XLOOKUP($A1860,ALGLIB_SSA_XAUUSD!$AA$2:$AA$2401,ALGLIB_SSA_XAUUSD!$Q$2:$Q$2401,"",0)</f>
        <v/>
      </c>
      <c r="L1860">
        <f>_xlfn.XLOOKUP($A1860,ALGLIB_SSA_XAUUSD!$AA$2:$AA$2401,ALGLIB_SSA_XAUUSD!$R$2:$R$2401,"",0)</f>
        <v/>
      </c>
      <c r="M1860">
        <f>_xlfn.XLOOKUP($A1860,ALGLIB_SSA_XAUUSD!$AA$2:$AA$2401,ALGLIB_SSA_XAUUSD!$S$2:$S$2401,"",0)</f>
        <v/>
      </c>
      <c r="N1860">
        <f>_xlfn.XLOOKUP($A1860,ALGLIB_SSA_XAUUSD!$AA$2:$AA$2401,ALGLIB_SSA_XAUUSD!$T$2:$T$2401,"",0)</f>
        <v/>
      </c>
      <c r="O1860">
        <f>_xlfn.XLOOKUP($A1860,ALGLIB_SSA_XAUUSD!$AA$2:$AA$2401,ALGLIB_SSA_XAUUSD!$U$2:$U$2401,"",0)</f>
        <v/>
      </c>
      <c r="P1860">
        <f>_xlfn.XLOOKUP($A1860,ALGLIB_SSA_XAUUSD!$AA$2:$AA$2401,ALGLIB_SSA_XAUUSD!$V$2:$V$2401,"",0)</f>
        <v/>
      </c>
      <c r="S1860">
        <f>A1860</f>
        <v/>
      </c>
      <c r="T1860">
        <f>J1860</f>
        <v/>
      </c>
      <c r="U1860">
        <f>K1860</f>
        <v/>
      </c>
      <c r="V1860" s="14">
        <f>IF($A1860="","",MOD(ROW()-2,12)+1)</f>
        <v/>
      </c>
      <c r="W1860">
        <f>L1860</f>
        <v/>
      </c>
      <c r="X1860" s="14">
        <f>IF(F1860="","",F1860)</f>
        <v/>
      </c>
      <c r="Y1860" s="14">
        <f>IF(G1860="","",G1860)</f>
        <v/>
      </c>
      <c r="Z1860">
        <f>M1860</f>
        <v/>
      </c>
      <c r="AA1860">
        <f>N1860</f>
        <v/>
      </c>
      <c r="AB1860" s="14">
        <f>IF(H1860="","",H1860)</f>
        <v/>
      </c>
      <c r="AC1860">
        <f>O1860</f>
        <v/>
      </c>
      <c r="AD1860" s="14">
        <f>IF(I1860="","",I1860)</f>
        <v/>
      </c>
      <c r="AE1860">
        <f>P1860</f>
        <v/>
      </c>
      <c r="AH1860">
        <f>IF(S1860&lt;&gt;"",S1860,AH1859+900)</f>
        <v/>
      </c>
      <c r="AI1860">
        <f>IF(T1860&lt;&gt;"",T1860,AI1859)</f>
        <v/>
      </c>
      <c r="AJ1860">
        <f>IF(U1860&lt;&gt;"",U1860,AJ1859)</f>
        <v/>
      </c>
      <c r="AK1860">
        <f>IF(W1860&lt;&gt;"",W1860,"")</f>
        <v/>
      </c>
      <c r="AL1860" s="14">
        <f>IF(X1860&lt;&gt;"",X1860,"")</f>
        <v/>
      </c>
      <c r="AM1860" s="14">
        <f>IF(Y1860&lt;&gt;"",Y1860,"")</f>
        <v/>
      </c>
      <c r="AN1860" s="14">
        <f>IF(OR(AL1860="",AM1860=""),"",AL1860-AM1860)</f>
        <v/>
      </c>
      <c r="AO1860">
        <f>IF(AN1860="","",IF(AN1860&gt;0,"Bullish","Bearish"))</f>
        <v/>
      </c>
      <c r="AP1860">
        <f>IF(AO1860="",AP1859,AO1860)</f>
        <v/>
      </c>
      <c r="AQ1860" s="14">
        <f>IF(AB1860&lt;&gt;"",AB1860,"")</f>
        <v/>
      </c>
      <c r="AR1860" s="14">
        <f>IF(AD1860&lt;&gt;"",AD1860,"")</f>
        <v/>
      </c>
      <c r="AS1860">
        <f>IF(AS1859+1=13,1,AS1859+1)</f>
        <v/>
      </c>
      <c r="AT1860">
        <f>IFERROR(IF(SLOPE($AQ$1838:$AQ$1849,$AS$1838:$AS$1849)&gt;0,MIN(3,ABS(SLOPE($AQ$1838:$AQ$1849,$AS$1838:$AS$1849))),IF(SLOPE($AQ$1838:$AQ$1849,$AS$1838:$AS$1849)&lt;-0.5,-0.5,0)),0)</f>
        <v/>
      </c>
      <c r="AU1860">
        <f>IFERROR(IF(SLOPE($AR$1838:$AR$1849,$AS$1838:$AS$1849)&lt;0,MAX(-3,-ABS(SLOPE($AR$1838:$AR$1849,$AS$1838:$AS$1849))),IF(SLOPE($AR$1838:$AR$1849,$AS$1838:$AS$1849)&gt;0.5,0.5,0)),0)</f>
        <v/>
      </c>
      <c r="AV1860">
        <f>($AQ$1850+(AT1860*(AS1860-1)))</f>
        <v/>
      </c>
      <c r="AW1860">
        <f>($AR$1850+(AU1860*(AS1860-1)))</f>
        <v/>
      </c>
      <c r="AX1860">
        <f>IF(AT1860&gt;0,AV1860+AT1860,AV1860)</f>
        <v/>
      </c>
      <c r="AY1860">
        <f>IF(AU1860&lt;0,AW1860+AU1860,AW1860)</f>
        <v/>
      </c>
      <c r="BA1860" s="14">
        <f>IFERROR(AX1860-AQ1860,"")</f>
        <v/>
      </c>
      <c r="BB1860" s="14">
        <f>IFERROR(AY1860-AR1860,"")</f>
        <v/>
      </c>
      <c r="BD1860">
        <f>AH1860</f>
        <v/>
      </c>
      <c r="BE1860">
        <f>AI1860</f>
        <v/>
      </c>
      <c r="BF1860">
        <f>AJ1860</f>
        <v/>
      </c>
      <c r="BG1860" s="14">
        <f>L1860</f>
        <v/>
      </c>
      <c r="BH1860" s="14">
        <f>IF(X1860="","",X1860)</f>
        <v/>
      </c>
      <c r="BI1860" s="14">
        <f>IF(Y1860="","",Y1860)</f>
        <v/>
      </c>
      <c r="BJ1860">
        <f>Z1860</f>
        <v/>
      </c>
      <c r="BK1860">
        <f>AA1860</f>
        <v/>
      </c>
      <c r="BL1860">
        <f>IFERROR(AX1860,"")</f>
        <v/>
      </c>
      <c r="BM1860">
        <f>IFERROR(AY1860,"")</f>
        <v/>
      </c>
    </row>
    <row r="1861" ht="14.25" customHeight="1">
      <c r="A1861">
        <f>ALGLIB_SSA_XAUUSD!AA1861</f>
        <v/>
      </c>
      <c r="B1861">
        <f>IF($A1861="","",INDEX(ALGLIB_SSA_XAUUSD!$B$2:$B$2401,MATCH($A1861,ALGLIB_SSA_XAUUSD!$A$2:$A$2401,1)))</f>
        <v/>
      </c>
      <c r="C1861">
        <f>IF($A1861="","",INDEX(ALGLIB_SSA_XAUUSD!$C$2:$C$2401,MATCH($A1861,ALGLIB_SSA_XAUUSD!$A$2:$A$2401,1)))</f>
        <v/>
      </c>
      <c r="D1861" s="14">
        <f>IF($A1861="","",INT((ROW()-2)/12)+1)</f>
        <v/>
      </c>
      <c r="E1861" s="14">
        <f>IF(AND(E1862&lt;&gt;"",D1862=D1850+1),E1850+(E1862-E1850)*11/12,"")</f>
        <v/>
      </c>
      <c r="F1861" s="14">
        <f>IF(AND(F1862&lt;&gt;"",D1862=D1850+1),F1850+(F1862-F1850)*11/12,"")</f>
        <v/>
      </c>
      <c r="G1861" s="14">
        <f>IF(AND(G1862&lt;&gt;"",D1862=D1850+1),G1850+(G1862-G1850)*11/12,"")</f>
        <v/>
      </c>
      <c r="H1861" s="14">
        <f>IF(AND(H1862&lt;&gt;"",D1862=D1850+1),H1850+(H1862-H1850)*11/12,"")</f>
        <v/>
      </c>
      <c r="I1861" s="14">
        <f>IF(AND(L1862&lt;&gt;"",D1862=D1850+1),I1850+(I1862-I1850)*11/12,"")</f>
        <v/>
      </c>
      <c r="J1861">
        <f>_xlfn.XLOOKUP($A1861,ALGLIB_SSA_XAUUSD!$AA$2:$AA$2401,ALGLIB_SSA_XAUUSD!$P$2:$P$2401,"",0)</f>
        <v/>
      </c>
      <c r="K1861">
        <f>_xlfn.XLOOKUP($A1861,ALGLIB_SSA_XAUUSD!$AA$2:$AA$2401,ALGLIB_SSA_XAUUSD!$Q$2:$Q$2401,"",0)</f>
        <v/>
      </c>
      <c r="L1861">
        <f>_xlfn.XLOOKUP($A1861,ALGLIB_SSA_XAUUSD!$AA$2:$AA$2401,ALGLIB_SSA_XAUUSD!$R$2:$R$2401,"",0)</f>
        <v/>
      </c>
      <c r="M1861">
        <f>_xlfn.XLOOKUP($A1861,ALGLIB_SSA_XAUUSD!$AA$2:$AA$2401,ALGLIB_SSA_XAUUSD!$S$2:$S$2401,"",0)</f>
        <v/>
      </c>
      <c r="N1861">
        <f>_xlfn.XLOOKUP($A1861,ALGLIB_SSA_XAUUSD!$AA$2:$AA$2401,ALGLIB_SSA_XAUUSD!$T$2:$T$2401,"",0)</f>
        <v/>
      </c>
      <c r="O1861">
        <f>_xlfn.XLOOKUP($A1861,ALGLIB_SSA_XAUUSD!$AA$2:$AA$2401,ALGLIB_SSA_XAUUSD!$U$2:$U$2401,"",0)</f>
        <v/>
      </c>
      <c r="P1861">
        <f>_xlfn.XLOOKUP($A1861,ALGLIB_SSA_XAUUSD!$AA$2:$AA$2401,ALGLIB_SSA_XAUUSD!$V$2:$V$2401,"",0)</f>
        <v/>
      </c>
      <c r="S1861">
        <f>A1861</f>
        <v/>
      </c>
      <c r="T1861">
        <f>J1861</f>
        <v/>
      </c>
      <c r="U1861">
        <f>K1861</f>
        <v/>
      </c>
      <c r="V1861" s="14">
        <f>IF($A1861="","",MOD(ROW()-2,12)+1)</f>
        <v/>
      </c>
      <c r="W1861">
        <f>L1861</f>
        <v/>
      </c>
      <c r="X1861" s="14">
        <f>IF(F1861="","",F1861)</f>
        <v/>
      </c>
      <c r="Y1861" s="14">
        <f>IF(G1861="","",G1861)</f>
        <v/>
      </c>
      <c r="Z1861">
        <f>M1861</f>
        <v/>
      </c>
      <c r="AA1861">
        <f>N1861</f>
        <v/>
      </c>
      <c r="AB1861" s="14">
        <f>IF(H1861="","",H1861)</f>
        <v/>
      </c>
      <c r="AC1861">
        <f>O1861</f>
        <v/>
      </c>
      <c r="AD1861" s="14">
        <f>IF(I1861="","",I1861)</f>
        <v/>
      </c>
      <c r="AE1861">
        <f>P1861</f>
        <v/>
      </c>
      <c r="AH1861">
        <f>IF(S1861&lt;&gt;"",S1861,AH1860+900)</f>
        <v/>
      </c>
      <c r="AI1861">
        <f>IF(T1861&lt;&gt;"",T1861,AI1860)</f>
        <v/>
      </c>
      <c r="AJ1861">
        <f>IF(U1861&lt;&gt;"",U1861,AJ1860)</f>
        <v/>
      </c>
      <c r="AK1861">
        <f>IF(W1861&lt;&gt;"",W1861,"")</f>
        <v/>
      </c>
      <c r="AL1861" s="14">
        <f>IF(X1861&lt;&gt;"",X1861,"")</f>
        <v/>
      </c>
      <c r="AM1861" s="14">
        <f>IF(Y1861&lt;&gt;"",Y1861,"")</f>
        <v/>
      </c>
      <c r="AN1861" s="14">
        <f>IF(OR(AL1861="",AM1861=""),"",AL1861-AM1861)</f>
        <v/>
      </c>
      <c r="AO1861">
        <f>IF(AN1861="","",IF(AN1861&gt;0,"Bullish","Bearish"))</f>
        <v/>
      </c>
      <c r="AP1861">
        <f>IF(AO1861="",AP1860,AO1861)</f>
        <v/>
      </c>
      <c r="AQ1861" s="14">
        <f>IF(AB1861&lt;&gt;"",AB1861,"")</f>
        <v/>
      </c>
      <c r="AR1861" s="14">
        <f>IF(AD1861&lt;&gt;"",AD1861,"")</f>
        <v/>
      </c>
      <c r="AS1861">
        <f>IF(AS1860+1=13,1,AS1860+1)</f>
        <v/>
      </c>
      <c r="AT1861">
        <f>IFERROR(IF(SLOPE($AQ$1838:$AQ$1849,$AS$1838:$AS$1849)&gt;0,MIN(3,ABS(SLOPE($AQ$1838:$AQ$1849,$AS$1838:$AS$1849))),IF(SLOPE($AQ$1838:$AQ$1849,$AS$1838:$AS$1849)&lt;-0.5,-0.5,0)),0)</f>
        <v/>
      </c>
      <c r="AU1861">
        <f>IFERROR(IF(SLOPE($AR$1838:$AR$1849,$AS$1838:$AS$1849)&lt;0,MAX(-3,-ABS(SLOPE($AR$1838:$AR$1849,$AS$1838:$AS$1849))),IF(SLOPE($AR$1838:$AR$1849,$AS$1838:$AS$1849)&gt;0.5,0.5,0)),0)</f>
        <v/>
      </c>
      <c r="AV1861">
        <f>($AQ$1850+(AT1861*(AS1861-1)))</f>
        <v/>
      </c>
      <c r="AW1861">
        <f>($AR$1850+(AU1861*(AS1861-1)))</f>
        <v/>
      </c>
      <c r="AX1861">
        <f>IF(AT1861&gt;0,AV1861+AT1861,AV1861)</f>
        <v/>
      </c>
      <c r="AY1861">
        <f>IF(AU1861&lt;0,AW1861+AU1861,AW1861)</f>
        <v/>
      </c>
      <c r="BA1861" s="14">
        <f>IFERROR(AX1861-AQ1861,"")</f>
        <v/>
      </c>
      <c r="BB1861" s="14">
        <f>IFERROR(AY1861-AR1861,"")</f>
        <v/>
      </c>
      <c r="BD1861">
        <f>AH1861</f>
        <v/>
      </c>
      <c r="BE1861">
        <f>AI1861</f>
        <v/>
      </c>
      <c r="BF1861">
        <f>AJ1861</f>
        <v/>
      </c>
      <c r="BG1861" s="14">
        <f>L1861</f>
        <v/>
      </c>
      <c r="BH1861" s="14">
        <f>IF(X1861="","",X1861)</f>
        <v/>
      </c>
      <c r="BI1861" s="14">
        <f>IF(Y1861="","",Y1861)</f>
        <v/>
      </c>
      <c r="BJ1861">
        <f>Z1861</f>
        <v/>
      </c>
      <c r="BK1861">
        <f>AA1861</f>
        <v/>
      </c>
      <c r="BL1861">
        <f>IFERROR(AX1861,"")</f>
        <v/>
      </c>
      <c r="BM1861">
        <f>IFERROR(AY1861,"")</f>
        <v/>
      </c>
    </row>
    <row r="1862" ht="14.25" customHeight="1">
      <c r="A1862">
        <f>ALGLIB_SSA_XAUUSD!AA1862</f>
        <v/>
      </c>
      <c r="B1862">
        <f>IF($A1862="","",INDEX(ALGLIB_SSA_XAUUSD!$B$2:$B$2401,MATCH($A1862,ALGLIB_SSA_XAUUSD!$A$2:$A$2401,1)))</f>
        <v/>
      </c>
      <c r="C1862">
        <f>IF($A1862="","",INDEX(ALGLIB_SSA_XAUUSD!$C$2:$C$2401,MATCH($A1862,ALGLIB_SSA_XAUUSD!$A$2:$A$2401,1)))</f>
        <v/>
      </c>
      <c r="D1862" s="14">
        <f>IF($A1862="","",INT((ROW()-2)/12)+1)</f>
        <v/>
      </c>
      <c r="E1862" s="14">
        <f>IF($A1862="","",INDEX(ALGLIB_SSA_XAUUSD!$D$2:$D$2401,MATCH($A1862,ALGLIB_SSA_XAUUSD!$A$2:$A$2401,1)))</f>
        <v/>
      </c>
      <c r="F1862" s="14">
        <f>IF($A1862="","",INDEX(ALGLIB_SSA_XAUUSD!$E$2:$E$2401,MATCH($A1862,ALGLIB_SSA_XAUUSD!$A$2:$A$2401,1)))</f>
        <v/>
      </c>
      <c r="G1862" s="14">
        <f>IF($A1862="","",INDEX(ALGLIB_SSA_XAUUSD!$F$2:$F$2401,MATCH($A1862,ALGLIB_SSA_XAUUSD!$A$2:$A$2401,1)))</f>
        <v/>
      </c>
      <c r="H1862" s="14">
        <f>IF($A1862="","",INDEX(ALGLIB_SSA_XAUUSD!$G$2:$G$2401,MATCH($A1862,ALGLIB_SSA_XAUUSD!$A$2:$A$2401,1)))</f>
        <v/>
      </c>
      <c r="I1862" s="14">
        <f>IF($A1862="","",INDEX(ALGLIB_SSA_XAUUSD!$H$2:$H$2401,MATCH($A1862,ALGLIB_SSA_XAUUSD!$A$2:$A$2401,1)))</f>
        <v/>
      </c>
      <c r="J1862">
        <f>_xlfn.XLOOKUP($A1862,ALGLIB_SSA_XAUUSD!$AA$2:$AA$2401,ALGLIB_SSA_XAUUSD!$P$2:$P$2401,"",0)</f>
        <v/>
      </c>
      <c r="K1862">
        <f>_xlfn.XLOOKUP($A1862,ALGLIB_SSA_XAUUSD!$AA$2:$AA$2401,ALGLIB_SSA_XAUUSD!$Q$2:$Q$2401,"",0)</f>
        <v/>
      </c>
      <c r="L1862">
        <f>_xlfn.XLOOKUP($A1862,ALGLIB_SSA_XAUUSD!$AA$2:$AA$2401,ALGLIB_SSA_XAUUSD!$R$2:$R$2401,"",0)</f>
        <v/>
      </c>
      <c r="M1862">
        <f>_xlfn.XLOOKUP($A1862,ALGLIB_SSA_XAUUSD!$AA$2:$AA$2401,ALGLIB_SSA_XAUUSD!$S$2:$S$2401,"",0)</f>
        <v/>
      </c>
      <c r="N1862">
        <f>_xlfn.XLOOKUP($A1862,ALGLIB_SSA_XAUUSD!$AA$2:$AA$2401,ALGLIB_SSA_XAUUSD!$T$2:$T$2401,"",0)</f>
        <v/>
      </c>
      <c r="O1862">
        <f>_xlfn.XLOOKUP($A1862,ALGLIB_SSA_XAUUSD!$AA$2:$AA$2401,ALGLIB_SSA_XAUUSD!$U$2:$U$2401,"",0)</f>
        <v/>
      </c>
      <c r="P1862">
        <f>_xlfn.XLOOKUP($A1862,ALGLIB_SSA_XAUUSD!$AA$2:$AA$2401,ALGLIB_SSA_XAUUSD!$V$2:$V$2401,"",0)</f>
        <v/>
      </c>
      <c r="S1862">
        <f>A1862</f>
        <v/>
      </c>
      <c r="T1862">
        <f>J1862</f>
        <v/>
      </c>
      <c r="U1862">
        <f>K1862</f>
        <v/>
      </c>
      <c r="V1862" s="14">
        <f>IF($A1862="","",MOD(ROW()-2,12)+1)</f>
        <v/>
      </c>
      <c r="W1862">
        <f>L1862</f>
        <v/>
      </c>
      <c r="X1862" s="14">
        <f>IF(F1862="","",F1862)</f>
        <v/>
      </c>
      <c r="Y1862" s="14">
        <f>IF(G1862="","",G1862)</f>
        <v/>
      </c>
      <c r="Z1862">
        <f>M1862</f>
        <v/>
      </c>
      <c r="AA1862">
        <f>N1862</f>
        <v/>
      </c>
      <c r="AB1862" s="14">
        <f>IF(H1862="","",H1862)</f>
        <v/>
      </c>
      <c r="AC1862">
        <f>O1862</f>
        <v/>
      </c>
      <c r="AD1862" s="14">
        <f>IF(I1862="","",I1862)</f>
        <v/>
      </c>
      <c r="AE1862">
        <f>P1862</f>
        <v/>
      </c>
      <c r="AH1862">
        <f>IF(S1862&lt;&gt;"",S1862,AH1861+900)</f>
        <v/>
      </c>
      <c r="AI1862">
        <f>IF(T1862&lt;&gt;"",T1862,AI1861)</f>
        <v/>
      </c>
      <c r="AJ1862">
        <f>IF(U1862&lt;&gt;"",U1862,AJ1861)</f>
        <v/>
      </c>
      <c r="AK1862">
        <f>IF(W1862&lt;&gt;"",W1862,"")</f>
        <v/>
      </c>
      <c r="AL1862" s="14">
        <f>IF(X1862&lt;&gt;"",X1862,"")</f>
        <v/>
      </c>
      <c r="AM1862" s="14">
        <f>IF(Y1862&lt;&gt;"",Y1862,"")</f>
        <v/>
      </c>
      <c r="AN1862" s="14">
        <f>IF(OR(AL1862="",AM1862=""),"",AL1862-AM1862)</f>
        <v/>
      </c>
      <c r="AO1862">
        <f>IF(AN1862="","",IF(AN1862&gt;0,"Bullish","Bearish"))</f>
        <v/>
      </c>
      <c r="AP1862">
        <f>IF(AO1862="",AP1861,AO1862)</f>
        <v/>
      </c>
      <c r="AQ1862" s="14">
        <f>IF(AB1862&lt;&gt;"",AB1862,"")</f>
        <v/>
      </c>
      <c r="AR1862" s="14">
        <f>IF(AD1862&lt;&gt;"",AD1862,"")</f>
        <v/>
      </c>
      <c r="AS1862">
        <f>IF(AS1861+1=13,1,AS1861+1)</f>
        <v/>
      </c>
      <c r="AT1862">
        <f>IFERROR(IF(SLOPE($AQ$1850:$AQ$1861,$AS$1850:$AS$1861)&gt;0,MIN(3,ABS(SLOPE($AQ$1850:$AQ$1861,$AS$1850:$AS$1861))),IF(SLOPE($AQ$1850:$AQ$1861,$AS$1850:$AS$1861)&lt;-0.5,-0.5,0)),0)</f>
        <v/>
      </c>
      <c r="AU1862">
        <f>IFERROR(IF(SLOPE($AR$1850:$AR$1861,$AS$1850:$AS$1861)&lt;0,MAX(-3,-ABS(SLOPE($AR$1850:$AR$1861,$AS$1850:$AS$1861))),IF(SLOPE($AR$1850:$AR$1861,$AS$1850:$AS$1861)&gt;0.5,0.5,0)),0)</f>
        <v/>
      </c>
      <c r="AV1862">
        <f>($AQ$1862+(AT1862*(AS1862-1)))</f>
        <v/>
      </c>
      <c r="AW1862">
        <f>($AR$1862+(AU1862*(AS1862-1)))</f>
        <v/>
      </c>
      <c r="AX1862">
        <f>IF(AT1862&gt;0,AV1862+AT1862,AV1862)</f>
        <v/>
      </c>
      <c r="AY1862">
        <f>IF(AU1862&lt;0,AW1862+AU1862,AW1862)</f>
        <v/>
      </c>
      <c r="BA1862" s="14">
        <f>IFERROR(AX1862-AQ1862,"")</f>
        <v/>
      </c>
      <c r="BB1862" s="14">
        <f>IFERROR(AY1862-AR1862,"")</f>
        <v/>
      </c>
      <c r="BD1862">
        <f>AH1862</f>
        <v/>
      </c>
      <c r="BE1862">
        <f>AI1862</f>
        <v/>
      </c>
      <c r="BF1862">
        <f>AJ1862</f>
        <v/>
      </c>
      <c r="BG1862" s="14">
        <f>L1862</f>
        <v/>
      </c>
      <c r="BH1862" s="14">
        <f>IF(X1862="","",X1862)</f>
        <v/>
      </c>
      <c r="BI1862" s="14">
        <f>IF(Y1862="","",Y1862)</f>
        <v/>
      </c>
      <c r="BJ1862">
        <f>Z1862</f>
        <v/>
      </c>
      <c r="BK1862">
        <f>AA1862</f>
        <v/>
      </c>
      <c r="BL1862">
        <f>IFERROR(AX1862,"")</f>
        <v/>
      </c>
      <c r="BM1862">
        <f>IFERROR(AY1862,"")</f>
        <v/>
      </c>
    </row>
    <row r="1863" ht="14.25" customHeight="1">
      <c r="A1863">
        <f>ALGLIB_SSA_XAUUSD!AA1863</f>
        <v/>
      </c>
      <c r="B1863">
        <f>IF($A1863="","",INDEX(ALGLIB_SSA_XAUUSD!$B$2:$B$2401,MATCH($A1863,ALGLIB_SSA_XAUUSD!$A$2:$A$2401,1)))</f>
        <v/>
      </c>
      <c r="C1863">
        <f>IF($A1863="","",INDEX(ALGLIB_SSA_XAUUSD!$C$2:$C$2401,MATCH($A1863,ALGLIB_SSA_XAUUSD!$A$2:$A$2401,1)))</f>
        <v/>
      </c>
      <c r="D1863" s="14">
        <f>IF($A1863="","",INT((ROW()-2)/12)+1)</f>
        <v/>
      </c>
      <c r="E1863" s="14">
        <f>IF(AND(E1874&lt;&gt;"",D1874=D1862+1),E1862+(E1874-E1862)*1/12,"")</f>
        <v/>
      </c>
      <c r="F1863" s="14">
        <f>IF(AND(F1874&lt;&gt;"",D1874=D1862+1),F1862+(F1874-F1862)*1/12,"")</f>
        <v/>
      </c>
      <c r="G1863" s="14">
        <f>IF(AND(G1874&lt;&gt;"",D1874=D1862+1),G1862+(G1874-G1862)*1/12,"")</f>
        <v/>
      </c>
      <c r="H1863" s="14">
        <f>IF(AND(H1874&lt;&gt;"",D1874=D1862+1),H1862+(H1874-H1862)*1/12,"")</f>
        <v/>
      </c>
      <c r="I1863" s="14">
        <f>IF(AND(L1874&lt;&gt;"",D1874=D1862+1),I1862+(I1874-I1862)*1/12,"")</f>
        <v/>
      </c>
      <c r="J1863">
        <f>_xlfn.XLOOKUP($A1863,ALGLIB_SSA_XAUUSD!$AA$2:$AA$2401,ALGLIB_SSA_XAUUSD!$P$2:$P$2401,"",0)</f>
        <v/>
      </c>
      <c r="K1863">
        <f>_xlfn.XLOOKUP($A1863,ALGLIB_SSA_XAUUSD!$AA$2:$AA$2401,ALGLIB_SSA_XAUUSD!$Q$2:$Q$2401,"",0)</f>
        <v/>
      </c>
      <c r="L1863">
        <f>_xlfn.XLOOKUP($A1863,ALGLIB_SSA_XAUUSD!$AA$2:$AA$2401,ALGLIB_SSA_XAUUSD!$R$2:$R$2401,"",0)</f>
        <v/>
      </c>
      <c r="M1863">
        <f>_xlfn.XLOOKUP($A1863,ALGLIB_SSA_XAUUSD!$AA$2:$AA$2401,ALGLIB_SSA_XAUUSD!$S$2:$S$2401,"",0)</f>
        <v/>
      </c>
      <c r="N1863">
        <f>_xlfn.XLOOKUP($A1863,ALGLIB_SSA_XAUUSD!$AA$2:$AA$2401,ALGLIB_SSA_XAUUSD!$T$2:$T$2401,"",0)</f>
        <v/>
      </c>
      <c r="O1863">
        <f>_xlfn.XLOOKUP($A1863,ALGLIB_SSA_XAUUSD!$AA$2:$AA$2401,ALGLIB_SSA_XAUUSD!$U$2:$U$2401,"",0)</f>
        <v/>
      </c>
      <c r="P1863">
        <f>_xlfn.XLOOKUP($A1863,ALGLIB_SSA_XAUUSD!$AA$2:$AA$2401,ALGLIB_SSA_XAUUSD!$V$2:$V$2401,"",0)</f>
        <v/>
      </c>
      <c r="S1863">
        <f>A1863</f>
        <v/>
      </c>
      <c r="T1863">
        <f>J1863</f>
        <v/>
      </c>
      <c r="U1863">
        <f>K1863</f>
        <v/>
      </c>
      <c r="V1863" s="14">
        <f>IF($A1863="","",MOD(ROW()-2,12)+1)</f>
        <v/>
      </c>
      <c r="W1863">
        <f>L1863</f>
        <v/>
      </c>
      <c r="X1863" s="14">
        <f>IF(F1863="","",F1863)</f>
        <v/>
      </c>
      <c r="Y1863" s="14">
        <f>IF(G1863="","",G1863)</f>
        <v/>
      </c>
      <c r="Z1863">
        <f>M1863</f>
        <v/>
      </c>
      <c r="AA1863">
        <f>N1863</f>
        <v/>
      </c>
      <c r="AB1863" s="14">
        <f>IF(H1863="","",H1863)</f>
        <v/>
      </c>
      <c r="AC1863">
        <f>O1863</f>
        <v/>
      </c>
      <c r="AD1863" s="14">
        <f>IF(I1863="","",I1863)</f>
        <v/>
      </c>
      <c r="AE1863">
        <f>P1863</f>
        <v/>
      </c>
      <c r="AH1863">
        <f>IF(S1863&lt;&gt;"",S1863,AH1862+900)</f>
        <v/>
      </c>
      <c r="AI1863">
        <f>IF(T1863&lt;&gt;"",T1863,AI1862)</f>
        <v/>
      </c>
      <c r="AJ1863">
        <f>IF(U1863&lt;&gt;"",U1863,AJ1862)</f>
        <v/>
      </c>
      <c r="AK1863">
        <f>IF(W1863&lt;&gt;"",W1863,"")</f>
        <v/>
      </c>
      <c r="AL1863" s="14">
        <f>IF(X1863&lt;&gt;"",X1863,"")</f>
        <v/>
      </c>
      <c r="AM1863" s="14">
        <f>IF(Y1863&lt;&gt;"",Y1863,"")</f>
        <v/>
      </c>
      <c r="AN1863" s="14">
        <f>IF(OR(AL1863="",AM1863=""),"",AL1863-AM1863)</f>
        <v/>
      </c>
      <c r="AO1863">
        <f>IF(AN1863="","",IF(AN1863&gt;0,"Bullish","Bearish"))</f>
        <v/>
      </c>
      <c r="AP1863">
        <f>IF(AO1863="",AP1862,AO1863)</f>
        <v/>
      </c>
      <c r="AQ1863" s="14">
        <f>IF(AB1863&lt;&gt;"",AB1863,"")</f>
        <v/>
      </c>
      <c r="AR1863" s="14">
        <f>IF(AD1863&lt;&gt;"",AD1863,"")</f>
        <v/>
      </c>
      <c r="AS1863">
        <f>IF(AS1862+1=13,1,AS1862+1)</f>
        <v/>
      </c>
      <c r="AT1863">
        <f>IFERROR(IF(SLOPE($AQ$1850:$AQ$1861,$AS$1850:$AS$1861)&gt;0,MIN(3,ABS(SLOPE($AQ$1850:$AQ$1861,$AS$1850:$AS$1861))),IF(SLOPE($AQ$1850:$AQ$1861,$AS$1850:$AS$1861)&lt;-0.5,-0.5,0)),0)</f>
        <v/>
      </c>
      <c r="AU1863">
        <f>IFERROR(IF(SLOPE($AR$1850:$AR$1861,$AS$1850:$AS$1861)&lt;0,MAX(-3,-ABS(SLOPE($AR$1850:$AR$1861,$AS$1850:$AS$1861))),IF(SLOPE($AR$1850:$AR$1861,$AS$1850:$AS$1861)&gt;0.5,0.5,0)),0)</f>
        <v/>
      </c>
      <c r="AV1863">
        <f>($AQ$1862+(AT1863*(AS1863-1)))</f>
        <v/>
      </c>
      <c r="AW1863">
        <f>($AR$1862+(AU1863*(AS1863-1)))</f>
        <v/>
      </c>
      <c r="AX1863">
        <f>IF(AT1863&gt;0,AV1863+AT1863,AV1863)</f>
        <v/>
      </c>
      <c r="AY1863">
        <f>IF(AU1863&lt;0,AW1863+AU1863,AW1863)</f>
        <v/>
      </c>
      <c r="BA1863" s="14">
        <f>IFERROR(AX1863-AQ1863,"")</f>
        <v/>
      </c>
      <c r="BB1863" s="14">
        <f>IFERROR(AY1863-AR1863,"")</f>
        <v/>
      </c>
      <c r="BD1863">
        <f>AH1863</f>
        <v/>
      </c>
      <c r="BE1863">
        <f>AI1863</f>
        <v/>
      </c>
      <c r="BF1863">
        <f>AJ1863</f>
        <v/>
      </c>
      <c r="BG1863" s="14">
        <f>L1863</f>
        <v/>
      </c>
      <c r="BH1863" s="14">
        <f>IF(X1863="","",X1863)</f>
        <v/>
      </c>
      <c r="BI1863" s="14">
        <f>IF(Y1863="","",Y1863)</f>
        <v/>
      </c>
      <c r="BJ1863">
        <f>Z1863</f>
        <v/>
      </c>
      <c r="BK1863">
        <f>AA1863</f>
        <v/>
      </c>
      <c r="BL1863">
        <f>IFERROR(AX1863,"")</f>
        <v/>
      </c>
      <c r="BM1863">
        <f>IFERROR(AY1863,"")</f>
        <v/>
      </c>
    </row>
    <row r="1864" ht="14.25" customHeight="1">
      <c r="A1864">
        <f>ALGLIB_SSA_XAUUSD!AA1864</f>
        <v/>
      </c>
      <c r="B1864">
        <f>IF($A1864="","",INDEX(ALGLIB_SSA_XAUUSD!$B$2:$B$2401,MATCH($A1864,ALGLIB_SSA_XAUUSD!$A$2:$A$2401,1)))</f>
        <v/>
      </c>
      <c r="C1864">
        <f>IF($A1864="","",INDEX(ALGLIB_SSA_XAUUSD!$C$2:$C$2401,MATCH($A1864,ALGLIB_SSA_XAUUSD!$A$2:$A$2401,1)))</f>
        <v/>
      </c>
      <c r="D1864" s="14">
        <f>IF($A1864="","",INT((ROW()-2)/12)+1)</f>
        <v/>
      </c>
      <c r="E1864" s="14">
        <f>IF(AND(E1874&lt;&gt;"",D1874=D1862+1),E1862+(E1874-E1862)*2/12,"")</f>
        <v/>
      </c>
      <c r="F1864" s="14">
        <f>IF(AND(F1874&lt;&gt;"",D1874=D1862+1),F1862+(F1874-F1862)*2/12,"")</f>
        <v/>
      </c>
      <c r="G1864" s="14">
        <f>IF(AND(G1874&lt;&gt;"",D1874=D1862+1),G1862+(G1874-G1862)*2/12,"")</f>
        <v/>
      </c>
      <c r="H1864" s="14">
        <f>IF(AND(H1874&lt;&gt;"",D1874=D1862+1),H1862+(H1874-H1862)*2/12,"")</f>
        <v/>
      </c>
      <c r="I1864" s="14">
        <f>IF(AND(L1874&lt;&gt;"",D1874=D1862+1),I1862+(I1874-I1862)*2/12,"")</f>
        <v/>
      </c>
      <c r="J1864">
        <f>_xlfn.XLOOKUP($A1864,ALGLIB_SSA_XAUUSD!$AA$2:$AA$2401,ALGLIB_SSA_XAUUSD!$P$2:$P$2401,"",0)</f>
        <v/>
      </c>
      <c r="K1864">
        <f>_xlfn.XLOOKUP($A1864,ALGLIB_SSA_XAUUSD!$AA$2:$AA$2401,ALGLIB_SSA_XAUUSD!$Q$2:$Q$2401,"",0)</f>
        <v/>
      </c>
      <c r="L1864">
        <f>_xlfn.XLOOKUP($A1864,ALGLIB_SSA_XAUUSD!$AA$2:$AA$2401,ALGLIB_SSA_XAUUSD!$R$2:$R$2401,"",0)</f>
        <v/>
      </c>
      <c r="M1864">
        <f>_xlfn.XLOOKUP($A1864,ALGLIB_SSA_XAUUSD!$AA$2:$AA$2401,ALGLIB_SSA_XAUUSD!$S$2:$S$2401,"",0)</f>
        <v/>
      </c>
      <c r="N1864">
        <f>_xlfn.XLOOKUP($A1864,ALGLIB_SSA_XAUUSD!$AA$2:$AA$2401,ALGLIB_SSA_XAUUSD!$T$2:$T$2401,"",0)</f>
        <v/>
      </c>
      <c r="O1864">
        <f>_xlfn.XLOOKUP($A1864,ALGLIB_SSA_XAUUSD!$AA$2:$AA$2401,ALGLIB_SSA_XAUUSD!$U$2:$U$2401,"",0)</f>
        <v/>
      </c>
      <c r="P1864">
        <f>_xlfn.XLOOKUP($A1864,ALGLIB_SSA_XAUUSD!$AA$2:$AA$2401,ALGLIB_SSA_XAUUSD!$V$2:$V$2401,"",0)</f>
        <v/>
      </c>
      <c r="S1864">
        <f>A1864</f>
        <v/>
      </c>
      <c r="T1864">
        <f>J1864</f>
        <v/>
      </c>
      <c r="U1864">
        <f>K1864</f>
        <v/>
      </c>
      <c r="V1864" s="14">
        <f>IF($A1864="","",MOD(ROW()-2,12)+1)</f>
        <v/>
      </c>
      <c r="W1864">
        <f>L1864</f>
        <v/>
      </c>
      <c r="X1864" s="14">
        <f>IF(F1864="","",F1864)</f>
        <v/>
      </c>
      <c r="Y1864" s="14">
        <f>IF(G1864="","",G1864)</f>
        <v/>
      </c>
      <c r="Z1864">
        <f>M1864</f>
        <v/>
      </c>
      <c r="AA1864">
        <f>N1864</f>
        <v/>
      </c>
      <c r="AB1864" s="14">
        <f>IF(H1864="","",H1864)</f>
        <v/>
      </c>
      <c r="AC1864">
        <f>O1864</f>
        <v/>
      </c>
      <c r="AD1864" s="14">
        <f>IF(I1864="","",I1864)</f>
        <v/>
      </c>
      <c r="AE1864">
        <f>P1864</f>
        <v/>
      </c>
      <c r="AH1864">
        <f>IF(S1864&lt;&gt;"",S1864,AH1863+900)</f>
        <v/>
      </c>
      <c r="AI1864">
        <f>IF(T1864&lt;&gt;"",T1864,AI1863)</f>
        <v/>
      </c>
      <c r="AJ1864">
        <f>IF(U1864&lt;&gt;"",U1864,AJ1863)</f>
        <v/>
      </c>
      <c r="AK1864">
        <f>IF(W1864&lt;&gt;"",W1864,"")</f>
        <v/>
      </c>
      <c r="AL1864" s="14">
        <f>IF(X1864&lt;&gt;"",X1864,"")</f>
        <v/>
      </c>
      <c r="AM1864" s="14">
        <f>IF(Y1864&lt;&gt;"",Y1864,"")</f>
        <v/>
      </c>
      <c r="AN1864" s="14">
        <f>IF(OR(AL1864="",AM1864=""),"",AL1864-AM1864)</f>
        <v/>
      </c>
      <c r="AO1864">
        <f>IF(AN1864="","",IF(AN1864&gt;0,"Bullish","Bearish"))</f>
        <v/>
      </c>
      <c r="AP1864">
        <f>IF(AO1864="",AP1863,AO1864)</f>
        <v/>
      </c>
      <c r="AQ1864" s="14">
        <f>IF(AB1864&lt;&gt;"",AB1864,"")</f>
        <v/>
      </c>
      <c r="AR1864" s="14">
        <f>IF(AD1864&lt;&gt;"",AD1864,"")</f>
        <v/>
      </c>
      <c r="AS1864">
        <f>IF(AS1863+1=13,1,AS1863+1)</f>
        <v/>
      </c>
      <c r="AT1864">
        <f>IFERROR(IF(SLOPE($AQ$1850:$AQ$1861,$AS$1850:$AS$1861)&gt;0,MIN(3,ABS(SLOPE($AQ$1850:$AQ$1861,$AS$1850:$AS$1861))),IF(SLOPE($AQ$1850:$AQ$1861,$AS$1850:$AS$1861)&lt;-0.5,-0.5,0)),0)</f>
        <v/>
      </c>
      <c r="AU1864">
        <f>IFERROR(IF(SLOPE($AR$1850:$AR$1861,$AS$1850:$AS$1861)&lt;0,MAX(-3,-ABS(SLOPE($AR$1850:$AR$1861,$AS$1850:$AS$1861))),IF(SLOPE($AR$1850:$AR$1861,$AS$1850:$AS$1861)&gt;0.5,0.5,0)),0)</f>
        <v/>
      </c>
      <c r="AV1864">
        <f>($AQ$1862+(AT1864*(AS1864-1)))</f>
        <v/>
      </c>
      <c r="AW1864">
        <f>($AR$1862+(AU1864*(AS1864-1)))</f>
        <v/>
      </c>
      <c r="AX1864">
        <f>IF(AT1864&gt;0,AV1864+AT1864,AV1864)</f>
        <v/>
      </c>
      <c r="AY1864">
        <f>IF(AU1864&lt;0,AW1864+AU1864,AW1864)</f>
        <v/>
      </c>
      <c r="BA1864" s="14">
        <f>IFERROR(AX1864-AQ1864,"")</f>
        <v/>
      </c>
      <c r="BB1864" s="14">
        <f>IFERROR(AY1864-AR1864,"")</f>
        <v/>
      </c>
      <c r="BD1864">
        <f>AH1864</f>
        <v/>
      </c>
      <c r="BE1864">
        <f>AI1864</f>
        <v/>
      </c>
      <c r="BF1864">
        <f>AJ1864</f>
        <v/>
      </c>
      <c r="BG1864" s="14">
        <f>L1864</f>
        <v/>
      </c>
      <c r="BH1864" s="14">
        <f>IF(X1864="","",X1864)</f>
        <v/>
      </c>
      <c r="BI1864" s="14">
        <f>IF(Y1864="","",Y1864)</f>
        <v/>
      </c>
      <c r="BJ1864">
        <f>Z1864</f>
        <v/>
      </c>
      <c r="BK1864">
        <f>AA1864</f>
        <v/>
      </c>
      <c r="BL1864">
        <f>IFERROR(AX1864,"")</f>
        <v/>
      </c>
      <c r="BM1864">
        <f>IFERROR(AY1864,"")</f>
        <v/>
      </c>
    </row>
    <row r="1865" ht="14.25" customHeight="1">
      <c r="A1865">
        <f>ALGLIB_SSA_XAUUSD!AA1865</f>
        <v/>
      </c>
      <c r="B1865">
        <f>IF($A1865="","",INDEX(ALGLIB_SSA_XAUUSD!$B$2:$B$2401,MATCH($A1865,ALGLIB_SSA_XAUUSD!$A$2:$A$2401,1)))</f>
        <v/>
      </c>
      <c r="C1865">
        <f>IF($A1865="","",INDEX(ALGLIB_SSA_XAUUSD!$C$2:$C$2401,MATCH($A1865,ALGLIB_SSA_XAUUSD!$A$2:$A$2401,1)))</f>
        <v/>
      </c>
      <c r="D1865" s="14">
        <f>IF($A1865="","",INT((ROW()-2)/12)+1)</f>
        <v/>
      </c>
      <c r="E1865" s="14">
        <f>IF(AND(E1874&lt;&gt;"",D1874=D1862+1),E1862+(E1874-E1862)*3/12,"")</f>
        <v/>
      </c>
      <c r="F1865" s="14">
        <f>IF(AND(F1874&lt;&gt;"",D1874=D1862+1),F1862+(F1874-F1862)*3/12,"")</f>
        <v/>
      </c>
      <c r="G1865" s="14">
        <f>IF(AND(G1874&lt;&gt;"",D1874=D1862+1),G1862+(G1874-G1862)*3/12,"")</f>
        <v/>
      </c>
      <c r="H1865" s="14">
        <f>IF(AND(H1874&lt;&gt;"",D1874=D1862+1),H1862+(H1874-H1862)*3/12,"")</f>
        <v/>
      </c>
      <c r="I1865" s="14">
        <f>IF(AND(L1874&lt;&gt;"",D1874=D1862+1),I1862+(I1874-I1862)*3/12,"")</f>
        <v/>
      </c>
      <c r="J1865">
        <f>_xlfn.XLOOKUP($A1865,ALGLIB_SSA_XAUUSD!$AA$2:$AA$2401,ALGLIB_SSA_XAUUSD!$P$2:$P$2401,"",0)</f>
        <v/>
      </c>
      <c r="K1865">
        <f>_xlfn.XLOOKUP($A1865,ALGLIB_SSA_XAUUSD!$AA$2:$AA$2401,ALGLIB_SSA_XAUUSD!$Q$2:$Q$2401,"",0)</f>
        <v/>
      </c>
      <c r="L1865">
        <f>_xlfn.XLOOKUP($A1865,ALGLIB_SSA_XAUUSD!$AA$2:$AA$2401,ALGLIB_SSA_XAUUSD!$R$2:$R$2401,"",0)</f>
        <v/>
      </c>
      <c r="M1865">
        <f>_xlfn.XLOOKUP($A1865,ALGLIB_SSA_XAUUSD!$AA$2:$AA$2401,ALGLIB_SSA_XAUUSD!$S$2:$S$2401,"",0)</f>
        <v/>
      </c>
      <c r="N1865">
        <f>_xlfn.XLOOKUP($A1865,ALGLIB_SSA_XAUUSD!$AA$2:$AA$2401,ALGLIB_SSA_XAUUSD!$T$2:$T$2401,"",0)</f>
        <v/>
      </c>
      <c r="O1865">
        <f>_xlfn.XLOOKUP($A1865,ALGLIB_SSA_XAUUSD!$AA$2:$AA$2401,ALGLIB_SSA_XAUUSD!$U$2:$U$2401,"",0)</f>
        <v/>
      </c>
      <c r="P1865">
        <f>_xlfn.XLOOKUP($A1865,ALGLIB_SSA_XAUUSD!$AA$2:$AA$2401,ALGLIB_SSA_XAUUSD!$V$2:$V$2401,"",0)</f>
        <v/>
      </c>
      <c r="S1865">
        <f>A1865</f>
        <v/>
      </c>
      <c r="T1865">
        <f>J1865</f>
        <v/>
      </c>
      <c r="U1865">
        <f>K1865</f>
        <v/>
      </c>
      <c r="V1865" s="14">
        <f>IF($A1865="","",MOD(ROW()-2,12)+1)</f>
        <v/>
      </c>
      <c r="W1865">
        <f>L1865</f>
        <v/>
      </c>
      <c r="X1865" s="14">
        <f>IF(F1865="","",F1865)</f>
        <v/>
      </c>
      <c r="Y1865" s="14">
        <f>IF(G1865="","",G1865)</f>
        <v/>
      </c>
      <c r="Z1865">
        <f>M1865</f>
        <v/>
      </c>
      <c r="AA1865">
        <f>N1865</f>
        <v/>
      </c>
      <c r="AB1865" s="14">
        <f>IF(H1865="","",H1865)</f>
        <v/>
      </c>
      <c r="AC1865">
        <f>O1865</f>
        <v/>
      </c>
      <c r="AD1865" s="14">
        <f>IF(I1865="","",I1865)</f>
        <v/>
      </c>
      <c r="AE1865">
        <f>P1865</f>
        <v/>
      </c>
      <c r="AH1865">
        <f>IF(S1865&lt;&gt;"",S1865,AH1864+900)</f>
        <v/>
      </c>
      <c r="AI1865">
        <f>IF(T1865&lt;&gt;"",T1865,AI1864)</f>
        <v/>
      </c>
      <c r="AJ1865">
        <f>IF(U1865&lt;&gt;"",U1865,AJ1864)</f>
        <v/>
      </c>
      <c r="AK1865">
        <f>IF(W1865&lt;&gt;"",W1865,"")</f>
        <v/>
      </c>
      <c r="AL1865" s="14">
        <f>IF(X1865&lt;&gt;"",X1865,"")</f>
        <v/>
      </c>
      <c r="AM1865" s="14">
        <f>IF(Y1865&lt;&gt;"",Y1865,"")</f>
        <v/>
      </c>
      <c r="AN1865" s="14">
        <f>IF(OR(AL1865="",AM1865=""),"",AL1865-AM1865)</f>
        <v/>
      </c>
      <c r="AO1865">
        <f>IF(AN1865="","",IF(AN1865&gt;0,"Bullish","Bearish"))</f>
        <v/>
      </c>
      <c r="AP1865">
        <f>IF(AO1865="",AP1864,AO1865)</f>
        <v/>
      </c>
      <c r="AQ1865" s="14">
        <f>IF(AB1865&lt;&gt;"",AB1865,"")</f>
        <v/>
      </c>
      <c r="AR1865" s="14">
        <f>IF(AD1865&lt;&gt;"",AD1865,"")</f>
        <v/>
      </c>
      <c r="AS1865">
        <f>IF(AS1864+1=13,1,AS1864+1)</f>
        <v/>
      </c>
      <c r="AT1865">
        <f>IFERROR(IF(SLOPE($AQ$1850:$AQ$1861,$AS$1850:$AS$1861)&gt;0,MIN(3,ABS(SLOPE($AQ$1850:$AQ$1861,$AS$1850:$AS$1861))),IF(SLOPE($AQ$1850:$AQ$1861,$AS$1850:$AS$1861)&lt;-0.5,-0.5,0)),0)</f>
        <v/>
      </c>
      <c r="AU1865">
        <f>IFERROR(IF(SLOPE($AR$1850:$AR$1861,$AS$1850:$AS$1861)&lt;0,MAX(-3,-ABS(SLOPE($AR$1850:$AR$1861,$AS$1850:$AS$1861))),IF(SLOPE($AR$1850:$AR$1861,$AS$1850:$AS$1861)&gt;0.5,0.5,0)),0)</f>
        <v/>
      </c>
      <c r="AV1865">
        <f>($AQ$1862+(AT1865*(AS1865-1)))</f>
        <v/>
      </c>
      <c r="AW1865">
        <f>($AR$1862+(AU1865*(AS1865-1)))</f>
        <v/>
      </c>
      <c r="AX1865">
        <f>IF(AT1865&gt;0,AV1865+AT1865,AV1865)</f>
        <v/>
      </c>
      <c r="AY1865">
        <f>IF(AU1865&lt;0,AW1865+AU1865,AW1865)</f>
        <v/>
      </c>
      <c r="BA1865" s="14">
        <f>IFERROR(AX1865-AQ1865,"")</f>
        <v/>
      </c>
      <c r="BB1865" s="14">
        <f>IFERROR(AY1865-AR1865,"")</f>
        <v/>
      </c>
      <c r="BD1865">
        <f>AH1865</f>
        <v/>
      </c>
      <c r="BE1865">
        <f>AI1865</f>
        <v/>
      </c>
      <c r="BF1865">
        <f>AJ1865</f>
        <v/>
      </c>
      <c r="BG1865" s="14">
        <f>L1865</f>
        <v/>
      </c>
      <c r="BH1865" s="14">
        <f>IF(X1865="","",X1865)</f>
        <v/>
      </c>
      <c r="BI1865" s="14">
        <f>IF(Y1865="","",Y1865)</f>
        <v/>
      </c>
      <c r="BJ1865">
        <f>Z1865</f>
        <v/>
      </c>
      <c r="BK1865">
        <f>AA1865</f>
        <v/>
      </c>
      <c r="BL1865">
        <f>IFERROR(AX1865,"")</f>
        <v/>
      </c>
      <c r="BM1865">
        <f>IFERROR(AY1865,"")</f>
        <v/>
      </c>
    </row>
    <row r="1866" ht="14.25" customHeight="1">
      <c r="A1866">
        <f>ALGLIB_SSA_XAUUSD!AA1866</f>
        <v/>
      </c>
      <c r="B1866">
        <f>IF($A1866="","",INDEX(ALGLIB_SSA_XAUUSD!$B$2:$B$2401,MATCH($A1866,ALGLIB_SSA_XAUUSD!$A$2:$A$2401,1)))</f>
        <v/>
      </c>
      <c r="C1866">
        <f>IF($A1866="","",INDEX(ALGLIB_SSA_XAUUSD!$C$2:$C$2401,MATCH($A1866,ALGLIB_SSA_XAUUSD!$A$2:$A$2401,1)))</f>
        <v/>
      </c>
      <c r="D1866" s="14">
        <f>IF($A1866="","",INT((ROW()-2)/12)+1)</f>
        <v/>
      </c>
      <c r="E1866" s="14">
        <f>IF(AND(E1874&lt;&gt;"",D1874=D1862+1),E1862+(E1874-E1862)*4/12,"")</f>
        <v/>
      </c>
      <c r="F1866" s="14">
        <f>IF(AND(F1874&lt;&gt;"",D1874=D1862+1),F1862+(F1874-F1862)*4/12,"")</f>
        <v/>
      </c>
      <c r="G1866" s="14">
        <f>IF(AND(G1874&lt;&gt;"",D1874=D1862+1),G1862+(G1874-G1862)*4/12,"")</f>
        <v/>
      </c>
      <c r="H1866" s="14">
        <f>IF(AND(H1874&lt;&gt;"",D1874=D1862+1),H1862+(H1874-H1862)*4/12,"")</f>
        <v/>
      </c>
      <c r="I1866" s="14">
        <f>IF(AND(L1874&lt;&gt;"",D1874=D1862+1),I1862+(I1874-I1862)*4/12,"")</f>
        <v/>
      </c>
      <c r="J1866">
        <f>_xlfn.XLOOKUP($A1866,ALGLIB_SSA_XAUUSD!$AA$2:$AA$2401,ALGLIB_SSA_XAUUSD!$P$2:$P$2401,"",0)</f>
        <v/>
      </c>
      <c r="K1866">
        <f>_xlfn.XLOOKUP($A1866,ALGLIB_SSA_XAUUSD!$AA$2:$AA$2401,ALGLIB_SSA_XAUUSD!$Q$2:$Q$2401,"",0)</f>
        <v/>
      </c>
      <c r="L1866">
        <f>_xlfn.XLOOKUP($A1866,ALGLIB_SSA_XAUUSD!$AA$2:$AA$2401,ALGLIB_SSA_XAUUSD!$R$2:$R$2401,"",0)</f>
        <v/>
      </c>
      <c r="M1866">
        <f>_xlfn.XLOOKUP($A1866,ALGLIB_SSA_XAUUSD!$AA$2:$AA$2401,ALGLIB_SSA_XAUUSD!$S$2:$S$2401,"",0)</f>
        <v/>
      </c>
      <c r="N1866">
        <f>_xlfn.XLOOKUP($A1866,ALGLIB_SSA_XAUUSD!$AA$2:$AA$2401,ALGLIB_SSA_XAUUSD!$T$2:$T$2401,"",0)</f>
        <v/>
      </c>
      <c r="O1866">
        <f>_xlfn.XLOOKUP($A1866,ALGLIB_SSA_XAUUSD!$AA$2:$AA$2401,ALGLIB_SSA_XAUUSD!$U$2:$U$2401,"",0)</f>
        <v/>
      </c>
      <c r="P1866">
        <f>_xlfn.XLOOKUP($A1866,ALGLIB_SSA_XAUUSD!$AA$2:$AA$2401,ALGLIB_SSA_XAUUSD!$V$2:$V$2401,"",0)</f>
        <v/>
      </c>
      <c r="S1866">
        <f>A1866</f>
        <v/>
      </c>
      <c r="T1866">
        <f>J1866</f>
        <v/>
      </c>
      <c r="U1866">
        <f>K1866</f>
        <v/>
      </c>
      <c r="V1866" s="14">
        <f>IF($A1866="","",MOD(ROW()-2,12)+1)</f>
        <v/>
      </c>
      <c r="W1866">
        <f>L1866</f>
        <v/>
      </c>
      <c r="X1866" s="14">
        <f>IF(F1866="","",F1866)</f>
        <v/>
      </c>
      <c r="Y1866" s="14">
        <f>IF(G1866="","",G1866)</f>
        <v/>
      </c>
      <c r="Z1866">
        <f>M1866</f>
        <v/>
      </c>
      <c r="AA1866">
        <f>N1866</f>
        <v/>
      </c>
      <c r="AB1866" s="14">
        <f>IF(H1866="","",H1866)</f>
        <v/>
      </c>
      <c r="AC1866">
        <f>O1866</f>
        <v/>
      </c>
      <c r="AD1866" s="14">
        <f>IF(I1866="","",I1866)</f>
        <v/>
      </c>
      <c r="AE1866">
        <f>P1866</f>
        <v/>
      </c>
      <c r="AH1866">
        <f>IF(S1866&lt;&gt;"",S1866,AH1865+900)</f>
        <v/>
      </c>
      <c r="AI1866">
        <f>IF(T1866&lt;&gt;"",T1866,AI1865)</f>
        <v/>
      </c>
      <c r="AJ1866">
        <f>IF(U1866&lt;&gt;"",U1866,AJ1865)</f>
        <v/>
      </c>
      <c r="AK1866">
        <f>IF(W1866&lt;&gt;"",W1866,"")</f>
        <v/>
      </c>
      <c r="AL1866" s="14">
        <f>IF(X1866&lt;&gt;"",X1866,"")</f>
        <v/>
      </c>
      <c r="AM1866" s="14">
        <f>IF(Y1866&lt;&gt;"",Y1866,"")</f>
        <v/>
      </c>
      <c r="AN1866" s="14">
        <f>IF(OR(AL1866="",AM1866=""),"",AL1866-AM1866)</f>
        <v/>
      </c>
      <c r="AO1866">
        <f>IF(AN1866="","",IF(AN1866&gt;0,"Bullish","Bearish"))</f>
        <v/>
      </c>
      <c r="AP1866">
        <f>IF(AO1866="",AP1865,AO1866)</f>
        <v/>
      </c>
      <c r="AQ1866" s="14">
        <f>IF(AB1866&lt;&gt;"",AB1866,"")</f>
        <v/>
      </c>
      <c r="AR1866" s="14">
        <f>IF(AD1866&lt;&gt;"",AD1866,"")</f>
        <v/>
      </c>
      <c r="AS1866">
        <f>IF(AS1865+1=13,1,AS1865+1)</f>
        <v/>
      </c>
      <c r="AT1866">
        <f>IFERROR(IF(SLOPE($AQ$1850:$AQ$1861,$AS$1850:$AS$1861)&gt;0,MIN(3,ABS(SLOPE($AQ$1850:$AQ$1861,$AS$1850:$AS$1861))),IF(SLOPE($AQ$1850:$AQ$1861,$AS$1850:$AS$1861)&lt;-0.5,-0.5,0)),0)</f>
        <v/>
      </c>
      <c r="AU1866">
        <f>IFERROR(IF(SLOPE($AR$1850:$AR$1861,$AS$1850:$AS$1861)&lt;0,MAX(-3,-ABS(SLOPE($AR$1850:$AR$1861,$AS$1850:$AS$1861))),IF(SLOPE($AR$1850:$AR$1861,$AS$1850:$AS$1861)&gt;0.5,0.5,0)),0)</f>
        <v/>
      </c>
      <c r="AV1866">
        <f>($AQ$1862+(AT1866*(AS1866-1)))</f>
        <v/>
      </c>
      <c r="AW1866">
        <f>($AR$1862+(AU1866*(AS1866-1)))</f>
        <v/>
      </c>
      <c r="AX1866">
        <f>IF(AT1866&gt;0,AV1866+AT1866,AV1866)</f>
        <v/>
      </c>
      <c r="AY1866">
        <f>IF(AU1866&lt;0,AW1866+AU1866,AW1866)</f>
        <v/>
      </c>
      <c r="BA1866" s="14">
        <f>IFERROR(AX1866-AQ1866,"")</f>
        <v/>
      </c>
      <c r="BB1866" s="14">
        <f>IFERROR(AY1866-AR1866,"")</f>
        <v/>
      </c>
      <c r="BD1866">
        <f>AH1866</f>
        <v/>
      </c>
      <c r="BE1866">
        <f>AI1866</f>
        <v/>
      </c>
      <c r="BF1866">
        <f>AJ1866</f>
        <v/>
      </c>
      <c r="BG1866" s="14">
        <f>L1866</f>
        <v/>
      </c>
      <c r="BH1866" s="14">
        <f>IF(X1866="","",X1866)</f>
        <v/>
      </c>
      <c r="BI1866" s="14">
        <f>IF(Y1866="","",Y1866)</f>
        <v/>
      </c>
      <c r="BJ1866">
        <f>Z1866</f>
        <v/>
      </c>
      <c r="BK1866">
        <f>AA1866</f>
        <v/>
      </c>
      <c r="BL1866">
        <f>IFERROR(AX1866,"")</f>
        <v/>
      </c>
      <c r="BM1866">
        <f>IFERROR(AY1866,"")</f>
        <v/>
      </c>
    </row>
    <row r="1867" ht="14.25" customHeight="1">
      <c r="A1867">
        <f>ALGLIB_SSA_XAUUSD!AA1867</f>
        <v/>
      </c>
      <c r="B1867">
        <f>IF($A1867="","",INDEX(ALGLIB_SSA_XAUUSD!$B$2:$B$2401,MATCH($A1867,ALGLIB_SSA_XAUUSD!$A$2:$A$2401,1)))</f>
        <v/>
      </c>
      <c r="C1867">
        <f>IF($A1867="","",INDEX(ALGLIB_SSA_XAUUSD!$C$2:$C$2401,MATCH($A1867,ALGLIB_SSA_XAUUSD!$A$2:$A$2401,1)))</f>
        <v/>
      </c>
      <c r="D1867" s="14">
        <f>IF($A1867="","",INT((ROW()-2)/12)+1)</f>
        <v/>
      </c>
      <c r="E1867" s="14">
        <f>IF(AND(E1874&lt;&gt;"",D1874=D1862+1),E1862+(E1874-E1862)*5/12,"")</f>
        <v/>
      </c>
      <c r="F1867" s="14">
        <f>IF(AND(F1874&lt;&gt;"",D1874=D1862+1),F1862+(F1874-F1862)*5/12,"")</f>
        <v/>
      </c>
      <c r="G1867" s="14">
        <f>IF(AND(G1874&lt;&gt;"",D1874=D1862+1),G1862+(G1874-G1862)*5/12,"")</f>
        <v/>
      </c>
      <c r="H1867" s="14">
        <f>IF(AND(H1874&lt;&gt;"",D1874=D1862+1),H1862+(H1874-H1862)*5/12,"")</f>
        <v/>
      </c>
      <c r="I1867" s="14">
        <f>IF(AND(L1874&lt;&gt;"",D1874=D1862+1),I1862+(I1874-I1862)*5/12,"")</f>
        <v/>
      </c>
      <c r="J1867">
        <f>_xlfn.XLOOKUP($A1867,ALGLIB_SSA_XAUUSD!$AA$2:$AA$2401,ALGLIB_SSA_XAUUSD!$P$2:$P$2401,"",0)</f>
        <v/>
      </c>
      <c r="K1867">
        <f>_xlfn.XLOOKUP($A1867,ALGLIB_SSA_XAUUSD!$AA$2:$AA$2401,ALGLIB_SSA_XAUUSD!$Q$2:$Q$2401,"",0)</f>
        <v/>
      </c>
      <c r="L1867">
        <f>_xlfn.XLOOKUP($A1867,ALGLIB_SSA_XAUUSD!$AA$2:$AA$2401,ALGLIB_SSA_XAUUSD!$R$2:$R$2401,"",0)</f>
        <v/>
      </c>
      <c r="M1867">
        <f>_xlfn.XLOOKUP($A1867,ALGLIB_SSA_XAUUSD!$AA$2:$AA$2401,ALGLIB_SSA_XAUUSD!$S$2:$S$2401,"",0)</f>
        <v/>
      </c>
      <c r="N1867">
        <f>_xlfn.XLOOKUP($A1867,ALGLIB_SSA_XAUUSD!$AA$2:$AA$2401,ALGLIB_SSA_XAUUSD!$T$2:$T$2401,"",0)</f>
        <v/>
      </c>
      <c r="O1867">
        <f>_xlfn.XLOOKUP($A1867,ALGLIB_SSA_XAUUSD!$AA$2:$AA$2401,ALGLIB_SSA_XAUUSD!$U$2:$U$2401,"",0)</f>
        <v/>
      </c>
      <c r="P1867">
        <f>_xlfn.XLOOKUP($A1867,ALGLIB_SSA_XAUUSD!$AA$2:$AA$2401,ALGLIB_SSA_XAUUSD!$V$2:$V$2401,"",0)</f>
        <v/>
      </c>
      <c r="S1867">
        <f>A1867</f>
        <v/>
      </c>
      <c r="T1867">
        <f>J1867</f>
        <v/>
      </c>
      <c r="U1867">
        <f>K1867</f>
        <v/>
      </c>
      <c r="V1867" s="14">
        <f>IF($A1867="","",MOD(ROW()-2,12)+1)</f>
        <v/>
      </c>
      <c r="W1867">
        <f>L1867</f>
        <v/>
      </c>
      <c r="X1867" s="14">
        <f>IF(F1867="","",F1867)</f>
        <v/>
      </c>
      <c r="Y1867" s="14">
        <f>IF(G1867="","",G1867)</f>
        <v/>
      </c>
      <c r="Z1867">
        <f>M1867</f>
        <v/>
      </c>
      <c r="AA1867">
        <f>N1867</f>
        <v/>
      </c>
      <c r="AB1867" s="14">
        <f>IF(H1867="","",H1867)</f>
        <v/>
      </c>
      <c r="AC1867">
        <f>O1867</f>
        <v/>
      </c>
      <c r="AD1867" s="14">
        <f>IF(I1867="","",I1867)</f>
        <v/>
      </c>
      <c r="AE1867">
        <f>P1867</f>
        <v/>
      </c>
      <c r="AH1867">
        <f>IF(S1867&lt;&gt;"",S1867,AH1866+900)</f>
        <v/>
      </c>
      <c r="AI1867">
        <f>IF(T1867&lt;&gt;"",T1867,AI1866)</f>
        <v/>
      </c>
      <c r="AJ1867">
        <f>IF(U1867&lt;&gt;"",U1867,AJ1866)</f>
        <v/>
      </c>
      <c r="AK1867">
        <f>IF(W1867&lt;&gt;"",W1867,"")</f>
        <v/>
      </c>
      <c r="AL1867" s="14">
        <f>IF(X1867&lt;&gt;"",X1867,"")</f>
        <v/>
      </c>
      <c r="AM1867" s="14">
        <f>IF(Y1867&lt;&gt;"",Y1867,"")</f>
        <v/>
      </c>
      <c r="AN1867" s="14">
        <f>IF(OR(AL1867="",AM1867=""),"",AL1867-AM1867)</f>
        <v/>
      </c>
      <c r="AO1867">
        <f>IF(AN1867="","",IF(AN1867&gt;0,"Bullish","Bearish"))</f>
        <v/>
      </c>
      <c r="AP1867">
        <f>IF(AO1867="",AP1866,AO1867)</f>
        <v/>
      </c>
      <c r="AQ1867" s="14">
        <f>IF(AB1867&lt;&gt;"",AB1867,"")</f>
        <v/>
      </c>
      <c r="AR1867" s="14">
        <f>IF(AD1867&lt;&gt;"",AD1867,"")</f>
        <v/>
      </c>
      <c r="AS1867">
        <f>IF(AS1866+1=13,1,AS1866+1)</f>
        <v/>
      </c>
      <c r="AT1867">
        <f>IFERROR(IF(SLOPE($AQ$1850:$AQ$1861,$AS$1850:$AS$1861)&gt;0,MIN(3,ABS(SLOPE($AQ$1850:$AQ$1861,$AS$1850:$AS$1861))),IF(SLOPE($AQ$1850:$AQ$1861,$AS$1850:$AS$1861)&lt;-0.5,-0.5,0)),0)</f>
        <v/>
      </c>
      <c r="AU1867">
        <f>IFERROR(IF(SLOPE($AR$1850:$AR$1861,$AS$1850:$AS$1861)&lt;0,MAX(-3,-ABS(SLOPE($AR$1850:$AR$1861,$AS$1850:$AS$1861))),IF(SLOPE($AR$1850:$AR$1861,$AS$1850:$AS$1861)&gt;0.5,0.5,0)),0)</f>
        <v/>
      </c>
      <c r="AV1867">
        <f>($AQ$1862+(AT1867*(AS1867-1)))</f>
        <v/>
      </c>
      <c r="AW1867">
        <f>($AR$1862+(AU1867*(AS1867-1)))</f>
        <v/>
      </c>
      <c r="AX1867">
        <f>IF(AT1867&gt;0,AV1867+AT1867,AV1867)</f>
        <v/>
      </c>
      <c r="AY1867">
        <f>IF(AU1867&lt;0,AW1867+AU1867,AW1867)</f>
        <v/>
      </c>
      <c r="BA1867" s="14">
        <f>IFERROR(AX1867-AQ1867,"")</f>
        <v/>
      </c>
      <c r="BB1867" s="14">
        <f>IFERROR(AY1867-AR1867,"")</f>
        <v/>
      </c>
      <c r="BD1867">
        <f>AH1867</f>
        <v/>
      </c>
      <c r="BE1867">
        <f>AI1867</f>
        <v/>
      </c>
      <c r="BF1867">
        <f>AJ1867</f>
        <v/>
      </c>
      <c r="BG1867" s="14">
        <f>L1867</f>
        <v/>
      </c>
      <c r="BH1867" s="14">
        <f>IF(X1867="","",X1867)</f>
        <v/>
      </c>
      <c r="BI1867" s="14">
        <f>IF(Y1867="","",Y1867)</f>
        <v/>
      </c>
      <c r="BJ1867">
        <f>Z1867</f>
        <v/>
      </c>
      <c r="BK1867">
        <f>AA1867</f>
        <v/>
      </c>
      <c r="BL1867">
        <f>IFERROR(AX1867,"")</f>
        <v/>
      </c>
      <c r="BM1867">
        <f>IFERROR(AY1867,"")</f>
        <v/>
      </c>
    </row>
    <row r="1868" ht="14.25" customHeight="1">
      <c r="A1868">
        <f>ALGLIB_SSA_XAUUSD!AA1868</f>
        <v/>
      </c>
      <c r="B1868">
        <f>IF($A1868="","",INDEX(ALGLIB_SSA_XAUUSD!$B$2:$B$2401,MATCH($A1868,ALGLIB_SSA_XAUUSD!$A$2:$A$2401,1)))</f>
        <v/>
      </c>
      <c r="C1868">
        <f>IF($A1868="","",INDEX(ALGLIB_SSA_XAUUSD!$C$2:$C$2401,MATCH($A1868,ALGLIB_SSA_XAUUSD!$A$2:$A$2401,1)))</f>
        <v/>
      </c>
      <c r="D1868" s="14">
        <f>IF($A1868="","",INT((ROW()-2)/12)+1)</f>
        <v/>
      </c>
      <c r="E1868" s="14">
        <f>IF(AND(E1874&lt;&gt;"",D1874=D1862+1),E1862+(E1874-E1862)*6/12,"")</f>
        <v/>
      </c>
      <c r="F1868" s="14">
        <f>IF(AND(F1874&lt;&gt;"",D1874=D1862+1),F1862+(F1874-F1862)*6/12,"")</f>
        <v/>
      </c>
      <c r="G1868" s="14">
        <f>IF(AND(G1874&lt;&gt;"",D1874=D1862+1),G1862+(G1874-G1862)*6/12,"")</f>
        <v/>
      </c>
      <c r="H1868" s="14">
        <f>IF(AND(H1874&lt;&gt;"",D1874=D1862+1),H1862+(H1874-H1862)*6/12,"")</f>
        <v/>
      </c>
      <c r="I1868" s="14">
        <f>IF(AND(L1874&lt;&gt;"",D1874=D1862+1),I1862+(I1874-I1862)*6/12,"")</f>
        <v/>
      </c>
      <c r="J1868">
        <f>_xlfn.XLOOKUP($A1868,ALGLIB_SSA_XAUUSD!$AA$2:$AA$2401,ALGLIB_SSA_XAUUSD!$P$2:$P$2401,"",0)</f>
        <v/>
      </c>
      <c r="K1868">
        <f>_xlfn.XLOOKUP($A1868,ALGLIB_SSA_XAUUSD!$AA$2:$AA$2401,ALGLIB_SSA_XAUUSD!$Q$2:$Q$2401,"",0)</f>
        <v/>
      </c>
      <c r="L1868">
        <f>_xlfn.XLOOKUP($A1868,ALGLIB_SSA_XAUUSD!$AA$2:$AA$2401,ALGLIB_SSA_XAUUSD!$R$2:$R$2401,"",0)</f>
        <v/>
      </c>
      <c r="M1868">
        <f>_xlfn.XLOOKUP($A1868,ALGLIB_SSA_XAUUSD!$AA$2:$AA$2401,ALGLIB_SSA_XAUUSD!$S$2:$S$2401,"",0)</f>
        <v/>
      </c>
      <c r="N1868">
        <f>_xlfn.XLOOKUP($A1868,ALGLIB_SSA_XAUUSD!$AA$2:$AA$2401,ALGLIB_SSA_XAUUSD!$T$2:$T$2401,"",0)</f>
        <v/>
      </c>
      <c r="O1868">
        <f>_xlfn.XLOOKUP($A1868,ALGLIB_SSA_XAUUSD!$AA$2:$AA$2401,ALGLIB_SSA_XAUUSD!$U$2:$U$2401,"",0)</f>
        <v/>
      </c>
      <c r="P1868">
        <f>_xlfn.XLOOKUP($A1868,ALGLIB_SSA_XAUUSD!$AA$2:$AA$2401,ALGLIB_SSA_XAUUSD!$V$2:$V$2401,"",0)</f>
        <v/>
      </c>
      <c r="S1868">
        <f>A1868</f>
        <v/>
      </c>
      <c r="T1868">
        <f>J1868</f>
        <v/>
      </c>
      <c r="U1868">
        <f>K1868</f>
        <v/>
      </c>
      <c r="V1868" s="14">
        <f>IF($A1868="","",MOD(ROW()-2,12)+1)</f>
        <v/>
      </c>
      <c r="W1868">
        <f>L1868</f>
        <v/>
      </c>
      <c r="X1868" s="14">
        <f>IF(F1868="","",F1868)</f>
        <v/>
      </c>
      <c r="Y1868" s="14">
        <f>IF(G1868="","",G1868)</f>
        <v/>
      </c>
      <c r="Z1868">
        <f>M1868</f>
        <v/>
      </c>
      <c r="AA1868">
        <f>N1868</f>
        <v/>
      </c>
      <c r="AB1868" s="14">
        <f>IF(H1868="","",H1868)</f>
        <v/>
      </c>
      <c r="AC1868">
        <f>O1868</f>
        <v/>
      </c>
      <c r="AD1868" s="14">
        <f>IF(I1868="","",I1868)</f>
        <v/>
      </c>
      <c r="AE1868">
        <f>P1868</f>
        <v/>
      </c>
      <c r="AH1868">
        <f>IF(S1868&lt;&gt;"",S1868,AH1867+900)</f>
        <v/>
      </c>
      <c r="AI1868">
        <f>IF(T1868&lt;&gt;"",T1868,AI1867)</f>
        <v/>
      </c>
      <c r="AJ1868">
        <f>IF(U1868&lt;&gt;"",U1868,AJ1867)</f>
        <v/>
      </c>
      <c r="AK1868">
        <f>IF(W1868&lt;&gt;"",W1868,"")</f>
        <v/>
      </c>
      <c r="AL1868" s="14">
        <f>IF(X1868&lt;&gt;"",X1868,"")</f>
        <v/>
      </c>
      <c r="AM1868" s="14">
        <f>IF(Y1868&lt;&gt;"",Y1868,"")</f>
        <v/>
      </c>
      <c r="AN1868" s="14">
        <f>IF(OR(AL1868="",AM1868=""),"",AL1868-AM1868)</f>
        <v/>
      </c>
      <c r="AO1868">
        <f>IF(AN1868="","",IF(AN1868&gt;0,"Bullish","Bearish"))</f>
        <v/>
      </c>
      <c r="AP1868">
        <f>IF(AO1868="",AP1867,AO1868)</f>
        <v/>
      </c>
      <c r="AQ1868" s="14">
        <f>IF(AB1868&lt;&gt;"",AB1868,"")</f>
        <v/>
      </c>
      <c r="AR1868" s="14">
        <f>IF(AD1868&lt;&gt;"",AD1868,"")</f>
        <v/>
      </c>
      <c r="AS1868">
        <f>IF(AS1867+1=13,1,AS1867+1)</f>
        <v/>
      </c>
      <c r="AT1868">
        <f>IFERROR(IF(SLOPE($AQ$1850:$AQ$1861,$AS$1850:$AS$1861)&gt;0,MIN(3,ABS(SLOPE($AQ$1850:$AQ$1861,$AS$1850:$AS$1861))),IF(SLOPE($AQ$1850:$AQ$1861,$AS$1850:$AS$1861)&lt;-0.5,-0.5,0)),0)</f>
        <v/>
      </c>
      <c r="AU1868">
        <f>IFERROR(IF(SLOPE($AR$1850:$AR$1861,$AS$1850:$AS$1861)&lt;0,MAX(-3,-ABS(SLOPE($AR$1850:$AR$1861,$AS$1850:$AS$1861))),IF(SLOPE($AR$1850:$AR$1861,$AS$1850:$AS$1861)&gt;0.5,0.5,0)),0)</f>
        <v/>
      </c>
      <c r="AV1868">
        <f>($AQ$1862+(AT1868*(AS1868-1)))</f>
        <v/>
      </c>
      <c r="AW1868">
        <f>($AR$1862+(AU1868*(AS1868-1)))</f>
        <v/>
      </c>
      <c r="AX1868">
        <f>IF(AT1868&gt;0,AV1868+AT1868,AV1868)</f>
        <v/>
      </c>
      <c r="AY1868">
        <f>IF(AU1868&lt;0,AW1868+AU1868,AW1868)</f>
        <v/>
      </c>
      <c r="BA1868" s="14">
        <f>IFERROR(AX1868-AQ1868,"")</f>
        <v/>
      </c>
      <c r="BB1868" s="14">
        <f>IFERROR(AY1868-AR1868,"")</f>
        <v/>
      </c>
      <c r="BD1868">
        <f>AH1868</f>
        <v/>
      </c>
      <c r="BE1868">
        <f>AI1868</f>
        <v/>
      </c>
      <c r="BF1868">
        <f>AJ1868</f>
        <v/>
      </c>
      <c r="BG1868" s="14">
        <f>L1868</f>
        <v/>
      </c>
      <c r="BH1868" s="14">
        <f>IF(X1868="","",X1868)</f>
        <v/>
      </c>
      <c r="BI1868" s="14">
        <f>IF(Y1868="","",Y1868)</f>
        <v/>
      </c>
      <c r="BJ1868">
        <f>Z1868</f>
        <v/>
      </c>
      <c r="BK1868">
        <f>AA1868</f>
        <v/>
      </c>
      <c r="BL1868">
        <f>IFERROR(AX1868,"")</f>
        <v/>
      </c>
      <c r="BM1868">
        <f>IFERROR(AY1868,"")</f>
        <v/>
      </c>
    </row>
    <row r="1869" ht="14.25" customHeight="1">
      <c r="A1869">
        <f>ALGLIB_SSA_XAUUSD!AA1869</f>
        <v/>
      </c>
      <c r="B1869">
        <f>IF($A1869="","",INDEX(ALGLIB_SSA_XAUUSD!$B$2:$B$2401,MATCH($A1869,ALGLIB_SSA_XAUUSD!$A$2:$A$2401,1)))</f>
        <v/>
      </c>
      <c r="C1869">
        <f>IF($A1869="","",INDEX(ALGLIB_SSA_XAUUSD!$C$2:$C$2401,MATCH($A1869,ALGLIB_SSA_XAUUSD!$A$2:$A$2401,1)))</f>
        <v/>
      </c>
      <c r="D1869" s="14">
        <f>IF($A1869="","",INT((ROW()-2)/12)+1)</f>
        <v/>
      </c>
      <c r="E1869" s="14">
        <f>IF(AND(E1874&lt;&gt;"",D1874=D1862+1),E1862+(E1874-E1862)*7/12,"")</f>
        <v/>
      </c>
      <c r="F1869" s="14">
        <f>IF(AND(F1874&lt;&gt;"",D1874=D1862+1),F1862+(F1874-F1862)*7/12,"")</f>
        <v/>
      </c>
      <c r="G1869" s="14">
        <f>IF(AND(G1874&lt;&gt;"",D1874=D1862+1),G1862+(G1874-G1862)*7/12,"")</f>
        <v/>
      </c>
      <c r="H1869" s="14">
        <f>IF(AND(H1874&lt;&gt;"",D1874=D1862+1),H1862+(H1874-H1862)*7/12,"")</f>
        <v/>
      </c>
      <c r="I1869" s="14">
        <f>IF(AND(L1874&lt;&gt;"",D1874=D1862+1),I1862+(I1874-I1862)*7/12,"")</f>
        <v/>
      </c>
      <c r="J1869">
        <f>_xlfn.XLOOKUP($A1869,ALGLIB_SSA_XAUUSD!$AA$2:$AA$2401,ALGLIB_SSA_XAUUSD!$P$2:$P$2401,"",0)</f>
        <v/>
      </c>
      <c r="K1869">
        <f>_xlfn.XLOOKUP($A1869,ALGLIB_SSA_XAUUSD!$AA$2:$AA$2401,ALGLIB_SSA_XAUUSD!$Q$2:$Q$2401,"",0)</f>
        <v/>
      </c>
      <c r="L1869">
        <f>_xlfn.XLOOKUP($A1869,ALGLIB_SSA_XAUUSD!$AA$2:$AA$2401,ALGLIB_SSA_XAUUSD!$R$2:$R$2401,"",0)</f>
        <v/>
      </c>
      <c r="M1869">
        <f>_xlfn.XLOOKUP($A1869,ALGLIB_SSA_XAUUSD!$AA$2:$AA$2401,ALGLIB_SSA_XAUUSD!$S$2:$S$2401,"",0)</f>
        <v/>
      </c>
      <c r="N1869">
        <f>_xlfn.XLOOKUP($A1869,ALGLIB_SSA_XAUUSD!$AA$2:$AA$2401,ALGLIB_SSA_XAUUSD!$T$2:$T$2401,"",0)</f>
        <v/>
      </c>
      <c r="O1869">
        <f>_xlfn.XLOOKUP($A1869,ALGLIB_SSA_XAUUSD!$AA$2:$AA$2401,ALGLIB_SSA_XAUUSD!$U$2:$U$2401,"",0)</f>
        <v/>
      </c>
      <c r="P1869">
        <f>_xlfn.XLOOKUP($A1869,ALGLIB_SSA_XAUUSD!$AA$2:$AA$2401,ALGLIB_SSA_XAUUSD!$V$2:$V$2401,"",0)</f>
        <v/>
      </c>
      <c r="S1869">
        <f>A1869</f>
        <v/>
      </c>
      <c r="T1869">
        <f>J1869</f>
        <v/>
      </c>
      <c r="U1869">
        <f>K1869</f>
        <v/>
      </c>
      <c r="V1869" s="14">
        <f>IF($A1869="","",MOD(ROW()-2,12)+1)</f>
        <v/>
      </c>
      <c r="W1869">
        <f>L1869</f>
        <v/>
      </c>
      <c r="X1869" s="14">
        <f>IF(F1869="","",F1869)</f>
        <v/>
      </c>
      <c r="Y1869" s="14">
        <f>IF(G1869="","",G1869)</f>
        <v/>
      </c>
      <c r="Z1869">
        <f>M1869</f>
        <v/>
      </c>
      <c r="AA1869">
        <f>N1869</f>
        <v/>
      </c>
      <c r="AB1869" s="14">
        <f>IF(H1869="","",H1869)</f>
        <v/>
      </c>
      <c r="AC1869">
        <f>O1869</f>
        <v/>
      </c>
      <c r="AD1869" s="14">
        <f>IF(I1869="","",I1869)</f>
        <v/>
      </c>
      <c r="AE1869">
        <f>P1869</f>
        <v/>
      </c>
      <c r="AH1869">
        <f>IF(S1869&lt;&gt;"",S1869,AH1868+900)</f>
        <v/>
      </c>
      <c r="AI1869">
        <f>IF(T1869&lt;&gt;"",T1869,AI1868)</f>
        <v/>
      </c>
      <c r="AJ1869">
        <f>IF(U1869&lt;&gt;"",U1869,AJ1868)</f>
        <v/>
      </c>
      <c r="AK1869">
        <f>IF(W1869&lt;&gt;"",W1869,"")</f>
        <v/>
      </c>
      <c r="AL1869" s="14">
        <f>IF(X1869&lt;&gt;"",X1869,"")</f>
        <v/>
      </c>
      <c r="AM1869" s="14">
        <f>IF(Y1869&lt;&gt;"",Y1869,"")</f>
        <v/>
      </c>
      <c r="AN1869" s="14">
        <f>IF(OR(AL1869="",AM1869=""),"",AL1869-AM1869)</f>
        <v/>
      </c>
      <c r="AO1869">
        <f>IF(AN1869="","",IF(AN1869&gt;0,"Bullish","Bearish"))</f>
        <v/>
      </c>
      <c r="AP1869">
        <f>IF(AO1869="",AP1868,AO1869)</f>
        <v/>
      </c>
      <c r="AQ1869" s="14">
        <f>IF(AB1869&lt;&gt;"",AB1869,"")</f>
        <v/>
      </c>
      <c r="AR1869" s="14">
        <f>IF(AD1869&lt;&gt;"",AD1869,"")</f>
        <v/>
      </c>
      <c r="AS1869">
        <f>IF(AS1868+1=13,1,AS1868+1)</f>
        <v/>
      </c>
      <c r="AT1869">
        <f>IFERROR(IF(SLOPE($AQ$1850:$AQ$1861,$AS$1850:$AS$1861)&gt;0,MIN(3,ABS(SLOPE($AQ$1850:$AQ$1861,$AS$1850:$AS$1861))),IF(SLOPE($AQ$1850:$AQ$1861,$AS$1850:$AS$1861)&lt;-0.5,-0.5,0)),0)</f>
        <v/>
      </c>
      <c r="AU1869">
        <f>IFERROR(IF(SLOPE($AR$1850:$AR$1861,$AS$1850:$AS$1861)&lt;0,MAX(-3,-ABS(SLOPE($AR$1850:$AR$1861,$AS$1850:$AS$1861))),IF(SLOPE($AR$1850:$AR$1861,$AS$1850:$AS$1861)&gt;0.5,0.5,0)),0)</f>
        <v/>
      </c>
      <c r="AV1869">
        <f>($AQ$1862+(AT1869*(AS1869-1)))</f>
        <v/>
      </c>
      <c r="AW1869">
        <f>($AR$1862+(AU1869*(AS1869-1)))</f>
        <v/>
      </c>
      <c r="AX1869">
        <f>IF(AT1869&gt;0,AV1869+AT1869,AV1869)</f>
        <v/>
      </c>
      <c r="AY1869">
        <f>IF(AU1869&lt;0,AW1869+AU1869,AW1869)</f>
        <v/>
      </c>
      <c r="BA1869" s="14">
        <f>IFERROR(AX1869-AQ1869,"")</f>
        <v/>
      </c>
      <c r="BB1869" s="14">
        <f>IFERROR(AY1869-AR1869,"")</f>
        <v/>
      </c>
      <c r="BD1869">
        <f>AH1869</f>
        <v/>
      </c>
      <c r="BE1869">
        <f>AI1869</f>
        <v/>
      </c>
      <c r="BF1869">
        <f>AJ1869</f>
        <v/>
      </c>
      <c r="BG1869" s="14">
        <f>L1869</f>
        <v/>
      </c>
      <c r="BH1869" s="14">
        <f>IF(X1869="","",X1869)</f>
        <v/>
      </c>
      <c r="BI1869" s="14">
        <f>IF(Y1869="","",Y1869)</f>
        <v/>
      </c>
      <c r="BJ1869">
        <f>Z1869</f>
        <v/>
      </c>
      <c r="BK1869">
        <f>AA1869</f>
        <v/>
      </c>
      <c r="BL1869">
        <f>IFERROR(AX1869,"")</f>
        <v/>
      </c>
      <c r="BM1869">
        <f>IFERROR(AY1869,"")</f>
        <v/>
      </c>
    </row>
    <row r="1870" ht="14.25" customHeight="1">
      <c r="A1870">
        <f>ALGLIB_SSA_XAUUSD!AA1870</f>
        <v/>
      </c>
      <c r="B1870">
        <f>IF($A1870="","",INDEX(ALGLIB_SSA_XAUUSD!$B$2:$B$2401,MATCH($A1870,ALGLIB_SSA_XAUUSD!$A$2:$A$2401,1)))</f>
        <v/>
      </c>
      <c r="C1870">
        <f>IF($A1870="","",INDEX(ALGLIB_SSA_XAUUSD!$C$2:$C$2401,MATCH($A1870,ALGLIB_SSA_XAUUSD!$A$2:$A$2401,1)))</f>
        <v/>
      </c>
      <c r="D1870" s="14">
        <f>IF($A1870="","",INT((ROW()-2)/12)+1)</f>
        <v/>
      </c>
      <c r="E1870" s="14">
        <f>IF(AND(E1874&lt;&gt;"",D1874=D1862+1),E1862+(E1874-E1862)*8/12,"")</f>
        <v/>
      </c>
      <c r="F1870" s="14">
        <f>IF(AND(F1874&lt;&gt;"",D1874=D1862+1),F1862+(F1874-F1862)*8/12,"")</f>
        <v/>
      </c>
      <c r="G1870" s="14">
        <f>IF(AND(G1874&lt;&gt;"",D1874=D1862+1),G1862+(G1874-G1862)*8/12,"")</f>
        <v/>
      </c>
      <c r="H1870" s="14">
        <f>IF(AND(H1874&lt;&gt;"",D1874=D1862+1),H1862+(H1874-H1862)*8/12,"")</f>
        <v/>
      </c>
      <c r="I1870" s="14">
        <f>IF(AND(L1874&lt;&gt;"",D1874=D1862+1),I1862+(I1874-I1862)*8/12,"")</f>
        <v/>
      </c>
      <c r="J1870">
        <f>_xlfn.XLOOKUP($A1870,ALGLIB_SSA_XAUUSD!$AA$2:$AA$2401,ALGLIB_SSA_XAUUSD!$P$2:$P$2401,"",0)</f>
        <v/>
      </c>
      <c r="K1870">
        <f>_xlfn.XLOOKUP($A1870,ALGLIB_SSA_XAUUSD!$AA$2:$AA$2401,ALGLIB_SSA_XAUUSD!$Q$2:$Q$2401,"",0)</f>
        <v/>
      </c>
      <c r="L1870">
        <f>_xlfn.XLOOKUP($A1870,ALGLIB_SSA_XAUUSD!$AA$2:$AA$2401,ALGLIB_SSA_XAUUSD!$R$2:$R$2401,"",0)</f>
        <v/>
      </c>
      <c r="M1870">
        <f>_xlfn.XLOOKUP($A1870,ALGLIB_SSA_XAUUSD!$AA$2:$AA$2401,ALGLIB_SSA_XAUUSD!$S$2:$S$2401,"",0)</f>
        <v/>
      </c>
      <c r="N1870">
        <f>_xlfn.XLOOKUP($A1870,ALGLIB_SSA_XAUUSD!$AA$2:$AA$2401,ALGLIB_SSA_XAUUSD!$T$2:$T$2401,"",0)</f>
        <v/>
      </c>
      <c r="O1870">
        <f>_xlfn.XLOOKUP($A1870,ALGLIB_SSA_XAUUSD!$AA$2:$AA$2401,ALGLIB_SSA_XAUUSD!$U$2:$U$2401,"",0)</f>
        <v/>
      </c>
      <c r="P1870">
        <f>_xlfn.XLOOKUP($A1870,ALGLIB_SSA_XAUUSD!$AA$2:$AA$2401,ALGLIB_SSA_XAUUSD!$V$2:$V$2401,"",0)</f>
        <v/>
      </c>
      <c r="S1870">
        <f>A1870</f>
        <v/>
      </c>
      <c r="T1870">
        <f>J1870</f>
        <v/>
      </c>
      <c r="U1870">
        <f>K1870</f>
        <v/>
      </c>
      <c r="V1870" s="14">
        <f>IF($A1870="","",MOD(ROW()-2,12)+1)</f>
        <v/>
      </c>
      <c r="W1870">
        <f>L1870</f>
        <v/>
      </c>
      <c r="X1870" s="14">
        <f>IF(F1870="","",F1870)</f>
        <v/>
      </c>
      <c r="Y1870" s="14">
        <f>IF(G1870="","",G1870)</f>
        <v/>
      </c>
      <c r="Z1870">
        <f>M1870</f>
        <v/>
      </c>
      <c r="AA1870">
        <f>N1870</f>
        <v/>
      </c>
      <c r="AB1870" s="14">
        <f>IF(H1870="","",H1870)</f>
        <v/>
      </c>
      <c r="AC1870">
        <f>O1870</f>
        <v/>
      </c>
      <c r="AD1870" s="14">
        <f>IF(I1870="","",I1870)</f>
        <v/>
      </c>
      <c r="AE1870">
        <f>P1870</f>
        <v/>
      </c>
      <c r="AH1870">
        <f>IF(S1870&lt;&gt;"",S1870,AH1869+900)</f>
        <v/>
      </c>
      <c r="AI1870">
        <f>IF(T1870&lt;&gt;"",T1870,AI1869)</f>
        <v/>
      </c>
      <c r="AJ1870">
        <f>IF(U1870&lt;&gt;"",U1870,AJ1869)</f>
        <v/>
      </c>
      <c r="AK1870">
        <f>IF(W1870&lt;&gt;"",W1870,"")</f>
        <v/>
      </c>
      <c r="AL1870" s="14">
        <f>IF(X1870&lt;&gt;"",X1870,"")</f>
        <v/>
      </c>
      <c r="AM1870" s="14">
        <f>IF(Y1870&lt;&gt;"",Y1870,"")</f>
        <v/>
      </c>
      <c r="AN1870" s="14">
        <f>IF(OR(AL1870="",AM1870=""),"",AL1870-AM1870)</f>
        <v/>
      </c>
      <c r="AO1870">
        <f>IF(AN1870="","",IF(AN1870&gt;0,"Bullish","Bearish"))</f>
        <v/>
      </c>
      <c r="AP1870">
        <f>IF(AO1870="",AP1869,AO1870)</f>
        <v/>
      </c>
      <c r="AQ1870" s="14">
        <f>IF(AB1870&lt;&gt;"",AB1870,"")</f>
        <v/>
      </c>
      <c r="AR1870" s="14">
        <f>IF(AD1870&lt;&gt;"",AD1870,"")</f>
        <v/>
      </c>
      <c r="AS1870">
        <f>IF(AS1869+1=13,1,AS1869+1)</f>
        <v/>
      </c>
      <c r="AT1870">
        <f>IFERROR(IF(SLOPE($AQ$1850:$AQ$1861,$AS$1850:$AS$1861)&gt;0,MIN(3,ABS(SLOPE($AQ$1850:$AQ$1861,$AS$1850:$AS$1861))),IF(SLOPE($AQ$1850:$AQ$1861,$AS$1850:$AS$1861)&lt;-0.5,-0.5,0)),0)</f>
        <v/>
      </c>
      <c r="AU1870">
        <f>IFERROR(IF(SLOPE($AR$1850:$AR$1861,$AS$1850:$AS$1861)&lt;0,MAX(-3,-ABS(SLOPE($AR$1850:$AR$1861,$AS$1850:$AS$1861))),IF(SLOPE($AR$1850:$AR$1861,$AS$1850:$AS$1861)&gt;0.5,0.5,0)),0)</f>
        <v/>
      </c>
      <c r="AV1870">
        <f>($AQ$1862+(AT1870*(AS1870-1)))</f>
        <v/>
      </c>
      <c r="AW1870">
        <f>($AR$1862+(AU1870*(AS1870-1)))</f>
        <v/>
      </c>
      <c r="AX1870">
        <f>IF(AT1870&gt;0,AV1870+AT1870,AV1870)</f>
        <v/>
      </c>
      <c r="AY1870">
        <f>IF(AU1870&lt;0,AW1870+AU1870,AW1870)</f>
        <v/>
      </c>
      <c r="BA1870" s="14">
        <f>IFERROR(AX1870-AQ1870,"")</f>
        <v/>
      </c>
      <c r="BB1870" s="14">
        <f>IFERROR(AY1870-AR1870,"")</f>
        <v/>
      </c>
      <c r="BD1870">
        <f>AH1870</f>
        <v/>
      </c>
      <c r="BE1870">
        <f>AI1870</f>
        <v/>
      </c>
      <c r="BF1870">
        <f>AJ1870</f>
        <v/>
      </c>
      <c r="BG1870" s="14">
        <f>L1870</f>
        <v/>
      </c>
      <c r="BH1870" s="14">
        <f>IF(X1870="","",X1870)</f>
        <v/>
      </c>
      <c r="BI1870" s="14">
        <f>IF(Y1870="","",Y1870)</f>
        <v/>
      </c>
      <c r="BJ1870">
        <f>Z1870</f>
        <v/>
      </c>
      <c r="BK1870">
        <f>AA1870</f>
        <v/>
      </c>
      <c r="BL1870">
        <f>IFERROR(AX1870,"")</f>
        <v/>
      </c>
      <c r="BM1870">
        <f>IFERROR(AY1870,"")</f>
        <v/>
      </c>
    </row>
    <row r="1871" ht="14.25" customHeight="1">
      <c r="A1871">
        <f>ALGLIB_SSA_XAUUSD!AA1871</f>
        <v/>
      </c>
      <c r="B1871">
        <f>IF($A1871="","",INDEX(ALGLIB_SSA_XAUUSD!$B$2:$B$2401,MATCH($A1871,ALGLIB_SSA_XAUUSD!$A$2:$A$2401,1)))</f>
        <v/>
      </c>
      <c r="C1871">
        <f>IF($A1871="","",INDEX(ALGLIB_SSA_XAUUSD!$C$2:$C$2401,MATCH($A1871,ALGLIB_SSA_XAUUSD!$A$2:$A$2401,1)))</f>
        <v/>
      </c>
      <c r="D1871" s="14">
        <f>IF($A1871="","",INT((ROW()-2)/12)+1)</f>
        <v/>
      </c>
      <c r="E1871" s="14">
        <f>IF(AND(E1874&lt;&gt;"",D1874=D1862+1),E1862+(E1874-E1862)*9/12,"")</f>
        <v/>
      </c>
      <c r="F1871" s="14">
        <f>IF(AND(F1874&lt;&gt;"",D1874=D1862+1),F1862+(F1874-F1862)*9/12,"")</f>
        <v/>
      </c>
      <c r="G1871" s="14">
        <f>IF(AND(G1874&lt;&gt;"",D1874=D1862+1),G1862+(G1874-G1862)*9/12,"")</f>
        <v/>
      </c>
      <c r="H1871" s="14">
        <f>IF(AND(H1874&lt;&gt;"",D1874=D1862+1),H1862+(H1874-H1862)*9/12,"")</f>
        <v/>
      </c>
      <c r="I1871" s="14">
        <f>IF(AND(L1874&lt;&gt;"",D1874=D1862+1),I1862+(I1874-I1862)*9/12,"")</f>
        <v/>
      </c>
      <c r="J1871">
        <f>_xlfn.XLOOKUP($A1871,ALGLIB_SSA_XAUUSD!$AA$2:$AA$2401,ALGLIB_SSA_XAUUSD!$P$2:$P$2401,"",0)</f>
        <v/>
      </c>
      <c r="K1871">
        <f>_xlfn.XLOOKUP($A1871,ALGLIB_SSA_XAUUSD!$AA$2:$AA$2401,ALGLIB_SSA_XAUUSD!$Q$2:$Q$2401,"",0)</f>
        <v/>
      </c>
      <c r="L1871">
        <f>_xlfn.XLOOKUP($A1871,ALGLIB_SSA_XAUUSD!$AA$2:$AA$2401,ALGLIB_SSA_XAUUSD!$R$2:$R$2401,"",0)</f>
        <v/>
      </c>
      <c r="M1871">
        <f>_xlfn.XLOOKUP($A1871,ALGLIB_SSA_XAUUSD!$AA$2:$AA$2401,ALGLIB_SSA_XAUUSD!$S$2:$S$2401,"",0)</f>
        <v/>
      </c>
      <c r="N1871">
        <f>_xlfn.XLOOKUP($A1871,ALGLIB_SSA_XAUUSD!$AA$2:$AA$2401,ALGLIB_SSA_XAUUSD!$T$2:$T$2401,"",0)</f>
        <v/>
      </c>
      <c r="O1871">
        <f>_xlfn.XLOOKUP($A1871,ALGLIB_SSA_XAUUSD!$AA$2:$AA$2401,ALGLIB_SSA_XAUUSD!$U$2:$U$2401,"",0)</f>
        <v/>
      </c>
      <c r="P1871">
        <f>_xlfn.XLOOKUP($A1871,ALGLIB_SSA_XAUUSD!$AA$2:$AA$2401,ALGLIB_SSA_XAUUSD!$V$2:$V$2401,"",0)</f>
        <v/>
      </c>
      <c r="S1871">
        <f>A1871</f>
        <v/>
      </c>
      <c r="T1871">
        <f>J1871</f>
        <v/>
      </c>
      <c r="U1871">
        <f>K1871</f>
        <v/>
      </c>
      <c r="V1871" s="14">
        <f>IF($A1871="","",MOD(ROW()-2,12)+1)</f>
        <v/>
      </c>
      <c r="W1871">
        <f>L1871</f>
        <v/>
      </c>
      <c r="X1871" s="14">
        <f>IF(F1871="","",F1871)</f>
        <v/>
      </c>
      <c r="Y1871" s="14">
        <f>IF(G1871="","",G1871)</f>
        <v/>
      </c>
      <c r="Z1871">
        <f>M1871</f>
        <v/>
      </c>
      <c r="AA1871">
        <f>N1871</f>
        <v/>
      </c>
      <c r="AB1871" s="14">
        <f>IF(H1871="","",H1871)</f>
        <v/>
      </c>
      <c r="AC1871">
        <f>O1871</f>
        <v/>
      </c>
      <c r="AD1871" s="14">
        <f>IF(I1871="","",I1871)</f>
        <v/>
      </c>
      <c r="AE1871">
        <f>P1871</f>
        <v/>
      </c>
      <c r="AH1871">
        <f>IF(S1871&lt;&gt;"",S1871,AH1870+900)</f>
        <v/>
      </c>
      <c r="AI1871">
        <f>IF(T1871&lt;&gt;"",T1871,AI1870)</f>
        <v/>
      </c>
      <c r="AJ1871">
        <f>IF(U1871&lt;&gt;"",U1871,AJ1870)</f>
        <v/>
      </c>
      <c r="AK1871">
        <f>IF(W1871&lt;&gt;"",W1871,"")</f>
        <v/>
      </c>
      <c r="AL1871" s="14">
        <f>IF(X1871&lt;&gt;"",X1871,"")</f>
        <v/>
      </c>
      <c r="AM1871" s="14">
        <f>IF(Y1871&lt;&gt;"",Y1871,"")</f>
        <v/>
      </c>
      <c r="AN1871" s="14">
        <f>IF(OR(AL1871="",AM1871=""),"",AL1871-AM1871)</f>
        <v/>
      </c>
      <c r="AO1871">
        <f>IF(AN1871="","",IF(AN1871&gt;0,"Bullish","Bearish"))</f>
        <v/>
      </c>
      <c r="AP1871">
        <f>IF(AO1871="",AP1870,AO1871)</f>
        <v/>
      </c>
      <c r="AQ1871" s="14">
        <f>IF(AB1871&lt;&gt;"",AB1871,"")</f>
        <v/>
      </c>
      <c r="AR1871" s="14">
        <f>IF(AD1871&lt;&gt;"",AD1871,"")</f>
        <v/>
      </c>
      <c r="AS1871">
        <f>IF(AS1870+1=13,1,AS1870+1)</f>
        <v/>
      </c>
      <c r="AT1871">
        <f>IFERROR(IF(SLOPE($AQ$1850:$AQ$1861,$AS$1850:$AS$1861)&gt;0,MIN(3,ABS(SLOPE($AQ$1850:$AQ$1861,$AS$1850:$AS$1861))),IF(SLOPE($AQ$1850:$AQ$1861,$AS$1850:$AS$1861)&lt;-0.5,-0.5,0)),0)</f>
        <v/>
      </c>
      <c r="AU1871">
        <f>IFERROR(IF(SLOPE($AR$1850:$AR$1861,$AS$1850:$AS$1861)&lt;0,MAX(-3,-ABS(SLOPE($AR$1850:$AR$1861,$AS$1850:$AS$1861))),IF(SLOPE($AR$1850:$AR$1861,$AS$1850:$AS$1861)&gt;0.5,0.5,0)),0)</f>
        <v/>
      </c>
      <c r="AV1871">
        <f>($AQ$1862+(AT1871*(AS1871-1)))</f>
        <v/>
      </c>
      <c r="AW1871">
        <f>($AR$1862+(AU1871*(AS1871-1)))</f>
        <v/>
      </c>
      <c r="AX1871">
        <f>IF(AT1871&gt;0,AV1871+AT1871,AV1871)</f>
        <v/>
      </c>
      <c r="AY1871">
        <f>IF(AU1871&lt;0,AW1871+AU1871,AW1871)</f>
        <v/>
      </c>
      <c r="BA1871" s="14">
        <f>IFERROR(AX1871-AQ1871,"")</f>
        <v/>
      </c>
      <c r="BB1871" s="14">
        <f>IFERROR(AY1871-AR1871,"")</f>
        <v/>
      </c>
      <c r="BD1871">
        <f>AH1871</f>
        <v/>
      </c>
      <c r="BE1871">
        <f>AI1871</f>
        <v/>
      </c>
      <c r="BF1871">
        <f>AJ1871</f>
        <v/>
      </c>
      <c r="BG1871" s="14">
        <f>L1871</f>
        <v/>
      </c>
      <c r="BH1871" s="14">
        <f>IF(X1871="","",X1871)</f>
        <v/>
      </c>
      <c r="BI1871" s="14">
        <f>IF(Y1871="","",Y1871)</f>
        <v/>
      </c>
      <c r="BJ1871">
        <f>Z1871</f>
        <v/>
      </c>
      <c r="BK1871">
        <f>AA1871</f>
        <v/>
      </c>
      <c r="BL1871">
        <f>IFERROR(AX1871,"")</f>
        <v/>
      </c>
      <c r="BM1871">
        <f>IFERROR(AY1871,"")</f>
        <v/>
      </c>
    </row>
    <row r="1872" ht="14.25" customHeight="1">
      <c r="A1872">
        <f>ALGLIB_SSA_XAUUSD!AA1872</f>
        <v/>
      </c>
      <c r="B1872">
        <f>IF($A1872="","",INDEX(ALGLIB_SSA_XAUUSD!$B$2:$B$2401,MATCH($A1872,ALGLIB_SSA_XAUUSD!$A$2:$A$2401,1)))</f>
        <v/>
      </c>
      <c r="C1872">
        <f>IF($A1872="","",INDEX(ALGLIB_SSA_XAUUSD!$C$2:$C$2401,MATCH($A1872,ALGLIB_SSA_XAUUSD!$A$2:$A$2401,1)))</f>
        <v/>
      </c>
      <c r="D1872" s="14">
        <f>IF($A1872="","",INT((ROW()-2)/12)+1)</f>
        <v/>
      </c>
      <c r="E1872" s="14">
        <f>IF(AND(E1874&lt;&gt;"",D1874=D1862+1),E1862+(E1874-E1862)*10/12,"")</f>
        <v/>
      </c>
      <c r="F1872" s="14">
        <f>IF(AND(F1874&lt;&gt;"",D1874=D1862+1),F1862+(F1874-F1862)*10/12,"")</f>
        <v/>
      </c>
      <c r="G1872" s="14">
        <f>IF(AND(G1874&lt;&gt;"",D1874=D1862+1),G1862+(G1874-G1862)*10/12,"")</f>
        <v/>
      </c>
      <c r="H1872" s="14">
        <f>IF(AND(H1874&lt;&gt;"",D1874=D1862+1),H1862+(H1874-H1862)*10/12,"")</f>
        <v/>
      </c>
      <c r="I1872" s="14">
        <f>IF(AND(L1874&lt;&gt;"",D1874=D1862+1),I1862+(I1874-I1862)*10/12,"")</f>
        <v/>
      </c>
      <c r="J1872">
        <f>_xlfn.XLOOKUP($A1872,ALGLIB_SSA_XAUUSD!$AA$2:$AA$2401,ALGLIB_SSA_XAUUSD!$P$2:$P$2401,"",0)</f>
        <v/>
      </c>
      <c r="K1872">
        <f>_xlfn.XLOOKUP($A1872,ALGLIB_SSA_XAUUSD!$AA$2:$AA$2401,ALGLIB_SSA_XAUUSD!$Q$2:$Q$2401,"",0)</f>
        <v/>
      </c>
      <c r="L1872">
        <f>_xlfn.XLOOKUP($A1872,ALGLIB_SSA_XAUUSD!$AA$2:$AA$2401,ALGLIB_SSA_XAUUSD!$R$2:$R$2401,"",0)</f>
        <v/>
      </c>
      <c r="M1872">
        <f>_xlfn.XLOOKUP($A1872,ALGLIB_SSA_XAUUSD!$AA$2:$AA$2401,ALGLIB_SSA_XAUUSD!$S$2:$S$2401,"",0)</f>
        <v/>
      </c>
      <c r="N1872">
        <f>_xlfn.XLOOKUP($A1872,ALGLIB_SSA_XAUUSD!$AA$2:$AA$2401,ALGLIB_SSA_XAUUSD!$T$2:$T$2401,"",0)</f>
        <v/>
      </c>
      <c r="O1872">
        <f>_xlfn.XLOOKUP($A1872,ALGLIB_SSA_XAUUSD!$AA$2:$AA$2401,ALGLIB_SSA_XAUUSD!$U$2:$U$2401,"",0)</f>
        <v/>
      </c>
      <c r="P1872">
        <f>_xlfn.XLOOKUP($A1872,ALGLIB_SSA_XAUUSD!$AA$2:$AA$2401,ALGLIB_SSA_XAUUSD!$V$2:$V$2401,"",0)</f>
        <v/>
      </c>
      <c r="S1872">
        <f>A1872</f>
        <v/>
      </c>
      <c r="T1872">
        <f>J1872</f>
        <v/>
      </c>
      <c r="U1872">
        <f>K1872</f>
        <v/>
      </c>
      <c r="V1872" s="14">
        <f>IF($A1872="","",MOD(ROW()-2,12)+1)</f>
        <v/>
      </c>
      <c r="W1872">
        <f>L1872</f>
        <v/>
      </c>
      <c r="X1872" s="14">
        <f>IF(F1872="","",F1872)</f>
        <v/>
      </c>
      <c r="Y1872" s="14">
        <f>IF(G1872="","",G1872)</f>
        <v/>
      </c>
      <c r="Z1872">
        <f>M1872</f>
        <v/>
      </c>
      <c r="AA1872">
        <f>N1872</f>
        <v/>
      </c>
      <c r="AB1872" s="14">
        <f>IF(H1872="","",H1872)</f>
        <v/>
      </c>
      <c r="AC1872">
        <f>O1872</f>
        <v/>
      </c>
      <c r="AD1872" s="14">
        <f>IF(I1872="","",I1872)</f>
        <v/>
      </c>
      <c r="AE1872">
        <f>P1872</f>
        <v/>
      </c>
      <c r="AH1872">
        <f>IF(S1872&lt;&gt;"",S1872,AH1871+900)</f>
        <v/>
      </c>
      <c r="AI1872">
        <f>IF(T1872&lt;&gt;"",T1872,AI1871)</f>
        <v/>
      </c>
      <c r="AJ1872">
        <f>IF(U1872&lt;&gt;"",U1872,AJ1871)</f>
        <v/>
      </c>
      <c r="AK1872">
        <f>IF(W1872&lt;&gt;"",W1872,"")</f>
        <v/>
      </c>
      <c r="AL1872" s="14">
        <f>IF(X1872&lt;&gt;"",X1872,"")</f>
        <v/>
      </c>
      <c r="AM1872" s="14">
        <f>IF(Y1872&lt;&gt;"",Y1872,"")</f>
        <v/>
      </c>
      <c r="AN1872" s="14">
        <f>IF(OR(AL1872="",AM1872=""),"",AL1872-AM1872)</f>
        <v/>
      </c>
      <c r="AO1872">
        <f>IF(AN1872="","",IF(AN1872&gt;0,"Bullish","Bearish"))</f>
        <v/>
      </c>
      <c r="AP1872">
        <f>IF(AO1872="",AP1871,AO1872)</f>
        <v/>
      </c>
      <c r="AQ1872" s="14">
        <f>IF(AB1872&lt;&gt;"",AB1872,"")</f>
        <v/>
      </c>
      <c r="AR1872" s="14">
        <f>IF(AD1872&lt;&gt;"",AD1872,"")</f>
        <v/>
      </c>
      <c r="AS1872">
        <f>IF(AS1871+1=13,1,AS1871+1)</f>
        <v/>
      </c>
      <c r="AT1872">
        <f>IFERROR(IF(SLOPE($AQ$1850:$AQ$1861,$AS$1850:$AS$1861)&gt;0,MIN(3,ABS(SLOPE($AQ$1850:$AQ$1861,$AS$1850:$AS$1861))),IF(SLOPE($AQ$1850:$AQ$1861,$AS$1850:$AS$1861)&lt;-0.5,-0.5,0)),0)</f>
        <v/>
      </c>
      <c r="AU1872">
        <f>IFERROR(IF(SLOPE($AR$1850:$AR$1861,$AS$1850:$AS$1861)&lt;0,MAX(-3,-ABS(SLOPE($AR$1850:$AR$1861,$AS$1850:$AS$1861))),IF(SLOPE($AR$1850:$AR$1861,$AS$1850:$AS$1861)&gt;0.5,0.5,0)),0)</f>
        <v/>
      </c>
      <c r="AV1872">
        <f>($AQ$1862+(AT1872*(AS1872-1)))</f>
        <v/>
      </c>
      <c r="AW1872">
        <f>($AR$1862+(AU1872*(AS1872-1)))</f>
        <v/>
      </c>
      <c r="AX1872">
        <f>IF(AT1872&gt;0,AV1872+AT1872,AV1872)</f>
        <v/>
      </c>
      <c r="AY1872">
        <f>IF(AU1872&lt;0,AW1872+AU1872,AW1872)</f>
        <v/>
      </c>
      <c r="BA1872" s="14">
        <f>IFERROR(AX1872-AQ1872,"")</f>
        <v/>
      </c>
      <c r="BB1872" s="14">
        <f>IFERROR(AY1872-AR1872,"")</f>
        <v/>
      </c>
      <c r="BD1872">
        <f>AH1872</f>
        <v/>
      </c>
      <c r="BE1872">
        <f>AI1872</f>
        <v/>
      </c>
      <c r="BF1872">
        <f>AJ1872</f>
        <v/>
      </c>
      <c r="BG1872" s="14">
        <f>L1872</f>
        <v/>
      </c>
      <c r="BH1872" s="14">
        <f>IF(X1872="","",X1872)</f>
        <v/>
      </c>
      <c r="BI1872" s="14">
        <f>IF(Y1872="","",Y1872)</f>
        <v/>
      </c>
      <c r="BJ1872">
        <f>Z1872</f>
        <v/>
      </c>
      <c r="BK1872">
        <f>AA1872</f>
        <v/>
      </c>
      <c r="BL1872">
        <f>IFERROR(AX1872,"")</f>
        <v/>
      </c>
      <c r="BM1872">
        <f>IFERROR(AY1872,"")</f>
        <v/>
      </c>
    </row>
    <row r="1873" ht="14.25" customHeight="1">
      <c r="A1873">
        <f>ALGLIB_SSA_XAUUSD!AA1873</f>
        <v/>
      </c>
      <c r="B1873">
        <f>IF($A1873="","",INDEX(ALGLIB_SSA_XAUUSD!$B$2:$B$2401,MATCH($A1873,ALGLIB_SSA_XAUUSD!$A$2:$A$2401,1)))</f>
        <v/>
      </c>
      <c r="C1873">
        <f>IF($A1873="","",INDEX(ALGLIB_SSA_XAUUSD!$C$2:$C$2401,MATCH($A1873,ALGLIB_SSA_XAUUSD!$A$2:$A$2401,1)))</f>
        <v/>
      </c>
      <c r="D1873" s="14">
        <f>IF($A1873="","",INT((ROW()-2)/12)+1)</f>
        <v/>
      </c>
      <c r="E1873" s="14">
        <f>IF(AND(E1874&lt;&gt;"",D1874=D1862+1),E1862+(E1874-E1862)*11/12,"")</f>
        <v/>
      </c>
      <c r="F1873" s="14">
        <f>IF(AND(F1874&lt;&gt;"",D1874=D1862+1),F1862+(F1874-F1862)*11/12,"")</f>
        <v/>
      </c>
      <c r="G1873" s="14">
        <f>IF(AND(G1874&lt;&gt;"",D1874=D1862+1),G1862+(G1874-G1862)*11/12,"")</f>
        <v/>
      </c>
      <c r="H1873" s="14">
        <f>IF(AND(H1874&lt;&gt;"",D1874=D1862+1),H1862+(H1874-H1862)*11/12,"")</f>
        <v/>
      </c>
      <c r="I1873" s="14">
        <f>IF(AND(L1874&lt;&gt;"",D1874=D1862+1),I1862+(I1874-I1862)*11/12,"")</f>
        <v/>
      </c>
      <c r="J1873">
        <f>_xlfn.XLOOKUP($A1873,ALGLIB_SSA_XAUUSD!$AA$2:$AA$2401,ALGLIB_SSA_XAUUSD!$P$2:$P$2401,"",0)</f>
        <v/>
      </c>
      <c r="K1873">
        <f>_xlfn.XLOOKUP($A1873,ALGLIB_SSA_XAUUSD!$AA$2:$AA$2401,ALGLIB_SSA_XAUUSD!$Q$2:$Q$2401,"",0)</f>
        <v/>
      </c>
      <c r="L1873">
        <f>_xlfn.XLOOKUP($A1873,ALGLIB_SSA_XAUUSD!$AA$2:$AA$2401,ALGLIB_SSA_XAUUSD!$R$2:$R$2401,"",0)</f>
        <v/>
      </c>
      <c r="M1873">
        <f>_xlfn.XLOOKUP($A1873,ALGLIB_SSA_XAUUSD!$AA$2:$AA$2401,ALGLIB_SSA_XAUUSD!$S$2:$S$2401,"",0)</f>
        <v/>
      </c>
      <c r="N1873">
        <f>_xlfn.XLOOKUP($A1873,ALGLIB_SSA_XAUUSD!$AA$2:$AA$2401,ALGLIB_SSA_XAUUSD!$T$2:$T$2401,"",0)</f>
        <v/>
      </c>
      <c r="O1873">
        <f>_xlfn.XLOOKUP($A1873,ALGLIB_SSA_XAUUSD!$AA$2:$AA$2401,ALGLIB_SSA_XAUUSD!$U$2:$U$2401,"",0)</f>
        <v/>
      </c>
      <c r="P1873">
        <f>_xlfn.XLOOKUP($A1873,ALGLIB_SSA_XAUUSD!$AA$2:$AA$2401,ALGLIB_SSA_XAUUSD!$V$2:$V$2401,"",0)</f>
        <v/>
      </c>
      <c r="S1873">
        <f>A1873</f>
        <v/>
      </c>
      <c r="T1873">
        <f>J1873</f>
        <v/>
      </c>
      <c r="U1873">
        <f>K1873</f>
        <v/>
      </c>
      <c r="V1873" s="14">
        <f>IF($A1873="","",MOD(ROW()-2,12)+1)</f>
        <v/>
      </c>
      <c r="W1873">
        <f>L1873</f>
        <v/>
      </c>
      <c r="X1873" s="14">
        <f>IF(F1873="","",F1873)</f>
        <v/>
      </c>
      <c r="Y1873" s="14">
        <f>IF(G1873="","",G1873)</f>
        <v/>
      </c>
      <c r="Z1873">
        <f>M1873</f>
        <v/>
      </c>
      <c r="AA1873">
        <f>N1873</f>
        <v/>
      </c>
      <c r="AB1873" s="14">
        <f>IF(H1873="","",H1873)</f>
        <v/>
      </c>
      <c r="AC1873">
        <f>O1873</f>
        <v/>
      </c>
      <c r="AD1873" s="14">
        <f>IF(I1873="","",I1873)</f>
        <v/>
      </c>
      <c r="AE1873">
        <f>P1873</f>
        <v/>
      </c>
      <c r="AH1873">
        <f>IF(S1873&lt;&gt;"",S1873,AH1872+900)</f>
        <v/>
      </c>
      <c r="AI1873">
        <f>IF(T1873&lt;&gt;"",T1873,AI1872)</f>
        <v/>
      </c>
      <c r="AJ1873">
        <f>IF(U1873&lt;&gt;"",U1873,AJ1872)</f>
        <v/>
      </c>
      <c r="AK1873">
        <f>IF(W1873&lt;&gt;"",W1873,"")</f>
        <v/>
      </c>
      <c r="AL1873" s="14">
        <f>IF(X1873&lt;&gt;"",X1873,"")</f>
        <v/>
      </c>
      <c r="AM1873" s="14">
        <f>IF(Y1873&lt;&gt;"",Y1873,"")</f>
        <v/>
      </c>
      <c r="AN1873" s="14">
        <f>IF(OR(AL1873="",AM1873=""),"",AL1873-AM1873)</f>
        <v/>
      </c>
      <c r="AO1873">
        <f>IF(AN1873="","",IF(AN1873&gt;0,"Bullish","Bearish"))</f>
        <v/>
      </c>
      <c r="AP1873">
        <f>IF(AO1873="",AP1872,AO1873)</f>
        <v/>
      </c>
      <c r="AQ1873" s="14">
        <f>IF(AB1873&lt;&gt;"",AB1873,"")</f>
        <v/>
      </c>
      <c r="AR1873" s="14">
        <f>IF(AD1873&lt;&gt;"",AD1873,"")</f>
        <v/>
      </c>
      <c r="AS1873">
        <f>IF(AS1872+1=13,1,AS1872+1)</f>
        <v/>
      </c>
      <c r="AT1873">
        <f>IFERROR(IF(SLOPE($AQ$1850:$AQ$1861,$AS$1850:$AS$1861)&gt;0,MIN(3,ABS(SLOPE($AQ$1850:$AQ$1861,$AS$1850:$AS$1861))),IF(SLOPE($AQ$1850:$AQ$1861,$AS$1850:$AS$1861)&lt;-0.5,-0.5,0)),0)</f>
        <v/>
      </c>
      <c r="AU1873">
        <f>IFERROR(IF(SLOPE($AR$1850:$AR$1861,$AS$1850:$AS$1861)&lt;0,MAX(-3,-ABS(SLOPE($AR$1850:$AR$1861,$AS$1850:$AS$1861))),IF(SLOPE($AR$1850:$AR$1861,$AS$1850:$AS$1861)&gt;0.5,0.5,0)),0)</f>
        <v/>
      </c>
      <c r="AV1873">
        <f>($AQ$1862+(AT1873*(AS1873-1)))</f>
        <v/>
      </c>
      <c r="AW1873">
        <f>($AR$1862+(AU1873*(AS1873-1)))</f>
        <v/>
      </c>
      <c r="AX1873">
        <f>IF(AT1873&gt;0,AV1873+AT1873,AV1873)</f>
        <v/>
      </c>
      <c r="AY1873">
        <f>IF(AU1873&lt;0,AW1873+AU1873,AW1873)</f>
        <v/>
      </c>
      <c r="BA1873" s="14">
        <f>IFERROR(AX1873-AQ1873,"")</f>
        <v/>
      </c>
      <c r="BB1873" s="14">
        <f>IFERROR(AY1873-AR1873,"")</f>
        <v/>
      </c>
      <c r="BD1873">
        <f>AH1873</f>
        <v/>
      </c>
      <c r="BE1873">
        <f>AI1873</f>
        <v/>
      </c>
      <c r="BF1873">
        <f>AJ1873</f>
        <v/>
      </c>
      <c r="BG1873" s="14">
        <f>L1873</f>
        <v/>
      </c>
      <c r="BH1873" s="14">
        <f>IF(X1873="","",X1873)</f>
        <v/>
      </c>
      <c r="BI1873" s="14">
        <f>IF(Y1873="","",Y1873)</f>
        <v/>
      </c>
      <c r="BJ1873">
        <f>Z1873</f>
        <v/>
      </c>
      <c r="BK1873">
        <f>AA1873</f>
        <v/>
      </c>
      <c r="BL1873">
        <f>IFERROR(AX1873,"")</f>
        <v/>
      </c>
      <c r="BM1873">
        <f>IFERROR(AY1873,"")</f>
        <v/>
      </c>
    </row>
    <row r="1874" ht="14.25" customHeight="1">
      <c r="A1874">
        <f>ALGLIB_SSA_XAUUSD!AA1874</f>
        <v/>
      </c>
      <c r="B1874">
        <f>IF($A1874="","",INDEX(ALGLIB_SSA_XAUUSD!$B$2:$B$2401,MATCH($A1874,ALGLIB_SSA_XAUUSD!$A$2:$A$2401,1)))</f>
        <v/>
      </c>
      <c r="C1874">
        <f>IF($A1874="","",INDEX(ALGLIB_SSA_XAUUSD!$C$2:$C$2401,MATCH($A1874,ALGLIB_SSA_XAUUSD!$A$2:$A$2401,1)))</f>
        <v/>
      </c>
      <c r="D1874" s="14">
        <f>IF($A1874="","",INT((ROW()-2)/12)+1)</f>
        <v/>
      </c>
      <c r="E1874" s="14">
        <f>IF($A1874="","",INDEX(ALGLIB_SSA_XAUUSD!$D$2:$D$2401,MATCH($A1874,ALGLIB_SSA_XAUUSD!$A$2:$A$2401,1)))</f>
        <v/>
      </c>
      <c r="F1874" s="14">
        <f>IF($A1874="","",INDEX(ALGLIB_SSA_XAUUSD!$E$2:$E$2401,MATCH($A1874,ALGLIB_SSA_XAUUSD!$A$2:$A$2401,1)))</f>
        <v/>
      </c>
      <c r="G1874" s="14">
        <f>IF($A1874="","",INDEX(ALGLIB_SSA_XAUUSD!$F$2:$F$2401,MATCH($A1874,ALGLIB_SSA_XAUUSD!$A$2:$A$2401,1)))</f>
        <v/>
      </c>
      <c r="H1874" s="14">
        <f>IF($A1874="","",INDEX(ALGLIB_SSA_XAUUSD!$G$2:$G$2401,MATCH($A1874,ALGLIB_SSA_XAUUSD!$A$2:$A$2401,1)))</f>
        <v/>
      </c>
      <c r="I1874" s="14">
        <f>IF($A1874="","",INDEX(ALGLIB_SSA_XAUUSD!$H$2:$H$2401,MATCH($A1874,ALGLIB_SSA_XAUUSD!$A$2:$A$2401,1)))</f>
        <v/>
      </c>
      <c r="J1874">
        <f>_xlfn.XLOOKUP($A1874,ALGLIB_SSA_XAUUSD!$AA$2:$AA$2401,ALGLIB_SSA_XAUUSD!$P$2:$P$2401,"",0)</f>
        <v/>
      </c>
      <c r="K1874">
        <f>_xlfn.XLOOKUP($A1874,ALGLIB_SSA_XAUUSD!$AA$2:$AA$2401,ALGLIB_SSA_XAUUSD!$Q$2:$Q$2401,"",0)</f>
        <v/>
      </c>
      <c r="L1874">
        <f>_xlfn.XLOOKUP($A1874,ALGLIB_SSA_XAUUSD!$AA$2:$AA$2401,ALGLIB_SSA_XAUUSD!$R$2:$R$2401,"",0)</f>
        <v/>
      </c>
      <c r="M1874">
        <f>_xlfn.XLOOKUP($A1874,ALGLIB_SSA_XAUUSD!$AA$2:$AA$2401,ALGLIB_SSA_XAUUSD!$S$2:$S$2401,"",0)</f>
        <v/>
      </c>
      <c r="N1874">
        <f>_xlfn.XLOOKUP($A1874,ALGLIB_SSA_XAUUSD!$AA$2:$AA$2401,ALGLIB_SSA_XAUUSD!$T$2:$T$2401,"",0)</f>
        <v/>
      </c>
      <c r="O1874">
        <f>_xlfn.XLOOKUP($A1874,ALGLIB_SSA_XAUUSD!$AA$2:$AA$2401,ALGLIB_SSA_XAUUSD!$U$2:$U$2401,"",0)</f>
        <v/>
      </c>
      <c r="P1874">
        <f>_xlfn.XLOOKUP($A1874,ALGLIB_SSA_XAUUSD!$AA$2:$AA$2401,ALGLIB_SSA_XAUUSD!$V$2:$V$2401,"",0)</f>
        <v/>
      </c>
      <c r="S1874">
        <f>A1874</f>
        <v/>
      </c>
      <c r="T1874">
        <f>J1874</f>
        <v/>
      </c>
      <c r="U1874">
        <f>K1874</f>
        <v/>
      </c>
      <c r="V1874" s="14">
        <f>IF($A1874="","",MOD(ROW()-2,12)+1)</f>
        <v/>
      </c>
      <c r="W1874">
        <f>L1874</f>
        <v/>
      </c>
      <c r="X1874" s="14">
        <f>IF(F1874="","",F1874)</f>
        <v/>
      </c>
      <c r="Y1874" s="14">
        <f>IF(G1874="","",G1874)</f>
        <v/>
      </c>
      <c r="Z1874">
        <f>M1874</f>
        <v/>
      </c>
      <c r="AA1874">
        <f>N1874</f>
        <v/>
      </c>
      <c r="AB1874" s="14">
        <f>IF(H1874="","",H1874)</f>
        <v/>
      </c>
      <c r="AC1874">
        <f>O1874</f>
        <v/>
      </c>
      <c r="AD1874" s="14">
        <f>IF(I1874="","",I1874)</f>
        <v/>
      </c>
      <c r="AE1874">
        <f>P1874</f>
        <v/>
      </c>
      <c r="AH1874">
        <f>IF(S1874&lt;&gt;"",S1874,AH1873+900)</f>
        <v/>
      </c>
      <c r="AI1874">
        <f>IF(T1874&lt;&gt;"",T1874,AI1873)</f>
        <v/>
      </c>
      <c r="AJ1874">
        <f>IF(U1874&lt;&gt;"",U1874,AJ1873)</f>
        <v/>
      </c>
      <c r="AK1874">
        <f>IF(W1874&lt;&gt;"",W1874,"")</f>
        <v/>
      </c>
      <c r="AL1874" s="14">
        <f>IF(X1874&lt;&gt;"",X1874,"")</f>
        <v/>
      </c>
      <c r="AM1874" s="14">
        <f>IF(Y1874&lt;&gt;"",Y1874,"")</f>
        <v/>
      </c>
      <c r="AN1874" s="14">
        <f>IF(OR(AL1874="",AM1874=""),"",AL1874-AM1874)</f>
        <v/>
      </c>
      <c r="AO1874">
        <f>IF(AN1874="","",IF(AN1874&gt;0,"Bullish","Bearish"))</f>
        <v/>
      </c>
      <c r="AP1874">
        <f>IF(AO1874="",AP1873,AO1874)</f>
        <v/>
      </c>
      <c r="AQ1874" s="14">
        <f>IF(AB1874&lt;&gt;"",AB1874,"")</f>
        <v/>
      </c>
      <c r="AR1874" s="14">
        <f>IF(AD1874&lt;&gt;"",AD1874,"")</f>
        <v/>
      </c>
      <c r="AS1874">
        <f>IF(AS1873+1=13,1,AS1873+1)</f>
        <v/>
      </c>
      <c r="AT1874">
        <f>IFERROR(IF(SLOPE($AQ$1862:$AQ$1873,$AS$1862:$AS$1873)&gt;0,MIN(3,ABS(SLOPE($AQ$1862:$AQ$1873,$AS$1862:$AS$1873))),IF(SLOPE($AQ$1862:$AQ$1873,$AS$1862:$AS$1873)&lt;-0.5,-0.5,0)),0)</f>
        <v/>
      </c>
      <c r="AU1874">
        <f>IFERROR(IF(SLOPE($AR$1862:$AR$1873,$AS$1862:$AS$1873)&lt;0,MAX(-3,-ABS(SLOPE($AR$1862:$AR$1873,$AS$1862:$AS$1873))),IF(SLOPE($AR$1862:$AR$1873,$AS$1862:$AS$1873)&gt;0.5,0.5,0)),0)</f>
        <v/>
      </c>
      <c r="AV1874">
        <f>($AQ$1874+(AT1874*(AS1874-1)))</f>
        <v/>
      </c>
      <c r="AW1874">
        <f>($AR$1874+(AU1874*(AS1874-1)))</f>
        <v/>
      </c>
      <c r="AX1874">
        <f>IF(AT1874&gt;0,AV1874+AT1874,AV1874)</f>
        <v/>
      </c>
      <c r="AY1874">
        <f>IF(AU1874&lt;0,AW1874+AU1874,AW1874)</f>
        <v/>
      </c>
      <c r="BA1874" s="14">
        <f>IFERROR(AX1874-AQ1874,"")</f>
        <v/>
      </c>
      <c r="BB1874" s="14">
        <f>IFERROR(AY1874-AR1874,"")</f>
        <v/>
      </c>
      <c r="BD1874">
        <f>AH1874</f>
        <v/>
      </c>
      <c r="BE1874">
        <f>AI1874</f>
        <v/>
      </c>
      <c r="BF1874">
        <f>AJ1874</f>
        <v/>
      </c>
      <c r="BG1874" s="14">
        <f>L1874</f>
        <v/>
      </c>
      <c r="BH1874" s="14">
        <f>IF(X1874="","",X1874)</f>
        <v/>
      </c>
      <c r="BI1874" s="14">
        <f>IF(Y1874="","",Y1874)</f>
        <v/>
      </c>
      <c r="BJ1874">
        <f>Z1874</f>
        <v/>
      </c>
      <c r="BK1874">
        <f>AA1874</f>
        <v/>
      </c>
      <c r="BL1874">
        <f>IFERROR(AX1874,"")</f>
        <v/>
      </c>
      <c r="BM1874">
        <f>IFERROR(AY1874,"")</f>
        <v/>
      </c>
    </row>
    <row r="1875" ht="14.25" customHeight="1">
      <c r="A1875">
        <f>ALGLIB_SSA_XAUUSD!AA1875</f>
        <v/>
      </c>
      <c r="B1875">
        <f>IF($A1875="","",INDEX(ALGLIB_SSA_XAUUSD!$B$2:$B$2401,MATCH($A1875,ALGLIB_SSA_XAUUSD!$A$2:$A$2401,1)))</f>
        <v/>
      </c>
      <c r="C1875">
        <f>IF($A1875="","",INDEX(ALGLIB_SSA_XAUUSD!$C$2:$C$2401,MATCH($A1875,ALGLIB_SSA_XAUUSD!$A$2:$A$2401,1)))</f>
        <v/>
      </c>
      <c r="D1875" s="14">
        <f>IF($A1875="","",INT((ROW()-2)/12)+1)</f>
        <v/>
      </c>
      <c r="E1875" s="14">
        <f>IF(AND(E1886&lt;&gt;"",D1886=D1874+1),E1874+(E1886-E1874)*1/12,"")</f>
        <v/>
      </c>
      <c r="F1875" s="14">
        <f>IF(AND(F1886&lt;&gt;"",D1886=D1874+1),F1874+(F1886-F1874)*1/12,"")</f>
        <v/>
      </c>
      <c r="G1875" s="14">
        <f>IF(AND(G1886&lt;&gt;"",D1886=D1874+1),G1874+(G1886-G1874)*1/12,"")</f>
        <v/>
      </c>
      <c r="H1875" s="14">
        <f>IF(AND(H1886&lt;&gt;"",D1886=D1874+1),H1874+(H1886-H1874)*1/12,"")</f>
        <v/>
      </c>
      <c r="I1875" s="14">
        <f>IF(AND(L1886&lt;&gt;"",D1886=D1874+1),I1874+(I1886-I1874)*1/12,"")</f>
        <v/>
      </c>
      <c r="J1875">
        <f>_xlfn.XLOOKUP($A1875,ALGLIB_SSA_XAUUSD!$AA$2:$AA$2401,ALGLIB_SSA_XAUUSD!$P$2:$P$2401,"",0)</f>
        <v/>
      </c>
      <c r="K1875">
        <f>_xlfn.XLOOKUP($A1875,ALGLIB_SSA_XAUUSD!$AA$2:$AA$2401,ALGLIB_SSA_XAUUSD!$Q$2:$Q$2401,"",0)</f>
        <v/>
      </c>
      <c r="L1875">
        <f>_xlfn.XLOOKUP($A1875,ALGLIB_SSA_XAUUSD!$AA$2:$AA$2401,ALGLIB_SSA_XAUUSD!$R$2:$R$2401,"",0)</f>
        <v/>
      </c>
      <c r="M1875">
        <f>_xlfn.XLOOKUP($A1875,ALGLIB_SSA_XAUUSD!$AA$2:$AA$2401,ALGLIB_SSA_XAUUSD!$S$2:$S$2401,"",0)</f>
        <v/>
      </c>
      <c r="N1875">
        <f>_xlfn.XLOOKUP($A1875,ALGLIB_SSA_XAUUSD!$AA$2:$AA$2401,ALGLIB_SSA_XAUUSD!$T$2:$T$2401,"",0)</f>
        <v/>
      </c>
      <c r="O1875">
        <f>_xlfn.XLOOKUP($A1875,ALGLIB_SSA_XAUUSD!$AA$2:$AA$2401,ALGLIB_SSA_XAUUSD!$U$2:$U$2401,"",0)</f>
        <v/>
      </c>
      <c r="P1875">
        <f>_xlfn.XLOOKUP($A1875,ALGLIB_SSA_XAUUSD!$AA$2:$AA$2401,ALGLIB_SSA_XAUUSD!$V$2:$V$2401,"",0)</f>
        <v/>
      </c>
      <c r="S1875">
        <f>A1875</f>
        <v/>
      </c>
      <c r="T1875">
        <f>J1875</f>
        <v/>
      </c>
      <c r="U1875">
        <f>K1875</f>
        <v/>
      </c>
      <c r="V1875" s="14">
        <f>IF($A1875="","",MOD(ROW()-2,12)+1)</f>
        <v/>
      </c>
      <c r="W1875">
        <f>L1875</f>
        <v/>
      </c>
      <c r="X1875" s="14">
        <f>IF(F1875="","",F1875)</f>
        <v/>
      </c>
      <c r="Y1875" s="14">
        <f>IF(G1875="","",G1875)</f>
        <v/>
      </c>
      <c r="Z1875">
        <f>M1875</f>
        <v/>
      </c>
      <c r="AA1875">
        <f>N1875</f>
        <v/>
      </c>
      <c r="AB1875" s="14">
        <f>IF(H1875="","",H1875)</f>
        <v/>
      </c>
      <c r="AC1875">
        <f>O1875</f>
        <v/>
      </c>
      <c r="AD1875" s="14">
        <f>IF(I1875="","",I1875)</f>
        <v/>
      </c>
      <c r="AE1875">
        <f>P1875</f>
        <v/>
      </c>
      <c r="AH1875">
        <f>IF(S1875&lt;&gt;"",S1875,AH1874+900)</f>
        <v/>
      </c>
      <c r="AI1875">
        <f>IF(T1875&lt;&gt;"",T1875,AI1874)</f>
        <v/>
      </c>
      <c r="AJ1875">
        <f>IF(U1875&lt;&gt;"",U1875,AJ1874)</f>
        <v/>
      </c>
      <c r="AK1875">
        <f>IF(W1875&lt;&gt;"",W1875,"")</f>
        <v/>
      </c>
      <c r="AL1875" s="14">
        <f>IF(X1875&lt;&gt;"",X1875,"")</f>
        <v/>
      </c>
      <c r="AM1875" s="14">
        <f>IF(Y1875&lt;&gt;"",Y1875,"")</f>
        <v/>
      </c>
      <c r="AN1875" s="14">
        <f>IF(OR(AL1875="",AM1875=""),"",AL1875-AM1875)</f>
        <v/>
      </c>
      <c r="AO1875">
        <f>IF(AN1875="","",IF(AN1875&gt;0,"Bullish","Bearish"))</f>
        <v/>
      </c>
      <c r="AP1875">
        <f>IF(AO1875="",AP1874,AO1875)</f>
        <v/>
      </c>
      <c r="AQ1875" s="14">
        <f>IF(AB1875&lt;&gt;"",AB1875,"")</f>
        <v/>
      </c>
      <c r="AR1875" s="14">
        <f>IF(AD1875&lt;&gt;"",AD1875,"")</f>
        <v/>
      </c>
      <c r="AS1875">
        <f>IF(AS1874+1=13,1,AS1874+1)</f>
        <v/>
      </c>
      <c r="AT1875">
        <f>IFERROR(IF(SLOPE($AQ$1862:$AQ$1873,$AS$1862:$AS$1873)&gt;0,MIN(3,ABS(SLOPE($AQ$1862:$AQ$1873,$AS$1862:$AS$1873))),IF(SLOPE($AQ$1862:$AQ$1873,$AS$1862:$AS$1873)&lt;-0.5,-0.5,0)),0)</f>
        <v/>
      </c>
      <c r="AU1875">
        <f>IFERROR(IF(SLOPE($AR$1862:$AR$1873,$AS$1862:$AS$1873)&lt;0,MAX(-3,-ABS(SLOPE($AR$1862:$AR$1873,$AS$1862:$AS$1873))),IF(SLOPE($AR$1862:$AR$1873,$AS$1862:$AS$1873)&gt;0.5,0.5,0)),0)</f>
        <v/>
      </c>
      <c r="AV1875">
        <f>($AQ$1874+(AT1875*(AS1875-1)))</f>
        <v/>
      </c>
      <c r="AW1875">
        <f>($AR$1874+(AU1875*(AS1875-1)))</f>
        <v/>
      </c>
      <c r="AX1875">
        <f>IF(AT1875&gt;0,AV1875+AT1875,AV1875)</f>
        <v/>
      </c>
      <c r="AY1875">
        <f>IF(AU1875&lt;0,AW1875+AU1875,AW1875)</f>
        <v/>
      </c>
      <c r="BA1875" s="14">
        <f>IFERROR(AX1875-AQ1875,"")</f>
        <v/>
      </c>
      <c r="BB1875" s="14">
        <f>IFERROR(AY1875-AR1875,"")</f>
        <v/>
      </c>
      <c r="BD1875">
        <f>AH1875</f>
        <v/>
      </c>
      <c r="BE1875">
        <f>AI1875</f>
        <v/>
      </c>
      <c r="BF1875">
        <f>AJ1875</f>
        <v/>
      </c>
      <c r="BG1875" s="14">
        <f>L1875</f>
        <v/>
      </c>
      <c r="BH1875" s="14">
        <f>IF(X1875="","",X1875)</f>
        <v/>
      </c>
      <c r="BI1875" s="14">
        <f>IF(Y1875="","",Y1875)</f>
        <v/>
      </c>
      <c r="BJ1875">
        <f>Z1875</f>
        <v/>
      </c>
      <c r="BK1875">
        <f>AA1875</f>
        <v/>
      </c>
      <c r="BL1875">
        <f>IFERROR(AX1875,"")</f>
        <v/>
      </c>
      <c r="BM1875">
        <f>IFERROR(AY1875,"")</f>
        <v/>
      </c>
    </row>
    <row r="1876" ht="14.25" customHeight="1">
      <c r="A1876">
        <f>ALGLIB_SSA_XAUUSD!AA1876</f>
        <v/>
      </c>
      <c r="B1876">
        <f>IF($A1876="","",INDEX(ALGLIB_SSA_XAUUSD!$B$2:$B$2401,MATCH($A1876,ALGLIB_SSA_XAUUSD!$A$2:$A$2401,1)))</f>
        <v/>
      </c>
      <c r="C1876">
        <f>IF($A1876="","",INDEX(ALGLIB_SSA_XAUUSD!$C$2:$C$2401,MATCH($A1876,ALGLIB_SSA_XAUUSD!$A$2:$A$2401,1)))</f>
        <v/>
      </c>
      <c r="D1876" s="14">
        <f>IF($A1876="","",INT((ROW()-2)/12)+1)</f>
        <v/>
      </c>
      <c r="E1876" s="14">
        <f>IF(AND(E1886&lt;&gt;"",D1886=D1874+1),E1874+(E1886-E1874)*2/12,"")</f>
        <v/>
      </c>
      <c r="F1876" s="14">
        <f>IF(AND(F1886&lt;&gt;"",D1886=D1874+1),F1874+(F1886-F1874)*2/12,"")</f>
        <v/>
      </c>
      <c r="G1876" s="14">
        <f>IF(AND(G1886&lt;&gt;"",D1886=D1874+1),G1874+(G1886-G1874)*2/12,"")</f>
        <v/>
      </c>
      <c r="H1876" s="14">
        <f>IF(AND(H1886&lt;&gt;"",D1886=D1874+1),H1874+(H1886-H1874)*2/12,"")</f>
        <v/>
      </c>
      <c r="I1876" s="14">
        <f>IF(AND(L1886&lt;&gt;"",D1886=D1874+1),I1874+(I1886-I1874)*2/12,"")</f>
        <v/>
      </c>
      <c r="J1876">
        <f>_xlfn.XLOOKUP($A1876,ALGLIB_SSA_XAUUSD!$AA$2:$AA$2401,ALGLIB_SSA_XAUUSD!$P$2:$P$2401,"",0)</f>
        <v/>
      </c>
      <c r="K1876">
        <f>_xlfn.XLOOKUP($A1876,ALGLIB_SSA_XAUUSD!$AA$2:$AA$2401,ALGLIB_SSA_XAUUSD!$Q$2:$Q$2401,"",0)</f>
        <v/>
      </c>
      <c r="L1876">
        <f>_xlfn.XLOOKUP($A1876,ALGLIB_SSA_XAUUSD!$AA$2:$AA$2401,ALGLIB_SSA_XAUUSD!$R$2:$R$2401,"",0)</f>
        <v/>
      </c>
      <c r="M1876">
        <f>_xlfn.XLOOKUP($A1876,ALGLIB_SSA_XAUUSD!$AA$2:$AA$2401,ALGLIB_SSA_XAUUSD!$S$2:$S$2401,"",0)</f>
        <v/>
      </c>
      <c r="N1876">
        <f>_xlfn.XLOOKUP($A1876,ALGLIB_SSA_XAUUSD!$AA$2:$AA$2401,ALGLIB_SSA_XAUUSD!$T$2:$T$2401,"",0)</f>
        <v/>
      </c>
      <c r="O1876">
        <f>_xlfn.XLOOKUP($A1876,ALGLIB_SSA_XAUUSD!$AA$2:$AA$2401,ALGLIB_SSA_XAUUSD!$U$2:$U$2401,"",0)</f>
        <v/>
      </c>
      <c r="P1876">
        <f>_xlfn.XLOOKUP($A1876,ALGLIB_SSA_XAUUSD!$AA$2:$AA$2401,ALGLIB_SSA_XAUUSD!$V$2:$V$2401,"",0)</f>
        <v/>
      </c>
      <c r="S1876">
        <f>A1876</f>
        <v/>
      </c>
      <c r="T1876">
        <f>J1876</f>
        <v/>
      </c>
      <c r="U1876">
        <f>K1876</f>
        <v/>
      </c>
      <c r="V1876" s="14">
        <f>IF($A1876="","",MOD(ROW()-2,12)+1)</f>
        <v/>
      </c>
      <c r="W1876">
        <f>L1876</f>
        <v/>
      </c>
      <c r="X1876" s="14">
        <f>IF(F1876="","",F1876)</f>
        <v/>
      </c>
      <c r="Y1876" s="14">
        <f>IF(G1876="","",G1876)</f>
        <v/>
      </c>
      <c r="Z1876">
        <f>M1876</f>
        <v/>
      </c>
      <c r="AA1876">
        <f>N1876</f>
        <v/>
      </c>
      <c r="AB1876" s="14">
        <f>IF(H1876="","",H1876)</f>
        <v/>
      </c>
      <c r="AC1876">
        <f>O1876</f>
        <v/>
      </c>
      <c r="AD1876" s="14">
        <f>IF(I1876="","",I1876)</f>
        <v/>
      </c>
      <c r="AE1876">
        <f>P1876</f>
        <v/>
      </c>
      <c r="AH1876">
        <f>IF(S1876&lt;&gt;"",S1876,AH1875+900)</f>
        <v/>
      </c>
      <c r="AI1876">
        <f>IF(T1876&lt;&gt;"",T1876,AI1875)</f>
        <v/>
      </c>
      <c r="AJ1876">
        <f>IF(U1876&lt;&gt;"",U1876,AJ1875)</f>
        <v/>
      </c>
      <c r="AK1876">
        <f>IF(W1876&lt;&gt;"",W1876,"")</f>
        <v/>
      </c>
      <c r="AL1876" s="14">
        <f>IF(X1876&lt;&gt;"",X1876,"")</f>
        <v/>
      </c>
      <c r="AM1876" s="14">
        <f>IF(Y1876&lt;&gt;"",Y1876,"")</f>
        <v/>
      </c>
      <c r="AN1876" s="14">
        <f>IF(OR(AL1876="",AM1876=""),"",AL1876-AM1876)</f>
        <v/>
      </c>
      <c r="AO1876">
        <f>IF(AN1876="","",IF(AN1876&gt;0,"Bullish","Bearish"))</f>
        <v/>
      </c>
      <c r="AP1876">
        <f>IF(AO1876="",AP1875,AO1876)</f>
        <v/>
      </c>
      <c r="AQ1876" s="14">
        <f>IF(AB1876&lt;&gt;"",AB1876,"")</f>
        <v/>
      </c>
      <c r="AR1876" s="14">
        <f>IF(AD1876&lt;&gt;"",AD1876,"")</f>
        <v/>
      </c>
      <c r="AS1876">
        <f>IF(AS1875+1=13,1,AS1875+1)</f>
        <v/>
      </c>
      <c r="AT1876">
        <f>IFERROR(IF(SLOPE($AQ$1862:$AQ$1873,$AS$1862:$AS$1873)&gt;0,MIN(3,ABS(SLOPE($AQ$1862:$AQ$1873,$AS$1862:$AS$1873))),IF(SLOPE($AQ$1862:$AQ$1873,$AS$1862:$AS$1873)&lt;-0.5,-0.5,0)),0)</f>
        <v/>
      </c>
      <c r="AU1876">
        <f>IFERROR(IF(SLOPE($AR$1862:$AR$1873,$AS$1862:$AS$1873)&lt;0,MAX(-3,-ABS(SLOPE($AR$1862:$AR$1873,$AS$1862:$AS$1873))),IF(SLOPE($AR$1862:$AR$1873,$AS$1862:$AS$1873)&gt;0.5,0.5,0)),0)</f>
        <v/>
      </c>
      <c r="AV1876">
        <f>($AQ$1874+(AT1876*(AS1876-1)))</f>
        <v/>
      </c>
      <c r="AW1876">
        <f>($AR$1874+(AU1876*(AS1876-1)))</f>
        <v/>
      </c>
      <c r="AX1876">
        <f>IF(AT1876&gt;0,AV1876+AT1876,AV1876)</f>
        <v/>
      </c>
      <c r="AY1876">
        <f>IF(AU1876&lt;0,AW1876+AU1876,AW1876)</f>
        <v/>
      </c>
      <c r="BA1876" s="14">
        <f>IFERROR(AX1876-AQ1876,"")</f>
        <v/>
      </c>
      <c r="BB1876" s="14">
        <f>IFERROR(AY1876-AR1876,"")</f>
        <v/>
      </c>
      <c r="BD1876">
        <f>AH1876</f>
        <v/>
      </c>
      <c r="BE1876">
        <f>AI1876</f>
        <v/>
      </c>
      <c r="BF1876">
        <f>AJ1876</f>
        <v/>
      </c>
      <c r="BG1876" s="14">
        <f>L1876</f>
        <v/>
      </c>
      <c r="BH1876" s="14">
        <f>IF(X1876="","",X1876)</f>
        <v/>
      </c>
      <c r="BI1876" s="14">
        <f>IF(Y1876="","",Y1876)</f>
        <v/>
      </c>
      <c r="BJ1876">
        <f>Z1876</f>
        <v/>
      </c>
      <c r="BK1876">
        <f>AA1876</f>
        <v/>
      </c>
      <c r="BL1876">
        <f>IFERROR(AX1876,"")</f>
        <v/>
      </c>
      <c r="BM1876">
        <f>IFERROR(AY1876,"")</f>
        <v/>
      </c>
    </row>
    <row r="1877" ht="14.25" customHeight="1">
      <c r="A1877">
        <f>ALGLIB_SSA_XAUUSD!AA1877</f>
        <v/>
      </c>
      <c r="B1877">
        <f>IF($A1877="","",INDEX(ALGLIB_SSA_XAUUSD!$B$2:$B$2401,MATCH($A1877,ALGLIB_SSA_XAUUSD!$A$2:$A$2401,1)))</f>
        <v/>
      </c>
      <c r="C1877">
        <f>IF($A1877="","",INDEX(ALGLIB_SSA_XAUUSD!$C$2:$C$2401,MATCH($A1877,ALGLIB_SSA_XAUUSD!$A$2:$A$2401,1)))</f>
        <v/>
      </c>
      <c r="D1877" s="14">
        <f>IF($A1877="","",INT((ROW()-2)/12)+1)</f>
        <v/>
      </c>
      <c r="E1877" s="14">
        <f>IF(AND(E1886&lt;&gt;"",D1886=D1874+1),E1874+(E1886-E1874)*3/12,"")</f>
        <v/>
      </c>
      <c r="F1877" s="14">
        <f>IF(AND(F1886&lt;&gt;"",D1886=D1874+1),F1874+(F1886-F1874)*3/12,"")</f>
        <v/>
      </c>
      <c r="G1877" s="14">
        <f>IF(AND(G1886&lt;&gt;"",D1886=D1874+1),G1874+(G1886-G1874)*3/12,"")</f>
        <v/>
      </c>
      <c r="H1877" s="14">
        <f>IF(AND(H1886&lt;&gt;"",D1886=D1874+1),H1874+(H1886-H1874)*3/12,"")</f>
        <v/>
      </c>
      <c r="I1877" s="14">
        <f>IF(AND(L1886&lt;&gt;"",D1886=D1874+1),I1874+(I1886-I1874)*3/12,"")</f>
        <v/>
      </c>
      <c r="J1877">
        <f>_xlfn.XLOOKUP($A1877,ALGLIB_SSA_XAUUSD!$AA$2:$AA$2401,ALGLIB_SSA_XAUUSD!$P$2:$P$2401,"",0)</f>
        <v/>
      </c>
      <c r="K1877">
        <f>_xlfn.XLOOKUP($A1877,ALGLIB_SSA_XAUUSD!$AA$2:$AA$2401,ALGLIB_SSA_XAUUSD!$Q$2:$Q$2401,"",0)</f>
        <v/>
      </c>
      <c r="L1877">
        <f>_xlfn.XLOOKUP($A1877,ALGLIB_SSA_XAUUSD!$AA$2:$AA$2401,ALGLIB_SSA_XAUUSD!$R$2:$R$2401,"",0)</f>
        <v/>
      </c>
      <c r="M1877">
        <f>_xlfn.XLOOKUP($A1877,ALGLIB_SSA_XAUUSD!$AA$2:$AA$2401,ALGLIB_SSA_XAUUSD!$S$2:$S$2401,"",0)</f>
        <v/>
      </c>
      <c r="N1877">
        <f>_xlfn.XLOOKUP($A1877,ALGLIB_SSA_XAUUSD!$AA$2:$AA$2401,ALGLIB_SSA_XAUUSD!$T$2:$T$2401,"",0)</f>
        <v/>
      </c>
      <c r="O1877">
        <f>_xlfn.XLOOKUP($A1877,ALGLIB_SSA_XAUUSD!$AA$2:$AA$2401,ALGLIB_SSA_XAUUSD!$U$2:$U$2401,"",0)</f>
        <v/>
      </c>
      <c r="P1877">
        <f>_xlfn.XLOOKUP($A1877,ALGLIB_SSA_XAUUSD!$AA$2:$AA$2401,ALGLIB_SSA_XAUUSD!$V$2:$V$2401,"",0)</f>
        <v/>
      </c>
      <c r="S1877">
        <f>A1877</f>
        <v/>
      </c>
      <c r="T1877">
        <f>J1877</f>
        <v/>
      </c>
      <c r="U1877">
        <f>K1877</f>
        <v/>
      </c>
      <c r="V1877" s="14">
        <f>IF($A1877="","",MOD(ROW()-2,12)+1)</f>
        <v/>
      </c>
      <c r="W1877">
        <f>L1877</f>
        <v/>
      </c>
      <c r="X1877" s="14">
        <f>IF(F1877="","",F1877)</f>
        <v/>
      </c>
      <c r="Y1877" s="14">
        <f>IF(G1877="","",G1877)</f>
        <v/>
      </c>
      <c r="Z1877">
        <f>M1877</f>
        <v/>
      </c>
      <c r="AA1877">
        <f>N1877</f>
        <v/>
      </c>
      <c r="AB1877" s="14">
        <f>IF(H1877="","",H1877)</f>
        <v/>
      </c>
      <c r="AC1877">
        <f>O1877</f>
        <v/>
      </c>
      <c r="AD1877" s="14">
        <f>IF(I1877="","",I1877)</f>
        <v/>
      </c>
      <c r="AE1877">
        <f>P1877</f>
        <v/>
      </c>
      <c r="AH1877">
        <f>IF(S1877&lt;&gt;"",S1877,AH1876+900)</f>
        <v/>
      </c>
      <c r="AI1877">
        <f>IF(T1877&lt;&gt;"",T1877,AI1876)</f>
        <v/>
      </c>
      <c r="AJ1877">
        <f>IF(U1877&lt;&gt;"",U1877,AJ1876)</f>
        <v/>
      </c>
      <c r="AK1877">
        <f>IF(W1877&lt;&gt;"",W1877,"")</f>
        <v/>
      </c>
      <c r="AL1877" s="14">
        <f>IF(X1877&lt;&gt;"",X1877,"")</f>
        <v/>
      </c>
      <c r="AM1877" s="14">
        <f>IF(Y1877&lt;&gt;"",Y1877,"")</f>
        <v/>
      </c>
      <c r="AN1877" s="14">
        <f>IF(OR(AL1877="",AM1877=""),"",AL1877-AM1877)</f>
        <v/>
      </c>
      <c r="AO1877">
        <f>IF(AN1877="","",IF(AN1877&gt;0,"Bullish","Bearish"))</f>
        <v/>
      </c>
      <c r="AP1877">
        <f>IF(AO1877="",AP1876,AO1877)</f>
        <v/>
      </c>
      <c r="AQ1877" s="14">
        <f>IF(AB1877&lt;&gt;"",AB1877,"")</f>
        <v/>
      </c>
      <c r="AR1877" s="14">
        <f>IF(AD1877&lt;&gt;"",AD1877,"")</f>
        <v/>
      </c>
      <c r="AS1877">
        <f>IF(AS1876+1=13,1,AS1876+1)</f>
        <v/>
      </c>
      <c r="AT1877">
        <f>IFERROR(IF(SLOPE($AQ$1862:$AQ$1873,$AS$1862:$AS$1873)&gt;0,MIN(3,ABS(SLOPE($AQ$1862:$AQ$1873,$AS$1862:$AS$1873))),IF(SLOPE($AQ$1862:$AQ$1873,$AS$1862:$AS$1873)&lt;-0.5,-0.5,0)),0)</f>
        <v/>
      </c>
      <c r="AU1877">
        <f>IFERROR(IF(SLOPE($AR$1862:$AR$1873,$AS$1862:$AS$1873)&lt;0,MAX(-3,-ABS(SLOPE($AR$1862:$AR$1873,$AS$1862:$AS$1873))),IF(SLOPE($AR$1862:$AR$1873,$AS$1862:$AS$1873)&gt;0.5,0.5,0)),0)</f>
        <v/>
      </c>
      <c r="AV1877">
        <f>($AQ$1874+(AT1877*(AS1877-1)))</f>
        <v/>
      </c>
      <c r="AW1877">
        <f>($AR$1874+(AU1877*(AS1877-1)))</f>
        <v/>
      </c>
      <c r="AX1877">
        <f>IF(AT1877&gt;0,AV1877+AT1877,AV1877)</f>
        <v/>
      </c>
      <c r="AY1877">
        <f>IF(AU1877&lt;0,AW1877+AU1877,AW1877)</f>
        <v/>
      </c>
      <c r="BA1877" s="14">
        <f>IFERROR(AX1877-AQ1877,"")</f>
        <v/>
      </c>
      <c r="BB1877" s="14">
        <f>IFERROR(AY1877-AR1877,"")</f>
        <v/>
      </c>
      <c r="BD1877">
        <f>AH1877</f>
        <v/>
      </c>
      <c r="BE1877">
        <f>AI1877</f>
        <v/>
      </c>
      <c r="BF1877">
        <f>AJ1877</f>
        <v/>
      </c>
      <c r="BG1877" s="14">
        <f>L1877</f>
        <v/>
      </c>
      <c r="BH1877" s="14">
        <f>IF(X1877="","",X1877)</f>
        <v/>
      </c>
      <c r="BI1877" s="14">
        <f>IF(Y1877="","",Y1877)</f>
        <v/>
      </c>
      <c r="BJ1877">
        <f>Z1877</f>
        <v/>
      </c>
      <c r="BK1877">
        <f>AA1877</f>
        <v/>
      </c>
      <c r="BL1877">
        <f>IFERROR(AX1877,"")</f>
        <v/>
      </c>
      <c r="BM1877">
        <f>IFERROR(AY1877,"")</f>
        <v/>
      </c>
    </row>
    <row r="1878" ht="14.25" customHeight="1">
      <c r="A1878">
        <f>ALGLIB_SSA_XAUUSD!AA1878</f>
        <v/>
      </c>
      <c r="B1878">
        <f>IF($A1878="","",INDEX(ALGLIB_SSA_XAUUSD!$B$2:$B$2401,MATCH($A1878,ALGLIB_SSA_XAUUSD!$A$2:$A$2401,1)))</f>
        <v/>
      </c>
      <c r="C1878">
        <f>IF($A1878="","",INDEX(ALGLIB_SSA_XAUUSD!$C$2:$C$2401,MATCH($A1878,ALGLIB_SSA_XAUUSD!$A$2:$A$2401,1)))</f>
        <v/>
      </c>
      <c r="D1878" s="14">
        <f>IF($A1878="","",INT((ROW()-2)/12)+1)</f>
        <v/>
      </c>
      <c r="E1878" s="14">
        <f>IF(AND(E1886&lt;&gt;"",D1886=D1874+1),E1874+(E1886-E1874)*4/12,"")</f>
        <v/>
      </c>
      <c r="F1878" s="14">
        <f>IF(AND(F1886&lt;&gt;"",D1886=D1874+1),F1874+(F1886-F1874)*4/12,"")</f>
        <v/>
      </c>
      <c r="G1878" s="14">
        <f>IF(AND(G1886&lt;&gt;"",D1886=D1874+1),G1874+(G1886-G1874)*4/12,"")</f>
        <v/>
      </c>
      <c r="H1878" s="14">
        <f>IF(AND(H1886&lt;&gt;"",D1886=D1874+1),H1874+(H1886-H1874)*4/12,"")</f>
        <v/>
      </c>
      <c r="I1878" s="14">
        <f>IF(AND(L1886&lt;&gt;"",D1886=D1874+1),I1874+(I1886-I1874)*4/12,"")</f>
        <v/>
      </c>
      <c r="J1878">
        <f>_xlfn.XLOOKUP($A1878,ALGLIB_SSA_XAUUSD!$AA$2:$AA$2401,ALGLIB_SSA_XAUUSD!$P$2:$P$2401,"",0)</f>
        <v/>
      </c>
      <c r="K1878">
        <f>_xlfn.XLOOKUP($A1878,ALGLIB_SSA_XAUUSD!$AA$2:$AA$2401,ALGLIB_SSA_XAUUSD!$Q$2:$Q$2401,"",0)</f>
        <v/>
      </c>
      <c r="L1878">
        <f>_xlfn.XLOOKUP($A1878,ALGLIB_SSA_XAUUSD!$AA$2:$AA$2401,ALGLIB_SSA_XAUUSD!$R$2:$R$2401,"",0)</f>
        <v/>
      </c>
      <c r="M1878">
        <f>_xlfn.XLOOKUP($A1878,ALGLIB_SSA_XAUUSD!$AA$2:$AA$2401,ALGLIB_SSA_XAUUSD!$S$2:$S$2401,"",0)</f>
        <v/>
      </c>
      <c r="N1878">
        <f>_xlfn.XLOOKUP($A1878,ALGLIB_SSA_XAUUSD!$AA$2:$AA$2401,ALGLIB_SSA_XAUUSD!$T$2:$T$2401,"",0)</f>
        <v/>
      </c>
      <c r="O1878">
        <f>_xlfn.XLOOKUP($A1878,ALGLIB_SSA_XAUUSD!$AA$2:$AA$2401,ALGLIB_SSA_XAUUSD!$U$2:$U$2401,"",0)</f>
        <v/>
      </c>
      <c r="P1878">
        <f>_xlfn.XLOOKUP($A1878,ALGLIB_SSA_XAUUSD!$AA$2:$AA$2401,ALGLIB_SSA_XAUUSD!$V$2:$V$2401,"",0)</f>
        <v/>
      </c>
      <c r="S1878">
        <f>A1878</f>
        <v/>
      </c>
      <c r="T1878">
        <f>J1878</f>
        <v/>
      </c>
      <c r="U1878">
        <f>K1878</f>
        <v/>
      </c>
      <c r="V1878" s="14">
        <f>IF($A1878="","",MOD(ROW()-2,12)+1)</f>
        <v/>
      </c>
      <c r="W1878">
        <f>L1878</f>
        <v/>
      </c>
      <c r="X1878" s="14">
        <f>IF(F1878="","",F1878)</f>
        <v/>
      </c>
      <c r="Y1878" s="14">
        <f>IF(G1878="","",G1878)</f>
        <v/>
      </c>
      <c r="Z1878">
        <f>M1878</f>
        <v/>
      </c>
      <c r="AA1878">
        <f>N1878</f>
        <v/>
      </c>
      <c r="AB1878" s="14">
        <f>IF(H1878="","",H1878)</f>
        <v/>
      </c>
      <c r="AC1878">
        <f>O1878</f>
        <v/>
      </c>
      <c r="AD1878" s="14">
        <f>IF(I1878="","",I1878)</f>
        <v/>
      </c>
      <c r="AE1878">
        <f>P1878</f>
        <v/>
      </c>
      <c r="AH1878">
        <f>IF(S1878&lt;&gt;"",S1878,AH1877+900)</f>
        <v/>
      </c>
      <c r="AI1878">
        <f>IF(T1878&lt;&gt;"",T1878,AI1877)</f>
        <v/>
      </c>
      <c r="AJ1878">
        <f>IF(U1878&lt;&gt;"",U1878,AJ1877)</f>
        <v/>
      </c>
      <c r="AK1878">
        <f>IF(W1878&lt;&gt;"",W1878,"")</f>
        <v/>
      </c>
      <c r="AL1878" s="14">
        <f>IF(X1878&lt;&gt;"",X1878,"")</f>
        <v/>
      </c>
      <c r="AM1878" s="14">
        <f>IF(Y1878&lt;&gt;"",Y1878,"")</f>
        <v/>
      </c>
      <c r="AN1878" s="14">
        <f>IF(OR(AL1878="",AM1878=""),"",AL1878-AM1878)</f>
        <v/>
      </c>
      <c r="AO1878">
        <f>IF(AN1878="","",IF(AN1878&gt;0,"Bullish","Bearish"))</f>
        <v/>
      </c>
      <c r="AP1878">
        <f>IF(AO1878="",AP1877,AO1878)</f>
        <v/>
      </c>
      <c r="AQ1878" s="14">
        <f>IF(AB1878&lt;&gt;"",AB1878,"")</f>
        <v/>
      </c>
      <c r="AR1878" s="14">
        <f>IF(AD1878&lt;&gt;"",AD1878,"")</f>
        <v/>
      </c>
      <c r="AS1878">
        <f>IF(AS1877+1=13,1,AS1877+1)</f>
        <v/>
      </c>
      <c r="AT1878">
        <f>IFERROR(IF(SLOPE($AQ$1862:$AQ$1873,$AS$1862:$AS$1873)&gt;0,MIN(3,ABS(SLOPE($AQ$1862:$AQ$1873,$AS$1862:$AS$1873))),IF(SLOPE($AQ$1862:$AQ$1873,$AS$1862:$AS$1873)&lt;-0.5,-0.5,0)),0)</f>
        <v/>
      </c>
      <c r="AU1878">
        <f>IFERROR(IF(SLOPE($AR$1862:$AR$1873,$AS$1862:$AS$1873)&lt;0,MAX(-3,-ABS(SLOPE($AR$1862:$AR$1873,$AS$1862:$AS$1873))),IF(SLOPE($AR$1862:$AR$1873,$AS$1862:$AS$1873)&gt;0.5,0.5,0)),0)</f>
        <v/>
      </c>
      <c r="AV1878">
        <f>($AQ$1874+(AT1878*(AS1878-1)))</f>
        <v/>
      </c>
      <c r="AW1878">
        <f>($AR$1874+(AU1878*(AS1878-1)))</f>
        <v/>
      </c>
      <c r="AX1878">
        <f>IF(AT1878&gt;0,AV1878+AT1878,AV1878)</f>
        <v/>
      </c>
      <c r="AY1878">
        <f>IF(AU1878&lt;0,AW1878+AU1878,AW1878)</f>
        <v/>
      </c>
      <c r="BA1878" s="14">
        <f>IFERROR(AX1878-AQ1878,"")</f>
        <v/>
      </c>
      <c r="BB1878" s="14">
        <f>IFERROR(AY1878-AR1878,"")</f>
        <v/>
      </c>
      <c r="BD1878">
        <f>AH1878</f>
        <v/>
      </c>
      <c r="BE1878">
        <f>AI1878</f>
        <v/>
      </c>
      <c r="BF1878">
        <f>AJ1878</f>
        <v/>
      </c>
      <c r="BG1878" s="14">
        <f>L1878</f>
        <v/>
      </c>
      <c r="BH1878" s="14">
        <f>IF(X1878="","",X1878)</f>
        <v/>
      </c>
      <c r="BI1878" s="14">
        <f>IF(Y1878="","",Y1878)</f>
        <v/>
      </c>
      <c r="BJ1878">
        <f>Z1878</f>
        <v/>
      </c>
      <c r="BK1878">
        <f>AA1878</f>
        <v/>
      </c>
      <c r="BL1878">
        <f>IFERROR(AX1878,"")</f>
        <v/>
      </c>
      <c r="BM1878">
        <f>IFERROR(AY1878,"")</f>
        <v/>
      </c>
    </row>
    <row r="1879" ht="14.25" customHeight="1">
      <c r="A1879">
        <f>ALGLIB_SSA_XAUUSD!AA1879</f>
        <v/>
      </c>
      <c r="B1879">
        <f>IF($A1879="","",INDEX(ALGLIB_SSA_XAUUSD!$B$2:$B$2401,MATCH($A1879,ALGLIB_SSA_XAUUSD!$A$2:$A$2401,1)))</f>
        <v/>
      </c>
      <c r="C1879">
        <f>IF($A1879="","",INDEX(ALGLIB_SSA_XAUUSD!$C$2:$C$2401,MATCH($A1879,ALGLIB_SSA_XAUUSD!$A$2:$A$2401,1)))</f>
        <v/>
      </c>
      <c r="D1879" s="14">
        <f>IF($A1879="","",INT((ROW()-2)/12)+1)</f>
        <v/>
      </c>
      <c r="E1879" s="14">
        <f>IF(AND(E1886&lt;&gt;"",D1886=D1874+1),E1874+(E1886-E1874)*5/12,"")</f>
        <v/>
      </c>
      <c r="F1879" s="14">
        <f>IF(AND(F1886&lt;&gt;"",D1886=D1874+1),F1874+(F1886-F1874)*5/12,"")</f>
        <v/>
      </c>
      <c r="G1879" s="14">
        <f>IF(AND(G1886&lt;&gt;"",D1886=D1874+1),G1874+(G1886-G1874)*5/12,"")</f>
        <v/>
      </c>
      <c r="H1879" s="14">
        <f>IF(AND(H1886&lt;&gt;"",D1886=D1874+1),H1874+(H1886-H1874)*5/12,"")</f>
        <v/>
      </c>
      <c r="I1879" s="14">
        <f>IF(AND(L1886&lt;&gt;"",D1886=D1874+1),I1874+(I1886-I1874)*5/12,"")</f>
        <v/>
      </c>
      <c r="J1879">
        <f>_xlfn.XLOOKUP($A1879,ALGLIB_SSA_XAUUSD!$AA$2:$AA$2401,ALGLIB_SSA_XAUUSD!$P$2:$P$2401,"",0)</f>
        <v/>
      </c>
      <c r="K1879">
        <f>_xlfn.XLOOKUP($A1879,ALGLIB_SSA_XAUUSD!$AA$2:$AA$2401,ALGLIB_SSA_XAUUSD!$Q$2:$Q$2401,"",0)</f>
        <v/>
      </c>
      <c r="L1879">
        <f>_xlfn.XLOOKUP($A1879,ALGLIB_SSA_XAUUSD!$AA$2:$AA$2401,ALGLIB_SSA_XAUUSD!$R$2:$R$2401,"",0)</f>
        <v/>
      </c>
      <c r="M1879">
        <f>_xlfn.XLOOKUP($A1879,ALGLIB_SSA_XAUUSD!$AA$2:$AA$2401,ALGLIB_SSA_XAUUSD!$S$2:$S$2401,"",0)</f>
        <v/>
      </c>
      <c r="N1879">
        <f>_xlfn.XLOOKUP($A1879,ALGLIB_SSA_XAUUSD!$AA$2:$AA$2401,ALGLIB_SSA_XAUUSD!$T$2:$T$2401,"",0)</f>
        <v/>
      </c>
      <c r="O1879">
        <f>_xlfn.XLOOKUP($A1879,ALGLIB_SSA_XAUUSD!$AA$2:$AA$2401,ALGLIB_SSA_XAUUSD!$U$2:$U$2401,"",0)</f>
        <v/>
      </c>
      <c r="P1879">
        <f>_xlfn.XLOOKUP($A1879,ALGLIB_SSA_XAUUSD!$AA$2:$AA$2401,ALGLIB_SSA_XAUUSD!$V$2:$V$2401,"",0)</f>
        <v/>
      </c>
      <c r="S1879">
        <f>A1879</f>
        <v/>
      </c>
      <c r="T1879">
        <f>J1879</f>
        <v/>
      </c>
      <c r="U1879">
        <f>K1879</f>
        <v/>
      </c>
      <c r="V1879" s="14">
        <f>IF($A1879="","",MOD(ROW()-2,12)+1)</f>
        <v/>
      </c>
      <c r="W1879">
        <f>L1879</f>
        <v/>
      </c>
      <c r="X1879" s="14">
        <f>IF(F1879="","",F1879)</f>
        <v/>
      </c>
      <c r="Y1879" s="14">
        <f>IF(G1879="","",G1879)</f>
        <v/>
      </c>
      <c r="Z1879">
        <f>M1879</f>
        <v/>
      </c>
      <c r="AA1879">
        <f>N1879</f>
        <v/>
      </c>
      <c r="AB1879" s="14">
        <f>IF(H1879="","",H1879)</f>
        <v/>
      </c>
      <c r="AC1879">
        <f>O1879</f>
        <v/>
      </c>
      <c r="AD1879" s="14">
        <f>IF(I1879="","",I1879)</f>
        <v/>
      </c>
      <c r="AE1879">
        <f>P1879</f>
        <v/>
      </c>
      <c r="AH1879">
        <f>IF(S1879&lt;&gt;"",S1879,AH1878+900)</f>
        <v/>
      </c>
      <c r="AI1879">
        <f>IF(T1879&lt;&gt;"",T1879,AI1878)</f>
        <v/>
      </c>
      <c r="AJ1879">
        <f>IF(U1879&lt;&gt;"",U1879,AJ1878)</f>
        <v/>
      </c>
      <c r="AK1879">
        <f>IF(W1879&lt;&gt;"",W1879,"")</f>
        <v/>
      </c>
      <c r="AL1879" s="14">
        <f>IF(X1879&lt;&gt;"",X1879,"")</f>
        <v/>
      </c>
      <c r="AM1879" s="14">
        <f>IF(Y1879&lt;&gt;"",Y1879,"")</f>
        <v/>
      </c>
      <c r="AN1879" s="14">
        <f>IF(OR(AL1879="",AM1879=""),"",AL1879-AM1879)</f>
        <v/>
      </c>
      <c r="AO1879">
        <f>IF(AN1879="","",IF(AN1879&gt;0,"Bullish","Bearish"))</f>
        <v/>
      </c>
      <c r="AP1879">
        <f>IF(AO1879="",AP1878,AO1879)</f>
        <v/>
      </c>
      <c r="AQ1879" s="14">
        <f>IF(AB1879&lt;&gt;"",AB1879,"")</f>
        <v/>
      </c>
      <c r="AR1879" s="14">
        <f>IF(AD1879&lt;&gt;"",AD1879,"")</f>
        <v/>
      </c>
      <c r="AS1879">
        <f>IF(AS1878+1=13,1,AS1878+1)</f>
        <v/>
      </c>
      <c r="AT1879">
        <f>IFERROR(IF(SLOPE($AQ$1862:$AQ$1873,$AS$1862:$AS$1873)&gt;0,MIN(3,ABS(SLOPE($AQ$1862:$AQ$1873,$AS$1862:$AS$1873))),IF(SLOPE($AQ$1862:$AQ$1873,$AS$1862:$AS$1873)&lt;-0.5,-0.5,0)),0)</f>
        <v/>
      </c>
      <c r="AU1879">
        <f>IFERROR(IF(SLOPE($AR$1862:$AR$1873,$AS$1862:$AS$1873)&lt;0,MAX(-3,-ABS(SLOPE($AR$1862:$AR$1873,$AS$1862:$AS$1873))),IF(SLOPE($AR$1862:$AR$1873,$AS$1862:$AS$1873)&gt;0.5,0.5,0)),0)</f>
        <v/>
      </c>
      <c r="AV1879">
        <f>($AQ$1874+(AT1879*(AS1879-1)))</f>
        <v/>
      </c>
      <c r="AW1879">
        <f>($AR$1874+(AU1879*(AS1879-1)))</f>
        <v/>
      </c>
      <c r="AX1879">
        <f>IF(AT1879&gt;0,AV1879+AT1879,AV1879)</f>
        <v/>
      </c>
      <c r="AY1879">
        <f>IF(AU1879&lt;0,AW1879+AU1879,AW1879)</f>
        <v/>
      </c>
      <c r="BA1879" s="14">
        <f>IFERROR(AX1879-AQ1879,"")</f>
        <v/>
      </c>
      <c r="BB1879" s="14">
        <f>IFERROR(AY1879-AR1879,"")</f>
        <v/>
      </c>
      <c r="BD1879">
        <f>AH1879</f>
        <v/>
      </c>
      <c r="BE1879">
        <f>AI1879</f>
        <v/>
      </c>
      <c r="BF1879">
        <f>AJ1879</f>
        <v/>
      </c>
      <c r="BG1879" s="14">
        <f>L1879</f>
        <v/>
      </c>
      <c r="BH1879" s="14">
        <f>IF(X1879="","",X1879)</f>
        <v/>
      </c>
      <c r="BI1879" s="14">
        <f>IF(Y1879="","",Y1879)</f>
        <v/>
      </c>
      <c r="BJ1879">
        <f>Z1879</f>
        <v/>
      </c>
      <c r="BK1879">
        <f>AA1879</f>
        <v/>
      </c>
      <c r="BL1879">
        <f>IFERROR(AX1879,"")</f>
        <v/>
      </c>
      <c r="BM1879">
        <f>IFERROR(AY1879,"")</f>
        <v/>
      </c>
    </row>
    <row r="1880" ht="14.25" customHeight="1">
      <c r="A1880">
        <f>ALGLIB_SSA_XAUUSD!AA1880</f>
        <v/>
      </c>
      <c r="B1880">
        <f>IF($A1880="","",INDEX(ALGLIB_SSA_XAUUSD!$B$2:$B$2401,MATCH($A1880,ALGLIB_SSA_XAUUSD!$A$2:$A$2401,1)))</f>
        <v/>
      </c>
      <c r="C1880">
        <f>IF($A1880="","",INDEX(ALGLIB_SSA_XAUUSD!$C$2:$C$2401,MATCH($A1880,ALGLIB_SSA_XAUUSD!$A$2:$A$2401,1)))</f>
        <v/>
      </c>
      <c r="D1880" s="14">
        <f>IF($A1880="","",INT((ROW()-2)/12)+1)</f>
        <v/>
      </c>
      <c r="E1880" s="14">
        <f>IF(AND(E1886&lt;&gt;"",D1886=D1874+1),E1874+(E1886-E1874)*6/12,"")</f>
        <v/>
      </c>
      <c r="F1880" s="14">
        <f>IF(AND(F1886&lt;&gt;"",D1886=D1874+1),F1874+(F1886-F1874)*6/12,"")</f>
        <v/>
      </c>
      <c r="G1880" s="14">
        <f>IF(AND(G1886&lt;&gt;"",D1886=D1874+1),G1874+(G1886-G1874)*6/12,"")</f>
        <v/>
      </c>
      <c r="H1880" s="14">
        <f>IF(AND(H1886&lt;&gt;"",D1886=D1874+1),H1874+(H1886-H1874)*6/12,"")</f>
        <v/>
      </c>
      <c r="I1880" s="14">
        <f>IF(AND(L1886&lt;&gt;"",D1886=D1874+1),I1874+(I1886-I1874)*6/12,"")</f>
        <v/>
      </c>
      <c r="J1880">
        <f>_xlfn.XLOOKUP($A1880,ALGLIB_SSA_XAUUSD!$AA$2:$AA$2401,ALGLIB_SSA_XAUUSD!$P$2:$P$2401,"",0)</f>
        <v/>
      </c>
      <c r="K1880">
        <f>_xlfn.XLOOKUP($A1880,ALGLIB_SSA_XAUUSD!$AA$2:$AA$2401,ALGLIB_SSA_XAUUSD!$Q$2:$Q$2401,"",0)</f>
        <v/>
      </c>
      <c r="L1880">
        <f>_xlfn.XLOOKUP($A1880,ALGLIB_SSA_XAUUSD!$AA$2:$AA$2401,ALGLIB_SSA_XAUUSD!$R$2:$R$2401,"",0)</f>
        <v/>
      </c>
      <c r="M1880">
        <f>_xlfn.XLOOKUP($A1880,ALGLIB_SSA_XAUUSD!$AA$2:$AA$2401,ALGLIB_SSA_XAUUSD!$S$2:$S$2401,"",0)</f>
        <v/>
      </c>
      <c r="N1880">
        <f>_xlfn.XLOOKUP($A1880,ALGLIB_SSA_XAUUSD!$AA$2:$AA$2401,ALGLIB_SSA_XAUUSD!$T$2:$T$2401,"",0)</f>
        <v/>
      </c>
      <c r="O1880">
        <f>_xlfn.XLOOKUP($A1880,ALGLIB_SSA_XAUUSD!$AA$2:$AA$2401,ALGLIB_SSA_XAUUSD!$U$2:$U$2401,"",0)</f>
        <v/>
      </c>
      <c r="P1880">
        <f>_xlfn.XLOOKUP($A1880,ALGLIB_SSA_XAUUSD!$AA$2:$AA$2401,ALGLIB_SSA_XAUUSD!$V$2:$V$2401,"",0)</f>
        <v/>
      </c>
      <c r="S1880">
        <f>A1880</f>
        <v/>
      </c>
      <c r="T1880">
        <f>J1880</f>
        <v/>
      </c>
      <c r="U1880">
        <f>K1880</f>
        <v/>
      </c>
      <c r="V1880" s="14">
        <f>IF($A1880="","",MOD(ROW()-2,12)+1)</f>
        <v/>
      </c>
      <c r="W1880">
        <f>L1880</f>
        <v/>
      </c>
      <c r="X1880" s="14">
        <f>IF(F1880="","",F1880)</f>
        <v/>
      </c>
      <c r="Y1880" s="14">
        <f>IF(G1880="","",G1880)</f>
        <v/>
      </c>
      <c r="Z1880">
        <f>M1880</f>
        <v/>
      </c>
      <c r="AA1880">
        <f>N1880</f>
        <v/>
      </c>
      <c r="AB1880" s="14">
        <f>IF(H1880="","",H1880)</f>
        <v/>
      </c>
      <c r="AC1880">
        <f>O1880</f>
        <v/>
      </c>
      <c r="AD1880" s="14">
        <f>IF(I1880="","",I1880)</f>
        <v/>
      </c>
      <c r="AE1880">
        <f>P1880</f>
        <v/>
      </c>
      <c r="AH1880">
        <f>IF(S1880&lt;&gt;"",S1880,AH1879+900)</f>
        <v/>
      </c>
      <c r="AI1880">
        <f>IF(T1880&lt;&gt;"",T1880,AI1879)</f>
        <v/>
      </c>
      <c r="AJ1880">
        <f>IF(U1880&lt;&gt;"",U1880,AJ1879)</f>
        <v/>
      </c>
      <c r="AK1880">
        <f>IF(W1880&lt;&gt;"",W1880,"")</f>
        <v/>
      </c>
      <c r="AL1880" s="14">
        <f>IF(X1880&lt;&gt;"",X1880,"")</f>
        <v/>
      </c>
      <c r="AM1880" s="14">
        <f>IF(Y1880&lt;&gt;"",Y1880,"")</f>
        <v/>
      </c>
      <c r="AN1880" s="14">
        <f>IF(OR(AL1880="",AM1880=""),"",AL1880-AM1880)</f>
        <v/>
      </c>
      <c r="AO1880">
        <f>IF(AN1880="","",IF(AN1880&gt;0,"Bullish","Bearish"))</f>
        <v/>
      </c>
      <c r="AP1880">
        <f>IF(AO1880="",AP1879,AO1880)</f>
        <v/>
      </c>
      <c r="AQ1880" s="14">
        <f>IF(AB1880&lt;&gt;"",AB1880,"")</f>
        <v/>
      </c>
      <c r="AR1880" s="14">
        <f>IF(AD1880&lt;&gt;"",AD1880,"")</f>
        <v/>
      </c>
      <c r="AS1880">
        <f>IF(AS1879+1=13,1,AS1879+1)</f>
        <v/>
      </c>
      <c r="AT1880">
        <f>IFERROR(IF(SLOPE($AQ$1862:$AQ$1873,$AS$1862:$AS$1873)&gt;0,MIN(3,ABS(SLOPE($AQ$1862:$AQ$1873,$AS$1862:$AS$1873))),IF(SLOPE($AQ$1862:$AQ$1873,$AS$1862:$AS$1873)&lt;-0.5,-0.5,0)),0)</f>
        <v/>
      </c>
      <c r="AU1880">
        <f>IFERROR(IF(SLOPE($AR$1862:$AR$1873,$AS$1862:$AS$1873)&lt;0,MAX(-3,-ABS(SLOPE($AR$1862:$AR$1873,$AS$1862:$AS$1873))),IF(SLOPE($AR$1862:$AR$1873,$AS$1862:$AS$1873)&gt;0.5,0.5,0)),0)</f>
        <v/>
      </c>
      <c r="AV1880">
        <f>($AQ$1874+(AT1880*(AS1880-1)))</f>
        <v/>
      </c>
      <c r="AW1880">
        <f>($AR$1874+(AU1880*(AS1880-1)))</f>
        <v/>
      </c>
      <c r="AX1880">
        <f>IF(AT1880&gt;0,AV1880+AT1880,AV1880)</f>
        <v/>
      </c>
      <c r="AY1880">
        <f>IF(AU1880&lt;0,AW1880+AU1880,AW1880)</f>
        <v/>
      </c>
      <c r="BA1880" s="14">
        <f>IFERROR(AX1880-AQ1880,"")</f>
        <v/>
      </c>
      <c r="BB1880" s="14">
        <f>IFERROR(AY1880-AR1880,"")</f>
        <v/>
      </c>
      <c r="BD1880">
        <f>AH1880</f>
        <v/>
      </c>
      <c r="BE1880">
        <f>AI1880</f>
        <v/>
      </c>
      <c r="BF1880">
        <f>AJ1880</f>
        <v/>
      </c>
      <c r="BG1880" s="14">
        <f>L1880</f>
        <v/>
      </c>
      <c r="BH1880" s="14">
        <f>IF(X1880="","",X1880)</f>
        <v/>
      </c>
      <c r="BI1880" s="14">
        <f>IF(Y1880="","",Y1880)</f>
        <v/>
      </c>
      <c r="BJ1880">
        <f>Z1880</f>
        <v/>
      </c>
      <c r="BK1880">
        <f>AA1880</f>
        <v/>
      </c>
      <c r="BL1880">
        <f>IFERROR(AX1880,"")</f>
        <v/>
      </c>
      <c r="BM1880">
        <f>IFERROR(AY1880,"")</f>
        <v/>
      </c>
    </row>
    <row r="1881" ht="14.25" customHeight="1">
      <c r="A1881">
        <f>ALGLIB_SSA_XAUUSD!AA1881</f>
        <v/>
      </c>
      <c r="B1881">
        <f>IF($A1881="","",INDEX(ALGLIB_SSA_XAUUSD!$B$2:$B$2401,MATCH($A1881,ALGLIB_SSA_XAUUSD!$A$2:$A$2401,1)))</f>
        <v/>
      </c>
      <c r="C1881">
        <f>IF($A1881="","",INDEX(ALGLIB_SSA_XAUUSD!$C$2:$C$2401,MATCH($A1881,ALGLIB_SSA_XAUUSD!$A$2:$A$2401,1)))</f>
        <v/>
      </c>
      <c r="D1881" s="14">
        <f>IF($A1881="","",INT((ROW()-2)/12)+1)</f>
        <v/>
      </c>
      <c r="E1881" s="14">
        <f>IF(AND(E1886&lt;&gt;"",D1886=D1874+1),E1874+(E1886-E1874)*7/12,"")</f>
        <v/>
      </c>
      <c r="F1881" s="14">
        <f>IF(AND(F1886&lt;&gt;"",D1886=D1874+1),F1874+(F1886-F1874)*7/12,"")</f>
        <v/>
      </c>
      <c r="G1881" s="14">
        <f>IF(AND(G1886&lt;&gt;"",D1886=D1874+1),G1874+(G1886-G1874)*7/12,"")</f>
        <v/>
      </c>
      <c r="H1881" s="14">
        <f>IF(AND(H1886&lt;&gt;"",D1886=D1874+1),H1874+(H1886-H1874)*7/12,"")</f>
        <v/>
      </c>
      <c r="I1881" s="14">
        <f>IF(AND(L1886&lt;&gt;"",D1886=D1874+1),I1874+(I1886-I1874)*7/12,"")</f>
        <v/>
      </c>
      <c r="J1881">
        <f>_xlfn.XLOOKUP($A1881,ALGLIB_SSA_XAUUSD!$AA$2:$AA$2401,ALGLIB_SSA_XAUUSD!$P$2:$P$2401,"",0)</f>
        <v/>
      </c>
      <c r="K1881">
        <f>_xlfn.XLOOKUP($A1881,ALGLIB_SSA_XAUUSD!$AA$2:$AA$2401,ALGLIB_SSA_XAUUSD!$Q$2:$Q$2401,"",0)</f>
        <v/>
      </c>
      <c r="L1881">
        <f>_xlfn.XLOOKUP($A1881,ALGLIB_SSA_XAUUSD!$AA$2:$AA$2401,ALGLIB_SSA_XAUUSD!$R$2:$R$2401,"",0)</f>
        <v/>
      </c>
      <c r="M1881">
        <f>_xlfn.XLOOKUP($A1881,ALGLIB_SSA_XAUUSD!$AA$2:$AA$2401,ALGLIB_SSA_XAUUSD!$S$2:$S$2401,"",0)</f>
        <v/>
      </c>
      <c r="N1881">
        <f>_xlfn.XLOOKUP($A1881,ALGLIB_SSA_XAUUSD!$AA$2:$AA$2401,ALGLIB_SSA_XAUUSD!$T$2:$T$2401,"",0)</f>
        <v/>
      </c>
      <c r="O1881">
        <f>_xlfn.XLOOKUP($A1881,ALGLIB_SSA_XAUUSD!$AA$2:$AA$2401,ALGLIB_SSA_XAUUSD!$U$2:$U$2401,"",0)</f>
        <v/>
      </c>
      <c r="P1881">
        <f>_xlfn.XLOOKUP($A1881,ALGLIB_SSA_XAUUSD!$AA$2:$AA$2401,ALGLIB_SSA_XAUUSD!$V$2:$V$2401,"",0)</f>
        <v/>
      </c>
      <c r="S1881">
        <f>A1881</f>
        <v/>
      </c>
      <c r="T1881">
        <f>J1881</f>
        <v/>
      </c>
      <c r="U1881">
        <f>K1881</f>
        <v/>
      </c>
      <c r="V1881" s="14">
        <f>IF($A1881="","",MOD(ROW()-2,12)+1)</f>
        <v/>
      </c>
      <c r="W1881">
        <f>L1881</f>
        <v/>
      </c>
      <c r="X1881" s="14">
        <f>IF(F1881="","",F1881)</f>
        <v/>
      </c>
      <c r="Y1881" s="14">
        <f>IF(G1881="","",G1881)</f>
        <v/>
      </c>
      <c r="Z1881">
        <f>M1881</f>
        <v/>
      </c>
      <c r="AA1881">
        <f>N1881</f>
        <v/>
      </c>
      <c r="AB1881" s="14">
        <f>IF(H1881="","",H1881)</f>
        <v/>
      </c>
      <c r="AC1881">
        <f>O1881</f>
        <v/>
      </c>
      <c r="AD1881" s="14">
        <f>IF(I1881="","",I1881)</f>
        <v/>
      </c>
      <c r="AE1881">
        <f>P1881</f>
        <v/>
      </c>
      <c r="AH1881">
        <f>IF(S1881&lt;&gt;"",S1881,AH1880+900)</f>
        <v/>
      </c>
      <c r="AI1881">
        <f>IF(T1881&lt;&gt;"",T1881,AI1880)</f>
        <v/>
      </c>
      <c r="AJ1881">
        <f>IF(U1881&lt;&gt;"",U1881,AJ1880)</f>
        <v/>
      </c>
      <c r="AK1881">
        <f>IF(W1881&lt;&gt;"",W1881,"")</f>
        <v/>
      </c>
      <c r="AL1881" s="14">
        <f>IF(X1881&lt;&gt;"",X1881,"")</f>
        <v/>
      </c>
      <c r="AM1881" s="14">
        <f>IF(Y1881&lt;&gt;"",Y1881,"")</f>
        <v/>
      </c>
      <c r="AN1881" s="14">
        <f>IF(OR(AL1881="",AM1881=""),"",AL1881-AM1881)</f>
        <v/>
      </c>
      <c r="AO1881">
        <f>IF(AN1881="","",IF(AN1881&gt;0,"Bullish","Bearish"))</f>
        <v/>
      </c>
      <c r="AP1881">
        <f>IF(AO1881="",AP1880,AO1881)</f>
        <v/>
      </c>
      <c r="AQ1881" s="14">
        <f>IF(AB1881&lt;&gt;"",AB1881,"")</f>
        <v/>
      </c>
      <c r="AR1881" s="14">
        <f>IF(AD1881&lt;&gt;"",AD1881,"")</f>
        <v/>
      </c>
      <c r="AS1881">
        <f>IF(AS1880+1=13,1,AS1880+1)</f>
        <v/>
      </c>
      <c r="AT1881">
        <f>IFERROR(IF(SLOPE($AQ$1862:$AQ$1873,$AS$1862:$AS$1873)&gt;0,MIN(3,ABS(SLOPE($AQ$1862:$AQ$1873,$AS$1862:$AS$1873))),IF(SLOPE($AQ$1862:$AQ$1873,$AS$1862:$AS$1873)&lt;-0.5,-0.5,0)),0)</f>
        <v/>
      </c>
      <c r="AU1881">
        <f>IFERROR(IF(SLOPE($AR$1862:$AR$1873,$AS$1862:$AS$1873)&lt;0,MAX(-3,-ABS(SLOPE($AR$1862:$AR$1873,$AS$1862:$AS$1873))),IF(SLOPE($AR$1862:$AR$1873,$AS$1862:$AS$1873)&gt;0.5,0.5,0)),0)</f>
        <v/>
      </c>
      <c r="AV1881">
        <f>($AQ$1874+(AT1881*(AS1881-1)))</f>
        <v/>
      </c>
      <c r="AW1881">
        <f>($AR$1874+(AU1881*(AS1881-1)))</f>
        <v/>
      </c>
      <c r="AX1881">
        <f>IF(AT1881&gt;0,AV1881+AT1881,AV1881)</f>
        <v/>
      </c>
      <c r="AY1881">
        <f>IF(AU1881&lt;0,AW1881+AU1881,AW1881)</f>
        <v/>
      </c>
      <c r="BA1881" s="14">
        <f>IFERROR(AX1881-AQ1881,"")</f>
        <v/>
      </c>
      <c r="BB1881" s="14">
        <f>IFERROR(AY1881-AR1881,"")</f>
        <v/>
      </c>
      <c r="BD1881">
        <f>AH1881</f>
        <v/>
      </c>
      <c r="BE1881">
        <f>AI1881</f>
        <v/>
      </c>
      <c r="BF1881">
        <f>AJ1881</f>
        <v/>
      </c>
      <c r="BG1881" s="14">
        <f>L1881</f>
        <v/>
      </c>
      <c r="BH1881" s="14">
        <f>IF(X1881="","",X1881)</f>
        <v/>
      </c>
      <c r="BI1881" s="14">
        <f>IF(Y1881="","",Y1881)</f>
        <v/>
      </c>
      <c r="BJ1881">
        <f>Z1881</f>
        <v/>
      </c>
      <c r="BK1881">
        <f>AA1881</f>
        <v/>
      </c>
      <c r="BL1881">
        <f>IFERROR(AX1881,"")</f>
        <v/>
      </c>
      <c r="BM1881">
        <f>IFERROR(AY1881,"")</f>
        <v/>
      </c>
    </row>
    <row r="1882" ht="14.25" customHeight="1">
      <c r="A1882">
        <f>ALGLIB_SSA_XAUUSD!AA1882</f>
        <v/>
      </c>
      <c r="B1882">
        <f>IF($A1882="","",INDEX(ALGLIB_SSA_XAUUSD!$B$2:$B$2401,MATCH($A1882,ALGLIB_SSA_XAUUSD!$A$2:$A$2401,1)))</f>
        <v/>
      </c>
      <c r="C1882">
        <f>IF($A1882="","",INDEX(ALGLIB_SSA_XAUUSD!$C$2:$C$2401,MATCH($A1882,ALGLIB_SSA_XAUUSD!$A$2:$A$2401,1)))</f>
        <v/>
      </c>
      <c r="D1882" s="14">
        <f>IF($A1882="","",INT((ROW()-2)/12)+1)</f>
        <v/>
      </c>
      <c r="E1882" s="14">
        <f>IF(AND(E1886&lt;&gt;"",D1886=D1874+1),E1874+(E1886-E1874)*8/12,"")</f>
        <v/>
      </c>
      <c r="F1882" s="14">
        <f>IF(AND(F1886&lt;&gt;"",D1886=D1874+1),F1874+(F1886-F1874)*8/12,"")</f>
        <v/>
      </c>
      <c r="G1882" s="14">
        <f>IF(AND(G1886&lt;&gt;"",D1886=D1874+1),G1874+(G1886-G1874)*8/12,"")</f>
        <v/>
      </c>
      <c r="H1882" s="14">
        <f>IF(AND(H1886&lt;&gt;"",D1886=D1874+1),H1874+(H1886-H1874)*8/12,"")</f>
        <v/>
      </c>
      <c r="I1882" s="14">
        <f>IF(AND(L1886&lt;&gt;"",D1886=D1874+1),I1874+(I1886-I1874)*8/12,"")</f>
        <v/>
      </c>
      <c r="J1882">
        <f>_xlfn.XLOOKUP($A1882,ALGLIB_SSA_XAUUSD!$AA$2:$AA$2401,ALGLIB_SSA_XAUUSD!$P$2:$P$2401,"",0)</f>
        <v/>
      </c>
      <c r="K1882">
        <f>_xlfn.XLOOKUP($A1882,ALGLIB_SSA_XAUUSD!$AA$2:$AA$2401,ALGLIB_SSA_XAUUSD!$Q$2:$Q$2401,"",0)</f>
        <v/>
      </c>
      <c r="L1882">
        <f>_xlfn.XLOOKUP($A1882,ALGLIB_SSA_XAUUSD!$AA$2:$AA$2401,ALGLIB_SSA_XAUUSD!$R$2:$R$2401,"",0)</f>
        <v/>
      </c>
      <c r="M1882">
        <f>_xlfn.XLOOKUP($A1882,ALGLIB_SSA_XAUUSD!$AA$2:$AA$2401,ALGLIB_SSA_XAUUSD!$S$2:$S$2401,"",0)</f>
        <v/>
      </c>
      <c r="N1882">
        <f>_xlfn.XLOOKUP($A1882,ALGLIB_SSA_XAUUSD!$AA$2:$AA$2401,ALGLIB_SSA_XAUUSD!$T$2:$T$2401,"",0)</f>
        <v/>
      </c>
      <c r="O1882">
        <f>_xlfn.XLOOKUP($A1882,ALGLIB_SSA_XAUUSD!$AA$2:$AA$2401,ALGLIB_SSA_XAUUSD!$U$2:$U$2401,"",0)</f>
        <v/>
      </c>
      <c r="P1882">
        <f>_xlfn.XLOOKUP($A1882,ALGLIB_SSA_XAUUSD!$AA$2:$AA$2401,ALGLIB_SSA_XAUUSD!$V$2:$V$2401,"",0)</f>
        <v/>
      </c>
      <c r="S1882">
        <f>A1882</f>
        <v/>
      </c>
      <c r="T1882">
        <f>J1882</f>
        <v/>
      </c>
      <c r="U1882">
        <f>K1882</f>
        <v/>
      </c>
      <c r="V1882" s="14">
        <f>IF($A1882="","",MOD(ROW()-2,12)+1)</f>
        <v/>
      </c>
      <c r="W1882">
        <f>L1882</f>
        <v/>
      </c>
      <c r="X1882" s="14">
        <f>IF(F1882="","",F1882)</f>
        <v/>
      </c>
      <c r="Y1882" s="14">
        <f>IF(G1882="","",G1882)</f>
        <v/>
      </c>
      <c r="Z1882">
        <f>M1882</f>
        <v/>
      </c>
      <c r="AA1882">
        <f>N1882</f>
        <v/>
      </c>
      <c r="AB1882" s="14">
        <f>IF(H1882="","",H1882)</f>
        <v/>
      </c>
      <c r="AC1882">
        <f>O1882</f>
        <v/>
      </c>
      <c r="AD1882" s="14">
        <f>IF(I1882="","",I1882)</f>
        <v/>
      </c>
      <c r="AE1882">
        <f>P1882</f>
        <v/>
      </c>
      <c r="AH1882">
        <f>IF(S1882&lt;&gt;"",S1882,AH1881+900)</f>
        <v/>
      </c>
      <c r="AI1882">
        <f>IF(T1882&lt;&gt;"",T1882,AI1881)</f>
        <v/>
      </c>
      <c r="AJ1882">
        <f>IF(U1882&lt;&gt;"",U1882,AJ1881)</f>
        <v/>
      </c>
      <c r="AK1882">
        <f>IF(W1882&lt;&gt;"",W1882,"")</f>
        <v/>
      </c>
      <c r="AL1882" s="14">
        <f>IF(X1882&lt;&gt;"",X1882,"")</f>
        <v/>
      </c>
      <c r="AM1882" s="14">
        <f>IF(Y1882&lt;&gt;"",Y1882,"")</f>
        <v/>
      </c>
      <c r="AN1882" s="14">
        <f>IF(OR(AL1882="",AM1882=""),"",AL1882-AM1882)</f>
        <v/>
      </c>
      <c r="AO1882">
        <f>IF(AN1882="","",IF(AN1882&gt;0,"Bullish","Bearish"))</f>
        <v/>
      </c>
      <c r="AP1882">
        <f>IF(AO1882="",AP1881,AO1882)</f>
        <v/>
      </c>
      <c r="AQ1882" s="14">
        <f>IF(AB1882&lt;&gt;"",AB1882,"")</f>
        <v/>
      </c>
      <c r="AR1882" s="14">
        <f>IF(AD1882&lt;&gt;"",AD1882,"")</f>
        <v/>
      </c>
      <c r="AS1882">
        <f>IF(AS1881+1=13,1,AS1881+1)</f>
        <v/>
      </c>
      <c r="AT1882">
        <f>IFERROR(IF(SLOPE($AQ$1862:$AQ$1873,$AS$1862:$AS$1873)&gt;0,MIN(3,ABS(SLOPE($AQ$1862:$AQ$1873,$AS$1862:$AS$1873))),IF(SLOPE($AQ$1862:$AQ$1873,$AS$1862:$AS$1873)&lt;-0.5,-0.5,0)),0)</f>
        <v/>
      </c>
      <c r="AU1882">
        <f>IFERROR(IF(SLOPE($AR$1862:$AR$1873,$AS$1862:$AS$1873)&lt;0,MAX(-3,-ABS(SLOPE($AR$1862:$AR$1873,$AS$1862:$AS$1873))),IF(SLOPE($AR$1862:$AR$1873,$AS$1862:$AS$1873)&gt;0.5,0.5,0)),0)</f>
        <v/>
      </c>
      <c r="AV1882">
        <f>($AQ$1874+(AT1882*(AS1882-1)))</f>
        <v/>
      </c>
      <c r="AW1882">
        <f>($AR$1874+(AU1882*(AS1882-1)))</f>
        <v/>
      </c>
      <c r="AX1882">
        <f>IF(AT1882&gt;0,AV1882+AT1882,AV1882)</f>
        <v/>
      </c>
      <c r="AY1882">
        <f>IF(AU1882&lt;0,AW1882+AU1882,AW1882)</f>
        <v/>
      </c>
      <c r="BA1882" s="14">
        <f>IFERROR(AX1882-AQ1882,"")</f>
        <v/>
      </c>
      <c r="BB1882" s="14">
        <f>IFERROR(AY1882-AR1882,"")</f>
        <v/>
      </c>
      <c r="BD1882">
        <f>AH1882</f>
        <v/>
      </c>
      <c r="BE1882">
        <f>AI1882</f>
        <v/>
      </c>
      <c r="BF1882">
        <f>AJ1882</f>
        <v/>
      </c>
      <c r="BG1882" s="14">
        <f>L1882</f>
        <v/>
      </c>
      <c r="BH1882" s="14">
        <f>IF(X1882="","",X1882)</f>
        <v/>
      </c>
      <c r="BI1882" s="14">
        <f>IF(Y1882="","",Y1882)</f>
        <v/>
      </c>
      <c r="BJ1882">
        <f>Z1882</f>
        <v/>
      </c>
      <c r="BK1882">
        <f>AA1882</f>
        <v/>
      </c>
      <c r="BL1882">
        <f>IFERROR(AX1882,"")</f>
        <v/>
      </c>
      <c r="BM1882">
        <f>IFERROR(AY1882,"")</f>
        <v/>
      </c>
    </row>
    <row r="1883" ht="14.25" customHeight="1">
      <c r="A1883">
        <f>ALGLIB_SSA_XAUUSD!AA1883</f>
        <v/>
      </c>
      <c r="B1883">
        <f>IF($A1883="","",INDEX(ALGLIB_SSA_XAUUSD!$B$2:$B$2401,MATCH($A1883,ALGLIB_SSA_XAUUSD!$A$2:$A$2401,1)))</f>
        <v/>
      </c>
      <c r="C1883">
        <f>IF($A1883="","",INDEX(ALGLIB_SSA_XAUUSD!$C$2:$C$2401,MATCH($A1883,ALGLIB_SSA_XAUUSD!$A$2:$A$2401,1)))</f>
        <v/>
      </c>
      <c r="D1883" s="14">
        <f>IF($A1883="","",INT((ROW()-2)/12)+1)</f>
        <v/>
      </c>
      <c r="E1883" s="14">
        <f>IF(AND(E1886&lt;&gt;"",D1886=D1874+1),E1874+(E1886-E1874)*9/12,"")</f>
        <v/>
      </c>
      <c r="F1883" s="14">
        <f>IF(AND(F1886&lt;&gt;"",D1886=D1874+1),F1874+(F1886-F1874)*9/12,"")</f>
        <v/>
      </c>
      <c r="G1883" s="14">
        <f>IF(AND(G1886&lt;&gt;"",D1886=D1874+1),G1874+(G1886-G1874)*9/12,"")</f>
        <v/>
      </c>
      <c r="H1883" s="14">
        <f>IF(AND(H1886&lt;&gt;"",D1886=D1874+1),H1874+(H1886-H1874)*9/12,"")</f>
        <v/>
      </c>
      <c r="I1883" s="14">
        <f>IF(AND(L1886&lt;&gt;"",D1886=D1874+1),I1874+(I1886-I1874)*9/12,"")</f>
        <v/>
      </c>
      <c r="J1883">
        <f>_xlfn.XLOOKUP($A1883,ALGLIB_SSA_XAUUSD!$AA$2:$AA$2401,ALGLIB_SSA_XAUUSD!$P$2:$P$2401,"",0)</f>
        <v/>
      </c>
      <c r="K1883">
        <f>_xlfn.XLOOKUP($A1883,ALGLIB_SSA_XAUUSD!$AA$2:$AA$2401,ALGLIB_SSA_XAUUSD!$Q$2:$Q$2401,"",0)</f>
        <v/>
      </c>
      <c r="L1883">
        <f>_xlfn.XLOOKUP($A1883,ALGLIB_SSA_XAUUSD!$AA$2:$AA$2401,ALGLIB_SSA_XAUUSD!$R$2:$R$2401,"",0)</f>
        <v/>
      </c>
      <c r="M1883">
        <f>_xlfn.XLOOKUP($A1883,ALGLIB_SSA_XAUUSD!$AA$2:$AA$2401,ALGLIB_SSA_XAUUSD!$S$2:$S$2401,"",0)</f>
        <v/>
      </c>
      <c r="N1883">
        <f>_xlfn.XLOOKUP($A1883,ALGLIB_SSA_XAUUSD!$AA$2:$AA$2401,ALGLIB_SSA_XAUUSD!$T$2:$T$2401,"",0)</f>
        <v/>
      </c>
      <c r="O1883">
        <f>_xlfn.XLOOKUP($A1883,ALGLIB_SSA_XAUUSD!$AA$2:$AA$2401,ALGLIB_SSA_XAUUSD!$U$2:$U$2401,"",0)</f>
        <v/>
      </c>
      <c r="P1883">
        <f>_xlfn.XLOOKUP($A1883,ALGLIB_SSA_XAUUSD!$AA$2:$AA$2401,ALGLIB_SSA_XAUUSD!$V$2:$V$2401,"",0)</f>
        <v/>
      </c>
      <c r="S1883">
        <f>A1883</f>
        <v/>
      </c>
      <c r="T1883">
        <f>J1883</f>
        <v/>
      </c>
      <c r="U1883">
        <f>K1883</f>
        <v/>
      </c>
      <c r="V1883" s="14">
        <f>IF($A1883="","",MOD(ROW()-2,12)+1)</f>
        <v/>
      </c>
      <c r="W1883">
        <f>L1883</f>
        <v/>
      </c>
      <c r="X1883" s="14">
        <f>IF(F1883="","",F1883)</f>
        <v/>
      </c>
      <c r="Y1883" s="14">
        <f>IF(G1883="","",G1883)</f>
        <v/>
      </c>
      <c r="Z1883">
        <f>M1883</f>
        <v/>
      </c>
      <c r="AA1883">
        <f>N1883</f>
        <v/>
      </c>
      <c r="AB1883" s="14">
        <f>IF(H1883="","",H1883)</f>
        <v/>
      </c>
      <c r="AC1883">
        <f>O1883</f>
        <v/>
      </c>
      <c r="AD1883" s="14">
        <f>IF(I1883="","",I1883)</f>
        <v/>
      </c>
      <c r="AE1883">
        <f>P1883</f>
        <v/>
      </c>
      <c r="AH1883">
        <f>IF(S1883&lt;&gt;"",S1883,AH1882+900)</f>
        <v/>
      </c>
      <c r="AI1883">
        <f>IF(T1883&lt;&gt;"",T1883,AI1882)</f>
        <v/>
      </c>
      <c r="AJ1883">
        <f>IF(U1883&lt;&gt;"",U1883,AJ1882)</f>
        <v/>
      </c>
      <c r="AK1883">
        <f>IF(W1883&lt;&gt;"",W1883,"")</f>
        <v/>
      </c>
      <c r="AL1883" s="14">
        <f>IF(X1883&lt;&gt;"",X1883,"")</f>
        <v/>
      </c>
      <c r="AM1883" s="14">
        <f>IF(Y1883&lt;&gt;"",Y1883,"")</f>
        <v/>
      </c>
      <c r="AN1883" s="14">
        <f>IF(OR(AL1883="",AM1883=""),"",AL1883-AM1883)</f>
        <v/>
      </c>
      <c r="AO1883">
        <f>IF(AN1883="","",IF(AN1883&gt;0,"Bullish","Bearish"))</f>
        <v/>
      </c>
      <c r="AP1883">
        <f>IF(AO1883="",AP1882,AO1883)</f>
        <v/>
      </c>
      <c r="AQ1883" s="14">
        <f>IF(AB1883&lt;&gt;"",AB1883,"")</f>
        <v/>
      </c>
      <c r="AR1883" s="14">
        <f>IF(AD1883&lt;&gt;"",AD1883,"")</f>
        <v/>
      </c>
      <c r="AS1883">
        <f>IF(AS1882+1=13,1,AS1882+1)</f>
        <v/>
      </c>
      <c r="AT1883">
        <f>IFERROR(IF(SLOPE($AQ$1862:$AQ$1873,$AS$1862:$AS$1873)&gt;0,MIN(3,ABS(SLOPE($AQ$1862:$AQ$1873,$AS$1862:$AS$1873))),IF(SLOPE($AQ$1862:$AQ$1873,$AS$1862:$AS$1873)&lt;-0.5,-0.5,0)),0)</f>
        <v/>
      </c>
      <c r="AU1883">
        <f>IFERROR(IF(SLOPE($AR$1862:$AR$1873,$AS$1862:$AS$1873)&lt;0,MAX(-3,-ABS(SLOPE($AR$1862:$AR$1873,$AS$1862:$AS$1873))),IF(SLOPE($AR$1862:$AR$1873,$AS$1862:$AS$1873)&gt;0.5,0.5,0)),0)</f>
        <v/>
      </c>
      <c r="AV1883">
        <f>($AQ$1874+(AT1883*(AS1883-1)))</f>
        <v/>
      </c>
      <c r="AW1883">
        <f>($AR$1874+(AU1883*(AS1883-1)))</f>
        <v/>
      </c>
      <c r="AX1883">
        <f>IF(AT1883&gt;0,AV1883+AT1883,AV1883)</f>
        <v/>
      </c>
      <c r="AY1883">
        <f>IF(AU1883&lt;0,AW1883+AU1883,AW1883)</f>
        <v/>
      </c>
      <c r="BA1883" s="14">
        <f>IFERROR(AX1883-AQ1883,"")</f>
        <v/>
      </c>
      <c r="BB1883" s="14">
        <f>IFERROR(AY1883-AR1883,"")</f>
        <v/>
      </c>
      <c r="BD1883">
        <f>AH1883</f>
        <v/>
      </c>
      <c r="BE1883">
        <f>AI1883</f>
        <v/>
      </c>
      <c r="BF1883">
        <f>AJ1883</f>
        <v/>
      </c>
      <c r="BG1883" s="14">
        <f>L1883</f>
        <v/>
      </c>
      <c r="BH1883" s="14">
        <f>IF(X1883="","",X1883)</f>
        <v/>
      </c>
      <c r="BI1883" s="14">
        <f>IF(Y1883="","",Y1883)</f>
        <v/>
      </c>
      <c r="BJ1883">
        <f>Z1883</f>
        <v/>
      </c>
      <c r="BK1883">
        <f>AA1883</f>
        <v/>
      </c>
      <c r="BL1883">
        <f>IFERROR(AX1883,"")</f>
        <v/>
      </c>
      <c r="BM1883">
        <f>IFERROR(AY1883,"")</f>
        <v/>
      </c>
    </row>
    <row r="1884" ht="14.25" customHeight="1">
      <c r="A1884">
        <f>ALGLIB_SSA_XAUUSD!AA1884</f>
        <v/>
      </c>
      <c r="B1884">
        <f>IF($A1884="","",INDEX(ALGLIB_SSA_XAUUSD!$B$2:$B$2401,MATCH($A1884,ALGLIB_SSA_XAUUSD!$A$2:$A$2401,1)))</f>
        <v/>
      </c>
      <c r="C1884">
        <f>IF($A1884="","",INDEX(ALGLIB_SSA_XAUUSD!$C$2:$C$2401,MATCH($A1884,ALGLIB_SSA_XAUUSD!$A$2:$A$2401,1)))</f>
        <v/>
      </c>
      <c r="D1884" s="14">
        <f>IF($A1884="","",INT((ROW()-2)/12)+1)</f>
        <v/>
      </c>
      <c r="E1884" s="14">
        <f>IF(AND(E1886&lt;&gt;"",D1886=D1874+1),E1874+(E1886-E1874)*10/12,"")</f>
        <v/>
      </c>
      <c r="F1884" s="14">
        <f>IF(AND(F1886&lt;&gt;"",D1886=D1874+1),F1874+(F1886-F1874)*10/12,"")</f>
        <v/>
      </c>
      <c r="G1884" s="14">
        <f>IF(AND(G1886&lt;&gt;"",D1886=D1874+1),G1874+(G1886-G1874)*10/12,"")</f>
        <v/>
      </c>
      <c r="H1884" s="14">
        <f>IF(AND(H1886&lt;&gt;"",D1886=D1874+1),H1874+(H1886-H1874)*10/12,"")</f>
        <v/>
      </c>
      <c r="I1884" s="14">
        <f>IF(AND(L1886&lt;&gt;"",D1886=D1874+1),I1874+(I1886-I1874)*10/12,"")</f>
        <v/>
      </c>
      <c r="J1884">
        <f>_xlfn.XLOOKUP($A1884,ALGLIB_SSA_XAUUSD!$AA$2:$AA$2401,ALGLIB_SSA_XAUUSD!$P$2:$P$2401,"",0)</f>
        <v/>
      </c>
      <c r="K1884">
        <f>_xlfn.XLOOKUP($A1884,ALGLIB_SSA_XAUUSD!$AA$2:$AA$2401,ALGLIB_SSA_XAUUSD!$Q$2:$Q$2401,"",0)</f>
        <v/>
      </c>
      <c r="L1884">
        <f>_xlfn.XLOOKUP($A1884,ALGLIB_SSA_XAUUSD!$AA$2:$AA$2401,ALGLIB_SSA_XAUUSD!$R$2:$R$2401,"",0)</f>
        <v/>
      </c>
      <c r="M1884">
        <f>_xlfn.XLOOKUP($A1884,ALGLIB_SSA_XAUUSD!$AA$2:$AA$2401,ALGLIB_SSA_XAUUSD!$S$2:$S$2401,"",0)</f>
        <v/>
      </c>
      <c r="N1884">
        <f>_xlfn.XLOOKUP($A1884,ALGLIB_SSA_XAUUSD!$AA$2:$AA$2401,ALGLIB_SSA_XAUUSD!$T$2:$T$2401,"",0)</f>
        <v/>
      </c>
      <c r="O1884">
        <f>_xlfn.XLOOKUP($A1884,ALGLIB_SSA_XAUUSD!$AA$2:$AA$2401,ALGLIB_SSA_XAUUSD!$U$2:$U$2401,"",0)</f>
        <v/>
      </c>
      <c r="P1884">
        <f>_xlfn.XLOOKUP($A1884,ALGLIB_SSA_XAUUSD!$AA$2:$AA$2401,ALGLIB_SSA_XAUUSD!$V$2:$V$2401,"",0)</f>
        <v/>
      </c>
      <c r="S1884">
        <f>A1884</f>
        <v/>
      </c>
      <c r="T1884">
        <f>J1884</f>
        <v/>
      </c>
      <c r="U1884">
        <f>K1884</f>
        <v/>
      </c>
      <c r="V1884" s="14">
        <f>IF($A1884="","",MOD(ROW()-2,12)+1)</f>
        <v/>
      </c>
      <c r="W1884">
        <f>L1884</f>
        <v/>
      </c>
      <c r="X1884" s="14">
        <f>IF(F1884="","",F1884)</f>
        <v/>
      </c>
      <c r="Y1884" s="14">
        <f>IF(G1884="","",G1884)</f>
        <v/>
      </c>
      <c r="Z1884">
        <f>M1884</f>
        <v/>
      </c>
      <c r="AA1884">
        <f>N1884</f>
        <v/>
      </c>
      <c r="AB1884" s="14">
        <f>IF(H1884="","",H1884)</f>
        <v/>
      </c>
      <c r="AC1884">
        <f>O1884</f>
        <v/>
      </c>
      <c r="AD1884" s="14">
        <f>IF(I1884="","",I1884)</f>
        <v/>
      </c>
      <c r="AE1884">
        <f>P1884</f>
        <v/>
      </c>
      <c r="AH1884">
        <f>IF(S1884&lt;&gt;"",S1884,AH1883+900)</f>
        <v/>
      </c>
      <c r="AI1884">
        <f>IF(T1884&lt;&gt;"",T1884,AI1883)</f>
        <v/>
      </c>
      <c r="AJ1884">
        <f>IF(U1884&lt;&gt;"",U1884,AJ1883)</f>
        <v/>
      </c>
      <c r="AK1884">
        <f>IF(W1884&lt;&gt;"",W1884,"")</f>
        <v/>
      </c>
      <c r="AL1884" s="14">
        <f>IF(X1884&lt;&gt;"",X1884,"")</f>
        <v/>
      </c>
      <c r="AM1884" s="14">
        <f>IF(Y1884&lt;&gt;"",Y1884,"")</f>
        <v/>
      </c>
      <c r="AN1884" s="14">
        <f>IF(OR(AL1884="",AM1884=""),"",AL1884-AM1884)</f>
        <v/>
      </c>
      <c r="AO1884">
        <f>IF(AN1884="","",IF(AN1884&gt;0,"Bullish","Bearish"))</f>
        <v/>
      </c>
      <c r="AP1884">
        <f>IF(AO1884="",AP1883,AO1884)</f>
        <v/>
      </c>
      <c r="AQ1884" s="14">
        <f>IF(AB1884&lt;&gt;"",AB1884,"")</f>
        <v/>
      </c>
      <c r="AR1884" s="14">
        <f>IF(AD1884&lt;&gt;"",AD1884,"")</f>
        <v/>
      </c>
      <c r="AS1884">
        <f>IF(AS1883+1=13,1,AS1883+1)</f>
        <v/>
      </c>
      <c r="AT1884">
        <f>IFERROR(IF(SLOPE($AQ$1862:$AQ$1873,$AS$1862:$AS$1873)&gt;0,MIN(3,ABS(SLOPE($AQ$1862:$AQ$1873,$AS$1862:$AS$1873))),IF(SLOPE($AQ$1862:$AQ$1873,$AS$1862:$AS$1873)&lt;-0.5,-0.5,0)),0)</f>
        <v/>
      </c>
      <c r="AU1884">
        <f>IFERROR(IF(SLOPE($AR$1862:$AR$1873,$AS$1862:$AS$1873)&lt;0,MAX(-3,-ABS(SLOPE($AR$1862:$AR$1873,$AS$1862:$AS$1873))),IF(SLOPE($AR$1862:$AR$1873,$AS$1862:$AS$1873)&gt;0.5,0.5,0)),0)</f>
        <v/>
      </c>
      <c r="AV1884">
        <f>($AQ$1874+(AT1884*(AS1884-1)))</f>
        <v/>
      </c>
      <c r="AW1884">
        <f>($AR$1874+(AU1884*(AS1884-1)))</f>
        <v/>
      </c>
      <c r="AX1884">
        <f>IF(AT1884&gt;0,AV1884+AT1884,AV1884)</f>
        <v/>
      </c>
      <c r="AY1884">
        <f>IF(AU1884&lt;0,AW1884+AU1884,AW1884)</f>
        <v/>
      </c>
      <c r="BA1884" s="14">
        <f>IFERROR(AX1884-AQ1884,"")</f>
        <v/>
      </c>
      <c r="BB1884" s="14">
        <f>IFERROR(AY1884-AR1884,"")</f>
        <v/>
      </c>
      <c r="BD1884">
        <f>AH1884</f>
        <v/>
      </c>
      <c r="BE1884">
        <f>AI1884</f>
        <v/>
      </c>
      <c r="BF1884">
        <f>AJ1884</f>
        <v/>
      </c>
      <c r="BG1884" s="14">
        <f>L1884</f>
        <v/>
      </c>
      <c r="BH1884" s="14">
        <f>IF(X1884="","",X1884)</f>
        <v/>
      </c>
      <c r="BI1884" s="14">
        <f>IF(Y1884="","",Y1884)</f>
        <v/>
      </c>
      <c r="BJ1884">
        <f>Z1884</f>
        <v/>
      </c>
      <c r="BK1884">
        <f>AA1884</f>
        <v/>
      </c>
      <c r="BL1884">
        <f>IFERROR(AX1884,"")</f>
        <v/>
      </c>
      <c r="BM1884">
        <f>IFERROR(AY1884,"")</f>
        <v/>
      </c>
    </row>
    <row r="1885" ht="14.25" customHeight="1">
      <c r="A1885">
        <f>ALGLIB_SSA_XAUUSD!AA1885</f>
        <v/>
      </c>
      <c r="B1885">
        <f>IF($A1885="","",INDEX(ALGLIB_SSA_XAUUSD!$B$2:$B$2401,MATCH($A1885,ALGLIB_SSA_XAUUSD!$A$2:$A$2401,1)))</f>
        <v/>
      </c>
      <c r="C1885">
        <f>IF($A1885="","",INDEX(ALGLIB_SSA_XAUUSD!$C$2:$C$2401,MATCH($A1885,ALGLIB_SSA_XAUUSD!$A$2:$A$2401,1)))</f>
        <v/>
      </c>
      <c r="D1885" s="14">
        <f>IF($A1885="","",INT((ROW()-2)/12)+1)</f>
        <v/>
      </c>
      <c r="E1885" s="14">
        <f>IF(AND(E1886&lt;&gt;"",D1886=D1874+1),E1874+(E1886-E1874)*11/12,"")</f>
        <v/>
      </c>
      <c r="F1885" s="14">
        <f>IF(AND(F1886&lt;&gt;"",D1886=D1874+1),F1874+(F1886-F1874)*11/12,"")</f>
        <v/>
      </c>
      <c r="G1885" s="14">
        <f>IF(AND(G1886&lt;&gt;"",D1886=D1874+1),G1874+(G1886-G1874)*11/12,"")</f>
        <v/>
      </c>
      <c r="H1885" s="14">
        <f>IF(AND(H1886&lt;&gt;"",D1886=D1874+1),H1874+(H1886-H1874)*11/12,"")</f>
        <v/>
      </c>
      <c r="I1885" s="14">
        <f>IF(AND(L1886&lt;&gt;"",D1886=D1874+1),I1874+(I1886-I1874)*11/12,"")</f>
        <v/>
      </c>
      <c r="J1885">
        <f>_xlfn.XLOOKUP($A1885,ALGLIB_SSA_XAUUSD!$AA$2:$AA$2401,ALGLIB_SSA_XAUUSD!$P$2:$P$2401,"",0)</f>
        <v/>
      </c>
      <c r="K1885">
        <f>_xlfn.XLOOKUP($A1885,ALGLIB_SSA_XAUUSD!$AA$2:$AA$2401,ALGLIB_SSA_XAUUSD!$Q$2:$Q$2401,"",0)</f>
        <v/>
      </c>
      <c r="L1885">
        <f>_xlfn.XLOOKUP($A1885,ALGLIB_SSA_XAUUSD!$AA$2:$AA$2401,ALGLIB_SSA_XAUUSD!$R$2:$R$2401,"",0)</f>
        <v/>
      </c>
      <c r="M1885">
        <f>_xlfn.XLOOKUP($A1885,ALGLIB_SSA_XAUUSD!$AA$2:$AA$2401,ALGLIB_SSA_XAUUSD!$S$2:$S$2401,"",0)</f>
        <v/>
      </c>
      <c r="N1885">
        <f>_xlfn.XLOOKUP($A1885,ALGLIB_SSA_XAUUSD!$AA$2:$AA$2401,ALGLIB_SSA_XAUUSD!$T$2:$T$2401,"",0)</f>
        <v/>
      </c>
      <c r="O1885">
        <f>_xlfn.XLOOKUP($A1885,ALGLIB_SSA_XAUUSD!$AA$2:$AA$2401,ALGLIB_SSA_XAUUSD!$U$2:$U$2401,"",0)</f>
        <v/>
      </c>
      <c r="P1885">
        <f>_xlfn.XLOOKUP($A1885,ALGLIB_SSA_XAUUSD!$AA$2:$AA$2401,ALGLIB_SSA_XAUUSD!$V$2:$V$2401,"",0)</f>
        <v/>
      </c>
      <c r="S1885">
        <f>A1885</f>
        <v/>
      </c>
      <c r="T1885">
        <f>J1885</f>
        <v/>
      </c>
      <c r="U1885">
        <f>K1885</f>
        <v/>
      </c>
      <c r="V1885" s="14">
        <f>IF($A1885="","",MOD(ROW()-2,12)+1)</f>
        <v/>
      </c>
      <c r="W1885">
        <f>L1885</f>
        <v/>
      </c>
      <c r="X1885" s="14">
        <f>IF(F1885="","",F1885)</f>
        <v/>
      </c>
      <c r="Y1885" s="14">
        <f>IF(G1885="","",G1885)</f>
        <v/>
      </c>
      <c r="Z1885">
        <f>M1885</f>
        <v/>
      </c>
      <c r="AA1885">
        <f>N1885</f>
        <v/>
      </c>
      <c r="AB1885" s="14">
        <f>IF(H1885="","",H1885)</f>
        <v/>
      </c>
      <c r="AC1885">
        <f>O1885</f>
        <v/>
      </c>
      <c r="AD1885" s="14">
        <f>IF(I1885="","",I1885)</f>
        <v/>
      </c>
      <c r="AE1885">
        <f>P1885</f>
        <v/>
      </c>
      <c r="AH1885">
        <f>IF(S1885&lt;&gt;"",S1885,AH1884+900)</f>
        <v/>
      </c>
      <c r="AI1885">
        <f>IF(T1885&lt;&gt;"",T1885,AI1884)</f>
        <v/>
      </c>
      <c r="AJ1885">
        <f>IF(U1885&lt;&gt;"",U1885,AJ1884)</f>
        <v/>
      </c>
      <c r="AK1885">
        <f>IF(W1885&lt;&gt;"",W1885,"")</f>
        <v/>
      </c>
      <c r="AL1885" s="14">
        <f>IF(X1885&lt;&gt;"",X1885,"")</f>
        <v/>
      </c>
      <c r="AM1885" s="14">
        <f>IF(Y1885&lt;&gt;"",Y1885,"")</f>
        <v/>
      </c>
      <c r="AN1885" s="14">
        <f>IF(OR(AL1885="",AM1885=""),"",AL1885-AM1885)</f>
        <v/>
      </c>
      <c r="AO1885">
        <f>IF(AN1885="","",IF(AN1885&gt;0,"Bullish","Bearish"))</f>
        <v/>
      </c>
      <c r="AP1885">
        <f>IF(AO1885="",AP1884,AO1885)</f>
        <v/>
      </c>
      <c r="AQ1885" s="14">
        <f>IF(AB1885&lt;&gt;"",AB1885,"")</f>
        <v/>
      </c>
      <c r="AR1885" s="14">
        <f>IF(AD1885&lt;&gt;"",AD1885,"")</f>
        <v/>
      </c>
      <c r="AS1885">
        <f>IF(AS1884+1=13,1,AS1884+1)</f>
        <v/>
      </c>
      <c r="AT1885">
        <f>IFERROR(IF(SLOPE($AQ$1862:$AQ$1873,$AS$1862:$AS$1873)&gt;0,MIN(3,ABS(SLOPE($AQ$1862:$AQ$1873,$AS$1862:$AS$1873))),IF(SLOPE($AQ$1862:$AQ$1873,$AS$1862:$AS$1873)&lt;-0.5,-0.5,0)),0)</f>
        <v/>
      </c>
      <c r="AU1885">
        <f>IFERROR(IF(SLOPE($AR$1862:$AR$1873,$AS$1862:$AS$1873)&lt;0,MAX(-3,-ABS(SLOPE($AR$1862:$AR$1873,$AS$1862:$AS$1873))),IF(SLOPE($AR$1862:$AR$1873,$AS$1862:$AS$1873)&gt;0.5,0.5,0)),0)</f>
        <v/>
      </c>
      <c r="AV1885">
        <f>($AQ$1874+(AT1885*(AS1885-1)))</f>
        <v/>
      </c>
      <c r="AW1885">
        <f>($AR$1874+(AU1885*(AS1885-1)))</f>
        <v/>
      </c>
      <c r="AX1885">
        <f>IF(AT1885&gt;0,AV1885+AT1885,AV1885)</f>
        <v/>
      </c>
      <c r="AY1885">
        <f>IF(AU1885&lt;0,AW1885+AU1885,AW1885)</f>
        <v/>
      </c>
      <c r="BA1885" s="14">
        <f>IFERROR(AX1885-AQ1885,"")</f>
        <v/>
      </c>
      <c r="BB1885" s="14">
        <f>IFERROR(AY1885-AR1885,"")</f>
        <v/>
      </c>
      <c r="BD1885">
        <f>AH1885</f>
        <v/>
      </c>
      <c r="BE1885">
        <f>AI1885</f>
        <v/>
      </c>
      <c r="BF1885">
        <f>AJ1885</f>
        <v/>
      </c>
      <c r="BG1885" s="14">
        <f>L1885</f>
        <v/>
      </c>
      <c r="BH1885" s="14">
        <f>IF(X1885="","",X1885)</f>
        <v/>
      </c>
      <c r="BI1885" s="14">
        <f>IF(Y1885="","",Y1885)</f>
        <v/>
      </c>
      <c r="BJ1885">
        <f>Z1885</f>
        <v/>
      </c>
      <c r="BK1885">
        <f>AA1885</f>
        <v/>
      </c>
      <c r="BL1885">
        <f>IFERROR(AX1885,"")</f>
        <v/>
      </c>
      <c r="BM1885">
        <f>IFERROR(AY1885,"")</f>
        <v/>
      </c>
    </row>
    <row r="1886" ht="14.25" customHeight="1">
      <c r="A1886">
        <f>ALGLIB_SSA_XAUUSD!AA1886</f>
        <v/>
      </c>
      <c r="B1886">
        <f>IF($A1886="","",INDEX(ALGLIB_SSA_XAUUSD!$B$2:$B$2401,MATCH($A1886,ALGLIB_SSA_XAUUSD!$A$2:$A$2401,1)))</f>
        <v/>
      </c>
      <c r="C1886">
        <f>IF($A1886="","",INDEX(ALGLIB_SSA_XAUUSD!$C$2:$C$2401,MATCH($A1886,ALGLIB_SSA_XAUUSD!$A$2:$A$2401,1)))</f>
        <v/>
      </c>
      <c r="D1886" s="14">
        <f>IF($A1886="","",INT((ROW()-2)/12)+1)</f>
        <v/>
      </c>
      <c r="E1886" s="14">
        <f>IF($A1886="","",INDEX(ALGLIB_SSA_XAUUSD!$D$2:$D$2401,MATCH($A1886,ALGLIB_SSA_XAUUSD!$A$2:$A$2401,1)))</f>
        <v/>
      </c>
      <c r="F1886" s="14">
        <f>IF($A1886="","",INDEX(ALGLIB_SSA_XAUUSD!$E$2:$E$2401,MATCH($A1886,ALGLIB_SSA_XAUUSD!$A$2:$A$2401,1)))</f>
        <v/>
      </c>
      <c r="G1886" s="14">
        <f>IF($A1886="","",INDEX(ALGLIB_SSA_XAUUSD!$F$2:$F$2401,MATCH($A1886,ALGLIB_SSA_XAUUSD!$A$2:$A$2401,1)))</f>
        <v/>
      </c>
      <c r="H1886" s="14">
        <f>IF($A1886="","",INDEX(ALGLIB_SSA_XAUUSD!$G$2:$G$2401,MATCH($A1886,ALGLIB_SSA_XAUUSD!$A$2:$A$2401,1)))</f>
        <v/>
      </c>
      <c r="I1886" s="14">
        <f>IF($A1886="","",INDEX(ALGLIB_SSA_XAUUSD!$H$2:$H$2401,MATCH($A1886,ALGLIB_SSA_XAUUSD!$A$2:$A$2401,1)))</f>
        <v/>
      </c>
      <c r="J1886">
        <f>_xlfn.XLOOKUP($A1886,ALGLIB_SSA_XAUUSD!$AA$2:$AA$2401,ALGLIB_SSA_XAUUSD!$P$2:$P$2401,"",0)</f>
        <v/>
      </c>
      <c r="K1886">
        <f>_xlfn.XLOOKUP($A1886,ALGLIB_SSA_XAUUSD!$AA$2:$AA$2401,ALGLIB_SSA_XAUUSD!$Q$2:$Q$2401,"",0)</f>
        <v/>
      </c>
      <c r="L1886">
        <f>_xlfn.XLOOKUP($A1886,ALGLIB_SSA_XAUUSD!$AA$2:$AA$2401,ALGLIB_SSA_XAUUSD!$R$2:$R$2401,"",0)</f>
        <v/>
      </c>
      <c r="M1886">
        <f>_xlfn.XLOOKUP($A1886,ALGLIB_SSA_XAUUSD!$AA$2:$AA$2401,ALGLIB_SSA_XAUUSD!$S$2:$S$2401,"",0)</f>
        <v/>
      </c>
      <c r="N1886">
        <f>_xlfn.XLOOKUP($A1886,ALGLIB_SSA_XAUUSD!$AA$2:$AA$2401,ALGLIB_SSA_XAUUSD!$T$2:$T$2401,"",0)</f>
        <v/>
      </c>
      <c r="O1886">
        <f>_xlfn.XLOOKUP($A1886,ALGLIB_SSA_XAUUSD!$AA$2:$AA$2401,ALGLIB_SSA_XAUUSD!$U$2:$U$2401,"",0)</f>
        <v/>
      </c>
      <c r="P1886">
        <f>_xlfn.XLOOKUP($A1886,ALGLIB_SSA_XAUUSD!$AA$2:$AA$2401,ALGLIB_SSA_XAUUSD!$V$2:$V$2401,"",0)</f>
        <v/>
      </c>
      <c r="S1886">
        <f>A1886</f>
        <v/>
      </c>
      <c r="T1886">
        <f>J1886</f>
        <v/>
      </c>
      <c r="U1886">
        <f>K1886</f>
        <v/>
      </c>
      <c r="V1886" s="14">
        <f>IF($A1886="","",MOD(ROW()-2,12)+1)</f>
        <v/>
      </c>
      <c r="W1886">
        <f>L1886</f>
        <v/>
      </c>
      <c r="X1886" s="14">
        <f>IF(F1886="","",F1886)</f>
        <v/>
      </c>
      <c r="Y1886" s="14">
        <f>IF(G1886="","",G1886)</f>
        <v/>
      </c>
      <c r="Z1886">
        <f>M1886</f>
        <v/>
      </c>
      <c r="AA1886">
        <f>N1886</f>
        <v/>
      </c>
      <c r="AB1886" s="14">
        <f>IF(H1886="","",H1886)</f>
        <v/>
      </c>
      <c r="AC1886">
        <f>O1886</f>
        <v/>
      </c>
      <c r="AD1886" s="14">
        <f>IF(I1886="","",I1886)</f>
        <v/>
      </c>
      <c r="AE1886">
        <f>P1886</f>
        <v/>
      </c>
      <c r="AH1886">
        <f>IF(S1886&lt;&gt;"",S1886,AH1885+900)</f>
        <v/>
      </c>
      <c r="AI1886">
        <f>IF(T1886&lt;&gt;"",T1886,AI1885)</f>
        <v/>
      </c>
      <c r="AJ1886">
        <f>IF(U1886&lt;&gt;"",U1886,AJ1885)</f>
        <v/>
      </c>
      <c r="AK1886">
        <f>IF(W1886&lt;&gt;"",W1886,"")</f>
        <v/>
      </c>
      <c r="AL1886" s="14">
        <f>IF(X1886&lt;&gt;"",X1886,"")</f>
        <v/>
      </c>
      <c r="AM1886" s="14">
        <f>IF(Y1886&lt;&gt;"",Y1886,"")</f>
        <v/>
      </c>
      <c r="AN1886" s="14">
        <f>IF(OR(AL1886="",AM1886=""),"",AL1886-AM1886)</f>
        <v/>
      </c>
      <c r="AO1886">
        <f>IF(AN1886="","",IF(AN1886&gt;0,"Bullish","Bearish"))</f>
        <v/>
      </c>
      <c r="AP1886">
        <f>IF(AO1886="",AP1885,AO1886)</f>
        <v/>
      </c>
      <c r="AQ1886" s="14">
        <f>IF(AB1886&lt;&gt;"",AB1886,"")</f>
        <v/>
      </c>
      <c r="AR1886" s="14">
        <f>IF(AD1886&lt;&gt;"",AD1886,"")</f>
        <v/>
      </c>
      <c r="AS1886">
        <f>IF(AS1885+1=13,1,AS1885+1)</f>
        <v/>
      </c>
      <c r="AT1886">
        <f>IFERROR(IF(SLOPE($AQ$1874:$AQ$1885,$AS$1874:$AS$1885)&gt;0,MIN(3,ABS(SLOPE($AQ$1874:$AQ$1885,$AS$1874:$AS$1885))),IF(SLOPE($AQ$1874:$AQ$1885,$AS$1874:$AS$1885)&lt;-0.5,-0.5,0)),0)</f>
        <v/>
      </c>
      <c r="AU1886">
        <f>IFERROR(IF(SLOPE($AR$1874:$AR$1885,$AS$1874:$AS$1885)&lt;0,MAX(-3,-ABS(SLOPE($AR$1874:$AR$1885,$AS$1874:$AS$1885))),IF(SLOPE($AR$1874:$AR$1885,$AS$1874:$AS$1885)&gt;0.5,0.5,0)),0)</f>
        <v/>
      </c>
      <c r="AV1886">
        <f>($AQ$1886+(AT1886*(AS1886-1)))</f>
        <v/>
      </c>
      <c r="AW1886">
        <f>($AR$1886+(AU1886*(AS1886-1)))</f>
        <v/>
      </c>
      <c r="AX1886">
        <f>IF(AT1886&gt;0,AV1886+AT1886,AV1886)</f>
        <v/>
      </c>
      <c r="AY1886">
        <f>IF(AU1886&lt;0,AW1886+AU1886,AW1886)</f>
        <v/>
      </c>
      <c r="BA1886" s="14">
        <f>IFERROR(AX1886-AQ1886,"")</f>
        <v/>
      </c>
      <c r="BB1886" s="14">
        <f>IFERROR(AY1886-AR1886,"")</f>
        <v/>
      </c>
      <c r="BD1886">
        <f>AH1886</f>
        <v/>
      </c>
      <c r="BE1886">
        <f>AI1886</f>
        <v/>
      </c>
      <c r="BF1886">
        <f>AJ1886</f>
        <v/>
      </c>
      <c r="BG1886" s="14">
        <f>L1886</f>
        <v/>
      </c>
      <c r="BH1886" s="14">
        <f>IF(X1886="","",X1886)</f>
        <v/>
      </c>
      <c r="BI1886" s="14">
        <f>IF(Y1886="","",Y1886)</f>
        <v/>
      </c>
      <c r="BJ1886">
        <f>Z1886</f>
        <v/>
      </c>
      <c r="BK1886">
        <f>AA1886</f>
        <v/>
      </c>
      <c r="BL1886">
        <f>IFERROR(AX1886,"")</f>
        <v/>
      </c>
      <c r="BM1886">
        <f>IFERROR(AY1886,"")</f>
        <v/>
      </c>
    </row>
    <row r="1887" ht="14.25" customHeight="1">
      <c r="A1887">
        <f>ALGLIB_SSA_XAUUSD!AA1887</f>
        <v/>
      </c>
      <c r="B1887">
        <f>IF($A1887="","",INDEX(ALGLIB_SSA_XAUUSD!$B$2:$B$2401,MATCH($A1887,ALGLIB_SSA_XAUUSD!$A$2:$A$2401,1)))</f>
        <v/>
      </c>
      <c r="C1887">
        <f>IF($A1887="","",INDEX(ALGLIB_SSA_XAUUSD!$C$2:$C$2401,MATCH($A1887,ALGLIB_SSA_XAUUSD!$A$2:$A$2401,1)))</f>
        <v/>
      </c>
      <c r="D1887" s="14">
        <f>IF($A1887="","",INT((ROW()-2)/12)+1)</f>
        <v/>
      </c>
      <c r="E1887" s="14">
        <f>IF(AND(E1898&lt;&gt;"",D1898=D1886+1),E1886+(E1898-E1886)*1/12,"")</f>
        <v/>
      </c>
      <c r="F1887" s="14">
        <f>IF(AND(F1898&lt;&gt;"",D1898=D1886+1),F1886+(F1898-F1886)*1/12,"")</f>
        <v/>
      </c>
      <c r="G1887" s="14">
        <f>IF(AND(G1898&lt;&gt;"",D1898=D1886+1),G1886+(G1898-G1886)*1/12,"")</f>
        <v/>
      </c>
      <c r="H1887" s="14">
        <f>IF(AND(H1898&lt;&gt;"",D1898=D1886+1),H1886+(H1898-H1886)*1/12,"")</f>
        <v/>
      </c>
      <c r="I1887" s="14">
        <f>IF(AND(L1898&lt;&gt;"",D1898=D1886+1),I1886+(I1898-I1886)*1/12,"")</f>
        <v/>
      </c>
      <c r="J1887">
        <f>_xlfn.XLOOKUP($A1887,ALGLIB_SSA_XAUUSD!$AA$2:$AA$2401,ALGLIB_SSA_XAUUSD!$P$2:$P$2401,"",0)</f>
        <v/>
      </c>
      <c r="K1887">
        <f>_xlfn.XLOOKUP($A1887,ALGLIB_SSA_XAUUSD!$AA$2:$AA$2401,ALGLIB_SSA_XAUUSD!$Q$2:$Q$2401,"",0)</f>
        <v/>
      </c>
      <c r="L1887">
        <f>_xlfn.XLOOKUP($A1887,ALGLIB_SSA_XAUUSD!$AA$2:$AA$2401,ALGLIB_SSA_XAUUSD!$R$2:$R$2401,"",0)</f>
        <v/>
      </c>
      <c r="M1887">
        <f>_xlfn.XLOOKUP($A1887,ALGLIB_SSA_XAUUSD!$AA$2:$AA$2401,ALGLIB_SSA_XAUUSD!$S$2:$S$2401,"",0)</f>
        <v/>
      </c>
      <c r="N1887">
        <f>_xlfn.XLOOKUP($A1887,ALGLIB_SSA_XAUUSD!$AA$2:$AA$2401,ALGLIB_SSA_XAUUSD!$T$2:$T$2401,"",0)</f>
        <v/>
      </c>
      <c r="O1887">
        <f>_xlfn.XLOOKUP($A1887,ALGLIB_SSA_XAUUSD!$AA$2:$AA$2401,ALGLIB_SSA_XAUUSD!$U$2:$U$2401,"",0)</f>
        <v/>
      </c>
      <c r="P1887">
        <f>_xlfn.XLOOKUP($A1887,ALGLIB_SSA_XAUUSD!$AA$2:$AA$2401,ALGLIB_SSA_XAUUSD!$V$2:$V$2401,"",0)</f>
        <v/>
      </c>
      <c r="S1887">
        <f>A1887</f>
        <v/>
      </c>
      <c r="T1887">
        <f>J1887</f>
        <v/>
      </c>
      <c r="U1887">
        <f>K1887</f>
        <v/>
      </c>
      <c r="V1887" s="14">
        <f>IF($A1887="","",MOD(ROW()-2,12)+1)</f>
        <v/>
      </c>
      <c r="W1887">
        <f>L1887</f>
        <v/>
      </c>
      <c r="X1887" s="14">
        <f>IF(F1887="","",F1887)</f>
        <v/>
      </c>
      <c r="Y1887" s="14">
        <f>IF(G1887="","",G1887)</f>
        <v/>
      </c>
      <c r="Z1887">
        <f>M1887</f>
        <v/>
      </c>
      <c r="AA1887">
        <f>N1887</f>
        <v/>
      </c>
      <c r="AB1887" s="14">
        <f>IF(H1887="","",H1887)</f>
        <v/>
      </c>
      <c r="AC1887">
        <f>O1887</f>
        <v/>
      </c>
      <c r="AD1887" s="14">
        <f>IF(I1887="","",I1887)</f>
        <v/>
      </c>
      <c r="AE1887">
        <f>P1887</f>
        <v/>
      </c>
      <c r="AH1887">
        <f>IF(S1887&lt;&gt;"",S1887,AH1886+900)</f>
        <v/>
      </c>
      <c r="AI1887">
        <f>IF(T1887&lt;&gt;"",T1887,AI1886)</f>
        <v/>
      </c>
      <c r="AJ1887">
        <f>IF(U1887&lt;&gt;"",U1887,AJ1886)</f>
        <v/>
      </c>
      <c r="AK1887">
        <f>IF(W1887&lt;&gt;"",W1887,"")</f>
        <v/>
      </c>
      <c r="AL1887" s="14">
        <f>IF(X1887&lt;&gt;"",X1887,"")</f>
        <v/>
      </c>
      <c r="AM1887" s="14">
        <f>IF(Y1887&lt;&gt;"",Y1887,"")</f>
        <v/>
      </c>
      <c r="AN1887" s="14">
        <f>IF(OR(AL1887="",AM1887=""),"",AL1887-AM1887)</f>
        <v/>
      </c>
      <c r="AO1887">
        <f>IF(AN1887="","",IF(AN1887&gt;0,"Bullish","Bearish"))</f>
        <v/>
      </c>
      <c r="AP1887">
        <f>IF(AO1887="",AP1886,AO1887)</f>
        <v/>
      </c>
      <c r="AQ1887" s="14">
        <f>IF(AB1887&lt;&gt;"",AB1887,"")</f>
        <v/>
      </c>
      <c r="AR1887" s="14">
        <f>IF(AD1887&lt;&gt;"",AD1887,"")</f>
        <v/>
      </c>
      <c r="AS1887">
        <f>IF(AS1886+1=13,1,AS1886+1)</f>
        <v/>
      </c>
      <c r="AT1887">
        <f>IFERROR(IF(SLOPE($AQ$1874:$AQ$1885,$AS$1874:$AS$1885)&gt;0,MIN(3,ABS(SLOPE($AQ$1874:$AQ$1885,$AS$1874:$AS$1885))),IF(SLOPE($AQ$1874:$AQ$1885,$AS$1874:$AS$1885)&lt;-0.5,-0.5,0)),0)</f>
        <v/>
      </c>
      <c r="AU1887">
        <f>IFERROR(IF(SLOPE($AR$1874:$AR$1885,$AS$1874:$AS$1885)&lt;0,MAX(-3,-ABS(SLOPE($AR$1874:$AR$1885,$AS$1874:$AS$1885))),IF(SLOPE($AR$1874:$AR$1885,$AS$1874:$AS$1885)&gt;0.5,0.5,0)),0)</f>
        <v/>
      </c>
      <c r="AV1887">
        <f>($AQ$1886+(AT1887*(AS1887-1)))</f>
        <v/>
      </c>
      <c r="AW1887">
        <f>($AR$1886+(AU1887*(AS1887-1)))</f>
        <v/>
      </c>
      <c r="AX1887">
        <f>IF(AT1887&gt;0,AV1887+AT1887,AV1887)</f>
        <v/>
      </c>
      <c r="AY1887">
        <f>IF(AU1887&lt;0,AW1887+AU1887,AW1887)</f>
        <v/>
      </c>
      <c r="BA1887" s="14">
        <f>IFERROR(AX1887-AQ1887,"")</f>
        <v/>
      </c>
      <c r="BB1887" s="14">
        <f>IFERROR(AY1887-AR1887,"")</f>
        <v/>
      </c>
      <c r="BD1887">
        <f>AH1887</f>
        <v/>
      </c>
      <c r="BE1887">
        <f>AI1887</f>
        <v/>
      </c>
      <c r="BF1887">
        <f>AJ1887</f>
        <v/>
      </c>
      <c r="BG1887" s="14">
        <f>L1887</f>
        <v/>
      </c>
      <c r="BH1887" s="14">
        <f>IF(X1887="","",X1887)</f>
        <v/>
      </c>
      <c r="BI1887" s="14">
        <f>IF(Y1887="","",Y1887)</f>
        <v/>
      </c>
      <c r="BJ1887">
        <f>Z1887</f>
        <v/>
      </c>
      <c r="BK1887">
        <f>AA1887</f>
        <v/>
      </c>
      <c r="BL1887">
        <f>IFERROR(AX1887,"")</f>
        <v/>
      </c>
      <c r="BM1887">
        <f>IFERROR(AY1887,"")</f>
        <v/>
      </c>
    </row>
    <row r="1888" ht="14.25" customHeight="1">
      <c r="A1888">
        <f>ALGLIB_SSA_XAUUSD!AA1888</f>
        <v/>
      </c>
      <c r="B1888">
        <f>IF($A1888="","",INDEX(ALGLIB_SSA_XAUUSD!$B$2:$B$2401,MATCH($A1888,ALGLIB_SSA_XAUUSD!$A$2:$A$2401,1)))</f>
        <v/>
      </c>
      <c r="C1888">
        <f>IF($A1888="","",INDEX(ALGLIB_SSA_XAUUSD!$C$2:$C$2401,MATCH($A1888,ALGLIB_SSA_XAUUSD!$A$2:$A$2401,1)))</f>
        <v/>
      </c>
      <c r="D1888" s="14">
        <f>IF($A1888="","",INT((ROW()-2)/12)+1)</f>
        <v/>
      </c>
      <c r="E1888" s="14">
        <f>IF(AND(E1898&lt;&gt;"",D1898=D1886+1),E1886+(E1898-E1886)*2/12,"")</f>
        <v/>
      </c>
      <c r="F1888" s="14">
        <f>IF(AND(F1898&lt;&gt;"",D1898=D1886+1),F1886+(F1898-F1886)*2/12,"")</f>
        <v/>
      </c>
      <c r="G1888" s="14">
        <f>IF(AND(G1898&lt;&gt;"",D1898=D1886+1),G1886+(G1898-G1886)*2/12,"")</f>
        <v/>
      </c>
      <c r="H1888" s="14">
        <f>IF(AND(H1898&lt;&gt;"",D1898=D1886+1),H1886+(H1898-H1886)*2/12,"")</f>
        <v/>
      </c>
      <c r="I1888" s="14">
        <f>IF(AND(L1898&lt;&gt;"",D1898=D1886+1),I1886+(I1898-I1886)*2/12,"")</f>
        <v/>
      </c>
      <c r="J1888">
        <f>_xlfn.XLOOKUP($A1888,ALGLIB_SSA_XAUUSD!$AA$2:$AA$2401,ALGLIB_SSA_XAUUSD!$P$2:$P$2401,"",0)</f>
        <v/>
      </c>
      <c r="K1888">
        <f>_xlfn.XLOOKUP($A1888,ALGLIB_SSA_XAUUSD!$AA$2:$AA$2401,ALGLIB_SSA_XAUUSD!$Q$2:$Q$2401,"",0)</f>
        <v/>
      </c>
      <c r="L1888">
        <f>_xlfn.XLOOKUP($A1888,ALGLIB_SSA_XAUUSD!$AA$2:$AA$2401,ALGLIB_SSA_XAUUSD!$R$2:$R$2401,"",0)</f>
        <v/>
      </c>
      <c r="M1888">
        <f>_xlfn.XLOOKUP($A1888,ALGLIB_SSA_XAUUSD!$AA$2:$AA$2401,ALGLIB_SSA_XAUUSD!$S$2:$S$2401,"",0)</f>
        <v/>
      </c>
      <c r="N1888">
        <f>_xlfn.XLOOKUP($A1888,ALGLIB_SSA_XAUUSD!$AA$2:$AA$2401,ALGLIB_SSA_XAUUSD!$T$2:$T$2401,"",0)</f>
        <v/>
      </c>
      <c r="O1888">
        <f>_xlfn.XLOOKUP($A1888,ALGLIB_SSA_XAUUSD!$AA$2:$AA$2401,ALGLIB_SSA_XAUUSD!$U$2:$U$2401,"",0)</f>
        <v/>
      </c>
      <c r="P1888">
        <f>_xlfn.XLOOKUP($A1888,ALGLIB_SSA_XAUUSD!$AA$2:$AA$2401,ALGLIB_SSA_XAUUSD!$V$2:$V$2401,"",0)</f>
        <v/>
      </c>
      <c r="S1888">
        <f>A1888</f>
        <v/>
      </c>
      <c r="T1888">
        <f>J1888</f>
        <v/>
      </c>
      <c r="U1888">
        <f>K1888</f>
        <v/>
      </c>
      <c r="V1888" s="14">
        <f>IF($A1888="","",MOD(ROW()-2,12)+1)</f>
        <v/>
      </c>
      <c r="W1888">
        <f>L1888</f>
        <v/>
      </c>
      <c r="X1888" s="14">
        <f>IF(F1888="","",F1888)</f>
        <v/>
      </c>
      <c r="Y1888" s="14">
        <f>IF(G1888="","",G1888)</f>
        <v/>
      </c>
      <c r="Z1888">
        <f>M1888</f>
        <v/>
      </c>
      <c r="AA1888">
        <f>N1888</f>
        <v/>
      </c>
      <c r="AB1888" s="14">
        <f>IF(H1888="","",H1888)</f>
        <v/>
      </c>
      <c r="AC1888">
        <f>O1888</f>
        <v/>
      </c>
      <c r="AD1888" s="14">
        <f>IF(I1888="","",I1888)</f>
        <v/>
      </c>
      <c r="AE1888">
        <f>P1888</f>
        <v/>
      </c>
      <c r="AH1888">
        <f>IF(S1888&lt;&gt;"",S1888,AH1887+900)</f>
        <v/>
      </c>
      <c r="AI1888">
        <f>IF(T1888&lt;&gt;"",T1888,AI1887)</f>
        <v/>
      </c>
      <c r="AJ1888">
        <f>IF(U1888&lt;&gt;"",U1888,AJ1887)</f>
        <v/>
      </c>
      <c r="AK1888">
        <f>IF(W1888&lt;&gt;"",W1888,"")</f>
        <v/>
      </c>
      <c r="AL1888" s="14">
        <f>IF(X1888&lt;&gt;"",X1888,"")</f>
        <v/>
      </c>
      <c r="AM1888" s="14">
        <f>IF(Y1888&lt;&gt;"",Y1888,"")</f>
        <v/>
      </c>
      <c r="AN1888" s="14">
        <f>IF(OR(AL1888="",AM1888=""),"",AL1888-AM1888)</f>
        <v/>
      </c>
      <c r="AO1888">
        <f>IF(AN1888="","",IF(AN1888&gt;0,"Bullish","Bearish"))</f>
        <v/>
      </c>
      <c r="AP1888">
        <f>IF(AO1888="",AP1887,AO1888)</f>
        <v/>
      </c>
      <c r="AQ1888" s="14">
        <f>IF(AB1888&lt;&gt;"",AB1888,"")</f>
        <v/>
      </c>
      <c r="AR1888" s="14">
        <f>IF(AD1888&lt;&gt;"",AD1888,"")</f>
        <v/>
      </c>
      <c r="AS1888">
        <f>IF(AS1887+1=13,1,AS1887+1)</f>
        <v/>
      </c>
      <c r="AT1888">
        <f>IFERROR(IF(SLOPE($AQ$1874:$AQ$1885,$AS$1874:$AS$1885)&gt;0,MIN(3,ABS(SLOPE($AQ$1874:$AQ$1885,$AS$1874:$AS$1885))),IF(SLOPE($AQ$1874:$AQ$1885,$AS$1874:$AS$1885)&lt;-0.5,-0.5,0)),0)</f>
        <v/>
      </c>
      <c r="AU1888">
        <f>IFERROR(IF(SLOPE($AR$1874:$AR$1885,$AS$1874:$AS$1885)&lt;0,MAX(-3,-ABS(SLOPE($AR$1874:$AR$1885,$AS$1874:$AS$1885))),IF(SLOPE($AR$1874:$AR$1885,$AS$1874:$AS$1885)&gt;0.5,0.5,0)),0)</f>
        <v/>
      </c>
      <c r="AV1888">
        <f>($AQ$1886+(AT1888*(AS1888-1)))</f>
        <v/>
      </c>
      <c r="AW1888">
        <f>($AR$1886+(AU1888*(AS1888-1)))</f>
        <v/>
      </c>
      <c r="AX1888">
        <f>IF(AT1888&gt;0,AV1888+AT1888,AV1888)</f>
        <v/>
      </c>
      <c r="AY1888">
        <f>IF(AU1888&lt;0,AW1888+AU1888,AW1888)</f>
        <v/>
      </c>
      <c r="BA1888" s="14">
        <f>IFERROR(AX1888-AQ1888,"")</f>
        <v/>
      </c>
      <c r="BB1888" s="14">
        <f>IFERROR(AY1888-AR1888,"")</f>
        <v/>
      </c>
      <c r="BD1888">
        <f>AH1888</f>
        <v/>
      </c>
      <c r="BE1888">
        <f>AI1888</f>
        <v/>
      </c>
      <c r="BF1888">
        <f>AJ1888</f>
        <v/>
      </c>
      <c r="BG1888" s="14">
        <f>L1888</f>
        <v/>
      </c>
      <c r="BH1888" s="14">
        <f>IF(X1888="","",X1888)</f>
        <v/>
      </c>
      <c r="BI1888" s="14">
        <f>IF(Y1888="","",Y1888)</f>
        <v/>
      </c>
      <c r="BJ1888">
        <f>Z1888</f>
        <v/>
      </c>
      <c r="BK1888">
        <f>AA1888</f>
        <v/>
      </c>
      <c r="BL1888">
        <f>IFERROR(AX1888,"")</f>
        <v/>
      </c>
      <c r="BM1888">
        <f>IFERROR(AY1888,"")</f>
        <v/>
      </c>
    </row>
    <row r="1889" ht="14.25" customHeight="1">
      <c r="A1889">
        <f>ALGLIB_SSA_XAUUSD!AA1889</f>
        <v/>
      </c>
      <c r="B1889">
        <f>IF($A1889="","",INDEX(ALGLIB_SSA_XAUUSD!$B$2:$B$2401,MATCH($A1889,ALGLIB_SSA_XAUUSD!$A$2:$A$2401,1)))</f>
        <v/>
      </c>
      <c r="C1889">
        <f>IF($A1889="","",INDEX(ALGLIB_SSA_XAUUSD!$C$2:$C$2401,MATCH($A1889,ALGLIB_SSA_XAUUSD!$A$2:$A$2401,1)))</f>
        <v/>
      </c>
      <c r="D1889" s="14">
        <f>IF($A1889="","",INT((ROW()-2)/12)+1)</f>
        <v/>
      </c>
      <c r="E1889" s="14">
        <f>IF(AND(E1898&lt;&gt;"",D1898=D1886+1),E1886+(E1898-E1886)*3/12,"")</f>
        <v/>
      </c>
      <c r="F1889" s="14">
        <f>IF(AND(F1898&lt;&gt;"",D1898=D1886+1),F1886+(F1898-F1886)*3/12,"")</f>
        <v/>
      </c>
      <c r="G1889" s="14">
        <f>IF(AND(G1898&lt;&gt;"",D1898=D1886+1),G1886+(G1898-G1886)*3/12,"")</f>
        <v/>
      </c>
      <c r="H1889" s="14">
        <f>IF(AND(H1898&lt;&gt;"",D1898=D1886+1),H1886+(H1898-H1886)*3/12,"")</f>
        <v/>
      </c>
      <c r="I1889" s="14">
        <f>IF(AND(L1898&lt;&gt;"",D1898=D1886+1),I1886+(I1898-I1886)*3/12,"")</f>
        <v/>
      </c>
      <c r="J1889">
        <f>_xlfn.XLOOKUP($A1889,ALGLIB_SSA_XAUUSD!$AA$2:$AA$2401,ALGLIB_SSA_XAUUSD!$P$2:$P$2401,"",0)</f>
        <v/>
      </c>
      <c r="K1889">
        <f>_xlfn.XLOOKUP($A1889,ALGLIB_SSA_XAUUSD!$AA$2:$AA$2401,ALGLIB_SSA_XAUUSD!$Q$2:$Q$2401,"",0)</f>
        <v/>
      </c>
      <c r="L1889">
        <f>_xlfn.XLOOKUP($A1889,ALGLIB_SSA_XAUUSD!$AA$2:$AA$2401,ALGLIB_SSA_XAUUSD!$R$2:$R$2401,"",0)</f>
        <v/>
      </c>
      <c r="M1889">
        <f>_xlfn.XLOOKUP($A1889,ALGLIB_SSA_XAUUSD!$AA$2:$AA$2401,ALGLIB_SSA_XAUUSD!$S$2:$S$2401,"",0)</f>
        <v/>
      </c>
      <c r="N1889">
        <f>_xlfn.XLOOKUP($A1889,ALGLIB_SSA_XAUUSD!$AA$2:$AA$2401,ALGLIB_SSA_XAUUSD!$T$2:$T$2401,"",0)</f>
        <v/>
      </c>
      <c r="O1889">
        <f>_xlfn.XLOOKUP($A1889,ALGLIB_SSA_XAUUSD!$AA$2:$AA$2401,ALGLIB_SSA_XAUUSD!$U$2:$U$2401,"",0)</f>
        <v/>
      </c>
      <c r="P1889">
        <f>_xlfn.XLOOKUP($A1889,ALGLIB_SSA_XAUUSD!$AA$2:$AA$2401,ALGLIB_SSA_XAUUSD!$V$2:$V$2401,"",0)</f>
        <v/>
      </c>
      <c r="S1889">
        <f>A1889</f>
        <v/>
      </c>
      <c r="T1889">
        <f>J1889</f>
        <v/>
      </c>
      <c r="U1889">
        <f>K1889</f>
        <v/>
      </c>
      <c r="V1889" s="14">
        <f>IF($A1889="","",MOD(ROW()-2,12)+1)</f>
        <v/>
      </c>
      <c r="W1889">
        <f>L1889</f>
        <v/>
      </c>
      <c r="X1889" s="14">
        <f>IF(F1889="","",F1889)</f>
        <v/>
      </c>
      <c r="Y1889" s="14">
        <f>IF(G1889="","",G1889)</f>
        <v/>
      </c>
      <c r="Z1889">
        <f>M1889</f>
        <v/>
      </c>
      <c r="AA1889">
        <f>N1889</f>
        <v/>
      </c>
      <c r="AB1889" s="14">
        <f>IF(H1889="","",H1889)</f>
        <v/>
      </c>
      <c r="AC1889">
        <f>O1889</f>
        <v/>
      </c>
      <c r="AD1889" s="14">
        <f>IF(I1889="","",I1889)</f>
        <v/>
      </c>
      <c r="AE1889">
        <f>P1889</f>
        <v/>
      </c>
      <c r="AH1889">
        <f>IF(S1889&lt;&gt;"",S1889,AH1888+900)</f>
        <v/>
      </c>
      <c r="AI1889">
        <f>IF(T1889&lt;&gt;"",T1889,AI1888)</f>
        <v/>
      </c>
      <c r="AJ1889">
        <f>IF(U1889&lt;&gt;"",U1889,AJ1888)</f>
        <v/>
      </c>
      <c r="AK1889">
        <f>IF(W1889&lt;&gt;"",W1889,"")</f>
        <v/>
      </c>
      <c r="AL1889" s="14">
        <f>IF(X1889&lt;&gt;"",X1889,"")</f>
        <v/>
      </c>
      <c r="AM1889" s="14">
        <f>IF(Y1889&lt;&gt;"",Y1889,"")</f>
        <v/>
      </c>
      <c r="AN1889" s="14">
        <f>IF(OR(AL1889="",AM1889=""),"",AL1889-AM1889)</f>
        <v/>
      </c>
      <c r="AO1889">
        <f>IF(AN1889="","",IF(AN1889&gt;0,"Bullish","Bearish"))</f>
        <v/>
      </c>
      <c r="AP1889">
        <f>IF(AO1889="",AP1888,AO1889)</f>
        <v/>
      </c>
      <c r="AQ1889" s="14">
        <f>IF(AB1889&lt;&gt;"",AB1889,"")</f>
        <v/>
      </c>
      <c r="AR1889" s="14">
        <f>IF(AD1889&lt;&gt;"",AD1889,"")</f>
        <v/>
      </c>
      <c r="AS1889">
        <f>IF(AS1888+1=13,1,AS1888+1)</f>
        <v/>
      </c>
      <c r="AT1889">
        <f>IFERROR(IF(SLOPE($AQ$1874:$AQ$1885,$AS$1874:$AS$1885)&gt;0,MIN(3,ABS(SLOPE($AQ$1874:$AQ$1885,$AS$1874:$AS$1885))),IF(SLOPE($AQ$1874:$AQ$1885,$AS$1874:$AS$1885)&lt;-0.5,-0.5,0)),0)</f>
        <v/>
      </c>
      <c r="AU1889">
        <f>IFERROR(IF(SLOPE($AR$1874:$AR$1885,$AS$1874:$AS$1885)&lt;0,MAX(-3,-ABS(SLOPE($AR$1874:$AR$1885,$AS$1874:$AS$1885))),IF(SLOPE($AR$1874:$AR$1885,$AS$1874:$AS$1885)&gt;0.5,0.5,0)),0)</f>
        <v/>
      </c>
      <c r="AV1889">
        <f>($AQ$1886+(AT1889*(AS1889-1)))</f>
        <v/>
      </c>
      <c r="AW1889">
        <f>($AR$1886+(AU1889*(AS1889-1)))</f>
        <v/>
      </c>
      <c r="AX1889">
        <f>IF(AT1889&gt;0,AV1889+AT1889,AV1889)</f>
        <v/>
      </c>
      <c r="AY1889">
        <f>IF(AU1889&lt;0,AW1889+AU1889,AW1889)</f>
        <v/>
      </c>
      <c r="BA1889" s="14">
        <f>IFERROR(AX1889-AQ1889,"")</f>
        <v/>
      </c>
      <c r="BB1889" s="14">
        <f>IFERROR(AY1889-AR1889,"")</f>
        <v/>
      </c>
      <c r="BD1889">
        <f>AH1889</f>
        <v/>
      </c>
      <c r="BE1889">
        <f>AI1889</f>
        <v/>
      </c>
      <c r="BF1889">
        <f>AJ1889</f>
        <v/>
      </c>
      <c r="BG1889" s="14">
        <f>L1889</f>
        <v/>
      </c>
      <c r="BH1889" s="14">
        <f>IF(X1889="","",X1889)</f>
        <v/>
      </c>
      <c r="BI1889" s="14">
        <f>IF(Y1889="","",Y1889)</f>
        <v/>
      </c>
      <c r="BJ1889">
        <f>Z1889</f>
        <v/>
      </c>
      <c r="BK1889">
        <f>AA1889</f>
        <v/>
      </c>
      <c r="BL1889">
        <f>IFERROR(AX1889,"")</f>
        <v/>
      </c>
      <c r="BM1889">
        <f>IFERROR(AY1889,"")</f>
        <v/>
      </c>
    </row>
    <row r="1890" ht="14.25" customHeight="1">
      <c r="A1890">
        <f>ALGLIB_SSA_XAUUSD!AA1890</f>
        <v/>
      </c>
      <c r="B1890">
        <f>IF($A1890="","",INDEX(ALGLIB_SSA_XAUUSD!$B$2:$B$2401,MATCH($A1890,ALGLIB_SSA_XAUUSD!$A$2:$A$2401,1)))</f>
        <v/>
      </c>
      <c r="C1890">
        <f>IF($A1890="","",INDEX(ALGLIB_SSA_XAUUSD!$C$2:$C$2401,MATCH($A1890,ALGLIB_SSA_XAUUSD!$A$2:$A$2401,1)))</f>
        <v/>
      </c>
      <c r="D1890" s="14">
        <f>IF($A1890="","",INT((ROW()-2)/12)+1)</f>
        <v/>
      </c>
      <c r="E1890" s="14">
        <f>IF(AND(E1898&lt;&gt;"",D1898=D1886+1),E1886+(E1898-E1886)*4/12,"")</f>
        <v/>
      </c>
      <c r="F1890" s="14">
        <f>IF(AND(F1898&lt;&gt;"",D1898=D1886+1),F1886+(F1898-F1886)*4/12,"")</f>
        <v/>
      </c>
      <c r="G1890" s="14">
        <f>IF(AND(G1898&lt;&gt;"",D1898=D1886+1),G1886+(G1898-G1886)*4/12,"")</f>
        <v/>
      </c>
      <c r="H1890" s="14">
        <f>IF(AND(H1898&lt;&gt;"",D1898=D1886+1),H1886+(H1898-H1886)*4/12,"")</f>
        <v/>
      </c>
      <c r="I1890" s="14">
        <f>IF(AND(L1898&lt;&gt;"",D1898=D1886+1),I1886+(I1898-I1886)*4/12,"")</f>
        <v/>
      </c>
      <c r="J1890">
        <f>_xlfn.XLOOKUP($A1890,ALGLIB_SSA_XAUUSD!$AA$2:$AA$2401,ALGLIB_SSA_XAUUSD!$P$2:$P$2401,"",0)</f>
        <v/>
      </c>
      <c r="K1890">
        <f>_xlfn.XLOOKUP($A1890,ALGLIB_SSA_XAUUSD!$AA$2:$AA$2401,ALGLIB_SSA_XAUUSD!$Q$2:$Q$2401,"",0)</f>
        <v/>
      </c>
      <c r="L1890">
        <f>_xlfn.XLOOKUP($A1890,ALGLIB_SSA_XAUUSD!$AA$2:$AA$2401,ALGLIB_SSA_XAUUSD!$R$2:$R$2401,"",0)</f>
        <v/>
      </c>
      <c r="M1890">
        <f>_xlfn.XLOOKUP($A1890,ALGLIB_SSA_XAUUSD!$AA$2:$AA$2401,ALGLIB_SSA_XAUUSD!$S$2:$S$2401,"",0)</f>
        <v/>
      </c>
      <c r="N1890">
        <f>_xlfn.XLOOKUP($A1890,ALGLIB_SSA_XAUUSD!$AA$2:$AA$2401,ALGLIB_SSA_XAUUSD!$T$2:$T$2401,"",0)</f>
        <v/>
      </c>
      <c r="O1890">
        <f>_xlfn.XLOOKUP($A1890,ALGLIB_SSA_XAUUSD!$AA$2:$AA$2401,ALGLIB_SSA_XAUUSD!$U$2:$U$2401,"",0)</f>
        <v/>
      </c>
      <c r="P1890">
        <f>_xlfn.XLOOKUP($A1890,ALGLIB_SSA_XAUUSD!$AA$2:$AA$2401,ALGLIB_SSA_XAUUSD!$V$2:$V$2401,"",0)</f>
        <v/>
      </c>
      <c r="S1890">
        <f>A1890</f>
        <v/>
      </c>
      <c r="T1890">
        <f>J1890</f>
        <v/>
      </c>
      <c r="U1890">
        <f>K1890</f>
        <v/>
      </c>
      <c r="V1890" s="14">
        <f>IF($A1890="","",MOD(ROW()-2,12)+1)</f>
        <v/>
      </c>
      <c r="W1890">
        <f>L1890</f>
        <v/>
      </c>
      <c r="X1890" s="14">
        <f>IF(F1890="","",F1890)</f>
        <v/>
      </c>
      <c r="Y1890" s="14">
        <f>IF(G1890="","",G1890)</f>
        <v/>
      </c>
      <c r="Z1890">
        <f>M1890</f>
        <v/>
      </c>
      <c r="AA1890">
        <f>N1890</f>
        <v/>
      </c>
      <c r="AB1890" s="14">
        <f>IF(H1890="","",H1890)</f>
        <v/>
      </c>
      <c r="AC1890">
        <f>O1890</f>
        <v/>
      </c>
      <c r="AD1890" s="14">
        <f>IF(I1890="","",I1890)</f>
        <v/>
      </c>
      <c r="AE1890">
        <f>P1890</f>
        <v/>
      </c>
      <c r="AH1890">
        <f>IF(S1890&lt;&gt;"",S1890,AH1889+900)</f>
        <v/>
      </c>
      <c r="AI1890">
        <f>IF(T1890&lt;&gt;"",T1890,AI1889)</f>
        <v/>
      </c>
      <c r="AJ1890">
        <f>IF(U1890&lt;&gt;"",U1890,AJ1889)</f>
        <v/>
      </c>
      <c r="AK1890">
        <f>IF(W1890&lt;&gt;"",W1890,"")</f>
        <v/>
      </c>
      <c r="AL1890" s="14">
        <f>IF(X1890&lt;&gt;"",X1890,"")</f>
        <v/>
      </c>
      <c r="AM1890" s="14">
        <f>IF(Y1890&lt;&gt;"",Y1890,"")</f>
        <v/>
      </c>
      <c r="AN1890" s="14">
        <f>IF(OR(AL1890="",AM1890=""),"",AL1890-AM1890)</f>
        <v/>
      </c>
      <c r="AO1890">
        <f>IF(AN1890="","",IF(AN1890&gt;0,"Bullish","Bearish"))</f>
        <v/>
      </c>
      <c r="AP1890">
        <f>IF(AO1890="",AP1889,AO1890)</f>
        <v/>
      </c>
      <c r="AQ1890" s="14">
        <f>IF(AB1890&lt;&gt;"",AB1890,"")</f>
        <v/>
      </c>
      <c r="AR1890" s="14">
        <f>IF(AD1890&lt;&gt;"",AD1890,"")</f>
        <v/>
      </c>
      <c r="AS1890">
        <f>IF(AS1889+1=13,1,AS1889+1)</f>
        <v/>
      </c>
      <c r="AT1890">
        <f>IFERROR(IF(SLOPE($AQ$1874:$AQ$1885,$AS$1874:$AS$1885)&gt;0,MIN(3,ABS(SLOPE($AQ$1874:$AQ$1885,$AS$1874:$AS$1885))),IF(SLOPE($AQ$1874:$AQ$1885,$AS$1874:$AS$1885)&lt;-0.5,-0.5,0)),0)</f>
        <v/>
      </c>
      <c r="AU1890">
        <f>IFERROR(IF(SLOPE($AR$1874:$AR$1885,$AS$1874:$AS$1885)&lt;0,MAX(-3,-ABS(SLOPE($AR$1874:$AR$1885,$AS$1874:$AS$1885))),IF(SLOPE($AR$1874:$AR$1885,$AS$1874:$AS$1885)&gt;0.5,0.5,0)),0)</f>
        <v/>
      </c>
      <c r="AV1890">
        <f>($AQ$1886+(AT1890*(AS1890-1)))</f>
        <v/>
      </c>
      <c r="AW1890">
        <f>($AR$1886+(AU1890*(AS1890-1)))</f>
        <v/>
      </c>
      <c r="AX1890">
        <f>IF(AT1890&gt;0,AV1890+AT1890,AV1890)</f>
        <v/>
      </c>
      <c r="AY1890">
        <f>IF(AU1890&lt;0,AW1890+AU1890,AW1890)</f>
        <v/>
      </c>
      <c r="BA1890" s="14">
        <f>IFERROR(AX1890-AQ1890,"")</f>
        <v/>
      </c>
      <c r="BB1890" s="14">
        <f>IFERROR(AY1890-AR1890,"")</f>
        <v/>
      </c>
      <c r="BD1890">
        <f>AH1890</f>
        <v/>
      </c>
      <c r="BE1890">
        <f>AI1890</f>
        <v/>
      </c>
      <c r="BF1890">
        <f>AJ1890</f>
        <v/>
      </c>
      <c r="BG1890" s="14">
        <f>L1890</f>
        <v/>
      </c>
      <c r="BH1890" s="14">
        <f>IF(X1890="","",X1890)</f>
        <v/>
      </c>
      <c r="BI1890" s="14">
        <f>IF(Y1890="","",Y1890)</f>
        <v/>
      </c>
      <c r="BJ1890">
        <f>Z1890</f>
        <v/>
      </c>
      <c r="BK1890">
        <f>AA1890</f>
        <v/>
      </c>
      <c r="BL1890">
        <f>IFERROR(AX1890,"")</f>
        <v/>
      </c>
      <c r="BM1890">
        <f>IFERROR(AY1890,"")</f>
        <v/>
      </c>
    </row>
    <row r="1891" ht="14.25" customHeight="1">
      <c r="A1891">
        <f>ALGLIB_SSA_XAUUSD!AA1891</f>
        <v/>
      </c>
      <c r="B1891">
        <f>IF($A1891="","",INDEX(ALGLIB_SSA_XAUUSD!$B$2:$B$2401,MATCH($A1891,ALGLIB_SSA_XAUUSD!$A$2:$A$2401,1)))</f>
        <v/>
      </c>
      <c r="C1891">
        <f>IF($A1891="","",INDEX(ALGLIB_SSA_XAUUSD!$C$2:$C$2401,MATCH($A1891,ALGLIB_SSA_XAUUSD!$A$2:$A$2401,1)))</f>
        <v/>
      </c>
      <c r="D1891" s="14">
        <f>IF($A1891="","",INT((ROW()-2)/12)+1)</f>
        <v/>
      </c>
      <c r="E1891" s="14">
        <f>IF(AND(E1898&lt;&gt;"",D1898=D1886+1),E1886+(E1898-E1886)*5/12,"")</f>
        <v/>
      </c>
      <c r="F1891" s="14">
        <f>IF(AND(F1898&lt;&gt;"",D1898=D1886+1),F1886+(F1898-F1886)*5/12,"")</f>
        <v/>
      </c>
      <c r="G1891" s="14">
        <f>IF(AND(G1898&lt;&gt;"",D1898=D1886+1),G1886+(G1898-G1886)*5/12,"")</f>
        <v/>
      </c>
      <c r="H1891" s="14">
        <f>IF(AND(H1898&lt;&gt;"",D1898=D1886+1),H1886+(H1898-H1886)*5/12,"")</f>
        <v/>
      </c>
      <c r="I1891" s="14">
        <f>IF(AND(L1898&lt;&gt;"",D1898=D1886+1),I1886+(I1898-I1886)*5/12,"")</f>
        <v/>
      </c>
      <c r="J1891">
        <f>_xlfn.XLOOKUP($A1891,ALGLIB_SSA_XAUUSD!$AA$2:$AA$2401,ALGLIB_SSA_XAUUSD!$P$2:$P$2401,"",0)</f>
        <v/>
      </c>
      <c r="K1891">
        <f>_xlfn.XLOOKUP($A1891,ALGLIB_SSA_XAUUSD!$AA$2:$AA$2401,ALGLIB_SSA_XAUUSD!$Q$2:$Q$2401,"",0)</f>
        <v/>
      </c>
      <c r="L1891">
        <f>_xlfn.XLOOKUP($A1891,ALGLIB_SSA_XAUUSD!$AA$2:$AA$2401,ALGLIB_SSA_XAUUSD!$R$2:$R$2401,"",0)</f>
        <v/>
      </c>
      <c r="M1891">
        <f>_xlfn.XLOOKUP($A1891,ALGLIB_SSA_XAUUSD!$AA$2:$AA$2401,ALGLIB_SSA_XAUUSD!$S$2:$S$2401,"",0)</f>
        <v/>
      </c>
      <c r="N1891">
        <f>_xlfn.XLOOKUP($A1891,ALGLIB_SSA_XAUUSD!$AA$2:$AA$2401,ALGLIB_SSA_XAUUSD!$T$2:$T$2401,"",0)</f>
        <v/>
      </c>
      <c r="O1891">
        <f>_xlfn.XLOOKUP($A1891,ALGLIB_SSA_XAUUSD!$AA$2:$AA$2401,ALGLIB_SSA_XAUUSD!$U$2:$U$2401,"",0)</f>
        <v/>
      </c>
      <c r="P1891">
        <f>_xlfn.XLOOKUP($A1891,ALGLIB_SSA_XAUUSD!$AA$2:$AA$2401,ALGLIB_SSA_XAUUSD!$V$2:$V$2401,"",0)</f>
        <v/>
      </c>
      <c r="S1891">
        <f>A1891</f>
        <v/>
      </c>
      <c r="T1891">
        <f>J1891</f>
        <v/>
      </c>
      <c r="U1891">
        <f>K1891</f>
        <v/>
      </c>
      <c r="V1891" s="14">
        <f>IF($A1891="","",MOD(ROW()-2,12)+1)</f>
        <v/>
      </c>
      <c r="W1891">
        <f>L1891</f>
        <v/>
      </c>
      <c r="X1891" s="14">
        <f>IF(F1891="","",F1891)</f>
        <v/>
      </c>
      <c r="Y1891" s="14">
        <f>IF(G1891="","",G1891)</f>
        <v/>
      </c>
      <c r="Z1891">
        <f>M1891</f>
        <v/>
      </c>
      <c r="AA1891">
        <f>N1891</f>
        <v/>
      </c>
      <c r="AB1891" s="14">
        <f>IF(H1891="","",H1891)</f>
        <v/>
      </c>
      <c r="AC1891">
        <f>O1891</f>
        <v/>
      </c>
      <c r="AD1891" s="14">
        <f>IF(I1891="","",I1891)</f>
        <v/>
      </c>
      <c r="AE1891">
        <f>P1891</f>
        <v/>
      </c>
      <c r="AH1891">
        <f>IF(S1891&lt;&gt;"",S1891,AH1890+900)</f>
        <v/>
      </c>
      <c r="AI1891">
        <f>IF(T1891&lt;&gt;"",T1891,AI1890)</f>
        <v/>
      </c>
      <c r="AJ1891">
        <f>IF(U1891&lt;&gt;"",U1891,AJ1890)</f>
        <v/>
      </c>
      <c r="AK1891">
        <f>IF(W1891&lt;&gt;"",W1891,"")</f>
        <v/>
      </c>
      <c r="AL1891" s="14">
        <f>IF(X1891&lt;&gt;"",X1891,"")</f>
        <v/>
      </c>
      <c r="AM1891" s="14">
        <f>IF(Y1891&lt;&gt;"",Y1891,"")</f>
        <v/>
      </c>
      <c r="AN1891" s="14">
        <f>IF(OR(AL1891="",AM1891=""),"",AL1891-AM1891)</f>
        <v/>
      </c>
      <c r="AO1891">
        <f>IF(AN1891="","",IF(AN1891&gt;0,"Bullish","Bearish"))</f>
        <v/>
      </c>
      <c r="AP1891">
        <f>IF(AO1891="",AP1890,AO1891)</f>
        <v/>
      </c>
      <c r="AQ1891" s="14">
        <f>IF(AB1891&lt;&gt;"",AB1891,"")</f>
        <v/>
      </c>
      <c r="AR1891" s="14">
        <f>IF(AD1891&lt;&gt;"",AD1891,"")</f>
        <v/>
      </c>
      <c r="AS1891">
        <f>IF(AS1890+1=13,1,AS1890+1)</f>
        <v/>
      </c>
      <c r="AT1891">
        <f>IFERROR(IF(SLOPE($AQ$1874:$AQ$1885,$AS$1874:$AS$1885)&gt;0,MIN(3,ABS(SLOPE($AQ$1874:$AQ$1885,$AS$1874:$AS$1885))),IF(SLOPE($AQ$1874:$AQ$1885,$AS$1874:$AS$1885)&lt;-0.5,-0.5,0)),0)</f>
        <v/>
      </c>
      <c r="AU1891">
        <f>IFERROR(IF(SLOPE($AR$1874:$AR$1885,$AS$1874:$AS$1885)&lt;0,MAX(-3,-ABS(SLOPE($AR$1874:$AR$1885,$AS$1874:$AS$1885))),IF(SLOPE($AR$1874:$AR$1885,$AS$1874:$AS$1885)&gt;0.5,0.5,0)),0)</f>
        <v/>
      </c>
      <c r="AV1891">
        <f>($AQ$1886+(AT1891*(AS1891-1)))</f>
        <v/>
      </c>
      <c r="AW1891">
        <f>($AR$1886+(AU1891*(AS1891-1)))</f>
        <v/>
      </c>
      <c r="AX1891">
        <f>IF(AT1891&gt;0,AV1891+AT1891,AV1891)</f>
        <v/>
      </c>
      <c r="AY1891">
        <f>IF(AU1891&lt;0,AW1891+AU1891,AW1891)</f>
        <v/>
      </c>
      <c r="BA1891" s="14">
        <f>IFERROR(AX1891-AQ1891,"")</f>
        <v/>
      </c>
      <c r="BB1891" s="14">
        <f>IFERROR(AY1891-AR1891,"")</f>
        <v/>
      </c>
      <c r="BD1891">
        <f>AH1891</f>
        <v/>
      </c>
      <c r="BE1891">
        <f>AI1891</f>
        <v/>
      </c>
      <c r="BF1891">
        <f>AJ1891</f>
        <v/>
      </c>
      <c r="BG1891" s="14">
        <f>L1891</f>
        <v/>
      </c>
      <c r="BH1891" s="14">
        <f>IF(X1891="","",X1891)</f>
        <v/>
      </c>
      <c r="BI1891" s="14">
        <f>IF(Y1891="","",Y1891)</f>
        <v/>
      </c>
      <c r="BJ1891">
        <f>Z1891</f>
        <v/>
      </c>
      <c r="BK1891">
        <f>AA1891</f>
        <v/>
      </c>
      <c r="BL1891">
        <f>IFERROR(AX1891,"")</f>
        <v/>
      </c>
      <c r="BM1891">
        <f>IFERROR(AY1891,"")</f>
        <v/>
      </c>
    </row>
    <row r="1892" ht="14.25" customHeight="1">
      <c r="A1892">
        <f>ALGLIB_SSA_XAUUSD!AA1892</f>
        <v/>
      </c>
      <c r="B1892">
        <f>IF($A1892="","",INDEX(ALGLIB_SSA_XAUUSD!$B$2:$B$2401,MATCH($A1892,ALGLIB_SSA_XAUUSD!$A$2:$A$2401,1)))</f>
        <v/>
      </c>
      <c r="C1892">
        <f>IF($A1892="","",INDEX(ALGLIB_SSA_XAUUSD!$C$2:$C$2401,MATCH($A1892,ALGLIB_SSA_XAUUSD!$A$2:$A$2401,1)))</f>
        <v/>
      </c>
      <c r="D1892" s="14">
        <f>IF($A1892="","",INT((ROW()-2)/12)+1)</f>
        <v/>
      </c>
      <c r="E1892" s="14">
        <f>IF(AND(E1898&lt;&gt;"",D1898=D1886+1),E1886+(E1898-E1886)*6/12,"")</f>
        <v/>
      </c>
      <c r="F1892" s="14">
        <f>IF(AND(F1898&lt;&gt;"",D1898=D1886+1),F1886+(F1898-F1886)*6/12,"")</f>
        <v/>
      </c>
      <c r="G1892" s="14">
        <f>IF(AND(G1898&lt;&gt;"",D1898=D1886+1),G1886+(G1898-G1886)*6/12,"")</f>
        <v/>
      </c>
      <c r="H1892" s="14">
        <f>IF(AND(H1898&lt;&gt;"",D1898=D1886+1),H1886+(H1898-H1886)*6/12,"")</f>
        <v/>
      </c>
      <c r="I1892" s="14">
        <f>IF(AND(L1898&lt;&gt;"",D1898=D1886+1),I1886+(I1898-I1886)*6/12,"")</f>
        <v/>
      </c>
      <c r="J1892">
        <f>_xlfn.XLOOKUP($A1892,ALGLIB_SSA_XAUUSD!$AA$2:$AA$2401,ALGLIB_SSA_XAUUSD!$P$2:$P$2401,"",0)</f>
        <v/>
      </c>
      <c r="K1892">
        <f>_xlfn.XLOOKUP($A1892,ALGLIB_SSA_XAUUSD!$AA$2:$AA$2401,ALGLIB_SSA_XAUUSD!$Q$2:$Q$2401,"",0)</f>
        <v/>
      </c>
      <c r="L1892">
        <f>_xlfn.XLOOKUP($A1892,ALGLIB_SSA_XAUUSD!$AA$2:$AA$2401,ALGLIB_SSA_XAUUSD!$R$2:$R$2401,"",0)</f>
        <v/>
      </c>
      <c r="M1892">
        <f>_xlfn.XLOOKUP($A1892,ALGLIB_SSA_XAUUSD!$AA$2:$AA$2401,ALGLIB_SSA_XAUUSD!$S$2:$S$2401,"",0)</f>
        <v/>
      </c>
      <c r="N1892">
        <f>_xlfn.XLOOKUP($A1892,ALGLIB_SSA_XAUUSD!$AA$2:$AA$2401,ALGLIB_SSA_XAUUSD!$T$2:$T$2401,"",0)</f>
        <v/>
      </c>
      <c r="O1892">
        <f>_xlfn.XLOOKUP($A1892,ALGLIB_SSA_XAUUSD!$AA$2:$AA$2401,ALGLIB_SSA_XAUUSD!$U$2:$U$2401,"",0)</f>
        <v/>
      </c>
      <c r="P1892">
        <f>_xlfn.XLOOKUP($A1892,ALGLIB_SSA_XAUUSD!$AA$2:$AA$2401,ALGLIB_SSA_XAUUSD!$V$2:$V$2401,"",0)</f>
        <v/>
      </c>
      <c r="S1892">
        <f>A1892</f>
        <v/>
      </c>
      <c r="T1892">
        <f>J1892</f>
        <v/>
      </c>
      <c r="U1892">
        <f>K1892</f>
        <v/>
      </c>
      <c r="V1892" s="14">
        <f>IF($A1892="","",MOD(ROW()-2,12)+1)</f>
        <v/>
      </c>
      <c r="W1892">
        <f>L1892</f>
        <v/>
      </c>
      <c r="X1892" s="14">
        <f>IF(F1892="","",F1892)</f>
        <v/>
      </c>
      <c r="Y1892" s="14">
        <f>IF(G1892="","",G1892)</f>
        <v/>
      </c>
      <c r="Z1892">
        <f>M1892</f>
        <v/>
      </c>
      <c r="AA1892">
        <f>N1892</f>
        <v/>
      </c>
      <c r="AB1892" s="14">
        <f>IF(H1892="","",H1892)</f>
        <v/>
      </c>
      <c r="AC1892">
        <f>O1892</f>
        <v/>
      </c>
      <c r="AD1892" s="14">
        <f>IF(I1892="","",I1892)</f>
        <v/>
      </c>
      <c r="AE1892">
        <f>P1892</f>
        <v/>
      </c>
      <c r="AH1892">
        <f>IF(S1892&lt;&gt;"",S1892,AH1891+900)</f>
        <v/>
      </c>
      <c r="AI1892">
        <f>IF(T1892&lt;&gt;"",T1892,AI1891)</f>
        <v/>
      </c>
      <c r="AJ1892">
        <f>IF(U1892&lt;&gt;"",U1892,AJ1891)</f>
        <v/>
      </c>
      <c r="AK1892">
        <f>IF(W1892&lt;&gt;"",W1892,"")</f>
        <v/>
      </c>
      <c r="AL1892" s="14">
        <f>IF(X1892&lt;&gt;"",X1892,"")</f>
        <v/>
      </c>
      <c r="AM1892" s="14">
        <f>IF(Y1892&lt;&gt;"",Y1892,"")</f>
        <v/>
      </c>
      <c r="AN1892" s="14">
        <f>IF(OR(AL1892="",AM1892=""),"",AL1892-AM1892)</f>
        <v/>
      </c>
      <c r="AO1892">
        <f>IF(AN1892="","",IF(AN1892&gt;0,"Bullish","Bearish"))</f>
        <v/>
      </c>
      <c r="AP1892">
        <f>IF(AO1892="",AP1891,AO1892)</f>
        <v/>
      </c>
      <c r="AQ1892" s="14">
        <f>IF(AB1892&lt;&gt;"",AB1892,"")</f>
        <v/>
      </c>
      <c r="AR1892" s="14">
        <f>IF(AD1892&lt;&gt;"",AD1892,"")</f>
        <v/>
      </c>
      <c r="AS1892">
        <f>IF(AS1891+1=13,1,AS1891+1)</f>
        <v/>
      </c>
      <c r="AT1892">
        <f>IFERROR(IF(SLOPE($AQ$1874:$AQ$1885,$AS$1874:$AS$1885)&gt;0,MIN(3,ABS(SLOPE($AQ$1874:$AQ$1885,$AS$1874:$AS$1885))),IF(SLOPE($AQ$1874:$AQ$1885,$AS$1874:$AS$1885)&lt;-0.5,-0.5,0)),0)</f>
        <v/>
      </c>
      <c r="AU1892">
        <f>IFERROR(IF(SLOPE($AR$1874:$AR$1885,$AS$1874:$AS$1885)&lt;0,MAX(-3,-ABS(SLOPE($AR$1874:$AR$1885,$AS$1874:$AS$1885))),IF(SLOPE($AR$1874:$AR$1885,$AS$1874:$AS$1885)&gt;0.5,0.5,0)),0)</f>
        <v/>
      </c>
      <c r="AV1892">
        <f>($AQ$1886+(AT1892*(AS1892-1)))</f>
        <v/>
      </c>
      <c r="AW1892">
        <f>($AR$1886+(AU1892*(AS1892-1)))</f>
        <v/>
      </c>
      <c r="AX1892">
        <f>IF(AT1892&gt;0,AV1892+AT1892,AV1892)</f>
        <v/>
      </c>
      <c r="AY1892">
        <f>IF(AU1892&lt;0,AW1892+AU1892,AW1892)</f>
        <v/>
      </c>
      <c r="BA1892" s="14">
        <f>IFERROR(AX1892-AQ1892,"")</f>
        <v/>
      </c>
      <c r="BB1892" s="14">
        <f>IFERROR(AY1892-AR1892,"")</f>
        <v/>
      </c>
      <c r="BD1892">
        <f>AH1892</f>
        <v/>
      </c>
      <c r="BE1892">
        <f>AI1892</f>
        <v/>
      </c>
      <c r="BF1892">
        <f>AJ1892</f>
        <v/>
      </c>
      <c r="BG1892" s="14">
        <f>L1892</f>
        <v/>
      </c>
      <c r="BH1892" s="14">
        <f>IF(X1892="","",X1892)</f>
        <v/>
      </c>
      <c r="BI1892" s="14">
        <f>IF(Y1892="","",Y1892)</f>
        <v/>
      </c>
      <c r="BJ1892">
        <f>Z1892</f>
        <v/>
      </c>
      <c r="BK1892">
        <f>AA1892</f>
        <v/>
      </c>
      <c r="BL1892">
        <f>IFERROR(AX1892,"")</f>
        <v/>
      </c>
      <c r="BM1892">
        <f>IFERROR(AY1892,"")</f>
        <v/>
      </c>
    </row>
    <row r="1893" ht="14.25" customHeight="1">
      <c r="A1893">
        <f>ALGLIB_SSA_XAUUSD!AA1893</f>
        <v/>
      </c>
      <c r="B1893">
        <f>IF($A1893="","",INDEX(ALGLIB_SSA_XAUUSD!$B$2:$B$2401,MATCH($A1893,ALGLIB_SSA_XAUUSD!$A$2:$A$2401,1)))</f>
        <v/>
      </c>
      <c r="C1893">
        <f>IF($A1893="","",INDEX(ALGLIB_SSA_XAUUSD!$C$2:$C$2401,MATCH($A1893,ALGLIB_SSA_XAUUSD!$A$2:$A$2401,1)))</f>
        <v/>
      </c>
      <c r="D1893" s="14">
        <f>IF($A1893="","",INT((ROW()-2)/12)+1)</f>
        <v/>
      </c>
      <c r="E1893" s="14">
        <f>IF(AND(E1898&lt;&gt;"",D1898=D1886+1),E1886+(E1898-E1886)*7/12,"")</f>
        <v/>
      </c>
      <c r="F1893" s="14">
        <f>IF(AND(F1898&lt;&gt;"",D1898=D1886+1),F1886+(F1898-F1886)*7/12,"")</f>
        <v/>
      </c>
      <c r="G1893" s="14">
        <f>IF(AND(G1898&lt;&gt;"",D1898=D1886+1),G1886+(G1898-G1886)*7/12,"")</f>
        <v/>
      </c>
      <c r="H1893" s="14">
        <f>IF(AND(H1898&lt;&gt;"",D1898=D1886+1),H1886+(H1898-H1886)*7/12,"")</f>
        <v/>
      </c>
      <c r="I1893" s="14">
        <f>IF(AND(L1898&lt;&gt;"",D1898=D1886+1),I1886+(I1898-I1886)*7/12,"")</f>
        <v/>
      </c>
      <c r="J1893">
        <f>_xlfn.XLOOKUP($A1893,ALGLIB_SSA_XAUUSD!$AA$2:$AA$2401,ALGLIB_SSA_XAUUSD!$P$2:$P$2401,"",0)</f>
        <v/>
      </c>
      <c r="K1893">
        <f>_xlfn.XLOOKUP($A1893,ALGLIB_SSA_XAUUSD!$AA$2:$AA$2401,ALGLIB_SSA_XAUUSD!$Q$2:$Q$2401,"",0)</f>
        <v/>
      </c>
      <c r="L1893">
        <f>_xlfn.XLOOKUP($A1893,ALGLIB_SSA_XAUUSD!$AA$2:$AA$2401,ALGLIB_SSA_XAUUSD!$R$2:$R$2401,"",0)</f>
        <v/>
      </c>
      <c r="M1893">
        <f>_xlfn.XLOOKUP($A1893,ALGLIB_SSA_XAUUSD!$AA$2:$AA$2401,ALGLIB_SSA_XAUUSD!$S$2:$S$2401,"",0)</f>
        <v/>
      </c>
      <c r="N1893">
        <f>_xlfn.XLOOKUP($A1893,ALGLIB_SSA_XAUUSD!$AA$2:$AA$2401,ALGLIB_SSA_XAUUSD!$T$2:$T$2401,"",0)</f>
        <v/>
      </c>
      <c r="O1893">
        <f>_xlfn.XLOOKUP($A1893,ALGLIB_SSA_XAUUSD!$AA$2:$AA$2401,ALGLIB_SSA_XAUUSD!$U$2:$U$2401,"",0)</f>
        <v/>
      </c>
      <c r="P1893">
        <f>_xlfn.XLOOKUP($A1893,ALGLIB_SSA_XAUUSD!$AA$2:$AA$2401,ALGLIB_SSA_XAUUSD!$V$2:$V$2401,"",0)</f>
        <v/>
      </c>
      <c r="S1893">
        <f>A1893</f>
        <v/>
      </c>
      <c r="T1893">
        <f>J1893</f>
        <v/>
      </c>
      <c r="U1893">
        <f>K1893</f>
        <v/>
      </c>
      <c r="V1893" s="14">
        <f>IF($A1893="","",MOD(ROW()-2,12)+1)</f>
        <v/>
      </c>
      <c r="W1893">
        <f>L1893</f>
        <v/>
      </c>
      <c r="X1893" s="14">
        <f>IF(F1893="","",F1893)</f>
        <v/>
      </c>
      <c r="Y1893" s="14">
        <f>IF(G1893="","",G1893)</f>
        <v/>
      </c>
      <c r="Z1893">
        <f>M1893</f>
        <v/>
      </c>
      <c r="AA1893">
        <f>N1893</f>
        <v/>
      </c>
      <c r="AB1893" s="14">
        <f>IF(H1893="","",H1893)</f>
        <v/>
      </c>
      <c r="AC1893">
        <f>O1893</f>
        <v/>
      </c>
      <c r="AD1893" s="14">
        <f>IF(I1893="","",I1893)</f>
        <v/>
      </c>
      <c r="AE1893">
        <f>P1893</f>
        <v/>
      </c>
      <c r="AH1893">
        <f>IF(S1893&lt;&gt;"",S1893,AH1892+900)</f>
        <v/>
      </c>
      <c r="AI1893">
        <f>IF(T1893&lt;&gt;"",T1893,AI1892)</f>
        <v/>
      </c>
      <c r="AJ1893">
        <f>IF(U1893&lt;&gt;"",U1893,AJ1892)</f>
        <v/>
      </c>
      <c r="AK1893">
        <f>IF(W1893&lt;&gt;"",W1893,"")</f>
        <v/>
      </c>
      <c r="AL1893" s="14">
        <f>IF(X1893&lt;&gt;"",X1893,"")</f>
        <v/>
      </c>
      <c r="AM1893" s="14">
        <f>IF(Y1893&lt;&gt;"",Y1893,"")</f>
        <v/>
      </c>
      <c r="AN1893" s="14">
        <f>IF(OR(AL1893="",AM1893=""),"",AL1893-AM1893)</f>
        <v/>
      </c>
      <c r="AO1893">
        <f>IF(AN1893="","",IF(AN1893&gt;0,"Bullish","Bearish"))</f>
        <v/>
      </c>
      <c r="AP1893">
        <f>IF(AO1893="",AP1892,AO1893)</f>
        <v/>
      </c>
      <c r="AQ1893" s="14">
        <f>IF(AB1893&lt;&gt;"",AB1893,"")</f>
        <v/>
      </c>
      <c r="AR1893" s="14">
        <f>IF(AD1893&lt;&gt;"",AD1893,"")</f>
        <v/>
      </c>
      <c r="AS1893">
        <f>IF(AS1892+1=13,1,AS1892+1)</f>
        <v/>
      </c>
      <c r="AT1893">
        <f>IFERROR(IF(SLOPE($AQ$1874:$AQ$1885,$AS$1874:$AS$1885)&gt;0,MIN(3,ABS(SLOPE($AQ$1874:$AQ$1885,$AS$1874:$AS$1885))),IF(SLOPE($AQ$1874:$AQ$1885,$AS$1874:$AS$1885)&lt;-0.5,-0.5,0)),0)</f>
        <v/>
      </c>
      <c r="AU1893">
        <f>IFERROR(IF(SLOPE($AR$1874:$AR$1885,$AS$1874:$AS$1885)&lt;0,MAX(-3,-ABS(SLOPE($AR$1874:$AR$1885,$AS$1874:$AS$1885))),IF(SLOPE($AR$1874:$AR$1885,$AS$1874:$AS$1885)&gt;0.5,0.5,0)),0)</f>
        <v/>
      </c>
      <c r="AV1893">
        <f>($AQ$1886+(AT1893*(AS1893-1)))</f>
        <v/>
      </c>
      <c r="AW1893">
        <f>($AR$1886+(AU1893*(AS1893-1)))</f>
        <v/>
      </c>
      <c r="AX1893">
        <f>IF(AT1893&gt;0,AV1893+AT1893,AV1893)</f>
        <v/>
      </c>
      <c r="AY1893">
        <f>IF(AU1893&lt;0,AW1893+AU1893,AW1893)</f>
        <v/>
      </c>
      <c r="BA1893" s="14">
        <f>IFERROR(AX1893-AQ1893,"")</f>
        <v/>
      </c>
      <c r="BB1893" s="14">
        <f>IFERROR(AY1893-AR1893,"")</f>
        <v/>
      </c>
      <c r="BD1893">
        <f>AH1893</f>
        <v/>
      </c>
      <c r="BE1893">
        <f>AI1893</f>
        <v/>
      </c>
      <c r="BF1893">
        <f>AJ1893</f>
        <v/>
      </c>
      <c r="BG1893" s="14">
        <f>L1893</f>
        <v/>
      </c>
      <c r="BH1893" s="14">
        <f>IF(X1893="","",X1893)</f>
        <v/>
      </c>
      <c r="BI1893" s="14">
        <f>IF(Y1893="","",Y1893)</f>
        <v/>
      </c>
      <c r="BJ1893">
        <f>Z1893</f>
        <v/>
      </c>
      <c r="BK1893">
        <f>AA1893</f>
        <v/>
      </c>
      <c r="BL1893">
        <f>IFERROR(AX1893,"")</f>
        <v/>
      </c>
      <c r="BM1893">
        <f>IFERROR(AY1893,"")</f>
        <v/>
      </c>
    </row>
    <row r="1894" ht="14.25" customHeight="1">
      <c r="A1894">
        <f>ALGLIB_SSA_XAUUSD!AA1894</f>
        <v/>
      </c>
      <c r="B1894">
        <f>IF($A1894="","",INDEX(ALGLIB_SSA_XAUUSD!$B$2:$B$2401,MATCH($A1894,ALGLIB_SSA_XAUUSD!$A$2:$A$2401,1)))</f>
        <v/>
      </c>
      <c r="C1894">
        <f>IF($A1894="","",INDEX(ALGLIB_SSA_XAUUSD!$C$2:$C$2401,MATCH($A1894,ALGLIB_SSA_XAUUSD!$A$2:$A$2401,1)))</f>
        <v/>
      </c>
      <c r="D1894" s="14">
        <f>IF($A1894="","",INT((ROW()-2)/12)+1)</f>
        <v/>
      </c>
      <c r="E1894" s="14">
        <f>IF(AND(E1898&lt;&gt;"",D1898=D1886+1),E1886+(E1898-E1886)*8/12,"")</f>
        <v/>
      </c>
      <c r="F1894" s="14">
        <f>IF(AND(F1898&lt;&gt;"",D1898=D1886+1),F1886+(F1898-F1886)*8/12,"")</f>
        <v/>
      </c>
      <c r="G1894" s="14">
        <f>IF(AND(G1898&lt;&gt;"",D1898=D1886+1),G1886+(G1898-G1886)*8/12,"")</f>
        <v/>
      </c>
      <c r="H1894" s="14">
        <f>IF(AND(H1898&lt;&gt;"",D1898=D1886+1),H1886+(H1898-H1886)*8/12,"")</f>
        <v/>
      </c>
      <c r="I1894" s="14">
        <f>IF(AND(L1898&lt;&gt;"",D1898=D1886+1),I1886+(I1898-I1886)*8/12,"")</f>
        <v/>
      </c>
      <c r="J1894">
        <f>_xlfn.XLOOKUP($A1894,ALGLIB_SSA_XAUUSD!$AA$2:$AA$2401,ALGLIB_SSA_XAUUSD!$P$2:$P$2401,"",0)</f>
        <v/>
      </c>
      <c r="K1894">
        <f>_xlfn.XLOOKUP($A1894,ALGLIB_SSA_XAUUSD!$AA$2:$AA$2401,ALGLIB_SSA_XAUUSD!$Q$2:$Q$2401,"",0)</f>
        <v/>
      </c>
      <c r="L1894">
        <f>_xlfn.XLOOKUP($A1894,ALGLIB_SSA_XAUUSD!$AA$2:$AA$2401,ALGLIB_SSA_XAUUSD!$R$2:$R$2401,"",0)</f>
        <v/>
      </c>
      <c r="M1894">
        <f>_xlfn.XLOOKUP($A1894,ALGLIB_SSA_XAUUSD!$AA$2:$AA$2401,ALGLIB_SSA_XAUUSD!$S$2:$S$2401,"",0)</f>
        <v/>
      </c>
      <c r="N1894">
        <f>_xlfn.XLOOKUP($A1894,ALGLIB_SSA_XAUUSD!$AA$2:$AA$2401,ALGLIB_SSA_XAUUSD!$T$2:$T$2401,"",0)</f>
        <v/>
      </c>
      <c r="O1894">
        <f>_xlfn.XLOOKUP($A1894,ALGLIB_SSA_XAUUSD!$AA$2:$AA$2401,ALGLIB_SSA_XAUUSD!$U$2:$U$2401,"",0)</f>
        <v/>
      </c>
      <c r="P1894">
        <f>_xlfn.XLOOKUP($A1894,ALGLIB_SSA_XAUUSD!$AA$2:$AA$2401,ALGLIB_SSA_XAUUSD!$V$2:$V$2401,"",0)</f>
        <v/>
      </c>
      <c r="S1894">
        <f>A1894</f>
        <v/>
      </c>
      <c r="T1894">
        <f>J1894</f>
        <v/>
      </c>
      <c r="U1894">
        <f>K1894</f>
        <v/>
      </c>
      <c r="V1894" s="14">
        <f>IF($A1894="","",MOD(ROW()-2,12)+1)</f>
        <v/>
      </c>
      <c r="W1894">
        <f>L1894</f>
        <v/>
      </c>
      <c r="X1894" s="14">
        <f>IF(F1894="","",F1894)</f>
        <v/>
      </c>
      <c r="Y1894" s="14">
        <f>IF(G1894="","",G1894)</f>
        <v/>
      </c>
      <c r="Z1894">
        <f>M1894</f>
        <v/>
      </c>
      <c r="AA1894">
        <f>N1894</f>
        <v/>
      </c>
      <c r="AB1894" s="14">
        <f>IF(H1894="","",H1894)</f>
        <v/>
      </c>
      <c r="AC1894">
        <f>O1894</f>
        <v/>
      </c>
      <c r="AD1894" s="14">
        <f>IF(I1894="","",I1894)</f>
        <v/>
      </c>
      <c r="AE1894">
        <f>P1894</f>
        <v/>
      </c>
      <c r="AH1894">
        <f>IF(S1894&lt;&gt;"",S1894,AH1893+900)</f>
        <v/>
      </c>
      <c r="AI1894">
        <f>IF(T1894&lt;&gt;"",T1894,AI1893)</f>
        <v/>
      </c>
      <c r="AJ1894">
        <f>IF(U1894&lt;&gt;"",U1894,AJ1893)</f>
        <v/>
      </c>
      <c r="AK1894">
        <f>IF(W1894&lt;&gt;"",W1894,"")</f>
        <v/>
      </c>
      <c r="AL1894" s="14">
        <f>IF(X1894&lt;&gt;"",X1894,"")</f>
        <v/>
      </c>
      <c r="AM1894" s="14">
        <f>IF(Y1894&lt;&gt;"",Y1894,"")</f>
        <v/>
      </c>
      <c r="AN1894" s="14">
        <f>IF(OR(AL1894="",AM1894=""),"",AL1894-AM1894)</f>
        <v/>
      </c>
      <c r="AO1894">
        <f>IF(AN1894="","",IF(AN1894&gt;0,"Bullish","Bearish"))</f>
        <v/>
      </c>
      <c r="AP1894">
        <f>IF(AO1894="",AP1893,AO1894)</f>
        <v/>
      </c>
      <c r="AQ1894" s="14">
        <f>IF(AB1894&lt;&gt;"",AB1894,"")</f>
        <v/>
      </c>
      <c r="AR1894" s="14">
        <f>IF(AD1894&lt;&gt;"",AD1894,"")</f>
        <v/>
      </c>
      <c r="AS1894">
        <f>IF(AS1893+1=13,1,AS1893+1)</f>
        <v/>
      </c>
      <c r="AT1894">
        <f>IFERROR(IF(SLOPE($AQ$1874:$AQ$1885,$AS$1874:$AS$1885)&gt;0,MIN(3,ABS(SLOPE($AQ$1874:$AQ$1885,$AS$1874:$AS$1885))),IF(SLOPE($AQ$1874:$AQ$1885,$AS$1874:$AS$1885)&lt;-0.5,-0.5,0)),0)</f>
        <v/>
      </c>
      <c r="AU1894">
        <f>IFERROR(IF(SLOPE($AR$1874:$AR$1885,$AS$1874:$AS$1885)&lt;0,MAX(-3,-ABS(SLOPE($AR$1874:$AR$1885,$AS$1874:$AS$1885))),IF(SLOPE($AR$1874:$AR$1885,$AS$1874:$AS$1885)&gt;0.5,0.5,0)),0)</f>
        <v/>
      </c>
      <c r="AV1894">
        <f>($AQ$1886+(AT1894*(AS1894-1)))</f>
        <v/>
      </c>
      <c r="AW1894">
        <f>($AR$1886+(AU1894*(AS1894-1)))</f>
        <v/>
      </c>
      <c r="AX1894">
        <f>IF(AT1894&gt;0,AV1894+AT1894,AV1894)</f>
        <v/>
      </c>
      <c r="AY1894">
        <f>IF(AU1894&lt;0,AW1894+AU1894,AW1894)</f>
        <v/>
      </c>
      <c r="BA1894" s="14">
        <f>IFERROR(AX1894-AQ1894,"")</f>
        <v/>
      </c>
      <c r="BB1894" s="14">
        <f>IFERROR(AY1894-AR1894,"")</f>
        <v/>
      </c>
      <c r="BD1894">
        <f>AH1894</f>
        <v/>
      </c>
      <c r="BE1894">
        <f>AI1894</f>
        <v/>
      </c>
      <c r="BF1894">
        <f>AJ1894</f>
        <v/>
      </c>
      <c r="BG1894" s="14">
        <f>L1894</f>
        <v/>
      </c>
      <c r="BH1894" s="14">
        <f>IF(X1894="","",X1894)</f>
        <v/>
      </c>
      <c r="BI1894" s="14">
        <f>IF(Y1894="","",Y1894)</f>
        <v/>
      </c>
      <c r="BJ1894">
        <f>Z1894</f>
        <v/>
      </c>
      <c r="BK1894">
        <f>AA1894</f>
        <v/>
      </c>
      <c r="BL1894">
        <f>IFERROR(AX1894,"")</f>
        <v/>
      </c>
      <c r="BM1894">
        <f>IFERROR(AY1894,"")</f>
        <v/>
      </c>
    </row>
    <row r="1895" ht="14.25" customHeight="1">
      <c r="A1895">
        <f>ALGLIB_SSA_XAUUSD!AA1895</f>
        <v/>
      </c>
      <c r="B1895">
        <f>IF($A1895="","",INDEX(ALGLIB_SSA_XAUUSD!$B$2:$B$2401,MATCH($A1895,ALGLIB_SSA_XAUUSD!$A$2:$A$2401,1)))</f>
        <v/>
      </c>
      <c r="C1895">
        <f>IF($A1895="","",INDEX(ALGLIB_SSA_XAUUSD!$C$2:$C$2401,MATCH($A1895,ALGLIB_SSA_XAUUSD!$A$2:$A$2401,1)))</f>
        <v/>
      </c>
      <c r="D1895" s="14">
        <f>IF($A1895="","",INT((ROW()-2)/12)+1)</f>
        <v/>
      </c>
      <c r="E1895" s="14">
        <f>IF(AND(E1898&lt;&gt;"",D1898=D1886+1),E1886+(E1898-E1886)*9/12,"")</f>
        <v/>
      </c>
      <c r="F1895" s="14">
        <f>IF(AND(F1898&lt;&gt;"",D1898=D1886+1),F1886+(F1898-F1886)*9/12,"")</f>
        <v/>
      </c>
      <c r="G1895" s="14">
        <f>IF(AND(G1898&lt;&gt;"",D1898=D1886+1),G1886+(G1898-G1886)*9/12,"")</f>
        <v/>
      </c>
      <c r="H1895" s="14">
        <f>IF(AND(H1898&lt;&gt;"",D1898=D1886+1),H1886+(H1898-H1886)*9/12,"")</f>
        <v/>
      </c>
      <c r="I1895" s="14">
        <f>IF(AND(L1898&lt;&gt;"",D1898=D1886+1),I1886+(I1898-I1886)*9/12,"")</f>
        <v/>
      </c>
      <c r="J1895">
        <f>_xlfn.XLOOKUP($A1895,ALGLIB_SSA_XAUUSD!$AA$2:$AA$2401,ALGLIB_SSA_XAUUSD!$P$2:$P$2401,"",0)</f>
        <v/>
      </c>
      <c r="K1895">
        <f>_xlfn.XLOOKUP($A1895,ALGLIB_SSA_XAUUSD!$AA$2:$AA$2401,ALGLIB_SSA_XAUUSD!$Q$2:$Q$2401,"",0)</f>
        <v/>
      </c>
      <c r="L1895">
        <f>_xlfn.XLOOKUP($A1895,ALGLIB_SSA_XAUUSD!$AA$2:$AA$2401,ALGLIB_SSA_XAUUSD!$R$2:$R$2401,"",0)</f>
        <v/>
      </c>
      <c r="M1895">
        <f>_xlfn.XLOOKUP($A1895,ALGLIB_SSA_XAUUSD!$AA$2:$AA$2401,ALGLIB_SSA_XAUUSD!$S$2:$S$2401,"",0)</f>
        <v/>
      </c>
      <c r="N1895">
        <f>_xlfn.XLOOKUP($A1895,ALGLIB_SSA_XAUUSD!$AA$2:$AA$2401,ALGLIB_SSA_XAUUSD!$T$2:$T$2401,"",0)</f>
        <v/>
      </c>
      <c r="O1895">
        <f>_xlfn.XLOOKUP($A1895,ALGLIB_SSA_XAUUSD!$AA$2:$AA$2401,ALGLIB_SSA_XAUUSD!$U$2:$U$2401,"",0)</f>
        <v/>
      </c>
      <c r="P1895">
        <f>_xlfn.XLOOKUP($A1895,ALGLIB_SSA_XAUUSD!$AA$2:$AA$2401,ALGLIB_SSA_XAUUSD!$V$2:$V$2401,"",0)</f>
        <v/>
      </c>
      <c r="S1895">
        <f>A1895</f>
        <v/>
      </c>
      <c r="T1895">
        <f>J1895</f>
        <v/>
      </c>
      <c r="U1895">
        <f>K1895</f>
        <v/>
      </c>
      <c r="V1895" s="14">
        <f>IF($A1895="","",MOD(ROW()-2,12)+1)</f>
        <v/>
      </c>
      <c r="W1895">
        <f>L1895</f>
        <v/>
      </c>
      <c r="X1895" s="14">
        <f>IF(F1895="","",F1895)</f>
        <v/>
      </c>
      <c r="Y1895" s="14">
        <f>IF(G1895="","",G1895)</f>
        <v/>
      </c>
      <c r="Z1895">
        <f>M1895</f>
        <v/>
      </c>
      <c r="AA1895">
        <f>N1895</f>
        <v/>
      </c>
      <c r="AB1895" s="14">
        <f>IF(H1895="","",H1895)</f>
        <v/>
      </c>
      <c r="AC1895">
        <f>O1895</f>
        <v/>
      </c>
      <c r="AD1895" s="14">
        <f>IF(I1895="","",I1895)</f>
        <v/>
      </c>
      <c r="AE1895">
        <f>P1895</f>
        <v/>
      </c>
      <c r="AH1895">
        <f>IF(S1895&lt;&gt;"",S1895,AH1894+900)</f>
        <v/>
      </c>
      <c r="AI1895">
        <f>IF(T1895&lt;&gt;"",T1895,AI1894)</f>
        <v/>
      </c>
      <c r="AJ1895">
        <f>IF(U1895&lt;&gt;"",U1895,AJ1894)</f>
        <v/>
      </c>
      <c r="AK1895">
        <f>IF(W1895&lt;&gt;"",W1895,"")</f>
        <v/>
      </c>
      <c r="AL1895" s="14">
        <f>IF(X1895&lt;&gt;"",X1895,"")</f>
        <v/>
      </c>
      <c r="AM1895" s="14">
        <f>IF(Y1895&lt;&gt;"",Y1895,"")</f>
        <v/>
      </c>
      <c r="AN1895" s="14">
        <f>IF(OR(AL1895="",AM1895=""),"",AL1895-AM1895)</f>
        <v/>
      </c>
      <c r="AO1895">
        <f>IF(AN1895="","",IF(AN1895&gt;0,"Bullish","Bearish"))</f>
        <v/>
      </c>
      <c r="AP1895">
        <f>IF(AO1895="",AP1894,AO1895)</f>
        <v/>
      </c>
      <c r="AQ1895" s="14">
        <f>IF(AB1895&lt;&gt;"",AB1895,"")</f>
        <v/>
      </c>
      <c r="AR1895" s="14">
        <f>IF(AD1895&lt;&gt;"",AD1895,"")</f>
        <v/>
      </c>
      <c r="AS1895">
        <f>IF(AS1894+1=13,1,AS1894+1)</f>
        <v/>
      </c>
      <c r="AT1895">
        <f>IFERROR(IF(SLOPE($AQ$1874:$AQ$1885,$AS$1874:$AS$1885)&gt;0,MIN(3,ABS(SLOPE($AQ$1874:$AQ$1885,$AS$1874:$AS$1885))),IF(SLOPE($AQ$1874:$AQ$1885,$AS$1874:$AS$1885)&lt;-0.5,-0.5,0)),0)</f>
        <v/>
      </c>
      <c r="AU1895">
        <f>IFERROR(IF(SLOPE($AR$1874:$AR$1885,$AS$1874:$AS$1885)&lt;0,MAX(-3,-ABS(SLOPE($AR$1874:$AR$1885,$AS$1874:$AS$1885))),IF(SLOPE($AR$1874:$AR$1885,$AS$1874:$AS$1885)&gt;0.5,0.5,0)),0)</f>
        <v/>
      </c>
      <c r="AV1895">
        <f>($AQ$1886+(AT1895*(AS1895-1)))</f>
        <v/>
      </c>
      <c r="AW1895">
        <f>($AR$1886+(AU1895*(AS1895-1)))</f>
        <v/>
      </c>
      <c r="AX1895">
        <f>IF(AT1895&gt;0,AV1895+AT1895,AV1895)</f>
        <v/>
      </c>
      <c r="AY1895">
        <f>IF(AU1895&lt;0,AW1895+AU1895,AW1895)</f>
        <v/>
      </c>
      <c r="BA1895" s="14">
        <f>IFERROR(AX1895-AQ1895,"")</f>
        <v/>
      </c>
      <c r="BB1895" s="14">
        <f>IFERROR(AY1895-AR1895,"")</f>
        <v/>
      </c>
      <c r="BD1895">
        <f>AH1895</f>
        <v/>
      </c>
      <c r="BE1895">
        <f>AI1895</f>
        <v/>
      </c>
      <c r="BF1895">
        <f>AJ1895</f>
        <v/>
      </c>
      <c r="BG1895" s="14">
        <f>L1895</f>
        <v/>
      </c>
      <c r="BH1895" s="14">
        <f>IF(X1895="","",X1895)</f>
        <v/>
      </c>
      <c r="BI1895" s="14">
        <f>IF(Y1895="","",Y1895)</f>
        <v/>
      </c>
      <c r="BJ1895">
        <f>Z1895</f>
        <v/>
      </c>
      <c r="BK1895">
        <f>AA1895</f>
        <v/>
      </c>
      <c r="BL1895">
        <f>IFERROR(AX1895,"")</f>
        <v/>
      </c>
      <c r="BM1895">
        <f>IFERROR(AY1895,"")</f>
        <v/>
      </c>
    </row>
    <row r="1896" ht="14.25" customHeight="1">
      <c r="A1896">
        <f>ALGLIB_SSA_XAUUSD!AA1896</f>
        <v/>
      </c>
      <c r="B1896">
        <f>IF($A1896="","",INDEX(ALGLIB_SSA_XAUUSD!$B$2:$B$2401,MATCH($A1896,ALGLIB_SSA_XAUUSD!$A$2:$A$2401,1)))</f>
        <v/>
      </c>
      <c r="C1896">
        <f>IF($A1896="","",INDEX(ALGLIB_SSA_XAUUSD!$C$2:$C$2401,MATCH($A1896,ALGLIB_SSA_XAUUSD!$A$2:$A$2401,1)))</f>
        <v/>
      </c>
      <c r="D1896" s="14">
        <f>IF($A1896="","",INT((ROW()-2)/12)+1)</f>
        <v/>
      </c>
      <c r="E1896" s="14">
        <f>IF(AND(E1898&lt;&gt;"",D1898=D1886+1),E1886+(E1898-E1886)*10/12,"")</f>
        <v/>
      </c>
      <c r="F1896" s="14">
        <f>IF(AND(F1898&lt;&gt;"",D1898=D1886+1),F1886+(F1898-F1886)*10/12,"")</f>
        <v/>
      </c>
      <c r="G1896" s="14">
        <f>IF(AND(G1898&lt;&gt;"",D1898=D1886+1),G1886+(G1898-G1886)*10/12,"")</f>
        <v/>
      </c>
      <c r="H1896" s="14">
        <f>IF(AND(H1898&lt;&gt;"",D1898=D1886+1),H1886+(H1898-H1886)*10/12,"")</f>
        <v/>
      </c>
      <c r="I1896" s="14">
        <f>IF(AND(L1898&lt;&gt;"",D1898=D1886+1),I1886+(I1898-I1886)*10/12,"")</f>
        <v/>
      </c>
      <c r="J1896">
        <f>_xlfn.XLOOKUP($A1896,ALGLIB_SSA_XAUUSD!$AA$2:$AA$2401,ALGLIB_SSA_XAUUSD!$P$2:$P$2401,"",0)</f>
        <v/>
      </c>
      <c r="K1896">
        <f>_xlfn.XLOOKUP($A1896,ALGLIB_SSA_XAUUSD!$AA$2:$AA$2401,ALGLIB_SSA_XAUUSD!$Q$2:$Q$2401,"",0)</f>
        <v/>
      </c>
      <c r="L1896">
        <f>_xlfn.XLOOKUP($A1896,ALGLIB_SSA_XAUUSD!$AA$2:$AA$2401,ALGLIB_SSA_XAUUSD!$R$2:$R$2401,"",0)</f>
        <v/>
      </c>
      <c r="M1896">
        <f>_xlfn.XLOOKUP($A1896,ALGLIB_SSA_XAUUSD!$AA$2:$AA$2401,ALGLIB_SSA_XAUUSD!$S$2:$S$2401,"",0)</f>
        <v/>
      </c>
      <c r="N1896">
        <f>_xlfn.XLOOKUP($A1896,ALGLIB_SSA_XAUUSD!$AA$2:$AA$2401,ALGLIB_SSA_XAUUSD!$T$2:$T$2401,"",0)</f>
        <v/>
      </c>
      <c r="O1896">
        <f>_xlfn.XLOOKUP($A1896,ALGLIB_SSA_XAUUSD!$AA$2:$AA$2401,ALGLIB_SSA_XAUUSD!$U$2:$U$2401,"",0)</f>
        <v/>
      </c>
      <c r="P1896">
        <f>_xlfn.XLOOKUP($A1896,ALGLIB_SSA_XAUUSD!$AA$2:$AA$2401,ALGLIB_SSA_XAUUSD!$V$2:$V$2401,"",0)</f>
        <v/>
      </c>
      <c r="S1896">
        <f>A1896</f>
        <v/>
      </c>
      <c r="T1896">
        <f>J1896</f>
        <v/>
      </c>
      <c r="U1896">
        <f>K1896</f>
        <v/>
      </c>
      <c r="V1896" s="14">
        <f>IF($A1896="","",MOD(ROW()-2,12)+1)</f>
        <v/>
      </c>
      <c r="W1896">
        <f>L1896</f>
        <v/>
      </c>
      <c r="X1896" s="14">
        <f>IF(F1896="","",F1896)</f>
        <v/>
      </c>
      <c r="Y1896" s="14">
        <f>IF(G1896="","",G1896)</f>
        <v/>
      </c>
      <c r="Z1896">
        <f>M1896</f>
        <v/>
      </c>
      <c r="AA1896">
        <f>N1896</f>
        <v/>
      </c>
      <c r="AB1896" s="14">
        <f>IF(H1896="","",H1896)</f>
        <v/>
      </c>
      <c r="AC1896">
        <f>O1896</f>
        <v/>
      </c>
      <c r="AD1896" s="14">
        <f>IF(I1896="","",I1896)</f>
        <v/>
      </c>
      <c r="AE1896">
        <f>P1896</f>
        <v/>
      </c>
      <c r="AH1896">
        <f>IF(S1896&lt;&gt;"",S1896,AH1895+900)</f>
        <v/>
      </c>
      <c r="AI1896">
        <f>IF(T1896&lt;&gt;"",T1896,AI1895)</f>
        <v/>
      </c>
      <c r="AJ1896">
        <f>IF(U1896&lt;&gt;"",U1896,AJ1895)</f>
        <v/>
      </c>
      <c r="AK1896">
        <f>IF(W1896&lt;&gt;"",W1896,"")</f>
        <v/>
      </c>
      <c r="AL1896" s="14">
        <f>IF(X1896&lt;&gt;"",X1896,"")</f>
        <v/>
      </c>
      <c r="AM1896" s="14">
        <f>IF(Y1896&lt;&gt;"",Y1896,"")</f>
        <v/>
      </c>
      <c r="AN1896" s="14">
        <f>IF(OR(AL1896="",AM1896=""),"",AL1896-AM1896)</f>
        <v/>
      </c>
      <c r="AO1896">
        <f>IF(AN1896="","",IF(AN1896&gt;0,"Bullish","Bearish"))</f>
        <v/>
      </c>
      <c r="AP1896">
        <f>IF(AO1896="",AP1895,AO1896)</f>
        <v/>
      </c>
      <c r="AQ1896" s="14">
        <f>IF(AB1896&lt;&gt;"",AB1896,"")</f>
        <v/>
      </c>
      <c r="AR1896" s="14">
        <f>IF(AD1896&lt;&gt;"",AD1896,"")</f>
        <v/>
      </c>
      <c r="AS1896">
        <f>IF(AS1895+1=13,1,AS1895+1)</f>
        <v/>
      </c>
      <c r="AT1896">
        <f>IFERROR(IF(SLOPE($AQ$1874:$AQ$1885,$AS$1874:$AS$1885)&gt;0,MIN(3,ABS(SLOPE($AQ$1874:$AQ$1885,$AS$1874:$AS$1885))),IF(SLOPE($AQ$1874:$AQ$1885,$AS$1874:$AS$1885)&lt;-0.5,-0.5,0)),0)</f>
        <v/>
      </c>
      <c r="AU1896">
        <f>IFERROR(IF(SLOPE($AR$1874:$AR$1885,$AS$1874:$AS$1885)&lt;0,MAX(-3,-ABS(SLOPE($AR$1874:$AR$1885,$AS$1874:$AS$1885))),IF(SLOPE($AR$1874:$AR$1885,$AS$1874:$AS$1885)&gt;0.5,0.5,0)),0)</f>
        <v/>
      </c>
      <c r="AV1896">
        <f>($AQ$1886+(AT1896*(AS1896-1)))</f>
        <v/>
      </c>
      <c r="AW1896">
        <f>($AR$1886+(AU1896*(AS1896-1)))</f>
        <v/>
      </c>
      <c r="AX1896">
        <f>IF(AT1896&gt;0,AV1896+AT1896,AV1896)</f>
        <v/>
      </c>
      <c r="AY1896">
        <f>IF(AU1896&lt;0,AW1896+AU1896,AW1896)</f>
        <v/>
      </c>
      <c r="BA1896" s="14">
        <f>IFERROR(AX1896-AQ1896,"")</f>
        <v/>
      </c>
      <c r="BB1896" s="14">
        <f>IFERROR(AY1896-AR1896,"")</f>
        <v/>
      </c>
      <c r="BD1896">
        <f>AH1896</f>
        <v/>
      </c>
      <c r="BE1896">
        <f>AI1896</f>
        <v/>
      </c>
      <c r="BF1896">
        <f>AJ1896</f>
        <v/>
      </c>
      <c r="BG1896" s="14">
        <f>L1896</f>
        <v/>
      </c>
      <c r="BH1896" s="14">
        <f>IF(X1896="","",X1896)</f>
        <v/>
      </c>
      <c r="BI1896" s="14">
        <f>IF(Y1896="","",Y1896)</f>
        <v/>
      </c>
      <c r="BJ1896">
        <f>Z1896</f>
        <v/>
      </c>
      <c r="BK1896">
        <f>AA1896</f>
        <v/>
      </c>
      <c r="BL1896">
        <f>IFERROR(AX1896,"")</f>
        <v/>
      </c>
      <c r="BM1896">
        <f>IFERROR(AY1896,"")</f>
        <v/>
      </c>
    </row>
    <row r="1897" ht="14.25" customHeight="1">
      <c r="A1897">
        <f>ALGLIB_SSA_XAUUSD!AA1897</f>
        <v/>
      </c>
      <c r="B1897">
        <f>IF($A1897="","",INDEX(ALGLIB_SSA_XAUUSD!$B$2:$B$2401,MATCH($A1897,ALGLIB_SSA_XAUUSD!$A$2:$A$2401,1)))</f>
        <v/>
      </c>
      <c r="C1897">
        <f>IF($A1897="","",INDEX(ALGLIB_SSA_XAUUSD!$C$2:$C$2401,MATCH($A1897,ALGLIB_SSA_XAUUSD!$A$2:$A$2401,1)))</f>
        <v/>
      </c>
      <c r="D1897" s="14">
        <f>IF($A1897="","",INT((ROW()-2)/12)+1)</f>
        <v/>
      </c>
      <c r="E1897" s="14">
        <f>IF(AND(E1898&lt;&gt;"",D1898=D1886+1),E1886+(E1898-E1886)*11/12,"")</f>
        <v/>
      </c>
      <c r="F1897" s="14">
        <f>IF(AND(F1898&lt;&gt;"",D1898=D1886+1),F1886+(F1898-F1886)*11/12,"")</f>
        <v/>
      </c>
      <c r="G1897" s="14">
        <f>IF(AND(G1898&lt;&gt;"",D1898=D1886+1),G1886+(G1898-G1886)*11/12,"")</f>
        <v/>
      </c>
      <c r="H1897" s="14">
        <f>IF(AND(H1898&lt;&gt;"",D1898=D1886+1),H1886+(H1898-H1886)*11/12,"")</f>
        <v/>
      </c>
      <c r="I1897" s="14">
        <f>IF(AND(L1898&lt;&gt;"",D1898=D1886+1),I1886+(I1898-I1886)*11/12,"")</f>
        <v/>
      </c>
      <c r="J1897">
        <f>_xlfn.XLOOKUP($A1897,ALGLIB_SSA_XAUUSD!$AA$2:$AA$2401,ALGLIB_SSA_XAUUSD!$P$2:$P$2401,"",0)</f>
        <v/>
      </c>
      <c r="K1897">
        <f>_xlfn.XLOOKUP($A1897,ALGLIB_SSA_XAUUSD!$AA$2:$AA$2401,ALGLIB_SSA_XAUUSD!$Q$2:$Q$2401,"",0)</f>
        <v/>
      </c>
      <c r="L1897">
        <f>_xlfn.XLOOKUP($A1897,ALGLIB_SSA_XAUUSD!$AA$2:$AA$2401,ALGLIB_SSA_XAUUSD!$R$2:$R$2401,"",0)</f>
        <v/>
      </c>
      <c r="M1897">
        <f>_xlfn.XLOOKUP($A1897,ALGLIB_SSA_XAUUSD!$AA$2:$AA$2401,ALGLIB_SSA_XAUUSD!$S$2:$S$2401,"",0)</f>
        <v/>
      </c>
      <c r="N1897">
        <f>_xlfn.XLOOKUP($A1897,ALGLIB_SSA_XAUUSD!$AA$2:$AA$2401,ALGLIB_SSA_XAUUSD!$T$2:$T$2401,"",0)</f>
        <v/>
      </c>
      <c r="O1897">
        <f>_xlfn.XLOOKUP($A1897,ALGLIB_SSA_XAUUSD!$AA$2:$AA$2401,ALGLIB_SSA_XAUUSD!$U$2:$U$2401,"",0)</f>
        <v/>
      </c>
      <c r="P1897">
        <f>_xlfn.XLOOKUP($A1897,ALGLIB_SSA_XAUUSD!$AA$2:$AA$2401,ALGLIB_SSA_XAUUSD!$V$2:$V$2401,"",0)</f>
        <v/>
      </c>
      <c r="S1897">
        <f>A1897</f>
        <v/>
      </c>
      <c r="T1897">
        <f>J1897</f>
        <v/>
      </c>
      <c r="U1897">
        <f>K1897</f>
        <v/>
      </c>
      <c r="V1897" s="14">
        <f>IF($A1897="","",MOD(ROW()-2,12)+1)</f>
        <v/>
      </c>
      <c r="W1897">
        <f>L1897</f>
        <v/>
      </c>
      <c r="X1897" s="14">
        <f>IF(F1897="","",F1897)</f>
        <v/>
      </c>
      <c r="Y1897" s="14">
        <f>IF(G1897="","",G1897)</f>
        <v/>
      </c>
      <c r="Z1897">
        <f>M1897</f>
        <v/>
      </c>
      <c r="AA1897">
        <f>N1897</f>
        <v/>
      </c>
      <c r="AB1897" s="14">
        <f>IF(H1897="","",H1897)</f>
        <v/>
      </c>
      <c r="AC1897">
        <f>O1897</f>
        <v/>
      </c>
      <c r="AD1897" s="14">
        <f>IF(I1897="","",I1897)</f>
        <v/>
      </c>
      <c r="AE1897">
        <f>P1897</f>
        <v/>
      </c>
      <c r="AH1897">
        <f>IF(S1897&lt;&gt;"",S1897,AH1896+900)</f>
        <v/>
      </c>
      <c r="AI1897">
        <f>IF(T1897&lt;&gt;"",T1897,AI1896)</f>
        <v/>
      </c>
      <c r="AJ1897">
        <f>IF(U1897&lt;&gt;"",U1897,AJ1896)</f>
        <v/>
      </c>
      <c r="AK1897">
        <f>IF(W1897&lt;&gt;"",W1897,"")</f>
        <v/>
      </c>
      <c r="AL1897" s="14">
        <f>IF(X1897&lt;&gt;"",X1897,"")</f>
        <v/>
      </c>
      <c r="AM1897" s="14">
        <f>IF(Y1897&lt;&gt;"",Y1897,"")</f>
        <v/>
      </c>
      <c r="AN1897" s="14">
        <f>IF(OR(AL1897="",AM1897=""),"",AL1897-AM1897)</f>
        <v/>
      </c>
      <c r="AO1897">
        <f>IF(AN1897="","",IF(AN1897&gt;0,"Bullish","Bearish"))</f>
        <v/>
      </c>
      <c r="AP1897">
        <f>IF(AO1897="",AP1896,AO1897)</f>
        <v/>
      </c>
      <c r="AQ1897" s="14">
        <f>IF(AB1897&lt;&gt;"",AB1897,"")</f>
        <v/>
      </c>
      <c r="AR1897" s="14">
        <f>IF(AD1897&lt;&gt;"",AD1897,"")</f>
        <v/>
      </c>
      <c r="AS1897">
        <f>IF(AS1896+1=13,1,AS1896+1)</f>
        <v/>
      </c>
      <c r="AT1897">
        <f>IFERROR(IF(SLOPE($AQ$1874:$AQ$1885,$AS$1874:$AS$1885)&gt;0,MIN(3,ABS(SLOPE($AQ$1874:$AQ$1885,$AS$1874:$AS$1885))),IF(SLOPE($AQ$1874:$AQ$1885,$AS$1874:$AS$1885)&lt;-0.5,-0.5,0)),0)</f>
        <v/>
      </c>
      <c r="AU1897">
        <f>IFERROR(IF(SLOPE($AR$1874:$AR$1885,$AS$1874:$AS$1885)&lt;0,MAX(-3,-ABS(SLOPE($AR$1874:$AR$1885,$AS$1874:$AS$1885))),IF(SLOPE($AR$1874:$AR$1885,$AS$1874:$AS$1885)&gt;0.5,0.5,0)),0)</f>
        <v/>
      </c>
      <c r="AV1897">
        <f>($AQ$1886+(AT1897*(AS1897-1)))</f>
        <v/>
      </c>
      <c r="AW1897">
        <f>($AR$1886+(AU1897*(AS1897-1)))</f>
        <v/>
      </c>
      <c r="AX1897">
        <f>IF(AT1897&gt;0,AV1897+AT1897,AV1897)</f>
        <v/>
      </c>
      <c r="AY1897">
        <f>IF(AU1897&lt;0,AW1897+AU1897,AW1897)</f>
        <v/>
      </c>
      <c r="BA1897" s="14">
        <f>IFERROR(AX1897-AQ1897,"")</f>
        <v/>
      </c>
      <c r="BB1897" s="14">
        <f>IFERROR(AY1897-AR1897,"")</f>
        <v/>
      </c>
      <c r="BD1897">
        <f>AH1897</f>
        <v/>
      </c>
      <c r="BE1897">
        <f>AI1897</f>
        <v/>
      </c>
      <c r="BF1897">
        <f>AJ1897</f>
        <v/>
      </c>
      <c r="BG1897" s="14">
        <f>L1897</f>
        <v/>
      </c>
      <c r="BH1897" s="14">
        <f>IF(X1897="","",X1897)</f>
        <v/>
      </c>
      <c r="BI1897" s="14">
        <f>IF(Y1897="","",Y1897)</f>
        <v/>
      </c>
      <c r="BJ1897">
        <f>Z1897</f>
        <v/>
      </c>
      <c r="BK1897">
        <f>AA1897</f>
        <v/>
      </c>
      <c r="BL1897">
        <f>IFERROR(AX1897,"")</f>
        <v/>
      </c>
      <c r="BM1897">
        <f>IFERROR(AY1897,"")</f>
        <v/>
      </c>
    </row>
    <row r="1898" ht="14.25" customHeight="1">
      <c r="A1898">
        <f>ALGLIB_SSA_XAUUSD!AA1898</f>
        <v/>
      </c>
      <c r="B1898">
        <f>IF($A1898="","",INDEX(ALGLIB_SSA_XAUUSD!$B$2:$B$2401,MATCH($A1898,ALGLIB_SSA_XAUUSD!$A$2:$A$2401,1)))</f>
        <v/>
      </c>
      <c r="C1898">
        <f>IF($A1898="","",INDEX(ALGLIB_SSA_XAUUSD!$C$2:$C$2401,MATCH($A1898,ALGLIB_SSA_XAUUSD!$A$2:$A$2401,1)))</f>
        <v/>
      </c>
      <c r="D1898" s="14">
        <f>IF($A1898="","",INT((ROW()-2)/12)+1)</f>
        <v/>
      </c>
      <c r="E1898" s="14">
        <f>IF($A1898="","",INDEX(ALGLIB_SSA_XAUUSD!$D$2:$D$2401,MATCH($A1898,ALGLIB_SSA_XAUUSD!$A$2:$A$2401,1)))</f>
        <v/>
      </c>
      <c r="F1898" s="14">
        <f>IF($A1898="","",INDEX(ALGLIB_SSA_XAUUSD!$E$2:$E$2401,MATCH($A1898,ALGLIB_SSA_XAUUSD!$A$2:$A$2401,1)))</f>
        <v/>
      </c>
      <c r="G1898" s="14">
        <f>IF($A1898="","",INDEX(ALGLIB_SSA_XAUUSD!$F$2:$F$2401,MATCH($A1898,ALGLIB_SSA_XAUUSD!$A$2:$A$2401,1)))</f>
        <v/>
      </c>
      <c r="H1898" s="14">
        <f>IF($A1898="","",INDEX(ALGLIB_SSA_XAUUSD!$G$2:$G$2401,MATCH($A1898,ALGLIB_SSA_XAUUSD!$A$2:$A$2401,1)))</f>
        <v/>
      </c>
      <c r="I1898" s="14">
        <f>IF($A1898="","",INDEX(ALGLIB_SSA_XAUUSD!$H$2:$H$2401,MATCH($A1898,ALGLIB_SSA_XAUUSD!$A$2:$A$2401,1)))</f>
        <v/>
      </c>
      <c r="J1898">
        <f>_xlfn.XLOOKUP($A1898,ALGLIB_SSA_XAUUSD!$AA$2:$AA$2401,ALGLIB_SSA_XAUUSD!$P$2:$P$2401,"",0)</f>
        <v/>
      </c>
      <c r="K1898">
        <f>_xlfn.XLOOKUP($A1898,ALGLIB_SSA_XAUUSD!$AA$2:$AA$2401,ALGLIB_SSA_XAUUSD!$Q$2:$Q$2401,"",0)</f>
        <v/>
      </c>
      <c r="L1898">
        <f>_xlfn.XLOOKUP($A1898,ALGLIB_SSA_XAUUSD!$AA$2:$AA$2401,ALGLIB_SSA_XAUUSD!$R$2:$R$2401,"",0)</f>
        <v/>
      </c>
      <c r="M1898">
        <f>_xlfn.XLOOKUP($A1898,ALGLIB_SSA_XAUUSD!$AA$2:$AA$2401,ALGLIB_SSA_XAUUSD!$S$2:$S$2401,"",0)</f>
        <v/>
      </c>
      <c r="N1898">
        <f>_xlfn.XLOOKUP($A1898,ALGLIB_SSA_XAUUSD!$AA$2:$AA$2401,ALGLIB_SSA_XAUUSD!$T$2:$T$2401,"",0)</f>
        <v/>
      </c>
      <c r="O1898">
        <f>_xlfn.XLOOKUP($A1898,ALGLIB_SSA_XAUUSD!$AA$2:$AA$2401,ALGLIB_SSA_XAUUSD!$U$2:$U$2401,"",0)</f>
        <v/>
      </c>
      <c r="P1898">
        <f>_xlfn.XLOOKUP($A1898,ALGLIB_SSA_XAUUSD!$AA$2:$AA$2401,ALGLIB_SSA_XAUUSD!$V$2:$V$2401,"",0)</f>
        <v/>
      </c>
      <c r="S1898">
        <f>A1898</f>
        <v/>
      </c>
      <c r="T1898">
        <f>J1898</f>
        <v/>
      </c>
      <c r="U1898">
        <f>K1898</f>
        <v/>
      </c>
      <c r="V1898" s="14">
        <f>IF($A1898="","",MOD(ROW()-2,12)+1)</f>
        <v/>
      </c>
      <c r="W1898">
        <f>L1898</f>
        <v/>
      </c>
      <c r="X1898" s="14">
        <f>IF(F1898="","",F1898)</f>
        <v/>
      </c>
      <c r="Y1898" s="14">
        <f>IF(G1898="","",G1898)</f>
        <v/>
      </c>
      <c r="Z1898">
        <f>M1898</f>
        <v/>
      </c>
      <c r="AA1898">
        <f>N1898</f>
        <v/>
      </c>
      <c r="AB1898" s="14">
        <f>IF(H1898="","",H1898)</f>
        <v/>
      </c>
      <c r="AC1898">
        <f>O1898</f>
        <v/>
      </c>
      <c r="AD1898" s="14">
        <f>IF(I1898="","",I1898)</f>
        <v/>
      </c>
      <c r="AE1898">
        <f>P1898</f>
        <v/>
      </c>
      <c r="AH1898">
        <f>IF(S1898&lt;&gt;"",S1898,AH1897+900)</f>
        <v/>
      </c>
      <c r="AI1898">
        <f>IF(T1898&lt;&gt;"",T1898,AI1897)</f>
        <v/>
      </c>
      <c r="AJ1898">
        <f>IF(U1898&lt;&gt;"",U1898,AJ1897)</f>
        <v/>
      </c>
      <c r="AK1898">
        <f>IF(W1898&lt;&gt;"",W1898,"")</f>
        <v/>
      </c>
      <c r="AL1898" s="14">
        <f>IF(X1898&lt;&gt;"",X1898,"")</f>
        <v/>
      </c>
      <c r="AM1898" s="14">
        <f>IF(Y1898&lt;&gt;"",Y1898,"")</f>
        <v/>
      </c>
      <c r="AN1898" s="14">
        <f>IF(OR(AL1898="",AM1898=""),"",AL1898-AM1898)</f>
        <v/>
      </c>
      <c r="AO1898">
        <f>IF(AN1898="","",IF(AN1898&gt;0,"Bullish","Bearish"))</f>
        <v/>
      </c>
      <c r="AP1898">
        <f>IF(AO1898="",AP1897,AO1898)</f>
        <v/>
      </c>
      <c r="AQ1898" s="14">
        <f>IF(AB1898&lt;&gt;"",AB1898,"")</f>
        <v/>
      </c>
      <c r="AR1898" s="14">
        <f>IF(AD1898&lt;&gt;"",AD1898,"")</f>
        <v/>
      </c>
      <c r="AS1898">
        <f>IF(AS1897+1=13,1,AS1897+1)</f>
        <v/>
      </c>
      <c r="AT1898">
        <f>IFERROR(IF(SLOPE($AQ$1886:$AQ$1897,$AS$1886:$AS$1897)&gt;0,MIN(3,ABS(SLOPE($AQ$1886:$AQ$1897,$AS$1886:$AS$1897))),IF(SLOPE($AQ$1886:$AQ$1897,$AS$1886:$AS$1897)&lt;-0.5,-0.5,0)),0)</f>
        <v/>
      </c>
      <c r="AU1898">
        <f>IFERROR(IF(SLOPE($AR$1886:$AR$1897,$AS$1886:$AS$1897)&lt;0,MAX(-3,-ABS(SLOPE($AR$1886:$AR$1897,$AS$1886:$AS$1897))),IF(SLOPE($AR$1886:$AR$1897,$AS$1886:$AS$1897)&gt;0.5,0.5,0)),0)</f>
        <v/>
      </c>
      <c r="AV1898">
        <f>($AQ$1898+(AT1898*(AS1898-1)))</f>
        <v/>
      </c>
      <c r="AW1898">
        <f>($AR$1898+(AU1898*(AS1898-1)))</f>
        <v/>
      </c>
      <c r="AX1898">
        <f>IF(AT1898&gt;0,AV1898+AT1898,AV1898)</f>
        <v/>
      </c>
      <c r="AY1898">
        <f>IF(AU1898&lt;0,AW1898+AU1898,AW1898)</f>
        <v/>
      </c>
      <c r="BA1898" s="14">
        <f>IFERROR(AX1898-AQ1898,"")</f>
        <v/>
      </c>
      <c r="BB1898" s="14">
        <f>IFERROR(AY1898-AR1898,"")</f>
        <v/>
      </c>
      <c r="BD1898">
        <f>AH1898</f>
        <v/>
      </c>
      <c r="BE1898">
        <f>AI1898</f>
        <v/>
      </c>
      <c r="BF1898">
        <f>AJ1898</f>
        <v/>
      </c>
      <c r="BG1898" s="14">
        <f>L1898</f>
        <v/>
      </c>
      <c r="BH1898" s="14">
        <f>IF(X1898="","",X1898)</f>
        <v/>
      </c>
      <c r="BI1898" s="14">
        <f>IF(Y1898="","",Y1898)</f>
        <v/>
      </c>
      <c r="BJ1898">
        <f>Z1898</f>
        <v/>
      </c>
      <c r="BK1898">
        <f>AA1898</f>
        <v/>
      </c>
      <c r="BL1898">
        <f>IFERROR(AX1898,"")</f>
        <v/>
      </c>
      <c r="BM1898">
        <f>IFERROR(AY1898,"")</f>
        <v/>
      </c>
    </row>
    <row r="1899" ht="14.25" customHeight="1">
      <c r="A1899">
        <f>ALGLIB_SSA_XAUUSD!AA1899</f>
        <v/>
      </c>
      <c r="B1899">
        <f>IF($A1899="","",INDEX(ALGLIB_SSA_XAUUSD!$B$2:$B$2401,MATCH($A1899,ALGLIB_SSA_XAUUSD!$A$2:$A$2401,1)))</f>
        <v/>
      </c>
      <c r="C1899">
        <f>IF($A1899="","",INDEX(ALGLIB_SSA_XAUUSD!$C$2:$C$2401,MATCH($A1899,ALGLIB_SSA_XAUUSD!$A$2:$A$2401,1)))</f>
        <v/>
      </c>
      <c r="D1899" s="14">
        <f>IF($A1899="","",INT((ROW()-2)/12)+1)</f>
        <v/>
      </c>
      <c r="E1899" s="14">
        <f>IF(AND(E1910&lt;&gt;"",D1910=D1898+1),E1898+(E1910-E1898)*1/12,"")</f>
        <v/>
      </c>
      <c r="F1899" s="14">
        <f>IF(AND(F1910&lt;&gt;"",D1910=D1898+1),F1898+(F1910-F1898)*1/12,"")</f>
        <v/>
      </c>
      <c r="G1899" s="14">
        <f>IF(AND(G1910&lt;&gt;"",D1910=D1898+1),G1898+(G1910-G1898)*1/12,"")</f>
        <v/>
      </c>
      <c r="H1899" s="14">
        <f>IF(AND(H1910&lt;&gt;"",D1910=D1898+1),H1898+(H1910-H1898)*1/12,"")</f>
        <v/>
      </c>
      <c r="I1899" s="14">
        <f>IF(AND(L1910&lt;&gt;"",D1910=D1898+1),I1898+(I1910-I1898)*1/12,"")</f>
        <v/>
      </c>
      <c r="J1899">
        <f>_xlfn.XLOOKUP($A1899,ALGLIB_SSA_XAUUSD!$AA$2:$AA$2401,ALGLIB_SSA_XAUUSD!$P$2:$P$2401,"",0)</f>
        <v/>
      </c>
      <c r="K1899">
        <f>_xlfn.XLOOKUP($A1899,ALGLIB_SSA_XAUUSD!$AA$2:$AA$2401,ALGLIB_SSA_XAUUSD!$Q$2:$Q$2401,"",0)</f>
        <v/>
      </c>
      <c r="L1899">
        <f>_xlfn.XLOOKUP($A1899,ALGLIB_SSA_XAUUSD!$AA$2:$AA$2401,ALGLIB_SSA_XAUUSD!$R$2:$R$2401,"",0)</f>
        <v/>
      </c>
      <c r="M1899">
        <f>_xlfn.XLOOKUP($A1899,ALGLIB_SSA_XAUUSD!$AA$2:$AA$2401,ALGLIB_SSA_XAUUSD!$S$2:$S$2401,"",0)</f>
        <v/>
      </c>
      <c r="N1899">
        <f>_xlfn.XLOOKUP($A1899,ALGLIB_SSA_XAUUSD!$AA$2:$AA$2401,ALGLIB_SSA_XAUUSD!$T$2:$T$2401,"",0)</f>
        <v/>
      </c>
      <c r="O1899">
        <f>_xlfn.XLOOKUP($A1899,ALGLIB_SSA_XAUUSD!$AA$2:$AA$2401,ALGLIB_SSA_XAUUSD!$U$2:$U$2401,"",0)</f>
        <v/>
      </c>
      <c r="P1899">
        <f>_xlfn.XLOOKUP($A1899,ALGLIB_SSA_XAUUSD!$AA$2:$AA$2401,ALGLIB_SSA_XAUUSD!$V$2:$V$2401,"",0)</f>
        <v/>
      </c>
      <c r="S1899">
        <f>A1899</f>
        <v/>
      </c>
      <c r="T1899">
        <f>J1899</f>
        <v/>
      </c>
      <c r="U1899">
        <f>K1899</f>
        <v/>
      </c>
      <c r="V1899" s="14">
        <f>IF($A1899="","",MOD(ROW()-2,12)+1)</f>
        <v/>
      </c>
      <c r="W1899">
        <f>L1899</f>
        <v/>
      </c>
      <c r="X1899" s="14">
        <f>IF(F1899="","",F1899)</f>
        <v/>
      </c>
      <c r="Y1899" s="14">
        <f>IF(G1899="","",G1899)</f>
        <v/>
      </c>
      <c r="Z1899">
        <f>M1899</f>
        <v/>
      </c>
      <c r="AA1899">
        <f>N1899</f>
        <v/>
      </c>
      <c r="AB1899" s="14">
        <f>IF(H1899="","",H1899)</f>
        <v/>
      </c>
      <c r="AC1899">
        <f>O1899</f>
        <v/>
      </c>
      <c r="AD1899" s="14">
        <f>IF(I1899="","",I1899)</f>
        <v/>
      </c>
      <c r="AE1899">
        <f>P1899</f>
        <v/>
      </c>
      <c r="AH1899">
        <f>IF(S1899&lt;&gt;"",S1899,AH1898+900)</f>
        <v/>
      </c>
      <c r="AI1899">
        <f>IF(T1899&lt;&gt;"",T1899,AI1898)</f>
        <v/>
      </c>
      <c r="AJ1899">
        <f>IF(U1899&lt;&gt;"",U1899,AJ1898)</f>
        <v/>
      </c>
      <c r="AK1899">
        <f>IF(W1899&lt;&gt;"",W1899,"")</f>
        <v/>
      </c>
      <c r="AL1899" s="14">
        <f>IF(X1899&lt;&gt;"",X1899,"")</f>
        <v/>
      </c>
      <c r="AM1899" s="14">
        <f>IF(Y1899&lt;&gt;"",Y1899,"")</f>
        <v/>
      </c>
      <c r="AN1899" s="14">
        <f>IF(OR(AL1899="",AM1899=""),"",AL1899-AM1899)</f>
        <v/>
      </c>
      <c r="AO1899">
        <f>IF(AN1899="","",IF(AN1899&gt;0,"Bullish","Bearish"))</f>
        <v/>
      </c>
      <c r="AP1899">
        <f>IF(AO1899="",AP1898,AO1899)</f>
        <v/>
      </c>
      <c r="AQ1899" s="14">
        <f>IF(AB1899&lt;&gt;"",AB1899,"")</f>
        <v/>
      </c>
      <c r="AR1899" s="14">
        <f>IF(AD1899&lt;&gt;"",AD1899,"")</f>
        <v/>
      </c>
      <c r="AS1899">
        <f>IF(AS1898+1=13,1,AS1898+1)</f>
        <v/>
      </c>
      <c r="AT1899">
        <f>IFERROR(IF(SLOPE($AQ$1886:$AQ$1897,$AS$1886:$AS$1897)&gt;0,MIN(3,ABS(SLOPE($AQ$1886:$AQ$1897,$AS$1886:$AS$1897))),IF(SLOPE($AQ$1886:$AQ$1897,$AS$1886:$AS$1897)&lt;-0.5,-0.5,0)),0)</f>
        <v/>
      </c>
      <c r="AU1899">
        <f>IFERROR(IF(SLOPE($AR$1886:$AR$1897,$AS$1886:$AS$1897)&lt;0,MAX(-3,-ABS(SLOPE($AR$1886:$AR$1897,$AS$1886:$AS$1897))),IF(SLOPE($AR$1886:$AR$1897,$AS$1886:$AS$1897)&gt;0.5,0.5,0)),0)</f>
        <v/>
      </c>
      <c r="AV1899">
        <f>($AQ$1898+(AT1899*(AS1899-1)))</f>
        <v/>
      </c>
      <c r="AW1899">
        <f>($AR$1898+(AU1899*(AS1899-1)))</f>
        <v/>
      </c>
      <c r="AX1899">
        <f>IF(AT1899&gt;0,AV1899+AT1899,AV1899)</f>
        <v/>
      </c>
      <c r="AY1899">
        <f>IF(AU1899&lt;0,AW1899+AU1899,AW1899)</f>
        <v/>
      </c>
      <c r="BA1899" s="14">
        <f>IFERROR(AX1899-AQ1899,"")</f>
        <v/>
      </c>
      <c r="BB1899" s="14">
        <f>IFERROR(AY1899-AR1899,"")</f>
        <v/>
      </c>
      <c r="BD1899">
        <f>AH1899</f>
        <v/>
      </c>
      <c r="BE1899">
        <f>AI1899</f>
        <v/>
      </c>
      <c r="BF1899">
        <f>AJ1899</f>
        <v/>
      </c>
      <c r="BG1899" s="14">
        <f>L1899</f>
        <v/>
      </c>
      <c r="BH1899" s="14">
        <f>IF(X1899="","",X1899)</f>
        <v/>
      </c>
      <c r="BI1899" s="14">
        <f>IF(Y1899="","",Y1899)</f>
        <v/>
      </c>
      <c r="BJ1899">
        <f>Z1899</f>
        <v/>
      </c>
      <c r="BK1899">
        <f>AA1899</f>
        <v/>
      </c>
      <c r="BL1899">
        <f>IFERROR(AX1899,"")</f>
        <v/>
      </c>
      <c r="BM1899">
        <f>IFERROR(AY1899,"")</f>
        <v/>
      </c>
    </row>
    <row r="1900" ht="14.25" customHeight="1">
      <c r="A1900">
        <f>ALGLIB_SSA_XAUUSD!AA1900</f>
        <v/>
      </c>
      <c r="B1900">
        <f>IF($A1900="","",INDEX(ALGLIB_SSA_XAUUSD!$B$2:$B$2401,MATCH($A1900,ALGLIB_SSA_XAUUSD!$A$2:$A$2401,1)))</f>
        <v/>
      </c>
      <c r="C1900">
        <f>IF($A1900="","",INDEX(ALGLIB_SSA_XAUUSD!$C$2:$C$2401,MATCH($A1900,ALGLIB_SSA_XAUUSD!$A$2:$A$2401,1)))</f>
        <v/>
      </c>
      <c r="D1900" s="14">
        <f>IF($A1900="","",INT((ROW()-2)/12)+1)</f>
        <v/>
      </c>
      <c r="E1900" s="14">
        <f>IF(AND(E1910&lt;&gt;"",D1910=D1898+1),E1898+(E1910-E1898)*2/12,"")</f>
        <v/>
      </c>
      <c r="F1900" s="14">
        <f>IF(AND(F1910&lt;&gt;"",D1910=D1898+1),F1898+(F1910-F1898)*2/12,"")</f>
        <v/>
      </c>
      <c r="G1900" s="14">
        <f>IF(AND(G1910&lt;&gt;"",D1910=D1898+1),G1898+(G1910-G1898)*2/12,"")</f>
        <v/>
      </c>
      <c r="H1900" s="14">
        <f>IF(AND(H1910&lt;&gt;"",D1910=D1898+1),H1898+(H1910-H1898)*2/12,"")</f>
        <v/>
      </c>
      <c r="I1900" s="14">
        <f>IF(AND(L1910&lt;&gt;"",D1910=D1898+1),I1898+(I1910-I1898)*2/12,"")</f>
        <v/>
      </c>
      <c r="J1900">
        <f>_xlfn.XLOOKUP($A1900,ALGLIB_SSA_XAUUSD!$AA$2:$AA$2401,ALGLIB_SSA_XAUUSD!$P$2:$P$2401,"",0)</f>
        <v/>
      </c>
      <c r="K1900">
        <f>_xlfn.XLOOKUP($A1900,ALGLIB_SSA_XAUUSD!$AA$2:$AA$2401,ALGLIB_SSA_XAUUSD!$Q$2:$Q$2401,"",0)</f>
        <v/>
      </c>
      <c r="L1900">
        <f>_xlfn.XLOOKUP($A1900,ALGLIB_SSA_XAUUSD!$AA$2:$AA$2401,ALGLIB_SSA_XAUUSD!$R$2:$R$2401,"",0)</f>
        <v/>
      </c>
      <c r="M1900">
        <f>_xlfn.XLOOKUP($A1900,ALGLIB_SSA_XAUUSD!$AA$2:$AA$2401,ALGLIB_SSA_XAUUSD!$S$2:$S$2401,"",0)</f>
        <v/>
      </c>
      <c r="N1900">
        <f>_xlfn.XLOOKUP($A1900,ALGLIB_SSA_XAUUSD!$AA$2:$AA$2401,ALGLIB_SSA_XAUUSD!$T$2:$T$2401,"",0)</f>
        <v/>
      </c>
      <c r="O1900">
        <f>_xlfn.XLOOKUP($A1900,ALGLIB_SSA_XAUUSD!$AA$2:$AA$2401,ALGLIB_SSA_XAUUSD!$U$2:$U$2401,"",0)</f>
        <v/>
      </c>
      <c r="P1900">
        <f>_xlfn.XLOOKUP($A1900,ALGLIB_SSA_XAUUSD!$AA$2:$AA$2401,ALGLIB_SSA_XAUUSD!$V$2:$V$2401,"",0)</f>
        <v/>
      </c>
      <c r="S1900">
        <f>A1900</f>
        <v/>
      </c>
      <c r="T1900">
        <f>J1900</f>
        <v/>
      </c>
      <c r="U1900">
        <f>K1900</f>
        <v/>
      </c>
      <c r="V1900" s="14">
        <f>IF($A1900="","",MOD(ROW()-2,12)+1)</f>
        <v/>
      </c>
      <c r="W1900">
        <f>L1900</f>
        <v/>
      </c>
      <c r="X1900" s="14">
        <f>IF(F1900="","",F1900)</f>
        <v/>
      </c>
      <c r="Y1900" s="14">
        <f>IF(G1900="","",G1900)</f>
        <v/>
      </c>
      <c r="Z1900">
        <f>M1900</f>
        <v/>
      </c>
      <c r="AA1900">
        <f>N1900</f>
        <v/>
      </c>
      <c r="AB1900" s="14">
        <f>IF(H1900="","",H1900)</f>
        <v/>
      </c>
      <c r="AC1900">
        <f>O1900</f>
        <v/>
      </c>
      <c r="AD1900" s="14">
        <f>IF(I1900="","",I1900)</f>
        <v/>
      </c>
      <c r="AE1900">
        <f>P1900</f>
        <v/>
      </c>
      <c r="AH1900">
        <f>IF(S1900&lt;&gt;"",S1900,AH1899+900)</f>
        <v/>
      </c>
      <c r="AI1900">
        <f>IF(T1900&lt;&gt;"",T1900,AI1899)</f>
        <v/>
      </c>
      <c r="AJ1900">
        <f>IF(U1900&lt;&gt;"",U1900,AJ1899)</f>
        <v/>
      </c>
      <c r="AK1900">
        <f>IF(W1900&lt;&gt;"",W1900,"")</f>
        <v/>
      </c>
      <c r="AL1900" s="14">
        <f>IF(X1900&lt;&gt;"",X1900,"")</f>
        <v/>
      </c>
      <c r="AM1900" s="14">
        <f>IF(Y1900&lt;&gt;"",Y1900,"")</f>
        <v/>
      </c>
      <c r="AN1900" s="14">
        <f>IF(OR(AL1900="",AM1900=""),"",AL1900-AM1900)</f>
        <v/>
      </c>
      <c r="AO1900">
        <f>IF(AN1900="","",IF(AN1900&gt;0,"Bullish","Bearish"))</f>
        <v/>
      </c>
      <c r="AP1900">
        <f>IF(AO1900="",AP1899,AO1900)</f>
        <v/>
      </c>
      <c r="AQ1900" s="14">
        <f>IF(AB1900&lt;&gt;"",AB1900,"")</f>
        <v/>
      </c>
      <c r="AR1900" s="14">
        <f>IF(AD1900&lt;&gt;"",AD1900,"")</f>
        <v/>
      </c>
      <c r="AS1900">
        <f>IF(AS1899+1=13,1,AS1899+1)</f>
        <v/>
      </c>
      <c r="AT1900">
        <f>IFERROR(IF(SLOPE($AQ$1886:$AQ$1897,$AS$1886:$AS$1897)&gt;0,MIN(3,ABS(SLOPE($AQ$1886:$AQ$1897,$AS$1886:$AS$1897))),IF(SLOPE($AQ$1886:$AQ$1897,$AS$1886:$AS$1897)&lt;-0.5,-0.5,0)),0)</f>
        <v/>
      </c>
      <c r="AU1900">
        <f>IFERROR(IF(SLOPE($AR$1886:$AR$1897,$AS$1886:$AS$1897)&lt;0,MAX(-3,-ABS(SLOPE($AR$1886:$AR$1897,$AS$1886:$AS$1897))),IF(SLOPE($AR$1886:$AR$1897,$AS$1886:$AS$1897)&gt;0.5,0.5,0)),0)</f>
        <v/>
      </c>
      <c r="AV1900">
        <f>($AQ$1898+(AT1900*(AS1900-1)))</f>
        <v/>
      </c>
      <c r="AW1900">
        <f>($AR$1898+(AU1900*(AS1900-1)))</f>
        <v/>
      </c>
      <c r="AX1900">
        <f>IF(AT1900&gt;0,AV1900+AT1900,AV1900)</f>
        <v/>
      </c>
      <c r="AY1900">
        <f>IF(AU1900&lt;0,AW1900+AU1900,AW1900)</f>
        <v/>
      </c>
      <c r="BA1900" s="14">
        <f>IFERROR(AX1900-AQ1900,"")</f>
        <v/>
      </c>
      <c r="BB1900" s="14">
        <f>IFERROR(AY1900-AR1900,"")</f>
        <v/>
      </c>
      <c r="BD1900">
        <f>AH1900</f>
        <v/>
      </c>
      <c r="BE1900">
        <f>AI1900</f>
        <v/>
      </c>
      <c r="BF1900">
        <f>AJ1900</f>
        <v/>
      </c>
      <c r="BG1900" s="14">
        <f>L1900</f>
        <v/>
      </c>
      <c r="BH1900" s="14">
        <f>IF(X1900="","",X1900)</f>
        <v/>
      </c>
      <c r="BI1900" s="14">
        <f>IF(Y1900="","",Y1900)</f>
        <v/>
      </c>
      <c r="BJ1900">
        <f>Z1900</f>
        <v/>
      </c>
      <c r="BK1900">
        <f>AA1900</f>
        <v/>
      </c>
      <c r="BL1900">
        <f>IFERROR(AX1900,"")</f>
        <v/>
      </c>
      <c r="BM1900">
        <f>IFERROR(AY1900,"")</f>
        <v/>
      </c>
    </row>
    <row r="1901" ht="14.25" customHeight="1">
      <c r="A1901">
        <f>ALGLIB_SSA_XAUUSD!AA1901</f>
        <v/>
      </c>
      <c r="B1901">
        <f>IF($A1901="","",INDEX(ALGLIB_SSA_XAUUSD!$B$2:$B$2401,MATCH($A1901,ALGLIB_SSA_XAUUSD!$A$2:$A$2401,1)))</f>
        <v/>
      </c>
      <c r="C1901">
        <f>IF($A1901="","",INDEX(ALGLIB_SSA_XAUUSD!$C$2:$C$2401,MATCH($A1901,ALGLIB_SSA_XAUUSD!$A$2:$A$2401,1)))</f>
        <v/>
      </c>
      <c r="D1901" s="14">
        <f>IF($A1901="","",INT((ROW()-2)/12)+1)</f>
        <v/>
      </c>
      <c r="E1901" s="14">
        <f>IF(AND(E1910&lt;&gt;"",D1910=D1898+1),E1898+(E1910-E1898)*3/12,"")</f>
        <v/>
      </c>
      <c r="F1901" s="14">
        <f>IF(AND(F1910&lt;&gt;"",D1910=D1898+1),F1898+(F1910-F1898)*3/12,"")</f>
        <v/>
      </c>
      <c r="G1901" s="14">
        <f>IF(AND(G1910&lt;&gt;"",D1910=D1898+1),G1898+(G1910-G1898)*3/12,"")</f>
        <v/>
      </c>
      <c r="H1901" s="14">
        <f>IF(AND(H1910&lt;&gt;"",D1910=D1898+1),H1898+(H1910-H1898)*3/12,"")</f>
        <v/>
      </c>
      <c r="I1901" s="14">
        <f>IF(AND(L1910&lt;&gt;"",D1910=D1898+1),I1898+(I1910-I1898)*3/12,"")</f>
        <v/>
      </c>
      <c r="J1901">
        <f>_xlfn.XLOOKUP($A1901,ALGLIB_SSA_XAUUSD!$AA$2:$AA$2401,ALGLIB_SSA_XAUUSD!$P$2:$P$2401,"",0)</f>
        <v/>
      </c>
      <c r="K1901">
        <f>_xlfn.XLOOKUP($A1901,ALGLIB_SSA_XAUUSD!$AA$2:$AA$2401,ALGLIB_SSA_XAUUSD!$Q$2:$Q$2401,"",0)</f>
        <v/>
      </c>
      <c r="L1901">
        <f>_xlfn.XLOOKUP($A1901,ALGLIB_SSA_XAUUSD!$AA$2:$AA$2401,ALGLIB_SSA_XAUUSD!$R$2:$R$2401,"",0)</f>
        <v/>
      </c>
      <c r="M1901">
        <f>_xlfn.XLOOKUP($A1901,ALGLIB_SSA_XAUUSD!$AA$2:$AA$2401,ALGLIB_SSA_XAUUSD!$S$2:$S$2401,"",0)</f>
        <v/>
      </c>
      <c r="N1901">
        <f>_xlfn.XLOOKUP($A1901,ALGLIB_SSA_XAUUSD!$AA$2:$AA$2401,ALGLIB_SSA_XAUUSD!$T$2:$T$2401,"",0)</f>
        <v/>
      </c>
      <c r="O1901">
        <f>_xlfn.XLOOKUP($A1901,ALGLIB_SSA_XAUUSD!$AA$2:$AA$2401,ALGLIB_SSA_XAUUSD!$U$2:$U$2401,"",0)</f>
        <v/>
      </c>
      <c r="P1901">
        <f>_xlfn.XLOOKUP($A1901,ALGLIB_SSA_XAUUSD!$AA$2:$AA$2401,ALGLIB_SSA_XAUUSD!$V$2:$V$2401,"",0)</f>
        <v/>
      </c>
      <c r="S1901">
        <f>A1901</f>
        <v/>
      </c>
      <c r="T1901">
        <f>J1901</f>
        <v/>
      </c>
      <c r="U1901">
        <f>K1901</f>
        <v/>
      </c>
      <c r="V1901" s="14">
        <f>IF($A1901="","",MOD(ROW()-2,12)+1)</f>
        <v/>
      </c>
      <c r="W1901">
        <f>L1901</f>
        <v/>
      </c>
      <c r="X1901" s="14">
        <f>IF(F1901="","",F1901)</f>
        <v/>
      </c>
      <c r="Y1901" s="14">
        <f>IF(G1901="","",G1901)</f>
        <v/>
      </c>
      <c r="Z1901">
        <f>M1901</f>
        <v/>
      </c>
      <c r="AA1901">
        <f>N1901</f>
        <v/>
      </c>
      <c r="AB1901" s="14">
        <f>IF(H1901="","",H1901)</f>
        <v/>
      </c>
      <c r="AC1901">
        <f>O1901</f>
        <v/>
      </c>
      <c r="AD1901" s="14">
        <f>IF(I1901="","",I1901)</f>
        <v/>
      </c>
      <c r="AE1901">
        <f>P1901</f>
        <v/>
      </c>
      <c r="AH1901">
        <f>IF(S1901&lt;&gt;"",S1901,AH1900+900)</f>
        <v/>
      </c>
      <c r="AI1901">
        <f>IF(T1901&lt;&gt;"",T1901,AI1900)</f>
        <v/>
      </c>
      <c r="AJ1901">
        <f>IF(U1901&lt;&gt;"",U1901,AJ1900)</f>
        <v/>
      </c>
      <c r="AK1901">
        <f>IF(W1901&lt;&gt;"",W1901,"")</f>
        <v/>
      </c>
      <c r="AL1901" s="14">
        <f>IF(X1901&lt;&gt;"",X1901,"")</f>
        <v/>
      </c>
      <c r="AM1901" s="14">
        <f>IF(Y1901&lt;&gt;"",Y1901,"")</f>
        <v/>
      </c>
      <c r="AN1901" s="14">
        <f>IF(OR(AL1901="",AM1901=""),"",AL1901-AM1901)</f>
        <v/>
      </c>
      <c r="AO1901">
        <f>IF(AN1901="","",IF(AN1901&gt;0,"Bullish","Bearish"))</f>
        <v/>
      </c>
      <c r="AP1901">
        <f>IF(AO1901="",AP1900,AO1901)</f>
        <v/>
      </c>
      <c r="AQ1901" s="14">
        <f>IF(AB1901&lt;&gt;"",AB1901,"")</f>
        <v/>
      </c>
      <c r="AR1901" s="14">
        <f>IF(AD1901&lt;&gt;"",AD1901,"")</f>
        <v/>
      </c>
      <c r="AS1901">
        <f>IF(AS1900+1=13,1,AS1900+1)</f>
        <v/>
      </c>
      <c r="AT1901">
        <f>IFERROR(IF(SLOPE($AQ$1886:$AQ$1897,$AS$1886:$AS$1897)&gt;0,MIN(3,ABS(SLOPE($AQ$1886:$AQ$1897,$AS$1886:$AS$1897))),IF(SLOPE($AQ$1886:$AQ$1897,$AS$1886:$AS$1897)&lt;-0.5,-0.5,0)),0)</f>
        <v/>
      </c>
      <c r="AU1901">
        <f>IFERROR(IF(SLOPE($AR$1886:$AR$1897,$AS$1886:$AS$1897)&lt;0,MAX(-3,-ABS(SLOPE($AR$1886:$AR$1897,$AS$1886:$AS$1897))),IF(SLOPE($AR$1886:$AR$1897,$AS$1886:$AS$1897)&gt;0.5,0.5,0)),0)</f>
        <v/>
      </c>
      <c r="AV1901">
        <f>($AQ$1898+(AT1901*(AS1901-1)))</f>
        <v/>
      </c>
      <c r="AW1901">
        <f>($AR$1898+(AU1901*(AS1901-1)))</f>
        <v/>
      </c>
      <c r="AX1901">
        <f>IF(AT1901&gt;0,AV1901+AT1901,AV1901)</f>
        <v/>
      </c>
      <c r="AY1901">
        <f>IF(AU1901&lt;0,AW1901+AU1901,AW1901)</f>
        <v/>
      </c>
      <c r="BA1901" s="14">
        <f>IFERROR(AX1901-AQ1901,"")</f>
        <v/>
      </c>
      <c r="BB1901" s="14">
        <f>IFERROR(AY1901-AR1901,"")</f>
        <v/>
      </c>
      <c r="BD1901">
        <f>AH1901</f>
        <v/>
      </c>
      <c r="BE1901">
        <f>AI1901</f>
        <v/>
      </c>
      <c r="BF1901">
        <f>AJ1901</f>
        <v/>
      </c>
      <c r="BG1901" s="14">
        <f>L1901</f>
        <v/>
      </c>
      <c r="BH1901" s="14">
        <f>IF(X1901="","",X1901)</f>
        <v/>
      </c>
      <c r="BI1901" s="14">
        <f>IF(Y1901="","",Y1901)</f>
        <v/>
      </c>
      <c r="BJ1901">
        <f>Z1901</f>
        <v/>
      </c>
      <c r="BK1901">
        <f>AA1901</f>
        <v/>
      </c>
      <c r="BL1901">
        <f>IFERROR(AX1901,"")</f>
        <v/>
      </c>
      <c r="BM1901">
        <f>IFERROR(AY1901,"")</f>
        <v/>
      </c>
    </row>
    <row r="1902" ht="14.25" customHeight="1">
      <c r="A1902">
        <f>ALGLIB_SSA_XAUUSD!AA1902</f>
        <v/>
      </c>
      <c r="B1902">
        <f>IF($A1902="","",INDEX(ALGLIB_SSA_XAUUSD!$B$2:$B$2401,MATCH($A1902,ALGLIB_SSA_XAUUSD!$A$2:$A$2401,1)))</f>
        <v/>
      </c>
      <c r="C1902">
        <f>IF($A1902="","",INDEX(ALGLIB_SSA_XAUUSD!$C$2:$C$2401,MATCH($A1902,ALGLIB_SSA_XAUUSD!$A$2:$A$2401,1)))</f>
        <v/>
      </c>
      <c r="D1902" s="14">
        <f>IF($A1902="","",INT((ROW()-2)/12)+1)</f>
        <v/>
      </c>
      <c r="E1902" s="14">
        <f>IF(AND(E1910&lt;&gt;"",D1910=D1898+1),E1898+(E1910-E1898)*4/12,"")</f>
        <v/>
      </c>
      <c r="F1902" s="14">
        <f>IF(AND(F1910&lt;&gt;"",D1910=D1898+1),F1898+(F1910-F1898)*4/12,"")</f>
        <v/>
      </c>
      <c r="G1902" s="14">
        <f>IF(AND(G1910&lt;&gt;"",D1910=D1898+1),G1898+(G1910-G1898)*4/12,"")</f>
        <v/>
      </c>
      <c r="H1902" s="14">
        <f>IF(AND(H1910&lt;&gt;"",D1910=D1898+1),H1898+(H1910-H1898)*4/12,"")</f>
        <v/>
      </c>
      <c r="I1902" s="14">
        <f>IF(AND(L1910&lt;&gt;"",D1910=D1898+1),I1898+(I1910-I1898)*4/12,"")</f>
        <v/>
      </c>
      <c r="J1902">
        <f>_xlfn.XLOOKUP($A1902,ALGLIB_SSA_XAUUSD!$AA$2:$AA$2401,ALGLIB_SSA_XAUUSD!$P$2:$P$2401,"",0)</f>
        <v/>
      </c>
      <c r="K1902">
        <f>_xlfn.XLOOKUP($A1902,ALGLIB_SSA_XAUUSD!$AA$2:$AA$2401,ALGLIB_SSA_XAUUSD!$Q$2:$Q$2401,"",0)</f>
        <v/>
      </c>
      <c r="L1902">
        <f>_xlfn.XLOOKUP($A1902,ALGLIB_SSA_XAUUSD!$AA$2:$AA$2401,ALGLIB_SSA_XAUUSD!$R$2:$R$2401,"",0)</f>
        <v/>
      </c>
      <c r="M1902">
        <f>_xlfn.XLOOKUP($A1902,ALGLIB_SSA_XAUUSD!$AA$2:$AA$2401,ALGLIB_SSA_XAUUSD!$S$2:$S$2401,"",0)</f>
        <v/>
      </c>
      <c r="N1902">
        <f>_xlfn.XLOOKUP($A1902,ALGLIB_SSA_XAUUSD!$AA$2:$AA$2401,ALGLIB_SSA_XAUUSD!$T$2:$T$2401,"",0)</f>
        <v/>
      </c>
      <c r="O1902">
        <f>_xlfn.XLOOKUP($A1902,ALGLIB_SSA_XAUUSD!$AA$2:$AA$2401,ALGLIB_SSA_XAUUSD!$U$2:$U$2401,"",0)</f>
        <v/>
      </c>
      <c r="P1902">
        <f>_xlfn.XLOOKUP($A1902,ALGLIB_SSA_XAUUSD!$AA$2:$AA$2401,ALGLIB_SSA_XAUUSD!$V$2:$V$2401,"",0)</f>
        <v/>
      </c>
      <c r="S1902">
        <f>A1902</f>
        <v/>
      </c>
      <c r="T1902">
        <f>J1902</f>
        <v/>
      </c>
      <c r="U1902">
        <f>K1902</f>
        <v/>
      </c>
      <c r="V1902" s="14">
        <f>IF($A1902="","",MOD(ROW()-2,12)+1)</f>
        <v/>
      </c>
      <c r="W1902">
        <f>L1902</f>
        <v/>
      </c>
      <c r="X1902" s="14">
        <f>IF(F1902="","",F1902)</f>
        <v/>
      </c>
      <c r="Y1902" s="14">
        <f>IF(G1902="","",G1902)</f>
        <v/>
      </c>
      <c r="Z1902">
        <f>M1902</f>
        <v/>
      </c>
      <c r="AA1902">
        <f>N1902</f>
        <v/>
      </c>
      <c r="AB1902" s="14">
        <f>IF(H1902="","",H1902)</f>
        <v/>
      </c>
      <c r="AC1902">
        <f>O1902</f>
        <v/>
      </c>
      <c r="AD1902" s="14">
        <f>IF(I1902="","",I1902)</f>
        <v/>
      </c>
      <c r="AE1902">
        <f>P1902</f>
        <v/>
      </c>
      <c r="AH1902">
        <f>IF(S1902&lt;&gt;"",S1902,AH1901+900)</f>
        <v/>
      </c>
      <c r="AI1902">
        <f>IF(T1902&lt;&gt;"",T1902,AI1901)</f>
        <v/>
      </c>
      <c r="AJ1902">
        <f>IF(U1902&lt;&gt;"",U1902,AJ1901)</f>
        <v/>
      </c>
      <c r="AK1902">
        <f>IF(W1902&lt;&gt;"",W1902,"")</f>
        <v/>
      </c>
      <c r="AL1902" s="14">
        <f>IF(X1902&lt;&gt;"",X1902,"")</f>
        <v/>
      </c>
      <c r="AM1902" s="14">
        <f>IF(Y1902&lt;&gt;"",Y1902,"")</f>
        <v/>
      </c>
      <c r="AN1902" s="14">
        <f>IF(OR(AL1902="",AM1902=""),"",AL1902-AM1902)</f>
        <v/>
      </c>
      <c r="AO1902">
        <f>IF(AN1902="","",IF(AN1902&gt;0,"Bullish","Bearish"))</f>
        <v/>
      </c>
      <c r="AP1902">
        <f>IF(AO1902="",AP1901,AO1902)</f>
        <v/>
      </c>
      <c r="AQ1902" s="14">
        <f>IF(AB1902&lt;&gt;"",AB1902,"")</f>
        <v/>
      </c>
      <c r="AR1902" s="14">
        <f>IF(AD1902&lt;&gt;"",AD1902,"")</f>
        <v/>
      </c>
      <c r="AS1902">
        <f>IF(AS1901+1=13,1,AS1901+1)</f>
        <v/>
      </c>
      <c r="AT1902">
        <f>IFERROR(IF(SLOPE($AQ$1886:$AQ$1897,$AS$1886:$AS$1897)&gt;0,MIN(3,ABS(SLOPE($AQ$1886:$AQ$1897,$AS$1886:$AS$1897))),IF(SLOPE($AQ$1886:$AQ$1897,$AS$1886:$AS$1897)&lt;-0.5,-0.5,0)),0)</f>
        <v/>
      </c>
      <c r="AU1902">
        <f>IFERROR(IF(SLOPE($AR$1886:$AR$1897,$AS$1886:$AS$1897)&lt;0,MAX(-3,-ABS(SLOPE($AR$1886:$AR$1897,$AS$1886:$AS$1897))),IF(SLOPE($AR$1886:$AR$1897,$AS$1886:$AS$1897)&gt;0.5,0.5,0)),0)</f>
        <v/>
      </c>
      <c r="AV1902">
        <f>($AQ$1898+(AT1902*(AS1902-1)))</f>
        <v/>
      </c>
      <c r="AW1902">
        <f>($AR$1898+(AU1902*(AS1902-1)))</f>
        <v/>
      </c>
      <c r="AX1902">
        <f>IF(AT1902&gt;0,AV1902+AT1902,AV1902)</f>
        <v/>
      </c>
      <c r="AY1902">
        <f>IF(AU1902&lt;0,AW1902+AU1902,AW1902)</f>
        <v/>
      </c>
      <c r="BA1902" s="14">
        <f>IFERROR(AX1902-AQ1902,"")</f>
        <v/>
      </c>
      <c r="BB1902" s="14">
        <f>IFERROR(AY1902-AR1902,"")</f>
        <v/>
      </c>
      <c r="BD1902">
        <f>AH1902</f>
        <v/>
      </c>
      <c r="BE1902">
        <f>AI1902</f>
        <v/>
      </c>
      <c r="BF1902">
        <f>AJ1902</f>
        <v/>
      </c>
      <c r="BG1902" s="14">
        <f>L1902</f>
        <v/>
      </c>
      <c r="BH1902" s="14">
        <f>IF(X1902="","",X1902)</f>
        <v/>
      </c>
      <c r="BI1902" s="14">
        <f>IF(Y1902="","",Y1902)</f>
        <v/>
      </c>
      <c r="BJ1902">
        <f>Z1902</f>
        <v/>
      </c>
      <c r="BK1902">
        <f>AA1902</f>
        <v/>
      </c>
      <c r="BL1902">
        <f>IFERROR(AX1902,"")</f>
        <v/>
      </c>
      <c r="BM1902">
        <f>IFERROR(AY1902,"")</f>
        <v/>
      </c>
    </row>
    <row r="1903" ht="14.25" customHeight="1">
      <c r="A1903">
        <f>ALGLIB_SSA_XAUUSD!AA1903</f>
        <v/>
      </c>
      <c r="B1903">
        <f>IF($A1903="","",INDEX(ALGLIB_SSA_XAUUSD!$B$2:$B$2401,MATCH($A1903,ALGLIB_SSA_XAUUSD!$A$2:$A$2401,1)))</f>
        <v/>
      </c>
      <c r="C1903">
        <f>IF($A1903="","",INDEX(ALGLIB_SSA_XAUUSD!$C$2:$C$2401,MATCH($A1903,ALGLIB_SSA_XAUUSD!$A$2:$A$2401,1)))</f>
        <v/>
      </c>
      <c r="D1903" s="14">
        <f>IF($A1903="","",INT((ROW()-2)/12)+1)</f>
        <v/>
      </c>
      <c r="E1903" s="14">
        <f>IF(AND(E1910&lt;&gt;"",D1910=D1898+1),E1898+(E1910-E1898)*5/12,"")</f>
        <v/>
      </c>
      <c r="F1903" s="14">
        <f>IF(AND(F1910&lt;&gt;"",D1910=D1898+1),F1898+(F1910-F1898)*5/12,"")</f>
        <v/>
      </c>
      <c r="G1903" s="14">
        <f>IF(AND(G1910&lt;&gt;"",D1910=D1898+1),G1898+(G1910-G1898)*5/12,"")</f>
        <v/>
      </c>
      <c r="H1903" s="14">
        <f>IF(AND(H1910&lt;&gt;"",D1910=D1898+1),H1898+(H1910-H1898)*5/12,"")</f>
        <v/>
      </c>
      <c r="I1903" s="14">
        <f>IF(AND(L1910&lt;&gt;"",D1910=D1898+1),I1898+(I1910-I1898)*5/12,"")</f>
        <v/>
      </c>
      <c r="J1903">
        <f>_xlfn.XLOOKUP($A1903,ALGLIB_SSA_XAUUSD!$AA$2:$AA$2401,ALGLIB_SSA_XAUUSD!$P$2:$P$2401,"",0)</f>
        <v/>
      </c>
      <c r="K1903">
        <f>_xlfn.XLOOKUP($A1903,ALGLIB_SSA_XAUUSD!$AA$2:$AA$2401,ALGLIB_SSA_XAUUSD!$Q$2:$Q$2401,"",0)</f>
        <v/>
      </c>
      <c r="L1903">
        <f>_xlfn.XLOOKUP($A1903,ALGLIB_SSA_XAUUSD!$AA$2:$AA$2401,ALGLIB_SSA_XAUUSD!$R$2:$R$2401,"",0)</f>
        <v/>
      </c>
      <c r="M1903">
        <f>_xlfn.XLOOKUP($A1903,ALGLIB_SSA_XAUUSD!$AA$2:$AA$2401,ALGLIB_SSA_XAUUSD!$S$2:$S$2401,"",0)</f>
        <v/>
      </c>
      <c r="N1903">
        <f>_xlfn.XLOOKUP($A1903,ALGLIB_SSA_XAUUSD!$AA$2:$AA$2401,ALGLIB_SSA_XAUUSD!$T$2:$T$2401,"",0)</f>
        <v/>
      </c>
      <c r="O1903">
        <f>_xlfn.XLOOKUP($A1903,ALGLIB_SSA_XAUUSD!$AA$2:$AA$2401,ALGLIB_SSA_XAUUSD!$U$2:$U$2401,"",0)</f>
        <v/>
      </c>
      <c r="P1903">
        <f>_xlfn.XLOOKUP($A1903,ALGLIB_SSA_XAUUSD!$AA$2:$AA$2401,ALGLIB_SSA_XAUUSD!$V$2:$V$2401,"",0)</f>
        <v/>
      </c>
      <c r="S1903">
        <f>A1903</f>
        <v/>
      </c>
      <c r="T1903">
        <f>J1903</f>
        <v/>
      </c>
      <c r="U1903">
        <f>K1903</f>
        <v/>
      </c>
      <c r="V1903" s="14">
        <f>IF($A1903="","",MOD(ROW()-2,12)+1)</f>
        <v/>
      </c>
      <c r="W1903">
        <f>L1903</f>
        <v/>
      </c>
      <c r="X1903" s="14">
        <f>IF(F1903="","",F1903)</f>
        <v/>
      </c>
      <c r="Y1903" s="14">
        <f>IF(G1903="","",G1903)</f>
        <v/>
      </c>
      <c r="Z1903">
        <f>M1903</f>
        <v/>
      </c>
      <c r="AA1903">
        <f>N1903</f>
        <v/>
      </c>
      <c r="AB1903" s="14">
        <f>IF(H1903="","",H1903)</f>
        <v/>
      </c>
      <c r="AC1903">
        <f>O1903</f>
        <v/>
      </c>
      <c r="AD1903" s="14">
        <f>IF(I1903="","",I1903)</f>
        <v/>
      </c>
      <c r="AE1903">
        <f>P1903</f>
        <v/>
      </c>
      <c r="AH1903">
        <f>IF(S1903&lt;&gt;"",S1903,AH1902+900)</f>
        <v/>
      </c>
      <c r="AI1903">
        <f>IF(T1903&lt;&gt;"",T1903,AI1902)</f>
        <v/>
      </c>
      <c r="AJ1903">
        <f>IF(U1903&lt;&gt;"",U1903,AJ1902)</f>
        <v/>
      </c>
      <c r="AK1903">
        <f>IF(W1903&lt;&gt;"",W1903,"")</f>
        <v/>
      </c>
      <c r="AL1903" s="14">
        <f>IF(X1903&lt;&gt;"",X1903,"")</f>
        <v/>
      </c>
      <c r="AM1903" s="14">
        <f>IF(Y1903&lt;&gt;"",Y1903,"")</f>
        <v/>
      </c>
      <c r="AN1903" s="14">
        <f>IF(OR(AL1903="",AM1903=""),"",AL1903-AM1903)</f>
        <v/>
      </c>
      <c r="AO1903">
        <f>IF(AN1903="","",IF(AN1903&gt;0,"Bullish","Bearish"))</f>
        <v/>
      </c>
      <c r="AP1903">
        <f>IF(AO1903="",AP1902,AO1903)</f>
        <v/>
      </c>
      <c r="AQ1903" s="14">
        <f>IF(AB1903&lt;&gt;"",AB1903,"")</f>
        <v/>
      </c>
      <c r="AR1903" s="14">
        <f>IF(AD1903&lt;&gt;"",AD1903,"")</f>
        <v/>
      </c>
      <c r="AS1903">
        <f>IF(AS1902+1=13,1,AS1902+1)</f>
        <v/>
      </c>
      <c r="AT1903">
        <f>IFERROR(IF(SLOPE($AQ$1886:$AQ$1897,$AS$1886:$AS$1897)&gt;0,MIN(3,ABS(SLOPE($AQ$1886:$AQ$1897,$AS$1886:$AS$1897))),IF(SLOPE($AQ$1886:$AQ$1897,$AS$1886:$AS$1897)&lt;-0.5,-0.5,0)),0)</f>
        <v/>
      </c>
      <c r="AU1903">
        <f>IFERROR(IF(SLOPE($AR$1886:$AR$1897,$AS$1886:$AS$1897)&lt;0,MAX(-3,-ABS(SLOPE($AR$1886:$AR$1897,$AS$1886:$AS$1897))),IF(SLOPE($AR$1886:$AR$1897,$AS$1886:$AS$1897)&gt;0.5,0.5,0)),0)</f>
        <v/>
      </c>
      <c r="AV1903">
        <f>($AQ$1898+(AT1903*(AS1903-1)))</f>
        <v/>
      </c>
      <c r="AW1903">
        <f>($AR$1898+(AU1903*(AS1903-1)))</f>
        <v/>
      </c>
      <c r="AX1903">
        <f>IF(AT1903&gt;0,AV1903+AT1903,AV1903)</f>
        <v/>
      </c>
      <c r="AY1903">
        <f>IF(AU1903&lt;0,AW1903+AU1903,AW1903)</f>
        <v/>
      </c>
      <c r="BA1903" s="14">
        <f>IFERROR(AX1903-AQ1903,"")</f>
        <v/>
      </c>
      <c r="BB1903" s="14">
        <f>IFERROR(AY1903-AR1903,"")</f>
        <v/>
      </c>
      <c r="BD1903">
        <f>AH1903</f>
        <v/>
      </c>
      <c r="BE1903">
        <f>AI1903</f>
        <v/>
      </c>
      <c r="BF1903">
        <f>AJ1903</f>
        <v/>
      </c>
      <c r="BG1903" s="14">
        <f>L1903</f>
        <v/>
      </c>
      <c r="BH1903" s="14">
        <f>IF(X1903="","",X1903)</f>
        <v/>
      </c>
      <c r="BI1903" s="14">
        <f>IF(Y1903="","",Y1903)</f>
        <v/>
      </c>
      <c r="BJ1903">
        <f>Z1903</f>
        <v/>
      </c>
      <c r="BK1903">
        <f>AA1903</f>
        <v/>
      </c>
      <c r="BL1903">
        <f>IFERROR(AX1903,"")</f>
        <v/>
      </c>
      <c r="BM1903">
        <f>IFERROR(AY1903,"")</f>
        <v/>
      </c>
    </row>
    <row r="1904" ht="14.25" customHeight="1">
      <c r="A1904">
        <f>ALGLIB_SSA_XAUUSD!AA1904</f>
        <v/>
      </c>
      <c r="B1904">
        <f>IF($A1904="","",INDEX(ALGLIB_SSA_XAUUSD!$B$2:$B$2401,MATCH($A1904,ALGLIB_SSA_XAUUSD!$A$2:$A$2401,1)))</f>
        <v/>
      </c>
      <c r="C1904">
        <f>IF($A1904="","",INDEX(ALGLIB_SSA_XAUUSD!$C$2:$C$2401,MATCH($A1904,ALGLIB_SSA_XAUUSD!$A$2:$A$2401,1)))</f>
        <v/>
      </c>
      <c r="D1904" s="14">
        <f>IF($A1904="","",INT((ROW()-2)/12)+1)</f>
        <v/>
      </c>
      <c r="E1904" s="14">
        <f>IF(AND(E1910&lt;&gt;"",D1910=D1898+1),E1898+(E1910-E1898)*6/12,"")</f>
        <v/>
      </c>
      <c r="F1904" s="14">
        <f>IF(AND(F1910&lt;&gt;"",D1910=D1898+1),F1898+(F1910-F1898)*6/12,"")</f>
        <v/>
      </c>
      <c r="G1904" s="14">
        <f>IF(AND(G1910&lt;&gt;"",D1910=D1898+1),G1898+(G1910-G1898)*6/12,"")</f>
        <v/>
      </c>
      <c r="H1904" s="14">
        <f>IF(AND(H1910&lt;&gt;"",D1910=D1898+1),H1898+(H1910-H1898)*6/12,"")</f>
        <v/>
      </c>
      <c r="I1904" s="14">
        <f>IF(AND(L1910&lt;&gt;"",D1910=D1898+1),I1898+(I1910-I1898)*6/12,"")</f>
        <v/>
      </c>
      <c r="J1904">
        <f>_xlfn.XLOOKUP($A1904,ALGLIB_SSA_XAUUSD!$AA$2:$AA$2401,ALGLIB_SSA_XAUUSD!$P$2:$P$2401,"",0)</f>
        <v/>
      </c>
      <c r="K1904">
        <f>_xlfn.XLOOKUP($A1904,ALGLIB_SSA_XAUUSD!$AA$2:$AA$2401,ALGLIB_SSA_XAUUSD!$Q$2:$Q$2401,"",0)</f>
        <v/>
      </c>
      <c r="L1904">
        <f>_xlfn.XLOOKUP($A1904,ALGLIB_SSA_XAUUSD!$AA$2:$AA$2401,ALGLIB_SSA_XAUUSD!$R$2:$R$2401,"",0)</f>
        <v/>
      </c>
      <c r="M1904">
        <f>_xlfn.XLOOKUP($A1904,ALGLIB_SSA_XAUUSD!$AA$2:$AA$2401,ALGLIB_SSA_XAUUSD!$S$2:$S$2401,"",0)</f>
        <v/>
      </c>
      <c r="N1904">
        <f>_xlfn.XLOOKUP($A1904,ALGLIB_SSA_XAUUSD!$AA$2:$AA$2401,ALGLIB_SSA_XAUUSD!$T$2:$T$2401,"",0)</f>
        <v/>
      </c>
      <c r="O1904">
        <f>_xlfn.XLOOKUP($A1904,ALGLIB_SSA_XAUUSD!$AA$2:$AA$2401,ALGLIB_SSA_XAUUSD!$U$2:$U$2401,"",0)</f>
        <v/>
      </c>
      <c r="P1904">
        <f>_xlfn.XLOOKUP($A1904,ALGLIB_SSA_XAUUSD!$AA$2:$AA$2401,ALGLIB_SSA_XAUUSD!$V$2:$V$2401,"",0)</f>
        <v/>
      </c>
      <c r="S1904">
        <f>A1904</f>
        <v/>
      </c>
      <c r="T1904">
        <f>J1904</f>
        <v/>
      </c>
      <c r="U1904">
        <f>K1904</f>
        <v/>
      </c>
      <c r="V1904" s="14">
        <f>IF($A1904="","",MOD(ROW()-2,12)+1)</f>
        <v/>
      </c>
      <c r="W1904">
        <f>L1904</f>
        <v/>
      </c>
      <c r="X1904" s="14">
        <f>IF(F1904="","",F1904)</f>
        <v/>
      </c>
      <c r="Y1904" s="14">
        <f>IF(G1904="","",G1904)</f>
        <v/>
      </c>
      <c r="Z1904">
        <f>M1904</f>
        <v/>
      </c>
      <c r="AA1904">
        <f>N1904</f>
        <v/>
      </c>
      <c r="AB1904" s="14">
        <f>IF(H1904="","",H1904)</f>
        <v/>
      </c>
      <c r="AC1904">
        <f>O1904</f>
        <v/>
      </c>
      <c r="AD1904" s="14">
        <f>IF(I1904="","",I1904)</f>
        <v/>
      </c>
      <c r="AE1904">
        <f>P1904</f>
        <v/>
      </c>
      <c r="AH1904">
        <f>IF(S1904&lt;&gt;"",S1904,AH1903+900)</f>
        <v/>
      </c>
      <c r="AI1904">
        <f>IF(T1904&lt;&gt;"",T1904,AI1903)</f>
        <v/>
      </c>
      <c r="AJ1904">
        <f>IF(U1904&lt;&gt;"",U1904,AJ1903)</f>
        <v/>
      </c>
      <c r="AK1904">
        <f>IF(W1904&lt;&gt;"",W1904,"")</f>
        <v/>
      </c>
      <c r="AL1904" s="14">
        <f>IF(X1904&lt;&gt;"",X1904,"")</f>
        <v/>
      </c>
      <c r="AM1904" s="14">
        <f>IF(Y1904&lt;&gt;"",Y1904,"")</f>
        <v/>
      </c>
      <c r="AN1904" s="14">
        <f>IF(OR(AL1904="",AM1904=""),"",AL1904-AM1904)</f>
        <v/>
      </c>
      <c r="AO1904">
        <f>IF(AN1904="","",IF(AN1904&gt;0,"Bullish","Bearish"))</f>
        <v/>
      </c>
      <c r="AP1904">
        <f>IF(AO1904="",AP1903,AO1904)</f>
        <v/>
      </c>
      <c r="AQ1904" s="14">
        <f>IF(AB1904&lt;&gt;"",AB1904,"")</f>
        <v/>
      </c>
      <c r="AR1904" s="14">
        <f>IF(AD1904&lt;&gt;"",AD1904,"")</f>
        <v/>
      </c>
      <c r="AS1904">
        <f>IF(AS1903+1=13,1,AS1903+1)</f>
        <v/>
      </c>
      <c r="AT1904">
        <f>IFERROR(IF(SLOPE($AQ$1886:$AQ$1897,$AS$1886:$AS$1897)&gt;0,MIN(3,ABS(SLOPE($AQ$1886:$AQ$1897,$AS$1886:$AS$1897))),IF(SLOPE($AQ$1886:$AQ$1897,$AS$1886:$AS$1897)&lt;-0.5,-0.5,0)),0)</f>
        <v/>
      </c>
      <c r="AU1904">
        <f>IFERROR(IF(SLOPE($AR$1886:$AR$1897,$AS$1886:$AS$1897)&lt;0,MAX(-3,-ABS(SLOPE($AR$1886:$AR$1897,$AS$1886:$AS$1897))),IF(SLOPE($AR$1886:$AR$1897,$AS$1886:$AS$1897)&gt;0.5,0.5,0)),0)</f>
        <v/>
      </c>
      <c r="AV1904">
        <f>($AQ$1898+(AT1904*(AS1904-1)))</f>
        <v/>
      </c>
      <c r="AW1904">
        <f>($AR$1898+(AU1904*(AS1904-1)))</f>
        <v/>
      </c>
      <c r="AX1904">
        <f>IF(AT1904&gt;0,AV1904+AT1904,AV1904)</f>
        <v/>
      </c>
      <c r="AY1904">
        <f>IF(AU1904&lt;0,AW1904+AU1904,AW1904)</f>
        <v/>
      </c>
      <c r="BA1904" s="14">
        <f>IFERROR(AX1904-AQ1904,"")</f>
        <v/>
      </c>
      <c r="BB1904" s="14">
        <f>IFERROR(AY1904-AR1904,"")</f>
        <v/>
      </c>
      <c r="BD1904">
        <f>AH1904</f>
        <v/>
      </c>
      <c r="BE1904">
        <f>AI1904</f>
        <v/>
      </c>
      <c r="BF1904">
        <f>AJ1904</f>
        <v/>
      </c>
      <c r="BG1904" s="14">
        <f>L1904</f>
        <v/>
      </c>
      <c r="BH1904" s="14">
        <f>IF(X1904="","",X1904)</f>
        <v/>
      </c>
      <c r="BI1904" s="14">
        <f>IF(Y1904="","",Y1904)</f>
        <v/>
      </c>
      <c r="BJ1904">
        <f>Z1904</f>
        <v/>
      </c>
      <c r="BK1904">
        <f>AA1904</f>
        <v/>
      </c>
      <c r="BL1904">
        <f>IFERROR(AX1904,"")</f>
        <v/>
      </c>
      <c r="BM1904">
        <f>IFERROR(AY1904,"")</f>
        <v/>
      </c>
    </row>
    <row r="1905" ht="14.25" customHeight="1">
      <c r="A1905">
        <f>ALGLIB_SSA_XAUUSD!AA1905</f>
        <v/>
      </c>
      <c r="B1905">
        <f>IF($A1905="","",INDEX(ALGLIB_SSA_XAUUSD!$B$2:$B$2401,MATCH($A1905,ALGLIB_SSA_XAUUSD!$A$2:$A$2401,1)))</f>
        <v/>
      </c>
      <c r="C1905">
        <f>IF($A1905="","",INDEX(ALGLIB_SSA_XAUUSD!$C$2:$C$2401,MATCH($A1905,ALGLIB_SSA_XAUUSD!$A$2:$A$2401,1)))</f>
        <v/>
      </c>
      <c r="D1905" s="14">
        <f>IF($A1905="","",INT((ROW()-2)/12)+1)</f>
        <v/>
      </c>
      <c r="E1905" s="14">
        <f>IF(AND(E1910&lt;&gt;"",D1910=D1898+1),E1898+(E1910-E1898)*7/12,"")</f>
        <v/>
      </c>
      <c r="F1905" s="14">
        <f>IF(AND(F1910&lt;&gt;"",D1910=D1898+1),F1898+(F1910-F1898)*7/12,"")</f>
        <v/>
      </c>
      <c r="G1905" s="14">
        <f>IF(AND(G1910&lt;&gt;"",D1910=D1898+1),G1898+(G1910-G1898)*7/12,"")</f>
        <v/>
      </c>
      <c r="H1905" s="14">
        <f>IF(AND(H1910&lt;&gt;"",D1910=D1898+1),H1898+(H1910-H1898)*7/12,"")</f>
        <v/>
      </c>
      <c r="I1905" s="14">
        <f>IF(AND(L1910&lt;&gt;"",D1910=D1898+1),I1898+(I1910-I1898)*7/12,"")</f>
        <v/>
      </c>
      <c r="J1905">
        <f>_xlfn.XLOOKUP($A1905,ALGLIB_SSA_XAUUSD!$AA$2:$AA$2401,ALGLIB_SSA_XAUUSD!$P$2:$P$2401,"",0)</f>
        <v/>
      </c>
      <c r="K1905">
        <f>_xlfn.XLOOKUP($A1905,ALGLIB_SSA_XAUUSD!$AA$2:$AA$2401,ALGLIB_SSA_XAUUSD!$Q$2:$Q$2401,"",0)</f>
        <v/>
      </c>
      <c r="L1905">
        <f>_xlfn.XLOOKUP($A1905,ALGLIB_SSA_XAUUSD!$AA$2:$AA$2401,ALGLIB_SSA_XAUUSD!$R$2:$R$2401,"",0)</f>
        <v/>
      </c>
      <c r="M1905">
        <f>_xlfn.XLOOKUP($A1905,ALGLIB_SSA_XAUUSD!$AA$2:$AA$2401,ALGLIB_SSA_XAUUSD!$S$2:$S$2401,"",0)</f>
        <v/>
      </c>
      <c r="N1905">
        <f>_xlfn.XLOOKUP($A1905,ALGLIB_SSA_XAUUSD!$AA$2:$AA$2401,ALGLIB_SSA_XAUUSD!$T$2:$T$2401,"",0)</f>
        <v/>
      </c>
      <c r="O1905">
        <f>_xlfn.XLOOKUP($A1905,ALGLIB_SSA_XAUUSD!$AA$2:$AA$2401,ALGLIB_SSA_XAUUSD!$U$2:$U$2401,"",0)</f>
        <v/>
      </c>
      <c r="P1905">
        <f>_xlfn.XLOOKUP($A1905,ALGLIB_SSA_XAUUSD!$AA$2:$AA$2401,ALGLIB_SSA_XAUUSD!$V$2:$V$2401,"",0)</f>
        <v/>
      </c>
      <c r="S1905">
        <f>A1905</f>
        <v/>
      </c>
      <c r="T1905">
        <f>J1905</f>
        <v/>
      </c>
      <c r="U1905">
        <f>K1905</f>
        <v/>
      </c>
      <c r="V1905" s="14">
        <f>IF($A1905="","",MOD(ROW()-2,12)+1)</f>
        <v/>
      </c>
      <c r="W1905">
        <f>L1905</f>
        <v/>
      </c>
      <c r="X1905" s="14">
        <f>IF(F1905="","",F1905)</f>
        <v/>
      </c>
      <c r="Y1905" s="14">
        <f>IF(G1905="","",G1905)</f>
        <v/>
      </c>
      <c r="Z1905">
        <f>M1905</f>
        <v/>
      </c>
      <c r="AA1905">
        <f>N1905</f>
        <v/>
      </c>
      <c r="AB1905" s="14">
        <f>IF(H1905="","",H1905)</f>
        <v/>
      </c>
      <c r="AC1905">
        <f>O1905</f>
        <v/>
      </c>
      <c r="AD1905" s="14">
        <f>IF(I1905="","",I1905)</f>
        <v/>
      </c>
      <c r="AE1905">
        <f>P1905</f>
        <v/>
      </c>
      <c r="AH1905">
        <f>IF(S1905&lt;&gt;"",S1905,AH1904+900)</f>
        <v/>
      </c>
      <c r="AI1905">
        <f>IF(T1905&lt;&gt;"",T1905,AI1904)</f>
        <v/>
      </c>
      <c r="AJ1905">
        <f>IF(U1905&lt;&gt;"",U1905,AJ1904)</f>
        <v/>
      </c>
      <c r="AK1905">
        <f>IF(W1905&lt;&gt;"",W1905,"")</f>
        <v/>
      </c>
      <c r="AL1905" s="14">
        <f>IF(X1905&lt;&gt;"",X1905,"")</f>
        <v/>
      </c>
      <c r="AM1905" s="14">
        <f>IF(Y1905&lt;&gt;"",Y1905,"")</f>
        <v/>
      </c>
      <c r="AN1905" s="14">
        <f>IF(OR(AL1905="",AM1905=""),"",AL1905-AM1905)</f>
        <v/>
      </c>
      <c r="AO1905">
        <f>IF(AN1905="","",IF(AN1905&gt;0,"Bullish","Bearish"))</f>
        <v/>
      </c>
      <c r="AP1905">
        <f>IF(AO1905="",AP1904,AO1905)</f>
        <v/>
      </c>
      <c r="AQ1905" s="14">
        <f>IF(AB1905&lt;&gt;"",AB1905,"")</f>
        <v/>
      </c>
      <c r="AR1905" s="14">
        <f>IF(AD1905&lt;&gt;"",AD1905,"")</f>
        <v/>
      </c>
      <c r="AS1905">
        <f>IF(AS1904+1=13,1,AS1904+1)</f>
        <v/>
      </c>
      <c r="AT1905">
        <f>IFERROR(IF(SLOPE($AQ$1886:$AQ$1897,$AS$1886:$AS$1897)&gt;0,MIN(3,ABS(SLOPE($AQ$1886:$AQ$1897,$AS$1886:$AS$1897))),IF(SLOPE($AQ$1886:$AQ$1897,$AS$1886:$AS$1897)&lt;-0.5,-0.5,0)),0)</f>
        <v/>
      </c>
      <c r="AU1905">
        <f>IFERROR(IF(SLOPE($AR$1886:$AR$1897,$AS$1886:$AS$1897)&lt;0,MAX(-3,-ABS(SLOPE($AR$1886:$AR$1897,$AS$1886:$AS$1897))),IF(SLOPE($AR$1886:$AR$1897,$AS$1886:$AS$1897)&gt;0.5,0.5,0)),0)</f>
        <v/>
      </c>
      <c r="AV1905">
        <f>($AQ$1898+(AT1905*(AS1905-1)))</f>
        <v/>
      </c>
      <c r="AW1905">
        <f>($AR$1898+(AU1905*(AS1905-1)))</f>
        <v/>
      </c>
      <c r="AX1905">
        <f>IF(AT1905&gt;0,AV1905+AT1905,AV1905)</f>
        <v/>
      </c>
      <c r="AY1905">
        <f>IF(AU1905&lt;0,AW1905+AU1905,AW1905)</f>
        <v/>
      </c>
      <c r="BA1905" s="14">
        <f>IFERROR(AX1905-AQ1905,"")</f>
        <v/>
      </c>
      <c r="BB1905" s="14">
        <f>IFERROR(AY1905-AR1905,"")</f>
        <v/>
      </c>
      <c r="BD1905">
        <f>AH1905</f>
        <v/>
      </c>
      <c r="BE1905">
        <f>AI1905</f>
        <v/>
      </c>
      <c r="BF1905">
        <f>AJ1905</f>
        <v/>
      </c>
      <c r="BG1905" s="14">
        <f>L1905</f>
        <v/>
      </c>
      <c r="BH1905" s="14">
        <f>IF(X1905="","",X1905)</f>
        <v/>
      </c>
      <c r="BI1905" s="14">
        <f>IF(Y1905="","",Y1905)</f>
        <v/>
      </c>
      <c r="BJ1905">
        <f>Z1905</f>
        <v/>
      </c>
      <c r="BK1905">
        <f>AA1905</f>
        <v/>
      </c>
      <c r="BL1905">
        <f>IFERROR(AX1905,"")</f>
        <v/>
      </c>
      <c r="BM1905">
        <f>IFERROR(AY1905,"")</f>
        <v/>
      </c>
    </row>
    <row r="1906" ht="14.25" customHeight="1">
      <c r="A1906">
        <f>ALGLIB_SSA_XAUUSD!AA1906</f>
        <v/>
      </c>
      <c r="B1906">
        <f>IF($A1906="","",INDEX(ALGLIB_SSA_XAUUSD!$B$2:$B$2401,MATCH($A1906,ALGLIB_SSA_XAUUSD!$A$2:$A$2401,1)))</f>
        <v/>
      </c>
      <c r="C1906">
        <f>IF($A1906="","",INDEX(ALGLIB_SSA_XAUUSD!$C$2:$C$2401,MATCH($A1906,ALGLIB_SSA_XAUUSD!$A$2:$A$2401,1)))</f>
        <v/>
      </c>
      <c r="D1906" s="14">
        <f>IF($A1906="","",INT((ROW()-2)/12)+1)</f>
        <v/>
      </c>
      <c r="E1906" s="14">
        <f>IF(AND(E1910&lt;&gt;"",D1910=D1898+1),E1898+(E1910-E1898)*8/12,"")</f>
        <v/>
      </c>
      <c r="F1906" s="14">
        <f>IF(AND(F1910&lt;&gt;"",D1910=D1898+1),F1898+(F1910-F1898)*8/12,"")</f>
        <v/>
      </c>
      <c r="G1906" s="14">
        <f>IF(AND(G1910&lt;&gt;"",D1910=D1898+1),G1898+(G1910-G1898)*8/12,"")</f>
        <v/>
      </c>
      <c r="H1906" s="14">
        <f>IF(AND(H1910&lt;&gt;"",D1910=D1898+1),H1898+(H1910-H1898)*8/12,"")</f>
        <v/>
      </c>
      <c r="I1906" s="14">
        <f>IF(AND(L1910&lt;&gt;"",D1910=D1898+1),I1898+(I1910-I1898)*8/12,"")</f>
        <v/>
      </c>
      <c r="J1906">
        <f>_xlfn.XLOOKUP($A1906,ALGLIB_SSA_XAUUSD!$AA$2:$AA$2401,ALGLIB_SSA_XAUUSD!$P$2:$P$2401,"",0)</f>
        <v/>
      </c>
      <c r="K1906">
        <f>_xlfn.XLOOKUP($A1906,ALGLIB_SSA_XAUUSD!$AA$2:$AA$2401,ALGLIB_SSA_XAUUSD!$Q$2:$Q$2401,"",0)</f>
        <v/>
      </c>
      <c r="L1906">
        <f>_xlfn.XLOOKUP($A1906,ALGLIB_SSA_XAUUSD!$AA$2:$AA$2401,ALGLIB_SSA_XAUUSD!$R$2:$R$2401,"",0)</f>
        <v/>
      </c>
      <c r="M1906">
        <f>_xlfn.XLOOKUP($A1906,ALGLIB_SSA_XAUUSD!$AA$2:$AA$2401,ALGLIB_SSA_XAUUSD!$S$2:$S$2401,"",0)</f>
        <v/>
      </c>
      <c r="N1906">
        <f>_xlfn.XLOOKUP($A1906,ALGLIB_SSA_XAUUSD!$AA$2:$AA$2401,ALGLIB_SSA_XAUUSD!$T$2:$T$2401,"",0)</f>
        <v/>
      </c>
      <c r="O1906">
        <f>_xlfn.XLOOKUP($A1906,ALGLIB_SSA_XAUUSD!$AA$2:$AA$2401,ALGLIB_SSA_XAUUSD!$U$2:$U$2401,"",0)</f>
        <v/>
      </c>
      <c r="P1906">
        <f>_xlfn.XLOOKUP($A1906,ALGLIB_SSA_XAUUSD!$AA$2:$AA$2401,ALGLIB_SSA_XAUUSD!$V$2:$V$2401,"",0)</f>
        <v/>
      </c>
      <c r="S1906">
        <f>A1906</f>
        <v/>
      </c>
      <c r="T1906">
        <f>J1906</f>
        <v/>
      </c>
      <c r="U1906">
        <f>K1906</f>
        <v/>
      </c>
      <c r="V1906" s="14">
        <f>IF($A1906="","",MOD(ROW()-2,12)+1)</f>
        <v/>
      </c>
      <c r="W1906">
        <f>L1906</f>
        <v/>
      </c>
      <c r="X1906" s="14">
        <f>IF(F1906="","",F1906)</f>
        <v/>
      </c>
      <c r="Y1906" s="14">
        <f>IF(G1906="","",G1906)</f>
        <v/>
      </c>
      <c r="Z1906">
        <f>M1906</f>
        <v/>
      </c>
      <c r="AA1906">
        <f>N1906</f>
        <v/>
      </c>
      <c r="AB1906" s="14">
        <f>IF(H1906="","",H1906)</f>
        <v/>
      </c>
      <c r="AC1906">
        <f>O1906</f>
        <v/>
      </c>
      <c r="AD1906" s="14">
        <f>IF(I1906="","",I1906)</f>
        <v/>
      </c>
      <c r="AE1906">
        <f>P1906</f>
        <v/>
      </c>
      <c r="AH1906">
        <f>IF(S1906&lt;&gt;"",S1906,AH1905+900)</f>
        <v/>
      </c>
      <c r="AI1906">
        <f>IF(T1906&lt;&gt;"",T1906,AI1905)</f>
        <v/>
      </c>
      <c r="AJ1906">
        <f>IF(U1906&lt;&gt;"",U1906,AJ1905)</f>
        <v/>
      </c>
      <c r="AK1906">
        <f>IF(W1906&lt;&gt;"",W1906,"")</f>
        <v/>
      </c>
      <c r="AL1906" s="14">
        <f>IF(X1906&lt;&gt;"",X1906,"")</f>
        <v/>
      </c>
      <c r="AM1906" s="14">
        <f>IF(Y1906&lt;&gt;"",Y1906,"")</f>
        <v/>
      </c>
      <c r="AN1906" s="14">
        <f>IF(OR(AL1906="",AM1906=""),"",AL1906-AM1906)</f>
        <v/>
      </c>
      <c r="AO1906">
        <f>IF(AN1906="","",IF(AN1906&gt;0,"Bullish","Bearish"))</f>
        <v/>
      </c>
      <c r="AP1906">
        <f>IF(AO1906="",AP1905,AO1906)</f>
        <v/>
      </c>
      <c r="AQ1906" s="14">
        <f>IF(AB1906&lt;&gt;"",AB1906,"")</f>
        <v/>
      </c>
      <c r="AR1906" s="14">
        <f>IF(AD1906&lt;&gt;"",AD1906,"")</f>
        <v/>
      </c>
      <c r="AS1906">
        <f>IF(AS1905+1=13,1,AS1905+1)</f>
        <v/>
      </c>
      <c r="AT1906">
        <f>IFERROR(IF(SLOPE($AQ$1886:$AQ$1897,$AS$1886:$AS$1897)&gt;0,MIN(3,ABS(SLOPE($AQ$1886:$AQ$1897,$AS$1886:$AS$1897))),IF(SLOPE($AQ$1886:$AQ$1897,$AS$1886:$AS$1897)&lt;-0.5,-0.5,0)),0)</f>
        <v/>
      </c>
      <c r="AU1906">
        <f>IFERROR(IF(SLOPE($AR$1886:$AR$1897,$AS$1886:$AS$1897)&lt;0,MAX(-3,-ABS(SLOPE($AR$1886:$AR$1897,$AS$1886:$AS$1897))),IF(SLOPE($AR$1886:$AR$1897,$AS$1886:$AS$1897)&gt;0.5,0.5,0)),0)</f>
        <v/>
      </c>
      <c r="AV1906">
        <f>($AQ$1898+(AT1906*(AS1906-1)))</f>
        <v/>
      </c>
      <c r="AW1906">
        <f>($AR$1898+(AU1906*(AS1906-1)))</f>
        <v/>
      </c>
      <c r="AX1906">
        <f>IF(AT1906&gt;0,AV1906+AT1906,AV1906)</f>
        <v/>
      </c>
      <c r="AY1906">
        <f>IF(AU1906&lt;0,AW1906+AU1906,AW1906)</f>
        <v/>
      </c>
      <c r="BA1906" s="14">
        <f>IFERROR(AX1906-AQ1906,"")</f>
        <v/>
      </c>
      <c r="BB1906" s="14">
        <f>IFERROR(AY1906-AR1906,"")</f>
        <v/>
      </c>
      <c r="BD1906">
        <f>AH1906</f>
        <v/>
      </c>
      <c r="BE1906">
        <f>AI1906</f>
        <v/>
      </c>
      <c r="BF1906">
        <f>AJ1906</f>
        <v/>
      </c>
      <c r="BG1906" s="14">
        <f>L1906</f>
        <v/>
      </c>
      <c r="BH1906" s="14">
        <f>IF(X1906="","",X1906)</f>
        <v/>
      </c>
      <c r="BI1906" s="14">
        <f>IF(Y1906="","",Y1906)</f>
        <v/>
      </c>
      <c r="BJ1906">
        <f>Z1906</f>
        <v/>
      </c>
      <c r="BK1906">
        <f>AA1906</f>
        <v/>
      </c>
      <c r="BL1906">
        <f>IFERROR(AX1906,"")</f>
        <v/>
      </c>
      <c r="BM1906">
        <f>IFERROR(AY1906,"")</f>
        <v/>
      </c>
    </row>
    <row r="1907" ht="14.25" customHeight="1">
      <c r="A1907">
        <f>ALGLIB_SSA_XAUUSD!AA1907</f>
        <v/>
      </c>
      <c r="B1907">
        <f>IF($A1907="","",INDEX(ALGLIB_SSA_XAUUSD!$B$2:$B$2401,MATCH($A1907,ALGLIB_SSA_XAUUSD!$A$2:$A$2401,1)))</f>
        <v/>
      </c>
      <c r="C1907">
        <f>IF($A1907="","",INDEX(ALGLIB_SSA_XAUUSD!$C$2:$C$2401,MATCH($A1907,ALGLIB_SSA_XAUUSD!$A$2:$A$2401,1)))</f>
        <v/>
      </c>
      <c r="D1907" s="14">
        <f>IF($A1907="","",INT((ROW()-2)/12)+1)</f>
        <v/>
      </c>
      <c r="E1907" s="14">
        <f>IF(AND(E1910&lt;&gt;"",D1910=D1898+1),E1898+(E1910-E1898)*9/12,"")</f>
        <v/>
      </c>
      <c r="F1907" s="14">
        <f>IF(AND(F1910&lt;&gt;"",D1910=D1898+1),F1898+(F1910-F1898)*9/12,"")</f>
        <v/>
      </c>
      <c r="G1907" s="14">
        <f>IF(AND(G1910&lt;&gt;"",D1910=D1898+1),G1898+(G1910-G1898)*9/12,"")</f>
        <v/>
      </c>
      <c r="H1907" s="14">
        <f>IF(AND(H1910&lt;&gt;"",D1910=D1898+1),H1898+(H1910-H1898)*9/12,"")</f>
        <v/>
      </c>
      <c r="I1907" s="14">
        <f>IF(AND(L1910&lt;&gt;"",D1910=D1898+1),I1898+(I1910-I1898)*9/12,"")</f>
        <v/>
      </c>
      <c r="J1907">
        <f>_xlfn.XLOOKUP($A1907,ALGLIB_SSA_XAUUSD!$AA$2:$AA$2401,ALGLIB_SSA_XAUUSD!$P$2:$P$2401,"",0)</f>
        <v/>
      </c>
      <c r="K1907">
        <f>_xlfn.XLOOKUP($A1907,ALGLIB_SSA_XAUUSD!$AA$2:$AA$2401,ALGLIB_SSA_XAUUSD!$Q$2:$Q$2401,"",0)</f>
        <v/>
      </c>
      <c r="L1907">
        <f>_xlfn.XLOOKUP($A1907,ALGLIB_SSA_XAUUSD!$AA$2:$AA$2401,ALGLIB_SSA_XAUUSD!$R$2:$R$2401,"",0)</f>
        <v/>
      </c>
      <c r="M1907">
        <f>_xlfn.XLOOKUP($A1907,ALGLIB_SSA_XAUUSD!$AA$2:$AA$2401,ALGLIB_SSA_XAUUSD!$S$2:$S$2401,"",0)</f>
        <v/>
      </c>
      <c r="N1907">
        <f>_xlfn.XLOOKUP($A1907,ALGLIB_SSA_XAUUSD!$AA$2:$AA$2401,ALGLIB_SSA_XAUUSD!$T$2:$T$2401,"",0)</f>
        <v/>
      </c>
      <c r="O1907">
        <f>_xlfn.XLOOKUP($A1907,ALGLIB_SSA_XAUUSD!$AA$2:$AA$2401,ALGLIB_SSA_XAUUSD!$U$2:$U$2401,"",0)</f>
        <v/>
      </c>
      <c r="P1907">
        <f>_xlfn.XLOOKUP($A1907,ALGLIB_SSA_XAUUSD!$AA$2:$AA$2401,ALGLIB_SSA_XAUUSD!$V$2:$V$2401,"",0)</f>
        <v/>
      </c>
      <c r="S1907">
        <f>A1907</f>
        <v/>
      </c>
      <c r="T1907">
        <f>J1907</f>
        <v/>
      </c>
      <c r="U1907">
        <f>K1907</f>
        <v/>
      </c>
      <c r="V1907" s="14">
        <f>IF($A1907="","",MOD(ROW()-2,12)+1)</f>
        <v/>
      </c>
      <c r="W1907">
        <f>L1907</f>
        <v/>
      </c>
      <c r="X1907" s="14">
        <f>IF(F1907="","",F1907)</f>
        <v/>
      </c>
      <c r="Y1907" s="14">
        <f>IF(G1907="","",G1907)</f>
        <v/>
      </c>
      <c r="Z1907">
        <f>M1907</f>
        <v/>
      </c>
      <c r="AA1907">
        <f>N1907</f>
        <v/>
      </c>
      <c r="AB1907" s="14">
        <f>IF(H1907="","",H1907)</f>
        <v/>
      </c>
      <c r="AC1907">
        <f>O1907</f>
        <v/>
      </c>
      <c r="AD1907" s="14">
        <f>IF(I1907="","",I1907)</f>
        <v/>
      </c>
      <c r="AE1907">
        <f>P1907</f>
        <v/>
      </c>
      <c r="AH1907">
        <f>IF(S1907&lt;&gt;"",S1907,AH1906+900)</f>
        <v/>
      </c>
      <c r="AI1907">
        <f>IF(T1907&lt;&gt;"",T1907,AI1906)</f>
        <v/>
      </c>
      <c r="AJ1907">
        <f>IF(U1907&lt;&gt;"",U1907,AJ1906)</f>
        <v/>
      </c>
      <c r="AK1907">
        <f>IF(W1907&lt;&gt;"",W1907,"")</f>
        <v/>
      </c>
      <c r="AL1907" s="14">
        <f>IF(X1907&lt;&gt;"",X1907,"")</f>
        <v/>
      </c>
      <c r="AM1907" s="14">
        <f>IF(Y1907&lt;&gt;"",Y1907,"")</f>
        <v/>
      </c>
      <c r="AN1907" s="14">
        <f>IF(OR(AL1907="",AM1907=""),"",AL1907-AM1907)</f>
        <v/>
      </c>
      <c r="AO1907">
        <f>IF(AN1907="","",IF(AN1907&gt;0,"Bullish","Bearish"))</f>
        <v/>
      </c>
      <c r="AP1907">
        <f>IF(AO1907="",AP1906,AO1907)</f>
        <v/>
      </c>
      <c r="AQ1907" s="14">
        <f>IF(AB1907&lt;&gt;"",AB1907,"")</f>
        <v/>
      </c>
      <c r="AR1907" s="14">
        <f>IF(AD1907&lt;&gt;"",AD1907,"")</f>
        <v/>
      </c>
      <c r="AS1907">
        <f>IF(AS1906+1=13,1,AS1906+1)</f>
        <v/>
      </c>
      <c r="AT1907">
        <f>IFERROR(IF(SLOPE($AQ$1886:$AQ$1897,$AS$1886:$AS$1897)&gt;0,MIN(3,ABS(SLOPE($AQ$1886:$AQ$1897,$AS$1886:$AS$1897))),IF(SLOPE($AQ$1886:$AQ$1897,$AS$1886:$AS$1897)&lt;-0.5,-0.5,0)),0)</f>
        <v/>
      </c>
      <c r="AU1907">
        <f>IFERROR(IF(SLOPE($AR$1886:$AR$1897,$AS$1886:$AS$1897)&lt;0,MAX(-3,-ABS(SLOPE($AR$1886:$AR$1897,$AS$1886:$AS$1897))),IF(SLOPE($AR$1886:$AR$1897,$AS$1886:$AS$1897)&gt;0.5,0.5,0)),0)</f>
        <v/>
      </c>
      <c r="AV1907">
        <f>($AQ$1898+(AT1907*(AS1907-1)))</f>
        <v/>
      </c>
      <c r="AW1907">
        <f>($AR$1898+(AU1907*(AS1907-1)))</f>
        <v/>
      </c>
      <c r="AX1907">
        <f>IF(AT1907&gt;0,AV1907+AT1907,AV1907)</f>
        <v/>
      </c>
      <c r="AY1907">
        <f>IF(AU1907&lt;0,AW1907+AU1907,AW1907)</f>
        <v/>
      </c>
      <c r="BA1907" s="14">
        <f>IFERROR(AX1907-AQ1907,"")</f>
        <v/>
      </c>
      <c r="BB1907" s="14">
        <f>IFERROR(AY1907-AR1907,"")</f>
        <v/>
      </c>
      <c r="BD1907">
        <f>AH1907</f>
        <v/>
      </c>
      <c r="BE1907">
        <f>AI1907</f>
        <v/>
      </c>
      <c r="BF1907">
        <f>AJ1907</f>
        <v/>
      </c>
      <c r="BG1907" s="14">
        <f>L1907</f>
        <v/>
      </c>
      <c r="BH1907" s="14">
        <f>IF(X1907="","",X1907)</f>
        <v/>
      </c>
      <c r="BI1907" s="14">
        <f>IF(Y1907="","",Y1907)</f>
        <v/>
      </c>
      <c r="BJ1907">
        <f>Z1907</f>
        <v/>
      </c>
      <c r="BK1907">
        <f>AA1907</f>
        <v/>
      </c>
      <c r="BL1907">
        <f>IFERROR(AX1907,"")</f>
        <v/>
      </c>
      <c r="BM1907">
        <f>IFERROR(AY1907,"")</f>
        <v/>
      </c>
    </row>
    <row r="1908" ht="14.25" customHeight="1">
      <c r="A1908">
        <f>ALGLIB_SSA_XAUUSD!AA1908</f>
        <v/>
      </c>
      <c r="B1908">
        <f>IF($A1908="","",INDEX(ALGLIB_SSA_XAUUSD!$B$2:$B$2401,MATCH($A1908,ALGLIB_SSA_XAUUSD!$A$2:$A$2401,1)))</f>
        <v/>
      </c>
      <c r="C1908">
        <f>IF($A1908="","",INDEX(ALGLIB_SSA_XAUUSD!$C$2:$C$2401,MATCH($A1908,ALGLIB_SSA_XAUUSD!$A$2:$A$2401,1)))</f>
        <v/>
      </c>
      <c r="D1908" s="14">
        <f>IF($A1908="","",INT((ROW()-2)/12)+1)</f>
        <v/>
      </c>
      <c r="E1908" s="14">
        <f>IF(AND(E1910&lt;&gt;"",D1910=D1898+1),E1898+(E1910-E1898)*10/12,"")</f>
        <v/>
      </c>
      <c r="F1908" s="14">
        <f>IF(AND(F1910&lt;&gt;"",D1910=D1898+1),F1898+(F1910-F1898)*10/12,"")</f>
        <v/>
      </c>
      <c r="G1908" s="14">
        <f>IF(AND(G1910&lt;&gt;"",D1910=D1898+1),G1898+(G1910-G1898)*10/12,"")</f>
        <v/>
      </c>
      <c r="H1908" s="14">
        <f>IF(AND(H1910&lt;&gt;"",D1910=D1898+1),H1898+(H1910-H1898)*10/12,"")</f>
        <v/>
      </c>
      <c r="I1908" s="14">
        <f>IF(AND(L1910&lt;&gt;"",D1910=D1898+1),I1898+(I1910-I1898)*10/12,"")</f>
        <v/>
      </c>
      <c r="J1908">
        <f>_xlfn.XLOOKUP($A1908,ALGLIB_SSA_XAUUSD!$AA$2:$AA$2401,ALGLIB_SSA_XAUUSD!$P$2:$P$2401,"",0)</f>
        <v/>
      </c>
      <c r="K1908">
        <f>_xlfn.XLOOKUP($A1908,ALGLIB_SSA_XAUUSD!$AA$2:$AA$2401,ALGLIB_SSA_XAUUSD!$Q$2:$Q$2401,"",0)</f>
        <v/>
      </c>
      <c r="L1908">
        <f>_xlfn.XLOOKUP($A1908,ALGLIB_SSA_XAUUSD!$AA$2:$AA$2401,ALGLIB_SSA_XAUUSD!$R$2:$R$2401,"",0)</f>
        <v/>
      </c>
      <c r="M1908">
        <f>_xlfn.XLOOKUP($A1908,ALGLIB_SSA_XAUUSD!$AA$2:$AA$2401,ALGLIB_SSA_XAUUSD!$S$2:$S$2401,"",0)</f>
        <v/>
      </c>
      <c r="N1908">
        <f>_xlfn.XLOOKUP($A1908,ALGLIB_SSA_XAUUSD!$AA$2:$AA$2401,ALGLIB_SSA_XAUUSD!$T$2:$T$2401,"",0)</f>
        <v/>
      </c>
      <c r="O1908">
        <f>_xlfn.XLOOKUP($A1908,ALGLIB_SSA_XAUUSD!$AA$2:$AA$2401,ALGLIB_SSA_XAUUSD!$U$2:$U$2401,"",0)</f>
        <v/>
      </c>
      <c r="P1908">
        <f>_xlfn.XLOOKUP($A1908,ALGLIB_SSA_XAUUSD!$AA$2:$AA$2401,ALGLIB_SSA_XAUUSD!$V$2:$V$2401,"",0)</f>
        <v/>
      </c>
      <c r="S1908">
        <f>A1908</f>
        <v/>
      </c>
      <c r="T1908">
        <f>J1908</f>
        <v/>
      </c>
      <c r="U1908">
        <f>K1908</f>
        <v/>
      </c>
      <c r="V1908" s="14">
        <f>IF($A1908="","",MOD(ROW()-2,12)+1)</f>
        <v/>
      </c>
      <c r="W1908">
        <f>L1908</f>
        <v/>
      </c>
      <c r="X1908" s="14">
        <f>IF(F1908="","",F1908)</f>
        <v/>
      </c>
      <c r="Y1908" s="14">
        <f>IF(G1908="","",G1908)</f>
        <v/>
      </c>
      <c r="Z1908">
        <f>M1908</f>
        <v/>
      </c>
      <c r="AA1908">
        <f>N1908</f>
        <v/>
      </c>
      <c r="AB1908" s="14">
        <f>IF(H1908="","",H1908)</f>
        <v/>
      </c>
      <c r="AC1908">
        <f>O1908</f>
        <v/>
      </c>
      <c r="AD1908" s="14">
        <f>IF(I1908="","",I1908)</f>
        <v/>
      </c>
      <c r="AE1908">
        <f>P1908</f>
        <v/>
      </c>
      <c r="AH1908">
        <f>IF(S1908&lt;&gt;"",S1908,AH1907+900)</f>
        <v/>
      </c>
      <c r="AI1908">
        <f>IF(T1908&lt;&gt;"",T1908,AI1907)</f>
        <v/>
      </c>
      <c r="AJ1908">
        <f>IF(U1908&lt;&gt;"",U1908,AJ1907)</f>
        <v/>
      </c>
      <c r="AK1908">
        <f>IF(W1908&lt;&gt;"",W1908,"")</f>
        <v/>
      </c>
      <c r="AL1908" s="14">
        <f>IF(X1908&lt;&gt;"",X1908,"")</f>
        <v/>
      </c>
      <c r="AM1908" s="14">
        <f>IF(Y1908&lt;&gt;"",Y1908,"")</f>
        <v/>
      </c>
      <c r="AN1908" s="14">
        <f>IF(OR(AL1908="",AM1908=""),"",AL1908-AM1908)</f>
        <v/>
      </c>
      <c r="AO1908">
        <f>IF(AN1908="","",IF(AN1908&gt;0,"Bullish","Bearish"))</f>
        <v/>
      </c>
      <c r="AP1908">
        <f>IF(AO1908="",AP1907,AO1908)</f>
        <v/>
      </c>
      <c r="AQ1908" s="14">
        <f>IF(AB1908&lt;&gt;"",AB1908,"")</f>
        <v/>
      </c>
      <c r="AR1908" s="14">
        <f>IF(AD1908&lt;&gt;"",AD1908,"")</f>
        <v/>
      </c>
      <c r="AS1908">
        <f>IF(AS1907+1=13,1,AS1907+1)</f>
        <v/>
      </c>
      <c r="AT1908">
        <f>IFERROR(IF(SLOPE($AQ$1886:$AQ$1897,$AS$1886:$AS$1897)&gt;0,MIN(3,ABS(SLOPE($AQ$1886:$AQ$1897,$AS$1886:$AS$1897))),IF(SLOPE($AQ$1886:$AQ$1897,$AS$1886:$AS$1897)&lt;-0.5,-0.5,0)),0)</f>
        <v/>
      </c>
      <c r="AU1908">
        <f>IFERROR(IF(SLOPE($AR$1886:$AR$1897,$AS$1886:$AS$1897)&lt;0,MAX(-3,-ABS(SLOPE($AR$1886:$AR$1897,$AS$1886:$AS$1897))),IF(SLOPE($AR$1886:$AR$1897,$AS$1886:$AS$1897)&gt;0.5,0.5,0)),0)</f>
        <v/>
      </c>
      <c r="AV1908">
        <f>($AQ$1898+(AT1908*(AS1908-1)))</f>
        <v/>
      </c>
      <c r="AW1908">
        <f>($AR$1898+(AU1908*(AS1908-1)))</f>
        <v/>
      </c>
      <c r="AX1908">
        <f>IF(AT1908&gt;0,AV1908+AT1908,AV1908)</f>
        <v/>
      </c>
      <c r="AY1908">
        <f>IF(AU1908&lt;0,AW1908+AU1908,AW1908)</f>
        <v/>
      </c>
      <c r="BA1908" s="14">
        <f>IFERROR(AX1908-AQ1908,"")</f>
        <v/>
      </c>
      <c r="BB1908" s="14">
        <f>IFERROR(AY1908-AR1908,"")</f>
        <v/>
      </c>
      <c r="BD1908">
        <f>AH1908</f>
        <v/>
      </c>
      <c r="BE1908">
        <f>AI1908</f>
        <v/>
      </c>
      <c r="BF1908">
        <f>AJ1908</f>
        <v/>
      </c>
      <c r="BG1908" s="14">
        <f>L1908</f>
        <v/>
      </c>
      <c r="BH1908" s="14">
        <f>IF(X1908="","",X1908)</f>
        <v/>
      </c>
      <c r="BI1908" s="14">
        <f>IF(Y1908="","",Y1908)</f>
        <v/>
      </c>
      <c r="BJ1908">
        <f>Z1908</f>
        <v/>
      </c>
      <c r="BK1908">
        <f>AA1908</f>
        <v/>
      </c>
      <c r="BL1908">
        <f>IFERROR(AX1908,"")</f>
        <v/>
      </c>
      <c r="BM1908">
        <f>IFERROR(AY1908,"")</f>
        <v/>
      </c>
    </row>
    <row r="1909" ht="14.25" customHeight="1">
      <c r="A1909">
        <f>ALGLIB_SSA_XAUUSD!AA1909</f>
        <v/>
      </c>
      <c r="B1909">
        <f>IF($A1909="","",INDEX(ALGLIB_SSA_XAUUSD!$B$2:$B$2401,MATCH($A1909,ALGLIB_SSA_XAUUSD!$A$2:$A$2401,1)))</f>
        <v/>
      </c>
      <c r="C1909">
        <f>IF($A1909="","",INDEX(ALGLIB_SSA_XAUUSD!$C$2:$C$2401,MATCH($A1909,ALGLIB_SSA_XAUUSD!$A$2:$A$2401,1)))</f>
        <v/>
      </c>
      <c r="D1909" s="14">
        <f>IF($A1909="","",INT((ROW()-2)/12)+1)</f>
        <v/>
      </c>
      <c r="E1909" s="14">
        <f>IF(AND(E1910&lt;&gt;"",D1910=D1898+1),E1898+(E1910-E1898)*11/12,"")</f>
        <v/>
      </c>
      <c r="F1909" s="14">
        <f>IF(AND(F1910&lt;&gt;"",D1910=D1898+1),F1898+(F1910-F1898)*11/12,"")</f>
        <v/>
      </c>
      <c r="G1909" s="14">
        <f>IF(AND(G1910&lt;&gt;"",D1910=D1898+1),G1898+(G1910-G1898)*11/12,"")</f>
        <v/>
      </c>
      <c r="H1909" s="14">
        <f>IF(AND(H1910&lt;&gt;"",D1910=D1898+1),H1898+(H1910-H1898)*11/12,"")</f>
        <v/>
      </c>
      <c r="I1909" s="14">
        <f>IF(AND(L1910&lt;&gt;"",D1910=D1898+1),I1898+(I1910-I1898)*11/12,"")</f>
        <v/>
      </c>
      <c r="J1909">
        <f>_xlfn.XLOOKUP($A1909,ALGLIB_SSA_XAUUSD!$AA$2:$AA$2401,ALGLIB_SSA_XAUUSD!$P$2:$P$2401,"",0)</f>
        <v/>
      </c>
      <c r="K1909">
        <f>_xlfn.XLOOKUP($A1909,ALGLIB_SSA_XAUUSD!$AA$2:$AA$2401,ALGLIB_SSA_XAUUSD!$Q$2:$Q$2401,"",0)</f>
        <v/>
      </c>
      <c r="L1909">
        <f>_xlfn.XLOOKUP($A1909,ALGLIB_SSA_XAUUSD!$AA$2:$AA$2401,ALGLIB_SSA_XAUUSD!$R$2:$R$2401,"",0)</f>
        <v/>
      </c>
      <c r="M1909">
        <f>_xlfn.XLOOKUP($A1909,ALGLIB_SSA_XAUUSD!$AA$2:$AA$2401,ALGLIB_SSA_XAUUSD!$S$2:$S$2401,"",0)</f>
        <v/>
      </c>
      <c r="N1909">
        <f>_xlfn.XLOOKUP($A1909,ALGLIB_SSA_XAUUSD!$AA$2:$AA$2401,ALGLIB_SSA_XAUUSD!$T$2:$T$2401,"",0)</f>
        <v/>
      </c>
      <c r="O1909">
        <f>_xlfn.XLOOKUP($A1909,ALGLIB_SSA_XAUUSD!$AA$2:$AA$2401,ALGLIB_SSA_XAUUSD!$U$2:$U$2401,"",0)</f>
        <v/>
      </c>
      <c r="P1909">
        <f>_xlfn.XLOOKUP($A1909,ALGLIB_SSA_XAUUSD!$AA$2:$AA$2401,ALGLIB_SSA_XAUUSD!$V$2:$V$2401,"",0)</f>
        <v/>
      </c>
      <c r="S1909">
        <f>A1909</f>
        <v/>
      </c>
      <c r="T1909">
        <f>J1909</f>
        <v/>
      </c>
      <c r="U1909">
        <f>K1909</f>
        <v/>
      </c>
      <c r="V1909" s="14">
        <f>IF($A1909="","",MOD(ROW()-2,12)+1)</f>
        <v/>
      </c>
      <c r="W1909">
        <f>L1909</f>
        <v/>
      </c>
      <c r="X1909" s="14">
        <f>IF(F1909="","",F1909)</f>
        <v/>
      </c>
      <c r="Y1909" s="14">
        <f>IF(G1909="","",G1909)</f>
        <v/>
      </c>
      <c r="Z1909">
        <f>M1909</f>
        <v/>
      </c>
      <c r="AA1909">
        <f>N1909</f>
        <v/>
      </c>
      <c r="AB1909" s="14">
        <f>IF(H1909="","",H1909)</f>
        <v/>
      </c>
      <c r="AC1909">
        <f>O1909</f>
        <v/>
      </c>
      <c r="AD1909" s="14">
        <f>IF(I1909="","",I1909)</f>
        <v/>
      </c>
      <c r="AE1909">
        <f>P1909</f>
        <v/>
      </c>
      <c r="AH1909">
        <f>IF(S1909&lt;&gt;"",S1909,AH1908+900)</f>
        <v/>
      </c>
      <c r="AI1909">
        <f>IF(T1909&lt;&gt;"",T1909,AI1908)</f>
        <v/>
      </c>
      <c r="AJ1909">
        <f>IF(U1909&lt;&gt;"",U1909,AJ1908)</f>
        <v/>
      </c>
      <c r="AK1909">
        <f>IF(W1909&lt;&gt;"",W1909,"")</f>
        <v/>
      </c>
      <c r="AL1909" s="14">
        <f>IF(X1909&lt;&gt;"",X1909,"")</f>
        <v/>
      </c>
      <c r="AM1909" s="14">
        <f>IF(Y1909&lt;&gt;"",Y1909,"")</f>
        <v/>
      </c>
      <c r="AN1909" s="14">
        <f>IF(OR(AL1909="",AM1909=""),"",AL1909-AM1909)</f>
        <v/>
      </c>
      <c r="AO1909">
        <f>IF(AN1909="","",IF(AN1909&gt;0,"Bullish","Bearish"))</f>
        <v/>
      </c>
      <c r="AP1909">
        <f>IF(AO1909="",AP1908,AO1909)</f>
        <v/>
      </c>
      <c r="AQ1909" s="14">
        <f>IF(AB1909&lt;&gt;"",AB1909,"")</f>
        <v/>
      </c>
      <c r="AR1909" s="14">
        <f>IF(AD1909&lt;&gt;"",AD1909,"")</f>
        <v/>
      </c>
      <c r="AS1909">
        <f>IF(AS1908+1=13,1,AS1908+1)</f>
        <v/>
      </c>
      <c r="AT1909">
        <f>IFERROR(IF(SLOPE($AQ$1886:$AQ$1897,$AS$1886:$AS$1897)&gt;0,MIN(3,ABS(SLOPE($AQ$1886:$AQ$1897,$AS$1886:$AS$1897))),IF(SLOPE($AQ$1886:$AQ$1897,$AS$1886:$AS$1897)&lt;-0.5,-0.5,0)),0)</f>
        <v/>
      </c>
      <c r="AU1909">
        <f>IFERROR(IF(SLOPE($AR$1886:$AR$1897,$AS$1886:$AS$1897)&lt;0,MAX(-3,-ABS(SLOPE($AR$1886:$AR$1897,$AS$1886:$AS$1897))),IF(SLOPE($AR$1886:$AR$1897,$AS$1886:$AS$1897)&gt;0.5,0.5,0)),0)</f>
        <v/>
      </c>
      <c r="AV1909">
        <f>($AQ$1898+(AT1909*(AS1909-1)))</f>
        <v/>
      </c>
      <c r="AW1909">
        <f>($AR$1898+(AU1909*(AS1909-1)))</f>
        <v/>
      </c>
      <c r="AX1909">
        <f>IF(AT1909&gt;0,AV1909+AT1909,AV1909)</f>
        <v/>
      </c>
      <c r="AY1909">
        <f>IF(AU1909&lt;0,AW1909+AU1909,AW1909)</f>
        <v/>
      </c>
      <c r="BA1909" s="14">
        <f>IFERROR(AX1909-AQ1909,"")</f>
        <v/>
      </c>
      <c r="BB1909" s="14">
        <f>IFERROR(AY1909-AR1909,"")</f>
        <v/>
      </c>
      <c r="BD1909">
        <f>AH1909</f>
        <v/>
      </c>
      <c r="BE1909">
        <f>AI1909</f>
        <v/>
      </c>
      <c r="BF1909">
        <f>AJ1909</f>
        <v/>
      </c>
      <c r="BG1909" s="14">
        <f>L1909</f>
        <v/>
      </c>
      <c r="BH1909" s="14">
        <f>IF(X1909="","",X1909)</f>
        <v/>
      </c>
      <c r="BI1909" s="14">
        <f>IF(Y1909="","",Y1909)</f>
        <v/>
      </c>
      <c r="BJ1909">
        <f>Z1909</f>
        <v/>
      </c>
      <c r="BK1909">
        <f>AA1909</f>
        <v/>
      </c>
      <c r="BL1909">
        <f>IFERROR(AX1909,"")</f>
        <v/>
      </c>
      <c r="BM1909">
        <f>IFERROR(AY1909,"")</f>
        <v/>
      </c>
    </row>
    <row r="1910" ht="14.25" customHeight="1">
      <c r="A1910">
        <f>ALGLIB_SSA_XAUUSD!AA1910</f>
        <v/>
      </c>
      <c r="B1910">
        <f>IF($A1910="","",INDEX(ALGLIB_SSA_XAUUSD!$B$2:$B$2401,MATCH($A1910,ALGLIB_SSA_XAUUSD!$A$2:$A$2401,1)))</f>
        <v/>
      </c>
      <c r="C1910">
        <f>IF($A1910="","",INDEX(ALGLIB_SSA_XAUUSD!$C$2:$C$2401,MATCH($A1910,ALGLIB_SSA_XAUUSD!$A$2:$A$2401,1)))</f>
        <v/>
      </c>
      <c r="D1910" s="14">
        <f>IF($A1910="","",INT((ROW()-2)/12)+1)</f>
        <v/>
      </c>
      <c r="E1910" s="14">
        <f>IF($A1910="","",INDEX(ALGLIB_SSA_XAUUSD!$D$2:$D$2401,MATCH($A1910,ALGLIB_SSA_XAUUSD!$A$2:$A$2401,1)))</f>
        <v/>
      </c>
      <c r="F1910" s="14">
        <f>IF($A1910="","",INDEX(ALGLIB_SSA_XAUUSD!$E$2:$E$2401,MATCH($A1910,ALGLIB_SSA_XAUUSD!$A$2:$A$2401,1)))</f>
        <v/>
      </c>
      <c r="G1910" s="14">
        <f>IF($A1910="","",INDEX(ALGLIB_SSA_XAUUSD!$F$2:$F$2401,MATCH($A1910,ALGLIB_SSA_XAUUSD!$A$2:$A$2401,1)))</f>
        <v/>
      </c>
      <c r="H1910" s="14">
        <f>IF($A1910="","",INDEX(ALGLIB_SSA_XAUUSD!$G$2:$G$2401,MATCH($A1910,ALGLIB_SSA_XAUUSD!$A$2:$A$2401,1)))</f>
        <v/>
      </c>
      <c r="I1910" s="14">
        <f>IF($A1910="","",INDEX(ALGLIB_SSA_XAUUSD!$H$2:$H$2401,MATCH($A1910,ALGLIB_SSA_XAUUSD!$A$2:$A$2401,1)))</f>
        <v/>
      </c>
      <c r="J1910">
        <f>_xlfn.XLOOKUP($A1910,ALGLIB_SSA_XAUUSD!$AA$2:$AA$2401,ALGLIB_SSA_XAUUSD!$P$2:$P$2401,"",0)</f>
        <v/>
      </c>
      <c r="K1910">
        <f>_xlfn.XLOOKUP($A1910,ALGLIB_SSA_XAUUSD!$AA$2:$AA$2401,ALGLIB_SSA_XAUUSD!$Q$2:$Q$2401,"",0)</f>
        <v/>
      </c>
      <c r="L1910">
        <f>_xlfn.XLOOKUP($A1910,ALGLIB_SSA_XAUUSD!$AA$2:$AA$2401,ALGLIB_SSA_XAUUSD!$R$2:$R$2401,"",0)</f>
        <v/>
      </c>
      <c r="M1910">
        <f>_xlfn.XLOOKUP($A1910,ALGLIB_SSA_XAUUSD!$AA$2:$AA$2401,ALGLIB_SSA_XAUUSD!$S$2:$S$2401,"",0)</f>
        <v/>
      </c>
      <c r="N1910">
        <f>_xlfn.XLOOKUP($A1910,ALGLIB_SSA_XAUUSD!$AA$2:$AA$2401,ALGLIB_SSA_XAUUSD!$T$2:$T$2401,"",0)</f>
        <v/>
      </c>
      <c r="O1910">
        <f>_xlfn.XLOOKUP($A1910,ALGLIB_SSA_XAUUSD!$AA$2:$AA$2401,ALGLIB_SSA_XAUUSD!$U$2:$U$2401,"",0)</f>
        <v/>
      </c>
      <c r="P1910">
        <f>_xlfn.XLOOKUP($A1910,ALGLIB_SSA_XAUUSD!$AA$2:$AA$2401,ALGLIB_SSA_XAUUSD!$V$2:$V$2401,"",0)</f>
        <v/>
      </c>
      <c r="S1910">
        <f>A1910</f>
        <v/>
      </c>
      <c r="T1910">
        <f>J1910</f>
        <v/>
      </c>
      <c r="U1910">
        <f>K1910</f>
        <v/>
      </c>
      <c r="V1910" s="14">
        <f>IF($A1910="","",MOD(ROW()-2,12)+1)</f>
        <v/>
      </c>
      <c r="W1910">
        <f>L1910</f>
        <v/>
      </c>
      <c r="X1910" s="14">
        <f>IF(F1910="","",F1910)</f>
        <v/>
      </c>
      <c r="Y1910" s="14">
        <f>IF(G1910="","",G1910)</f>
        <v/>
      </c>
      <c r="Z1910">
        <f>M1910</f>
        <v/>
      </c>
      <c r="AA1910">
        <f>N1910</f>
        <v/>
      </c>
      <c r="AB1910" s="14">
        <f>IF(H1910="","",H1910)</f>
        <v/>
      </c>
      <c r="AC1910">
        <f>O1910</f>
        <v/>
      </c>
      <c r="AD1910" s="14">
        <f>IF(I1910="","",I1910)</f>
        <v/>
      </c>
      <c r="AE1910">
        <f>P1910</f>
        <v/>
      </c>
      <c r="AH1910">
        <f>IF(S1910&lt;&gt;"",S1910,AH1909+900)</f>
        <v/>
      </c>
      <c r="AI1910">
        <f>IF(T1910&lt;&gt;"",T1910,AI1909)</f>
        <v/>
      </c>
      <c r="AJ1910">
        <f>IF(U1910&lt;&gt;"",U1910,AJ1909)</f>
        <v/>
      </c>
      <c r="AK1910">
        <f>IF(W1910&lt;&gt;"",W1910,"")</f>
        <v/>
      </c>
      <c r="AL1910" s="14">
        <f>IF(X1910&lt;&gt;"",X1910,"")</f>
        <v/>
      </c>
      <c r="AM1910" s="14">
        <f>IF(Y1910&lt;&gt;"",Y1910,"")</f>
        <v/>
      </c>
      <c r="AN1910" s="14">
        <f>IF(OR(AL1910="",AM1910=""),"",AL1910-AM1910)</f>
        <v/>
      </c>
      <c r="AO1910">
        <f>IF(AN1910="","",IF(AN1910&gt;0,"Bullish","Bearish"))</f>
        <v/>
      </c>
      <c r="AP1910">
        <f>IF(AO1910="",AP1909,AO1910)</f>
        <v/>
      </c>
      <c r="AQ1910" s="14">
        <f>IF(AB1910&lt;&gt;"",AB1910,"")</f>
        <v/>
      </c>
      <c r="AR1910" s="14">
        <f>IF(AD1910&lt;&gt;"",AD1910,"")</f>
        <v/>
      </c>
      <c r="AS1910">
        <f>IF(AS1909+1=13,1,AS1909+1)</f>
        <v/>
      </c>
      <c r="AT1910">
        <f>IFERROR(IF(SLOPE($AQ$1898:$AQ$1909,$AS$1898:$AS$1909)&gt;0,MIN(3,ABS(SLOPE($AQ$1898:$AQ$1909,$AS$1898:$AS$1909))),IF(SLOPE($AQ$1898:$AQ$1909,$AS$1898:$AS$1909)&lt;-0.5,-0.5,0)),0)</f>
        <v/>
      </c>
      <c r="AU1910">
        <f>IFERROR(IF(SLOPE($AR$1898:$AR$1909,$AS$1898:$AS$1909)&lt;0,MAX(-3,-ABS(SLOPE($AR$1898:$AR$1909,$AS$1898:$AS$1909))),IF(SLOPE($AR$1898:$AR$1909,$AS$1898:$AS$1909)&gt;0.5,0.5,0)),0)</f>
        <v/>
      </c>
      <c r="AV1910">
        <f>($AQ$1910+(AT1910*(AS1910-1)))</f>
        <v/>
      </c>
      <c r="AW1910">
        <f>($AR$1910+(AU1910*(AS1910-1)))</f>
        <v/>
      </c>
      <c r="AX1910">
        <f>IF(AT1910&gt;0,AV1910+AT1910,AV1910)</f>
        <v/>
      </c>
      <c r="AY1910">
        <f>IF(AU1910&lt;0,AW1910+AU1910,AW1910)</f>
        <v/>
      </c>
      <c r="BA1910" s="14">
        <f>IFERROR(AX1910-AQ1910,"")</f>
        <v/>
      </c>
      <c r="BB1910" s="14">
        <f>IFERROR(AY1910-AR1910,"")</f>
        <v/>
      </c>
      <c r="BD1910">
        <f>AH1910</f>
        <v/>
      </c>
      <c r="BE1910">
        <f>AI1910</f>
        <v/>
      </c>
      <c r="BF1910">
        <f>AJ1910</f>
        <v/>
      </c>
      <c r="BG1910" s="14">
        <f>L1910</f>
        <v/>
      </c>
      <c r="BH1910" s="14">
        <f>IF(X1910="","",X1910)</f>
        <v/>
      </c>
      <c r="BI1910" s="14">
        <f>IF(Y1910="","",Y1910)</f>
        <v/>
      </c>
      <c r="BJ1910">
        <f>Z1910</f>
        <v/>
      </c>
      <c r="BK1910">
        <f>AA1910</f>
        <v/>
      </c>
      <c r="BL1910">
        <f>IFERROR(AX1910,"")</f>
        <v/>
      </c>
      <c r="BM1910">
        <f>IFERROR(AY1910,"")</f>
        <v/>
      </c>
    </row>
    <row r="1911" ht="14.25" customHeight="1">
      <c r="A1911">
        <f>ALGLIB_SSA_XAUUSD!AA1911</f>
        <v/>
      </c>
      <c r="B1911">
        <f>IF($A1911="","",INDEX(ALGLIB_SSA_XAUUSD!$B$2:$B$2401,MATCH($A1911,ALGLIB_SSA_XAUUSD!$A$2:$A$2401,1)))</f>
        <v/>
      </c>
      <c r="C1911">
        <f>IF($A1911="","",INDEX(ALGLIB_SSA_XAUUSD!$C$2:$C$2401,MATCH($A1911,ALGLIB_SSA_XAUUSD!$A$2:$A$2401,1)))</f>
        <v/>
      </c>
      <c r="D1911" s="14">
        <f>IF($A1911="","",INT((ROW()-2)/12)+1)</f>
        <v/>
      </c>
      <c r="E1911" s="14">
        <f>IF(AND(E1922&lt;&gt;"",D1922=D1910+1),E1910+(E1922-E1910)*1/12,"")</f>
        <v/>
      </c>
      <c r="F1911" s="14">
        <f>IF(AND(F1922&lt;&gt;"",D1922=D1910+1),F1910+(F1922-F1910)*1/12,"")</f>
        <v/>
      </c>
      <c r="G1911" s="14">
        <f>IF(AND(G1922&lt;&gt;"",D1922=D1910+1),G1910+(G1922-G1910)*1/12,"")</f>
        <v/>
      </c>
      <c r="H1911" s="14">
        <f>IF(AND(H1922&lt;&gt;"",D1922=D1910+1),H1910+(H1922-H1910)*1/12,"")</f>
        <v/>
      </c>
      <c r="I1911" s="14">
        <f>IF(AND(L1922&lt;&gt;"",D1922=D1910+1),I1910+(I1922-I1910)*1/12,"")</f>
        <v/>
      </c>
      <c r="J1911">
        <f>_xlfn.XLOOKUP($A1911,ALGLIB_SSA_XAUUSD!$AA$2:$AA$2401,ALGLIB_SSA_XAUUSD!$P$2:$P$2401,"",0)</f>
        <v/>
      </c>
      <c r="K1911">
        <f>_xlfn.XLOOKUP($A1911,ALGLIB_SSA_XAUUSD!$AA$2:$AA$2401,ALGLIB_SSA_XAUUSD!$Q$2:$Q$2401,"",0)</f>
        <v/>
      </c>
      <c r="L1911">
        <f>_xlfn.XLOOKUP($A1911,ALGLIB_SSA_XAUUSD!$AA$2:$AA$2401,ALGLIB_SSA_XAUUSD!$R$2:$R$2401,"",0)</f>
        <v/>
      </c>
      <c r="M1911">
        <f>_xlfn.XLOOKUP($A1911,ALGLIB_SSA_XAUUSD!$AA$2:$AA$2401,ALGLIB_SSA_XAUUSD!$S$2:$S$2401,"",0)</f>
        <v/>
      </c>
      <c r="N1911">
        <f>_xlfn.XLOOKUP($A1911,ALGLIB_SSA_XAUUSD!$AA$2:$AA$2401,ALGLIB_SSA_XAUUSD!$T$2:$T$2401,"",0)</f>
        <v/>
      </c>
      <c r="O1911">
        <f>_xlfn.XLOOKUP($A1911,ALGLIB_SSA_XAUUSD!$AA$2:$AA$2401,ALGLIB_SSA_XAUUSD!$U$2:$U$2401,"",0)</f>
        <v/>
      </c>
      <c r="P1911">
        <f>_xlfn.XLOOKUP($A1911,ALGLIB_SSA_XAUUSD!$AA$2:$AA$2401,ALGLIB_SSA_XAUUSD!$V$2:$V$2401,"",0)</f>
        <v/>
      </c>
      <c r="S1911">
        <f>A1911</f>
        <v/>
      </c>
      <c r="T1911">
        <f>J1911</f>
        <v/>
      </c>
      <c r="U1911">
        <f>K1911</f>
        <v/>
      </c>
      <c r="V1911" s="14">
        <f>IF($A1911="","",MOD(ROW()-2,12)+1)</f>
        <v/>
      </c>
      <c r="W1911">
        <f>L1911</f>
        <v/>
      </c>
      <c r="X1911" s="14">
        <f>IF(F1911="","",F1911)</f>
        <v/>
      </c>
      <c r="Y1911" s="14">
        <f>IF(G1911="","",G1911)</f>
        <v/>
      </c>
      <c r="Z1911">
        <f>M1911</f>
        <v/>
      </c>
      <c r="AA1911">
        <f>N1911</f>
        <v/>
      </c>
      <c r="AB1911" s="14">
        <f>IF(H1911="","",H1911)</f>
        <v/>
      </c>
      <c r="AC1911">
        <f>O1911</f>
        <v/>
      </c>
      <c r="AD1911" s="14">
        <f>IF(I1911="","",I1911)</f>
        <v/>
      </c>
      <c r="AE1911">
        <f>P1911</f>
        <v/>
      </c>
      <c r="AH1911">
        <f>IF(S1911&lt;&gt;"",S1911,AH1910+900)</f>
        <v/>
      </c>
      <c r="AI1911">
        <f>IF(T1911&lt;&gt;"",T1911,AI1910)</f>
        <v/>
      </c>
      <c r="AJ1911">
        <f>IF(U1911&lt;&gt;"",U1911,AJ1910)</f>
        <v/>
      </c>
      <c r="AK1911">
        <f>IF(W1911&lt;&gt;"",W1911,"")</f>
        <v/>
      </c>
      <c r="AL1911" s="14">
        <f>IF(X1911&lt;&gt;"",X1911,"")</f>
        <v/>
      </c>
      <c r="AM1911" s="14">
        <f>IF(Y1911&lt;&gt;"",Y1911,"")</f>
        <v/>
      </c>
      <c r="AN1911" s="14">
        <f>IF(OR(AL1911="",AM1911=""),"",AL1911-AM1911)</f>
        <v/>
      </c>
      <c r="AO1911">
        <f>IF(AN1911="","",IF(AN1911&gt;0,"Bullish","Bearish"))</f>
        <v/>
      </c>
      <c r="AP1911">
        <f>IF(AO1911="",AP1910,AO1911)</f>
        <v/>
      </c>
      <c r="AQ1911" s="14">
        <f>IF(AB1911&lt;&gt;"",AB1911,"")</f>
        <v/>
      </c>
      <c r="AR1911" s="14">
        <f>IF(AD1911&lt;&gt;"",AD1911,"")</f>
        <v/>
      </c>
      <c r="AS1911">
        <f>IF(AS1910+1=13,1,AS1910+1)</f>
        <v/>
      </c>
      <c r="AT1911">
        <f>IFERROR(IF(SLOPE($AQ$1898:$AQ$1909,$AS$1898:$AS$1909)&gt;0,MIN(3,ABS(SLOPE($AQ$1898:$AQ$1909,$AS$1898:$AS$1909))),IF(SLOPE($AQ$1898:$AQ$1909,$AS$1898:$AS$1909)&lt;-0.5,-0.5,0)),0)</f>
        <v/>
      </c>
      <c r="AU1911">
        <f>IFERROR(IF(SLOPE($AR$1898:$AR$1909,$AS$1898:$AS$1909)&lt;0,MAX(-3,-ABS(SLOPE($AR$1898:$AR$1909,$AS$1898:$AS$1909))),IF(SLOPE($AR$1898:$AR$1909,$AS$1898:$AS$1909)&gt;0.5,0.5,0)),0)</f>
        <v/>
      </c>
      <c r="AV1911">
        <f>($AQ$1910+(AT1911*(AS1911-1)))</f>
        <v/>
      </c>
      <c r="AW1911">
        <f>($AR$1910+(AU1911*(AS1911-1)))</f>
        <v/>
      </c>
      <c r="AX1911">
        <f>IF(AT1911&gt;0,AV1911+AT1911,AV1911)</f>
        <v/>
      </c>
      <c r="AY1911">
        <f>IF(AU1911&lt;0,AW1911+AU1911,AW1911)</f>
        <v/>
      </c>
      <c r="BA1911" s="14">
        <f>IFERROR(AX1911-AQ1911,"")</f>
        <v/>
      </c>
      <c r="BB1911" s="14">
        <f>IFERROR(AY1911-AR1911,"")</f>
        <v/>
      </c>
      <c r="BD1911">
        <f>AH1911</f>
        <v/>
      </c>
      <c r="BE1911">
        <f>AI1911</f>
        <v/>
      </c>
      <c r="BF1911">
        <f>AJ1911</f>
        <v/>
      </c>
      <c r="BG1911" s="14">
        <f>L1911</f>
        <v/>
      </c>
      <c r="BH1911" s="14">
        <f>IF(X1911="","",X1911)</f>
        <v/>
      </c>
      <c r="BI1911" s="14">
        <f>IF(Y1911="","",Y1911)</f>
        <v/>
      </c>
      <c r="BJ1911">
        <f>Z1911</f>
        <v/>
      </c>
      <c r="BK1911">
        <f>AA1911</f>
        <v/>
      </c>
      <c r="BL1911">
        <f>IFERROR(AX1911,"")</f>
        <v/>
      </c>
      <c r="BM1911">
        <f>IFERROR(AY1911,"")</f>
        <v/>
      </c>
    </row>
    <row r="1912" ht="14.25" customHeight="1">
      <c r="A1912">
        <f>ALGLIB_SSA_XAUUSD!AA1912</f>
        <v/>
      </c>
      <c r="B1912">
        <f>IF($A1912="","",INDEX(ALGLIB_SSA_XAUUSD!$B$2:$B$2401,MATCH($A1912,ALGLIB_SSA_XAUUSD!$A$2:$A$2401,1)))</f>
        <v/>
      </c>
      <c r="C1912">
        <f>IF($A1912="","",INDEX(ALGLIB_SSA_XAUUSD!$C$2:$C$2401,MATCH($A1912,ALGLIB_SSA_XAUUSD!$A$2:$A$2401,1)))</f>
        <v/>
      </c>
      <c r="D1912" s="14">
        <f>IF($A1912="","",INT((ROW()-2)/12)+1)</f>
        <v/>
      </c>
      <c r="E1912" s="14">
        <f>IF(AND(E1922&lt;&gt;"",D1922=D1910+1),E1910+(E1922-E1910)*2/12,"")</f>
        <v/>
      </c>
      <c r="F1912" s="14">
        <f>IF(AND(F1922&lt;&gt;"",D1922=D1910+1),F1910+(F1922-F1910)*2/12,"")</f>
        <v/>
      </c>
      <c r="G1912" s="14">
        <f>IF(AND(G1922&lt;&gt;"",D1922=D1910+1),G1910+(G1922-G1910)*2/12,"")</f>
        <v/>
      </c>
      <c r="H1912" s="14">
        <f>IF(AND(H1922&lt;&gt;"",D1922=D1910+1),H1910+(H1922-H1910)*2/12,"")</f>
        <v/>
      </c>
      <c r="I1912" s="14">
        <f>IF(AND(L1922&lt;&gt;"",D1922=D1910+1),I1910+(I1922-I1910)*2/12,"")</f>
        <v/>
      </c>
      <c r="J1912">
        <f>_xlfn.XLOOKUP($A1912,ALGLIB_SSA_XAUUSD!$AA$2:$AA$2401,ALGLIB_SSA_XAUUSD!$P$2:$P$2401,"",0)</f>
        <v/>
      </c>
      <c r="K1912">
        <f>_xlfn.XLOOKUP($A1912,ALGLIB_SSA_XAUUSD!$AA$2:$AA$2401,ALGLIB_SSA_XAUUSD!$Q$2:$Q$2401,"",0)</f>
        <v/>
      </c>
      <c r="L1912">
        <f>_xlfn.XLOOKUP($A1912,ALGLIB_SSA_XAUUSD!$AA$2:$AA$2401,ALGLIB_SSA_XAUUSD!$R$2:$R$2401,"",0)</f>
        <v/>
      </c>
      <c r="M1912">
        <f>_xlfn.XLOOKUP($A1912,ALGLIB_SSA_XAUUSD!$AA$2:$AA$2401,ALGLIB_SSA_XAUUSD!$S$2:$S$2401,"",0)</f>
        <v/>
      </c>
      <c r="N1912">
        <f>_xlfn.XLOOKUP($A1912,ALGLIB_SSA_XAUUSD!$AA$2:$AA$2401,ALGLIB_SSA_XAUUSD!$T$2:$T$2401,"",0)</f>
        <v/>
      </c>
      <c r="O1912">
        <f>_xlfn.XLOOKUP($A1912,ALGLIB_SSA_XAUUSD!$AA$2:$AA$2401,ALGLIB_SSA_XAUUSD!$U$2:$U$2401,"",0)</f>
        <v/>
      </c>
      <c r="P1912">
        <f>_xlfn.XLOOKUP($A1912,ALGLIB_SSA_XAUUSD!$AA$2:$AA$2401,ALGLIB_SSA_XAUUSD!$V$2:$V$2401,"",0)</f>
        <v/>
      </c>
      <c r="S1912">
        <f>A1912</f>
        <v/>
      </c>
      <c r="T1912">
        <f>J1912</f>
        <v/>
      </c>
      <c r="U1912">
        <f>K1912</f>
        <v/>
      </c>
      <c r="V1912" s="14">
        <f>IF($A1912="","",MOD(ROW()-2,12)+1)</f>
        <v/>
      </c>
      <c r="W1912">
        <f>L1912</f>
        <v/>
      </c>
      <c r="X1912" s="14">
        <f>IF(F1912="","",F1912)</f>
        <v/>
      </c>
      <c r="Y1912" s="14">
        <f>IF(G1912="","",G1912)</f>
        <v/>
      </c>
      <c r="Z1912">
        <f>M1912</f>
        <v/>
      </c>
      <c r="AA1912">
        <f>N1912</f>
        <v/>
      </c>
      <c r="AB1912" s="14">
        <f>IF(H1912="","",H1912)</f>
        <v/>
      </c>
      <c r="AC1912">
        <f>O1912</f>
        <v/>
      </c>
      <c r="AD1912" s="14">
        <f>IF(I1912="","",I1912)</f>
        <v/>
      </c>
      <c r="AE1912">
        <f>P1912</f>
        <v/>
      </c>
      <c r="AH1912">
        <f>IF(S1912&lt;&gt;"",S1912,AH1911+900)</f>
        <v/>
      </c>
      <c r="AI1912">
        <f>IF(T1912&lt;&gt;"",T1912,AI1911)</f>
        <v/>
      </c>
      <c r="AJ1912">
        <f>IF(U1912&lt;&gt;"",U1912,AJ1911)</f>
        <v/>
      </c>
      <c r="AK1912">
        <f>IF(W1912&lt;&gt;"",W1912,"")</f>
        <v/>
      </c>
      <c r="AL1912" s="14">
        <f>IF(X1912&lt;&gt;"",X1912,"")</f>
        <v/>
      </c>
      <c r="AM1912" s="14">
        <f>IF(Y1912&lt;&gt;"",Y1912,"")</f>
        <v/>
      </c>
      <c r="AN1912" s="14">
        <f>IF(OR(AL1912="",AM1912=""),"",AL1912-AM1912)</f>
        <v/>
      </c>
      <c r="AO1912">
        <f>IF(AN1912="","",IF(AN1912&gt;0,"Bullish","Bearish"))</f>
        <v/>
      </c>
      <c r="AP1912">
        <f>IF(AO1912="",AP1911,AO1912)</f>
        <v/>
      </c>
      <c r="AQ1912" s="14">
        <f>IF(AB1912&lt;&gt;"",AB1912,"")</f>
        <v/>
      </c>
      <c r="AR1912" s="14">
        <f>IF(AD1912&lt;&gt;"",AD1912,"")</f>
        <v/>
      </c>
      <c r="AS1912">
        <f>IF(AS1911+1=13,1,AS1911+1)</f>
        <v/>
      </c>
      <c r="AT1912">
        <f>IFERROR(IF(SLOPE($AQ$1898:$AQ$1909,$AS$1898:$AS$1909)&gt;0,MIN(3,ABS(SLOPE($AQ$1898:$AQ$1909,$AS$1898:$AS$1909))),IF(SLOPE($AQ$1898:$AQ$1909,$AS$1898:$AS$1909)&lt;-0.5,-0.5,0)),0)</f>
        <v/>
      </c>
      <c r="AU1912">
        <f>IFERROR(IF(SLOPE($AR$1898:$AR$1909,$AS$1898:$AS$1909)&lt;0,MAX(-3,-ABS(SLOPE($AR$1898:$AR$1909,$AS$1898:$AS$1909))),IF(SLOPE($AR$1898:$AR$1909,$AS$1898:$AS$1909)&gt;0.5,0.5,0)),0)</f>
        <v/>
      </c>
      <c r="AV1912">
        <f>($AQ$1910+(AT1912*(AS1912-1)))</f>
        <v/>
      </c>
      <c r="AW1912">
        <f>($AR$1910+(AU1912*(AS1912-1)))</f>
        <v/>
      </c>
      <c r="AX1912">
        <f>IF(AT1912&gt;0,AV1912+AT1912,AV1912)</f>
        <v/>
      </c>
      <c r="AY1912">
        <f>IF(AU1912&lt;0,AW1912+AU1912,AW1912)</f>
        <v/>
      </c>
      <c r="BA1912" s="14">
        <f>IFERROR(AX1912-AQ1912,"")</f>
        <v/>
      </c>
      <c r="BB1912" s="14">
        <f>IFERROR(AY1912-AR1912,"")</f>
        <v/>
      </c>
      <c r="BD1912">
        <f>AH1912</f>
        <v/>
      </c>
      <c r="BE1912">
        <f>AI1912</f>
        <v/>
      </c>
      <c r="BF1912">
        <f>AJ1912</f>
        <v/>
      </c>
      <c r="BG1912" s="14">
        <f>L1912</f>
        <v/>
      </c>
      <c r="BH1912" s="14">
        <f>IF(X1912="","",X1912)</f>
        <v/>
      </c>
      <c r="BI1912" s="14">
        <f>IF(Y1912="","",Y1912)</f>
        <v/>
      </c>
      <c r="BJ1912">
        <f>Z1912</f>
        <v/>
      </c>
      <c r="BK1912">
        <f>AA1912</f>
        <v/>
      </c>
      <c r="BL1912">
        <f>IFERROR(AX1912,"")</f>
        <v/>
      </c>
      <c r="BM1912">
        <f>IFERROR(AY1912,"")</f>
        <v/>
      </c>
    </row>
    <row r="1913" ht="14.25" customHeight="1">
      <c r="A1913">
        <f>ALGLIB_SSA_XAUUSD!AA1913</f>
        <v/>
      </c>
      <c r="B1913">
        <f>IF($A1913="","",INDEX(ALGLIB_SSA_XAUUSD!$B$2:$B$2401,MATCH($A1913,ALGLIB_SSA_XAUUSD!$A$2:$A$2401,1)))</f>
        <v/>
      </c>
      <c r="C1913">
        <f>IF($A1913="","",INDEX(ALGLIB_SSA_XAUUSD!$C$2:$C$2401,MATCH($A1913,ALGLIB_SSA_XAUUSD!$A$2:$A$2401,1)))</f>
        <v/>
      </c>
      <c r="D1913" s="14">
        <f>IF($A1913="","",INT((ROW()-2)/12)+1)</f>
        <v/>
      </c>
      <c r="E1913" s="14">
        <f>IF(AND(E1922&lt;&gt;"",D1922=D1910+1),E1910+(E1922-E1910)*3/12,"")</f>
        <v/>
      </c>
      <c r="F1913" s="14">
        <f>IF(AND(F1922&lt;&gt;"",D1922=D1910+1),F1910+(F1922-F1910)*3/12,"")</f>
        <v/>
      </c>
      <c r="G1913" s="14">
        <f>IF(AND(G1922&lt;&gt;"",D1922=D1910+1),G1910+(G1922-G1910)*3/12,"")</f>
        <v/>
      </c>
      <c r="H1913" s="14">
        <f>IF(AND(H1922&lt;&gt;"",D1922=D1910+1),H1910+(H1922-H1910)*3/12,"")</f>
        <v/>
      </c>
      <c r="I1913" s="14">
        <f>IF(AND(L1922&lt;&gt;"",D1922=D1910+1),I1910+(I1922-I1910)*3/12,"")</f>
        <v/>
      </c>
      <c r="J1913">
        <f>_xlfn.XLOOKUP($A1913,ALGLIB_SSA_XAUUSD!$AA$2:$AA$2401,ALGLIB_SSA_XAUUSD!$P$2:$P$2401,"",0)</f>
        <v/>
      </c>
      <c r="K1913">
        <f>_xlfn.XLOOKUP($A1913,ALGLIB_SSA_XAUUSD!$AA$2:$AA$2401,ALGLIB_SSA_XAUUSD!$Q$2:$Q$2401,"",0)</f>
        <v/>
      </c>
      <c r="L1913">
        <f>_xlfn.XLOOKUP($A1913,ALGLIB_SSA_XAUUSD!$AA$2:$AA$2401,ALGLIB_SSA_XAUUSD!$R$2:$R$2401,"",0)</f>
        <v/>
      </c>
      <c r="M1913">
        <f>_xlfn.XLOOKUP($A1913,ALGLIB_SSA_XAUUSD!$AA$2:$AA$2401,ALGLIB_SSA_XAUUSD!$S$2:$S$2401,"",0)</f>
        <v/>
      </c>
      <c r="N1913">
        <f>_xlfn.XLOOKUP($A1913,ALGLIB_SSA_XAUUSD!$AA$2:$AA$2401,ALGLIB_SSA_XAUUSD!$T$2:$T$2401,"",0)</f>
        <v/>
      </c>
      <c r="O1913">
        <f>_xlfn.XLOOKUP($A1913,ALGLIB_SSA_XAUUSD!$AA$2:$AA$2401,ALGLIB_SSA_XAUUSD!$U$2:$U$2401,"",0)</f>
        <v/>
      </c>
      <c r="P1913">
        <f>_xlfn.XLOOKUP($A1913,ALGLIB_SSA_XAUUSD!$AA$2:$AA$2401,ALGLIB_SSA_XAUUSD!$V$2:$V$2401,"",0)</f>
        <v/>
      </c>
      <c r="S1913">
        <f>A1913</f>
        <v/>
      </c>
      <c r="T1913">
        <f>J1913</f>
        <v/>
      </c>
      <c r="U1913">
        <f>K1913</f>
        <v/>
      </c>
      <c r="V1913" s="14">
        <f>IF($A1913="","",MOD(ROW()-2,12)+1)</f>
        <v/>
      </c>
      <c r="W1913">
        <f>L1913</f>
        <v/>
      </c>
      <c r="X1913" s="14">
        <f>IF(F1913="","",F1913)</f>
        <v/>
      </c>
      <c r="Y1913" s="14">
        <f>IF(G1913="","",G1913)</f>
        <v/>
      </c>
      <c r="Z1913">
        <f>M1913</f>
        <v/>
      </c>
      <c r="AA1913">
        <f>N1913</f>
        <v/>
      </c>
      <c r="AB1913" s="14">
        <f>IF(H1913="","",H1913)</f>
        <v/>
      </c>
      <c r="AC1913">
        <f>O1913</f>
        <v/>
      </c>
      <c r="AD1913" s="14">
        <f>IF(I1913="","",I1913)</f>
        <v/>
      </c>
      <c r="AE1913">
        <f>P1913</f>
        <v/>
      </c>
      <c r="AH1913">
        <f>IF(S1913&lt;&gt;"",S1913,AH1912+900)</f>
        <v/>
      </c>
      <c r="AI1913">
        <f>IF(T1913&lt;&gt;"",T1913,AI1912)</f>
        <v/>
      </c>
      <c r="AJ1913">
        <f>IF(U1913&lt;&gt;"",U1913,AJ1912)</f>
        <v/>
      </c>
      <c r="AK1913">
        <f>IF(W1913&lt;&gt;"",W1913,"")</f>
        <v/>
      </c>
      <c r="AL1913" s="14">
        <f>IF(X1913&lt;&gt;"",X1913,"")</f>
        <v/>
      </c>
      <c r="AM1913" s="14">
        <f>IF(Y1913&lt;&gt;"",Y1913,"")</f>
        <v/>
      </c>
      <c r="AN1913" s="14">
        <f>IF(OR(AL1913="",AM1913=""),"",AL1913-AM1913)</f>
        <v/>
      </c>
      <c r="AO1913">
        <f>IF(AN1913="","",IF(AN1913&gt;0,"Bullish","Bearish"))</f>
        <v/>
      </c>
      <c r="AP1913">
        <f>IF(AO1913="",AP1912,AO1913)</f>
        <v/>
      </c>
      <c r="AQ1913" s="14">
        <f>IF(AB1913&lt;&gt;"",AB1913,"")</f>
        <v/>
      </c>
      <c r="AR1913" s="14">
        <f>IF(AD1913&lt;&gt;"",AD1913,"")</f>
        <v/>
      </c>
      <c r="AS1913">
        <f>IF(AS1912+1=13,1,AS1912+1)</f>
        <v/>
      </c>
      <c r="AT1913">
        <f>IFERROR(IF(SLOPE($AQ$1898:$AQ$1909,$AS$1898:$AS$1909)&gt;0,MIN(3,ABS(SLOPE($AQ$1898:$AQ$1909,$AS$1898:$AS$1909))),IF(SLOPE($AQ$1898:$AQ$1909,$AS$1898:$AS$1909)&lt;-0.5,-0.5,0)),0)</f>
        <v/>
      </c>
      <c r="AU1913">
        <f>IFERROR(IF(SLOPE($AR$1898:$AR$1909,$AS$1898:$AS$1909)&lt;0,MAX(-3,-ABS(SLOPE($AR$1898:$AR$1909,$AS$1898:$AS$1909))),IF(SLOPE($AR$1898:$AR$1909,$AS$1898:$AS$1909)&gt;0.5,0.5,0)),0)</f>
        <v/>
      </c>
      <c r="AV1913">
        <f>($AQ$1910+(AT1913*(AS1913-1)))</f>
        <v/>
      </c>
      <c r="AW1913">
        <f>($AR$1910+(AU1913*(AS1913-1)))</f>
        <v/>
      </c>
      <c r="AX1913">
        <f>IF(AT1913&gt;0,AV1913+AT1913,AV1913)</f>
        <v/>
      </c>
      <c r="AY1913">
        <f>IF(AU1913&lt;0,AW1913+AU1913,AW1913)</f>
        <v/>
      </c>
      <c r="BA1913" s="14">
        <f>IFERROR(AX1913-AQ1913,"")</f>
        <v/>
      </c>
      <c r="BB1913" s="14">
        <f>IFERROR(AY1913-AR1913,"")</f>
        <v/>
      </c>
      <c r="BD1913">
        <f>AH1913</f>
        <v/>
      </c>
      <c r="BE1913">
        <f>AI1913</f>
        <v/>
      </c>
      <c r="BF1913">
        <f>AJ1913</f>
        <v/>
      </c>
      <c r="BG1913" s="14">
        <f>L1913</f>
        <v/>
      </c>
      <c r="BH1913" s="14">
        <f>IF(X1913="","",X1913)</f>
        <v/>
      </c>
      <c r="BI1913" s="14">
        <f>IF(Y1913="","",Y1913)</f>
        <v/>
      </c>
      <c r="BJ1913">
        <f>Z1913</f>
        <v/>
      </c>
      <c r="BK1913">
        <f>AA1913</f>
        <v/>
      </c>
      <c r="BL1913">
        <f>IFERROR(AX1913,"")</f>
        <v/>
      </c>
      <c r="BM1913">
        <f>IFERROR(AY1913,"")</f>
        <v/>
      </c>
    </row>
    <row r="1914" ht="14.25" customHeight="1">
      <c r="A1914">
        <f>ALGLIB_SSA_XAUUSD!AA1914</f>
        <v/>
      </c>
      <c r="B1914">
        <f>IF($A1914="","",INDEX(ALGLIB_SSA_XAUUSD!$B$2:$B$2401,MATCH($A1914,ALGLIB_SSA_XAUUSD!$A$2:$A$2401,1)))</f>
        <v/>
      </c>
      <c r="C1914">
        <f>IF($A1914="","",INDEX(ALGLIB_SSA_XAUUSD!$C$2:$C$2401,MATCH($A1914,ALGLIB_SSA_XAUUSD!$A$2:$A$2401,1)))</f>
        <v/>
      </c>
      <c r="D1914" s="14">
        <f>IF($A1914="","",INT((ROW()-2)/12)+1)</f>
        <v/>
      </c>
      <c r="E1914" s="14">
        <f>IF(AND(E1922&lt;&gt;"",D1922=D1910+1),E1910+(E1922-E1910)*4/12,"")</f>
        <v/>
      </c>
      <c r="F1914" s="14">
        <f>IF(AND(F1922&lt;&gt;"",D1922=D1910+1),F1910+(F1922-F1910)*4/12,"")</f>
        <v/>
      </c>
      <c r="G1914" s="14">
        <f>IF(AND(G1922&lt;&gt;"",D1922=D1910+1),G1910+(G1922-G1910)*4/12,"")</f>
        <v/>
      </c>
      <c r="H1914" s="14">
        <f>IF(AND(H1922&lt;&gt;"",D1922=D1910+1),H1910+(H1922-H1910)*4/12,"")</f>
        <v/>
      </c>
      <c r="I1914" s="14">
        <f>IF(AND(L1922&lt;&gt;"",D1922=D1910+1),I1910+(I1922-I1910)*4/12,"")</f>
        <v/>
      </c>
      <c r="J1914">
        <f>_xlfn.XLOOKUP($A1914,ALGLIB_SSA_XAUUSD!$AA$2:$AA$2401,ALGLIB_SSA_XAUUSD!$P$2:$P$2401,"",0)</f>
        <v/>
      </c>
      <c r="K1914">
        <f>_xlfn.XLOOKUP($A1914,ALGLIB_SSA_XAUUSD!$AA$2:$AA$2401,ALGLIB_SSA_XAUUSD!$Q$2:$Q$2401,"",0)</f>
        <v/>
      </c>
      <c r="L1914">
        <f>_xlfn.XLOOKUP($A1914,ALGLIB_SSA_XAUUSD!$AA$2:$AA$2401,ALGLIB_SSA_XAUUSD!$R$2:$R$2401,"",0)</f>
        <v/>
      </c>
      <c r="M1914">
        <f>_xlfn.XLOOKUP($A1914,ALGLIB_SSA_XAUUSD!$AA$2:$AA$2401,ALGLIB_SSA_XAUUSD!$S$2:$S$2401,"",0)</f>
        <v/>
      </c>
      <c r="N1914">
        <f>_xlfn.XLOOKUP($A1914,ALGLIB_SSA_XAUUSD!$AA$2:$AA$2401,ALGLIB_SSA_XAUUSD!$T$2:$T$2401,"",0)</f>
        <v/>
      </c>
      <c r="O1914">
        <f>_xlfn.XLOOKUP($A1914,ALGLIB_SSA_XAUUSD!$AA$2:$AA$2401,ALGLIB_SSA_XAUUSD!$U$2:$U$2401,"",0)</f>
        <v/>
      </c>
      <c r="P1914">
        <f>_xlfn.XLOOKUP($A1914,ALGLIB_SSA_XAUUSD!$AA$2:$AA$2401,ALGLIB_SSA_XAUUSD!$V$2:$V$2401,"",0)</f>
        <v/>
      </c>
      <c r="S1914">
        <f>A1914</f>
        <v/>
      </c>
      <c r="T1914">
        <f>J1914</f>
        <v/>
      </c>
      <c r="U1914">
        <f>K1914</f>
        <v/>
      </c>
      <c r="V1914" s="14">
        <f>IF($A1914="","",MOD(ROW()-2,12)+1)</f>
        <v/>
      </c>
      <c r="W1914">
        <f>L1914</f>
        <v/>
      </c>
      <c r="X1914" s="14">
        <f>IF(F1914="","",F1914)</f>
        <v/>
      </c>
      <c r="Y1914" s="14">
        <f>IF(G1914="","",G1914)</f>
        <v/>
      </c>
      <c r="Z1914">
        <f>M1914</f>
        <v/>
      </c>
      <c r="AA1914">
        <f>N1914</f>
        <v/>
      </c>
      <c r="AB1914" s="14">
        <f>IF(H1914="","",H1914)</f>
        <v/>
      </c>
      <c r="AC1914">
        <f>O1914</f>
        <v/>
      </c>
      <c r="AD1914" s="14">
        <f>IF(I1914="","",I1914)</f>
        <v/>
      </c>
      <c r="AE1914">
        <f>P1914</f>
        <v/>
      </c>
      <c r="AH1914">
        <f>IF(S1914&lt;&gt;"",S1914,AH1913+900)</f>
        <v/>
      </c>
      <c r="AI1914">
        <f>IF(T1914&lt;&gt;"",T1914,AI1913)</f>
        <v/>
      </c>
      <c r="AJ1914">
        <f>IF(U1914&lt;&gt;"",U1914,AJ1913)</f>
        <v/>
      </c>
      <c r="AK1914">
        <f>IF(W1914&lt;&gt;"",W1914,"")</f>
        <v/>
      </c>
      <c r="AL1914" s="14">
        <f>IF(X1914&lt;&gt;"",X1914,"")</f>
        <v/>
      </c>
      <c r="AM1914" s="14">
        <f>IF(Y1914&lt;&gt;"",Y1914,"")</f>
        <v/>
      </c>
      <c r="AN1914" s="14">
        <f>IF(OR(AL1914="",AM1914=""),"",AL1914-AM1914)</f>
        <v/>
      </c>
      <c r="AO1914">
        <f>IF(AN1914="","",IF(AN1914&gt;0,"Bullish","Bearish"))</f>
        <v/>
      </c>
      <c r="AP1914">
        <f>IF(AO1914="",AP1913,AO1914)</f>
        <v/>
      </c>
      <c r="AQ1914" s="14">
        <f>IF(AB1914&lt;&gt;"",AB1914,"")</f>
        <v/>
      </c>
      <c r="AR1914" s="14">
        <f>IF(AD1914&lt;&gt;"",AD1914,"")</f>
        <v/>
      </c>
      <c r="AS1914">
        <f>IF(AS1913+1=13,1,AS1913+1)</f>
        <v/>
      </c>
      <c r="AT1914">
        <f>IFERROR(IF(SLOPE($AQ$1898:$AQ$1909,$AS$1898:$AS$1909)&gt;0,MIN(3,ABS(SLOPE($AQ$1898:$AQ$1909,$AS$1898:$AS$1909))),IF(SLOPE($AQ$1898:$AQ$1909,$AS$1898:$AS$1909)&lt;-0.5,-0.5,0)),0)</f>
        <v/>
      </c>
      <c r="AU1914">
        <f>IFERROR(IF(SLOPE($AR$1898:$AR$1909,$AS$1898:$AS$1909)&lt;0,MAX(-3,-ABS(SLOPE($AR$1898:$AR$1909,$AS$1898:$AS$1909))),IF(SLOPE($AR$1898:$AR$1909,$AS$1898:$AS$1909)&gt;0.5,0.5,0)),0)</f>
        <v/>
      </c>
      <c r="AV1914">
        <f>($AQ$1910+(AT1914*(AS1914-1)))</f>
        <v/>
      </c>
      <c r="AW1914">
        <f>($AR$1910+(AU1914*(AS1914-1)))</f>
        <v/>
      </c>
      <c r="AX1914">
        <f>IF(AT1914&gt;0,AV1914+AT1914,AV1914)</f>
        <v/>
      </c>
      <c r="AY1914">
        <f>IF(AU1914&lt;0,AW1914+AU1914,AW1914)</f>
        <v/>
      </c>
      <c r="BA1914" s="14">
        <f>IFERROR(AX1914-AQ1914,"")</f>
        <v/>
      </c>
      <c r="BB1914" s="14">
        <f>IFERROR(AY1914-AR1914,"")</f>
        <v/>
      </c>
      <c r="BD1914">
        <f>AH1914</f>
        <v/>
      </c>
      <c r="BE1914">
        <f>AI1914</f>
        <v/>
      </c>
      <c r="BF1914">
        <f>AJ1914</f>
        <v/>
      </c>
      <c r="BG1914" s="14">
        <f>L1914</f>
        <v/>
      </c>
      <c r="BH1914" s="14">
        <f>IF(X1914="","",X1914)</f>
        <v/>
      </c>
      <c r="BI1914" s="14">
        <f>IF(Y1914="","",Y1914)</f>
        <v/>
      </c>
      <c r="BJ1914">
        <f>Z1914</f>
        <v/>
      </c>
      <c r="BK1914">
        <f>AA1914</f>
        <v/>
      </c>
      <c r="BL1914">
        <f>IFERROR(AX1914,"")</f>
        <v/>
      </c>
      <c r="BM1914">
        <f>IFERROR(AY1914,"")</f>
        <v/>
      </c>
    </row>
    <row r="1915" ht="14.25" customHeight="1">
      <c r="A1915">
        <f>ALGLIB_SSA_XAUUSD!AA1915</f>
        <v/>
      </c>
      <c r="B1915">
        <f>IF($A1915="","",INDEX(ALGLIB_SSA_XAUUSD!$B$2:$B$2401,MATCH($A1915,ALGLIB_SSA_XAUUSD!$A$2:$A$2401,1)))</f>
        <v/>
      </c>
      <c r="C1915">
        <f>IF($A1915="","",INDEX(ALGLIB_SSA_XAUUSD!$C$2:$C$2401,MATCH($A1915,ALGLIB_SSA_XAUUSD!$A$2:$A$2401,1)))</f>
        <v/>
      </c>
      <c r="D1915" s="14">
        <f>IF($A1915="","",INT((ROW()-2)/12)+1)</f>
        <v/>
      </c>
      <c r="E1915" s="14">
        <f>IF(AND(E1922&lt;&gt;"",D1922=D1910+1),E1910+(E1922-E1910)*5/12,"")</f>
        <v/>
      </c>
      <c r="F1915" s="14">
        <f>IF(AND(F1922&lt;&gt;"",D1922=D1910+1),F1910+(F1922-F1910)*5/12,"")</f>
        <v/>
      </c>
      <c r="G1915" s="14">
        <f>IF(AND(G1922&lt;&gt;"",D1922=D1910+1),G1910+(G1922-G1910)*5/12,"")</f>
        <v/>
      </c>
      <c r="H1915" s="14">
        <f>IF(AND(H1922&lt;&gt;"",D1922=D1910+1),H1910+(H1922-H1910)*5/12,"")</f>
        <v/>
      </c>
      <c r="I1915" s="14">
        <f>IF(AND(L1922&lt;&gt;"",D1922=D1910+1),I1910+(I1922-I1910)*5/12,"")</f>
        <v/>
      </c>
      <c r="J1915">
        <f>_xlfn.XLOOKUP($A1915,ALGLIB_SSA_XAUUSD!$AA$2:$AA$2401,ALGLIB_SSA_XAUUSD!$P$2:$P$2401,"",0)</f>
        <v/>
      </c>
      <c r="K1915">
        <f>_xlfn.XLOOKUP($A1915,ALGLIB_SSA_XAUUSD!$AA$2:$AA$2401,ALGLIB_SSA_XAUUSD!$Q$2:$Q$2401,"",0)</f>
        <v/>
      </c>
      <c r="L1915">
        <f>_xlfn.XLOOKUP($A1915,ALGLIB_SSA_XAUUSD!$AA$2:$AA$2401,ALGLIB_SSA_XAUUSD!$R$2:$R$2401,"",0)</f>
        <v/>
      </c>
      <c r="M1915">
        <f>_xlfn.XLOOKUP($A1915,ALGLIB_SSA_XAUUSD!$AA$2:$AA$2401,ALGLIB_SSA_XAUUSD!$S$2:$S$2401,"",0)</f>
        <v/>
      </c>
      <c r="N1915">
        <f>_xlfn.XLOOKUP($A1915,ALGLIB_SSA_XAUUSD!$AA$2:$AA$2401,ALGLIB_SSA_XAUUSD!$T$2:$T$2401,"",0)</f>
        <v/>
      </c>
      <c r="O1915">
        <f>_xlfn.XLOOKUP($A1915,ALGLIB_SSA_XAUUSD!$AA$2:$AA$2401,ALGLIB_SSA_XAUUSD!$U$2:$U$2401,"",0)</f>
        <v/>
      </c>
      <c r="P1915">
        <f>_xlfn.XLOOKUP($A1915,ALGLIB_SSA_XAUUSD!$AA$2:$AA$2401,ALGLIB_SSA_XAUUSD!$V$2:$V$2401,"",0)</f>
        <v/>
      </c>
      <c r="S1915">
        <f>A1915</f>
        <v/>
      </c>
      <c r="T1915">
        <f>J1915</f>
        <v/>
      </c>
      <c r="U1915">
        <f>K1915</f>
        <v/>
      </c>
      <c r="V1915" s="14">
        <f>IF($A1915="","",MOD(ROW()-2,12)+1)</f>
        <v/>
      </c>
      <c r="W1915">
        <f>L1915</f>
        <v/>
      </c>
      <c r="X1915" s="14">
        <f>IF(F1915="","",F1915)</f>
        <v/>
      </c>
      <c r="Y1915" s="14">
        <f>IF(G1915="","",G1915)</f>
        <v/>
      </c>
      <c r="Z1915">
        <f>M1915</f>
        <v/>
      </c>
      <c r="AA1915">
        <f>N1915</f>
        <v/>
      </c>
      <c r="AB1915" s="14">
        <f>IF(H1915="","",H1915)</f>
        <v/>
      </c>
      <c r="AC1915">
        <f>O1915</f>
        <v/>
      </c>
      <c r="AD1915" s="14">
        <f>IF(I1915="","",I1915)</f>
        <v/>
      </c>
      <c r="AE1915">
        <f>P1915</f>
        <v/>
      </c>
      <c r="AH1915">
        <f>IF(S1915&lt;&gt;"",S1915,AH1914+900)</f>
        <v/>
      </c>
      <c r="AI1915">
        <f>IF(T1915&lt;&gt;"",T1915,AI1914)</f>
        <v/>
      </c>
      <c r="AJ1915">
        <f>IF(U1915&lt;&gt;"",U1915,AJ1914)</f>
        <v/>
      </c>
      <c r="AK1915">
        <f>IF(W1915&lt;&gt;"",W1915,"")</f>
        <v/>
      </c>
      <c r="AL1915" s="14">
        <f>IF(X1915&lt;&gt;"",X1915,"")</f>
        <v/>
      </c>
      <c r="AM1915" s="14">
        <f>IF(Y1915&lt;&gt;"",Y1915,"")</f>
        <v/>
      </c>
      <c r="AN1915" s="14">
        <f>IF(OR(AL1915="",AM1915=""),"",AL1915-AM1915)</f>
        <v/>
      </c>
      <c r="AO1915">
        <f>IF(AN1915="","",IF(AN1915&gt;0,"Bullish","Bearish"))</f>
        <v/>
      </c>
      <c r="AP1915">
        <f>IF(AO1915="",AP1914,AO1915)</f>
        <v/>
      </c>
      <c r="AQ1915" s="14">
        <f>IF(AB1915&lt;&gt;"",AB1915,"")</f>
        <v/>
      </c>
      <c r="AR1915" s="14">
        <f>IF(AD1915&lt;&gt;"",AD1915,"")</f>
        <v/>
      </c>
      <c r="AS1915">
        <f>IF(AS1914+1=13,1,AS1914+1)</f>
        <v/>
      </c>
      <c r="AT1915">
        <f>IFERROR(IF(SLOPE($AQ$1898:$AQ$1909,$AS$1898:$AS$1909)&gt;0,MIN(3,ABS(SLOPE($AQ$1898:$AQ$1909,$AS$1898:$AS$1909))),IF(SLOPE($AQ$1898:$AQ$1909,$AS$1898:$AS$1909)&lt;-0.5,-0.5,0)),0)</f>
        <v/>
      </c>
      <c r="AU1915">
        <f>IFERROR(IF(SLOPE($AR$1898:$AR$1909,$AS$1898:$AS$1909)&lt;0,MAX(-3,-ABS(SLOPE($AR$1898:$AR$1909,$AS$1898:$AS$1909))),IF(SLOPE($AR$1898:$AR$1909,$AS$1898:$AS$1909)&gt;0.5,0.5,0)),0)</f>
        <v/>
      </c>
      <c r="AV1915">
        <f>($AQ$1910+(AT1915*(AS1915-1)))</f>
        <v/>
      </c>
      <c r="AW1915">
        <f>($AR$1910+(AU1915*(AS1915-1)))</f>
        <v/>
      </c>
      <c r="AX1915">
        <f>IF(AT1915&gt;0,AV1915+AT1915,AV1915)</f>
        <v/>
      </c>
      <c r="AY1915">
        <f>IF(AU1915&lt;0,AW1915+AU1915,AW1915)</f>
        <v/>
      </c>
      <c r="BA1915" s="14">
        <f>IFERROR(AX1915-AQ1915,"")</f>
        <v/>
      </c>
      <c r="BB1915" s="14">
        <f>IFERROR(AY1915-AR1915,"")</f>
        <v/>
      </c>
      <c r="BD1915">
        <f>AH1915</f>
        <v/>
      </c>
      <c r="BE1915">
        <f>AI1915</f>
        <v/>
      </c>
      <c r="BF1915">
        <f>AJ1915</f>
        <v/>
      </c>
      <c r="BG1915" s="14">
        <f>L1915</f>
        <v/>
      </c>
      <c r="BH1915" s="14">
        <f>IF(X1915="","",X1915)</f>
        <v/>
      </c>
      <c r="BI1915" s="14">
        <f>IF(Y1915="","",Y1915)</f>
        <v/>
      </c>
      <c r="BJ1915">
        <f>Z1915</f>
        <v/>
      </c>
      <c r="BK1915">
        <f>AA1915</f>
        <v/>
      </c>
      <c r="BL1915">
        <f>IFERROR(AX1915,"")</f>
        <v/>
      </c>
      <c r="BM1915">
        <f>IFERROR(AY1915,"")</f>
        <v/>
      </c>
    </row>
    <row r="1916" ht="14.25" customHeight="1">
      <c r="A1916">
        <f>ALGLIB_SSA_XAUUSD!AA1916</f>
        <v/>
      </c>
      <c r="B1916">
        <f>IF($A1916="","",INDEX(ALGLIB_SSA_XAUUSD!$B$2:$B$2401,MATCH($A1916,ALGLIB_SSA_XAUUSD!$A$2:$A$2401,1)))</f>
        <v/>
      </c>
      <c r="C1916">
        <f>IF($A1916="","",INDEX(ALGLIB_SSA_XAUUSD!$C$2:$C$2401,MATCH($A1916,ALGLIB_SSA_XAUUSD!$A$2:$A$2401,1)))</f>
        <v/>
      </c>
      <c r="D1916" s="14">
        <f>IF($A1916="","",INT((ROW()-2)/12)+1)</f>
        <v/>
      </c>
      <c r="E1916" s="14">
        <f>IF(AND(E1922&lt;&gt;"",D1922=D1910+1),E1910+(E1922-E1910)*6/12,"")</f>
        <v/>
      </c>
      <c r="F1916" s="14">
        <f>IF(AND(F1922&lt;&gt;"",D1922=D1910+1),F1910+(F1922-F1910)*6/12,"")</f>
        <v/>
      </c>
      <c r="G1916" s="14">
        <f>IF(AND(G1922&lt;&gt;"",D1922=D1910+1),G1910+(G1922-G1910)*6/12,"")</f>
        <v/>
      </c>
      <c r="H1916" s="14">
        <f>IF(AND(H1922&lt;&gt;"",D1922=D1910+1),H1910+(H1922-H1910)*6/12,"")</f>
        <v/>
      </c>
      <c r="I1916" s="14">
        <f>IF(AND(L1922&lt;&gt;"",D1922=D1910+1),I1910+(I1922-I1910)*6/12,"")</f>
        <v/>
      </c>
      <c r="J1916">
        <f>_xlfn.XLOOKUP($A1916,ALGLIB_SSA_XAUUSD!$AA$2:$AA$2401,ALGLIB_SSA_XAUUSD!$P$2:$P$2401,"",0)</f>
        <v/>
      </c>
      <c r="K1916">
        <f>_xlfn.XLOOKUP($A1916,ALGLIB_SSA_XAUUSD!$AA$2:$AA$2401,ALGLIB_SSA_XAUUSD!$Q$2:$Q$2401,"",0)</f>
        <v/>
      </c>
      <c r="L1916">
        <f>_xlfn.XLOOKUP($A1916,ALGLIB_SSA_XAUUSD!$AA$2:$AA$2401,ALGLIB_SSA_XAUUSD!$R$2:$R$2401,"",0)</f>
        <v/>
      </c>
      <c r="M1916">
        <f>_xlfn.XLOOKUP($A1916,ALGLIB_SSA_XAUUSD!$AA$2:$AA$2401,ALGLIB_SSA_XAUUSD!$S$2:$S$2401,"",0)</f>
        <v/>
      </c>
      <c r="N1916">
        <f>_xlfn.XLOOKUP($A1916,ALGLIB_SSA_XAUUSD!$AA$2:$AA$2401,ALGLIB_SSA_XAUUSD!$T$2:$T$2401,"",0)</f>
        <v/>
      </c>
      <c r="O1916">
        <f>_xlfn.XLOOKUP($A1916,ALGLIB_SSA_XAUUSD!$AA$2:$AA$2401,ALGLIB_SSA_XAUUSD!$U$2:$U$2401,"",0)</f>
        <v/>
      </c>
      <c r="P1916">
        <f>_xlfn.XLOOKUP($A1916,ALGLIB_SSA_XAUUSD!$AA$2:$AA$2401,ALGLIB_SSA_XAUUSD!$V$2:$V$2401,"",0)</f>
        <v/>
      </c>
      <c r="S1916">
        <f>A1916</f>
        <v/>
      </c>
      <c r="T1916">
        <f>J1916</f>
        <v/>
      </c>
      <c r="U1916">
        <f>K1916</f>
        <v/>
      </c>
      <c r="V1916" s="14">
        <f>IF($A1916="","",MOD(ROW()-2,12)+1)</f>
        <v/>
      </c>
      <c r="W1916">
        <f>L1916</f>
        <v/>
      </c>
      <c r="X1916" s="14">
        <f>IF(F1916="","",F1916)</f>
        <v/>
      </c>
      <c r="Y1916" s="14">
        <f>IF(G1916="","",G1916)</f>
        <v/>
      </c>
      <c r="Z1916">
        <f>M1916</f>
        <v/>
      </c>
      <c r="AA1916">
        <f>N1916</f>
        <v/>
      </c>
      <c r="AB1916" s="14">
        <f>IF(H1916="","",H1916)</f>
        <v/>
      </c>
      <c r="AC1916">
        <f>O1916</f>
        <v/>
      </c>
      <c r="AD1916" s="14">
        <f>IF(I1916="","",I1916)</f>
        <v/>
      </c>
      <c r="AE1916">
        <f>P1916</f>
        <v/>
      </c>
      <c r="AH1916">
        <f>IF(S1916&lt;&gt;"",S1916,AH1915+900)</f>
        <v/>
      </c>
      <c r="AI1916">
        <f>IF(T1916&lt;&gt;"",T1916,AI1915)</f>
        <v/>
      </c>
      <c r="AJ1916">
        <f>IF(U1916&lt;&gt;"",U1916,AJ1915)</f>
        <v/>
      </c>
      <c r="AK1916">
        <f>IF(W1916&lt;&gt;"",W1916,"")</f>
        <v/>
      </c>
      <c r="AL1916" s="14">
        <f>IF(X1916&lt;&gt;"",X1916,"")</f>
        <v/>
      </c>
      <c r="AM1916" s="14">
        <f>IF(Y1916&lt;&gt;"",Y1916,"")</f>
        <v/>
      </c>
      <c r="AN1916" s="14">
        <f>IF(OR(AL1916="",AM1916=""),"",AL1916-AM1916)</f>
        <v/>
      </c>
      <c r="AO1916">
        <f>IF(AN1916="","",IF(AN1916&gt;0,"Bullish","Bearish"))</f>
        <v/>
      </c>
      <c r="AP1916">
        <f>IF(AO1916="",AP1915,AO1916)</f>
        <v/>
      </c>
      <c r="AQ1916" s="14">
        <f>IF(AB1916&lt;&gt;"",AB1916,"")</f>
        <v/>
      </c>
      <c r="AR1916" s="14">
        <f>IF(AD1916&lt;&gt;"",AD1916,"")</f>
        <v/>
      </c>
      <c r="AS1916">
        <f>IF(AS1915+1=13,1,AS1915+1)</f>
        <v/>
      </c>
      <c r="AT1916">
        <f>IFERROR(IF(SLOPE($AQ$1898:$AQ$1909,$AS$1898:$AS$1909)&gt;0,MIN(3,ABS(SLOPE($AQ$1898:$AQ$1909,$AS$1898:$AS$1909))),IF(SLOPE($AQ$1898:$AQ$1909,$AS$1898:$AS$1909)&lt;-0.5,-0.5,0)),0)</f>
        <v/>
      </c>
      <c r="AU1916">
        <f>IFERROR(IF(SLOPE($AR$1898:$AR$1909,$AS$1898:$AS$1909)&lt;0,MAX(-3,-ABS(SLOPE($AR$1898:$AR$1909,$AS$1898:$AS$1909))),IF(SLOPE($AR$1898:$AR$1909,$AS$1898:$AS$1909)&gt;0.5,0.5,0)),0)</f>
        <v/>
      </c>
      <c r="AV1916">
        <f>($AQ$1910+(AT1916*(AS1916-1)))</f>
        <v/>
      </c>
      <c r="AW1916">
        <f>($AR$1910+(AU1916*(AS1916-1)))</f>
        <v/>
      </c>
      <c r="AX1916">
        <f>IF(AT1916&gt;0,AV1916+AT1916,AV1916)</f>
        <v/>
      </c>
      <c r="AY1916">
        <f>IF(AU1916&lt;0,AW1916+AU1916,AW1916)</f>
        <v/>
      </c>
      <c r="BA1916" s="14">
        <f>IFERROR(AX1916-AQ1916,"")</f>
        <v/>
      </c>
      <c r="BB1916" s="14">
        <f>IFERROR(AY1916-AR1916,"")</f>
        <v/>
      </c>
      <c r="BD1916">
        <f>AH1916</f>
        <v/>
      </c>
      <c r="BE1916">
        <f>AI1916</f>
        <v/>
      </c>
      <c r="BF1916">
        <f>AJ1916</f>
        <v/>
      </c>
      <c r="BG1916" s="14">
        <f>L1916</f>
        <v/>
      </c>
      <c r="BH1916" s="14">
        <f>IF(X1916="","",X1916)</f>
        <v/>
      </c>
      <c r="BI1916" s="14">
        <f>IF(Y1916="","",Y1916)</f>
        <v/>
      </c>
      <c r="BJ1916">
        <f>Z1916</f>
        <v/>
      </c>
      <c r="BK1916">
        <f>AA1916</f>
        <v/>
      </c>
      <c r="BL1916">
        <f>IFERROR(AX1916,"")</f>
        <v/>
      </c>
      <c r="BM1916">
        <f>IFERROR(AY1916,"")</f>
        <v/>
      </c>
    </row>
    <row r="1917" ht="14.25" customHeight="1">
      <c r="A1917">
        <f>ALGLIB_SSA_XAUUSD!AA1917</f>
        <v/>
      </c>
      <c r="B1917">
        <f>IF($A1917="","",INDEX(ALGLIB_SSA_XAUUSD!$B$2:$B$2401,MATCH($A1917,ALGLIB_SSA_XAUUSD!$A$2:$A$2401,1)))</f>
        <v/>
      </c>
      <c r="C1917">
        <f>IF($A1917="","",INDEX(ALGLIB_SSA_XAUUSD!$C$2:$C$2401,MATCH($A1917,ALGLIB_SSA_XAUUSD!$A$2:$A$2401,1)))</f>
        <v/>
      </c>
      <c r="D1917" s="14">
        <f>IF($A1917="","",INT((ROW()-2)/12)+1)</f>
        <v/>
      </c>
      <c r="E1917" s="14">
        <f>IF(AND(E1922&lt;&gt;"",D1922=D1910+1),E1910+(E1922-E1910)*7/12,"")</f>
        <v/>
      </c>
      <c r="F1917" s="14">
        <f>IF(AND(F1922&lt;&gt;"",D1922=D1910+1),F1910+(F1922-F1910)*7/12,"")</f>
        <v/>
      </c>
      <c r="G1917" s="14">
        <f>IF(AND(G1922&lt;&gt;"",D1922=D1910+1),G1910+(G1922-G1910)*7/12,"")</f>
        <v/>
      </c>
      <c r="H1917" s="14">
        <f>IF(AND(H1922&lt;&gt;"",D1922=D1910+1),H1910+(H1922-H1910)*7/12,"")</f>
        <v/>
      </c>
      <c r="I1917" s="14">
        <f>IF(AND(L1922&lt;&gt;"",D1922=D1910+1),I1910+(I1922-I1910)*7/12,"")</f>
        <v/>
      </c>
      <c r="J1917">
        <f>_xlfn.XLOOKUP($A1917,ALGLIB_SSA_XAUUSD!$AA$2:$AA$2401,ALGLIB_SSA_XAUUSD!$P$2:$P$2401,"",0)</f>
        <v/>
      </c>
      <c r="K1917">
        <f>_xlfn.XLOOKUP($A1917,ALGLIB_SSA_XAUUSD!$AA$2:$AA$2401,ALGLIB_SSA_XAUUSD!$Q$2:$Q$2401,"",0)</f>
        <v/>
      </c>
      <c r="L1917">
        <f>_xlfn.XLOOKUP($A1917,ALGLIB_SSA_XAUUSD!$AA$2:$AA$2401,ALGLIB_SSA_XAUUSD!$R$2:$R$2401,"",0)</f>
        <v/>
      </c>
      <c r="M1917">
        <f>_xlfn.XLOOKUP($A1917,ALGLIB_SSA_XAUUSD!$AA$2:$AA$2401,ALGLIB_SSA_XAUUSD!$S$2:$S$2401,"",0)</f>
        <v/>
      </c>
      <c r="N1917">
        <f>_xlfn.XLOOKUP($A1917,ALGLIB_SSA_XAUUSD!$AA$2:$AA$2401,ALGLIB_SSA_XAUUSD!$T$2:$T$2401,"",0)</f>
        <v/>
      </c>
      <c r="O1917">
        <f>_xlfn.XLOOKUP($A1917,ALGLIB_SSA_XAUUSD!$AA$2:$AA$2401,ALGLIB_SSA_XAUUSD!$U$2:$U$2401,"",0)</f>
        <v/>
      </c>
      <c r="P1917">
        <f>_xlfn.XLOOKUP($A1917,ALGLIB_SSA_XAUUSD!$AA$2:$AA$2401,ALGLIB_SSA_XAUUSD!$V$2:$V$2401,"",0)</f>
        <v/>
      </c>
      <c r="S1917">
        <f>A1917</f>
        <v/>
      </c>
      <c r="T1917">
        <f>J1917</f>
        <v/>
      </c>
      <c r="U1917">
        <f>K1917</f>
        <v/>
      </c>
      <c r="V1917" s="14">
        <f>IF($A1917="","",MOD(ROW()-2,12)+1)</f>
        <v/>
      </c>
      <c r="W1917">
        <f>L1917</f>
        <v/>
      </c>
      <c r="X1917" s="14">
        <f>IF(F1917="","",F1917)</f>
        <v/>
      </c>
      <c r="Y1917" s="14">
        <f>IF(G1917="","",G1917)</f>
        <v/>
      </c>
      <c r="Z1917">
        <f>M1917</f>
        <v/>
      </c>
      <c r="AA1917">
        <f>N1917</f>
        <v/>
      </c>
      <c r="AB1917" s="14">
        <f>IF(H1917="","",H1917)</f>
        <v/>
      </c>
      <c r="AC1917">
        <f>O1917</f>
        <v/>
      </c>
      <c r="AD1917" s="14">
        <f>IF(I1917="","",I1917)</f>
        <v/>
      </c>
      <c r="AE1917">
        <f>P1917</f>
        <v/>
      </c>
      <c r="AH1917">
        <f>IF(S1917&lt;&gt;"",S1917,AH1916+900)</f>
        <v/>
      </c>
      <c r="AI1917">
        <f>IF(T1917&lt;&gt;"",T1917,AI1916)</f>
        <v/>
      </c>
      <c r="AJ1917">
        <f>IF(U1917&lt;&gt;"",U1917,AJ1916)</f>
        <v/>
      </c>
      <c r="AK1917">
        <f>IF(W1917&lt;&gt;"",W1917,"")</f>
        <v/>
      </c>
      <c r="AL1917" s="14">
        <f>IF(X1917&lt;&gt;"",X1917,"")</f>
        <v/>
      </c>
      <c r="AM1917" s="14">
        <f>IF(Y1917&lt;&gt;"",Y1917,"")</f>
        <v/>
      </c>
      <c r="AN1917" s="14">
        <f>IF(OR(AL1917="",AM1917=""),"",AL1917-AM1917)</f>
        <v/>
      </c>
      <c r="AO1917">
        <f>IF(AN1917="","",IF(AN1917&gt;0,"Bullish","Bearish"))</f>
        <v/>
      </c>
      <c r="AP1917">
        <f>IF(AO1917="",AP1916,AO1917)</f>
        <v/>
      </c>
      <c r="AQ1917" s="14">
        <f>IF(AB1917&lt;&gt;"",AB1917,"")</f>
        <v/>
      </c>
      <c r="AR1917" s="14">
        <f>IF(AD1917&lt;&gt;"",AD1917,"")</f>
        <v/>
      </c>
      <c r="AS1917">
        <f>IF(AS1916+1=13,1,AS1916+1)</f>
        <v/>
      </c>
      <c r="AT1917">
        <f>IFERROR(IF(SLOPE($AQ$1898:$AQ$1909,$AS$1898:$AS$1909)&gt;0,MIN(3,ABS(SLOPE($AQ$1898:$AQ$1909,$AS$1898:$AS$1909))),IF(SLOPE($AQ$1898:$AQ$1909,$AS$1898:$AS$1909)&lt;-0.5,-0.5,0)),0)</f>
        <v/>
      </c>
      <c r="AU1917">
        <f>IFERROR(IF(SLOPE($AR$1898:$AR$1909,$AS$1898:$AS$1909)&lt;0,MAX(-3,-ABS(SLOPE($AR$1898:$AR$1909,$AS$1898:$AS$1909))),IF(SLOPE($AR$1898:$AR$1909,$AS$1898:$AS$1909)&gt;0.5,0.5,0)),0)</f>
        <v/>
      </c>
      <c r="AV1917">
        <f>($AQ$1910+(AT1917*(AS1917-1)))</f>
        <v/>
      </c>
      <c r="AW1917">
        <f>($AR$1910+(AU1917*(AS1917-1)))</f>
        <v/>
      </c>
      <c r="AX1917">
        <f>IF(AT1917&gt;0,AV1917+AT1917,AV1917)</f>
        <v/>
      </c>
      <c r="AY1917">
        <f>IF(AU1917&lt;0,AW1917+AU1917,AW1917)</f>
        <v/>
      </c>
      <c r="BA1917" s="14">
        <f>IFERROR(AX1917-AQ1917,"")</f>
        <v/>
      </c>
      <c r="BB1917" s="14">
        <f>IFERROR(AY1917-AR1917,"")</f>
        <v/>
      </c>
      <c r="BD1917">
        <f>AH1917</f>
        <v/>
      </c>
      <c r="BE1917">
        <f>AI1917</f>
        <v/>
      </c>
      <c r="BF1917">
        <f>AJ1917</f>
        <v/>
      </c>
      <c r="BG1917" s="14">
        <f>L1917</f>
        <v/>
      </c>
      <c r="BH1917" s="14">
        <f>IF(X1917="","",X1917)</f>
        <v/>
      </c>
      <c r="BI1917" s="14">
        <f>IF(Y1917="","",Y1917)</f>
        <v/>
      </c>
      <c r="BJ1917">
        <f>Z1917</f>
        <v/>
      </c>
      <c r="BK1917">
        <f>AA1917</f>
        <v/>
      </c>
      <c r="BL1917">
        <f>IFERROR(AX1917,"")</f>
        <v/>
      </c>
      <c r="BM1917">
        <f>IFERROR(AY1917,"")</f>
        <v/>
      </c>
    </row>
    <row r="1918" ht="14.25" customHeight="1">
      <c r="A1918">
        <f>ALGLIB_SSA_XAUUSD!AA1918</f>
        <v/>
      </c>
      <c r="B1918">
        <f>IF($A1918="","",INDEX(ALGLIB_SSA_XAUUSD!$B$2:$B$2401,MATCH($A1918,ALGLIB_SSA_XAUUSD!$A$2:$A$2401,1)))</f>
        <v/>
      </c>
      <c r="C1918">
        <f>IF($A1918="","",INDEX(ALGLIB_SSA_XAUUSD!$C$2:$C$2401,MATCH($A1918,ALGLIB_SSA_XAUUSD!$A$2:$A$2401,1)))</f>
        <v/>
      </c>
      <c r="D1918" s="14">
        <f>IF($A1918="","",INT((ROW()-2)/12)+1)</f>
        <v/>
      </c>
      <c r="E1918" s="14">
        <f>IF(AND(E1922&lt;&gt;"",D1922=D1910+1),E1910+(E1922-E1910)*8/12,"")</f>
        <v/>
      </c>
      <c r="F1918" s="14">
        <f>IF(AND(F1922&lt;&gt;"",D1922=D1910+1),F1910+(F1922-F1910)*8/12,"")</f>
        <v/>
      </c>
      <c r="G1918" s="14">
        <f>IF(AND(G1922&lt;&gt;"",D1922=D1910+1),G1910+(G1922-G1910)*8/12,"")</f>
        <v/>
      </c>
      <c r="H1918" s="14">
        <f>IF(AND(H1922&lt;&gt;"",D1922=D1910+1),H1910+(H1922-H1910)*8/12,"")</f>
        <v/>
      </c>
      <c r="I1918" s="14">
        <f>IF(AND(L1922&lt;&gt;"",D1922=D1910+1),I1910+(I1922-I1910)*8/12,"")</f>
        <v/>
      </c>
      <c r="J1918">
        <f>_xlfn.XLOOKUP($A1918,ALGLIB_SSA_XAUUSD!$AA$2:$AA$2401,ALGLIB_SSA_XAUUSD!$P$2:$P$2401,"",0)</f>
        <v/>
      </c>
      <c r="K1918">
        <f>_xlfn.XLOOKUP($A1918,ALGLIB_SSA_XAUUSD!$AA$2:$AA$2401,ALGLIB_SSA_XAUUSD!$Q$2:$Q$2401,"",0)</f>
        <v/>
      </c>
      <c r="L1918">
        <f>_xlfn.XLOOKUP($A1918,ALGLIB_SSA_XAUUSD!$AA$2:$AA$2401,ALGLIB_SSA_XAUUSD!$R$2:$R$2401,"",0)</f>
        <v/>
      </c>
      <c r="M1918">
        <f>_xlfn.XLOOKUP($A1918,ALGLIB_SSA_XAUUSD!$AA$2:$AA$2401,ALGLIB_SSA_XAUUSD!$S$2:$S$2401,"",0)</f>
        <v/>
      </c>
      <c r="N1918">
        <f>_xlfn.XLOOKUP($A1918,ALGLIB_SSA_XAUUSD!$AA$2:$AA$2401,ALGLIB_SSA_XAUUSD!$T$2:$T$2401,"",0)</f>
        <v/>
      </c>
      <c r="O1918">
        <f>_xlfn.XLOOKUP($A1918,ALGLIB_SSA_XAUUSD!$AA$2:$AA$2401,ALGLIB_SSA_XAUUSD!$U$2:$U$2401,"",0)</f>
        <v/>
      </c>
      <c r="P1918">
        <f>_xlfn.XLOOKUP($A1918,ALGLIB_SSA_XAUUSD!$AA$2:$AA$2401,ALGLIB_SSA_XAUUSD!$V$2:$V$2401,"",0)</f>
        <v/>
      </c>
      <c r="S1918">
        <f>A1918</f>
        <v/>
      </c>
      <c r="T1918">
        <f>J1918</f>
        <v/>
      </c>
      <c r="U1918">
        <f>K1918</f>
        <v/>
      </c>
      <c r="V1918" s="14">
        <f>IF($A1918="","",MOD(ROW()-2,12)+1)</f>
        <v/>
      </c>
      <c r="W1918">
        <f>L1918</f>
        <v/>
      </c>
      <c r="X1918" s="14">
        <f>IF(F1918="","",F1918)</f>
        <v/>
      </c>
      <c r="Y1918" s="14">
        <f>IF(G1918="","",G1918)</f>
        <v/>
      </c>
      <c r="Z1918">
        <f>M1918</f>
        <v/>
      </c>
      <c r="AA1918">
        <f>N1918</f>
        <v/>
      </c>
      <c r="AB1918" s="14">
        <f>IF(H1918="","",H1918)</f>
        <v/>
      </c>
      <c r="AC1918">
        <f>O1918</f>
        <v/>
      </c>
      <c r="AD1918" s="14">
        <f>IF(I1918="","",I1918)</f>
        <v/>
      </c>
      <c r="AE1918">
        <f>P1918</f>
        <v/>
      </c>
      <c r="AH1918">
        <f>IF(S1918&lt;&gt;"",S1918,AH1917+900)</f>
        <v/>
      </c>
      <c r="AI1918">
        <f>IF(T1918&lt;&gt;"",T1918,AI1917)</f>
        <v/>
      </c>
      <c r="AJ1918">
        <f>IF(U1918&lt;&gt;"",U1918,AJ1917)</f>
        <v/>
      </c>
      <c r="AK1918">
        <f>IF(W1918&lt;&gt;"",W1918,"")</f>
        <v/>
      </c>
      <c r="AL1918" s="14">
        <f>IF(X1918&lt;&gt;"",X1918,"")</f>
        <v/>
      </c>
      <c r="AM1918" s="14">
        <f>IF(Y1918&lt;&gt;"",Y1918,"")</f>
        <v/>
      </c>
      <c r="AN1918" s="14">
        <f>IF(OR(AL1918="",AM1918=""),"",AL1918-AM1918)</f>
        <v/>
      </c>
      <c r="AO1918">
        <f>IF(AN1918="","",IF(AN1918&gt;0,"Bullish","Bearish"))</f>
        <v/>
      </c>
      <c r="AP1918">
        <f>IF(AO1918="",AP1917,AO1918)</f>
        <v/>
      </c>
      <c r="AQ1918" s="14">
        <f>IF(AB1918&lt;&gt;"",AB1918,"")</f>
        <v/>
      </c>
      <c r="AR1918" s="14">
        <f>IF(AD1918&lt;&gt;"",AD1918,"")</f>
        <v/>
      </c>
      <c r="AS1918">
        <f>IF(AS1917+1=13,1,AS1917+1)</f>
        <v/>
      </c>
      <c r="AT1918">
        <f>IFERROR(IF(SLOPE($AQ$1898:$AQ$1909,$AS$1898:$AS$1909)&gt;0,MIN(3,ABS(SLOPE($AQ$1898:$AQ$1909,$AS$1898:$AS$1909))),IF(SLOPE($AQ$1898:$AQ$1909,$AS$1898:$AS$1909)&lt;-0.5,-0.5,0)),0)</f>
        <v/>
      </c>
      <c r="AU1918">
        <f>IFERROR(IF(SLOPE($AR$1898:$AR$1909,$AS$1898:$AS$1909)&lt;0,MAX(-3,-ABS(SLOPE($AR$1898:$AR$1909,$AS$1898:$AS$1909))),IF(SLOPE($AR$1898:$AR$1909,$AS$1898:$AS$1909)&gt;0.5,0.5,0)),0)</f>
        <v/>
      </c>
      <c r="AV1918">
        <f>($AQ$1910+(AT1918*(AS1918-1)))</f>
        <v/>
      </c>
      <c r="AW1918">
        <f>($AR$1910+(AU1918*(AS1918-1)))</f>
        <v/>
      </c>
      <c r="AX1918">
        <f>IF(AT1918&gt;0,AV1918+AT1918,AV1918)</f>
        <v/>
      </c>
      <c r="AY1918">
        <f>IF(AU1918&lt;0,AW1918+AU1918,AW1918)</f>
        <v/>
      </c>
      <c r="BA1918" s="14">
        <f>IFERROR(AX1918-AQ1918,"")</f>
        <v/>
      </c>
      <c r="BB1918" s="14">
        <f>IFERROR(AY1918-AR1918,"")</f>
        <v/>
      </c>
      <c r="BD1918">
        <f>AH1918</f>
        <v/>
      </c>
      <c r="BE1918">
        <f>AI1918</f>
        <v/>
      </c>
      <c r="BF1918">
        <f>AJ1918</f>
        <v/>
      </c>
      <c r="BG1918" s="14">
        <f>L1918</f>
        <v/>
      </c>
      <c r="BH1918" s="14">
        <f>IF(X1918="","",X1918)</f>
        <v/>
      </c>
      <c r="BI1918" s="14">
        <f>IF(Y1918="","",Y1918)</f>
        <v/>
      </c>
      <c r="BJ1918">
        <f>Z1918</f>
        <v/>
      </c>
      <c r="BK1918">
        <f>AA1918</f>
        <v/>
      </c>
      <c r="BL1918">
        <f>IFERROR(AX1918,"")</f>
        <v/>
      </c>
      <c r="BM1918">
        <f>IFERROR(AY1918,"")</f>
        <v/>
      </c>
    </row>
    <row r="1919" ht="14.25" customHeight="1">
      <c r="A1919">
        <f>ALGLIB_SSA_XAUUSD!AA1919</f>
        <v/>
      </c>
      <c r="B1919">
        <f>IF($A1919="","",INDEX(ALGLIB_SSA_XAUUSD!$B$2:$B$2401,MATCH($A1919,ALGLIB_SSA_XAUUSD!$A$2:$A$2401,1)))</f>
        <v/>
      </c>
      <c r="C1919">
        <f>IF($A1919="","",INDEX(ALGLIB_SSA_XAUUSD!$C$2:$C$2401,MATCH($A1919,ALGLIB_SSA_XAUUSD!$A$2:$A$2401,1)))</f>
        <v/>
      </c>
      <c r="D1919" s="14">
        <f>IF($A1919="","",INT((ROW()-2)/12)+1)</f>
        <v/>
      </c>
      <c r="E1919" s="14">
        <f>IF(AND(E1922&lt;&gt;"",D1922=D1910+1),E1910+(E1922-E1910)*9/12,"")</f>
        <v/>
      </c>
      <c r="F1919" s="14">
        <f>IF(AND(F1922&lt;&gt;"",D1922=D1910+1),F1910+(F1922-F1910)*9/12,"")</f>
        <v/>
      </c>
      <c r="G1919" s="14">
        <f>IF(AND(G1922&lt;&gt;"",D1922=D1910+1),G1910+(G1922-G1910)*9/12,"")</f>
        <v/>
      </c>
      <c r="H1919" s="14">
        <f>IF(AND(H1922&lt;&gt;"",D1922=D1910+1),H1910+(H1922-H1910)*9/12,"")</f>
        <v/>
      </c>
      <c r="I1919" s="14">
        <f>IF(AND(L1922&lt;&gt;"",D1922=D1910+1),I1910+(I1922-I1910)*9/12,"")</f>
        <v/>
      </c>
      <c r="J1919">
        <f>_xlfn.XLOOKUP($A1919,ALGLIB_SSA_XAUUSD!$AA$2:$AA$2401,ALGLIB_SSA_XAUUSD!$P$2:$P$2401,"",0)</f>
        <v/>
      </c>
      <c r="K1919">
        <f>_xlfn.XLOOKUP($A1919,ALGLIB_SSA_XAUUSD!$AA$2:$AA$2401,ALGLIB_SSA_XAUUSD!$Q$2:$Q$2401,"",0)</f>
        <v/>
      </c>
      <c r="L1919">
        <f>_xlfn.XLOOKUP($A1919,ALGLIB_SSA_XAUUSD!$AA$2:$AA$2401,ALGLIB_SSA_XAUUSD!$R$2:$R$2401,"",0)</f>
        <v/>
      </c>
      <c r="M1919">
        <f>_xlfn.XLOOKUP($A1919,ALGLIB_SSA_XAUUSD!$AA$2:$AA$2401,ALGLIB_SSA_XAUUSD!$S$2:$S$2401,"",0)</f>
        <v/>
      </c>
      <c r="N1919">
        <f>_xlfn.XLOOKUP($A1919,ALGLIB_SSA_XAUUSD!$AA$2:$AA$2401,ALGLIB_SSA_XAUUSD!$T$2:$T$2401,"",0)</f>
        <v/>
      </c>
      <c r="O1919">
        <f>_xlfn.XLOOKUP($A1919,ALGLIB_SSA_XAUUSD!$AA$2:$AA$2401,ALGLIB_SSA_XAUUSD!$U$2:$U$2401,"",0)</f>
        <v/>
      </c>
      <c r="P1919">
        <f>_xlfn.XLOOKUP($A1919,ALGLIB_SSA_XAUUSD!$AA$2:$AA$2401,ALGLIB_SSA_XAUUSD!$V$2:$V$2401,"",0)</f>
        <v/>
      </c>
      <c r="S1919">
        <f>A1919</f>
        <v/>
      </c>
      <c r="T1919">
        <f>J1919</f>
        <v/>
      </c>
      <c r="U1919">
        <f>K1919</f>
        <v/>
      </c>
      <c r="V1919" s="14">
        <f>IF($A1919="","",MOD(ROW()-2,12)+1)</f>
        <v/>
      </c>
      <c r="W1919">
        <f>L1919</f>
        <v/>
      </c>
      <c r="X1919" s="14">
        <f>IF(F1919="","",F1919)</f>
        <v/>
      </c>
      <c r="Y1919" s="14">
        <f>IF(G1919="","",G1919)</f>
        <v/>
      </c>
      <c r="Z1919">
        <f>M1919</f>
        <v/>
      </c>
      <c r="AA1919">
        <f>N1919</f>
        <v/>
      </c>
      <c r="AB1919" s="14">
        <f>IF(H1919="","",H1919)</f>
        <v/>
      </c>
      <c r="AC1919">
        <f>O1919</f>
        <v/>
      </c>
      <c r="AD1919" s="14">
        <f>IF(I1919="","",I1919)</f>
        <v/>
      </c>
      <c r="AE1919">
        <f>P1919</f>
        <v/>
      </c>
      <c r="AH1919">
        <f>IF(S1919&lt;&gt;"",S1919,AH1918+900)</f>
        <v/>
      </c>
      <c r="AI1919">
        <f>IF(T1919&lt;&gt;"",T1919,AI1918)</f>
        <v/>
      </c>
      <c r="AJ1919">
        <f>IF(U1919&lt;&gt;"",U1919,AJ1918)</f>
        <v/>
      </c>
      <c r="AK1919">
        <f>IF(W1919&lt;&gt;"",W1919,"")</f>
        <v/>
      </c>
      <c r="AL1919" s="14">
        <f>IF(X1919&lt;&gt;"",X1919,"")</f>
        <v/>
      </c>
      <c r="AM1919" s="14">
        <f>IF(Y1919&lt;&gt;"",Y1919,"")</f>
        <v/>
      </c>
      <c r="AN1919" s="14">
        <f>IF(OR(AL1919="",AM1919=""),"",AL1919-AM1919)</f>
        <v/>
      </c>
      <c r="AO1919">
        <f>IF(AN1919="","",IF(AN1919&gt;0,"Bullish","Bearish"))</f>
        <v/>
      </c>
      <c r="AP1919">
        <f>IF(AO1919="",AP1918,AO1919)</f>
        <v/>
      </c>
      <c r="AQ1919" s="14">
        <f>IF(AB1919&lt;&gt;"",AB1919,"")</f>
        <v/>
      </c>
      <c r="AR1919" s="14">
        <f>IF(AD1919&lt;&gt;"",AD1919,"")</f>
        <v/>
      </c>
      <c r="AS1919">
        <f>IF(AS1918+1=13,1,AS1918+1)</f>
        <v/>
      </c>
      <c r="AT1919">
        <f>IFERROR(IF(SLOPE($AQ$1898:$AQ$1909,$AS$1898:$AS$1909)&gt;0,MIN(3,ABS(SLOPE($AQ$1898:$AQ$1909,$AS$1898:$AS$1909))),IF(SLOPE($AQ$1898:$AQ$1909,$AS$1898:$AS$1909)&lt;-0.5,-0.5,0)),0)</f>
        <v/>
      </c>
      <c r="AU1919">
        <f>IFERROR(IF(SLOPE($AR$1898:$AR$1909,$AS$1898:$AS$1909)&lt;0,MAX(-3,-ABS(SLOPE($AR$1898:$AR$1909,$AS$1898:$AS$1909))),IF(SLOPE($AR$1898:$AR$1909,$AS$1898:$AS$1909)&gt;0.5,0.5,0)),0)</f>
        <v/>
      </c>
      <c r="AV1919">
        <f>($AQ$1910+(AT1919*(AS1919-1)))</f>
        <v/>
      </c>
      <c r="AW1919">
        <f>($AR$1910+(AU1919*(AS1919-1)))</f>
        <v/>
      </c>
      <c r="AX1919">
        <f>IF(AT1919&gt;0,AV1919+AT1919,AV1919)</f>
        <v/>
      </c>
      <c r="AY1919">
        <f>IF(AU1919&lt;0,AW1919+AU1919,AW1919)</f>
        <v/>
      </c>
      <c r="BA1919" s="14">
        <f>IFERROR(AX1919-AQ1919,"")</f>
        <v/>
      </c>
      <c r="BB1919" s="14">
        <f>IFERROR(AY1919-AR1919,"")</f>
        <v/>
      </c>
      <c r="BD1919">
        <f>AH1919</f>
        <v/>
      </c>
      <c r="BE1919">
        <f>AI1919</f>
        <v/>
      </c>
      <c r="BF1919">
        <f>AJ1919</f>
        <v/>
      </c>
      <c r="BG1919" s="14">
        <f>L1919</f>
        <v/>
      </c>
      <c r="BH1919" s="14">
        <f>IF(X1919="","",X1919)</f>
        <v/>
      </c>
      <c r="BI1919" s="14">
        <f>IF(Y1919="","",Y1919)</f>
        <v/>
      </c>
      <c r="BJ1919">
        <f>Z1919</f>
        <v/>
      </c>
      <c r="BK1919">
        <f>AA1919</f>
        <v/>
      </c>
      <c r="BL1919">
        <f>IFERROR(AX1919,"")</f>
        <v/>
      </c>
      <c r="BM1919">
        <f>IFERROR(AY1919,"")</f>
        <v/>
      </c>
    </row>
    <row r="1920" ht="14.25" customHeight="1">
      <c r="A1920">
        <f>ALGLIB_SSA_XAUUSD!AA1920</f>
        <v/>
      </c>
      <c r="B1920">
        <f>IF($A1920="","",INDEX(ALGLIB_SSA_XAUUSD!$B$2:$B$2401,MATCH($A1920,ALGLIB_SSA_XAUUSD!$A$2:$A$2401,1)))</f>
        <v/>
      </c>
      <c r="C1920">
        <f>IF($A1920="","",INDEX(ALGLIB_SSA_XAUUSD!$C$2:$C$2401,MATCH($A1920,ALGLIB_SSA_XAUUSD!$A$2:$A$2401,1)))</f>
        <v/>
      </c>
      <c r="D1920" s="14">
        <f>IF($A1920="","",INT((ROW()-2)/12)+1)</f>
        <v/>
      </c>
      <c r="E1920" s="14">
        <f>IF(AND(E1922&lt;&gt;"",D1922=D1910+1),E1910+(E1922-E1910)*10/12,"")</f>
        <v/>
      </c>
      <c r="F1920" s="14">
        <f>IF(AND(F1922&lt;&gt;"",D1922=D1910+1),F1910+(F1922-F1910)*10/12,"")</f>
        <v/>
      </c>
      <c r="G1920" s="14">
        <f>IF(AND(G1922&lt;&gt;"",D1922=D1910+1),G1910+(G1922-G1910)*10/12,"")</f>
        <v/>
      </c>
      <c r="H1920" s="14">
        <f>IF(AND(H1922&lt;&gt;"",D1922=D1910+1),H1910+(H1922-H1910)*10/12,"")</f>
        <v/>
      </c>
      <c r="I1920" s="14">
        <f>IF(AND(L1922&lt;&gt;"",D1922=D1910+1),I1910+(I1922-I1910)*10/12,"")</f>
        <v/>
      </c>
      <c r="J1920">
        <f>_xlfn.XLOOKUP($A1920,ALGLIB_SSA_XAUUSD!$AA$2:$AA$2401,ALGLIB_SSA_XAUUSD!$P$2:$P$2401,"",0)</f>
        <v/>
      </c>
      <c r="K1920">
        <f>_xlfn.XLOOKUP($A1920,ALGLIB_SSA_XAUUSD!$AA$2:$AA$2401,ALGLIB_SSA_XAUUSD!$Q$2:$Q$2401,"",0)</f>
        <v/>
      </c>
      <c r="L1920">
        <f>_xlfn.XLOOKUP($A1920,ALGLIB_SSA_XAUUSD!$AA$2:$AA$2401,ALGLIB_SSA_XAUUSD!$R$2:$R$2401,"",0)</f>
        <v/>
      </c>
      <c r="M1920">
        <f>_xlfn.XLOOKUP($A1920,ALGLIB_SSA_XAUUSD!$AA$2:$AA$2401,ALGLIB_SSA_XAUUSD!$S$2:$S$2401,"",0)</f>
        <v/>
      </c>
      <c r="N1920">
        <f>_xlfn.XLOOKUP($A1920,ALGLIB_SSA_XAUUSD!$AA$2:$AA$2401,ALGLIB_SSA_XAUUSD!$T$2:$T$2401,"",0)</f>
        <v/>
      </c>
      <c r="O1920">
        <f>_xlfn.XLOOKUP($A1920,ALGLIB_SSA_XAUUSD!$AA$2:$AA$2401,ALGLIB_SSA_XAUUSD!$U$2:$U$2401,"",0)</f>
        <v/>
      </c>
      <c r="P1920">
        <f>_xlfn.XLOOKUP($A1920,ALGLIB_SSA_XAUUSD!$AA$2:$AA$2401,ALGLIB_SSA_XAUUSD!$V$2:$V$2401,"",0)</f>
        <v/>
      </c>
      <c r="S1920">
        <f>A1920</f>
        <v/>
      </c>
      <c r="T1920">
        <f>J1920</f>
        <v/>
      </c>
      <c r="U1920">
        <f>K1920</f>
        <v/>
      </c>
      <c r="V1920" s="14">
        <f>IF($A1920="","",MOD(ROW()-2,12)+1)</f>
        <v/>
      </c>
      <c r="W1920">
        <f>L1920</f>
        <v/>
      </c>
      <c r="X1920" s="14">
        <f>IF(F1920="","",F1920)</f>
        <v/>
      </c>
      <c r="Y1920" s="14">
        <f>IF(G1920="","",G1920)</f>
        <v/>
      </c>
      <c r="Z1920">
        <f>M1920</f>
        <v/>
      </c>
      <c r="AA1920">
        <f>N1920</f>
        <v/>
      </c>
      <c r="AB1920" s="14">
        <f>IF(H1920="","",H1920)</f>
        <v/>
      </c>
      <c r="AC1920">
        <f>O1920</f>
        <v/>
      </c>
      <c r="AD1920" s="14">
        <f>IF(I1920="","",I1920)</f>
        <v/>
      </c>
      <c r="AE1920">
        <f>P1920</f>
        <v/>
      </c>
      <c r="AH1920">
        <f>IF(S1920&lt;&gt;"",S1920,AH1919+900)</f>
        <v/>
      </c>
      <c r="AI1920">
        <f>IF(T1920&lt;&gt;"",T1920,AI1919)</f>
        <v/>
      </c>
      <c r="AJ1920">
        <f>IF(U1920&lt;&gt;"",U1920,AJ1919)</f>
        <v/>
      </c>
      <c r="AK1920">
        <f>IF(W1920&lt;&gt;"",W1920,"")</f>
        <v/>
      </c>
      <c r="AL1920" s="14">
        <f>IF(X1920&lt;&gt;"",X1920,"")</f>
        <v/>
      </c>
      <c r="AM1920" s="14">
        <f>IF(Y1920&lt;&gt;"",Y1920,"")</f>
        <v/>
      </c>
      <c r="AN1920" s="14">
        <f>IF(OR(AL1920="",AM1920=""),"",AL1920-AM1920)</f>
        <v/>
      </c>
      <c r="AO1920">
        <f>IF(AN1920="","",IF(AN1920&gt;0,"Bullish","Bearish"))</f>
        <v/>
      </c>
      <c r="AP1920">
        <f>IF(AO1920="",AP1919,AO1920)</f>
        <v/>
      </c>
      <c r="AQ1920" s="14">
        <f>IF(AB1920&lt;&gt;"",AB1920,"")</f>
        <v/>
      </c>
      <c r="AR1920" s="14">
        <f>IF(AD1920&lt;&gt;"",AD1920,"")</f>
        <v/>
      </c>
      <c r="AS1920">
        <f>IF(AS1919+1=13,1,AS1919+1)</f>
        <v/>
      </c>
      <c r="AT1920">
        <f>IFERROR(IF(SLOPE($AQ$1898:$AQ$1909,$AS$1898:$AS$1909)&gt;0,MIN(3,ABS(SLOPE($AQ$1898:$AQ$1909,$AS$1898:$AS$1909))),IF(SLOPE($AQ$1898:$AQ$1909,$AS$1898:$AS$1909)&lt;-0.5,-0.5,0)),0)</f>
        <v/>
      </c>
      <c r="AU1920">
        <f>IFERROR(IF(SLOPE($AR$1898:$AR$1909,$AS$1898:$AS$1909)&lt;0,MAX(-3,-ABS(SLOPE($AR$1898:$AR$1909,$AS$1898:$AS$1909))),IF(SLOPE($AR$1898:$AR$1909,$AS$1898:$AS$1909)&gt;0.5,0.5,0)),0)</f>
        <v/>
      </c>
      <c r="AV1920">
        <f>($AQ$1910+(AT1920*(AS1920-1)))</f>
        <v/>
      </c>
      <c r="AW1920">
        <f>($AR$1910+(AU1920*(AS1920-1)))</f>
        <v/>
      </c>
      <c r="AX1920">
        <f>IF(AT1920&gt;0,AV1920+AT1920,AV1920)</f>
        <v/>
      </c>
      <c r="AY1920">
        <f>IF(AU1920&lt;0,AW1920+AU1920,AW1920)</f>
        <v/>
      </c>
      <c r="BA1920" s="14">
        <f>IFERROR(AX1920-AQ1920,"")</f>
        <v/>
      </c>
      <c r="BB1920" s="14">
        <f>IFERROR(AY1920-AR1920,"")</f>
        <v/>
      </c>
      <c r="BD1920">
        <f>AH1920</f>
        <v/>
      </c>
      <c r="BE1920">
        <f>AI1920</f>
        <v/>
      </c>
      <c r="BF1920">
        <f>AJ1920</f>
        <v/>
      </c>
      <c r="BG1920" s="14">
        <f>L1920</f>
        <v/>
      </c>
      <c r="BH1920" s="14">
        <f>IF(X1920="","",X1920)</f>
        <v/>
      </c>
      <c r="BI1920" s="14">
        <f>IF(Y1920="","",Y1920)</f>
        <v/>
      </c>
      <c r="BJ1920">
        <f>Z1920</f>
        <v/>
      </c>
      <c r="BK1920">
        <f>AA1920</f>
        <v/>
      </c>
      <c r="BL1920">
        <f>IFERROR(AX1920,"")</f>
        <v/>
      </c>
      <c r="BM1920">
        <f>IFERROR(AY1920,"")</f>
        <v/>
      </c>
    </row>
    <row r="1921" ht="14.25" customHeight="1">
      <c r="A1921">
        <f>ALGLIB_SSA_XAUUSD!AA1921</f>
        <v/>
      </c>
      <c r="B1921">
        <f>IF($A1921="","",INDEX(ALGLIB_SSA_XAUUSD!$B$2:$B$2401,MATCH($A1921,ALGLIB_SSA_XAUUSD!$A$2:$A$2401,1)))</f>
        <v/>
      </c>
      <c r="C1921">
        <f>IF($A1921="","",INDEX(ALGLIB_SSA_XAUUSD!$C$2:$C$2401,MATCH($A1921,ALGLIB_SSA_XAUUSD!$A$2:$A$2401,1)))</f>
        <v/>
      </c>
      <c r="D1921" s="14">
        <f>IF($A1921="","",INT((ROW()-2)/12)+1)</f>
        <v/>
      </c>
      <c r="E1921" s="14">
        <f>IF(AND(E1922&lt;&gt;"",D1922=D1910+1),E1910+(E1922-E1910)*11/12,"")</f>
        <v/>
      </c>
      <c r="F1921" s="14">
        <f>IF(AND(F1922&lt;&gt;"",D1922=D1910+1),F1910+(F1922-F1910)*11/12,"")</f>
        <v/>
      </c>
      <c r="G1921" s="14">
        <f>IF(AND(G1922&lt;&gt;"",D1922=D1910+1),G1910+(G1922-G1910)*11/12,"")</f>
        <v/>
      </c>
      <c r="H1921" s="14">
        <f>IF(AND(H1922&lt;&gt;"",D1922=D1910+1),H1910+(H1922-H1910)*11/12,"")</f>
        <v/>
      </c>
      <c r="I1921" s="14">
        <f>IF(AND(L1922&lt;&gt;"",D1922=D1910+1),I1910+(I1922-I1910)*11/12,"")</f>
        <v/>
      </c>
      <c r="J1921">
        <f>_xlfn.XLOOKUP($A1921,ALGLIB_SSA_XAUUSD!$AA$2:$AA$2401,ALGLIB_SSA_XAUUSD!$P$2:$P$2401,"",0)</f>
        <v/>
      </c>
      <c r="K1921">
        <f>_xlfn.XLOOKUP($A1921,ALGLIB_SSA_XAUUSD!$AA$2:$AA$2401,ALGLIB_SSA_XAUUSD!$Q$2:$Q$2401,"",0)</f>
        <v/>
      </c>
      <c r="L1921">
        <f>_xlfn.XLOOKUP($A1921,ALGLIB_SSA_XAUUSD!$AA$2:$AA$2401,ALGLIB_SSA_XAUUSD!$R$2:$R$2401,"",0)</f>
        <v/>
      </c>
      <c r="M1921">
        <f>_xlfn.XLOOKUP($A1921,ALGLIB_SSA_XAUUSD!$AA$2:$AA$2401,ALGLIB_SSA_XAUUSD!$S$2:$S$2401,"",0)</f>
        <v/>
      </c>
      <c r="N1921">
        <f>_xlfn.XLOOKUP($A1921,ALGLIB_SSA_XAUUSD!$AA$2:$AA$2401,ALGLIB_SSA_XAUUSD!$T$2:$T$2401,"",0)</f>
        <v/>
      </c>
      <c r="O1921">
        <f>_xlfn.XLOOKUP($A1921,ALGLIB_SSA_XAUUSD!$AA$2:$AA$2401,ALGLIB_SSA_XAUUSD!$U$2:$U$2401,"",0)</f>
        <v/>
      </c>
      <c r="P1921">
        <f>_xlfn.XLOOKUP($A1921,ALGLIB_SSA_XAUUSD!$AA$2:$AA$2401,ALGLIB_SSA_XAUUSD!$V$2:$V$2401,"",0)</f>
        <v/>
      </c>
      <c r="S1921">
        <f>A1921</f>
        <v/>
      </c>
      <c r="T1921">
        <f>J1921</f>
        <v/>
      </c>
      <c r="U1921">
        <f>K1921</f>
        <v/>
      </c>
      <c r="V1921" s="14">
        <f>IF($A1921="","",MOD(ROW()-2,12)+1)</f>
        <v/>
      </c>
      <c r="W1921">
        <f>L1921</f>
        <v/>
      </c>
      <c r="X1921" s="14">
        <f>IF(F1921="","",F1921)</f>
        <v/>
      </c>
      <c r="Y1921" s="14">
        <f>IF(G1921="","",G1921)</f>
        <v/>
      </c>
      <c r="Z1921">
        <f>M1921</f>
        <v/>
      </c>
      <c r="AA1921">
        <f>N1921</f>
        <v/>
      </c>
      <c r="AB1921" s="14">
        <f>IF(H1921="","",H1921)</f>
        <v/>
      </c>
      <c r="AC1921">
        <f>O1921</f>
        <v/>
      </c>
      <c r="AD1921" s="14">
        <f>IF(I1921="","",I1921)</f>
        <v/>
      </c>
      <c r="AE1921">
        <f>P1921</f>
        <v/>
      </c>
      <c r="AH1921">
        <f>IF(S1921&lt;&gt;"",S1921,AH1920+900)</f>
        <v/>
      </c>
      <c r="AI1921">
        <f>IF(T1921&lt;&gt;"",T1921,AI1920)</f>
        <v/>
      </c>
      <c r="AJ1921">
        <f>IF(U1921&lt;&gt;"",U1921,AJ1920)</f>
        <v/>
      </c>
      <c r="AK1921">
        <f>IF(W1921&lt;&gt;"",W1921,"")</f>
        <v/>
      </c>
      <c r="AL1921" s="14">
        <f>IF(X1921&lt;&gt;"",X1921,"")</f>
        <v/>
      </c>
      <c r="AM1921" s="14">
        <f>IF(Y1921&lt;&gt;"",Y1921,"")</f>
        <v/>
      </c>
      <c r="AN1921" s="14">
        <f>IF(OR(AL1921="",AM1921=""),"",AL1921-AM1921)</f>
        <v/>
      </c>
      <c r="AO1921">
        <f>IF(AN1921="","",IF(AN1921&gt;0,"Bullish","Bearish"))</f>
        <v/>
      </c>
      <c r="AP1921">
        <f>IF(AO1921="",AP1920,AO1921)</f>
        <v/>
      </c>
      <c r="AQ1921" s="14">
        <f>IF(AB1921&lt;&gt;"",AB1921,"")</f>
        <v/>
      </c>
      <c r="AR1921" s="14">
        <f>IF(AD1921&lt;&gt;"",AD1921,"")</f>
        <v/>
      </c>
      <c r="AS1921">
        <f>IF(AS1920+1=13,1,AS1920+1)</f>
        <v/>
      </c>
      <c r="AT1921">
        <f>IFERROR(IF(SLOPE($AQ$1898:$AQ$1909,$AS$1898:$AS$1909)&gt;0,MIN(3,ABS(SLOPE($AQ$1898:$AQ$1909,$AS$1898:$AS$1909))),IF(SLOPE($AQ$1898:$AQ$1909,$AS$1898:$AS$1909)&lt;-0.5,-0.5,0)),0)</f>
        <v/>
      </c>
      <c r="AU1921">
        <f>IFERROR(IF(SLOPE($AR$1898:$AR$1909,$AS$1898:$AS$1909)&lt;0,MAX(-3,-ABS(SLOPE($AR$1898:$AR$1909,$AS$1898:$AS$1909))),IF(SLOPE($AR$1898:$AR$1909,$AS$1898:$AS$1909)&gt;0.5,0.5,0)),0)</f>
        <v/>
      </c>
      <c r="AV1921">
        <f>($AQ$1910+(AT1921*(AS1921-1)))</f>
        <v/>
      </c>
      <c r="AW1921">
        <f>($AR$1910+(AU1921*(AS1921-1)))</f>
        <v/>
      </c>
      <c r="AX1921">
        <f>IF(AT1921&gt;0,AV1921+AT1921,AV1921)</f>
        <v/>
      </c>
      <c r="AY1921">
        <f>IF(AU1921&lt;0,AW1921+AU1921,AW1921)</f>
        <v/>
      </c>
      <c r="BA1921" s="14">
        <f>IFERROR(AX1921-AQ1921,"")</f>
        <v/>
      </c>
      <c r="BB1921" s="14">
        <f>IFERROR(AY1921-AR1921,"")</f>
        <v/>
      </c>
      <c r="BD1921">
        <f>AH1921</f>
        <v/>
      </c>
      <c r="BE1921">
        <f>AI1921</f>
        <v/>
      </c>
      <c r="BF1921">
        <f>AJ1921</f>
        <v/>
      </c>
      <c r="BG1921" s="14">
        <f>L1921</f>
        <v/>
      </c>
      <c r="BH1921" s="14">
        <f>IF(X1921="","",X1921)</f>
        <v/>
      </c>
      <c r="BI1921" s="14">
        <f>IF(Y1921="","",Y1921)</f>
        <v/>
      </c>
      <c r="BJ1921">
        <f>Z1921</f>
        <v/>
      </c>
      <c r="BK1921">
        <f>AA1921</f>
        <v/>
      </c>
      <c r="BL1921">
        <f>IFERROR(AX1921,"")</f>
        <v/>
      </c>
      <c r="BM1921">
        <f>IFERROR(AY1921,"")</f>
        <v/>
      </c>
    </row>
    <row r="1922" ht="14.25" customHeight="1">
      <c r="A1922">
        <f>ALGLIB_SSA_XAUUSD!AA1922</f>
        <v/>
      </c>
      <c r="B1922">
        <f>IF($A1922="","",INDEX(ALGLIB_SSA_XAUUSD!$B$2:$B$2401,MATCH($A1922,ALGLIB_SSA_XAUUSD!$A$2:$A$2401,1)))</f>
        <v/>
      </c>
      <c r="C1922">
        <f>IF($A1922="","",INDEX(ALGLIB_SSA_XAUUSD!$C$2:$C$2401,MATCH($A1922,ALGLIB_SSA_XAUUSD!$A$2:$A$2401,1)))</f>
        <v/>
      </c>
      <c r="D1922" s="14">
        <f>IF($A1922="","",INT((ROW()-2)/12)+1)</f>
        <v/>
      </c>
      <c r="E1922" s="14">
        <f>IF($A1922="","",INDEX(ALGLIB_SSA_XAUUSD!$D$2:$D$2401,MATCH($A1922,ALGLIB_SSA_XAUUSD!$A$2:$A$2401,1)))</f>
        <v/>
      </c>
      <c r="F1922" s="14">
        <f>IF($A1922="","",INDEX(ALGLIB_SSA_XAUUSD!$E$2:$E$2401,MATCH($A1922,ALGLIB_SSA_XAUUSD!$A$2:$A$2401,1)))</f>
        <v/>
      </c>
      <c r="G1922" s="14">
        <f>IF($A1922="","",INDEX(ALGLIB_SSA_XAUUSD!$F$2:$F$2401,MATCH($A1922,ALGLIB_SSA_XAUUSD!$A$2:$A$2401,1)))</f>
        <v/>
      </c>
      <c r="H1922" s="14">
        <f>IF($A1922="","",INDEX(ALGLIB_SSA_XAUUSD!$G$2:$G$2401,MATCH($A1922,ALGLIB_SSA_XAUUSD!$A$2:$A$2401,1)))</f>
        <v/>
      </c>
      <c r="I1922" s="14">
        <f>IF($A1922="","",INDEX(ALGLIB_SSA_XAUUSD!$H$2:$H$2401,MATCH($A1922,ALGLIB_SSA_XAUUSD!$A$2:$A$2401,1)))</f>
        <v/>
      </c>
      <c r="J1922">
        <f>_xlfn.XLOOKUP($A1922,ALGLIB_SSA_XAUUSD!$AA$2:$AA$2401,ALGLIB_SSA_XAUUSD!$P$2:$P$2401,"",0)</f>
        <v/>
      </c>
      <c r="K1922">
        <f>_xlfn.XLOOKUP($A1922,ALGLIB_SSA_XAUUSD!$AA$2:$AA$2401,ALGLIB_SSA_XAUUSD!$Q$2:$Q$2401,"",0)</f>
        <v/>
      </c>
      <c r="L1922">
        <f>_xlfn.XLOOKUP($A1922,ALGLIB_SSA_XAUUSD!$AA$2:$AA$2401,ALGLIB_SSA_XAUUSD!$R$2:$R$2401,"",0)</f>
        <v/>
      </c>
      <c r="M1922">
        <f>_xlfn.XLOOKUP($A1922,ALGLIB_SSA_XAUUSD!$AA$2:$AA$2401,ALGLIB_SSA_XAUUSD!$S$2:$S$2401,"",0)</f>
        <v/>
      </c>
      <c r="N1922">
        <f>_xlfn.XLOOKUP($A1922,ALGLIB_SSA_XAUUSD!$AA$2:$AA$2401,ALGLIB_SSA_XAUUSD!$T$2:$T$2401,"",0)</f>
        <v/>
      </c>
      <c r="O1922">
        <f>_xlfn.XLOOKUP($A1922,ALGLIB_SSA_XAUUSD!$AA$2:$AA$2401,ALGLIB_SSA_XAUUSD!$U$2:$U$2401,"",0)</f>
        <v/>
      </c>
      <c r="P1922">
        <f>_xlfn.XLOOKUP($A1922,ALGLIB_SSA_XAUUSD!$AA$2:$AA$2401,ALGLIB_SSA_XAUUSD!$V$2:$V$2401,"",0)</f>
        <v/>
      </c>
      <c r="S1922">
        <f>A1922</f>
        <v/>
      </c>
      <c r="T1922">
        <f>J1922</f>
        <v/>
      </c>
      <c r="U1922">
        <f>K1922</f>
        <v/>
      </c>
      <c r="V1922" s="14">
        <f>IF($A1922="","",MOD(ROW()-2,12)+1)</f>
        <v/>
      </c>
      <c r="W1922">
        <f>L1922</f>
        <v/>
      </c>
      <c r="X1922" s="14">
        <f>IF(F1922="","",F1922)</f>
        <v/>
      </c>
      <c r="Y1922" s="14">
        <f>IF(G1922="","",G1922)</f>
        <v/>
      </c>
      <c r="Z1922">
        <f>M1922</f>
        <v/>
      </c>
      <c r="AA1922">
        <f>N1922</f>
        <v/>
      </c>
      <c r="AB1922" s="14">
        <f>IF(H1922="","",H1922)</f>
        <v/>
      </c>
      <c r="AC1922">
        <f>O1922</f>
        <v/>
      </c>
      <c r="AD1922" s="14">
        <f>IF(I1922="","",I1922)</f>
        <v/>
      </c>
      <c r="AE1922">
        <f>P1922</f>
        <v/>
      </c>
      <c r="AH1922">
        <f>IF(S1922&lt;&gt;"",S1922,AH1921+900)</f>
        <v/>
      </c>
      <c r="AI1922">
        <f>IF(T1922&lt;&gt;"",T1922,AI1921)</f>
        <v/>
      </c>
      <c r="AJ1922">
        <f>IF(U1922&lt;&gt;"",U1922,AJ1921)</f>
        <v/>
      </c>
      <c r="AK1922">
        <f>IF(W1922&lt;&gt;"",W1922,"")</f>
        <v/>
      </c>
      <c r="AL1922" s="14">
        <f>IF(X1922&lt;&gt;"",X1922,"")</f>
        <v/>
      </c>
      <c r="AM1922" s="14">
        <f>IF(Y1922&lt;&gt;"",Y1922,"")</f>
        <v/>
      </c>
      <c r="AN1922" s="14">
        <f>IF(OR(AL1922="",AM1922=""),"",AL1922-AM1922)</f>
        <v/>
      </c>
      <c r="AO1922">
        <f>IF(AN1922="","",IF(AN1922&gt;0,"Bullish","Bearish"))</f>
        <v/>
      </c>
      <c r="AP1922">
        <f>IF(AO1922="",AP1921,AO1922)</f>
        <v/>
      </c>
      <c r="AQ1922" s="14">
        <f>IF(AB1922&lt;&gt;"",AB1922,"")</f>
        <v/>
      </c>
      <c r="AR1922" s="14">
        <f>IF(AD1922&lt;&gt;"",AD1922,"")</f>
        <v/>
      </c>
      <c r="AS1922">
        <f>IF(AS1921+1=13,1,AS1921+1)</f>
        <v/>
      </c>
      <c r="AT1922">
        <f>IFERROR(IF(SLOPE($AQ$1910:$AQ$1921,$AS$1910:$AS$1921)&gt;0,MIN(3,ABS(SLOPE($AQ$1910:$AQ$1921,$AS$1910:$AS$1921))),IF(SLOPE($AQ$1910:$AQ$1921,$AS$1910:$AS$1921)&lt;-0.5,-0.5,0)),0)</f>
        <v/>
      </c>
      <c r="AU1922">
        <f>IFERROR(IF(SLOPE($AR$1910:$AR$1921,$AS$1910:$AS$1921)&lt;0,MAX(-3,-ABS(SLOPE($AR$1910:$AR$1921,$AS$1910:$AS$1921))),IF(SLOPE($AR$1910:$AR$1921,$AS$1910:$AS$1921)&gt;0.5,0.5,0)),0)</f>
        <v/>
      </c>
      <c r="AV1922">
        <f>($AQ$1922+(AT1922*(AS1922-1)))</f>
        <v/>
      </c>
      <c r="AW1922">
        <f>($AR$1922+(AU1922*(AS1922-1)))</f>
        <v/>
      </c>
      <c r="AX1922">
        <f>IF(AT1922&gt;0,AV1922+AT1922,AV1922)</f>
        <v/>
      </c>
      <c r="AY1922">
        <f>IF(AU1922&lt;0,AW1922+AU1922,AW1922)</f>
        <v/>
      </c>
      <c r="BA1922" s="14">
        <f>IFERROR(AX1922-AQ1922,"")</f>
        <v/>
      </c>
      <c r="BB1922" s="14">
        <f>IFERROR(AY1922-AR1922,"")</f>
        <v/>
      </c>
      <c r="BD1922">
        <f>AH1922</f>
        <v/>
      </c>
      <c r="BE1922">
        <f>AI1922</f>
        <v/>
      </c>
      <c r="BF1922">
        <f>AJ1922</f>
        <v/>
      </c>
      <c r="BG1922" s="14">
        <f>L1922</f>
        <v/>
      </c>
      <c r="BH1922" s="14">
        <f>IF(X1922="","",X1922)</f>
        <v/>
      </c>
      <c r="BI1922" s="14">
        <f>IF(Y1922="","",Y1922)</f>
        <v/>
      </c>
      <c r="BJ1922">
        <f>Z1922</f>
        <v/>
      </c>
      <c r="BK1922">
        <f>AA1922</f>
        <v/>
      </c>
      <c r="BL1922">
        <f>IFERROR(AX1922,"")</f>
        <v/>
      </c>
      <c r="BM1922">
        <f>IFERROR(AY1922,"")</f>
        <v/>
      </c>
    </row>
    <row r="1923" ht="14.25" customHeight="1">
      <c r="A1923">
        <f>ALGLIB_SSA_XAUUSD!AA1923</f>
        <v/>
      </c>
      <c r="B1923">
        <f>IF($A1923="","",INDEX(ALGLIB_SSA_XAUUSD!$B$2:$B$2401,MATCH($A1923,ALGLIB_SSA_XAUUSD!$A$2:$A$2401,1)))</f>
        <v/>
      </c>
      <c r="C1923">
        <f>IF($A1923="","",INDEX(ALGLIB_SSA_XAUUSD!$C$2:$C$2401,MATCH($A1923,ALGLIB_SSA_XAUUSD!$A$2:$A$2401,1)))</f>
        <v/>
      </c>
      <c r="D1923" s="14">
        <f>IF($A1923="","",INT((ROW()-2)/12)+1)</f>
        <v/>
      </c>
      <c r="E1923" s="14">
        <f>IF(AND(E1934&lt;&gt;"",D1934=D1922+1),E1922+(E1934-E1922)*1/12,"")</f>
        <v/>
      </c>
      <c r="F1923" s="14">
        <f>IF(AND(F1934&lt;&gt;"",D1934=D1922+1),F1922+(F1934-F1922)*1/12,"")</f>
        <v/>
      </c>
      <c r="G1923" s="14">
        <f>IF(AND(G1934&lt;&gt;"",D1934=D1922+1),G1922+(G1934-G1922)*1/12,"")</f>
        <v/>
      </c>
      <c r="H1923" s="14">
        <f>IF(AND(H1934&lt;&gt;"",D1934=D1922+1),H1922+(H1934-H1922)*1/12,"")</f>
        <v/>
      </c>
      <c r="I1923" s="14">
        <f>IF(AND(L1934&lt;&gt;"",D1934=D1922+1),I1922+(I1934-I1922)*1/12,"")</f>
        <v/>
      </c>
      <c r="J1923">
        <f>_xlfn.XLOOKUP($A1923,ALGLIB_SSA_XAUUSD!$AA$2:$AA$2401,ALGLIB_SSA_XAUUSD!$P$2:$P$2401,"",0)</f>
        <v/>
      </c>
      <c r="K1923">
        <f>_xlfn.XLOOKUP($A1923,ALGLIB_SSA_XAUUSD!$AA$2:$AA$2401,ALGLIB_SSA_XAUUSD!$Q$2:$Q$2401,"",0)</f>
        <v/>
      </c>
      <c r="L1923">
        <f>_xlfn.XLOOKUP($A1923,ALGLIB_SSA_XAUUSD!$AA$2:$AA$2401,ALGLIB_SSA_XAUUSD!$R$2:$R$2401,"",0)</f>
        <v/>
      </c>
      <c r="M1923">
        <f>_xlfn.XLOOKUP($A1923,ALGLIB_SSA_XAUUSD!$AA$2:$AA$2401,ALGLIB_SSA_XAUUSD!$S$2:$S$2401,"",0)</f>
        <v/>
      </c>
      <c r="N1923">
        <f>_xlfn.XLOOKUP($A1923,ALGLIB_SSA_XAUUSD!$AA$2:$AA$2401,ALGLIB_SSA_XAUUSD!$T$2:$T$2401,"",0)</f>
        <v/>
      </c>
      <c r="O1923">
        <f>_xlfn.XLOOKUP($A1923,ALGLIB_SSA_XAUUSD!$AA$2:$AA$2401,ALGLIB_SSA_XAUUSD!$U$2:$U$2401,"",0)</f>
        <v/>
      </c>
      <c r="P1923">
        <f>_xlfn.XLOOKUP($A1923,ALGLIB_SSA_XAUUSD!$AA$2:$AA$2401,ALGLIB_SSA_XAUUSD!$V$2:$V$2401,"",0)</f>
        <v/>
      </c>
      <c r="S1923">
        <f>A1923</f>
        <v/>
      </c>
      <c r="T1923">
        <f>J1923</f>
        <v/>
      </c>
      <c r="U1923">
        <f>K1923</f>
        <v/>
      </c>
      <c r="V1923" s="14">
        <f>IF($A1923="","",MOD(ROW()-2,12)+1)</f>
        <v/>
      </c>
      <c r="W1923">
        <f>L1923</f>
        <v/>
      </c>
      <c r="X1923" s="14">
        <f>IF(F1923="","",F1923)</f>
        <v/>
      </c>
      <c r="Y1923" s="14">
        <f>IF(G1923="","",G1923)</f>
        <v/>
      </c>
      <c r="Z1923">
        <f>M1923</f>
        <v/>
      </c>
      <c r="AA1923">
        <f>N1923</f>
        <v/>
      </c>
      <c r="AB1923" s="14">
        <f>IF(H1923="","",H1923)</f>
        <v/>
      </c>
      <c r="AC1923">
        <f>O1923</f>
        <v/>
      </c>
      <c r="AD1923" s="14">
        <f>IF(I1923="","",I1923)</f>
        <v/>
      </c>
      <c r="AE1923">
        <f>P1923</f>
        <v/>
      </c>
      <c r="AH1923">
        <f>IF(S1923&lt;&gt;"",S1923,AH1922+900)</f>
        <v/>
      </c>
      <c r="AI1923">
        <f>IF(T1923&lt;&gt;"",T1923,AI1922)</f>
        <v/>
      </c>
      <c r="AJ1923">
        <f>IF(U1923&lt;&gt;"",U1923,AJ1922)</f>
        <v/>
      </c>
      <c r="AK1923">
        <f>IF(W1923&lt;&gt;"",W1923,"")</f>
        <v/>
      </c>
      <c r="AL1923" s="14">
        <f>IF(X1923&lt;&gt;"",X1923,"")</f>
        <v/>
      </c>
      <c r="AM1923" s="14">
        <f>IF(Y1923&lt;&gt;"",Y1923,"")</f>
        <v/>
      </c>
      <c r="AN1923" s="14">
        <f>IF(OR(AL1923="",AM1923=""),"",AL1923-AM1923)</f>
        <v/>
      </c>
      <c r="AO1923">
        <f>IF(AN1923="","",IF(AN1923&gt;0,"Bullish","Bearish"))</f>
        <v/>
      </c>
      <c r="AP1923">
        <f>IF(AO1923="",AP1922,AO1923)</f>
        <v/>
      </c>
      <c r="AQ1923" s="14">
        <f>IF(AB1923&lt;&gt;"",AB1923,"")</f>
        <v/>
      </c>
      <c r="AR1923" s="14">
        <f>IF(AD1923&lt;&gt;"",AD1923,"")</f>
        <v/>
      </c>
      <c r="AS1923">
        <f>IF(AS1922+1=13,1,AS1922+1)</f>
        <v/>
      </c>
      <c r="AT1923">
        <f>IFERROR(IF(SLOPE($AQ$1910:$AQ$1921,$AS$1910:$AS$1921)&gt;0,MIN(3,ABS(SLOPE($AQ$1910:$AQ$1921,$AS$1910:$AS$1921))),IF(SLOPE($AQ$1910:$AQ$1921,$AS$1910:$AS$1921)&lt;-0.5,-0.5,0)),0)</f>
        <v/>
      </c>
      <c r="AU1923">
        <f>IFERROR(IF(SLOPE($AR$1910:$AR$1921,$AS$1910:$AS$1921)&lt;0,MAX(-3,-ABS(SLOPE($AR$1910:$AR$1921,$AS$1910:$AS$1921))),IF(SLOPE($AR$1910:$AR$1921,$AS$1910:$AS$1921)&gt;0.5,0.5,0)),0)</f>
        <v/>
      </c>
      <c r="AV1923">
        <f>($AQ$1922+(AT1923*(AS1923-1)))</f>
        <v/>
      </c>
      <c r="AW1923">
        <f>($AR$1922+(AU1923*(AS1923-1)))</f>
        <v/>
      </c>
      <c r="AX1923">
        <f>IF(AT1923&gt;0,AV1923+AT1923,AV1923)</f>
        <v/>
      </c>
      <c r="AY1923">
        <f>IF(AU1923&lt;0,AW1923+AU1923,AW1923)</f>
        <v/>
      </c>
      <c r="BA1923" s="14">
        <f>IFERROR(AX1923-AQ1923,"")</f>
        <v/>
      </c>
      <c r="BB1923" s="14">
        <f>IFERROR(AY1923-AR1923,"")</f>
        <v/>
      </c>
      <c r="BD1923">
        <f>AH1923</f>
        <v/>
      </c>
      <c r="BE1923">
        <f>AI1923</f>
        <v/>
      </c>
      <c r="BF1923">
        <f>AJ1923</f>
        <v/>
      </c>
      <c r="BG1923" s="14">
        <f>L1923</f>
        <v/>
      </c>
      <c r="BH1923" s="14">
        <f>IF(X1923="","",X1923)</f>
        <v/>
      </c>
      <c r="BI1923" s="14">
        <f>IF(Y1923="","",Y1923)</f>
        <v/>
      </c>
      <c r="BJ1923">
        <f>Z1923</f>
        <v/>
      </c>
      <c r="BK1923">
        <f>AA1923</f>
        <v/>
      </c>
      <c r="BL1923">
        <f>IFERROR(AX1923,"")</f>
        <v/>
      </c>
      <c r="BM1923">
        <f>IFERROR(AY1923,"")</f>
        <v/>
      </c>
    </row>
    <row r="1924" ht="14.25" customHeight="1">
      <c r="A1924">
        <f>ALGLIB_SSA_XAUUSD!AA1924</f>
        <v/>
      </c>
      <c r="B1924">
        <f>IF($A1924="","",INDEX(ALGLIB_SSA_XAUUSD!$B$2:$B$2401,MATCH($A1924,ALGLIB_SSA_XAUUSD!$A$2:$A$2401,1)))</f>
        <v/>
      </c>
      <c r="C1924">
        <f>IF($A1924="","",INDEX(ALGLIB_SSA_XAUUSD!$C$2:$C$2401,MATCH($A1924,ALGLIB_SSA_XAUUSD!$A$2:$A$2401,1)))</f>
        <v/>
      </c>
      <c r="D1924" s="14">
        <f>IF($A1924="","",INT((ROW()-2)/12)+1)</f>
        <v/>
      </c>
      <c r="E1924" s="14">
        <f>IF(AND(E1934&lt;&gt;"",D1934=D1922+1),E1922+(E1934-E1922)*2/12,"")</f>
        <v/>
      </c>
      <c r="F1924" s="14">
        <f>IF(AND(F1934&lt;&gt;"",D1934=D1922+1),F1922+(F1934-F1922)*2/12,"")</f>
        <v/>
      </c>
      <c r="G1924" s="14">
        <f>IF(AND(G1934&lt;&gt;"",D1934=D1922+1),G1922+(G1934-G1922)*2/12,"")</f>
        <v/>
      </c>
      <c r="H1924" s="14">
        <f>IF(AND(H1934&lt;&gt;"",D1934=D1922+1),H1922+(H1934-H1922)*2/12,"")</f>
        <v/>
      </c>
      <c r="I1924" s="14">
        <f>IF(AND(L1934&lt;&gt;"",D1934=D1922+1),I1922+(I1934-I1922)*2/12,"")</f>
        <v/>
      </c>
      <c r="J1924">
        <f>_xlfn.XLOOKUP($A1924,ALGLIB_SSA_XAUUSD!$AA$2:$AA$2401,ALGLIB_SSA_XAUUSD!$P$2:$P$2401,"",0)</f>
        <v/>
      </c>
      <c r="K1924">
        <f>_xlfn.XLOOKUP($A1924,ALGLIB_SSA_XAUUSD!$AA$2:$AA$2401,ALGLIB_SSA_XAUUSD!$Q$2:$Q$2401,"",0)</f>
        <v/>
      </c>
      <c r="L1924">
        <f>_xlfn.XLOOKUP($A1924,ALGLIB_SSA_XAUUSD!$AA$2:$AA$2401,ALGLIB_SSA_XAUUSD!$R$2:$R$2401,"",0)</f>
        <v/>
      </c>
      <c r="M1924">
        <f>_xlfn.XLOOKUP($A1924,ALGLIB_SSA_XAUUSD!$AA$2:$AA$2401,ALGLIB_SSA_XAUUSD!$S$2:$S$2401,"",0)</f>
        <v/>
      </c>
      <c r="N1924">
        <f>_xlfn.XLOOKUP($A1924,ALGLIB_SSA_XAUUSD!$AA$2:$AA$2401,ALGLIB_SSA_XAUUSD!$T$2:$T$2401,"",0)</f>
        <v/>
      </c>
      <c r="O1924">
        <f>_xlfn.XLOOKUP($A1924,ALGLIB_SSA_XAUUSD!$AA$2:$AA$2401,ALGLIB_SSA_XAUUSD!$U$2:$U$2401,"",0)</f>
        <v/>
      </c>
      <c r="P1924">
        <f>_xlfn.XLOOKUP($A1924,ALGLIB_SSA_XAUUSD!$AA$2:$AA$2401,ALGLIB_SSA_XAUUSD!$V$2:$V$2401,"",0)</f>
        <v/>
      </c>
      <c r="S1924">
        <f>A1924</f>
        <v/>
      </c>
      <c r="T1924">
        <f>J1924</f>
        <v/>
      </c>
      <c r="U1924">
        <f>K1924</f>
        <v/>
      </c>
      <c r="V1924" s="14">
        <f>IF($A1924="","",MOD(ROW()-2,12)+1)</f>
        <v/>
      </c>
      <c r="W1924">
        <f>L1924</f>
        <v/>
      </c>
      <c r="X1924" s="14">
        <f>IF(F1924="","",F1924)</f>
        <v/>
      </c>
      <c r="Y1924" s="14">
        <f>IF(G1924="","",G1924)</f>
        <v/>
      </c>
      <c r="Z1924">
        <f>M1924</f>
        <v/>
      </c>
      <c r="AA1924">
        <f>N1924</f>
        <v/>
      </c>
      <c r="AB1924" s="14">
        <f>IF(H1924="","",H1924)</f>
        <v/>
      </c>
      <c r="AC1924">
        <f>O1924</f>
        <v/>
      </c>
      <c r="AD1924" s="14">
        <f>IF(I1924="","",I1924)</f>
        <v/>
      </c>
      <c r="AE1924">
        <f>P1924</f>
        <v/>
      </c>
      <c r="AH1924">
        <f>IF(S1924&lt;&gt;"",S1924,AH1923+900)</f>
        <v/>
      </c>
      <c r="AI1924">
        <f>IF(T1924&lt;&gt;"",T1924,AI1923)</f>
        <v/>
      </c>
      <c r="AJ1924">
        <f>IF(U1924&lt;&gt;"",U1924,AJ1923)</f>
        <v/>
      </c>
      <c r="AK1924">
        <f>IF(W1924&lt;&gt;"",W1924,"")</f>
        <v/>
      </c>
      <c r="AL1924" s="14">
        <f>IF(X1924&lt;&gt;"",X1924,"")</f>
        <v/>
      </c>
      <c r="AM1924" s="14">
        <f>IF(Y1924&lt;&gt;"",Y1924,"")</f>
        <v/>
      </c>
      <c r="AN1924" s="14">
        <f>IF(OR(AL1924="",AM1924=""),"",AL1924-AM1924)</f>
        <v/>
      </c>
      <c r="AO1924">
        <f>IF(AN1924="","",IF(AN1924&gt;0,"Bullish","Bearish"))</f>
        <v/>
      </c>
      <c r="AP1924">
        <f>IF(AO1924="",AP1923,AO1924)</f>
        <v/>
      </c>
      <c r="AQ1924" s="14">
        <f>IF(AB1924&lt;&gt;"",AB1924,"")</f>
        <v/>
      </c>
      <c r="AR1924" s="14">
        <f>IF(AD1924&lt;&gt;"",AD1924,"")</f>
        <v/>
      </c>
      <c r="AS1924">
        <f>IF(AS1923+1=13,1,AS1923+1)</f>
        <v/>
      </c>
      <c r="AT1924">
        <f>IFERROR(IF(SLOPE($AQ$1910:$AQ$1921,$AS$1910:$AS$1921)&gt;0,MIN(3,ABS(SLOPE($AQ$1910:$AQ$1921,$AS$1910:$AS$1921))),IF(SLOPE($AQ$1910:$AQ$1921,$AS$1910:$AS$1921)&lt;-0.5,-0.5,0)),0)</f>
        <v/>
      </c>
      <c r="AU1924">
        <f>IFERROR(IF(SLOPE($AR$1910:$AR$1921,$AS$1910:$AS$1921)&lt;0,MAX(-3,-ABS(SLOPE($AR$1910:$AR$1921,$AS$1910:$AS$1921))),IF(SLOPE($AR$1910:$AR$1921,$AS$1910:$AS$1921)&gt;0.5,0.5,0)),0)</f>
        <v/>
      </c>
      <c r="AV1924">
        <f>($AQ$1922+(AT1924*(AS1924-1)))</f>
        <v/>
      </c>
      <c r="AW1924">
        <f>($AR$1922+(AU1924*(AS1924-1)))</f>
        <v/>
      </c>
      <c r="AX1924">
        <f>IF(AT1924&gt;0,AV1924+AT1924,AV1924)</f>
        <v/>
      </c>
      <c r="AY1924">
        <f>IF(AU1924&lt;0,AW1924+AU1924,AW1924)</f>
        <v/>
      </c>
      <c r="BA1924" s="14">
        <f>IFERROR(AX1924-AQ1924,"")</f>
        <v/>
      </c>
      <c r="BB1924" s="14">
        <f>IFERROR(AY1924-AR1924,"")</f>
        <v/>
      </c>
      <c r="BD1924">
        <f>AH1924</f>
        <v/>
      </c>
      <c r="BE1924">
        <f>AI1924</f>
        <v/>
      </c>
      <c r="BF1924">
        <f>AJ1924</f>
        <v/>
      </c>
      <c r="BG1924" s="14">
        <f>L1924</f>
        <v/>
      </c>
      <c r="BH1924" s="14">
        <f>IF(X1924="","",X1924)</f>
        <v/>
      </c>
      <c r="BI1924" s="14">
        <f>IF(Y1924="","",Y1924)</f>
        <v/>
      </c>
      <c r="BJ1924">
        <f>Z1924</f>
        <v/>
      </c>
      <c r="BK1924">
        <f>AA1924</f>
        <v/>
      </c>
      <c r="BL1924">
        <f>IFERROR(AX1924,"")</f>
        <v/>
      </c>
      <c r="BM1924">
        <f>IFERROR(AY1924,"")</f>
        <v/>
      </c>
    </row>
    <row r="1925" ht="14.25" customHeight="1">
      <c r="A1925">
        <f>ALGLIB_SSA_XAUUSD!AA1925</f>
        <v/>
      </c>
      <c r="B1925">
        <f>IF($A1925="","",INDEX(ALGLIB_SSA_XAUUSD!$B$2:$B$2401,MATCH($A1925,ALGLIB_SSA_XAUUSD!$A$2:$A$2401,1)))</f>
        <v/>
      </c>
      <c r="C1925">
        <f>IF($A1925="","",INDEX(ALGLIB_SSA_XAUUSD!$C$2:$C$2401,MATCH($A1925,ALGLIB_SSA_XAUUSD!$A$2:$A$2401,1)))</f>
        <v/>
      </c>
      <c r="D1925" s="14">
        <f>IF($A1925="","",INT((ROW()-2)/12)+1)</f>
        <v/>
      </c>
      <c r="E1925" s="14">
        <f>IF(AND(E1934&lt;&gt;"",D1934=D1922+1),E1922+(E1934-E1922)*3/12,"")</f>
        <v/>
      </c>
      <c r="F1925" s="14">
        <f>IF(AND(F1934&lt;&gt;"",D1934=D1922+1),F1922+(F1934-F1922)*3/12,"")</f>
        <v/>
      </c>
      <c r="G1925" s="14">
        <f>IF(AND(G1934&lt;&gt;"",D1934=D1922+1),G1922+(G1934-G1922)*3/12,"")</f>
        <v/>
      </c>
      <c r="H1925" s="14">
        <f>IF(AND(H1934&lt;&gt;"",D1934=D1922+1),H1922+(H1934-H1922)*3/12,"")</f>
        <v/>
      </c>
      <c r="I1925" s="14">
        <f>IF(AND(L1934&lt;&gt;"",D1934=D1922+1),I1922+(I1934-I1922)*3/12,"")</f>
        <v/>
      </c>
      <c r="J1925">
        <f>_xlfn.XLOOKUP($A1925,ALGLIB_SSA_XAUUSD!$AA$2:$AA$2401,ALGLIB_SSA_XAUUSD!$P$2:$P$2401,"",0)</f>
        <v/>
      </c>
      <c r="K1925">
        <f>_xlfn.XLOOKUP($A1925,ALGLIB_SSA_XAUUSD!$AA$2:$AA$2401,ALGLIB_SSA_XAUUSD!$Q$2:$Q$2401,"",0)</f>
        <v/>
      </c>
      <c r="L1925">
        <f>_xlfn.XLOOKUP($A1925,ALGLIB_SSA_XAUUSD!$AA$2:$AA$2401,ALGLIB_SSA_XAUUSD!$R$2:$R$2401,"",0)</f>
        <v/>
      </c>
      <c r="M1925">
        <f>_xlfn.XLOOKUP($A1925,ALGLIB_SSA_XAUUSD!$AA$2:$AA$2401,ALGLIB_SSA_XAUUSD!$S$2:$S$2401,"",0)</f>
        <v/>
      </c>
      <c r="N1925">
        <f>_xlfn.XLOOKUP($A1925,ALGLIB_SSA_XAUUSD!$AA$2:$AA$2401,ALGLIB_SSA_XAUUSD!$T$2:$T$2401,"",0)</f>
        <v/>
      </c>
      <c r="O1925">
        <f>_xlfn.XLOOKUP($A1925,ALGLIB_SSA_XAUUSD!$AA$2:$AA$2401,ALGLIB_SSA_XAUUSD!$U$2:$U$2401,"",0)</f>
        <v/>
      </c>
      <c r="P1925">
        <f>_xlfn.XLOOKUP($A1925,ALGLIB_SSA_XAUUSD!$AA$2:$AA$2401,ALGLIB_SSA_XAUUSD!$V$2:$V$2401,"",0)</f>
        <v/>
      </c>
      <c r="S1925">
        <f>A1925</f>
        <v/>
      </c>
      <c r="T1925">
        <f>J1925</f>
        <v/>
      </c>
      <c r="U1925">
        <f>K1925</f>
        <v/>
      </c>
      <c r="V1925" s="14">
        <f>IF($A1925="","",MOD(ROW()-2,12)+1)</f>
        <v/>
      </c>
      <c r="W1925">
        <f>L1925</f>
        <v/>
      </c>
      <c r="X1925" s="14">
        <f>IF(F1925="","",F1925)</f>
        <v/>
      </c>
      <c r="Y1925" s="14">
        <f>IF(G1925="","",G1925)</f>
        <v/>
      </c>
      <c r="Z1925">
        <f>M1925</f>
        <v/>
      </c>
      <c r="AA1925">
        <f>N1925</f>
        <v/>
      </c>
      <c r="AB1925" s="14">
        <f>IF(H1925="","",H1925)</f>
        <v/>
      </c>
      <c r="AC1925">
        <f>O1925</f>
        <v/>
      </c>
      <c r="AD1925" s="14">
        <f>IF(I1925="","",I1925)</f>
        <v/>
      </c>
      <c r="AE1925">
        <f>P1925</f>
        <v/>
      </c>
      <c r="AH1925">
        <f>IF(S1925&lt;&gt;"",S1925,AH1924+900)</f>
        <v/>
      </c>
      <c r="AI1925">
        <f>IF(T1925&lt;&gt;"",T1925,AI1924)</f>
        <v/>
      </c>
      <c r="AJ1925">
        <f>IF(U1925&lt;&gt;"",U1925,AJ1924)</f>
        <v/>
      </c>
      <c r="AK1925">
        <f>IF(W1925&lt;&gt;"",W1925,"")</f>
        <v/>
      </c>
      <c r="AL1925" s="14">
        <f>IF(X1925&lt;&gt;"",X1925,"")</f>
        <v/>
      </c>
      <c r="AM1925" s="14">
        <f>IF(Y1925&lt;&gt;"",Y1925,"")</f>
        <v/>
      </c>
      <c r="AN1925" s="14">
        <f>IF(OR(AL1925="",AM1925=""),"",AL1925-AM1925)</f>
        <v/>
      </c>
      <c r="AO1925">
        <f>IF(AN1925="","",IF(AN1925&gt;0,"Bullish","Bearish"))</f>
        <v/>
      </c>
      <c r="AP1925">
        <f>IF(AO1925="",AP1924,AO1925)</f>
        <v/>
      </c>
      <c r="AQ1925" s="14">
        <f>IF(AB1925&lt;&gt;"",AB1925,"")</f>
        <v/>
      </c>
      <c r="AR1925" s="14">
        <f>IF(AD1925&lt;&gt;"",AD1925,"")</f>
        <v/>
      </c>
      <c r="AS1925">
        <f>IF(AS1924+1=13,1,AS1924+1)</f>
        <v/>
      </c>
      <c r="AT1925">
        <f>IFERROR(IF(SLOPE($AQ$1910:$AQ$1921,$AS$1910:$AS$1921)&gt;0,MIN(3,ABS(SLOPE($AQ$1910:$AQ$1921,$AS$1910:$AS$1921))),IF(SLOPE($AQ$1910:$AQ$1921,$AS$1910:$AS$1921)&lt;-0.5,-0.5,0)),0)</f>
        <v/>
      </c>
      <c r="AU1925">
        <f>IFERROR(IF(SLOPE($AR$1910:$AR$1921,$AS$1910:$AS$1921)&lt;0,MAX(-3,-ABS(SLOPE($AR$1910:$AR$1921,$AS$1910:$AS$1921))),IF(SLOPE($AR$1910:$AR$1921,$AS$1910:$AS$1921)&gt;0.5,0.5,0)),0)</f>
        <v/>
      </c>
      <c r="AV1925">
        <f>($AQ$1922+(AT1925*(AS1925-1)))</f>
        <v/>
      </c>
      <c r="AW1925">
        <f>($AR$1922+(AU1925*(AS1925-1)))</f>
        <v/>
      </c>
      <c r="AX1925">
        <f>IF(AT1925&gt;0,AV1925+AT1925,AV1925)</f>
        <v/>
      </c>
      <c r="AY1925">
        <f>IF(AU1925&lt;0,AW1925+AU1925,AW1925)</f>
        <v/>
      </c>
      <c r="BA1925" s="14">
        <f>IFERROR(AX1925-AQ1925,"")</f>
        <v/>
      </c>
      <c r="BB1925" s="14">
        <f>IFERROR(AY1925-AR1925,"")</f>
        <v/>
      </c>
      <c r="BD1925">
        <f>AH1925</f>
        <v/>
      </c>
      <c r="BE1925">
        <f>AI1925</f>
        <v/>
      </c>
      <c r="BF1925">
        <f>AJ1925</f>
        <v/>
      </c>
      <c r="BG1925" s="14">
        <f>L1925</f>
        <v/>
      </c>
      <c r="BH1925" s="14">
        <f>IF(X1925="","",X1925)</f>
        <v/>
      </c>
      <c r="BI1925" s="14">
        <f>IF(Y1925="","",Y1925)</f>
        <v/>
      </c>
      <c r="BJ1925">
        <f>Z1925</f>
        <v/>
      </c>
      <c r="BK1925">
        <f>AA1925</f>
        <v/>
      </c>
      <c r="BL1925">
        <f>IFERROR(AX1925,"")</f>
        <v/>
      </c>
      <c r="BM1925">
        <f>IFERROR(AY1925,"")</f>
        <v/>
      </c>
    </row>
    <row r="1926" ht="14.25" customHeight="1">
      <c r="A1926">
        <f>ALGLIB_SSA_XAUUSD!AA1926</f>
        <v/>
      </c>
      <c r="B1926">
        <f>IF($A1926="","",INDEX(ALGLIB_SSA_XAUUSD!$B$2:$B$2401,MATCH($A1926,ALGLIB_SSA_XAUUSD!$A$2:$A$2401,1)))</f>
        <v/>
      </c>
      <c r="C1926">
        <f>IF($A1926="","",INDEX(ALGLIB_SSA_XAUUSD!$C$2:$C$2401,MATCH($A1926,ALGLIB_SSA_XAUUSD!$A$2:$A$2401,1)))</f>
        <v/>
      </c>
      <c r="D1926" s="14">
        <f>IF($A1926="","",INT((ROW()-2)/12)+1)</f>
        <v/>
      </c>
      <c r="E1926" s="14">
        <f>IF(AND(E1934&lt;&gt;"",D1934=D1922+1),E1922+(E1934-E1922)*4/12,"")</f>
        <v/>
      </c>
      <c r="F1926" s="14">
        <f>IF(AND(F1934&lt;&gt;"",D1934=D1922+1),F1922+(F1934-F1922)*4/12,"")</f>
        <v/>
      </c>
      <c r="G1926" s="14">
        <f>IF(AND(G1934&lt;&gt;"",D1934=D1922+1),G1922+(G1934-G1922)*4/12,"")</f>
        <v/>
      </c>
      <c r="H1926" s="14">
        <f>IF(AND(H1934&lt;&gt;"",D1934=D1922+1),H1922+(H1934-H1922)*4/12,"")</f>
        <v/>
      </c>
      <c r="I1926" s="14">
        <f>IF(AND(L1934&lt;&gt;"",D1934=D1922+1),I1922+(I1934-I1922)*4/12,"")</f>
        <v/>
      </c>
      <c r="J1926">
        <f>_xlfn.XLOOKUP($A1926,ALGLIB_SSA_XAUUSD!$AA$2:$AA$2401,ALGLIB_SSA_XAUUSD!$P$2:$P$2401,"",0)</f>
        <v/>
      </c>
      <c r="K1926">
        <f>_xlfn.XLOOKUP($A1926,ALGLIB_SSA_XAUUSD!$AA$2:$AA$2401,ALGLIB_SSA_XAUUSD!$Q$2:$Q$2401,"",0)</f>
        <v/>
      </c>
      <c r="L1926">
        <f>_xlfn.XLOOKUP($A1926,ALGLIB_SSA_XAUUSD!$AA$2:$AA$2401,ALGLIB_SSA_XAUUSD!$R$2:$R$2401,"",0)</f>
        <v/>
      </c>
      <c r="M1926">
        <f>_xlfn.XLOOKUP($A1926,ALGLIB_SSA_XAUUSD!$AA$2:$AA$2401,ALGLIB_SSA_XAUUSD!$S$2:$S$2401,"",0)</f>
        <v/>
      </c>
      <c r="N1926">
        <f>_xlfn.XLOOKUP($A1926,ALGLIB_SSA_XAUUSD!$AA$2:$AA$2401,ALGLIB_SSA_XAUUSD!$T$2:$T$2401,"",0)</f>
        <v/>
      </c>
      <c r="O1926">
        <f>_xlfn.XLOOKUP($A1926,ALGLIB_SSA_XAUUSD!$AA$2:$AA$2401,ALGLIB_SSA_XAUUSD!$U$2:$U$2401,"",0)</f>
        <v/>
      </c>
      <c r="P1926">
        <f>_xlfn.XLOOKUP($A1926,ALGLIB_SSA_XAUUSD!$AA$2:$AA$2401,ALGLIB_SSA_XAUUSD!$V$2:$V$2401,"",0)</f>
        <v/>
      </c>
      <c r="S1926">
        <f>A1926</f>
        <v/>
      </c>
      <c r="T1926">
        <f>J1926</f>
        <v/>
      </c>
      <c r="U1926">
        <f>K1926</f>
        <v/>
      </c>
      <c r="V1926" s="14">
        <f>IF($A1926="","",MOD(ROW()-2,12)+1)</f>
        <v/>
      </c>
      <c r="W1926">
        <f>L1926</f>
        <v/>
      </c>
      <c r="X1926" s="14">
        <f>IF(F1926="","",F1926)</f>
        <v/>
      </c>
      <c r="Y1926" s="14">
        <f>IF(G1926="","",G1926)</f>
        <v/>
      </c>
      <c r="Z1926">
        <f>M1926</f>
        <v/>
      </c>
      <c r="AA1926">
        <f>N1926</f>
        <v/>
      </c>
      <c r="AB1926" s="14">
        <f>IF(H1926="","",H1926)</f>
        <v/>
      </c>
      <c r="AC1926">
        <f>O1926</f>
        <v/>
      </c>
      <c r="AD1926" s="14">
        <f>IF(I1926="","",I1926)</f>
        <v/>
      </c>
      <c r="AE1926">
        <f>P1926</f>
        <v/>
      </c>
      <c r="AH1926">
        <f>IF(S1926&lt;&gt;"",S1926,AH1925+900)</f>
        <v/>
      </c>
      <c r="AI1926">
        <f>IF(T1926&lt;&gt;"",T1926,AI1925)</f>
        <v/>
      </c>
      <c r="AJ1926">
        <f>IF(U1926&lt;&gt;"",U1926,AJ1925)</f>
        <v/>
      </c>
      <c r="AK1926">
        <f>IF(W1926&lt;&gt;"",W1926,"")</f>
        <v/>
      </c>
      <c r="AL1926" s="14">
        <f>IF(X1926&lt;&gt;"",X1926,"")</f>
        <v/>
      </c>
      <c r="AM1926" s="14">
        <f>IF(Y1926&lt;&gt;"",Y1926,"")</f>
        <v/>
      </c>
      <c r="AN1926" s="14">
        <f>IF(OR(AL1926="",AM1926=""),"",AL1926-AM1926)</f>
        <v/>
      </c>
      <c r="AO1926">
        <f>IF(AN1926="","",IF(AN1926&gt;0,"Bullish","Bearish"))</f>
        <v/>
      </c>
      <c r="AP1926">
        <f>IF(AO1926="",AP1925,AO1926)</f>
        <v/>
      </c>
      <c r="AQ1926" s="14">
        <f>IF(AB1926&lt;&gt;"",AB1926,"")</f>
        <v/>
      </c>
      <c r="AR1926" s="14">
        <f>IF(AD1926&lt;&gt;"",AD1926,"")</f>
        <v/>
      </c>
      <c r="AS1926">
        <f>IF(AS1925+1=13,1,AS1925+1)</f>
        <v/>
      </c>
      <c r="AT1926">
        <f>IFERROR(IF(SLOPE($AQ$1910:$AQ$1921,$AS$1910:$AS$1921)&gt;0,MIN(3,ABS(SLOPE($AQ$1910:$AQ$1921,$AS$1910:$AS$1921))),IF(SLOPE($AQ$1910:$AQ$1921,$AS$1910:$AS$1921)&lt;-0.5,-0.5,0)),0)</f>
        <v/>
      </c>
      <c r="AU1926">
        <f>IFERROR(IF(SLOPE($AR$1910:$AR$1921,$AS$1910:$AS$1921)&lt;0,MAX(-3,-ABS(SLOPE($AR$1910:$AR$1921,$AS$1910:$AS$1921))),IF(SLOPE($AR$1910:$AR$1921,$AS$1910:$AS$1921)&gt;0.5,0.5,0)),0)</f>
        <v/>
      </c>
      <c r="AV1926">
        <f>($AQ$1922+(AT1926*(AS1926-1)))</f>
        <v/>
      </c>
      <c r="AW1926">
        <f>($AR$1922+(AU1926*(AS1926-1)))</f>
        <v/>
      </c>
      <c r="AX1926">
        <f>IF(AT1926&gt;0,AV1926+AT1926,AV1926)</f>
        <v/>
      </c>
      <c r="AY1926">
        <f>IF(AU1926&lt;0,AW1926+AU1926,AW1926)</f>
        <v/>
      </c>
      <c r="BA1926" s="14">
        <f>IFERROR(AX1926-AQ1926,"")</f>
        <v/>
      </c>
      <c r="BB1926" s="14">
        <f>IFERROR(AY1926-AR1926,"")</f>
        <v/>
      </c>
      <c r="BD1926">
        <f>AH1926</f>
        <v/>
      </c>
      <c r="BE1926">
        <f>AI1926</f>
        <v/>
      </c>
      <c r="BF1926">
        <f>AJ1926</f>
        <v/>
      </c>
      <c r="BG1926" s="14">
        <f>L1926</f>
        <v/>
      </c>
      <c r="BH1926" s="14">
        <f>IF(X1926="","",X1926)</f>
        <v/>
      </c>
      <c r="BI1926" s="14">
        <f>IF(Y1926="","",Y1926)</f>
        <v/>
      </c>
      <c r="BJ1926">
        <f>Z1926</f>
        <v/>
      </c>
      <c r="BK1926">
        <f>AA1926</f>
        <v/>
      </c>
      <c r="BL1926">
        <f>IFERROR(AX1926,"")</f>
        <v/>
      </c>
      <c r="BM1926">
        <f>IFERROR(AY1926,"")</f>
        <v/>
      </c>
    </row>
    <row r="1927" ht="14.25" customHeight="1">
      <c r="A1927">
        <f>ALGLIB_SSA_XAUUSD!AA1927</f>
        <v/>
      </c>
      <c r="B1927">
        <f>IF($A1927="","",INDEX(ALGLIB_SSA_XAUUSD!$B$2:$B$2401,MATCH($A1927,ALGLIB_SSA_XAUUSD!$A$2:$A$2401,1)))</f>
        <v/>
      </c>
      <c r="C1927">
        <f>IF($A1927="","",INDEX(ALGLIB_SSA_XAUUSD!$C$2:$C$2401,MATCH($A1927,ALGLIB_SSA_XAUUSD!$A$2:$A$2401,1)))</f>
        <v/>
      </c>
      <c r="D1927" s="14">
        <f>IF($A1927="","",INT((ROW()-2)/12)+1)</f>
        <v/>
      </c>
      <c r="E1927" s="14">
        <f>IF(AND(E1934&lt;&gt;"",D1934=D1922+1),E1922+(E1934-E1922)*5/12,"")</f>
        <v/>
      </c>
      <c r="F1927" s="14">
        <f>IF(AND(F1934&lt;&gt;"",D1934=D1922+1),F1922+(F1934-F1922)*5/12,"")</f>
        <v/>
      </c>
      <c r="G1927" s="14">
        <f>IF(AND(G1934&lt;&gt;"",D1934=D1922+1),G1922+(G1934-G1922)*5/12,"")</f>
        <v/>
      </c>
      <c r="H1927" s="14">
        <f>IF(AND(H1934&lt;&gt;"",D1934=D1922+1),H1922+(H1934-H1922)*5/12,"")</f>
        <v/>
      </c>
      <c r="I1927" s="14">
        <f>IF(AND(L1934&lt;&gt;"",D1934=D1922+1),I1922+(I1934-I1922)*5/12,"")</f>
        <v/>
      </c>
      <c r="J1927">
        <f>_xlfn.XLOOKUP($A1927,ALGLIB_SSA_XAUUSD!$AA$2:$AA$2401,ALGLIB_SSA_XAUUSD!$P$2:$P$2401,"",0)</f>
        <v/>
      </c>
      <c r="K1927">
        <f>_xlfn.XLOOKUP($A1927,ALGLIB_SSA_XAUUSD!$AA$2:$AA$2401,ALGLIB_SSA_XAUUSD!$Q$2:$Q$2401,"",0)</f>
        <v/>
      </c>
      <c r="L1927">
        <f>_xlfn.XLOOKUP($A1927,ALGLIB_SSA_XAUUSD!$AA$2:$AA$2401,ALGLIB_SSA_XAUUSD!$R$2:$R$2401,"",0)</f>
        <v/>
      </c>
      <c r="M1927">
        <f>_xlfn.XLOOKUP($A1927,ALGLIB_SSA_XAUUSD!$AA$2:$AA$2401,ALGLIB_SSA_XAUUSD!$S$2:$S$2401,"",0)</f>
        <v/>
      </c>
      <c r="N1927">
        <f>_xlfn.XLOOKUP($A1927,ALGLIB_SSA_XAUUSD!$AA$2:$AA$2401,ALGLIB_SSA_XAUUSD!$T$2:$T$2401,"",0)</f>
        <v/>
      </c>
      <c r="O1927">
        <f>_xlfn.XLOOKUP($A1927,ALGLIB_SSA_XAUUSD!$AA$2:$AA$2401,ALGLIB_SSA_XAUUSD!$U$2:$U$2401,"",0)</f>
        <v/>
      </c>
      <c r="P1927">
        <f>_xlfn.XLOOKUP($A1927,ALGLIB_SSA_XAUUSD!$AA$2:$AA$2401,ALGLIB_SSA_XAUUSD!$V$2:$V$2401,"",0)</f>
        <v/>
      </c>
      <c r="S1927">
        <f>A1927</f>
        <v/>
      </c>
      <c r="T1927">
        <f>J1927</f>
        <v/>
      </c>
      <c r="U1927">
        <f>K1927</f>
        <v/>
      </c>
      <c r="V1927" s="14">
        <f>IF($A1927="","",MOD(ROW()-2,12)+1)</f>
        <v/>
      </c>
      <c r="W1927">
        <f>L1927</f>
        <v/>
      </c>
      <c r="X1927" s="14">
        <f>IF(F1927="","",F1927)</f>
        <v/>
      </c>
      <c r="Y1927" s="14">
        <f>IF(G1927="","",G1927)</f>
        <v/>
      </c>
      <c r="Z1927">
        <f>M1927</f>
        <v/>
      </c>
      <c r="AA1927">
        <f>N1927</f>
        <v/>
      </c>
      <c r="AB1927" s="14">
        <f>IF(H1927="","",H1927)</f>
        <v/>
      </c>
      <c r="AC1927">
        <f>O1927</f>
        <v/>
      </c>
      <c r="AD1927" s="14">
        <f>IF(I1927="","",I1927)</f>
        <v/>
      </c>
      <c r="AE1927">
        <f>P1927</f>
        <v/>
      </c>
      <c r="AH1927">
        <f>IF(S1927&lt;&gt;"",S1927,AH1926+900)</f>
        <v/>
      </c>
      <c r="AI1927">
        <f>IF(T1927&lt;&gt;"",T1927,AI1926)</f>
        <v/>
      </c>
      <c r="AJ1927">
        <f>IF(U1927&lt;&gt;"",U1927,AJ1926)</f>
        <v/>
      </c>
      <c r="AK1927">
        <f>IF(W1927&lt;&gt;"",W1927,"")</f>
        <v/>
      </c>
      <c r="AL1927" s="14">
        <f>IF(X1927&lt;&gt;"",X1927,"")</f>
        <v/>
      </c>
      <c r="AM1927" s="14">
        <f>IF(Y1927&lt;&gt;"",Y1927,"")</f>
        <v/>
      </c>
      <c r="AN1927" s="14">
        <f>IF(OR(AL1927="",AM1927=""),"",AL1927-AM1927)</f>
        <v/>
      </c>
      <c r="AO1927">
        <f>IF(AN1927="","",IF(AN1927&gt;0,"Bullish","Bearish"))</f>
        <v/>
      </c>
      <c r="AP1927">
        <f>IF(AO1927="",AP1926,AO1927)</f>
        <v/>
      </c>
      <c r="AQ1927" s="14">
        <f>IF(AB1927&lt;&gt;"",AB1927,"")</f>
        <v/>
      </c>
      <c r="AR1927" s="14">
        <f>IF(AD1927&lt;&gt;"",AD1927,"")</f>
        <v/>
      </c>
      <c r="AS1927">
        <f>IF(AS1926+1=13,1,AS1926+1)</f>
        <v/>
      </c>
      <c r="AT1927">
        <f>IFERROR(IF(SLOPE($AQ$1910:$AQ$1921,$AS$1910:$AS$1921)&gt;0,MIN(3,ABS(SLOPE($AQ$1910:$AQ$1921,$AS$1910:$AS$1921))),IF(SLOPE($AQ$1910:$AQ$1921,$AS$1910:$AS$1921)&lt;-0.5,-0.5,0)),0)</f>
        <v/>
      </c>
      <c r="AU1927">
        <f>IFERROR(IF(SLOPE($AR$1910:$AR$1921,$AS$1910:$AS$1921)&lt;0,MAX(-3,-ABS(SLOPE($AR$1910:$AR$1921,$AS$1910:$AS$1921))),IF(SLOPE($AR$1910:$AR$1921,$AS$1910:$AS$1921)&gt;0.5,0.5,0)),0)</f>
        <v/>
      </c>
      <c r="AV1927">
        <f>($AQ$1922+(AT1927*(AS1927-1)))</f>
        <v/>
      </c>
      <c r="AW1927">
        <f>($AR$1922+(AU1927*(AS1927-1)))</f>
        <v/>
      </c>
      <c r="AX1927">
        <f>IF(AT1927&gt;0,AV1927+AT1927,AV1927)</f>
        <v/>
      </c>
      <c r="AY1927">
        <f>IF(AU1927&lt;0,AW1927+AU1927,AW1927)</f>
        <v/>
      </c>
      <c r="BA1927" s="14">
        <f>IFERROR(AX1927-AQ1927,"")</f>
        <v/>
      </c>
      <c r="BB1927" s="14">
        <f>IFERROR(AY1927-AR1927,"")</f>
        <v/>
      </c>
      <c r="BD1927">
        <f>AH1927</f>
        <v/>
      </c>
      <c r="BE1927">
        <f>AI1927</f>
        <v/>
      </c>
      <c r="BF1927">
        <f>AJ1927</f>
        <v/>
      </c>
      <c r="BG1927" s="14">
        <f>L1927</f>
        <v/>
      </c>
      <c r="BH1927" s="14">
        <f>IF(X1927="","",X1927)</f>
        <v/>
      </c>
      <c r="BI1927" s="14">
        <f>IF(Y1927="","",Y1927)</f>
        <v/>
      </c>
      <c r="BJ1927">
        <f>Z1927</f>
        <v/>
      </c>
      <c r="BK1927">
        <f>AA1927</f>
        <v/>
      </c>
      <c r="BL1927">
        <f>IFERROR(AX1927,"")</f>
        <v/>
      </c>
      <c r="BM1927">
        <f>IFERROR(AY1927,"")</f>
        <v/>
      </c>
    </row>
    <row r="1928" ht="14.25" customHeight="1">
      <c r="A1928">
        <f>ALGLIB_SSA_XAUUSD!AA1928</f>
        <v/>
      </c>
      <c r="B1928">
        <f>IF($A1928="","",INDEX(ALGLIB_SSA_XAUUSD!$B$2:$B$2401,MATCH($A1928,ALGLIB_SSA_XAUUSD!$A$2:$A$2401,1)))</f>
        <v/>
      </c>
      <c r="C1928">
        <f>IF($A1928="","",INDEX(ALGLIB_SSA_XAUUSD!$C$2:$C$2401,MATCH($A1928,ALGLIB_SSA_XAUUSD!$A$2:$A$2401,1)))</f>
        <v/>
      </c>
      <c r="D1928" s="14">
        <f>IF($A1928="","",INT((ROW()-2)/12)+1)</f>
        <v/>
      </c>
      <c r="E1928" s="14">
        <f>IF(AND(E1934&lt;&gt;"",D1934=D1922+1),E1922+(E1934-E1922)*6/12,"")</f>
        <v/>
      </c>
      <c r="F1928" s="14">
        <f>IF(AND(F1934&lt;&gt;"",D1934=D1922+1),F1922+(F1934-F1922)*6/12,"")</f>
        <v/>
      </c>
      <c r="G1928" s="14">
        <f>IF(AND(G1934&lt;&gt;"",D1934=D1922+1),G1922+(G1934-G1922)*6/12,"")</f>
        <v/>
      </c>
      <c r="H1928" s="14">
        <f>IF(AND(H1934&lt;&gt;"",D1934=D1922+1),H1922+(H1934-H1922)*6/12,"")</f>
        <v/>
      </c>
      <c r="I1928" s="14">
        <f>IF(AND(L1934&lt;&gt;"",D1934=D1922+1),I1922+(I1934-I1922)*6/12,"")</f>
        <v/>
      </c>
      <c r="J1928">
        <f>_xlfn.XLOOKUP($A1928,ALGLIB_SSA_XAUUSD!$AA$2:$AA$2401,ALGLIB_SSA_XAUUSD!$P$2:$P$2401,"",0)</f>
        <v/>
      </c>
      <c r="K1928">
        <f>_xlfn.XLOOKUP($A1928,ALGLIB_SSA_XAUUSD!$AA$2:$AA$2401,ALGLIB_SSA_XAUUSD!$Q$2:$Q$2401,"",0)</f>
        <v/>
      </c>
      <c r="L1928">
        <f>_xlfn.XLOOKUP($A1928,ALGLIB_SSA_XAUUSD!$AA$2:$AA$2401,ALGLIB_SSA_XAUUSD!$R$2:$R$2401,"",0)</f>
        <v/>
      </c>
      <c r="M1928">
        <f>_xlfn.XLOOKUP($A1928,ALGLIB_SSA_XAUUSD!$AA$2:$AA$2401,ALGLIB_SSA_XAUUSD!$S$2:$S$2401,"",0)</f>
        <v/>
      </c>
      <c r="N1928">
        <f>_xlfn.XLOOKUP($A1928,ALGLIB_SSA_XAUUSD!$AA$2:$AA$2401,ALGLIB_SSA_XAUUSD!$T$2:$T$2401,"",0)</f>
        <v/>
      </c>
      <c r="O1928">
        <f>_xlfn.XLOOKUP($A1928,ALGLIB_SSA_XAUUSD!$AA$2:$AA$2401,ALGLIB_SSA_XAUUSD!$U$2:$U$2401,"",0)</f>
        <v/>
      </c>
      <c r="P1928">
        <f>_xlfn.XLOOKUP($A1928,ALGLIB_SSA_XAUUSD!$AA$2:$AA$2401,ALGLIB_SSA_XAUUSD!$V$2:$V$2401,"",0)</f>
        <v/>
      </c>
      <c r="S1928">
        <f>A1928</f>
        <v/>
      </c>
      <c r="T1928">
        <f>J1928</f>
        <v/>
      </c>
      <c r="U1928">
        <f>K1928</f>
        <v/>
      </c>
      <c r="V1928" s="14">
        <f>IF($A1928="","",MOD(ROW()-2,12)+1)</f>
        <v/>
      </c>
      <c r="W1928">
        <f>L1928</f>
        <v/>
      </c>
      <c r="X1928" s="14">
        <f>IF(F1928="","",F1928)</f>
        <v/>
      </c>
      <c r="Y1928" s="14">
        <f>IF(G1928="","",G1928)</f>
        <v/>
      </c>
      <c r="Z1928">
        <f>M1928</f>
        <v/>
      </c>
      <c r="AA1928">
        <f>N1928</f>
        <v/>
      </c>
      <c r="AB1928" s="14">
        <f>IF(H1928="","",H1928)</f>
        <v/>
      </c>
      <c r="AC1928">
        <f>O1928</f>
        <v/>
      </c>
      <c r="AD1928" s="14">
        <f>IF(I1928="","",I1928)</f>
        <v/>
      </c>
      <c r="AE1928">
        <f>P1928</f>
        <v/>
      </c>
      <c r="AH1928">
        <f>IF(S1928&lt;&gt;"",S1928,AH1927+900)</f>
        <v/>
      </c>
      <c r="AI1928">
        <f>IF(T1928&lt;&gt;"",T1928,AI1927)</f>
        <v/>
      </c>
      <c r="AJ1928">
        <f>IF(U1928&lt;&gt;"",U1928,AJ1927)</f>
        <v/>
      </c>
      <c r="AK1928">
        <f>IF(W1928&lt;&gt;"",W1928,"")</f>
        <v/>
      </c>
      <c r="AL1928" s="14">
        <f>IF(X1928&lt;&gt;"",X1928,"")</f>
        <v/>
      </c>
      <c r="AM1928" s="14">
        <f>IF(Y1928&lt;&gt;"",Y1928,"")</f>
        <v/>
      </c>
      <c r="AN1928" s="14">
        <f>IF(OR(AL1928="",AM1928=""),"",AL1928-AM1928)</f>
        <v/>
      </c>
      <c r="AO1928">
        <f>IF(AN1928="","",IF(AN1928&gt;0,"Bullish","Bearish"))</f>
        <v/>
      </c>
      <c r="AP1928">
        <f>IF(AO1928="",AP1927,AO1928)</f>
        <v/>
      </c>
      <c r="AQ1928" s="14">
        <f>IF(AB1928&lt;&gt;"",AB1928,"")</f>
        <v/>
      </c>
      <c r="AR1928" s="14">
        <f>IF(AD1928&lt;&gt;"",AD1928,"")</f>
        <v/>
      </c>
      <c r="AS1928">
        <f>IF(AS1927+1=13,1,AS1927+1)</f>
        <v/>
      </c>
      <c r="AT1928">
        <f>IFERROR(IF(SLOPE($AQ$1910:$AQ$1921,$AS$1910:$AS$1921)&gt;0,MIN(3,ABS(SLOPE($AQ$1910:$AQ$1921,$AS$1910:$AS$1921))),IF(SLOPE($AQ$1910:$AQ$1921,$AS$1910:$AS$1921)&lt;-0.5,-0.5,0)),0)</f>
        <v/>
      </c>
      <c r="AU1928">
        <f>IFERROR(IF(SLOPE($AR$1910:$AR$1921,$AS$1910:$AS$1921)&lt;0,MAX(-3,-ABS(SLOPE($AR$1910:$AR$1921,$AS$1910:$AS$1921))),IF(SLOPE($AR$1910:$AR$1921,$AS$1910:$AS$1921)&gt;0.5,0.5,0)),0)</f>
        <v/>
      </c>
      <c r="AV1928">
        <f>($AQ$1922+(AT1928*(AS1928-1)))</f>
        <v/>
      </c>
      <c r="AW1928">
        <f>($AR$1922+(AU1928*(AS1928-1)))</f>
        <v/>
      </c>
      <c r="AX1928">
        <f>IF(AT1928&gt;0,AV1928+AT1928,AV1928)</f>
        <v/>
      </c>
      <c r="AY1928">
        <f>IF(AU1928&lt;0,AW1928+AU1928,AW1928)</f>
        <v/>
      </c>
      <c r="BA1928" s="14">
        <f>IFERROR(AX1928-AQ1928,"")</f>
        <v/>
      </c>
      <c r="BB1928" s="14">
        <f>IFERROR(AY1928-AR1928,"")</f>
        <v/>
      </c>
      <c r="BD1928">
        <f>AH1928</f>
        <v/>
      </c>
      <c r="BE1928">
        <f>AI1928</f>
        <v/>
      </c>
      <c r="BF1928">
        <f>AJ1928</f>
        <v/>
      </c>
      <c r="BG1928" s="14">
        <f>L1928</f>
        <v/>
      </c>
      <c r="BH1928" s="14">
        <f>IF(X1928="","",X1928)</f>
        <v/>
      </c>
      <c r="BI1928" s="14">
        <f>IF(Y1928="","",Y1928)</f>
        <v/>
      </c>
      <c r="BJ1928">
        <f>Z1928</f>
        <v/>
      </c>
      <c r="BK1928">
        <f>AA1928</f>
        <v/>
      </c>
      <c r="BL1928">
        <f>IFERROR(AX1928,"")</f>
        <v/>
      </c>
      <c r="BM1928">
        <f>IFERROR(AY1928,"")</f>
        <v/>
      </c>
    </row>
    <row r="1929" ht="14.25" customHeight="1">
      <c r="A1929">
        <f>ALGLIB_SSA_XAUUSD!AA1929</f>
        <v/>
      </c>
      <c r="B1929">
        <f>IF($A1929="","",INDEX(ALGLIB_SSA_XAUUSD!$B$2:$B$2401,MATCH($A1929,ALGLIB_SSA_XAUUSD!$A$2:$A$2401,1)))</f>
        <v/>
      </c>
      <c r="C1929">
        <f>IF($A1929="","",INDEX(ALGLIB_SSA_XAUUSD!$C$2:$C$2401,MATCH($A1929,ALGLIB_SSA_XAUUSD!$A$2:$A$2401,1)))</f>
        <v/>
      </c>
      <c r="D1929" s="14">
        <f>IF($A1929="","",INT((ROW()-2)/12)+1)</f>
        <v/>
      </c>
      <c r="E1929" s="14">
        <f>IF(AND(E1934&lt;&gt;"",D1934=D1922+1),E1922+(E1934-E1922)*7/12,"")</f>
        <v/>
      </c>
      <c r="F1929" s="14">
        <f>IF(AND(F1934&lt;&gt;"",D1934=D1922+1),F1922+(F1934-F1922)*7/12,"")</f>
        <v/>
      </c>
      <c r="G1929" s="14">
        <f>IF(AND(G1934&lt;&gt;"",D1934=D1922+1),G1922+(G1934-G1922)*7/12,"")</f>
        <v/>
      </c>
      <c r="H1929" s="14">
        <f>IF(AND(H1934&lt;&gt;"",D1934=D1922+1),H1922+(H1934-H1922)*7/12,"")</f>
        <v/>
      </c>
      <c r="I1929" s="14">
        <f>IF(AND(L1934&lt;&gt;"",D1934=D1922+1),I1922+(I1934-I1922)*7/12,"")</f>
        <v/>
      </c>
      <c r="J1929">
        <f>_xlfn.XLOOKUP($A1929,ALGLIB_SSA_XAUUSD!$AA$2:$AA$2401,ALGLIB_SSA_XAUUSD!$P$2:$P$2401,"",0)</f>
        <v/>
      </c>
      <c r="K1929">
        <f>_xlfn.XLOOKUP($A1929,ALGLIB_SSA_XAUUSD!$AA$2:$AA$2401,ALGLIB_SSA_XAUUSD!$Q$2:$Q$2401,"",0)</f>
        <v/>
      </c>
      <c r="L1929">
        <f>_xlfn.XLOOKUP($A1929,ALGLIB_SSA_XAUUSD!$AA$2:$AA$2401,ALGLIB_SSA_XAUUSD!$R$2:$R$2401,"",0)</f>
        <v/>
      </c>
      <c r="M1929">
        <f>_xlfn.XLOOKUP($A1929,ALGLIB_SSA_XAUUSD!$AA$2:$AA$2401,ALGLIB_SSA_XAUUSD!$S$2:$S$2401,"",0)</f>
        <v/>
      </c>
      <c r="N1929">
        <f>_xlfn.XLOOKUP($A1929,ALGLIB_SSA_XAUUSD!$AA$2:$AA$2401,ALGLIB_SSA_XAUUSD!$T$2:$T$2401,"",0)</f>
        <v/>
      </c>
      <c r="O1929">
        <f>_xlfn.XLOOKUP($A1929,ALGLIB_SSA_XAUUSD!$AA$2:$AA$2401,ALGLIB_SSA_XAUUSD!$U$2:$U$2401,"",0)</f>
        <v/>
      </c>
      <c r="P1929">
        <f>_xlfn.XLOOKUP($A1929,ALGLIB_SSA_XAUUSD!$AA$2:$AA$2401,ALGLIB_SSA_XAUUSD!$V$2:$V$2401,"",0)</f>
        <v/>
      </c>
      <c r="S1929">
        <f>A1929</f>
        <v/>
      </c>
      <c r="T1929">
        <f>J1929</f>
        <v/>
      </c>
      <c r="U1929">
        <f>K1929</f>
        <v/>
      </c>
      <c r="V1929" s="14">
        <f>IF($A1929="","",MOD(ROW()-2,12)+1)</f>
        <v/>
      </c>
      <c r="W1929">
        <f>L1929</f>
        <v/>
      </c>
      <c r="X1929" s="14">
        <f>IF(F1929="","",F1929)</f>
        <v/>
      </c>
      <c r="Y1929" s="14">
        <f>IF(G1929="","",G1929)</f>
        <v/>
      </c>
      <c r="Z1929">
        <f>M1929</f>
        <v/>
      </c>
      <c r="AA1929">
        <f>N1929</f>
        <v/>
      </c>
      <c r="AB1929" s="14">
        <f>IF(H1929="","",H1929)</f>
        <v/>
      </c>
      <c r="AC1929">
        <f>O1929</f>
        <v/>
      </c>
      <c r="AD1929" s="14">
        <f>IF(I1929="","",I1929)</f>
        <v/>
      </c>
      <c r="AE1929">
        <f>P1929</f>
        <v/>
      </c>
      <c r="AH1929">
        <f>IF(S1929&lt;&gt;"",S1929,AH1928+900)</f>
        <v/>
      </c>
      <c r="AI1929">
        <f>IF(T1929&lt;&gt;"",T1929,AI1928)</f>
        <v/>
      </c>
      <c r="AJ1929">
        <f>IF(U1929&lt;&gt;"",U1929,AJ1928)</f>
        <v/>
      </c>
      <c r="AK1929">
        <f>IF(W1929&lt;&gt;"",W1929,"")</f>
        <v/>
      </c>
      <c r="AL1929" s="14">
        <f>IF(X1929&lt;&gt;"",X1929,"")</f>
        <v/>
      </c>
      <c r="AM1929" s="14">
        <f>IF(Y1929&lt;&gt;"",Y1929,"")</f>
        <v/>
      </c>
      <c r="AN1929" s="14">
        <f>IF(OR(AL1929="",AM1929=""),"",AL1929-AM1929)</f>
        <v/>
      </c>
      <c r="AO1929">
        <f>IF(AN1929="","",IF(AN1929&gt;0,"Bullish","Bearish"))</f>
        <v/>
      </c>
      <c r="AP1929">
        <f>IF(AO1929="",AP1928,AO1929)</f>
        <v/>
      </c>
      <c r="AQ1929" s="14">
        <f>IF(AB1929&lt;&gt;"",AB1929,"")</f>
        <v/>
      </c>
      <c r="AR1929" s="14">
        <f>IF(AD1929&lt;&gt;"",AD1929,"")</f>
        <v/>
      </c>
      <c r="AS1929">
        <f>IF(AS1928+1=13,1,AS1928+1)</f>
        <v/>
      </c>
      <c r="AT1929">
        <f>IFERROR(IF(SLOPE($AQ$1910:$AQ$1921,$AS$1910:$AS$1921)&gt;0,MIN(3,ABS(SLOPE($AQ$1910:$AQ$1921,$AS$1910:$AS$1921))),IF(SLOPE($AQ$1910:$AQ$1921,$AS$1910:$AS$1921)&lt;-0.5,-0.5,0)),0)</f>
        <v/>
      </c>
      <c r="AU1929">
        <f>IFERROR(IF(SLOPE($AR$1910:$AR$1921,$AS$1910:$AS$1921)&lt;0,MAX(-3,-ABS(SLOPE($AR$1910:$AR$1921,$AS$1910:$AS$1921))),IF(SLOPE($AR$1910:$AR$1921,$AS$1910:$AS$1921)&gt;0.5,0.5,0)),0)</f>
        <v/>
      </c>
      <c r="AV1929">
        <f>($AQ$1922+(AT1929*(AS1929-1)))</f>
        <v/>
      </c>
      <c r="AW1929">
        <f>($AR$1922+(AU1929*(AS1929-1)))</f>
        <v/>
      </c>
      <c r="AX1929">
        <f>IF(AT1929&gt;0,AV1929+AT1929,AV1929)</f>
        <v/>
      </c>
      <c r="AY1929">
        <f>IF(AU1929&lt;0,AW1929+AU1929,AW1929)</f>
        <v/>
      </c>
      <c r="BA1929" s="14">
        <f>IFERROR(AX1929-AQ1929,"")</f>
        <v/>
      </c>
      <c r="BB1929" s="14">
        <f>IFERROR(AY1929-AR1929,"")</f>
        <v/>
      </c>
      <c r="BD1929">
        <f>AH1929</f>
        <v/>
      </c>
      <c r="BE1929">
        <f>AI1929</f>
        <v/>
      </c>
      <c r="BF1929">
        <f>AJ1929</f>
        <v/>
      </c>
      <c r="BG1929" s="14">
        <f>L1929</f>
        <v/>
      </c>
      <c r="BH1929" s="14">
        <f>IF(X1929="","",X1929)</f>
        <v/>
      </c>
      <c r="BI1929" s="14">
        <f>IF(Y1929="","",Y1929)</f>
        <v/>
      </c>
      <c r="BJ1929">
        <f>Z1929</f>
        <v/>
      </c>
      <c r="BK1929">
        <f>AA1929</f>
        <v/>
      </c>
      <c r="BL1929">
        <f>IFERROR(AX1929,"")</f>
        <v/>
      </c>
      <c r="BM1929">
        <f>IFERROR(AY1929,"")</f>
        <v/>
      </c>
    </row>
    <row r="1930" ht="14.25" customHeight="1">
      <c r="A1930">
        <f>ALGLIB_SSA_XAUUSD!AA1930</f>
        <v/>
      </c>
      <c r="B1930">
        <f>IF($A1930="","",INDEX(ALGLIB_SSA_XAUUSD!$B$2:$B$2401,MATCH($A1930,ALGLIB_SSA_XAUUSD!$A$2:$A$2401,1)))</f>
        <v/>
      </c>
      <c r="C1930">
        <f>IF($A1930="","",INDEX(ALGLIB_SSA_XAUUSD!$C$2:$C$2401,MATCH($A1930,ALGLIB_SSA_XAUUSD!$A$2:$A$2401,1)))</f>
        <v/>
      </c>
      <c r="D1930" s="14">
        <f>IF($A1930="","",INT((ROW()-2)/12)+1)</f>
        <v/>
      </c>
      <c r="E1930" s="14">
        <f>IF(AND(E1934&lt;&gt;"",D1934=D1922+1),E1922+(E1934-E1922)*8/12,"")</f>
        <v/>
      </c>
      <c r="F1930" s="14">
        <f>IF(AND(F1934&lt;&gt;"",D1934=D1922+1),F1922+(F1934-F1922)*8/12,"")</f>
        <v/>
      </c>
      <c r="G1930" s="14">
        <f>IF(AND(G1934&lt;&gt;"",D1934=D1922+1),G1922+(G1934-G1922)*8/12,"")</f>
        <v/>
      </c>
      <c r="H1930" s="14">
        <f>IF(AND(H1934&lt;&gt;"",D1934=D1922+1),H1922+(H1934-H1922)*8/12,"")</f>
        <v/>
      </c>
      <c r="I1930" s="14">
        <f>IF(AND(L1934&lt;&gt;"",D1934=D1922+1),I1922+(I1934-I1922)*8/12,"")</f>
        <v/>
      </c>
      <c r="J1930">
        <f>_xlfn.XLOOKUP($A1930,ALGLIB_SSA_XAUUSD!$AA$2:$AA$2401,ALGLIB_SSA_XAUUSD!$P$2:$P$2401,"",0)</f>
        <v/>
      </c>
      <c r="K1930">
        <f>_xlfn.XLOOKUP($A1930,ALGLIB_SSA_XAUUSD!$AA$2:$AA$2401,ALGLIB_SSA_XAUUSD!$Q$2:$Q$2401,"",0)</f>
        <v/>
      </c>
      <c r="L1930">
        <f>_xlfn.XLOOKUP($A1930,ALGLIB_SSA_XAUUSD!$AA$2:$AA$2401,ALGLIB_SSA_XAUUSD!$R$2:$R$2401,"",0)</f>
        <v/>
      </c>
      <c r="M1930">
        <f>_xlfn.XLOOKUP($A1930,ALGLIB_SSA_XAUUSD!$AA$2:$AA$2401,ALGLIB_SSA_XAUUSD!$S$2:$S$2401,"",0)</f>
        <v/>
      </c>
      <c r="N1930">
        <f>_xlfn.XLOOKUP($A1930,ALGLIB_SSA_XAUUSD!$AA$2:$AA$2401,ALGLIB_SSA_XAUUSD!$T$2:$T$2401,"",0)</f>
        <v/>
      </c>
      <c r="O1930">
        <f>_xlfn.XLOOKUP($A1930,ALGLIB_SSA_XAUUSD!$AA$2:$AA$2401,ALGLIB_SSA_XAUUSD!$U$2:$U$2401,"",0)</f>
        <v/>
      </c>
      <c r="P1930">
        <f>_xlfn.XLOOKUP($A1930,ALGLIB_SSA_XAUUSD!$AA$2:$AA$2401,ALGLIB_SSA_XAUUSD!$V$2:$V$2401,"",0)</f>
        <v/>
      </c>
      <c r="S1930">
        <f>A1930</f>
        <v/>
      </c>
      <c r="T1930">
        <f>J1930</f>
        <v/>
      </c>
      <c r="U1930">
        <f>K1930</f>
        <v/>
      </c>
      <c r="V1930" s="14">
        <f>IF($A1930="","",MOD(ROW()-2,12)+1)</f>
        <v/>
      </c>
      <c r="W1930">
        <f>L1930</f>
        <v/>
      </c>
      <c r="X1930" s="14">
        <f>IF(F1930="","",F1930)</f>
        <v/>
      </c>
      <c r="Y1930" s="14">
        <f>IF(G1930="","",G1930)</f>
        <v/>
      </c>
      <c r="Z1930">
        <f>M1930</f>
        <v/>
      </c>
      <c r="AA1930">
        <f>N1930</f>
        <v/>
      </c>
      <c r="AB1930" s="14">
        <f>IF(H1930="","",H1930)</f>
        <v/>
      </c>
      <c r="AC1930">
        <f>O1930</f>
        <v/>
      </c>
      <c r="AD1930" s="14">
        <f>IF(I1930="","",I1930)</f>
        <v/>
      </c>
      <c r="AE1930">
        <f>P1930</f>
        <v/>
      </c>
      <c r="AH1930">
        <f>IF(S1930&lt;&gt;"",S1930,AH1929+900)</f>
        <v/>
      </c>
      <c r="AI1930">
        <f>IF(T1930&lt;&gt;"",T1930,AI1929)</f>
        <v/>
      </c>
      <c r="AJ1930">
        <f>IF(U1930&lt;&gt;"",U1930,AJ1929)</f>
        <v/>
      </c>
      <c r="AK1930">
        <f>IF(W1930&lt;&gt;"",W1930,"")</f>
        <v/>
      </c>
      <c r="AL1930" s="14">
        <f>IF(X1930&lt;&gt;"",X1930,"")</f>
        <v/>
      </c>
      <c r="AM1930" s="14">
        <f>IF(Y1930&lt;&gt;"",Y1930,"")</f>
        <v/>
      </c>
      <c r="AN1930" s="14">
        <f>IF(OR(AL1930="",AM1930=""),"",AL1930-AM1930)</f>
        <v/>
      </c>
      <c r="AO1930">
        <f>IF(AN1930="","",IF(AN1930&gt;0,"Bullish","Bearish"))</f>
        <v/>
      </c>
      <c r="AP1930">
        <f>IF(AO1930="",AP1929,AO1930)</f>
        <v/>
      </c>
      <c r="AQ1930" s="14">
        <f>IF(AB1930&lt;&gt;"",AB1930,"")</f>
        <v/>
      </c>
      <c r="AR1930" s="14">
        <f>IF(AD1930&lt;&gt;"",AD1930,"")</f>
        <v/>
      </c>
      <c r="AS1930">
        <f>IF(AS1929+1=13,1,AS1929+1)</f>
        <v/>
      </c>
      <c r="AT1930">
        <f>IFERROR(IF(SLOPE($AQ$1910:$AQ$1921,$AS$1910:$AS$1921)&gt;0,MIN(3,ABS(SLOPE($AQ$1910:$AQ$1921,$AS$1910:$AS$1921))),IF(SLOPE($AQ$1910:$AQ$1921,$AS$1910:$AS$1921)&lt;-0.5,-0.5,0)),0)</f>
        <v/>
      </c>
      <c r="AU1930">
        <f>IFERROR(IF(SLOPE($AR$1910:$AR$1921,$AS$1910:$AS$1921)&lt;0,MAX(-3,-ABS(SLOPE($AR$1910:$AR$1921,$AS$1910:$AS$1921))),IF(SLOPE($AR$1910:$AR$1921,$AS$1910:$AS$1921)&gt;0.5,0.5,0)),0)</f>
        <v/>
      </c>
      <c r="AV1930">
        <f>($AQ$1922+(AT1930*(AS1930-1)))</f>
        <v/>
      </c>
      <c r="AW1930">
        <f>($AR$1922+(AU1930*(AS1930-1)))</f>
        <v/>
      </c>
      <c r="AX1930">
        <f>IF(AT1930&gt;0,AV1930+AT1930,AV1930)</f>
        <v/>
      </c>
      <c r="AY1930">
        <f>IF(AU1930&lt;0,AW1930+AU1930,AW1930)</f>
        <v/>
      </c>
      <c r="BA1930" s="14">
        <f>IFERROR(AX1930-AQ1930,"")</f>
        <v/>
      </c>
      <c r="BB1930" s="14">
        <f>IFERROR(AY1930-AR1930,"")</f>
        <v/>
      </c>
      <c r="BD1930">
        <f>AH1930</f>
        <v/>
      </c>
      <c r="BE1930">
        <f>AI1930</f>
        <v/>
      </c>
      <c r="BF1930">
        <f>AJ1930</f>
        <v/>
      </c>
      <c r="BG1930" s="14">
        <f>L1930</f>
        <v/>
      </c>
      <c r="BH1930" s="14">
        <f>IF(X1930="","",X1930)</f>
        <v/>
      </c>
      <c r="BI1930" s="14">
        <f>IF(Y1930="","",Y1930)</f>
        <v/>
      </c>
      <c r="BJ1930">
        <f>Z1930</f>
        <v/>
      </c>
      <c r="BK1930">
        <f>AA1930</f>
        <v/>
      </c>
      <c r="BL1930">
        <f>IFERROR(AX1930,"")</f>
        <v/>
      </c>
      <c r="BM1930">
        <f>IFERROR(AY1930,"")</f>
        <v/>
      </c>
    </row>
    <row r="1931" ht="14.25" customHeight="1">
      <c r="A1931">
        <f>ALGLIB_SSA_XAUUSD!AA1931</f>
        <v/>
      </c>
      <c r="B1931">
        <f>IF($A1931="","",INDEX(ALGLIB_SSA_XAUUSD!$B$2:$B$2401,MATCH($A1931,ALGLIB_SSA_XAUUSD!$A$2:$A$2401,1)))</f>
        <v/>
      </c>
      <c r="C1931">
        <f>IF($A1931="","",INDEX(ALGLIB_SSA_XAUUSD!$C$2:$C$2401,MATCH($A1931,ALGLIB_SSA_XAUUSD!$A$2:$A$2401,1)))</f>
        <v/>
      </c>
      <c r="D1931" s="14">
        <f>IF($A1931="","",INT((ROW()-2)/12)+1)</f>
        <v/>
      </c>
      <c r="E1931" s="14">
        <f>IF(AND(E1934&lt;&gt;"",D1934=D1922+1),E1922+(E1934-E1922)*9/12,"")</f>
        <v/>
      </c>
      <c r="F1931" s="14">
        <f>IF(AND(F1934&lt;&gt;"",D1934=D1922+1),F1922+(F1934-F1922)*9/12,"")</f>
        <v/>
      </c>
      <c r="G1931" s="14">
        <f>IF(AND(G1934&lt;&gt;"",D1934=D1922+1),G1922+(G1934-G1922)*9/12,"")</f>
        <v/>
      </c>
      <c r="H1931" s="14">
        <f>IF(AND(H1934&lt;&gt;"",D1934=D1922+1),H1922+(H1934-H1922)*9/12,"")</f>
        <v/>
      </c>
      <c r="I1931" s="14">
        <f>IF(AND(L1934&lt;&gt;"",D1934=D1922+1),I1922+(I1934-I1922)*9/12,"")</f>
        <v/>
      </c>
      <c r="J1931">
        <f>_xlfn.XLOOKUP($A1931,ALGLIB_SSA_XAUUSD!$AA$2:$AA$2401,ALGLIB_SSA_XAUUSD!$P$2:$P$2401,"",0)</f>
        <v/>
      </c>
      <c r="K1931">
        <f>_xlfn.XLOOKUP($A1931,ALGLIB_SSA_XAUUSD!$AA$2:$AA$2401,ALGLIB_SSA_XAUUSD!$Q$2:$Q$2401,"",0)</f>
        <v/>
      </c>
      <c r="L1931">
        <f>_xlfn.XLOOKUP($A1931,ALGLIB_SSA_XAUUSD!$AA$2:$AA$2401,ALGLIB_SSA_XAUUSD!$R$2:$R$2401,"",0)</f>
        <v/>
      </c>
      <c r="M1931">
        <f>_xlfn.XLOOKUP($A1931,ALGLIB_SSA_XAUUSD!$AA$2:$AA$2401,ALGLIB_SSA_XAUUSD!$S$2:$S$2401,"",0)</f>
        <v/>
      </c>
      <c r="N1931">
        <f>_xlfn.XLOOKUP($A1931,ALGLIB_SSA_XAUUSD!$AA$2:$AA$2401,ALGLIB_SSA_XAUUSD!$T$2:$T$2401,"",0)</f>
        <v/>
      </c>
      <c r="O1931">
        <f>_xlfn.XLOOKUP($A1931,ALGLIB_SSA_XAUUSD!$AA$2:$AA$2401,ALGLIB_SSA_XAUUSD!$U$2:$U$2401,"",0)</f>
        <v/>
      </c>
      <c r="P1931">
        <f>_xlfn.XLOOKUP($A1931,ALGLIB_SSA_XAUUSD!$AA$2:$AA$2401,ALGLIB_SSA_XAUUSD!$V$2:$V$2401,"",0)</f>
        <v/>
      </c>
      <c r="S1931">
        <f>A1931</f>
        <v/>
      </c>
      <c r="T1931">
        <f>J1931</f>
        <v/>
      </c>
      <c r="U1931">
        <f>K1931</f>
        <v/>
      </c>
      <c r="V1931" s="14">
        <f>IF($A1931="","",MOD(ROW()-2,12)+1)</f>
        <v/>
      </c>
      <c r="W1931">
        <f>L1931</f>
        <v/>
      </c>
      <c r="X1931" s="14">
        <f>IF(F1931="","",F1931)</f>
        <v/>
      </c>
      <c r="Y1931" s="14">
        <f>IF(G1931="","",G1931)</f>
        <v/>
      </c>
      <c r="Z1931">
        <f>M1931</f>
        <v/>
      </c>
      <c r="AA1931">
        <f>N1931</f>
        <v/>
      </c>
      <c r="AB1931" s="14">
        <f>IF(H1931="","",H1931)</f>
        <v/>
      </c>
      <c r="AC1931">
        <f>O1931</f>
        <v/>
      </c>
      <c r="AD1931" s="14">
        <f>IF(I1931="","",I1931)</f>
        <v/>
      </c>
      <c r="AE1931">
        <f>P1931</f>
        <v/>
      </c>
      <c r="AH1931">
        <f>IF(S1931&lt;&gt;"",S1931,AH1930+900)</f>
        <v/>
      </c>
      <c r="AI1931">
        <f>IF(T1931&lt;&gt;"",T1931,AI1930)</f>
        <v/>
      </c>
      <c r="AJ1931">
        <f>IF(U1931&lt;&gt;"",U1931,AJ1930)</f>
        <v/>
      </c>
      <c r="AK1931">
        <f>IF(W1931&lt;&gt;"",W1931,"")</f>
        <v/>
      </c>
      <c r="AL1931" s="14">
        <f>IF(X1931&lt;&gt;"",X1931,"")</f>
        <v/>
      </c>
      <c r="AM1931" s="14">
        <f>IF(Y1931&lt;&gt;"",Y1931,"")</f>
        <v/>
      </c>
      <c r="AN1931" s="14">
        <f>IF(OR(AL1931="",AM1931=""),"",AL1931-AM1931)</f>
        <v/>
      </c>
      <c r="AO1931">
        <f>IF(AN1931="","",IF(AN1931&gt;0,"Bullish","Bearish"))</f>
        <v/>
      </c>
      <c r="AP1931">
        <f>IF(AO1931="",AP1930,AO1931)</f>
        <v/>
      </c>
      <c r="AQ1931" s="14">
        <f>IF(AB1931&lt;&gt;"",AB1931,"")</f>
        <v/>
      </c>
      <c r="AR1931" s="14">
        <f>IF(AD1931&lt;&gt;"",AD1931,"")</f>
        <v/>
      </c>
      <c r="AS1931">
        <f>IF(AS1930+1=13,1,AS1930+1)</f>
        <v/>
      </c>
      <c r="AT1931">
        <f>IFERROR(IF(SLOPE($AQ$1910:$AQ$1921,$AS$1910:$AS$1921)&gt;0,MIN(3,ABS(SLOPE($AQ$1910:$AQ$1921,$AS$1910:$AS$1921))),IF(SLOPE($AQ$1910:$AQ$1921,$AS$1910:$AS$1921)&lt;-0.5,-0.5,0)),0)</f>
        <v/>
      </c>
      <c r="AU1931">
        <f>IFERROR(IF(SLOPE($AR$1910:$AR$1921,$AS$1910:$AS$1921)&lt;0,MAX(-3,-ABS(SLOPE($AR$1910:$AR$1921,$AS$1910:$AS$1921))),IF(SLOPE($AR$1910:$AR$1921,$AS$1910:$AS$1921)&gt;0.5,0.5,0)),0)</f>
        <v/>
      </c>
      <c r="AV1931">
        <f>($AQ$1922+(AT1931*(AS1931-1)))</f>
        <v/>
      </c>
      <c r="AW1931">
        <f>($AR$1922+(AU1931*(AS1931-1)))</f>
        <v/>
      </c>
      <c r="AX1931">
        <f>IF(AT1931&gt;0,AV1931+AT1931,AV1931)</f>
        <v/>
      </c>
      <c r="AY1931">
        <f>IF(AU1931&lt;0,AW1931+AU1931,AW1931)</f>
        <v/>
      </c>
      <c r="BA1931" s="14">
        <f>IFERROR(AX1931-AQ1931,"")</f>
        <v/>
      </c>
      <c r="BB1931" s="14">
        <f>IFERROR(AY1931-AR1931,"")</f>
        <v/>
      </c>
      <c r="BD1931">
        <f>AH1931</f>
        <v/>
      </c>
      <c r="BE1931">
        <f>AI1931</f>
        <v/>
      </c>
      <c r="BF1931">
        <f>AJ1931</f>
        <v/>
      </c>
      <c r="BG1931" s="14">
        <f>L1931</f>
        <v/>
      </c>
      <c r="BH1931" s="14">
        <f>IF(X1931="","",X1931)</f>
        <v/>
      </c>
      <c r="BI1931" s="14">
        <f>IF(Y1931="","",Y1931)</f>
        <v/>
      </c>
      <c r="BJ1931">
        <f>Z1931</f>
        <v/>
      </c>
      <c r="BK1931">
        <f>AA1931</f>
        <v/>
      </c>
      <c r="BL1931">
        <f>IFERROR(AX1931,"")</f>
        <v/>
      </c>
      <c r="BM1931">
        <f>IFERROR(AY1931,"")</f>
        <v/>
      </c>
    </row>
    <row r="1932" ht="14.25" customHeight="1">
      <c r="A1932">
        <f>ALGLIB_SSA_XAUUSD!AA1932</f>
        <v/>
      </c>
      <c r="B1932">
        <f>IF($A1932="","",INDEX(ALGLIB_SSA_XAUUSD!$B$2:$B$2401,MATCH($A1932,ALGLIB_SSA_XAUUSD!$A$2:$A$2401,1)))</f>
        <v/>
      </c>
      <c r="C1932">
        <f>IF($A1932="","",INDEX(ALGLIB_SSA_XAUUSD!$C$2:$C$2401,MATCH($A1932,ALGLIB_SSA_XAUUSD!$A$2:$A$2401,1)))</f>
        <v/>
      </c>
      <c r="D1932" s="14">
        <f>IF($A1932="","",INT((ROW()-2)/12)+1)</f>
        <v/>
      </c>
      <c r="E1932" s="14">
        <f>IF(AND(E1934&lt;&gt;"",D1934=D1922+1),E1922+(E1934-E1922)*10/12,"")</f>
        <v/>
      </c>
      <c r="F1932" s="14">
        <f>IF(AND(F1934&lt;&gt;"",D1934=D1922+1),F1922+(F1934-F1922)*10/12,"")</f>
        <v/>
      </c>
      <c r="G1932" s="14">
        <f>IF(AND(G1934&lt;&gt;"",D1934=D1922+1),G1922+(G1934-G1922)*10/12,"")</f>
        <v/>
      </c>
      <c r="H1932" s="14">
        <f>IF(AND(H1934&lt;&gt;"",D1934=D1922+1),H1922+(H1934-H1922)*10/12,"")</f>
        <v/>
      </c>
      <c r="I1932" s="14">
        <f>IF(AND(L1934&lt;&gt;"",D1934=D1922+1),I1922+(I1934-I1922)*10/12,"")</f>
        <v/>
      </c>
      <c r="J1932">
        <f>_xlfn.XLOOKUP($A1932,ALGLIB_SSA_XAUUSD!$AA$2:$AA$2401,ALGLIB_SSA_XAUUSD!$P$2:$P$2401,"",0)</f>
        <v/>
      </c>
      <c r="K1932">
        <f>_xlfn.XLOOKUP($A1932,ALGLIB_SSA_XAUUSD!$AA$2:$AA$2401,ALGLIB_SSA_XAUUSD!$Q$2:$Q$2401,"",0)</f>
        <v/>
      </c>
      <c r="L1932">
        <f>_xlfn.XLOOKUP($A1932,ALGLIB_SSA_XAUUSD!$AA$2:$AA$2401,ALGLIB_SSA_XAUUSD!$R$2:$R$2401,"",0)</f>
        <v/>
      </c>
      <c r="M1932">
        <f>_xlfn.XLOOKUP($A1932,ALGLIB_SSA_XAUUSD!$AA$2:$AA$2401,ALGLIB_SSA_XAUUSD!$S$2:$S$2401,"",0)</f>
        <v/>
      </c>
      <c r="N1932">
        <f>_xlfn.XLOOKUP($A1932,ALGLIB_SSA_XAUUSD!$AA$2:$AA$2401,ALGLIB_SSA_XAUUSD!$T$2:$T$2401,"",0)</f>
        <v/>
      </c>
      <c r="O1932">
        <f>_xlfn.XLOOKUP($A1932,ALGLIB_SSA_XAUUSD!$AA$2:$AA$2401,ALGLIB_SSA_XAUUSD!$U$2:$U$2401,"",0)</f>
        <v/>
      </c>
      <c r="P1932">
        <f>_xlfn.XLOOKUP($A1932,ALGLIB_SSA_XAUUSD!$AA$2:$AA$2401,ALGLIB_SSA_XAUUSD!$V$2:$V$2401,"",0)</f>
        <v/>
      </c>
      <c r="S1932">
        <f>A1932</f>
        <v/>
      </c>
      <c r="T1932">
        <f>J1932</f>
        <v/>
      </c>
      <c r="U1932">
        <f>K1932</f>
        <v/>
      </c>
      <c r="V1932" s="14">
        <f>IF($A1932="","",MOD(ROW()-2,12)+1)</f>
        <v/>
      </c>
      <c r="W1932">
        <f>L1932</f>
        <v/>
      </c>
      <c r="X1932" s="14">
        <f>IF(F1932="","",F1932)</f>
        <v/>
      </c>
      <c r="Y1932" s="14">
        <f>IF(G1932="","",G1932)</f>
        <v/>
      </c>
      <c r="Z1932">
        <f>M1932</f>
        <v/>
      </c>
      <c r="AA1932">
        <f>N1932</f>
        <v/>
      </c>
      <c r="AB1932" s="14">
        <f>IF(H1932="","",H1932)</f>
        <v/>
      </c>
      <c r="AC1932">
        <f>O1932</f>
        <v/>
      </c>
      <c r="AD1932" s="14">
        <f>IF(I1932="","",I1932)</f>
        <v/>
      </c>
      <c r="AE1932">
        <f>P1932</f>
        <v/>
      </c>
      <c r="AH1932">
        <f>IF(S1932&lt;&gt;"",S1932,AH1931+900)</f>
        <v/>
      </c>
      <c r="AI1932">
        <f>IF(T1932&lt;&gt;"",T1932,AI1931)</f>
        <v/>
      </c>
      <c r="AJ1932">
        <f>IF(U1932&lt;&gt;"",U1932,AJ1931)</f>
        <v/>
      </c>
      <c r="AK1932">
        <f>IF(W1932&lt;&gt;"",W1932,"")</f>
        <v/>
      </c>
      <c r="AL1932" s="14">
        <f>IF(X1932&lt;&gt;"",X1932,"")</f>
        <v/>
      </c>
      <c r="AM1932" s="14">
        <f>IF(Y1932&lt;&gt;"",Y1932,"")</f>
        <v/>
      </c>
      <c r="AN1932" s="14">
        <f>IF(OR(AL1932="",AM1932=""),"",AL1932-AM1932)</f>
        <v/>
      </c>
      <c r="AO1932">
        <f>IF(AN1932="","",IF(AN1932&gt;0,"Bullish","Bearish"))</f>
        <v/>
      </c>
      <c r="AP1932">
        <f>IF(AO1932="",AP1931,AO1932)</f>
        <v/>
      </c>
      <c r="AQ1932" s="14">
        <f>IF(AB1932&lt;&gt;"",AB1932,"")</f>
        <v/>
      </c>
      <c r="AR1932" s="14">
        <f>IF(AD1932&lt;&gt;"",AD1932,"")</f>
        <v/>
      </c>
      <c r="AS1932">
        <f>IF(AS1931+1=13,1,AS1931+1)</f>
        <v/>
      </c>
      <c r="AT1932">
        <f>IFERROR(IF(SLOPE($AQ$1910:$AQ$1921,$AS$1910:$AS$1921)&gt;0,MIN(3,ABS(SLOPE($AQ$1910:$AQ$1921,$AS$1910:$AS$1921))),IF(SLOPE($AQ$1910:$AQ$1921,$AS$1910:$AS$1921)&lt;-0.5,-0.5,0)),0)</f>
        <v/>
      </c>
      <c r="AU1932">
        <f>IFERROR(IF(SLOPE($AR$1910:$AR$1921,$AS$1910:$AS$1921)&lt;0,MAX(-3,-ABS(SLOPE($AR$1910:$AR$1921,$AS$1910:$AS$1921))),IF(SLOPE($AR$1910:$AR$1921,$AS$1910:$AS$1921)&gt;0.5,0.5,0)),0)</f>
        <v/>
      </c>
      <c r="AV1932">
        <f>($AQ$1922+(AT1932*(AS1932-1)))</f>
        <v/>
      </c>
      <c r="AW1932">
        <f>($AR$1922+(AU1932*(AS1932-1)))</f>
        <v/>
      </c>
      <c r="AX1932">
        <f>IF(AT1932&gt;0,AV1932+AT1932,AV1932)</f>
        <v/>
      </c>
      <c r="AY1932">
        <f>IF(AU1932&lt;0,AW1932+AU1932,AW1932)</f>
        <v/>
      </c>
      <c r="BA1932" s="14">
        <f>IFERROR(AX1932-AQ1932,"")</f>
        <v/>
      </c>
      <c r="BB1932" s="14">
        <f>IFERROR(AY1932-AR1932,"")</f>
        <v/>
      </c>
      <c r="BD1932">
        <f>AH1932</f>
        <v/>
      </c>
      <c r="BE1932">
        <f>AI1932</f>
        <v/>
      </c>
      <c r="BF1932">
        <f>AJ1932</f>
        <v/>
      </c>
      <c r="BG1932" s="14">
        <f>L1932</f>
        <v/>
      </c>
      <c r="BH1932" s="14">
        <f>IF(X1932="","",X1932)</f>
        <v/>
      </c>
      <c r="BI1932" s="14">
        <f>IF(Y1932="","",Y1932)</f>
        <v/>
      </c>
      <c r="BJ1932">
        <f>Z1932</f>
        <v/>
      </c>
      <c r="BK1932">
        <f>AA1932</f>
        <v/>
      </c>
      <c r="BL1932">
        <f>IFERROR(AX1932,"")</f>
        <v/>
      </c>
      <c r="BM1932">
        <f>IFERROR(AY1932,"")</f>
        <v/>
      </c>
    </row>
    <row r="1933" ht="14.25" customHeight="1">
      <c r="A1933">
        <f>ALGLIB_SSA_XAUUSD!AA1933</f>
        <v/>
      </c>
      <c r="B1933">
        <f>IF($A1933="","",INDEX(ALGLIB_SSA_XAUUSD!$B$2:$B$2401,MATCH($A1933,ALGLIB_SSA_XAUUSD!$A$2:$A$2401,1)))</f>
        <v/>
      </c>
      <c r="C1933">
        <f>IF($A1933="","",INDEX(ALGLIB_SSA_XAUUSD!$C$2:$C$2401,MATCH($A1933,ALGLIB_SSA_XAUUSD!$A$2:$A$2401,1)))</f>
        <v/>
      </c>
      <c r="D1933" s="14">
        <f>IF($A1933="","",INT((ROW()-2)/12)+1)</f>
        <v/>
      </c>
      <c r="E1933" s="14">
        <f>IF(AND(E1934&lt;&gt;"",D1934=D1922+1),E1922+(E1934-E1922)*11/12,"")</f>
        <v/>
      </c>
      <c r="F1933" s="14">
        <f>IF(AND(F1934&lt;&gt;"",D1934=D1922+1),F1922+(F1934-F1922)*11/12,"")</f>
        <v/>
      </c>
      <c r="G1933" s="14">
        <f>IF(AND(G1934&lt;&gt;"",D1934=D1922+1),G1922+(G1934-G1922)*11/12,"")</f>
        <v/>
      </c>
      <c r="H1933" s="14">
        <f>IF(AND(H1934&lt;&gt;"",D1934=D1922+1),H1922+(H1934-H1922)*11/12,"")</f>
        <v/>
      </c>
      <c r="I1933" s="14">
        <f>IF(AND(L1934&lt;&gt;"",D1934=D1922+1),I1922+(I1934-I1922)*11/12,"")</f>
        <v/>
      </c>
      <c r="J1933">
        <f>_xlfn.XLOOKUP($A1933,ALGLIB_SSA_XAUUSD!$AA$2:$AA$2401,ALGLIB_SSA_XAUUSD!$P$2:$P$2401,"",0)</f>
        <v/>
      </c>
      <c r="K1933">
        <f>_xlfn.XLOOKUP($A1933,ALGLIB_SSA_XAUUSD!$AA$2:$AA$2401,ALGLIB_SSA_XAUUSD!$Q$2:$Q$2401,"",0)</f>
        <v/>
      </c>
      <c r="L1933">
        <f>_xlfn.XLOOKUP($A1933,ALGLIB_SSA_XAUUSD!$AA$2:$AA$2401,ALGLIB_SSA_XAUUSD!$R$2:$R$2401,"",0)</f>
        <v/>
      </c>
      <c r="M1933">
        <f>_xlfn.XLOOKUP($A1933,ALGLIB_SSA_XAUUSD!$AA$2:$AA$2401,ALGLIB_SSA_XAUUSD!$S$2:$S$2401,"",0)</f>
        <v/>
      </c>
      <c r="N1933">
        <f>_xlfn.XLOOKUP($A1933,ALGLIB_SSA_XAUUSD!$AA$2:$AA$2401,ALGLIB_SSA_XAUUSD!$T$2:$T$2401,"",0)</f>
        <v/>
      </c>
      <c r="O1933">
        <f>_xlfn.XLOOKUP($A1933,ALGLIB_SSA_XAUUSD!$AA$2:$AA$2401,ALGLIB_SSA_XAUUSD!$U$2:$U$2401,"",0)</f>
        <v/>
      </c>
      <c r="P1933">
        <f>_xlfn.XLOOKUP($A1933,ALGLIB_SSA_XAUUSD!$AA$2:$AA$2401,ALGLIB_SSA_XAUUSD!$V$2:$V$2401,"",0)</f>
        <v/>
      </c>
      <c r="S1933">
        <f>A1933</f>
        <v/>
      </c>
      <c r="T1933">
        <f>J1933</f>
        <v/>
      </c>
      <c r="U1933">
        <f>K1933</f>
        <v/>
      </c>
      <c r="V1933" s="14">
        <f>IF($A1933="","",MOD(ROW()-2,12)+1)</f>
        <v/>
      </c>
      <c r="W1933">
        <f>L1933</f>
        <v/>
      </c>
      <c r="X1933" s="14">
        <f>IF(F1933="","",F1933)</f>
        <v/>
      </c>
      <c r="Y1933" s="14">
        <f>IF(G1933="","",G1933)</f>
        <v/>
      </c>
      <c r="Z1933">
        <f>M1933</f>
        <v/>
      </c>
      <c r="AA1933">
        <f>N1933</f>
        <v/>
      </c>
      <c r="AB1933" s="14">
        <f>IF(H1933="","",H1933)</f>
        <v/>
      </c>
      <c r="AC1933">
        <f>O1933</f>
        <v/>
      </c>
      <c r="AD1933" s="14">
        <f>IF(I1933="","",I1933)</f>
        <v/>
      </c>
      <c r="AE1933">
        <f>P1933</f>
        <v/>
      </c>
      <c r="AH1933">
        <f>IF(S1933&lt;&gt;"",S1933,AH1932+900)</f>
        <v/>
      </c>
      <c r="AI1933">
        <f>IF(T1933&lt;&gt;"",T1933,AI1932)</f>
        <v/>
      </c>
      <c r="AJ1933">
        <f>IF(U1933&lt;&gt;"",U1933,AJ1932)</f>
        <v/>
      </c>
      <c r="AK1933">
        <f>IF(W1933&lt;&gt;"",W1933,"")</f>
        <v/>
      </c>
      <c r="AL1933" s="14">
        <f>IF(X1933&lt;&gt;"",X1933,"")</f>
        <v/>
      </c>
      <c r="AM1933" s="14">
        <f>IF(Y1933&lt;&gt;"",Y1933,"")</f>
        <v/>
      </c>
      <c r="AN1933" s="14">
        <f>IF(OR(AL1933="",AM1933=""),"",AL1933-AM1933)</f>
        <v/>
      </c>
      <c r="AO1933">
        <f>IF(AN1933="","",IF(AN1933&gt;0,"Bullish","Bearish"))</f>
        <v/>
      </c>
      <c r="AP1933">
        <f>IF(AO1933="",AP1932,AO1933)</f>
        <v/>
      </c>
      <c r="AQ1933" s="14">
        <f>IF(AB1933&lt;&gt;"",AB1933,"")</f>
        <v/>
      </c>
      <c r="AR1933" s="14">
        <f>IF(AD1933&lt;&gt;"",AD1933,"")</f>
        <v/>
      </c>
      <c r="AS1933">
        <f>IF(AS1932+1=13,1,AS1932+1)</f>
        <v/>
      </c>
      <c r="AT1933">
        <f>IFERROR(IF(SLOPE($AQ$1910:$AQ$1921,$AS$1910:$AS$1921)&gt;0,MIN(3,ABS(SLOPE($AQ$1910:$AQ$1921,$AS$1910:$AS$1921))),IF(SLOPE($AQ$1910:$AQ$1921,$AS$1910:$AS$1921)&lt;-0.5,-0.5,0)),0)</f>
        <v/>
      </c>
      <c r="AU1933">
        <f>IFERROR(IF(SLOPE($AR$1910:$AR$1921,$AS$1910:$AS$1921)&lt;0,MAX(-3,-ABS(SLOPE($AR$1910:$AR$1921,$AS$1910:$AS$1921))),IF(SLOPE($AR$1910:$AR$1921,$AS$1910:$AS$1921)&gt;0.5,0.5,0)),0)</f>
        <v/>
      </c>
      <c r="AV1933">
        <f>($AQ$1922+(AT1933*(AS1933-1)))</f>
        <v/>
      </c>
      <c r="AW1933">
        <f>($AR$1922+(AU1933*(AS1933-1)))</f>
        <v/>
      </c>
      <c r="AX1933">
        <f>IF(AT1933&gt;0,AV1933+AT1933,AV1933)</f>
        <v/>
      </c>
      <c r="AY1933">
        <f>IF(AU1933&lt;0,AW1933+AU1933,AW1933)</f>
        <v/>
      </c>
      <c r="BA1933" s="14">
        <f>IFERROR(AX1933-AQ1933,"")</f>
        <v/>
      </c>
      <c r="BB1933" s="14">
        <f>IFERROR(AY1933-AR1933,"")</f>
        <v/>
      </c>
      <c r="BD1933">
        <f>AH1933</f>
        <v/>
      </c>
      <c r="BE1933">
        <f>AI1933</f>
        <v/>
      </c>
      <c r="BF1933">
        <f>AJ1933</f>
        <v/>
      </c>
      <c r="BG1933" s="14">
        <f>L1933</f>
        <v/>
      </c>
      <c r="BH1933" s="14">
        <f>IF(X1933="","",X1933)</f>
        <v/>
      </c>
      <c r="BI1933" s="14">
        <f>IF(Y1933="","",Y1933)</f>
        <v/>
      </c>
      <c r="BJ1933">
        <f>Z1933</f>
        <v/>
      </c>
      <c r="BK1933">
        <f>AA1933</f>
        <v/>
      </c>
      <c r="BL1933">
        <f>IFERROR(AX1933,"")</f>
        <v/>
      </c>
      <c r="BM1933">
        <f>IFERROR(AY1933,"")</f>
        <v/>
      </c>
    </row>
    <row r="1934" ht="14.25" customHeight="1">
      <c r="A1934">
        <f>ALGLIB_SSA_XAUUSD!AA1934</f>
        <v/>
      </c>
      <c r="B1934">
        <f>IF($A1934="","",INDEX(ALGLIB_SSA_XAUUSD!$B$2:$B$2401,MATCH($A1934,ALGLIB_SSA_XAUUSD!$A$2:$A$2401,1)))</f>
        <v/>
      </c>
      <c r="C1934">
        <f>IF($A1934="","",INDEX(ALGLIB_SSA_XAUUSD!$C$2:$C$2401,MATCH($A1934,ALGLIB_SSA_XAUUSD!$A$2:$A$2401,1)))</f>
        <v/>
      </c>
      <c r="D1934" s="14">
        <f>IF($A1934="","",INT((ROW()-2)/12)+1)</f>
        <v/>
      </c>
      <c r="E1934" s="14">
        <f>IF($A1934="","",INDEX(ALGLIB_SSA_XAUUSD!$D$2:$D$2401,MATCH($A1934,ALGLIB_SSA_XAUUSD!$A$2:$A$2401,1)))</f>
        <v/>
      </c>
      <c r="F1934" s="14">
        <f>IF($A1934="","",INDEX(ALGLIB_SSA_XAUUSD!$E$2:$E$2401,MATCH($A1934,ALGLIB_SSA_XAUUSD!$A$2:$A$2401,1)))</f>
        <v/>
      </c>
      <c r="G1934" s="14">
        <f>IF($A1934="","",INDEX(ALGLIB_SSA_XAUUSD!$F$2:$F$2401,MATCH($A1934,ALGLIB_SSA_XAUUSD!$A$2:$A$2401,1)))</f>
        <v/>
      </c>
      <c r="H1934" s="14">
        <f>IF($A1934="","",INDEX(ALGLIB_SSA_XAUUSD!$G$2:$G$2401,MATCH($A1934,ALGLIB_SSA_XAUUSD!$A$2:$A$2401,1)))</f>
        <v/>
      </c>
      <c r="I1934" s="14">
        <f>IF($A1934="","",INDEX(ALGLIB_SSA_XAUUSD!$H$2:$H$2401,MATCH($A1934,ALGLIB_SSA_XAUUSD!$A$2:$A$2401,1)))</f>
        <v/>
      </c>
      <c r="J1934">
        <f>_xlfn.XLOOKUP($A1934,ALGLIB_SSA_XAUUSD!$AA$2:$AA$2401,ALGLIB_SSA_XAUUSD!$P$2:$P$2401,"",0)</f>
        <v/>
      </c>
      <c r="K1934">
        <f>_xlfn.XLOOKUP($A1934,ALGLIB_SSA_XAUUSD!$AA$2:$AA$2401,ALGLIB_SSA_XAUUSD!$Q$2:$Q$2401,"",0)</f>
        <v/>
      </c>
      <c r="L1934">
        <f>_xlfn.XLOOKUP($A1934,ALGLIB_SSA_XAUUSD!$AA$2:$AA$2401,ALGLIB_SSA_XAUUSD!$R$2:$R$2401,"",0)</f>
        <v/>
      </c>
      <c r="M1934">
        <f>_xlfn.XLOOKUP($A1934,ALGLIB_SSA_XAUUSD!$AA$2:$AA$2401,ALGLIB_SSA_XAUUSD!$S$2:$S$2401,"",0)</f>
        <v/>
      </c>
      <c r="N1934">
        <f>_xlfn.XLOOKUP($A1934,ALGLIB_SSA_XAUUSD!$AA$2:$AA$2401,ALGLIB_SSA_XAUUSD!$T$2:$T$2401,"",0)</f>
        <v/>
      </c>
      <c r="O1934">
        <f>_xlfn.XLOOKUP($A1934,ALGLIB_SSA_XAUUSD!$AA$2:$AA$2401,ALGLIB_SSA_XAUUSD!$U$2:$U$2401,"",0)</f>
        <v/>
      </c>
      <c r="P1934">
        <f>_xlfn.XLOOKUP($A1934,ALGLIB_SSA_XAUUSD!$AA$2:$AA$2401,ALGLIB_SSA_XAUUSD!$V$2:$V$2401,"",0)</f>
        <v/>
      </c>
      <c r="S1934">
        <f>A1934</f>
        <v/>
      </c>
      <c r="T1934">
        <f>J1934</f>
        <v/>
      </c>
      <c r="U1934">
        <f>K1934</f>
        <v/>
      </c>
      <c r="V1934" s="14">
        <f>IF($A1934="","",MOD(ROW()-2,12)+1)</f>
        <v/>
      </c>
      <c r="W1934">
        <f>L1934</f>
        <v/>
      </c>
      <c r="X1934" s="14">
        <f>IF(F1934="","",F1934)</f>
        <v/>
      </c>
      <c r="Y1934" s="14">
        <f>IF(G1934="","",G1934)</f>
        <v/>
      </c>
      <c r="Z1934">
        <f>M1934</f>
        <v/>
      </c>
      <c r="AA1934">
        <f>N1934</f>
        <v/>
      </c>
      <c r="AB1934" s="14">
        <f>IF(H1934="","",H1934)</f>
        <v/>
      </c>
      <c r="AC1934">
        <f>O1934</f>
        <v/>
      </c>
      <c r="AD1934" s="14">
        <f>IF(I1934="","",I1934)</f>
        <v/>
      </c>
      <c r="AE1934">
        <f>P1934</f>
        <v/>
      </c>
      <c r="AH1934">
        <f>IF(S1934&lt;&gt;"",S1934,AH1933+900)</f>
        <v/>
      </c>
      <c r="AI1934">
        <f>IF(T1934&lt;&gt;"",T1934,AI1933)</f>
        <v/>
      </c>
      <c r="AJ1934">
        <f>IF(U1934&lt;&gt;"",U1934,AJ1933)</f>
        <v/>
      </c>
      <c r="AK1934">
        <f>IF(W1934&lt;&gt;"",W1934,"")</f>
        <v/>
      </c>
      <c r="AL1934" s="14">
        <f>IF(X1934&lt;&gt;"",X1934,"")</f>
        <v/>
      </c>
      <c r="AM1934" s="14">
        <f>IF(Y1934&lt;&gt;"",Y1934,"")</f>
        <v/>
      </c>
      <c r="AN1934" s="14">
        <f>IF(OR(AL1934="",AM1934=""),"",AL1934-AM1934)</f>
        <v/>
      </c>
      <c r="AO1934">
        <f>IF(AN1934="","",IF(AN1934&gt;0,"Bullish","Bearish"))</f>
        <v/>
      </c>
      <c r="AP1934">
        <f>IF(AO1934="",AP1933,AO1934)</f>
        <v/>
      </c>
      <c r="AQ1934" s="14">
        <f>IF(AB1934&lt;&gt;"",AB1934,"")</f>
        <v/>
      </c>
      <c r="AR1934" s="14">
        <f>IF(AD1934&lt;&gt;"",AD1934,"")</f>
        <v/>
      </c>
      <c r="AS1934">
        <f>IF(AS1933+1=13,1,AS1933+1)</f>
        <v/>
      </c>
      <c r="AT1934">
        <f>IFERROR(IF(SLOPE($AQ$1922:$AQ$1933,$AS$1922:$AS$1933)&gt;0,MIN(3,ABS(SLOPE($AQ$1922:$AQ$1933,$AS$1922:$AS$1933))),IF(SLOPE($AQ$1922:$AQ$1933,$AS$1922:$AS$1933)&lt;-0.5,-0.5,0)),0)</f>
        <v/>
      </c>
      <c r="AU1934">
        <f>IFERROR(IF(SLOPE($AR$1922:$AR$1933,$AS$1922:$AS$1933)&lt;0,MAX(-3,-ABS(SLOPE($AR$1922:$AR$1933,$AS$1922:$AS$1933))),IF(SLOPE($AR$1922:$AR$1933,$AS$1922:$AS$1933)&gt;0.5,0.5,0)),0)</f>
        <v/>
      </c>
      <c r="AV1934">
        <f>($AQ$1934+(AT1934*(AS1934-1)))</f>
        <v/>
      </c>
      <c r="AW1934">
        <f>($AR$1934+(AU1934*(AS1934-1)))</f>
        <v/>
      </c>
      <c r="AX1934">
        <f>IF(AT1934&gt;0,AV1934+AT1934,AV1934)</f>
        <v/>
      </c>
      <c r="AY1934">
        <f>IF(AU1934&lt;0,AW1934+AU1934,AW1934)</f>
        <v/>
      </c>
      <c r="BA1934" s="14">
        <f>IFERROR(AX1934-AQ1934,"")</f>
        <v/>
      </c>
      <c r="BB1934" s="14">
        <f>IFERROR(AY1934-AR1934,"")</f>
        <v/>
      </c>
      <c r="BD1934">
        <f>AH1934</f>
        <v/>
      </c>
      <c r="BE1934">
        <f>AI1934</f>
        <v/>
      </c>
      <c r="BF1934">
        <f>AJ1934</f>
        <v/>
      </c>
      <c r="BG1934" s="14">
        <f>L1934</f>
        <v/>
      </c>
      <c r="BH1934" s="14">
        <f>IF(X1934="","",X1934)</f>
        <v/>
      </c>
      <c r="BI1934" s="14">
        <f>IF(Y1934="","",Y1934)</f>
        <v/>
      </c>
      <c r="BJ1934">
        <f>Z1934</f>
        <v/>
      </c>
      <c r="BK1934">
        <f>AA1934</f>
        <v/>
      </c>
      <c r="BL1934">
        <f>IFERROR(AX1934,"")</f>
        <v/>
      </c>
      <c r="BM1934">
        <f>IFERROR(AY1934,"")</f>
        <v/>
      </c>
    </row>
    <row r="1935" ht="14.25" customHeight="1">
      <c r="A1935">
        <f>ALGLIB_SSA_XAUUSD!AA1935</f>
        <v/>
      </c>
      <c r="B1935">
        <f>IF($A1935="","",INDEX(ALGLIB_SSA_XAUUSD!$B$2:$B$2401,MATCH($A1935,ALGLIB_SSA_XAUUSD!$A$2:$A$2401,1)))</f>
        <v/>
      </c>
      <c r="C1935">
        <f>IF($A1935="","",INDEX(ALGLIB_SSA_XAUUSD!$C$2:$C$2401,MATCH($A1935,ALGLIB_SSA_XAUUSD!$A$2:$A$2401,1)))</f>
        <v/>
      </c>
      <c r="D1935" s="14">
        <f>IF($A1935="","",INT((ROW()-2)/12)+1)</f>
        <v/>
      </c>
      <c r="E1935" s="14">
        <f>IF(AND(E1946&lt;&gt;"",D1946=D1934+1),E1934+(E1946-E1934)*1/12,"")</f>
        <v/>
      </c>
      <c r="F1935" s="14">
        <f>IF(AND(F1946&lt;&gt;"",D1946=D1934+1),F1934+(F1946-F1934)*1/12,"")</f>
        <v/>
      </c>
      <c r="G1935" s="14">
        <f>IF(AND(G1946&lt;&gt;"",D1946=D1934+1),G1934+(G1946-G1934)*1/12,"")</f>
        <v/>
      </c>
      <c r="H1935" s="14">
        <f>IF(AND(H1946&lt;&gt;"",D1946=D1934+1),H1934+(H1946-H1934)*1/12,"")</f>
        <v/>
      </c>
      <c r="I1935" s="14">
        <f>IF(AND(L1946&lt;&gt;"",D1946=D1934+1),I1934+(I1946-I1934)*1/12,"")</f>
        <v/>
      </c>
      <c r="J1935">
        <f>_xlfn.XLOOKUP($A1935,ALGLIB_SSA_XAUUSD!$AA$2:$AA$2401,ALGLIB_SSA_XAUUSD!$P$2:$P$2401,"",0)</f>
        <v/>
      </c>
      <c r="K1935">
        <f>_xlfn.XLOOKUP($A1935,ALGLIB_SSA_XAUUSD!$AA$2:$AA$2401,ALGLIB_SSA_XAUUSD!$Q$2:$Q$2401,"",0)</f>
        <v/>
      </c>
      <c r="L1935">
        <f>_xlfn.XLOOKUP($A1935,ALGLIB_SSA_XAUUSD!$AA$2:$AA$2401,ALGLIB_SSA_XAUUSD!$R$2:$R$2401,"",0)</f>
        <v/>
      </c>
      <c r="M1935">
        <f>_xlfn.XLOOKUP($A1935,ALGLIB_SSA_XAUUSD!$AA$2:$AA$2401,ALGLIB_SSA_XAUUSD!$S$2:$S$2401,"",0)</f>
        <v/>
      </c>
      <c r="N1935">
        <f>_xlfn.XLOOKUP($A1935,ALGLIB_SSA_XAUUSD!$AA$2:$AA$2401,ALGLIB_SSA_XAUUSD!$T$2:$T$2401,"",0)</f>
        <v/>
      </c>
      <c r="O1935">
        <f>_xlfn.XLOOKUP($A1935,ALGLIB_SSA_XAUUSD!$AA$2:$AA$2401,ALGLIB_SSA_XAUUSD!$U$2:$U$2401,"",0)</f>
        <v/>
      </c>
      <c r="P1935">
        <f>_xlfn.XLOOKUP($A1935,ALGLIB_SSA_XAUUSD!$AA$2:$AA$2401,ALGLIB_SSA_XAUUSD!$V$2:$V$2401,"",0)</f>
        <v/>
      </c>
      <c r="S1935">
        <f>A1935</f>
        <v/>
      </c>
      <c r="T1935">
        <f>J1935</f>
        <v/>
      </c>
      <c r="U1935">
        <f>K1935</f>
        <v/>
      </c>
      <c r="V1935" s="14">
        <f>IF($A1935="","",MOD(ROW()-2,12)+1)</f>
        <v/>
      </c>
      <c r="W1935">
        <f>L1935</f>
        <v/>
      </c>
      <c r="X1935" s="14">
        <f>IF(F1935="","",F1935)</f>
        <v/>
      </c>
      <c r="Y1935" s="14">
        <f>IF(G1935="","",G1935)</f>
        <v/>
      </c>
      <c r="Z1935">
        <f>M1935</f>
        <v/>
      </c>
      <c r="AA1935">
        <f>N1935</f>
        <v/>
      </c>
      <c r="AB1935" s="14">
        <f>IF(H1935="","",H1935)</f>
        <v/>
      </c>
      <c r="AC1935">
        <f>O1935</f>
        <v/>
      </c>
      <c r="AD1935" s="14">
        <f>IF(I1935="","",I1935)</f>
        <v/>
      </c>
      <c r="AE1935">
        <f>P1935</f>
        <v/>
      </c>
      <c r="AH1935">
        <f>IF(S1935&lt;&gt;"",S1935,AH1934+900)</f>
        <v/>
      </c>
      <c r="AI1935">
        <f>IF(T1935&lt;&gt;"",T1935,AI1934)</f>
        <v/>
      </c>
      <c r="AJ1935">
        <f>IF(U1935&lt;&gt;"",U1935,AJ1934)</f>
        <v/>
      </c>
      <c r="AK1935">
        <f>IF(W1935&lt;&gt;"",W1935,"")</f>
        <v/>
      </c>
      <c r="AL1935" s="14">
        <f>IF(X1935&lt;&gt;"",X1935,"")</f>
        <v/>
      </c>
      <c r="AM1935" s="14">
        <f>IF(Y1935&lt;&gt;"",Y1935,"")</f>
        <v/>
      </c>
      <c r="AN1935" s="14">
        <f>IF(OR(AL1935="",AM1935=""),"",AL1935-AM1935)</f>
        <v/>
      </c>
      <c r="AO1935">
        <f>IF(AN1935="","",IF(AN1935&gt;0,"Bullish","Bearish"))</f>
        <v/>
      </c>
      <c r="AP1935">
        <f>IF(AO1935="",AP1934,AO1935)</f>
        <v/>
      </c>
      <c r="AQ1935" s="14">
        <f>IF(AB1935&lt;&gt;"",AB1935,"")</f>
        <v/>
      </c>
      <c r="AR1935" s="14">
        <f>IF(AD1935&lt;&gt;"",AD1935,"")</f>
        <v/>
      </c>
      <c r="AS1935">
        <f>IF(AS1934+1=13,1,AS1934+1)</f>
        <v/>
      </c>
      <c r="AT1935">
        <f>IFERROR(IF(SLOPE($AQ$1922:$AQ$1933,$AS$1922:$AS$1933)&gt;0,MIN(3,ABS(SLOPE($AQ$1922:$AQ$1933,$AS$1922:$AS$1933))),IF(SLOPE($AQ$1922:$AQ$1933,$AS$1922:$AS$1933)&lt;-0.5,-0.5,0)),0)</f>
        <v/>
      </c>
      <c r="AU1935">
        <f>IFERROR(IF(SLOPE($AR$1922:$AR$1933,$AS$1922:$AS$1933)&lt;0,MAX(-3,-ABS(SLOPE($AR$1922:$AR$1933,$AS$1922:$AS$1933))),IF(SLOPE($AR$1922:$AR$1933,$AS$1922:$AS$1933)&gt;0.5,0.5,0)),0)</f>
        <v/>
      </c>
      <c r="AV1935">
        <f>($AQ$1934+(AT1935*(AS1935-1)))</f>
        <v/>
      </c>
      <c r="AW1935">
        <f>($AR$1934+(AU1935*(AS1935-1)))</f>
        <v/>
      </c>
      <c r="AX1935">
        <f>IF(AT1935&gt;0,AV1935+AT1935,AV1935)</f>
        <v/>
      </c>
      <c r="AY1935">
        <f>IF(AU1935&lt;0,AW1935+AU1935,AW1935)</f>
        <v/>
      </c>
      <c r="BA1935" s="14">
        <f>IFERROR(AX1935-AQ1935,"")</f>
        <v/>
      </c>
      <c r="BB1935" s="14">
        <f>IFERROR(AY1935-AR1935,"")</f>
        <v/>
      </c>
      <c r="BD1935">
        <f>AH1935</f>
        <v/>
      </c>
      <c r="BE1935">
        <f>AI1935</f>
        <v/>
      </c>
      <c r="BF1935">
        <f>AJ1935</f>
        <v/>
      </c>
      <c r="BG1935" s="14">
        <f>L1935</f>
        <v/>
      </c>
      <c r="BH1935" s="14">
        <f>IF(X1935="","",X1935)</f>
        <v/>
      </c>
      <c r="BI1935" s="14">
        <f>IF(Y1935="","",Y1935)</f>
        <v/>
      </c>
      <c r="BJ1935">
        <f>Z1935</f>
        <v/>
      </c>
      <c r="BK1935">
        <f>AA1935</f>
        <v/>
      </c>
      <c r="BL1935">
        <f>IFERROR(AX1935,"")</f>
        <v/>
      </c>
      <c r="BM1935">
        <f>IFERROR(AY1935,"")</f>
        <v/>
      </c>
    </row>
    <row r="1936" ht="14.25" customHeight="1">
      <c r="A1936">
        <f>ALGLIB_SSA_XAUUSD!AA1936</f>
        <v/>
      </c>
      <c r="B1936">
        <f>IF($A1936="","",INDEX(ALGLIB_SSA_XAUUSD!$B$2:$B$2401,MATCH($A1936,ALGLIB_SSA_XAUUSD!$A$2:$A$2401,1)))</f>
        <v/>
      </c>
      <c r="C1936">
        <f>IF($A1936="","",INDEX(ALGLIB_SSA_XAUUSD!$C$2:$C$2401,MATCH($A1936,ALGLIB_SSA_XAUUSD!$A$2:$A$2401,1)))</f>
        <v/>
      </c>
      <c r="D1936" s="14">
        <f>IF($A1936="","",INT((ROW()-2)/12)+1)</f>
        <v/>
      </c>
      <c r="E1936" s="14">
        <f>IF(AND(E1946&lt;&gt;"",D1946=D1934+1),E1934+(E1946-E1934)*2/12,"")</f>
        <v/>
      </c>
      <c r="F1936" s="14">
        <f>IF(AND(F1946&lt;&gt;"",D1946=D1934+1),F1934+(F1946-F1934)*2/12,"")</f>
        <v/>
      </c>
      <c r="G1936" s="14">
        <f>IF(AND(G1946&lt;&gt;"",D1946=D1934+1),G1934+(G1946-G1934)*2/12,"")</f>
        <v/>
      </c>
      <c r="H1936" s="14">
        <f>IF(AND(H1946&lt;&gt;"",D1946=D1934+1),H1934+(H1946-H1934)*2/12,"")</f>
        <v/>
      </c>
      <c r="I1936" s="14">
        <f>IF(AND(L1946&lt;&gt;"",D1946=D1934+1),I1934+(I1946-I1934)*2/12,"")</f>
        <v/>
      </c>
      <c r="J1936">
        <f>_xlfn.XLOOKUP($A1936,ALGLIB_SSA_XAUUSD!$AA$2:$AA$2401,ALGLIB_SSA_XAUUSD!$P$2:$P$2401,"",0)</f>
        <v/>
      </c>
      <c r="K1936">
        <f>_xlfn.XLOOKUP($A1936,ALGLIB_SSA_XAUUSD!$AA$2:$AA$2401,ALGLIB_SSA_XAUUSD!$Q$2:$Q$2401,"",0)</f>
        <v/>
      </c>
      <c r="L1936">
        <f>_xlfn.XLOOKUP($A1936,ALGLIB_SSA_XAUUSD!$AA$2:$AA$2401,ALGLIB_SSA_XAUUSD!$R$2:$R$2401,"",0)</f>
        <v/>
      </c>
      <c r="M1936">
        <f>_xlfn.XLOOKUP($A1936,ALGLIB_SSA_XAUUSD!$AA$2:$AA$2401,ALGLIB_SSA_XAUUSD!$S$2:$S$2401,"",0)</f>
        <v/>
      </c>
      <c r="N1936">
        <f>_xlfn.XLOOKUP($A1936,ALGLIB_SSA_XAUUSD!$AA$2:$AA$2401,ALGLIB_SSA_XAUUSD!$T$2:$T$2401,"",0)</f>
        <v/>
      </c>
      <c r="O1936">
        <f>_xlfn.XLOOKUP($A1936,ALGLIB_SSA_XAUUSD!$AA$2:$AA$2401,ALGLIB_SSA_XAUUSD!$U$2:$U$2401,"",0)</f>
        <v/>
      </c>
      <c r="P1936">
        <f>_xlfn.XLOOKUP($A1936,ALGLIB_SSA_XAUUSD!$AA$2:$AA$2401,ALGLIB_SSA_XAUUSD!$V$2:$V$2401,"",0)</f>
        <v/>
      </c>
      <c r="S1936">
        <f>A1936</f>
        <v/>
      </c>
      <c r="T1936">
        <f>J1936</f>
        <v/>
      </c>
      <c r="U1936">
        <f>K1936</f>
        <v/>
      </c>
      <c r="V1936" s="14">
        <f>IF($A1936="","",MOD(ROW()-2,12)+1)</f>
        <v/>
      </c>
      <c r="W1936">
        <f>L1936</f>
        <v/>
      </c>
      <c r="X1936" s="14">
        <f>IF(F1936="","",F1936)</f>
        <v/>
      </c>
      <c r="Y1936" s="14">
        <f>IF(G1936="","",G1936)</f>
        <v/>
      </c>
      <c r="Z1936">
        <f>M1936</f>
        <v/>
      </c>
      <c r="AA1936">
        <f>N1936</f>
        <v/>
      </c>
      <c r="AB1936" s="14">
        <f>IF(H1936="","",H1936)</f>
        <v/>
      </c>
      <c r="AC1936">
        <f>O1936</f>
        <v/>
      </c>
      <c r="AD1936" s="14">
        <f>IF(I1936="","",I1936)</f>
        <v/>
      </c>
      <c r="AE1936">
        <f>P1936</f>
        <v/>
      </c>
      <c r="AH1936">
        <f>IF(S1936&lt;&gt;"",S1936,AH1935+900)</f>
        <v/>
      </c>
      <c r="AI1936">
        <f>IF(T1936&lt;&gt;"",T1936,AI1935)</f>
        <v/>
      </c>
      <c r="AJ1936">
        <f>IF(U1936&lt;&gt;"",U1936,AJ1935)</f>
        <v/>
      </c>
      <c r="AK1936">
        <f>IF(W1936&lt;&gt;"",W1936,"")</f>
        <v/>
      </c>
      <c r="AL1936" s="14">
        <f>IF(X1936&lt;&gt;"",X1936,"")</f>
        <v/>
      </c>
      <c r="AM1936" s="14">
        <f>IF(Y1936&lt;&gt;"",Y1936,"")</f>
        <v/>
      </c>
      <c r="AN1936" s="14">
        <f>IF(OR(AL1936="",AM1936=""),"",AL1936-AM1936)</f>
        <v/>
      </c>
      <c r="AO1936">
        <f>IF(AN1936="","",IF(AN1936&gt;0,"Bullish","Bearish"))</f>
        <v/>
      </c>
      <c r="AP1936">
        <f>IF(AO1936="",AP1935,AO1936)</f>
        <v/>
      </c>
      <c r="AQ1936" s="14">
        <f>IF(AB1936&lt;&gt;"",AB1936,"")</f>
        <v/>
      </c>
      <c r="AR1936" s="14">
        <f>IF(AD1936&lt;&gt;"",AD1936,"")</f>
        <v/>
      </c>
      <c r="AS1936">
        <f>IF(AS1935+1=13,1,AS1935+1)</f>
        <v/>
      </c>
      <c r="AT1936">
        <f>IFERROR(IF(SLOPE($AQ$1922:$AQ$1933,$AS$1922:$AS$1933)&gt;0,MIN(3,ABS(SLOPE($AQ$1922:$AQ$1933,$AS$1922:$AS$1933))),IF(SLOPE($AQ$1922:$AQ$1933,$AS$1922:$AS$1933)&lt;-0.5,-0.5,0)),0)</f>
        <v/>
      </c>
      <c r="AU1936">
        <f>IFERROR(IF(SLOPE($AR$1922:$AR$1933,$AS$1922:$AS$1933)&lt;0,MAX(-3,-ABS(SLOPE($AR$1922:$AR$1933,$AS$1922:$AS$1933))),IF(SLOPE($AR$1922:$AR$1933,$AS$1922:$AS$1933)&gt;0.5,0.5,0)),0)</f>
        <v/>
      </c>
      <c r="AV1936">
        <f>($AQ$1934+(AT1936*(AS1936-1)))</f>
        <v/>
      </c>
      <c r="AW1936">
        <f>($AR$1934+(AU1936*(AS1936-1)))</f>
        <v/>
      </c>
      <c r="AX1936">
        <f>IF(AT1936&gt;0,AV1936+AT1936,AV1936)</f>
        <v/>
      </c>
      <c r="AY1936">
        <f>IF(AU1936&lt;0,AW1936+AU1936,AW1936)</f>
        <v/>
      </c>
      <c r="BA1936" s="14">
        <f>IFERROR(AX1936-AQ1936,"")</f>
        <v/>
      </c>
      <c r="BB1936" s="14">
        <f>IFERROR(AY1936-AR1936,"")</f>
        <v/>
      </c>
      <c r="BD1936">
        <f>AH1936</f>
        <v/>
      </c>
      <c r="BE1936">
        <f>AI1936</f>
        <v/>
      </c>
      <c r="BF1936">
        <f>AJ1936</f>
        <v/>
      </c>
      <c r="BG1936" s="14">
        <f>L1936</f>
        <v/>
      </c>
      <c r="BH1936" s="14">
        <f>IF(X1936="","",X1936)</f>
        <v/>
      </c>
      <c r="BI1936" s="14">
        <f>IF(Y1936="","",Y1936)</f>
        <v/>
      </c>
      <c r="BJ1936">
        <f>Z1936</f>
        <v/>
      </c>
      <c r="BK1936">
        <f>AA1936</f>
        <v/>
      </c>
      <c r="BL1936">
        <f>IFERROR(AX1936,"")</f>
        <v/>
      </c>
      <c r="BM1936">
        <f>IFERROR(AY1936,"")</f>
        <v/>
      </c>
    </row>
    <row r="1937" ht="14.25" customHeight="1">
      <c r="A1937">
        <f>ALGLIB_SSA_XAUUSD!AA1937</f>
        <v/>
      </c>
      <c r="B1937">
        <f>IF($A1937="","",INDEX(ALGLIB_SSA_XAUUSD!$B$2:$B$2401,MATCH($A1937,ALGLIB_SSA_XAUUSD!$A$2:$A$2401,1)))</f>
        <v/>
      </c>
      <c r="C1937">
        <f>IF($A1937="","",INDEX(ALGLIB_SSA_XAUUSD!$C$2:$C$2401,MATCH($A1937,ALGLIB_SSA_XAUUSD!$A$2:$A$2401,1)))</f>
        <v/>
      </c>
      <c r="D1937" s="14">
        <f>IF($A1937="","",INT((ROW()-2)/12)+1)</f>
        <v/>
      </c>
      <c r="E1937" s="14">
        <f>IF(AND(E1946&lt;&gt;"",D1946=D1934+1),E1934+(E1946-E1934)*3/12,"")</f>
        <v/>
      </c>
      <c r="F1937" s="14">
        <f>IF(AND(F1946&lt;&gt;"",D1946=D1934+1),F1934+(F1946-F1934)*3/12,"")</f>
        <v/>
      </c>
      <c r="G1937" s="14">
        <f>IF(AND(G1946&lt;&gt;"",D1946=D1934+1),G1934+(G1946-G1934)*3/12,"")</f>
        <v/>
      </c>
      <c r="H1937" s="14">
        <f>IF(AND(H1946&lt;&gt;"",D1946=D1934+1),H1934+(H1946-H1934)*3/12,"")</f>
        <v/>
      </c>
      <c r="I1937" s="14">
        <f>IF(AND(L1946&lt;&gt;"",D1946=D1934+1),I1934+(I1946-I1934)*3/12,"")</f>
        <v/>
      </c>
      <c r="J1937">
        <f>_xlfn.XLOOKUP($A1937,ALGLIB_SSA_XAUUSD!$AA$2:$AA$2401,ALGLIB_SSA_XAUUSD!$P$2:$P$2401,"",0)</f>
        <v/>
      </c>
      <c r="K1937">
        <f>_xlfn.XLOOKUP($A1937,ALGLIB_SSA_XAUUSD!$AA$2:$AA$2401,ALGLIB_SSA_XAUUSD!$Q$2:$Q$2401,"",0)</f>
        <v/>
      </c>
      <c r="L1937">
        <f>_xlfn.XLOOKUP($A1937,ALGLIB_SSA_XAUUSD!$AA$2:$AA$2401,ALGLIB_SSA_XAUUSD!$R$2:$R$2401,"",0)</f>
        <v/>
      </c>
      <c r="M1937">
        <f>_xlfn.XLOOKUP($A1937,ALGLIB_SSA_XAUUSD!$AA$2:$AA$2401,ALGLIB_SSA_XAUUSD!$S$2:$S$2401,"",0)</f>
        <v/>
      </c>
      <c r="N1937">
        <f>_xlfn.XLOOKUP($A1937,ALGLIB_SSA_XAUUSD!$AA$2:$AA$2401,ALGLIB_SSA_XAUUSD!$T$2:$T$2401,"",0)</f>
        <v/>
      </c>
      <c r="O1937">
        <f>_xlfn.XLOOKUP($A1937,ALGLIB_SSA_XAUUSD!$AA$2:$AA$2401,ALGLIB_SSA_XAUUSD!$U$2:$U$2401,"",0)</f>
        <v/>
      </c>
      <c r="P1937">
        <f>_xlfn.XLOOKUP($A1937,ALGLIB_SSA_XAUUSD!$AA$2:$AA$2401,ALGLIB_SSA_XAUUSD!$V$2:$V$2401,"",0)</f>
        <v/>
      </c>
      <c r="S1937">
        <f>A1937</f>
        <v/>
      </c>
      <c r="T1937">
        <f>J1937</f>
        <v/>
      </c>
      <c r="U1937">
        <f>K1937</f>
        <v/>
      </c>
      <c r="V1937" s="14">
        <f>IF($A1937="","",MOD(ROW()-2,12)+1)</f>
        <v/>
      </c>
      <c r="W1937">
        <f>L1937</f>
        <v/>
      </c>
      <c r="X1937" s="14">
        <f>IF(F1937="","",F1937)</f>
        <v/>
      </c>
      <c r="Y1937" s="14">
        <f>IF(G1937="","",G1937)</f>
        <v/>
      </c>
      <c r="Z1937">
        <f>M1937</f>
        <v/>
      </c>
      <c r="AA1937">
        <f>N1937</f>
        <v/>
      </c>
      <c r="AB1937" s="14">
        <f>IF(H1937="","",H1937)</f>
        <v/>
      </c>
      <c r="AC1937">
        <f>O1937</f>
        <v/>
      </c>
      <c r="AD1937" s="14">
        <f>IF(I1937="","",I1937)</f>
        <v/>
      </c>
      <c r="AE1937">
        <f>P1937</f>
        <v/>
      </c>
      <c r="AH1937">
        <f>IF(S1937&lt;&gt;"",S1937,AH1936+900)</f>
        <v/>
      </c>
      <c r="AI1937">
        <f>IF(T1937&lt;&gt;"",T1937,AI1936)</f>
        <v/>
      </c>
      <c r="AJ1937">
        <f>IF(U1937&lt;&gt;"",U1937,AJ1936)</f>
        <v/>
      </c>
      <c r="AK1937">
        <f>IF(W1937&lt;&gt;"",W1937,"")</f>
        <v/>
      </c>
      <c r="AL1937" s="14">
        <f>IF(X1937&lt;&gt;"",X1937,"")</f>
        <v/>
      </c>
      <c r="AM1937" s="14">
        <f>IF(Y1937&lt;&gt;"",Y1937,"")</f>
        <v/>
      </c>
      <c r="AN1937" s="14">
        <f>IF(OR(AL1937="",AM1937=""),"",AL1937-AM1937)</f>
        <v/>
      </c>
      <c r="AO1937">
        <f>IF(AN1937="","",IF(AN1937&gt;0,"Bullish","Bearish"))</f>
        <v/>
      </c>
      <c r="AP1937">
        <f>IF(AO1937="",AP1936,AO1937)</f>
        <v/>
      </c>
      <c r="AQ1937" s="14">
        <f>IF(AB1937&lt;&gt;"",AB1937,"")</f>
        <v/>
      </c>
      <c r="AR1937" s="14">
        <f>IF(AD1937&lt;&gt;"",AD1937,"")</f>
        <v/>
      </c>
      <c r="AS1937">
        <f>IF(AS1936+1=13,1,AS1936+1)</f>
        <v/>
      </c>
      <c r="AT1937">
        <f>IFERROR(IF(SLOPE($AQ$1922:$AQ$1933,$AS$1922:$AS$1933)&gt;0,MIN(3,ABS(SLOPE($AQ$1922:$AQ$1933,$AS$1922:$AS$1933))),IF(SLOPE($AQ$1922:$AQ$1933,$AS$1922:$AS$1933)&lt;-0.5,-0.5,0)),0)</f>
        <v/>
      </c>
      <c r="AU1937">
        <f>IFERROR(IF(SLOPE($AR$1922:$AR$1933,$AS$1922:$AS$1933)&lt;0,MAX(-3,-ABS(SLOPE($AR$1922:$AR$1933,$AS$1922:$AS$1933))),IF(SLOPE($AR$1922:$AR$1933,$AS$1922:$AS$1933)&gt;0.5,0.5,0)),0)</f>
        <v/>
      </c>
      <c r="AV1937">
        <f>($AQ$1934+(AT1937*(AS1937-1)))</f>
        <v/>
      </c>
      <c r="AW1937">
        <f>($AR$1934+(AU1937*(AS1937-1)))</f>
        <v/>
      </c>
      <c r="AX1937">
        <f>IF(AT1937&gt;0,AV1937+AT1937,AV1937)</f>
        <v/>
      </c>
      <c r="AY1937">
        <f>IF(AU1937&lt;0,AW1937+AU1937,AW1937)</f>
        <v/>
      </c>
      <c r="BA1937" s="14">
        <f>IFERROR(AX1937-AQ1937,"")</f>
        <v/>
      </c>
      <c r="BB1937" s="14">
        <f>IFERROR(AY1937-AR1937,"")</f>
        <v/>
      </c>
      <c r="BD1937">
        <f>AH1937</f>
        <v/>
      </c>
      <c r="BE1937">
        <f>AI1937</f>
        <v/>
      </c>
      <c r="BF1937">
        <f>AJ1937</f>
        <v/>
      </c>
      <c r="BG1937" s="14">
        <f>L1937</f>
        <v/>
      </c>
      <c r="BH1937" s="14">
        <f>IF(X1937="","",X1937)</f>
        <v/>
      </c>
      <c r="BI1937" s="14">
        <f>IF(Y1937="","",Y1937)</f>
        <v/>
      </c>
      <c r="BJ1937">
        <f>Z1937</f>
        <v/>
      </c>
      <c r="BK1937">
        <f>AA1937</f>
        <v/>
      </c>
      <c r="BL1937">
        <f>IFERROR(AX1937,"")</f>
        <v/>
      </c>
      <c r="BM1937">
        <f>IFERROR(AY1937,"")</f>
        <v/>
      </c>
    </row>
    <row r="1938" ht="14.25" customHeight="1">
      <c r="A1938">
        <f>ALGLIB_SSA_XAUUSD!AA1938</f>
        <v/>
      </c>
      <c r="B1938">
        <f>IF($A1938="","",INDEX(ALGLIB_SSA_XAUUSD!$B$2:$B$2401,MATCH($A1938,ALGLIB_SSA_XAUUSD!$A$2:$A$2401,1)))</f>
        <v/>
      </c>
      <c r="C1938">
        <f>IF($A1938="","",INDEX(ALGLIB_SSA_XAUUSD!$C$2:$C$2401,MATCH($A1938,ALGLIB_SSA_XAUUSD!$A$2:$A$2401,1)))</f>
        <v/>
      </c>
      <c r="D1938" s="14">
        <f>IF($A1938="","",INT((ROW()-2)/12)+1)</f>
        <v/>
      </c>
      <c r="E1938" s="14">
        <f>IF(AND(E1946&lt;&gt;"",D1946=D1934+1),E1934+(E1946-E1934)*4/12,"")</f>
        <v/>
      </c>
      <c r="F1938" s="14">
        <f>IF(AND(F1946&lt;&gt;"",D1946=D1934+1),F1934+(F1946-F1934)*4/12,"")</f>
        <v/>
      </c>
      <c r="G1938" s="14">
        <f>IF(AND(G1946&lt;&gt;"",D1946=D1934+1),G1934+(G1946-G1934)*4/12,"")</f>
        <v/>
      </c>
      <c r="H1938" s="14">
        <f>IF(AND(H1946&lt;&gt;"",D1946=D1934+1),H1934+(H1946-H1934)*4/12,"")</f>
        <v/>
      </c>
      <c r="I1938" s="14">
        <f>IF(AND(L1946&lt;&gt;"",D1946=D1934+1),I1934+(I1946-I1934)*4/12,"")</f>
        <v/>
      </c>
      <c r="J1938">
        <f>_xlfn.XLOOKUP($A1938,ALGLIB_SSA_XAUUSD!$AA$2:$AA$2401,ALGLIB_SSA_XAUUSD!$P$2:$P$2401,"",0)</f>
        <v/>
      </c>
      <c r="K1938">
        <f>_xlfn.XLOOKUP($A1938,ALGLIB_SSA_XAUUSD!$AA$2:$AA$2401,ALGLIB_SSA_XAUUSD!$Q$2:$Q$2401,"",0)</f>
        <v/>
      </c>
      <c r="L1938">
        <f>_xlfn.XLOOKUP($A1938,ALGLIB_SSA_XAUUSD!$AA$2:$AA$2401,ALGLIB_SSA_XAUUSD!$R$2:$R$2401,"",0)</f>
        <v/>
      </c>
      <c r="M1938">
        <f>_xlfn.XLOOKUP($A1938,ALGLIB_SSA_XAUUSD!$AA$2:$AA$2401,ALGLIB_SSA_XAUUSD!$S$2:$S$2401,"",0)</f>
        <v/>
      </c>
      <c r="N1938">
        <f>_xlfn.XLOOKUP($A1938,ALGLIB_SSA_XAUUSD!$AA$2:$AA$2401,ALGLIB_SSA_XAUUSD!$T$2:$T$2401,"",0)</f>
        <v/>
      </c>
      <c r="O1938">
        <f>_xlfn.XLOOKUP($A1938,ALGLIB_SSA_XAUUSD!$AA$2:$AA$2401,ALGLIB_SSA_XAUUSD!$U$2:$U$2401,"",0)</f>
        <v/>
      </c>
      <c r="P1938">
        <f>_xlfn.XLOOKUP($A1938,ALGLIB_SSA_XAUUSD!$AA$2:$AA$2401,ALGLIB_SSA_XAUUSD!$V$2:$V$2401,"",0)</f>
        <v/>
      </c>
      <c r="S1938">
        <f>A1938</f>
        <v/>
      </c>
      <c r="T1938">
        <f>J1938</f>
        <v/>
      </c>
      <c r="U1938">
        <f>K1938</f>
        <v/>
      </c>
      <c r="V1938" s="14">
        <f>IF($A1938="","",MOD(ROW()-2,12)+1)</f>
        <v/>
      </c>
      <c r="W1938">
        <f>L1938</f>
        <v/>
      </c>
      <c r="X1938" s="14">
        <f>IF(F1938="","",F1938)</f>
        <v/>
      </c>
      <c r="Y1938" s="14">
        <f>IF(G1938="","",G1938)</f>
        <v/>
      </c>
      <c r="Z1938">
        <f>M1938</f>
        <v/>
      </c>
      <c r="AA1938">
        <f>N1938</f>
        <v/>
      </c>
      <c r="AB1938" s="14">
        <f>IF(H1938="","",H1938)</f>
        <v/>
      </c>
      <c r="AC1938">
        <f>O1938</f>
        <v/>
      </c>
      <c r="AD1938" s="14">
        <f>IF(I1938="","",I1938)</f>
        <v/>
      </c>
      <c r="AE1938">
        <f>P1938</f>
        <v/>
      </c>
      <c r="AH1938">
        <f>IF(S1938&lt;&gt;"",S1938,AH1937+900)</f>
        <v/>
      </c>
      <c r="AI1938">
        <f>IF(T1938&lt;&gt;"",T1938,AI1937)</f>
        <v/>
      </c>
      <c r="AJ1938">
        <f>IF(U1938&lt;&gt;"",U1938,AJ1937)</f>
        <v/>
      </c>
      <c r="AK1938">
        <f>IF(W1938&lt;&gt;"",W1938,"")</f>
        <v/>
      </c>
      <c r="AL1938" s="14">
        <f>IF(X1938&lt;&gt;"",X1938,"")</f>
        <v/>
      </c>
      <c r="AM1938" s="14">
        <f>IF(Y1938&lt;&gt;"",Y1938,"")</f>
        <v/>
      </c>
      <c r="AN1938" s="14">
        <f>IF(OR(AL1938="",AM1938=""),"",AL1938-AM1938)</f>
        <v/>
      </c>
      <c r="AO1938">
        <f>IF(AN1938="","",IF(AN1938&gt;0,"Bullish","Bearish"))</f>
        <v/>
      </c>
      <c r="AP1938">
        <f>IF(AO1938="",AP1937,AO1938)</f>
        <v/>
      </c>
      <c r="AQ1938" s="14">
        <f>IF(AB1938&lt;&gt;"",AB1938,"")</f>
        <v/>
      </c>
      <c r="AR1938" s="14">
        <f>IF(AD1938&lt;&gt;"",AD1938,"")</f>
        <v/>
      </c>
      <c r="AS1938">
        <f>IF(AS1937+1=13,1,AS1937+1)</f>
        <v/>
      </c>
      <c r="AT1938">
        <f>IFERROR(IF(SLOPE($AQ$1922:$AQ$1933,$AS$1922:$AS$1933)&gt;0,MIN(3,ABS(SLOPE($AQ$1922:$AQ$1933,$AS$1922:$AS$1933))),IF(SLOPE($AQ$1922:$AQ$1933,$AS$1922:$AS$1933)&lt;-0.5,-0.5,0)),0)</f>
        <v/>
      </c>
      <c r="AU1938">
        <f>IFERROR(IF(SLOPE($AR$1922:$AR$1933,$AS$1922:$AS$1933)&lt;0,MAX(-3,-ABS(SLOPE($AR$1922:$AR$1933,$AS$1922:$AS$1933))),IF(SLOPE($AR$1922:$AR$1933,$AS$1922:$AS$1933)&gt;0.5,0.5,0)),0)</f>
        <v/>
      </c>
      <c r="AV1938">
        <f>($AQ$1934+(AT1938*(AS1938-1)))</f>
        <v/>
      </c>
      <c r="AW1938">
        <f>($AR$1934+(AU1938*(AS1938-1)))</f>
        <v/>
      </c>
      <c r="AX1938">
        <f>IF(AT1938&gt;0,AV1938+AT1938,AV1938)</f>
        <v/>
      </c>
      <c r="AY1938">
        <f>IF(AU1938&lt;0,AW1938+AU1938,AW1938)</f>
        <v/>
      </c>
      <c r="BA1938" s="14">
        <f>IFERROR(AX1938-AQ1938,"")</f>
        <v/>
      </c>
      <c r="BB1938" s="14">
        <f>IFERROR(AY1938-AR1938,"")</f>
        <v/>
      </c>
      <c r="BD1938">
        <f>AH1938</f>
        <v/>
      </c>
      <c r="BE1938">
        <f>AI1938</f>
        <v/>
      </c>
      <c r="BF1938">
        <f>AJ1938</f>
        <v/>
      </c>
      <c r="BG1938" s="14">
        <f>L1938</f>
        <v/>
      </c>
      <c r="BH1938" s="14">
        <f>IF(X1938="","",X1938)</f>
        <v/>
      </c>
      <c r="BI1938" s="14">
        <f>IF(Y1938="","",Y1938)</f>
        <v/>
      </c>
      <c r="BJ1938">
        <f>Z1938</f>
        <v/>
      </c>
      <c r="BK1938">
        <f>AA1938</f>
        <v/>
      </c>
      <c r="BL1938">
        <f>IFERROR(AX1938,"")</f>
        <v/>
      </c>
      <c r="BM1938">
        <f>IFERROR(AY1938,"")</f>
        <v/>
      </c>
    </row>
    <row r="1939" ht="14.25" customHeight="1">
      <c r="A1939">
        <f>ALGLIB_SSA_XAUUSD!AA1939</f>
        <v/>
      </c>
      <c r="B1939">
        <f>IF($A1939="","",INDEX(ALGLIB_SSA_XAUUSD!$B$2:$B$2401,MATCH($A1939,ALGLIB_SSA_XAUUSD!$A$2:$A$2401,1)))</f>
        <v/>
      </c>
      <c r="C1939">
        <f>IF($A1939="","",INDEX(ALGLIB_SSA_XAUUSD!$C$2:$C$2401,MATCH($A1939,ALGLIB_SSA_XAUUSD!$A$2:$A$2401,1)))</f>
        <v/>
      </c>
      <c r="D1939" s="14">
        <f>IF($A1939="","",INT((ROW()-2)/12)+1)</f>
        <v/>
      </c>
      <c r="E1939" s="14">
        <f>IF(AND(E1946&lt;&gt;"",D1946=D1934+1),E1934+(E1946-E1934)*5/12,"")</f>
        <v/>
      </c>
      <c r="F1939" s="14">
        <f>IF(AND(F1946&lt;&gt;"",D1946=D1934+1),F1934+(F1946-F1934)*5/12,"")</f>
        <v/>
      </c>
      <c r="G1939" s="14">
        <f>IF(AND(G1946&lt;&gt;"",D1946=D1934+1),G1934+(G1946-G1934)*5/12,"")</f>
        <v/>
      </c>
      <c r="H1939" s="14">
        <f>IF(AND(H1946&lt;&gt;"",D1946=D1934+1),H1934+(H1946-H1934)*5/12,"")</f>
        <v/>
      </c>
      <c r="I1939" s="14">
        <f>IF(AND(L1946&lt;&gt;"",D1946=D1934+1),I1934+(I1946-I1934)*5/12,"")</f>
        <v/>
      </c>
      <c r="J1939">
        <f>_xlfn.XLOOKUP($A1939,ALGLIB_SSA_XAUUSD!$AA$2:$AA$2401,ALGLIB_SSA_XAUUSD!$P$2:$P$2401,"",0)</f>
        <v/>
      </c>
      <c r="K1939">
        <f>_xlfn.XLOOKUP($A1939,ALGLIB_SSA_XAUUSD!$AA$2:$AA$2401,ALGLIB_SSA_XAUUSD!$Q$2:$Q$2401,"",0)</f>
        <v/>
      </c>
      <c r="L1939">
        <f>_xlfn.XLOOKUP($A1939,ALGLIB_SSA_XAUUSD!$AA$2:$AA$2401,ALGLIB_SSA_XAUUSD!$R$2:$R$2401,"",0)</f>
        <v/>
      </c>
      <c r="M1939">
        <f>_xlfn.XLOOKUP($A1939,ALGLIB_SSA_XAUUSD!$AA$2:$AA$2401,ALGLIB_SSA_XAUUSD!$S$2:$S$2401,"",0)</f>
        <v/>
      </c>
      <c r="N1939">
        <f>_xlfn.XLOOKUP($A1939,ALGLIB_SSA_XAUUSD!$AA$2:$AA$2401,ALGLIB_SSA_XAUUSD!$T$2:$T$2401,"",0)</f>
        <v/>
      </c>
      <c r="O1939">
        <f>_xlfn.XLOOKUP($A1939,ALGLIB_SSA_XAUUSD!$AA$2:$AA$2401,ALGLIB_SSA_XAUUSD!$U$2:$U$2401,"",0)</f>
        <v/>
      </c>
      <c r="P1939">
        <f>_xlfn.XLOOKUP($A1939,ALGLIB_SSA_XAUUSD!$AA$2:$AA$2401,ALGLIB_SSA_XAUUSD!$V$2:$V$2401,"",0)</f>
        <v/>
      </c>
      <c r="S1939">
        <f>A1939</f>
        <v/>
      </c>
      <c r="T1939">
        <f>J1939</f>
        <v/>
      </c>
      <c r="U1939">
        <f>K1939</f>
        <v/>
      </c>
      <c r="V1939" s="14">
        <f>IF($A1939="","",MOD(ROW()-2,12)+1)</f>
        <v/>
      </c>
      <c r="W1939">
        <f>L1939</f>
        <v/>
      </c>
      <c r="X1939" s="14">
        <f>IF(F1939="","",F1939)</f>
        <v/>
      </c>
      <c r="Y1939" s="14">
        <f>IF(G1939="","",G1939)</f>
        <v/>
      </c>
      <c r="Z1939">
        <f>M1939</f>
        <v/>
      </c>
      <c r="AA1939">
        <f>N1939</f>
        <v/>
      </c>
      <c r="AB1939" s="14">
        <f>IF(H1939="","",H1939)</f>
        <v/>
      </c>
      <c r="AC1939">
        <f>O1939</f>
        <v/>
      </c>
      <c r="AD1939" s="14">
        <f>IF(I1939="","",I1939)</f>
        <v/>
      </c>
      <c r="AE1939">
        <f>P1939</f>
        <v/>
      </c>
      <c r="AH1939">
        <f>IF(S1939&lt;&gt;"",S1939,AH1938+900)</f>
        <v/>
      </c>
      <c r="AI1939">
        <f>IF(T1939&lt;&gt;"",T1939,AI1938)</f>
        <v/>
      </c>
      <c r="AJ1939">
        <f>IF(U1939&lt;&gt;"",U1939,AJ1938)</f>
        <v/>
      </c>
      <c r="AK1939">
        <f>IF(W1939&lt;&gt;"",W1939,"")</f>
        <v/>
      </c>
      <c r="AL1939" s="14">
        <f>IF(X1939&lt;&gt;"",X1939,"")</f>
        <v/>
      </c>
      <c r="AM1939" s="14">
        <f>IF(Y1939&lt;&gt;"",Y1939,"")</f>
        <v/>
      </c>
      <c r="AN1939" s="14">
        <f>IF(OR(AL1939="",AM1939=""),"",AL1939-AM1939)</f>
        <v/>
      </c>
      <c r="AO1939">
        <f>IF(AN1939="","",IF(AN1939&gt;0,"Bullish","Bearish"))</f>
        <v/>
      </c>
      <c r="AP1939">
        <f>IF(AO1939="",AP1938,AO1939)</f>
        <v/>
      </c>
      <c r="AQ1939" s="14">
        <f>IF(AB1939&lt;&gt;"",AB1939,"")</f>
        <v/>
      </c>
      <c r="AR1939" s="14">
        <f>IF(AD1939&lt;&gt;"",AD1939,"")</f>
        <v/>
      </c>
      <c r="AS1939">
        <f>IF(AS1938+1=13,1,AS1938+1)</f>
        <v/>
      </c>
      <c r="AT1939">
        <f>IFERROR(IF(SLOPE($AQ$1922:$AQ$1933,$AS$1922:$AS$1933)&gt;0,MIN(3,ABS(SLOPE($AQ$1922:$AQ$1933,$AS$1922:$AS$1933))),IF(SLOPE($AQ$1922:$AQ$1933,$AS$1922:$AS$1933)&lt;-0.5,-0.5,0)),0)</f>
        <v/>
      </c>
      <c r="AU1939">
        <f>IFERROR(IF(SLOPE($AR$1922:$AR$1933,$AS$1922:$AS$1933)&lt;0,MAX(-3,-ABS(SLOPE($AR$1922:$AR$1933,$AS$1922:$AS$1933))),IF(SLOPE($AR$1922:$AR$1933,$AS$1922:$AS$1933)&gt;0.5,0.5,0)),0)</f>
        <v/>
      </c>
      <c r="AV1939">
        <f>($AQ$1934+(AT1939*(AS1939-1)))</f>
        <v/>
      </c>
      <c r="AW1939">
        <f>($AR$1934+(AU1939*(AS1939-1)))</f>
        <v/>
      </c>
      <c r="AX1939">
        <f>IF(AT1939&gt;0,AV1939+AT1939,AV1939)</f>
        <v/>
      </c>
      <c r="AY1939">
        <f>IF(AU1939&lt;0,AW1939+AU1939,AW1939)</f>
        <v/>
      </c>
      <c r="BA1939" s="14">
        <f>IFERROR(AX1939-AQ1939,"")</f>
        <v/>
      </c>
      <c r="BB1939" s="14">
        <f>IFERROR(AY1939-AR1939,"")</f>
        <v/>
      </c>
      <c r="BD1939">
        <f>AH1939</f>
        <v/>
      </c>
      <c r="BE1939">
        <f>AI1939</f>
        <v/>
      </c>
      <c r="BF1939">
        <f>AJ1939</f>
        <v/>
      </c>
      <c r="BG1939" s="14">
        <f>L1939</f>
        <v/>
      </c>
      <c r="BH1939" s="14">
        <f>IF(X1939="","",X1939)</f>
        <v/>
      </c>
      <c r="BI1939" s="14">
        <f>IF(Y1939="","",Y1939)</f>
        <v/>
      </c>
      <c r="BJ1939">
        <f>Z1939</f>
        <v/>
      </c>
      <c r="BK1939">
        <f>AA1939</f>
        <v/>
      </c>
      <c r="BL1939">
        <f>IFERROR(AX1939,"")</f>
        <v/>
      </c>
      <c r="BM1939">
        <f>IFERROR(AY1939,"")</f>
        <v/>
      </c>
    </row>
    <row r="1940" ht="14.25" customHeight="1">
      <c r="A1940">
        <f>ALGLIB_SSA_XAUUSD!AA1940</f>
        <v/>
      </c>
      <c r="B1940">
        <f>IF($A1940="","",INDEX(ALGLIB_SSA_XAUUSD!$B$2:$B$2401,MATCH($A1940,ALGLIB_SSA_XAUUSD!$A$2:$A$2401,1)))</f>
        <v/>
      </c>
      <c r="C1940">
        <f>IF($A1940="","",INDEX(ALGLIB_SSA_XAUUSD!$C$2:$C$2401,MATCH($A1940,ALGLIB_SSA_XAUUSD!$A$2:$A$2401,1)))</f>
        <v/>
      </c>
      <c r="D1940" s="14">
        <f>IF($A1940="","",INT((ROW()-2)/12)+1)</f>
        <v/>
      </c>
      <c r="E1940" s="14">
        <f>IF(AND(E1946&lt;&gt;"",D1946=D1934+1),E1934+(E1946-E1934)*6/12,"")</f>
        <v/>
      </c>
      <c r="F1940" s="14">
        <f>IF(AND(F1946&lt;&gt;"",D1946=D1934+1),F1934+(F1946-F1934)*6/12,"")</f>
        <v/>
      </c>
      <c r="G1940" s="14">
        <f>IF(AND(G1946&lt;&gt;"",D1946=D1934+1),G1934+(G1946-G1934)*6/12,"")</f>
        <v/>
      </c>
      <c r="H1940" s="14">
        <f>IF(AND(H1946&lt;&gt;"",D1946=D1934+1),H1934+(H1946-H1934)*6/12,"")</f>
        <v/>
      </c>
      <c r="I1940" s="14">
        <f>IF(AND(L1946&lt;&gt;"",D1946=D1934+1),I1934+(I1946-I1934)*6/12,"")</f>
        <v/>
      </c>
      <c r="J1940">
        <f>_xlfn.XLOOKUP($A1940,ALGLIB_SSA_XAUUSD!$AA$2:$AA$2401,ALGLIB_SSA_XAUUSD!$P$2:$P$2401,"",0)</f>
        <v/>
      </c>
      <c r="K1940">
        <f>_xlfn.XLOOKUP($A1940,ALGLIB_SSA_XAUUSD!$AA$2:$AA$2401,ALGLIB_SSA_XAUUSD!$Q$2:$Q$2401,"",0)</f>
        <v/>
      </c>
      <c r="L1940">
        <f>_xlfn.XLOOKUP($A1940,ALGLIB_SSA_XAUUSD!$AA$2:$AA$2401,ALGLIB_SSA_XAUUSD!$R$2:$R$2401,"",0)</f>
        <v/>
      </c>
      <c r="M1940">
        <f>_xlfn.XLOOKUP($A1940,ALGLIB_SSA_XAUUSD!$AA$2:$AA$2401,ALGLIB_SSA_XAUUSD!$S$2:$S$2401,"",0)</f>
        <v/>
      </c>
      <c r="N1940">
        <f>_xlfn.XLOOKUP($A1940,ALGLIB_SSA_XAUUSD!$AA$2:$AA$2401,ALGLIB_SSA_XAUUSD!$T$2:$T$2401,"",0)</f>
        <v/>
      </c>
      <c r="O1940">
        <f>_xlfn.XLOOKUP($A1940,ALGLIB_SSA_XAUUSD!$AA$2:$AA$2401,ALGLIB_SSA_XAUUSD!$U$2:$U$2401,"",0)</f>
        <v/>
      </c>
      <c r="P1940">
        <f>_xlfn.XLOOKUP($A1940,ALGLIB_SSA_XAUUSD!$AA$2:$AA$2401,ALGLIB_SSA_XAUUSD!$V$2:$V$2401,"",0)</f>
        <v/>
      </c>
      <c r="S1940">
        <f>A1940</f>
        <v/>
      </c>
      <c r="T1940">
        <f>J1940</f>
        <v/>
      </c>
      <c r="U1940">
        <f>K1940</f>
        <v/>
      </c>
      <c r="V1940" s="14">
        <f>IF($A1940="","",MOD(ROW()-2,12)+1)</f>
        <v/>
      </c>
      <c r="W1940">
        <f>L1940</f>
        <v/>
      </c>
      <c r="X1940" s="14">
        <f>IF(F1940="","",F1940)</f>
        <v/>
      </c>
      <c r="Y1940" s="14">
        <f>IF(G1940="","",G1940)</f>
        <v/>
      </c>
      <c r="Z1940">
        <f>M1940</f>
        <v/>
      </c>
      <c r="AA1940">
        <f>N1940</f>
        <v/>
      </c>
      <c r="AB1940" s="14">
        <f>IF(H1940="","",H1940)</f>
        <v/>
      </c>
      <c r="AC1940">
        <f>O1940</f>
        <v/>
      </c>
      <c r="AD1940" s="14">
        <f>IF(I1940="","",I1940)</f>
        <v/>
      </c>
      <c r="AE1940">
        <f>P1940</f>
        <v/>
      </c>
      <c r="AH1940">
        <f>IF(S1940&lt;&gt;"",S1940,AH1939+900)</f>
        <v/>
      </c>
      <c r="AI1940">
        <f>IF(T1940&lt;&gt;"",T1940,AI1939)</f>
        <v/>
      </c>
      <c r="AJ1940">
        <f>IF(U1940&lt;&gt;"",U1940,AJ1939)</f>
        <v/>
      </c>
      <c r="AK1940">
        <f>IF(W1940&lt;&gt;"",W1940,"")</f>
        <v/>
      </c>
      <c r="AL1940" s="14">
        <f>IF(X1940&lt;&gt;"",X1940,"")</f>
        <v/>
      </c>
      <c r="AM1940" s="14">
        <f>IF(Y1940&lt;&gt;"",Y1940,"")</f>
        <v/>
      </c>
      <c r="AN1940" s="14">
        <f>IF(OR(AL1940="",AM1940=""),"",AL1940-AM1940)</f>
        <v/>
      </c>
      <c r="AO1940">
        <f>IF(AN1940="","",IF(AN1940&gt;0,"Bullish","Bearish"))</f>
        <v/>
      </c>
      <c r="AP1940">
        <f>IF(AO1940="",AP1939,AO1940)</f>
        <v/>
      </c>
      <c r="AQ1940" s="14">
        <f>IF(AB1940&lt;&gt;"",AB1940,"")</f>
        <v/>
      </c>
      <c r="AR1940" s="14">
        <f>IF(AD1940&lt;&gt;"",AD1940,"")</f>
        <v/>
      </c>
      <c r="AS1940">
        <f>IF(AS1939+1=13,1,AS1939+1)</f>
        <v/>
      </c>
      <c r="AT1940">
        <f>IFERROR(IF(SLOPE($AQ$1922:$AQ$1933,$AS$1922:$AS$1933)&gt;0,MIN(3,ABS(SLOPE($AQ$1922:$AQ$1933,$AS$1922:$AS$1933))),IF(SLOPE($AQ$1922:$AQ$1933,$AS$1922:$AS$1933)&lt;-0.5,-0.5,0)),0)</f>
        <v/>
      </c>
      <c r="AU1940">
        <f>IFERROR(IF(SLOPE($AR$1922:$AR$1933,$AS$1922:$AS$1933)&lt;0,MAX(-3,-ABS(SLOPE($AR$1922:$AR$1933,$AS$1922:$AS$1933))),IF(SLOPE($AR$1922:$AR$1933,$AS$1922:$AS$1933)&gt;0.5,0.5,0)),0)</f>
        <v/>
      </c>
      <c r="AV1940">
        <f>($AQ$1934+(AT1940*(AS1940-1)))</f>
        <v/>
      </c>
      <c r="AW1940">
        <f>($AR$1934+(AU1940*(AS1940-1)))</f>
        <v/>
      </c>
      <c r="AX1940">
        <f>IF(AT1940&gt;0,AV1940+AT1940,AV1940)</f>
        <v/>
      </c>
      <c r="AY1940">
        <f>IF(AU1940&lt;0,AW1940+AU1940,AW1940)</f>
        <v/>
      </c>
      <c r="BA1940" s="14">
        <f>IFERROR(AX1940-AQ1940,"")</f>
        <v/>
      </c>
      <c r="BB1940" s="14">
        <f>IFERROR(AY1940-AR1940,"")</f>
        <v/>
      </c>
      <c r="BD1940">
        <f>AH1940</f>
        <v/>
      </c>
      <c r="BE1940">
        <f>AI1940</f>
        <v/>
      </c>
      <c r="BF1940">
        <f>AJ1940</f>
        <v/>
      </c>
      <c r="BG1940" s="14">
        <f>L1940</f>
        <v/>
      </c>
      <c r="BH1940" s="14">
        <f>IF(X1940="","",X1940)</f>
        <v/>
      </c>
      <c r="BI1940" s="14">
        <f>IF(Y1940="","",Y1940)</f>
        <v/>
      </c>
      <c r="BJ1940">
        <f>Z1940</f>
        <v/>
      </c>
      <c r="BK1940">
        <f>AA1940</f>
        <v/>
      </c>
      <c r="BL1940">
        <f>IFERROR(AX1940,"")</f>
        <v/>
      </c>
      <c r="BM1940">
        <f>IFERROR(AY1940,"")</f>
        <v/>
      </c>
    </row>
    <row r="1941" ht="14.25" customHeight="1">
      <c r="A1941">
        <f>ALGLIB_SSA_XAUUSD!AA1941</f>
        <v/>
      </c>
      <c r="B1941">
        <f>IF($A1941="","",INDEX(ALGLIB_SSA_XAUUSD!$B$2:$B$2401,MATCH($A1941,ALGLIB_SSA_XAUUSD!$A$2:$A$2401,1)))</f>
        <v/>
      </c>
      <c r="C1941">
        <f>IF($A1941="","",INDEX(ALGLIB_SSA_XAUUSD!$C$2:$C$2401,MATCH($A1941,ALGLIB_SSA_XAUUSD!$A$2:$A$2401,1)))</f>
        <v/>
      </c>
      <c r="D1941" s="14">
        <f>IF($A1941="","",INT((ROW()-2)/12)+1)</f>
        <v/>
      </c>
      <c r="E1941" s="14">
        <f>IF(AND(E1946&lt;&gt;"",D1946=D1934+1),E1934+(E1946-E1934)*7/12,"")</f>
        <v/>
      </c>
      <c r="F1941" s="14">
        <f>IF(AND(F1946&lt;&gt;"",D1946=D1934+1),F1934+(F1946-F1934)*7/12,"")</f>
        <v/>
      </c>
      <c r="G1941" s="14">
        <f>IF(AND(G1946&lt;&gt;"",D1946=D1934+1),G1934+(G1946-G1934)*7/12,"")</f>
        <v/>
      </c>
      <c r="H1941" s="14">
        <f>IF(AND(H1946&lt;&gt;"",D1946=D1934+1),H1934+(H1946-H1934)*7/12,"")</f>
        <v/>
      </c>
      <c r="I1941" s="14">
        <f>IF(AND(L1946&lt;&gt;"",D1946=D1934+1),I1934+(I1946-I1934)*7/12,"")</f>
        <v/>
      </c>
      <c r="J1941">
        <f>_xlfn.XLOOKUP($A1941,ALGLIB_SSA_XAUUSD!$AA$2:$AA$2401,ALGLIB_SSA_XAUUSD!$P$2:$P$2401,"",0)</f>
        <v/>
      </c>
      <c r="K1941">
        <f>_xlfn.XLOOKUP($A1941,ALGLIB_SSA_XAUUSD!$AA$2:$AA$2401,ALGLIB_SSA_XAUUSD!$Q$2:$Q$2401,"",0)</f>
        <v/>
      </c>
      <c r="L1941">
        <f>_xlfn.XLOOKUP($A1941,ALGLIB_SSA_XAUUSD!$AA$2:$AA$2401,ALGLIB_SSA_XAUUSD!$R$2:$R$2401,"",0)</f>
        <v/>
      </c>
      <c r="M1941">
        <f>_xlfn.XLOOKUP($A1941,ALGLIB_SSA_XAUUSD!$AA$2:$AA$2401,ALGLIB_SSA_XAUUSD!$S$2:$S$2401,"",0)</f>
        <v/>
      </c>
      <c r="N1941">
        <f>_xlfn.XLOOKUP($A1941,ALGLIB_SSA_XAUUSD!$AA$2:$AA$2401,ALGLIB_SSA_XAUUSD!$T$2:$T$2401,"",0)</f>
        <v/>
      </c>
      <c r="O1941">
        <f>_xlfn.XLOOKUP($A1941,ALGLIB_SSA_XAUUSD!$AA$2:$AA$2401,ALGLIB_SSA_XAUUSD!$U$2:$U$2401,"",0)</f>
        <v/>
      </c>
      <c r="P1941">
        <f>_xlfn.XLOOKUP($A1941,ALGLIB_SSA_XAUUSD!$AA$2:$AA$2401,ALGLIB_SSA_XAUUSD!$V$2:$V$2401,"",0)</f>
        <v/>
      </c>
      <c r="S1941">
        <f>A1941</f>
        <v/>
      </c>
      <c r="T1941">
        <f>J1941</f>
        <v/>
      </c>
      <c r="U1941">
        <f>K1941</f>
        <v/>
      </c>
      <c r="V1941" s="14">
        <f>IF($A1941="","",MOD(ROW()-2,12)+1)</f>
        <v/>
      </c>
      <c r="W1941">
        <f>L1941</f>
        <v/>
      </c>
      <c r="X1941" s="14">
        <f>IF(F1941="","",F1941)</f>
        <v/>
      </c>
      <c r="Y1941" s="14">
        <f>IF(G1941="","",G1941)</f>
        <v/>
      </c>
      <c r="Z1941">
        <f>M1941</f>
        <v/>
      </c>
      <c r="AA1941">
        <f>N1941</f>
        <v/>
      </c>
      <c r="AB1941" s="14">
        <f>IF(H1941="","",H1941)</f>
        <v/>
      </c>
      <c r="AC1941">
        <f>O1941</f>
        <v/>
      </c>
      <c r="AD1941" s="14">
        <f>IF(I1941="","",I1941)</f>
        <v/>
      </c>
      <c r="AE1941">
        <f>P1941</f>
        <v/>
      </c>
      <c r="AH1941">
        <f>IF(S1941&lt;&gt;"",S1941,AH1940+900)</f>
        <v/>
      </c>
      <c r="AI1941">
        <f>IF(T1941&lt;&gt;"",T1941,AI1940)</f>
        <v/>
      </c>
      <c r="AJ1941">
        <f>IF(U1941&lt;&gt;"",U1941,AJ1940)</f>
        <v/>
      </c>
      <c r="AK1941">
        <f>IF(W1941&lt;&gt;"",W1941,"")</f>
        <v/>
      </c>
      <c r="AL1941" s="14">
        <f>IF(X1941&lt;&gt;"",X1941,"")</f>
        <v/>
      </c>
      <c r="AM1941" s="14">
        <f>IF(Y1941&lt;&gt;"",Y1941,"")</f>
        <v/>
      </c>
      <c r="AN1941" s="14">
        <f>IF(OR(AL1941="",AM1941=""),"",AL1941-AM1941)</f>
        <v/>
      </c>
      <c r="AO1941">
        <f>IF(AN1941="","",IF(AN1941&gt;0,"Bullish","Bearish"))</f>
        <v/>
      </c>
      <c r="AP1941">
        <f>IF(AO1941="",AP1940,AO1941)</f>
        <v/>
      </c>
      <c r="AQ1941" s="14">
        <f>IF(AB1941&lt;&gt;"",AB1941,"")</f>
        <v/>
      </c>
      <c r="AR1941" s="14">
        <f>IF(AD1941&lt;&gt;"",AD1941,"")</f>
        <v/>
      </c>
      <c r="AS1941">
        <f>IF(AS1940+1=13,1,AS1940+1)</f>
        <v/>
      </c>
      <c r="AT1941">
        <f>IFERROR(IF(SLOPE($AQ$1922:$AQ$1933,$AS$1922:$AS$1933)&gt;0,MIN(3,ABS(SLOPE($AQ$1922:$AQ$1933,$AS$1922:$AS$1933))),IF(SLOPE($AQ$1922:$AQ$1933,$AS$1922:$AS$1933)&lt;-0.5,-0.5,0)),0)</f>
        <v/>
      </c>
      <c r="AU1941">
        <f>IFERROR(IF(SLOPE($AR$1922:$AR$1933,$AS$1922:$AS$1933)&lt;0,MAX(-3,-ABS(SLOPE($AR$1922:$AR$1933,$AS$1922:$AS$1933))),IF(SLOPE($AR$1922:$AR$1933,$AS$1922:$AS$1933)&gt;0.5,0.5,0)),0)</f>
        <v/>
      </c>
      <c r="AV1941">
        <f>($AQ$1934+(AT1941*(AS1941-1)))</f>
        <v/>
      </c>
      <c r="AW1941">
        <f>($AR$1934+(AU1941*(AS1941-1)))</f>
        <v/>
      </c>
      <c r="AX1941">
        <f>IF(AT1941&gt;0,AV1941+AT1941,AV1941)</f>
        <v/>
      </c>
      <c r="AY1941">
        <f>IF(AU1941&lt;0,AW1941+AU1941,AW1941)</f>
        <v/>
      </c>
      <c r="BA1941" s="14">
        <f>IFERROR(AX1941-AQ1941,"")</f>
        <v/>
      </c>
      <c r="BB1941" s="14">
        <f>IFERROR(AY1941-AR1941,"")</f>
        <v/>
      </c>
      <c r="BD1941">
        <f>AH1941</f>
        <v/>
      </c>
      <c r="BE1941">
        <f>AI1941</f>
        <v/>
      </c>
      <c r="BF1941">
        <f>AJ1941</f>
        <v/>
      </c>
      <c r="BG1941" s="14">
        <f>L1941</f>
        <v/>
      </c>
      <c r="BH1941" s="14">
        <f>IF(X1941="","",X1941)</f>
        <v/>
      </c>
      <c r="BI1941" s="14">
        <f>IF(Y1941="","",Y1941)</f>
        <v/>
      </c>
      <c r="BJ1941">
        <f>Z1941</f>
        <v/>
      </c>
      <c r="BK1941">
        <f>AA1941</f>
        <v/>
      </c>
      <c r="BL1941">
        <f>IFERROR(AX1941,"")</f>
        <v/>
      </c>
      <c r="BM1941">
        <f>IFERROR(AY1941,"")</f>
        <v/>
      </c>
    </row>
    <row r="1942" ht="14.25" customHeight="1">
      <c r="A1942">
        <f>ALGLIB_SSA_XAUUSD!AA1942</f>
        <v/>
      </c>
      <c r="B1942">
        <f>IF($A1942="","",INDEX(ALGLIB_SSA_XAUUSD!$B$2:$B$2401,MATCH($A1942,ALGLIB_SSA_XAUUSD!$A$2:$A$2401,1)))</f>
        <v/>
      </c>
      <c r="C1942">
        <f>IF($A1942="","",INDEX(ALGLIB_SSA_XAUUSD!$C$2:$C$2401,MATCH($A1942,ALGLIB_SSA_XAUUSD!$A$2:$A$2401,1)))</f>
        <v/>
      </c>
      <c r="D1942" s="14">
        <f>IF($A1942="","",INT((ROW()-2)/12)+1)</f>
        <v/>
      </c>
      <c r="E1942" s="14">
        <f>IF(AND(E1946&lt;&gt;"",D1946=D1934+1),E1934+(E1946-E1934)*8/12,"")</f>
        <v/>
      </c>
      <c r="F1942" s="14">
        <f>IF(AND(F1946&lt;&gt;"",D1946=D1934+1),F1934+(F1946-F1934)*8/12,"")</f>
        <v/>
      </c>
      <c r="G1942" s="14">
        <f>IF(AND(G1946&lt;&gt;"",D1946=D1934+1),G1934+(G1946-G1934)*8/12,"")</f>
        <v/>
      </c>
      <c r="H1942" s="14">
        <f>IF(AND(H1946&lt;&gt;"",D1946=D1934+1),H1934+(H1946-H1934)*8/12,"")</f>
        <v/>
      </c>
      <c r="I1942" s="14">
        <f>IF(AND(L1946&lt;&gt;"",D1946=D1934+1),I1934+(I1946-I1934)*8/12,"")</f>
        <v/>
      </c>
      <c r="J1942">
        <f>_xlfn.XLOOKUP($A1942,ALGLIB_SSA_XAUUSD!$AA$2:$AA$2401,ALGLIB_SSA_XAUUSD!$P$2:$P$2401,"",0)</f>
        <v/>
      </c>
      <c r="K1942">
        <f>_xlfn.XLOOKUP($A1942,ALGLIB_SSA_XAUUSD!$AA$2:$AA$2401,ALGLIB_SSA_XAUUSD!$Q$2:$Q$2401,"",0)</f>
        <v/>
      </c>
      <c r="L1942">
        <f>_xlfn.XLOOKUP($A1942,ALGLIB_SSA_XAUUSD!$AA$2:$AA$2401,ALGLIB_SSA_XAUUSD!$R$2:$R$2401,"",0)</f>
        <v/>
      </c>
      <c r="M1942">
        <f>_xlfn.XLOOKUP($A1942,ALGLIB_SSA_XAUUSD!$AA$2:$AA$2401,ALGLIB_SSA_XAUUSD!$S$2:$S$2401,"",0)</f>
        <v/>
      </c>
      <c r="N1942">
        <f>_xlfn.XLOOKUP($A1942,ALGLIB_SSA_XAUUSD!$AA$2:$AA$2401,ALGLIB_SSA_XAUUSD!$T$2:$T$2401,"",0)</f>
        <v/>
      </c>
      <c r="O1942">
        <f>_xlfn.XLOOKUP($A1942,ALGLIB_SSA_XAUUSD!$AA$2:$AA$2401,ALGLIB_SSA_XAUUSD!$U$2:$U$2401,"",0)</f>
        <v/>
      </c>
      <c r="P1942">
        <f>_xlfn.XLOOKUP($A1942,ALGLIB_SSA_XAUUSD!$AA$2:$AA$2401,ALGLIB_SSA_XAUUSD!$V$2:$V$2401,"",0)</f>
        <v/>
      </c>
      <c r="S1942">
        <f>A1942</f>
        <v/>
      </c>
      <c r="T1942">
        <f>J1942</f>
        <v/>
      </c>
      <c r="U1942">
        <f>K1942</f>
        <v/>
      </c>
      <c r="V1942" s="14">
        <f>IF($A1942="","",MOD(ROW()-2,12)+1)</f>
        <v/>
      </c>
      <c r="W1942">
        <f>L1942</f>
        <v/>
      </c>
      <c r="X1942" s="14">
        <f>IF(F1942="","",F1942)</f>
        <v/>
      </c>
      <c r="Y1942" s="14">
        <f>IF(G1942="","",G1942)</f>
        <v/>
      </c>
      <c r="Z1942">
        <f>M1942</f>
        <v/>
      </c>
      <c r="AA1942">
        <f>N1942</f>
        <v/>
      </c>
      <c r="AB1942" s="14">
        <f>IF(H1942="","",H1942)</f>
        <v/>
      </c>
      <c r="AC1942">
        <f>O1942</f>
        <v/>
      </c>
      <c r="AD1942" s="14">
        <f>IF(I1942="","",I1942)</f>
        <v/>
      </c>
      <c r="AE1942">
        <f>P1942</f>
        <v/>
      </c>
      <c r="AH1942">
        <f>IF(S1942&lt;&gt;"",S1942,AH1941+900)</f>
        <v/>
      </c>
      <c r="AI1942">
        <f>IF(T1942&lt;&gt;"",T1942,AI1941)</f>
        <v/>
      </c>
      <c r="AJ1942">
        <f>IF(U1942&lt;&gt;"",U1942,AJ1941)</f>
        <v/>
      </c>
      <c r="AK1942">
        <f>IF(W1942&lt;&gt;"",W1942,"")</f>
        <v/>
      </c>
      <c r="AL1942" s="14">
        <f>IF(X1942&lt;&gt;"",X1942,"")</f>
        <v/>
      </c>
      <c r="AM1942" s="14">
        <f>IF(Y1942&lt;&gt;"",Y1942,"")</f>
        <v/>
      </c>
      <c r="AN1942" s="14">
        <f>IF(OR(AL1942="",AM1942=""),"",AL1942-AM1942)</f>
        <v/>
      </c>
      <c r="AO1942">
        <f>IF(AN1942="","",IF(AN1942&gt;0,"Bullish","Bearish"))</f>
        <v/>
      </c>
      <c r="AP1942">
        <f>IF(AO1942="",AP1941,AO1942)</f>
        <v/>
      </c>
      <c r="AQ1942" s="14">
        <f>IF(AB1942&lt;&gt;"",AB1942,"")</f>
        <v/>
      </c>
      <c r="AR1942" s="14">
        <f>IF(AD1942&lt;&gt;"",AD1942,"")</f>
        <v/>
      </c>
      <c r="AS1942">
        <f>IF(AS1941+1=13,1,AS1941+1)</f>
        <v/>
      </c>
      <c r="AT1942">
        <f>IFERROR(IF(SLOPE($AQ$1922:$AQ$1933,$AS$1922:$AS$1933)&gt;0,MIN(3,ABS(SLOPE($AQ$1922:$AQ$1933,$AS$1922:$AS$1933))),IF(SLOPE($AQ$1922:$AQ$1933,$AS$1922:$AS$1933)&lt;-0.5,-0.5,0)),0)</f>
        <v/>
      </c>
      <c r="AU1942">
        <f>IFERROR(IF(SLOPE($AR$1922:$AR$1933,$AS$1922:$AS$1933)&lt;0,MAX(-3,-ABS(SLOPE($AR$1922:$AR$1933,$AS$1922:$AS$1933))),IF(SLOPE($AR$1922:$AR$1933,$AS$1922:$AS$1933)&gt;0.5,0.5,0)),0)</f>
        <v/>
      </c>
      <c r="AV1942">
        <f>($AQ$1934+(AT1942*(AS1942-1)))</f>
        <v/>
      </c>
      <c r="AW1942">
        <f>($AR$1934+(AU1942*(AS1942-1)))</f>
        <v/>
      </c>
      <c r="AX1942">
        <f>IF(AT1942&gt;0,AV1942+AT1942,AV1942)</f>
        <v/>
      </c>
      <c r="AY1942">
        <f>IF(AU1942&lt;0,AW1942+AU1942,AW1942)</f>
        <v/>
      </c>
      <c r="BA1942" s="14">
        <f>IFERROR(AX1942-AQ1942,"")</f>
        <v/>
      </c>
      <c r="BB1942" s="14">
        <f>IFERROR(AY1942-AR1942,"")</f>
        <v/>
      </c>
      <c r="BD1942">
        <f>AH1942</f>
        <v/>
      </c>
      <c r="BE1942">
        <f>AI1942</f>
        <v/>
      </c>
      <c r="BF1942">
        <f>AJ1942</f>
        <v/>
      </c>
      <c r="BG1942" s="14">
        <f>L1942</f>
        <v/>
      </c>
      <c r="BH1942" s="14">
        <f>IF(X1942="","",X1942)</f>
        <v/>
      </c>
      <c r="BI1942" s="14">
        <f>IF(Y1942="","",Y1942)</f>
        <v/>
      </c>
      <c r="BJ1942">
        <f>Z1942</f>
        <v/>
      </c>
      <c r="BK1942">
        <f>AA1942</f>
        <v/>
      </c>
      <c r="BL1942">
        <f>IFERROR(AX1942,"")</f>
        <v/>
      </c>
      <c r="BM1942">
        <f>IFERROR(AY1942,"")</f>
        <v/>
      </c>
    </row>
    <row r="1943" ht="14.25" customHeight="1">
      <c r="A1943">
        <f>ALGLIB_SSA_XAUUSD!AA1943</f>
        <v/>
      </c>
      <c r="B1943">
        <f>IF($A1943="","",INDEX(ALGLIB_SSA_XAUUSD!$B$2:$B$2401,MATCH($A1943,ALGLIB_SSA_XAUUSD!$A$2:$A$2401,1)))</f>
        <v/>
      </c>
      <c r="C1943">
        <f>IF($A1943="","",INDEX(ALGLIB_SSA_XAUUSD!$C$2:$C$2401,MATCH($A1943,ALGLIB_SSA_XAUUSD!$A$2:$A$2401,1)))</f>
        <v/>
      </c>
      <c r="D1943" s="14">
        <f>IF($A1943="","",INT((ROW()-2)/12)+1)</f>
        <v/>
      </c>
      <c r="E1943" s="14">
        <f>IF(AND(E1946&lt;&gt;"",D1946=D1934+1),E1934+(E1946-E1934)*9/12,"")</f>
        <v/>
      </c>
      <c r="F1943" s="14">
        <f>IF(AND(F1946&lt;&gt;"",D1946=D1934+1),F1934+(F1946-F1934)*9/12,"")</f>
        <v/>
      </c>
      <c r="G1943" s="14">
        <f>IF(AND(G1946&lt;&gt;"",D1946=D1934+1),G1934+(G1946-G1934)*9/12,"")</f>
        <v/>
      </c>
      <c r="H1943" s="14">
        <f>IF(AND(H1946&lt;&gt;"",D1946=D1934+1),H1934+(H1946-H1934)*9/12,"")</f>
        <v/>
      </c>
      <c r="I1943" s="14">
        <f>IF(AND(L1946&lt;&gt;"",D1946=D1934+1),I1934+(I1946-I1934)*9/12,"")</f>
        <v/>
      </c>
      <c r="J1943">
        <f>_xlfn.XLOOKUP($A1943,ALGLIB_SSA_XAUUSD!$AA$2:$AA$2401,ALGLIB_SSA_XAUUSD!$P$2:$P$2401,"",0)</f>
        <v/>
      </c>
      <c r="K1943">
        <f>_xlfn.XLOOKUP($A1943,ALGLIB_SSA_XAUUSD!$AA$2:$AA$2401,ALGLIB_SSA_XAUUSD!$Q$2:$Q$2401,"",0)</f>
        <v/>
      </c>
      <c r="L1943">
        <f>_xlfn.XLOOKUP($A1943,ALGLIB_SSA_XAUUSD!$AA$2:$AA$2401,ALGLIB_SSA_XAUUSD!$R$2:$R$2401,"",0)</f>
        <v/>
      </c>
      <c r="M1943">
        <f>_xlfn.XLOOKUP($A1943,ALGLIB_SSA_XAUUSD!$AA$2:$AA$2401,ALGLIB_SSA_XAUUSD!$S$2:$S$2401,"",0)</f>
        <v/>
      </c>
      <c r="N1943">
        <f>_xlfn.XLOOKUP($A1943,ALGLIB_SSA_XAUUSD!$AA$2:$AA$2401,ALGLIB_SSA_XAUUSD!$T$2:$T$2401,"",0)</f>
        <v/>
      </c>
      <c r="O1943">
        <f>_xlfn.XLOOKUP($A1943,ALGLIB_SSA_XAUUSD!$AA$2:$AA$2401,ALGLIB_SSA_XAUUSD!$U$2:$U$2401,"",0)</f>
        <v/>
      </c>
      <c r="P1943">
        <f>_xlfn.XLOOKUP($A1943,ALGLIB_SSA_XAUUSD!$AA$2:$AA$2401,ALGLIB_SSA_XAUUSD!$V$2:$V$2401,"",0)</f>
        <v/>
      </c>
      <c r="S1943">
        <f>A1943</f>
        <v/>
      </c>
      <c r="T1943">
        <f>J1943</f>
        <v/>
      </c>
      <c r="U1943">
        <f>K1943</f>
        <v/>
      </c>
      <c r="V1943" s="14">
        <f>IF($A1943="","",MOD(ROW()-2,12)+1)</f>
        <v/>
      </c>
      <c r="W1943">
        <f>L1943</f>
        <v/>
      </c>
      <c r="X1943" s="14">
        <f>IF(F1943="","",F1943)</f>
        <v/>
      </c>
      <c r="Y1943" s="14">
        <f>IF(G1943="","",G1943)</f>
        <v/>
      </c>
      <c r="Z1943">
        <f>M1943</f>
        <v/>
      </c>
      <c r="AA1943">
        <f>N1943</f>
        <v/>
      </c>
      <c r="AB1943" s="14">
        <f>IF(H1943="","",H1943)</f>
        <v/>
      </c>
      <c r="AC1943">
        <f>O1943</f>
        <v/>
      </c>
      <c r="AD1943" s="14">
        <f>IF(I1943="","",I1943)</f>
        <v/>
      </c>
      <c r="AE1943">
        <f>P1943</f>
        <v/>
      </c>
      <c r="AH1943">
        <f>IF(S1943&lt;&gt;"",S1943,AH1942+900)</f>
        <v/>
      </c>
      <c r="AI1943">
        <f>IF(T1943&lt;&gt;"",T1943,AI1942)</f>
        <v/>
      </c>
      <c r="AJ1943">
        <f>IF(U1943&lt;&gt;"",U1943,AJ1942)</f>
        <v/>
      </c>
      <c r="AK1943">
        <f>IF(W1943&lt;&gt;"",W1943,"")</f>
        <v/>
      </c>
      <c r="AL1943" s="14">
        <f>IF(X1943&lt;&gt;"",X1943,"")</f>
        <v/>
      </c>
      <c r="AM1943" s="14">
        <f>IF(Y1943&lt;&gt;"",Y1943,"")</f>
        <v/>
      </c>
      <c r="AN1943" s="14">
        <f>IF(OR(AL1943="",AM1943=""),"",AL1943-AM1943)</f>
        <v/>
      </c>
      <c r="AO1943">
        <f>IF(AN1943="","",IF(AN1943&gt;0,"Bullish","Bearish"))</f>
        <v/>
      </c>
      <c r="AP1943">
        <f>IF(AO1943="",AP1942,AO1943)</f>
        <v/>
      </c>
      <c r="AQ1943" s="14">
        <f>IF(AB1943&lt;&gt;"",AB1943,"")</f>
        <v/>
      </c>
      <c r="AR1943" s="14">
        <f>IF(AD1943&lt;&gt;"",AD1943,"")</f>
        <v/>
      </c>
      <c r="AS1943">
        <f>IF(AS1942+1=13,1,AS1942+1)</f>
        <v/>
      </c>
      <c r="AT1943">
        <f>IFERROR(IF(SLOPE($AQ$1922:$AQ$1933,$AS$1922:$AS$1933)&gt;0,MIN(3,ABS(SLOPE($AQ$1922:$AQ$1933,$AS$1922:$AS$1933))),IF(SLOPE($AQ$1922:$AQ$1933,$AS$1922:$AS$1933)&lt;-0.5,-0.5,0)),0)</f>
        <v/>
      </c>
      <c r="AU1943">
        <f>IFERROR(IF(SLOPE($AR$1922:$AR$1933,$AS$1922:$AS$1933)&lt;0,MAX(-3,-ABS(SLOPE($AR$1922:$AR$1933,$AS$1922:$AS$1933))),IF(SLOPE($AR$1922:$AR$1933,$AS$1922:$AS$1933)&gt;0.5,0.5,0)),0)</f>
        <v/>
      </c>
      <c r="AV1943">
        <f>($AQ$1934+(AT1943*(AS1943-1)))</f>
        <v/>
      </c>
      <c r="AW1943">
        <f>($AR$1934+(AU1943*(AS1943-1)))</f>
        <v/>
      </c>
      <c r="AX1943">
        <f>IF(AT1943&gt;0,AV1943+AT1943,AV1943)</f>
        <v/>
      </c>
      <c r="AY1943">
        <f>IF(AU1943&lt;0,AW1943+AU1943,AW1943)</f>
        <v/>
      </c>
      <c r="BA1943" s="14">
        <f>IFERROR(AX1943-AQ1943,"")</f>
        <v/>
      </c>
      <c r="BB1943" s="14">
        <f>IFERROR(AY1943-AR1943,"")</f>
        <v/>
      </c>
      <c r="BD1943">
        <f>AH1943</f>
        <v/>
      </c>
      <c r="BE1943">
        <f>AI1943</f>
        <v/>
      </c>
      <c r="BF1943">
        <f>AJ1943</f>
        <v/>
      </c>
      <c r="BG1943" s="14">
        <f>L1943</f>
        <v/>
      </c>
      <c r="BH1943" s="14">
        <f>IF(X1943="","",X1943)</f>
        <v/>
      </c>
      <c r="BI1943" s="14">
        <f>IF(Y1943="","",Y1943)</f>
        <v/>
      </c>
      <c r="BJ1943">
        <f>Z1943</f>
        <v/>
      </c>
      <c r="BK1943">
        <f>AA1943</f>
        <v/>
      </c>
      <c r="BL1943">
        <f>IFERROR(AX1943,"")</f>
        <v/>
      </c>
      <c r="BM1943">
        <f>IFERROR(AY1943,"")</f>
        <v/>
      </c>
    </row>
    <row r="1944" ht="14.25" customHeight="1">
      <c r="A1944">
        <f>ALGLIB_SSA_XAUUSD!AA1944</f>
        <v/>
      </c>
      <c r="B1944">
        <f>IF($A1944="","",INDEX(ALGLIB_SSA_XAUUSD!$B$2:$B$2401,MATCH($A1944,ALGLIB_SSA_XAUUSD!$A$2:$A$2401,1)))</f>
        <v/>
      </c>
      <c r="C1944">
        <f>IF($A1944="","",INDEX(ALGLIB_SSA_XAUUSD!$C$2:$C$2401,MATCH($A1944,ALGLIB_SSA_XAUUSD!$A$2:$A$2401,1)))</f>
        <v/>
      </c>
      <c r="D1944" s="14">
        <f>IF($A1944="","",INT((ROW()-2)/12)+1)</f>
        <v/>
      </c>
      <c r="E1944" s="14">
        <f>IF(AND(E1946&lt;&gt;"",D1946=D1934+1),E1934+(E1946-E1934)*10/12,"")</f>
        <v/>
      </c>
      <c r="F1944" s="14">
        <f>IF(AND(F1946&lt;&gt;"",D1946=D1934+1),F1934+(F1946-F1934)*10/12,"")</f>
        <v/>
      </c>
      <c r="G1944" s="14">
        <f>IF(AND(G1946&lt;&gt;"",D1946=D1934+1),G1934+(G1946-G1934)*10/12,"")</f>
        <v/>
      </c>
      <c r="H1944" s="14">
        <f>IF(AND(H1946&lt;&gt;"",D1946=D1934+1),H1934+(H1946-H1934)*10/12,"")</f>
        <v/>
      </c>
      <c r="I1944" s="14">
        <f>IF(AND(L1946&lt;&gt;"",D1946=D1934+1),I1934+(I1946-I1934)*10/12,"")</f>
        <v/>
      </c>
      <c r="J1944">
        <f>_xlfn.XLOOKUP($A1944,ALGLIB_SSA_XAUUSD!$AA$2:$AA$2401,ALGLIB_SSA_XAUUSD!$P$2:$P$2401,"",0)</f>
        <v/>
      </c>
      <c r="K1944">
        <f>_xlfn.XLOOKUP($A1944,ALGLIB_SSA_XAUUSD!$AA$2:$AA$2401,ALGLIB_SSA_XAUUSD!$Q$2:$Q$2401,"",0)</f>
        <v/>
      </c>
      <c r="L1944">
        <f>_xlfn.XLOOKUP($A1944,ALGLIB_SSA_XAUUSD!$AA$2:$AA$2401,ALGLIB_SSA_XAUUSD!$R$2:$R$2401,"",0)</f>
        <v/>
      </c>
      <c r="M1944">
        <f>_xlfn.XLOOKUP($A1944,ALGLIB_SSA_XAUUSD!$AA$2:$AA$2401,ALGLIB_SSA_XAUUSD!$S$2:$S$2401,"",0)</f>
        <v/>
      </c>
      <c r="N1944">
        <f>_xlfn.XLOOKUP($A1944,ALGLIB_SSA_XAUUSD!$AA$2:$AA$2401,ALGLIB_SSA_XAUUSD!$T$2:$T$2401,"",0)</f>
        <v/>
      </c>
      <c r="O1944">
        <f>_xlfn.XLOOKUP($A1944,ALGLIB_SSA_XAUUSD!$AA$2:$AA$2401,ALGLIB_SSA_XAUUSD!$U$2:$U$2401,"",0)</f>
        <v/>
      </c>
      <c r="P1944">
        <f>_xlfn.XLOOKUP($A1944,ALGLIB_SSA_XAUUSD!$AA$2:$AA$2401,ALGLIB_SSA_XAUUSD!$V$2:$V$2401,"",0)</f>
        <v/>
      </c>
      <c r="S1944">
        <f>A1944</f>
        <v/>
      </c>
      <c r="T1944">
        <f>J1944</f>
        <v/>
      </c>
      <c r="U1944">
        <f>K1944</f>
        <v/>
      </c>
      <c r="V1944" s="14">
        <f>IF($A1944="","",MOD(ROW()-2,12)+1)</f>
        <v/>
      </c>
      <c r="W1944">
        <f>L1944</f>
        <v/>
      </c>
      <c r="X1944" s="14">
        <f>IF(F1944="","",F1944)</f>
        <v/>
      </c>
      <c r="Y1944" s="14">
        <f>IF(G1944="","",G1944)</f>
        <v/>
      </c>
      <c r="Z1944">
        <f>M1944</f>
        <v/>
      </c>
      <c r="AA1944">
        <f>N1944</f>
        <v/>
      </c>
      <c r="AB1944" s="14">
        <f>IF(H1944="","",H1944)</f>
        <v/>
      </c>
      <c r="AC1944">
        <f>O1944</f>
        <v/>
      </c>
      <c r="AD1944" s="14">
        <f>IF(I1944="","",I1944)</f>
        <v/>
      </c>
      <c r="AE1944">
        <f>P1944</f>
        <v/>
      </c>
      <c r="AH1944">
        <f>IF(S1944&lt;&gt;"",S1944,AH1943+900)</f>
        <v/>
      </c>
      <c r="AI1944">
        <f>IF(T1944&lt;&gt;"",T1944,AI1943)</f>
        <v/>
      </c>
      <c r="AJ1944">
        <f>IF(U1944&lt;&gt;"",U1944,AJ1943)</f>
        <v/>
      </c>
      <c r="AK1944">
        <f>IF(W1944&lt;&gt;"",W1944,"")</f>
        <v/>
      </c>
      <c r="AL1944" s="14">
        <f>IF(X1944&lt;&gt;"",X1944,"")</f>
        <v/>
      </c>
      <c r="AM1944" s="14">
        <f>IF(Y1944&lt;&gt;"",Y1944,"")</f>
        <v/>
      </c>
      <c r="AN1944" s="14">
        <f>IF(OR(AL1944="",AM1944=""),"",AL1944-AM1944)</f>
        <v/>
      </c>
      <c r="AO1944">
        <f>IF(AN1944="","",IF(AN1944&gt;0,"Bullish","Bearish"))</f>
        <v/>
      </c>
      <c r="AP1944">
        <f>IF(AO1944="",AP1943,AO1944)</f>
        <v/>
      </c>
      <c r="AQ1944" s="14">
        <f>IF(AB1944&lt;&gt;"",AB1944,"")</f>
        <v/>
      </c>
      <c r="AR1944" s="14">
        <f>IF(AD1944&lt;&gt;"",AD1944,"")</f>
        <v/>
      </c>
      <c r="AS1944">
        <f>IF(AS1943+1=13,1,AS1943+1)</f>
        <v/>
      </c>
      <c r="AT1944">
        <f>IFERROR(IF(SLOPE($AQ$1922:$AQ$1933,$AS$1922:$AS$1933)&gt;0,MIN(3,ABS(SLOPE($AQ$1922:$AQ$1933,$AS$1922:$AS$1933))),IF(SLOPE($AQ$1922:$AQ$1933,$AS$1922:$AS$1933)&lt;-0.5,-0.5,0)),0)</f>
        <v/>
      </c>
      <c r="AU1944">
        <f>IFERROR(IF(SLOPE($AR$1922:$AR$1933,$AS$1922:$AS$1933)&lt;0,MAX(-3,-ABS(SLOPE($AR$1922:$AR$1933,$AS$1922:$AS$1933))),IF(SLOPE($AR$1922:$AR$1933,$AS$1922:$AS$1933)&gt;0.5,0.5,0)),0)</f>
        <v/>
      </c>
      <c r="AV1944">
        <f>($AQ$1934+(AT1944*(AS1944-1)))</f>
        <v/>
      </c>
      <c r="AW1944">
        <f>($AR$1934+(AU1944*(AS1944-1)))</f>
        <v/>
      </c>
      <c r="AX1944">
        <f>IF(AT1944&gt;0,AV1944+AT1944,AV1944)</f>
        <v/>
      </c>
      <c r="AY1944">
        <f>IF(AU1944&lt;0,AW1944+AU1944,AW1944)</f>
        <v/>
      </c>
      <c r="BA1944" s="14">
        <f>IFERROR(AX1944-AQ1944,"")</f>
        <v/>
      </c>
      <c r="BB1944" s="14">
        <f>IFERROR(AY1944-AR1944,"")</f>
        <v/>
      </c>
      <c r="BD1944">
        <f>AH1944</f>
        <v/>
      </c>
      <c r="BE1944">
        <f>AI1944</f>
        <v/>
      </c>
      <c r="BF1944">
        <f>AJ1944</f>
        <v/>
      </c>
      <c r="BG1944" s="14">
        <f>L1944</f>
        <v/>
      </c>
      <c r="BH1944" s="14">
        <f>IF(X1944="","",X1944)</f>
        <v/>
      </c>
      <c r="BI1944" s="14">
        <f>IF(Y1944="","",Y1944)</f>
        <v/>
      </c>
      <c r="BJ1944">
        <f>Z1944</f>
        <v/>
      </c>
      <c r="BK1944">
        <f>AA1944</f>
        <v/>
      </c>
      <c r="BL1944">
        <f>IFERROR(AX1944,"")</f>
        <v/>
      </c>
      <c r="BM1944">
        <f>IFERROR(AY1944,"")</f>
        <v/>
      </c>
    </row>
    <row r="1945" ht="14.25" customHeight="1">
      <c r="A1945">
        <f>ALGLIB_SSA_XAUUSD!AA1945</f>
        <v/>
      </c>
      <c r="B1945">
        <f>IF($A1945="","",INDEX(ALGLIB_SSA_XAUUSD!$B$2:$B$2401,MATCH($A1945,ALGLIB_SSA_XAUUSD!$A$2:$A$2401,1)))</f>
        <v/>
      </c>
      <c r="C1945">
        <f>IF($A1945="","",INDEX(ALGLIB_SSA_XAUUSD!$C$2:$C$2401,MATCH($A1945,ALGLIB_SSA_XAUUSD!$A$2:$A$2401,1)))</f>
        <v/>
      </c>
      <c r="D1945" s="14">
        <f>IF($A1945="","",INT((ROW()-2)/12)+1)</f>
        <v/>
      </c>
      <c r="E1945" s="14">
        <f>IF(AND(E1946&lt;&gt;"",D1946=D1934+1),E1934+(E1946-E1934)*11/12,"")</f>
        <v/>
      </c>
      <c r="F1945" s="14">
        <f>IF(AND(F1946&lt;&gt;"",D1946=D1934+1),F1934+(F1946-F1934)*11/12,"")</f>
        <v/>
      </c>
      <c r="G1945" s="14">
        <f>IF(AND(G1946&lt;&gt;"",D1946=D1934+1),G1934+(G1946-G1934)*11/12,"")</f>
        <v/>
      </c>
      <c r="H1945" s="14">
        <f>IF(AND(H1946&lt;&gt;"",D1946=D1934+1),H1934+(H1946-H1934)*11/12,"")</f>
        <v/>
      </c>
      <c r="I1945" s="14">
        <f>IF(AND(L1946&lt;&gt;"",D1946=D1934+1),I1934+(I1946-I1934)*11/12,"")</f>
        <v/>
      </c>
      <c r="J1945">
        <f>_xlfn.XLOOKUP($A1945,ALGLIB_SSA_XAUUSD!$AA$2:$AA$2401,ALGLIB_SSA_XAUUSD!$P$2:$P$2401,"",0)</f>
        <v/>
      </c>
      <c r="K1945">
        <f>_xlfn.XLOOKUP($A1945,ALGLIB_SSA_XAUUSD!$AA$2:$AA$2401,ALGLIB_SSA_XAUUSD!$Q$2:$Q$2401,"",0)</f>
        <v/>
      </c>
      <c r="L1945">
        <f>_xlfn.XLOOKUP($A1945,ALGLIB_SSA_XAUUSD!$AA$2:$AA$2401,ALGLIB_SSA_XAUUSD!$R$2:$R$2401,"",0)</f>
        <v/>
      </c>
      <c r="M1945">
        <f>_xlfn.XLOOKUP($A1945,ALGLIB_SSA_XAUUSD!$AA$2:$AA$2401,ALGLIB_SSA_XAUUSD!$S$2:$S$2401,"",0)</f>
        <v/>
      </c>
      <c r="N1945">
        <f>_xlfn.XLOOKUP($A1945,ALGLIB_SSA_XAUUSD!$AA$2:$AA$2401,ALGLIB_SSA_XAUUSD!$T$2:$T$2401,"",0)</f>
        <v/>
      </c>
      <c r="O1945">
        <f>_xlfn.XLOOKUP($A1945,ALGLIB_SSA_XAUUSD!$AA$2:$AA$2401,ALGLIB_SSA_XAUUSD!$U$2:$U$2401,"",0)</f>
        <v/>
      </c>
      <c r="P1945">
        <f>_xlfn.XLOOKUP($A1945,ALGLIB_SSA_XAUUSD!$AA$2:$AA$2401,ALGLIB_SSA_XAUUSD!$V$2:$V$2401,"",0)</f>
        <v/>
      </c>
      <c r="S1945">
        <f>A1945</f>
        <v/>
      </c>
      <c r="T1945">
        <f>J1945</f>
        <v/>
      </c>
      <c r="U1945">
        <f>K1945</f>
        <v/>
      </c>
      <c r="V1945" s="14">
        <f>IF($A1945="","",MOD(ROW()-2,12)+1)</f>
        <v/>
      </c>
      <c r="W1945">
        <f>L1945</f>
        <v/>
      </c>
      <c r="X1945" s="14">
        <f>IF(F1945="","",F1945)</f>
        <v/>
      </c>
      <c r="Y1945" s="14">
        <f>IF(G1945="","",G1945)</f>
        <v/>
      </c>
      <c r="Z1945">
        <f>M1945</f>
        <v/>
      </c>
      <c r="AA1945">
        <f>N1945</f>
        <v/>
      </c>
      <c r="AB1945" s="14">
        <f>IF(H1945="","",H1945)</f>
        <v/>
      </c>
      <c r="AC1945">
        <f>O1945</f>
        <v/>
      </c>
      <c r="AD1945" s="14">
        <f>IF(I1945="","",I1945)</f>
        <v/>
      </c>
      <c r="AE1945">
        <f>P1945</f>
        <v/>
      </c>
      <c r="AH1945">
        <f>IF(S1945&lt;&gt;"",S1945,AH1944+900)</f>
        <v/>
      </c>
      <c r="AI1945">
        <f>IF(T1945&lt;&gt;"",T1945,AI1944)</f>
        <v/>
      </c>
      <c r="AJ1945">
        <f>IF(U1945&lt;&gt;"",U1945,AJ1944)</f>
        <v/>
      </c>
      <c r="AK1945">
        <f>IF(W1945&lt;&gt;"",W1945,"")</f>
        <v/>
      </c>
      <c r="AL1945" s="14">
        <f>IF(X1945&lt;&gt;"",X1945,"")</f>
        <v/>
      </c>
      <c r="AM1945" s="14">
        <f>IF(Y1945&lt;&gt;"",Y1945,"")</f>
        <v/>
      </c>
      <c r="AN1945" s="14">
        <f>IF(OR(AL1945="",AM1945=""),"",AL1945-AM1945)</f>
        <v/>
      </c>
      <c r="AO1945">
        <f>IF(AN1945="","",IF(AN1945&gt;0,"Bullish","Bearish"))</f>
        <v/>
      </c>
      <c r="AP1945">
        <f>IF(AO1945="",AP1944,AO1945)</f>
        <v/>
      </c>
      <c r="AQ1945" s="14">
        <f>IF(AB1945&lt;&gt;"",AB1945,"")</f>
        <v/>
      </c>
      <c r="AR1945" s="14">
        <f>IF(AD1945&lt;&gt;"",AD1945,"")</f>
        <v/>
      </c>
      <c r="AS1945">
        <f>IF(AS1944+1=13,1,AS1944+1)</f>
        <v/>
      </c>
      <c r="AT1945">
        <f>IFERROR(IF(SLOPE($AQ$1922:$AQ$1933,$AS$1922:$AS$1933)&gt;0,MIN(3,ABS(SLOPE($AQ$1922:$AQ$1933,$AS$1922:$AS$1933))),IF(SLOPE($AQ$1922:$AQ$1933,$AS$1922:$AS$1933)&lt;-0.5,-0.5,0)),0)</f>
        <v/>
      </c>
      <c r="AU1945">
        <f>IFERROR(IF(SLOPE($AR$1922:$AR$1933,$AS$1922:$AS$1933)&lt;0,MAX(-3,-ABS(SLOPE($AR$1922:$AR$1933,$AS$1922:$AS$1933))),IF(SLOPE($AR$1922:$AR$1933,$AS$1922:$AS$1933)&gt;0.5,0.5,0)),0)</f>
        <v/>
      </c>
      <c r="AV1945">
        <f>($AQ$1934+(AT1945*(AS1945-1)))</f>
        <v/>
      </c>
      <c r="AW1945">
        <f>($AR$1934+(AU1945*(AS1945-1)))</f>
        <v/>
      </c>
      <c r="AX1945">
        <f>IF(AT1945&gt;0,AV1945+AT1945,AV1945)</f>
        <v/>
      </c>
      <c r="AY1945">
        <f>IF(AU1945&lt;0,AW1945+AU1945,AW1945)</f>
        <v/>
      </c>
      <c r="BA1945" s="14">
        <f>IFERROR(AX1945-AQ1945,"")</f>
        <v/>
      </c>
      <c r="BB1945" s="14">
        <f>IFERROR(AY1945-AR1945,"")</f>
        <v/>
      </c>
      <c r="BD1945">
        <f>AH1945</f>
        <v/>
      </c>
      <c r="BE1945">
        <f>AI1945</f>
        <v/>
      </c>
      <c r="BF1945">
        <f>AJ1945</f>
        <v/>
      </c>
      <c r="BG1945" s="14">
        <f>L1945</f>
        <v/>
      </c>
      <c r="BH1945" s="14">
        <f>IF(X1945="","",X1945)</f>
        <v/>
      </c>
      <c r="BI1945" s="14">
        <f>IF(Y1945="","",Y1945)</f>
        <v/>
      </c>
      <c r="BJ1945">
        <f>Z1945</f>
        <v/>
      </c>
      <c r="BK1945">
        <f>AA1945</f>
        <v/>
      </c>
      <c r="BL1945">
        <f>IFERROR(AX1945,"")</f>
        <v/>
      </c>
      <c r="BM1945">
        <f>IFERROR(AY1945,"")</f>
        <v/>
      </c>
    </row>
    <row r="1946" ht="14.25" customHeight="1">
      <c r="A1946">
        <f>ALGLIB_SSA_XAUUSD!AA1946</f>
        <v/>
      </c>
      <c r="B1946">
        <f>IF($A1946="","",INDEX(ALGLIB_SSA_XAUUSD!$B$2:$B$2401,MATCH($A1946,ALGLIB_SSA_XAUUSD!$A$2:$A$2401,1)))</f>
        <v/>
      </c>
      <c r="C1946">
        <f>IF($A1946="","",INDEX(ALGLIB_SSA_XAUUSD!$C$2:$C$2401,MATCH($A1946,ALGLIB_SSA_XAUUSD!$A$2:$A$2401,1)))</f>
        <v/>
      </c>
      <c r="D1946" s="14">
        <f>IF($A1946="","",INT((ROW()-2)/12)+1)</f>
        <v/>
      </c>
      <c r="E1946" s="14">
        <f>IF($A1946="","",INDEX(ALGLIB_SSA_XAUUSD!$D$2:$D$2401,MATCH($A1946,ALGLIB_SSA_XAUUSD!$A$2:$A$2401,1)))</f>
        <v/>
      </c>
      <c r="F1946" s="14">
        <f>IF($A1946="","",INDEX(ALGLIB_SSA_XAUUSD!$E$2:$E$2401,MATCH($A1946,ALGLIB_SSA_XAUUSD!$A$2:$A$2401,1)))</f>
        <v/>
      </c>
      <c r="G1946" s="14">
        <f>IF($A1946="","",INDEX(ALGLIB_SSA_XAUUSD!$F$2:$F$2401,MATCH($A1946,ALGLIB_SSA_XAUUSD!$A$2:$A$2401,1)))</f>
        <v/>
      </c>
      <c r="H1946" s="14">
        <f>IF($A1946="","",INDEX(ALGLIB_SSA_XAUUSD!$G$2:$G$2401,MATCH($A1946,ALGLIB_SSA_XAUUSD!$A$2:$A$2401,1)))</f>
        <v/>
      </c>
      <c r="I1946" s="14">
        <f>IF($A1946="","",INDEX(ALGLIB_SSA_XAUUSD!$H$2:$H$2401,MATCH($A1946,ALGLIB_SSA_XAUUSD!$A$2:$A$2401,1)))</f>
        <v/>
      </c>
      <c r="J1946">
        <f>_xlfn.XLOOKUP($A1946,ALGLIB_SSA_XAUUSD!$AA$2:$AA$2401,ALGLIB_SSA_XAUUSD!$P$2:$P$2401,"",0)</f>
        <v/>
      </c>
      <c r="K1946">
        <f>_xlfn.XLOOKUP($A1946,ALGLIB_SSA_XAUUSD!$AA$2:$AA$2401,ALGLIB_SSA_XAUUSD!$Q$2:$Q$2401,"",0)</f>
        <v/>
      </c>
      <c r="L1946">
        <f>_xlfn.XLOOKUP($A1946,ALGLIB_SSA_XAUUSD!$AA$2:$AA$2401,ALGLIB_SSA_XAUUSD!$R$2:$R$2401,"",0)</f>
        <v/>
      </c>
      <c r="M1946">
        <f>_xlfn.XLOOKUP($A1946,ALGLIB_SSA_XAUUSD!$AA$2:$AA$2401,ALGLIB_SSA_XAUUSD!$S$2:$S$2401,"",0)</f>
        <v/>
      </c>
      <c r="N1946">
        <f>_xlfn.XLOOKUP($A1946,ALGLIB_SSA_XAUUSD!$AA$2:$AA$2401,ALGLIB_SSA_XAUUSD!$T$2:$T$2401,"",0)</f>
        <v/>
      </c>
      <c r="O1946">
        <f>_xlfn.XLOOKUP($A1946,ALGLIB_SSA_XAUUSD!$AA$2:$AA$2401,ALGLIB_SSA_XAUUSD!$U$2:$U$2401,"",0)</f>
        <v/>
      </c>
      <c r="P1946">
        <f>_xlfn.XLOOKUP($A1946,ALGLIB_SSA_XAUUSD!$AA$2:$AA$2401,ALGLIB_SSA_XAUUSD!$V$2:$V$2401,"",0)</f>
        <v/>
      </c>
      <c r="S1946">
        <f>A1946</f>
        <v/>
      </c>
      <c r="T1946">
        <f>J1946</f>
        <v/>
      </c>
      <c r="U1946">
        <f>K1946</f>
        <v/>
      </c>
      <c r="V1946" s="14">
        <f>IF($A1946="","",MOD(ROW()-2,12)+1)</f>
        <v/>
      </c>
      <c r="W1946">
        <f>L1946</f>
        <v/>
      </c>
      <c r="X1946" s="14">
        <f>IF(F1946="","",F1946)</f>
        <v/>
      </c>
      <c r="Y1946" s="14">
        <f>IF(G1946="","",G1946)</f>
        <v/>
      </c>
      <c r="Z1946">
        <f>M1946</f>
        <v/>
      </c>
      <c r="AA1946">
        <f>N1946</f>
        <v/>
      </c>
      <c r="AB1946" s="14">
        <f>IF(H1946="","",H1946)</f>
        <v/>
      </c>
      <c r="AC1946">
        <f>O1946</f>
        <v/>
      </c>
      <c r="AD1946" s="14">
        <f>IF(I1946="","",I1946)</f>
        <v/>
      </c>
      <c r="AE1946">
        <f>P1946</f>
        <v/>
      </c>
      <c r="AH1946">
        <f>IF(S1946&lt;&gt;"",S1946,AH1945+900)</f>
        <v/>
      </c>
      <c r="AI1946">
        <f>IF(T1946&lt;&gt;"",T1946,AI1945)</f>
        <v/>
      </c>
      <c r="AJ1946">
        <f>IF(U1946&lt;&gt;"",U1946,AJ1945)</f>
        <v/>
      </c>
      <c r="AK1946">
        <f>IF(W1946&lt;&gt;"",W1946,"")</f>
        <v/>
      </c>
      <c r="AL1946" s="14">
        <f>IF(X1946&lt;&gt;"",X1946,"")</f>
        <v/>
      </c>
      <c r="AM1946" s="14">
        <f>IF(Y1946&lt;&gt;"",Y1946,"")</f>
        <v/>
      </c>
      <c r="AN1946" s="14">
        <f>IF(OR(AL1946="",AM1946=""),"",AL1946-AM1946)</f>
        <v/>
      </c>
      <c r="AO1946">
        <f>IF(AN1946="","",IF(AN1946&gt;0,"Bullish","Bearish"))</f>
        <v/>
      </c>
      <c r="AP1946">
        <f>IF(AO1946="",AP1945,AO1946)</f>
        <v/>
      </c>
      <c r="AQ1946" s="14">
        <f>IF(AB1946&lt;&gt;"",AB1946,"")</f>
        <v/>
      </c>
      <c r="AR1946" s="14">
        <f>IF(AD1946&lt;&gt;"",AD1946,"")</f>
        <v/>
      </c>
      <c r="AS1946">
        <f>IF(AS1945+1=13,1,AS1945+1)</f>
        <v/>
      </c>
      <c r="AT1946">
        <f>IFERROR(IF(SLOPE($AQ$1934:$AQ$1945,$AS$1934:$AS$1945)&gt;0,MIN(3,ABS(SLOPE($AQ$1934:$AQ$1945,$AS$1934:$AS$1945))),IF(SLOPE($AQ$1934:$AQ$1945,$AS$1934:$AS$1945)&lt;-0.5,-0.5,0)),0)</f>
        <v/>
      </c>
      <c r="AU1946">
        <f>IFERROR(IF(SLOPE($AR$1934:$AR$1945,$AS$1934:$AS$1945)&lt;0,MAX(-3,-ABS(SLOPE($AR$1934:$AR$1945,$AS$1934:$AS$1945))),IF(SLOPE($AR$1934:$AR$1945,$AS$1934:$AS$1945)&gt;0.5,0.5,0)),0)</f>
        <v/>
      </c>
      <c r="AV1946">
        <f>($AQ$1946+(AT1946*(AS1946-1)))</f>
        <v/>
      </c>
      <c r="AW1946">
        <f>($AR$1946+(AU1946*(AS1946-1)))</f>
        <v/>
      </c>
      <c r="AX1946">
        <f>IF(AT1946&gt;0,AV1946+AT1946,AV1946)</f>
        <v/>
      </c>
      <c r="AY1946">
        <f>IF(AU1946&lt;0,AW1946+AU1946,AW1946)</f>
        <v/>
      </c>
      <c r="BA1946" s="14">
        <f>IFERROR(AX1946-AQ1946,"")</f>
        <v/>
      </c>
      <c r="BB1946" s="14">
        <f>IFERROR(AY1946-AR1946,"")</f>
        <v/>
      </c>
      <c r="BD1946">
        <f>AH1946</f>
        <v/>
      </c>
      <c r="BE1946">
        <f>AI1946</f>
        <v/>
      </c>
      <c r="BF1946">
        <f>AJ1946</f>
        <v/>
      </c>
      <c r="BG1946" s="14">
        <f>L1946</f>
        <v/>
      </c>
      <c r="BH1946" s="14">
        <f>IF(X1946="","",X1946)</f>
        <v/>
      </c>
      <c r="BI1946" s="14">
        <f>IF(Y1946="","",Y1946)</f>
        <v/>
      </c>
      <c r="BJ1946">
        <f>Z1946</f>
        <v/>
      </c>
      <c r="BK1946">
        <f>AA1946</f>
        <v/>
      </c>
      <c r="BL1946">
        <f>IFERROR(AX1946,"")</f>
        <v/>
      </c>
      <c r="BM1946">
        <f>IFERROR(AY1946,"")</f>
        <v/>
      </c>
    </row>
    <row r="1947" ht="14.25" customHeight="1">
      <c r="A1947">
        <f>ALGLIB_SSA_XAUUSD!AA1947</f>
        <v/>
      </c>
      <c r="B1947">
        <f>IF($A1947="","",INDEX(ALGLIB_SSA_XAUUSD!$B$2:$B$2401,MATCH($A1947,ALGLIB_SSA_XAUUSD!$A$2:$A$2401,1)))</f>
        <v/>
      </c>
      <c r="C1947">
        <f>IF($A1947="","",INDEX(ALGLIB_SSA_XAUUSD!$C$2:$C$2401,MATCH($A1947,ALGLIB_SSA_XAUUSD!$A$2:$A$2401,1)))</f>
        <v/>
      </c>
      <c r="D1947" s="14">
        <f>IF($A1947="","",INT((ROW()-2)/12)+1)</f>
        <v/>
      </c>
      <c r="E1947" s="14">
        <f>IF(AND(E1958&lt;&gt;"",D1958=D1946+1),E1946+(E1958-E1946)*1/12,"")</f>
        <v/>
      </c>
      <c r="F1947" s="14">
        <f>IF(AND(F1958&lt;&gt;"",D1958=D1946+1),F1946+(F1958-F1946)*1/12,"")</f>
        <v/>
      </c>
      <c r="G1947" s="14">
        <f>IF(AND(G1958&lt;&gt;"",D1958=D1946+1),G1946+(G1958-G1946)*1/12,"")</f>
        <v/>
      </c>
      <c r="H1947" s="14">
        <f>IF(AND(H1958&lt;&gt;"",D1958=D1946+1),H1946+(H1958-H1946)*1/12,"")</f>
        <v/>
      </c>
      <c r="I1947" s="14">
        <f>IF(AND(L1958&lt;&gt;"",D1958=D1946+1),I1946+(I1958-I1946)*1/12,"")</f>
        <v/>
      </c>
      <c r="J1947">
        <f>_xlfn.XLOOKUP($A1947,ALGLIB_SSA_XAUUSD!$AA$2:$AA$2401,ALGLIB_SSA_XAUUSD!$P$2:$P$2401,"",0)</f>
        <v/>
      </c>
      <c r="K1947">
        <f>_xlfn.XLOOKUP($A1947,ALGLIB_SSA_XAUUSD!$AA$2:$AA$2401,ALGLIB_SSA_XAUUSD!$Q$2:$Q$2401,"",0)</f>
        <v/>
      </c>
      <c r="L1947">
        <f>_xlfn.XLOOKUP($A1947,ALGLIB_SSA_XAUUSD!$AA$2:$AA$2401,ALGLIB_SSA_XAUUSD!$R$2:$R$2401,"",0)</f>
        <v/>
      </c>
      <c r="M1947">
        <f>_xlfn.XLOOKUP($A1947,ALGLIB_SSA_XAUUSD!$AA$2:$AA$2401,ALGLIB_SSA_XAUUSD!$S$2:$S$2401,"",0)</f>
        <v/>
      </c>
      <c r="N1947">
        <f>_xlfn.XLOOKUP($A1947,ALGLIB_SSA_XAUUSD!$AA$2:$AA$2401,ALGLIB_SSA_XAUUSD!$T$2:$T$2401,"",0)</f>
        <v/>
      </c>
      <c r="O1947">
        <f>_xlfn.XLOOKUP($A1947,ALGLIB_SSA_XAUUSD!$AA$2:$AA$2401,ALGLIB_SSA_XAUUSD!$U$2:$U$2401,"",0)</f>
        <v/>
      </c>
      <c r="P1947">
        <f>_xlfn.XLOOKUP($A1947,ALGLIB_SSA_XAUUSD!$AA$2:$AA$2401,ALGLIB_SSA_XAUUSD!$V$2:$V$2401,"",0)</f>
        <v/>
      </c>
      <c r="S1947">
        <f>A1947</f>
        <v/>
      </c>
      <c r="T1947">
        <f>J1947</f>
        <v/>
      </c>
      <c r="U1947">
        <f>K1947</f>
        <v/>
      </c>
      <c r="V1947" s="14">
        <f>IF($A1947="","",MOD(ROW()-2,12)+1)</f>
        <v/>
      </c>
      <c r="W1947">
        <f>L1947</f>
        <v/>
      </c>
      <c r="X1947" s="14">
        <f>IF(F1947="","",F1947)</f>
        <v/>
      </c>
      <c r="Y1947" s="14">
        <f>IF(G1947="","",G1947)</f>
        <v/>
      </c>
      <c r="Z1947">
        <f>M1947</f>
        <v/>
      </c>
      <c r="AA1947">
        <f>N1947</f>
        <v/>
      </c>
      <c r="AB1947" s="14">
        <f>IF(H1947="","",H1947)</f>
        <v/>
      </c>
      <c r="AC1947">
        <f>O1947</f>
        <v/>
      </c>
      <c r="AD1947" s="14">
        <f>IF(I1947="","",I1947)</f>
        <v/>
      </c>
      <c r="AE1947">
        <f>P1947</f>
        <v/>
      </c>
      <c r="AH1947">
        <f>IF(S1947&lt;&gt;"",S1947,AH1946+900)</f>
        <v/>
      </c>
      <c r="AI1947">
        <f>IF(T1947&lt;&gt;"",T1947,AI1946)</f>
        <v/>
      </c>
      <c r="AJ1947">
        <f>IF(U1947&lt;&gt;"",U1947,AJ1946)</f>
        <v/>
      </c>
      <c r="AK1947">
        <f>IF(W1947&lt;&gt;"",W1947,"")</f>
        <v/>
      </c>
      <c r="AL1947" s="14">
        <f>IF(X1947&lt;&gt;"",X1947,"")</f>
        <v/>
      </c>
      <c r="AM1947" s="14">
        <f>IF(Y1947&lt;&gt;"",Y1947,"")</f>
        <v/>
      </c>
      <c r="AN1947" s="14">
        <f>IF(OR(AL1947="",AM1947=""),"",AL1947-AM1947)</f>
        <v/>
      </c>
      <c r="AO1947">
        <f>IF(AN1947="","",IF(AN1947&gt;0,"Bullish","Bearish"))</f>
        <v/>
      </c>
      <c r="AP1947">
        <f>IF(AO1947="",AP1946,AO1947)</f>
        <v/>
      </c>
      <c r="AQ1947" s="14">
        <f>IF(AB1947&lt;&gt;"",AB1947,"")</f>
        <v/>
      </c>
      <c r="AR1947" s="14">
        <f>IF(AD1947&lt;&gt;"",AD1947,"")</f>
        <v/>
      </c>
      <c r="AS1947">
        <f>IF(AS1946+1=13,1,AS1946+1)</f>
        <v/>
      </c>
      <c r="AT1947">
        <f>IFERROR(IF(SLOPE($AQ$1934:$AQ$1945,$AS$1934:$AS$1945)&gt;0,MIN(3,ABS(SLOPE($AQ$1934:$AQ$1945,$AS$1934:$AS$1945))),IF(SLOPE($AQ$1934:$AQ$1945,$AS$1934:$AS$1945)&lt;-0.5,-0.5,0)),0)</f>
        <v/>
      </c>
      <c r="AU1947">
        <f>IFERROR(IF(SLOPE($AR$1934:$AR$1945,$AS$1934:$AS$1945)&lt;0,MAX(-3,-ABS(SLOPE($AR$1934:$AR$1945,$AS$1934:$AS$1945))),IF(SLOPE($AR$1934:$AR$1945,$AS$1934:$AS$1945)&gt;0.5,0.5,0)),0)</f>
        <v/>
      </c>
      <c r="AV1947">
        <f>($AQ$1946+(AT1947*(AS1947-1)))</f>
        <v/>
      </c>
      <c r="AW1947">
        <f>($AR$1946+(AU1947*(AS1947-1)))</f>
        <v/>
      </c>
      <c r="AX1947">
        <f>IF(AT1947&gt;0,AV1947+AT1947,AV1947)</f>
        <v/>
      </c>
      <c r="AY1947">
        <f>IF(AU1947&lt;0,AW1947+AU1947,AW1947)</f>
        <v/>
      </c>
      <c r="BA1947" s="14">
        <f>IFERROR(AX1947-AQ1947,"")</f>
        <v/>
      </c>
      <c r="BB1947" s="14">
        <f>IFERROR(AY1947-AR1947,"")</f>
        <v/>
      </c>
      <c r="BD1947">
        <f>AH1947</f>
        <v/>
      </c>
      <c r="BE1947">
        <f>AI1947</f>
        <v/>
      </c>
      <c r="BF1947">
        <f>AJ1947</f>
        <v/>
      </c>
      <c r="BG1947" s="14">
        <f>L1947</f>
        <v/>
      </c>
      <c r="BH1947" s="14">
        <f>IF(X1947="","",X1947)</f>
        <v/>
      </c>
      <c r="BI1947" s="14">
        <f>IF(Y1947="","",Y1947)</f>
        <v/>
      </c>
      <c r="BJ1947">
        <f>Z1947</f>
        <v/>
      </c>
      <c r="BK1947">
        <f>AA1947</f>
        <v/>
      </c>
      <c r="BL1947">
        <f>IFERROR(AX1947,"")</f>
        <v/>
      </c>
      <c r="BM1947">
        <f>IFERROR(AY1947,"")</f>
        <v/>
      </c>
    </row>
    <row r="1948" ht="14.25" customHeight="1">
      <c r="A1948">
        <f>ALGLIB_SSA_XAUUSD!AA1948</f>
        <v/>
      </c>
      <c r="B1948">
        <f>IF($A1948="","",INDEX(ALGLIB_SSA_XAUUSD!$B$2:$B$2401,MATCH($A1948,ALGLIB_SSA_XAUUSD!$A$2:$A$2401,1)))</f>
        <v/>
      </c>
      <c r="C1948">
        <f>IF($A1948="","",INDEX(ALGLIB_SSA_XAUUSD!$C$2:$C$2401,MATCH($A1948,ALGLIB_SSA_XAUUSD!$A$2:$A$2401,1)))</f>
        <v/>
      </c>
      <c r="D1948" s="14">
        <f>IF($A1948="","",INT((ROW()-2)/12)+1)</f>
        <v/>
      </c>
      <c r="E1948" s="14">
        <f>IF(AND(E1958&lt;&gt;"",D1958=D1946+1),E1946+(E1958-E1946)*2/12,"")</f>
        <v/>
      </c>
      <c r="F1948" s="14">
        <f>IF(AND(F1958&lt;&gt;"",D1958=D1946+1),F1946+(F1958-F1946)*2/12,"")</f>
        <v/>
      </c>
      <c r="G1948" s="14">
        <f>IF(AND(G1958&lt;&gt;"",D1958=D1946+1),G1946+(G1958-G1946)*2/12,"")</f>
        <v/>
      </c>
      <c r="H1948" s="14">
        <f>IF(AND(H1958&lt;&gt;"",D1958=D1946+1),H1946+(H1958-H1946)*2/12,"")</f>
        <v/>
      </c>
      <c r="I1948" s="14">
        <f>IF(AND(L1958&lt;&gt;"",D1958=D1946+1),I1946+(I1958-I1946)*2/12,"")</f>
        <v/>
      </c>
      <c r="J1948">
        <f>_xlfn.XLOOKUP($A1948,ALGLIB_SSA_XAUUSD!$AA$2:$AA$2401,ALGLIB_SSA_XAUUSD!$P$2:$P$2401,"",0)</f>
        <v/>
      </c>
      <c r="K1948">
        <f>_xlfn.XLOOKUP($A1948,ALGLIB_SSA_XAUUSD!$AA$2:$AA$2401,ALGLIB_SSA_XAUUSD!$Q$2:$Q$2401,"",0)</f>
        <v/>
      </c>
      <c r="L1948">
        <f>_xlfn.XLOOKUP($A1948,ALGLIB_SSA_XAUUSD!$AA$2:$AA$2401,ALGLIB_SSA_XAUUSD!$R$2:$R$2401,"",0)</f>
        <v/>
      </c>
      <c r="M1948">
        <f>_xlfn.XLOOKUP($A1948,ALGLIB_SSA_XAUUSD!$AA$2:$AA$2401,ALGLIB_SSA_XAUUSD!$S$2:$S$2401,"",0)</f>
        <v/>
      </c>
      <c r="N1948">
        <f>_xlfn.XLOOKUP($A1948,ALGLIB_SSA_XAUUSD!$AA$2:$AA$2401,ALGLIB_SSA_XAUUSD!$T$2:$T$2401,"",0)</f>
        <v/>
      </c>
      <c r="O1948">
        <f>_xlfn.XLOOKUP($A1948,ALGLIB_SSA_XAUUSD!$AA$2:$AA$2401,ALGLIB_SSA_XAUUSD!$U$2:$U$2401,"",0)</f>
        <v/>
      </c>
      <c r="P1948">
        <f>_xlfn.XLOOKUP($A1948,ALGLIB_SSA_XAUUSD!$AA$2:$AA$2401,ALGLIB_SSA_XAUUSD!$V$2:$V$2401,"",0)</f>
        <v/>
      </c>
      <c r="S1948">
        <f>A1948</f>
        <v/>
      </c>
      <c r="T1948">
        <f>J1948</f>
        <v/>
      </c>
      <c r="U1948">
        <f>K1948</f>
        <v/>
      </c>
      <c r="V1948" s="14">
        <f>IF($A1948="","",MOD(ROW()-2,12)+1)</f>
        <v/>
      </c>
      <c r="W1948">
        <f>L1948</f>
        <v/>
      </c>
      <c r="X1948" s="14">
        <f>IF(F1948="","",F1948)</f>
        <v/>
      </c>
      <c r="Y1948" s="14">
        <f>IF(G1948="","",G1948)</f>
        <v/>
      </c>
      <c r="Z1948">
        <f>M1948</f>
        <v/>
      </c>
      <c r="AA1948">
        <f>N1948</f>
        <v/>
      </c>
      <c r="AB1948" s="14">
        <f>IF(H1948="","",H1948)</f>
        <v/>
      </c>
      <c r="AC1948">
        <f>O1948</f>
        <v/>
      </c>
      <c r="AD1948" s="14">
        <f>IF(I1948="","",I1948)</f>
        <v/>
      </c>
      <c r="AE1948">
        <f>P1948</f>
        <v/>
      </c>
      <c r="AH1948">
        <f>IF(S1948&lt;&gt;"",S1948,AH1947+900)</f>
        <v/>
      </c>
      <c r="AI1948">
        <f>IF(T1948&lt;&gt;"",T1948,AI1947)</f>
        <v/>
      </c>
      <c r="AJ1948">
        <f>IF(U1948&lt;&gt;"",U1948,AJ1947)</f>
        <v/>
      </c>
      <c r="AK1948">
        <f>IF(W1948&lt;&gt;"",W1948,"")</f>
        <v/>
      </c>
      <c r="AL1948" s="14">
        <f>IF(X1948&lt;&gt;"",X1948,"")</f>
        <v/>
      </c>
      <c r="AM1948" s="14">
        <f>IF(Y1948&lt;&gt;"",Y1948,"")</f>
        <v/>
      </c>
      <c r="AN1948" s="14">
        <f>IF(OR(AL1948="",AM1948=""),"",AL1948-AM1948)</f>
        <v/>
      </c>
      <c r="AO1948">
        <f>IF(AN1948="","",IF(AN1948&gt;0,"Bullish","Bearish"))</f>
        <v/>
      </c>
      <c r="AP1948">
        <f>IF(AO1948="",AP1947,AO1948)</f>
        <v/>
      </c>
      <c r="AQ1948" s="14">
        <f>IF(AB1948&lt;&gt;"",AB1948,"")</f>
        <v/>
      </c>
      <c r="AR1948" s="14">
        <f>IF(AD1948&lt;&gt;"",AD1948,"")</f>
        <v/>
      </c>
      <c r="AS1948">
        <f>IF(AS1947+1=13,1,AS1947+1)</f>
        <v/>
      </c>
      <c r="AT1948">
        <f>IFERROR(IF(SLOPE($AQ$1934:$AQ$1945,$AS$1934:$AS$1945)&gt;0,MIN(3,ABS(SLOPE($AQ$1934:$AQ$1945,$AS$1934:$AS$1945))),IF(SLOPE($AQ$1934:$AQ$1945,$AS$1934:$AS$1945)&lt;-0.5,-0.5,0)),0)</f>
        <v/>
      </c>
      <c r="AU1948">
        <f>IFERROR(IF(SLOPE($AR$1934:$AR$1945,$AS$1934:$AS$1945)&lt;0,MAX(-3,-ABS(SLOPE($AR$1934:$AR$1945,$AS$1934:$AS$1945))),IF(SLOPE($AR$1934:$AR$1945,$AS$1934:$AS$1945)&gt;0.5,0.5,0)),0)</f>
        <v/>
      </c>
      <c r="AV1948">
        <f>($AQ$1946+(AT1948*(AS1948-1)))</f>
        <v/>
      </c>
      <c r="AW1948">
        <f>($AR$1946+(AU1948*(AS1948-1)))</f>
        <v/>
      </c>
      <c r="AX1948">
        <f>IF(AT1948&gt;0,AV1948+AT1948,AV1948)</f>
        <v/>
      </c>
      <c r="AY1948">
        <f>IF(AU1948&lt;0,AW1948+AU1948,AW1948)</f>
        <v/>
      </c>
      <c r="BA1948" s="14">
        <f>IFERROR(AX1948-AQ1948,"")</f>
        <v/>
      </c>
      <c r="BB1948" s="14">
        <f>IFERROR(AY1948-AR1948,"")</f>
        <v/>
      </c>
      <c r="BD1948">
        <f>AH1948</f>
        <v/>
      </c>
      <c r="BE1948">
        <f>AI1948</f>
        <v/>
      </c>
      <c r="BF1948">
        <f>AJ1948</f>
        <v/>
      </c>
      <c r="BG1948" s="14">
        <f>L1948</f>
        <v/>
      </c>
      <c r="BH1948" s="14">
        <f>IF(X1948="","",X1948)</f>
        <v/>
      </c>
      <c r="BI1948" s="14">
        <f>IF(Y1948="","",Y1948)</f>
        <v/>
      </c>
      <c r="BJ1948">
        <f>Z1948</f>
        <v/>
      </c>
      <c r="BK1948">
        <f>AA1948</f>
        <v/>
      </c>
      <c r="BL1948">
        <f>IFERROR(AX1948,"")</f>
        <v/>
      </c>
      <c r="BM1948">
        <f>IFERROR(AY1948,"")</f>
        <v/>
      </c>
    </row>
    <row r="1949" ht="14.25" customHeight="1">
      <c r="A1949">
        <f>ALGLIB_SSA_XAUUSD!AA1949</f>
        <v/>
      </c>
      <c r="B1949">
        <f>IF($A1949="","",INDEX(ALGLIB_SSA_XAUUSD!$B$2:$B$2401,MATCH($A1949,ALGLIB_SSA_XAUUSD!$A$2:$A$2401,1)))</f>
        <v/>
      </c>
      <c r="C1949">
        <f>IF($A1949="","",INDEX(ALGLIB_SSA_XAUUSD!$C$2:$C$2401,MATCH($A1949,ALGLIB_SSA_XAUUSD!$A$2:$A$2401,1)))</f>
        <v/>
      </c>
      <c r="D1949" s="14">
        <f>IF($A1949="","",INT((ROW()-2)/12)+1)</f>
        <v/>
      </c>
      <c r="E1949" s="14">
        <f>IF(AND(E1958&lt;&gt;"",D1958=D1946+1),E1946+(E1958-E1946)*3/12,"")</f>
        <v/>
      </c>
      <c r="F1949" s="14">
        <f>IF(AND(F1958&lt;&gt;"",D1958=D1946+1),F1946+(F1958-F1946)*3/12,"")</f>
        <v/>
      </c>
      <c r="G1949" s="14">
        <f>IF(AND(G1958&lt;&gt;"",D1958=D1946+1),G1946+(G1958-G1946)*3/12,"")</f>
        <v/>
      </c>
      <c r="H1949" s="14">
        <f>IF(AND(H1958&lt;&gt;"",D1958=D1946+1),H1946+(H1958-H1946)*3/12,"")</f>
        <v/>
      </c>
      <c r="I1949" s="14">
        <f>IF(AND(L1958&lt;&gt;"",D1958=D1946+1),I1946+(I1958-I1946)*3/12,"")</f>
        <v/>
      </c>
      <c r="J1949">
        <f>_xlfn.XLOOKUP($A1949,ALGLIB_SSA_XAUUSD!$AA$2:$AA$2401,ALGLIB_SSA_XAUUSD!$P$2:$P$2401,"",0)</f>
        <v/>
      </c>
      <c r="K1949">
        <f>_xlfn.XLOOKUP($A1949,ALGLIB_SSA_XAUUSD!$AA$2:$AA$2401,ALGLIB_SSA_XAUUSD!$Q$2:$Q$2401,"",0)</f>
        <v/>
      </c>
      <c r="L1949">
        <f>_xlfn.XLOOKUP($A1949,ALGLIB_SSA_XAUUSD!$AA$2:$AA$2401,ALGLIB_SSA_XAUUSD!$R$2:$R$2401,"",0)</f>
        <v/>
      </c>
      <c r="M1949">
        <f>_xlfn.XLOOKUP($A1949,ALGLIB_SSA_XAUUSD!$AA$2:$AA$2401,ALGLIB_SSA_XAUUSD!$S$2:$S$2401,"",0)</f>
        <v/>
      </c>
      <c r="N1949">
        <f>_xlfn.XLOOKUP($A1949,ALGLIB_SSA_XAUUSD!$AA$2:$AA$2401,ALGLIB_SSA_XAUUSD!$T$2:$T$2401,"",0)</f>
        <v/>
      </c>
      <c r="O1949">
        <f>_xlfn.XLOOKUP($A1949,ALGLIB_SSA_XAUUSD!$AA$2:$AA$2401,ALGLIB_SSA_XAUUSD!$U$2:$U$2401,"",0)</f>
        <v/>
      </c>
      <c r="P1949">
        <f>_xlfn.XLOOKUP($A1949,ALGLIB_SSA_XAUUSD!$AA$2:$AA$2401,ALGLIB_SSA_XAUUSD!$V$2:$V$2401,"",0)</f>
        <v/>
      </c>
      <c r="S1949">
        <f>A1949</f>
        <v/>
      </c>
      <c r="T1949">
        <f>J1949</f>
        <v/>
      </c>
      <c r="U1949">
        <f>K1949</f>
        <v/>
      </c>
      <c r="V1949" s="14">
        <f>IF($A1949="","",MOD(ROW()-2,12)+1)</f>
        <v/>
      </c>
      <c r="W1949">
        <f>L1949</f>
        <v/>
      </c>
      <c r="X1949" s="14">
        <f>IF(F1949="","",F1949)</f>
        <v/>
      </c>
      <c r="Y1949" s="14">
        <f>IF(G1949="","",G1949)</f>
        <v/>
      </c>
      <c r="Z1949">
        <f>M1949</f>
        <v/>
      </c>
      <c r="AA1949">
        <f>N1949</f>
        <v/>
      </c>
      <c r="AB1949" s="14">
        <f>IF(H1949="","",H1949)</f>
        <v/>
      </c>
      <c r="AC1949">
        <f>O1949</f>
        <v/>
      </c>
      <c r="AD1949" s="14">
        <f>IF(I1949="","",I1949)</f>
        <v/>
      </c>
      <c r="AE1949">
        <f>P1949</f>
        <v/>
      </c>
      <c r="AH1949">
        <f>IF(S1949&lt;&gt;"",S1949,AH1948+900)</f>
        <v/>
      </c>
      <c r="AI1949">
        <f>IF(T1949&lt;&gt;"",T1949,AI1948)</f>
        <v/>
      </c>
      <c r="AJ1949">
        <f>IF(U1949&lt;&gt;"",U1949,AJ1948)</f>
        <v/>
      </c>
      <c r="AK1949">
        <f>IF(W1949&lt;&gt;"",W1949,"")</f>
        <v/>
      </c>
      <c r="AL1949" s="14">
        <f>IF(X1949&lt;&gt;"",X1949,"")</f>
        <v/>
      </c>
      <c r="AM1949" s="14">
        <f>IF(Y1949&lt;&gt;"",Y1949,"")</f>
        <v/>
      </c>
      <c r="AN1949" s="14">
        <f>IF(OR(AL1949="",AM1949=""),"",AL1949-AM1949)</f>
        <v/>
      </c>
      <c r="AO1949">
        <f>IF(AN1949="","",IF(AN1949&gt;0,"Bullish","Bearish"))</f>
        <v/>
      </c>
      <c r="AP1949">
        <f>IF(AO1949="",AP1948,AO1949)</f>
        <v/>
      </c>
      <c r="AQ1949" s="14">
        <f>IF(AB1949&lt;&gt;"",AB1949,"")</f>
        <v/>
      </c>
      <c r="AR1949" s="14">
        <f>IF(AD1949&lt;&gt;"",AD1949,"")</f>
        <v/>
      </c>
      <c r="AS1949">
        <f>IF(AS1948+1=13,1,AS1948+1)</f>
        <v/>
      </c>
      <c r="AT1949">
        <f>IFERROR(IF(SLOPE($AQ$1934:$AQ$1945,$AS$1934:$AS$1945)&gt;0,MIN(3,ABS(SLOPE($AQ$1934:$AQ$1945,$AS$1934:$AS$1945))),IF(SLOPE($AQ$1934:$AQ$1945,$AS$1934:$AS$1945)&lt;-0.5,-0.5,0)),0)</f>
        <v/>
      </c>
      <c r="AU1949">
        <f>IFERROR(IF(SLOPE($AR$1934:$AR$1945,$AS$1934:$AS$1945)&lt;0,MAX(-3,-ABS(SLOPE($AR$1934:$AR$1945,$AS$1934:$AS$1945))),IF(SLOPE($AR$1934:$AR$1945,$AS$1934:$AS$1945)&gt;0.5,0.5,0)),0)</f>
        <v/>
      </c>
      <c r="AV1949">
        <f>($AQ$1946+(AT1949*(AS1949-1)))</f>
        <v/>
      </c>
      <c r="AW1949">
        <f>($AR$1946+(AU1949*(AS1949-1)))</f>
        <v/>
      </c>
      <c r="AX1949">
        <f>IF(AT1949&gt;0,AV1949+AT1949,AV1949)</f>
        <v/>
      </c>
      <c r="AY1949">
        <f>IF(AU1949&lt;0,AW1949+AU1949,AW1949)</f>
        <v/>
      </c>
      <c r="BA1949" s="14">
        <f>IFERROR(AX1949-AQ1949,"")</f>
        <v/>
      </c>
      <c r="BB1949" s="14">
        <f>IFERROR(AY1949-AR1949,"")</f>
        <v/>
      </c>
      <c r="BD1949">
        <f>AH1949</f>
        <v/>
      </c>
      <c r="BE1949">
        <f>AI1949</f>
        <v/>
      </c>
      <c r="BF1949">
        <f>AJ1949</f>
        <v/>
      </c>
      <c r="BG1949" s="14">
        <f>L1949</f>
        <v/>
      </c>
      <c r="BH1949" s="14">
        <f>IF(X1949="","",X1949)</f>
        <v/>
      </c>
      <c r="BI1949" s="14">
        <f>IF(Y1949="","",Y1949)</f>
        <v/>
      </c>
      <c r="BJ1949">
        <f>Z1949</f>
        <v/>
      </c>
      <c r="BK1949">
        <f>AA1949</f>
        <v/>
      </c>
      <c r="BL1949">
        <f>IFERROR(AX1949,"")</f>
        <v/>
      </c>
      <c r="BM1949">
        <f>IFERROR(AY1949,"")</f>
        <v/>
      </c>
    </row>
    <row r="1950" ht="14.25" customHeight="1">
      <c r="A1950">
        <f>ALGLIB_SSA_XAUUSD!AA1950</f>
        <v/>
      </c>
      <c r="B1950">
        <f>IF($A1950="","",INDEX(ALGLIB_SSA_XAUUSD!$B$2:$B$2401,MATCH($A1950,ALGLIB_SSA_XAUUSD!$A$2:$A$2401,1)))</f>
        <v/>
      </c>
      <c r="C1950">
        <f>IF($A1950="","",INDEX(ALGLIB_SSA_XAUUSD!$C$2:$C$2401,MATCH($A1950,ALGLIB_SSA_XAUUSD!$A$2:$A$2401,1)))</f>
        <v/>
      </c>
      <c r="D1950" s="14">
        <f>IF($A1950="","",INT((ROW()-2)/12)+1)</f>
        <v/>
      </c>
      <c r="E1950" s="14">
        <f>IF(AND(E1958&lt;&gt;"",D1958=D1946+1),E1946+(E1958-E1946)*4/12,"")</f>
        <v/>
      </c>
      <c r="F1950" s="14">
        <f>IF(AND(F1958&lt;&gt;"",D1958=D1946+1),F1946+(F1958-F1946)*4/12,"")</f>
        <v/>
      </c>
      <c r="G1950" s="14">
        <f>IF(AND(G1958&lt;&gt;"",D1958=D1946+1),G1946+(G1958-G1946)*4/12,"")</f>
        <v/>
      </c>
      <c r="H1950" s="14">
        <f>IF(AND(H1958&lt;&gt;"",D1958=D1946+1),H1946+(H1958-H1946)*4/12,"")</f>
        <v/>
      </c>
      <c r="I1950" s="14">
        <f>IF(AND(L1958&lt;&gt;"",D1958=D1946+1),I1946+(I1958-I1946)*4/12,"")</f>
        <v/>
      </c>
      <c r="J1950">
        <f>_xlfn.XLOOKUP($A1950,ALGLIB_SSA_XAUUSD!$AA$2:$AA$2401,ALGLIB_SSA_XAUUSD!$P$2:$P$2401,"",0)</f>
        <v/>
      </c>
      <c r="K1950">
        <f>_xlfn.XLOOKUP($A1950,ALGLIB_SSA_XAUUSD!$AA$2:$AA$2401,ALGLIB_SSA_XAUUSD!$Q$2:$Q$2401,"",0)</f>
        <v/>
      </c>
      <c r="L1950">
        <f>_xlfn.XLOOKUP($A1950,ALGLIB_SSA_XAUUSD!$AA$2:$AA$2401,ALGLIB_SSA_XAUUSD!$R$2:$R$2401,"",0)</f>
        <v/>
      </c>
      <c r="M1950">
        <f>_xlfn.XLOOKUP($A1950,ALGLIB_SSA_XAUUSD!$AA$2:$AA$2401,ALGLIB_SSA_XAUUSD!$S$2:$S$2401,"",0)</f>
        <v/>
      </c>
      <c r="N1950">
        <f>_xlfn.XLOOKUP($A1950,ALGLIB_SSA_XAUUSD!$AA$2:$AA$2401,ALGLIB_SSA_XAUUSD!$T$2:$T$2401,"",0)</f>
        <v/>
      </c>
      <c r="O1950">
        <f>_xlfn.XLOOKUP($A1950,ALGLIB_SSA_XAUUSD!$AA$2:$AA$2401,ALGLIB_SSA_XAUUSD!$U$2:$U$2401,"",0)</f>
        <v/>
      </c>
      <c r="P1950">
        <f>_xlfn.XLOOKUP($A1950,ALGLIB_SSA_XAUUSD!$AA$2:$AA$2401,ALGLIB_SSA_XAUUSD!$V$2:$V$2401,"",0)</f>
        <v/>
      </c>
      <c r="S1950">
        <f>A1950</f>
        <v/>
      </c>
      <c r="T1950">
        <f>J1950</f>
        <v/>
      </c>
      <c r="U1950">
        <f>K1950</f>
        <v/>
      </c>
      <c r="V1950" s="14">
        <f>IF($A1950="","",MOD(ROW()-2,12)+1)</f>
        <v/>
      </c>
      <c r="W1950">
        <f>L1950</f>
        <v/>
      </c>
      <c r="X1950" s="14">
        <f>IF(F1950="","",F1950)</f>
        <v/>
      </c>
      <c r="Y1950" s="14">
        <f>IF(G1950="","",G1950)</f>
        <v/>
      </c>
      <c r="Z1950">
        <f>M1950</f>
        <v/>
      </c>
      <c r="AA1950">
        <f>N1950</f>
        <v/>
      </c>
      <c r="AB1950" s="14">
        <f>IF(H1950="","",H1950)</f>
        <v/>
      </c>
      <c r="AC1950">
        <f>O1950</f>
        <v/>
      </c>
      <c r="AD1950" s="14">
        <f>IF(I1950="","",I1950)</f>
        <v/>
      </c>
      <c r="AE1950">
        <f>P1950</f>
        <v/>
      </c>
      <c r="AH1950">
        <f>IF(S1950&lt;&gt;"",S1950,AH1949+900)</f>
        <v/>
      </c>
      <c r="AI1950">
        <f>IF(T1950&lt;&gt;"",T1950,AI1949)</f>
        <v/>
      </c>
      <c r="AJ1950">
        <f>IF(U1950&lt;&gt;"",U1950,AJ1949)</f>
        <v/>
      </c>
      <c r="AK1950">
        <f>IF(W1950&lt;&gt;"",W1950,"")</f>
        <v/>
      </c>
      <c r="AL1950" s="14">
        <f>IF(X1950&lt;&gt;"",X1950,"")</f>
        <v/>
      </c>
      <c r="AM1950" s="14">
        <f>IF(Y1950&lt;&gt;"",Y1950,"")</f>
        <v/>
      </c>
      <c r="AN1950" s="14">
        <f>IF(OR(AL1950="",AM1950=""),"",AL1950-AM1950)</f>
        <v/>
      </c>
      <c r="AO1950">
        <f>IF(AN1950="","",IF(AN1950&gt;0,"Bullish","Bearish"))</f>
        <v/>
      </c>
      <c r="AP1950">
        <f>IF(AO1950="",AP1949,AO1950)</f>
        <v/>
      </c>
      <c r="AQ1950" s="14">
        <f>IF(AB1950&lt;&gt;"",AB1950,"")</f>
        <v/>
      </c>
      <c r="AR1950" s="14">
        <f>IF(AD1950&lt;&gt;"",AD1950,"")</f>
        <v/>
      </c>
      <c r="AS1950">
        <f>IF(AS1949+1=13,1,AS1949+1)</f>
        <v/>
      </c>
      <c r="AT1950">
        <f>IFERROR(IF(SLOPE($AQ$1934:$AQ$1945,$AS$1934:$AS$1945)&gt;0,MIN(3,ABS(SLOPE($AQ$1934:$AQ$1945,$AS$1934:$AS$1945))),IF(SLOPE($AQ$1934:$AQ$1945,$AS$1934:$AS$1945)&lt;-0.5,-0.5,0)),0)</f>
        <v/>
      </c>
      <c r="AU1950">
        <f>IFERROR(IF(SLOPE($AR$1934:$AR$1945,$AS$1934:$AS$1945)&lt;0,MAX(-3,-ABS(SLOPE($AR$1934:$AR$1945,$AS$1934:$AS$1945))),IF(SLOPE($AR$1934:$AR$1945,$AS$1934:$AS$1945)&gt;0.5,0.5,0)),0)</f>
        <v/>
      </c>
      <c r="AV1950">
        <f>($AQ$1946+(AT1950*(AS1950-1)))</f>
        <v/>
      </c>
      <c r="AW1950">
        <f>($AR$1946+(AU1950*(AS1950-1)))</f>
        <v/>
      </c>
      <c r="AX1950">
        <f>IF(AT1950&gt;0,AV1950+AT1950,AV1950)</f>
        <v/>
      </c>
      <c r="AY1950">
        <f>IF(AU1950&lt;0,AW1950+AU1950,AW1950)</f>
        <v/>
      </c>
      <c r="BA1950" s="14">
        <f>IFERROR(AX1950-AQ1950,"")</f>
        <v/>
      </c>
      <c r="BB1950" s="14">
        <f>IFERROR(AY1950-AR1950,"")</f>
        <v/>
      </c>
      <c r="BD1950">
        <f>AH1950</f>
        <v/>
      </c>
      <c r="BE1950">
        <f>AI1950</f>
        <v/>
      </c>
      <c r="BF1950">
        <f>AJ1950</f>
        <v/>
      </c>
      <c r="BG1950" s="14">
        <f>L1950</f>
        <v/>
      </c>
      <c r="BH1950" s="14">
        <f>IF(X1950="","",X1950)</f>
        <v/>
      </c>
      <c r="BI1950" s="14">
        <f>IF(Y1950="","",Y1950)</f>
        <v/>
      </c>
      <c r="BJ1950">
        <f>Z1950</f>
        <v/>
      </c>
      <c r="BK1950">
        <f>AA1950</f>
        <v/>
      </c>
      <c r="BL1950">
        <f>IFERROR(AX1950,"")</f>
        <v/>
      </c>
      <c r="BM1950">
        <f>IFERROR(AY1950,"")</f>
        <v/>
      </c>
    </row>
    <row r="1951" ht="14.25" customHeight="1">
      <c r="A1951">
        <f>ALGLIB_SSA_XAUUSD!AA1951</f>
        <v/>
      </c>
      <c r="B1951">
        <f>IF($A1951="","",INDEX(ALGLIB_SSA_XAUUSD!$B$2:$B$2401,MATCH($A1951,ALGLIB_SSA_XAUUSD!$A$2:$A$2401,1)))</f>
        <v/>
      </c>
      <c r="C1951">
        <f>IF($A1951="","",INDEX(ALGLIB_SSA_XAUUSD!$C$2:$C$2401,MATCH($A1951,ALGLIB_SSA_XAUUSD!$A$2:$A$2401,1)))</f>
        <v/>
      </c>
      <c r="D1951" s="14">
        <f>IF($A1951="","",INT((ROW()-2)/12)+1)</f>
        <v/>
      </c>
      <c r="E1951" s="14">
        <f>IF(AND(E1958&lt;&gt;"",D1958=D1946+1),E1946+(E1958-E1946)*5/12,"")</f>
        <v/>
      </c>
      <c r="F1951" s="14">
        <f>IF(AND(F1958&lt;&gt;"",D1958=D1946+1),F1946+(F1958-F1946)*5/12,"")</f>
        <v/>
      </c>
      <c r="G1951" s="14">
        <f>IF(AND(G1958&lt;&gt;"",D1958=D1946+1),G1946+(G1958-G1946)*5/12,"")</f>
        <v/>
      </c>
      <c r="H1951" s="14">
        <f>IF(AND(H1958&lt;&gt;"",D1958=D1946+1),H1946+(H1958-H1946)*5/12,"")</f>
        <v/>
      </c>
      <c r="I1951" s="14">
        <f>IF(AND(L1958&lt;&gt;"",D1958=D1946+1),I1946+(I1958-I1946)*5/12,"")</f>
        <v/>
      </c>
      <c r="J1951">
        <f>_xlfn.XLOOKUP($A1951,ALGLIB_SSA_XAUUSD!$AA$2:$AA$2401,ALGLIB_SSA_XAUUSD!$P$2:$P$2401,"",0)</f>
        <v/>
      </c>
      <c r="K1951">
        <f>_xlfn.XLOOKUP($A1951,ALGLIB_SSA_XAUUSD!$AA$2:$AA$2401,ALGLIB_SSA_XAUUSD!$Q$2:$Q$2401,"",0)</f>
        <v/>
      </c>
      <c r="L1951">
        <f>_xlfn.XLOOKUP($A1951,ALGLIB_SSA_XAUUSD!$AA$2:$AA$2401,ALGLIB_SSA_XAUUSD!$R$2:$R$2401,"",0)</f>
        <v/>
      </c>
      <c r="M1951">
        <f>_xlfn.XLOOKUP($A1951,ALGLIB_SSA_XAUUSD!$AA$2:$AA$2401,ALGLIB_SSA_XAUUSD!$S$2:$S$2401,"",0)</f>
        <v/>
      </c>
      <c r="N1951">
        <f>_xlfn.XLOOKUP($A1951,ALGLIB_SSA_XAUUSD!$AA$2:$AA$2401,ALGLIB_SSA_XAUUSD!$T$2:$T$2401,"",0)</f>
        <v/>
      </c>
      <c r="O1951">
        <f>_xlfn.XLOOKUP($A1951,ALGLIB_SSA_XAUUSD!$AA$2:$AA$2401,ALGLIB_SSA_XAUUSD!$U$2:$U$2401,"",0)</f>
        <v/>
      </c>
      <c r="P1951">
        <f>_xlfn.XLOOKUP($A1951,ALGLIB_SSA_XAUUSD!$AA$2:$AA$2401,ALGLIB_SSA_XAUUSD!$V$2:$V$2401,"",0)</f>
        <v/>
      </c>
      <c r="S1951">
        <f>A1951</f>
        <v/>
      </c>
      <c r="T1951">
        <f>J1951</f>
        <v/>
      </c>
      <c r="U1951">
        <f>K1951</f>
        <v/>
      </c>
      <c r="V1951" s="14">
        <f>IF($A1951="","",MOD(ROW()-2,12)+1)</f>
        <v/>
      </c>
      <c r="W1951">
        <f>L1951</f>
        <v/>
      </c>
      <c r="X1951" s="14">
        <f>IF(F1951="","",F1951)</f>
        <v/>
      </c>
      <c r="Y1951" s="14">
        <f>IF(G1951="","",G1951)</f>
        <v/>
      </c>
      <c r="Z1951">
        <f>M1951</f>
        <v/>
      </c>
      <c r="AA1951">
        <f>N1951</f>
        <v/>
      </c>
      <c r="AB1951" s="14">
        <f>IF(H1951="","",H1951)</f>
        <v/>
      </c>
      <c r="AC1951">
        <f>O1951</f>
        <v/>
      </c>
      <c r="AD1951" s="14">
        <f>IF(I1951="","",I1951)</f>
        <v/>
      </c>
      <c r="AE1951">
        <f>P1951</f>
        <v/>
      </c>
      <c r="AH1951">
        <f>IF(S1951&lt;&gt;"",S1951,AH1950+900)</f>
        <v/>
      </c>
      <c r="AI1951">
        <f>IF(T1951&lt;&gt;"",T1951,AI1950)</f>
        <v/>
      </c>
      <c r="AJ1951">
        <f>IF(U1951&lt;&gt;"",U1951,AJ1950)</f>
        <v/>
      </c>
      <c r="AK1951">
        <f>IF(W1951&lt;&gt;"",W1951,"")</f>
        <v/>
      </c>
      <c r="AL1951" s="14">
        <f>IF(X1951&lt;&gt;"",X1951,"")</f>
        <v/>
      </c>
      <c r="AM1951" s="14">
        <f>IF(Y1951&lt;&gt;"",Y1951,"")</f>
        <v/>
      </c>
      <c r="AN1951" s="14">
        <f>IF(OR(AL1951="",AM1951=""),"",AL1951-AM1951)</f>
        <v/>
      </c>
      <c r="AO1951">
        <f>IF(AN1951="","",IF(AN1951&gt;0,"Bullish","Bearish"))</f>
        <v/>
      </c>
      <c r="AP1951">
        <f>IF(AO1951="",AP1950,AO1951)</f>
        <v/>
      </c>
      <c r="AQ1951" s="14">
        <f>IF(AB1951&lt;&gt;"",AB1951,"")</f>
        <v/>
      </c>
      <c r="AR1951" s="14">
        <f>IF(AD1951&lt;&gt;"",AD1951,"")</f>
        <v/>
      </c>
      <c r="AS1951">
        <f>IF(AS1950+1=13,1,AS1950+1)</f>
        <v/>
      </c>
      <c r="AT1951">
        <f>IFERROR(IF(SLOPE($AQ$1934:$AQ$1945,$AS$1934:$AS$1945)&gt;0,MIN(3,ABS(SLOPE($AQ$1934:$AQ$1945,$AS$1934:$AS$1945))),IF(SLOPE($AQ$1934:$AQ$1945,$AS$1934:$AS$1945)&lt;-0.5,-0.5,0)),0)</f>
        <v/>
      </c>
      <c r="AU1951">
        <f>IFERROR(IF(SLOPE($AR$1934:$AR$1945,$AS$1934:$AS$1945)&lt;0,MAX(-3,-ABS(SLOPE($AR$1934:$AR$1945,$AS$1934:$AS$1945))),IF(SLOPE($AR$1934:$AR$1945,$AS$1934:$AS$1945)&gt;0.5,0.5,0)),0)</f>
        <v/>
      </c>
      <c r="AV1951">
        <f>($AQ$1946+(AT1951*(AS1951-1)))</f>
        <v/>
      </c>
      <c r="AW1951">
        <f>($AR$1946+(AU1951*(AS1951-1)))</f>
        <v/>
      </c>
      <c r="AX1951">
        <f>IF(AT1951&gt;0,AV1951+AT1951,AV1951)</f>
        <v/>
      </c>
      <c r="AY1951">
        <f>IF(AU1951&lt;0,AW1951+AU1951,AW1951)</f>
        <v/>
      </c>
      <c r="BA1951" s="14">
        <f>IFERROR(AX1951-AQ1951,"")</f>
        <v/>
      </c>
      <c r="BB1951" s="14">
        <f>IFERROR(AY1951-AR1951,"")</f>
        <v/>
      </c>
      <c r="BD1951">
        <f>AH1951</f>
        <v/>
      </c>
      <c r="BE1951">
        <f>AI1951</f>
        <v/>
      </c>
      <c r="BF1951">
        <f>AJ1951</f>
        <v/>
      </c>
      <c r="BG1951" s="14">
        <f>L1951</f>
        <v/>
      </c>
      <c r="BH1951" s="14">
        <f>IF(X1951="","",X1951)</f>
        <v/>
      </c>
      <c r="BI1951" s="14">
        <f>IF(Y1951="","",Y1951)</f>
        <v/>
      </c>
      <c r="BJ1951">
        <f>Z1951</f>
        <v/>
      </c>
      <c r="BK1951">
        <f>AA1951</f>
        <v/>
      </c>
      <c r="BL1951">
        <f>IFERROR(AX1951,"")</f>
        <v/>
      </c>
      <c r="BM1951">
        <f>IFERROR(AY1951,"")</f>
        <v/>
      </c>
    </row>
    <row r="1952" ht="14.25" customHeight="1">
      <c r="A1952">
        <f>ALGLIB_SSA_XAUUSD!AA1952</f>
        <v/>
      </c>
      <c r="B1952">
        <f>IF($A1952="","",INDEX(ALGLIB_SSA_XAUUSD!$B$2:$B$2401,MATCH($A1952,ALGLIB_SSA_XAUUSD!$A$2:$A$2401,1)))</f>
        <v/>
      </c>
      <c r="C1952">
        <f>IF($A1952="","",INDEX(ALGLIB_SSA_XAUUSD!$C$2:$C$2401,MATCH($A1952,ALGLIB_SSA_XAUUSD!$A$2:$A$2401,1)))</f>
        <v/>
      </c>
      <c r="D1952" s="14">
        <f>IF($A1952="","",INT((ROW()-2)/12)+1)</f>
        <v/>
      </c>
      <c r="E1952" s="14">
        <f>IF(AND(E1958&lt;&gt;"",D1958=D1946+1),E1946+(E1958-E1946)*6/12,"")</f>
        <v/>
      </c>
      <c r="F1952" s="14">
        <f>IF(AND(F1958&lt;&gt;"",D1958=D1946+1),F1946+(F1958-F1946)*6/12,"")</f>
        <v/>
      </c>
      <c r="G1952" s="14">
        <f>IF(AND(G1958&lt;&gt;"",D1958=D1946+1),G1946+(G1958-G1946)*6/12,"")</f>
        <v/>
      </c>
      <c r="H1952" s="14">
        <f>IF(AND(H1958&lt;&gt;"",D1958=D1946+1),H1946+(H1958-H1946)*6/12,"")</f>
        <v/>
      </c>
      <c r="I1952" s="14">
        <f>IF(AND(L1958&lt;&gt;"",D1958=D1946+1),I1946+(I1958-I1946)*6/12,"")</f>
        <v/>
      </c>
      <c r="J1952">
        <f>_xlfn.XLOOKUP($A1952,ALGLIB_SSA_XAUUSD!$AA$2:$AA$2401,ALGLIB_SSA_XAUUSD!$P$2:$P$2401,"",0)</f>
        <v/>
      </c>
      <c r="K1952">
        <f>_xlfn.XLOOKUP($A1952,ALGLIB_SSA_XAUUSD!$AA$2:$AA$2401,ALGLIB_SSA_XAUUSD!$Q$2:$Q$2401,"",0)</f>
        <v/>
      </c>
      <c r="L1952">
        <f>_xlfn.XLOOKUP($A1952,ALGLIB_SSA_XAUUSD!$AA$2:$AA$2401,ALGLIB_SSA_XAUUSD!$R$2:$R$2401,"",0)</f>
        <v/>
      </c>
      <c r="M1952">
        <f>_xlfn.XLOOKUP($A1952,ALGLIB_SSA_XAUUSD!$AA$2:$AA$2401,ALGLIB_SSA_XAUUSD!$S$2:$S$2401,"",0)</f>
        <v/>
      </c>
      <c r="N1952">
        <f>_xlfn.XLOOKUP($A1952,ALGLIB_SSA_XAUUSD!$AA$2:$AA$2401,ALGLIB_SSA_XAUUSD!$T$2:$T$2401,"",0)</f>
        <v/>
      </c>
      <c r="O1952">
        <f>_xlfn.XLOOKUP($A1952,ALGLIB_SSA_XAUUSD!$AA$2:$AA$2401,ALGLIB_SSA_XAUUSD!$U$2:$U$2401,"",0)</f>
        <v/>
      </c>
      <c r="P1952">
        <f>_xlfn.XLOOKUP($A1952,ALGLIB_SSA_XAUUSD!$AA$2:$AA$2401,ALGLIB_SSA_XAUUSD!$V$2:$V$2401,"",0)</f>
        <v/>
      </c>
      <c r="S1952">
        <f>A1952</f>
        <v/>
      </c>
      <c r="T1952">
        <f>J1952</f>
        <v/>
      </c>
      <c r="U1952">
        <f>K1952</f>
        <v/>
      </c>
      <c r="V1952" s="14">
        <f>IF($A1952="","",MOD(ROW()-2,12)+1)</f>
        <v/>
      </c>
      <c r="W1952">
        <f>L1952</f>
        <v/>
      </c>
      <c r="X1952" s="14">
        <f>IF(F1952="","",F1952)</f>
        <v/>
      </c>
      <c r="Y1952" s="14">
        <f>IF(G1952="","",G1952)</f>
        <v/>
      </c>
      <c r="Z1952">
        <f>M1952</f>
        <v/>
      </c>
      <c r="AA1952">
        <f>N1952</f>
        <v/>
      </c>
      <c r="AB1952" s="14">
        <f>IF(H1952="","",H1952)</f>
        <v/>
      </c>
      <c r="AC1952">
        <f>O1952</f>
        <v/>
      </c>
      <c r="AD1952" s="14">
        <f>IF(I1952="","",I1952)</f>
        <v/>
      </c>
      <c r="AE1952">
        <f>P1952</f>
        <v/>
      </c>
      <c r="AH1952">
        <f>IF(S1952&lt;&gt;"",S1952,AH1951+900)</f>
        <v/>
      </c>
      <c r="AI1952">
        <f>IF(T1952&lt;&gt;"",T1952,AI1951)</f>
        <v/>
      </c>
      <c r="AJ1952">
        <f>IF(U1952&lt;&gt;"",U1952,AJ1951)</f>
        <v/>
      </c>
      <c r="AK1952">
        <f>IF(W1952&lt;&gt;"",W1952,"")</f>
        <v/>
      </c>
      <c r="AL1952" s="14">
        <f>IF(X1952&lt;&gt;"",X1952,"")</f>
        <v/>
      </c>
      <c r="AM1952" s="14">
        <f>IF(Y1952&lt;&gt;"",Y1952,"")</f>
        <v/>
      </c>
      <c r="AN1952" s="14">
        <f>IF(OR(AL1952="",AM1952=""),"",AL1952-AM1952)</f>
        <v/>
      </c>
      <c r="AO1952">
        <f>IF(AN1952="","",IF(AN1952&gt;0,"Bullish","Bearish"))</f>
        <v/>
      </c>
      <c r="AP1952">
        <f>IF(AO1952="",AP1951,AO1952)</f>
        <v/>
      </c>
      <c r="AQ1952" s="14">
        <f>IF(AB1952&lt;&gt;"",AB1952,"")</f>
        <v/>
      </c>
      <c r="AR1952" s="14">
        <f>IF(AD1952&lt;&gt;"",AD1952,"")</f>
        <v/>
      </c>
      <c r="AS1952">
        <f>IF(AS1951+1=13,1,AS1951+1)</f>
        <v/>
      </c>
      <c r="AT1952">
        <f>IFERROR(IF(SLOPE($AQ$1934:$AQ$1945,$AS$1934:$AS$1945)&gt;0,MIN(3,ABS(SLOPE($AQ$1934:$AQ$1945,$AS$1934:$AS$1945))),IF(SLOPE($AQ$1934:$AQ$1945,$AS$1934:$AS$1945)&lt;-0.5,-0.5,0)),0)</f>
        <v/>
      </c>
      <c r="AU1952">
        <f>IFERROR(IF(SLOPE($AR$1934:$AR$1945,$AS$1934:$AS$1945)&lt;0,MAX(-3,-ABS(SLOPE($AR$1934:$AR$1945,$AS$1934:$AS$1945))),IF(SLOPE($AR$1934:$AR$1945,$AS$1934:$AS$1945)&gt;0.5,0.5,0)),0)</f>
        <v/>
      </c>
      <c r="AV1952">
        <f>($AQ$1946+(AT1952*(AS1952-1)))</f>
        <v/>
      </c>
      <c r="AW1952">
        <f>($AR$1946+(AU1952*(AS1952-1)))</f>
        <v/>
      </c>
      <c r="AX1952">
        <f>IF(AT1952&gt;0,AV1952+AT1952,AV1952)</f>
        <v/>
      </c>
      <c r="AY1952">
        <f>IF(AU1952&lt;0,AW1952+AU1952,AW1952)</f>
        <v/>
      </c>
      <c r="BA1952" s="14">
        <f>IFERROR(AX1952-AQ1952,"")</f>
        <v/>
      </c>
      <c r="BB1952" s="14">
        <f>IFERROR(AY1952-AR1952,"")</f>
        <v/>
      </c>
      <c r="BD1952">
        <f>AH1952</f>
        <v/>
      </c>
      <c r="BE1952">
        <f>AI1952</f>
        <v/>
      </c>
      <c r="BF1952">
        <f>AJ1952</f>
        <v/>
      </c>
      <c r="BG1952" s="14">
        <f>L1952</f>
        <v/>
      </c>
      <c r="BH1952" s="14">
        <f>IF(X1952="","",X1952)</f>
        <v/>
      </c>
      <c r="BI1952" s="14">
        <f>IF(Y1952="","",Y1952)</f>
        <v/>
      </c>
      <c r="BJ1952">
        <f>Z1952</f>
        <v/>
      </c>
      <c r="BK1952">
        <f>AA1952</f>
        <v/>
      </c>
      <c r="BL1952">
        <f>IFERROR(AX1952,"")</f>
        <v/>
      </c>
      <c r="BM1952">
        <f>IFERROR(AY1952,"")</f>
        <v/>
      </c>
    </row>
    <row r="1953" ht="14.25" customHeight="1">
      <c r="A1953">
        <f>ALGLIB_SSA_XAUUSD!AA1953</f>
        <v/>
      </c>
      <c r="B1953">
        <f>IF($A1953="","",INDEX(ALGLIB_SSA_XAUUSD!$B$2:$B$2401,MATCH($A1953,ALGLIB_SSA_XAUUSD!$A$2:$A$2401,1)))</f>
        <v/>
      </c>
      <c r="C1953">
        <f>IF($A1953="","",INDEX(ALGLIB_SSA_XAUUSD!$C$2:$C$2401,MATCH($A1953,ALGLIB_SSA_XAUUSD!$A$2:$A$2401,1)))</f>
        <v/>
      </c>
      <c r="D1953" s="14">
        <f>IF($A1953="","",INT((ROW()-2)/12)+1)</f>
        <v/>
      </c>
      <c r="E1953" s="14">
        <f>IF(AND(E1958&lt;&gt;"",D1958=D1946+1),E1946+(E1958-E1946)*7/12,"")</f>
        <v/>
      </c>
      <c r="F1953" s="14">
        <f>IF(AND(F1958&lt;&gt;"",D1958=D1946+1),F1946+(F1958-F1946)*7/12,"")</f>
        <v/>
      </c>
      <c r="G1953" s="14">
        <f>IF(AND(G1958&lt;&gt;"",D1958=D1946+1),G1946+(G1958-G1946)*7/12,"")</f>
        <v/>
      </c>
      <c r="H1953" s="14">
        <f>IF(AND(H1958&lt;&gt;"",D1958=D1946+1),H1946+(H1958-H1946)*7/12,"")</f>
        <v/>
      </c>
      <c r="I1953" s="14">
        <f>IF(AND(L1958&lt;&gt;"",D1958=D1946+1),I1946+(I1958-I1946)*7/12,"")</f>
        <v/>
      </c>
      <c r="J1953">
        <f>_xlfn.XLOOKUP($A1953,ALGLIB_SSA_XAUUSD!$AA$2:$AA$2401,ALGLIB_SSA_XAUUSD!$P$2:$P$2401,"",0)</f>
        <v/>
      </c>
      <c r="K1953">
        <f>_xlfn.XLOOKUP($A1953,ALGLIB_SSA_XAUUSD!$AA$2:$AA$2401,ALGLIB_SSA_XAUUSD!$Q$2:$Q$2401,"",0)</f>
        <v/>
      </c>
      <c r="L1953">
        <f>_xlfn.XLOOKUP($A1953,ALGLIB_SSA_XAUUSD!$AA$2:$AA$2401,ALGLIB_SSA_XAUUSD!$R$2:$R$2401,"",0)</f>
        <v/>
      </c>
      <c r="M1953">
        <f>_xlfn.XLOOKUP($A1953,ALGLIB_SSA_XAUUSD!$AA$2:$AA$2401,ALGLIB_SSA_XAUUSD!$S$2:$S$2401,"",0)</f>
        <v/>
      </c>
      <c r="N1953">
        <f>_xlfn.XLOOKUP($A1953,ALGLIB_SSA_XAUUSD!$AA$2:$AA$2401,ALGLIB_SSA_XAUUSD!$T$2:$T$2401,"",0)</f>
        <v/>
      </c>
      <c r="O1953">
        <f>_xlfn.XLOOKUP($A1953,ALGLIB_SSA_XAUUSD!$AA$2:$AA$2401,ALGLIB_SSA_XAUUSD!$U$2:$U$2401,"",0)</f>
        <v/>
      </c>
      <c r="P1953">
        <f>_xlfn.XLOOKUP($A1953,ALGLIB_SSA_XAUUSD!$AA$2:$AA$2401,ALGLIB_SSA_XAUUSD!$V$2:$V$2401,"",0)</f>
        <v/>
      </c>
      <c r="S1953">
        <f>A1953</f>
        <v/>
      </c>
      <c r="T1953">
        <f>J1953</f>
        <v/>
      </c>
      <c r="U1953">
        <f>K1953</f>
        <v/>
      </c>
      <c r="V1953" s="14">
        <f>IF($A1953="","",MOD(ROW()-2,12)+1)</f>
        <v/>
      </c>
      <c r="W1953">
        <f>L1953</f>
        <v/>
      </c>
      <c r="X1953" s="14">
        <f>IF(F1953="","",F1953)</f>
        <v/>
      </c>
      <c r="Y1953" s="14">
        <f>IF(G1953="","",G1953)</f>
        <v/>
      </c>
      <c r="Z1953">
        <f>M1953</f>
        <v/>
      </c>
      <c r="AA1953">
        <f>N1953</f>
        <v/>
      </c>
      <c r="AB1953" s="14">
        <f>IF(H1953="","",H1953)</f>
        <v/>
      </c>
      <c r="AC1953">
        <f>O1953</f>
        <v/>
      </c>
      <c r="AD1953" s="14">
        <f>IF(I1953="","",I1953)</f>
        <v/>
      </c>
      <c r="AE1953">
        <f>P1953</f>
        <v/>
      </c>
      <c r="AH1953">
        <f>IF(S1953&lt;&gt;"",S1953,AH1952+900)</f>
        <v/>
      </c>
      <c r="AI1953">
        <f>IF(T1953&lt;&gt;"",T1953,AI1952)</f>
        <v/>
      </c>
      <c r="AJ1953">
        <f>IF(U1953&lt;&gt;"",U1953,AJ1952)</f>
        <v/>
      </c>
      <c r="AK1953">
        <f>IF(W1953&lt;&gt;"",W1953,"")</f>
        <v/>
      </c>
      <c r="AL1953" s="14">
        <f>IF(X1953&lt;&gt;"",X1953,"")</f>
        <v/>
      </c>
      <c r="AM1953" s="14">
        <f>IF(Y1953&lt;&gt;"",Y1953,"")</f>
        <v/>
      </c>
      <c r="AN1953" s="14">
        <f>IF(OR(AL1953="",AM1953=""),"",AL1953-AM1953)</f>
        <v/>
      </c>
      <c r="AO1953">
        <f>IF(AN1953="","",IF(AN1953&gt;0,"Bullish","Bearish"))</f>
        <v/>
      </c>
      <c r="AP1953">
        <f>IF(AO1953="",AP1952,AO1953)</f>
        <v/>
      </c>
      <c r="AQ1953" s="14">
        <f>IF(AB1953&lt;&gt;"",AB1953,"")</f>
        <v/>
      </c>
      <c r="AR1953" s="14">
        <f>IF(AD1953&lt;&gt;"",AD1953,"")</f>
        <v/>
      </c>
      <c r="AS1953">
        <f>IF(AS1952+1=13,1,AS1952+1)</f>
        <v/>
      </c>
      <c r="AT1953">
        <f>IFERROR(IF(SLOPE($AQ$1934:$AQ$1945,$AS$1934:$AS$1945)&gt;0,MIN(3,ABS(SLOPE($AQ$1934:$AQ$1945,$AS$1934:$AS$1945))),IF(SLOPE($AQ$1934:$AQ$1945,$AS$1934:$AS$1945)&lt;-0.5,-0.5,0)),0)</f>
        <v/>
      </c>
      <c r="AU1953">
        <f>IFERROR(IF(SLOPE($AR$1934:$AR$1945,$AS$1934:$AS$1945)&lt;0,MAX(-3,-ABS(SLOPE($AR$1934:$AR$1945,$AS$1934:$AS$1945))),IF(SLOPE($AR$1934:$AR$1945,$AS$1934:$AS$1945)&gt;0.5,0.5,0)),0)</f>
        <v/>
      </c>
      <c r="AV1953">
        <f>($AQ$1946+(AT1953*(AS1953-1)))</f>
        <v/>
      </c>
      <c r="AW1953">
        <f>($AR$1946+(AU1953*(AS1953-1)))</f>
        <v/>
      </c>
      <c r="AX1953">
        <f>IF(AT1953&gt;0,AV1953+AT1953,AV1953)</f>
        <v/>
      </c>
      <c r="AY1953">
        <f>IF(AU1953&lt;0,AW1953+AU1953,AW1953)</f>
        <v/>
      </c>
      <c r="BA1953" s="14">
        <f>IFERROR(AX1953-AQ1953,"")</f>
        <v/>
      </c>
      <c r="BB1953" s="14">
        <f>IFERROR(AY1953-AR1953,"")</f>
        <v/>
      </c>
      <c r="BD1953">
        <f>AH1953</f>
        <v/>
      </c>
      <c r="BE1953">
        <f>AI1953</f>
        <v/>
      </c>
      <c r="BF1953">
        <f>AJ1953</f>
        <v/>
      </c>
      <c r="BG1953" s="14">
        <f>L1953</f>
        <v/>
      </c>
      <c r="BH1953" s="14">
        <f>IF(X1953="","",X1953)</f>
        <v/>
      </c>
      <c r="BI1953" s="14">
        <f>IF(Y1953="","",Y1953)</f>
        <v/>
      </c>
      <c r="BJ1953">
        <f>Z1953</f>
        <v/>
      </c>
      <c r="BK1953">
        <f>AA1953</f>
        <v/>
      </c>
      <c r="BL1953">
        <f>IFERROR(AX1953,"")</f>
        <v/>
      </c>
      <c r="BM1953">
        <f>IFERROR(AY1953,"")</f>
        <v/>
      </c>
    </row>
    <row r="1954" ht="14.25" customHeight="1">
      <c r="A1954">
        <f>ALGLIB_SSA_XAUUSD!AA1954</f>
        <v/>
      </c>
      <c r="B1954">
        <f>IF($A1954="","",INDEX(ALGLIB_SSA_XAUUSD!$B$2:$B$2401,MATCH($A1954,ALGLIB_SSA_XAUUSD!$A$2:$A$2401,1)))</f>
        <v/>
      </c>
      <c r="C1954">
        <f>IF($A1954="","",INDEX(ALGLIB_SSA_XAUUSD!$C$2:$C$2401,MATCH($A1954,ALGLIB_SSA_XAUUSD!$A$2:$A$2401,1)))</f>
        <v/>
      </c>
      <c r="D1954" s="14">
        <f>IF($A1954="","",INT((ROW()-2)/12)+1)</f>
        <v/>
      </c>
      <c r="E1954" s="14">
        <f>IF(AND(E1958&lt;&gt;"",D1958=D1946+1),E1946+(E1958-E1946)*8/12,"")</f>
        <v/>
      </c>
      <c r="F1954" s="14">
        <f>IF(AND(F1958&lt;&gt;"",D1958=D1946+1),F1946+(F1958-F1946)*8/12,"")</f>
        <v/>
      </c>
      <c r="G1954" s="14">
        <f>IF(AND(G1958&lt;&gt;"",D1958=D1946+1),G1946+(G1958-G1946)*8/12,"")</f>
        <v/>
      </c>
      <c r="H1954" s="14">
        <f>IF(AND(H1958&lt;&gt;"",D1958=D1946+1),H1946+(H1958-H1946)*8/12,"")</f>
        <v/>
      </c>
      <c r="I1954" s="14">
        <f>IF(AND(L1958&lt;&gt;"",D1958=D1946+1),I1946+(I1958-I1946)*8/12,"")</f>
        <v/>
      </c>
      <c r="J1954">
        <f>_xlfn.XLOOKUP($A1954,ALGLIB_SSA_XAUUSD!$AA$2:$AA$2401,ALGLIB_SSA_XAUUSD!$P$2:$P$2401,"",0)</f>
        <v/>
      </c>
      <c r="K1954">
        <f>_xlfn.XLOOKUP($A1954,ALGLIB_SSA_XAUUSD!$AA$2:$AA$2401,ALGLIB_SSA_XAUUSD!$Q$2:$Q$2401,"",0)</f>
        <v/>
      </c>
      <c r="L1954">
        <f>_xlfn.XLOOKUP($A1954,ALGLIB_SSA_XAUUSD!$AA$2:$AA$2401,ALGLIB_SSA_XAUUSD!$R$2:$R$2401,"",0)</f>
        <v/>
      </c>
      <c r="M1954">
        <f>_xlfn.XLOOKUP($A1954,ALGLIB_SSA_XAUUSD!$AA$2:$AA$2401,ALGLIB_SSA_XAUUSD!$S$2:$S$2401,"",0)</f>
        <v/>
      </c>
      <c r="N1954">
        <f>_xlfn.XLOOKUP($A1954,ALGLIB_SSA_XAUUSD!$AA$2:$AA$2401,ALGLIB_SSA_XAUUSD!$T$2:$T$2401,"",0)</f>
        <v/>
      </c>
      <c r="O1954">
        <f>_xlfn.XLOOKUP($A1954,ALGLIB_SSA_XAUUSD!$AA$2:$AA$2401,ALGLIB_SSA_XAUUSD!$U$2:$U$2401,"",0)</f>
        <v/>
      </c>
      <c r="P1954">
        <f>_xlfn.XLOOKUP($A1954,ALGLIB_SSA_XAUUSD!$AA$2:$AA$2401,ALGLIB_SSA_XAUUSD!$V$2:$V$2401,"",0)</f>
        <v/>
      </c>
      <c r="S1954">
        <f>A1954</f>
        <v/>
      </c>
      <c r="T1954">
        <f>J1954</f>
        <v/>
      </c>
      <c r="U1954">
        <f>K1954</f>
        <v/>
      </c>
      <c r="V1954" s="14">
        <f>IF($A1954="","",MOD(ROW()-2,12)+1)</f>
        <v/>
      </c>
      <c r="W1954">
        <f>L1954</f>
        <v/>
      </c>
      <c r="X1954" s="14">
        <f>IF(F1954="","",F1954)</f>
        <v/>
      </c>
      <c r="Y1954" s="14">
        <f>IF(G1954="","",G1954)</f>
        <v/>
      </c>
      <c r="Z1954">
        <f>M1954</f>
        <v/>
      </c>
      <c r="AA1954">
        <f>N1954</f>
        <v/>
      </c>
      <c r="AB1954" s="14">
        <f>IF(H1954="","",H1954)</f>
        <v/>
      </c>
      <c r="AC1954">
        <f>O1954</f>
        <v/>
      </c>
      <c r="AD1954" s="14">
        <f>IF(I1954="","",I1954)</f>
        <v/>
      </c>
      <c r="AE1954">
        <f>P1954</f>
        <v/>
      </c>
      <c r="AH1954">
        <f>IF(S1954&lt;&gt;"",S1954,AH1953+900)</f>
        <v/>
      </c>
      <c r="AI1954">
        <f>IF(T1954&lt;&gt;"",T1954,AI1953)</f>
        <v/>
      </c>
      <c r="AJ1954">
        <f>IF(U1954&lt;&gt;"",U1954,AJ1953)</f>
        <v/>
      </c>
      <c r="AK1954">
        <f>IF(W1954&lt;&gt;"",W1954,"")</f>
        <v/>
      </c>
      <c r="AL1954" s="14">
        <f>IF(X1954&lt;&gt;"",X1954,"")</f>
        <v/>
      </c>
      <c r="AM1954" s="14">
        <f>IF(Y1954&lt;&gt;"",Y1954,"")</f>
        <v/>
      </c>
      <c r="AN1954" s="14">
        <f>IF(OR(AL1954="",AM1954=""),"",AL1954-AM1954)</f>
        <v/>
      </c>
      <c r="AO1954">
        <f>IF(AN1954="","",IF(AN1954&gt;0,"Bullish","Bearish"))</f>
        <v/>
      </c>
      <c r="AP1954">
        <f>IF(AO1954="",AP1953,AO1954)</f>
        <v/>
      </c>
      <c r="AQ1954" s="14">
        <f>IF(AB1954&lt;&gt;"",AB1954,"")</f>
        <v/>
      </c>
      <c r="AR1954" s="14">
        <f>IF(AD1954&lt;&gt;"",AD1954,"")</f>
        <v/>
      </c>
      <c r="AS1954">
        <f>IF(AS1953+1=13,1,AS1953+1)</f>
        <v/>
      </c>
      <c r="AT1954">
        <f>IFERROR(IF(SLOPE($AQ$1934:$AQ$1945,$AS$1934:$AS$1945)&gt;0,MIN(3,ABS(SLOPE($AQ$1934:$AQ$1945,$AS$1934:$AS$1945))),IF(SLOPE($AQ$1934:$AQ$1945,$AS$1934:$AS$1945)&lt;-0.5,-0.5,0)),0)</f>
        <v/>
      </c>
      <c r="AU1954">
        <f>IFERROR(IF(SLOPE($AR$1934:$AR$1945,$AS$1934:$AS$1945)&lt;0,MAX(-3,-ABS(SLOPE($AR$1934:$AR$1945,$AS$1934:$AS$1945))),IF(SLOPE($AR$1934:$AR$1945,$AS$1934:$AS$1945)&gt;0.5,0.5,0)),0)</f>
        <v/>
      </c>
      <c r="AV1954">
        <f>($AQ$1946+(AT1954*(AS1954-1)))</f>
        <v/>
      </c>
      <c r="AW1954">
        <f>($AR$1946+(AU1954*(AS1954-1)))</f>
        <v/>
      </c>
      <c r="AX1954">
        <f>IF(AT1954&gt;0,AV1954+AT1954,AV1954)</f>
        <v/>
      </c>
      <c r="AY1954">
        <f>IF(AU1954&lt;0,AW1954+AU1954,AW1954)</f>
        <v/>
      </c>
      <c r="BA1954" s="14">
        <f>IFERROR(AX1954-AQ1954,"")</f>
        <v/>
      </c>
      <c r="BB1954" s="14">
        <f>IFERROR(AY1954-AR1954,"")</f>
        <v/>
      </c>
      <c r="BD1954">
        <f>AH1954</f>
        <v/>
      </c>
      <c r="BE1954">
        <f>AI1954</f>
        <v/>
      </c>
      <c r="BF1954">
        <f>AJ1954</f>
        <v/>
      </c>
      <c r="BG1954" s="14">
        <f>L1954</f>
        <v/>
      </c>
      <c r="BH1954" s="14">
        <f>IF(X1954="","",X1954)</f>
        <v/>
      </c>
      <c r="BI1954" s="14">
        <f>IF(Y1954="","",Y1954)</f>
        <v/>
      </c>
      <c r="BJ1954">
        <f>Z1954</f>
        <v/>
      </c>
      <c r="BK1954">
        <f>AA1954</f>
        <v/>
      </c>
      <c r="BL1954">
        <f>IFERROR(AX1954,"")</f>
        <v/>
      </c>
      <c r="BM1954">
        <f>IFERROR(AY1954,"")</f>
        <v/>
      </c>
    </row>
    <row r="1955" ht="14.25" customHeight="1">
      <c r="A1955">
        <f>ALGLIB_SSA_XAUUSD!AA1955</f>
        <v/>
      </c>
      <c r="B1955">
        <f>IF($A1955="","",INDEX(ALGLIB_SSA_XAUUSD!$B$2:$B$2401,MATCH($A1955,ALGLIB_SSA_XAUUSD!$A$2:$A$2401,1)))</f>
        <v/>
      </c>
      <c r="C1955">
        <f>IF($A1955="","",INDEX(ALGLIB_SSA_XAUUSD!$C$2:$C$2401,MATCH($A1955,ALGLIB_SSA_XAUUSD!$A$2:$A$2401,1)))</f>
        <v/>
      </c>
      <c r="D1955" s="14">
        <f>IF($A1955="","",INT((ROW()-2)/12)+1)</f>
        <v/>
      </c>
      <c r="E1955" s="14">
        <f>IF(AND(E1958&lt;&gt;"",D1958=D1946+1),E1946+(E1958-E1946)*9/12,"")</f>
        <v/>
      </c>
      <c r="F1955" s="14">
        <f>IF(AND(F1958&lt;&gt;"",D1958=D1946+1),F1946+(F1958-F1946)*9/12,"")</f>
        <v/>
      </c>
      <c r="G1955" s="14">
        <f>IF(AND(G1958&lt;&gt;"",D1958=D1946+1),G1946+(G1958-G1946)*9/12,"")</f>
        <v/>
      </c>
      <c r="H1955" s="14">
        <f>IF(AND(H1958&lt;&gt;"",D1958=D1946+1),H1946+(H1958-H1946)*9/12,"")</f>
        <v/>
      </c>
      <c r="I1955" s="14">
        <f>IF(AND(L1958&lt;&gt;"",D1958=D1946+1),I1946+(I1958-I1946)*9/12,"")</f>
        <v/>
      </c>
      <c r="J1955">
        <f>_xlfn.XLOOKUP($A1955,ALGLIB_SSA_XAUUSD!$AA$2:$AA$2401,ALGLIB_SSA_XAUUSD!$P$2:$P$2401,"",0)</f>
        <v/>
      </c>
      <c r="K1955">
        <f>_xlfn.XLOOKUP($A1955,ALGLIB_SSA_XAUUSD!$AA$2:$AA$2401,ALGLIB_SSA_XAUUSD!$Q$2:$Q$2401,"",0)</f>
        <v/>
      </c>
      <c r="L1955">
        <f>_xlfn.XLOOKUP($A1955,ALGLIB_SSA_XAUUSD!$AA$2:$AA$2401,ALGLIB_SSA_XAUUSD!$R$2:$R$2401,"",0)</f>
        <v/>
      </c>
      <c r="M1955">
        <f>_xlfn.XLOOKUP($A1955,ALGLIB_SSA_XAUUSD!$AA$2:$AA$2401,ALGLIB_SSA_XAUUSD!$S$2:$S$2401,"",0)</f>
        <v/>
      </c>
      <c r="N1955">
        <f>_xlfn.XLOOKUP($A1955,ALGLIB_SSA_XAUUSD!$AA$2:$AA$2401,ALGLIB_SSA_XAUUSD!$T$2:$T$2401,"",0)</f>
        <v/>
      </c>
      <c r="O1955">
        <f>_xlfn.XLOOKUP($A1955,ALGLIB_SSA_XAUUSD!$AA$2:$AA$2401,ALGLIB_SSA_XAUUSD!$U$2:$U$2401,"",0)</f>
        <v/>
      </c>
      <c r="P1955">
        <f>_xlfn.XLOOKUP($A1955,ALGLIB_SSA_XAUUSD!$AA$2:$AA$2401,ALGLIB_SSA_XAUUSD!$V$2:$V$2401,"",0)</f>
        <v/>
      </c>
      <c r="S1955">
        <f>A1955</f>
        <v/>
      </c>
      <c r="T1955">
        <f>J1955</f>
        <v/>
      </c>
      <c r="U1955">
        <f>K1955</f>
        <v/>
      </c>
      <c r="V1955" s="14">
        <f>IF($A1955="","",MOD(ROW()-2,12)+1)</f>
        <v/>
      </c>
      <c r="W1955">
        <f>L1955</f>
        <v/>
      </c>
      <c r="X1955" s="14">
        <f>IF(F1955="","",F1955)</f>
        <v/>
      </c>
      <c r="Y1955" s="14">
        <f>IF(G1955="","",G1955)</f>
        <v/>
      </c>
      <c r="Z1955">
        <f>M1955</f>
        <v/>
      </c>
      <c r="AA1955">
        <f>N1955</f>
        <v/>
      </c>
      <c r="AB1955" s="14">
        <f>IF(H1955="","",H1955)</f>
        <v/>
      </c>
      <c r="AC1955">
        <f>O1955</f>
        <v/>
      </c>
      <c r="AD1955" s="14">
        <f>IF(I1955="","",I1955)</f>
        <v/>
      </c>
      <c r="AE1955">
        <f>P1955</f>
        <v/>
      </c>
      <c r="AH1955">
        <f>IF(S1955&lt;&gt;"",S1955,AH1954+900)</f>
        <v/>
      </c>
      <c r="AI1955">
        <f>IF(T1955&lt;&gt;"",T1955,AI1954)</f>
        <v/>
      </c>
      <c r="AJ1955">
        <f>IF(U1955&lt;&gt;"",U1955,AJ1954)</f>
        <v/>
      </c>
      <c r="AK1955">
        <f>IF(W1955&lt;&gt;"",W1955,"")</f>
        <v/>
      </c>
      <c r="AL1955" s="14">
        <f>IF(X1955&lt;&gt;"",X1955,"")</f>
        <v/>
      </c>
      <c r="AM1955" s="14">
        <f>IF(Y1955&lt;&gt;"",Y1955,"")</f>
        <v/>
      </c>
      <c r="AN1955" s="14">
        <f>IF(OR(AL1955="",AM1955=""),"",AL1955-AM1955)</f>
        <v/>
      </c>
      <c r="AO1955">
        <f>IF(AN1955="","",IF(AN1955&gt;0,"Bullish","Bearish"))</f>
        <v/>
      </c>
      <c r="AP1955">
        <f>IF(AO1955="",AP1954,AO1955)</f>
        <v/>
      </c>
      <c r="AQ1955" s="14">
        <f>IF(AB1955&lt;&gt;"",AB1955,"")</f>
        <v/>
      </c>
      <c r="AR1955" s="14">
        <f>IF(AD1955&lt;&gt;"",AD1955,"")</f>
        <v/>
      </c>
      <c r="AS1955">
        <f>IF(AS1954+1=13,1,AS1954+1)</f>
        <v/>
      </c>
      <c r="AT1955">
        <f>IFERROR(IF(SLOPE($AQ$1934:$AQ$1945,$AS$1934:$AS$1945)&gt;0,MIN(3,ABS(SLOPE($AQ$1934:$AQ$1945,$AS$1934:$AS$1945))),IF(SLOPE($AQ$1934:$AQ$1945,$AS$1934:$AS$1945)&lt;-0.5,-0.5,0)),0)</f>
        <v/>
      </c>
      <c r="AU1955">
        <f>IFERROR(IF(SLOPE($AR$1934:$AR$1945,$AS$1934:$AS$1945)&lt;0,MAX(-3,-ABS(SLOPE($AR$1934:$AR$1945,$AS$1934:$AS$1945))),IF(SLOPE($AR$1934:$AR$1945,$AS$1934:$AS$1945)&gt;0.5,0.5,0)),0)</f>
        <v/>
      </c>
      <c r="AV1955">
        <f>($AQ$1946+(AT1955*(AS1955-1)))</f>
        <v/>
      </c>
      <c r="AW1955">
        <f>($AR$1946+(AU1955*(AS1955-1)))</f>
        <v/>
      </c>
      <c r="AX1955">
        <f>IF(AT1955&gt;0,AV1955+AT1955,AV1955)</f>
        <v/>
      </c>
      <c r="AY1955">
        <f>IF(AU1955&lt;0,AW1955+AU1955,AW1955)</f>
        <v/>
      </c>
      <c r="BA1955" s="14">
        <f>IFERROR(AX1955-AQ1955,"")</f>
        <v/>
      </c>
      <c r="BB1955" s="14">
        <f>IFERROR(AY1955-AR1955,"")</f>
        <v/>
      </c>
      <c r="BD1955">
        <f>AH1955</f>
        <v/>
      </c>
      <c r="BE1955">
        <f>AI1955</f>
        <v/>
      </c>
      <c r="BF1955">
        <f>AJ1955</f>
        <v/>
      </c>
      <c r="BG1955" s="14">
        <f>L1955</f>
        <v/>
      </c>
      <c r="BH1955" s="14">
        <f>IF(X1955="","",X1955)</f>
        <v/>
      </c>
      <c r="BI1955" s="14">
        <f>IF(Y1955="","",Y1955)</f>
        <v/>
      </c>
      <c r="BJ1955">
        <f>Z1955</f>
        <v/>
      </c>
      <c r="BK1955">
        <f>AA1955</f>
        <v/>
      </c>
      <c r="BL1955">
        <f>IFERROR(AX1955,"")</f>
        <v/>
      </c>
      <c r="BM1955">
        <f>IFERROR(AY1955,"")</f>
        <v/>
      </c>
    </row>
    <row r="1956" ht="14.25" customHeight="1">
      <c r="A1956">
        <f>ALGLIB_SSA_XAUUSD!AA1956</f>
        <v/>
      </c>
      <c r="B1956">
        <f>IF($A1956="","",INDEX(ALGLIB_SSA_XAUUSD!$B$2:$B$2401,MATCH($A1956,ALGLIB_SSA_XAUUSD!$A$2:$A$2401,1)))</f>
        <v/>
      </c>
      <c r="C1956">
        <f>IF($A1956="","",INDEX(ALGLIB_SSA_XAUUSD!$C$2:$C$2401,MATCH($A1956,ALGLIB_SSA_XAUUSD!$A$2:$A$2401,1)))</f>
        <v/>
      </c>
      <c r="D1956" s="14">
        <f>IF($A1956="","",INT((ROW()-2)/12)+1)</f>
        <v/>
      </c>
      <c r="E1956" s="14">
        <f>IF(AND(E1958&lt;&gt;"",D1958=D1946+1),E1946+(E1958-E1946)*10/12,"")</f>
        <v/>
      </c>
      <c r="F1956" s="14">
        <f>IF(AND(F1958&lt;&gt;"",D1958=D1946+1),F1946+(F1958-F1946)*10/12,"")</f>
        <v/>
      </c>
      <c r="G1956" s="14">
        <f>IF(AND(G1958&lt;&gt;"",D1958=D1946+1),G1946+(G1958-G1946)*10/12,"")</f>
        <v/>
      </c>
      <c r="H1956" s="14">
        <f>IF(AND(H1958&lt;&gt;"",D1958=D1946+1),H1946+(H1958-H1946)*10/12,"")</f>
        <v/>
      </c>
      <c r="I1956" s="14">
        <f>IF(AND(L1958&lt;&gt;"",D1958=D1946+1),I1946+(I1958-I1946)*10/12,"")</f>
        <v/>
      </c>
      <c r="J1956">
        <f>_xlfn.XLOOKUP($A1956,ALGLIB_SSA_XAUUSD!$AA$2:$AA$2401,ALGLIB_SSA_XAUUSD!$P$2:$P$2401,"",0)</f>
        <v/>
      </c>
      <c r="K1956">
        <f>_xlfn.XLOOKUP($A1956,ALGLIB_SSA_XAUUSD!$AA$2:$AA$2401,ALGLIB_SSA_XAUUSD!$Q$2:$Q$2401,"",0)</f>
        <v/>
      </c>
      <c r="L1956">
        <f>_xlfn.XLOOKUP($A1956,ALGLIB_SSA_XAUUSD!$AA$2:$AA$2401,ALGLIB_SSA_XAUUSD!$R$2:$R$2401,"",0)</f>
        <v/>
      </c>
      <c r="M1956">
        <f>_xlfn.XLOOKUP($A1956,ALGLIB_SSA_XAUUSD!$AA$2:$AA$2401,ALGLIB_SSA_XAUUSD!$S$2:$S$2401,"",0)</f>
        <v/>
      </c>
      <c r="N1956">
        <f>_xlfn.XLOOKUP($A1956,ALGLIB_SSA_XAUUSD!$AA$2:$AA$2401,ALGLIB_SSA_XAUUSD!$T$2:$T$2401,"",0)</f>
        <v/>
      </c>
      <c r="O1956">
        <f>_xlfn.XLOOKUP($A1956,ALGLIB_SSA_XAUUSD!$AA$2:$AA$2401,ALGLIB_SSA_XAUUSD!$U$2:$U$2401,"",0)</f>
        <v/>
      </c>
      <c r="P1956">
        <f>_xlfn.XLOOKUP($A1956,ALGLIB_SSA_XAUUSD!$AA$2:$AA$2401,ALGLIB_SSA_XAUUSD!$V$2:$V$2401,"",0)</f>
        <v/>
      </c>
      <c r="S1956">
        <f>A1956</f>
        <v/>
      </c>
      <c r="T1956">
        <f>J1956</f>
        <v/>
      </c>
      <c r="U1956">
        <f>K1956</f>
        <v/>
      </c>
      <c r="V1956" s="14">
        <f>IF($A1956="","",MOD(ROW()-2,12)+1)</f>
        <v/>
      </c>
      <c r="W1956">
        <f>L1956</f>
        <v/>
      </c>
      <c r="X1956" s="14">
        <f>IF(F1956="","",F1956)</f>
        <v/>
      </c>
      <c r="Y1956" s="14">
        <f>IF(G1956="","",G1956)</f>
        <v/>
      </c>
      <c r="Z1956">
        <f>M1956</f>
        <v/>
      </c>
      <c r="AA1956">
        <f>N1956</f>
        <v/>
      </c>
      <c r="AB1956" s="14">
        <f>IF(H1956="","",H1956)</f>
        <v/>
      </c>
      <c r="AC1956">
        <f>O1956</f>
        <v/>
      </c>
      <c r="AD1956" s="14">
        <f>IF(I1956="","",I1956)</f>
        <v/>
      </c>
      <c r="AE1956">
        <f>P1956</f>
        <v/>
      </c>
      <c r="AH1956">
        <f>IF(S1956&lt;&gt;"",S1956,AH1955+900)</f>
        <v/>
      </c>
      <c r="AI1956">
        <f>IF(T1956&lt;&gt;"",T1956,AI1955)</f>
        <v/>
      </c>
      <c r="AJ1956">
        <f>IF(U1956&lt;&gt;"",U1956,AJ1955)</f>
        <v/>
      </c>
      <c r="AK1956">
        <f>IF(W1956&lt;&gt;"",W1956,"")</f>
        <v/>
      </c>
      <c r="AL1956" s="14">
        <f>IF(X1956&lt;&gt;"",X1956,"")</f>
        <v/>
      </c>
      <c r="AM1956" s="14">
        <f>IF(Y1956&lt;&gt;"",Y1956,"")</f>
        <v/>
      </c>
      <c r="AN1956" s="14">
        <f>IF(OR(AL1956="",AM1956=""),"",AL1956-AM1956)</f>
        <v/>
      </c>
      <c r="AO1956">
        <f>IF(AN1956="","",IF(AN1956&gt;0,"Bullish","Bearish"))</f>
        <v/>
      </c>
      <c r="AP1956">
        <f>IF(AO1956="",AP1955,AO1956)</f>
        <v/>
      </c>
      <c r="AQ1956" s="14">
        <f>IF(AB1956&lt;&gt;"",AB1956,"")</f>
        <v/>
      </c>
      <c r="AR1956" s="14">
        <f>IF(AD1956&lt;&gt;"",AD1956,"")</f>
        <v/>
      </c>
      <c r="AS1956">
        <f>IF(AS1955+1=13,1,AS1955+1)</f>
        <v/>
      </c>
      <c r="AT1956">
        <f>IFERROR(IF(SLOPE($AQ$1934:$AQ$1945,$AS$1934:$AS$1945)&gt;0,MIN(3,ABS(SLOPE($AQ$1934:$AQ$1945,$AS$1934:$AS$1945))),IF(SLOPE($AQ$1934:$AQ$1945,$AS$1934:$AS$1945)&lt;-0.5,-0.5,0)),0)</f>
        <v/>
      </c>
      <c r="AU1956">
        <f>IFERROR(IF(SLOPE($AR$1934:$AR$1945,$AS$1934:$AS$1945)&lt;0,MAX(-3,-ABS(SLOPE($AR$1934:$AR$1945,$AS$1934:$AS$1945))),IF(SLOPE($AR$1934:$AR$1945,$AS$1934:$AS$1945)&gt;0.5,0.5,0)),0)</f>
        <v/>
      </c>
      <c r="AV1956">
        <f>($AQ$1946+(AT1956*(AS1956-1)))</f>
        <v/>
      </c>
      <c r="AW1956">
        <f>($AR$1946+(AU1956*(AS1956-1)))</f>
        <v/>
      </c>
      <c r="AX1956">
        <f>IF(AT1956&gt;0,AV1956+AT1956,AV1956)</f>
        <v/>
      </c>
      <c r="AY1956">
        <f>IF(AU1956&lt;0,AW1956+AU1956,AW1956)</f>
        <v/>
      </c>
      <c r="BA1956" s="14">
        <f>IFERROR(AX1956-AQ1956,"")</f>
        <v/>
      </c>
      <c r="BB1956" s="14">
        <f>IFERROR(AY1956-AR1956,"")</f>
        <v/>
      </c>
      <c r="BD1956">
        <f>AH1956</f>
        <v/>
      </c>
      <c r="BE1956">
        <f>AI1956</f>
        <v/>
      </c>
      <c r="BF1956">
        <f>AJ1956</f>
        <v/>
      </c>
      <c r="BG1956" s="14">
        <f>L1956</f>
        <v/>
      </c>
      <c r="BH1956" s="14">
        <f>IF(X1956="","",X1956)</f>
        <v/>
      </c>
      <c r="BI1956" s="14">
        <f>IF(Y1956="","",Y1956)</f>
        <v/>
      </c>
      <c r="BJ1956">
        <f>Z1956</f>
        <v/>
      </c>
      <c r="BK1956">
        <f>AA1956</f>
        <v/>
      </c>
      <c r="BL1956">
        <f>IFERROR(AX1956,"")</f>
        <v/>
      </c>
      <c r="BM1956">
        <f>IFERROR(AY1956,"")</f>
        <v/>
      </c>
    </row>
    <row r="1957" ht="14.25" customHeight="1">
      <c r="A1957">
        <f>ALGLIB_SSA_XAUUSD!AA1957</f>
        <v/>
      </c>
      <c r="B1957">
        <f>IF($A1957="","",INDEX(ALGLIB_SSA_XAUUSD!$B$2:$B$2401,MATCH($A1957,ALGLIB_SSA_XAUUSD!$A$2:$A$2401,1)))</f>
        <v/>
      </c>
      <c r="C1957">
        <f>IF($A1957="","",INDEX(ALGLIB_SSA_XAUUSD!$C$2:$C$2401,MATCH($A1957,ALGLIB_SSA_XAUUSD!$A$2:$A$2401,1)))</f>
        <v/>
      </c>
      <c r="D1957" s="14">
        <f>IF($A1957="","",INT((ROW()-2)/12)+1)</f>
        <v/>
      </c>
      <c r="E1957" s="14">
        <f>IF(AND(E1958&lt;&gt;"",D1958=D1946+1),E1946+(E1958-E1946)*11/12,"")</f>
        <v/>
      </c>
      <c r="F1957" s="14">
        <f>IF(AND(F1958&lt;&gt;"",D1958=D1946+1),F1946+(F1958-F1946)*11/12,"")</f>
        <v/>
      </c>
      <c r="G1957" s="14">
        <f>IF(AND(G1958&lt;&gt;"",D1958=D1946+1),G1946+(G1958-G1946)*11/12,"")</f>
        <v/>
      </c>
      <c r="H1957" s="14">
        <f>IF(AND(H1958&lt;&gt;"",D1958=D1946+1),H1946+(H1958-H1946)*11/12,"")</f>
        <v/>
      </c>
      <c r="I1957" s="14">
        <f>IF(AND(L1958&lt;&gt;"",D1958=D1946+1),I1946+(I1958-I1946)*11/12,"")</f>
        <v/>
      </c>
      <c r="J1957">
        <f>_xlfn.XLOOKUP($A1957,ALGLIB_SSA_XAUUSD!$AA$2:$AA$2401,ALGLIB_SSA_XAUUSD!$P$2:$P$2401,"",0)</f>
        <v/>
      </c>
      <c r="K1957">
        <f>_xlfn.XLOOKUP($A1957,ALGLIB_SSA_XAUUSD!$AA$2:$AA$2401,ALGLIB_SSA_XAUUSD!$Q$2:$Q$2401,"",0)</f>
        <v/>
      </c>
      <c r="L1957">
        <f>_xlfn.XLOOKUP($A1957,ALGLIB_SSA_XAUUSD!$AA$2:$AA$2401,ALGLIB_SSA_XAUUSD!$R$2:$R$2401,"",0)</f>
        <v/>
      </c>
      <c r="M1957">
        <f>_xlfn.XLOOKUP($A1957,ALGLIB_SSA_XAUUSD!$AA$2:$AA$2401,ALGLIB_SSA_XAUUSD!$S$2:$S$2401,"",0)</f>
        <v/>
      </c>
      <c r="N1957">
        <f>_xlfn.XLOOKUP($A1957,ALGLIB_SSA_XAUUSD!$AA$2:$AA$2401,ALGLIB_SSA_XAUUSD!$T$2:$T$2401,"",0)</f>
        <v/>
      </c>
      <c r="O1957">
        <f>_xlfn.XLOOKUP($A1957,ALGLIB_SSA_XAUUSD!$AA$2:$AA$2401,ALGLIB_SSA_XAUUSD!$U$2:$U$2401,"",0)</f>
        <v/>
      </c>
      <c r="P1957">
        <f>_xlfn.XLOOKUP($A1957,ALGLIB_SSA_XAUUSD!$AA$2:$AA$2401,ALGLIB_SSA_XAUUSD!$V$2:$V$2401,"",0)</f>
        <v/>
      </c>
      <c r="S1957">
        <f>A1957</f>
        <v/>
      </c>
      <c r="T1957">
        <f>J1957</f>
        <v/>
      </c>
      <c r="U1957">
        <f>K1957</f>
        <v/>
      </c>
      <c r="V1957" s="14">
        <f>IF($A1957="","",MOD(ROW()-2,12)+1)</f>
        <v/>
      </c>
      <c r="W1957">
        <f>L1957</f>
        <v/>
      </c>
      <c r="X1957" s="14">
        <f>IF(F1957="","",F1957)</f>
        <v/>
      </c>
      <c r="Y1957" s="14">
        <f>IF(G1957="","",G1957)</f>
        <v/>
      </c>
      <c r="Z1957">
        <f>M1957</f>
        <v/>
      </c>
      <c r="AA1957">
        <f>N1957</f>
        <v/>
      </c>
      <c r="AB1957" s="14">
        <f>IF(H1957="","",H1957)</f>
        <v/>
      </c>
      <c r="AC1957">
        <f>O1957</f>
        <v/>
      </c>
      <c r="AD1957" s="14">
        <f>IF(I1957="","",I1957)</f>
        <v/>
      </c>
      <c r="AE1957">
        <f>P1957</f>
        <v/>
      </c>
      <c r="AH1957">
        <f>IF(S1957&lt;&gt;"",S1957,AH1956+900)</f>
        <v/>
      </c>
      <c r="AI1957">
        <f>IF(T1957&lt;&gt;"",T1957,AI1956)</f>
        <v/>
      </c>
      <c r="AJ1957">
        <f>IF(U1957&lt;&gt;"",U1957,AJ1956)</f>
        <v/>
      </c>
      <c r="AK1957">
        <f>IF(W1957&lt;&gt;"",W1957,"")</f>
        <v/>
      </c>
      <c r="AL1957" s="14">
        <f>IF(X1957&lt;&gt;"",X1957,"")</f>
        <v/>
      </c>
      <c r="AM1957" s="14">
        <f>IF(Y1957&lt;&gt;"",Y1957,"")</f>
        <v/>
      </c>
      <c r="AN1957" s="14">
        <f>IF(OR(AL1957="",AM1957=""),"",AL1957-AM1957)</f>
        <v/>
      </c>
      <c r="AO1957">
        <f>IF(AN1957="","",IF(AN1957&gt;0,"Bullish","Bearish"))</f>
        <v/>
      </c>
      <c r="AP1957">
        <f>IF(AO1957="",AP1956,AO1957)</f>
        <v/>
      </c>
      <c r="AQ1957" s="14">
        <f>IF(AB1957&lt;&gt;"",AB1957,"")</f>
        <v/>
      </c>
      <c r="AR1957" s="14">
        <f>IF(AD1957&lt;&gt;"",AD1957,"")</f>
        <v/>
      </c>
      <c r="AS1957">
        <f>IF(AS1956+1=13,1,AS1956+1)</f>
        <v/>
      </c>
      <c r="AT1957">
        <f>IFERROR(IF(SLOPE($AQ$1934:$AQ$1945,$AS$1934:$AS$1945)&gt;0,MIN(3,ABS(SLOPE($AQ$1934:$AQ$1945,$AS$1934:$AS$1945))),IF(SLOPE($AQ$1934:$AQ$1945,$AS$1934:$AS$1945)&lt;-0.5,-0.5,0)),0)</f>
        <v/>
      </c>
      <c r="AU1957">
        <f>IFERROR(IF(SLOPE($AR$1934:$AR$1945,$AS$1934:$AS$1945)&lt;0,MAX(-3,-ABS(SLOPE($AR$1934:$AR$1945,$AS$1934:$AS$1945))),IF(SLOPE($AR$1934:$AR$1945,$AS$1934:$AS$1945)&gt;0.5,0.5,0)),0)</f>
        <v/>
      </c>
      <c r="AV1957">
        <f>($AQ$1946+(AT1957*(AS1957-1)))</f>
        <v/>
      </c>
      <c r="AW1957">
        <f>($AR$1946+(AU1957*(AS1957-1)))</f>
        <v/>
      </c>
      <c r="AX1957">
        <f>IF(AT1957&gt;0,AV1957+AT1957,AV1957)</f>
        <v/>
      </c>
      <c r="AY1957">
        <f>IF(AU1957&lt;0,AW1957+AU1957,AW1957)</f>
        <v/>
      </c>
      <c r="BA1957" s="14">
        <f>IFERROR(AX1957-AQ1957,"")</f>
        <v/>
      </c>
      <c r="BB1957" s="14">
        <f>IFERROR(AY1957-AR1957,"")</f>
        <v/>
      </c>
      <c r="BD1957">
        <f>AH1957</f>
        <v/>
      </c>
      <c r="BE1957">
        <f>AI1957</f>
        <v/>
      </c>
      <c r="BF1957">
        <f>AJ1957</f>
        <v/>
      </c>
      <c r="BG1957" s="14">
        <f>L1957</f>
        <v/>
      </c>
      <c r="BH1957" s="14">
        <f>IF(X1957="","",X1957)</f>
        <v/>
      </c>
      <c r="BI1957" s="14">
        <f>IF(Y1957="","",Y1957)</f>
        <v/>
      </c>
      <c r="BJ1957">
        <f>Z1957</f>
        <v/>
      </c>
      <c r="BK1957">
        <f>AA1957</f>
        <v/>
      </c>
      <c r="BL1957">
        <f>IFERROR(AX1957,"")</f>
        <v/>
      </c>
      <c r="BM1957">
        <f>IFERROR(AY1957,"")</f>
        <v/>
      </c>
    </row>
    <row r="1958" ht="14.25" customHeight="1">
      <c r="A1958">
        <f>ALGLIB_SSA_XAUUSD!AA1958</f>
        <v/>
      </c>
      <c r="B1958">
        <f>IF($A1958="","",INDEX(ALGLIB_SSA_XAUUSD!$B$2:$B$2401,MATCH($A1958,ALGLIB_SSA_XAUUSD!$A$2:$A$2401,1)))</f>
        <v/>
      </c>
      <c r="C1958">
        <f>IF($A1958="","",INDEX(ALGLIB_SSA_XAUUSD!$C$2:$C$2401,MATCH($A1958,ALGLIB_SSA_XAUUSD!$A$2:$A$2401,1)))</f>
        <v/>
      </c>
      <c r="D1958" s="14">
        <f>IF($A1958="","",INT((ROW()-2)/12)+1)</f>
        <v/>
      </c>
      <c r="E1958" s="14">
        <f>IF($A1958="","",INDEX(ALGLIB_SSA_XAUUSD!$D$2:$D$2401,MATCH($A1958,ALGLIB_SSA_XAUUSD!$A$2:$A$2401,1)))</f>
        <v/>
      </c>
      <c r="F1958" s="14">
        <f>IF($A1958="","",INDEX(ALGLIB_SSA_XAUUSD!$E$2:$E$2401,MATCH($A1958,ALGLIB_SSA_XAUUSD!$A$2:$A$2401,1)))</f>
        <v/>
      </c>
      <c r="G1958" s="14">
        <f>IF($A1958="","",INDEX(ALGLIB_SSA_XAUUSD!$F$2:$F$2401,MATCH($A1958,ALGLIB_SSA_XAUUSD!$A$2:$A$2401,1)))</f>
        <v/>
      </c>
      <c r="H1958" s="14">
        <f>IF($A1958="","",INDEX(ALGLIB_SSA_XAUUSD!$G$2:$G$2401,MATCH($A1958,ALGLIB_SSA_XAUUSD!$A$2:$A$2401,1)))</f>
        <v/>
      </c>
      <c r="I1958" s="14">
        <f>IF($A1958="","",INDEX(ALGLIB_SSA_XAUUSD!$H$2:$H$2401,MATCH($A1958,ALGLIB_SSA_XAUUSD!$A$2:$A$2401,1)))</f>
        <v/>
      </c>
      <c r="J1958">
        <f>_xlfn.XLOOKUP($A1958,ALGLIB_SSA_XAUUSD!$AA$2:$AA$2401,ALGLIB_SSA_XAUUSD!$P$2:$P$2401,"",0)</f>
        <v/>
      </c>
      <c r="K1958">
        <f>_xlfn.XLOOKUP($A1958,ALGLIB_SSA_XAUUSD!$AA$2:$AA$2401,ALGLIB_SSA_XAUUSD!$Q$2:$Q$2401,"",0)</f>
        <v/>
      </c>
      <c r="L1958">
        <f>_xlfn.XLOOKUP($A1958,ALGLIB_SSA_XAUUSD!$AA$2:$AA$2401,ALGLIB_SSA_XAUUSD!$R$2:$R$2401,"",0)</f>
        <v/>
      </c>
      <c r="M1958">
        <f>_xlfn.XLOOKUP($A1958,ALGLIB_SSA_XAUUSD!$AA$2:$AA$2401,ALGLIB_SSA_XAUUSD!$S$2:$S$2401,"",0)</f>
        <v/>
      </c>
      <c r="N1958">
        <f>_xlfn.XLOOKUP($A1958,ALGLIB_SSA_XAUUSD!$AA$2:$AA$2401,ALGLIB_SSA_XAUUSD!$T$2:$T$2401,"",0)</f>
        <v/>
      </c>
      <c r="O1958">
        <f>_xlfn.XLOOKUP($A1958,ALGLIB_SSA_XAUUSD!$AA$2:$AA$2401,ALGLIB_SSA_XAUUSD!$U$2:$U$2401,"",0)</f>
        <v/>
      </c>
      <c r="P1958">
        <f>_xlfn.XLOOKUP($A1958,ALGLIB_SSA_XAUUSD!$AA$2:$AA$2401,ALGLIB_SSA_XAUUSD!$V$2:$V$2401,"",0)</f>
        <v/>
      </c>
      <c r="S1958">
        <f>A1958</f>
        <v/>
      </c>
      <c r="T1958">
        <f>J1958</f>
        <v/>
      </c>
      <c r="U1958">
        <f>K1958</f>
        <v/>
      </c>
      <c r="V1958" s="14">
        <f>IF($A1958="","",MOD(ROW()-2,12)+1)</f>
        <v/>
      </c>
      <c r="W1958">
        <f>L1958</f>
        <v/>
      </c>
      <c r="X1958" s="14">
        <f>IF(F1958="","",F1958)</f>
        <v/>
      </c>
      <c r="Y1958" s="14">
        <f>IF(G1958="","",G1958)</f>
        <v/>
      </c>
      <c r="Z1958">
        <f>M1958</f>
        <v/>
      </c>
      <c r="AA1958">
        <f>N1958</f>
        <v/>
      </c>
      <c r="AB1958" s="14">
        <f>IF(H1958="","",H1958)</f>
        <v/>
      </c>
      <c r="AC1958">
        <f>O1958</f>
        <v/>
      </c>
      <c r="AD1958" s="14">
        <f>IF(I1958="","",I1958)</f>
        <v/>
      </c>
      <c r="AE1958">
        <f>P1958</f>
        <v/>
      </c>
      <c r="AH1958">
        <f>IF(S1958&lt;&gt;"",S1958,AH1957+900)</f>
        <v/>
      </c>
      <c r="AI1958">
        <f>IF(T1958&lt;&gt;"",T1958,AI1957)</f>
        <v/>
      </c>
      <c r="AJ1958">
        <f>IF(U1958&lt;&gt;"",U1958,AJ1957)</f>
        <v/>
      </c>
      <c r="AK1958">
        <f>IF(W1958&lt;&gt;"",W1958,"")</f>
        <v/>
      </c>
      <c r="AL1958" s="14">
        <f>IF(X1958&lt;&gt;"",X1958,"")</f>
        <v/>
      </c>
      <c r="AM1958" s="14">
        <f>IF(Y1958&lt;&gt;"",Y1958,"")</f>
        <v/>
      </c>
      <c r="AN1958" s="14">
        <f>IF(OR(AL1958="",AM1958=""),"",AL1958-AM1958)</f>
        <v/>
      </c>
      <c r="AO1958">
        <f>IF(AN1958="","",IF(AN1958&gt;0,"Bullish","Bearish"))</f>
        <v/>
      </c>
      <c r="AP1958">
        <f>IF(AO1958="",AP1957,AO1958)</f>
        <v/>
      </c>
      <c r="AQ1958" s="14">
        <f>IF(AB1958&lt;&gt;"",AB1958,"")</f>
        <v/>
      </c>
      <c r="AR1958" s="14">
        <f>IF(AD1958&lt;&gt;"",AD1958,"")</f>
        <v/>
      </c>
      <c r="AS1958">
        <f>IF(AS1957+1=13,1,AS1957+1)</f>
        <v/>
      </c>
      <c r="AT1958">
        <f>IFERROR(IF(SLOPE($AQ$1946:$AQ$1957,$AS$1946:$AS$1957)&gt;0,MIN(3,ABS(SLOPE($AQ$1946:$AQ$1957,$AS$1946:$AS$1957))),IF(SLOPE($AQ$1946:$AQ$1957,$AS$1946:$AS$1957)&lt;-0.5,-0.5,0)),0)</f>
        <v/>
      </c>
      <c r="AU1958">
        <f>IFERROR(IF(SLOPE($AR$1946:$AR$1957,$AS$1946:$AS$1957)&lt;0,MAX(-3,-ABS(SLOPE($AR$1946:$AR$1957,$AS$1946:$AS$1957))),IF(SLOPE($AR$1946:$AR$1957,$AS$1946:$AS$1957)&gt;0.5,0.5,0)),0)</f>
        <v/>
      </c>
      <c r="AV1958">
        <f>($AQ$1958+(AT1958*(AS1958-1)))</f>
        <v/>
      </c>
      <c r="AW1958">
        <f>($AR$1958+(AU1958*(AS1958-1)))</f>
        <v/>
      </c>
      <c r="AX1958">
        <f>IF(AT1958&gt;0,AV1958+AT1958,AV1958)</f>
        <v/>
      </c>
      <c r="AY1958">
        <f>IF(AU1958&lt;0,AW1958+AU1958,AW1958)</f>
        <v/>
      </c>
      <c r="BA1958" s="14">
        <f>IFERROR(AX1958-AQ1958,"")</f>
        <v/>
      </c>
      <c r="BB1958" s="14">
        <f>IFERROR(AY1958-AR1958,"")</f>
        <v/>
      </c>
      <c r="BD1958">
        <f>AH1958</f>
        <v/>
      </c>
      <c r="BE1958">
        <f>AI1958</f>
        <v/>
      </c>
      <c r="BF1958">
        <f>AJ1958</f>
        <v/>
      </c>
      <c r="BG1958" s="14">
        <f>L1958</f>
        <v/>
      </c>
      <c r="BH1958" s="14">
        <f>IF(X1958="","",X1958)</f>
        <v/>
      </c>
      <c r="BI1958" s="14">
        <f>IF(Y1958="","",Y1958)</f>
        <v/>
      </c>
      <c r="BJ1958">
        <f>Z1958</f>
        <v/>
      </c>
      <c r="BK1958">
        <f>AA1958</f>
        <v/>
      </c>
      <c r="BL1958">
        <f>IFERROR(AX1958,"")</f>
        <v/>
      </c>
      <c r="BM1958">
        <f>IFERROR(AY1958,"")</f>
        <v/>
      </c>
    </row>
    <row r="1959" ht="14.25" customHeight="1">
      <c r="A1959">
        <f>ALGLIB_SSA_XAUUSD!AA1959</f>
        <v/>
      </c>
      <c r="B1959">
        <f>IF($A1959="","",INDEX(ALGLIB_SSA_XAUUSD!$B$2:$B$2401,MATCH($A1959,ALGLIB_SSA_XAUUSD!$A$2:$A$2401,1)))</f>
        <v/>
      </c>
      <c r="C1959">
        <f>IF($A1959="","",INDEX(ALGLIB_SSA_XAUUSD!$C$2:$C$2401,MATCH($A1959,ALGLIB_SSA_XAUUSD!$A$2:$A$2401,1)))</f>
        <v/>
      </c>
      <c r="D1959" s="14">
        <f>IF($A1959="","",INT((ROW()-2)/12)+1)</f>
        <v/>
      </c>
      <c r="E1959" s="14">
        <f>IF(AND(E1970&lt;&gt;"",D1970=D1958+1),E1958+(E1970-E1958)*1/12,"")</f>
        <v/>
      </c>
      <c r="F1959" s="14">
        <f>IF(AND(F1970&lt;&gt;"",D1970=D1958+1),F1958+(F1970-F1958)*1/12,"")</f>
        <v/>
      </c>
      <c r="G1959" s="14">
        <f>IF(AND(G1970&lt;&gt;"",D1970=D1958+1),G1958+(G1970-G1958)*1/12,"")</f>
        <v/>
      </c>
      <c r="H1959" s="14">
        <f>IF(AND(H1970&lt;&gt;"",D1970=D1958+1),H1958+(H1970-H1958)*1/12,"")</f>
        <v/>
      </c>
      <c r="I1959" s="14">
        <f>IF(AND(L1970&lt;&gt;"",D1970=D1958+1),I1958+(I1970-I1958)*1/12,"")</f>
        <v/>
      </c>
      <c r="J1959">
        <f>_xlfn.XLOOKUP($A1959,ALGLIB_SSA_XAUUSD!$AA$2:$AA$2401,ALGLIB_SSA_XAUUSD!$P$2:$P$2401,"",0)</f>
        <v/>
      </c>
      <c r="K1959">
        <f>_xlfn.XLOOKUP($A1959,ALGLIB_SSA_XAUUSD!$AA$2:$AA$2401,ALGLIB_SSA_XAUUSD!$Q$2:$Q$2401,"",0)</f>
        <v/>
      </c>
      <c r="L1959">
        <f>_xlfn.XLOOKUP($A1959,ALGLIB_SSA_XAUUSD!$AA$2:$AA$2401,ALGLIB_SSA_XAUUSD!$R$2:$R$2401,"",0)</f>
        <v/>
      </c>
      <c r="M1959">
        <f>_xlfn.XLOOKUP($A1959,ALGLIB_SSA_XAUUSD!$AA$2:$AA$2401,ALGLIB_SSA_XAUUSD!$S$2:$S$2401,"",0)</f>
        <v/>
      </c>
      <c r="N1959">
        <f>_xlfn.XLOOKUP($A1959,ALGLIB_SSA_XAUUSD!$AA$2:$AA$2401,ALGLIB_SSA_XAUUSD!$T$2:$T$2401,"",0)</f>
        <v/>
      </c>
      <c r="O1959">
        <f>_xlfn.XLOOKUP($A1959,ALGLIB_SSA_XAUUSD!$AA$2:$AA$2401,ALGLIB_SSA_XAUUSD!$U$2:$U$2401,"",0)</f>
        <v/>
      </c>
      <c r="P1959">
        <f>_xlfn.XLOOKUP($A1959,ALGLIB_SSA_XAUUSD!$AA$2:$AA$2401,ALGLIB_SSA_XAUUSD!$V$2:$V$2401,"",0)</f>
        <v/>
      </c>
      <c r="S1959">
        <f>A1959</f>
        <v/>
      </c>
      <c r="T1959">
        <f>J1959</f>
        <v/>
      </c>
      <c r="U1959">
        <f>K1959</f>
        <v/>
      </c>
      <c r="V1959" s="14">
        <f>IF($A1959="","",MOD(ROW()-2,12)+1)</f>
        <v/>
      </c>
      <c r="W1959">
        <f>L1959</f>
        <v/>
      </c>
      <c r="X1959" s="14">
        <f>IF(F1959="","",F1959)</f>
        <v/>
      </c>
      <c r="Y1959" s="14">
        <f>IF(G1959="","",G1959)</f>
        <v/>
      </c>
      <c r="Z1959">
        <f>M1959</f>
        <v/>
      </c>
      <c r="AA1959">
        <f>N1959</f>
        <v/>
      </c>
      <c r="AB1959" s="14">
        <f>IF(H1959="","",H1959)</f>
        <v/>
      </c>
      <c r="AC1959">
        <f>O1959</f>
        <v/>
      </c>
      <c r="AD1959" s="14">
        <f>IF(I1959="","",I1959)</f>
        <v/>
      </c>
      <c r="AE1959">
        <f>P1959</f>
        <v/>
      </c>
      <c r="AH1959">
        <f>IF(S1959&lt;&gt;"",S1959,AH1958+900)</f>
        <v/>
      </c>
      <c r="AI1959">
        <f>IF(T1959&lt;&gt;"",T1959,AI1958)</f>
        <v/>
      </c>
      <c r="AJ1959">
        <f>IF(U1959&lt;&gt;"",U1959,AJ1958)</f>
        <v/>
      </c>
      <c r="AK1959">
        <f>IF(W1959&lt;&gt;"",W1959,"")</f>
        <v/>
      </c>
      <c r="AL1959" s="14">
        <f>IF(X1959&lt;&gt;"",X1959,"")</f>
        <v/>
      </c>
      <c r="AM1959" s="14">
        <f>IF(Y1959&lt;&gt;"",Y1959,"")</f>
        <v/>
      </c>
      <c r="AN1959" s="14">
        <f>IF(OR(AL1959="",AM1959=""),"",AL1959-AM1959)</f>
        <v/>
      </c>
      <c r="AO1959">
        <f>IF(AN1959="","",IF(AN1959&gt;0,"Bullish","Bearish"))</f>
        <v/>
      </c>
      <c r="AP1959">
        <f>IF(AO1959="",AP1958,AO1959)</f>
        <v/>
      </c>
      <c r="AQ1959" s="14">
        <f>IF(AB1959&lt;&gt;"",AB1959,"")</f>
        <v/>
      </c>
      <c r="AR1959" s="14">
        <f>IF(AD1959&lt;&gt;"",AD1959,"")</f>
        <v/>
      </c>
      <c r="AS1959">
        <f>IF(AS1958+1=13,1,AS1958+1)</f>
        <v/>
      </c>
      <c r="AT1959">
        <f>IFERROR(IF(SLOPE($AQ$1946:$AQ$1957,$AS$1946:$AS$1957)&gt;0,MIN(3,ABS(SLOPE($AQ$1946:$AQ$1957,$AS$1946:$AS$1957))),IF(SLOPE($AQ$1946:$AQ$1957,$AS$1946:$AS$1957)&lt;-0.5,-0.5,0)),0)</f>
        <v/>
      </c>
      <c r="AU1959">
        <f>IFERROR(IF(SLOPE($AR$1946:$AR$1957,$AS$1946:$AS$1957)&lt;0,MAX(-3,-ABS(SLOPE($AR$1946:$AR$1957,$AS$1946:$AS$1957))),IF(SLOPE($AR$1946:$AR$1957,$AS$1946:$AS$1957)&gt;0.5,0.5,0)),0)</f>
        <v/>
      </c>
      <c r="AV1959">
        <f>($AQ$1958+(AT1959*(AS1959-1)))</f>
        <v/>
      </c>
      <c r="AW1959">
        <f>($AR$1958+(AU1959*(AS1959-1)))</f>
        <v/>
      </c>
      <c r="AX1959">
        <f>IF(AT1959&gt;0,AV1959+AT1959,AV1959)</f>
        <v/>
      </c>
      <c r="AY1959">
        <f>IF(AU1959&lt;0,AW1959+AU1959,AW1959)</f>
        <v/>
      </c>
      <c r="BA1959" s="14">
        <f>IFERROR(AX1959-AQ1959,"")</f>
        <v/>
      </c>
      <c r="BB1959" s="14">
        <f>IFERROR(AY1959-AR1959,"")</f>
        <v/>
      </c>
      <c r="BD1959">
        <f>AH1959</f>
        <v/>
      </c>
      <c r="BE1959">
        <f>AI1959</f>
        <v/>
      </c>
      <c r="BF1959">
        <f>AJ1959</f>
        <v/>
      </c>
      <c r="BG1959" s="14">
        <f>L1959</f>
        <v/>
      </c>
      <c r="BH1959" s="14">
        <f>IF(X1959="","",X1959)</f>
        <v/>
      </c>
      <c r="BI1959" s="14">
        <f>IF(Y1959="","",Y1959)</f>
        <v/>
      </c>
      <c r="BJ1959">
        <f>Z1959</f>
        <v/>
      </c>
      <c r="BK1959">
        <f>AA1959</f>
        <v/>
      </c>
      <c r="BL1959">
        <f>IFERROR(AX1959,"")</f>
        <v/>
      </c>
      <c r="BM1959">
        <f>IFERROR(AY1959,"")</f>
        <v/>
      </c>
    </row>
    <row r="1960" ht="14.25" customHeight="1">
      <c r="A1960">
        <f>ALGLIB_SSA_XAUUSD!AA1960</f>
        <v/>
      </c>
      <c r="B1960">
        <f>IF($A1960="","",INDEX(ALGLIB_SSA_XAUUSD!$B$2:$B$2401,MATCH($A1960,ALGLIB_SSA_XAUUSD!$A$2:$A$2401,1)))</f>
        <v/>
      </c>
      <c r="C1960">
        <f>IF($A1960="","",INDEX(ALGLIB_SSA_XAUUSD!$C$2:$C$2401,MATCH($A1960,ALGLIB_SSA_XAUUSD!$A$2:$A$2401,1)))</f>
        <v/>
      </c>
      <c r="D1960" s="14">
        <f>IF($A1960="","",INT((ROW()-2)/12)+1)</f>
        <v/>
      </c>
      <c r="E1960" s="14">
        <f>IF(AND(E1970&lt;&gt;"",D1970=D1958+1),E1958+(E1970-E1958)*2/12,"")</f>
        <v/>
      </c>
      <c r="F1960" s="14">
        <f>IF(AND(F1970&lt;&gt;"",D1970=D1958+1),F1958+(F1970-F1958)*2/12,"")</f>
        <v/>
      </c>
      <c r="G1960" s="14">
        <f>IF(AND(G1970&lt;&gt;"",D1970=D1958+1),G1958+(G1970-G1958)*2/12,"")</f>
        <v/>
      </c>
      <c r="H1960" s="14">
        <f>IF(AND(H1970&lt;&gt;"",D1970=D1958+1),H1958+(H1970-H1958)*2/12,"")</f>
        <v/>
      </c>
      <c r="I1960" s="14">
        <f>IF(AND(L1970&lt;&gt;"",D1970=D1958+1),I1958+(I1970-I1958)*2/12,"")</f>
        <v/>
      </c>
      <c r="J1960">
        <f>_xlfn.XLOOKUP($A1960,ALGLIB_SSA_XAUUSD!$AA$2:$AA$2401,ALGLIB_SSA_XAUUSD!$P$2:$P$2401,"",0)</f>
        <v/>
      </c>
      <c r="K1960">
        <f>_xlfn.XLOOKUP($A1960,ALGLIB_SSA_XAUUSD!$AA$2:$AA$2401,ALGLIB_SSA_XAUUSD!$Q$2:$Q$2401,"",0)</f>
        <v/>
      </c>
      <c r="L1960">
        <f>_xlfn.XLOOKUP($A1960,ALGLIB_SSA_XAUUSD!$AA$2:$AA$2401,ALGLIB_SSA_XAUUSD!$R$2:$R$2401,"",0)</f>
        <v/>
      </c>
      <c r="M1960">
        <f>_xlfn.XLOOKUP($A1960,ALGLIB_SSA_XAUUSD!$AA$2:$AA$2401,ALGLIB_SSA_XAUUSD!$S$2:$S$2401,"",0)</f>
        <v/>
      </c>
      <c r="N1960">
        <f>_xlfn.XLOOKUP($A1960,ALGLIB_SSA_XAUUSD!$AA$2:$AA$2401,ALGLIB_SSA_XAUUSD!$T$2:$T$2401,"",0)</f>
        <v/>
      </c>
      <c r="O1960">
        <f>_xlfn.XLOOKUP($A1960,ALGLIB_SSA_XAUUSD!$AA$2:$AA$2401,ALGLIB_SSA_XAUUSD!$U$2:$U$2401,"",0)</f>
        <v/>
      </c>
      <c r="P1960">
        <f>_xlfn.XLOOKUP($A1960,ALGLIB_SSA_XAUUSD!$AA$2:$AA$2401,ALGLIB_SSA_XAUUSD!$V$2:$V$2401,"",0)</f>
        <v/>
      </c>
      <c r="S1960">
        <f>A1960</f>
        <v/>
      </c>
      <c r="T1960">
        <f>J1960</f>
        <v/>
      </c>
      <c r="U1960">
        <f>K1960</f>
        <v/>
      </c>
      <c r="V1960" s="14">
        <f>IF($A1960="","",MOD(ROW()-2,12)+1)</f>
        <v/>
      </c>
      <c r="W1960">
        <f>L1960</f>
        <v/>
      </c>
      <c r="X1960" s="14">
        <f>IF(F1960="","",F1960)</f>
        <v/>
      </c>
      <c r="Y1960" s="14">
        <f>IF(G1960="","",G1960)</f>
        <v/>
      </c>
      <c r="Z1960">
        <f>M1960</f>
        <v/>
      </c>
      <c r="AA1960">
        <f>N1960</f>
        <v/>
      </c>
      <c r="AB1960" s="14">
        <f>IF(H1960="","",H1960)</f>
        <v/>
      </c>
      <c r="AC1960">
        <f>O1960</f>
        <v/>
      </c>
      <c r="AD1960" s="14">
        <f>IF(I1960="","",I1960)</f>
        <v/>
      </c>
      <c r="AE1960">
        <f>P1960</f>
        <v/>
      </c>
      <c r="AH1960">
        <f>IF(S1960&lt;&gt;"",S1960,AH1959+900)</f>
        <v/>
      </c>
      <c r="AI1960">
        <f>IF(T1960&lt;&gt;"",T1960,AI1959)</f>
        <v/>
      </c>
      <c r="AJ1960">
        <f>IF(U1960&lt;&gt;"",U1960,AJ1959)</f>
        <v/>
      </c>
      <c r="AK1960">
        <f>IF(W1960&lt;&gt;"",W1960,"")</f>
        <v/>
      </c>
      <c r="AL1960" s="14">
        <f>IF(X1960&lt;&gt;"",X1960,"")</f>
        <v/>
      </c>
      <c r="AM1960" s="14">
        <f>IF(Y1960&lt;&gt;"",Y1960,"")</f>
        <v/>
      </c>
      <c r="AN1960" s="14">
        <f>IF(OR(AL1960="",AM1960=""),"",AL1960-AM1960)</f>
        <v/>
      </c>
      <c r="AO1960">
        <f>IF(AN1960="","",IF(AN1960&gt;0,"Bullish","Bearish"))</f>
        <v/>
      </c>
      <c r="AP1960">
        <f>IF(AO1960="",AP1959,AO1960)</f>
        <v/>
      </c>
      <c r="AQ1960" s="14">
        <f>IF(AB1960&lt;&gt;"",AB1960,"")</f>
        <v/>
      </c>
      <c r="AR1960" s="14">
        <f>IF(AD1960&lt;&gt;"",AD1960,"")</f>
        <v/>
      </c>
      <c r="AS1960">
        <f>IF(AS1959+1=13,1,AS1959+1)</f>
        <v/>
      </c>
      <c r="AT1960">
        <f>IFERROR(IF(SLOPE($AQ$1946:$AQ$1957,$AS$1946:$AS$1957)&gt;0,MIN(3,ABS(SLOPE($AQ$1946:$AQ$1957,$AS$1946:$AS$1957))),IF(SLOPE($AQ$1946:$AQ$1957,$AS$1946:$AS$1957)&lt;-0.5,-0.5,0)),0)</f>
        <v/>
      </c>
      <c r="AU1960">
        <f>IFERROR(IF(SLOPE($AR$1946:$AR$1957,$AS$1946:$AS$1957)&lt;0,MAX(-3,-ABS(SLOPE($AR$1946:$AR$1957,$AS$1946:$AS$1957))),IF(SLOPE($AR$1946:$AR$1957,$AS$1946:$AS$1957)&gt;0.5,0.5,0)),0)</f>
        <v/>
      </c>
      <c r="AV1960">
        <f>($AQ$1958+(AT1960*(AS1960-1)))</f>
        <v/>
      </c>
      <c r="AW1960">
        <f>($AR$1958+(AU1960*(AS1960-1)))</f>
        <v/>
      </c>
      <c r="AX1960">
        <f>IF(AT1960&gt;0,AV1960+AT1960,AV1960)</f>
        <v/>
      </c>
      <c r="AY1960">
        <f>IF(AU1960&lt;0,AW1960+AU1960,AW1960)</f>
        <v/>
      </c>
      <c r="BA1960" s="14">
        <f>IFERROR(AX1960-AQ1960,"")</f>
        <v/>
      </c>
      <c r="BB1960" s="14">
        <f>IFERROR(AY1960-AR1960,"")</f>
        <v/>
      </c>
      <c r="BD1960">
        <f>AH1960</f>
        <v/>
      </c>
      <c r="BE1960">
        <f>AI1960</f>
        <v/>
      </c>
      <c r="BF1960">
        <f>AJ1960</f>
        <v/>
      </c>
      <c r="BG1960" s="14">
        <f>L1960</f>
        <v/>
      </c>
      <c r="BH1960" s="14">
        <f>IF(X1960="","",X1960)</f>
        <v/>
      </c>
      <c r="BI1960" s="14">
        <f>IF(Y1960="","",Y1960)</f>
        <v/>
      </c>
      <c r="BJ1960">
        <f>Z1960</f>
        <v/>
      </c>
      <c r="BK1960">
        <f>AA1960</f>
        <v/>
      </c>
      <c r="BL1960">
        <f>IFERROR(AX1960,"")</f>
        <v/>
      </c>
      <c r="BM1960">
        <f>IFERROR(AY1960,"")</f>
        <v/>
      </c>
    </row>
    <row r="1961" ht="14.25" customHeight="1">
      <c r="A1961">
        <f>ALGLIB_SSA_XAUUSD!AA1961</f>
        <v/>
      </c>
      <c r="B1961">
        <f>IF($A1961="","",INDEX(ALGLIB_SSA_XAUUSD!$B$2:$B$2401,MATCH($A1961,ALGLIB_SSA_XAUUSD!$A$2:$A$2401,1)))</f>
        <v/>
      </c>
      <c r="C1961">
        <f>IF($A1961="","",INDEX(ALGLIB_SSA_XAUUSD!$C$2:$C$2401,MATCH($A1961,ALGLIB_SSA_XAUUSD!$A$2:$A$2401,1)))</f>
        <v/>
      </c>
      <c r="D1961" s="14">
        <f>IF($A1961="","",INT((ROW()-2)/12)+1)</f>
        <v/>
      </c>
      <c r="E1961" s="14">
        <f>IF(AND(E1970&lt;&gt;"",D1970=D1958+1),E1958+(E1970-E1958)*3/12,"")</f>
        <v/>
      </c>
      <c r="F1961" s="14">
        <f>IF(AND(F1970&lt;&gt;"",D1970=D1958+1),F1958+(F1970-F1958)*3/12,"")</f>
        <v/>
      </c>
      <c r="G1961" s="14">
        <f>IF(AND(G1970&lt;&gt;"",D1970=D1958+1),G1958+(G1970-G1958)*3/12,"")</f>
        <v/>
      </c>
      <c r="H1961" s="14">
        <f>IF(AND(H1970&lt;&gt;"",D1970=D1958+1),H1958+(H1970-H1958)*3/12,"")</f>
        <v/>
      </c>
      <c r="I1961" s="14">
        <f>IF(AND(L1970&lt;&gt;"",D1970=D1958+1),I1958+(I1970-I1958)*3/12,"")</f>
        <v/>
      </c>
      <c r="J1961">
        <f>_xlfn.XLOOKUP($A1961,ALGLIB_SSA_XAUUSD!$AA$2:$AA$2401,ALGLIB_SSA_XAUUSD!$P$2:$P$2401,"",0)</f>
        <v/>
      </c>
      <c r="K1961">
        <f>_xlfn.XLOOKUP($A1961,ALGLIB_SSA_XAUUSD!$AA$2:$AA$2401,ALGLIB_SSA_XAUUSD!$Q$2:$Q$2401,"",0)</f>
        <v/>
      </c>
      <c r="L1961">
        <f>_xlfn.XLOOKUP($A1961,ALGLIB_SSA_XAUUSD!$AA$2:$AA$2401,ALGLIB_SSA_XAUUSD!$R$2:$R$2401,"",0)</f>
        <v/>
      </c>
      <c r="M1961">
        <f>_xlfn.XLOOKUP($A1961,ALGLIB_SSA_XAUUSD!$AA$2:$AA$2401,ALGLIB_SSA_XAUUSD!$S$2:$S$2401,"",0)</f>
        <v/>
      </c>
      <c r="N1961">
        <f>_xlfn.XLOOKUP($A1961,ALGLIB_SSA_XAUUSD!$AA$2:$AA$2401,ALGLIB_SSA_XAUUSD!$T$2:$T$2401,"",0)</f>
        <v/>
      </c>
      <c r="O1961">
        <f>_xlfn.XLOOKUP($A1961,ALGLIB_SSA_XAUUSD!$AA$2:$AA$2401,ALGLIB_SSA_XAUUSD!$U$2:$U$2401,"",0)</f>
        <v/>
      </c>
      <c r="P1961">
        <f>_xlfn.XLOOKUP($A1961,ALGLIB_SSA_XAUUSD!$AA$2:$AA$2401,ALGLIB_SSA_XAUUSD!$V$2:$V$2401,"",0)</f>
        <v/>
      </c>
      <c r="S1961">
        <f>A1961</f>
        <v/>
      </c>
      <c r="T1961">
        <f>J1961</f>
        <v/>
      </c>
      <c r="U1961">
        <f>K1961</f>
        <v/>
      </c>
      <c r="V1961" s="14">
        <f>IF($A1961="","",MOD(ROW()-2,12)+1)</f>
        <v/>
      </c>
      <c r="W1961">
        <f>L1961</f>
        <v/>
      </c>
      <c r="X1961" s="14">
        <f>IF(F1961="","",F1961)</f>
        <v/>
      </c>
      <c r="Y1961" s="14">
        <f>IF(G1961="","",G1961)</f>
        <v/>
      </c>
      <c r="Z1961">
        <f>M1961</f>
        <v/>
      </c>
      <c r="AA1961">
        <f>N1961</f>
        <v/>
      </c>
      <c r="AB1961" s="14">
        <f>IF(H1961="","",H1961)</f>
        <v/>
      </c>
      <c r="AC1961">
        <f>O1961</f>
        <v/>
      </c>
      <c r="AD1961" s="14">
        <f>IF(I1961="","",I1961)</f>
        <v/>
      </c>
      <c r="AE1961">
        <f>P1961</f>
        <v/>
      </c>
      <c r="AH1961">
        <f>IF(S1961&lt;&gt;"",S1961,AH1960+900)</f>
        <v/>
      </c>
      <c r="AI1961">
        <f>IF(T1961&lt;&gt;"",T1961,AI1960)</f>
        <v/>
      </c>
      <c r="AJ1961">
        <f>IF(U1961&lt;&gt;"",U1961,AJ1960)</f>
        <v/>
      </c>
      <c r="AK1961">
        <f>IF(W1961&lt;&gt;"",W1961,"")</f>
        <v/>
      </c>
      <c r="AL1961" s="14">
        <f>IF(X1961&lt;&gt;"",X1961,"")</f>
        <v/>
      </c>
      <c r="AM1961" s="14">
        <f>IF(Y1961&lt;&gt;"",Y1961,"")</f>
        <v/>
      </c>
      <c r="AN1961" s="14">
        <f>IF(OR(AL1961="",AM1961=""),"",AL1961-AM1961)</f>
        <v/>
      </c>
      <c r="AO1961">
        <f>IF(AN1961="","",IF(AN1961&gt;0,"Bullish","Bearish"))</f>
        <v/>
      </c>
      <c r="AP1961">
        <f>IF(AO1961="",AP1960,AO1961)</f>
        <v/>
      </c>
      <c r="AQ1961" s="14">
        <f>IF(AB1961&lt;&gt;"",AB1961,"")</f>
        <v/>
      </c>
      <c r="AR1961" s="14">
        <f>IF(AD1961&lt;&gt;"",AD1961,"")</f>
        <v/>
      </c>
      <c r="AS1961">
        <f>IF(AS1960+1=13,1,AS1960+1)</f>
        <v/>
      </c>
      <c r="AT1961">
        <f>IFERROR(IF(SLOPE($AQ$1946:$AQ$1957,$AS$1946:$AS$1957)&gt;0,MIN(3,ABS(SLOPE($AQ$1946:$AQ$1957,$AS$1946:$AS$1957))),IF(SLOPE($AQ$1946:$AQ$1957,$AS$1946:$AS$1957)&lt;-0.5,-0.5,0)),0)</f>
        <v/>
      </c>
      <c r="AU1961">
        <f>IFERROR(IF(SLOPE($AR$1946:$AR$1957,$AS$1946:$AS$1957)&lt;0,MAX(-3,-ABS(SLOPE($AR$1946:$AR$1957,$AS$1946:$AS$1957))),IF(SLOPE($AR$1946:$AR$1957,$AS$1946:$AS$1957)&gt;0.5,0.5,0)),0)</f>
        <v/>
      </c>
      <c r="AV1961">
        <f>($AQ$1958+(AT1961*(AS1961-1)))</f>
        <v/>
      </c>
      <c r="AW1961">
        <f>($AR$1958+(AU1961*(AS1961-1)))</f>
        <v/>
      </c>
      <c r="AX1961">
        <f>IF(AT1961&gt;0,AV1961+AT1961,AV1961)</f>
        <v/>
      </c>
      <c r="AY1961">
        <f>IF(AU1961&lt;0,AW1961+AU1961,AW1961)</f>
        <v/>
      </c>
      <c r="BA1961" s="14">
        <f>IFERROR(AX1961-AQ1961,"")</f>
        <v/>
      </c>
      <c r="BB1961" s="14">
        <f>IFERROR(AY1961-AR1961,"")</f>
        <v/>
      </c>
      <c r="BD1961">
        <f>AH1961</f>
        <v/>
      </c>
      <c r="BE1961">
        <f>AI1961</f>
        <v/>
      </c>
      <c r="BF1961">
        <f>AJ1961</f>
        <v/>
      </c>
      <c r="BG1961" s="14">
        <f>L1961</f>
        <v/>
      </c>
      <c r="BH1961" s="14">
        <f>IF(X1961="","",X1961)</f>
        <v/>
      </c>
      <c r="BI1961" s="14">
        <f>IF(Y1961="","",Y1961)</f>
        <v/>
      </c>
      <c r="BJ1961">
        <f>Z1961</f>
        <v/>
      </c>
      <c r="BK1961">
        <f>AA1961</f>
        <v/>
      </c>
      <c r="BL1961">
        <f>IFERROR(AX1961,"")</f>
        <v/>
      </c>
      <c r="BM1961">
        <f>IFERROR(AY1961,"")</f>
        <v/>
      </c>
    </row>
    <row r="1962" ht="14.25" customHeight="1">
      <c r="A1962">
        <f>ALGLIB_SSA_XAUUSD!AA1962</f>
        <v/>
      </c>
      <c r="B1962">
        <f>IF($A1962="","",INDEX(ALGLIB_SSA_XAUUSD!$B$2:$B$2401,MATCH($A1962,ALGLIB_SSA_XAUUSD!$A$2:$A$2401,1)))</f>
        <v/>
      </c>
      <c r="C1962">
        <f>IF($A1962="","",INDEX(ALGLIB_SSA_XAUUSD!$C$2:$C$2401,MATCH($A1962,ALGLIB_SSA_XAUUSD!$A$2:$A$2401,1)))</f>
        <v/>
      </c>
      <c r="D1962" s="14">
        <f>IF($A1962="","",INT((ROW()-2)/12)+1)</f>
        <v/>
      </c>
      <c r="E1962" s="14">
        <f>IF(AND(E1970&lt;&gt;"",D1970=D1958+1),E1958+(E1970-E1958)*4/12,"")</f>
        <v/>
      </c>
      <c r="F1962" s="14">
        <f>IF(AND(F1970&lt;&gt;"",D1970=D1958+1),F1958+(F1970-F1958)*4/12,"")</f>
        <v/>
      </c>
      <c r="G1962" s="14">
        <f>IF(AND(G1970&lt;&gt;"",D1970=D1958+1),G1958+(G1970-G1958)*4/12,"")</f>
        <v/>
      </c>
      <c r="H1962" s="14">
        <f>IF(AND(H1970&lt;&gt;"",D1970=D1958+1),H1958+(H1970-H1958)*4/12,"")</f>
        <v/>
      </c>
      <c r="I1962" s="14">
        <f>IF(AND(L1970&lt;&gt;"",D1970=D1958+1),I1958+(I1970-I1958)*4/12,"")</f>
        <v/>
      </c>
      <c r="J1962">
        <f>_xlfn.XLOOKUP($A1962,ALGLIB_SSA_XAUUSD!$AA$2:$AA$2401,ALGLIB_SSA_XAUUSD!$P$2:$P$2401,"",0)</f>
        <v/>
      </c>
      <c r="K1962">
        <f>_xlfn.XLOOKUP($A1962,ALGLIB_SSA_XAUUSD!$AA$2:$AA$2401,ALGLIB_SSA_XAUUSD!$Q$2:$Q$2401,"",0)</f>
        <v/>
      </c>
      <c r="L1962">
        <f>_xlfn.XLOOKUP($A1962,ALGLIB_SSA_XAUUSD!$AA$2:$AA$2401,ALGLIB_SSA_XAUUSD!$R$2:$R$2401,"",0)</f>
        <v/>
      </c>
      <c r="M1962">
        <f>_xlfn.XLOOKUP($A1962,ALGLIB_SSA_XAUUSD!$AA$2:$AA$2401,ALGLIB_SSA_XAUUSD!$S$2:$S$2401,"",0)</f>
        <v/>
      </c>
      <c r="N1962">
        <f>_xlfn.XLOOKUP($A1962,ALGLIB_SSA_XAUUSD!$AA$2:$AA$2401,ALGLIB_SSA_XAUUSD!$T$2:$T$2401,"",0)</f>
        <v/>
      </c>
      <c r="O1962">
        <f>_xlfn.XLOOKUP($A1962,ALGLIB_SSA_XAUUSD!$AA$2:$AA$2401,ALGLIB_SSA_XAUUSD!$U$2:$U$2401,"",0)</f>
        <v/>
      </c>
      <c r="P1962">
        <f>_xlfn.XLOOKUP($A1962,ALGLIB_SSA_XAUUSD!$AA$2:$AA$2401,ALGLIB_SSA_XAUUSD!$V$2:$V$2401,"",0)</f>
        <v/>
      </c>
      <c r="S1962">
        <f>A1962</f>
        <v/>
      </c>
      <c r="T1962">
        <f>J1962</f>
        <v/>
      </c>
      <c r="U1962">
        <f>K1962</f>
        <v/>
      </c>
      <c r="V1962" s="14">
        <f>IF($A1962="","",MOD(ROW()-2,12)+1)</f>
        <v/>
      </c>
      <c r="W1962">
        <f>L1962</f>
        <v/>
      </c>
      <c r="X1962" s="14">
        <f>IF(F1962="","",F1962)</f>
        <v/>
      </c>
      <c r="Y1962" s="14">
        <f>IF(G1962="","",G1962)</f>
        <v/>
      </c>
      <c r="Z1962">
        <f>M1962</f>
        <v/>
      </c>
      <c r="AA1962">
        <f>N1962</f>
        <v/>
      </c>
      <c r="AB1962" s="14">
        <f>IF(H1962="","",H1962)</f>
        <v/>
      </c>
      <c r="AC1962">
        <f>O1962</f>
        <v/>
      </c>
      <c r="AD1962" s="14">
        <f>IF(I1962="","",I1962)</f>
        <v/>
      </c>
      <c r="AE1962">
        <f>P1962</f>
        <v/>
      </c>
      <c r="AH1962">
        <f>IF(S1962&lt;&gt;"",S1962,AH1961+900)</f>
        <v/>
      </c>
      <c r="AI1962">
        <f>IF(T1962&lt;&gt;"",T1962,AI1961)</f>
        <v/>
      </c>
      <c r="AJ1962">
        <f>IF(U1962&lt;&gt;"",U1962,AJ1961)</f>
        <v/>
      </c>
      <c r="AK1962">
        <f>IF(W1962&lt;&gt;"",W1962,"")</f>
        <v/>
      </c>
      <c r="AL1962" s="14">
        <f>IF(X1962&lt;&gt;"",X1962,"")</f>
        <v/>
      </c>
      <c r="AM1962" s="14">
        <f>IF(Y1962&lt;&gt;"",Y1962,"")</f>
        <v/>
      </c>
      <c r="AN1962" s="14">
        <f>IF(OR(AL1962="",AM1962=""),"",AL1962-AM1962)</f>
        <v/>
      </c>
      <c r="AO1962">
        <f>IF(AN1962="","",IF(AN1962&gt;0,"Bullish","Bearish"))</f>
        <v/>
      </c>
      <c r="AP1962">
        <f>IF(AO1962="",AP1961,AO1962)</f>
        <v/>
      </c>
      <c r="AQ1962" s="14">
        <f>IF(AB1962&lt;&gt;"",AB1962,"")</f>
        <v/>
      </c>
      <c r="AR1962" s="14">
        <f>IF(AD1962&lt;&gt;"",AD1962,"")</f>
        <v/>
      </c>
      <c r="AS1962">
        <f>IF(AS1961+1=13,1,AS1961+1)</f>
        <v/>
      </c>
      <c r="AT1962">
        <f>IFERROR(IF(SLOPE($AQ$1946:$AQ$1957,$AS$1946:$AS$1957)&gt;0,MIN(3,ABS(SLOPE($AQ$1946:$AQ$1957,$AS$1946:$AS$1957))),IF(SLOPE($AQ$1946:$AQ$1957,$AS$1946:$AS$1957)&lt;-0.5,-0.5,0)),0)</f>
        <v/>
      </c>
      <c r="AU1962">
        <f>IFERROR(IF(SLOPE($AR$1946:$AR$1957,$AS$1946:$AS$1957)&lt;0,MAX(-3,-ABS(SLOPE($AR$1946:$AR$1957,$AS$1946:$AS$1957))),IF(SLOPE($AR$1946:$AR$1957,$AS$1946:$AS$1957)&gt;0.5,0.5,0)),0)</f>
        <v/>
      </c>
      <c r="AV1962">
        <f>($AQ$1958+(AT1962*(AS1962-1)))</f>
        <v/>
      </c>
      <c r="AW1962">
        <f>($AR$1958+(AU1962*(AS1962-1)))</f>
        <v/>
      </c>
      <c r="AX1962">
        <f>IF(AT1962&gt;0,AV1962+AT1962,AV1962)</f>
        <v/>
      </c>
      <c r="AY1962">
        <f>IF(AU1962&lt;0,AW1962+AU1962,AW1962)</f>
        <v/>
      </c>
      <c r="BA1962" s="14">
        <f>IFERROR(AX1962-AQ1962,"")</f>
        <v/>
      </c>
      <c r="BB1962" s="14">
        <f>IFERROR(AY1962-AR1962,"")</f>
        <v/>
      </c>
      <c r="BD1962">
        <f>AH1962</f>
        <v/>
      </c>
      <c r="BE1962">
        <f>AI1962</f>
        <v/>
      </c>
      <c r="BF1962">
        <f>AJ1962</f>
        <v/>
      </c>
      <c r="BG1962" s="14">
        <f>L1962</f>
        <v/>
      </c>
      <c r="BH1962" s="14">
        <f>IF(X1962="","",X1962)</f>
        <v/>
      </c>
      <c r="BI1962" s="14">
        <f>IF(Y1962="","",Y1962)</f>
        <v/>
      </c>
      <c r="BJ1962">
        <f>Z1962</f>
        <v/>
      </c>
      <c r="BK1962">
        <f>AA1962</f>
        <v/>
      </c>
      <c r="BL1962">
        <f>IFERROR(AX1962,"")</f>
        <v/>
      </c>
      <c r="BM1962">
        <f>IFERROR(AY1962,"")</f>
        <v/>
      </c>
    </row>
    <row r="1963" ht="14.25" customHeight="1">
      <c r="A1963">
        <f>ALGLIB_SSA_XAUUSD!AA1963</f>
        <v/>
      </c>
      <c r="B1963">
        <f>IF($A1963="","",INDEX(ALGLIB_SSA_XAUUSD!$B$2:$B$2401,MATCH($A1963,ALGLIB_SSA_XAUUSD!$A$2:$A$2401,1)))</f>
        <v/>
      </c>
      <c r="C1963">
        <f>IF($A1963="","",INDEX(ALGLIB_SSA_XAUUSD!$C$2:$C$2401,MATCH($A1963,ALGLIB_SSA_XAUUSD!$A$2:$A$2401,1)))</f>
        <v/>
      </c>
      <c r="D1963" s="14">
        <f>IF($A1963="","",INT((ROW()-2)/12)+1)</f>
        <v/>
      </c>
      <c r="E1963" s="14">
        <f>IF(AND(E1970&lt;&gt;"",D1970=D1958+1),E1958+(E1970-E1958)*5/12,"")</f>
        <v/>
      </c>
      <c r="F1963" s="14">
        <f>IF(AND(F1970&lt;&gt;"",D1970=D1958+1),F1958+(F1970-F1958)*5/12,"")</f>
        <v/>
      </c>
      <c r="G1963" s="14">
        <f>IF(AND(G1970&lt;&gt;"",D1970=D1958+1),G1958+(G1970-G1958)*5/12,"")</f>
        <v/>
      </c>
      <c r="H1963" s="14">
        <f>IF(AND(H1970&lt;&gt;"",D1970=D1958+1),H1958+(H1970-H1958)*5/12,"")</f>
        <v/>
      </c>
      <c r="I1963" s="14">
        <f>IF(AND(L1970&lt;&gt;"",D1970=D1958+1),I1958+(I1970-I1958)*5/12,"")</f>
        <v/>
      </c>
      <c r="J1963">
        <f>_xlfn.XLOOKUP($A1963,ALGLIB_SSA_XAUUSD!$AA$2:$AA$2401,ALGLIB_SSA_XAUUSD!$P$2:$P$2401,"",0)</f>
        <v/>
      </c>
      <c r="K1963">
        <f>_xlfn.XLOOKUP($A1963,ALGLIB_SSA_XAUUSD!$AA$2:$AA$2401,ALGLIB_SSA_XAUUSD!$Q$2:$Q$2401,"",0)</f>
        <v/>
      </c>
      <c r="L1963">
        <f>_xlfn.XLOOKUP($A1963,ALGLIB_SSA_XAUUSD!$AA$2:$AA$2401,ALGLIB_SSA_XAUUSD!$R$2:$R$2401,"",0)</f>
        <v/>
      </c>
      <c r="M1963">
        <f>_xlfn.XLOOKUP($A1963,ALGLIB_SSA_XAUUSD!$AA$2:$AA$2401,ALGLIB_SSA_XAUUSD!$S$2:$S$2401,"",0)</f>
        <v/>
      </c>
      <c r="N1963">
        <f>_xlfn.XLOOKUP($A1963,ALGLIB_SSA_XAUUSD!$AA$2:$AA$2401,ALGLIB_SSA_XAUUSD!$T$2:$T$2401,"",0)</f>
        <v/>
      </c>
      <c r="O1963">
        <f>_xlfn.XLOOKUP($A1963,ALGLIB_SSA_XAUUSD!$AA$2:$AA$2401,ALGLIB_SSA_XAUUSD!$U$2:$U$2401,"",0)</f>
        <v/>
      </c>
      <c r="P1963">
        <f>_xlfn.XLOOKUP($A1963,ALGLIB_SSA_XAUUSD!$AA$2:$AA$2401,ALGLIB_SSA_XAUUSD!$V$2:$V$2401,"",0)</f>
        <v/>
      </c>
      <c r="S1963">
        <f>A1963</f>
        <v/>
      </c>
      <c r="T1963">
        <f>J1963</f>
        <v/>
      </c>
      <c r="U1963">
        <f>K1963</f>
        <v/>
      </c>
      <c r="V1963" s="14">
        <f>IF($A1963="","",MOD(ROW()-2,12)+1)</f>
        <v/>
      </c>
      <c r="W1963">
        <f>L1963</f>
        <v/>
      </c>
      <c r="X1963" s="14">
        <f>IF(F1963="","",F1963)</f>
        <v/>
      </c>
      <c r="Y1963" s="14">
        <f>IF(G1963="","",G1963)</f>
        <v/>
      </c>
      <c r="Z1963">
        <f>M1963</f>
        <v/>
      </c>
      <c r="AA1963">
        <f>N1963</f>
        <v/>
      </c>
      <c r="AB1963" s="14">
        <f>IF(H1963="","",H1963)</f>
        <v/>
      </c>
      <c r="AC1963">
        <f>O1963</f>
        <v/>
      </c>
      <c r="AD1963" s="14">
        <f>IF(I1963="","",I1963)</f>
        <v/>
      </c>
      <c r="AE1963">
        <f>P1963</f>
        <v/>
      </c>
      <c r="AH1963">
        <f>IF(S1963&lt;&gt;"",S1963,AH1962+900)</f>
        <v/>
      </c>
      <c r="AI1963">
        <f>IF(T1963&lt;&gt;"",T1963,AI1962)</f>
        <v/>
      </c>
      <c r="AJ1963">
        <f>IF(U1963&lt;&gt;"",U1963,AJ1962)</f>
        <v/>
      </c>
      <c r="AK1963">
        <f>IF(W1963&lt;&gt;"",W1963,"")</f>
        <v/>
      </c>
      <c r="AL1963" s="14">
        <f>IF(X1963&lt;&gt;"",X1963,"")</f>
        <v/>
      </c>
      <c r="AM1963" s="14">
        <f>IF(Y1963&lt;&gt;"",Y1963,"")</f>
        <v/>
      </c>
      <c r="AN1963" s="14">
        <f>IF(OR(AL1963="",AM1963=""),"",AL1963-AM1963)</f>
        <v/>
      </c>
      <c r="AO1963">
        <f>IF(AN1963="","",IF(AN1963&gt;0,"Bullish","Bearish"))</f>
        <v/>
      </c>
      <c r="AP1963">
        <f>IF(AO1963="",AP1962,AO1963)</f>
        <v/>
      </c>
      <c r="AQ1963" s="14">
        <f>IF(AB1963&lt;&gt;"",AB1963,"")</f>
        <v/>
      </c>
      <c r="AR1963" s="14">
        <f>IF(AD1963&lt;&gt;"",AD1963,"")</f>
        <v/>
      </c>
      <c r="AS1963">
        <f>IF(AS1962+1=13,1,AS1962+1)</f>
        <v/>
      </c>
      <c r="AT1963">
        <f>IFERROR(IF(SLOPE($AQ$1946:$AQ$1957,$AS$1946:$AS$1957)&gt;0,MIN(3,ABS(SLOPE($AQ$1946:$AQ$1957,$AS$1946:$AS$1957))),IF(SLOPE($AQ$1946:$AQ$1957,$AS$1946:$AS$1957)&lt;-0.5,-0.5,0)),0)</f>
        <v/>
      </c>
      <c r="AU1963">
        <f>IFERROR(IF(SLOPE($AR$1946:$AR$1957,$AS$1946:$AS$1957)&lt;0,MAX(-3,-ABS(SLOPE($AR$1946:$AR$1957,$AS$1946:$AS$1957))),IF(SLOPE($AR$1946:$AR$1957,$AS$1946:$AS$1957)&gt;0.5,0.5,0)),0)</f>
        <v/>
      </c>
      <c r="AV1963">
        <f>($AQ$1958+(AT1963*(AS1963-1)))</f>
        <v/>
      </c>
      <c r="AW1963">
        <f>($AR$1958+(AU1963*(AS1963-1)))</f>
        <v/>
      </c>
      <c r="AX1963">
        <f>IF(AT1963&gt;0,AV1963+AT1963,AV1963)</f>
        <v/>
      </c>
      <c r="AY1963">
        <f>IF(AU1963&lt;0,AW1963+AU1963,AW1963)</f>
        <v/>
      </c>
      <c r="BA1963" s="14">
        <f>IFERROR(AX1963-AQ1963,"")</f>
        <v/>
      </c>
      <c r="BB1963" s="14">
        <f>IFERROR(AY1963-AR1963,"")</f>
        <v/>
      </c>
      <c r="BD1963">
        <f>AH1963</f>
        <v/>
      </c>
      <c r="BE1963">
        <f>AI1963</f>
        <v/>
      </c>
      <c r="BF1963">
        <f>AJ1963</f>
        <v/>
      </c>
      <c r="BG1963" s="14">
        <f>L1963</f>
        <v/>
      </c>
      <c r="BH1963" s="14">
        <f>IF(X1963="","",X1963)</f>
        <v/>
      </c>
      <c r="BI1963" s="14">
        <f>IF(Y1963="","",Y1963)</f>
        <v/>
      </c>
      <c r="BJ1963">
        <f>Z1963</f>
        <v/>
      </c>
      <c r="BK1963">
        <f>AA1963</f>
        <v/>
      </c>
      <c r="BL1963">
        <f>IFERROR(AX1963,"")</f>
        <v/>
      </c>
      <c r="BM1963">
        <f>IFERROR(AY1963,"")</f>
        <v/>
      </c>
    </row>
    <row r="1964" ht="14.25" customHeight="1">
      <c r="A1964">
        <f>ALGLIB_SSA_XAUUSD!AA1964</f>
        <v/>
      </c>
      <c r="B1964">
        <f>IF($A1964="","",INDEX(ALGLIB_SSA_XAUUSD!$B$2:$B$2401,MATCH($A1964,ALGLIB_SSA_XAUUSD!$A$2:$A$2401,1)))</f>
        <v/>
      </c>
      <c r="C1964">
        <f>IF($A1964="","",INDEX(ALGLIB_SSA_XAUUSD!$C$2:$C$2401,MATCH($A1964,ALGLIB_SSA_XAUUSD!$A$2:$A$2401,1)))</f>
        <v/>
      </c>
      <c r="D1964" s="14">
        <f>IF($A1964="","",INT((ROW()-2)/12)+1)</f>
        <v/>
      </c>
      <c r="E1964" s="14">
        <f>IF(AND(E1970&lt;&gt;"",D1970=D1958+1),E1958+(E1970-E1958)*6/12,"")</f>
        <v/>
      </c>
      <c r="F1964" s="14">
        <f>IF(AND(F1970&lt;&gt;"",D1970=D1958+1),F1958+(F1970-F1958)*6/12,"")</f>
        <v/>
      </c>
      <c r="G1964" s="14">
        <f>IF(AND(G1970&lt;&gt;"",D1970=D1958+1),G1958+(G1970-G1958)*6/12,"")</f>
        <v/>
      </c>
      <c r="H1964" s="14">
        <f>IF(AND(H1970&lt;&gt;"",D1970=D1958+1),H1958+(H1970-H1958)*6/12,"")</f>
        <v/>
      </c>
      <c r="I1964" s="14">
        <f>IF(AND(L1970&lt;&gt;"",D1970=D1958+1),I1958+(I1970-I1958)*6/12,"")</f>
        <v/>
      </c>
      <c r="J1964">
        <f>_xlfn.XLOOKUP($A1964,ALGLIB_SSA_XAUUSD!$AA$2:$AA$2401,ALGLIB_SSA_XAUUSD!$P$2:$P$2401,"",0)</f>
        <v/>
      </c>
      <c r="K1964">
        <f>_xlfn.XLOOKUP($A1964,ALGLIB_SSA_XAUUSD!$AA$2:$AA$2401,ALGLIB_SSA_XAUUSD!$Q$2:$Q$2401,"",0)</f>
        <v/>
      </c>
      <c r="L1964">
        <f>_xlfn.XLOOKUP($A1964,ALGLIB_SSA_XAUUSD!$AA$2:$AA$2401,ALGLIB_SSA_XAUUSD!$R$2:$R$2401,"",0)</f>
        <v/>
      </c>
      <c r="M1964">
        <f>_xlfn.XLOOKUP($A1964,ALGLIB_SSA_XAUUSD!$AA$2:$AA$2401,ALGLIB_SSA_XAUUSD!$S$2:$S$2401,"",0)</f>
        <v/>
      </c>
      <c r="N1964">
        <f>_xlfn.XLOOKUP($A1964,ALGLIB_SSA_XAUUSD!$AA$2:$AA$2401,ALGLIB_SSA_XAUUSD!$T$2:$T$2401,"",0)</f>
        <v/>
      </c>
      <c r="O1964">
        <f>_xlfn.XLOOKUP($A1964,ALGLIB_SSA_XAUUSD!$AA$2:$AA$2401,ALGLIB_SSA_XAUUSD!$U$2:$U$2401,"",0)</f>
        <v/>
      </c>
      <c r="P1964">
        <f>_xlfn.XLOOKUP($A1964,ALGLIB_SSA_XAUUSD!$AA$2:$AA$2401,ALGLIB_SSA_XAUUSD!$V$2:$V$2401,"",0)</f>
        <v/>
      </c>
      <c r="S1964">
        <f>A1964</f>
        <v/>
      </c>
      <c r="T1964">
        <f>J1964</f>
        <v/>
      </c>
      <c r="U1964">
        <f>K1964</f>
        <v/>
      </c>
      <c r="V1964" s="14">
        <f>IF($A1964="","",MOD(ROW()-2,12)+1)</f>
        <v/>
      </c>
      <c r="W1964">
        <f>L1964</f>
        <v/>
      </c>
      <c r="X1964" s="14">
        <f>IF(F1964="","",F1964)</f>
        <v/>
      </c>
      <c r="Y1964" s="14">
        <f>IF(G1964="","",G1964)</f>
        <v/>
      </c>
      <c r="Z1964">
        <f>M1964</f>
        <v/>
      </c>
      <c r="AA1964">
        <f>N1964</f>
        <v/>
      </c>
      <c r="AB1964" s="14">
        <f>IF(H1964="","",H1964)</f>
        <v/>
      </c>
      <c r="AC1964">
        <f>O1964</f>
        <v/>
      </c>
      <c r="AD1964" s="14">
        <f>IF(I1964="","",I1964)</f>
        <v/>
      </c>
      <c r="AE1964">
        <f>P1964</f>
        <v/>
      </c>
      <c r="AH1964">
        <f>IF(S1964&lt;&gt;"",S1964,AH1963+900)</f>
        <v/>
      </c>
      <c r="AI1964">
        <f>IF(T1964&lt;&gt;"",T1964,AI1963)</f>
        <v/>
      </c>
      <c r="AJ1964">
        <f>IF(U1964&lt;&gt;"",U1964,AJ1963)</f>
        <v/>
      </c>
      <c r="AK1964">
        <f>IF(W1964&lt;&gt;"",W1964,"")</f>
        <v/>
      </c>
      <c r="AL1964" s="14">
        <f>IF(X1964&lt;&gt;"",X1964,"")</f>
        <v/>
      </c>
      <c r="AM1964" s="14">
        <f>IF(Y1964&lt;&gt;"",Y1964,"")</f>
        <v/>
      </c>
      <c r="AN1964" s="14">
        <f>IF(OR(AL1964="",AM1964=""),"",AL1964-AM1964)</f>
        <v/>
      </c>
      <c r="AO1964">
        <f>IF(AN1964="","",IF(AN1964&gt;0,"Bullish","Bearish"))</f>
        <v/>
      </c>
      <c r="AP1964">
        <f>IF(AO1964="",AP1963,AO1964)</f>
        <v/>
      </c>
      <c r="AQ1964" s="14">
        <f>IF(AB1964&lt;&gt;"",AB1964,"")</f>
        <v/>
      </c>
      <c r="AR1964" s="14">
        <f>IF(AD1964&lt;&gt;"",AD1964,"")</f>
        <v/>
      </c>
      <c r="AS1964">
        <f>IF(AS1963+1=13,1,AS1963+1)</f>
        <v/>
      </c>
      <c r="AT1964">
        <f>IFERROR(IF(SLOPE($AQ$1946:$AQ$1957,$AS$1946:$AS$1957)&gt;0,MIN(3,ABS(SLOPE($AQ$1946:$AQ$1957,$AS$1946:$AS$1957))),IF(SLOPE($AQ$1946:$AQ$1957,$AS$1946:$AS$1957)&lt;-0.5,-0.5,0)),0)</f>
        <v/>
      </c>
      <c r="AU1964">
        <f>IFERROR(IF(SLOPE($AR$1946:$AR$1957,$AS$1946:$AS$1957)&lt;0,MAX(-3,-ABS(SLOPE($AR$1946:$AR$1957,$AS$1946:$AS$1957))),IF(SLOPE($AR$1946:$AR$1957,$AS$1946:$AS$1957)&gt;0.5,0.5,0)),0)</f>
        <v/>
      </c>
      <c r="AV1964">
        <f>($AQ$1958+(AT1964*(AS1964-1)))</f>
        <v/>
      </c>
      <c r="AW1964">
        <f>($AR$1958+(AU1964*(AS1964-1)))</f>
        <v/>
      </c>
      <c r="AX1964">
        <f>IF(AT1964&gt;0,AV1964+AT1964,AV1964)</f>
        <v/>
      </c>
      <c r="AY1964">
        <f>IF(AU1964&lt;0,AW1964+AU1964,AW1964)</f>
        <v/>
      </c>
      <c r="BA1964" s="14">
        <f>IFERROR(AX1964-AQ1964,"")</f>
        <v/>
      </c>
      <c r="BB1964" s="14">
        <f>IFERROR(AY1964-AR1964,"")</f>
        <v/>
      </c>
      <c r="BD1964">
        <f>AH1964</f>
        <v/>
      </c>
      <c r="BE1964">
        <f>AI1964</f>
        <v/>
      </c>
      <c r="BF1964">
        <f>AJ1964</f>
        <v/>
      </c>
      <c r="BG1964" s="14">
        <f>L1964</f>
        <v/>
      </c>
      <c r="BH1964" s="14">
        <f>IF(X1964="","",X1964)</f>
        <v/>
      </c>
      <c r="BI1964" s="14">
        <f>IF(Y1964="","",Y1964)</f>
        <v/>
      </c>
      <c r="BJ1964">
        <f>Z1964</f>
        <v/>
      </c>
      <c r="BK1964">
        <f>AA1964</f>
        <v/>
      </c>
      <c r="BL1964">
        <f>IFERROR(AX1964,"")</f>
        <v/>
      </c>
      <c r="BM1964">
        <f>IFERROR(AY1964,"")</f>
        <v/>
      </c>
    </row>
    <row r="1965" ht="14.25" customHeight="1">
      <c r="A1965">
        <f>ALGLIB_SSA_XAUUSD!AA1965</f>
        <v/>
      </c>
      <c r="B1965">
        <f>IF($A1965="","",INDEX(ALGLIB_SSA_XAUUSD!$B$2:$B$2401,MATCH($A1965,ALGLIB_SSA_XAUUSD!$A$2:$A$2401,1)))</f>
        <v/>
      </c>
      <c r="C1965">
        <f>IF($A1965="","",INDEX(ALGLIB_SSA_XAUUSD!$C$2:$C$2401,MATCH($A1965,ALGLIB_SSA_XAUUSD!$A$2:$A$2401,1)))</f>
        <v/>
      </c>
      <c r="D1965" s="14">
        <f>IF($A1965="","",INT((ROW()-2)/12)+1)</f>
        <v/>
      </c>
      <c r="E1965" s="14">
        <f>IF(AND(E1970&lt;&gt;"",D1970=D1958+1),E1958+(E1970-E1958)*7/12,"")</f>
        <v/>
      </c>
      <c r="F1965" s="14">
        <f>IF(AND(F1970&lt;&gt;"",D1970=D1958+1),F1958+(F1970-F1958)*7/12,"")</f>
        <v/>
      </c>
      <c r="G1965" s="14">
        <f>IF(AND(G1970&lt;&gt;"",D1970=D1958+1),G1958+(G1970-G1958)*7/12,"")</f>
        <v/>
      </c>
      <c r="H1965" s="14">
        <f>IF(AND(H1970&lt;&gt;"",D1970=D1958+1),H1958+(H1970-H1958)*7/12,"")</f>
        <v/>
      </c>
      <c r="I1965" s="14">
        <f>IF(AND(L1970&lt;&gt;"",D1970=D1958+1),I1958+(I1970-I1958)*7/12,"")</f>
        <v/>
      </c>
      <c r="J1965">
        <f>_xlfn.XLOOKUP($A1965,ALGLIB_SSA_XAUUSD!$AA$2:$AA$2401,ALGLIB_SSA_XAUUSD!$P$2:$P$2401,"",0)</f>
        <v/>
      </c>
      <c r="K1965">
        <f>_xlfn.XLOOKUP($A1965,ALGLIB_SSA_XAUUSD!$AA$2:$AA$2401,ALGLIB_SSA_XAUUSD!$Q$2:$Q$2401,"",0)</f>
        <v/>
      </c>
      <c r="L1965">
        <f>_xlfn.XLOOKUP($A1965,ALGLIB_SSA_XAUUSD!$AA$2:$AA$2401,ALGLIB_SSA_XAUUSD!$R$2:$R$2401,"",0)</f>
        <v/>
      </c>
      <c r="M1965">
        <f>_xlfn.XLOOKUP($A1965,ALGLIB_SSA_XAUUSD!$AA$2:$AA$2401,ALGLIB_SSA_XAUUSD!$S$2:$S$2401,"",0)</f>
        <v/>
      </c>
      <c r="N1965">
        <f>_xlfn.XLOOKUP($A1965,ALGLIB_SSA_XAUUSD!$AA$2:$AA$2401,ALGLIB_SSA_XAUUSD!$T$2:$T$2401,"",0)</f>
        <v/>
      </c>
      <c r="O1965">
        <f>_xlfn.XLOOKUP($A1965,ALGLIB_SSA_XAUUSD!$AA$2:$AA$2401,ALGLIB_SSA_XAUUSD!$U$2:$U$2401,"",0)</f>
        <v/>
      </c>
      <c r="P1965">
        <f>_xlfn.XLOOKUP($A1965,ALGLIB_SSA_XAUUSD!$AA$2:$AA$2401,ALGLIB_SSA_XAUUSD!$V$2:$V$2401,"",0)</f>
        <v/>
      </c>
      <c r="S1965">
        <f>A1965</f>
        <v/>
      </c>
      <c r="T1965">
        <f>J1965</f>
        <v/>
      </c>
      <c r="U1965">
        <f>K1965</f>
        <v/>
      </c>
      <c r="V1965" s="14">
        <f>IF($A1965="","",MOD(ROW()-2,12)+1)</f>
        <v/>
      </c>
      <c r="W1965">
        <f>L1965</f>
        <v/>
      </c>
      <c r="X1965" s="14">
        <f>IF(F1965="","",F1965)</f>
        <v/>
      </c>
      <c r="Y1965" s="14">
        <f>IF(G1965="","",G1965)</f>
        <v/>
      </c>
      <c r="Z1965">
        <f>M1965</f>
        <v/>
      </c>
      <c r="AA1965">
        <f>N1965</f>
        <v/>
      </c>
      <c r="AB1965" s="14">
        <f>IF(H1965="","",H1965)</f>
        <v/>
      </c>
      <c r="AC1965">
        <f>O1965</f>
        <v/>
      </c>
      <c r="AD1965" s="14">
        <f>IF(I1965="","",I1965)</f>
        <v/>
      </c>
      <c r="AE1965">
        <f>P1965</f>
        <v/>
      </c>
      <c r="AH1965">
        <f>IF(S1965&lt;&gt;"",S1965,AH1964+900)</f>
        <v/>
      </c>
      <c r="AI1965">
        <f>IF(T1965&lt;&gt;"",T1965,AI1964)</f>
        <v/>
      </c>
      <c r="AJ1965">
        <f>IF(U1965&lt;&gt;"",U1965,AJ1964)</f>
        <v/>
      </c>
      <c r="AK1965">
        <f>IF(W1965&lt;&gt;"",W1965,"")</f>
        <v/>
      </c>
      <c r="AL1965" s="14">
        <f>IF(X1965&lt;&gt;"",X1965,"")</f>
        <v/>
      </c>
      <c r="AM1965" s="14">
        <f>IF(Y1965&lt;&gt;"",Y1965,"")</f>
        <v/>
      </c>
      <c r="AN1965" s="14">
        <f>IF(OR(AL1965="",AM1965=""),"",AL1965-AM1965)</f>
        <v/>
      </c>
      <c r="AO1965">
        <f>IF(AN1965="","",IF(AN1965&gt;0,"Bullish","Bearish"))</f>
        <v/>
      </c>
      <c r="AP1965">
        <f>IF(AO1965="",AP1964,AO1965)</f>
        <v/>
      </c>
      <c r="AQ1965" s="14">
        <f>IF(AB1965&lt;&gt;"",AB1965,"")</f>
        <v/>
      </c>
      <c r="AR1965" s="14">
        <f>IF(AD1965&lt;&gt;"",AD1965,"")</f>
        <v/>
      </c>
      <c r="AS1965">
        <f>IF(AS1964+1=13,1,AS1964+1)</f>
        <v/>
      </c>
      <c r="AT1965">
        <f>IFERROR(IF(SLOPE($AQ$1946:$AQ$1957,$AS$1946:$AS$1957)&gt;0,MIN(3,ABS(SLOPE($AQ$1946:$AQ$1957,$AS$1946:$AS$1957))),IF(SLOPE($AQ$1946:$AQ$1957,$AS$1946:$AS$1957)&lt;-0.5,-0.5,0)),0)</f>
        <v/>
      </c>
      <c r="AU1965">
        <f>IFERROR(IF(SLOPE($AR$1946:$AR$1957,$AS$1946:$AS$1957)&lt;0,MAX(-3,-ABS(SLOPE($AR$1946:$AR$1957,$AS$1946:$AS$1957))),IF(SLOPE($AR$1946:$AR$1957,$AS$1946:$AS$1957)&gt;0.5,0.5,0)),0)</f>
        <v/>
      </c>
      <c r="AV1965">
        <f>($AQ$1958+(AT1965*(AS1965-1)))</f>
        <v/>
      </c>
      <c r="AW1965">
        <f>($AR$1958+(AU1965*(AS1965-1)))</f>
        <v/>
      </c>
      <c r="AX1965">
        <f>IF(AT1965&gt;0,AV1965+AT1965,AV1965)</f>
        <v/>
      </c>
      <c r="AY1965">
        <f>IF(AU1965&lt;0,AW1965+AU1965,AW1965)</f>
        <v/>
      </c>
      <c r="BA1965" s="14">
        <f>IFERROR(AX1965-AQ1965,"")</f>
        <v/>
      </c>
      <c r="BB1965" s="14">
        <f>IFERROR(AY1965-AR1965,"")</f>
        <v/>
      </c>
      <c r="BD1965">
        <f>AH1965</f>
        <v/>
      </c>
      <c r="BE1965">
        <f>AI1965</f>
        <v/>
      </c>
      <c r="BF1965">
        <f>AJ1965</f>
        <v/>
      </c>
      <c r="BG1965" s="14">
        <f>L1965</f>
        <v/>
      </c>
      <c r="BH1965" s="14">
        <f>IF(X1965="","",X1965)</f>
        <v/>
      </c>
      <c r="BI1965" s="14">
        <f>IF(Y1965="","",Y1965)</f>
        <v/>
      </c>
      <c r="BJ1965">
        <f>Z1965</f>
        <v/>
      </c>
      <c r="BK1965">
        <f>AA1965</f>
        <v/>
      </c>
      <c r="BL1965">
        <f>IFERROR(AX1965,"")</f>
        <v/>
      </c>
      <c r="BM1965">
        <f>IFERROR(AY1965,"")</f>
        <v/>
      </c>
    </row>
    <row r="1966" ht="14.25" customHeight="1">
      <c r="A1966">
        <f>ALGLIB_SSA_XAUUSD!AA1966</f>
        <v/>
      </c>
      <c r="B1966">
        <f>IF($A1966="","",INDEX(ALGLIB_SSA_XAUUSD!$B$2:$B$2401,MATCH($A1966,ALGLIB_SSA_XAUUSD!$A$2:$A$2401,1)))</f>
        <v/>
      </c>
      <c r="C1966">
        <f>IF($A1966="","",INDEX(ALGLIB_SSA_XAUUSD!$C$2:$C$2401,MATCH($A1966,ALGLIB_SSA_XAUUSD!$A$2:$A$2401,1)))</f>
        <v/>
      </c>
      <c r="D1966" s="14">
        <f>IF($A1966="","",INT((ROW()-2)/12)+1)</f>
        <v/>
      </c>
      <c r="E1966" s="14">
        <f>IF(AND(E1970&lt;&gt;"",D1970=D1958+1),E1958+(E1970-E1958)*8/12,"")</f>
        <v/>
      </c>
      <c r="F1966" s="14">
        <f>IF(AND(F1970&lt;&gt;"",D1970=D1958+1),F1958+(F1970-F1958)*8/12,"")</f>
        <v/>
      </c>
      <c r="G1966" s="14">
        <f>IF(AND(G1970&lt;&gt;"",D1970=D1958+1),G1958+(G1970-G1958)*8/12,"")</f>
        <v/>
      </c>
      <c r="H1966" s="14">
        <f>IF(AND(H1970&lt;&gt;"",D1970=D1958+1),H1958+(H1970-H1958)*8/12,"")</f>
        <v/>
      </c>
      <c r="I1966" s="14">
        <f>IF(AND(L1970&lt;&gt;"",D1970=D1958+1),I1958+(I1970-I1958)*8/12,"")</f>
        <v/>
      </c>
      <c r="J1966">
        <f>_xlfn.XLOOKUP($A1966,ALGLIB_SSA_XAUUSD!$AA$2:$AA$2401,ALGLIB_SSA_XAUUSD!$P$2:$P$2401,"",0)</f>
        <v/>
      </c>
      <c r="K1966">
        <f>_xlfn.XLOOKUP($A1966,ALGLIB_SSA_XAUUSD!$AA$2:$AA$2401,ALGLIB_SSA_XAUUSD!$Q$2:$Q$2401,"",0)</f>
        <v/>
      </c>
      <c r="L1966">
        <f>_xlfn.XLOOKUP($A1966,ALGLIB_SSA_XAUUSD!$AA$2:$AA$2401,ALGLIB_SSA_XAUUSD!$R$2:$R$2401,"",0)</f>
        <v/>
      </c>
      <c r="M1966">
        <f>_xlfn.XLOOKUP($A1966,ALGLIB_SSA_XAUUSD!$AA$2:$AA$2401,ALGLIB_SSA_XAUUSD!$S$2:$S$2401,"",0)</f>
        <v/>
      </c>
      <c r="N1966">
        <f>_xlfn.XLOOKUP($A1966,ALGLIB_SSA_XAUUSD!$AA$2:$AA$2401,ALGLIB_SSA_XAUUSD!$T$2:$T$2401,"",0)</f>
        <v/>
      </c>
      <c r="O1966">
        <f>_xlfn.XLOOKUP($A1966,ALGLIB_SSA_XAUUSD!$AA$2:$AA$2401,ALGLIB_SSA_XAUUSD!$U$2:$U$2401,"",0)</f>
        <v/>
      </c>
      <c r="P1966">
        <f>_xlfn.XLOOKUP($A1966,ALGLIB_SSA_XAUUSD!$AA$2:$AA$2401,ALGLIB_SSA_XAUUSD!$V$2:$V$2401,"",0)</f>
        <v/>
      </c>
      <c r="S1966">
        <f>A1966</f>
        <v/>
      </c>
      <c r="T1966">
        <f>J1966</f>
        <v/>
      </c>
      <c r="U1966">
        <f>K1966</f>
        <v/>
      </c>
      <c r="V1966" s="14">
        <f>IF($A1966="","",MOD(ROW()-2,12)+1)</f>
        <v/>
      </c>
      <c r="W1966">
        <f>L1966</f>
        <v/>
      </c>
      <c r="X1966" s="14">
        <f>IF(F1966="","",F1966)</f>
        <v/>
      </c>
      <c r="Y1966" s="14">
        <f>IF(G1966="","",G1966)</f>
        <v/>
      </c>
      <c r="Z1966">
        <f>M1966</f>
        <v/>
      </c>
      <c r="AA1966">
        <f>N1966</f>
        <v/>
      </c>
      <c r="AB1966" s="14">
        <f>IF(H1966="","",H1966)</f>
        <v/>
      </c>
      <c r="AC1966">
        <f>O1966</f>
        <v/>
      </c>
      <c r="AD1966" s="14">
        <f>IF(I1966="","",I1966)</f>
        <v/>
      </c>
      <c r="AE1966">
        <f>P1966</f>
        <v/>
      </c>
      <c r="AH1966">
        <f>IF(S1966&lt;&gt;"",S1966,AH1965+900)</f>
        <v/>
      </c>
      <c r="AI1966">
        <f>IF(T1966&lt;&gt;"",T1966,AI1965)</f>
        <v/>
      </c>
      <c r="AJ1966">
        <f>IF(U1966&lt;&gt;"",U1966,AJ1965)</f>
        <v/>
      </c>
      <c r="AK1966">
        <f>IF(W1966&lt;&gt;"",W1966,"")</f>
        <v/>
      </c>
      <c r="AL1966" s="14">
        <f>IF(X1966&lt;&gt;"",X1966,"")</f>
        <v/>
      </c>
      <c r="AM1966" s="14">
        <f>IF(Y1966&lt;&gt;"",Y1966,"")</f>
        <v/>
      </c>
      <c r="AN1966" s="14">
        <f>IF(OR(AL1966="",AM1966=""),"",AL1966-AM1966)</f>
        <v/>
      </c>
      <c r="AO1966">
        <f>IF(AN1966="","",IF(AN1966&gt;0,"Bullish","Bearish"))</f>
        <v/>
      </c>
      <c r="AP1966">
        <f>IF(AO1966="",AP1965,AO1966)</f>
        <v/>
      </c>
      <c r="AQ1966" s="14">
        <f>IF(AB1966&lt;&gt;"",AB1966,"")</f>
        <v/>
      </c>
      <c r="AR1966" s="14">
        <f>IF(AD1966&lt;&gt;"",AD1966,"")</f>
        <v/>
      </c>
      <c r="AS1966">
        <f>IF(AS1965+1=13,1,AS1965+1)</f>
        <v/>
      </c>
      <c r="AT1966">
        <f>IFERROR(IF(SLOPE($AQ$1946:$AQ$1957,$AS$1946:$AS$1957)&gt;0,MIN(3,ABS(SLOPE($AQ$1946:$AQ$1957,$AS$1946:$AS$1957))),IF(SLOPE($AQ$1946:$AQ$1957,$AS$1946:$AS$1957)&lt;-0.5,-0.5,0)),0)</f>
        <v/>
      </c>
      <c r="AU1966">
        <f>IFERROR(IF(SLOPE($AR$1946:$AR$1957,$AS$1946:$AS$1957)&lt;0,MAX(-3,-ABS(SLOPE($AR$1946:$AR$1957,$AS$1946:$AS$1957))),IF(SLOPE($AR$1946:$AR$1957,$AS$1946:$AS$1957)&gt;0.5,0.5,0)),0)</f>
        <v/>
      </c>
      <c r="AV1966">
        <f>($AQ$1958+(AT1966*(AS1966-1)))</f>
        <v/>
      </c>
      <c r="AW1966">
        <f>($AR$1958+(AU1966*(AS1966-1)))</f>
        <v/>
      </c>
      <c r="AX1966">
        <f>IF(AT1966&gt;0,AV1966+AT1966,AV1966)</f>
        <v/>
      </c>
      <c r="AY1966">
        <f>IF(AU1966&lt;0,AW1966+AU1966,AW1966)</f>
        <v/>
      </c>
      <c r="BA1966" s="14">
        <f>IFERROR(AX1966-AQ1966,"")</f>
        <v/>
      </c>
      <c r="BB1966" s="14">
        <f>IFERROR(AY1966-AR1966,"")</f>
        <v/>
      </c>
      <c r="BD1966">
        <f>AH1966</f>
        <v/>
      </c>
      <c r="BE1966">
        <f>AI1966</f>
        <v/>
      </c>
      <c r="BF1966">
        <f>AJ1966</f>
        <v/>
      </c>
      <c r="BG1966" s="14">
        <f>L1966</f>
        <v/>
      </c>
      <c r="BH1966" s="14">
        <f>IF(X1966="","",X1966)</f>
        <v/>
      </c>
      <c r="BI1966" s="14">
        <f>IF(Y1966="","",Y1966)</f>
        <v/>
      </c>
      <c r="BJ1966">
        <f>Z1966</f>
        <v/>
      </c>
      <c r="BK1966">
        <f>AA1966</f>
        <v/>
      </c>
      <c r="BL1966">
        <f>IFERROR(AX1966,"")</f>
        <v/>
      </c>
      <c r="BM1966">
        <f>IFERROR(AY1966,"")</f>
        <v/>
      </c>
    </row>
    <row r="1967" ht="14.25" customHeight="1">
      <c r="A1967">
        <f>ALGLIB_SSA_XAUUSD!AA1967</f>
        <v/>
      </c>
      <c r="B1967">
        <f>IF($A1967="","",INDEX(ALGLIB_SSA_XAUUSD!$B$2:$B$2401,MATCH($A1967,ALGLIB_SSA_XAUUSD!$A$2:$A$2401,1)))</f>
        <v/>
      </c>
      <c r="C1967">
        <f>IF($A1967="","",INDEX(ALGLIB_SSA_XAUUSD!$C$2:$C$2401,MATCH($A1967,ALGLIB_SSA_XAUUSD!$A$2:$A$2401,1)))</f>
        <v/>
      </c>
      <c r="D1967" s="14">
        <f>IF($A1967="","",INT((ROW()-2)/12)+1)</f>
        <v/>
      </c>
      <c r="E1967" s="14">
        <f>IF(AND(E1970&lt;&gt;"",D1970=D1958+1),E1958+(E1970-E1958)*9/12,"")</f>
        <v/>
      </c>
      <c r="F1967" s="14">
        <f>IF(AND(F1970&lt;&gt;"",D1970=D1958+1),F1958+(F1970-F1958)*9/12,"")</f>
        <v/>
      </c>
      <c r="G1967" s="14">
        <f>IF(AND(G1970&lt;&gt;"",D1970=D1958+1),G1958+(G1970-G1958)*9/12,"")</f>
        <v/>
      </c>
      <c r="H1967" s="14">
        <f>IF(AND(H1970&lt;&gt;"",D1970=D1958+1),H1958+(H1970-H1958)*9/12,"")</f>
        <v/>
      </c>
      <c r="I1967" s="14">
        <f>IF(AND(L1970&lt;&gt;"",D1970=D1958+1),I1958+(I1970-I1958)*9/12,"")</f>
        <v/>
      </c>
      <c r="J1967">
        <f>_xlfn.XLOOKUP($A1967,ALGLIB_SSA_XAUUSD!$AA$2:$AA$2401,ALGLIB_SSA_XAUUSD!$P$2:$P$2401,"",0)</f>
        <v/>
      </c>
      <c r="K1967">
        <f>_xlfn.XLOOKUP($A1967,ALGLIB_SSA_XAUUSD!$AA$2:$AA$2401,ALGLIB_SSA_XAUUSD!$Q$2:$Q$2401,"",0)</f>
        <v/>
      </c>
      <c r="L1967">
        <f>_xlfn.XLOOKUP($A1967,ALGLIB_SSA_XAUUSD!$AA$2:$AA$2401,ALGLIB_SSA_XAUUSD!$R$2:$R$2401,"",0)</f>
        <v/>
      </c>
      <c r="M1967">
        <f>_xlfn.XLOOKUP($A1967,ALGLIB_SSA_XAUUSD!$AA$2:$AA$2401,ALGLIB_SSA_XAUUSD!$S$2:$S$2401,"",0)</f>
        <v/>
      </c>
      <c r="N1967">
        <f>_xlfn.XLOOKUP($A1967,ALGLIB_SSA_XAUUSD!$AA$2:$AA$2401,ALGLIB_SSA_XAUUSD!$T$2:$T$2401,"",0)</f>
        <v/>
      </c>
      <c r="O1967">
        <f>_xlfn.XLOOKUP($A1967,ALGLIB_SSA_XAUUSD!$AA$2:$AA$2401,ALGLIB_SSA_XAUUSD!$U$2:$U$2401,"",0)</f>
        <v/>
      </c>
      <c r="P1967">
        <f>_xlfn.XLOOKUP($A1967,ALGLIB_SSA_XAUUSD!$AA$2:$AA$2401,ALGLIB_SSA_XAUUSD!$V$2:$V$2401,"",0)</f>
        <v/>
      </c>
      <c r="S1967">
        <f>A1967</f>
        <v/>
      </c>
      <c r="T1967">
        <f>J1967</f>
        <v/>
      </c>
      <c r="U1967">
        <f>K1967</f>
        <v/>
      </c>
      <c r="V1967" s="14">
        <f>IF($A1967="","",MOD(ROW()-2,12)+1)</f>
        <v/>
      </c>
      <c r="W1967">
        <f>L1967</f>
        <v/>
      </c>
      <c r="X1967" s="14">
        <f>IF(F1967="","",F1967)</f>
        <v/>
      </c>
      <c r="Y1967" s="14">
        <f>IF(G1967="","",G1967)</f>
        <v/>
      </c>
      <c r="Z1967">
        <f>M1967</f>
        <v/>
      </c>
      <c r="AA1967">
        <f>N1967</f>
        <v/>
      </c>
      <c r="AB1967" s="14">
        <f>IF(H1967="","",H1967)</f>
        <v/>
      </c>
      <c r="AC1967">
        <f>O1967</f>
        <v/>
      </c>
      <c r="AD1967" s="14">
        <f>IF(I1967="","",I1967)</f>
        <v/>
      </c>
      <c r="AE1967">
        <f>P1967</f>
        <v/>
      </c>
      <c r="AH1967">
        <f>IF(S1967&lt;&gt;"",S1967,AH1966+900)</f>
        <v/>
      </c>
      <c r="AI1967">
        <f>IF(T1967&lt;&gt;"",T1967,AI1966)</f>
        <v/>
      </c>
      <c r="AJ1967">
        <f>IF(U1967&lt;&gt;"",U1967,AJ1966)</f>
        <v/>
      </c>
      <c r="AK1967">
        <f>IF(W1967&lt;&gt;"",W1967,"")</f>
        <v/>
      </c>
      <c r="AL1967" s="14">
        <f>IF(X1967&lt;&gt;"",X1967,"")</f>
        <v/>
      </c>
      <c r="AM1967" s="14">
        <f>IF(Y1967&lt;&gt;"",Y1967,"")</f>
        <v/>
      </c>
      <c r="AN1967" s="14">
        <f>IF(OR(AL1967="",AM1967=""),"",AL1967-AM1967)</f>
        <v/>
      </c>
      <c r="AO1967">
        <f>IF(AN1967="","",IF(AN1967&gt;0,"Bullish","Bearish"))</f>
        <v/>
      </c>
      <c r="AP1967">
        <f>IF(AO1967="",AP1966,AO1967)</f>
        <v/>
      </c>
      <c r="AQ1967" s="14">
        <f>IF(AB1967&lt;&gt;"",AB1967,"")</f>
        <v/>
      </c>
      <c r="AR1967" s="14">
        <f>IF(AD1967&lt;&gt;"",AD1967,"")</f>
        <v/>
      </c>
      <c r="AS1967">
        <f>IF(AS1966+1=13,1,AS1966+1)</f>
        <v/>
      </c>
      <c r="AT1967">
        <f>IFERROR(IF(SLOPE($AQ$1946:$AQ$1957,$AS$1946:$AS$1957)&gt;0,MIN(3,ABS(SLOPE($AQ$1946:$AQ$1957,$AS$1946:$AS$1957))),IF(SLOPE($AQ$1946:$AQ$1957,$AS$1946:$AS$1957)&lt;-0.5,-0.5,0)),0)</f>
        <v/>
      </c>
      <c r="AU1967">
        <f>IFERROR(IF(SLOPE($AR$1946:$AR$1957,$AS$1946:$AS$1957)&lt;0,MAX(-3,-ABS(SLOPE($AR$1946:$AR$1957,$AS$1946:$AS$1957))),IF(SLOPE($AR$1946:$AR$1957,$AS$1946:$AS$1957)&gt;0.5,0.5,0)),0)</f>
        <v/>
      </c>
      <c r="AV1967">
        <f>($AQ$1958+(AT1967*(AS1967-1)))</f>
        <v/>
      </c>
      <c r="AW1967">
        <f>($AR$1958+(AU1967*(AS1967-1)))</f>
        <v/>
      </c>
      <c r="AX1967">
        <f>IF(AT1967&gt;0,AV1967+AT1967,AV1967)</f>
        <v/>
      </c>
      <c r="AY1967">
        <f>IF(AU1967&lt;0,AW1967+AU1967,AW1967)</f>
        <v/>
      </c>
      <c r="BA1967" s="14">
        <f>IFERROR(AX1967-AQ1967,"")</f>
        <v/>
      </c>
      <c r="BB1967" s="14">
        <f>IFERROR(AY1967-AR1967,"")</f>
        <v/>
      </c>
      <c r="BD1967">
        <f>AH1967</f>
        <v/>
      </c>
      <c r="BE1967">
        <f>AI1967</f>
        <v/>
      </c>
      <c r="BF1967">
        <f>AJ1967</f>
        <v/>
      </c>
      <c r="BG1967" s="14">
        <f>L1967</f>
        <v/>
      </c>
      <c r="BH1967" s="14">
        <f>IF(X1967="","",X1967)</f>
        <v/>
      </c>
      <c r="BI1967" s="14">
        <f>IF(Y1967="","",Y1967)</f>
        <v/>
      </c>
      <c r="BJ1967">
        <f>Z1967</f>
        <v/>
      </c>
      <c r="BK1967">
        <f>AA1967</f>
        <v/>
      </c>
      <c r="BL1967">
        <f>IFERROR(AX1967,"")</f>
        <v/>
      </c>
      <c r="BM1967">
        <f>IFERROR(AY1967,"")</f>
        <v/>
      </c>
    </row>
    <row r="1968" ht="14.25" customHeight="1">
      <c r="A1968">
        <f>ALGLIB_SSA_XAUUSD!AA1968</f>
        <v/>
      </c>
      <c r="B1968">
        <f>IF($A1968="","",INDEX(ALGLIB_SSA_XAUUSD!$B$2:$B$2401,MATCH($A1968,ALGLIB_SSA_XAUUSD!$A$2:$A$2401,1)))</f>
        <v/>
      </c>
      <c r="C1968">
        <f>IF($A1968="","",INDEX(ALGLIB_SSA_XAUUSD!$C$2:$C$2401,MATCH($A1968,ALGLIB_SSA_XAUUSD!$A$2:$A$2401,1)))</f>
        <v/>
      </c>
      <c r="D1968" s="14">
        <f>IF($A1968="","",INT((ROW()-2)/12)+1)</f>
        <v/>
      </c>
      <c r="E1968" s="14">
        <f>IF(AND(E1970&lt;&gt;"",D1970=D1958+1),E1958+(E1970-E1958)*10/12,"")</f>
        <v/>
      </c>
      <c r="F1968" s="14">
        <f>IF(AND(F1970&lt;&gt;"",D1970=D1958+1),F1958+(F1970-F1958)*10/12,"")</f>
        <v/>
      </c>
      <c r="G1968" s="14">
        <f>IF(AND(G1970&lt;&gt;"",D1970=D1958+1),G1958+(G1970-G1958)*10/12,"")</f>
        <v/>
      </c>
      <c r="H1968" s="14">
        <f>IF(AND(H1970&lt;&gt;"",D1970=D1958+1),H1958+(H1970-H1958)*10/12,"")</f>
        <v/>
      </c>
      <c r="I1968" s="14">
        <f>IF(AND(L1970&lt;&gt;"",D1970=D1958+1),I1958+(I1970-I1958)*10/12,"")</f>
        <v/>
      </c>
      <c r="J1968">
        <f>_xlfn.XLOOKUP($A1968,ALGLIB_SSA_XAUUSD!$AA$2:$AA$2401,ALGLIB_SSA_XAUUSD!$P$2:$P$2401,"",0)</f>
        <v/>
      </c>
      <c r="K1968">
        <f>_xlfn.XLOOKUP($A1968,ALGLIB_SSA_XAUUSD!$AA$2:$AA$2401,ALGLIB_SSA_XAUUSD!$Q$2:$Q$2401,"",0)</f>
        <v/>
      </c>
      <c r="L1968">
        <f>_xlfn.XLOOKUP($A1968,ALGLIB_SSA_XAUUSD!$AA$2:$AA$2401,ALGLIB_SSA_XAUUSD!$R$2:$R$2401,"",0)</f>
        <v/>
      </c>
      <c r="M1968">
        <f>_xlfn.XLOOKUP($A1968,ALGLIB_SSA_XAUUSD!$AA$2:$AA$2401,ALGLIB_SSA_XAUUSD!$S$2:$S$2401,"",0)</f>
        <v/>
      </c>
      <c r="N1968">
        <f>_xlfn.XLOOKUP($A1968,ALGLIB_SSA_XAUUSD!$AA$2:$AA$2401,ALGLIB_SSA_XAUUSD!$T$2:$T$2401,"",0)</f>
        <v/>
      </c>
      <c r="O1968">
        <f>_xlfn.XLOOKUP($A1968,ALGLIB_SSA_XAUUSD!$AA$2:$AA$2401,ALGLIB_SSA_XAUUSD!$U$2:$U$2401,"",0)</f>
        <v/>
      </c>
      <c r="P1968">
        <f>_xlfn.XLOOKUP($A1968,ALGLIB_SSA_XAUUSD!$AA$2:$AA$2401,ALGLIB_SSA_XAUUSD!$V$2:$V$2401,"",0)</f>
        <v/>
      </c>
      <c r="S1968">
        <f>A1968</f>
        <v/>
      </c>
      <c r="T1968">
        <f>J1968</f>
        <v/>
      </c>
      <c r="U1968">
        <f>K1968</f>
        <v/>
      </c>
      <c r="V1968" s="14">
        <f>IF($A1968="","",MOD(ROW()-2,12)+1)</f>
        <v/>
      </c>
      <c r="W1968">
        <f>L1968</f>
        <v/>
      </c>
      <c r="X1968" s="14">
        <f>IF(F1968="","",F1968)</f>
        <v/>
      </c>
      <c r="Y1968" s="14">
        <f>IF(G1968="","",G1968)</f>
        <v/>
      </c>
      <c r="Z1968">
        <f>M1968</f>
        <v/>
      </c>
      <c r="AA1968">
        <f>N1968</f>
        <v/>
      </c>
      <c r="AB1968" s="14">
        <f>IF(H1968="","",H1968)</f>
        <v/>
      </c>
      <c r="AC1968">
        <f>O1968</f>
        <v/>
      </c>
      <c r="AD1968" s="14">
        <f>IF(I1968="","",I1968)</f>
        <v/>
      </c>
      <c r="AE1968">
        <f>P1968</f>
        <v/>
      </c>
      <c r="AH1968">
        <f>IF(S1968&lt;&gt;"",S1968,AH1967+900)</f>
        <v/>
      </c>
      <c r="AI1968">
        <f>IF(T1968&lt;&gt;"",T1968,AI1967)</f>
        <v/>
      </c>
      <c r="AJ1968">
        <f>IF(U1968&lt;&gt;"",U1968,AJ1967)</f>
        <v/>
      </c>
      <c r="AK1968">
        <f>IF(W1968&lt;&gt;"",W1968,"")</f>
        <v/>
      </c>
      <c r="AL1968" s="14">
        <f>IF(X1968&lt;&gt;"",X1968,"")</f>
        <v/>
      </c>
      <c r="AM1968" s="14">
        <f>IF(Y1968&lt;&gt;"",Y1968,"")</f>
        <v/>
      </c>
      <c r="AN1968" s="14">
        <f>IF(OR(AL1968="",AM1968=""),"",AL1968-AM1968)</f>
        <v/>
      </c>
      <c r="AO1968">
        <f>IF(AN1968="","",IF(AN1968&gt;0,"Bullish","Bearish"))</f>
        <v/>
      </c>
      <c r="AP1968">
        <f>IF(AO1968="",AP1967,AO1968)</f>
        <v/>
      </c>
      <c r="AQ1968" s="14">
        <f>IF(AB1968&lt;&gt;"",AB1968,"")</f>
        <v/>
      </c>
      <c r="AR1968" s="14">
        <f>IF(AD1968&lt;&gt;"",AD1968,"")</f>
        <v/>
      </c>
      <c r="AS1968">
        <f>IF(AS1967+1=13,1,AS1967+1)</f>
        <v/>
      </c>
      <c r="AT1968">
        <f>IFERROR(IF(SLOPE($AQ$1946:$AQ$1957,$AS$1946:$AS$1957)&gt;0,MIN(3,ABS(SLOPE($AQ$1946:$AQ$1957,$AS$1946:$AS$1957))),IF(SLOPE($AQ$1946:$AQ$1957,$AS$1946:$AS$1957)&lt;-0.5,-0.5,0)),0)</f>
        <v/>
      </c>
      <c r="AU1968">
        <f>IFERROR(IF(SLOPE($AR$1946:$AR$1957,$AS$1946:$AS$1957)&lt;0,MAX(-3,-ABS(SLOPE($AR$1946:$AR$1957,$AS$1946:$AS$1957))),IF(SLOPE($AR$1946:$AR$1957,$AS$1946:$AS$1957)&gt;0.5,0.5,0)),0)</f>
        <v/>
      </c>
      <c r="AV1968">
        <f>($AQ$1958+(AT1968*(AS1968-1)))</f>
        <v/>
      </c>
      <c r="AW1968">
        <f>($AR$1958+(AU1968*(AS1968-1)))</f>
        <v/>
      </c>
      <c r="AX1968">
        <f>IF(AT1968&gt;0,AV1968+AT1968,AV1968)</f>
        <v/>
      </c>
      <c r="AY1968">
        <f>IF(AU1968&lt;0,AW1968+AU1968,AW1968)</f>
        <v/>
      </c>
      <c r="BA1968" s="14">
        <f>IFERROR(AX1968-AQ1968,"")</f>
        <v/>
      </c>
      <c r="BB1968" s="14">
        <f>IFERROR(AY1968-AR1968,"")</f>
        <v/>
      </c>
      <c r="BD1968">
        <f>AH1968</f>
        <v/>
      </c>
      <c r="BE1968">
        <f>AI1968</f>
        <v/>
      </c>
      <c r="BF1968">
        <f>AJ1968</f>
        <v/>
      </c>
      <c r="BG1968" s="14">
        <f>L1968</f>
        <v/>
      </c>
      <c r="BH1968" s="14">
        <f>IF(X1968="","",X1968)</f>
        <v/>
      </c>
      <c r="BI1968" s="14">
        <f>IF(Y1968="","",Y1968)</f>
        <v/>
      </c>
      <c r="BJ1968">
        <f>Z1968</f>
        <v/>
      </c>
      <c r="BK1968">
        <f>AA1968</f>
        <v/>
      </c>
      <c r="BL1968">
        <f>IFERROR(AX1968,"")</f>
        <v/>
      </c>
      <c r="BM1968">
        <f>IFERROR(AY1968,"")</f>
        <v/>
      </c>
    </row>
    <row r="1969" ht="14.25" customHeight="1">
      <c r="A1969">
        <f>ALGLIB_SSA_XAUUSD!AA1969</f>
        <v/>
      </c>
      <c r="B1969">
        <f>IF($A1969="","",INDEX(ALGLIB_SSA_XAUUSD!$B$2:$B$2401,MATCH($A1969,ALGLIB_SSA_XAUUSD!$A$2:$A$2401,1)))</f>
        <v/>
      </c>
      <c r="C1969">
        <f>IF($A1969="","",INDEX(ALGLIB_SSA_XAUUSD!$C$2:$C$2401,MATCH($A1969,ALGLIB_SSA_XAUUSD!$A$2:$A$2401,1)))</f>
        <v/>
      </c>
      <c r="D1969" s="14">
        <f>IF($A1969="","",INT((ROW()-2)/12)+1)</f>
        <v/>
      </c>
      <c r="E1969" s="14">
        <f>IF(AND(E1970&lt;&gt;"",D1970=D1958+1),E1958+(E1970-E1958)*11/12,"")</f>
        <v/>
      </c>
      <c r="F1969" s="14">
        <f>IF(AND(F1970&lt;&gt;"",D1970=D1958+1),F1958+(F1970-F1958)*11/12,"")</f>
        <v/>
      </c>
      <c r="G1969" s="14">
        <f>IF(AND(G1970&lt;&gt;"",D1970=D1958+1),G1958+(G1970-G1958)*11/12,"")</f>
        <v/>
      </c>
      <c r="H1969" s="14">
        <f>IF(AND(H1970&lt;&gt;"",D1970=D1958+1),H1958+(H1970-H1958)*11/12,"")</f>
        <v/>
      </c>
      <c r="I1969" s="14">
        <f>IF(AND(L1970&lt;&gt;"",D1970=D1958+1),I1958+(I1970-I1958)*11/12,"")</f>
        <v/>
      </c>
      <c r="J1969">
        <f>_xlfn.XLOOKUP($A1969,ALGLIB_SSA_XAUUSD!$AA$2:$AA$2401,ALGLIB_SSA_XAUUSD!$P$2:$P$2401,"",0)</f>
        <v/>
      </c>
      <c r="K1969">
        <f>_xlfn.XLOOKUP($A1969,ALGLIB_SSA_XAUUSD!$AA$2:$AA$2401,ALGLIB_SSA_XAUUSD!$Q$2:$Q$2401,"",0)</f>
        <v/>
      </c>
      <c r="L1969">
        <f>_xlfn.XLOOKUP($A1969,ALGLIB_SSA_XAUUSD!$AA$2:$AA$2401,ALGLIB_SSA_XAUUSD!$R$2:$R$2401,"",0)</f>
        <v/>
      </c>
      <c r="M1969">
        <f>_xlfn.XLOOKUP($A1969,ALGLIB_SSA_XAUUSD!$AA$2:$AA$2401,ALGLIB_SSA_XAUUSD!$S$2:$S$2401,"",0)</f>
        <v/>
      </c>
      <c r="N1969">
        <f>_xlfn.XLOOKUP($A1969,ALGLIB_SSA_XAUUSD!$AA$2:$AA$2401,ALGLIB_SSA_XAUUSD!$T$2:$T$2401,"",0)</f>
        <v/>
      </c>
      <c r="O1969">
        <f>_xlfn.XLOOKUP($A1969,ALGLIB_SSA_XAUUSD!$AA$2:$AA$2401,ALGLIB_SSA_XAUUSD!$U$2:$U$2401,"",0)</f>
        <v/>
      </c>
      <c r="P1969">
        <f>_xlfn.XLOOKUP($A1969,ALGLIB_SSA_XAUUSD!$AA$2:$AA$2401,ALGLIB_SSA_XAUUSD!$V$2:$V$2401,"",0)</f>
        <v/>
      </c>
      <c r="S1969">
        <f>A1969</f>
        <v/>
      </c>
      <c r="T1969">
        <f>J1969</f>
        <v/>
      </c>
      <c r="U1969">
        <f>K1969</f>
        <v/>
      </c>
      <c r="V1969" s="14">
        <f>IF($A1969="","",MOD(ROW()-2,12)+1)</f>
        <v/>
      </c>
      <c r="W1969">
        <f>L1969</f>
        <v/>
      </c>
      <c r="X1969" s="14">
        <f>IF(F1969="","",F1969)</f>
        <v/>
      </c>
      <c r="Y1969" s="14">
        <f>IF(G1969="","",G1969)</f>
        <v/>
      </c>
      <c r="Z1969">
        <f>M1969</f>
        <v/>
      </c>
      <c r="AA1969">
        <f>N1969</f>
        <v/>
      </c>
      <c r="AB1969" s="14">
        <f>IF(H1969="","",H1969)</f>
        <v/>
      </c>
      <c r="AC1969">
        <f>O1969</f>
        <v/>
      </c>
      <c r="AD1969" s="14">
        <f>IF(I1969="","",I1969)</f>
        <v/>
      </c>
      <c r="AE1969">
        <f>P1969</f>
        <v/>
      </c>
      <c r="AH1969">
        <f>IF(S1969&lt;&gt;"",S1969,AH1968+900)</f>
        <v/>
      </c>
      <c r="AI1969">
        <f>IF(T1969&lt;&gt;"",T1969,AI1968)</f>
        <v/>
      </c>
      <c r="AJ1969">
        <f>IF(U1969&lt;&gt;"",U1969,AJ1968)</f>
        <v/>
      </c>
      <c r="AK1969">
        <f>IF(W1969&lt;&gt;"",W1969,"")</f>
        <v/>
      </c>
      <c r="AL1969" s="14">
        <f>IF(X1969&lt;&gt;"",X1969,"")</f>
        <v/>
      </c>
      <c r="AM1969" s="14">
        <f>IF(Y1969&lt;&gt;"",Y1969,"")</f>
        <v/>
      </c>
      <c r="AN1969" s="14">
        <f>IF(OR(AL1969="",AM1969=""),"",AL1969-AM1969)</f>
        <v/>
      </c>
      <c r="AO1969">
        <f>IF(AN1969="","",IF(AN1969&gt;0,"Bullish","Bearish"))</f>
        <v/>
      </c>
      <c r="AP1969">
        <f>IF(AO1969="",AP1968,AO1969)</f>
        <v/>
      </c>
      <c r="AQ1969" s="14">
        <f>IF(AB1969&lt;&gt;"",AB1969,"")</f>
        <v/>
      </c>
      <c r="AR1969" s="14">
        <f>IF(AD1969&lt;&gt;"",AD1969,"")</f>
        <v/>
      </c>
      <c r="AS1969">
        <f>IF(AS1968+1=13,1,AS1968+1)</f>
        <v/>
      </c>
      <c r="AT1969">
        <f>IFERROR(IF(SLOPE($AQ$1946:$AQ$1957,$AS$1946:$AS$1957)&gt;0,MIN(3,ABS(SLOPE($AQ$1946:$AQ$1957,$AS$1946:$AS$1957))),IF(SLOPE($AQ$1946:$AQ$1957,$AS$1946:$AS$1957)&lt;-0.5,-0.5,0)),0)</f>
        <v/>
      </c>
      <c r="AU1969">
        <f>IFERROR(IF(SLOPE($AR$1946:$AR$1957,$AS$1946:$AS$1957)&lt;0,MAX(-3,-ABS(SLOPE($AR$1946:$AR$1957,$AS$1946:$AS$1957))),IF(SLOPE($AR$1946:$AR$1957,$AS$1946:$AS$1957)&gt;0.5,0.5,0)),0)</f>
        <v/>
      </c>
      <c r="AV1969">
        <f>($AQ$1958+(AT1969*(AS1969-1)))</f>
        <v/>
      </c>
      <c r="AW1969">
        <f>($AR$1958+(AU1969*(AS1969-1)))</f>
        <v/>
      </c>
      <c r="AX1969">
        <f>IF(AT1969&gt;0,AV1969+AT1969,AV1969)</f>
        <v/>
      </c>
      <c r="AY1969">
        <f>IF(AU1969&lt;0,AW1969+AU1969,AW1969)</f>
        <v/>
      </c>
      <c r="BA1969" s="14">
        <f>IFERROR(AX1969-AQ1969,"")</f>
        <v/>
      </c>
      <c r="BB1969" s="14">
        <f>IFERROR(AY1969-AR1969,"")</f>
        <v/>
      </c>
      <c r="BD1969">
        <f>AH1969</f>
        <v/>
      </c>
      <c r="BE1969">
        <f>AI1969</f>
        <v/>
      </c>
      <c r="BF1969">
        <f>AJ1969</f>
        <v/>
      </c>
      <c r="BG1969" s="14">
        <f>L1969</f>
        <v/>
      </c>
      <c r="BH1969" s="14">
        <f>IF(X1969="","",X1969)</f>
        <v/>
      </c>
      <c r="BI1969" s="14">
        <f>IF(Y1969="","",Y1969)</f>
        <v/>
      </c>
      <c r="BJ1969">
        <f>Z1969</f>
        <v/>
      </c>
      <c r="BK1969">
        <f>AA1969</f>
        <v/>
      </c>
      <c r="BL1969">
        <f>IFERROR(AX1969,"")</f>
        <v/>
      </c>
      <c r="BM1969">
        <f>IFERROR(AY1969,"")</f>
        <v/>
      </c>
    </row>
    <row r="1970" ht="14.25" customHeight="1">
      <c r="A1970">
        <f>ALGLIB_SSA_XAUUSD!AA1970</f>
        <v/>
      </c>
      <c r="B1970">
        <f>IF($A1970="","",INDEX(ALGLIB_SSA_XAUUSD!$B$2:$B$2401,MATCH($A1970,ALGLIB_SSA_XAUUSD!$A$2:$A$2401,1)))</f>
        <v/>
      </c>
      <c r="C1970">
        <f>IF($A1970="","",INDEX(ALGLIB_SSA_XAUUSD!$C$2:$C$2401,MATCH($A1970,ALGLIB_SSA_XAUUSD!$A$2:$A$2401,1)))</f>
        <v/>
      </c>
      <c r="D1970" s="14">
        <f>IF($A1970="","",INT((ROW()-2)/12)+1)</f>
        <v/>
      </c>
      <c r="E1970" s="14">
        <f>IF($A1970="","",INDEX(ALGLIB_SSA_XAUUSD!$D$2:$D$2401,MATCH($A1970,ALGLIB_SSA_XAUUSD!$A$2:$A$2401,1)))</f>
        <v/>
      </c>
      <c r="F1970" s="14">
        <f>IF($A1970="","",INDEX(ALGLIB_SSA_XAUUSD!$E$2:$E$2401,MATCH($A1970,ALGLIB_SSA_XAUUSD!$A$2:$A$2401,1)))</f>
        <v/>
      </c>
      <c r="G1970" s="14">
        <f>IF($A1970="","",INDEX(ALGLIB_SSA_XAUUSD!$F$2:$F$2401,MATCH($A1970,ALGLIB_SSA_XAUUSD!$A$2:$A$2401,1)))</f>
        <v/>
      </c>
      <c r="H1970" s="14">
        <f>IF($A1970="","",INDEX(ALGLIB_SSA_XAUUSD!$G$2:$G$2401,MATCH($A1970,ALGLIB_SSA_XAUUSD!$A$2:$A$2401,1)))</f>
        <v/>
      </c>
      <c r="I1970" s="14">
        <f>IF($A1970="","",INDEX(ALGLIB_SSA_XAUUSD!$H$2:$H$2401,MATCH($A1970,ALGLIB_SSA_XAUUSD!$A$2:$A$2401,1)))</f>
        <v/>
      </c>
      <c r="J1970">
        <f>_xlfn.XLOOKUP($A1970,ALGLIB_SSA_XAUUSD!$AA$2:$AA$2401,ALGLIB_SSA_XAUUSD!$P$2:$P$2401,"",0)</f>
        <v/>
      </c>
      <c r="K1970">
        <f>_xlfn.XLOOKUP($A1970,ALGLIB_SSA_XAUUSD!$AA$2:$AA$2401,ALGLIB_SSA_XAUUSD!$Q$2:$Q$2401,"",0)</f>
        <v/>
      </c>
      <c r="L1970">
        <f>_xlfn.XLOOKUP($A1970,ALGLIB_SSA_XAUUSD!$AA$2:$AA$2401,ALGLIB_SSA_XAUUSD!$R$2:$R$2401,"",0)</f>
        <v/>
      </c>
      <c r="M1970">
        <f>_xlfn.XLOOKUP($A1970,ALGLIB_SSA_XAUUSD!$AA$2:$AA$2401,ALGLIB_SSA_XAUUSD!$S$2:$S$2401,"",0)</f>
        <v/>
      </c>
      <c r="N1970">
        <f>_xlfn.XLOOKUP($A1970,ALGLIB_SSA_XAUUSD!$AA$2:$AA$2401,ALGLIB_SSA_XAUUSD!$T$2:$T$2401,"",0)</f>
        <v/>
      </c>
      <c r="O1970">
        <f>_xlfn.XLOOKUP($A1970,ALGLIB_SSA_XAUUSD!$AA$2:$AA$2401,ALGLIB_SSA_XAUUSD!$U$2:$U$2401,"",0)</f>
        <v/>
      </c>
      <c r="P1970">
        <f>_xlfn.XLOOKUP($A1970,ALGLIB_SSA_XAUUSD!$AA$2:$AA$2401,ALGLIB_SSA_XAUUSD!$V$2:$V$2401,"",0)</f>
        <v/>
      </c>
      <c r="S1970">
        <f>A1970</f>
        <v/>
      </c>
      <c r="T1970">
        <f>J1970</f>
        <v/>
      </c>
      <c r="U1970">
        <f>K1970</f>
        <v/>
      </c>
      <c r="V1970" s="14">
        <f>IF($A1970="","",MOD(ROW()-2,12)+1)</f>
        <v/>
      </c>
      <c r="W1970">
        <f>L1970</f>
        <v/>
      </c>
      <c r="X1970" s="14">
        <f>IF(F1970="","",F1970)</f>
        <v/>
      </c>
      <c r="Y1970" s="14">
        <f>IF(G1970="","",G1970)</f>
        <v/>
      </c>
      <c r="Z1970">
        <f>M1970</f>
        <v/>
      </c>
      <c r="AA1970">
        <f>N1970</f>
        <v/>
      </c>
      <c r="AB1970" s="14">
        <f>IF(H1970="","",H1970)</f>
        <v/>
      </c>
      <c r="AC1970">
        <f>O1970</f>
        <v/>
      </c>
      <c r="AD1970" s="14">
        <f>IF(I1970="","",I1970)</f>
        <v/>
      </c>
      <c r="AE1970">
        <f>P1970</f>
        <v/>
      </c>
      <c r="AH1970">
        <f>IF(S1970&lt;&gt;"",S1970,AH1969+900)</f>
        <v/>
      </c>
      <c r="AI1970">
        <f>IF(T1970&lt;&gt;"",T1970,AI1969)</f>
        <v/>
      </c>
      <c r="AJ1970">
        <f>IF(U1970&lt;&gt;"",U1970,AJ1969)</f>
        <v/>
      </c>
      <c r="AK1970">
        <f>IF(W1970&lt;&gt;"",W1970,"")</f>
        <v/>
      </c>
      <c r="AL1970" s="14">
        <f>IF(X1970&lt;&gt;"",X1970,"")</f>
        <v/>
      </c>
      <c r="AM1970" s="14">
        <f>IF(Y1970&lt;&gt;"",Y1970,"")</f>
        <v/>
      </c>
      <c r="AN1970" s="14">
        <f>IF(OR(AL1970="",AM1970=""),"",AL1970-AM1970)</f>
        <v/>
      </c>
      <c r="AO1970">
        <f>IF(AN1970="","",IF(AN1970&gt;0,"Bullish","Bearish"))</f>
        <v/>
      </c>
      <c r="AP1970">
        <f>IF(AO1970="",AP1969,AO1970)</f>
        <v/>
      </c>
      <c r="AQ1970" s="14">
        <f>IF(AB1970&lt;&gt;"",AB1970,"")</f>
        <v/>
      </c>
      <c r="AR1970" s="14">
        <f>IF(AD1970&lt;&gt;"",AD1970,"")</f>
        <v/>
      </c>
      <c r="AS1970">
        <f>IF(AS1969+1=13,1,AS1969+1)</f>
        <v/>
      </c>
      <c r="AT1970">
        <f>IFERROR(IF(SLOPE($AQ$1958:$AQ$1969,$AS$1958:$AS$1969)&gt;0,MIN(3,ABS(SLOPE($AQ$1958:$AQ$1969,$AS$1958:$AS$1969))),IF(SLOPE($AQ$1958:$AQ$1969,$AS$1958:$AS$1969)&lt;-0.5,-0.5,0)),0)</f>
        <v/>
      </c>
      <c r="AU1970">
        <f>IFERROR(IF(SLOPE($AR$1958:$AR$1969,$AS$1958:$AS$1969)&lt;0,MAX(-3,-ABS(SLOPE($AR$1958:$AR$1969,$AS$1958:$AS$1969))),IF(SLOPE($AR$1958:$AR$1969,$AS$1958:$AS$1969)&gt;0.5,0.5,0)),0)</f>
        <v/>
      </c>
      <c r="AV1970">
        <f>($AQ$1970+(AT1970*(AS1970-1)))</f>
        <v/>
      </c>
      <c r="AW1970">
        <f>($AR$1970+(AU1970*(AS1970-1)))</f>
        <v/>
      </c>
      <c r="AX1970">
        <f>IF(AT1970&gt;0,AV1970+AT1970,AV1970)</f>
        <v/>
      </c>
      <c r="AY1970">
        <f>IF(AU1970&lt;0,AW1970+AU1970,AW1970)</f>
        <v/>
      </c>
      <c r="BA1970" s="14">
        <f>IFERROR(AX1970-AQ1970,"")</f>
        <v/>
      </c>
      <c r="BB1970" s="14">
        <f>IFERROR(AY1970-AR1970,"")</f>
        <v/>
      </c>
      <c r="BD1970">
        <f>AH1970</f>
        <v/>
      </c>
      <c r="BE1970">
        <f>AI1970</f>
        <v/>
      </c>
      <c r="BF1970">
        <f>AJ1970</f>
        <v/>
      </c>
      <c r="BG1970" s="14">
        <f>L1970</f>
        <v/>
      </c>
      <c r="BH1970" s="14">
        <f>IF(X1970="","",X1970)</f>
        <v/>
      </c>
      <c r="BI1970" s="14">
        <f>IF(Y1970="","",Y1970)</f>
        <v/>
      </c>
      <c r="BJ1970">
        <f>Z1970</f>
        <v/>
      </c>
      <c r="BK1970">
        <f>AA1970</f>
        <v/>
      </c>
      <c r="BL1970">
        <f>IFERROR(AX1970,"")</f>
        <v/>
      </c>
      <c r="BM1970">
        <f>IFERROR(AY1970,"")</f>
        <v/>
      </c>
    </row>
    <row r="1971" ht="14.25" customHeight="1">
      <c r="A1971">
        <f>ALGLIB_SSA_XAUUSD!AA1971</f>
        <v/>
      </c>
      <c r="B1971">
        <f>IF($A1971="","",INDEX(ALGLIB_SSA_XAUUSD!$B$2:$B$2401,MATCH($A1971,ALGLIB_SSA_XAUUSD!$A$2:$A$2401,1)))</f>
        <v/>
      </c>
      <c r="C1971">
        <f>IF($A1971="","",INDEX(ALGLIB_SSA_XAUUSD!$C$2:$C$2401,MATCH($A1971,ALGLIB_SSA_XAUUSD!$A$2:$A$2401,1)))</f>
        <v/>
      </c>
      <c r="D1971" s="14">
        <f>IF($A1971="","",INT((ROW()-2)/12)+1)</f>
        <v/>
      </c>
      <c r="E1971" s="14">
        <f>IF(AND(E1982&lt;&gt;"",D1982=D1970+1),E1970+(E1982-E1970)*1/12,"")</f>
        <v/>
      </c>
      <c r="F1971" s="14">
        <f>IF(AND(F1982&lt;&gt;"",D1982=D1970+1),F1970+(F1982-F1970)*1/12,"")</f>
        <v/>
      </c>
      <c r="G1971" s="14">
        <f>IF(AND(G1982&lt;&gt;"",D1982=D1970+1),G1970+(G1982-G1970)*1/12,"")</f>
        <v/>
      </c>
      <c r="H1971" s="14">
        <f>IF(AND(H1982&lt;&gt;"",D1982=D1970+1),H1970+(H1982-H1970)*1/12,"")</f>
        <v/>
      </c>
      <c r="I1971" s="14">
        <f>IF(AND(L1982&lt;&gt;"",D1982=D1970+1),I1970+(I1982-I1970)*1/12,"")</f>
        <v/>
      </c>
      <c r="J1971">
        <f>_xlfn.XLOOKUP($A1971,ALGLIB_SSA_XAUUSD!$AA$2:$AA$2401,ALGLIB_SSA_XAUUSD!$P$2:$P$2401,"",0)</f>
        <v/>
      </c>
      <c r="K1971">
        <f>_xlfn.XLOOKUP($A1971,ALGLIB_SSA_XAUUSD!$AA$2:$AA$2401,ALGLIB_SSA_XAUUSD!$Q$2:$Q$2401,"",0)</f>
        <v/>
      </c>
      <c r="L1971">
        <f>_xlfn.XLOOKUP($A1971,ALGLIB_SSA_XAUUSD!$AA$2:$AA$2401,ALGLIB_SSA_XAUUSD!$R$2:$R$2401,"",0)</f>
        <v/>
      </c>
      <c r="M1971">
        <f>_xlfn.XLOOKUP($A1971,ALGLIB_SSA_XAUUSD!$AA$2:$AA$2401,ALGLIB_SSA_XAUUSD!$S$2:$S$2401,"",0)</f>
        <v/>
      </c>
      <c r="N1971">
        <f>_xlfn.XLOOKUP($A1971,ALGLIB_SSA_XAUUSD!$AA$2:$AA$2401,ALGLIB_SSA_XAUUSD!$T$2:$T$2401,"",0)</f>
        <v/>
      </c>
      <c r="O1971">
        <f>_xlfn.XLOOKUP($A1971,ALGLIB_SSA_XAUUSD!$AA$2:$AA$2401,ALGLIB_SSA_XAUUSD!$U$2:$U$2401,"",0)</f>
        <v/>
      </c>
      <c r="P1971">
        <f>_xlfn.XLOOKUP($A1971,ALGLIB_SSA_XAUUSD!$AA$2:$AA$2401,ALGLIB_SSA_XAUUSD!$V$2:$V$2401,"",0)</f>
        <v/>
      </c>
      <c r="S1971">
        <f>A1971</f>
        <v/>
      </c>
      <c r="T1971">
        <f>J1971</f>
        <v/>
      </c>
      <c r="U1971">
        <f>K1971</f>
        <v/>
      </c>
      <c r="V1971" s="14">
        <f>IF($A1971="","",MOD(ROW()-2,12)+1)</f>
        <v/>
      </c>
      <c r="W1971">
        <f>L1971</f>
        <v/>
      </c>
      <c r="X1971" s="14">
        <f>IF(F1971="","",F1971)</f>
        <v/>
      </c>
      <c r="Y1971" s="14">
        <f>IF(G1971="","",G1971)</f>
        <v/>
      </c>
      <c r="Z1971">
        <f>M1971</f>
        <v/>
      </c>
      <c r="AA1971">
        <f>N1971</f>
        <v/>
      </c>
      <c r="AB1971" s="14">
        <f>IF(H1971="","",H1971)</f>
        <v/>
      </c>
      <c r="AC1971">
        <f>O1971</f>
        <v/>
      </c>
      <c r="AD1971" s="14">
        <f>IF(I1971="","",I1971)</f>
        <v/>
      </c>
      <c r="AE1971">
        <f>P1971</f>
        <v/>
      </c>
      <c r="AH1971">
        <f>IF(S1971&lt;&gt;"",S1971,AH1970+900)</f>
        <v/>
      </c>
      <c r="AI1971">
        <f>IF(T1971&lt;&gt;"",T1971,AI1970)</f>
        <v/>
      </c>
      <c r="AJ1971">
        <f>IF(U1971&lt;&gt;"",U1971,AJ1970)</f>
        <v/>
      </c>
      <c r="AK1971">
        <f>IF(W1971&lt;&gt;"",W1971,"")</f>
        <v/>
      </c>
      <c r="AL1971" s="14">
        <f>IF(X1971&lt;&gt;"",X1971,"")</f>
        <v/>
      </c>
      <c r="AM1971" s="14">
        <f>IF(Y1971&lt;&gt;"",Y1971,"")</f>
        <v/>
      </c>
      <c r="AN1971" s="14">
        <f>IF(OR(AL1971="",AM1971=""),"",AL1971-AM1971)</f>
        <v/>
      </c>
      <c r="AO1971">
        <f>IF(AN1971="","",IF(AN1971&gt;0,"Bullish","Bearish"))</f>
        <v/>
      </c>
      <c r="AP1971">
        <f>IF(AO1971="",AP1970,AO1971)</f>
        <v/>
      </c>
      <c r="AQ1971" s="14">
        <f>IF(AB1971&lt;&gt;"",AB1971,"")</f>
        <v/>
      </c>
      <c r="AR1971" s="14">
        <f>IF(AD1971&lt;&gt;"",AD1971,"")</f>
        <v/>
      </c>
      <c r="AS1971">
        <f>IF(AS1970+1=13,1,AS1970+1)</f>
        <v/>
      </c>
      <c r="AT1971">
        <f>IFERROR(IF(SLOPE($AQ$1958:$AQ$1969,$AS$1958:$AS$1969)&gt;0,MIN(3,ABS(SLOPE($AQ$1958:$AQ$1969,$AS$1958:$AS$1969))),IF(SLOPE($AQ$1958:$AQ$1969,$AS$1958:$AS$1969)&lt;-0.5,-0.5,0)),0)</f>
        <v/>
      </c>
      <c r="AU1971">
        <f>IFERROR(IF(SLOPE($AR$1958:$AR$1969,$AS$1958:$AS$1969)&lt;0,MAX(-3,-ABS(SLOPE($AR$1958:$AR$1969,$AS$1958:$AS$1969))),IF(SLOPE($AR$1958:$AR$1969,$AS$1958:$AS$1969)&gt;0.5,0.5,0)),0)</f>
        <v/>
      </c>
      <c r="AV1971">
        <f>($AQ$1970+(AT1971*(AS1971-1)))</f>
        <v/>
      </c>
      <c r="AW1971">
        <f>($AR$1970+(AU1971*(AS1971-1)))</f>
        <v/>
      </c>
      <c r="AX1971">
        <f>IF(AT1971&gt;0,AV1971+AT1971,AV1971)</f>
        <v/>
      </c>
      <c r="AY1971">
        <f>IF(AU1971&lt;0,AW1971+AU1971,AW1971)</f>
        <v/>
      </c>
      <c r="BA1971" s="14">
        <f>IFERROR(AX1971-AQ1971,"")</f>
        <v/>
      </c>
      <c r="BB1971" s="14">
        <f>IFERROR(AY1971-AR1971,"")</f>
        <v/>
      </c>
      <c r="BD1971">
        <f>AH1971</f>
        <v/>
      </c>
      <c r="BE1971">
        <f>AI1971</f>
        <v/>
      </c>
      <c r="BF1971">
        <f>AJ1971</f>
        <v/>
      </c>
      <c r="BG1971" s="14">
        <f>L1971</f>
        <v/>
      </c>
      <c r="BH1971" s="14">
        <f>IF(X1971="","",X1971)</f>
        <v/>
      </c>
      <c r="BI1971" s="14">
        <f>IF(Y1971="","",Y1971)</f>
        <v/>
      </c>
      <c r="BJ1971">
        <f>Z1971</f>
        <v/>
      </c>
      <c r="BK1971">
        <f>AA1971</f>
        <v/>
      </c>
      <c r="BL1971">
        <f>IFERROR(AX1971,"")</f>
        <v/>
      </c>
      <c r="BM1971">
        <f>IFERROR(AY1971,"")</f>
        <v/>
      </c>
    </row>
    <row r="1972" ht="14.25" customHeight="1">
      <c r="A1972">
        <f>ALGLIB_SSA_XAUUSD!AA1972</f>
        <v/>
      </c>
      <c r="B1972">
        <f>IF($A1972="","",INDEX(ALGLIB_SSA_XAUUSD!$B$2:$B$2401,MATCH($A1972,ALGLIB_SSA_XAUUSD!$A$2:$A$2401,1)))</f>
        <v/>
      </c>
      <c r="C1972">
        <f>IF($A1972="","",INDEX(ALGLIB_SSA_XAUUSD!$C$2:$C$2401,MATCH($A1972,ALGLIB_SSA_XAUUSD!$A$2:$A$2401,1)))</f>
        <v/>
      </c>
      <c r="D1972" s="14">
        <f>IF($A1972="","",INT((ROW()-2)/12)+1)</f>
        <v/>
      </c>
      <c r="E1972" s="14">
        <f>IF(AND(E1982&lt;&gt;"",D1982=D1970+1),E1970+(E1982-E1970)*2/12,"")</f>
        <v/>
      </c>
      <c r="F1972" s="14">
        <f>IF(AND(F1982&lt;&gt;"",D1982=D1970+1),F1970+(F1982-F1970)*2/12,"")</f>
        <v/>
      </c>
      <c r="G1972" s="14">
        <f>IF(AND(G1982&lt;&gt;"",D1982=D1970+1),G1970+(G1982-G1970)*2/12,"")</f>
        <v/>
      </c>
      <c r="H1972" s="14">
        <f>IF(AND(H1982&lt;&gt;"",D1982=D1970+1),H1970+(H1982-H1970)*2/12,"")</f>
        <v/>
      </c>
      <c r="I1972" s="14">
        <f>IF(AND(L1982&lt;&gt;"",D1982=D1970+1),I1970+(I1982-I1970)*2/12,"")</f>
        <v/>
      </c>
      <c r="J1972">
        <f>_xlfn.XLOOKUP($A1972,ALGLIB_SSA_XAUUSD!$AA$2:$AA$2401,ALGLIB_SSA_XAUUSD!$P$2:$P$2401,"",0)</f>
        <v/>
      </c>
      <c r="K1972">
        <f>_xlfn.XLOOKUP($A1972,ALGLIB_SSA_XAUUSD!$AA$2:$AA$2401,ALGLIB_SSA_XAUUSD!$Q$2:$Q$2401,"",0)</f>
        <v/>
      </c>
      <c r="L1972">
        <f>_xlfn.XLOOKUP($A1972,ALGLIB_SSA_XAUUSD!$AA$2:$AA$2401,ALGLIB_SSA_XAUUSD!$R$2:$R$2401,"",0)</f>
        <v/>
      </c>
      <c r="M1972">
        <f>_xlfn.XLOOKUP($A1972,ALGLIB_SSA_XAUUSD!$AA$2:$AA$2401,ALGLIB_SSA_XAUUSD!$S$2:$S$2401,"",0)</f>
        <v/>
      </c>
      <c r="N1972">
        <f>_xlfn.XLOOKUP($A1972,ALGLIB_SSA_XAUUSD!$AA$2:$AA$2401,ALGLIB_SSA_XAUUSD!$T$2:$T$2401,"",0)</f>
        <v/>
      </c>
      <c r="O1972">
        <f>_xlfn.XLOOKUP($A1972,ALGLIB_SSA_XAUUSD!$AA$2:$AA$2401,ALGLIB_SSA_XAUUSD!$U$2:$U$2401,"",0)</f>
        <v/>
      </c>
      <c r="P1972">
        <f>_xlfn.XLOOKUP($A1972,ALGLIB_SSA_XAUUSD!$AA$2:$AA$2401,ALGLIB_SSA_XAUUSD!$V$2:$V$2401,"",0)</f>
        <v/>
      </c>
      <c r="S1972">
        <f>A1972</f>
        <v/>
      </c>
      <c r="T1972">
        <f>J1972</f>
        <v/>
      </c>
      <c r="U1972">
        <f>K1972</f>
        <v/>
      </c>
      <c r="V1972" s="14">
        <f>IF($A1972="","",MOD(ROW()-2,12)+1)</f>
        <v/>
      </c>
      <c r="W1972">
        <f>L1972</f>
        <v/>
      </c>
      <c r="X1972" s="14">
        <f>IF(F1972="","",F1972)</f>
        <v/>
      </c>
      <c r="Y1972" s="14">
        <f>IF(G1972="","",G1972)</f>
        <v/>
      </c>
      <c r="Z1972">
        <f>M1972</f>
        <v/>
      </c>
      <c r="AA1972">
        <f>N1972</f>
        <v/>
      </c>
      <c r="AB1972" s="14">
        <f>IF(H1972="","",H1972)</f>
        <v/>
      </c>
      <c r="AC1972">
        <f>O1972</f>
        <v/>
      </c>
      <c r="AD1972" s="14">
        <f>IF(I1972="","",I1972)</f>
        <v/>
      </c>
      <c r="AE1972">
        <f>P1972</f>
        <v/>
      </c>
      <c r="AH1972">
        <f>IF(S1972&lt;&gt;"",S1972,AH1971+900)</f>
        <v/>
      </c>
      <c r="AI1972">
        <f>IF(T1972&lt;&gt;"",T1972,AI1971)</f>
        <v/>
      </c>
      <c r="AJ1972">
        <f>IF(U1972&lt;&gt;"",U1972,AJ1971)</f>
        <v/>
      </c>
      <c r="AK1972">
        <f>IF(W1972&lt;&gt;"",W1972,"")</f>
        <v/>
      </c>
      <c r="AL1972" s="14">
        <f>IF(X1972&lt;&gt;"",X1972,"")</f>
        <v/>
      </c>
      <c r="AM1972" s="14">
        <f>IF(Y1972&lt;&gt;"",Y1972,"")</f>
        <v/>
      </c>
      <c r="AN1972" s="14">
        <f>IF(OR(AL1972="",AM1972=""),"",AL1972-AM1972)</f>
        <v/>
      </c>
      <c r="AO1972">
        <f>IF(AN1972="","",IF(AN1972&gt;0,"Bullish","Bearish"))</f>
        <v/>
      </c>
      <c r="AP1972">
        <f>IF(AO1972="",AP1971,AO1972)</f>
        <v/>
      </c>
      <c r="AQ1972" s="14">
        <f>IF(AB1972&lt;&gt;"",AB1972,"")</f>
        <v/>
      </c>
      <c r="AR1972" s="14">
        <f>IF(AD1972&lt;&gt;"",AD1972,"")</f>
        <v/>
      </c>
      <c r="AS1972">
        <f>IF(AS1971+1=13,1,AS1971+1)</f>
        <v/>
      </c>
      <c r="AT1972">
        <f>IFERROR(IF(SLOPE($AQ$1958:$AQ$1969,$AS$1958:$AS$1969)&gt;0,MIN(3,ABS(SLOPE($AQ$1958:$AQ$1969,$AS$1958:$AS$1969))),IF(SLOPE($AQ$1958:$AQ$1969,$AS$1958:$AS$1969)&lt;-0.5,-0.5,0)),0)</f>
        <v/>
      </c>
      <c r="AU1972">
        <f>IFERROR(IF(SLOPE($AR$1958:$AR$1969,$AS$1958:$AS$1969)&lt;0,MAX(-3,-ABS(SLOPE($AR$1958:$AR$1969,$AS$1958:$AS$1969))),IF(SLOPE($AR$1958:$AR$1969,$AS$1958:$AS$1969)&gt;0.5,0.5,0)),0)</f>
        <v/>
      </c>
      <c r="AV1972">
        <f>($AQ$1970+(AT1972*(AS1972-1)))</f>
        <v/>
      </c>
      <c r="AW1972">
        <f>($AR$1970+(AU1972*(AS1972-1)))</f>
        <v/>
      </c>
      <c r="AX1972">
        <f>IF(AT1972&gt;0,AV1972+AT1972,AV1972)</f>
        <v/>
      </c>
      <c r="AY1972">
        <f>IF(AU1972&lt;0,AW1972+AU1972,AW1972)</f>
        <v/>
      </c>
      <c r="BA1972" s="14">
        <f>IFERROR(AX1972-AQ1972,"")</f>
        <v/>
      </c>
      <c r="BB1972" s="14">
        <f>IFERROR(AY1972-AR1972,"")</f>
        <v/>
      </c>
      <c r="BD1972">
        <f>AH1972</f>
        <v/>
      </c>
      <c r="BE1972">
        <f>AI1972</f>
        <v/>
      </c>
      <c r="BF1972">
        <f>AJ1972</f>
        <v/>
      </c>
      <c r="BG1972" s="14">
        <f>L1972</f>
        <v/>
      </c>
      <c r="BH1972" s="14">
        <f>IF(X1972="","",X1972)</f>
        <v/>
      </c>
      <c r="BI1972" s="14">
        <f>IF(Y1972="","",Y1972)</f>
        <v/>
      </c>
      <c r="BJ1972">
        <f>Z1972</f>
        <v/>
      </c>
      <c r="BK1972">
        <f>AA1972</f>
        <v/>
      </c>
      <c r="BL1972">
        <f>IFERROR(AX1972,"")</f>
        <v/>
      </c>
      <c r="BM1972">
        <f>IFERROR(AY1972,"")</f>
        <v/>
      </c>
    </row>
    <row r="1973" ht="14.25" customHeight="1">
      <c r="A1973">
        <f>ALGLIB_SSA_XAUUSD!AA1973</f>
        <v/>
      </c>
      <c r="B1973">
        <f>IF($A1973="","",INDEX(ALGLIB_SSA_XAUUSD!$B$2:$B$2401,MATCH($A1973,ALGLIB_SSA_XAUUSD!$A$2:$A$2401,1)))</f>
        <v/>
      </c>
      <c r="C1973">
        <f>IF($A1973="","",INDEX(ALGLIB_SSA_XAUUSD!$C$2:$C$2401,MATCH($A1973,ALGLIB_SSA_XAUUSD!$A$2:$A$2401,1)))</f>
        <v/>
      </c>
      <c r="D1973" s="14">
        <f>IF($A1973="","",INT((ROW()-2)/12)+1)</f>
        <v/>
      </c>
      <c r="E1973" s="14">
        <f>IF(AND(E1982&lt;&gt;"",D1982=D1970+1),E1970+(E1982-E1970)*3/12,"")</f>
        <v/>
      </c>
      <c r="F1973" s="14">
        <f>IF(AND(F1982&lt;&gt;"",D1982=D1970+1),F1970+(F1982-F1970)*3/12,"")</f>
        <v/>
      </c>
      <c r="G1973" s="14">
        <f>IF(AND(G1982&lt;&gt;"",D1982=D1970+1),G1970+(G1982-G1970)*3/12,"")</f>
        <v/>
      </c>
      <c r="H1973" s="14">
        <f>IF(AND(H1982&lt;&gt;"",D1982=D1970+1),H1970+(H1982-H1970)*3/12,"")</f>
        <v/>
      </c>
      <c r="I1973" s="14">
        <f>IF(AND(L1982&lt;&gt;"",D1982=D1970+1),I1970+(I1982-I1970)*3/12,"")</f>
        <v/>
      </c>
      <c r="J1973">
        <f>_xlfn.XLOOKUP($A1973,ALGLIB_SSA_XAUUSD!$AA$2:$AA$2401,ALGLIB_SSA_XAUUSD!$P$2:$P$2401,"",0)</f>
        <v/>
      </c>
      <c r="K1973">
        <f>_xlfn.XLOOKUP($A1973,ALGLIB_SSA_XAUUSD!$AA$2:$AA$2401,ALGLIB_SSA_XAUUSD!$Q$2:$Q$2401,"",0)</f>
        <v/>
      </c>
      <c r="L1973">
        <f>_xlfn.XLOOKUP($A1973,ALGLIB_SSA_XAUUSD!$AA$2:$AA$2401,ALGLIB_SSA_XAUUSD!$R$2:$R$2401,"",0)</f>
        <v/>
      </c>
      <c r="M1973">
        <f>_xlfn.XLOOKUP($A1973,ALGLIB_SSA_XAUUSD!$AA$2:$AA$2401,ALGLIB_SSA_XAUUSD!$S$2:$S$2401,"",0)</f>
        <v/>
      </c>
      <c r="N1973">
        <f>_xlfn.XLOOKUP($A1973,ALGLIB_SSA_XAUUSD!$AA$2:$AA$2401,ALGLIB_SSA_XAUUSD!$T$2:$T$2401,"",0)</f>
        <v/>
      </c>
      <c r="O1973">
        <f>_xlfn.XLOOKUP($A1973,ALGLIB_SSA_XAUUSD!$AA$2:$AA$2401,ALGLIB_SSA_XAUUSD!$U$2:$U$2401,"",0)</f>
        <v/>
      </c>
      <c r="P1973">
        <f>_xlfn.XLOOKUP($A1973,ALGLIB_SSA_XAUUSD!$AA$2:$AA$2401,ALGLIB_SSA_XAUUSD!$V$2:$V$2401,"",0)</f>
        <v/>
      </c>
      <c r="S1973">
        <f>A1973</f>
        <v/>
      </c>
      <c r="T1973">
        <f>J1973</f>
        <v/>
      </c>
      <c r="U1973">
        <f>K1973</f>
        <v/>
      </c>
      <c r="V1973" s="14">
        <f>IF($A1973="","",MOD(ROW()-2,12)+1)</f>
        <v/>
      </c>
      <c r="W1973">
        <f>L1973</f>
        <v/>
      </c>
      <c r="X1973" s="14">
        <f>IF(F1973="","",F1973)</f>
        <v/>
      </c>
      <c r="Y1973" s="14">
        <f>IF(G1973="","",G1973)</f>
        <v/>
      </c>
      <c r="Z1973">
        <f>M1973</f>
        <v/>
      </c>
      <c r="AA1973">
        <f>N1973</f>
        <v/>
      </c>
      <c r="AB1973" s="14">
        <f>IF(H1973="","",H1973)</f>
        <v/>
      </c>
      <c r="AC1973">
        <f>O1973</f>
        <v/>
      </c>
      <c r="AD1973" s="14">
        <f>IF(I1973="","",I1973)</f>
        <v/>
      </c>
      <c r="AE1973">
        <f>P1973</f>
        <v/>
      </c>
      <c r="AH1973">
        <f>IF(S1973&lt;&gt;"",S1973,AH1972+900)</f>
        <v/>
      </c>
      <c r="AI1973">
        <f>IF(T1973&lt;&gt;"",T1973,AI1972)</f>
        <v/>
      </c>
      <c r="AJ1973">
        <f>IF(U1973&lt;&gt;"",U1973,AJ1972)</f>
        <v/>
      </c>
      <c r="AK1973">
        <f>IF(W1973&lt;&gt;"",W1973,"")</f>
        <v/>
      </c>
      <c r="AL1973" s="14">
        <f>IF(X1973&lt;&gt;"",X1973,"")</f>
        <v/>
      </c>
      <c r="AM1973" s="14">
        <f>IF(Y1973&lt;&gt;"",Y1973,"")</f>
        <v/>
      </c>
      <c r="AN1973" s="14">
        <f>IF(OR(AL1973="",AM1973=""),"",AL1973-AM1973)</f>
        <v/>
      </c>
      <c r="AO1973">
        <f>IF(AN1973="","",IF(AN1973&gt;0,"Bullish","Bearish"))</f>
        <v/>
      </c>
      <c r="AP1973">
        <f>IF(AO1973="",AP1972,AO1973)</f>
        <v/>
      </c>
      <c r="AQ1973" s="14">
        <f>IF(AB1973&lt;&gt;"",AB1973,"")</f>
        <v/>
      </c>
      <c r="AR1973" s="14">
        <f>IF(AD1973&lt;&gt;"",AD1973,"")</f>
        <v/>
      </c>
      <c r="AS1973">
        <f>IF(AS1972+1=13,1,AS1972+1)</f>
        <v/>
      </c>
      <c r="AT1973">
        <f>IFERROR(IF(SLOPE($AQ$1958:$AQ$1969,$AS$1958:$AS$1969)&gt;0,MIN(3,ABS(SLOPE($AQ$1958:$AQ$1969,$AS$1958:$AS$1969))),IF(SLOPE($AQ$1958:$AQ$1969,$AS$1958:$AS$1969)&lt;-0.5,-0.5,0)),0)</f>
        <v/>
      </c>
      <c r="AU1973">
        <f>IFERROR(IF(SLOPE($AR$1958:$AR$1969,$AS$1958:$AS$1969)&lt;0,MAX(-3,-ABS(SLOPE($AR$1958:$AR$1969,$AS$1958:$AS$1969))),IF(SLOPE($AR$1958:$AR$1969,$AS$1958:$AS$1969)&gt;0.5,0.5,0)),0)</f>
        <v/>
      </c>
      <c r="AV1973">
        <f>($AQ$1970+(AT1973*(AS1973-1)))</f>
        <v/>
      </c>
      <c r="AW1973">
        <f>($AR$1970+(AU1973*(AS1973-1)))</f>
        <v/>
      </c>
      <c r="AX1973">
        <f>IF(AT1973&gt;0,AV1973+AT1973,AV1973)</f>
        <v/>
      </c>
      <c r="AY1973">
        <f>IF(AU1973&lt;0,AW1973+AU1973,AW1973)</f>
        <v/>
      </c>
      <c r="BA1973" s="14">
        <f>IFERROR(AX1973-AQ1973,"")</f>
        <v/>
      </c>
      <c r="BB1973" s="14">
        <f>IFERROR(AY1973-AR1973,"")</f>
        <v/>
      </c>
      <c r="BD1973">
        <f>AH1973</f>
        <v/>
      </c>
      <c r="BE1973">
        <f>AI1973</f>
        <v/>
      </c>
      <c r="BF1973">
        <f>AJ1973</f>
        <v/>
      </c>
      <c r="BG1973" s="14">
        <f>L1973</f>
        <v/>
      </c>
      <c r="BH1973" s="14">
        <f>IF(X1973="","",X1973)</f>
        <v/>
      </c>
      <c r="BI1973" s="14">
        <f>IF(Y1973="","",Y1973)</f>
        <v/>
      </c>
      <c r="BJ1973">
        <f>Z1973</f>
        <v/>
      </c>
      <c r="BK1973">
        <f>AA1973</f>
        <v/>
      </c>
      <c r="BL1973">
        <f>IFERROR(AX1973,"")</f>
        <v/>
      </c>
      <c r="BM1973">
        <f>IFERROR(AY1973,"")</f>
        <v/>
      </c>
    </row>
    <row r="1974" ht="14.25" customHeight="1">
      <c r="A1974">
        <f>ALGLIB_SSA_XAUUSD!AA1974</f>
        <v/>
      </c>
      <c r="B1974">
        <f>IF($A1974="","",INDEX(ALGLIB_SSA_XAUUSD!$B$2:$B$2401,MATCH($A1974,ALGLIB_SSA_XAUUSD!$A$2:$A$2401,1)))</f>
        <v/>
      </c>
      <c r="C1974">
        <f>IF($A1974="","",INDEX(ALGLIB_SSA_XAUUSD!$C$2:$C$2401,MATCH($A1974,ALGLIB_SSA_XAUUSD!$A$2:$A$2401,1)))</f>
        <v/>
      </c>
      <c r="D1974" s="14">
        <f>IF($A1974="","",INT((ROW()-2)/12)+1)</f>
        <v/>
      </c>
      <c r="E1974" s="14">
        <f>IF(AND(E1982&lt;&gt;"",D1982=D1970+1),E1970+(E1982-E1970)*4/12,"")</f>
        <v/>
      </c>
      <c r="F1974" s="14">
        <f>IF(AND(F1982&lt;&gt;"",D1982=D1970+1),F1970+(F1982-F1970)*4/12,"")</f>
        <v/>
      </c>
      <c r="G1974" s="14">
        <f>IF(AND(G1982&lt;&gt;"",D1982=D1970+1),G1970+(G1982-G1970)*4/12,"")</f>
        <v/>
      </c>
      <c r="H1974" s="14">
        <f>IF(AND(H1982&lt;&gt;"",D1982=D1970+1),H1970+(H1982-H1970)*4/12,"")</f>
        <v/>
      </c>
      <c r="I1974" s="14">
        <f>IF(AND(L1982&lt;&gt;"",D1982=D1970+1),I1970+(I1982-I1970)*4/12,"")</f>
        <v/>
      </c>
      <c r="J1974">
        <f>_xlfn.XLOOKUP($A1974,ALGLIB_SSA_XAUUSD!$AA$2:$AA$2401,ALGLIB_SSA_XAUUSD!$P$2:$P$2401,"",0)</f>
        <v/>
      </c>
      <c r="K1974">
        <f>_xlfn.XLOOKUP($A1974,ALGLIB_SSA_XAUUSD!$AA$2:$AA$2401,ALGLIB_SSA_XAUUSD!$Q$2:$Q$2401,"",0)</f>
        <v/>
      </c>
      <c r="L1974">
        <f>_xlfn.XLOOKUP($A1974,ALGLIB_SSA_XAUUSD!$AA$2:$AA$2401,ALGLIB_SSA_XAUUSD!$R$2:$R$2401,"",0)</f>
        <v/>
      </c>
      <c r="M1974">
        <f>_xlfn.XLOOKUP($A1974,ALGLIB_SSA_XAUUSD!$AA$2:$AA$2401,ALGLIB_SSA_XAUUSD!$S$2:$S$2401,"",0)</f>
        <v/>
      </c>
      <c r="N1974">
        <f>_xlfn.XLOOKUP($A1974,ALGLIB_SSA_XAUUSD!$AA$2:$AA$2401,ALGLIB_SSA_XAUUSD!$T$2:$T$2401,"",0)</f>
        <v/>
      </c>
      <c r="O1974">
        <f>_xlfn.XLOOKUP($A1974,ALGLIB_SSA_XAUUSD!$AA$2:$AA$2401,ALGLIB_SSA_XAUUSD!$U$2:$U$2401,"",0)</f>
        <v/>
      </c>
      <c r="P1974">
        <f>_xlfn.XLOOKUP($A1974,ALGLIB_SSA_XAUUSD!$AA$2:$AA$2401,ALGLIB_SSA_XAUUSD!$V$2:$V$2401,"",0)</f>
        <v/>
      </c>
      <c r="S1974">
        <f>A1974</f>
        <v/>
      </c>
      <c r="T1974">
        <f>J1974</f>
        <v/>
      </c>
      <c r="U1974">
        <f>K1974</f>
        <v/>
      </c>
      <c r="V1974" s="14">
        <f>IF($A1974="","",MOD(ROW()-2,12)+1)</f>
        <v/>
      </c>
      <c r="W1974">
        <f>L1974</f>
        <v/>
      </c>
      <c r="X1974" s="14">
        <f>IF(F1974="","",F1974)</f>
        <v/>
      </c>
      <c r="Y1974" s="14">
        <f>IF(G1974="","",G1974)</f>
        <v/>
      </c>
      <c r="Z1974">
        <f>M1974</f>
        <v/>
      </c>
      <c r="AA1974">
        <f>N1974</f>
        <v/>
      </c>
      <c r="AB1974" s="14">
        <f>IF(H1974="","",H1974)</f>
        <v/>
      </c>
      <c r="AC1974">
        <f>O1974</f>
        <v/>
      </c>
      <c r="AD1974" s="14">
        <f>IF(I1974="","",I1974)</f>
        <v/>
      </c>
      <c r="AE1974">
        <f>P1974</f>
        <v/>
      </c>
      <c r="AH1974">
        <f>IF(S1974&lt;&gt;"",S1974,AH1973+900)</f>
        <v/>
      </c>
      <c r="AI1974">
        <f>IF(T1974&lt;&gt;"",T1974,AI1973)</f>
        <v/>
      </c>
      <c r="AJ1974">
        <f>IF(U1974&lt;&gt;"",U1974,AJ1973)</f>
        <v/>
      </c>
      <c r="AK1974">
        <f>IF(W1974&lt;&gt;"",W1974,"")</f>
        <v/>
      </c>
      <c r="AL1974" s="14">
        <f>IF(X1974&lt;&gt;"",X1974,"")</f>
        <v/>
      </c>
      <c r="AM1974" s="14">
        <f>IF(Y1974&lt;&gt;"",Y1974,"")</f>
        <v/>
      </c>
      <c r="AN1974" s="14">
        <f>IF(OR(AL1974="",AM1974=""),"",AL1974-AM1974)</f>
        <v/>
      </c>
      <c r="AO1974">
        <f>IF(AN1974="","",IF(AN1974&gt;0,"Bullish","Bearish"))</f>
        <v/>
      </c>
      <c r="AP1974">
        <f>IF(AO1974="",AP1973,AO1974)</f>
        <v/>
      </c>
      <c r="AQ1974" s="14">
        <f>IF(AB1974&lt;&gt;"",AB1974,"")</f>
        <v/>
      </c>
      <c r="AR1974" s="14">
        <f>IF(AD1974&lt;&gt;"",AD1974,"")</f>
        <v/>
      </c>
      <c r="AS1974">
        <f>IF(AS1973+1=13,1,AS1973+1)</f>
        <v/>
      </c>
      <c r="AT1974">
        <f>IFERROR(IF(SLOPE($AQ$1958:$AQ$1969,$AS$1958:$AS$1969)&gt;0,MIN(3,ABS(SLOPE($AQ$1958:$AQ$1969,$AS$1958:$AS$1969))),IF(SLOPE($AQ$1958:$AQ$1969,$AS$1958:$AS$1969)&lt;-0.5,-0.5,0)),0)</f>
        <v/>
      </c>
      <c r="AU1974">
        <f>IFERROR(IF(SLOPE($AR$1958:$AR$1969,$AS$1958:$AS$1969)&lt;0,MAX(-3,-ABS(SLOPE($AR$1958:$AR$1969,$AS$1958:$AS$1969))),IF(SLOPE($AR$1958:$AR$1969,$AS$1958:$AS$1969)&gt;0.5,0.5,0)),0)</f>
        <v/>
      </c>
      <c r="AV1974">
        <f>($AQ$1970+(AT1974*(AS1974-1)))</f>
        <v/>
      </c>
      <c r="AW1974">
        <f>($AR$1970+(AU1974*(AS1974-1)))</f>
        <v/>
      </c>
      <c r="AX1974">
        <f>IF(AT1974&gt;0,AV1974+AT1974,AV1974)</f>
        <v/>
      </c>
      <c r="AY1974">
        <f>IF(AU1974&lt;0,AW1974+AU1974,AW1974)</f>
        <v/>
      </c>
      <c r="BA1974" s="14">
        <f>IFERROR(AX1974-AQ1974,"")</f>
        <v/>
      </c>
      <c r="BB1974" s="14">
        <f>IFERROR(AY1974-AR1974,"")</f>
        <v/>
      </c>
      <c r="BD1974">
        <f>AH1974</f>
        <v/>
      </c>
      <c r="BE1974">
        <f>AI1974</f>
        <v/>
      </c>
      <c r="BF1974">
        <f>AJ1974</f>
        <v/>
      </c>
      <c r="BG1974" s="14">
        <f>L1974</f>
        <v/>
      </c>
      <c r="BH1974" s="14">
        <f>IF(X1974="","",X1974)</f>
        <v/>
      </c>
      <c r="BI1974" s="14">
        <f>IF(Y1974="","",Y1974)</f>
        <v/>
      </c>
      <c r="BJ1974">
        <f>Z1974</f>
        <v/>
      </c>
      <c r="BK1974">
        <f>AA1974</f>
        <v/>
      </c>
      <c r="BL1974">
        <f>IFERROR(AX1974,"")</f>
        <v/>
      </c>
      <c r="BM1974">
        <f>IFERROR(AY1974,"")</f>
        <v/>
      </c>
    </row>
    <row r="1975" ht="14.25" customHeight="1">
      <c r="A1975">
        <f>ALGLIB_SSA_XAUUSD!AA1975</f>
        <v/>
      </c>
      <c r="B1975">
        <f>IF($A1975="","",INDEX(ALGLIB_SSA_XAUUSD!$B$2:$B$2401,MATCH($A1975,ALGLIB_SSA_XAUUSD!$A$2:$A$2401,1)))</f>
        <v/>
      </c>
      <c r="C1975">
        <f>IF($A1975="","",INDEX(ALGLIB_SSA_XAUUSD!$C$2:$C$2401,MATCH($A1975,ALGLIB_SSA_XAUUSD!$A$2:$A$2401,1)))</f>
        <v/>
      </c>
      <c r="D1975" s="14">
        <f>IF($A1975="","",INT((ROW()-2)/12)+1)</f>
        <v/>
      </c>
      <c r="E1975" s="14">
        <f>IF(AND(E1982&lt;&gt;"",D1982=D1970+1),E1970+(E1982-E1970)*5/12,"")</f>
        <v/>
      </c>
      <c r="F1975" s="14">
        <f>IF(AND(F1982&lt;&gt;"",D1982=D1970+1),F1970+(F1982-F1970)*5/12,"")</f>
        <v/>
      </c>
      <c r="G1975" s="14">
        <f>IF(AND(G1982&lt;&gt;"",D1982=D1970+1),G1970+(G1982-G1970)*5/12,"")</f>
        <v/>
      </c>
      <c r="H1975" s="14">
        <f>IF(AND(H1982&lt;&gt;"",D1982=D1970+1),H1970+(H1982-H1970)*5/12,"")</f>
        <v/>
      </c>
      <c r="I1975" s="14">
        <f>IF(AND(L1982&lt;&gt;"",D1982=D1970+1),I1970+(I1982-I1970)*5/12,"")</f>
        <v/>
      </c>
      <c r="J1975">
        <f>_xlfn.XLOOKUP($A1975,ALGLIB_SSA_XAUUSD!$AA$2:$AA$2401,ALGLIB_SSA_XAUUSD!$P$2:$P$2401,"",0)</f>
        <v/>
      </c>
      <c r="K1975">
        <f>_xlfn.XLOOKUP($A1975,ALGLIB_SSA_XAUUSD!$AA$2:$AA$2401,ALGLIB_SSA_XAUUSD!$Q$2:$Q$2401,"",0)</f>
        <v/>
      </c>
      <c r="L1975">
        <f>_xlfn.XLOOKUP($A1975,ALGLIB_SSA_XAUUSD!$AA$2:$AA$2401,ALGLIB_SSA_XAUUSD!$R$2:$R$2401,"",0)</f>
        <v/>
      </c>
      <c r="M1975">
        <f>_xlfn.XLOOKUP($A1975,ALGLIB_SSA_XAUUSD!$AA$2:$AA$2401,ALGLIB_SSA_XAUUSD!$S$2:$S$2401,"",0)</f>
        <v/>
      </c>
      <c r="N1975">
        <f>_xlfn.XLOOKUP($A1975,ALGLIB_SSA_XAUUSD!$AA$2:$AA$2401,ALGLIB_SSA_XAUUSD!$T$2:$T$2401,"",0)</f>
        <v/>
      </c>
      <c r="O1975">
        <f>_xlfn.XLOOKUP($A1975,ALGLIB_SSA_XAUUSD!$AA$2:$AA$2401,ALGLIB_SSA_XAUUSD!$U$2:$U$2401,"",0)</f>
        <v/>
      </c>
      <c r="P1975">
        <f>_xlfn.XLOOKUP($A1975,ALGLIB_SSA_XAUUSD!$AA$2:$AA$2401,ALGLIB_SSA_XAUUSD!$V$2:$V$2401,"",0)</f>
        <v/>
      </c>
      <c r="S1975">
        <f>A1975</f>
        <v/>
      </c>
      <c r="T1975">
        <f>J1975</f>
        <v/>
      </c>
      <c r="U1975">
        <f>K1975</f>
        <v/>
      </c>
      <c r="V1975" s="14">
        <f>IF($A1975="","",MOD(ROW()-2,12)+1)</f>
        <v/>
      </c>
      <c r="W1975">
        <f>L1975</f>
        <v/>
      </c>
      <c r="X1975" s="14">
        <f>IF(F1975="","",F1975)</f>
        <v/>
      </c>
      <c r="Y1975" s="14">
        <f>IF(G1975="","",G1975)</f>
        <v/>
      </c>
      <c r="Z1975">
        <f>M1975</f>
        <v/>
      </c>
      <c r="AA1975">
        <f>N1975</f>
        <v/>
      </c>
      <c r="AB1975" s="14">
        <f>IF(H1975="","",H1975)</f>
        <v/>
      </c>
      <c r="AC1975">
        <f>O1975</f>
        <v/>
      </c>
      <c r="AD1975" s="14">
        <f>IF(I1975="","",I1975)</f>
        <v/>
      </c>
      <c r="AE1975">
        <f>P1975</f>
        <v/>
      </c>
      <c r="AH1975">
        <f>IF(S1975&lt;&gt;"",S1975,AH1974+900)</f>
        <v/>
      </c>
      <c r="AI1975">
        <f>IF(T1975&lt;&gt;"",T1975,AI1974)</f>
        <v/>
      </c>
      <c r="AJ1975">
        <f>IF(U1975&lt;&gt;"",U1975,AJ1974)</f>
        <v/>
      </c>
      <c r="AK1975">
        <f>IF(W1975&lt;&gt;"",W1975,"")</f>
        <v/>
      </c>
      <c r="AL1975" s="14">
        <f>IF(X1975&lt;&gt;"",X1975,"")</f>
        <v/>
      </c>
      <c r="AM1975" s="14">
        <f>IF(Y1975&lt;&gt;"",Y1975,"")</f>
        <v/>
      </c>
      <c r="AN1975" s="14">
        <f>IF(OR(AL1975="",AM1975=""),"",AL1975-AM1975)</f>
        <v/>
      </c>
      <c r="AO1975">
        <f>IF(AN1975="","",IF(AN1975&gt;0,"Bullish","Bearish"))</f>
        <v/>
      </c>
      <c r="AP1975">
        <f>IF(AO1975="",AP1974,AO1975)</f>
        <v/>
      </c>
      <c r="AQ1975" s="14">
        <f>IF(AB1975&lt;&gt;"",AB1975,"")</f>
        <v/>
      </c>
      <c r="AR1975" s="14">
        <f>IF(AD1975&lt;&gt;"",AD1975,"")</f>
        <v/>
      </c>
      <c r="AS1975">
        <f>IF(AS1974+1=13,1,AS1974+1)</f>
        <v/>
      </c>
      <c r="AT1975">
        <f>IFERROR(IF(SLOPE($AQ$1958:$AQ$1969,$AS$1958:$AS$1969)&gt;0,MIN(3,ABS(SLOPE($AQ$1958:$AQ$1969,$AS$1958:$AS$1969))),IF(SLOPE($AQ$1958:$AQ$1969,$AS$1958:$AS$1969)&lt;-0.5,-0.5,0)),0)</f>
        <v/>
      </c>
      <c r="AU1975">
        <f>IFERROR(IF(SLOPE($AR$1958:$AR$1969,$AS$1958:$AS$1969)&lt;0,MAX(-3,-ABS(SLOPE($AR$1958:$AR$1969,$AS$1958:$AS$1969))),IF(SLOPE($AR$1958:$AR$1969,$AS$1958:$AS$1969)&gt;0.5,0.5,0)),0)</f>
        <v/>
      </c>
      <c r="AV1975">
        <f>($AQ$1970+(AT1975*(AS1975-1)))</f>
        <v/>
      </c>
      <c r="AW1975">
        <f>($AR$1970+(AU1975*(AS1975-1)))</f>
        <v/>
      </c>
      <c r="AX1975">
        <f>IF(AT1975&gt;0,AV1975+AT1975,AV1975)</f>
        <v/>
      </c>
      <c r="AY1975">
        <f>IF(AU1975&lt;0,AW1975+AU1975,AW1975)</f>
        <v/>
      </c>
      <c r="BA1975" s="14">
        <f>IFERROR(AX1975-AQ1975,"")</f>
        <v/>
      </c>
      <c r="BB1975" s="14">
        <f>IFERROR(AY1975-AR1975,"")</f>
        <v/>
      </c>
      <c r="BD1975">
        <f>AH1975</f>
        <v/>
      </c>
      <c r="BE1975">
        <f>AI1975</f>
        <v/>
      </c>
      <c r="BF1975">
        <f>AJ1975</f>
        <v/>
      </c>
      <c r="BG1975" s="14">
        <f>L1975</f>
        <v/>
      </c>
      <c r="BH1975" s="14">
        <f>IF(X1975="","",X1975)</f>
        <v/>
      </c>
      <c r="BI1975" s="14">
        <f>IF(Y1975="","",Y1975)</f>
        <v/>
      </c>
      <c r="BJ1975">
        <f>Z1975</f>
        <v/>
      </c>
      <c r="BK1975">
        <f>AA1975</f>
        <v/>
      </c>
      <c r="BL1975">
        <f>IFERROR(AX1975,"")</f>
        <v/>
      </c>
      <c r="BM1975">
        <f>IFERROR(AY1975,"")</f>
        <v/>
      </c>
    </row>
    <row r="1976" ht="14.25" customHeight="1">
      <c r="A1976">
        <f>ALGLIB_SSA_XAUUSD!AA1976</f>
        <v/>
      </c>
      <c r="B1976">
        <f>IF($A1976="","",INDEX(ALGLIB_SSA_XAUUSD!$B$2:$B$2401,MATCH($A1976,ALGLIB_SSA_XAUUSD!$A$2:$A$2401,1)))</f>
        <v/>
      </c>
      <c r="C1976">
        <f>IF($A1976="","",INDEX(ALGLIB_SSA_XAUUSD!$C$2:$C$2401,MATCH($A1976,ALGLIB_SSA_XAUUSD!$A$2:$A$2401,1)))</f>
        <v/>
      </c>
      <c r="D1976" s="14">
        <f>IF($A1976="","",INT((ROW()-2)/12)+1)</f>
        <v/>
      </c>
      <c r="E1976" s="14">
        <f>IF(AND(E1982&lt;&gt;"",D1982=D1970+1),E1970+(E1982-E1970)*6/12,"")</f>
        <v/>
      </c>
      <c r="F1976" s="14">
        <f>IF(AND(F1982&lt;&gt;"",D1982=D1970+1),F1970+(F1982-F1970)*6/12,"")</f>
        <v/>
      </c>
      <c r="G1976" s="14">
        <f>IF(AND(G1982&lt;&gt;"",D1982=D1970+1),G1970+(G1982-G1970)*6/12,"")</f>
        <v/>
      </c>
      <c r="H1976" s="14">
        <f>IF(AND(H1982&lt;&gt;"",D1982=D1970+1),H1970+(H1982-H1970)*6/12,"")</f>
        <v/>
      </c>
      <c r="I1976" s="14">
        <f>IF(AND(L1982&lt;&gt;"",D1982=D1970+1),I1970+(I1982-I1970)*6/12,"")</f>
        <v/>
      </c>
      <c r="J1976">
        <f>_xlfn.XLOOKUP($A1976,ALGLIB_SSA_XAUUSD!$AA$2:$AA$2401,ALGLIB_SSA_XAUUSD!$P$2:$P$2401,"",0)</f>
        <v/>
      </c>
      <c r="K1976">
        <f>_xlfn.XLOOKUP($A1976,ALGLIB_SSA_XAUUSD!$AA$2:$AA$2401,ALGLIB_SSA_XAUUSD!$Q$2:$Q$2401,"",0)</f>
        <v/>
      </c>
      <c r="L1976">
        <f>_xlfn.XLOOKUP($A1976,ALGLIB_SSA_XAUUSD!$AA$2:$AA$2401,ALGLIB_SSA_XAUUSD!$R$2:$R$2401,"",0)</f>
        <v/>
      </c>
      <c r="M1976">
        <f>_xlfn.XLOOKUP($A1976,ALGLIB_SSA_XAUUSD!$AA$2:$AA$2401,ALGLIB_SSA_XAUUSD!$S$2:$S$2401,"",0)</f>
        <v/>
      </c>
      <c r="N1976">
        <f>_xlfn.XLOOKUP($A1976,ALGLIB_SSA_XAUUSD!$AA$2:$AA$2401,ALGLIB_SSA_XAUUSD!$T$2:$T$2401,"",0)</f>
        <v/>
      </c>
      <c r="O1976">
        <f>_xlfn.XLOOKUP($A1976,ALGLIB_SSA_XAUUSD!$AA$2:$AA$2401,ALGLIB_SSA_XAUUSD!$U$2:$U$2401,"",0)</f>
        <v/>
      </c>
      <c r="P1976">
        <f>_xlfn.XLOOKUP($A1976,ALGLIB_SSA_XAUUSD!$AA$2:$AA$2401,ALGLIB_SSA_XAUUSD!$V$2:$V$2401,"",0)</f>
        <v/>
      </c>
      <c r="S1976">
        <f>A1976</f>
        <v/>
      </c>
      <c r="T1976">
        <f>J1976</f>
        <v/>
      </c>
      <c r="U1976">
        <f>K1976</f>
        <v/>
      </c>
      <c r="V1976" s="14">
        <f>IF($A1976="","",MOD(ROW()-2,12)+1)</f>
        <v/>
      </c>
      <c r="W1976">
        <f>L1976</f>
        <v/>
      </c>
      <c r="X1976" s="14">
        <f>IF(F1976="","",F1976)</f>
        <v/>
      </c>
      <c r="Y1976" s="14">
        <f>IF(G1976="","",G1976)</f>
        <v/>
      </c>
      <c r="Z1976">
        <f>M1976</f>
        <v/>
      </c>
      <c r="AA1976">
        <f>N1976</f>
        <v/>
      </c>
      <c r="AB1976" s="14">
        <f>IF(H1976="","",H1976)</f>
        <v/>
      </c>
      <c r="AC1976">
        <f>O1976</f>
        <v/>
      </c>
      <c r="AD1976" s="14">
        <f>IF(I1976="","",I1976)</f>
        <v/>
      </c>
      <c r="AE1976">
        <f>P1976</f>
        <v/>
      </c>
      <c r="AH1976">
        <f>IF(S1976&lt;&gt;"",S1976,AH1975+900)</f>
        <v/>
      </c>
      <c r="AI1976">
        <f>IF(T1976&lt;&gt;"",T1976,AI1975)</f>
        <v/>
      </c>
      <c r="AJ1976">
        <f>IF(U1976&lt;&gt;"",U1976,AJ1975)</f>
        <v/>
      </c>
      <c r="AK1976">
        <f>IF(W1976&lt;&gt;"",W1976,"")</f>
        <v/>
      </c>
      <c r="AL1976" s="14">
        <f>IF(X1976&lt;&gt;"",X1976,"")</f>
        <v/>
      </c>
      <c r="AM1976" s="14">
        <f>IF(Y1976&lt;&gt;"",Y1976,"")</f>
        <v/>
      </c>
      <c r="AN1976" s="14">
        <f>IF(OR(AL1976="",AM1976=""),"",AL1976-AM1976)</f>
        <v/>
      </c>
      <c r="AO1976">
        <f>IF(AN1976="","",IF(AN1976&gt;0,"Bullish","Bearish"))</f>
        <v/>
      </c>
      <c r="AP1976">
        <f>IF(AO1976="",AP1975,AO1976)</f>
        <v/>
      </c>
      <c r="AQ1976" s="14">
        <f>IF(AB1976&lt;&gt;"",AB1976,"")</f>
        <v/>
      </c>
      <c r="AR1976" s="14">
        <f>IF(AD1976&lt;&gt;"",AD1976,"")</f>
        <v/>
      </c>
      <c r="AS1976">
        <f>IF(AS1975+1=13,1,AS1975+1)</f>
        <v/>
      </c>
      <c r="AT1976">
        <f>IFERROR(IF(SLOPE($AQ$1958:$AQ$1969,$AS$1958:$AS$1969)&gt;0,MIN(3,ABS(SLOPE($AQ$1958:$AQ$1969,$AS$1958:$AS$1969))),IF(SLOPE($AQ$1958:$AQ$1969,$AS$1958:$AS$1969)&lt;-0.5,-0.5,0)),0)</f>
        <v/>
      </c>
      <c r="AU1976">
        <f>IFERROR(IF(SLOPE($AR$1958:$AR$1969,$AS$1958:$AS$1969)&lt;0,MAX(-3,-ABS(SLOPE($AR$1958:$AR$1969,$AS$1958:$AS$1969))),IF(SLOPE($AR$1958:$AR$1969,$AS$1958:$AS$1969)&gt;0.5,0.5,0)),0)</f>
        <v/>
      </c>
      <c r="AV1976">
        <f>($AQ$1970+(AT1976*(AS1976-1)))</f>
        <v/>
      </c>
      <c r="AW1976">
        <f>($AR$1970+(AU1976*(AS1976-1)))</f>
        <v/>
      </c>
      <c r="AX1976">
        <f>IF(AT1976&gt;0,AV1976+AT1976,AV1976)</f>
        <v/>
      </c>
      <c r="AY1976">
        <f>IF(AU1976&lt;0,AW1976+AU1976,AW1976)</f>
        <v/>
      </c>
      <c r="BA1976" s="14">
        <f>IFERROR(AX1976-AQ1976,"")</f>
        <v/>
      </c>
      <c r="BB1976" s="14">
        <f>IFERROR(AY1976-AR1976,"")</f>
        <v/>
      </c>
      <c r="BD1976">
        <f>AH1976</f>
        <v/>
      </c>
      <c r="BE1976">
        <f>AI1976</f>
        <v/>
      </c>
      <c r="BF1976">
        <f>AJ1976</f>
        <v/>
      </c>
      <c r="BG1976" s="14">
        <f>L1976</f>
        <v/>
      </c>
      <c r="BH1976" s="14">
        <f>IF(X1976="","",X1976)</f>
        <v/>
      </c>
      <c r="BI1976" s="14">
        <f>IF(Y1976="","",Y1976)</f>
        <v/>
      </c>
      <c r="BJ1976">
        <f>Z1976</f>
        <v/>
      </c>
      <c r="BK1976">
        <f>AA1976</f>
        <v/>
      </c>
      <c r="BL1976">
        <f>IFERROR(AX1976,"")</f>
        <v/>
      </c>
      <c r="BM1976">
        <f>IFERROR(AY1976,"")</f>
        <v/>
      </c>
    </row>
    <row r="1977" ht="14.25" customHeight="1">
      <c r="A1977">
        <f>ALGLIB_SSA_XAUUSD!AA1977</f>
        <v/>
      </c>
      <c r="B1977">
        <f>IF($A1977="","",INDEX(ALGLIB_SSA_XAUUSD!$B$2:$B$2401,MATCH($A1977,ALGLIB_SSA_XAUUSD!$A$2:$A$2401,1)))</f>
        <v/>
      </c>
      <c r="C1977">
        <f>IF($A1977="","",INDEX(ALGLIB_SSA_XAUUSD!$C$2:$C$2401,MATCH($A1977,ALGLIB_SSA_XAUUSD!$A$2:$A$2401,1)))</f>
        <v/>
      </c>
      <c r="D1977" s="14">
        <f>IF($A1977="","",INT((ROW()-2)/12)+1)</f>
        <v/>
      </c>
      <c r="E1977" s="14">
        <f>IF(AND(E1982&lt;&gt;"",D1982=D1970+1),E1970+(E1982-E1970)*7/12,"")</f>
        <v/>
      </c>
      <c r="F1977" s="14">
        <f>IF(AND(F1982&lt;&gt;"",D1982=D1970+1),F1970+(F1982-F1970)*7/12,"")</f>
        <v/>
      </c>
      <c r="G1977" s="14">
        <f>IF(AND(G1982&lt;&gt;"",D1982=D1970+1),G1970+(G1982-G1970)*7/12,"")</f>
        <v/>
      </c>
      <c r="H1977" s="14">
        <f>IF(AND(H1982&lt;&gt;"",D1982=D1970+1),H1970+(H1982-H1970)*7/12,"")</f>
        <v/>
      </c>
      <c r="I1977" s="14">
        <f>IF(AND(L1982&lt;&gt;"",D1982=D1970+1),I1970+(I1982-I1970)*7/12,"")</f>
        <v/>
      </c>
      <c r="J1977">
        <f>_xlfn.XLOOKUP($A1977,ALGLIB_SSA_XAUUSD!$AA$2:$AA$2401,ALGLIB_SSA_XAUUSD!$P$2:$P$2401,"",0)</f>
        <v/>
      </c>
      <c r="K1977">
        <f>_xlfn.XLOOKUP($A1977,ALGLIB_SSA_XAUUSD!$AA$2:$AA$2401,ALGLIB_SSA_XAUUSD!$Q$2:$Q$2401,"",0)</f>
        <v/>
      </c>
      <c r="L1977">
        <f>_xlfn.XLOOKUP($A1977,ALGLIB_SSA_XAUUSD!$AA$2:$AA$2401,ALGLIB_SSA_XAUUSD!$R$2:$R$2401,"",0)</f>
        <v/>
      </c>
      <c r="M1977">
        <f>_xlfn.XLOOKUP($A1977,ALGLIB_SSA_XAUUSD!$AA$2:$AA$2401,ALGLIB_SSA_XAUUSD!$S$2:$S$2401,"",0)</f>
        <v/>
      </c>
      <c r="N1977">
        <f>_xlfn.XLOOKUP($A1977,ALGLIB_SSA_XAUUSD!$AA$2:$AA$2401,ALGLIB_SSA_XAUUSD!$T$2:$T$2401,"",0)</f>
        <v/>
      </c>
      <c r="O1977">
        <f>_xlfn.XLOOKUP($A1977,ALGLIB_SSA_XAUUSD!$AA$2:$AA$2401,ALGLIB_SSA_XAUUSD!$U$2:$U$2401,"",0)</f>
        <v/>
      </c>
      <c r="P1977">
        <f>_xlfn.XLOOKUP($A1977,ALGLIB_SSA_XAUUSD!$AA$2:$AA$2401,ALGLIB_SSA_XAUUSD!$V$2:$V$2401,"",0)</f>
        <v/>
      </c>
      <c r="S1977">
        <f>A1977</f>
        <v/>
      </c>
      <c r="T1977">
        <f>J1977</f>
        <v/>
      </c>
      <c r="U1977">
        <f>K1977</f>
        <v/>
      </c>
      <c r="V1977" s="14">
        <f>IF($A1977="","",MOD(ROW()-2,12)+1)</f>
        <v/>
      </c>
      <c r="W1977">
        <f>L1977</f>
        <v/>
      </c>
      <c r="X1977" s="14">
        <f>IF(F1977="","",F1977)</f>
        <v/>
      </c>
      <c r="Y1977" s="14">
        <f>IF(G1977="","",G1977)</f>
        <v/>
      </c>
      <c r="Z1977">
        <f>M1977</f>
        <v/>
      </c>
      <c r="AA1977">
        <f>N1977</f>
        <v/>
      </c>
      <c r="AB1977" s="14">
        <f>IF(H1977="","",H1977)</f>
        <v/>
      </c>
      <c r="AC1977">
        <f>O1977</f>
        <v/>
      </c>
      <c r="AD1977" s="14">
        <f>IF(I1977="","",I1977)</f>
        <v/>
      </c>
      <c r="AE1977">
        <f>P1977</f>
        <v/>
      </c>
      <c r="AH1977">
        <f>IF(S1977&lt;&gt;"",S1977,AH1976+900)</f>
        <v/>
      </c>
      <c r="AI1977">
        <f>IF(T1977&lt;&gt;"",T1977,AI1976)</f>
        <v/>
      </c>
      <c r="AJ1977">
        <f>IF(U1977&lt;&gt;"",U1977,AJ1976)</f>
        <v/>
      </c>
      <c r="AK1977">
        <f>IF(W1977&lt;&gt;"",W1977,"")</f>
        <v/>
      </c>
      <c r="AL1977" s="14">
        <f>IF(X1977&lt;&gt;"",X1977,"")</f>
        <v/>
      </c>
      <c r="AM1977" s="14">
        <f>IF(Y1977&lt;&gt;"",Y1977,"")</f>
        <v/>
      </c>
      <c r="AN1977" s="14">
        <f>IF(OR(AL1977="",AM1977=""),"",AL1977-AM1977)</f>
        <v/>
      </c>
      <c r="AO1977">
        <f>IF(AN1977="","",IF(AN1977&gt;0,"Bullish","Bearish"))</f>
        <v/>
      </c>
      <c r="AP1977">
        <f>IF(AO1977="",AP1976,AO1977)</f>
        <v/>
      </c>
      <c r="AQ1977" s="14">
        <f>IF(AB1977&lt;&gt;"",AB1977,"")</f>
        <v/>
      </c>
      <c r="AR1977" s="14">
        <f>IF(AD1977&lt;&gt;"",AD1977,"")</f>
        <v/>
      </c>
      <c r="AS1977">
        <f>IF(AS1976+1=13,1,AS1976+1)</f>
        <v/>
      </c>
      <c r="AT1977">
        <f>IFERROR(IF(SLOPE($AQ$1958:$AQ$1969,$AS$1958:$AS$1969)&gt;0,MIN(3,ABS(SLOPE($AQ$1958:$AQ$1969,$AS$1958:$AS$1969))),IF(SLOPE($AQ$1958:$AQ$1969,$AS$1958:$AS$1969)&lt;-0.5,-0.5,0)),0)</f>
        <v/>
      </c>
      <c r="AU1977">
        <f>IFERROR(IF(SLOPE($AR$1958:$AR$1969,$AS$1958:$AS$1969)&lt;0,MAX(-3,-ABS(SLOPE($AR$1958:$AR$1969,$AS$1958:$AS$1969))),IF(SLOPE($AR$1958:$AR$1969,$AS$1958:$AS$1969)&gt;0.5,0.5,0)),0)</f>
        <v/>
      </c>
      <c r="AV1977">
        <f>($AQ$1970+(AT1977*(AS1977-1)))</f>
        <v/>
      </c>
      <c r="AW1977">
        <f>($AR$1970+(AU1977*(AS1977-1)))</f>
        <v/>
      </c>
      <c r="AX1977">
        <f>IF(AT1977&gt;0,AV1977+AT1977,AV1977)</f>
        <v/>
      </c>
      <c r="AY1977">
        <f>IF(AU1977&lt;0,AW1977+AU1977,AW1977)</f>
        <v/>
      </c>
      <c r="BA1977" s="14">
        <f>IFERROR(AX1977-AQ1977,"")</f>
        <v/>
      </c>
      <c r="BB1977" s="14">
        <f>IFERROR(AY1977-AR1977,"")</f>
        <v/>
      </c>
      <c r="BD1977">
        <f>AH1977</f>
        <v/>
      </c>
      <c r="BE1977">
        <f>AI1977</f>
        <v/>
      </c>
      <c r="BF1977">
        <f>AJ1977</f>
        <v/>
      </c>
      <c r="BG1977" s="14">
        <f>L1977</f>
        <v/>
      </c>
      <c r="BH1977" s="14">
        <f>IF(X1977="","",X1977)</f>
        <v/>
      </c>
      <c r="BI1977" s="14">
        <f>IF(Y1977="","",Y1977)</f>
        <v/>
      </c>
      <c r="BJ1977">
        <f>Z1977</f>
        <v/>
      </c>
      <c r="BK1977">
        <f>AA1977</f>
        <v/>
      </c>
      <c r="BL1977">
        <f>IFERROR(AX1977,"")</f>
        <v/>
      </c>
      <c r="BM1977">
        <f>IFERROR(AY1977,"")</f>
        <v/>
      </c>
    </row>
    <row r="1978" ht="14.25" customHeight="1">
      <c r="A1978">
        <f>ALGLIB_SSA_XAUUSD!AA1978</f>
        <v/>
      </c>
      <c r="B1978">
        <f>IF($A1978="","",INDEX(ALGLIB_SSA_XAUUSD!$B$2:$B$2401,MATCH($A1978,ALGLIB_SSA_XAUUSD!$A$2:$A$2401,1)))</f>
        <v/>
      </c>
      <c r="C1978">
        <f>IF($A1978="","",INDEX(ALGLIB_SSA_XAUUSD!$C$2:$C$2401,MATCH($A1978,ALGLIB_SSA_XAUUSD!$A$2:$A$2401,1)))</f>
        <v/>
      </c>
      <c r="D1978" s="14">
        <f>IF($A1978="","",INT((ROW()-2)/12)+1)</f>
        <v/>
      </c>
      <c r="E1978" s="14">
        <f>IF(AND(E1982&lt;&gt;"",D1982=D1970+1),E1970+(E1982-E1970)*8/12,"")</f>
        <v/>
      </c>
      <c r="F1978" s="14">
        <f>IF(AND(F1982&lt;&gt;"",D1982=D1970+1),F1970+(F1982-F1970)*8/12,"")</f>
        <v/>
      </c>
      <c r="G1978" s="14">
        <f>IF(AND(G1982&lt;&gt;"",D1982=D1970+1),G1970+(G1982-G1970)*8/12,"")</f>
        <v/>
      </c>
      <c r="H1978" s="14">
        <f>IF(AND(H1982&lt;&gt;"",D1982=D1970+1),H1970+(H1982-H1970)*8/12,"")</f>
        <v/>
      </c>
      <c r="I1978" s="14">
        <f>IF(AND(L1982&lt;&gt;"",D1982=D1970+1),I1970+(I1982-I1970)*8/12,"")</f>
        <v/>
      </c>
      <c r="J1978">
        <f>_xlfn.XLOOKUP($A1978,ALGLIB_SSA_XAUUSD!$AA$2:$AA$2401,ALGLIB_SSA_XAUUSD!$P$2:$P$2401,"",0)</f>
        <v/>
      </c>
      <c r="K1978">
        <f>_xlfn.XLOOKUP($A1978,ALGLIB_SSA_XAUUSD!$AA$2:$AA$2401,ALGLIB_SSA_XAUUSD!$Q$2:$Q$2401,"",0)</f>
        <v/>
      </c>
      <c r="L1978">
        <f>_xlfn.XLOOKUP($A1978,ALGLIB_SSA_XAUUSD!$AA$2:$AA$2401,ALGLIB_SSA_XAUUSD!$R$2:$R$2401,"",0)</f>
        <v/>
      </c>
      <c r="M1978">
        <f>_xlfn.XLOOKUP($A1978,ALGLIB_SSA_XAUUSD!$AA$2:$AA$2401,ALGLIB_SSA_XAUUSD!$S$2:$S$2401,"",0)</f>
        <v/>
      </c>
      <c r="N1978">
        <f>_xlfn.XLOOKUP($A1978,ALGLIB_SSA_XAUUSD!$AA$2:$AA$2401,ALGLIB_SSA_XAUUSD!$T$2:$T$2401,"",0)</f>
        <v/>
      </c>
      <c r="O1978">
        <f>_xlfn.XLOOKUP($A1978,ALGLIB_SSA_XAUUSD!$AA$2:$AA$2401,ALGLIB_SSA_XAUUSD!$U$2:$U$2401,"",0)</f>
        <v/>
      </c>
      <c r="P1978">
        <f>_xlfn.XLOOKUP($A1978,ALGLIB_SSA_XAUUSD!$AA$2:$AA$2401,ALGLIB_SSA_XAUUSD!$V$2:$V$2401,"",0)</f>
        <v/>
      </c>
      <c r="S1978">
        <f>A1978</f>
        <v/>
      </c>
      <c r="T1978">
        <f>J1978</f>
        <v/>
      </c>
      <c r="U1978">
        <f>K1978</f>
        <v/>
      </c>
      <c r="V1978" s="14">
        <f>IF($A1978="","",MOD(ROW()-2,12)+1)</f>
        <v/>
      </c>
      <c r="W1978">
        <f>L1978</f>
        <v/>
      </c>
      <c r="X1978" s="14">
        <f>IF(F1978="","",F1978)</f>
        <v/>
      </c>
      <c r="Y1978" s="14">
        <f>IF(G1978="","",G1978)</f>
        <v/>
      </c>
      <c r="Z1978">
        <f>M1978</f>
        <v/>
      </c>
      <c r="AA1978">
        <f>N1978</f>
        <v/>
      </c>
      <c r="AB1978" s="14">
        <f>IF(H1978="","",H1978)</f>
        <v/>
      </c>
      <c r="AC1978">
        <f>O1978</f>
        <v/>
      </c>
      <c r="AD1978" s="14">
        <f>IF(I1978="","",I1978)</f>
        <v/>
      </c>
      <c r="AE1978">
        <f>P1978</f>
        <v/>
      </c>
      <c r="AH1978">
        <f>IF(S1978&lt;&gt;"",S1978,AH1977+900)</f>
        <v/>
      </c>
      <c r="AI1978">
        <f>IF(T1978&lt;&gt;"",T1978,AI1977)</f>
        <v/>
      </c>
      <c r="AJ1978">
        <f>IF(U1978&lt;&gt;"",U1978,AJ1977)</f>
        <v/>
      </c>
      <c r="AK1978">
        <f>IF(W1978&lt;&gt;"",W1978,"")</f>
        <v/>
      </c>
      <c r="AL1978" s="14">
        <f>IF(X1978&lt;&gt;"",X1978,"")</f>
        <v/>
      </c>
      <c r="AM1978" s="14">
        <f>IF(Y1978&lt;&gt;"",Y1978,"")</f>
        <v/>
      </c>
      <c r="AN1978" s="14">
        <f>IF(OR(AL1978="",AM1978=""),"",AL1978-AM1978)</f>
        <v/>
      </c>
      <c r="AO1978">
        <f>IF(AN1978="","",IF(AN1978&gt;0,"Bullish","Bearish"))</f>
        <v/>
      </c>
      <c r="AP1978">
        <f>IF(AO1978="",AP1977,AO1978)</f>
        <v/>
      </c>
      <c r="AQ1978" s="14">
        <f>IF(AB1978&lt;&gt;"",AB1978,"")</f>
        <v/>
      </c>
      <c r="AR1978" s="14">
        <f>IF(AD1978&lt;&gt;"",AD1978,"")</f>
        <v/>
      </c>
      <c r="AS1978">
        <f>IF(AS1977+1=13,1,AS1977+1)</f>
        <v/>
      </c>
      <c r="AT1978">
        <f>IFERROR(IF(SLOPE($AQ$1958:$AQ$1969,$AS$1958:$AS$1969)&gt;0,MIN(3,ABS(SLOPE($AQ$1958:$AQ$1969,$AS$1958:$AS$1969))),IF(SLOPE($AQ$1958:$AQ$1969,$AS$1958:$AS$1969)&lt;-0.5,-0.5,0)),0)</f>
        <v/>
      </c>
      <c r="AU1978">
        <f>IFERROR(IF(SLOPE($AR$1958:$AR$1969,$AS$1958:$AS$1969)&lt;0,MAX(-3,-ABS(SLOPE($AR$1958:$AR$1969,$AS$1958:$AS$1969))),IF(SLOPE($AR$1958:$AR$1969,$AS$1958:$AS$1969)&gt;0.5,0.5,0)),0)</f>
        <v/>
      </c>
      <c r="AV1978">
        <f>($AQ$1970+(AT1978*(AS1978-1)))</f>
        <v/>
      </c>
      <c r="AW1978">
        <f>($AR$1970+(AU1978*(AS1978-1)))</f>
        <v/>
      </c>
      <c r="AX1978">
        <f>IF(AT1978&gt;0,AV1978+AT1978,AV1978)</f>
        <v/>
      </c>
      <c r="AY1978">
        <f>IF(AU1978&lt;0,AW1978+AU1978,AW1978)</f>
        <v/>
      </c>
      <c r="BA1978" s="14">
        <f>IFERROR(AX1978-AQ1978,"")</f>
        <v/>
      </c>
      <c r="BB1978" s="14">
        <f>IFERROR(AY1978-AR1978,"")</f>
        <v/>
      </c>
      <c r="BD1978">
        <f>AH1978</f>
        <v/>
      </c>
      <c r="BE1978">
        <f>AI1978</f>
        <v/>
      </c>
      <c r="BF1978">
        <f>AJ1978</f>
        <v/>
      </c>
      <c r="BG1978" s="14">
        <f>L1978</f>
        <v/>
      </c>
      <c r="BH1978" s="14">
        <f>IF(X1978="","",X1978)</f>
        <v/>
      </c>
      <c r="BI1978" s="14">
        <f>IF(Y1978="","",Y1978)</f>
        <v/>
      </c>
      <c r="BJ1978">
        <f>Z1978</f>
        <v/>
      </c>
      <c r="BK1978">
        <f>AA1978</f>
        <v/>
      </c>
      <c r="BL1978">
        <f>IFERROR(AX1978,"")</f>
        <v/>
      </c>
      <c r="BM1978">
        <f>IFERROR(AY1978,"")</f>
        <v/>
      </c>
    </row>
    <row r="1979" ht="14.25" customHeight="1">
      <c r="A1979">
        <f>ALGLIB_SSA_XAUUSD!AA1979</f>
        <v/>
      </c>
      <c r="B1979">
        <f>IF($A1979="","",INDEX(ALGLIB_SSA_XAUUSD!$B$2:$B$2401,MATCH($A1979,ALGLIB_SSA_XAUUSD!$A$2:$A$2401,1)))</f>
        <v/>
      </c>
      <c r="C1979">
        <f>IF($A1979="","",INDEX(ALGLIB_SSA_XAUUSD!$C$2:$C$2401,MATCH($A1979,ALGLIB_SSA_XAUUSD!$A$2:$A$2401,1)))</f>
        <v/>
      </c>
      <c r="D1979" s="14">
        <f>IF($A1979="","",INT((ROW()-2)/12)+1)</f>
        <v/>
      </c>
      <c r="E1979" s="14">
        <f>IF(AND(E1982&lt;&gt;"",D1982=D1970+1),E1970+(E1982-E1970)*9/12,"")</f>
        <v/>
      </c>
      <c r="F1979" s="14">
        <f>IF(AND(F1982&lt;&gt;"",D1982=D1970+1),F1970+(F1982-F1970)*9/12,"")</f>
        <v/>
      </c>
      <c r="G1979" s="14">
        <f>IF(AND(G1982&lt;&gt;"",D1982=D1970+1),G1970+(G1982-G1970)*9/12,"")</f>
        <v/>
      </c>
      <c r="H1979" s="14">
        <f>IF(AND(H1982&lt;&gt;"",D1982=D1970+1),H1970+(H1982-H1970)*9/12,"")</f>
        <v/>
      </c>
      <c r="I1979" s="14">
        <f>IF(AND(L1982&lt;&gt;"",D1982=D1970+1),I1970+(I1982-I1970)*9/12,"")</f>
        <v/>
      </c>
      <c r="J1979">
        <f>_xlfn.XLOOKUP($A1979,ALGLIB_SSA_XAUUSD!$AA$2:$AA$2401,ALGLIB_SSA_XAUUSD!$P$2:$P$2401,"",0)</f>
        <v/>
      </c>
      <c r="K1979">
        <f>_xlfn.XLOOKUP($A1979,ALGLIB_SSA_XAUUSD!$AA$2:$AA$2401,ALGLIB_SSA_XAUUSD!$Q$2:$Q$2401,"",0)</f>
        <v/>
      </c>
      <c r="L1979">
        <f>_xlfn.XLOOKUP($A1979,ALGLIB_SSA_XAUUSD!$AA$2:$AA$2401,ALGLIB_SSA_XAUUSD!$R$2:$R$2401,"",0)</f>
        <v/>
      </c>
      <c r="M1979">
        <f>_xlfn.XLOOKUP($A1979,ALGLIB_SSA_XAUUSD!$AA$2:$AA$2401,ALGLIB_SSA_XAUUSD!$S$2:$S$2401,"",0)</f>
        <v/>
      </c>
      <c r="N1979">
        <f>_xlfn.XLOOKUP($A1979,ALGLIB_SSA_XAUUSD!$AA$2:$AA$2401,ALGLIB_SSA_XAUUSD!$T$2:$T$2401,"",0)</f>
        <v/>
      </c>
      <c r="O1979">
        <f>_xlfn.XLOOKUP($A1979,ALGLIB_SSA_XAUUSD!$AA$2:$AA$2401,ALGLIB_SSA_XAUUSD!$U$2:$U$2401,"",0)</f>
        <v/>
      </c>
      <c r="P1979">
        <f>_xlfn.XLOOKUP($A1979,ALGLIB_SSA_XAUUSD!$AA$2:$AA$2401,ALGLIB_SSA_XAUUSD!$V$2:$V$2401,"",0)</f>
        <v/>
      </c>
      <c r="S1979">
        <f>A1979</f>
        <v/>
      </c>
      <c r="T1979">
        <f>J1979</f>
        <v/>
      </c>
      <c r="U1979">
        <f>K1979</f>
        <v/>
      </c>
      <c r="V1979" s="14">
        <f>IF($A1979="","",MOD(ROW()-2,12)+1)</f>
        <v/>
      </c>
      <c r="W1979">
        <f>L1979</f>
        <v/>
      </c>
      <c r="X1979" s="14">
        <f>IF(F1979="","",F1979)</f>
        <v/>
      </c>
      <c r="Y1979" s="14">
        <f>IF(G1979="","",G1979)</f>
        <v/>
      </c>
      <c r="Z1979">
        <f>M1979</f>
        <v/>
      </c>
      <c r="AA1979">
        <f>N1979</f>
        <v/>
      </c>
      <c r="AB1979" s="14">
        <f>IF(H1979="","",H1979)</f>
        <v/>
      </c>
      <c r="AC1979">
        <f>O1979</f>
        <v/>
      </c>
      <c r="AD1979" s="14">
        <f>IF(I1979="","",I1979)</f>
        <v/>
      </c>
      <c r="AE1979">
        <f>P1979</f>
        <v/>
      </c>
      <c r="AH1979">
        <f>IF(S1979&lt;&gt;"",S1979,AH1978+900)</f>
        <v/>
      </c>
      <c r="AI1979">
        <f>IF(T1979&lt;&gt;"",T1979,AI1978)</f>
        <v/>
      </c>
      <c r="AJ1979">
        <f>IF(U1979&lt;&gt;"",U1979,AJ1978)</f>
        <v/>
      </c>
      <c r="AK1979">
        <f>IF(W1979&lt;&gt;"",W1979,"")</f>
        <v/>
      </c>
      <c r="AL1979" s="14">
        <f>IF(X1979&lt;&gt;"",X1979,"")</f>
        <v/>
      </c>
      <c r="AM1979" s="14">
        <f>IF(Y1979&lt;&gt;"",Y1979,"")</f>
        <v/>
      </c>
      <c r="AN1979" s="14">
        <f>IF(OR(AL1979="",AM1979=""),"",AL1979-AM1979)</f>
        <v/>
      </c>
      <c r="AO1979">
        <f>IF(AN1979="","",IF(AN1979&gt;0,"Bullish","Bearish"))</f>
        <v/>
      </c>
      <c r="AP1979">
        <f>IF(AO1979="",AP1978,AO1979)</f>
        <v/>
      </c>
      <c r="AQ1979" s="14">
        <f>IF(AB1979&lt;&gt;"",AB1979,"")</f>
        <v/>
      </c>
      <c r="AR1979" s="14">
        <f>IF(AD1979&lt;&gt;"",AD1979,"")</f>
        <v/>
      </c>
      <c r="AS1979">
        <f>IF(AS1978+1=13,1,AS1978+1)</f>
        <v/>
      </c>
      <c r="AT1979">
        <f>IFERROR(IF(SLOPE($AQ$1958:$AQ$1969,$AS$1958:$AS$1969)&gt;0,MIN(3,ABS(SLOPE($AQ$1958:$AQ$1969,$AS$1958:$AS$1969))),IF(SLOPE($AQ$1958:$AQ$1969,$AS$1958:$AS$1969)&lt;-0.5,-0.5,0)),0)</f>
        <v/>
      </c>
      <c r="AU1979">
        <f>IFERROR(IF(SLOPE($AR$1958:$AR$1969,$AS$1958:$AS$1969)&lt;0,MAX(-3,-ABS(SLOPE($AR$1958:$AR$1969,$AS$1958:$AS$1969))),IF(SLOPE($AR$1958:$AR$1969,$AS$1958:$AS$1969)&gt;0.5,0.5,0)),0)</f>
        <v/>
      </c>
      <c r="AV1979">
        <f>($AQ$1970+(AT1979*(AS1979-1)))</f>
        <v/>
      </c>
      <c r="AW1979">
        <f>($AR$1970+(AU1979*(AS1979-1)))</f>
        <v/>
      </c>
      <c r="AX1979">
        <f>IF(AT1979&gt;0,AV1979+AT1979,AV1979)</f>
        <v/>
      </c>
      <c r="AY1979">
        <f>IF(AU1979&lt;0,AW1979+AU1979,AW1979)</f>
        <v/>
      </c>
      <c r="BA1979" s="14">
        <f>IFERROR(AX1979-AQ1979,"")</f>
        <v/>
      </c>
      <c r="BB1979" s="14">
        <f>IFERROR(AY1979-AR1979,"")</f>
        <v/>
      </c>
      <c r="BD1979">
        <f>AH1979</f>
        <v/>
      </c>
      <c r="BE1979">
        <f>AI1979</f>
        <v/>
      </c>
      <c r="BF1979">
        <f>AJ1979</f>
        <v/>
      </c>
      <c r="BG1979" s="14">
        <f>L1979</f>
        <v/>
      </c>
      <c r="BH1979" s="14">
        <f>IF(X1979="","",X1979)</f>
        <v/>
      </c>
      <c r="BI1979" s="14">
        <f>IF(Y1979="","",Y1979)</f>
        <v/>
      </c>
      <c r="BJ1979">
        <f>Z1979</f>
        <v/>
      </c>
      <c r="BK1979">
        <f>AA1979</f>
        <v/>
      </c>
      <c r="BL1979">
        <f>IFERROR(AX1979,"")</f>
        <v/>
      </c>
      <c r="BM1979">
        <f>IFERROR(AY1979,"")</f>
        <v/>
      </c>
    </row>
    <row r="1980" ht="14.25" customHeight="1">
      <c r="A1980">
        <f>ALGLIB_SSA_XAUUSD!AA1980</f>
        <v/>
      </c>
      <c r="B1980">
        <f>IF($A1980="","",INDEX(ALGLIB_SSA_XAUUSD!$B$2:$B$2401,MATCH($A1980,ALGLIB_SSA_XAUUSD!$A$2:$A$2401,1)))</f>
        <v/>
      </c>
      <c r="C1980">
        <f>IF($A1980="","",INDEX(ALGLIB_SSA_XAUUSD!$C$2:$C$2401,MATCH($A1980,ALGLIB_SSA_XAUUSD!$A$2:$A$2401,1)))</f>
        <v/>
      </c>
      <c r="D1980" s="14">
        <f>IF($A1980="","",INT((ROW()-2)/12)+1)</f>
        <v/>
      </c>
      <c r="E1980" s="14">
        <f>IF(AND(E1982&lt;&gt;"",D1982=D1970+1),E1970+(E1982-E1970)*10/12,"")</f>
        <v/>
      </c>
      <c r="F1980" s="14">
        <f>IF(AND(F1982&lt;&gt;"",D1982=D1970+1),F1970+(F1982-F1970)*10/12,"")</f>
        <v/>
      </c>
      <c r="G1980" s="14">
        <f>IF(AND(G1982&lt;&gt;"",D1982=D1970+1),G1970+(G1982-G1970)*10/12,"")</f>
        <v/>
      </c>
      <c r="H1980" s="14">
        <f>IF(AND(H1982&lt;&gt;"",D1982=D1970+1),H1970+(H1982-H1970)*10/12,"")</f>
        <v/>
      </c>
      <c r="I1980" s="14">
        <f>IF(AND(L1982&lt;&gt;"",D1982=D1970+1),I1970+(I1982-I1970)*10/12,"")</f>
        <v/>
      </c>
      <c r="J1980">
        <f>_xlfn.XLOOKUP($A1980,ALGLIB_SSA_XAUUSD!$AA$2:$AA$2401,ALGLIB_SSA_XAUUSD!$P$2:$P$2401,"",0)</f>
        <v/>
      </c>
      <c r="K1980">
        <f>_xlfn.XLOOKUP($A1980,ALGLIB_SSA_XAUUSD!$AA$2:$AA$2401,ALGLIB_SSA_XAUUSD!$Q$2:$Q$2401,"",0)</f>
        <v/>
      </c>
      <c r="L1980">
        <f>_xlfn.XLOOKUP($A1980,ALGLIB_SSA_XAUUSD!$AA$2:$AA$2401,ALGLIB_SSA_XAUUSD!$R$2:$R$2401,"",0)</f>
        <v/>
      </c>
      <c r="M1980">
        <f>_xlfn.XLOOKUP($A1980,ALGLIB_SSA_XAUUSD!$AA$2:$AA$2401,ALGLIB_SSA_XAUUSD!$S$2:$S$2401,"",0)</f>
        <v/>
      </c>
      <c r="N1980">
        <f>_xlfn.XLOOKUP($A1980,ALGLIB_SSA_XAUUSD!$AA$2:$AA$2401,ALGLIB_SSA_XAUUSD!$T$2:$T$2401,"",0)</f>
        <v/>
      </c>
      <c r="O1980">
        <f>_xlfn.XLOOKUP($A1980,ALGLIB_SSA_XAUUSD!$AA$2:$AA$2401,ALGLIB_SSA_XAUUSD!$U$2:$U$2401,"",0)</f>
        <v/>
      </c>
      <c r="P1980">
        <f>_xlfn.XLOOKUP($A1980,ALGLIB_SSA_XAUUSD!$AA$2:$AA$2401,ALGLIB_SSA_XAUUSD!$V$2:$V$2401,"",0)</f>
        <v/>
      </c>
      <c r="S1980">
        <f>A1980</f>
        <v/>
      </c>
      <c r="T1980">
        <f>J1980</f>
        <v/>
      </c>
      <c r="U1980">
        <f>K1980</f>
        <v/>
      </c>
      <c r="V1980" s="14">
        <f>IF($A1980="","",MOD(ROW()-2,12)+1)</f>
        <v/>
      </c>
      <c r="W1980">
        <f>L1980</f>
        <v/>
      </c>
      <c r="X1980" s="14">
        <f>IF(F1980="","",F1980)</f>
        <v/>
      </c>
      <c r="Y1980" s="14">
        <f>IF(G1980="","",G1980)</f>
        <v/>
      </c>
      <c r="Z1980">
        <f>M1980</f>
        <v/>
      </c>
      <c r="AA1980">
        <f>N1980</f>
        <v/>
      </c>
      <c r="AB1980" s="14">
        <f>IF(H1980="","",H1980)</f>
        <v/>
      </c>
      <c r="AC1980">
        <f>O1980</f>
        <v/>
      </c>
      <c r="AD1980" s="14">
        <f>IF(I1980="","",I1980)</f>
        <v/>
      </c>
      <c r="AE1980">
        <f>P1980</f>
        <v/>
      </c>
      <c r="AH1980">
        <f>IF(S1980&lt;&gt;"",S1980,AH1979+900)</f>
        <v/>
      </c>
      <c r="AI1980">
        <f>IF(T1980&lt;&gt;"",T1980,AI1979)</f>
        <v/>
      </c>
      <c r="AJ1980">
        <f>IF(U1980&lt;&gt;"",U1980,AJ1979)</f>
        <v/>
      </c>
      <c r="AK1980">
        <f>IF(W1980&lt;&gt;"",W1980,"")</f>
        <v/>
      </c>
      <c r="AL1980" s="14">
        <f>IF(X1980&lt;&gt;"",X1980,"")</f>
        <v/>
      </c>
      <c r="AM1980" s="14">
        <f>IF(Y1980&lt;&gt;"",Y1980,"")</f>
        <v/>
      </c>
      <c r="AN1980" s="14">
        <f>IF(OR(AL1980="",AM1980=""),"",AL1980-AM1980)</f>
        <v/>
      </c>
      <c r="AO1980">
        <f>IF(AN1980="","",IF(AN1980&gt;0,"Bullish","Bearish"))</f>
        <v/>
      </c>
      <c r="AP1980">
        <f>IF(AO1980="",AP1979,AO1980)</f>
        <v/>
      </c>
      <c r="AQ1980" s="14">
        <f>IF(AB1980&lt;&gt;"",AB1980,"")</f>
        <v/>
      </c>
      <c r="AR1980" s="14">
        <f>IF(AD1980&lt;&gt;"",AD1980,"")</f>
        <v/>
      </c>
      <c r="AS1980">
        <f>IF(AS1979+1=13,1,AS1979+1)</f>
        <v/>
      </c>
      <c r="AT1980">
        <f>IFERROR(IF(SLOPE($AQ$1958:$AQ$1969,$AS$1958:$AS$1969)&gt;0,MIN(3,ABS(SLOPE($AQ$1958:$AQ$1969,$AS$1958:$AS$1969))),IF(SLOPE($AQ$1958:$AQ$1969,$AS$1958:$AS$1969)&lt;-0.5,-0.5,0)),0)</f>
        <v/>
      </c>
      <c r="AU1980">
        <f>IFERROR(IF(SLOPE($AR$1958:$AR$1969,$AS$1958:$AS$1969)&lt;0,MAX(-3,-ABS(SLOPE($AR$1958:$AR$1969,$AS$1958:$AS$1969))),IF(SLOPE($AR$1958:$AR$1969,$AS$1958:$AS$1969)&gt;0.5,0.5,0)),0)</f>
        <v/>
      </c>
      <c r="AV1980">
        <f>($AQ$1970+(AT1980*(AS1980-1)))</f>
        <v/>
      </c>
      <c r="AW1980">
        <f>($AR$1970+(AU1980*(AS1980-1)))</f>
        <v/>
      </c>
      <c r="AX1980">
        <f>IF(AT1980&gt;0,AV1980+AT1980,AV1980)</f>
        <v/>
      </c>
      <c r="AY1980">
        <f>IF(AU1980&lt;0,AW1980+AU1980,AW1980)</f>
        <v/>
      </c>
      <c r="BA1980" s="14">
        <f>IFERROR(AX1980-AQ1980,"")</f>
        <v/>
      </c>
      <c r="BB1980" s="14">
        <f>IFERROR(AY1980-AR1980,"")</f>
        <v/>
      </c>
      <c r="BD1980">
        <f>AH1980</f>
        <v/>
      </c>
      <c r="BE1980">
        <f>AI1980</f>
        <v/>
      </c>
      <c r="BF1980">
        <f>AJ1980</f>
        <v/>
      </c>
      <c r="BG1980" s="14">
        <f>L1980</f>
        <v/>
      </c>
      <c r="BH1980" s="14">
        <f>IF(X1980="","",X1980)</f>
        <v/>
      </c>
      <c r="BI1980" s="14">
        <f>IF(Y1980="","",Y1980)</f>
        <v/>
      </c>
      <c r="BJ1980">
        <f>Z1980</f>
        <v/>
      </c>
      <c r="BK1980">
        <f>AA1980</f>
        <v/>
      </c>
      <c r="BL1980">
        <f>IFERROR(AX1980,"")</f>
        <v/>
      </c>
      <c r="BM1980">
        <f>IFERROR(AY1980,"")</f>
        <v/>
      </c>
    </row>
    <row r="1981" ht="14.25" customHeight="1">
      <c r="A1981">
        <f>ALGLIB_SSA_XAUUSD!AA1981</f>
        <v/>
      </c>
      <c r="B1981">
        <f>IF($A1981="","",INDEX(ALGLIB_SSA_XAUUSD!$B$2:$B$2401,MATCH($A1981,ALGLIB_SSA_XAUUSD!$A$2:$A$2401,1)))</f>
        <v/>
      </c>
      <c r="C1981">
        <f>IF($A1981="","",INDEX(ALGLIB_SSA_XAUUSD!$C$2:$C$2401,MATCH($A1981,ALGLIB_SSA_XAUUSD!$A$2:$A$2401,1)))</f>
        <v/>
      </c>
      <c r="D1981" s="14">
        <f>IF($A1981="","",INT((ROW()-2)/12)+1)</f>
        <v/>
      </c>
      <c r="E1981" s="14">
        <f>IF(AND(E1982&lt;&gt;"",D1982=D1970+1),E1970+(E1982-E1970)*11/12,"")</f>
        <v/>
      </c>
      <c r="F1981" s="14">
        <f>IF(AND(F1982&lt;&gt;"",D1982=D1970+1),F1970+(F1982-F1970)*11/12,"")</f>
        <v/>
      </c>
      <c r="G1981" s="14">
        <f>IF(AND(G1982&lt;&gt;"",D1982=D1970+1),G1970+(G1982-G1970)*11/12,"")</f>
        <v/>
      </c>
      <c r="H1981" s="14">
        <f>IF(AND(H1982&lt;&gt;"",D1982=D1970+1),H1970+(H1982-H1970)*11/12,"")</f>
        <v/>
      </c>
      <c r="I1981" s="14">
        <f>IF(AND(L1982&lt;&gt;"",D1982=D1970+1),I1970+(I1982-I1970)*11/12,"")</f>
        <v/>
      </c>
      <c r="J1981">
        <f>_xlfn.XLOOKUP($A1981,ALGLIB_SSA_XAUUSD!$AA$2:$AA$2401,ALGLIB_SSA_XAUUSD!$P$2:$P$2401,"",0)</f>
        <v/>
      </c>
      <c r="K1981">
        <f>_xlfn.XLOOKUP($A1981,ALGLIB_SSA_XAUUSD!$AA$2:$AA$2401,ALGLIB_SSA_XAUUSD!$Q$2:$Q$2401,"",0)</f>
        <v/>
      </c>
      <c r="L1981">
        <f>_xlfn.XLOOKUP($A1981,ALGLIB_SSA_XAUUSD!$AA$2:$AA$2401,ALGLIB_SSA_XAUUSD!$R$2:$R$2401,"",0)</f>
        <v/>
      </c>
      <c r="M1981">
        <f>_xlfn.XLOOKUP($A1981,ALGLIB_SSA_XAUUSD!$AA$2:$AA$2401,ALGLIB_SSA_XAUUSD!$S$2:$S$2401,"",0)</f>
        <v/>
      </c>
      <c r="N1981">
        <f>_xlfn.XLOOKUP($A1981,ALGLIB_SSA_XAUUSD!$AA$2:$AA$2401,ALGLIB_SSA_XAUUSD!$T$2:$T$2401,"",0)</f>
        <v/>
      </c>
      <c r="O1981">
        <f>_xlfn.XLOOKUP($A1981,ALGLIB_SSA_XAUUSD!$AA$2:$AA$2401,ALGLIB_SSA_XAUUSD!$U$2:$U$2401,"",0)</f>
        <v/>
      </c>
      <c r="P1981">
        <f>_xlfn.XLOOKUP($A1981,ALGLIB_SSA_XAUUSD!$AA$2:$AA$2401,ALGLIB_SSA_XAUUSD!$V$2:$V$2401,"",0)</f>
        <v/>
      </c>
      <c r="S1981">
        <f>A1981</f>
        <v/>
      </c>
      <c r="T1981">
        <f>J1981</f>
        <v/>
      </c>
      <c r="U1981">
        <f>K1981</f>
        <v/>
      </c>
      <c r="V1981" s="14">
        <f>IF($A1981="","",MOD(ROW()-2,12)+1)</f>
        <v/>
      </c>
      <c r="W1981">
        <f>L1981</f>
        <v/>
      </c>
      <c r="X1981" s="14">
        <f>IF(F1981="","",F1981)</f>
        <v/>
      </c>
      <c r="Y1981" s="14">
        <f>IF(G1981="","",G1981)</f>
        <v/>
      </c>
      <c r="Z1981">
        <f>M1981</f>
        <v/>
      </c>
      <c r="AA1981">
        <f>N1981</f>
        <v/>
      </c>
      <c r="AB1981" s="14">
        <f>IF(H1981="","",H1981)</f>
        <v/>
      </c>
      <c r="AC1981">
        <f>O1981</f>
        <v/>
      </c>
      <c r="AD1981" s="14">
        <f>IF(I1981="","",I1981)</f>
        <v/>
      </c>
      <c r="AE1981">
        <f>P1981</f>
        <v/>
      </c>
      <c r="AH1981">
        <f>IF(S1981&lt;&gt;"",S1981,AH1980+900)</f>
        <v/>
      </c>
      <c r="AI1981">
        <f>IF(T1981&lt;&gt;"",T1981,AI1980)</f>
        <v/>
      </c>
      <c r="AJ1981">
        <f>IF(U1981&lt;&gt;"",U1981,AJ1980)</f>
        <v/>
      </c>
      <c r="AK1981">
        <f>IF(W1981&lt;&gt;"",W1981,"")</f>
        <v/>
      </c>
      <c r="AL1981" s="14">
        <f>IF(X1981&lt;&gt;"",X1981,"")</f>
        <v/>
      </c>
      <c r="AM1981" s="14">
        <f>IF(Y1981&lt;&gt;"",Y1981,"")</f>
        <v/>
      </c>
      <c r="AN1981" s="14">
        <f>IF(OR(AL1981="",AM1981=""),"",AL1981-AM1981)</f>
        <v/>
      </c>
      <c r="AO1981">
        <f>IF(AN1981="","",IF(AN1981&gt;0,"Bullish","Bearish"))</f>
        <v/>
      </c>
      <c r="AP1981">
        <f>IF(AO1981="",AP1980,AO1981)</f>
        <v/>
      </c>
      <c r="AQ1981" s="14">
        <f>IF(AB1981&lt;&gt;"",AB1981,"")</f>
        <v/>
      </c>
      <c r="AR1981" s="14">
        <f>IF(AD1981&lt;&gt;"",AD1981,"")</f>
        <v/>
      </c>
      <c r="AS1981">
        <f>IF(AS1980+1=13,1,AS1980+1)</f>
        <v/>
      </c>
      <c r="AT1981">
        <f>IFERROR(IF(SLOPE($AQ$1958:$AQ$1969,$AS$1958:$AS$1969)&gt;0,MIN(3,ABS(SLOPE($AQ$1958:$AQ$1969,$AS$1958:$AS$1969))),IF(SLOPE($AQ$1958:$AQ$1969,$AS$1958:$AS$1969)&lt;-0.5,-0.5,0)),0)</f>
        <v/>
      </c>
      <c r="AU1981">
        <f>IFERROR(IF(SLOPE($AR$1958:$AR$1969,$AS$1958:$AS$1969)&lt;0,MAX(-3,-ABS(SLOPE($AR$1958:$AR$1969,$AS$1958:$AS$1969))),IF(SLOPE($AR$1958:$AR$1969,$AS$1958:$AS$1969)&gt;0.5,0.5,0)),0)</f>
        <v/>
      </c>
      <c r="AV1981">
        <f>($AQ$1970+(AT1981*(AS1981-1)))</f>
        <v/>
      </c>
      <c r="AW1981">
        <f>($AR$1970+(AU1981*(AS1981-1)))</f>
        <v/>
      </c>
      <c r="AX1981">
        <f>IF(AT1981&gt;0,AV1981+AT1981,AV1981)</f>
        <v/>
      </c>
      <c r="AY1981">
        <f>IF(AU1981&lt;0,AW1981+AU1981,AW1981)</f>
        <v/>
      </c>
      <c r="BA1981" s="14">
        <f>IFERROR(AX1981-AQ1981,"")</f>
        <v/>
      </c>
      <c r="BB1981" s="14">
        <f>IFERROR(AY1981-AR1981,"")</f>
        <v/>
      </c>
      <c r="BD1981">
        <f>AH1981</f>
        <v/>
      </c>
      <c r="BE1981">
        <f>AI1981</f>
        <v/>
      </c>
      <c r="BF1981">
        <f>AJ1981</f>
        <v/>
      </c>
      <c r="BG1981" s="14">
        <f>L1981</f>
        <v/>
      </c>
      <c r="BH1981" s="14">
        <f>IF(X1981="","",X1981)</f>
        <v/>
      </c>
      <c r="BI1981" s="14">
        <f>IF(Y1981="","",Y1981)</f>
        <v/>
      </c>
      <c r="BJ1981">
        <f>Z1981</f>
        <v/>
      </c>
      <c r="BK1981">
        <f>AA1981</f>
        <v/>
      </c>
      <c r="BL1981">
        <f>IFERROR(AX1981,"")</f>
        <v/>
      </c>
      <c r="BM1981">
        <f>IFERROR(AY1981,"")</f>
        <v/>
      </c>
    </row>
    <row r="1982" ht="14.25" customHeight="1">
      <c r="A1982">
        <f>ALGLIB_SSA_XAUUSD!AA1982</f>
        <v/>
      </c>
      <c r="B1982">
        <f>IF($A1982="","",INDEX(ALGLIB_SSA_XAUUSD!$B$2:$B$2401,MATCH($A1982,ALGLIB_SSA_XAUUSD!$A$2:$A$2401,1)))</f>
        <v/>
      </c>
      <c r="C1982">
        <f>IF($A1982="","",INDEX(ALGLIB_SSA_XAUUSD!$C$2:$C$2401,MATCH($A1982,ALGLIB_SSA_XAUUSD!$A$2:$A$2401,1)))</f>
        <v/>
      </c>
      <c r="D1982" s="14">
        <f>IF($A1982="","",INT((ROW()-2)/12)+1)</f>
        <v/>
      </c>
      <c r="E1982" s="14">
        <f>IF($A1982="","",INDEX(ALGLIB_SSA_XAUUSD!$D$2:$D$2401,MATCH($A1982,ALGLIB_SSA_XAUUSD!$A$2:$A$2401,1)))</f>
        <v/>
      </c>
      <c r="F1982" s="14">
        <f>IF($A1982="","",INDEX(ALGLIB_SSA_XAUUSD!$E$2:$E$2401,MATCH($A1982,ALGLIB_SSA_XAUUSD!$A$2:$A$2401,1)))</f>
        <v/>
      </c>
      <c r="G1982" s="14">
        <f>IF($A1982="","",INDEX(ALGLIB_SSA_XAUUSD!$F$2:$F$2401,MATCH($A1982,ALGLIB_SSA_XAUUSD!$A$2:$A$2401,1)))</f>
        <v/>
      </c>
      <c r="H1982" s="14">
        <f>IF($A1982="","",INDEX(ALGLIB_SSA_XAUUSD!$G$2:$G$2401,MATCH($A1982,ALGLIB_SSA_XAUUSD!$A$2:$A$2401,1)))</f>
        <v/>
      </c>
      <c r="I1982" s="14">
        <f>IF($A1982="","",INDEX(ALGLIB_SSA_XAUUSD!$H$2:$H$2401,MATCH($A1982,ALGLIB_SSA_XAUUSD!$A$2:$A$2401,1)))</f>
        <v/>
      </c>
      <c r="J1982">
        <f>_xlfn.XLOOKUP($A1982,ALGLIB_SSA_XAUUSD!$AA$2:$AA$2401,ALGLIB_SSA_XAUUSD!$P$2:$P$2401,"",0)</f>
        <v/>
      </c>
      <c r="K1982">
        <f>_xlfn.XLOOKUP($A1982,ALGLIB_SSA_XAUUSD!$AA$2:$AA$2401,ALGLIB_SSA_XAUUSD!$Q$2:$Q$2401,"",0)</f>
        <v/>
      </c>
      <c r="L1982">
        <f>_xlfn.XLOOKUP($A1982,ALGLIB_SSA_XAUUSD!$AA$2:$AA$2401,ALGLIB_SSA_XAUUSD!$R$2:$R$2401,"",0)</f>
        <v/>
      </c>
      <c r="M1982">
        <f>_xlfn.XLOOKUP($A1982,ALGLIB_SSA_XAUUSD!$AA$2:$AA$2401,ALGLIB_SSA_XAUUSD!$S$2:$S$2401,"",0)</f>
        <v/>
      </c>
      <c r="N1982">
        <f>_xlfn.XLOOKUP($A1982,ALGLIB_SSA_XAUUSD!$AA$2:$AA$2401,ALGLIB_SSA_XAUUSD!$T$2:$T$2401,"",0)</f>
        <v/>
      </c>
      <c r="O1982">
        <f>_xlfn.XLOOKUP($A1982,ALGLIB_SSA_XAUUSD!$AA$2:$AA$2401,ALGLIB_SSA_XAUUSD!$U$2:$U$2401,"",0)</f>
        <v/>
      </c>
      <c r="P1982">
        <f>_xlfn.XLOOKUP($A1982,ALGLIB_SSA_XAUUSD!$AA$2:$AA$2401,ALGLIB_SSA_XAUUSD!$V$2:$V$2401,"",0)</f>
        <v/>
      </c>
      <c r="S1982">
        <f>A1982</f>
        <v/>
      </c>
      <c r="T1982">
        <f>J1982</f>
        <v/>
      </c>
      <c r="U1982">
        <f>K1982</f>
        <v/>
      </c>
      <c r="V1982" s="14">
        <f>IF($A1982="","",MOD(ROW()-2,12)+1)</f>
        <v/>
      </c>
      <c r="W1982">
        <f>L1982</f>
        <v/>
      </c>
      <c r="X1982" s="14">
        <f>IF(F1982="","",F1982)</f>
        <v/>
      </c>
      <c r="Y1982" s="14">
        <f>IF(G1982="","",G1982)</f>
        <v/>
      </c>
      <c r="Z1982">
        <f>M1982</f>
        <v/>
      </c>
      <c r="AA1982">
        <f>N1982</f>
        <v/>
      </c>
      <c r="AB1982" s="14">
        <f>IF(H1982="","",H1982)</f>
        <v/>
      </c>
      <c r="AC1982">
        <f>O1982</f>
        <v/>
      </c>
      <c r="AD1982" s="14">
        <f>IF(I1982="","",I1982)</f>
        <v/>
      </c>
      <c r="AE1982">
        <f>P1982</f>
        <v/>
      </c>
      <c r="AH1982">
        <f>IF(S1982&lt;&gt;"",S1982,AH1981+900)</f>
        <v/>
      </c>
      <c r="AI1982">
        <f>IF(T1982&lt;&gt;"",T1982,AI1981)</f>
        <v/>
      </c>
      <c r="AJ1982">
        <f>IF(U1982&lt;&gt;"",U1982,AJ1981)</f>
        <v/>
      </c>
      <c r="AK1982">
        <f>IF(W1982&lt;&gt;"",W1982,"")</f>
        <v/>
      </c>
      <c r="AL1982" s="14">
        <f>IF(X1982&lt;&gt;"",X1982,"")</f>
        <v/>
      </c>
      <c r="AM1982" s="14">
        <f>IF(Y1982&lt;&gt;"",Y1982,"")</f>
        <v/>
      </c>
      <c r="AN1982" s="14">
        <f>IF(OR(AL1982="",AM1982=""),"",AL1982-AM1982)</f>
        <v/>
      </c>
      <c r="AO1982">
        <f>IF(AN1982="","",IF(AN1982&gt;0,"Bullish","Bearish"))</f>
        <v/>
      </c>
      <c r="AP1982">
        <f>IF(AO1982="",AP1981,AO1982)</f>
        <v/>
      </c>
      <c r="AQ1982" s="14">
        <f>IF(AB1982&lt;&gt;"",AB1982,"")</f>
        <v/>
      </c>
      <c r="AR1982" s="14">
        <f>IF(AD1982&lt;&gt;"",AD1982,"")</f>
        <v/>
      </c>
      <c r="AS1982">
        <f>IF(AS1981+1=13,1,AS1981+1)</f>
        <v/>
      </c>
      <c r="AT1982">
        <f>IFERROR(IF(SLOPE($AQ$1970:$AQ$1981,$AS$1970:$AS$1981)&gt;0,MIN(3,ABS(SLOPE($AQ$1970:$AQ$1981,$AS$1970:$AS$1981))),IF(SLOPE($AQ$1970:$AQ$1981,$AS$1970:$AS$1981)&lt;-0.5,-0.5,0)),0)</f>
        <v/>
      </c>
      <c r="AU1982">
        <f>IFERROR(IF(SLOPE($AR$1970:$AR$1981,$AS$1970:$AS$1981)&lt;0,MAX(-3,-ABS(SLOPE($AR$1970:$AR$1981,$AS$1970:$AS$1981))),IF(SLOPE($AR$1970:$AR$1981,$AS$1970:$AS$1981)&gt;0.5,0.5,0)),0)</f>
        <v/>
      </c>
      <c r="AV1982">
        <f>($AQ$1982+(AT1982*(AS1982-1)))</f>
        <v/>
      </c>
      <c r="AW1982">
        <f>($AR$1982+(AU1982*(AS1982-1)))</f>
        <v/>
      </c>
      <c r="AX1982">
        <f>IF(AT1982&gt;0,AV1982+AT1982,AV1982)</f>
        <v/>
      </c>
      <c r="AY1982">
        <f>IF(AU1982&lt;0,AW1982+AU1982,AW1982)</f>
        <v/>
      </c>
      <c r="BA1982" s="14">
        <f>IFERROR(AX1982-AQ1982,"")</f>
        <v/>
      </c>
      <c r="BB1982" s="14">
        <f>IFERROR(AY1982-AR1982,"")</f>
        <v/>
      </c>
      <c r="BD1982">
        <f>AH1982</f>
        <v/>
      </c>
      <c r="BE1982">
        <f>AI1982</f>
        <v/>
      </c>
      <c r="BF1982">
        <f>AJ1982</f>
        <v/>
      </c>
      <c r="BG1982" s="14">
        <f>L1982</f>
        <v/>
      </c>
      <c r="BH1982" s="14">
        <f>IF(X1982="","",X1982)</f>
        <v/>
      </c>
      <c r="BI1982" s="14">
        <f>IF(Y1982="","",Y1982)</f>
        <v/>
      </c>
      <c r="BJ1982">
        <f>Z1982</f>
        <v/>
      </c>
      <c r="BK1982">
        <f>AA1982</f>
        <v/>
      </c>
      <c r="BL1982">
        <f>IFERROR(AX1982,"")</f>
        <v/>
      </c>
      <c r="BM1982">
        <f>IFERROR(AY1982,"")</f>
        <v/>
      </c>
    </row>
    <row r="1983" ht="14.25" customHeight="1">
      <c r="A1983">
        <f>ALGLIB_SSA_XAUUSD!AA1983</f>
        <v/>
      </c>
      <c r="B1983">
        <f>IF($A1983="","",INDEX(ALGLIB_SSA_XAUUSD!$B$2:$B$2401,MATCH($A1983,ALGLIB_SSA_XAUUSD!$A$2:$A$2401,1)))</f>
        <v/>
      </c>
      <c r="C1983">
        <f>IF($A1983="","",INDEX(ALGLIB_SSA_XAUUSD!$C$2:$C$2401,MATCH($A1983,ALGLIB_SSA_XAUUSD!$A$2:$A$2401,1)))</f>
        <v/>
      </c>
      <c r="D1983" s="14">
        <f>IF($A1983="","",INT((ROW()-2)/12)+1)</f>
        <v/>
      </c>
      <c r="E1983" s="14">
        <f>IF(AND(E1994&lt;&gt;"",D1994=D1982+1),E1982+(E1994-E1982)*1/12,"")</f>
        <v/>
      </c>
      <c r="F1983" s="14">
        <f>IF(AND(F1994&lt;&gt;"",D1994=D1982+1),F1982+(F1994-F1982)*1/12,"")</f>
        <v/>
      </c>
      <c r="G1983" s="14">
        <f>IF(AND(G1994&lt;&gt;"",D1994=D1982+1),G1982+(G1994-G1982)*1/12,"")</f>
        <v/>
      </c>
      <c r="H1983" s="14">
        <f>IF(AND(H1994&lt;&gt;"",D1994=D1982+1),H1982+(H1994-H1982)*1/12,"")</f>
        <v/>
      </c>
      <c r="I1983" s="14">
        <f>IF(AND(L1994&lt;&gt;"",D1994=D1982+1),I1982+(I1994-I1982)*1/12,"")</f>
        <v/>
      </c>
      <c r="J1983">
        <f>_xlfn.XLOOKUP($A1983,ALGLIB_SSA_XAUUSD!$AA$2:$AA$2401,ALGLIB_SSA_XAUUSD!$P$2:$P$2401,"",0)</f>
        <v/>
      </c>
      <c r="K1983">
        <f>_xlfn.XLOOKUP($A1983,ALGLIB_SSA_XAUUSD!$AA$2:$AA$2401,ALGLIB_SSA_XAUUSD!$Q$2:$Q$2401,"",0)</f>
        <v/>
      </c>
      <c r="L1983">
        <f>_xlfn.XLOOKUP($A1983,ALGLIB_SSA_XAUUSD!$AA$2:$AA$2401,ALGLIB_SSA_XAUUSD!$R$2:$R$2401,"",0)</f>
        <v/>
      </c>
      <c r="M1983">
        <f>_xlfn.XLOOKUP($A1983,ALGLIB_SSA_XAUUSD!$AA$2:$AA$2401,ALGLIB_SSA_XAUUSD!$S$2:$S$2401,"",0)</f>
        <v/>
      </c>
      <c r="N1983">
        <f>_xlfn.XLOOKUP($A1983,ALGLIB_SSA_XAUUSD!$AA$2:$AA$2401,ALGLIB_SSA_XAUUSD!$T$2:$T$2401,"",0)</f>
        <v/>
      </c>
      <c r="O1983">
        <f>_xlfn.XLOOKUP($A1983,ALGLIB_SSA_XAUUSD!$AA$2:$AA$2401,ALGLIB_SSA_XAUUSD!$U$2:$U$2401,"",0)</f>
        <v/>
      </c>
      <c r="P1983">
        <f>_xlfn.XLOOKUP($A1983,ALGLIB_SSA_XAUUSD!$AA$2:$AA$2401,ALGLIB_SSA_XAUUSD!$V$2:$V$2401,"",0)</f>
        <v/>
      </c>
      <c r="S1983">
        <f>A1983</f>
        <v/>
      </c>
      <c r="T1983">
        <f>J1983</f>
        <v/>
      </c>
      <c r="U1983">
        <f>K1983</f>
        <v/>
      </c>
      <c r="V1983" s="14">
        <f>IF($A1983="","",MOD(ROW()-2,12)+1)</f>
        <v/>
      </c>
      <c r="W1983">
        <f>L1983</f>
        <v/>
      </c>
      <c r="X1983" s="14">
        <f>IF(F1983="","",F1983)</f>
        <v/>
      </c>
      <c r="Y1983" s="14">
        <f>IF(G1983="","",G1983)</f>
        <v/>
      </c>
      <c r="Z1983">
        <f>M1983</f>
        <v/>
      </c>
      <c r="AA1983">
        <f>N1983</f>
        <v/>
      </c>
      <c r="AB1983" s="14">
        <f>IF(H1983="","",H1983)</f>
        <v/>
      </c>
      <c r="AC1983">
        <f>O1983</f>
        <v/>
      </c>
      <c r="AD1983" s="14">
        <f>IF(I1983="","",I1983)</f>
        <v/>
      </c>
      <c r="AE1983">
        <f>P1983</f>
        <v/>
      </c>
      <c r="AH1983">
        <f>IF(S1983&lt;&gt;"",S1983,AH1982+900)</f>
        <v/>
      </c>
      <c r="AI1983">
        <f>IF(T1983&lt;&gt;"",T1983,AI1982)</f>
        <v/>
      </c>
      <c r="AJ1983">
        <f>IF(U1983&lt;&gt;"",U1983,AJ1982)</f>
        <v/>
      </c>
      <c r="AK1983">
        <f>IF(W1983&lt;&gt;"",W1983,"")</f>
        <v/>
      </c>
      <c r="AL1983" s="14">
        <f>IF(X1983&lt;&gt;"",X1983,"")</f>
        <v/>
      </c>
      <c r="AM1983" s="14">
        <f>IF(Y1983&lt;&gt;"",Y1983,"")</f>
        <v/>
      </c>
      <c r="AN1983" s="14">
        <f>IF(OR(AL1983="",AM1983=""),"",AL1983-AM1983)</f>
        <v/>
      </c>
      <c r="AO1983">
        <f>IF(AN1983="","",IF(AN1983&gt;0,"Bullish","Bearish"))</f>
        <v/>
      </c>
      <c r="AP1983">
        <f>IF(AO1983="",AP1982,AO1983)</f>
        <v/>
      </c>
      <c r="AQ1983" s="14">
        <f>IF(AB1983&lt;&gt;"",AB1983,"")</f>
        <v/>
      </c>
      <c r="AR1983" s="14">
        <f>IF(AD1983&lt;&gt;"",AD1983,"")</f>
        <v/>
      </c>
      <c r="AS1983">
        <f>IF(AS1982+1=13,1,AS1982+1)</f>
        <v/>
      </c>
      <c r="AT1983">
        <f>IFERROR(IF(SLOPE($AQ$1970:$AQ$1981,$AS$1970:$AS$1981)&gt;0,MIN(3,ABS(SLOPE($AQ$1970:$AQ$1981,$AS$1970:$AS$1981))),IF(SLOPE($AQ$1970:$AQ$1981,$AS$1970:$AS$1981)&lt;-0.5,-0.5,0)),0)</f>
        <v/>
      </c>
      <c r="AU1983">
        <f>IFERROR(IF(SLOPE($AR$1970:$AR$1981,$AS$1970:$AS$1981)&lt;0,MAX(-3,-ABS(SLOPE($AR$1970:$AR$1981,$AS$1970:$AS$1981))),IF(SLOPE($AR$1970:$AR$1981,$AS$1970:$AS$1981)&gt;0.5,0.5,0)),0)</f>
        <v/>
      </c>
      <c r="AV1983">
        <f>($AQ$1982+(AT1983*(AS1983-1)))</f>
        <v/>
      </c>
      <c r="AW1983">
        <f>($AR$1982+(AU1983*(AS1983-1)))</f>
        <v/>
      </c>
      <c r="AX1983">
        <f>IF(AT1983&gt;0,AV1983+AT1983,AV1983)</f>
        <v/>
      </c>
      <c r="AY1983">
        <f>IF(AU1983&lt;0,AW1983+AU1983,AW1983)</f>
        <v/>
      </c>
      <c r="BA1983" s="14">
        <f>IFERROR(AX1983-AQ1983,"")</f>
        <v/>
      </c>
      <c r="BB1983" s="14">
        <f>IFERROR(AY1983-AR1983,"")</f>
        <v/>
      </c>
      <c r="BD1983">
        <f>AH1983</f>
        <v/>
      </c>
      <c r="BE1983">
        <f>AI1983</f>
        <v/>
      </c>
      <c r="BF1983">
        <f>AJ1983</f>
        <v/>
      </c>
      <c r="BG1983" s="14">
        <f>L1983</f>
        <v/>
      </c>
      <c r="BH1983" s="14">
        <f>IF(X1983="","",X1983)</f>
        <v/>
      </c>
      <c r="BI1983" s="14">
        <f>IF(Y1983="","",Y1983)</f>
        <v/>
      </c>
      <c r="BJ1983">
        <f>Z1983</f>
        <v/>
      </c>
      <c r="BK1983">
        <f>AA1983</f>
        <v/>
      </c>
      <c r="BL1983">
        <f>IFERROR(AX1983,"")</f>
        <v/>
      </c>
      <c r="BM1983">
        <f>IFERROR(AY1983,"")</f>
        <v/>
      </c>
    </row>
    <row r="1984" ht="14.25" customHeight="1">
      <c r="A1984">
        <f>ALGLIB_SSA_XAUUSD!AA1984</f>
        <v/>
      </c>
      <c r="B1984">
        <f>IF($A1984="","",INDEX(ALGLIB_SSA_XAUUSD!$B$2:$B$2401,MATCH($A1984,ALGLIB_SSA_XAUUSD!$A$2:$A$2401,1)))</f>
        <v/>
      </c>
      <c r="C1984">
        <f>IF($A1984="","",INDEX(ALGLIB_SSA_XAUUSD!$C$2:$C$2401,MATCH($A1984,ALGLIB_SSA_XAUUSD!$A$2:$A$2401,1)))</f>
        <v/>
      </c>
      <c r="D1984" s="14">
        <f>IF($A1984="","",INT((ROW()-2)/12)+1)</f>
        <v/>
      </c>
      <c r="E1984" s="14">
        <f>IF(AND(E1994&lt;&gt;"",D1994=D1982+1),E1982+(E1994-E1982)*2/12,"")</f>
        <v/>
      </c>
      <c r="F1984" s="14">
        <f>IF(AND(F1994&lt;&gt;"",D1994=D1982+1),F1982+(F1994-F1982)*2/12,"")</f>
        <v/>
      </c>
      <c r="G1984" s="14">
        <f>IF(AND(G1994&lt;&gt;"",D1994=D1982+1),G1982+(G1994-G1982)*2/12,"")</f>
        <v/>
      </c>
      <c r="H1984" s="14">
        <f>IF(AND(H1994&lt;&gt;"",D1994=D1982+1),H1982+(H1994-H1982)*2/12,"")</f>
        <v/>
      </c>
      <c r="I1984" s="14">
        <f>IF(AND(L1994&lt;&gt;"",D1994=D1982+1),I1982+(I1994-I1982)*2/12,"")</f>
        <v/>
      </c>
      <c r="J1984">
        <f>_xlfn.XLOOKUP($A1984,ALGLIB_SSA_XAUUSD!$AA$2:$AA$2401,ALGLIB_SSA_XAUUSD!$P$2:$P$2401,"",0)</f>
        <v/>
      </c>
      <c r="K1984">
        <f>_xlfn.XLOOKUP($A1984,ALGLIB_SSA_XAUUSD!$AA$2:$AA$2401,ALGLIB_SSA_XAUUSD!$Q$2:$Q$2401,"",0)</f>
        <v/>
      </c>
      <c r="L1984">
        <f>_xlfn.XLOOKUP($A1984,ALGLIB_SSA_XAUUSD!$AA$2:$AA$2401,ALGLIB_SSA_XAUUSD!$R$2:$R$2401,"",0)</f>
        <v/>
      </c>
      <c r="M1984">
        <f>_xlfn.XLOOKUP($A1984,ALGLIB_SSA_XAUUSD!$AA$2:$AA$2401,ALGLIB_SSA_XAUUSD!$S$2:$S$2401,"",0)</f>
        <v/>
      </c>
      <c r="N1984">
        <f>_xlfn.XLOOKUP($A1984,ALGLIB_SSA_XAUUSD!$AA$2:$AA$2401,ALGLIB_SSA_XAUUSD!$T$2:$T$2401,"",0)</f>
        <v/>
      </c>
      <c r="O1984">
        <f>_xlfn.XLOOKUP($A1984,ALGLIB_SSA_XAUUSD!$AA$2:$AA$2401,ALGLIB_SSA_XAUUSD!$U$2:$U$2401,"",0)</f>
        <v/>
      </c>
      <c r="P1984">
        <f>_xlfn.XLOOKUP($A1984,ALGLIB_SSA_XAUUSD!$AA$2:$AA$2401,ALGLIB_SSA_XAUUSD!$V$2:$V$2401,"",0)</f>
        <v/>
      </c>
      <c r="S1984">
        <f>A1984</f>
        <v/>
      </c>
      <c r="T1984">
        <f>J1984</f>
        <v/>
      </c>
      <c r="U1984">
        <f>K1984</f>
        <v/>
      </c>
      <c r="V1984" s="14">
        <f>IF($A1984="","",MOD(ROW()-2,12)+1)</f>
        <v/>
      </c>
      <c r="W1984">
        <f>L1984</f>
        <v/>
      </c>
      <c r="X1984" s="14">
        <f>IF(F1984="","",F1984)</f>
        <v/>
      </c>
      <c r="Y1984" s="14">
        <f>IF(G1984="","",G1984)</f>
        <v/>
      </c>
      <c r="Z1984">
        <f>M1984</f>
        <v/>
      </c>
      <c r="AA1984">
        <f>N1984</f>
        <v/>
      </c>
      <c r="AB1984" s="14">
        <f>IF(H1984="","",H1984)</f>
        <v/>
      </c>
      <c r="AC1984">
        <f>O1984</f>
        <v/>
      </c>
      <c r="AD1984" s="14">
        <f>IF(I1984="","",I1984)</f>
        <v/>
      </c>
      <c r="AE1984">
        <f>P1984</f>
        <v/>
      </c>
      <c r="AH1984">
        <f>IF(S1984&lt;&gt;"",S1984,AH1983+900)</f>
        <v/>
      </c>
      <c r="AI1984">
        <f>IF(T1984&lt;&gt;"",T1984,AI1983)</f>
        <v/>
      </c>
      <c r="AJ1984">
        <f>IF(U1984&lt;&gt;"",U1984,AJ1983)</f>
        <v/>
      </c>
      <c r="AK1984">
        <f>IF(W1984&lt;&gt;"",W1984,"")</f>
        <v/>
      </c>
      <c r="AL1984" s="14">
        <f>IF(X1984&lt;&gt;"",X1984,"")</f>
        <v/>
      </c>
      <c r="AM1984" s="14">
        <f>IF(Y1984&lt;&gt;"",Y1984,"")</f>
        <v/>
      </c>
      <c r="AN1984" s="14">
        <f>IF(OR(AL1984="",AM1984=""),"",AL1984-AM1984)</f>
        <v/>
      </c>
      <c r="AO1984">
        <f>IF(AN1984="","",IF(AN1984&gt;0,"Bullish","Bearish"))</f>
        <v/>
      </c>
      <c r="AP1984">
        <f>IF(AO1984="",AP1983,AO1984)</f>
        <v/>
      </c>
      <c r="AQ1984" s="14">
        <f>IF(AB1984&lt;&gt;"",AB1984,"")</f>
        <v/>
      </c>
      <c r="AR1984" s="14">
        <f>IF(AD1984&lt;&gt;"",AD1984,"")</f>
        <v/>
      </c>
      <c r="AS1984">
        <f>IF(AS1983+1=13,1,AS1983+1)</f>
        <v/>
      </c>
      <c r="AT1984">
        <f>IFERROR(IF(SLOPE($AQ$1970:$AQ$1981,$AS$1970:$AS$1981)&gt;0,MIN(3,ABS(SLOPE($AQ$1970:$AQ$1981,$AS$1970:$AS$1981))),IF(SLOPE($AQ$1970:$AQ$1981,$AS$1970:$AS$1981)&lt;-0.5,-0.5,0)),0)</f>
        <v/>
      </c>
      <c r="AU1984">
        <f>IFERROR(IF(SLOPE($AR$1970:$AR$1981,$AS$1970:$AS$1981)&lt;0,MAX(-3,-ABS(SLOPE($AR$1970:$AR$1981,$AS$1970:$AS$1981))),IF(SLOPE($AR$1970:$AR$1981,$AS$1970:$AS$1981)&gt;0.5,0.5,0)),0)</f>
        <v/>
      </c>
      <c r="AV1984">
        <f>($AQ$1982+(AT1984*(AS1984-1)))</f>
        <v/>
      </c>
      <c r="AW1984">
        <f>($AR$1982+(AU1984*(AS1984-1)))</f>
        <v/>
      </c>
      <c r="AX1984">
        <f>IF(AT1984&gt;0,AV1984+AT1984,AV1984)</f>
        <v/>
      </c>
      <c r="AY1984">
        <f>IF(AU1984&lt;0,AW1984+AU1984,AW1984)</f>
        <v/>
      </c>
      <c r="BA1984" s="14">
        <f>IFERROR(AX1984-AQ1984,"")</f>
        <v/>
      </c>
      <c r="BB1984" s="14">
        <f>IFERROR(AY1984-AR1984,"")</f>
        <v/>
      </c>
      <c r="BD1984">
        <f>AH1984</f>
        <v/>
      </c>
      <c r="BE1984">
        <f>AI1984</f>
        <v/>
      </c>
      <c r="BF1984">
        <f>AJ1984</f>
        <v/>
      </c>
      <c r="BG1984" s="14">
        <f>L1984</f>
        <v/>
      </c>
      <c r="BH1984" s="14">
        <f>IF(X1984="","",X1984)</f>
        <v/>
      </c>
      <c r="BI1984" s="14">
        <f>IF(Y1984="","",Y1984)</f>
        <v/>
      </c>
      <c r="BJ1984">
        <f>Z1984</f>
        <v/>
      </c>
      <c r="BK1984">
        <f>AA1984</f>
        <v/>
      </c>
      <c r="BL1984">
        <f>IFERROR(AX1984,"")</f>
        <v/>
      </c>
      <c r="BM1984">
        <f>IFERROR(AY1984,"")</f>
        <v/>
      </c>
    </row>
    <row r="1985" ht="14.25" customHeight="1">
      <c r="A1985">
        <f>ALGLIB_SSA_XAUUSD!AA1985</f>
        <v/>
      </c>
      <c r="B1985">
        <f>IF($A1985="","",INDEX(ALGLIB_SSA_XAUUSD!$B$2:$B$2401,MATCH($A1985,ALGLIB_SSA_XAUUSD!$A$2:$A$2401,1)))</f>
        <v/>
      </c>
      <c r="C1985">
        <f>IF($A1985="","",INDEX(ALGLIB_SSA_XAUUSD!$C$2:$C$2401,MATCH($A1985,ALGLIB_SSA_XAUUSD!$A$2:$A$2401,1)))</f>
        <v/>
      </c>
      <c r="D1985" s="14">
        <f>IF($A1985="","",INT((ROW()-2)/12)+1)</f>
        <v/>
      </c>
      <c r="E1985" s="14">
        <f>IF(AND(E1994&lt;&gt;"",D1994=D1982+1),E1982+(E1994-E1982)*3/12,"")</f>
        <v/>
      </c>
      <c r="F1985" s="14">
        <f>IF(AND(F1994&lt;&gt;"",D1994=D1982+1),F1982+(F1994-F1982)*3/12,"")</f>
        <v/>
      </c>
      <c r="G1985" s="14">
        <f>IF(AND(G1994&lt;&gt;"",D1994=D1982+1),G1982+(G1994-G1982)*3/12,"")</f>
        <v/>
      </c>
      <c r="H1985" s="14">
        <f>IF(AND(H1994&lt;&gt;"",D1994=D1982+1),H1982+(H1994-H1982)*3/12,"")</f>
        <v/>
      </c>
      <c r="I1985" s="14">
        <f>IF(AND(L1994&lt;&gt;"",D1994=D1982+1),I1982+(I1994-I1982)*3/12,"")</f>
        <v/>
      </c>
      <c r="J1985">
        <f>_xlfn.XLOOKUP($A1985,ALGLIB_SSA_XAUUSD!$AA$2:$AA$2401,ALGLIB_SSA_XAUUSD!$P$2:$P$2401,"",0)</f>
        <v/>
      </c>
      <c r="K1985">
        <f>_xlfn.XLOOKUP($A1985,ALGLIB_SSA_XAUUSD!$AA$2:$AA$2401,ALGLIB_SSA_XAUUSD!$Q$2:$Q$2401,"",0)</f>
        <v/>
      </c>
      <c r="L1985">
        <f>_xlfn.XLOOKUP($A1985,ALGLIB_SSA_XAUUSD!$AA$2:$AA$2401,ALGLIB_SSA_XAUUSD!$R$2:$R$2401,"",0)</f>
        <v/>
      </c>
      <c r="M1985">
        <f>_xlfn.XLOOKUP($A1985,ALGLIB_SSA_XAUUSD!$AA$2:$AA$2401,ALGLIB_SSA_XAUUSD!$S$2:$S$2401,"",0)</f>
        <v/>
      </c>
      <c r="N1985">
        <f>_xlfn.XLOOKUP($A1985,ALGLIB_SSA_XAUUSD!$AA$2:$AA$2401,ALGLIB_SSA_XAUUSD!$T$2:$T$2401,"",0)</f>
        <v/>
      </c>
      <c r="O1985">
        <f>_xlfn.XLOOKUP($A1985,ALGLIB_SSA_XAUUSD!$AA$2:$AA$2401,ALGLIB_SSA_XAUUSD!$U$2:$U$2401,"",0)</f>
        <v/>
      </c>
      <c r="P1985">
        <f>_xlfn.XLOOKUP($A1985,ALGLIB_SSA_XAUUSD!$AA$2:$AA$2401,ALGLIB_SSA_XAUUSD!$V$2:$V$2401,"",0)</f>
        <v/>
      </c>
      <c r="S1985">
        <f>A1985</f>
        <v/>
      </c>
      <c r="T1985">
        <f>J1985</f>
        <v/>
      </c>
      <c r="U1985">
        <f>K1985</f>
        <v/>
      </c>
      <c r="V1985" s="14">
        <f>IF($A1985="","",MOD(ROW()-2,12)+1)</f>
        <v/>
      </c>
      <c r="W1985">
        <f>L1985</f>
        <v/>
      </c>
      <c r="X1985" s="14">
        <f>IF(F1985="","",F1985)</f>
        <v/>
      </c>
      <c r="Y1985" s="14">
        <f>IF(G1985="","",G1985)</f>
        <v/>
      </c>
      <c r="Z1985">
        <f>M1985</f>
        <v/>
      </c>
      <c r="AA1985">
        <f>N1985</f>
        <v/>
      </c>
      <c r="AB1985" s="14">
        <f>IF(H1985="","",H1985)</f>
        <v/>
      </c>
      <c r="AC1985">
        <f>O1985</f>
        <v/>
      </c>
      <c r="AD1985" s="14">
        <f>IF(I1985="","",I1985)</f>
        <v/>
      </c>
      <c r="AE1985">
        <f>P1985</f>
        <v/>
      </c>
      <c r="AH1985">
        <f>IF(S1985&lt;&gt;"",S1985,AH1984+900)</f>
        <v/>
      </c>
      <c r="AI1985">
        <f>IF(T1985&lt;&gt;"",T1985,AI1984)</f>
        <v/>
      </c>
      <c r="AJ1985">
        <f>IF(U1985&lt;&gt;"",U1985,AJ1984)</f>
        <v/>
      </c>
      <c r="AK1985">
        <f>IF(W1985&lt;&gt;"",W1985,"")</f>
        <v/>
      </c>
      <c r="AL1985" s="14">
        <f>IF(X1985&lt;&gt;"",X1985,"")</f>
        <v/>
      </c>
      <c r="AM1985" s="14">
        <f>IF(Y1985&lt;&gt;"",Y1985,"")</f>
        <v/>
      </c>
      <c r="AN1985" s="14">
        <f>IF(OR(AL1985="",AM1985=""),"",AL1985-AM1985)</f>
        <v/>
      </c>
      <c r="AO1985">
        <f>IF(AN1985="","",IF(AN1985&gt;0,"Bullish","Bearish"))</f>
        <v/>
      </c>
      <c r="AP1985">
        <f>IF(AO1985="",AP1984,AO1985)</f>
        <v/>
      </c>
      <c r="AQ1985" s="14">
        <f>IF(AB1985&lt;&gt;"",AB1985,"")</f>
        <v/>
      </c>
      <c r="AR1985" s="14">
        <f>IF(AD1985&lt;&gt;"",AD1985,"")</f>
        <v/>
      </c>
      <c r="AS1985">
        <f>IF(AS1984+1=13,1,AS1984+1)</f>
        <v/>
      </c>
      <c r="AT1985">
        <f>IFERROR(IF(SLOPE($AQ$1970:$AQ$1981,$AS$1970:$AS$1981)&gt;0,MIN(3,ABS(SLOPE($AQ$1970:$AQ$1981,$AS$1970:$AS$1981))),IF(SLOPE($AQ$1970:$AQ$1981,$AS$1970:$AS$1981)&lt;-0.5,-0.5,0)),0)</f>
        <v/>
      </c>
      <c r="AU1985">
        <f>IFERROR(IF(SLOPE($AR$1970:$AR$1981,$AS$1970:$AS$1981)&lt;0,MAX(-3,-ABS(SLOPE($AR$1970:$AR$1981,$AS$1970:$AS$1981))),IF(SLOPE($AR$1970:$AR$1981,$AS$1970:$AS$1981)&gt;0.5,0.5,0)),0)</f>
        <v/>
      </c>
      <c r="AV1985">
        <f>($AQ$1982+(AT1985*(AS1985-1)))</f>
        <v/>
      </c>
      <c r="AW1985">
        <f>($AR$1982+(AU1985*(AS1985-1)))</f>
        <v/>
      </c>
      <c r="AX1985">
        <f>IF(AT1985&gt;0,AV1985+AT1985,AV1985)</f>
        <v/>
      </c>
      <c r="AY1985">
        <f>IF(AU1985&lt;0,AW1985+AU1985,AW1985)</f>
        <v/>
      </c>
      <c r="BA1985" s="14">
        <f>IFERROR(AX1985-AQ1985,"")</f>
        <v/>
      </c>
      <c r="BB1985" s="14">
        <f>IFERROR(AY1985-AR1985,"")</f>
        <v/>
      </c>
      <c r="BD1985">
        <f>AH1985</f>
        <v/>
      </c>
      <c r="BE1985">
        <f>AI1985</f>
        <v/>
      </c>
      <c r="BF1985">
        <f>AJ1985</f>
        <v/>
      </c>
      <c r="BG1985" s="14">
        <f>L1985</f>
        <v/>
      </c>
      <c r="BH1985" s="14">
        <f>IF(X1985="","",X1985)</f>
        <v/>
      </c>
      <c r="BI1985" s="14">
        <f>IF(Y1985="","",Y1985)</f>
        <v/>
      </c>
      <c r="BJ1985">
        <f>Z1985</f>
        <v/>
      </c>
      <c r="BK1985">
        <f>AA1985</f>
        <v/>
      </c>
      <c r="BL1985">
        <f>IFERROR(AX1985,"")</f>
        <v/>
      </c>
      <c r="BM1985">
        <f>IFERROR(AY1985,"")</f>
        <v/>
      </c>
    </row>
    <row r="1986" ht="14.25" customHeight="1">
      <c r="A1986">
        <f>ALGLIB_SSA_XAUUSD!AA1986</f>
        <v/>
      </c>
      <c r="B1986">
        <f>IF($A1986="","",INDEX(ALGLIB_SSA_XAUUSD!$B$2:$B$2401,MATCH($A1986,ALGLIB_SSA_XAUUSD!$A$2:$A$2401,1)))</f>
        <v/>
      </c>
      <c r="C1986">
        <f>IF($A1986="","",INDEX(ALGLIB_SSA_XAUUSD!$C$2:$C$2401,MATCH($A1986,ALGLIB_SSA_XAUUSD!$A$2:$A$2401,1)))</f>
        <v/>
      </c>
      <c r="D1986" s="14">
        <f>IF($A1986="","",INT((ROW()-2)/12)+1)</f>
        <v/>
      </c>
      <c r="E1986" s="14">
        <f>IF(AND(E1994&lt;&gt;"",D1994=D1982+1),E1982+(E1994-E1982)*4/12,"")</f>
        <v/>
      </c>
      <c r="F1986" s="14">
        <f>IF(AND(F1994&lt;&gt;"",D1994=D1982+1),F1982+(F1994-F1982)*4/12,"")</f>
        <v/>
      </c>
      <c r="G1986" s="14">
        <f>IF(AND(G1994&lt;&gt;"",D1994=D1982+1),G1982+(G1994-G1982)*4/12,"")</f>
        <v/>
      </c>
      <c r="H1986" s="14">
        <f>IF(AND(H1994&lt;&gt;"",D1994=D1982+1),H1982+(H1994-H1982)*4/12,"")</f>
        <v/>
      </c>
      <c r="I1986" s="14">
        <f>IF(AND(L1994&lt;&gt;"",D1994=D1982+1),I1982+(I1994-I1982)*4/12,"")</f>
        <v/>
      </c>
      <c r="J1986">
        <f>_xlfn.XLOOKUP($A1986,ALGLIB_SSA_XAUUSD!$AA$2:$AA$2401,ALGLIB_SSA_XAUUSD!$P$2:$P$2401,"",0)</f>
        <v/>
      </c>
      <c r="K1986">
        <f>_xlfn.XLOOKUP($A1986,ALGLIB_SSA_XAUUSD!$AA$2:$AA$2401,ALGLIB_SSA_XAUUSD!$Q$2:$Q$2401,"",0)</f>
        <v/>
      </c>
      <c r="L1986">
        <f>_xlfn.XLOOKUP($A1986,ALGLIB_SSA_XAUUSD!$AA$2:$AA$2401,ALGLIB_SSA_XAUUSD!$R$2:$R$2401,"",0)</f>
        <v/>
      </c>
      <c r="M1986">
        <f>_xlfn.XLOOKUP($A1986,ALGLIB_SSA_XAUUSD!$AA$2:$AA$2401,ALGLIB_SSA_XAUUSD!$S$2:$S$2401,"",0)</f>
        <v/>
      </c>
      <c r="N1986">
        <f>_xlfn.XLOOKUP($A1986,ALGLIB_SSA_XAUUSD!$AA$2:$AA$2401,ALGLIB_SSA_XAUUSD!$T$2:$T$2401,"",0)</f>
        <v/>
      </c>
      <c r="O1986">
        <f>_xlfn.XLOOKUP($A1986,ALGLIB_SSA_XAUUSD!$AA$2:$AA$2401,ALGLIB_SSA_XAUUSD!$U$2:$U$2401,"",0)</f>
        <v/>
      </c>
      <c r="P1986">
        <f>_xlfn.XLOOKUP($A1986,ALGLIB_SSA_XAUUSD!$AA$2:$AA$2401,ALGLIB_SSA_XAUUSD!$V$2:$V$2401,"",0)</f>
        <v/>
      </c>
      <c r="S1986">
        <f>A1986</f>
        <v/>
      </c>
      <c r="T1986">
        <f>J1986</f>
        <v/>
      </c>
      <c r="U1986">
        <f>K1986</f>
        <v/>
      </c>
      <c r="V1986" s="14">
        <f>IF($A1986="","",MOD(ROW()-2,12)+1)</f>
        <v/>
      </c>
      <c r="W1986">
        <f>L1986</f>
        <v/>
      </c>
      <c r="X1986" s="14">
        <f>IF(F1986="","",F1986)</f>
        <v/>
      </c>
      <c r="Y1986" s="14">
        <f>IF(G1986="","",G1986)</f>
        <v/>
      </c>
      <c r="Z1986">
        <f>M1986</f>
        <v/>
      </c>
      <c r="AA1986">
        <f>N1986</f>
        <v/>
      </c>
      <c r="AB1986" s="14">
        <f>IF(H1986="","",H1986)</f>
        <v/>
      </c>
      <c r="AC1986">
        <f>O1986</f>
        <v/>
      </c>
      <c r="AD1986" s="14">
        <f>IF(I1986="","",I1986)</f>
        <v/>
      </c>
      <c r="AE1986">
        <f>P1986</f>
        <v/>
      </c>
      <c r="AH1986">
        <f>IF(S1986&lt;&gt;"",S1986,AH1985+900)</f>
        <v/>
      </c>
      <c r="AI1986">
        <f>IF(T1986&lt;&gt;"",T1986,AI1985)</f>
        <v/>
      </c>
      <c r="AJ1986">
        <f>IF(U1986&lt;&gt;"",U1986,AJ1985)</f>
        <v/>
      </c>
      <c r="AK1986">
        <f>IF(W1986&lt;&gt;"",W1986,"")</f>
        <v/>
      </c>
      <c r="AL1986" s="14">
        <f>IF(X1986&lt;&gt;"",X1986,"")</f>
        <v/>
      </c>
      <c r="AM1986" s="14">
        <f>IF(Y1986&lt;&gt;"",Y1986,"")</f>
        <v/>
      </c>
      <c r="AN1986" s="14">
        <f>IF(OR(AL1986="",AM1986=""),"",AL1986-AM1986)</f>
        <v/>
      </c>
      <c r="AO1986">
        <f>IF(AN1986="","",IF(AN1986&gt;0,"Bullish","Bearish"))</f>
        <v/>
      </c>
      <c r="AP1986">
        <f>IF(AO1986="",AP1985,AO1986)</f>
        <v/>
      </c>
      <c r="AQ1986" s="14">
        <f>IF(AB1986&lt;&gt;"",AB1986,"")</f>
        <v/>
      </c>
      <c r="AR1986" s="14">
        <f>IF(AD1986&lt;&gt;"",AD1986,"")</f>
        <v/>
      </c>
      <c r="AS1986">
        <f>IF(AS1985+1=13,1,AS1985+1)</f>
        <v/>
      </c>
      <c r="AT1986">
        <f>IFERROR(IF(SLOPE($AQ$1970:$AQ$1981,$AS$1970:$AS$1981)&gt;0,MIN(3,ABS(SLOPE($AQ$1970:$AQ$1981,$AS$1970:$AS$1981))),IF(SLOPE($AQ$1970:$AQ$1981,$AS$1970:$AS$1981)&lt;-0.5,-0.5,0)),0)</f>
        <v/>
      </c>
      <c r="AU1986">
        <f>IFERROR(IF(SLOPE($AR$1970:$AR$1981,$AS$1970:$AS$1981)&lt;0,MAX(-3,-ABS(SLOPE($AR$1970:$AR$1981,$AS$1970:$AS$1981))),IF(SLOPE($AR$1970:$AR$1981,$AS$1970:$AS$1981)&gt;0.5,0.5,0)),0)</f>
        <v/>
      </c>
      <c r="AV1986">
        <f>($AQ$1982+(AT1986*(AS1986-1)))</f>
        <v/>
      </c>
      <c r="AW1986">
        <f>($AR$1982+(AU1986*(AS1986-1)))</f>
        <v/>
      </c>
      <c r="AX1986">
        <f>IF(AT1986&gt;0,AV1986+AT1986,AV1986)</f>
        <v/>
      </c>
      <c r="AY1986">
        <f>IF(AU1986&lt;0,AW1986+AU1986,AW1986)</f>
        <v/>
      </c>
      <c r="BA1986" s="14">
        <f>IFERROR(AX1986-AQ1986,"")</f>
        <v/>
      </c>
      <c r="BB1986" s="14">
        <f>IFERROR(AY1986-AR1986,"")</f>
        <v/>
      </c>
      <c r="BD1986">
        <f>AH1986</f>
        <v/>
      </c>
      <c r="BE1986">
        <f>AI1986</f>
        <v/>
      </c>
      <c r="BF1986">
        <f>AJ1986</f>
        <v/>
      </c>
      <c r="BG1986" s="14">
        <f>L1986</f>
        <v/>
      </c>
      <c r="BH1986" s="14">
        <f>IF(X1986="","",X1986)</f>
        <v/>
      </c>
      <c r="BI1986" s="14">
        <f>IF(Y1986="","",Y1986)</f>
        <v/>
      </c>
      <c r="BJ1986">
        <f>Z1986</f>
        <v/>
      </c>
      <c r="BK1986">
        <f>AA1986</f>
        <v/>
      </c>
      <c r="BL1986">
        <f>IFERROR(AX1986,"")</f>
        <v/>
      </c>
      <c r="BM1986">
        <f>IFERROR(AY1986,"")</f>
        <v/>
      </c>
    </row>
    <row r="1987" ht="14.25" customHeight="1">
      <c r="A1987">
        <f>ALGLIB_SSA_XAUUSD!AA1987</f>
        <v/>
      </c>
      <c r="B1987">
        <f>IF($A1987="","",INDEX(ALGLIB_SSA_XAUUSD!$B$2:$B$2401,MATCH($A1987,ALGLIB_SSA_XAUUSD!$A$2:$A$2401,1)))</f>
        <v/>
      </c>
      <c r="C1987">
        <f>IF($A1987="","",INDEX(ALGLIB_SSA_XAUUSD!$C$2:$C$2401,MATCH($A1987,ALGLIB_SSA_XAUUSD!$A$2:$A$2401,1)))</f>
        <v/>
      </c>
      <c r="D1987" s="14">
        <f>IF($A1987="","",INT((ROW()-2)/12)+1)</f>
        <v/>
      </c>
      <c r="E1987" s="14">
        <f>IF(AND(E1994&lt;&gt;"",D1994=D1982+1),E1982+(E1994-E1982)*5/12,"")</f>
        <v/>
      </c>
      <c r="F1987" s="14">
        <f>IF(AND(F1994&lt;&gt;"",D1994=D1982+1),F1982+(F1994-F1982)*5/12,"")</f>
        <v/>
      </c>
      <c r="G1987" s="14">
        <f>IF(AND(G1994&lt;&gt;"",D1994=D1982+1),G1982+(G1994-G1982)*5/12,"")</f>
        <v/>
      </c>
      <c r="H1987" s="14">
        <f>IF(AND(H1994&lt;&gt;"",D1994=D1982+1),H1982+(H1994-H1982)*5/12,"")</f>
        <v/>
      </c>
      <c r="I1987" s="14">
        <f>IF(AND(L1994&lt;&gt;"",D1994=D1982+1),I1982+(I1994-I1982)*5/12,"")</f>
        <v/>
      </c>
      <c r="J1987">
        <f>_xlfn.XLOOKUP($A1987,ALGLIB_SSA_XAUUSD!$AA$2:$AA$2401,ALGLIB_SSA_XAUUSD!$P$2:$P$2401,"",0)</f>
        <v/>
      </c>
      <c r="K1987">
        <f>_xlfn.XLOOKUP($A1987,ALGLIB_SSA_XAUUSD!$AA$2:$AA$2401,ALGLIB_SSA_XAUUSD!$Q$2:$Q$2401,"",0)</f>
        <v/>
      </c>
      <c r="L1987">
        <f>_xlfn.XLOOKUP($A1987,ALGLIB_SSA_XAUUSD!$AA$2:$AA$2401,ALGLIB_SSA_XAUUSD!$R$2:$R$2401,"",0)</f>
        <v/>
      </c>
      <c r="M1987">
        <f>_xlfn.XLOOKUP($A1987,ALGLIB_SSA_XAUUSD!$AA$2:$AA$2401,ALGLIB_SSA_XAUUSD!$S$2:$S$2401,"",0)</f>
        <v/>
      </c>
      <c r="N1987">
        <f>_xlfn.XLOOKUP($A1987,ALGLIB_SSA_XAUUSD!$AA$2:$AA$2401,ALGLIB_SSA_XAUUSD!$T$2:$T$2401,"",0)</f>
        <v/>
      </c>
      <c r="O1987">
        <f>_xlfn.XLOOKUP($A1987,ALGLIB_SSA_XAUUSD!$AA$2:$AA$2401,ALGLIB_SSA_XAUUSD!$U$2:$U$2401,"",0)</f>
        <v/>
      </c>
      <c r="P1987">
        <f>_xlfn.XLOOKUP($A1987,ALGLIB_SSA_XAUUSD!$AA$2:$AA$2401,ALGLIB_SSA_XAUUSD!$V$2:$V$2401,"",0)</f>
        <v/>
      </c>
      <c r="S1987">
        <f>A1987</f>
        <v/>
      </c>
      <c r="T1987">
        <f>J1987</f>
        <v/>
      </c>
      <c r="U1987">
        <f>K1987</f>
        <v/>
      </c>
      <c r="V1987" s="14">
        <f>IF($A1987="","",MOD(ROW()-2,12)+1)</f>
        <v/>
      </c>
      <c r="W1987">
        <f>L1987</f>
        <v/>
      </c>
      <c r="X1987" s="14">
        <f>IF(F1987="","",F1987)</f>
        <v/>
      </c>
      <c r="Y1987" s="14">
        <f>IF(G1987="","",G1987)</f>
        <v/>
      </c>
      <c r="Z1987">
        <f>M1987</f>
        <v/>
      </c>
      <c r="AA1987">
        <f>N1987</f>
        <v/>
      </c>
      <c r="AB1987" s="14">
        <f>IF(H1987="","",H1987)</f>
        <v/>
      </c>
      <c r="AC1987">
        <f>O1987</f>
        <v/>
      </c>
      <c r="AD1987" s="14">
        <f>IF(I1987="","",I1987)</f>
        <v/>
      </c>
      <c r="AE1987">
        <f>P1987</f>
        <v/>
      </c>
      <c r="AH1987">
        <f>IF(S1987&lt;&gt;"",S1987,AH1986+900)</f>
        <v/>
      </c>
      <c r="AI1987">
        <f>IF(T1987&lt;&gt;"",T1987,AI1986)</f>
        <v/>
      </c>
      <c r="AJ1987">
        <f>IF(U1987&lt;&gt;"",U1987,AJ1986)</f>
        <v/>
      </c>
      <c r="AK1987">
        <f>IF(W1987&lt;&gt;"",W1987,"")</f>
        <v/>
      </c>
      <c r="AL1987" s="14">
        <f>IF(X1987&lt;&gt;"",X1987,"")</f>
        <v/>
      </c>
      <c r="AM1987" s="14">
        <f>IF(Y1987&lt;&gt;"",Y1987,"")</f>
        <v/>
      </c>
      <c r="AN1987" s="14">
        <f>IF(OR(AL1987="",AM1987=""),"",AL1987-AM1987)</f>
        <v/>
      </c>
      <c r="AO1987">
        <f>IF(AN1987="","",IF(AN1987&gt;0,"Bullish","Bearish"))</f>
        <v/>
      </c>
      <c r="AP1987">
        <f>IF(AO1987="",AP1986,AO1987)</f>
        <v/>
      </c>
      <c r="AQ1987" s="14">
        <f>IF(AB1987&lt;&gt;"",AB1987,"")</f>
        <v/>
      </c>
      <c r="AR1987" s="14">
        <f>IF(AD1987&lt;&gt;"",AD1987,"")</f>
        <v/>
      </c>
      <c r="AS1987">
        <f>IF(AS1986+1=13,1,AS1986+1)</f>
        <v/>
      </c>
      <c r="AT1987">
        <f>IFERROR(IF(SLOPE($AQ$1970:$AQ$1981,$AS$1970:$AS$1981)&gt;0,MIN(3,ABS(SLOPE($AQ$1970:$AQ$1981,$AS$1970:$AS$1981))),IF(SLOPE($AQ$1970:$AQ$1981,$AS$1970:$AS$1981)&lt;-0.5,-0.5,0)),0)</f>
        <v/>
      </c>
      <c r="AU1987">
        <f>IFERROR(IF(SLOPE($AR$1970:$AR$1981,$AS$1970:$AS$1981)&lt;0,MAX(-3,-ABS(SLOPE($AR$1970:$AR$1981,$AS$1970:$AS$1981))),IF(SLOPE($AR$1970:$AR$1981,$AS$1970:$AS$1981)&gt;0.5,0.5,0)),0)</f>
        <v/>
      </c>
      <c r="AV1987">
        <f>($AQ$1982+(AT1987*(AS1987-1)))</f>
        <v/>
      </c>
      <c r="AW1987">
        <f>($AR$1982+(AU1987*(AS1987-1)))</f>
        <v/>
      </c>
      <c r="AX1987">
        <f>IF(AT1987&gt;0,AV1987+AT1987,AV1987)</f>
        <v/>
      </c>
      <c r="AY1987">
        <f>IF(AU1987&lt;0,AW1987+AU1987,AW1987)</f>
        <v/>
      </c>
      <c r="BA1987" s="14">
        <f>IFERROR(AX1987-AQ1987,"")</f>
        <v/>
      </c>
      <c r="BB1987" s="14">
        <f>IFERROR(AY1987-AR1987,"")</f>
        <v/>
      </c>
      <c r="BD1987">
        <f>AH1987</f>
        <v/>
      </c>
      <c r="BE1987">
        <f>AI1987</f>
        <v/>
      </c>
      <c r="BF1987">
        <f>AJ1987</f>
        <v/>
      </c>
      <c r="BG1987" s="14">
        <f>L1987</f>
        <v/>
      </c>
      <c r="BH1987" s="14">
        <f>IF(X1987="","",X1987)</f>
        <v/>
      </c>
      <c r="BI1987" s="14">
        <f>IF(Y1987="","",Y1987)</f>
        <v/>
      </c>
      <c r="BJ1987">
        <f>Z1987</f>
        <v/>
      </c>
      <c r="BK1987">
        <f>AA1987</f>
        <v/>
      </c>
      <c r="BL1987">
        <f>IFERROR(AX1987,"")</f>
        <v/>
      </c>
      <c r="BM1987">
        <f>IFERROR(AY1987,"")</f>
        <v/>
      </c>
    </row>
    <row r="1988" ht="14.25" customHeight="1">
      <c r="A1988">
        <f>ALGLIB_SSA_XAUUSD!AA1988</f>
        <v/>
      </c>
      <c r="B1988">
        <f>IF($A1988="","",INDEX(ALGLIB_SSA_XAUUSD!$B$2:$B$2401,MATCH($A1988,ALGLIB_SSA_XAUUSD!$A$2:$A$2401,1)))</f>
        <v/>
      </c>
      <c r="C1988">
        <f>IF($A1988="","",INDEX(ALGLIB_SSA_XAUUSD!$C$2:$C$2401,MATCH($A1988,ALGLIB_SSA_XAUUSD!$A$2:$A$2401,1)))</f>
        <v/>
      </c>
      <c r="D1988" s="14">
        <f>IF($A1988="","",INT((ROW()-2)/12)+1)</f>
        <v/>
      </c>
      <c r="E1988" s="14">
        <f>IF(AND(E1994&lt;&gt;"",D1994=D1982+1),E1982+(E1994-E1982)*6/12,"")</f>
        <v/>
      </c>
      <c r="F1988" s="14">
        <f>IF(AND(F1994&lt;&gt;"",D1994=D1982+1),F1982+(F1994-F1982)*6/12,"")</f>
        <v/>
      </c>
      <c r="G1988" s="14">
        <f>IF(AND(G1994&lt;&gt;"",D1994=D1982+1),G1982+(G1994-G1982)*6/12,"")</f>
        <v/>
      </c>
      <c r="H1988" s="14">
        <f>IF(AND(H1994&lt;&gt;"",D1994=D1982+1),H1982+(H1994-H1982)*6/12,"")</f>
        <v/>
      </c>
      <c r="I1988" s="14">
        <f>IF(AND(L1994&lt;&gt;"",D1994=D1982+1),I1982+(I1994-I1982)*6/12,"")</f>
        <v/>
      </c>
      <c r="J1988">
        <f>_xlfn.XLOOKUP($A1988,ALGLIB_SSA_XAUUSD!$AA$2:$AA$2401,ALGLIB_SSA_XAUUSD!$P$2:$P$2401,"",0)</f>
        <v/>
      </c>
      <c r="K1988">
        <f>_xlfn.XLOOKUP($A1988,ALGLIB_SSA_XAUUSD!$AA$2:$AA$2401,ALGLIB_SSA_XAUUSD!$Q$2:$Q$2401,"",0)</f>
        <v/>
      </c>
      <c r="L1988">
        <f>_xlfn.XLOOKUP($A1988,ALGLIB_SSA_XAUUSD!$AA$2:$AA$2401,ALGLIB_SSA_XAUUSD!$R$2:$R$2401,"",0)</f>
        <v/>
      </c>
      <c r="M1988">
        <f>_xlfn.XLOOKUP($A1988,ALGLIB_SSA_XAUUSD!$AA$2:$AA$2401,ALGLIB_SSA_XAUUSD!$S$2:$S$2401,"",0)</f>
        <v/>
      </c>
      <c r="N1988">
        <f>_xlfn.XLOOKUP($A1988,ALGLIB_SSA_XAUUSD!$AA$2:$AA$2401,ALGLIB_SSA_XAUUSD!$T$2:$T$2401,"",0)</f>
        <v/>
      </c>
      <c r="O1988">
        <f>_xlfn.XLOOKUP($A1988,ALGLIB_SSA_XAUUSD!$AA$2:$AA$2401,ALGLIB_SSA_XAUUSD!$U$2:$U$2401,"",0)</f>
        <v/>
      </c>
      <c r="P1988">
        <f>_xlfn.XLOOKUP($A1988,ALGLIB_SSA_XAUUSD!$AA$2:$AA$2401,ALGLIB_SSA_XAUUSD!$V$2:$V$2401,"",0)</f>
        <v/>
      </c>
      <c r="S1988">
        <f>A1988</f>
        <v/>
      </c>
      <c r="T1988">
        <f>J1988</f>
        <v/>
      </c>
      <c r="U1988">
        <f>K1988</f>
        <v/>
      </c>
      <c r="V1988" s="14">
        <f>IF($A1988="","",MOD(ROW()-2,12)+1)</f>
        <v/>
      </c>
      <c r="W1988">
        <f>L1988</f>
        <v/>
      </c>
      <c r="X1988" s="14">
        <f>IF(F1988="","",F1988)</f>
        <v/>
      </c>
      <c r="Y1988" s="14">
        <f>IF(G1988="","",G1988)</f>
        <v/>
      </c>
      <c r="Z1988">
        <f>M1988</f>
        <v/>
      </c>
      <c r="AA1988">
        <f>N1988</f>
        <v/>
      </c>
      <c r="AB1988" s="14">
        <f>IF(H1988="","",H1988)</f>
        <v/>
      </c>
      <c r="AC1988">
        <f>O1988</f>
        <v/>
      </c>
      <c r="AD1988" s="14">
        <f>IF(I1988="","",I1988)</f>
        <v/>
      </c>
      <c r="AE1988">
        <f>P1988</f>
        <v/>
      </c>
      <c r="AH1988">
        <f>IF(S1988&lt;&gt;"",S1988,AH1987+900)</f>
        <v/>
      </c>
      <c r="AI1988">
        <f>IF(T1988&lt;&gt;"",T1988,AI1987)</f>
        <v/>
      </c>
      <c r="AJ1988">
        <f>IF(U1988&lt;&gt;"",U1988,AJ1987)</f>
        <v/>
      </c>
      <c r="AK1988">
        <f>IF(W1988&lt;&gt;"",W1988,"")</f>
        <v/>
      </c>
      <c r="AL1988" s="14">
        <f>IF(X1988&lt;&gt;"",X1988,"")</f>
        <v/>
      </c>
      <c r="AM1988" s="14">
        <f>IF(Y1988&lt;&gt;"",Y1988,"")</f>
        <v/>
      </c>
      <c r="AN1988" s="14">
        <f>IF(OR(AL1988="",AM1988=""),"",AL1988-AM1988)</f>
        <v/>
      </c>
      <c r="AO1988">
        <f>IF(AN1988="","",IF(AN1988&gt;0,"Bullish","Bearish"))</f>
        <v/>
      </c>
      <c r="AP1988">
        <f>IF(AO1988="",AP1987,AO1988)</f>
        <v/>
      </c>
      <c r="AQ1988" s="14">
        <f>IF(AB1988&lt;&gt;"",AB1988,"")</f>
        <v/>
      </c>
      <c r="AR1988" s="14">
        <f>IF(AD1988&lt;&gt;"",AD1988,"")</f>
        <v/>
      </c>
      <c r="AS1988">
        <f>IF(AS1987+1=13,1,AS1987+1)</f>
        <v/>
      </c>
      <c r="AT1988">
        <f>IFERROR(IF(SLOPE($AQ$1970:$AQ$1981,$AS$1970:$AS$1981)&gt;0,MIN(3,ABS(SLOPE($AQ$1970:$AQ$1981,$AS$1970:$AS$1981))),IF(SLOPE($AQ$1970:$AQ$1981,$AS$1970:$AS$1981)&lt;-0.5,-0.5,0)),0)</f>
        <v/>
      </c>
      <c r="AU1988">
        <f>IFERROR(IF(SLOPE($AR$1970:$AR$1981,$AS$1970:$AS$1981)&lt;0,MAX(-3,-ABS(SLOPE($AR$1970:$AR$1981,$AS$1970:$AS$1981))),IF(SLOPE($AR$1970:$AR$1981,$AS$1970:$AS$1981)&gt;0.5,0.5,0)),0)</f>
        <v/>
      </c>
      <c r="AV1988">
        <f>($AQ$1982+(AT1988*(AS1988-1)))</f>
        <v/>
      </c>
      <c r="AW1988">
        <f>($AR$1982+(AU1988*(AS1988-1)))</f>
        <v/>
      </c>
      <c r="AX1988">
        <f>IF(AT1988&gt;0,AV1988+AT1988,AV1988)</f>
        <v/>
      </c>
      <c r="AY1988">
        <f>IF(AU1988&lt;0,AW1988+AU1988,AW1988)</f>
        <v/>
      </c>
      <c r="BA1988" s="14">
        <f>IFERROR(AX1988-AQ1988,"")</f>
        <v/>
      </c>
      <c r="BB1988" s="14">
        <f>IFERROR(AY1988-AR1988,"")</f>
        <v/>
      </c>
      <c r="BD1988">
        <f>AH1988</f>
        <v/>
      </c>
      <c r="BE1988">
        <f>AI1988</f>
        <v/>
      </c>
      <c r="BF1988">
        <f>AJ1988</f>
        <v/>
      </c>
      <c r="BG1988" s="14">
        <f>L1988</f>
        <v/>
      </c>
      <c r="BH1988" s="14">
        <f>IF(X1988="","",X1988)</f>
        <v/>
      </c>
      <c r="BI1988" s="14">
        <f>IF(Y1988="","",Y1988)</f>
        <v/>
      </c>
      <c r="BJ1988">
        <f>Z1988</f>
        <v/>
      </c>
      <c r="BK1988">
        <f>AA1988</f>
        <v/>
      </c>
      <c r="BL1988">
        <f>IFERROR(AX1988,"")</f>
        <v/>
      </c>
      <c r="BM1988">
        <f>IFERROR(AY1988,"")</f>
        <v/>
      </c>
    </row>
    <row r="1989" ht="14.25" customHeight="1">
      <c r="A1989">
        <f>ALGLIB_SSA_XAUUSD!AA1989</f>
        <v/>
      </c>
      <c r="B1989">
        <f>IF($A1989="","",INDEX(ALGLIB_SSA_XAUUSD!$B$2:$B$2401,MATCH($A1989,ALGLIB_SSA_XAUUSD!$A$2:$A$2401,1)))</f>
        <v/>
      </c>
      <c r="C1989">
        <f>IF($A1989="","",INDEX(ALGLIB_SSA_XAUUSD!$C$2:$C$2401,MATCH($A1989,ALGLIB_SSA_XAUUSD!$A$2:$A$2401,1)))</f>
        <v/>
      </c>
      <c r="D1989" s="14">
        <f>IF($A1989="","",INT((ROW()-2)/12)+1)</f>
        <v/>
      </c>
      <c r="E1989" s="14">
        <f>IF(AND(E1994&lt;&gt;"",D1994=D1982+1),E1982+(E1994-E1982)*7/12,"")</f>
        <v/>
      </c>
      <c r="F1989" s="14">
        <f>IF(AND(F1994&lt;&gt;"",D1994=D1982+1),F1982+(F1994-F1982)*7/12,"")</f>
        <v/>
      </c>
      <c r="G1989" s="14">
        <f>IF(AND(G1994&lt;&gt;"",D1994=D1982+1),G1982+(G1994-G1982)*7/12,"")</f>
        <v/>
      </c>
      <c r="H1989" s="14">
        <f>IF(AND(H1994&lt;&gt;"",D1994=D1982+1),H1982+(H1994-H1982)*7/12,"")</f>
        <v/>
      </c>
      <c r="I1989" s="14">
        <f>IF(AND(L1994&lt;&gt;"",D1994=D1982+1),I1982+(I1994-I1982)*7/12,"")</f>
        <v/>
      </c>
      <c r="J1989">
        <f>_xlfn.XLOOKUP($A1989,ALGLIB_SSA_XAUUSD!$AA$2:$AA$2401,ALGLIB_SSA_XAUUSD!$P$2:$P$2401,"",0)</f>
        <v/>
      </c>
      <c r="K1989">
        <f>_xlfn.XLOOKUP($A1989,ALGLIB_SSA_XAUUSD!$AA$2:$AA$2401,ALGLIB_SSA_XAUUSD!$Q$2:$Q$2401,"",0)</f>
        <v/>
      </c>
      <c r="L1989">
        <f>_xlfn.XLOOKUP($A1989,ALGLIB_SSA_XAUUSD!$AA$2:$AA$2401,ALGLIB_SSA_XAUUSD!$R$2:$R$2401,"",0)</f>
        <v/>
      </c>
      <c r="M1989">
        <f>_xlfn.XLOOKUP($A1989,ALGLIB_SSA_XAUUSD!$AA$2:$AA$2401,ALGLIB_SSA_XAUUSD!$S$2:$S$2401,"",0)</f>
        <v/>
      </c>
      <c r="N1989">
        <f>_xlfn.XLOOKUP($A1989,ALGLIB_SSA_XAUUSD!$AA$2:$AA$2401,ALGLIB_SSA_XAUUSD!$T$2:$T$2401,"",0)</f>
        <v/>
      </c>
      <c r="O1989">
        <f>_xlfn.XLOOKUP($A1989,ALGLIB_SSA_XAUUSD!$AA$2:$AA$2401,ALGLIB_SSA_XAUUSD!$U$2:$U$2401,"",0)</f>
        <v/>
      </c>
      <c r="P1989">
        <f>_xlfn.XLOOKUP($A1989,ALGLIB_SSA_XAUUSD!$AA$2:$AA$2401,ALGLIB_SSA_XAUUSD!$V$2:$V$2401,"",0)</f>
        <v/>
      </c>
      <c r="S1989">
        <f>A1989</f>
        <v/>
      </c>
      <c r="T1989">
        <f>J1989</f>
        <v/>
      </c>
      <c r="U1989">
        <f>K1989</f>
        <v/>
      </c>
      <c r="V1989" s="14">
        <f>IF($A1989="","",MOD(ROW()-2,12)+1)</f>
        <v/>
      </c>
      <c r="W1989">
        <f>L1989</f>
        <v/>
      </c>
      <c r="X1989" s="14">
        <f>IF(F1989="","",F1989)</f>
        <v/>
      </c>
      <c r="Y1989" s="14">
        <f>IF(G1989="","",G1989)</f>
        <v/>
      </c>
      <c r="Z1989">
        <f>M1989</f>
        <v/>
      </c>
      <c r="AA1989">
        <f>N1989</f>
        <v/>
      </c>
      <c r="AB1989" s="14">
        <f>IF(H1989="","",H1989)</f>
        <v/>
      </c>
      <c r="AC1989">
        <f>O1989</f>
        <v/>
      </c>
      <c r="AD1989" s="14">
        <f>IF(I1989="","",I1989)</f>
        <v/>
      </c>
      <c r="AE1989">
        <f>P1989</f>
        <v/>
      </c>
      <c r="AH1989">
        <f>IF(S1989&lt;&gt;"",S1989,AH1988+900)</f>
        <v/>
      </c>
      <c r="AI1989">
        <f>IF(T1989&lt;&gt;"",T1989,AI1988)</f>
        <v/>
      </c>
      <c r="AJ1989">
        <f>IF(U1989&lt;&gt;"",U1989,AJ1988)</f>
        <v/>
      </c>
      <c r="AK1989">
        <f>IF(W1989&lt;&gt;"",W1989,"")</f>
        <v/>
      </c>
      <c r="AL1989" s="14">
        <f>IF(X1989&lt;&gt;"",X1989,"")</f>
        <v/>
      </c>
      <c r="AM1989" s="14">
        <f>IF(Y1989&lt;&gt;"",Y1989,"")</f>
        <v/>
      </c>
      <c r="AN1989" s="14">
        <f>IF(OR(AL1989="",AM1989=""),"",AL1989-AM1989)</f>
        <v/>
      </c>
      <c r="AO1989">
        <f>IF(AN1989="","",IF(AN1989&gt;0,"Bullish","Bearish"))</f>
        <v/>
      </c>
      <c r="AP1989">
        <f>IF(AO1989="",AP1988,AO1989)</f>
        <v/>
      </c>
      <c r="AQ1989" s="14">
        <f>IF(AB1989&lt;&gt;"",AB1989,"")</f>
        <v/>
      </c>
      <c r="AR1989" s="14">
        <f>IF(AD1989&lt;&gt;"",AD1989,"")</f>
        <v/>
      </c>
      <c r="AS1989">
        <f>IF(AS1988+1=13,1,AS1988+1)</f>
        <v/>
      </c>
      <c r="AT1989">
        <f>IFERROR(IF(SLOPE($AQ$1970:$AQ$1981,$AS$1970:$AS$1981)&gt;0,MIN(3,ABS(SLOPE($AQ$1970:$AQ$1981,$AS$1970:$AS$1981))),IF(SLOPE($AQ$1970:$AQ$1981,$AS$1970:$AS$1981)&lt;-0.5,-0.5,0)),0)</f>
        <v/>
      </c>
      <c r="AU1989">
        <f>IFERROR(IF(SLOPE($AR$1970:$AR$1981,$AS$1970:$AS$1981)&lt;0,MAX(-3,-ABS(SLOPE($AR$1970:$AR$1981,$AS$1970:$AS$1981))),IF(SLOPE($AR$1970:$AR$1981,$AS$1970:$AS$1981)&gt;0.5,0.5,0)),0)</f>
        <v/>
      </c>
      <c r="AV1989">
        <f>($AQ$1982+(AT1989*(AS1989-1)))</f>
        <v/>
      </c>
      <c r="AW1989">
        <f>($AR$1982+(AU1989*(AS1989-1)))</f>
        <v/>
      </c>
      <c r="AX1989">
        <f>IF(AT1989&gt;0,AV1989+AT1989,AV1989)</f>
        <v/>
      </c>
      <c r="AY1989">
        <f>IF(AU1989&lt;0,AW1989+AU1989,AW1989)</f>
        <v/>
      </c>
      <c r="BA1989" s="14">
        <f>IFERROR(AX1989-AQ1989,"")</f>
        <v/>
      </c>
      <c r="BB1989" s="14">
        <f>IFERROR(AY1989-AR1989,"")</f>
        <v/>
      </c>
      <c r="BD1989">
        <f>AH1989</f>
        <v/>
      </c>
      <c r="BE1989">
        <f>AI1989</f>
        <v/>
      </c>
      <c r="BF1989">
        <f>AJ1989</f>
        <v/>
      </c>
      <c r="BG1989" s="14">
        <f>L1989</f>
        <v/>
      </c>
      <c r="BH1989" s="14">
        <f>IF(X1989="","",X1989)</f>
        <v/>
      </c>
      <c r="BI1989" s="14">
        <f>IF(Y1989="","",Y1989)</f>
        <v/>
      </c>
      <c r="BJ1989">
        <f>Z1989</f>
        <v/>
      </c>
      <c r="BK1989">
        <f>AA1989</f>
        <v/>
      </c>
      <c r="BL1989">
        <f>IFERROR(AX1989,"")</f>
        <v/>
      </c>
      <c r="BM1989">
        <f>IFERROR(AY1989,"")</f>
        <v/>
      </c>
    </row>
    <row r="1990" ht="14.25" customHeight="1">
      <c r="A1990">
        <f>ALGLIB_SSA_XAUUSD!AA1990</f>
        <v/>
      </c>
      <c r="B1990">
        <f>IF($A1990="","",INDEX(ALGLIB_SSA_XAUUSD!$B$2:$B$2401,MATCH($A1990,ALGLIB_SSA_XAUUSD!$A$2:$A$2401,1)))</f>
        <v/>
      </c>
      <c r="C1990">
        <f>IF($A1990="","",INDEX(ALGLIB_SSA_XAUUSD!$C$2:$C$2401,MATCH($A1990,ALGLIB_SSA_XAUUSD!$A$2:$A$2401,1)))</f>
        <v/>
      </c>
      <c r="D1990" s="14">
        <f>IF($A1990="","",INT((ROW()-2)/12)+1)</f>
        <v/>
      </c>
      <c r="E1990" s="14">
        <f>IF(AND(E1994&lt;&gt;"",D1994=D1982+1),E1982+(E1994-E1982)*8/12,"")</f>
        <v/>
      </c>
      <c r="F1990" s="14">
        <f>IF(AND(F1994&lt;&gt;"",D1994=D1982+1),F1982+(F1994-F1982)*8/12,"")</f>
        <v/>
      </c>
      <c r="G1990" s="14">
        <f>IF(AND(G1994&lt;&gt;"",D1994=D1982+1),G1982+(G1994-G1982)*8/12,"")</f>
        <v/>
      </c>
      <c r="H1990" s="14">
        <f>IF(AND(H1994&lt;&gt;"",D1994=D1982+1),H1982+(H1994-H1982)*8/12,"")</f>
        <v/>
      </c>
      <c r="I1990" s="14">
        <f>IF(AND(L1994&lt;&gt;"",D1994=D1982+1),I1982+(I1994-I1982)*8/12,"")</f>
        <v/>
      </c>
      <c r="J1990">
        <f>_xlfn.XLOOKUP($A1990,ALGLIB_SSA_XAUUSD!$AA$2:$AA$2401,ALGLIB_SSA_XAUUSD!$P$2:$P$2401,"",0)</f>
        <v/>
      </c>
      <c r="K1990">
        <f>_xlfn.XLOOKUP($A1990,ALGLIB_SSA_XAUUSD!$AA$2:$AA$2401,ALGLIB_SSA_XAUUSD!$Q$2:$Q$2401,"",0)</f>
        <v/>
      </c>
      <c r="L1990">
        <f>_xlfn.XLOOKUP($A1990,ALGLIB_SSA_XAUUSD!$AA$2:$AA$2401,ALGLIB_SSA_XAUUSD!$R$2:$R$2401,"",0)</f>
        <v/>
      </c>
      <c r="M1990">
        <f>_xlfn.XLOOKUP($A1990,ALGLIB_SSA_XAUUSD!$AA$2:$AA$2401,ALGLIB_SSA_XAUUSD!$S$2:$S$2401,"",0)</f>
        <v/>
      </c>
      <c r="N1990">
        <f>_xlfn.XLOOKUP($A1990,ALGLIB_SSA_XAUUSD!$AA$2:$AA$2401,ALGLIB_SSA_XAUUSD!$T$2:$T$2401,"",0)</f>
        <v/>
      </c>
      <c r="O1990">
        <f>_xlfn.XLOOKUP($A1990,ALGLIB_SSA_XAUUSD!$AA$2:$AA$2401,ALGLIB_SSA_XAUUSD!$U$2:$U$2401,"",0)</f>
        <v/>
      </c>
      <c r="P1990">
        <f>_xlfn.XLOOKUP($A1990,ALGLIB_SSA_XAUUSD!$AA$2:$AA$2401,ALGLIB_SSA_XAUUSD!$V$2:$V$2401,"",0)</f>
        <v/>
      </c>
      <c r="S1990">
        <f>A1990</f>
        <v/>
      </c>
      <c r="T1990">
        <f>J1990</f>
        <v/>
      </c>
      <c r="U1990">
        <f>K1990</f>
        <v/>
      </c>
      <c r="V1990" s="14">
        <f>IF($A1990="","",MOD(ROW()-2,12)+1)</f>
        <v/>
      </c>
      <c r="W1990">
        <f>L1990</f>
        <v/>
      </c>
      <c r="X1990" s="14">
        <f>IF(F1990="","",F1990)</f>
        <v/>
      </c>
      <c r="Y1990" s="14">
        <f>IF(G1990="","",G1990)</f>
        <v/>
      </c>
      <c r="Z1990">
        <f>M1990</f>
        <v/>
      </c>
      <c r="AA1990">
        <f>N1990</f>
        <v/>
      </c>
      <c r="AB1990" s="14">
        <f>IF(H1990="","",H1990)</f>
        <v/>
      </c>
      <c r="AC1990">
        <f>O1990</f>
        <v/>
      </c>
      <c r="AD1990" s="14">
        <f>IF(I1990="","",I1990)</f>
        <v/>
      </c>
      <c r="AE1990">
        <f>P1990</f>
        <v/>
      </c>
      <c r="AH1990">
        <f>IF(S1990&lt;&gt;"",S1990,AH1989+900)</f>
        <v/>
      </c>
      <c r="AI1990">
        <f>IF(T1990&lt;&gt;"",T1990,AI1989)</f>
        <v/>
      </c>
      <c r="AJ1990">
        <f>IF(U1990&lt;&gt;"",U1990,AJ1989)</f>
        <v/>
      </c>
      <c r="AK1990">
        <f>IF(W1990&lt;&gt;"",W1990,"")</f>
        <v/>
      </c>
      <c r="AL1990" s="14">
        <f>IF(X1990&lt;&gt;"",X1990,"")</f>
        <v/>
      </c>
      <c r="AM1990" s="14">
        <f>IF(Y1990&lt;&gt;"",Y1990,"")</f>
        <v/>
      </c>
      <c r="AN1990" s="14">
        <f>IF(OR(AL1990="",AM1990=""),"",AL1990-AM1990)</f>
        <v/>
      </c>
      <c r="AO1990">
        <f>IF(AN1990="","",IF(AN1990&gt;0,"Bullish","Bearish"))</f>
        <v/>
      </c>
      <c r="AP1990">
        <f>IF(AO1990="",AP1989,AO1990)</f>
        <v/>
      </c>
      <c r="AQ1990" s="14">
        <f>IF(AB1990&lt;&gt;"",AB1990,"")</f>
        <v/>
      </c>
      <c r="AR1990" s="14">
        <f>IF(AD1990&lt;&gt;"",AD1990,"")</f>
        <v/>
      </c>
      <c r="AS1990">
        <f>IF(AS1989+1=13,1,AS1989+1)</f>
        <v/>
      </c>
      <c r="AT1990">
        <f>IFERROR(IF(SLOPE($AQ$1970:$AQ$1981,$AS$1970:$AS$1981)&gt;0,MIN(3,ABS(SLOPE($AQ$1970:$AQ$1981,$AS$1970:$AS$1981))),IF(SLOPE($AQ$1970:$AQ$1981,$AS$1970:$AS$1981)&lt;-0.5,-0.5,0)),0)</f>
        <v/>
      </c>
      <c r="AU1990">
        <f>IFERROR(IF(SLOPE($AR$1970:$AR$1981,$AS$1970:$AS$1981)&lt;0,MAX(-3,-ABS(SLOPE($AR$1970:$AR$1981,$AS$1970:$AS$1981))),IF(SLOPE($AR$1970:$AR$1981,$AS$1970:$AS$1981)&gt;0.5,0.5,0)),0)</f>
        <v/>
      </c>
      <c r="AV1990">
        <f>($AQ$1982+(AT1990*(AS1990-1)))</f>
        <v/>
      </c>
      <c r="AW1990">
        <f>($AR$1982+(AU1990*(AS1990-1)))</f>
        <v/>
      </c>
      <c r="AX1990">
        <f>IF(AT1990&gt;0,AV1990+AT1990,AV1990)</f>
        <v/>
      </c>
      <c r="AY1990">
        <f>IF(AU1990&lt;0,AW1990+AU1990,AW1990)</f>
        <v/>
      </c>
      <c r="BA1990" s="14">
        <f>IFERROR(AX1990-AQ1990,"")</f>
        <v/>
      </c>
      <c r="BB1990" s="14">
        <f>IFERROR(AY1990-AR1990,"")</f>
        <v/>
      </c>
      <c r="BD1990">
        <f>AH1990</f>
        <v/>
      </c>
      <c r="BE1990">
        <f>AI1990</f>
        <v/>
      </c>
      <c r="BF1990">
        <f>AJ1990</f>
        <v/>
      </c>
      <c r="BG1990" s="14">
        <f>L1990</f>
        <v/>
      </c>
      <c r="BH1990" s="14">
        <f>IF(X1990="","",X1990)</f>
        <v/>
      </c>
      <c r="BI1990" s="14">
        <f>IF(Y1990="","",Y1990)</f>
        <v/>
      </c>
      <c r="BJ1990">
        <f>Z1990</f>
        <v/>
      </c>
      <c r="BK1990">
        <f>AA1990</f>
        <v/>
      </c>
      <c r="BL1990">
        <f>IFERROR(AX1990,"")</f>
        <v/>
      </c>
      <c r="BM1990">
        <f>IFERROR(AY1990,"")</f>
        <v/>
      </c>
    </row>
    <row r="1991" ht="14.25" customHeight="1">
      <c r="A1991">
        <f>ALGLIB_SSA_XAUUSD!AA1991</f>
        <v/>
      </c>
      <c r="B1991">
        <f>IF($A1991="","",INDEX(ALGLIB_SSA_XAUUSD!$B$2:$B$2401,MATCH($A1991,ALGLIB_SSA_XAUUSD!$A$2:$A$2401,1)))</f>
        <v/>
      </c>
      <c r="C1991">
        <f>IF($A1991="","",INDEX(ALGLIB_SSA_XAUUSD!$C$2:$C$2401,MATCH($A1991,ALGLIB_SSA_XAUUSD!$A$2:$A$2401,1)))</f>
        <v/>
      </c>
      <c r="D1991" s="14">
        <f>IF($A1991="","",INT((ROW()-2)/12)+1)</f>
        <v/>
      </c>
      <c r="E1991" s="14">
        <f>IF(AND(E1994&lt;&gt;"",D1994=D1982+1),E1982+(E1994-E1982)*9/12,"")</f>
        <v/>
      </c>
      <c r="F1991" s="14">
        <f>IF(AND(F1994&lt;&gt;"",D1994=D1982+1),F1982+(F1994-F1982)*9/12,"")</f>
        <v/>
      </c>
      <c r="G1991" s="14">
        <f>IF(AND(G1994&lt;&gt;"",D1994=D1982+1),G1982+(G1994-G1982)*9/12,"")</f>
        <v/>
      </c>
      <c r="H1991" s="14">
        <f>IF(AND(H1994&lt;&gt;"",D1994=D1982+1),H1982+(H1994-H1982)*9/12,"")</f>
        <v/>
      </c>
      <c r="I1991" s="14">
        <f>IF(AND(L1994&lt;&gt;"",D1994=D1982+1),I1982+(I1994-I1982)*9/12,"")</f>
        <v/>
      </c>
      <c r="J1991">
        <f>_xlfn.XLOOKUP($A1991,ALGLIB_SSA_XAUUSD!$AA$2:$AA$2401,ALGLIB_SSA_XAUUSD!$P$2:$P$2401,"",0)</f>
        <v/>
      </c>
      <c r="K1991">
        <f>_xlfn.XLOOKUP($A1991,ALGLIB_SSA_XAUUSD!$AA$2:$AA$2401,ALGLIB_SSA_XAUUSD!$Q$2:$Q$2401,"",0)</f>
        <v/>
      </c>
      <c r="L1991">
        <f>_xlfn.XLOOKUP($A1991,ALGLIB_SSA_XAUUSD!$AA$2:$AA$2401,ALGLIB_SSA_XAUUSD!$R$2:$R$2401,"",0)</f>
        <v/>
      </c>
      <c r="M1991">
        <f>_xlfn.XLOOKUP($A1991,ALGLIB_SSA_XAUUSD!$AA$2:$AA$2401,ALGLIB_SSA_XAUUSD!$S$2:$S$2401,"",0)</f>
        <v/>
      </c>
      <c r="N1991">
        <f>_xlfn.XLOOKUP($A1991,ALGLIB_SSA_XAUUSD!$AA$2:$AA$2401,ALGLIB_SSA_XAUUSD!$T$2:$T$2401,"",0)</f>
        <v/>
      </c>
      <c r="O1991">
        <f>_xlfn.XLOOKUP($A1991,ALGLIB_SSA_XAUUSD!$AA$2:$AA$2401,ALGLIB_SSA_XAUUSD!$U$2:$U$2401,"",0)</f>
        <v/>
      </c>
      <c r="P1991">
        <f>_xlfn.XLOOKUP($A1991,ALGLIB_SSA_XAUUSD!$AA$2:$AA$2401,ALGLIB_SSA_XAUUSD!$V$2:$V$2401,"",0)</f>
        <v/>
      </c>
      <c r="S1991">
        <f>A1991</f>
        <v/>
      </c>
      <c r="T1991">
        <f>J1991</f>
        <v/>
      </c>
      <c r="U1991">
        <f>K1991</f>
        <v/>
      </c>
      <c r="V1991" s="14">
        <f>IF($A1991="","",MOD(ROW()-2,12)+1)</f>
        <v/>
      </c>
      <c r="W1991">
        <f>L1991</f>
        <v/>
      </c>
      <c r="X1991" s="14">
        <f>IF(F1991="","",F1991)</f>
        <v/>
      </c>
      <c r="Y1991" s="14">
        <f>IF(G1991="","",G1991)</f>
        <v/>
      </c>
      <c r="Z1991">
        <f>M1991</f>
        <v/>
      </c>
      <c r="AA1991">
        <f>N1991</f>
        <v/>
      </c>
      <c r="AB1991" s="14">
        <f>IF(H1991="","",H1991)</f>
        <v/>
      </c>
      <c r="AC1991">
        <f>O1991</f>
        <v/>
      </c>
      <c r="AD1991" s="14">
        <f>IF(I1991="","",I1991)</f>
        <v/>
      </c>
      <c r="AE1991">
        <f>P1991</f>
        <v/>
      </c>
      <c r="AH1991">
        <f>IF(S1991&lt;&gt;"",S1991,AH1990+900)</f>
        <v/>
      </c>
      <c r="AI1991">
        <f>IF(T1991&lt;&gt;"",T1991,AI1990)</f>
        <v/>
      </c>
      <c r="AJ1991">
        <f>IF(U1991&lt;&gt;"",U1991,AJ1990)</f>
        <v/>
      </c>
      <c r="AK1991">
        <f>IF(W1991&lt;&gt;"",W1991,"")</f>
        <v/>
      </c>
      <c r="AL1991" s="14">
        <f>IF(X1991&lt;&gt;"",X1991,"")</f>
        <v/>
      </c>
      <c r="AM1991" s="14">
        <f>IF(Y1991&lt;&gt;"",Y1991,"")</f>
        <v/>
      </c>
      <c r="AN1991" s="14">
        <f>IF(OR(AL1991="",AM1991=""),"",AL1991-AM1991)</f>
        <v/>
      </c>
      <c r="AO1991">
        <f>IF(AN1991="","",IF(AN1991&gt;0,"Bullish","Bearish"))</f>
        <v/>
      </c>
      <c r="AP1991">
        <f>IF(AO1991="",AP1990,AO1991)</f>
        <v/>
      </c>
      <c r="AQ1991" s="14">
        <f>IF(AB1991&lt;&gt;"",AB1991,"")</f>
        <v/>
      </c>
      <c r="AR1991" s="14">
        <f>IF(AD1991&lt;&gt;"",AD1991,"")</f>
        <v/>
      </c>
      <c r="AS1991">
        <f>IF(AS1990+1=13,1,AS1990+1)</f>
        <v/>
      </c>
      <c r="AT1991">
        <f>IFERROR(IF(SLOPE($AQ$1970:$AQ$1981,$AS$1970:$AS$1981)&gt;0,MIN(3,ABS(SLOPE($AQ$1970:$AQ$1981,$AS$1970:$AS$1981))),IF(SLOPE($AQ$1970:$AQ$1981,$AS$1970:$AS$1981)&lt;-0.5,-0.5,0)),0)</f>
        <v/>
      </c>
      <c r="AU1991">
        <f>IFERROR(IF(SLOPE($AR$1970:$AR$1981,$AS$1970:$AS$1981)&lt;0,MAX(-3,-ABS(SLOPE($AR$1970:$AR$1981,$AS$1970:$AS$1981))),IF(SLOPE($AR$1970:$AR$1981,$AS$1970:$AS$1981)&gt;0.5,0.5,0)),0)</f>
        <v/>
      </c>
      <c r="AV1991">
        <f>($AQ$1982+(AT1991*(AS1991-1)))</f>
        <v/>
      </c>
      <c r="AW1991">
        <f>($AR$1982+(AU1991*(AS1991-1)))</f>
        <v/>
      </c>
      <c r="AX1991">
        <f>IF(AT1991&gt;0,AV1991+AT1991,AV1991)</f>
        <v/>
      </c>
      <c r="AY1991">
        <f>IF(AU1991&lt;0,AW1991+AU1991,AW1991)</f>
        <v/>
      </c>
      <c r="BA1991" s="14">
        <f>IFERROR(AX1991-AQ1991,"")</f>
        <v/>
      </c>
      <c r="BB1991" s="14">
        <f>IFERROR(AY1991-AR1991,"")</f>
        <v/>
      </c>
      <c r="BD1991">
        <f>AH1991</f>
        <v/>
      </c>
      <c r="BE1991">
        <f>AI1991</f>
        <v/>
      </c>
      <c r="BF1991">
        <f>AJ1991</f>
        <v/>
      </c>
      <c r="BG1991" s="14">
        <f>L1991</f>
        <v/>
      </c>
      <c r="BH1991" s="14">
        <f>IF(X1991="","",X1991)</f>
        <v/>
      </c>
      <c r="BI1991" s="14">
        <f>IF(Y1991="","",Y1991)</f>
        <v/>
      </c>
      <c r="BJ1991">
        <f>Z1991</f>
        <v/>
      </c>
      <c r="BK1991">
        <f>AA1991</f>
        <v/>
      </c>
      <c r="BL1991">
        <f>IFERROR(AX1991,"")</f>
        <v/>
      </c>
      <c r="BM1991">
        <f>IFERROR(AY1991,"")</f>
        <v/>
      </c>
    </row>
    <row r="1992" ht="14.25" customHeight="1">
      <c r="A1992">
        <f>ALGLIB_SSA_XAUUSD!AA1992</f>
        <v/>
      </c>
      <c r="B1992">
        <f>IF($A1992="","",INDEX(ALGLIB_SSA_XAUUSD!$B$2:$B$2401,MATCH($A1992,ALGLIB_SSA_XAUUSD!$A$2:$A$2401,1)))</f>
        <v/>
      </c>
      <c r="C1992">
        <f>IF($A1992="","",INDEX(ALGLIB_SSA_XAUUSD!$C$2:$C$2401,MATCH($A1992,ALGLIB_SSA_XAUUSD!$A$2:$A$2401,1)))</f>
        <v/>
      </c>
      <c r="D1992" s="14">
        <f>IF($A1992="","",INT((ROW()-2)/12)+1)</f>
        <v/>
      </c>
      <c r="E1992" s="14">
        <f>IF(AND(E1994&lt;&gt;"",D1994=D1982+1),E1982+(E1994-E1982)*10/12,"")</f>
        <v/>
      </c>
      <c r="F1992" s="14">
        <f>IF(AND(F1994&lt;&gt;"",D1994=D1982+1),F1982+(F1994-F1982)*10/12,"")</f>
        <v/>
      </c>
      <c r="G1992" s="14">
        <f>IF(AND(G1994&lt;&gt;"",D1994=D1982+1),G1982+(G1994-G1982)*10/12,"")</f>
        <v/>
      </c>
      <c r="H1992" s="14">
        <f>IF(AND(H1994&lt;&gt;"",D1994=D1982+1),H1982+(H1994-H1982)*10/12,"")</f>
        <v/>
      </c>
      <c r="I1992" s="14">
        <f>IF(AND(L1994&lt;&gt;"",D1994=D1982+1),I1982+(I1994-I1982)*10/12,"")</f>
        <v/>
      </c>
      <c r="J1992">
        <f>_xlfn.XLOOKUP($A1992,ALGLIB_SSA_XAUUSD!$AA$2:$AA$2401,ALGLIB_SSA_XAUUSD!$P$2:$P$2401,"",0)</f>
        <v/>
      </c>
      <c r="K1992">
        <f>_xlfn.XLOOKUP($A1992,ALGLIB_SSA_XAUUSD!$AA$2:$AA$2401,ALGLIB_SSA_XAUUSD!$Q$2:$Q$2401,"",0)</f>
        <v/>
      </c>
      <c r="L1992">
        <f>_xlfn.XLOOKUP($A1992,ALGLIB_SSA_XAUUSD!$AA$2:$AA$2401,ALGLIB_SSA_XAUUSD!$R$2:$R$2401,"",0)</f>
        <v/>
      </c>
      <c r="M1992">
        <f>_xlfn.XLOOKUP($A1992,ALGLIB_SSA_XAUUSD!$AA$2:$AA$2401,ALGLIB_SSA_XAUUSD!$S$2:$S$2401,"",0)</f>
        <v/>
      </c>
      <c r="N1992">
        <f>_xlfn.XLOOKUP($A1992,ALGLIB_SSA_XAUUSD!$AA$2:$AA$2401,ALGLIB_SSA_XAUUSD!$T$2:$T$2401,"",0)</f>
        <v/>
      </c>
      <c r="O1992">
        <f>_xlfn.XLOOKUP($A1992,ALGLIB_SSA_XAUUSD!$AA$2:$AA$2401,ALGLIB_SSA_XAUUSD!$U$2:$U$2401,"",0)</f>
        <v/>
      </c>
      <c r="P1992">
        <f>_xlfn.XLOOKUP($A1992,ALGLIB_SSA_XAUUSD!$AA$2:$AA$2401,ALGLIB_SSA_XAUUSD!$V$2:$V$2401,"",0)</f>
        <v/>
      </c>
      <c r="S1992">
        <f>A1992</f>
        <v/>
      </c>
      <c r="T1992">
        <f>J1992</f>
        <v/>
      </c>
      <c r="U1992">
        <f>K1992</f>
        <v/>
      </c>
      <c r="V1992" s="14">
        <f>IF($A1992="","",MOD(ROW()-2,12)+1)</f>
        <v/>
      </c>
      <c r="W1992">
        <f>L1992</f>
        <v/>
      </c>
      <c r="X1992" s="14">
        <f>IF(F1992="","",F1992)</f>
        <v/>
      </c>
      <c r="Y1992" s="14">
        <f>IF(G1992="","",G1992)</f>
        <v/>
      </c>
      <c r="Z1992">
        <f>M1992</f>
        <v/>
      </c>
      <c r="AA1992">
        <f>N1992</f>
        <v/>
      </c>
      <c r="AB1992" s="14">
        <f>IF(H1992="","",H1992)</f>
        <v/>
      </c>
      <c r="AC1992">
        <f>O1992</f>
        <v/>
      </c>
      <c r="AD1992" s="14">
        <f>IF(I1992="","",I1992)</f>
        <v/>
      </c>
      <c r="AE1992">
        <f>P1992</f>
        <v/>
      </c>
      <c r="AH1992">
        <f>IF(S1992&lt;&gt;"",S1992,AH1991+900)</f>
        <v/>
      </c>
      <c r="AI1992">
        <f>IF(T1992&lt;&gt;"",T1992,AI1991)</f>
        <v/>
      </c>
      <c r="AJ1992">
        <f>IF(U1992&lt;&gt;"",U1992,AJ1991)</f>
        <v/>
      </c>
      <c r="AK1992">
        <f>IF(W1992&lt;&gt;"",W1992,"")</f>
        <v/>
      </c>
      <c r="AL1992" s="14">
        <f>IF(X1992&lt;&gt;"",X1992,"")</f>
        <v/>
      </c>
      <c r="AM1992" s="14">
        <f>IF(Y1992&lt;&gt;"",Y1992,"")</f>
        <v/>
      </c>
      <c r="AN1992" s="14">
        <f>IF(OR(AL1992="",AM1992=""),"",AL1992-AM1992)</f>
        <v/>
      </c>
      <c r="AO1992">
        <f>IF(AN1992="","",IF(AN1992&gt;0,"Bullish","Bearish"))</f>
        <v/>
      </c>
      <c r="AP1992">
        <f>IF(AO1992="",AP1991,AO1992)</f>
        <v/>
      </c>
      <c r="AQ1992" s="14">
        <f>IF(AB1992&lt;&gt;"",AB1992,"")</f>
        <v/>
      </c>
      <c r="AR1992" s="14">
        <f>IF(AD1992&lt;&gt;"",AD1992,"")</f>
        <v/>
      </c>
      <c r="AS1992">
        <f>IF(AS1991+1=13,1,AS1991+1)</f>
        <v/>
      </c>
      <c r="AT1992">
        <f>IFERROR(IF(SLOPE($AQ$1970:$AQ$1981,$AS$1970:$AS$1981)&gt;0,MIN(3,ABS(SLOPE($AQ$1970:$AQ$1981,$AS$1970:$AS$1981))),IF(SLOPE($AQ$1970:$AQ$1981,$AS$1970:$AS$1981)&lt;-0.5,-0.5,0)),0)</f>
        <v/>
      </c>
      <c r="AU1992">
        <f>IFERROR(IF(SLOPE($AR$1970:$AR$1981,$AS$1970:$AS$1981)&lt;0,MAX(-3,-ABS(SLOPE($AR$1970:$AR$1981,$AS$1970:$AS$1981))),IF(SLOPE($AR$1970:$AR$1981,$AS$1970:$AS$1981)&gt;0.5,0.5,0)),0)</f>
        <v/>
      </c>
      <c r="AV1992">
        <f>($AQ$1982+(AT1992*(AS1992-1)))</f>
        <v/>
      </c>
      <c r="AW1992">
        <f>($AR$1982+(AU1992*(AS1992-1)))</f>
        <v/>
      </c>
      <c r="AX1992">
        <f>IF(AT1992&gt;0,AV1992+AT1992,AV1992)</f>
        <v/>
      </c>
      <c r="AY1992">
        <f>IF(AU1992&lt;0,AW1992+AU1992,AW1992)</f>
        <v/>
      </c>
      <c r="BA1992" s="14">
        <f>IFERROR(AX1992-AQ1992,"")</f>
        <v/>
      </c>
      <c r="BB1992" s="14">
        <f>IFERROR(AY1992-AR1992,"")</f>
        <v/>
      </c>
      <c r="BD1992">
        <f>AH1992</f>
        <v/>
      </c>
      <c r="BE1992">
        <f>AI1992</f>
        <v/>
      </c>
      <c r="BF1992">
        <f>AJ1992</f>
        <v/>
      </c>
      <c r="BG1992" s="14">
        <f>L1992</f>
        <v/>
      </c>
      <c r="BH1992" s="14">
        <f>IF(X1992="","",X1992)</f>
        <v/>
      </c>
      <c r="BI1992" s="14">
        <f>IF(Y1992="","",Y1992)</f>
        <v/>
      </c>
      <c r="BJ1992">
        <f>Z1992</f>
        <v/>
      </c>
      <c r="BK1992">
        <f>AA1992</f>
        <v/>
      </c>
      <c r="BL1992">
        <f>IFERROR(AX1992,"")</f>
        <v/>
      </c>
      <c r="BM1992">
        <f>IFERROR(AY1992,"")</f>
        <v/>
      </c>
    </row>
    <row r="1993" ht="14.25" customHeight="1">
      <c r="A1993">
        <f>ALGLIB_SSA_XAUUSD!AA1993</f>
        <v/>
      </c>
      <c r="B1993">
        <f>IF($A1993="","",INDEX(ALGLIB_SSA_XAUUSD!$B$2:$B$2401,MATCH($A1993,ALGLIB_SSA_XAUUSD!$A$2:$A$2401,1)))</f>
        <v/>
      </c>
      <c r="C1993">
        <f>IF($A1993="","",INDEX(ALGLIB_SSA_XAUUSD!$C$2:$C$2401,MATCH($A1993,ALGLIB_SSA_XAUUSD!$A$2:$A$2401,1)))</f>
        <v/>
      </c>
      <c r="D1993" s="14">
        <f>IF($A1993="","",INT((ROW()-2)/12)+1)</f>
        <v/>
      </c>
      <c r="E1993" s="14">
        <f>IF(AND(E1994&lt;&gt;"",D1994=D1982+1),E1982+(E1994-E1982)*11/12,"")</f>
        <v/>
      </c>
      <c r="F1993" s="14">
        <f>IF(AND(F1994&lt;&gt;"",D1994=D1982+1),F1982+(F1994-F1982)*11/12,"")</f>
        <v/>
      </c>
      <c r="G1993" s="14">
        <f>IF(AND(G1994&lt;&gt;"",D1994=D1982+1),G1982+(G1994-G1982)*11/12,"")</f>
        <v/>
      </c>
      <c r="H1993" s="14">
        <f>IF(AND(H1994&lt;&gt;"",D1994=D1982+1),H1982+(H1994-H1982)*11/12,"")</f>
        <v/>
      </c>
      <c r="I1993" s="14">
        <f>IF(AND(L1994&lt;&gt;"",D1994=D1982+1),I1982+(I1994-I1982)*11/12,"")</f>
        <v/>
      </c>
      <c r="J1993">
        <f>_xlfn.XLOOKUP($A1993,ALGLIB_SSA_XAUUSD!$AA$2:$AA$2401,ALGLIB_SSA_XAUUSD!$P$2:$P$2401,"",0)</f>
        <v/>
      </c>
      <c r="K1993">
        <f>_xlfn.XLOOKUP($A1993,ALGLIB_SSA_XAUUSD!$AA$2:$AA$2401,ALGLIB_SSA_XAUUSD!$Q$2:$Q$2401,"",0)</f>
        <v/>
      </c>
      <c r="L1993">
        <f>_xlfn.XLOOKUP($A1993,ALGLIB_SSA_XAUUSD!$AA$2:$AA$2401,ALGLIB_SSA_XAUUSD!$R$2:$R$2401,"",0)</f>
        <v/>
      </c>
      <c r="M1993">
        <f>_xlfn.XLOOKUP($A1993,ALGLIB_SSA_XAUUSD!$AA$2:$AA$2401,ALGLIB_SSA_XAUUSD!$S$2:$S$2401,"",0)</f>
        <v/>
      </c>
      <c r="N1993">
        <f>_xlfn.XLOOKUP($A1993,ALGLIB_SSA_XAUUSD!$AA$2:$AA$2401,ALGLIB_SSA_XAUUSD!$T$2:$T$2401,"",0)</f>
        <v/>
      </c>
      <c r="O1993">
        <f>_xlfn.XLOOKUP($A1993,ALGLIB_SSA_XAUUSD!$AA$2:$AA$2401,ALGLIB_SSA_XAUUSD!$U$2:$U$2401,"",0)</f>
        <v/>
      </c>
      <c r="P1993">
        <f>_xlfn.XLOOKUP($A1993,ALGLIB_SSA_XAUUSD!$AA$2:$AA$2401,ALGLIB_SSA_XAUUSD!$V$2:$V$2401,"",0)</f>
        <v/>
      </c>
      <c r="S1993">
        <f>A1993</f>
        <v/>
      </c>
      <c r="T1993">
        <f>J1993</f>
        <v/>
      </c>
      <c r="U1993">
        <f>K1993</f>
        <v/>
      </c>
      <c r="V1993" s="14">
        <f>IF($A1993="","",MOD(ROW()-2,12)+1)</f>
        <v/>
      </c>
      <c r="W1993">
        <f>L1993</f>
        <v/>
      </c>
      <c r="X1993" s="14">
        <f>IF(F1993="","",F1993)</f>
        <v/>
      </c>
      <c r="Y1993" s="14">
        <f>IF(G1993="","",G1993)</f>
        <v/>
      </c>
      <c r="Z1993">
        <f>M1993</f>
        <v/>
      </c>
      <c r="AA1993">
        <f>N1993</f>
        <v/>
      </c>
      <c r="AB1993" s="14">
        <f>IF(H1993="","",H1993)</f>
        <v/>
      </c>
      <c r="AC1993">
        <f>O1993</f>
        <v/>
      </c>
      <c r="AD1993" s="14">
        <f>IF(I1993="","",I1993)</f>
        <v/>
      </c>
      <c r="AE1993">
        <f>P1993</f>
        <v/>
      </c>
      <c r="AH1993">
        <f>IF(S1993&lt;&gt;"",S1993,AH1992+900)</f>
        <v/>
      </c>
      <c r="AI1993">
        <f>IF(T1993&lt;&gt;"",T1993,AI1992)</f>
        <v/>
      </c>
      <c r="AJ1993">
        <f>IF(U1993&lt;&gt;"",U1993,AJ1992)</f>
        <v/>
      </c>
      <c r="AK1993">
        <f>IF(W1993&lt;&gt;"",W1993,"")</f>
        <v/>
      </c>
      <c r="AL1993" s="14">
        <f>IF(X1993&lt;&gt;"",X1993,"")</f>
        <v/>
      </c>
      <c r="AM1993" s="14">
        <f>IF(Y1993&lt;&gt;"",Y1993,"")</f>
        <v/>
      </c>
      <c r="AN1993" s="14">
        <f>IF(OR(AL1993="",AM1993=""),"",AL1993-AM1993)</f>
        <v/>
      </c>
      <c r="AO1993">
        <f>IF(AN1993="","",IF(AN1993&gt;0,"Bullish","Bearish"))</f>
        <v/>
      </c>
      <c r="AP1993">
        <f>IF(AO1993="",AP1992,AO1993)</f>
        <v/>
      </c>
      <c r="AQ1993" s="14">
        <f>IF(AB1993&lt;&gt;"",AB1993,"")</f>
        <v/>
      </c>
      <c r="AR1993" s="14">
        <f>IF(AD1993&lt;&gt;"",AD1993,"")</f>
        <v/>
      </c>
      <c r="AS1993">
        <f>IF(AS1992+1=13,1,AS1992+1)</f>
        <v/>
      </c>
      <c r="AT1993">
        <f>IFERROR(IF(SLOPE($AQ$1970:$AQ$1981,$AS$1970:$AS$1981)&gt;0,MIN(3,ABS(SLOPE($AQ$1970:$AQ$1981,$AS$1970:$AS$1981))),IF(SLOPE($AQ$1970:$AQ$1981,$AS$1970:$AS$1981)&lt;-0.5,-0.5,0)),0)</f>
        <v/>
      </c>
      <c r="AU1993">
        <f>IFERROR(IF(SLOPE($AR$1970:$AR$1981,$AS$1970:$AS$1981)&lt;0,MAX(-3,-ABS(SLOPE($AR$1970:$AR$1981,$AS$1970:$AS$1981))),IF(SLOPE($AR$1970:$AR$1981,$AS$1970:$AS$1981)&gt;0.5,0.5,0)),0)</f>
        <v/>
      </c>
      <c r="AV1993">
        <f>($AQ$1982+(AT1993*(AS1993-1)))</f>
        <v/>
      </c>
      <c r="AW1993">
        <f>($AR$1982+(AU1993*(AS1993-1)))</f>
        <v/>
      </c>
      <c r="AX1993">
        <f>IF(AT1993&gt;0,AV1993+AT1993,AV1993)</f>
        <v/>
      </c>
      <c r="AY1993">
        <f>IF(AU1993&lt;0,AW1993+AU1993,AW1993)</f>
        <v/>
      </c>
      <c r="BA1993" s="14">
        <f>IFERROR(AX1993-AQ1993,"")</f>
        <v/>
      </c>
      <c r="BB1993" s="14">
        <f>IFERROR(AY1993-AR1993,"")</f>
        <v/>
      </c>
      <c r="BD1993">
        <f>AH1993</f>
        <v/>
      </c>
      <c r="BE1993">
        <f>AI1993</f>
        <v/>
      </c>
      <c r="BF1993">
        <f>AJ1993</f>
        <v/>
      </c>
      <c r="BG1993" s="14">
        <f>L1993</f>
        <v/>
      </c>
      <c r="BH1993" s="14">
        <f>IF(X1993="","",X1993)</f>
        <v/>
      </c>
      <c r="BI1993" s="14">
        <f>IF(Y1993="","",Y1993)</f>
        <v/>
      </c>
      <c r="BJ1993">
        <f>Z1993</f>
        <v/>
      </c>
      <c r="BK1993">
        <f>AA1993</f>
        <v/>
      </c>
      <c r="BL1993">
        <f>IFERROR(AX1993,"")</f>
        <v/>
      </c>
      <c r="BM1993">
        <f>IFERROR(AY1993,"")</f>
        <v/>
      </c>
    </row>
    <row r="1994" ht="14.25" customHeight="1">
      <c r="A1994">
        <f>ALGLIB_SSA_XAUUSD!AA1994</f>
        <v/>
      </c>
      <c r="B1994">
        <f>IF($A1994="","",INDEX(ALGLIB_SSA_XAUUSD!$B$2:$B$2401,MATCH($A1994,ALGLIB_SSA_XAUUSD!$A$2:$A$2401,1)))</f>
        <v/>
      </c>
      <c r="C1994">
        <f>IF($A1994="","",INDEX(ALGLIB_SSA_XAUUSD!$C$2:$C$2401,MATCH($A1994,ALGLIB_SSA_XAUUSD!$A$2:$A$2401,1)))</f>
        <v/>
      </c>
      <c r="D1994" s="14">
        <f>IF($A1994="","",INT((ROW()-2)/12)+1)</f>
        <v/>
      </c>
      <c r="E1994" s="14">
        <f>IF($A1994="","",INDEX(ALGLIB_SSA_XAUUSD!$D$2:$D$2401,MATCH($A1994,ALGLIB_SSA_XAUUSD!$A$2:$A$2401,1)))</f>
        <v/>
      </c>
      <c r="F1994" s="14">
        <f>IF($A1994="","",INDEX(ALGLIB_SSA_XAUUSD!$E$2:$E$2401,MATCH($A1994,ALGLIB_SSA_XAUUSD!$A$2:$A$2401,1)))</f>
        <v/>
      </c>
      <c r="G1994" s="14">
        <f>IF($A1994="","",INDEX(ALGLIB_SSA_XAUUSD!$F$2:$F$2401,MATCH($A1994,ALGLIB_SSA_XAUUSD!$A$2:$A$2401,1)))</f>
        <v/>
      </c>
      <c r="H1994" s="14">
        <f>IF($A1994="","",INDEX(ALGLIB_SSA_XAUUSD!$G$2:$G$2401,MATCH($A1994,ALGLIB_SSA_XAUUSD!$A$2:$A$2401,1)))</f>
        <v/>
      </c>
      <c r="I1994" s="14">
        <f>IF($A1994="","",INDEX(ALGLIB_SSA_XAUUSD!$H$2:$H$2401,MATCH($A1994,ALGLIB_SSA_XAUUSD!$A$2:$A$2401,1)))</f>
        <v/>
      </c>
      <c r="J1994">
        <f>_xlfn.XLOOKUP($A1994,ALGLIB_SSA_XAUUSD!$AA$2:$AA$2401,ALGLIB_SSA_XAUUSD!$P$2:$P$2401,"",0)</f>
        <v/>
      </c>
      <c r="K1994">
        <f>_xlfn.XLOOKUP($A1994,ALGLIB_SSA_XAUUSD!$AA$2:$AA$2401,ALGLIB_SSA_XAUUSD!$Q$2:$Q$2401,"",0)</f>
        <v/>
      </c>
      <c r="L1994">
        <f>_xlfn.XLOOKUP($A1994,ALGLIB_SSA_XAUUSD!$AA$2:$AA$2401,ALGLIB_SSA_XAUUSD!$R$2:$R$2401,"",0)</f>
        <v/>
      </c>
      <c r="M1994">
        <f>_xlfn.XLOOKUP($A1994,ALGLIB_SSA_XAUUSD!$AA$2:$AA$2401,ALGLIB_SSA_XAUUSD!$S$2:$S$2401,"",0)</f>
        <v/>
      </c>
      <c r="N1994">
        <f>_xlfn.XLOOKUP($A1994,ALGLIB_SSA_XAUUSD!$AA$2:$AA$2401,ALGLIB_SSA_XAUUSD!$T$2:$T$2401,"",0)</f>
        <v/>
      </c>
      <c r="O1994">
        <f>_xlfn.XLOOKUP($A1994,ALGLIB_SSA_XAUUSD!$AA$2:$AA$2401,ALGLIB_SSA_XAUUSD!$U$2:$U$2401,"",0)</f>
        <v/>
      </c>
      <c r="P1994">
        <f>_xlfn.XLOOKUP($A1994,ALGLIB_SSA_XAUUSD!$AA$2:$AA$2401,ALGLIB_SSA_XAUUSD!$V$2:$V$2401,"",0)</f>
        <v/>
      </c>
      <c r="S1994">
        <f>A1994</f>
        <v/>
      </c>
      <c r="T1994">
        <f>J1994</f>
        <v/>
      </c>
      <c r="U1994">
        <f>K1994</f>
        <v/>
      </c>
      <c r="V1994" s="14">
        <f>IF($A1994="","",MOD(ROW()-2,12)+1)</f>
        <v/>
      </c>
      <c r="W1994">
        <f>L1994</f>
        <v/>
      </c>
      <c r="X1994" s="14">
        <f>IF(F1994="","",F1994)</f>
        <v/>
      </c>
      <c r="Y1994" s="14">
        <f>IF(G1994="","",G1994)</f>
        <v/>
      </c>
      <c r="Z1994">
        <f>M1994</f>
        <v/>
      </c>
      <c r="AA1994">
        <f>N1994</f>
        <v/>
      </c>
      <c r="AB1994" s="14">
        <f>IF(H1994="","",H1994)</f>
        <v/>
      </c>
      <c r="AC1994">
        <f>O1994</f>
        <v/>
      </c>
      <c r="AD1994" s="14">
        <f>IF(I1994="","",I1994)</f>
        <v/>
      </c>
      <c r="AE1994">
        <f>P1994</f>
        <v/>
      </c>
      <c r="AH1994">
        <f>IF(S1994&lt;&gt;"",S1994,AH1993+900)</f>
        <v/>
      </c>
      <c r="AI1994">
        <f>IF(T1994&lt;&gt;"",T1994,AI1993)</f>
        <v/>
      </c>
      <c r="AJ1994">
        <f>IF(U1994&lt;&gt;"",U1994,AJ1993)</f>
        <v/>
      </c>
      <c r="AK1994">
        <f>IF(W1994&lt;&gt;"",W1994,"")</f>
        <v/>
      </c>
      <c r="AL1994" s="14">
        <f>IF(X1994&lt;&gt;"",X1994,"")</f>
        <v/>
      </c>
      <c r="AM1994" s="14">
        <f>IF(Y1994&lt;&gt;"",Y1994,"")</f>
        <v/>
      </c>
      <c r="AN1994" s="14">
        <f>IF(OR(AL1994="",AM1994=""),"",AL1994-AM1994)</f>
        <v/>
      </c>
      <c r="AO1994">
        <f>IF(AN1994="","",IF(AN1994&gt;0,"Bullish","Bearish"))</f>
        <v/>
      </c>
      <c r="AP1994">
        <f>IF(AO1994="",AP1993,AO1994)</f>
        <v/>
      </c>
      <c r="AQ1994" s="14">
        <f>IF(AB1994&lt;&gt;"",AB1994,"")</f>
        <v/>
      </c>
      <c r="AR1994" s="14">
        <f>IF(AD1994&lt;&gt;"",AD1994,"")</f>
        <v/>
      </c>
      <c r="AS1994">
        <f>IF(AS1993+1=13,1,AS1993+1)</f>
        <v/>
      </c>
      <c r="AT1994">
        <f>IFERROR(IF(SLOPE($AQ$1982:$AQ$1993,$AS$1982:$AS$1993)&gt;0,MIN(3,ABS(SLOPE($AQ$1982:$AQ$1993,$AS$1982:$AS$1993))),IF(SLOPE($AQ$1982:$AQ$1993,$AS$1982:$AS$1993)&lt;-0.5,-0.5,0)),0)</f>
        <v/>
      </c>
      <c r="AU1994">
        <f>IFERROR(IF(SLOPE($AR$1982:$AR$1993,$AS$1982:$AS$1993)&lt;0,MAX(-3,-ABS(SLOPE($AR$1982:$AR$1993,$AS$1982:$AS$1993))),IF(SLOPE($AR$1982:$AR$1993,$AS$1982:$AS$1993)&gt;0.5,0.5,0)),0)</f>
        <v/>
      </c>
      <c r="AV1994">
        <f>($AQ$1994+(AT1994*(AS1994-1)))</f>
        <v/>
      </c>
      <c r="AW1994">
        <f>($AR$1994+(AU1994*(AS1994-1)))</f>
        <v/>
      </c>
      <c r="AX1994">
        <f>IF(AT1994&gt;0,AV1994+AT1994,AV1994)</f>
        <v/>
      </c>
      <c r="AY1994">
        <f>IF(AU1994&lt;0,AW1994+AU1994,AW1994)</f>
        <v/>
      </c>
      <c r="BA1994" s="14">
        <f>IFERROR(AX1994-AQ1994,"")</f>
        <v/>
      </c>
      <c r="BB1994" s="14">
        <f>IFERROR(AY1994-AR1994,"")</f>
        <v/>
      </c>
      <c r="BD1994">
        <f>AH1994</f>
        <v/>
      </c>
      <c r="BE1994">
        <f>AI1994</f>
        <v/>
      </c>
      <c r="BF1994">
        <f>AJ1994</f>
        <v/>
      </c>
      <c r="BG1994" s="14">
        <f>L1994</f>
        <v/>
      </c>
      <c r="BH1994" s="14">
        <f>IF(X1994="","",X1994)</f>
        <v/>
      </c>
      <c r="BI1994" s="14">
        <f>IF(Y1994="","",Y1994)</f>
        <v/>
      </c>
      <c r="BJ1994">
        <f>Z1994</f>
        <v/>
      </c>
      <c r="BK1994">
        <f>AA1994</f>
        <v/>
      </c>
      <c r="BL1994">
        <f>IFERROR(AX1994,"")</f>
        <v/>
      </c>
      <c r="BM1994">
        <f>IFERROR(AY1994,"")</f>
        <v/>
      </c>
    </row>
    <row r="1995" ht="14.25" customHeight="1">
      <c r="A1995">
        <f>ALGLIB_SSA_XAUUSD!AA1995</f>
        <v/>
      </c>
      <c r="B1995">
        <f>IF($A1995="","",INDEX(ALGLIB_SSA_XAUUSD!$B$2:$B$2401,MATCH($A1995,ALGLIB_SSA_XAUUSD!$A$2:$A$2401,1)))</f>
        <v/>
      </c>
      <c r="C1995">
        <f>IF($A1995="","",INDEX(ALGLIB_SSA_XAUUSD!$C$2:$C$2401,MATCH($A1995,ALGLIB_SSA_XAUUSD!$A$2:$A$2401,1)))</f>
        <v/>
      </c>
      <c r="D1995" s="14">
        <f>IF($A1995="","",INT((ROW()-2)/12)+1)</f>
        <v/>
      </c>
      <c r="E1995" s="14">
        <f>IF(AND(E2006&lt;&gt;"",D2006=D1994+1),E1994+(E2006-E1994)*1/12,"")</f>
        <v/>
      </c>
      <c r="F1995" s="14">
        <f>IF(AND(F2006&lt;&gt;"",D2006=D1994+1),F1994+(F2006-F1994)*1/12,"")</f>
        <v/>
      </c>
      <c r="G1995" s="14">
        <f>IF(AND(G2006&lt;&gt;"",D2006=D1994+1),G1994+(G2006-G1994)*1/12,"")</f>
        <v/>
      </c>
      <c r="H1995" s="14">
        <f>IF(AND(H2006&lt;&gt;"",D2006=D1994+1),H1994+(H2006-H1994)*1/12,"")</f>
        <v/>
      </c>
      <c r="I1995" s="14">
        <f>IF(AND(L2006&lt;&gt;"",D2006=D1994+1),I1994+(I2006-I1994)*1/12,"")</f>
        <v/>
      </c>
      <c r="J1995">
        <f>_xlfn.XLOOKUP($A1995,ALGLIB_SSA_XAUUSD!$AA$2:$AA$2401,ALGLIB_SSA_XAUUSD!$P$2:$P$2401,"",0)</f>
        <v/>
      </c>
      <c r="K1995">
        <f>_xlfn.XLOOKUP($A1995,ALGLIB_SSA_XAUUSD!$AA$2:$AA$2401,ALGLIB_SSA_XAUUSD!$Q$2:$Q$2401,"",0)</f>
        <v/>
      </c>
      <c r="L1995">
        <f>_xlfn.XLOOKUP($A1995,ALGLIB_SSA_XAUUSD!$AA$2:$AA$2401,ALGLIB_SSA_XAUUSD!$R$2:$R$2401,"",0)</f>
        <v/>
      </c>
      <c r="M1995">
        <f>_xlfn.XLOOKUP($A1995,ALGLIB_SSA_XAUUSD!$AA$2:$AA$2401,ALGLIB_SSA_XAUUSD!$S$2:$S$2401,"",0)</f>
        <v/>
      </c>
      <c r="N1995">
        <f>_xlfn.XLOOKUP($A1995,ALGLIB_SSA_XAUUSD!$AA$2:$AA$2401,ALGLIB_SSA_XAUUSD!$T$2:$T$2401,"",0)</f>
        <v/>
      </c>
      <c r="O1995">
        <f>_xlfn.XLOOKUP($A1995,ALGLIB_SSA_XAUUSD!$AA$2:$AA$2401,ALGLIB_SSA_XAUUSD!$U$2:$U$2401,"",0)</f>
        <v/>
      </c>
      <c r="P1995">
        <f>_xlfn.XLOOKUP($A1995,ALGLIB_SSA_XAUUSD!$AA$2:$AA$2401,ALGLIB_SSA_XAUUSD!$V$2:$V$2401,"",0)</f>
        <v/>
      </c>
      <c r="S1995">
        <f>A1995</f>
        <v/>
      </c>
      <c r="T1995">
        <f>J1995</f>
        <v/>
      </c>
      <c r="U1995">
        <f>K1995</f>
        <v/>
      </c>
      <c r="V1995" s="14">
        <f>IF($A1995="","",MOD(ROW()-2,12)+1)</f>
        <v/>
      </c>
      <c r="W1995">
        <f>L1995</f>
        <v/>
      </c>
      <c r="X1995" s="14">
        <f>IF(F1995="","",F1995)</f>
        <v/>
      </c>
      <c r="Y1995" s="14">
        <f>IF(G1995="","",G1995)</f>
        <v/>
      </c>
      <c r="Z1995">
        <f>M1995</f>
        <v/>
      </c>
      <c r="AA1995">
        <f>N1995</f>
        <v/>
      </c>
      <c r="AB1995" s="14">
        <f>IF(H1995="","",H1995)</f>
        <v/>
      </c>
      <c r="AC1995">
        <f>O1995</f>
        <v/>
      </c>
      <c r="AD1995" s="14">
        <f>IF(I1995="","",I1995)</f>
        <v/>
      </c>
      <c r="AE1995">
        <f>P1995</f>
        <v/>
      </c>
      <c r="AH1995">
        <f>IF(S1995&lt;&gt;"",S1995,AH1994+900)</f>
        <v/>
      </c>
      <c r="AI1995">
        <f>IF(T1995&lt;&gt;"",T1995,AI1994)</f>
        <v/>
      </c>
      <c r="AJ1995">
        <f>IF(U1995&lt;&gt;"",U1995,AJ1994)</f>
        <v/>
      </c>
      <c r="AK1995">
        <f>IF(W1995&lt;&gt;"",W1995,"")</f>
        <v/>
      </c>
      <c r="AL1995" s="14">
        <f>IF(X1995&lt;&gt;"",X1995,"")</f>
        <v/>
      </c>
      <c r="AM1995" s="14">
        <f>IF(Y1995&lt;&gt;"",Y1995,"")</f>
        <v/>
      </c>
      <c r="AN1995" s="14">
        <f>IF(OR(AL1995="",AM1995=""),"",AL1995-AM1995)</f>
        <v/>
      </c>
      <c r="AO1995">
        <f>IF(AN1995="","",IF(AN1995&gt;0,"Bullish","Bearish"))</f>
        <v/>
      </c>
      <c r="AP1995">
        <f>IF(AO1995="",AP1994,AO1995)</f>
        <v/>
      </c>
      <c r="AQ1995" s="14">
        <f>IF(AB1995&lt;&gt;"",AB1995,"")</f>
        <v/>
      </c>
      <c r="AR1995" s="14">
        <f>IF(AD1995&lt;&gt;"",AD1995,"")</f>
        <v/>
      </c>
      <c r="AS1995">
        <f>IF(AS1994+1=13,1,AS1994+1)</f>
        <v/>
      </c>
      <c r="AT1995">
        <f>IFERROR(IF(SLOPE($AQ$1982:$AQ$1993,$AS$1982:$AS$1993)&gt;0,MIN(3,ABS(SLOPE($AQ$1982:$AQ$1993,$AS$1982:$AS$1993))),IF(SLOPE($AQ$1982:$AQ$1993,$AS$1982:$AS$1993)&lt;-0.5,-0.5,0)),0)</f>
        <v/>
      </c>
      <c r="AU1995">
        <f>IFERROR(IF(SLOPE($AR$1982:$AR$1993,$AS$1982:$AS$1993)&lt;0,MAX(-3,-ABS(SLOPE($AR$1982:$AR$1993,$AS$1982:$AS$1993))),IF(SLOPE($AR$1982:$AR$1993,$AS$1982:$AS$1993)&gt;0.5,0.5,0)),0)</f>
        <v/>
      </c>
      <c r="AV1995">
        <f>($AQ$1994+(AT1995*(AS1995-1)))</f>
        <v/>
      </c>
      <c r="AW1995">
        <f>($AR$1994+(AU1995*(AS1995-1)))</f>
        <v/>
      </c>
      <c r="AX1995">
        <f>IF(AT1995&gt;0,AV1995+AT1995,AV1995)</f>
        <v/>
      </c>
      <c r="AY1995">
        <f>IF(AU1995&lt;0,AW1995+AU1995,AW1995)</f>
        <v/>
      </c>
      <c r="BA1995" s="14">
        <f>IFERROR(AX1995-AQ1995,"")</f>
        <v/>
      </c>
      <c r="BB1995" s="14">
        <f>IFERROR(AY1995-AR1995,"")</f>
        <v/>
      </c>
      <c r="BD1995">
        <f>AH1995</f>
        <v/>
      </c>
      <c r="BE1995">
        <f>AI1995</f>
        <v/>
      </c>
      <c r="BF1995">
        <f>AJ1995</f>
        <v/>
      </c>
      <c r="BG1995" s="14">
        <f>L1995</f>
        <v/>
      </c>
      <c r="BH1995" s="14">
        <f>IF(X1995="","",X1995)</f>
        <v/>
      </c>
      <c r="BI1995" s="14">
        <f>IF(Y1995="","",Y1995)</f>
        <v/>
      </c>
      <c r="BJ1995">
        <f>Z1995</f>
        <v/>
      </c>
      <c r="BK1995">
        <f>AA1995</f>
        <v/>
      </c>
      <c r="BL1995">
        <f>IFERROR(AX1995,"")</f>
        <v/>
      </c>
      <c r="BM1995">
        <f>IFERROR(AY1995,"")</f>
        <v/>
      </c>
    </row>
    <row r="1996" ht="14.25" customHeight="1">
      <c r="A1996">
        <f>ALGLIB_SSA_XAUUSD!AA1996</f>
        <v/>
      </c>
      <c r="B1996">
        <f>IF($A1996="","",INDEX(ALGLIB_SSA_XAUUSD!$B$2:$B$2401,MATCH($A1996,ALGLIB_SSA_XAUUSD!$A$2:$A$2401,1)))</f>
        <v/>
      </c>
      <c r="C1996">
        <f>IF($A1996="","",INDEX(ALGLIB_SSA_XAUUSD!$C$2:$C$2401,MATCH($A1996,ALGLIB_SSA_XAUUSD!$A$2:$A$2401,1)))</f>
        <v/>
      </c>
      <c r="D1996" s="14">
        <f>IF($A1996="","",INT((ROW()-2)/12)+1)</f>
        <v/>
      </c>
      <c r="E1996" s="14">
        <f>IF(AND(E2006&lt;&gt;"",D2006=D1994+1),E1994+(E2006-E1994)*2/12,"")</f>
        <v/>
      </c>
      <c r="F1996" s="14">
        <f>IF(AND(F2006&lt;&gt;"",D2006=D1994+1),F1994+(F2006-F1994)*2/12,"")</f>
        <v/>
      </c>
      <c r="G1996" s="14">
        <f>IF(AND(G2006&lt;&gt;"",D2006=D1994+1),G1994+(G2006-G1994)*2/12,"")</f>
        <v/>
      </c>
      <c r="H1996" s="14">
        <f>IF(AND(H2006&lt;&gt;"",D2006=D1994+1),H1994+(H2006-H1994)*2/12,"")</f>
        <v/>
      </c>
      <c r="I1996" s="14">
        <f>IF(AND(L2006&lt;&gt;"",D2006=D1994+1),I1994+(I2006-I1994)*2/12,"")</f>
        <v/>
      </c>
      <c r="J1996">
        <f>_xlfn.XLOOKUP($A1996,ALGLIB_SSA_XAUUSD!$AA$2:$AA$2401,ALGLIB_SSA_XAUUSD!$P$2:$P$2401,"",0)</f>
        <v/>
      </c>
      <c r="K1996">
        <f>_xlfn.XLOOKUP($A1996,ALGLIB_SSA_XAUUSD!$AA$2:$AA$2401,ALGLIB_SSA_XAUUSD!$Q$2:$Q$2401,"",0)</f>
        <v/>
      </c>
      <c r="L1996">
        <f>_xlfn.XLOOKUP($A1996,ALGLIB_SSA_XAUUSD!$AA$2:$AA$2401,ALGLIB_SSA_XAUUSD!$R$2:$R$2401,"",0)</f>
        <v/>
      </c>
      <c r="M1996">
        <f>_xlfn.XLOOKUP($A1996,ALGLIB_SSA_XAUUSD!$AA$2:$AA$2401,ALGLIB_SSA_XAUUSD!$S$2:$S$2401,"",0)</f>
        <v/>
      </c>
      <c r="N1996">
        <f>_xlfn.XLOOKUP($A1996,ALGLIB_SSA_XAUUSD!$AA$2:$AA$2401,ALGLIB_SSA_XAUUSD!$T$2:$T$2401,"",0)</f>
        <v/>
      </c>
      <c r="O1996">
        <f>_xlfn.XLOOKUP($A1996,ALGLIB_SSA_XAUUSD!$AA$2:$AA$2401,ALGLIB_SSA_XAUUSD!$U$2:$U$2401,"",0)</f>
        <v/>
      </c>
      <c r="P1996">
        <f>_xlfn.XLOOKUP($A1996,ALGLIB_SSA_XAUUSD!$AA$2:$AA$2401,ALGLIB_SSA_XAUUSD!$V$2:$V$2401,"",0)</f>
        <v/>
      </c>
      <c r="S1996">
        <f>A1996</f>
        <v/>
      </c>
      <c r="T1996">
        <f>J1996</f>
        <v/>
      </c>
      <c r="U1996">
        <f>K1996</f>
        <v/>
      </c>
      <c r="V1996" s="14">
        <f>IF($A1996="","",MOD(ROW()-2,12)+1)</f>
        <v/>
      </c>
      <c r="W1996">
        <f>L1996</f>
        <v/>
      </c>
      <c r="X1996" s="14">
        <f>IF(F1996="","",F1996)</f>
        <v/>
      </c>
      <c r="Y1996" s="14">
        <f>IF(G1996="","",G1996)</f>
        <v/>
      </c>
      <c r="Z1996">
        <f>M1996</f>
        <v/>
      </c>
      <c r="AA1996">
        <f>N1996</f>
        <v/>
      </c>
      <c r="AB1996" s="14">
        <f>IF(H1996="","",H1996)</f>
        <v/>
      </c>
      <c r="AC1996">
        <f>O1996</f>
        <v/>
      </c>
      <c r="AD1996" s="14">
        <f>IF(I1996="","",I1996)</f>
        <v/>
      </c>
      <c r="AE1996">
        <f>P1996</f>
        <v/>
      </c>
      <c r="AH1996">
        <f>IF(S1996&lt;&gt;"",S1996,AH1995+900)</f>
        <v/>
      </c>
      <c r="AI1996">
        <f>IF(T1996&lt;&gt;"",T1996,AI1995)</f>
        <v/>
      </c>
      <c r="AJ1996">
        <f>IF(U1996&lt;&gt;"",U1996,AJ1995)</f>
        <v/>
      </c>
      <c r="AK1996">
        <f>IF(W1996&lt;&gt;"",W1996,"")</f>
        <v/>
      </c>
      <c r="AL1996" s="14">
        <f>IF(X1996&lt;&gt;"",X1996,"")</f>
        <v/>
      </c>
      <c r="AM1996" s="14">
        <f>IF(Y1996&lt;&gt;"",Y1996,"")</f>
        <v/>
      </c>
      <c r="AN1996" s="14">
        <f>IF(OR(AL1996="",AM1996=""),"",AL1996-AM1996)</f>
        <v/>
      </c>
      <c r="AO1996">
        <f>IF(AN1996="","",IF(AN1996&gt;0,"Bullish","Bearish"))</f>
        <v/>
      </c>
      <c r="AP1996">
        <f>IF(AO1996="",AP1995,AO1996)</f>
        <v/>
      </c>
      <c r="AQ1996" s="14">
        <f>IF(AB1996&lt;&gt;"",AB1996,"")</f>
        <v/>
      </c>
      <c r="AR1996" s="14">
        <f>IF(AD1996&lt;&gt;"",AD1996,"")</f>
        <v/>
      </c>
      <c r="AS1996">
        <f>IF(AS1995+1=13,1,AS1995+1)</f>
        <v/>
      </c>
      <c r="AT1996">
        <f>IFERROR(IF(SLOPE($AQ$1982:$AQ$1993,$AS$1982:$AS$1993)&gt;0,MIN(3,ABS(SLOPE($AQ$1982:$AQ$1993,$AS$1982:$AS$1993))),IF(SLOPE($AQ$1982:$AQ$1993,$AS$1982:$AS$1993)&lt;-0.5,-0.5,0)),0)</f>
        <v/>
      </c>
      <c r="AU1996">
        <f>IFERROR(IF(SLOPE($AR$1982:$AR$1993,$AS$1982:$AS$1993)&lt;0,MAX(-3,-ABS(SLOPE($AR$1982:$AR$1993,$AS$1982:$AS$1993))),IF(SLOPE($AR$1982:$AR$1993,$AS$1982:$AS$1993)&gt;0.5,0.5,0)),0)</f>
        <v/>
      </c>
      <c r="AV1996">
        <f>($AQ$1994+(AT1996*(AS1996-1)))</f>
        <v/>
      </c>
      <c r="AW1996">
        <f>($AR$1994+(AU1996*(AS1996-1)))</f>
        <v/>
      </c>
      <c r="AX1996">
        <f>IF(AT1996&gt;0,AV1996+AT1996,AV1996)</f>
        <v/>
      </c>
      <c r="AY1996">
        <f>IF(AU1996&lt;0,AW1996+AU1996,AW1996)</f>
        <v/>
      </c>
      <c r="BA1996" s="14">
        <f>IFERROR(AX1996-AQ1996,"")</f>
        <v/>
      </c>
      <c r="BB1996" s="14">
        <f>IFERROR(AY1996-AR1996,"")</f>
        <v/>
      </c>
      <c r="BD1996">
        <f>AH1996</f>
        <v/>
      </c>
      <c r="BE1996">
        <f>AI1996</f>
        <v/>
      </c>
      <c r="BF1996">
        <f>AJ1996</f>
        <v/>
      </c>
      <c r="BG1996" s="14">
        <f>L1996</f>
        <v/>
      </c>
      <c r="BH1996" s="14">
        <f>IF(X1996="","",X1996)</f>
        <v/>
      </c>
      <c r="BI1996" s="14">
        <f>IF(Y1996="","",Y1996)</f>
        <v/>
      </c>
      <c r="BJ1996">
        <f>Z1996</f>
        <v/>
      </c>
      <c r="BK1996">
        <f>AA1996</f>
        <v/>
      </c>
      <c r="BL1996">
        <f>IFERROR(AX1996,"")</f>
        <v/>
      </c>
      <c r="BM1996">
        <f>IFERROR(AY1996,"")</f>
        <v/>
      </c>
    </row>
    <row r="1997" ht="14.25" customHeight="1">
      <c r="A1997">
        <f>ALGLIB_SSA_XAUUSD!AA1997</f>
        <v/>
      </c>
      <c r="B1997">
        <f>IF($A1997="","",INDEX(ALGLIB_SSA_XAUUSD!$B$2:$B$2401,MATCH($A1997,ALGLIB_SSA_XAUUSD!$A$2:$A$2401,1)))</f>
        <v/>
      </c>
      <c r="C1997">
        <f>IF($A1997="","",INDEX(ALGLIB_SSA_XAUUSD!$C$2:$C$2401,MATCH($A1997,ALGLIB_SSA_XAUUSD!$A$2:$A$2401,1)))</f>
        <v/>
      </c>
      <c r="D1997" s="14">
        <f>IF($A1997="","",INT((ROW()-2)/12)+1)</f>
        <v/>
      </c>
      <c r="E1997" s="14">
        <f>IF(AND(E2006&lt;&gt;"",D2006=D1994+1),E1994+(E2006-E1994)*3/12,"")</f>
        <v/>
      </c>
      <c r="F1997" s="14">
        <f>IF(AND(F2006&lt;&gt;"",D2006=D1994+1),F1994+(F2006-F1994)*3/12,"")</f>
        <v/>
      </c>
      <c r="G1997" s="14">
        <f>IF(AND(G2006&lt;&gt;"",D2006=D1994+1),G1994+(G2006-G1994)*3/12,"")</f>
        <v/>
      </c>
      <c r="H1997" s="14">
        <f>IF(AND(H2006&lt;&gt;"",D2006=D1994+1),H1994+(H2006-H1994)*3/12,"")</f>
        <v/>
      </c>
      <c r="I1997" s="14">
        <f>IF(AND(L2006&lt;&gt;"",D2006=D1994+1),I1994+(I2006-I1994)*3/12,"")</f>
        <v/>
      </c>
      <c r="J1997">
        <f>_xlfn.XLOOKUP($A1997,ALGLIB_SSA_XAUUSD!$AA$2:$AA$2401,ALGLIB_SSA_XAUUSD!$P$2:$P$2401,"",0)</f>
        <v/>
      </c>
      <c r="K1997">
        <f>_xlfn.XLOOKUP($A1997,ALGLIB_SSA_XAUUSD!$AA$2:$AA$2401,ALGLIB_SSA_XAUUSD!$Q$2:$Q$2401,"",0)</f>
        <v/>
      </c>
      <c r="L1997">
        <f>_xlfn.XLOOKUP($A1997,ALGLIB_SSA_XAUUSD!$AA$2:$AA$2401,ALGLIB_SSA_XAUUSD!$R$2:$R$2401,"",0)</f>
        <v/>
      </c>
      <c r="M1997">
        <f>_xlfn.XLOOKUP($A1997,ALGLIB_SSA_XAUUSD!$AA$2:$AA$2401,ALGLIB_SSA_XAUUSD!$S$2:$S$2401,"",0)</f>
        <v/>
      </c>
      <c r="N1997">
        <f>_xlfn.XLOOKUP($A1997,ALGLIB_SSA_XAUUSD!$AA$2:$AA$2401,ALGLIB_SSA_XAUUSD!$T$2:$T$2401,"",0)</f>
        <v/>
      </c>
      <c r="O1997">
        <f>_xlfn.XLOOKUP($A1997,ALGLIB_SSA_XAUUSD!$AA$2:$AA$2401,ALGLIB_SSA_XAUUSD!$U$2:$U$2401,"",0)</f>
        <v/>
      </c>
      <c r="P1997">
        <f>_xlfn.XLOOKUP($A1997,ALGLIB_SSA_XAUUSD!$AA$2:$AA$2401,ALGLIB_SSA_XAUUSD!$V$2:$V$2401,"",0)</f>
        <v/>
      </c>
      <c r="S1997">
        <f>A1997</f>
        <v/>
      </c>
      <c r="T1997">
        <f>J1997</f>
        <v/>
      </c>
      <c r="U1997">
        <f>K1997</f>
        <v/>
      </c>
      <c r="V1997" s="14">
        <f>IF($A1997="","",MOD(ROW()-2,12)+1)</f>
        <v/>
      </c>
      <c r="W1997">
        <f>L1997</f>
        <v/>
      </c>
      <c r="X1997" s="14">
        <f>IF(F1997="","",F1997)</f>
        <v/>
      </c>
      <c r="Y1997" s="14">
        <f>IF(G1997="","",G1997)</f>
        <v/>
      </c>
      <c r="Z1997">
        <f>M1997</f>
        <v/>
      </c>
      <c r="AA1997">
        <f>N1997</f>
        <v/>
      </c>
      <c r="AB1997" s="14">
        <f>IF(H1997="","",H1997)</f>
        <v/>
      </c>
      <c r="AC1997">
        <f>O1997</f>
        <v/>
      </c>
      <c r="AD1997" s="14">
        <f>IF(I1997="","",I1997)</f>
        <v/>
      </c>
      <c r="AE1997">
        <f>P1997</f>
        <v/>
      </c>
      <c r="AH1997">
        <f>IF(S1997&lt;&gt;"",S1997,AH1996+900)</f>
        <v/>
      </c>
      <c r="AI1997">
        <f>IF(T1997&lt;&gt;"",T1997,AI1996)</f>
        <v/>
      </c>
      <c r="AJ1997">
        <f>IF(U1997&lt;&gt;"",U1997,AJ1996)</f>
        <v/>
      </c>
      <c r="AK1997">
        <f>IF(W1997&lt;&gt;"",W1997,"")</f>
        <v/>
      </c>
      <c r="AL1997" s="14">
        <f>IF(X1997&lt;&gt;"",X1997,"")</f>
        <v/>
      </c>
      <c r="AM1997" s="14">
        <f>IF(Y1997&lt;&gt;"",Y1997,"")</f>
        <v/>
      </c>
      <c r="AN1997" s="14">
        <f>IF(OR(AL1997="",AM1997=""),"",AL1997-AM1997)</f>
        <v/>
      </c>
      <c r="AO1997">
        <f>IF(AN1997="","",IF(AN1997&gt;0,"Bullish","Bearish"))</f>
        <v/>
      </c>
      <c r="AP1997">
        <f>IF(AO1997="",AP1996,AO1997)</f>
        <v/>
      </c>
      <c r="AQ1997" s="14">
        <f>IF(AB1997&lt;&gt;"",AB1997,"")</f>
        <v/>
      </c>
      <c r="AR1997" s="14">
        <f>IF(AD1997&lt;&gt;"",AD1997,"")</f>
        <v/>
      </c>
      <c r="AS1997">
        <f>IF(AS1996+1=13,1,AS1996+1)</f>
        <v/>
      </c>
      <c r="AT1997">
        <f>IFERROR(IF(SLOPE($AQ$1982:$AQ$1993,$AS$1982:$AS$1993)&gt;0,MIN(3,ABS(SLOPE($AQ$1982:$AQ$1993,$AS$1982:$AS$1993))),IF(SLOPE($AQ$1982:$AQ$1993,$AS$1982:$AS$1993)&lt;-0.5,-0.5,0)),0)</f>
        <v/>
      </c>
      <c r="AU1997">
        <f>IFERROR(IF(SLOPE($AR$1982:$AR$1993,$AS$1982:$AS$1993)&lt;0,MAX(-3,-ABS(SLOPE($AR$1982:$AR$1993,$AS$1982:$AS$1993))),IF(SLOPE($AR$1982:$AR$1993,$AS$1982:$AS$1993)&gt;0.5,0.5,0)),0)</f>
        <v/>
      </c>
      <c r="AV1997">
        <f>($AQ$1994+(AT1997*(AS1997-1)))</f>
        <v/>
      </c>
      <c r="AW1997">
        <f>($AR$1994+(AU1997*(AS1997-1)))</f>
        <v/>
      </c>
      <c r="AX1997">
        <f>IF(AT1997&gt;0,AV1997+AT1997,AV1997)</f>
        <v/>
      </c>
      <c r="AY1997">
        <f>IF(AU1997&lt;0,AW1997+AU1997,AW1997)</f>
        <v/>
      </c>
      <c r="BA1997" s="14">
        <f>IFERROR(AX1997-AQ1997,"")</f>
        <v/>
      </c>
      <c r="BB1997" s="14">
        <f>IFERROR(AY1997-AR1997,"")</f>
        <v/>
      </c>
      <c r="BD1997">
        <f>AH1997</f>
        <v/>
      </c>
      <c r="BE1997">
        <f>AI1997</f>
        <v/>
      </c>
      <c r="BF1997">
        <f>AJ1997</f>
        <v/>
      </c>
      <c r="BG1997" s="14">
        <f>L1997</f>
        <v/>
      </c>
      <c r="BH1997" s="14">
        <f>IF(X1997="","",X1997)</f>
        <v/>
      </c>
      <c r="BI1997" s="14">
        <f>IF(Y1997="","",Y1997)</f>
        <v/>
      </c>
      <c r="BJ1997">
        <f>Z1997</f>
        <v/>
      </c>
      <c r="BK1997">
        <f>AA1997</f>
        <v/>
      </c>
      <c r="BL1997">
        <f>IFERROR(AX1997,"")</f>
        <v/>
      </c>
      <c r="BM1997">
        <f>IFERROR(AY1997,"")</f>
        <v/>
      </c>
    </row>
    <row r="1998" ht="14.25" customHeight="1">
      <c r="A1998">
        <f>ALGLIB_SSA_XAUUSD!AA1998</f>
        <v/>
      </c>
      <c r="B1998">
        <f>IF($A1998="","",INDEX(ALGLIB_SSA_XAUUSD!$B$2:$B$2401,MATCH($A1998,ALGLIB_SSA_XAUUSD!$A$2:$A$2401,1)))</f>
        <v/>
      </c>
      <c r="C1998">
        <f>IF($A1998="","",INDEX(ALGLIB_SSA_XAUUSD!$C$2:$C$2401,MATCH($A1998,ALGLIB_SSA_XAUUSD!$A$2:$A$2401,1)))</f>
        <v/>
      </c>
      <c r="D1998" s="14">
        <f>IF($A1998="","",INT((ROW()-2)/12)+1)</f>
        <v/>
      </c>
      <c r="E1998" s="14">
        <f>IF(AND(E2006&lt;&gt;"",D2006=D1994+1),E1994+(E2006-E1994)*4/12,"")</f>
        <v/>
      </c>
      <c r="F1998" s="14">
        <f>IF(AND(F2006&lt;&gt;"",D2006=D1994+1),F1994+(F2006-F1994)*4/12,"")</f>
        <v/>
      </c>
      <c r="G1998" s="14">
        <f>IF(AND(G2006&lt;&gt;"",D2006=D1994+1),G1994+(G2006-G1994)*4/12,"")</f>
        <v/>
      </c>
      <c r="H1998" s="14">
        <f>IF(AND(H2006&lt;&gt;"",D2006=D1994+1),H1994+(H2006-H1994)*4/12,"")</f>
        <v/>
      </c>
      <c r="I1998" s="14">
        <f>IF(AND(L2006&lt;&gt;"",D2006=D1994+1),I1994+(I2006-I1994)*4/12,"")</f>
        <v/>
      </c>
      <c r="J1998">
        <f>_xlfn.XLOOKUP($A1998,ALGLIB_SSA_XAUUSD!$AA$2:$AA$2401,ALGLIB_SSA_XAUUSD!$P$2:$P$2401,"",0)</f>
        <v/>
      </c>
      <c r="K1998">
        <f>_xlfn.XLOOKUP($A1998,ALGLIB_SSA_XAUUSD!$AA$2:$AA$2401,ALGLIB_SSA_XAUUSD!$Q$2:$Q$2401,"",0)</f>
        <v/>
      </c>
      <c r="L1998">
        <f>_xlfn.XLOOKUP($A1998,ALGLIB_SSA_XAUUSD!$AA$2:$AA$2401,ALGLIB_SSA_XAUUSD!$R$2:$R$2401,"",0)</f>
        <v/>
      </c>
      <c r="M1998">
        <f>_xlfn.XLOOKUP($A1998,ALGLIB_SSA_XAUUSD!$AA$2:$AA$2401,ALGLIB_SSA_XAUUSD!$S$2:$S$2401,"",0)</f>
        <v/>
      </c>
      <c r="N1998">
        <f>_xlfn.XLOOKUP($A1998,ALGLIB_SSA_XAUUSD!$AA$2:$AA$2401,ALGLIB_SSA_XAUUSD!$T$2:$T$2401,"",0)</f>
        <v/>
      </c>
      <c r="O1998">
        <f>_xlfn.XLOOKUP($A1998,ALGLIB_SSA_XAUUSD!$AA$2:$AA$2401,ALGLIB_SSA_XAUUSD!$U$2:$U$2401,"",0)</f>
        <v/>
      </c>
      <c r="P1998">
        <f>_xlfn.XLOOKUP($A1998,ALGLIB_SSA_XAUUSD!$AA$2:$AA$2401,ALGLIB_SSA_XAUUSD!$V$2:$V$2401,"",0)</f>
        <v/>
      </c>
      <c r="S1998">
        <f>A1998</f>
        <v/>
      </c>
      <c r="T1998">
        <f>J1998</f>
        <v/>
      </c>
      <c r="U1998">
        <f>K1998</f>
        <v/>
      </c>
      <c r="V1998" s="14">
        <f>IF($A1998="","",MOD(ROW()-2,12)+1)</f>
        <v/>
      </c>
      <c r="W1998">
        <f>L1998</f>
        <v/>
      </c>
      <c r="X1998" s="14">
        <f>IF(F1998="","",F1998)</f>
        <v/>
      </c>
      <c r="Y1998" s="14">
        <f>IF(G1998="","",G1998)</f>
        <v/>
      </c>
      <c r="Z1998">
        <f>M1998</f>
        <v/>
      </c>
      <c r="AA1998">
        <f>N1998</f>
        <v/>
      </c>
      <c r="AB1998" s="14">
        <f>IF(H1998="","",H1998)</f>
        <v/>
      </c>
      <c r="AC1998">
        <f>O1998</f>
        <v/>
      </c>
      <c r="AD1998" s="14">
        <f>IF(I1998="","",I1998)</f>
        <v/>
      </c>
      <c r="AE1998">
        <f>P1998</f>
        <v/>
      </c>
      <c r="AH1998">
        <f>IF(S1998&lt;&gt;"",S1998,AH1997+900)</f>
        <v/>
      </c>
      <c r="AI1998">
        <f>IF(T1998&lt;&gt;"",T1998,AI1997)</f>
        <v/>
      </c>
      <c r="AJ1998">
        <f>IF(U1998&lt;&gt;"",U1998,AJ1997)</f>
        <v/>
      </c>
      <c r="AK1998">
        <f>IF(W1998&lt;&gt;"",W1998,"")</f>
        <v/>
      </c>
      <c r="AL1998" s="14">
        <f>IF(X1998&lt;&gt;"",X1998,"")</f>
        <v/>
      </c>
      <c r="AM1998" s="14">
        <f>IF(Y1998&lt;&gt;"",Y1998,"")</f>
        <v/>
      </c>
      <c r="AN1998" s="14">
        <f>IF(OR(AL1998="",AM1998=""),"",AL1998-AM1998)</f>
        <v/>
      </c>
      <c r="AO1998">
        <f>IF(AN1998="","",IF(AN1998&gt;0,"Bullish","Bearish"))</f>
        <v/>
      </c>
      <c r="AP1998">
        <f>IF(AO1998="",AP1997,AO1998)</f>
        <v/>
      </c>
      <c r="AQ1998" s="14">
        <f>IF(AB1998&lt;&gt;"",AB1998,"")</f>
        <v/>
      </c>
      <c r="AR1998" s="14">
        <f>IF(AD1998&lt;&gt;"",AD1998,"")</f>
        <v/>
      </c>
      <c r="AS1998">
        <f>IF(AS1997+1=13,1,AS1997+1)</f>
        <v/>
      </c>
      <c r="AT1998">
        <f>IFERROR(IF(SLOPE($AQ$1982:$AQ$1993,$AS$1982:$AS$1993)&gt;0,MIN(3,ABS(SLOPE($AQ$1982:$AQ$1993,$AS$1982:$AS$1993))),IF(SLOPE($AQ$1982:$AQ$1993,$AS$1982:$AS$1993)&lt;-0.5,-0.5,0)),0)</f>
        <v/>
      </c>
      <c r="AU1998">
        <f>IFERROR(IF(SLOPE($AR$1982:$AR$1993,$AS$1982:$AS$1993)&lt;0,MAX(-3,-ABS(SLOPE($AR$1982:$AR$1993,$AS$1982:$AS$1993))),IF(SLOPE($AR$1982:$AR$1993,$AS$1982:$AS$1993)&gt;0.5,0.5,0)),0)</f>
        <v/>
      </c>
      <c r="AV1998">
        <f>($AQ$1994+(AT1998*(AS1998-1)))</f>
        <v/>
      </c>
      <c r="AW1998">
        <f>($AR$1994+(AU1998*(AS1998-1)))</f>
        <v/>
      </c>
      <c r="AX1998">
        <f>IF(AT1998&gt;0,AV1998+AT1998,AV1998)</f>
        <v/>
      </c>
      <c r="AY1998">
        <f>IF(AU1998&lt;0,AW1998+AU1998,AW1998)</f>
        <v/>
      </c>
      <c r="BA1998" s="14">
        <f>IFERROR(AX1998-AQ1998,"")</f>
        <v/>
      </c>
      <c r="BB1998" s="14">
        <f>IFERROR(AY1998-AR1998,"")</f>
        <v/>
      </c>
      <c r="BD1998">
        <f>AH1998</f>
        <v/>
      </c>
      <c r="BE1998">
        <f>AI1998</f>
        <v/>
      </c>
      <c r="BF1998">
        <f>AJ1998</f>
        <v/>
      </c>
      <c r="BG1998" s="14">
        <f>L1998</f>
        <v/>
      </c>
      <c r="BH1998" s="14">
        <f>IF(X1998="","",X1998)</f>
        <v/>
      </c>
      <c r="BI1998" s="14">
        <f>IF(Y1998="","",Y1998)</f>
        <v/>
      </c>
      <c r="BJ1998">
        <f>Z1998</f>
        <v/>
      </c>
      <c r="BK1998">
        <f>AA1998</f>
        <v/>
      </c>
      <c r="BL1998">
        <f>IFERROR(AX1998,"")</f>
        <v/>
      </c>
      <c r="BM1998">
        <f>IFERROR(AY1998,"")</f>
        <v/>
      </c>
    </row>
    <row r="1999" ht="14.25" customHeight="1">
      <c r="A1999">
        <f>ALGLIB_SSA_XAUUSD!AA1999</f>
        <v/>
      </c>
      <c r="B1999">
        <f>IF($A1999="","",INDEX(ALGLIB_SSA_XAUUSD!$B$2:$B$2401,MATCH($A1999,ALGLIB_SSA_XAUUSD!$A$2:$A$2401,1)))</f>
        <v/>
      </c>
      <c r="C1999">
        <f>IF($A1999="","",INDEX(ALGLIB_SSA_XAUUSD!$C$2:$C$2401,MATCH($A1999,ALGLIB_SSA_XAUUSD!$A$2:$A$2401,1)))</f>
        <v/>
      </c>
      <c r="D1999" s="14">
        <f>IF($A1999="","",INT((ROW()-2)/12)+1)</f>
        <v/>
      </c>
      <c r="E1999" s="14">
        <f>IF(AND(E2006&lt;&gt;"",D2006=D1994+1),E1994+(E2006-E1994)*5/12,"")</f>
        <v/>
      </c>
      <c r="F1999" s="14">
        <f>IF(AND(F2006&lt;&gt;"",D2006=D1994+1),F1994+(F2006-F1994)*5/12,"")</f>
        <v/>
      </c>
      <c r="G1999" s="14">
        <f>IF(AND(G2006&lt;&gt;"",D2006=D1994+1),G1994+(G2006-G1994)*5/12,"")</f>
        <v/>
      </c>
      <c r="H1999" s="14">
        <f>IF(AND(H2006&lt;&gt;"",D2006=D1994+1),H1994+(H2006-H1994)*5/12,"")</f>
        <v/>
      </c>
      <c r="I1999" s="14">
        <f>IF(AND(L2006&lt;&gt;"",D2006=D1994+1),I1994+(I2006-I1994)*5/12,"")</f>
        <v/>
      </c>
      <c r="J1999">
        <f>_xlfn.XLOOKUP($A1999,ALGLIB_SSA_XAUUSD!$AA$2:$AA$2401,ALGLIB_SSA_XAUUSD!$P$2:$P$2401,"",0)</f>
        <v/>
      </c>
      <c r="K1999">
        <f>_xlfn.XLOOKUP($A1999,ALGLIB_SSA_XAUUSD!$AA$2:$AA$2401,ALGLIB_SSA_XAUUSD!$Q$2:$Q$2401,"",0)</f>
        <v/>
      </c>
      <c r="L1999">
        <f>_xlfn.XLOOKUP($A1999,ALGLIB_SSA_XAUUSD!$AA$2:$AA$2401,ALGLIB_SSA_XAUUSD!$R$2:$R$2401,"",0)</f>
        <v/>
      </c>
      <c r="M1999">
        <f>_xlfn.XLOOKUP($A1999,ALGLIB_SSA_XAUUSD!$AA$2:$AA$2401,ALGLIB_SSA_XAUUSD!$S$2:$S$2401,"",0)</f>
        <v/>
      </c>
      <c r="N1999">
        <f>_xlfn.XLOOKUP($A1999,ALGLIB_SSA_XAUUSD!$AA$2:$AA$2401,ALGLIB_SSA_XAUUSD!$T$2:$T$2401,"",0)</f>
        <v/>
      </c>
      <c r="O1999">
        <f>_xlfn.XLOOKUP($A1999,ALGLIB_SSA_XAUUSD!$AA$2:$AA$2401,ALGLIB_SSA_XAUUSD!$U$2:$U$2401,"",0)</f>
        <v/>
      </c>
      <c r="P1999">
        <f>_xlfn.XLOOKUP($A1999,ALGLIB_SSA_XAUUSD!$AA$2:$AA$2401,ALGLIB_SSA_XAUUSD!$V$2:$V$2401,"",0)</f>
        <v/>
      </c>
      <c r="S1999">
        <f>A1999</f>
        <v/>
      </c>
      <c r="T1999">
        <f>J1999</f>
        <v/>
      </c>
      <c r="U1999">
        <f>K1999</f>
        <v/>
      </c>
      <c r="V1999" s="14">
        <f>IF($A1999="","",MOD(ROW()-2,12)+1)</f>
        <v/>
      </c>
      <c r="W1999">
        <f>L1999</f>
        <v/>
      </c>
      <c r="X1999" s="14">
        <f>IF(F1999="","",F1999)</f>
        <v/>
      </c>
      <c r="Y1999" s="14">
        <f>IF(G1999="","",G1999)</f>
        <v/>
      </c>
      <c r="Z1999">
        <f>M1999</f>
        <v/>
      </c>
      <c r="AA1999">
        <f>N1999</f>
        <v/>
      </c>
      <c r="AB1999" s="14">
        <f>IF(H1999="","",H1999)</f>
        <v/>
      </c>
      <c r="AC1999">
        <f>O1999</f>
        <v/>
      </c>
      <c r="AD1999" s="14">
        <f>IF(I1999="","",I1999)</f>
        <v/>
      </c>
      <c r="AE1999">
        <f>P1999</f>
        <v/>
      </c>
      <c r="AH1999">
        <f>IF(S1999&lt;&gt;"",S1999,AH1998+900)</f>
        <v/>
      </c>
      <c r="AI1999">
        <f>IF(T1999&lt;&gt;"",T1999,AI1998)</f>
        <v/>
      </c>
      <c r="AJ1999">
        <f>IF(U1999&lt;&gt;"",U1999,AJ1998)</f>
        <v/>
      </c>
      <c r="AK1999">
        <f>IF(W1999&lt;&gt;"",W1999,"")</f>
        <v/>
      </c>
      <c r="AL1999" s="14">
        <f>IF(X1999&lt;&gt;"",X1999,"")</f>
        <v/>
      </c>
      <c r="AM1999" s="14">
        <f>IF(Y1999&lt;&gt;"",Y1999,"")</f>
        <v/>
      </c>
      <c r="AN1999" s="14">
        <f>IF(OR(AL1999="",AM1999=""),"",AL1999-AM1999)</f>
        <v/>
      </c>
      <c r="AO1999">
        <f>IF(AN1999="","",IF(AN1999&gt;0,"Bullish","Bearish"))</f>
        <v/>
      </c>
      <c r="AP1999">
        <f>IF(AO1999="",AP1998,AO1999)</f>
        <v/>
      </c>
      <c r="AQ1999" s="14">
        <f>IF(AB1999&lt;&gt;"",AB1999,"")</f>
        <v/>
      </c>
      <c r="AR1999" s="14">
        <f>IF(AD1999&lt;&gt;"",AD1999,"")</f>
        <v/>
      </c>
      <c r="AS1999">
        <f>IF(AS1998+1=13,1,AS1998+1)</f>
        <v/>
      </c>
      <c r="AT1999">
        <f>IFERROR(IF(SLOPE($AQ$1982:$AQ$1993,$AS$1982:$AS$1993)&gt;0,MIN(3,ABS(SLOPE($AQ$1982:$AQ$1993,$AS$1982:$AS$1993))),IF(SLOPE($AQ$1982:$AQ$1993,$AS$1982:$AS$1993)&lt;-0.5,-0.5,0)),0)</f>
        <v/>
      </c>
      <c r="AU1999">
        <f>IFERROR(IF(SLOPE($AR$1982:$AR$1993,$AS$1982:$AS$1993)&lt;0,MAX(-3,-ABS(SLOPE($AR$1982:$AR$1993,$AS$1982:$AS$1993))),IF(SLOPE($AR$1982:$AR$1993,$AS$1982:$AS$1993)&gt;0.5,0.5,0)),0)</f>
        <v/>
      </c>
      <c r="AV1999">
        <f>($AQ$1994+(AT1999*(AS1999-1)))</f>
        <v/>
      </c>
      <c r="AW1999">
        <f>($AR$1994+(AU1999*(AS1999-1)))</f>
        <v/>
      </c>
      <c r="AX1999">
        <f>IF(AT1999&gt;0,AV1999+AT1999,AV1999)</f>
        <v/>
      </c>
      <c r="AY1999">
        <f>IF(AU1999&lt;0,AW1999+AU1999,AW1999)</f>
        <v/>
      </c>
      <c r="BA1999" s="14">
        <f>IFERROR(AX1999-AQ1999,"")</f>
        <v/>
      </c>
      <c r="BB1999" s="14">
        <f>IFERROR(AY1999-AR1999,"")</f>
        <v/>
      </c>
      <c r="BD1999">
        <f>AH1999</f>
        <v/>
      </c>
      <c r="BE1999">
        <f>AI1999</f>
        <v/>
      </c>
      <c r="BF1999">
        <f>AJ1999</f>
        <v/>
      </c>
      <c r="BG1999" s="14">
        <f>L1999</f>
        <v/>
      </c>
      <c r="BH1999" s="14">
        <f>IF(X1999="","",X1999)</f>
        <v/>
      </c>
      <c r="BI1999" s="14">
        <f>IF(Y1999="","",Y1999)</f>
        <v/>
      </c>
      <c r="BJ1999">
        <f>Z1999</f>
        <v/>
      </c>
      <c r="BK1999">
        <f>AA1999</f>
        <v/>
      </c>
      <c r="BL1999">
        <f>IFERROR(AX1999,"")</f>
        <v/>
      </c>
      <c r="BM1999">
        <f>IFERROR(AY1999,"")</f>
        <v/>
      </c>
    </row>
    <row r="2000" ht="14.25" customHeight="1">
      <c r="A2000">
        <f>ALGLIB_SSA_XAUUSD!AA2000</f>
        <v/>
      </c>
      <c r="B2000">
        <f>IF($A2000="","",INDEX(ALGLIB_SSA_XAUUSD!$B$2:$B$2401,MATCH($A2000,ALGLIB_SSA_XAUUSD!$A$2:$A$2401,1)))</f>
        <v/>
      </c>
      <c r="C2000">
        <f>IF($A2000="","",INDEX(ALGLIB_SSA_XAUUSD!$C$2:$C$2401,MATCH($A2000,ALGLIB_SSA_XAUUSD!$A$2:$A$2401,1)))</f>
        <v/>
      </c>
      <c r="D2000" s="14">
        <f>IF($A2000="","",INT((ROW()-2)/12)+1)</f>
        <v/>
      </c>
      <c r="E2000" s="14">
        <f>IF(AND(E2006&lt;&gt;"",D2006=D1994+1),E1994+(E2006-E1994)*6/12,"")</f>
        <v/>
      </c>
      <c r="F2000" s="14">
        <f>IF(AND(F2006&lt;&gt;"",D2006=D1994+1),F1994+(F2006-F1994)*6/12,"")</f>
        <v/>
      </c>
      <c r="G2000" s="14">
        <f>IF(AND(G2006&lt;&gt;"",D2006=D1994+1),G1994+(G2006-G1994)*6/12,"")</f>
        <v/>
      </c>
      <c r="H2000" s="14">
        <f>IF(AND(H2006&lt;&gt;"",D2006=D1994+1),H1994+(H2006-H1994)*6/12,"")</f>
        <v/>
      </c>
      <c r="I2000" s="14">
        <f>IF(AND(L2006&lt;&gt;"",D2006=D1994+1),I1994+(I2006-I1994)*6/12,"")</f>
        <v/>
      </c>
      <c r="J2000">
        <f>_xlfn.XLOOKUP($A2000,ALGLIB_SSA_XAUUSD!$AA$2:$AA$2401,ALGLIB_SSA_XAUUSD!$P$2:$P$2401,"",0)</f>
        <v/>
      </c>
      <c r="K2000">
        <f>_xlfn.XLOOKUP($A2000,ALGLIB_SSA_XAUUSD!$AA$2:$AA$2401,ALGLIB_SSA_XAUUSD!$Q$2:$Q$2401,"",0)</f>
        <v/>
      </c>
      <c r="L2000">
        <f>_xlfn.XLOOKUP($A2000,ALGLIB_SSA_XAUUSD!$AA$2:$AA$2401,ALGLIB_SSA_XAUUSD!$R$2:$R$2401,"",0)</f>
        <v/>
      </c>
      <c r="M2000">
        <f>_xlfn.XLOOKUP($A2000,ALGLIB_SSA_XAUUSD!$AA$2:$AA$2401,ALGLIB_SSA_XAUUSD!$S$2:$S$2401,"",0)</f>
        <v/>
      </c>
      <c r="N2000">
        <f>_xlfn.XLOOKUP($A2000,ALGLIB_SSA_XAUUSD!$AA$2:$AA$2401,ALGLIB_SSA_XAUUSD!$T$2:$T$2401,"",0)</f>
        <v/>
      </c>
      <c r="O2000">
        <f>_xlfn.XLOOKUP($A2000,ALGLIB_SSA_XAUUSD!$AA$2:$AA$2401,ALGLIB_SSA_XAUUSD!$U$2:$U$2401,"",0)</f>
        <v/>
      </c>
      <c r="P2000">
        <f>_xlfn.XLOOKUP($A2000,ALGLIB_SSA_XAUUSD!$AA$2:$AA$2401,ALGLIB_SSA_XAUUSD!$V$2:$V$2401,"",0)</f>
        <v/>
      </c>
      <c r="S2000">
        <f>A2000</f>
        <v/>
      </c>
      <c r="T2000">
        <f>J2000</f>
        <v/>
      </c>
      <c r="U2000">
        <f>K2000</f>
        <v/>
      </c>
      <c r="V2000" s="14">
        <f>IF($A2000="","",MOD(ROW()-2,12)+1)</f>
        <v/>
      </c>
      <c r="W2000">
        <f>L2000</f>
        <v/>
      </c>
      <c r="X2000" s="14">
        <f>IF(F2000="","",F2000)</f>
        <v/>
      </c>
      <c r="Y2000" s="14">
        <f>IF(G2000="","",G2000)</f>
        <v/>
      </c>
      <c r="Z2000">
        <f>M2000</f>
        <v/>
      </c>
      <c r="AA2000">
        <f>N2000</f>
        <v/>
      </c>
      <c r="AB2000" s="14">
        <f>IF(H2000="","",H2000)</f>
        <v/>
      </c>
      <c r="AC2000">
        <f>O2000</f>
        <v/>
      </c>
      <c r="AD2000" s="14">
        <f>IF(I2000="","",I2000)</f>
        <v/>
      </c>
      <c r="AE2000">
        <f>P2000</f>
        <v/>
      </c>
      <c r="AH2000">
        <f>IF(S2000&lt;&gt;"",S2000,AH1999+900)</f>
        <v/>
      </c>
      <c r="AI2000">
        <f>IF(T2000&lt;&gt;"",T2000,AI1999)</f>
        <v/>
      </c>
      <c r="AJ2000">
        <f>IF(U2000&lt;&gt;"",U2000,AJ1999)</f>
        <v/>
      </c>
      <c r="AK2000">
        <f>IF(W2000&lt;&gt;"",W2000,"")</f>
        <v/>
      </c>
      <c r="AL2000" s="14">
        <f>IF(X2000&lt;&gt;"",X2000,"")</f>
        <v/>
      </c>
      <c r="AM2000" s="14">
        <f>IF(Y2000&lt;&gt;"",Y2000,"")</f>
        <v/>
      </c>
      <c r="AN2000" s="14">
        <f>IF(OR(AL2000="",AM2000=""),"",AL2000-AM2000)</f>
        <v/>
      </c>
      <c r="AO2000">
        <f>IF(AN2000="","",IF(AN2000&gt;0,"Bullish","Bearish"))</f>
        <v/>
      </c>
      <c r="AP2000">
        <f>IF(AO2000="",AP1999,AO2000)</f>
        <v/>
      </c>
      <c r="AQ2000" s="14">
        <f>IF(AB2000&lt;&gt;"",AB2000,"")</f>
        <v/>
      </c>
      <c r="AR2000" s="14">
        <f>IF(AD2000&lt;&gt;"",AD2000,"")</f>
        <v/>
      </c>
      <c r="AS2000">
        <f>IF(AS1999+1=13,1,AS1999+1)</f>
        <v/>
      </c>
      <c r="AT2000">
        <f>IFERROR(IF(SLOPE($AQ$1982:$AQ$1993,$AS$1982:$AS$1993)&gt;0,MIN(3,ABS(SLOPE($AQ$1982:$AQ$1993,$AS$1982:$AS$1993))),IF(SLOPE($AQ$1982:$AQ$1993,$AS$1982:$AS$1993)&lt;-0.5,-0.5,0)),0)</f>
        <v/>
      </c>
      <c r="AU2000">
        <f>IFERROR(IF(SLOPE($AR$1982:$AR$1993,$AS$1982:$AS$1993)&lt;0,MAX(-3,-ABS(SLOPE($AR$1982:$AR$1993,$AS$1982:$AS$1993))),IF(SLOPE($AR$1982:$AR$1993,$AS$1982:$AS$1993)&gt;0.5,0.5,0)),0)</f>
        <v/>
      </c>
      <c r="AV2000">
        <f>($AQ$1994+(AT2000*(AS2000-1)))</f>
        <v/>
      </c>
      <c r="AW2000">
        <f>($AR$1994+(AU2000*(AS2000-1)))</f>
        <v/>
      </c>
      <c r="AX2000">
        <f>IF(AT2000&gt;0,AV2000+AT2000,AV2000)</f>
        <v/>
      </c>
      <c r="AY2000">
        <f>IF(AU2000&lt;0,AW2000+AU2000,AW2000)</f>
        <v/>
      </c>
      <c r="BA2000" s="14">
        <f>IFERROR(AX2000-AQ2000,"")</f>
        <v/>
      </c>
      <c r="BB2000" s="14">
        <f>IFERROR(AY2000-AR2000,"")</f>
        <v/>
      </c>
      <c r="BD2000">
        <f>AH2000</f>
        <v/>
      </c>
      <c r="BE2000">
        <f>AI2000</f>
        <v/>
      </c>
      <c r="BF2000">
        <f>AJ2000</f>
        <v/>
      </c>
      <c r="BG2000" s="14">
        <f>L2000</f>
        <v/>
      </c>
      <c r="BH2000" s="14">
        <f>IF(X2000="","",X2000)</f>
        <v/>
      </c>
      <c r="BI2000" s="14">
        <f>IF(Y2000="","",Y2000)</f>
        <v/>
      </c>
      <c r="BJ2000">
        <f>Z2000</f>
        <v/>
      </c>
      <c r="BK2000">
        <f>AA2000</f>
        <v/>
      </c>
      <c r="BL2000">
        <f>IFERROR(AX2000,"")</f>
        <v/>
      </c>
      <c r="BM2000">
        <f>IFERROR(AY2000,"")</f>
        <v/>
      </c>
    </row>
    <row r="2001" ht="14.25" customHeight="1">
      <c r="A2001">
        <f>ALGLIB_SSA_XAUUSD!AA2001</f>
        <v/>
      </c>
      <c r="B2001">
        <f>IF($A2001="","",INDEX(ALGLIB_SSA_XAUUSD!$B$2:$B$2401,MATCH($A2001,ALGLIB_SSA_XAUUSD!$A$2:$A$2401,1)))</f>
        <v/>
      </c>
      <c r="C2001">
        <f>IF($A2001="","",INDEX(ALGLIB_SSA_XAUUSD!$C$2:$C$2401,MATCH($A2001,ALGLIB_SSA_XAUUSD!$A$2:$A$2401,1)))</f>
        <v/>
      </c>
      <c r="D2001" s="14">
        <f>IF($A2001="","",INT((ROW()-2)/12)+1)</f>
        <v/>
      </c>
      <c r="E2001" s="14">
        <f>IF(AND(E2006&lt;&gt;"",D2006=D1994+1),E1994+(E2006-E1994)*7/12,"")</f>
        <v/>
      </c>
      <c r="F2001" s="14">
        <f>IF(AND(F2006&lt;&gt;"",D2006=D1994+1),F1994+(F2006-F1994)*7/12,"")</f>
        <v/>
      </c>
      <c r="G2001" s="14">
        <f>IF(AND(G2006&lt;&gt;"",D2006=D1994+1),G1994+(G2006-G1994)*7/12,"")</f>
        <v/>
      </c>
      <c r="H2001" s="14">
        <f>IF(AND(H2006&lt;&gt;"",D2006=D1994+1),H1994+(H2006-H1994)*7/12,"")</f>
        <v/>
      </c>
      <c r="I2001" s="14">
        <f>IF(AND(L2006&lt;&gt;"",D2006=D1994+1),I1994+(I2006-I1994)*7/12,"")</f>
        <v/>
      </c>
      <c r="J2001">
        <f>_xlfn.XLOOKUP($A2001,ALGLIB_SSA_XAUUSD!$AA$2:$AA$2401,ALGLIB_SSA_XAUUSD!$P$2:$P$2401,"",0)</f>
        <v/>
      </c>
      <c r="K2001">
        <f>_xlfn.XLOOKUP($A2001,ALGLIB_SSA_XAUUSD!$AA$2:$AA$2401,ALGLIB_SSA_XAUUSD!$Q$2:$Q$2401,"",0)</f>
        <v/>
      </c>
      <c r="L2001">
        <f>_xlfn.XLOOKUP($A2001,ALGLIB_SSA_XAUUSD!$AA$2:$AA$2401,ALGLIB_SSA_XAUUSD!$R$2:$R$2401,"",0)</f>
        <v/>
      </c>
      <c r="M2001">
        <f>_xlfn.XLOOKUP($A2001,ALGLIB_SSA_XAUUSD!$AA$2:$AA$2401,ALGLIB_SSA_XAUUSD!$S$2:$S$2401,"",0)</f>
        <v/>
      </c>
      <c r="N2001">
        <f>_xlfn.XLOOKUP($A2001,ALGLIB_SSA_XAUUSD!$AA$2:$AA$2401,ALGLIB_SSA_XAUUSD!$T$2:$T$2401,"",0)</f>
        <v/>
      </c>
      <c r="O2001">
        <f>_xlfn.XLOOKUP($A2001,ALGLIB_SSA_XAUUSD!$AA$2:$AA$2401,ALGLIB_SSA_XAUUSD!$U$2:$U$2401,"",0)</f>
        <v/>
      </c>
      <c r="P2001">
        <f>_xlfn.XLOOKUP($A2001,ALGLIB_SSA_XAUUSD!$AA$2:$AA$2401,ALGLIB_SSA_XAUUSD!$V$2:$V$2401,"",0)</f>
        <v/>
      </c>
      <c r="S2001">
        <f>A2001</f>
        <v/>
      </c>
      <c r="T2001">
        <f>J2001</f>
        <v/>
      </c>
      <c r="U2001">
        <f>K2001</f>
        <v/>
      </c>
      <c r="V2001" s="14">
        <f>IF($A2001="","",MOD(ROW()-2,12)+1)</f>
        <v/>
      </c>
      <c r="W2001">
        <f>L2001</f>
        <v/>
      </c>
      <c r="X2001" s="14">
        <f>IF(F2001="","",F2001)</f>
        <v/>
      </c>
      <c r="Y2001" s="14">
        <f>IF(G2001="","",G2001)</f>
        <v/>
      </c>
      <c r="Z2001">
        <f>M2001</f>
        <v/>
      </c>
      <c r="AA2001">
        <f>N2001</f>
        <v/>
      </c>
      <c r="AB2001" s="14">
        <f>IF(H2001="","",H2001)</f>
        <v/>
      </c>
      <c r="AC2001">
        <f>O2001</f>
        <v/>
      </c>
      <c r="AD2001" s="14">
        <f>IF(I2001="","",I2001)</f>
        <v/>
      </c>
      <c r="AE2001">
        <f>P2001</f>
        <v/>
      </c>
      <c r="AH2001">
        <f>IF(S2001&lt;&gt;"",S2001,AH2000+900)</f>
        <v/>
      </c>
      <c r="AI2001">
        <f>IF(T2001&lt;&gt;"",T2001,AI2000)</f>
        <v/>
      </c>
      <c r="AJ2001">
        <f>IF(U2001&lt;&gt;"",U2001,AJ2000)</f>
        <v/>
      </c>
      <c r="AK2001">
        <f>IF(W2001&lt;&gt;"",W2001,"")</f>
        <v/>
      </c>
      <c r="AL2001" s="14">
        <f>IF(X2001&lt;&gt;"",X2001,"")</f>
        <v/>
      </c>
      <c r="AM2001" s="14">
        <f>IF(Y2001&lt;&gt;"",Y2001,"")</f>
        <v/>
      </c>
      <c r="AN2001" s="14">
        <f>IF(OR(AL2001="",AM2001=""),"",AL2001-AM2001)</f>
        <v/>
      </c>
      <c r="AO2001">
        <f>IF(AN2001="","",IF(AN2001&gt;0,"Bullish","Bearish"))</f>
        <v/>
      </c>
      <c r="AP2001">
        <f>IF(AO2001="",AP2000,AO2001)</f>
        <v/>
      </c>
      <c r="AQ2001" s="14">
        <f>IF(AB2001&lt;&gt;"",AB2001,"")</f>
        <v/>
      </c>
      <c r="AR2001" s="14">
        <f>IF(AD2001&lt;&gt;"",AD2001,"")</f>
        <v/>
      </c>
      <c r="AS2001">
        <f>IF(AS2000+1=13,1,AS2000+1)</f>
        <v/>
      </c>
      <c r="AT2001">
        <f>IFERROR(IF(SLOPE($AQ$1982:$AQ$1993,$AS$1982:$AS$1993)&gt;0,MIN(3,ABS(SLOPE($AQ$1982:$AQ$1993,$AS$1982:$AS$1993))),IF(SLOPE($AQ$1982:$AQ$1993,$AS$1982:$AS$1993)&lt;-0.5,-0.5,0)),0)</f>
        <v/>
      </c>
      <c r="AU2001">
        <f>IFERROR(IF(SLOPE($AR$1982:$AR$1993,$AS$1982:$AS$1993)&lt;0,MAX(-3,-ABS(SLOPE($AR$1982:$AR$1993,$AS$1982:$AS$1993))),IF(SLOPE($AR$1982:$AR$1993,$AS$1982:$AS$1993)&gt;0.5,0.5,0)),0)</f>
        <v/>
      </c>
      <c r="AV2001">
        <f>($AQ$1994+(AT2001*(AS2001-1)))</f>
        <v/>
      </c>
      <c r="AW2001">
        <f>($AR$1994+(AU2001*(AS2001-1)))</f>
        <v/>
      </c>
      <c r="AX2001">
        <f>IF(AT2001&gt;0,AV2001+AT2001,AV2001)</f>
        <v/>
      </c>
      <c r="AY2001">
        <f>IF(AU2001&lt;0,AW2001+AU2001,AW2001)</f>
        <v/>
      </c>
      <c r="BA2001" s="14">
        <f>IFERROR(AX2001-AQ2001,"")</f>
        <v/>
      </c>
      <c r="BB2001" s="14">
        <f>IFERROR(AY2001-AR2001,"")</f>
        <v/>
      </c>
      <c r="BD2001">
        <f>AH2001</f>
        <v/>
      </c>
      <c r="BE2001">
        <f>AI2001</f>
        <v/>
      </c>
      <c r="BF2001">
        <f>AJ2001</f>
        <v/>
      </c>
      <c r="BG2001" s="14">
        <f>L2001</f>
        <v/>
      </c>
      <c r="BH2001" s="14">
        <f>IF(X2001="","",X2001)</f>
        <v/>
      </c>
      <c r="BI2001" s="14">
        <f>IF(Y2001="","",Y2001)</f>
        <v/>
      </c>
      <c r="BJ2001">
        <f>Z2001</f>
        <v/>
      </c>
      <c r="BK2001">
        <f>AA2001</f>
        <v/>
      </c>
      <c r="BL2001">
        <f>IFERROR(AX2001,"")</f>
        <v/>
      </c>
      <c r="BM2001">
        <f>IFERROR(AY2001,"")</f>
        <v/>
      </c>
    </row>
    <row r="2002" ht="14.25" customHeight="1">
      <c r="A2002">
        <f>ALGLIB_SSA_XAUUSD!AA2002</f>
        <v/>
      </c>
      <c r="B2002">
        <f>IF($A2002="","",INDEX(ALGLIB_SSA_XAUUSD!$B$2:$B$2401,MATCH($A2002,ALGLIB_SSA_XAUUSD!$A$2:$A$2401,1)))</f>
        <v/>
      </c>
      <c r="C2002">
        <f>IF($A2002="","",INDEX(ALGLIB_SSA_XAUUSD!$C$2:$C$2401,MATCH($A2002,ALGLIB_SSA_XAUUSD!$A$2:$A$2401,1)))</f>
        <v/>
      </c>
      <c r="D2002" s="14">
        <f>IF($A2002="","",INT((ROW()-2)/12)+1)</f>
        <v/>
      </c>
      <c r="E2002" s="14">
        <f>IF(AND(E2006&lt;&gt;"",D2006=D1994+1),E1994+(E2006-E1994)*8/12,"")</f>
        <v/>
      </c>
      <c r="F2002" s="14">
        <f>IF(AND(F2006&lt;&gt;"",D2006=D1994+1),F1994+(F2006-F1994)*8/12,"")</f>
        <v/>
      </c>
      <c r="G2002" s="14">
        <f>IF(AND(G2006&lt;&gt;"",D2006=D1994+1),G1994+(G2006-G1994)*8/12,"")</f>
        <v/>
      </c>
      <c r="H2002" s="14">
        <f>IF(AND(H2006&lt;&gt;"",D2006=D1994+1),H1994+(H2006-H1994)*8/12,"")</f>
        <v/>
      </c>
      <c r="I2002" s="14">
        <f>IF(AND(L2006&lt;&gt;"",D2006=D1994+1),I1994+(I2006-I1994)*8/12,"")</f>
        <v/>
      </c>
      <c r="J2002">
        <f>_xlfn.XLOOKUP($A2002,ALGLIB_SSA_XAUUSD!$AA$2:$AA$2401,ALGLIB_SSA_XAUUSD!$P$2:$P$2401,"",0)</f>
        <v/>
      </c>
      <c r="K2002">
        <f>_xlfn.XLOOKUP($A2002,ALGLIB_SSA_XAUUSD!$AA$2:$AA$2401,ALGLIB_SSA_XAUUSD!$Q$2:$Q$2401,"",0)</f>
        <v/>
      </c>
      <c r="L2002">
        <f>_xlfn.XLOOKUP($A2002,ALGLIB_SSA_XAUUSD!$AA$2:$AA$2401,ALGLIB_SSA_XAUUSD!$R$2:$R$2401,"",0)</f>
        <v/>
      </c>
      <c r="M2002">
        <f>_xlfn.XLOOKUP($A2002,ALGLIB_SSA_XAUUSD!$AA$2:$AA$2401,ALGLIB_SSA_XAUUSD!$S$2:$S$2401,"",0)</f>
        <v/>
      </c>
      <c r="N2002">
        <f>_xlfn.XLOOKUP($A2002,ALGLIB_SSA_XAUUSD!$AA$2:$AA$2401,ALGLIB_SSA_XAUUSD!$T$2:$T$2401,"",0)</f>
        <v/>
      </c>
      <c r="O2002">
        <f>_xlfn.XLOOKUP($A2002,ALGLIB_SSA_XAUUSD!$AA$2:$AA$2401,ALGLIB_SSA_XAUUSD!$U$2:$U$2401,"",0)</f>
        <v/>
      </c>
      <c r="P2002">
        <f>_xlfn.XLOOKUP($A2002,ALGLIB_SSA_XAUUSD!$AA$2:$AA$2401,ALGLIB_SSA_XAUUSD!$V$2:$V$2401,"",0)</f>
        <v/>
      </c>
      <c r="S2002">
        <f>A2002</f>
        <v/>
      </c>
      <c r="T2002">
        <f>J2002</f>
        <v/>
      </c>
      <c r="U2002">
        <f>K2002</f>
        <v/>
      </c>
      <c r="V2002" s="14">
        <f>IF($A2002="","",MOD(ROW()-2,12)+1)</f>
        <v/>
      </c>
      <c r="W2002">
        <f>L2002</f>
        <v/>
      </c>
      <c r="X2002" s="14">
        <f>IF(F2002="","",F2002)</f>
        <v/>
      </c>
      <c r="Y2002" s="14">
        <f>IF(G2002="","",G2002)</f>
        <v/>
      </c>
      <c r="Z2002">
        <f>M2002</f>
        <v/>
      </c>
      <c r="AA2002">
        <f>N2002</f>
        <v/>
      </c>
      <c r="AB2002" s="14">
        <f>IF(H2002="","",H2002)</f>
        <v/>
      </c>
      <c r="AC2002">
        <f>O2002</f>
        <v/>
      </c>
      <c r="AD2002" s="14">
        <f>IF(I2002="","",I2002)</f>
        <v/>
      </c>
      <c r="AE2002">
        <f>P2002</f>
        <v/>
      </c>
      <c r="AH2002">
        <f>IF(S2002&lt;&gt;"",S2002,AH2001+900)</f>
        <v/>
      </c>
      <c r="AI2002">
        <f>IF(T2002&lt;&gt;"",T2002,AI2001)</f>
        <v/>
      </c>
      <c r="AJ2002">
        <f>IF(U2002&lt;&gt;"",U2002,AJ2001)</f>
        <v/>
      </c>
      <c r="AK2002">
        <f>IF(W2002&lt;&gt;"",W2002,"")</f>
        <v/>
      </c>
      <c r="AL2002" s="14">
        <f>IF(X2002&lt;&gt;"",X2002,"")</f>
        <v/>
      </c>
      <c r="AM2002" s="14">
        <f>IF(Y2002&lt;&gt;"",Y2002,"")</f>
        <v/>
      </c>
      <c r="AN2002" s="14">
        <f>IF(OR(AL2002="",AM2002=""),"",AL2002-AM2002)</f>
        <v/>
      </c>
      <c r="AO2002">
        <f>IF(AN2002="","",IF(AN2002&gt;0,"Bullish","Bearish"))</f>
        <v/>
      </c>
      <c r="AP2002">
        <f>IF(AO2002="",AP2001,AO2002)</f>
        <v/>
      </c>
      <c r="AQ2002" s="14">
        <f>IF(AB2002&lt;&gt;"",AB2002,"")</f>
        <v/>
      </c>
      <c r="AR2002" s="14">
        <f>IF(AD2002&lt;&gt;"",AD2002,"")</f>
        <v/>
      </c>
      <c r="AS2002">
        <f>IF(AS2001+1=13,1,AS2001+1)</f>
        <v/>
      </c>
      <c r="AT2002">
        <f>IFERROR(IF(SLOPE($AQ$1982:$AQ$1993,$AS$1982:$AS$1993)&gt;0,MIN(3,ABS(SLOPE($AQ$1982:$AQ$1993,$AS$1982:$AS$1993))),IF(SLOPE($AQ$1982:$AQ$1993,$AS$1982:$AS$1993)&lt;-0.5,-0.5,0)),0)</f>
        <v/>
      </c>
      <c r="AU2002">
        <f>IFERROR(IF(SLOPE($AR$1982:$AR$1993,$AS$1982:$AS$1993)&lt;0,MAX(-3,-ABS(SLOPE($AR$1982:$AR$1993,$AS$1982:$AS$1993))),IF(SLOPE($AR$1982:$AR$1993,$AS$1982:$AS$1993)&gt;0.5,0.5,0)),0)</f>
        <v/>
      </c>
      <c r="AV2002">
        <f>($AQ$1994+(AT2002*(AS2002-1)))</f>
        <v/>
      </c>
      <c r="AW2002">
        <f>($AR$1994+(AU2002*(AS2002-1)))</f>
        <v/>
      </c>
      <c r="AX2002">
        <f>IF(AT2002&gt;0,AV2002+AT2002,AV2002)</f>
        <v/>
      </c>
      <c r="AY2002">
        <f>IF(AU2002&lt;0,AW2002+AU2002,AW2002)</f>
        <v/>
      </c>
      <c r="BA2002" s="14">
        <f>IFERROR(AX2002-AQ2002,"")</f>
        <v/>
      </c>
      <c r="BB2002" s="14">
        <f>IFERROR(AY2002-AR2002,"")</f>
        <v/>
      </c>
      <c r="BD2002">
        <f>AH2002</f>
        <v/>
      </c>
      <c r="BE2002">
        <f>AI2002</f>
        <v/>
      </c>
      <c r="BF2002">
        <f>AJ2002</f>
        <v/>
      </c>
      <c r="BG2002" s="14">
        <f>L2002</f>
        <v/>
      </c>
      <c r="BH2002" s="14">
        <f>IF(X2002="","",X2002)</f>
        <v/>
      </c>
      <c r="BI2002" s="14">
        <f>IF(Y2002="","",Y2002)</f>
        <v/>
      </c>
      <c r="BJ2002">
        <f>Z2002</f>
        <v/>
      </c>
      <c r="BK2002">
        <f>AA2002</f>
        <v/>
      </c>
      <c r="BL2002">
        <f>IFERROR(AX2002,"")</f>
        <v/>
      </c>
      <c r="BM2002">
        <f>IFERROR(AY2002,"")</f>
        <v/>
      </c>
    </row>
    <row r="2003" ht="14.25" customHeight="1">
      <c r="A2003">
        <f>ALGLIB_SSA_XAUUSD!AA2003</f>
        <v/>
      </c>
      <c r="B2003">
        <f>IF($A2003="","",INDEX(ALGLIB_SSA_XAUUSD!$B$2:$B$2401,MATCH($A2003,ALGLIB_SSA_XAUUSD!$A$2:$A$2401,1)))</f>
        <v/>
      </c>
      <c r="C2003">
        <f>IF($A2003="","",INDEX(ALGLIB_SSA_XAUUSD!$C$2:$C$2401,MATCH($A2003,ALGLIB_SSA_XAUUSD!$A$2:$A$2401,1)))</f>
        <v/>
      </c>
      <c r="D2003" s="14">
        <f>IF($A2003="","",INT((ROW()-2)/12)+1)</f>
        <v/>
      </c>
      <c r="E2003" s="14">
        <f>IF(AND(E2006&lt;&gt;"",D2006=D1994+1),E1994+(E2006-E1994)*9/12,"")</f>
        <v/>
      </c>
      <c r="F2003" s="14">
        <f>IF(AND(F2006&lt;&gt;"",D2006=D1994+1),F1994+(F2006-F1994)*9/12,"")</f>
        <v/>
      </c>
      <c r="G2003" s="14">
        <f>IF(AND(G2006&lt;&gt;"",D2006=D1994+1),G1994+(G2006-G1994)*9/12,"")</f>
        <v/>
      </c>
      <c r="H2003" s="14">
        <f>IF(AND(H2006&lt;&gt;"",D2006=D1994+1),H1994+(H2006-H1994)*9/12,"")</f>
        <v/>
      </c>
      <c r="I2003" s="14">
        <f>IF(AND(L2006&lt;&gt;"",D2006=D1994+1),I1994+(I2006-I1994)*9/12,"")</f>
        <v/>
      </c>
      <c r="J2003">
        <f>_xlfn.XLOOKUP($A2003,ALGLIB_SSA_XAUUSD!$AA$2:$AA$2401,ALGLIB_SSA_XAUUSD!$P$2:$P$2401,"",0)</f>
        <v/>
      </c>
      <c r="K2003">
        <f>_xlfn.XLOOKUP($A2003,ALGLIB_SSA_XAUUSD!$AA$2:$AA$2401,ALGLIB_SSA_XAUUSD!$Q$2:$Q$2401,"",0)</f>
        <v/>
      </c>
      <c r="L2003">
        <f>_xlfn.XLOOKUP($A2003,ALGLIB_SSA_XAUUSD!$AA$2:$AA$2401,ALGLIB_SSA_XAUUSD!$R$2:$R$2401,"",0)</f>
        <v/>
      </c>
      <c r="M2003">
        <f>_xlfn.XLOOKUP($A2003,ALGLIB_SSA_XAUUSD!$AA$2:$AA$2401,ALGLIB_SSA_XAUUSD!$S$2:$S$2401,"",0)</f>
        <v/>
      </c>
      <c r="N2003">
        <f>_xlfn.XLOOKUP($A2003,ALGLIB_SSA_XAUUSD!$AA$2:$AA$2401,ALGLIB_SSA_XAUUSD!$T$2:$T$2401,"",0)</f>
        <v/>
      </c>
      <c r="O2003">
        <f>_xlfn.XLOOKUP($A2003,ALGLIB_SSA_XAUUSD!$AA$2:$AA$2401,ALGLIB_SSA_XAUUSD!$U$2:$U$2401,"",0)</f>
        <v/>
      </c>
      <c r="P2003">
        <f>_xlfn.XLOOKUP($A2003,ALGLIB_SSA_XAUUSD!$AA$2:$AA$2401,ALGLIB_SSA_XAUUSD!$V$2:$V$2401,"",0)</f>
        <v/>
      </c>
      <c r="S2003">
        <f>A2003</f>
        <v/>
      </c>
      <c r="T2003">
        <f>J2003</f>
        <v/>
      </c>
      <c r="U2003">
        <f>K2003</f>
        <v/>
      </c>
      <c r="V2003" s="14">
        <f>IF($A2003="","",MOD(ROW()-2,12)+1)</f>
        <v/>
      </c>
      <c r="W2003">
        <f>L2003</f>
        <v/>
      </c>
      <c r="X2003" s="14">
        <f>IF(F2003="","",F2003)</f>
        <v/>
      </c>
      <c r="Y2003" s="14">
        <f>IF(G2003="","",G2003)</f>
        <v/>
      </c>
      <c r="Z2003">
        <f>M2003</f>
        <v/>
      </c>
      <c r="AA2003">
        <f>N2003</f>
        <v/>
      </c>
      <c r="AB2003" s="14">
        <f>IF(H2003="","",H2003)</f>
        <v/>
      </c>
      <c r="AC2003">
        <f>O2003</f>
        <v/>
      </c>
      <c r="AD2003" s="14">
        <f>IF(I2003="","",I2003)</f>
        <v/>
      </c>
      <c r="AE2003">
        <f>P2003</f>
        <v/>
      </c>
      <c r="AH2003">
        <f>IF(S2003&lt;&gt;"",S2003,AH2002+900)</f>
        <v/>
      </c>
      <c r="AI2003">
        <f>IF(T2003&lt;&gt;"",T2003,AI2002)</f>
        <v/>
      </c>
      <c r="AJ2003">
        <f>IF(U2003&lt;&gt;"",U2003,AJ2002)</f>
        <v/>
      </c>
      <c r="AK2003">
        <f>IF(W2003&lt;&gt;"",W2003,"")</f>
        <v/>
      </c>
      <c r="AL2003" s="14">
        <f>IF(X2003&lt;&gt;"",X2003,"")</f>
        <v/>
      </c>
      <c r="AM2003" s="14">
        <f>IF(Y2003&lt;&gt;"",Y2003,"")</f>
        <v/>
      </c>
      <c r="AN2003" s="14">
        <f>IF(OR(AL2003="",AM2003=""),"",AL2003-AM2003)</f>
        <v/>
      </c>
      <c r="AO2003">
        <f>IF(AN2003="","",IF(AN2003&gt;0,"Bullish","Bearish"))</f>
        <v/>
      </c>
      <c r="AP2003">
        <f>IF(AO2003="",AP2002,AO2003)</f>
        <v/>
      </c>
      <c r="AQ2003" s="14">
        <f>IF(AB2003&lt;&gt;"",AB2003,"")</f>
        <v/>
      </c>
      <c r="AR2003" s="14">
        <f>IF(AD2003&lt;&gt;"",AD2003,"")</f>
        <v/>
      </c>
      <c r="AS2003">
        <f>IF(AS2002+1=13,1,AS2002+1)</f>
        <v/>
      </c>
      <c r="AT2003">
        <f>IFERROR(IF(SLOPE($AQ$1982:$AQ$1993,$AS$1982:$AS$1993)&gt;0,MIN(3,ABS(SLOPE($AQ$1982:$AQ$1993,$AS$1982:$AS$1993))),IF(SLOPE($AQ$1982:$AQ$1993,$AS$1982:$AS$1993)&lt;-0.5,-0.5,0)),0)</f>
        <v/>
      </c>
      <c r="AU2003">
        <f>IFERROR(IF(SLOPE($AR$1982:$AR$1993,$AS$1982:$AS$1993)&lt;0,MAX(-3,-ABS(SLOPE($AR$1982:$AR$1993,$AS$1982:$AS$1993))),IF(SLOPE($AR$1982:$AR$1993,$AS$1982:$AS$1993)&gt;0.5,0.5,0)),0)</f>
        <v/>
      </c>
      <c r="AV2003">
        <f>($AQ$1994+(AT2003*(AS2003-1)))</f>
        <v/>
      </c>
      <c r="AW2003">
        <f>($AR$1994+(AU2003*(AS2003-1)))</f>
        <v/>
      </c>
      <c r="AX2003">
        <f>IF(AT2003&gt;0,AV2003+AT2003,AV2003)</f>
        <v/>
      </c>
      <c r="AY2003">
        <f>IF(AU2003&lt;0,AW2003+AU2003,AW2003)</f>
        <v/>
      </c>
      <c r="BA2003" s="14">
        <f>IFERROR(AX2003-AQ2003,"")</f>
        <v/>
      </c>
      <c r="BB2003" s="14">
        <f>IFERROR(AY2003-AR2003,"")</f>
        <v/>
      </c>
      <c r="BD2003">
        <f>AH2003</f>
        <v/>
      </c>
      <c r="BE2003">
        <f>AI2003</f>
        <v/>
      </c>
      <c r="BF2003">
        <f>AJ2003</f>
        <v/>
      </c>
      <c r="BG2003" s="14">
        <f>L2003</f>
        <v/>
      </c>
      <c r="BH2003" s="14">
        <f>IF(X2003="","",X2003)</f>
        <v/>
      </c>
      <c r="BI2003" s="14">
        <f>IF(Y2003="","",Y2003)</f>
        <v/>
      </c>
      <c r="BJ2003">
        <f>Z2003</f>
        <v/>
      </c>
      <c r="BK2003">
        <f>AA2003</f>
        <v/>
      </c>
      <c r="BL2003">
        <f>IFERROR(AX2003,"")</f>
        <v/>
      </c>
      <c r="BM2003">
        <f>IFERROR(AY2003,"")</f>
        <v/>
      </c>
    </row>
    <row r="2004" ht="14.25" customHeight="1">
      <c r="A2004">
        <f>ALGLIB_SSA_XAUUSD!AA2004</f>
        <v/>
      </c>
      <c r="B2004">
        <f>IF($A2004="","",INDEX(ALGLIB_SSA_XAUUSD!$B$2:$B$2401,MATCH($A2004,ALGLIB_SSA_XAUUSD!$A$2:$A$2401,1)))</f>
        <v/>
      </c>
      <c r="C2004">
        <f>IF($A2004="","",INDEX(ALGLIB_SSA_XAUUSD!$C$2:$C$2401,MATCH($A2004,ALGLIB_SSA_XAUUSD!$A$2:$A$2401,1)))</f>
        <v/>
      </c>
      <c r="D2004" s="14">
        <f>IF($A2004="","",INT((ROW()-2)/12)+1)</f>
        <v/>
      </c>
      <c r="E2004" s="14">
        <f>IF(AND(E2006&lt;&gt;"",D2006=D1994+1),E1994+(E2006-E1994)*10/12,"")</f>
        <v/>
      </c>
      <c r="F2004" s="14">
        <f>IF(AND(F2006&lt;&gt;"",D2006=D1994+1),F1994+(F2006-F1994)*10/12,"")</f>
        <v/>
      </c>
      <c r="G2004" s="14">
        <f>IF(AND(G2006&lt;&gt;"",D2006=D1994+1),G1994+(G2006-G1994)*10/12,"")</f>
        <v/>
      </c>
      <c r="H2004" s="14">
        <f>IF(AND(H2006&lt;&gt;"",D2006=D1994+1),H1994+(H2006-H1994)*10/12,"")</f>
        <v/>
      </c>
      <c r="I2004" s="14">
        <f>IF(AND(L2006&lt;&gt;"",D2006=D1994+1),I1994+(I2006-I1994)*10/12,"")</f>
        <v/>
      </c>
      <c r="J2004">
        <f>_xlfn.XLOOKUP($A2004,ALGLIB_SSA_XAUUSD!$AA$2:$AA$2401,ALGLIB_SSA_XAUUSD!$P$2:$P$2401,"",0)</f>
        <v/>
      </c>
      <c r="K2004">
        <f>_xlfn.XLOOKUP($A2004,ALGLIB_SSA_XAUUSD!$AA$2:$AA$2401,ALGLIB_SSA_XAUUSD!$Q$2:$Q$2401,"",0)</f>
        <v/>
      </c>
      <c r="L2004">
        <f>_xlfn.XLOOKUP($A2004,ALGLIB_SSA_XAUUSD!$AA$2:$AA$2401,ALGLIB_SSA_XAUUSD!$R$2:$R$2401,"",0)</f>
        <v/>
      </c>
      <c r="M2004">
        <f>_xlfn.XLOOKUP($A2004,ALGLIB_SSA_XAUUSD!$AA$2:$AA$2401,ALGLIB_SSA_XAUUSD!$S$2:$S$2401,"",0)</f>
        <v/>
      </c>
      <c r="N2004">
        <f>_xlfn.XLOOKUP($A2004,ALGLIB_SSA_XAUUSD!$AA$2:$AA$2401,ALGLIB_SSA_XAUUSD!$T$2:$T$2401,"",0)</f>
        <v/>
      </c>
      <c r="O2004">
        <f>_xlfn.XLOOKUP($A2004,ALGLIB_SSA_XAUUSD!$AA$2:$AA$2401,ALGLIB_SSA_XAUUSD!$U$2:$U$2401,"",0)</f>
        <v/>
      </c>
      <c r="P2004">
        <f>_xlfn.XLOOKUP($A2004,ALGLIB_SSA_XAUUSD!$AA$2:$AA$2401,ALGLIB_SSA_XAUUSD!$V$2:$V$2401,"",0)</f>
        <v/>
      </c>
      <c r="S2004">
        <f>A2004</f>
        <v/>
      </c>
      <c r="T2004">
        <f>J2004</f>
        <v/>
      </c>
      <c r="U2004">
        <f>K2004</f>
        <v/>
      </c>
      <c r="V2004" s="14">
        <f>IF($A2004="","",MOD(ROW()-2,12)+1)</f>
        <v/>
      </c>
      <c r="W2004">
        <f>L2004</f>
        <v/>
      </c>
      <c r="X2004" s="14">
        <f>IF(F2004="","",F2004)</f>
        <v/>
      </c>
      <c r="Y2004" s="14">
        <f>IF(G2004="","",G2004)</f>
        <v/>
      </c>
      <c r="Z2004">
        <f>M2004</f>
        <v/>
      </c>
      <c r="AA2004">
        <f>N2004</f>
        <v/>
      </c>
      <c r="AB2004" s="14">
        <f>IF(H2004="","",H2004)</f>
        <v/>
      </c>
      <c r="AC2004">
        <f>O2004</f>
        <v/>
      </c>
      <c r="AD2004" s="14">
        <f>IF(I2004="","",I2004)</f>
        <v/>
      </c>
      <c r="AE2004">
        <f>P2004</f>
        <v/>
      </c>
      <c r="AH2004">
        <f>IF(S2004&lt;&gt;"",S2004,AH2003+900)</f>
        <v/>
      </c>
      <c r="AI2004">
        <f>IF(T2004&lt;&gt;"",T2004,AI2003)</f>
        <v/>
      </c>
      <c r="AJ2004">
        <f>IF(U2004&lt;&gt;"",U2004,AJ2003)</f>
        <v/>
      </c>
      <c r="AK2004">
        <f>IF(W2004&lt;&gt;"",W2004,"")</f>
        <v/>
      </c>
      <c r="AL2004" s="14">
        <f>IF(X2004&lt;&gt;"",X2004,"")</f>
        <v/>
      </c>
      <c r="AM2004" s="14">
        <f>IF(Y2004&lt;&gt;"",Y2004,"")</f>
        <v/>
      </c>
      <c r="AN2004" s="14">
        <f>IF(OR(AL2004="",AM2004=""),"",AL2004-AM2004)</f>
        <v/>
      </c>
      <c r="AO2004">
        <f>IF(AN2004="","",IF(AN2004&gt;0,"Bullish","Bearish"))</f>
        <v/>
      </c>
      <c r="AP2004">
        <f>IF(AO2004="",AP2003,AO2004)</f>
        <v/>
      </c>
      <c r="AQ2004" s="14">
        <f>IF(AB2004&lt;&gt;"",AB2004,"")</f>
        <v/>
      </c>
      <c r="AR2004" s="14">
        <f>IF(AD2004&lt;&gt;"",AD2004,"")</f>
        <v/>
      </c>
      <c r="AS2004">
        <f>IF(AS2003+1=13,1,AS2003+1)</f>
        <v/>
      </c>
      <c r="AT2004">
        <f>IFERROR(IF(SLOPE($AQ$1982:$AQ$1993,$AS$1982:$AS$1993)&gt;0,MIN(3,ABS(SLOPE($AQ$1982:$AQ$1993,$AS$1982:$AS$1993))),IF(SLOPE($AQ$1982:$AQ$1993,$AS$1982:$AS$1993)&lt;-0.5,-0.5,0)),0)</f>
        <v/>
      </c>
      <c r="AU2004">
        <f>IFERROR(IF(SLOPE($AR$1982:$AR$1993,$AS$1982:$AS$1993)&lt;0,MAX(-3,-ABS(SLOPE($AR$1982:$AR$1993,$AS$1982:$AS$1993))),IF(SLOPE($AR$1982:$AR$1993,$AS$1982:$AS$1993)&gt;0.5,0.5,0)),0)</f>
        <v/>
      </c>
      <c r="AV2004">
        <f>($AQ$1994+(AT2004*(AS2004-1)))</f>
        <v/>
      </c>
      <c r="AW2004">
        <f>($AR$1994+(AU2004*(AS2004-1)))</f>
        <v/>
      </c>
      <c r="AX2004">
        <f>IF(AT2004&gt;0,AV2004+AT2004,AV2004)</f>
        <v/>
      </c>
      <c r="AY2004">
        <f>IF(AU2004&lt;0,AW2004+AU2004,AW2004)</f>
        <v/>
      </c>
      <c r="BA2004" s="14">
        <f>IFERROR(AX2004-AQ2004,"")</f>
        <v/>
      </c>
      <c r="BB2004" s="14">
        <f>IFERROR(AY2004-AR2004,"")</f>
        <v/>
      </c>
      <c r="BD2004">
        <f>AH2004</f>
        <v/>
      </c>
      <c r="BE2004">
        <f>AI2004</f>
        <v/>
      </c>
      <c r="BF2004">
        <f>AJ2004</f>
        <v/>
      </c>
      <c r="BG2004" s="14">
        <f>L2004</f>
        <v/>
      </c>
      <c r="BH2004" s="14">
        <f>IF(X2004="","",X2004)</f>
        <v/>
      </c>
      <c r="BI2004" s="14">
        <f>IF(Y2004="","",Y2004)</f>
        <v/>
      </c>
      <c r="BJ2004">
        <f>Z2004</f>
        <v/>
      </c>
      <c r="BK2004">
        <f>AA2004</f>
        <v/>
      </c>
      <c r="BL2004">
        <f>IFERROR(AX2004,"")</f>
        <v/>
      </c>
      <c r="BM2004">
        <f>IFERROR(AY2004,"")</f>
        <v/>
      </c>
    </row>
    <row r="2005" ht="14.25" customHeight="1">
      <c r="A2005">
        <f>ALGLIB_SSA_XAUUSD!AA2005</f>
        <v/>
      </c>
      <c r="B2005">
        <f>IF($A2005="","",INDEX(ALGLIB_SSA_XAUUSD!$B$2:$B$2401,MATCH($A2005,ALGLIB_SSA_XAUUSD!$A$2:$A$2401,1)))</f>
        <v/>
      </c>
      <c r="C2005">
        <f>IF($A2005="","",INDEX(ALGLIB_SSA_XAUUSD!$C$2:$C$2401,MATCH($A2005,ALGLIB_SSA_XAUUSD!$A$2:$A$2401,1)))</f>
        <v/>
      </c>
      <c r="D2005" s="14">
        <f>IF($A2005="","",INT((ROW()-2)/12)+1)</f>
        <v/>
      </c>
      <c r="E2005" s="14">
        <f>IF(AND(E2006&lt;&gt;"",D2006=D1994+1),E1994+(E2006-E1994)*11/12,"")</f>
        <v/>
      </c>
      <c r="F2005" s="14">
        <f>IF(AND(F2006&lt;&gt;"",D2006=D1994+1),F1994+(F2006-F1994)*11/12,"")</f>
        <v/>
      </c>
      <c r="G2005" s="14">
        <f>IF(AND(G2006&lt;&gt;"",D2006=D1994+1),G1994+(G2006-G1994)*11/12,"")</f>
        <v/>
      </c>
      <c r="H2005" s="14">
        <f>IF(AND(H2006&lt;&gt;"",D2006=D1994+1),H1994+(H2006-H1994)*11/12,"")</f>
        <v/>
      </c>
      <c r="I2005" s="14">
        <f>IF(AND(L2006&lt;&gt;"",D2006=D1994+1),I1994+(I2006-I1994)*11/12,"")</f>
        <v/>
      </c>
      <c r="J2005">
        <f>_xlfn.XLOOKUP($A2005,ALGLIB_SSA_XAUUSD!$AA$2:$AA$2401,ALGLIB_SSA_XAUUSD!$P$2:$P$2401,"",0)</f>
        <v/>
      </c>
      <c r="K2005">
        <f>_xlfn.XLOOKUP($A2005,ALGLIB_SSA_XAUUSD!$AA$2:$AA$2401,ALGLIB_SSA_XAUUSD!$Q$2:$Q$2401,"",0)</f>
        <v/>
      </c>
      <c r="L2005">
        <f>_xlfn.XLOOKUP($A2005,ALGLIB_SSA_XAUUSD!$AA$2:$AA$2401,ALGLIB_SSA_XAUUSD!$R$2:$R$2401,"",0)</f>
        <v/>
      </c>
      <c r="M2005">
        <f>_xlfn.XLOOKUP($A2005,ALGLIB_SSA_XAUUSD!$AA$2:$AA$2401,ALGLIB_SSA_XAUUSD!$S$2:$S$2401,"",0)</f>
        <v/>
      </c>
      <c r="N2005">
        <f>_xlfn.XLOOKUP($A2005,ALGLIB_SSA_XAUUSD!$AA$2:$AA$2401,ALGLIB_SSA_XAUUSD!$T$2:$T$2401,"",0)</f>
        <v/>
      </c>
      <c r="O2005">
        <f>_xlfn.XLOOKUP($A2005,ALGLIB_SSA_XAUUSD!$AA$2:$AA$2401,ALGLIB_SSA_XAUUSD!$U$2:$U$2401,"",0)</f>
        <v/>
      </c>
      <c r="P2005">
        <f>_xlfn.XLOOKUP($A2005,ALGLIB_SSA_XAUUSD!$AA$2:$AA$2401,ALGLIB_SSA_XAUUSD!$V$2:$V$2401,"",0)</f>
        <v/>
      </c>
      <c r="S2005">
        <f>A2005</f>
        <v/>
      </c>
      <c r="T2005">
        <f>J2005</f>
        <v/>
      </c>
      <c r="U2005">
        <f>K2005</f>
        <v/>
      </c>
      <c r="V2005" s="14">
        <f>IF($A2005="","",MOD(ROW()-2,12)+1)</f>
        <v/>
      </c>
      <c r="W2005">
        <f>L2005</f>
        <v/>
      </c>
      <c r="X2005" s="14">
        <f>IF(F2005="","",F2005)</f>
        <v/>
      </c>
      <c r="Y2005" s="14">
        <f>IF(G2005="","",G2005)</f>
        <v/>
      </c>
      <c r="Z2005">
        <f>M2005</f>
        <v/>
      </c>
      <c r="AA2005">
        <f>N2005</f>
        <v/>
      </c>
      <c r="AB2005" s="14">
        <f>IF(H2005="","",H2005)</f>
        <v/>
      </c>
      <c r="AC2005">
        <f>O2005</f>
        <v/>
      </c>
      <c r="AD2005" s="14">
        <f>IF(I2005="","",I2005)</f>
        <v/>
      </c>
      <c r="AE2005">
        <f>P2005</f>
        <v/>
      </c>
      <c r="AH2005">
        <f>IF(S2005&lt;&gt;"",S2005,AH2004+900)</f>
        <v/>
      </c>
      <c r="AI2005">
        <f>IF(T2005&lt;&gt;"",T2005,AI2004)</f>
        <v/>
      </c>
      <c r="AJ2005">
        <f>IF(U2005&lt;&gt;"",U2005,AJ2004)</f>
        <v/>
      </c>
      <c r="AK2005">
        <f>IF(W2005&lt;&gt;"",W2005,"")</f>
        <v/>
      </c>
      <c r="AL2005" s="14">
        <f>IF(X2005&lt;&gt;"",X2005,"")</f>
        <v/>
      </c>
      <c r="AM2005" s="14">
        <f>IF(Y2005&lt;&gt;"",Y2005,"")</f>
        <v/>
      </c>
      <c r="AN2005" s="14">
        <f>IF(OR(AL2005="",AM2005=""),"",AL2005-AM2005)</f>
        <v/>
      </c>
      <c r="AO2005">
        <f>IF(AN2005="","",IF(AN2005&gt;0,"Bullish","Bearish"))</f>
        <v/>
      </c>
      <c r="AP2005">
        <f>IF(AO2005="",AP2004,AO2005)</f>
        <v/>
      </c>
      <c r="AQ2005" s="14">
        <f>IF(AB2005&lt;&gt;"",AB2005,"")</f>
        <v/>
      </c>
      <c r="AR2005" s="14">
        <f>IF(AD2005&lt;&gt;"",AD2005,"")</f>
        <v/>
      </c>
      <c r="AS2005">
        <f>IF(AS2004+1=13,1,AS2004+1)</f>
        <v/>
      </c>
      <c r="AT2005">
        <f>IFERROR(IF(SLOPE($AQ$1982:$AQ$1993,$AS$1982:$AS$1993)&gt;0,MIN(3,ABS(SLOPE($AQ$1982:$AQ$1993,$AS$1982:$AS$1993))),IF(SLOPE($AQ$1982:$AQ$1993,$AS$1982:$AS$1993)&lt;-0.5,-0.5,0)),0)</f>
        <v/>
      </c>
      <c r="AU2005">
        <f>IFERROR(IF(SLOPE($AR$1982:$AR$1993,$AS$1982:$AS$1993)&lt;0,MAX(-3,-ABS(SLOPE($AR$1982:$AR$1993,$AS$1982:$AS$1993))),IF(SLOPE($AR$1982:$AR$1993,$AS$1982:$AS$1993)&gt;0.5,0.5,0)),0)</f>
        <v/>
      </c>
      <c r="AV2005">
        <f>($AQ$1994+(AT2005*(AS2005-1)))</f>
        <v/>
      </c>
      <c r="AW2005">
        <f>($AR$1994+(AU2005*(AS2005-1)))</f>
        <v/>
      </c>
      <c r="AX2005">
        <f>IF(AT2005&gt;0,AV2005+AT2005,AV2005)</f>
        <v/>
      </c>
      <c r="AY2005">
        <f>IF(AU2005&lt;0,AW2005+AU2005,AW2005)</f>
        <v/>
      </c>
      <c r="BA2005" s="14">
        <f>IFERROR(AX2005-AQ2005,"")</f>
        <v/>
      </c>
      <c r="BB2005" s="14">
        <f>IFERROR(AY2005-AR2005,"")</f>
        <v/>
      </c>
      <c r="BD2005">
        <f>AH2005</f>
        <v/>
      </c>
      <c r="BE2005">
        <f>AI2005</f>
        <v/>
      </c>
      <c r="BF2005">
        <f>AJ2005</f>
        <v/>
      </c>
      <c r="BG2005" s="14">
        <f>L2005</f>
        <v/>
      </c>
      <c r="BH2005" s="14">
        <f>IF(X2005="","",X2005)</f>
        <v/>
      </c>
      <c r="BI2005" s="14">
        <f>IF(Y2005="","",Y2005)</f>
        <v/>
      </c>
      <c r="BJ2005">
        <f>Z2005</f>
        <v/>
      </c>
      <c r="BK2005">
        <f>AA2005</f>
        <v/>
      </c>
      <c r="BL2005">
        <f>IFERROR(AX2005,"")</f>
        <v/>
      </c>
      <c r="BM2005">
        <f>IFERROR(AY2005,"")</f>
        <v/>
      </c>
    </row>
    <row r="2006" ht="14.25" customHeight="1">
      <c r="A2006">
        <f>ALGLIB_SSA_XAUUSD!AA2006</f>
        <v/>
      </c>
      <c r="B2006">
        <f>IF($A2006="","",INDEX(ALGLIB_SSA_XAUUSD!$B$2:$B$2401,MATCH($A2006,ALGLIB_SSA_XAUUSD!$A$2:$A$2401,1)))</f>
        <v/>
      </c>
      <c r="C2006">
        <f>IF($A2006="","",INDEX(ALGLIB_SSA_XAUUSD!$C$2:$C$2401,MATCH($A2006,ALGLIB_SSA_XAUUSD!$A$2:$A$2401,1)))</f>
        <v/>
      </c>
      <c r="D2006" s="14">
        <f>IF($A2006="","",INT((ROW()-2)/12)+1)</f>
        <v/>
      </c>
      <c r="E2006" s="14">
        <f>IF($A2006="","",INDEX(ALGLIB_SSA_XAUUSD!$D$2:$D$2401,MATCH($A2006,ALGLIB_SSA_XAUUSD!$A$2:$A$2401,1)))</f>
        <v/>
      </c>
      <c r="F2006" s="14">
        <f>IF($A2006="","",INDEX(ALGLIB_SSA_XAUUSD!$E$2:$E$2401,MATCH($A2006,ALGLIB_SSA_XAUUSD!$A$2:$A$2401,1)))</f>
        <v/>
      </c>
      <c r="G2006" s="14">
        <f>IF($A2006="","",INDEX(ALGLIB_SSA_XAUUSD!$F$2:$F$2401,MATCH($A2006,ALGLIB_SSA_XAUUSD!$A$2:$A$2401,1)))</f>
        <v/>
      </c>
      <c r="H2006" s="14">
        <f>IF($A2006="","",INDEX(ALGLIB_SSA_XAUUSD!$G$2:$G$2401,MATCH($A2006,ALGLIB_SSA_XAUUSD!$A$2:$A$2401,1)))</f>
        <v/>
      </c>
      <c r="I2006" s="14">
        <f>IF($A2006="","",INDEX(ALGLIB_SSA_XAUUSD!$H$2:$H$2401,MATCH($A2006,ALGLIB_SSA_XAUUSD!$A$2:$A$2401,1)))</f>
        <v/>
      </c>
      <c r="J2006">
        <f>_xlfn.XLOOKUP($A2006,ALGLIB_SSA_XAUUSD!$AA$2:$AA$2401,ALGLIB_SSA_XAUUSD!$P$2:$P$2401,"",0)</f>
        <v/>
      </c>
      <c r="K2006">
        <f>_xlfn.XLOOKUP($A2006,ALGLIB_SSA_XAUUSD!$AA$2:$AA$2401,ALGLIB_SSA_XAUUSD!$Q$2:$Q$2401,"",0)</f>
        <v/>
      </c>
      <c r="L2006">
        <f>_xlfn.XLOOKUP($A2006,ALGLIB_SSA_XAUUSD!$AA$2:$AA$2401,ALGLIB_SSA_XAUUSD!$R$2:$R$2401,"",0)</f>
        <v/>
      </c>
      <c r="M2006">
        <f>_xlfn.XLOOKUP($A2006,ALGLIB_SSA_XAUUSD!$AA$2:$AA$2401,ALGLIB_SSA_XAUUSD!$S$2:$S$2401,"",0)</f>
        <v/>
      </c>
      <c r="N2006">
        <f>_xlfn.XLOOKUP($A2006,ALGLIB_SSA_XAUUSD!$AA$2:$AA$2401,ALGLIB_SSA_XAUUSD!$T$2:$T$2401,"",0)</f>
        <v/>
      </c>
      <c r="O2006">
        <f>_xlfn.XLOOKUP($A2006,ALGLIB_SSA_XAUUSD!$AA$2:$AA$2401,ALGLIB_SSA_XAUUSD!$U$2:$U$2401,"",0)</f>
        <v/>
      </c>
      <c r="P2006">
        <f>_xlfn.XLOOKUP($A2006,ALGLIB_SSA_XAUUSD!$AA$2:$AA$2401,ALGLIB_SSA_XAUUSD!$V$2:$V$2401,"",0)</f>
        <v/>
      </c>
      <c r="S2006">
        <f>A2006</f>
        <v/>
      </c>
      <c r="T2006">
        <f>J2006</f>
        <v/>
      </c>
      <c r="U2006">
        <f>K2006</f>
        <v/>
      </c>
      <c r="V2006" s="14">
        <f>IF($A2006="","",MOD(ROW()-2,12)+1)</f>
        <v/>
      </c>
      <c r="W2006">
        <f>L2006</f>
        <v/>
      </c>
      <c r="X2006" s="14">
        <f>IF(F2006="","",F2006)</f>
        <v/>
      </c>
      <c r="Y2006" s="14">
        <f>IF(G2006="","",G2006)</f>
        <v/>
      </c>
      <c r="Z2006">
        <f>M2006</f>
        <v/>
      </c>
      <c r="AA2006">
        <f>N2006</f>
        <v/>
      </c>
      <c r="AB2006" s="14">
        <f>IF(H2006="","",H2006)</f>
        <v/>
      </c>
      <c r="AC2006">
        <f>O2006</f>
        <v/>
      </c>
      <c r="AD2006" s="14">
        <f>IF(I2006="","",I2006)</f>
        <v/>
      </c>
      <c r="AE2006">
        <f>P2006</f>
        <v/>
      </c>
      <c r="AH2006">
        <f>IF(S2006&lt;&gt;"",S2006,AH2005+900)</f>
        <v/>
      </c>
      <c r="AI2006">
        <f>IF(T2006&lt;&gt;"",T2006,AI2005)</f>
        <v/>
      </c>
      <c r="AJ2006">
        <f>IF(U2006&lt;&gt;"",U2006,AJ2005)</f>
        <v/>
      </c>
      <c r="AK2006">
        <f>IF(W2006&lt;&gt;"",W2006,"")</f>
        <v/>
      </c>
      <c r="AL2006" s="14">
        <f>IF(X2006&lt;&gt;"",X2006,"")</f>
        <v/>
      </c>
      <c r="AM2006" s="14">
        <f>IF(Y2006&lt;&gt;"",Y2006,"")</f>
        <v/>
      </c>
      <c r="AN2006" s="14">
        <f>IF(OR(AL2006="",AM2006=""),"",AL2006-AM2006)</f>
        <v/>
      </c>
      <c r="AO2006">
        <f>IF(AN2006="","",IF(AN2006&gt;0,"Bullish","Bearish"))</f>
        <v/>
      </c>
      <c r="AP2006">
        <f>IF(AO2006="",AP2005,AO2006)</f>
        <v/>
      </c>
      <c r="AQ2006" s="14">
        <f>IF(AB2006&lt;&gt;"",AB2006,"")</f>
        <v/>
      </c>
      <c r="AR2006" s="14">
        <f>IF(AD2006&lt;&gt;"",AD2006,"")</f>
        <v/>
      </c>
      <c r="AS2006">
        <f>IF(AS2005+1=13,1,AS2005+1)</f>
        <v/>
      </c>
      <c r="AT2006">
        <f>IFERROR(IF(SLOPE($AQ$1994:$AQ$2005,$AS$1994:$AS$2005)&gt;0,MIN(3,ABS(SLOPE($AQ$1994:$AQ$2005,$AS$1994:$AS$2005))),IF(SLOPE($AQ$1994:$AQ$2005,$AS$1994:$AS$2005)&lt;-0.5,-0.5,0)),0)</f>
        <v/>
      </c>
      <c r="AU2006">
        <f>IFERROR(IF(SLOPE($AR$1994:$AR$2005,$AS$1994:$AS$2005)&lt;0,MAX(-3,-ABS(SLOPE($AR$1994:$AR$2005,$AS$1994:$AS$2005))),IF(SLOPE($AR$1994:$AR$2005,$AS$1994:$AS$2005)&gt;0.5,0.5,0)),0)</f>
        <v/>
      </c>
      <c r="AV2006">
        <f>($AQ$2006+(AT2006*(AS2006-1)))</f>
        <v/>
      </c>
      <c r="AW2006">
        <f>($AR$2006+(AU2006*(AS2006-1)))</f>
        <v/>
      </c>
      <c r="AX2006">
        <f>IF(AT2006&gt;0,AV2006+AT2006,AV2006)</f>
        <v/>
      </c>
      <c r="AY2006">
        <f>IF(AU2006&lt;0,AW2006+AU2006,AW2006)</f>
        <v/>
      </c>
      <c r="BA2006" s="14">
        <f>IFERROR(AX2006-AQ2006,"")</f>
        <v/>
      </c>
      <c r="BB2006" s="14">
        <f>IFERROR(AY2006-AR2006,"")</f>
        <v/>
      </c>
      <c r="BD2006">
        <f>AH2006</f>
        <v/>
      </c>
      <c r="BE2006">
        <f>AI2006</f>
        <v/>
      </c>
      <c r="BF2006">
        <f>AJ2006</f>
        <v/>
      </c>
      <c r="BG2006" s="14">
        <f>L2006</f>
        <v/>
      </c>
      <c r="BH2006" s="14">
        <f>IF(X2006="","",X2006)</f>
        <v/>
      </c>
      <c r="BI2006" s="14">
        <f>IF(Y2006="","",Y2006)</f>
        <v/>
      </c>
      <c r="BJ2006">
        <f>Z2006</f>
        <v/>
      </c>
      <c r="BK2006">
        <f>AA2006</f>
        <v/>
      </c>
      <c r="BL2006">
        <f>IFERROR(AX2006,"")</f>
        <v/>
      </c>
      <c r="BM2006">
        <f>IFERROR(AY2006,"")</f>
        <v/>
      </c>
    </row>
    <row r="2007" ht="14.25" customHeight="1">
      <c r="A2007">
        <f>ALGLIB_SSA_XAUUSD!AA2007</f>
        <v/>
      </c>
      <c r="B2007">
        <f>IF($A2007="","",INDEX(ALGLIB_SSA_XAUUSD!$B$2:$B$2401,MATCH($A2007,ALGLIB_SSA_XAUUSD!$A$2:$A$2401,1)))</f>
        <v/>
      </c>
      <c r="C2007">
        <f>IF($A2007="","",INDEX(ALGLIB_SSA_XAUUSD!$C$2:$C$2401,MATCH($A2007,ALGLIB_SSA_XAUUSD!$A$2:$A$2401,1)))</f>
        <v/>
      </c>
      <c r="D2007" s="14">
        <f>IF($A2007="","",INT((ROW()-2)/12)+1)</f>
        <v/>
      </c>
      <c r="E2007" s="14">
        <f>IF(AND(E2018&lt;&gt;"",D2018=D2006+1),E2006+(E2018-E2006)*1/12,"")</f>
        <v/>
      </c>
      <c r="F2007" s="14">
        <f>IF(AND(F2018&lt;&gt;"",D2018=D2006+1),F2006+(F2018-F2006)*1/12,"")</f>
        <v/>
      </c>
      <c r="G2007" s="14">
        <f>IF(AND(G2018&lt;&gt;"",D2018=D2006+1),G2006+(G2018-G2006)*1/12,"")</f>
        <v/>
      </c>
      <c r="H2007" s="14">
        <f>IF(AND(H2018&lt;&gt;"",D2018=D2006+1),H2006+(H2018-H2006)*1/12,"")</f>
        <v/>
      </c>
      <c r="I2007" s="14">
        <f>IF(AND(L2018&lt;&gt;"",D2018=D2006+1),I2006+(I2018-I2006)*1/12,"")</f>
        <v/>
      </c>
      <c r="J2007">
        <f>_xlfn.XLOOKUP($A2007,ALGLIB_SSA_XAUUSD!$AA$2:$AA$2401,ALGLIB_SSA_XAUUSD!$P$2:$P$2401,"",0)</f>
        <v/>
      </c>
      <c r="K2007">
        <f>_xlfn.XLOOKUP($A2007,ALGLIB_SSA_XAUUSD!$AA$2:$AA$2401,ALGLIB_SSA_XAUUSD!$Q$2:$Q$2401,"",0)</f>
        <v/>
      </c>
      <c r="L2007">
        <f>_xlfn.XLOOKUP($A2007,ALGLIB_SSA_XAUUSD!$AA$2:$AA$2401,ALGLIB_SSA_XAUUSD!$R$2:$R$2401,"",0)</f>
        <v/>
      </c>
      <c r="M2007">
        <f>_xlfn.XLOOKUP($A2007,ALGLIB_SSA_XAUUSD!$AA$2:$AA$2401,ALGLIB_SSA_XAUUSD!$S$2:$S$2401,"",0)</f>
        <v/>
      </c>
      <c r="N2007">
        <f>_xlfn.XLOOKUP($A2007,ALGLIB_SSA_XAUUSD!$AA$2:$AA$2401,ALGLIB_SSA_XAUUSD!$T$2:$T$2401,"",0)</f>
        <v/>
      </c>
      <c r="O2007">
        <f>_xlfn.XLOOKUP($A2007,ALGLIB_SSA_XAUUSD!$AA$2:$AA$2401,ALGLIB_SSA_XAUUSD!$U$2:$U$2401,"",0)</f>
        <v/>
      </c>
      <c r="P2007">
        <f>_xlfn.XLOOKUP($A2007,ALGLIB_SSA_XAUUSD!$AA$2:$AA$2401,ALGLIB_SSA_XAUUSD!$V$2:$V$2401,"",0)</f>
        <v/>
      </c>
      <c r="S2007">
        <f>A2007</f>
        <v/>
      </c>
      <c r="T2007">
        <f>J2007</f>
        <v/>
      </c>
      <c r="U2007">
        <f>K2007</f>
        <v/>
      </c>
      <c r="V2007" s="14">
        <f>IF($A2007="","",MOD(ROW()-2,12)+1)</f>
        <v/>
      </c>
      <c r="W2007">
        <f>L2007</f>
        <v/>
      </c>
      <c r="X2007" s="14">
        <f>IF(F2007="","",F2007)</f>
        <v/>
      </c>
      <c r="Y2007" s="14">
        <f>IF(G2007="","",G2007)</f>
        <v/>
      </c>
      <c r="Z2007">
        <f>M2007</f>
        <v/>
      </c>
      <c r="AA2007">
        <f>N2007</f>
        <v/>
      </c>
      <c r="AB2007" s="14">
        <f>IF(H2007="","",H2007)</f>
        <v/>
      </c>
      <c r="AC2007">
        <f>O2007</f>
        <v/>
      </c>
      <c r="AD2007" s="14">
        <f>IF(I2007="","",I2007)</f>
        <v/>
      </c>
      <c r="AE2007">
        <f>P2007</f>
        <v/>
      </c>
      <c r="AH2007">
        <f>IF(S2007&lt;&gt;"",S2007,AH2006+900)</f>
        <v/>
      </c>
      <c r="AI2007">
        <f>IF(T2007&lt;&gt;"",T2007,AI2006)</f>
        <v/>
      </c>
      <c r="AJ2007">
        <f>IF(U2007&lt;&gt;"",U2007,AJ2006)</f>
        <v/>
      </c>
      <c r="AK2007">
        <f>IF(W2007&lt;&gt;"",W2007,"")</f>
        <v/>
      </c>
      <c r="AL2007" s="14">
        <f>IF(X2007&lt;&gt;"",X2007,"")</f>
        <v/>
      </c>
      <c r="AM2007" s="14">
        <f>IF(Y2007&lt;&gt;"",Y2007,"")</f>
        <v/>
      </c>
      <c r="AN2007" s="14">
        <f>IF(OR(AL2007="",AM2007=""),"",AL2007-AM2007)</f>
        <v/>
      </c>
      <c r="AO2007">
        <f>IF(AN2007="","",IF(AN2007&gt;0,"Bullish","Bearish"))</f>
        <v/>
      </c>
      <c r="AP2007">
        <f>IF(AO2007="",AP2006,AO2007)</f>
        <v/>
      </c>
      <c r="AQ2007" s="14">
        <f>IF(AB2007&lt;&gt;"",AB2007,"")</f>
        <v/>
      </c>
      <c r="AR2007" s="14">
        <f>IF(AD2007&lt;&gt;"",AD2007,"")</f>
        <v/>
      </c>
      <c r="AS2007">
        <f>IF(AS2006+1=13,1,AS2006+1)</f>
        <v/>
      </c>
      <c r="AT2007">
        <f>IFERROR(IF(SLOPE($AQ$1994:$AQ$2005,$AS$1994:$AS$2005)&gt;0,MIN(3,ABS(SLOPE($AQ$1994:$AQ$2005,$AS$1994:$AS$2005))),IF(SLOPE($AQ$1994:$AQ$2005,$AS$1994:$AS$2005)&lt;-0.5,-0.5,0)),0)</f>
        <v/>
      </c>
      <c r="AU2007">
        <f>IFERROR(IF(SLOPE($AR$1994:$AR$2005,$AS$1994:$AS$2005)&lt;0,MAX(-3,-ABS(SLOPE($AR$1994:$AR$2005,$AS$1994:$AS$2005))),IF(SLOPE($AR$1994:$AR$2005,$AS$1994:$AS$2005)&gt;0.5,0.5,0)),0)</f>
        <v/>
      </c>
      <c r="AV2007">
        <f>($AQ$2006+(AT2007*(AS2007-1)))</f>
        <v/>
      </c>
      <c r="AW2007">
        <f>($AR$2006+(AU2007*(AS2007-1)))</f>
        <v/>
      </c>
      <c r="AX2007">
        <f>IF(AT2007&gt;0,AV2007+AT2007,AV2007)</f>
        <v/>
      </c>
      <c r="AY2007">
        <f>IF(AU2007&lt;0,AW2007+AU2007,AW2007)</f>
        <v/>
      </c>
      <c r="BA2007" s="14">
        <f>IFERROR(AX2007-AQ2007,"")</f>
        <v/>
      </c>
      <c r="BB2007" s="14">
        <f>IFERROR(AY2007-AR2007,"")</f>
        <v/>
      </c>
      <c r="BD2007">
        <f>AH2007</f>
        <v/>
      </c>
      <c r="BE2007">
        <f>AI2007</f>
        <v/>
      </c>
      <c r="BF2007">
        <f>AJ2007</f>
        <v/>
      </c>
      <c r="BG2007" s="14">
        <f>L2007</f>
        <v/>
      </c>
      <c r="BH2007" s="14">
        <f>IF(X2007="","",X2007)</f>
        <v/>
      </c>
      <c r="BI2007" s="14">
        <f>IF(Y2007="","",Y2007)</f>
        <v/>
      </c>
      <c r="BJ2007">
        <f>Z2007</f>
        <v/>
      </c>
      <c r="BK2007">
        <f>AA2007</f>
        <v/>
      </c>
      <c r="BL2007">
        <f>IFERROR(AX2007,"")</f>
        <v/>
      </c>
      <c r="BM2007">
        <f>IFERROR(AY2007,"")</f>
        <v/>
      </c>
    </row>
    <row r="2008" ht="14.25" customHeight="1">
      <c r="A2008">
        <f>ALGLIB_SSA_XAUUSD!AA2008</f>
        <v/>
      </c>
      <c r="B2008">
        <f>IF($A2008="","",INDEX(ALGLIB_SSA_XAUUSD!$B$2:$B$2401,MATCH($A2008,ALGLIB_SSA_XAUUSD!$A$2:$A$2401,1)))</f>
        <v/>
      </c>
      <c r="C2008">
        <f>IF($A2008="","",INDEX(ALGLIB_SSA_XAUUSD!$C$2:$C$2401,MATCH($A2008,ALGLIB_SSA_XAUUSD!$A$2:$A$2401,1)))</f>
        <v/>
      </c>
      <c r="D2008" s="14">
        <f>IF($A2008="","",INT((ROW()-2)/12)+1)</f>
        <v/>
      </c>
      <c r="E2008" s="14">
        <f>IF(AND(E2018&lt;&gt;"",D2018=D2006+1),E2006+(E2018-E2006)*2/12,"")</f>
        <v/>
      </c>
      <c r="F2008" s="14">
        <f>IF(AND(F2018&lt;&gt;"",D2018=D2006+1),F2006+(F2018-F2006)*2/12,"")</f>
        <v/>
      </c>
      <c r="G2008" s="14">
        <f>IF(AND(G2018&lt;&gt;"",D2018=D2006+1),G2006+(G2018-G2006)*2/12,"")</f>
        <v/>
      </c>
      <c r="H2008" s="14">
        <f>IF(AND(H2018&lt;&gt;"",D2018=D2006+1),H2006+(H2018-H2006)*2/12,"")</f>
        <v/>
      </c>
      <c r="I2008" s="14">
        <f>IF(AND(L2018&lt;&gt;"",D2018=D2006+1),I2006+(I2018-I2006)*2/12,"")</f>
        <v/>
      </c>
      <c r="J2008">
        <f>_xlfn.XLOOKUP($A2008,ALGLIB_SSA_XAUUSD!$AA$2:$AA$2401,ALGLIB_SSA_XAUUSD!$P$2:$P$2401,"",0)</f>
        <v/>
      </c>
      <c r="K2008">
        <f>_xlfn.XLOOKUP($A2008,ALGLIB_SSA_XAUUSD!$AA$2:$AA$2401,ALGLIB_SSA_XAUUSD!$Q$2:$Q$2401,"",0)</f>
        <v/>
      </c>
      <c r="L2008">
        <f>_xlfn.XLOOKUP($A2008,ALGLIB_SSA_XAUUSD!$AA$2:$AA$2401,ALGLIB_SSA_XAUUSD!$R$2:$R$2401,"",0)</f>
        <v/>
      </c>
      <c r="M2008">
        <f>_xlfn.XLOOKUP($A2008,ALGLIB_SSA_XAUUSD!$AA$2:$AA$2401,ALGLIB_SSA_XAUUSD!$S$2:$S$2401,"",0)</f>
        <v/>
      </c>
      <c r="N2008">
        <f>_xlfn.XLOOKUP($A2008,ALGLIB_SSA_XAUUSD!$AA$2:$AA$2401,ALGLIB_SSA_XAUUSD!$T$2:$T$2401,"",0)</f>
        <v/>
      </c>
      <c r="O2008">
        <f>_xlfn.XLOOKUP($A2008,ALGLIB_SSA_XAUUSD!$AA$2:$AA$2401,ALGLIB_SSA_XAUUSD!$U$2:$U$2401,"",0)</f>
        <v/>
      </c>
      <c r="P2008">
        <f>_xlfn.XLOOKUP($A2008,ALGLIB_SSA_XAUUSD!$AA$2:$AA$2401,ALGLIB_SSA_XAUUSD!$V$2:$V$2401,"",0)</f>
        <v/>
      </c>
      <c r="S2008">
        <f>A2008</f>
        <v/>
      </c>
      <c r="T2008">
        <f>J2008</f>
        <v/>
      </c>
      <c r="U2008">
        <f>K2008</f>
        <v/>
      </c>
      <c r="V2008" s="14">
        <f>IF($A2008="","",MOD(ROW()-2,12)+1)</f>
        <v/>
      </c>
      <c r="W2008">
        <f>L2008</f>
        <v/>
      </c>
      <c r="X2008" s="14">
        <f>IF(F2008="","",F2008)</f>
        <v/>
      </c>
      <c r="Y2008" s="14">
        <f>IF(G2008="","",G2008)</f>
        <v/>
      </c>
      <c r="Z2008">
        <f>M2008</f>
        <v/>
      </c>
      <c r="AA2008">
        <f>N2008</f>
        <v/>
      </c>
      <c r="AB2008" s="14">
        <f>IF(H2008="","",H2008)</f>
        <v/>
      </c>
      <c r="AC2008">
        <f>O2008</f>
        <v/>
      </c>
      <c r="AD2008" s="14">
        <f>IF(I2008="","",I2008)</f>
        <v/>
      </c>
      <c r="AE2008">
        <f>P2008</f>
        <v/>
      </c>
      <c r="AH2008">
        <f>IF(S2008&lt;&gt;"",S2008,AH2007+900)</f>
        <v/>
      </c>
      <c r="AI2008">
        <f>IF(T2008&lt;&gt;"",T2008,AI2007)</f>
        <v/>
      </c>
      <c r="AJ2008">
        <f>IF(U2008&lt;&gt;"",U2008,AJ2007)</f>
        <v/>
      </c>
      <c r="AK2008">
        <f>IF(W2008&lt;&gt;"",W2008,"")</f>
        <v/>
      </c>
      <c r="AL2008" s="14">
        <f>IF(X2008&lt;&gt;"",X2008,"")</f>
        <v/>
      </c>
      <c r="AM2008" s="14">
        <f>IF(Y2008&lt;&gt;"",Y2008,"")</f>
        <v/>
      </c>
      <c r="AN2008" s="14">
        <f>IF(OR(AL2008="",AM2008=""),"",AL2008-AM2008)</f>
        <v/>
      </c>
      <c r="AO2008">
        <f>IF(AN2008="","",IF(AN2008&gt;0,"Bullish","Bearish"))</f>
        <v/>
      </c>
      <c r="AP2008">
        <f>IF(AO2008="",AP2007,AO2008)</f>
        <v/>
      </c>
      <c r="AQ2008" s="14">
        <f>IF(AB2008&lt;&gt;"",AB2008,"")</f>
        <v/>
      </c>
      <c r="AR2008" s="14">
        <f>IF(AD2008&lt;&gt;"",AD2008,"")</f>
        <v/>
      </c>
      <c r="AS2008">
        <f>IF(AS2007+1=13,1,AS2007+1)</f>
        <v/>
      </c>
      <c r="AT2008">
        <f>IFERROR(IF(SLOPE($AQ$1994:$AQ$2005,$AS$1994:$AS$2005)&gt;0,MIN(3,ABS(SLOPE($AQ$1994:$AQ$2005,$AS$1994:$AS$2005))),IF(SLOPE($AQ$1994:$AQ$2005,$AS$1994:$AS$2005)&lt;-0.5,-0.5,0)),0)</f>
        <v/>
      </c>
      <c r="AU2008">
        <f>IFERROR(IF(SLOPE($AR$1994:$AR$2005,$AS$1994:$AS$2005)&lt;0,MAX(-3,-ABS(SLOPE($AR$1994:$AR$2005,$AS$1994:$AS$2005))),IF(SLOPE($AR$1994:$AR$2005,$AS$1994:$AS$2005)&gt;0.5,0.5,0)),0)</f>
        <v/>
      </c>
      <c r="AV2008">
        <f>($AQ$2006+(AT2008*(AS2008-1)))</f>
        <v/>
      </c>
      <c r="AW2008">
        <f>($AR$2006+(AU2008*(AS2008-1)))</f>
        <v/>
      </c>
      <c r="AX2008">
        <f>IF(AT2008&gt;0,AV2008+AT2008,AV2008)</f>
        <v/>
      </c>
      <c r="AY2008">
        <f>IF(AU2008&lt;0,AW2008+AU2008,AW2008)</f>
        <v/>
      </c>
      <c r="BA2008" s="14">
        <f>IFERROR(AX2008-AQ2008,"")</f>
        <v/>
      </c>
      <c r="BB2008" s="14">
        <f>IFERROR(AY2008-AR2008,"")</f>
        <v/>
      </c>
      <c r="BD2008">
        <f>AH2008</f>
        <v/>
      </c>
      <c r="BE2008">
        <f>AI2008</f>
        <v/>
      </c>
      <c r="BF2008">
        <f>AJ2008</f>
        <v/>
      </c>
      <c r="BG2008" s="14">
        <f>L2008</f>
        <v/>
      </c>
      <c r="BH2008" s="14">
        <f>IF(X2008="","",X2008)</f>
        <v/>
      </c>
      <c r="BI2008" s="14">
        <f>IF(Y2008="","",Y2008)</f>
        <v/>
      </c>
      <c r="BJ2008">
        <f>Z2008</f>
        <v/>
      </c>
      <c r="BK2008">
        <f>AA2008</f>
        <v/>
      </c>
      <c r="BL2008">
        <f>IFERROR(AX2008,"")</f>
        <v/>
      </c>
      <c r="BM2008">
        <f>IFERROR(AY2008,"")</f>
        <v/>
      </c>
    </row>
    <row r="2009" ht="14.25" customHeight="1">
      <c r="A2009">
        <f>ALGLIB_SSA_XAUUSD!AA2009</f>
        <v/>
      </c>
      <c r="B2009">
        <f>IF($A2009="","",INDEX(ALGLIB_SSA_XAUUSD!$B$2:$B$2401,MATCH($A2009,ALGLIB_SSA_XAUUSD!$A$2:$A$2401,1)))</f>
        <v/>
      </c>
      <c r="C2009">
        <f>IF($A2009="","",INDEX(ALGLIB_SSA_XAUUSD!$C$2:$C$2401,MATCH($A2009,ALGLIB_SSA_XAUUSD!$A$2:$A$2401,1)))</f>
        <v/>
      </c>
      <c r="D2009" s="14">
        <f>IF($A2009="","",INT((ROW()-2)/12)+1)</f>
        <v/>
      </c>
      <c r="E2009" s="14">
        <f>IF(AND(E2018&lt;&gt;"",D2018=D2006+1),E2006+(E2018-E2006)*3/12,"")</f>
        <v/>
      </c>
      <c r="F2009" s="14">
        <f>IF(AND(F2018&lt;&gt;"",D2018=D2006+1),F2006+(F2018-F2006)*3/12,"")</f>
        <v/>
      </c>
      <c r="G2009" s="14">
        <f>IF(AND(G2018&lt;&gt;"",D2018=D2006+1),G2006+(G2018-G2006)*3/12,"")</f>
        <v/>
      </c>
      <c r="H2009" s="14">
        <f>IF(AND(H2018&lt;&gt;"",D2018=D2006+1),H2006+(H2018-H2006)*3/12,"")</f>
        <v/>
      </c>
      <c r="I2009" s="14">
        <f>IF(AND(L2018&lt;&gt;"",D2018=D2006+1),I2006+(I2018-I2006)*3/12,"")</f>
        <v/>
      </c>
      <c r="J2009">
        <f>_xlfn.XLOOKUP($A2009,ALGLIB_SSA_XAUUSD!$AA$2:$AA$2401,ALGLIB_SSA_XAUUSD!$P$2:$P$2401,"",0)</f>
        <v/>
      </c>
      <c r="K2009">
        <f>_xlfn.XLOOKUP($A2009,ALGLIB_SSA_XAUUSD!$AA$2:$AA$2401,ALGLIB_SSA_XAUUSD!$Q$2:$Q$2401,"",0)</f>
        <v/>
      </c>
      <c r="L2009">
        <f>_xlfn.XLOOKUP($A2009,ALGLIB_SSA_XAUUSD!$AA$2:$AA$2401,ALGLIB_SSA_XAUUSD!$R$2:$R$2401,"",0)</f>
        <v/>
      </c>
      <c r="M2009">
        <f>_xlfn.XLOOKUP($A2009,ALGLIB_SSA_XAUUSD!$AA$2:$AA$2401,ALGLIB_SSA_XAUUSD!$S$2:$S$2401,"",0)</f>
        <v/>
      </c>
      <c r="N2009">
        <f>_xlfn.XLOOKUP($A2009,ALGLIB_SSA_XAUUSD!$AA$2:$AA$2401,ALGLIB_SSA_XAUUSD!$T$2:$T$2401,"",0)</f>
        <v/>
      </c>
      <c r="O2009">
        <f>_xlfn.XLOOKUP($A2009,ALGLIB_SSA_XAUUSD!$AA$2:$AA$2401,ALGLIB_SSA_XAUUSD!$U$2:$U$2401,"",0)</f>
        <v/>
      </c>
      <c r="P2009">
        <f>_xlfn.XLOOKUP($A2009,ALGLIB_SSA_XAUUSD!$AA$2:$AA$2401,ALGLIB_SSA_XAUUSD!$V$2:$V$2401,"",0)</f>
        <v/>
      </c>
      <c r="S2009">
        <f>A2009</f>
        <v/>
      </c>
      <c r="T2009">
        <f>J2009</f>
        <v/>
      </c>
      <c r="U2009">
        <f>K2009</f>
        <v/>
      </c>
      <c r="V2009" s="14">
        <f>IF($A2009="","",MOD(ROW()-2,12)+1)</f>
        <v/>
      </c>
      <c r="W2009">
        <f>L2009</f>
        <v/>
      </c>
      <c r="X2009" s="14">
        <f>IF(F2009="","",F2009)</f>
        <v/>
      </c>
      <c r="Y2009" s="14">
        <f>IF(G2009="","",G2009)</f>
        <v/>
      </c>
      <c r="Z2009">
        <f>M2009</f>
        <v/>
      </c>
      <c r="AA2009">
        <f>N2009</f>
        <v/>
      </c>
      <c r="AB2009" s="14">
        <f>IF(H2009="","",H2009)</f>
        <v/>
      </c>
      <c r="AC2009">
        <f>O2009</f>
        <v/>
      </c>
      <c r="AD2009" s="14">
        <f>IF(I2009="","",I2009)</f>
        <v/>
      </c>
      <c r="AE2009">
        <f>P2009</f>
        <v/>
      </c>
      <c r="AH2009">
        <f>IF(S2009&lt;&gt;"",S2009,AH2008+900)</f>
        <v/>
      </c>
      <c r="AI2009">
        <f>IF(T2009&lt;&gt;"",T2009,AI2008)</f>
        <v/>
      </c>
      <c r="AJ2009">
        <f>IF(U2009&lt;&gt;"",U2009,AJ2008)</f>
        <v/>
      </c>
      <c r="AK2009">
        <f>IF(W2009&lt;&gt;"",W2009,"")</f>
        <v/>
      </c>
      <c r="AL2009" s="14">
        <f>IF(X2009&lt;&gt;"",X2009,"")</f>
        <v/>
      </c>
      <c r="AM2009" s="14">
        <f>IF(Y2009&lt;&gt;"",Y2009,"")</f>
        <v/>
      </c>
      <c r="AN2009" s="14">
        <f>IF(OR(AL2009="",AM2009=""),"",AL2009-AM2009)</f>
        <v/>
      </c>
      <c r="AO2009">
        <f>IF(AN2009="","",IF(AN2009&gt;0,"Bullish","Bearish"))</f>
        <v/>
      </c>
      <c r="AP2009">
        <f>IF(AO2009="",AP2008,AO2009)</f>
        <v/>
      </c>
      <c r="AQ2009" s="14">
        <f>IF(AB2009&lt;&gt;"",AB2009,"")</f>
        <v/>
      </c>
      <c r="AR2009" s="14">
        <f>IF(AD2009&lt;&gt;"",AD2009,"")</f>
        <v/>
      </c>
      <c r="AS2009">
        <f>IF(AS2008+1=13,1,AS2008+1)</f>
        <v/>
      </c>
      <c r="AT2009">
        <f>IFERROR(IF(SLOPE($AQ$1994:$AQ$2005,$AS$1994:$AS$2005)&gt;0,MIN(3,ABS(SLOPE($AQ$1994:$AQ$2005,$AS$1994:$AS$2005))),IF(SLOPE($AQ$1994:$AQ$2005,$AS$1994:$AS$2005)&lt;-0.5,-0.5,0)),0)</f>
        <v/>
      </c>
      <c r="AU2009">
        <f>IFERROR(IF(SLOPE($AR$1994:$AR$2005,$AS$1994:$AS$2005)&lt;0,MAX(-3,-ABS(SLOPE($AR$1994:$AR$2005,$AS$1994:$AS$2005))),IF(SLOPE($AR$1994:$AR$2005,$AS$1994:$AS$2005)&gt;0.5,0.5,0)),0)</f>
        <v/>
      </c>
      <c r="AV2009">
        <f>($AQ$2006+(AT2009*(AS2009-1)))</f>
        <v/>
      </c>
      <c r="AW2009">
        <f>($AR$2006+(AU2009*(AS2009-1)))</f>
        <v/>
      </c>
      <c r="AX2009">
        <f>IF(AT2009&gt;0,AV2009+AT2009,AV2009)</f>
        <v/>
      </c>
      <c r="AY2009">
        <f>IF(AU2009&lt;0,AW2009+AU2009,AW2009)</f>
        <v/>
      </c>
      <c r="BA2009" s="14">
        <f>IFERROR(AX2009-AQ2009,"")</f>
        <v/>
      </c>
      <c r="BB2009" s="14">
        <f>IFERROR(AY2009-AR2009,"")</f>
        <v/>
      </c>
      <c r="BD2009">
        <f>AH2009</f>
        <v/>
      </c>
      <c r="BE2009">
        <f>AI2009</f>
        <v/>
      </c>
      <c r="BF2009">
        <f>AJ2009</f>
        <v/>
      </c>
      <c r="BG2009" s="14">
        <f>L2009</f>
        <v/>
      </c>
      <c r="BH2009" s="14">
        <f>IF(X2009="","",X2009)</f>
        <v/>
      </c>
      <c r="BI2009" s="14">
        <f>IF(Y2009="","",Y2009)</f>
        <v/>
      </c>
      <c r="BJ2009">
        <f>Z2009</f>
        <v/>
      </c>
      <c r="BK2009">
        <f>AA2009</f>
        <v/>
      </c>
      <c r="BL2009">
        <f>IFERROR(AX2009,"")</f>
        <v/>
      </c>
      <c r="BM2009">
        <f>IFERROR(AY2009,"")</f>
        <v/>
      </c>
    </row>
    <row r="2010" ht="14.25" customHeight="1">
      <c r="A2010">
        <f>ALGLIB_SSA_XAUUSD!AA2010</f>
        <v/>
      </c>
      <c r="B2010">
        <f>IF($A2010="","",INDEX(ALGLIB_SSA_XAUUSD!$B$2:$B$2401,MATCH($A2010,ALGLIB_SSA_XAUUSD!$A$2:$A$2401,1)))</f>
        <v/>
      </c>
      <c r="C2010">
        <f>IF($A2010="","",INDEX(ALGLIB_SSA_XAUUSD!$C$2:$C$2401,MATCH($A2010,ALGLIB_SSA_XAUUSD!$A$2:$A$2401,1)))</f>
        <v/>
      </c>
      <c r="D2010" s="14">
        <f>IF($A2010="","",INT((ROW()-2)/12)+1)</f>
        <v/>
      </c>
      <c r="E2010" s="14">
        <f>IF(AND(E2018&lt;&gt;"",D2018=D2006+1),E2006+(E2018-E2006)*4/12,"")</f>
        <v/>
      </c>
      <c r="F2010" s="14">
        <f>IF(AND(F2018&lt;&gt;"",D2018=D2006+1),F2006+(F2018-F2006)*4/12,"")</f>
        <v/>
      </c>
      <c r="G2010" s="14">
        <f>IF(AND(G2018&lt;&gt;"",D2018=D2006+1),G2006+(G2018-G2006)*4/12,"")</f>
        <v/>
      </c>
      <c r="H2010" s="14">
        <f>IF(AND(H2018&lt;&gt;"",D2018=D2006+1),H2006+(H2018-H2006)*4/12,"")</f>
        <v/>
      </c>
      <c r="I2010" s="14">
        <f>IF(AND(L2018&lt;&gt;"",D2018=D2006+1),I2006+(I2018-I2006)*4/12,"")</f>
        <v/>
      </c>
      <c r="J2010">
        <f>_xlfn.XLOOKUP($A2010,ALGLIB_SSA_XAUUSD!$AA$2:$AA$2401,ALGLIB_SSA_XAUUSD!$P$2:$P$2401,"",0)</f>
        <v/>
      </c>
      <c r="K2010">
        <f>_xlfn.XLOOKUP($A2010,ALGLIB_SSA_XAUUSD!$AA$2:$AA$2401,ALGLIB_SSA_XAUUSD!$Q$2:$Q$2401,"",0)</f>
        <v/>
      </c>
      <c r="L2010">
        <f>_xlfn.XLOOKUP($A2010,ALGLIB_SSA_XAUUSD!$AA$2:$AA$2401,ALGLIB_SSA_XAUUSD!$R$2:$R$2401,"",0)</f>
        <v/>
      </c>
      <c r="M2010">
        <f>_xlfn.XLOOKUP($A2010,ALGLIB_SSA_XAUUSD!$AA$2:$AA$2401,ALGLIB_SSA_XAUUSD!$S$2:$S$2401,"",0)</f>
        <v/>
      </c>
      <c r="N2010">
        <f>_xlfn.XLOOKUP($A2010,ALGLIB_SSA_XAUUSD!$AA$2:$AA$2401,ALGLIB_SSA_XAUUSD!$T$2:$T$2401,"",0)</f>
        <v/>
      </c>
      <c r="O2010">
        <f>_xlfn.XLOOKUP($A2010,ALGLIB_SSA_XAUUSD!$AA$2:$AA$2401,ALGLIB_SSA_XAUUSD!$U$2:$U$2401,"",0)</f>
        <v/>
      </c>
      <c r="P2010">
        <f>_xlfn.XLOOKUP($A2010,ALGLIB_SSA_XAUUSD!$AA$2:$AA$2401,ALGLIB_SSA_XAUUSD!$V$2:$V$2401,"",0)</f>
        <v/>
      </c>
      <c r="S2010">
        <f>A2010</f>
        <v/>
      </c>
      <c r="T2010">
        <f>J2010</f>
        <v/>
      </c>
      <c r="U2010">
        <f>K2010</f>
        <v/>
      </c>
      <c r="V2010" s="14">
        <f>IF($A2010="","",MOD(ROW()-2,12)+1)</f>
        <v/>
      </c>
      <c r="W2010">
        <f>L2010</f>
        <v/>
      </c>
      <c r="X2010" s="14">
        <f>IF(F2010="","",F2010)</f>
        <v/>
      </c>
      <c r="Y2010" s="14">
        <f>IF(G2010="","",G2010)</f>
        <v/>
      </c>
      <c r="Z2010">
        <f>M2010</f>
        <v/>
      </c>
      <c r="AA2010">
        <f>N2010</f>
        <v/>
      </c>
      <c r="AB2010" s="14">
        <f>IF(H2010="","",H2010)</f>
        <v/>
      </c>
      <c r="AC2010">
        <f>O2010</f>
        <v/>
      </c>
      <c r="AD2010" s="14">
        <f>IF(I2010="","",I2010)</f>
        <v/>
      </c>
      <c r="AE2010">
        <f>P2010</f>
        <v/>
      </c>
      <c r="AH2010">
        <f>IF(S2010&lt;&gt;"",S2010,AH2009+900)</f>
        <v/>
      </c>
      <c r="AI2010">
        <f>IF(T2010&lt;&gt;"",T2010,AI2009)</f>
        <v/>
      </c>
      <c r="AJ2010">
        <f>IF(U2010&lt;&gt;"",U2010,AJ2009)</f>
        <v/>
      </c>
      <c r="AK2010">
        <f>IF(W2010&lt;&gt;"",W2010,"")</f>
        <v/>
      </c>
      <c r="AL2010" s="14">
        <f>IF(X2010&lt;&gt;"",X2010,"")</f>
        <v/>
      </c>
      <c r="AM2010" s="14">
        <f>IF(Y2010&lt;&gt;"",Y2010,"")</f>
        <v/>
      </c>
      <c r="AN2010" s="14">
        <f>IF(OR(AL2010="",AM2010=""),"",AL2010-AM2010)</f>
        <v/>
      </c>
      <c r="AO2010">
        <f>IF(AN2010="","",IF(AN2010&gt;0,"Bullish","Bearish"))</f>
        <v/>
      </c>
      <c r="AP2010">
        <f>IF(AO2010="",AP2009,AO2010)</f>
        <v/>
      </c>
      <c r="AQ2010" s="14">
        <f>IF(AB2010&lt;&gt;"",AB2010,"")</f>
        <v/>
      </c>
      <c r="AR2010" s="14">
        <f>IF(AD2010&lt;&gt;"",AD2010,"")</f>
        <v/>
      </c>
      <c r="AS2010">
        <f>IF(AS2009+1=13,1,AS2009+1)</f>
        <v/>
      </c>
      <c r="AT2010">
        <f>IFERROR(IF(SLOPE($AQ$1994:$AQ$2005,$AS$1994:$AS$2005)&gt;0,MIN(3,ABS(SLOPE($AQ$1994:$AQ$2005,$AS$1994:$AS$2005))),IF(SLOPE($AQ$1994:$AQ$2005,$AS$1994:$AS$2005)&lt;-0.5,-0.5,0)),0)</f>
        <v/>
      </c>
      <c r="AU2010">
        <f>IFERROR(IF(SLOPE($AR$1994:$AR$2005,$AS$1994:$AS$2005)&lt;0,MAX(-3,-ABS(SLOPE($AR$1994:$AR$2005,$AS$1994:$AS$2005))),IF(SLOPE($AR$1994:$AR$2005,$AS$1994:$AS$2005)&gt;0.5,0.5,0)),0)</f>
        <v/>
      </c>
      <c r="AV2010">
        <f>($AQ$2006+(AT2010*(AS2010-1)))</f>
        <v/>
      </c>
      <c r="AW2010">
        <f>($AR$2006+(AU2010*(AS2010-1)))</f>
        <v/>
      </c>
      <c r="AX2010">
        <f>IF(AT2010&gt;0,AV2010+AT2010,AV2010)</f>
        <v/>
      </c>
      <c r="AY2010">
        <f>IF(AU2010&lt;0,AW2010+AU2010,AW2010)</f>
        <v/>
      </c>
      <c r="BA2010" s="14">
        <f>IFERROR(AX2010-AQ2010,"")</f>
        <v/>
      </c>
      <c r="BB2010" s="14">
        <f>IFERROR(AY2010-AR2010,"")</f>
        <v/>
      </c>
      <c r="BD2010">
        <f>AH2010</f>
        <v/>
      </c>
      <c r="BE2010">
        <f>AI2010</f>
        <v/>
      </c>
      <c r="BF2010">
        <f>AJ2010</f>
        <v/>
      </c>
      <c r="BG2010" s="14">
        <f>L2010</f>
        <v/>
      </c>
      <c r="BH2010" s="14">
        <f>IF(X2010="","",X2010)</f>
        <v/>
      </c>
      <c r="BI2010" s="14">
        <f>IF(Y2010="","",Y2010)</f>
        <v/>
      </c>
      <c r="BJ2010">
        <f>Z2010</f>
        <v/>
      </c>
      <c r="BK2010">
        <f>AA2010</f>
        <v/>
      </c>
      <c r="BL2010">
        <f>IFERROR(AX2010,"")</f>
        <v/>
      </c>
      <c r="BM2010">
        <f>IFERROR(AY2010,"")</f>
        <v/>
      </c>
    </row>
    <row r="2011" ht="14.25" customHeight="1">
      <c r="A2011">
        <f>ALGLIB_SSA_XAUUSD!AA2011</f>
        <v/>
      </c>
      <c r="B2011">
        <f>IF($A2011="","",INDEX(ALGLIB_SSA_XAUUSD!$B$2:$B$2401,MATCH($A2011,ALGLIB_SSA_XAUUSD!$A$2:$A$2401,1)))</f>
        <v/>
      </c>
      <c r="C2011">
        <f>IF($A2011="","",INDEX(ALGLIB_SSA_XAUUSD!$C$2:$C$2401,MATCH($A2011,ALGLIB_SSA_XAUUSD!$A$2:$A$2401,1)))</f>
        <v/>
      </c>
      <c r="D2011" s="14">
        <f>IF($A2011="","",INT((ROW()-2)/12)+1)</f>
        <v/>
      </c>
      <c r="E2011" s="14">
        <f>IF(AND(E2018&lt;&gt;"",D2018=D2006+1),E2006+(E2018-E2006)*5/12,"")</f>
        <v/>
      </c>
      <c r="F2011" s="14">
        <f>IF(AND(F2018&lt;&gt;"",D2018=D2006+1),F2006+(F2018-F2006)*5/12,"")</f>
        <v/>
      </c>
      <c r="G2011" s="14">
        <f>IF(AND(G2018&lt;&gt;"",D2018=D2006+1),G2006+(G2018-G2006)*5/12,"")</f>
        <v/>
      </c>
      <c r="H2011" s="14">
        <f>IF(AND(H2018&lt;&gt;"",D2018=D2006+1),H2006+(H2018-H2006)*5/12,"")</f>
        <v/>
      </c>
      <c r="I2011" s="14">
        <f>IF(AND(L2018&lt;&gt;"",D2018=D2006+1),I2006+(I2018-I2006)*5/12,"")</f>
        <v/>
      </c>
      <c r="J2011">
        <f>_xlfn.XLOOKUP($A2011,ALGLIB_SSA_XAUUSD!$AA$2:$AA$2401,ALGLIB_SSA_XAUUSD!$P$2:$P$2401,"",0)</f>
        <v/>
      </c>
      <c r="K2011">
        <f>_xlfn.XLOOKUP($A2011,ALGLIB_SSA_XAUUSD!$AA$2:$AA$2401,ALGLIB_SSA_XAUUSD!$Q$2:$Q$2401,"",0)</f>
        <v/>
      </c>
      <c r="L2011">
        <f>_xlfn.XLOOKUP($A2011,ALGLIB_SSA_XAUUSD!$AA$2:$AA$2401,ALGLIB_SSA_XAUUSD!$R$2:$R$2401,"",0)</f>
        <v/>
      </c>
      <c r="M2011">
        <f>_xlfn.XLOOKUP($A2011,ALGLIB_SSA_XAUUSD!$AA$2:$AA$2401,ALGLIB_SSA_XAUUSD!$S$2:$S$2401,"",0)</f>
        <v/>
      </c>
      <c r="N2011">
        <f>_xlfn.XLOOKUP($A2011,ALGLIB_SSA_XAUUSD!$AA$2:$AA$2401,ALGLIB_SSA_XAUUSD!$T$2:$T$2401,"",0)</f>
        <v/>
      </c>
      <c r="O2011">
        <f>_xlfn.XLOOKUP($A2011,ALGLIB_SSA_XAUUSD!$AA$2:$AA$2401,ALGLIB_SSA_XAUUSD!$U$2:$U$2401,"",0)</f>
        <v/>
      </c>
      <c r="P2011">
        <f>_xlfn.XLOOKUP($A2011,ALGLIB_SSA_XAUUSD!$AA$2:$AA$2401,ALGLIB_SSA_XAUUSD!$V$2:$V$2401,"",0)</f>
        <v/>
      </c>
      <c r="S2011">
        <f>A2011</f>
        <v/>
      </c>
      <c r="T2011">
        <f>J2011</f>
        <v/>
      </c>
      <c r="U2011">
        <f>K2011</f>
        <v/>
      </c>
      <c r="V2011" s="14">
        <f>IF($A2011="","",MOD(ROW()-2,12)+1)</f>
        <v/>
      </c>
      <c r="W2011">
        <f>L2011</f>
        <v/>
      </c>
      <c r="X2011" s="14">
        <f>IF(F2011="","",F2011)</f>
        <v/>
      </c>
      <c r="Y2011" s="14">
        <f>IF(G2011="","",G2011)</f>
        <v/>
      </c>
      <c r="Z2011">
        <f>M2011</f>
        <v/>
      </c>
      <c r="AA2011">
        <f>N2011</f>
        <v/>
      </c>
      <c r="AB2011" s="14">
        <f>IF(H2011="","",H2011)</f>
        <v/>
      </c>
      <c r="AC2011">
        <f>O2011</f>
        <v/>
      </c>
      <c r="AD2011" s="14">
        <f>IF(I2011="","",I2011)</f>
        <v/>
      </c>
      <c r="AE2011">
        <f>P2011</f>
        <v/>
      </c>
      <c r="AH2011">
        <f>IF(S2011&lt;&gt;"",S2011,AH2010+900)</f>
        <v/>
      </c>
      <c r="AI2011">
        <f>IF(T2011&lt;&gt;"",T2011,AI2010)</f>
        <v/>
      </c>
      <c r="AJ2011">
        <f>IF(U2011&lt;&gt;"",U2011,AJ2010)</f>
        <v/>
      </c>
      <c r="AK2011">
        <f>IF(W2011&lt;&gt;"",W2011,"")</f>
        <v/>
      </c>
      <c r="AL2011" s="14">
        <f>IF(X2011&lt;&gt;"",X2011,"")</f>
        <v/>
      </c>
      <c r="AM2011" s="14">
        <f>IF(Y2011&lt;&gt;"",Y2011,"")</f>
        <v/>
      </c>
      <c r="AN2011" s="14">
        <f>IF(OR(AL2011="",AM2011=""),"",AL2011-AM2011)</f>
        <v/>
      </c>
      <c r="AO2011">
        <f>IF(AN2011="","",IF(AN2011&gt;0,"Bullish","Bearish"))</f>
        <v/>
      </c>
      <c r="AP2011">
        <f>IF(AO2011="",AP2010,AO2011)</f>
        <v/>
      </c>
      <c r="AQ2011" s="14">
        <f>IF(AB2011&lt;&gt;"",AB2011,"")</f>
        <v/>
      </c>
      <c r="AR2011" s="14">
        <f>IF(AD2011&lt;&gt;"",AD2011,"")</f>
        <v/>
      </c>
      <c r="AS2011">
        <f>IF(AS2010+1=13,1,AS2010+1)</f>
        <v/>
      </c>
      <c r="AT2011">
        <f>IFERROR(IF(SLOPE($AQ$1994:$AQ$2005,$AS$1994:$AS$2005)&gt;0,MIN(3,ABS(SLOPE($AQ$1994:$AQ$2005,$AS$1994:$AS$2005))),IF(SLOPE($AQ$1994:$AQ$2005,$AS$1994:$AS$2005)&lt;-0.5,-0.5,0)),0)</f>
        <v/>
      </c>
      <c r="AU2011">
        <f>IFERROR(IF(SLOPE($AR$1994:$AR$2005,$AS$1994:$AS$2005)&lt;0,MAX(-3,-ABS(SLOPE($AR$1994:$AR$2005,$AS$1994:$AS$2005))),IF(SLOPE($AR$1994:$AR$2005,$AS$1994:$AS$2005)&gt;0.5,0.5,0)),0)</f>
        <v/>
      </c>
      <c r="AV2011">
        <f>($AQ$2006+(AT2011*(AS2011-1)))</f>
        <v/>
      </c>
      <c r="AW2011">
        <f>($AR$2006+(AU2011*(AS2011-1)))</f>
        <v/>
      </c>
      <c r="AX2011">
        <f>IF(AT2011&gt;0,AV2011+AT2011,AV2011)</f>
        <v/>
      </c>
      <c r="AY2011">
        <f>IF(AU2011&lt;0,AW2011+AU2011,AW2011)</f>
        <v/>
      </c>
      <c r="BA2011" s="14">
        <f>IFERROR(AX2011-AQ2011,"")</f>
        <v/>
      </c>
      <c r="BB2011" s="14">
        <f>IFERROR(AY2011-AR2011,"")</f>
        <v/>
      </c>
      <c r="BD2011">
        <f>AH2011</f>
        <v/>
      </c>
      <c r="BE2011">
        <f>AI2011</f>
        <v/>
      </c>
      <c r="BF2011">
        <f>AJ2011</f>
        <v/>
      </c>
      <c r="BG2011" s="14">
        <f>L2011</f>
        <v/>
      </c>
      <c r="BH2011" s="14">
        <f>IF(X2011="","",X2011)</f>
        <v/>
      </c>
      <c r="BI2011" s="14">
        <f>IF(Y2011="","",Y2011)</f>
        <v/>
      </c>
      <c r="BJ2011">
        <f>Z2011</f>
        <v/>
      </c>
      <c r="BK2011">
        <f>AA2011</f>
        <v/>
      </c>
      <c r="BL2011">
        <f>IFERROR(AX2011,"")</f>
        <v/>
      </c>
      <c r="BM2011">
        <f>IFERROR(AY2011,"")</f>
        <v/>
      </c>
    </row>
    <row r="2012" ht="14.25" customHeight="1">
      <c r="A2012">
        <f>ALGLIB_SSA_XAUUSD!AA2012</f>
        <v/>
      </c>
      <c r="B2012">
        <f>IF($A2012="","",INDEX(ALGLIB_SSA_XAUUSD!$B$2:$B$2401,MATCH($A2012,ALGLIB_SSA_XAUUSD!$A$2:$A$2401,1)))</f>
        <v/>
      </c>
      <c r="C2012">
        <f>IF($A2012="","",INDEX(ALGLIB_SSA_XAUUSD!$C$2:$C$2401,MATCH($A2012,ALGLIB_SSA_XAUUSD!$A$2:$A$2401,1)))</f>
        <v/>
      </c>
      <c r="D2012" s="14">
        <f>IF($A2012="","",INT((ROW()-2)/12)+1)</f>
        <v/>
      </c>
      <c r="E2012" s="14">
        <f>IF(AND(E2018&lt;&gt;"",D2018=D2006+1),E2006+(E2018-E2006)*6/12,"")</f>
        <v/>
      </c>
      <c r="F2012" s="14">
        <f>IF(AND(F2018&lt;&gt;"",D2018=D2006+1),F2006+(F2018-F2006)*6/12,"")</f>
        <v/>
      </c>
      <c r="G2012" s="14">
        <f>IF(AND(G2018&lt;&gt;"",D2018=D2006+1),G2006+(G2018-G2006)*6/12,"")</f>
        <v/>
      </c>
      <c r="H2012" s="14">
        <f>IF(AND(H2018&lt;&gt;"",D2018=D2006+1),H2006+(H2018-H2006)*6/12,"")</f>
        <v/>
      </c>
      <c r="I2012" s="14">
        <f>IF(AND(L2018&lt;&gt;"",D2018=D2006+1),I2006+(I2018-I2006)*6/12,"")</f>
        <v/>
      </c>
      <c r="J2012">
        <f>_xlfn.XLOOKUP($A2012,ALGLIB_SSA_XAUUSD!$AA$2:$AA$2401,ALGLIB_SSA_XAUUSD!$P$2:$P$2401,"",0)</f>
        <v/>
      </c>
      <c r="K2012">
        <f>_xlfn.XLOOKUP($A2012,ALGLIB_SSA_XAUUSD!$AA$2:$AA$2401,ALGLIB_SSA_XAUUSD!$Q$2:$Q$2401,"",0)</f>
        <v/>
      </c>
      <c r="L2012">
        <f>_xlfn.XLOOKUP($A2012,ALGLIB_SSA_XAUUSD!$AA$2:$AA$2401,ALGLIB_SSA_XAUUSD!$R$2:$R$2401,"",0)</f>
        <v/>
      </c>
      <c r="M2012">
        <f>_xlfn.XLOOKUP($A2012,ALGLIB_SSA_XAUUSD!$AA$2:$AA$2401,ALGLIB_SSA_XAUUSD!$S$2:$S$2401,"",0)</f>
        <v/>
      </c>
      <c r="N2012">
        <f>_xlfn.XLOOKUP($A2012,ALGLIB_SSA_XAUUSD!$AA$2:$AA$2401,ALGLIB_SSA_XAUUSD!$T$2:$T$2401,"",0)</f>
        <v/>
      </c>
      <c r="O2012">
        <f>_xlfn.XLOOKUP($A2012,ALGLIB_SSA_XAUUSD!$AA$2:$AA$2401,ALGLIB_SSA_XAUUSD!$U$2:$U$2401,"",0)</f>
        <v/>
      </c>
      <c r="P2012">
        <f>_xlfn.XLOOKUP($A2012,ALGLIB_SSA_XAUUSD!$AA$2:$AA$2401,ALGLIB_SSA_XAUUSD!$V$2:$V$2401,"",0)</f>
        <v/>
      </c>
      <c r="S2012">
        <f>A2012</f>
        <v/>
      </c>
      <c r="T2012">
        <f>J2012</f>
        <v/>
      </c>
      <c r="U2012">
        <f>K2012</f>
        <v/>
      </c>
      <c r="V2012" s="14">
        <f>IF($A2012="","",MOD(ROW()-2,12)+1)</f>
        <v/>
      </c>
      <c r="W2012">
        <f>L2012</f>
        <v/>
      </c>
      <c r="X2012" s="14">
        <f>IF(F2012="","",F2012)</f>
        <v/>
      </c>
      <c r="Y2012" s="14">
        <f>IF(G2012="","",G2012)</f>
        <v/>
      </c>
      <c r="Z2012">
        <f>M2012</f>
        <v/>
      </c>
      <c r="AA2012">
        <f>N2012</f>
        <v/>
      </c>
      <c r="AB2012" s="14">
        <f>IF(H2012="","",H2012)</f>
        <v/>
      </c>
      <c r="AC2012">
        <f>O2012</f>
        <v/>
      </c>
      <c r="AD2012" s="14">
        <f>IF(I2012="","",I2012)</f>
        <v/>
      </c>
      <c r="AE2012">
        <f>P2012</f>
        <v/>
      </c>
      <c r="AH2012">
        <f>IF(S2012&lt;&gt;"",S2012,AH2011+900)</f>
        <v/>
      </c>
      <c r="AI2012">
        <f>IF(T2012&lt;&gt;"",T2012,AI2011)</f>
        <v/>
      </c>
      <c r="AJ2012">
        <f>IF(U2012&lt;&gt;"",U2012,AJ2011)</f>
        <v/>
      </c>
      <c r="AK2012">
        <f>IF(W2012&lt;&gt;"",W2012,"")</f>
        <v/>
      </c>
      <c r="AL2012" s="14">
        <f>IF(X2012&lt;&gt;"",X2012,"")</f>
        <v/>
      </c>
      <c r="AM2012" s="14">
        <f>IF(Y2012&lt;&gt;"",Y2012,"")</f>
        <v/>
      </c>
      <c r="AN2012" s="14">
        <f>IF(OR(AL2012="",AM2012=""),"",AL2012-AM2012)</f>
        <v/>
      </c>
      <c r="AO2012">
        <f>IF(AN2012="","",IF(AN2012&gt;0,"Bullish","Bearish"))</f>
        <v/>
      </c>
      <c r="AP2012">
        <f>IF(AO2012="",AP2011,AO2012)</f>
        <v/>
      </c>
      <c r="AQ2012" s="14">
        <f>IF(AB2012&lt;&gt;"",AB2012,"")</f>
        <v/>
      </c>
      <c r="AR2012" s="14">
        <f>IF(AD2012&lt;&gt;"",AD2012,"")</f>
        <v/>
      </c>
      <c r="AS2012">
        <f>IF(AS2011+1=13,1,AS2011+1)</f>
        <v/>
      </c>
      <c r="AT2012">
        <f>IFERROR(IF(SLOPE($AQ$1994:$AQ$2005,$AS$1994:$AS$2005)&gt;0,MIN(3,ABS(SLOPE($AQ$1994:$AQ$2005,$AS$1994:$AS$2005))),IF(SLOPE($AQ$1994:$AQ$2005,$AS$1994:$AS$2005)&lt;-0.5,-0.5,0)),0)</f>
        <v/>
      </c>
      <c r="AU2012">
        <f>IFERROR(IF(SLOPE($AR$1994:$AR$2005,$AS$1994:$AS$2005)&lt;0,MAX(-3,-ABS(SLOPE($AR$1994:$AR$2005,$AS$1994:$AS$2005))),IF(SLOPE($AR$1994:$AR$2005,$AS$1994:$AS$2005)&gt;0.5,0.5,0)),0)</f>
        <v/>
      </c>
      <c r="AV2012">
        <f>($AQ$2006+(AT2012*(AS2012-1)))</f>
        <v/>
      </c>
      <c r="AW2012">
        <f>($AR$2006+(AU2012*(AS2012-1)))</f>
        <v/>
      </c>
      <c r="AX2012">
        <f>IF(AT2012&gt;0,AV2012+AT2012,AV2012)</f>
        <v/>
      </c>
      <c r="AY2012">
        <f>IF(AU2012&lt;0,AW2012+AU2012,AW2012)</f>
        <v/>
      </c>
      <c r="BA2012" s="14">
        <f>IFERROR(AX2012-AQ2012,"")</f>
        <v/>
      </c>
      <c r="BB2012" s="14">
        <f>IFERROR(AY2012-AR2012,"")</f>
        <v/>
      </c>
      <c r="BD2012">
        <f>AH2012</f>
        <v/>
      </c>
      <c r="BE2012">
        <f>AI2012</f>
        <v/>
      </c>
      <c r="BF2012">
        <f>AJ2012</f>
        <v/>
      </c>
      <c r="BG2012" s="14">
        <f>L2012</f>
        <v/>
      </c>
      <c r="BH2012" s="14">
        <f>IF(X2012="","",X2012)</f>
        <v/>
      </c>
      <c r="BI2012" s="14">
        <f>IF(Y2012="","",Y2012)</f>
        <v/>
      </c>
      <c r="BJ2012">
        <f>Z2012</f>
        <v/>
      </c>
      <c r="BK2012">
        <f>AA2012</f>
        <v/>
      </c>
      <c r="BL2012">
        <f>IFERROR(AX2012,"")</f>
        <v/>
      </c>
      <c r="BM2012">
        <f>IFERROR(AY2012,"")</f>
        <v/>
      </c>
    </row>
    <row r="2013" ht="14.25" customHeight="1">
      <c r="A2013">
        <f>ALGLIB_SSA_XAUUSD!AA2013</f>
        <v/>
      </c>
      <c r="B2013">
        <f>IF($A2013="","",INDEX(ALGLIB_SSA_XAUUSD!$B$2:$B$2401,MATCH($A2013,ALGLIB_SSA_XAUUSD!$A$2:$A$2401,1)))</f>
        <v/>
      </c>
      <c r="C2013">
        <f>IF($A2013="","",INDEX(ALGLIB_SSA_XAUUSD!$C$2:$C$2401,MATCH($A2013,ALGLIB_SSA_XAUUSD!$A$2:$A$2401,1)))</f>
        <v/>
      </c>
      <c r="D2013" s="14">
        <f>IF($A2013="","",INT((ROW()-2)/12)+1)</f>
        <v/>
      </c>
      <c r="E2013" s="14">
        <f>IF(AND(E2018&lt;&gt;"",D2018=D2006+1),E2006+(E2018-E2006)*7/12,"")</f>
        <v/>
      </c>
      <c r="F2013" s="14">
        <f>IF(AND(F2018&lt;&gt;"",D2018=D2006+1),F2006+(F2018-F2006)*7/12,"")</f>
        <v/>
      </c>
      <c r="G2013" s="14">
        <f>IF(AND(G2018&lt;&gt;"",D2018=D2006+1),G2006+(G2018-G2006)*7/12,"")</f>
        <v/>
      </c>
      <c r="H2013" s="14">
        <f>IF(AND(H2018&lt;&gt;"",D2018=D2006+1),H2006+(H2018-H2006)*7/12,"")</f>
        <v/>
      </c>
      <c r="I2013" s="14">
        <f>IF(AND(L2018&lt;&gt;"",D2018=D2006+1),I2006+(I2018-I2006)*7/12,"")</f>
        <v/>
      </c>
      <c r="J2013">
        <f>_xlfn.XLOOKUP($A2013,ALGLIB_SSA_XAUUSD!$AA$2:$AA$2401,ALGLIB_SSA_XAUUSD!$P$2:$P$2401,"",0)</f>
        <v/>
      </c>
      <c r="K2013">
        <f>_xlfn.XLOOKUP($A2013,ALGLIB_SSA_XAUUSD!$AA$2:$AA$2401,ALGLIB_SSA_XAUUSD!$Q$2:$Q$2401,"",0)</f>
        <v/>
      </c>
      <c r="L2013">
        <f>_xlfn.XLOOKUP($A2013,ALGLIB_SSA_XAUUSD!$AA$2:$AA$2401,ALGLIB_SSA_XAUUSD!$R$2:$R$2401,"",0)</f>
        <v/>
      </c>
      <c r="M2013">
        <f>_xlfn.XLOOKUP($A2013,ALGLIB_SSA_XAUUSD!$AA$2:$AA$2401,ALGLIB_SSA_XAUUSD!$S$2:$S$2401,"",0)</f>
        <v/>
      </c>
      <c r="N2013">
        <f>_xlfn.XLOOKUP($A2013,ALGLIB_SSA_XAUUSD!$AA$2:$AA$2401,ALGLIB_SSA_XAUUSD!$T$2:$T$2401,"",0)</f>
        <v/>
      </c>
      <c r="O2013">
        <f>_xlfn.XLOOKUP($A2013,ALGLIB_SSA_XAUUSD!$AA$2:$AA$2401,ALGLIB_SSA_XAUUSD!$U$2:$U$2401,"",0)</f>
        <v/>
      </c>
      <c r="P2013">
        <f>_xlfn.XLOOKUP($A2013,ALGLIB_SSA_XAUUSD!$AA$2:$AA$2401,ALGLIB_SSA_XAUUSD!$V$2:$V$2401,"",0)</f>
        <v/>
      </c>
      <c r="S2013">
        <f>A2013</f>
        <v/>
      </c>
      <c r="T2013">
        <f>J2013</f>
        <v/>
      </c>
      <c r="U2013">
        <f>K2013</f>
        <v/>
      </c>
      <c r="V2013" s="14">
        <f>IF($A2013="","",MOD(ROW()-2,12)+1)</f>
        <v/>
      </c>
      <c r="W2013">
        <f>L2013</f>
        <v/>
      </c>
      <c r="X2013" s="14">
        <f>IF(F2013="","",F2013)</f>
        <v/>
      </c>
      <c r="Y2013" s="14">
        <f>IF(G2013="","",G2013)</f>
        <v/>
      </c>
      <c r="Z2013">
        <f>M2013</f>
        <v/>
      </c>
      <c r="AA2013">
        <f>N2013</f>
        <v/>
      </c>
      <c r="AB2013" s="14">
        <f>IF(H2013="","",H2013)</f>
        <v/>
      </c>
      <c r="AC2013">
        <f>O2013</f>
        <v/>
      </c>
      <c r="AD2013" s="14">
        <f>IF(I2013="","",I2013)</f>
        <v/>
      </c>
      <c r="AE2013">
        <f>P2013</f>
        <v/>
      </c>
      <c r="AH2013">
        <f>IF(S2013&lt;&gt;"",S2013,AH2012+900)</f>
        <v/>
      </c>
      <c r="AI2013">
        <f>IF(T2013&lt;&gt;"",T2013,AI2012)</f>
        <v/>
      </c>
      <c r="AJ2013">
        <f>IF(U2013&lt;&gt;"",U2013,AJ2012)</f>
        <v/>
      </c>
      <c r="AK2013">
        <f>IF(W2013&lt;&gt;"",W2013,"")</f>
        <v/>
      </c>
      <c r="AL2013" s="14">
        <f>IF(X2013&lt;&gt;"",X2013,"")</f>
        <v/>
      </c>
      <c r="AM2013" s="14">
        <f>IF(Y2013&lt;&gt;"",Y2013,"")</f>
        <v/>
      </c>
      <c r="AN2013" s="14">
        <f>IF(OR(AL2013="",AM2013=""),"",AL2013-AM2013)</f>
        <v/>
      </c>
      <c r="AO2013">
        <f>IF(AN2013="","",IF(AN2013&gt;0,"Bullish","Bearish"))</f>
        <v/>
      </c>
      <c r="AP2013">
        <f>IF(AO2013="",AP2012,AO2013)</f>
        <v/>
      </c>
      <c r="AQ2013" s="14">
        <f>IF(AB2013&lt;&gt;"",AB2013,"")</f>
        <v/>
      </c>
      <c r="AR2013" s="14">
        <f>IF(AD2013&lt;&gt;"",AD2013,"")</f>
        <v/>
      </c>
      <c r="AS2013">
        <f>IF(AS2012+1=13,1,AS2012+1)</f>
        <v/>
      </c>
      <c r="AT2013">
        <f>IFERROR(IF(SLOPE($AQ$1994:$AQ$2005,$AS$1994:$AS$2005)&gt;0,MIN(3,ABS(SLOPE($AQ$1994:$AQ$2005,$AS$1994:$AS$2005))),IF(SLOPE($AQ$1994:$AQ$2005,$AS$1994:$AS$2005)&lt;-0.5,-0.5,0)),0)</f>
        <v/>
      </c>
      <c r="AU2013">
        <f>IFERROR(IF(SLOPE($AR$1994:$AR$2005,$AS$1994:$AS$2005)&lt;0,MAX(-3,-ABS(SLOPE($AR$1994:$AR$2005,$AS$1994:$AS$2005))),IF(SLOPE($AR$1994:$AR$2005,$AS$1994:$AS$2005)&gt;0.5,0.5,0)),0)</f>
        <v/>
      </c>
      <c r="AV2013">
        <f>($AQ$2006+(AT2013*(AS2013-1)))</f>
        <v/>
      </c>
      <c r="AW2013">
        <f>($AR$2006+(AU2013*(AS2013-1)))</f>
        <v/>
      </c>
      <c r="AX2013">
        <f>IF(AT2013&gt;0,AV2013+AT2013,AV2013)</f>
        <v/>
      </c>
      <c r="AY2013">
        <f>IF(AU2013&lt;0,AW2013+AU2013,AW2013)</f>
        <v/>
      </c>
      <c r="BA2013" s="14">
        <f>IFERROR(AX2013-AQ2013,"")</f>
        <v/>
      </c>
      <c r="BB2013" s="14">
        <f>IFERROR(AY2013-AR2013,"")</f>
        <v/>
      </c>
      <c r="BD2013">
        <f>AH2013</f>
        <v/>
      </c>
      <c r="BE2013">
        <f>AI2013</f>
        <v/>
      </c>
      <c r="BF2013">
        <f>AJ2013</f>
        <v/>
      </c>
      <c r="BG2013" s="14">
        <f>L2013</f>
        <v/>
      </c>
      <c r="BH2013" s="14">
        <f>IF(X2013="","",X2013)</f>
        <v/>
      </c>
      <c r="BI2013" s="14">
        <f>IF(Y2013="","",Y2013)</f>
        <v/>
      </c>
      <c r="BJ2013">
        <f>Z2013</f>
        <v/>
      </c>
      <c r="BK2013">
        <f>AA2013</f>
        <v/>
      </c>
      <c r="BL2013">
        <f>IFERROR(AX2013,"")</f>
        <v/>
      </c>
      <c r="BM2013">
        <f>IFERROR(AY2013,"")</f>
        <v/>
      </c>
    </row>
    <row r="2014" ht="14.25" customHeight="1">
      <c r="A2014">
        <f>ALGLIB_SSA_XAUUSD!AA2014</f>
        <v/>
      </c>
      <c r="B2014">
        <f>IF($A2014="","",INDEX(ALGLIB_SSA_XAUUSD!$B$2:$B$2401,MATCH($A2014,ALGLIB_SSA_XAUUSD!$A$2:$A$2401,1)))</f>
        <v/>
      </c>
      <c r="C2014">
        <f>IF($A2014="","",INDEX(ALGLIB_SSA_XAUUSD!$C$2:$C$2401,MATCH($A2014,ALGLIB_SSA_XAUUSD!$A$2:$A$2401,1)))</f>
        <v/>
      </c>
      <c r="D2014" s="14">
        <f>IF($A2014="","",INT((ROW()-2)/12)+1)</f>
        <v/>
      </c>
      <c r="E2014" s="14">
        <f>IF(AND(E2018&lt;&gt;"",D2018=D2006+1),E2006+(E2018-E2006)*8/12,"")</f>
        <v/>
      </c>
      <c r="F2014" s="14">
        <f>IF(AND(F2018&lt;&gt;"",D2018=D2006+1),F2006+(F2018-F2006)*8/12,"")</f>
        <v/>
      </c>
      <c r="G2014" s="14">
        <f>IF(AND(G2018&lt;&gt;"",D2018=D2006+1),G2006+(G2018-G2006)*8/12,"")</f>
        <v/>
      </c>
      <c r="H2014" s="14">
        <f>IF(AND(H2018&lt;&gt;"",D2018=D2006+1),H2006+(H2018-H2006)*8/12,"")</f>
        <v/>
      </c>
      <c r="I2014" s="14">
        <f>IF(AND(L2018&lt;&gt;"",D2018=D2006+1),I2006+(I2018-I2006)*8/12,"")</f>
        <v/>
      </c>
      <c r="J2014">
        <f>_xlfn.XLOOKUP($A2014,ALGLIB_SSA_XAUUSD!$AA$2:$AA$2401,ALGLIB_SSA_XAUUSD!$P$2:$P$2401,"",0)</f>
        <v/>
      </c>
      <c r="K2014">
        <f>_xlfn.XLOOKUP($A2014,ALGLIB_SSA_XAUUSD!$AA$2:$AA$2401,ALGLIB_SSA_XAUUSD!$Q$2:$Q$2401,"",0)</f>
        <v/>
      </c>
      <c r="L2014">
        <f>_xlfn.XLOOKUP($A2014,ALGLIB_SSA_XAUUSD!$AA$2:$AA$2401,ALGLIB_SSA_XAUUSD!$R$2:$R$2401,"",0)</f>
        <v/>
      </c>
      <c r="M2014">
        <f>_xlfn.XLOOKUP($A2014,ALGLIB_SSA_XAUUSD!$AA$2:$AA$2401,ALGLIB_SSA_XAUUSD!$S$2:$S$2401,"",0)</f>
        <v/>
      </c>
      <c r="N2014">
        <f>_xlfn.XLOOKUP($A2014,ALGLIB_SSA_XAUUSD!$AA$2:$AA$2401,ALGLIB_SSA_XAUUSD!$T$2:$T$2401,"",0)</f>
        <v/>
      </c>
      <c r="O2014">
        <f>_xlfn.XLOOKUP($A2014,ALGLIB_SSA_XAUUSD!$AA$2:$AA$2401,ALGLIB_SSA_XAUUSD!$U$2:$U$2401,"",0)</f>
        <v/>
      </c>
      <c r="P2014">
        <f>_xlfn.XLOOKUP($A2014,ALGLIB_SSA_XAUUSD!$AA$2:$AA$2401,ALGLIB_SSA_XAUUSD!$V$2:$V$2401,"",0)</f>
        <v/>
      </c>
      <c r="S2014">
        <f>A2014</f>
        <v/>
      </c>
      <c r="T2014">
        <f>J2014</f>
        <v/>
      </c>
      <c r="U2014">
        <f>K2014</f>
        <v/>
      </c>
      <c r="V2014" s="14">
        <f>IF($A2014="","",MOD(ROW()-2,12)+1)</f>
        <v/>
      </c>
      <c r="W2014">
        <f>L2014</f>
        <v/>
      </c>
      <c r="X2014" s="14">
        <f>IF(F2014="","",F2014)</f>
        <v/>
      </c>
      <c r="Y2014" s="14">
        <f>IF(G2014="","",G2014)</f>
        <v/>
      </c>
      <c r="Z2014">
        <f>M2014</f>
        <v/>
      </c>
      <c r="AA2014">
        <f>N2014</f>
        <v/>
      </c>
      <c r="AB2014" s="14">
        <f>IF(H2014="","",H2014)</f>
        <v/>
      </c>
      <c r="AC2014">
        <f>O2014</f>
        <v/>
      </c>
      <c r="AD2014" s="14">
        <f>IF(I2014="","",I2014)</f>
        <v/>
      </c>
      <c r="AE2014">
        <f>P2014</f>
        <v/>
      </c>
      <c r="AH2014">
        <f>IF(S2014&lt;&gt;"",S2014,AH2013+900)</f>
        <v/>
      </c>
      <c r="AI2014">
        <f>IF(T2014&lt;&gt;"",T2014,AI2013)</f>
        <v/>
      </c>
      <c r="AJ2014">
        <f>IF(U2014&lt;&gt;"",U2014,AJ2013)</f>
        <v/>
      </c>
      <c r="AK2014">
        <f>IF(W2014&lt;&gt;"",W2014,"")</f>
        <v/>
      </c>
      <c r="AL2014" s="14">
        <f>IF(X2014&lt;&gt;"",X2014,"")</f>
        <v/>
      </c>
      <c r="AM2014" s="14">
        <f>IF(Y2014&lt;&gt;"",Y2014,"")</f>
        <v/>
      </c>
      <c r="AN2014" s="14">
        <f>IF(OR(AL2014="",AM2014=""),"",AL2014-AM2014)</f>
        <v/>
      </c>
      <c r="AO2014">
        <f>IF(AN2014="","",IF(AN2014&gt;0,"Bullish","Bearish"))</f>
        <v/>
      </c>
      <c r="AP2014">
        <f>IF(AO2014="",AP2013,AO2014)</f>
        <v/>
      </c>
      <c r="AQ2014" s="14">
        <f>IF(AB2014&lt;&gt;"",AB2014,"")</f>
        <v/>
      </c>
      <c r="AR2014" s="14">
        <f>IF(AD2014&lt;&gt;"",AD2014,"")</f>
        <v/>
      </c>
      <c r="AS2014">
        <f>IF(AS2013+1=13,1,AS2013+1)</f>
        <v/>
      </c>
      <c r="AT2014">
        <f>IFERROR(IF(SLOPE($AQ$1994:$AQ$2005,$AS$1994:$AS$2005)&gt;0,MIN(3,ABS(SLOPE($AQ$1994:$AQ$2005,$AS$1994:$AS$2005))),IF(SLOPE($AQ$1994:$AQ$2005,$AS$1994:$AS$2005)&lt;-0.5,-0.5,0)),0)</f>
        <v/>
      </c>
      <c r="AU2014">
        <f>IFERROR(IF(SLOPE($AR$1994:$AR$2005,$AS$1994:$AS$2005)&lt;0,MAX(-3,-ABS(SLOPE($AR$1994:$AR$2005,$AS$1994:$AS$2005))),IF(SLOPE($AR$1994:$AR$2005,$AS$1994:$AS$2005)&gt;0.5,0.5,0)),0)</f>
        <v/>
      </c>
      <c r="AV2014">
        <f>($AQ$2006+(AT2014*(AS2014-1)))</f>
        <v/>
      </c>
      <c r="AW2014">
        <f>($AR$2006+(AU2014*(AS2014-1)))</f>
        <v/>
      </c>
      <c r="AX2014">
        <f>IF(AT2014&gt;0,AV2014+AT2014,AV2014)</f>
        <v/>
      </c>
      <c r="AY2014">
        <f>IF(AU2014&lt;0,AW2014+AU2014,AW2014)</f>
        <v/>
      </c>
      <c r="BA2014" s="14">
        <f>IFERROR(AX2014-AQ2014,"")</f>
        <v/>
      </c>
      <c r="BB2014" s="14">
        <f>IFERROR(AY2014-AR2014,"")</f>
        <v/>
      </c>
      <c r="BD2014">
        <f>AH2014</f>
        <v/>
      </c>
      <c r="BE2014">
        <f>AI2014</f>
        <v/>
      </c>
      <c r="BF2014">
        <f>AJ2014</f>
        <v/>
      </c>
      <c r="BG2014" s="14">
        <f>L2014</f>
        <v/>
      </c>
      <c r="BH2014" s="14">
        <f>IF(X2014="","",X2014)</f>
        <v/>
      </c>
      <c r="BI2014" s="14">
        <f>IF(Y2014="","",Y2014)</f>
        <v/>
      </c>
      <c r="BJ2014">
        <f>Z2014</f>
        <v/>
      </c>
      <c r="BK2014">
        <f>AA2014</f>
        <v/>
      </c>
      <c r="BL2014">
        <f>IFERROR(AX2014,"")</f>
        <v/>
      </c>
      <c r="BM2014">
        <f>IFERROR(AY2014,"")</f>
        <v/>
      </c>
    </row>
    <row r="2015" ht="14.25" customHeight="1">
      <c r="A2015">
        <f>ALGLIB_SSA_XAUUSD!AA2015</f>
        <v/>
      </c>
      <c r="B2015">
        <f>IF($A2015="","",INDEX(ALGLIB_SSA_XAUUSD!$B$2:$B$2401,MATCH($A2015,ALGLIB_SSA_XAUUSD!$A$2:$A$2401,1)))</f>
        <v/>
      </c>
      <c r="C2015">
        <f>IF($A2015="","",INDEX(ALGLIB_SSA_XAUUSD!$C$2:$C$2401,MATCH($A2015,ALGLIB_SSA_XAUUSD!$A$2:$A$2401,1)))</f>
        <v/>
      </c>
      <c r="D2015" s="14">
        <f>IF($A2015="","",INT((ROW()-2)/12)+1)</f>
        <v/>
      </c>
      <c r="E2015" s="14">
        <f>IF(AND(E2018&lt;&gt;"",D2018=D2006+1),E2006+(E2018-E2006)*9/12,"")</f>
        <v/>
      </c>
      <c r="F2015" s="14">
        <f>IF(AND(F2018&lt;&gt;"",D2018=D2006+1),F2006+(F2018-F2006)*9/12,"")</f>
        <v/>
      </c>
      <c r="G2015" s="14">
        <f>IF(AND(G2018&lt;&gt;"",D2018=D2006+1),G2006+(G2018-G2006)*9/12,"")</f>
        <v/>
      </c>
      <c r="H2015" s="14">
        <f>IF(AND(H2018&lt;&gt;"",D2018=D2006+1),H2006+(H2018-H2006)*9/12,"")</f>
        <v/>
      </c>
      <c r="I2015" s="14">
        <f>IF(AND(L2018&lt;&gt;"",D2018=D2006+1),I2006+(I2018-I2006)*9/12,"")</f>
        <v/>
      </c>
      <c r="J2015">
        <f>_xlfn.XLOOKUP($A2015,ALGLIB_SSA_XAUUSD!$AA$2:$AA$2401,ALGLIB_SSA_XAUUSD!$P$2:$P$2401,"",0)</f>
        <v/>
      </c>
      <c r="K2015">
        <f>_xlfn.XLOOKUP($A2015,ALGLIB_SSA_XAUUSD!$AA$2:$AA$2401,ALGLIB_SSA_XAUUSD!$Q$2:$Q$2401,"",0)</f>
        <v/>
      </c>
      <c r="L2015">
        <f>_xlfn.XLOOKUP($A2015,ALGLIB_SSA_XAUUSD!$AA$2:$AA$2401,ALGLIB_SSA_XAUUSD!$R$2:$R$2401,"",0)</f>
        <v/>
      </c>
      <c r="M2015">
        <f>_xlfn.XLOOKUP($A2015,ALGLIB_SSA_XAUUSD!$AA$2:$AA$2401,ALGLIB_SSA_XAUUSD!$S$2:$S$2401,"",0)</f>
        <v/>
      </c>
      <c r="N2015">
        <f>_xlfn.XLOOKUP($A2015,ALGLIB_SSA_XAUUSD!$AA$2:$AA$2401,ALGLIB_SSA_XAUUSD!$T$2:$T$2401,"",0)</f>
        <v/>
      </c>
      <c r="O2015">
        <f>_xlfn.XLOOKUP($A2015,ALGLIB_SSA_XAUUSD!$AA$2:$AA$2401,ALGLIB_SSA_XAUUSD!$U$2:$U$2401,"",0)</f>
        <v/>
      </c>
      <c r="P2015">
        <f>_xlfn.XLOOKUP($A2015,ALGLIB_SSA_XAUUSD!$AA$2:$AA$2401,ALGLIB_SSA_XAUUSD!$V$2:$V$2401,"",0)</f>
        <v/>
      </c>
      <c r="S2015">
        <f>A2015</f>
        <v/>
      </c>
      <c r="T2015">
        <f>J2015</f>
        <v/>
      </c>
      <c r="U2015">
        <f>K2015</f>
        <v/>
      </c>
      <c r="V2015" s="14">
        <f>IF($A2015="","",MOD(ROW()-2,12)+1)</f>
        <v/>
      </c>
      <c r="W2015">
        <f>L2015</f>
        <v/>
      </c>
      <c r="X2015" s="14">
        <f>IF(F2015="","",F2015)</f>
        <v/>
      </c>
      <c r="Y2015" s="14">
        <f>IF(G2015="","",G2015)</f>
        <v/>
      </c>
      <c r="Z2015">
        <f>M2015</f>
        <v/>
      </c>
      <c r="AA2015">
        <f>N2015</f>
        <v/>
      </c>
      <c r="AB2015" s="14">
        <f>IF(H2015="","",H2015)</f>
        <v/>
      </c>
      <c r="AC2015">
        <f>O2015</f>
        <v/>
      </c>
      <c r="AD2015" s="14">
        <f>IF(I2015="","",I2015)</f>
        <v/>
      </c>
      <c r="AE2015">
        <f>P2015</f>
        <v/>
      </c>
      <c r="AH2015">
        <f>IF(S2015&lt;&gt;"",S2015,AH2014+900)</f>
        <v/>
      </c>
      <c r="AI2015">
        <f>IF(T2015&lt;&gt;"",T2015,AI2014)</f>
        <v/>
      </c>
      <c r="AJ2015">
        <f>IF(U2015&lt;&gt;"",U2015,AJ2014)</f>
        <v/>
      </c>
      <c r="AK2015">
        <f>IF(W2015&lt;&gt;"",W2015,"")</f>
        <v/>
      </c>
      <c r="AL2015" s="14">
        <f>IF(X2015&lt;&gt;"",X2015,"")</f>
        <v/>
      </c>
      <c r="AM2015" s="14">
        <f>IF(Y2015&lt;&gt;"",Y2015,"")</f>
        <v/>
      </c>
      <c r="AN2015" s="14">
        <f>IF(OR(AL2015="",AM2015=""),"",AL2015-AM2015)</f>
        <v/>
      </c>
      <c r="AO2015">
        <f>IF(AN2015="","",IF(AN2015&gt;0,"Bullish","Bearish"))</f>
        <v/>
      </c>
      <c r="AP2015">
        <f>IF(AO2015="",AP2014,AO2015)</f>
        <v/>
      </c>
      <c r="AQ2015" s="14">
        <f>IF(AB2015&lt;&gt;"",AB2015,"")</f>
        <v/>
      </c>
      <c r="AR2015" s="14">
        <f>IF(AD2015&lt;&gt;"",AD2015,"")</f>
        <v/>
      </c>
      <c r="AS2015">
        <f>IF(AS2014+1=13,1,AS2014+1)</f>
        <v/>
      </c>
      <c r="AT2015">
        <f>IFERROR(IF(SLOPE($AQ$1994:$AQ$2005,$AS$1994:$AS$2005)&gt;0,MIN(3,ABS(SLOPE($AQ$1994:$AQ$2005,$AS$1994:$AS$2005))),IF(SLOPE($AQ$1994:$AQ$2005,$AS$1994:$AS$2005)&lt;-0.5,-0.5,0)),0)</f>
        <v/>
      </c>
      <c r="AU2015">
        <f>IFERROR(IF(SLOPE($AR$1994:$AR$2005,$AS$1994:$AS$2005)&lt;0,MAX(-3,-ABS(SLOPE($AR$1994:$AR$2005,$AS$1994:$AS$2005))),IF(SLOPE($AR$1994:$AR$2005,$AS$1994:$AS$2005)&gt;0.5,0.5,0)),0)</f>
        <v/>
      </c>
      <c r="AV2015">
        <f>($AQ$2006+(AT2015*(AS2015-1)))</f>
        <v/>
      </c>
      <c r="AW2015">
        <f>($AR$2006+(AU2015*(AS2015-1)))</f>
        <v/>
      </c>
      <c r="AX2015">
        <f>IF(AT2015&gt;0,AV2015+AT2015,AV2015)</f>
        <v/>
      </c>
      <c r="AY2015">
        <f>IF(AU2015&lt;0,AW2015+AU2015,AW2015)</f>
        <v/>
      </c>
      <c r="BA2015" s="14">
        <f>IFERROR(AX2015-AQ2015,"")</f>
        <v/>
      </c>
      <c r="BB2015" s="14">
        <f>IFERROR(AY2015-AR2015,"")</f>
        <v/>
      </c>
      <c r="BD2015">
        <f>AH2015</f>
        <v/>
      </c>
      <c r="BE2015">
        <f>AI2015</f>
        <v/>
      </c>
      <c r="BF2015">
        <f>AJ2015</f>
        <v/>
      </c>
      <c r="BG2015" s="14">
        <f>L2015</f>
        <v/>
      </c>
      <c r="BH2015" s="14">
        <f>IF(X2015="","",X2015)</f>
        <v/>
      </c>
      <c r="BI2015" s="14">
        <f>IF(Y2015="","",Y2015)</f>
        <v/>
      </c>
      <c r="BJ2015">
        <f>Z2015</f>
        <v/>
      </c>
      <c r="BK2015">
        <f>AA2015</f>
        <v/>
      </c>
      <c r="BL2015">
        <f>IFERROR(AX2015,"")</f>
        <v/>
      </c>
      <c r="BM2015">
        <f>IFERROR(AY2015,"")</f>
        <v/>
      </c>
    </row>
    <row r="2016" ht="14.25" customHeight="1">
      <c r="A2016">
        <f>ALGLIB_SSA_XAUUSD!AA2016</f>
        <v/>
      </c>
      <c r="B2016">
        <f>IF($A2016="","",INDEX(ALGLIB_SSA_XAUUSD!$B$2:$B$2401,MATCH($A2016,ALGLIB_SSA_XAUUSD!$A$2:$A$2401,1)))</f>
        <v/>
      </c>
      <c r="C2016">
        <f>IF($A2016="","",INDEX(ALGLIB_SSA_XAUUSD!$C$2:$C$2401,MATCH($A2016,ALGLIB_SSA_XAUUSD!$A$2:$A$2401,1)))</f>
        <v/>
      </c>
      <c r="D2016" s="14">
        <f>IF($A2016="","",INT((ROW()-2)/12)+1)</f>
        <v/>
      </c>
      <c r="E2016" s="14">
        <f>IF(AND(E2018&lt;&gt;"",D2018=D2006+1),E2006+(E2018-E2006)*10/12,"")</f>
        <v/>
      </c>
      <c r="F2016" s="14">
        <f>IF(AND(F2018&lt;&gt;"",D2018=D2006+1),F2006+(F2018-F2006)*10/12,"")</f>
        <v/>
      </c>
      <c r="G2016" s="14">
        <f>IF(AND(G2018&lt;&gt;"",D2018=D2006+1),G2006+(G2018-G2006)*10/12,"")</f>
        <v/>
      </c>
      <c r="H2016" s="14">
        <f>IF(AND(H2018&lt;&gt;"",D2018=D2006+1),H2006+(H2018-H2006)*10/12,"")</f>
        <v/>
      </c>
      <c r="I2016" s="14">
        <f>IF(AND(L2018&lt;&gt;"",D2018=D2006+1),I2006+(I2018-I2006)*10/12,"")</f>
        <v/>
      </c>
      <c r="J2016">
        <f>_xlfn.XLOOKUP($A2016,ALGLIB_SSA_XAUUSD!$AA$2:$AA$2401,ALGLIB_SSA_XAUUSD!$P$2:$P$2401,"",0)</f>
        <v/>
      </c>
      <c r="K2016">
        <f>_xlfn.XLOOKUP($A2016,ALGLIB_SSA_XAUUSD!$AA$2:$AA$2401,ALGLIB_SSA_XAUUSD!$Q$2:$Q$2401,"",0)</f>
        <v/>
      </c>
      <c r="L2016">
        <f>_xlfn.XLOOKUP($A2016,ALGLIB_SSA_XAUUSD!$AA$2:$AA$2401,ALGLIB_SSA_XAUUSD!$R$2:$R$2401,"",0)</f>
        <v/>
      </c>
      <c r="M2016">
        <f>_xlfn.XLOOKUP($A2016,ALGLIB_SSA_XAUUSD!$AA$2:$AA$2401,ALGLIB_SSA_XAUUSD!$S$2:$S$2401,"",0)</f>
        <v/>
      </c>
      <c r="N2016">
        <f>_xlfn.XLOOKUP($A2016,ALGLIB_SSA_XAUUSD!$AA$2:$AA$2401,ALGLIB_SSA_XAUUSD!$T$2:$T$2401,"",0)</f>
        <v/>
      </c>
      <c r="O2016">
        <f>_xlfn.XLOOKUP($A2016,ALGLIB_SSA_XAUUSD!$AA$2:$AA$2401,ALGLIB_SSA_XAUUSD!$U$2:$U$2401,"",0)</f>
        <v/>
      </c>
      <c r="P2016">
        <f>_xlfn.XLOOKUP($A2016,ALGLIB_SSA_XAUUSD!$AA$2:$AA$2401,ALGLIB_SSA_XAUUSD!$V$2:$V$2401,"",0)</f>
        <v/>
      </c>
      <c r="S2016">
        <f>A2016</f>
        <v/>
      </c>
      <c r="T2016">
        <f>J2016</f>
        <v/>
      </c>
      <c r="U2016">
        <f>K2016</f>
        <v/>
      </c>
      <c r="V2016" s="14">
        <f>IF($A2016="","",MOD(ROW()-2,12)+1)</f>
        <v/>
      </c>
      <c r="W2016">
        <f>L2016</f>
        <v/>
      </c>
      <c r="X2016" s="14">
        <f>IF(F2016="","",F2016)</f>
        <v/>
      </c>
      <c r="Y2016" s="14">
        <f>IF(G2016="","",G2016)</f>
        <v/>
      </c>
      <c r="Z2016">
        <f>M2016</f>
        <v/>
      </c>
      <c r="AA2016">
        <f>N2016</f>
        <v/>
      </c>
      <c r="AB2016" s="14">
        <f>IF(H2016="","",H2016)</f>
        <v/>
      </c>
      <c r="AC2016">
        <f>O2016</f>
        <v/>
      </c>
      <c r="AD2016" s="14">
        <f>IF(I2016="","",I2016)</f>
        <v/>
      </c>
      <c r="AE2016">
        <f>P2016</f>
        <v/>
      </c>
      <c r="AH2016">
        <f>IF(S2016&lt;&gt;"",S2016,AH2015+900)</f>
        <v/>
      </c>
      <c r="AI2016">
        <f>IF(T2016&lt;&gt;"",T2016,AI2015)</f>
        <v/>
      </c>
      <c r="AJ2016">
        <f>IF(U2016&lt;&gt;"",U2016,AJ2015)</f>
        <v/>
      </c>
      <c r="AK2016">
        <f>IF(W2016&lt;&gt;"",W2016,"")</f>
        <v/>
      </c>
      <c r="AL2016" s="14">
        <f>IF(X2016&lt;&gt;"",X2016,"")</f>
        <v/>
      </c>
      <c r="AM2016" s="14">
        <f>IF(Y2016&lt;&gt;"",Y2016,"")</f>
        <v/>
      </c>
      <c r="AN2016" s="14">
        <f>IF(OR(AL2016="",AM2016=""),"",AL2016-AM2016)</f>
        <v/>
      </c>
      <c r="AO2016">
        <f>IF(AN2016="","",IF(AN2016&gt;0,"Bullish","Bearish"))</f>
        <v/>
      </c>
      <c r="AP2016">
        <f>IF(AO2016="",AP2015,AO2016)</f>
        <v/>
      </c>
      <c r="AQ2016" s="14">
        <f>IF(AB2016&lt;&gt;"",AB2016,"")</f>
        <v/>
      </c>
      <c r="AR2016" s="14">
        <f>IF(AD2016&lt;&gt;"",AD2016,"")</f>
        <v/>
      </c>
      <c r="AS2016">
        <f>IF(AS2015+1=13,1,AS2015+1)</f>
        <v/>
      </c>
      <c r="AT2016">
        <f>IFERROR(IF(SLOPE($AQ$1994:$AQ$2005,$AS$1994:$AS$2005)&gt;0,MIN(3,ABS(SLOPE($AQ$1994:$AQ$2005,$AS$1994:$AS$2005))),IF(SLOPE($AQ$1994:$AQ$2005,$AS$1994:$AS$2005)&lt;-0.5,-0.5,0)),0)</f>
        <v/>
      </c>
      <c r="AU2016">
        <f>IFERROR(IF(SLOPE($AR$1994:$AR$2005,$AS$1994:$AS$2005)&lt;0,MAX(-3,-ABS(SLOPE($AR$1994:$AR$2005,$AS$1994:$AS$2005))),IF(SLOPE($AR$1994:$AR$2005,$AS$1994:$AS$2005)&gt;0.5,0.5,0)),0)</f>
        <v/>
      </c>
      <c r="AV2016">
        <f>($AQ$2006+(AT2016*(AS2016-1)))</f>
        <v/>
      </c>
      <c r="AW2016">
        <f>($AR$2006+(AU2016*(AS2016-1)))</f>
        <v/>
      </c>
      <c r="AX2016">
        <f>IF(AT2016&gt;0,AV2016+AT2016,AV2016)</f>
        <v/>
      </c>
      <c r="AY2016">
        <f>IF(AU2016&lt;0,AW2016+AU2016,AW2016)</f>
        <v/>
      </c>
      <c r="BA2016" s="14">
        <f>IFERROR(AX2016-AQ2016,"")</f>
        <v/>
      </c>
      <c r="BB2016" s="14">
        <f>IFERROR(AY2016-AR2016,"")</f>
        <v/>
      </c>
      <c r="BD2016">
        <f>AH2016</f>
        <v/>
      </c>
      <c r="BE2016">
        <f>AI2016</f>
        <v/>
      </c>
      <c r="BF2016">
        <f>AJ2016</f>
        <v/>
      </c>
      <c r="BG2016" s="14">
        <f>L2016</f>
        <v/>
      </c>
      <c r="BH2016" s="14">
        <f>IF(X2016="","",X2016)</f>
        <v/>
      </c>
      <c r="BI2016" s="14">
        <f>IF(Y2016="","",Y2016)</f>
        <v/>
      </c>
      <c r="BJ2016">
        <f>Z2016</f>
        <v/>
      </c>
      <c r="BK2016">
        <f>AA2016</f>
        <v/>
      </c>
      <c r="BL2016">
        <f>IFERROR(AX2016,"")</f>
        <v/>
      </c>
      <c r="BM2016">
        <f>IFERROR(AY2016,"")</f>
        <v/>
      </c>
    </row>
    <row r="2017" ht="14.25" customHeight="1">
      <c r="A2017">
        <f>ALGLIB_SSA_XAUUSD!AA2017</f>
        <v/>
      </c>
      <c r="B2017">
        <f>IF($A2017="","",INDEX(ALGLIB_SSA_XAUUSD!$B$2:$B$2401,MATCH($A2017,ALGLIB_SSA_XAUUSD!$A$2:$A$2401,1)))</f>
        <v/>
      </c>
      <c r="C2017">
        <f>IF($A2017="","",INDEX(ALGLIB_SSA_XAUUSD!$C$2:$C$2401,MATCH($A2017,ALGLIB_SSA_XAUUSD!$A$2:$A$2401,1)))</f>
        <v/>
      </c>
      <c r="D2017" s="14">
        <f>IF($A2017="","",INT((ROW()-2)/12)+1)</f>
        <v/>
      </c>
      <c r="E2017" s="14">
        <f>IF(AND(E2018&lt;&gt;"",D2018=D2006+1),E2006+(E2018-E2006)*11/12,"")</f>
        <v/>
      </c>
      <c r="F2017" s="14">
        <f>IF(AND(F2018&lt;&gt;"",D2018=D2006+1),F2006+(F2018-F2006)*11/12,"")</f>
        <v/>
      </c>
      <c r="G2017" s="14">
        <f>IF(AND(G2018&lt;&gt;"",D2018=D2006+1),G2006+(G2018-G2006)*11/12,"")</f>
        <v/>
      </c>
      <c r="H2017" s="14">
        <f>IF(AND(H2018&lt;&gt;"",D2018=D2006+1),H2006+(H2018-H2006)*11/12,"")</f>
        <v/>
      </c>
      <c r="I2017" s="14">
        <f>IF(AND(L2018&lt;&gt;"",D2018=D2006+1),I2006+(I2018-I2006)*11/12,"")</f>
        <v/>
      </c>
      <c r="J2017">
        <f>_xlfn.XLOOKUP($A2017,ALGLIB_SSA_XAUUSD!$AA$2:$AA$2401,ALGLIB_SSA_XAUUSD!$P$2:$P$2401,"",0)</f>
        <v/>
      </c>
      <c r="K2017">
        <f>_xlfn.XLOOKUP($A2017,ALGLIB_SSA_XAUUSD!$AA$2:$AA$2401,ALGLIB_SSA_XAUUSD!$Q$2:$Q$2401,"",0)</f>
        <v/>
      </c>
      <c r="L2017">
        <f>_xlfn.XLOOKUP($A2017,ALGLIB_SSA_XAUUSD!$AA$2:$AA$2401,ALGLIB_SSA_XAUUSD!$R$2:$R$2401,"",0)</f>
        <v/>
      </c>
      <c r="M2017">
        <f>_xlfn.XLOOKUP($A2017,ALGLIB_SSA_XAUUSD!$AA$2:$AA$2401,ALGLIB_SSA_XAUUSD!$S$2:$S$2401,"",0)</f>
        <v/>
      </c>
      <c r="N2017">
        <f>_xlfn.XLOOKUP($A2017,ALGLIB_SSA_XAUUSD!$AA$2:$AA$2401,ALGLIB_SSA_XAUUSD!$T$2:$T$2401,"",0)</f>
        <v/>
      </c>
      <c r="O2017">
        <f>_xlfn.XLOOKUP($A2017,ALGLIB_SSA_XAUUSD!$AA$2:$AA$2401,ALGLIB_SSA_XAUUSD!$U$2:$U$2401,"",0)</f>
        <v/>
      </c>
      <c r="P2017">
        <f>_xlfn.XLOOKUP($A2017,ALGLIB_SSA_XAUUSD!$AA$2:$AA$2401,ALGLIB_SSA_XAUUSD!$V$2:$V$2401,"",0)</f>
        <v/>
      </c>
      <c r="S2017">
        <f>A2017</f>
        <v/>
      </c>
      <c r="T2017">
        <f>J2017</f>
        <v/>
      </c>
      <c r="U2017">
        <f>K2017</f>
        <v/>
      </c>
      <c r="V2017" s="14">
        <f>IF($A2017="","",MOD(ROW()-2,12)+1)</f>
        <v/>
      </c>
      <c r="W2017">
        <f>L2017</f>
        <v/>
      </c>
      <c r="X2017" s="14">
        <f>IF(F2017="","",F2017)</f>
        <v/>
      </c>
      <c r="Y2017" s="14">
        <f>IF(G2017="","",G2017)</f>
        <v/>
      </c>
      <c r="Z2017">
        <f>M2017</f>
        <v/>
      </c>
      <c r="AA2017">
        <f>N2017</f>
        <v/>
      </c>
      <c r="AB2017" s="14">
        <f>IF(H2017="","",H2017)</f>
        <v/>
      </c>
      <c r="AC2017">
        <f>O2017</f>
        <v/>
      </c>
      <c r="AD2017" s="14">
        <f>IF(I2017="","",I2017)</f>
        <v/>
      </c>
      <c r="AE2017">
        <f>P2017</f>
        <v/>
      </c>
      <c r="AH2017">
        <f>IF(S2017&lt;&gt;"",S2017,AH2016+900)</f>
        <v/>
      </c>
      <c r="AI2017">
        <f>IF(T2017&lt;&gt;"",T2017,AI2016)</f>
        <v/>
      </c>
      <c r="AJ2017">
        <f>IF(U2017&lt;&gt;"",U2017,AJ2016)</f>
        <v/>
      </c>
      <c r="AK2017">
        <f>IF(W2017&lt;&gt;"",W2017,"")</f>
        <v/>
      </c>
      <c r="AL2017" s="14">
        <f>IF(X2017&lt;&gt;"",X2017,"")</f>
        <v/>
      </c>
      <c r="AM2017" s="14">
        <f>IF(Y2017&lt;&gt;"",Y2017,"")</f>
        <v/>
      </c>
      <c r="AN2017" s="14">
        <f>IF(OR(AL2017="",AM2017=""),"",AL2017-AM2017)</f>
        <v/>
      </c>
      <c r="AO2017">
        <f>IF(AN2017="","",IF(AN2017&gt;0,"Bullish","Bearish"))</f>
        <v/>
      </c>
      <c r="AP2017">
        <f>IF(AO2017="",AP2016,AO2017)</f>
        <v/>
      </c>
      <c r="AQ2017" s="14">
        <f>IF(AB2017&lt;&gt;"",AB2017,"")</f>
        <v/>
      </c>
      <c r="AR2017" s="14">
        <f>IF(AD2017&lt;&gt;"",AD2017,"")</f>
        <v/>
      </c>
      <c r="AS2017">
        <f>IF(AS2016+1=13,1,AS2016+1)</f>
        <v/>
      </c>
      <c r="AT2017">
        <f>IFERROR(IF(SLOPE($AQ$1994:$AQ$2005,$AS$1994:$AS$2005)&gt;0,MIN(3,ABS(SLOPE($AQ$1994:$AQ$2005,$AS$1994:$AS$2005))),IF(SLOPE($AQ$1994:$AQ$2005,$AS$1994:$AS$2005)&lt;-0.5,-0.5,0)),0)</f>
        <v/>
      </c>
      <c r="AU2017">
        <f>IFERROR(IF(SLOPE($AR$1994:$AR$2005,$AS$1994:$AS$2005)&lt;0,MAX(-3,-ABS(SLOPE($AR$1994:$AR$2005,$AS$1994:$AS$2005))),IF(SLOPE($AR$1994:$AR$2005,$AS$1994:$AS$2005)&gt;0.5,0.5,0)),0)</f>
        <v/>
      </c>
      <c r="AV2017">
        <f>($AQ$2006+(AT2017*(AS2017-1)))</f>
        <v/>
      </c>
      <c r="AW2017">
        <f>($AR$2006+(AU2017*(AS2017-1)))</f>
        <v/>
      </c>
      <c r="AX2017">
        <f>IF(AT2017&gt;0,AV2017+AT2017,AV2017)</f>
        <v/>
      </c>
      <c r="AY2017">
        <f>IF(AU2017&lt;0,AW2017+AU2017,AW2017)</f>
        <v/>
      </c>
      <c r="BA2017" s="14">
        <f>IFERROR(AX2017-AQ2017,"")</f>
        <v/>
      </c>
      <c r="BB2017" s="14">
        <f>IFERROR(AY2017-AR2017,"")</f>
        <v/>
      </c>
      <c r="BD2017">
        <f>AH2017</f>
        <v/>
      </c>
      <c r="BE2017">
        <f>AI2017</f>
        <v/>
      </c>
      <c r="BF2017">
        <f>AJ2017</f>
        <v/>
      </c>
      <c r="BG2017" s="14">
        <f>L2017</f>
        <v/>
      </c>
      <c r="BH2017" s="14">
        <f>IF(X2017="","",X2017)</f>
        <v/>
      </c>
      <c r="BI2017" s="14">
        <f>IF(Y2017="","",Y2017)</f>
        <v/>
      </c>
      <c r="BJ2017">
        <f>Z2017</f>
        <v/>
      </c>
      <c r="BK2017">
        <f>AA2017</f>
        <v/>
      </c>
      <c r="BL2017">
        <f>IFERROR(AX2017,"")</f>
        <v/>
      </c>
      <c r="BM2017">
        <f>IFERROR(AY2017,"")</f>
        <v/>
      </c>
    </row>
    <row r="2018" ht="14.25" customHeight="1">
      <c r="A2018">
        <f>ALGLIB_SSA_XAUUSD!AA2018</f>
        <v/>
      </c>
      <c r="B2018">
        <f>IF($A2018="","",INDEX(ALGLIB_SSA_XAUUSD!$B$2:$B$2401,MATCH($A2018,ALGLIB_SSA_XAUUSD!$A$2:$A$2401,1)))</f>
        <v/>
      </c>
      <c r="C2018">
        <f>IF($A2018="","",INDEX(ALGLIB_SSA_XAUUSD!$C$2:$C$2401,MATCH($A2018,ALGLIB_SSA_XAUUSD!$A$2:$A$2401,1)))</f>
        <v/>
      </c>
      <c r="D2018" s="14">
        <f>IF($A2018="","",INT((ROW()-2)/12)+1)</f>
        <v/>
      </c>
      <c r="E2018" s="14">
        <f>IF($A2018="","",INDEX(ALGLIB_SSA_XAUUSD!$D$2:$D$2401,MATCH($A2018,ALGLIB_SSA_XAUUSD!$A$2:$A$2401,1)))</f>
        <v/>
      </c>
      <c r="F2018" s="14">
        <f>IF($A2018="","",INDEX(ALGLIB_SSA_XAUUSD!$E$2:$E$2401,MATCH($A2018,ALGLIB_SSA_XAUUSD!$A$2:$A$2401,1)))</f>
        <v/>
      </c>
      <c r="G2018" s="14">
        <f>IF($A2018="","",INDEX(ALGLIB_SSA_XAUUSD!$F$2:$F$2401,MATCH($A2018,ALGLIB_SSA_XAUUSD!$A$2:$A$2401,1)))</f>
        <v/>
      </c>
      <c r="H2018" s="14">
        <f>IF($A2018="","",INDEX(ALGLIB_SSA_XAUUSD!$G$2:$G$2401,MATCH($A2018,ALGLIB_SSA_XAUUSD!$A$2:$A$2401,1)))</f>
        <v/>
      </c>
      <c r="I2018" s="14">
        <f>IF($A2018="","",INDEX(ALGLIB_SSA_XAUUSD!$H$2:$H$2401,MATCH($A2018,ALGLIB_SSA_XAUUSD!$A$2:$A$2401,1)))</f>
        <v/>
      </c>
      <c r="J2018">
        <f>_xlfn.XLOOKUP($A2018,ALGLIB_SSA_XAUUSD!$AA$2:$AA$2401,ALGLIB_SSA_XAUUSD!$P$2:$P$2401,"",0)</f>
        <v/>
      </c>
      <c r="K2018">
        <f>_xlfn.XLOOKUP($A2018,ALGLIB_SSA_XAUUSD!$AA$2:$AA$2401,ALGLIB_SSA_XAUUSD!$Q$2:$Q$2401,"",0)</f>
        <v/>
      </c>
      <c r="L2018">
        <f>_xlfn.XLOOKUP($A2018,ALGLIB_SSA_XAUUSD!$AA$2:$AA$2401,ALGLIB_SSA_XAUUSD!$R$2:$R$2401,"",0)</f>
        <v/>
      </c>
      <c r="M2018">
        <f>_xlfn.XLOOKUP($A2018,ALGLIB_SSA_XAUUSD!$AA$2:$AA$2401,ALGLIB_SSA_XAUUSD!$S$2:$S$2401,"",0)</f>
        <v/>
      </c>
      <c r="N2018">
        <f>_xlfn.XLOOKUP($A2018,ALGLIB_SSA_XAUUSD!$AA$2:$AA$2401,ALGLIB_SSA_XAUUSD!$T$2:$T$2401,"",0)</f>
        <v/>
      </c>
      <c r="O2018">
        <f>_xlfn.XLOOKUP($A2018,ALGLIB_SSA_XAUUSD!$AA$2:$AA$2401,ALGLIB_SSA_XAUUSD!$U$2:$U$2401,"",0)</f>
        <v/>
      </c>
      <c r="P2018">
        <f>_xlfn.XLOOKUP($A2018,ALGLIB_SSA_XAUUSD!$AA$2:$AA$2401,ALGLIB_SSA_XAUUSD!$V$2:$V$2401,"",0)</f>
        <v/>
      </c>
      <c r="S2018">
        <f>A2018</f>
        <v/>
      </c>
      <c r="T2018">
        <f>J2018</f>
        <v/>
      </c>
      <c r="U2018">
        <f>K2018</f>
        <v/>
      </c>
      <c r="V2018" s="14">
        <f>IF($A2018="","",MOD(ROW()-2,12)+1)</f>
        <v/>
      </c>
      <c r="W2018">
        <f>L2018</f>
        <v/>
      </c>
      <c r="X2018" s="14">
        <f>IF(F2018="","",F2018)</f>
        <v/>
      </c>
      <c r="Y2018" s="14">
        <f>IF(G2018="","",G2018)</f>
        <v/>
      </c>
      <c r="Z2018">
        <f>M2018</f>
        <v/>
      </c>
      <c r="AA2018">
        <f>N2018</f>
        <v/>
      </c>
      <c r="AB2018" s="14">
        <f>IF(H2018="","",H2018)</f>
        <v/>
      </c>
      <c r="AC2018">
        <f>O2018</f>
        <v/>
      </c>
      <c r="AD2018" s="14">
        <f>IF(I2018="","",I2018)</f>
        <v/>
      </c>
      <c r="AE2018">
        <f>P2018</f>
        <v/>
      </c>
      <c r="AH2018">
        <f>IF(S2018&lt;&gt;"",S2018,AH2017+900)</f>
        <v/>
      </c>
      <c r="AI2018">
        <f>IF(T2018&lt;&gt;"",T2018,AI2017)</f>
        <v/>
      </c>
      <c r="AJ2018">
        <f>IF(U2018&lt;&gt;"",U2018,AJ2017)</f>
        <v/>
      </c>
      <c r="AK2018">
        <f>IF(W2018&lt;&gt;"",W2018,"")</f>
        <v/>
      </c>
      <c r="AL2018" s="14">
        <f>IF(X2018&lt;&gt;"",X2018,"")</f>
        <v/>
      </c>
      <c r="AM2018" s="14">
        <f>IF(Y2018&lt;&gt;"",Y2018,"")</f>
        <v/>
      </c>
      <c r="AN2018" s="14">
        <f>IF(OR(AL2018="",AM2018=""),"",AL2018-AM2018)</f>
        <v/>
      </c>
      <c r="AO2018">
        <f>IF(AN2018="","",IF(AN2018&gt;0,"Bullish","Bearish"))</f>
        <v/>
      </c>
      <c r="AP2018">
        <f>IF(AO2018="",AP2017,AO2018)</f>
        <v/>
      </c>
      <c r="AQ2018" s="14">
        <f>IF(AB2018&lt;&gt;"",AB2018,"")</f>
        <v/>
      </c>
      <c r="AR2018" s="14">
        <f>IF(AD2018&lt;&gt;"",AD2018,"")</f>
        <v/>
      </c>
      <c r="AS2018">
        <f>IF(AS2017+1=13,1,AS2017+1)</f>
        <v/>
      </c>
      <c r="AT2018">
        <f>IFERROR(IF(SLOPE($AQ$2006:$AQ$2017,$AS$2006:$AS$2017)&gt;0,MIN(3,ABS(SLOPE($AQ$2006:$AQ$2017,$AS$2006:$AS$2017))),IF(SLOPE($AQ$2006:$AQ$2017,$AS$2006:$AS$2017)&lt;-0.5,-0.5,0)),0)</f>
        <v/>
      </c>
      <c r="AU2018">
        <f>IFERROR(IF(SLOPE($AR$2006:$AR$2017,$AS$2006:$AS$2017)&lt;0,MAX(-3,-ABS(SLOPE($AR$2006:$AR$2017,$AS$2006:$AS$2017))),IF(SLOPE($AR$2006:$AR$2017,$AS$2006:$AS$2017)&gt;0.5,0.5,0)),0)</f>
        <v/>
      </c>
      <c r="AV2018">
        <f>($AQ$2018+(AT2018*(AS2018-1)))</f>
        <v/>
      </c>
      <c r="AW2018">
        <f>($AR$2018+(AU2018*(AS2018-1)))</f>
        <v/>
      </c>
      <c r="AX2018">
        <f>IF(AT2018&gt;0,AV2018+AT2018,AV2018)</f>
        <v/>
      </c>
      <c r="AY2018">
        <f>IF(AU2018&lt;0,AW2018+AU2018,AW2018)</f>
        <v/>
      </c>
      <c r="BA2018" s="14">
        <f>IFERROR(AX2018-AQ2018,"")</f>
        <v/>
      </c>
      <c r="BB2018" s="14">
        <f>IFERROR(AY2018-AR2018,"")</f>
        <v/>
      </c>
      <c r="BD2018">
        <f>AH2018</f>
        <v/>
      </c>
      <c r="BE2018">
        <f>AI2018</f>
        <v/>
      </c>
      <c r="BF2018">
        <f>AJ2018</f>
        <v/>
      </c>
      <c r="BG2018" s="14">
        <f>L2018</f>
        <v/>
      </c>
      <c r="BH2018" s="14">
        <f>IF(X2018="","",X2018)</f>
        <v/>
      </c>
      <c r="BI2018" s="14">
        <f>IF(Y2018="","",Y2018)</f>
        <v/>
      </c>
      <c r="BJ2018">
        <f>Z2018</f>
        <v/>
      </c>
      <c r="BK2018">
        <f>AA2018</f>
        <v/>
      </c>
      <c r="BL2018">
        <f>IFERROR(AX2018,"")</f>
        <v/>
      </c>
      <c r="BM2018">
        <f>IFERROR(AY2018,"")</f>
        <v/>
      </c>
    </row>
    <row r="2019" ht="14.25" customHeight="1">
      <c r="A2019">
        <f>ALGLIB_SSA_XAUUSD!AA2019</f>
        <v/>
      </c>
      <c r="B2019">
        <f>IF($A2019="","",INDEX(ALGLIB_SSA_XAUUSD!$B$2:$B$2401,MATCH($A2019,ALGLIB_SSA_XAUUSD!$A$2:$A$2401,1)))</f>
        <v/>
      </c>
      <c r="C2019">
        <f>IF($A2019="","",INDEX(ALGLIB_SSA_XAUUSD!$C$2:$C$2401,MATCH($A2019,ALGLIB_SSA_XAUUSD!$A$2:$A$2401,1)))</f>
        <v/>
      </c>
      <c r="D2019" s="14">
        <f>IF($A2019="","",INT((ROW()-2)/12)+1)</f>
        <v/>
      </c>
      <c r="E2019" s="14">
        <f>IF(AND(E2030&lt;&gt;"",D2030=D2018+1),E2018+(E2030-E2018)*1/12,"")</f>
        <v/>
      </c>
      <c r="F2019" s="14">
        <f>IF(AND(F2030&lt;&gt;"",D2030=D2018+1),F2018+(F2030-F2018)*1/12,"")</f>
        <v/>
      </c>
      <c r="G2019" s="14">
        <f>IF(AND(G2030&lt;&gt;"",D2030=D2018+1),G2018+(G2030-G2018)*1/12,"")</f>
        <v/>
      </c>
      <c r="H2019" s="14">
        <f>IF(AND(H2030&lt;&gt;"",D2030=D2018+1),H2018+(H2030-H2018)*1/12,"")</f>
        <v/>
      </c>
      <c r="I2019" s="14">
        <f>IF(AND(L2030&lt;&gt;"",D2030=D2018+1),I2018+(I2030-I2018)*1/12,"")</f>
        <v/>
      </c>
      <c r="J2019">
        <f>_xlfn.XLOOKUP($A2019,ALGLIB_SSA_XAUUSD!$AA$2:$AA$2401,ALGLIB_SSA_XAUUSD!$P$2:$P$2401,"",0)</f>
        <v/>
      </c>
      <c r="K2019">
        <f>_xlfn.XLOOKUP($A2019,ALGLIB_SSA_XAUUSD!$AA$2:$AA$2401,ALGLIB_SSA_XAUUSD!$Q$2:$Q$2401,"",0)</f>
        <v/>
      </c>
      <c r="L2019">
        <f>_xlfn.XLOOKUP($A2019,ALGLIB_SSA_XAUUSD!$AA$2:$AA$2401,ALGLIB_SSA_XAUUSD!$R$2:$R$2401,"",0)</f>
        <v/>
      </c>
      <c r="M2019">
        <f>_xlfn.XLOOKUP($A2019,ALGLIB_SSA_XAUUSD!$AA$2:$AA$2401,ALGLIB_SSA_XAUUSD!$S$2:$S$2401,"",0)</f>
        <v/>
      </c>
      <c r="N2019">
        <f>_xlfn.XLOOKUP($A2019,ALGLIB_SSA_XAUUSD!$AA$2:$AA$2401,ALGLIB_SSA_XAUUSD!$T$2:$T$2401,"",0)</f>
        <v/>
      </c>
      <c r="O2019">
        <f>_xlfn.XLOOKUP($A2019,ALGLIB_SSA_XAUUSD!$AA$2:$AA$2401,ALGLIB_SSA_XAUUSD!$U$2:$U$2401,"",0)</f>
        <v/>
      </c>
      <c r="P2019">
        <f>_xlfn.XLOOKUP($A2019,ALGLIB_SSA_XAUUSD!$AA$2:$AA$2401,ALGLIB_SSA_XAUUSD!$V$2:$V$2401,"",0)</f>
        <v/>
      </c>
      <c r="S2019">
        <f>A2019</f>
        <v/>
      </c>
      <c r="T2019">
        <f>J2019</f>
        <v/>
      </c>
      <c r="U2019">
        <f>K2019</f>
        <v/>
      </c>
      <c r="V2019" s="14">
        <f>IF($A2019="","",MOD(ROW()-2,12)+1)</f>
        <v/>
      </c>
      <c r="W2019">
        <f>L2019</f>
        <v/>
      </c>
      <c r="X2019" s="14">
        <f>IF(F2019="","",F2019)</f>
        <v/>
      </c>
      <c r="Y2019" s="14">
        <f>IF(G2019="","",G2019)</f>
        <v/>
      </c>
      <c r="Z2019">
        <f>M2019</f>
        <v/>
      </c>
      <c r="AA2019">
        <f>N2019</f>
        <v/>
      </c>
      <c r="AB2019" s="14">
        <f>IF(H2019="","",H2019)</f>
        <v/>
      </c>
      <c r="AC2019">
        <f>O2019</f>
        <v/>
      </c>
      <c r="AD2019" s="14">
        <f>IF(I2019="","",I2019)</f>
        <v/>
      </c>
      <c r="AE2019">
        <f>P2019</f>
        <v/>
      </c>
      <c r="AH2019">
        <f>IF(S2019&lt;&gt;"",S2019,AH2018+900)</f>
        <v/>
      </c>
      <c r="AI2019">
        <f>IF(T2019&lt;&gt;"",T2019,AI2018)</f>
        <v/>
      </c>
      <c r="AJ2019">
        <f>IF(U2019&lt;&gt;"",U2019,AJ2018)</f>
        <v/>
      </c>
      <c r="AK2019">
        <f>IF(W2019&lt;&gt;"",W2019,"")</f>
        <v/>
      </c>
      <c r="AL2019" s="14">
        <f>IF(X2019&lt;&gt;"",X2019,"")</f>
        <v/>
      </c>
      <c r="AM2019" s="14">
        <f>IF(Y2019&lt;&gt;"",Y2019,"")</f>
        <v/>
      </c>
      <c r="AN2019" s="14">
        <f>IF(OR(AL2019="",AM2019=""),"",AL2019-AM2019)</f>
        <v/>
      </c>
      <c r="AO2019">
        <f>IF(AN2019="","",IF(AN2019&gt;0,"Bullish","Bearish"))</f>
        <v/>
      </c>
      <c r="AP2019">
        <f>IF(AO2019="",AP2018,AO2019)</f>
        <v/>
      </c>
      <c r="AQ2019" s="14">
        <f>IF(AB2019&lt;&gt;"",AB2019,"")</f>
        <v/>
      </c>
      <c r="AR2019" s="14">
        <f>IF(AD2019&lt;&gt;"",AD2019,"")</f>
        <v/>
      </c>
      <c r="AS2019">
        <f>IF(AS2018+1=13,1,AS2018+1)</f>
        <v/>
      </c>
      <c r="AT2019">
        <f>IFERROR(IF(SLOPE($AQ$2006:$AQ$2017,$AS$2006:$AS$2017)&gt;0,MIN(3,ABS(SLOPE($AQ$2006:$AQ$2017,$AS$2006:$AS$2017))),IF(SLOPE($AQ$2006:$AQ$2017,$AS$2006:$AS$2017)&lt;-0.5,-0.5,0)),0)</f>
        <v/>
      </c>
      <c r="AU2019">
        <f>IFERROR(IF(SLOPE($AR$2006:$AR$2017,$AS$2006:$AS$2017)&lt;0,MAX(-3,-ABS(SLOPE($AR$2006:$AR$2017,$AS$2006:$AS$2017))),IF(SLOPE($AR$2006:$AR$2017,$AS$2006:$AS$2017)&gt;0.5,0.5,0)),0)</f>
        <v/>
      </c>
      <c r="AV2019">
        <f>($AQ$2018+(AT2019*(AS2019-1)))</f>
        <v/>
      </c>
      <c r="AW2019">
        <f>($AR$2018+(AU2019*(AS2019-1)))</f>
        <v/>
      </c>
      <c r="AX2019">
        <f>IF(AT2019&gt;0,AV2019+AT2019,AV2019)</f>
        <v/>
      </c>
      <c r="AY2019">
        <f>IF(AU2019&lt;0,AW2019+AU2019,AW2019)</f>
        <v/>
      </c>
      <c r="BA2019" s="14">
        <f>IFERROR(AX2019-AQ2019,"")</f>
        <v/>
      </c>
      <c r="BB2019" s="14">
        <f>IFERROR(AY2019-AR2019,"")</f>
        <v/>
      </c>
      <c r="BD2019">
        <f>AH2019</f>
        <v/>
      </c>
      <c r="BE2019">
        <f>AI2019</f>
        <v/>
      </c>
      <c r="BF2019">
        <f>AJ2019</f>
        <v/>
      </c>
      <c r="BG2019" s="14">
        <f>L2019</f>
        <v/>
      </c>
      <c r="BH2019" s="14">
        <f>IF(X2019="","",X2019)</f>
        <v/>
      </c>
      <c r="BI2019" s="14">
        <f>IF(Y2019="","",Y2019)</f>
        <v/>
      </c>
      <c r="BJ2019">
        <f>Z2019</f>
        <v/>
      </c>
      <c r="BK2019">
        <f>AA2019</f>
        <v/>
      </c>
      <c r="BL2019">
        <f>IFERROR(AX2019,"")</f>
        <v/>
      </c>
      <c r="BM2019">
        <f>IFERROR(AY2019,"")</f>
        <v/>
      </c>
    </row>
    <row r="2020" ht="14.25" customHeight="1">
      <c r="A2020">
        <f>ALGLIB_SSA_XAUUSD!AA2020</f>
        <v/>
      </c>
      <c r="B2020">
        <f>IF($A2020="","",INDEX(ALGLIB_SSA_XAUUSD!$B$2:$B$2401,MATCH($A2020,ALGLIB_SSA_XAUUSD!$A$2:$A$2401,1)))</f>
        <v/>
      </c>
      <c r="C2020">
        <f>IF($A2020="","",INDEX(ALGLIB_SSA_XAUUSD!$C$2:$C$2401,MATCH($A2020,ALGLIB_SSA_XAUUSD!$A$2:$A$2401,1)))</f>
        <v/>
      </c>
      <c r="D2020" s="14">
        <f>IF($A2020="","",INT((ROW()-2)/12)+1)</f>
        <v/>
      </c>
      <c r="E2020" s="14">
        <f>IF(AND(E2030&lt;&gt;"",D2030=D2018+1),E2018+(E2030-E2018)*2/12,"")</f>
        <v/>
      </c>
      <c r="F2020" s="14">
        <f>IF(AND(F2030&lt;&gt;"",D2030=D2018+1),F2018+(F2030-F2018)*2/12,"")</f>
        <v/>
      </c>
      <c r="G2020" s="14">
        <f>IF(AND(G2030&lt;&gt;"",D2030=D2018+1),G2018+(G2030-G2018)*2/12,"")</f>
        <v/>
      </c>
      <c r="H2020" s="14">
        <f>IF(AND(H2030&lt;&gt;"",D2030=D2018+1),H2018+(H2030-H2018)*2/12,"")</f>
        <v/>
      </c>
      <c r="I2020" s="14">
        <f>IF(AND(L2030&lt;&gt;"",D2030=D2018+1),I2018+(I2030-I2018)*2/12,"")</f>
        <v/>
      </c>
      <c r="J2020">
        <f>_xlfn.XLOOKUP($A2020,ALGLIB_SSA_XAUUSD!$AA$2:$AA$2401,ALGLIB_SSA_XAUUSD!$P$2:$P$2401,"",0)</f>
        <v/>
      </c>
      <c r="K2020">
        <f>_xlfn.XLOOKUP($A2020,ALGLIB_SSA_XAUUSD!$AA$2:$AA$2401,ALGLIB_SSA_XAUUSD!$Q$2:$Q$2401,"",0)</f>
        <v/>
      </c>
      <c r="L2020">
        <f>_xlfn.XLOOKUP($A2020,ALGLIB_SSA_XAUUSD!$AA$2:$AA$2401,ALGLIB_SSA_XAUUSD!$R$2:$R$2401,"",0)</f>
        <v/>
      </c>
      <c r="M2020">
        <f>_xlfn.XLOOKUP($A2020,ALGLIB_SSA_XAUUSD!$AA$2:$AA$2401,ALGLIB_SSA_XAUUSD!$S$2:$S$2401,"",0)</f>
        <v/>
      </c>
      <c r="N2020">
        <f>_xlfn.XLOOKUP($A2020,ALGLIB_SSA_XAUUSD!$AA$2:$AA$2401,ALGLIB_SSA_XAUUSD!$T$2:$T$2401,"",0)</f>
        <v/>
      </c>
      <c r="O2020">
        <f>_xlfn.XLOOKUP($A2020,ALGLIB_SSA_XAUUSD!$AA$2:$AA$2401,ALGLIB_SSA_XAUUSD!$U$2:$U$2401,"",0)</f>
        <v/>
      </c>
      <c r="P2020">
        <f>_xlfn.XLOOKUP($A2020,ALGLIB_SSA_XAUUSD!$AA$2:$AA$2401,ALGLIB_SSA_XAUUSD!$V$2:$V$2401,"",0)</f>
        <v/>
      </c>
      <c r="S2020">
        <f>A2020</f>
        <v/>
      </c>
      <c r="T2020">
        <f>J2020</f>
        <v/>
      </c>
      <c r="U2020">
        <f>K2020</f>
        <v/>
      </c>
      <c r="V2020" s="14">
        <f>IF($A2020="","",MOD(ROW()-2,12)+1)</f>
        <v/>
      </c>
      <c r="W2020">
        <f>L2020</f>
        <v/>
      </c>
      <c r="X2020" s="14">
        <f>IF(F2020="","",F2020)</f>
        <v/>
      </c>
      <c r="Y2020" s="14">
        <f>IF(G2020="","",G2020)</f>
        <v/>
      </c>
      <c r="Z2020">
        <f>M2020</f>
        <v/>
      </c>
      <c r="AA2020">
        <f>N2020</f>
        <v/>
      </c>
      <c r="AB2020" s="14">
        <f>IF(H2020="","",H2020)</f>
        <v/>
      </c>
      <c r="AC2020">
        <f>O2020</f>
        <v/>
      </c>
      <c r="AD2020" s="14">
        <f>IF(I2020="","",I2020)</f>
        <v/>
      </c>
      <c r="AE2020">
        <f>P2020</f>
        <v/>
      </c>
      <c r="AH2020">
        <f>IF(S2020&lt;&gt;"",S2020,AH2019+900)</f>
        <v/>
      </c>
      <c r="AI2020">
        <f>IF(T2020&lt;&gt;"",T2020,AI2019)</f>
        <v/>
      </c>
      <c r="AJ2020">
        <f>IF(U2020&lt;&gt;"",U2020,AJ2019)</f>
        <v/>
      </c>
      <c r="AK2020">
        <f>IF(W2020&lt;&gt;"",W2020,"")</f>
        <v/>
      </c>
      <c r="AL2020" s="14">
        <f>IF(X2020&lt;&gt;"",X2020,"")</f>
        <v/>
      </c>
      <c r="AM2020" s="14">
        <f>IF(Y2020&lt;&gt;"",Y2020,"")</f>
        <v/>
      </c>
      <c r="AN2020" s="14">
        <f>IF(OR(AL2020="",AM2020=""),"",AL2020-AM2020)</f>
        <v/>
      </c>
      <c r="AO2020">
        <f>IF(AN2020="","",IF(AN2020&gt;0,"Bullish","Bearish"))</f>
        <v/>
      </c>
      <c r="AP2020">
        <f>IF(AO2020="",AP2019,AO2020)</f>
        <v/>
      </c>
      <c r="AQ2020" s="14">
        <f>IF(AB2020&lt;&gt;"",AB2020,"")</f>
        <v/>
      </c>
      <c r="AR2020" s="14">
        <f>IF(AD2020&lt;&gt;"",AD2020,"")</f>
        <v/>
      </c>
      <c r="AS2020">
        <f>IF(AS2019+1=13,1,AS2019+1)</f>
        <v/>
      </c>
      <c r="AT2020">
        <f>IFERROR(IF(SLOPE($AQ$2006:$AQ$2017,$AS$2006:$AS$2017)&gt;0,MIN(3,ABS(SLOPE($AQ$2006:$AQ$2017,$AS$2006:$AS$2017))),IF(SLOPE($AQ$2006:$AQ$2017,$AS$2006:$AS$2017)&lt;-0.5,-0.5,0)),0)</f>
        <v/>
      </c>
      <c r="AU2020">
        <f>IFERROR(IF(SLOPE($AR$2006:$AR$2017,$AS$2006:$AS$2017)&lt;0,MAX(-3,-ABS(SLOPE($AR$2006:$AR$2017,$AS$2006:$AS$2017))),IF(SLOPE($AR$2006:$AR$2017,$AS$2006:$AS$2017)&gt;0.5,0.5,0)),0)</f>
        <v/>
      </c>
      <c r="AV2020">
        <f>($AQ$2018+(AT2020*(AS2020-1)))</f>
        <v/>
      </c>
      <c r="AW2020">
        <f>($AR$2018+(AU2020*(AS2020-1)))</f>
        <v/>
      </c>
      <c r="AX2020">
        <f>IF(AT2020&gt;0,AV2020+AT2020,AV2020)</f>
        <v/>
      </c>
      <c r="AY2020">
        <f>IF(AU2020&lt;0,AW2020+AU2020,AW2020)</f>
        <v/>
      </c>
      <c r="BA2020" s="14">
        <f>IFERROR(AX2020-AQ2020,"")</f>
        <v/>
      </c>
      <c r="BB2020" s="14">
        <f>IFERROR(AY2020-AR2020,"")</f>
        <v/>
      </c>
      <c r="BD2020">
        <f>AH2020</f>
        <v/>
      </c>
      <c r="BE2020">
        <f>AI2020</f>
        <v/>
      </c>
      <c r="BF2020">
        <f>AJ2020</f>
        <v/>
      </c>
      <c r="BG2020" s="14">
        <f>L2020</f>
        <v/>
      </c>
      <c r="BH2020" s="14">
        <f>IF(X2020="","",X2020)</f>
        <v/>
      </c>
      <c r="BI2020" s="14">
        <f>IF(Y2020="","",Y2020)</f>
        <v/>
      </c>
      <c r="BJ2020">
        <f>Z2020</f>
        <v/>
      </c>
      <c r="BK2020">
        <f>AA2020</f>
        <v/>
      </c>
      <c r="BL2020">
        <f>IFERROR(AX2020,"")</f>
        <v/>
      </c>
      <c r="BM2020">
        <f>IFERROR(AY2020,"")</f>
        <v/>
      </c>
    </row>
    <row r="2021" ht="14.25" customHeight="1">
      <c r="A2021">
        <f>ALGLIB_SSA_XAUUSD!AA2021</f>
        <v/>
      </c>
      <c r="B2021">
        <f>IF($A2021="","",INDEX(ALGLIB_SSA_XAUUSD!$B$2:$B$2401,MATCH($A2021,ALGLIB_SSA_XAUUSD!$A$2:$A$2401,1)))</f>
        <v/>
      </c>
      <c r="C2021">
        <f>IF($A2021="","",INDEX(ALGLIB_SSA_XAUUSD!$C$2:$C$2401,MATCH($A2021,ALGLIB_SSA_XAUUSD!$A$2:$A$2401,1)))</f>
        <v/>
      </c>
      <c r="D2021" s="14">
        <f>IF($A2021="","",INT((ROW()-2)/12)+1)</f>
        <v/>
      </c>
      <c r="E2021" s="14">
        <f>IF(AND(E2030&lt;&gt;"",D2030=D2018+1),E2018+(E2030-E2018)*3/12,"")</f>
        <v/>
      </c>
      <c r="F2021" s="14">
        <f>IF(AND(F2030&lt;&gt;"",D2030=D2018+1),F2018+(F2030-F2018)*3/12,"")</f>
        <v/>
      </c>
      <c r="G2021" s="14">
        <f>IF(AND(G2030&lt;&gt;"",D2030=D2018+1),G2018+(G2030-G2018)*3/12,"")</f>
        <v/>
      </c>
      <c r="H2021" s="14">
        <f>IF(AND(H2030&lt;&gt;"",D2030=D2018+1),H2018+(H2030-H2018)*3/12,"")</f>
        <v/>
      </c>
      <c r="I2021" s="14">
        <f>IF(AND(L2030&lt;&gt;"",D2030=D2018+1),I2018+(I2030-I2018)*3/12,"")</f>
        <v/>
      </c>
      <c r="J2021">
        <f>_xlfn.XLOOKUP($A2021,ALGLIB_SSA_XAUUSD!$AA$2:$AA$2401,ALGLIB_SSA_XAUUSD!$P$2:$P$2401,"",0)</f>
        <v/>
      </c>
      <c r="K2021">
        <f>_xlfn.XLOOKUP($A2021,ALGLIB_SSA_XAUUSD!$AA$2:$AA$2401,ALGLIB_SSA_XAUUSD!$Q$2:$Q$2401,"",0)</f>
        <v/>
      </c>
      <c r="L2021">
        <f>_xlfn.XLOOKUP($A2021,ALGLIB_SSA_XAUUSD!$AA$2:$AA$2401,ALGLIB_SSA_XAUUSD!$R$2:$R$2401,"",0)</f>
        <v/>
      </c>
      <c r="M2021">
        <f>_xlfn.XLOOKUP($A2021,ALGLIB_SSA_XAUUSD!$AA$2:$AA$2401,ALGLIB_SSA_XAUUSD!$S$2:$S$2401,"",0)</f>
        <v/>
      </c>
      <c r="N2021">
        <f>_xlfn.XLOOKUP($A2021,ALGLIB_SSA_XAUUSD!$AA$2:$AA$2401,ALGLIB_SSA_XAUUSD!$T$2:$T$2401,"",0)</f>
        <v/>
      </c>
      <c r="O2021">
        <f>_xlfn.XLOOKUP($A2021,ALGLIB_SSA_XAUUSD!$AA$2:$AA$2401,ALGLIB_SSA_XAUUSD!$U$2:$U$2401,"",0)</f>
        <v/>
      </c>
      <c r="P2021">
        <f>_xlfn.XLOOKUP($A2021,ALGLIB_SSA_XAUUSD!$AA$2:$AA$2401,ALGLIB_SSA_XAUUSD!$V$2:$V$2401,"",0)</f>
        <v/>
      </c>
      <c r="S2021">
        <f>A2021</f>
        <v/>
      </c>
      <c r="T2021">
        <f>J2021</f>
        <v/>
      </c>
      <c r="U2021">
        <f>K2021</f>
        <v/>
      </c>
      <c r="V2021" s="14">
        <f>IF($A2021="","",MOD(ROW()-2,12)+1)</f>
        <v/>
      </c>
      <c r="W2021">
        <f>L2021</f>
        <v/>
      </c>
      <c r="X2021" s="14">
        <f>IF(F2021="","",F2021)</f>
        <v/>
      </c>
      <c r="Y2021" s="14">
        <f>IF(G2021="","",G2021)</f>
        <v/>
      </c>
      <c r="Z2021">
        <f>M2021</f>
        <v/>
      </c>
      <c r="AA2021">
        <f>N2021</f>
        <v/>
      </c>
      <c r="AB2021" s="14">
        <f>IF(H2021="","",H2021)</f>
        <v/>
      </c>
      <c r="AC2021">
        <f>O2021</f>
        <v/>
      </c>
      <c r="AD2021" s="14">
        <f>IF(I2021="","",I2021)</f>
        <v/>
      </c>
      <c r="AE2021">
        <f>P2021</f>
        <v/>
      </c>
      <c r="AH2021">
        <f>IF(S2021&lt;&gt;"",S2021,AH2020+900)</f>
        <v/>
      </c>
      <c r="AI2021">
        <f>IF(T2021&lt;&gt;"",T2021,AI2020)</f>
        <v/>
      </c>
      <c r="AJ2021">
        <f>IF(U2021&lt;&gt;"",U2021,AJ2020)</f>
        <v/>
      </c>
      <c r="AK2021">
        <f>IF(W2021&lt;&gt;"",W2021,"")</f>
        <v/>
      </c>
      <c r="AL2021" s="14">
        <f>IF(X2021&lt;&gt;"",X2021,"")</f>
        <v/>
      </c>
      <c r="AM2021" s="14">
        <f>IF(Y2021&lt;&gt;"",Y2021,"")</f>
        <v/>
      </c>
      <c r="AN2021" s="14">
        <f>IF(OR(AL2021="",AM2021=""),"",AL2021-AM2021)</f>
        <v/>
      </c>
      <c r="AO2021">
        <f>IF(AN2021="","",IF(AN2021&gt;0,"Bullish","Bearish"))</f>
        <v/>
      </c>
      <c r="AP2021">
        <f>IF(AO2021="",AP2020,AO2021)</f>
        <v/>
      </c>
      <c r="AQ2021" s="14">
        <f>IF(AB2021&lt;&gt;"",AB2021,"")</f>
        <v/>
      </c>
      <c r="AR2021" s="14">
        <f>IF(AD2021&lt;&gt;"",AD2021,"")</f>
        <v/>
      </c>
      <c r="AS2021">
        <f>IF(AS2020+1=13,1,AS2020+1)</f>
        <v/>
      </c>
      <c r="AT2021">
        <f>IFERROR(IF(SLOPE($AQ$2006:$AQ$2017,$AS$2006:$AS$2017)&gt;0,MIN(3,ABS(SLOPE($AQ$2006:$AQ$2017,$AS$2006:$AS$2017))),IF(SLOPE($AQ$2006:$AQ$2017,$AS$2006:$AS$2017)&lt;-0.5,-0.5,0)),0)</f>
        <v/>
      </c>
      <c r="AU2021">
        <f>IFERROR(IF(SLOPE($AR$2006:$AR$2017,$AS$2006:$AS$2017)&lt;0,MAX(-3,-ABS(SLOPE($AR$2006:$AR$2017,$AS$2006:$AS$2017))),IF(SLOPE($AR$2006:$AR$2017,$AS$2006:$AS$2017)&gt;0.5,0.5,0)),0)</f>
        <v/>
      </c>
      <c r="AV2021">
        <f>($AQ$2018+(AT2021*(AS2021-1)))</f>
        <v/>
      </c>
      <c r="AW2021">
        <f>($AR$2018+(AU2021*(AS2021-1)))</f>
        <v/>
      </c>
      <c r="AX2021">
        <f>IF(AT2021&gt;0,AV2021+AT2021,AV2021)</f>
        <v/>
      </c>
      <c r="AY2021">
        <f>IF(AU2021&lt;0,AW2021+AU2021,AW2021)</f>
        <v/>
      </c>
      <c r="BA2021" s="14">
        <f>IFERROR(AX2021-AQ2021,"")</f>
        <v/>
      </c>
      <c r="BB2021" s="14">
        <f>IFERROR(AY2021-AR2021,"")</f>
        <v/>
      </c>
      <c r="BD2021">
        <f>AH2021</f>
        <v/>
      </c>
      <c r="BE2021">
        <f>AI2021</f>
        <v/>
      </c>
      <c r="BF2021">
        <f>AJ2021</f>
        <v/>
      </c>
      <c r="BG2021" s="14">
        <f>L2021</f>
        <v/>
      </c>
      <c r="BH2021" s="14">
        <f>IF(X2021="","",X2021)</f>
        <v/>
      </c>
      <c r="BI2021" s="14">
        <f>IF(Y2021="","",Y2021)</f>
        <v/>
      </c>
      <c r="BJ2021">
        <f>Z2021</f>
        <v/>
      </c>
      <c r="BK2021">
        <f>AA2021</f>
        <v/>
      </c>
      <c r="BL2021">
        <f>IFERROR(AX2021,"")</f>
        <v/>
      </c>
      <c r="BM2021">
        <f>IFERROR(AY2021,"")</f>
        <v/>
      </c>
    </row>
    <row r="2022" ht="14.25" customHeight="1">
      <c r="A2022">
        <f>ALGLIB_SSA_XAUUSD!AA2022</f>
        <v/>
      </c>
      <c r="B2022">
        <f>IF($A2022="","",INDEX(ALGLIB_SSA_XAUUSD!$B$2:$B$2401,MATCH($A2022,ALGLIB_SSA_XAUUSD!$A$2:$A$2401,1)))</f>
        <v/>
      </c>
      <c r="C2022">
        <f>IF($A2022="","",INDEX(ALGLIB_SSA_XAUUSD!$C$2:$C$2401,MATCH($A2022,ALGLIB_SSA_XAUUSD!$A$2:$A$2401,1)))</f>
        <v/>
      </c>
      <c r="D2022" s="14">
        <f>IF($A2022="","",INT((ROW()-2)/12)+1)</f>
        <v/>
      </c>
      <c r="E2022" s="14">
        <f>IF(AND(E2030&lt;&gt;"",D2030=D2018+1),E2018+(E2030-E2018)*4/12,"")</f>
        <v/>
      </c>
      <c r="F2022" s="14">
        <f>IF(AND(F2030&lt;&gt;"",D2030=D2018+1),F2018+(F2030-F2018)*4/12,"")</f>
        <v/>
      </c>
      <c r="G2022" s="14">
        <f>IF(AND(G2030&lt;&gt;"",D2030=D2018+1),G2018+(G2030-G2018)*4/12,"")</f>
        <v/>
      </c>
      <c r="H2022" s="14">
        <f>IF(AND(H2030&lt;&gt;"",D2030=D2018+1),H2018+(H2030-H2018)*4/12,"")</f>
        <v/>
      </c>
      <c r="I2022" s="14">
        <f>IF(AND(L2030&lt;&gt;"",D2030=D2018+1),I2018+(I2030-I2018)*4/12,"")</f>
        <v/>
      </c>
      <c r="J2022">
        <f>_xlfn.XLOOKUP($A2022,ALGLIB_SSA_XAUUSD!$AA$2:$AA$2401,ALGLIB_SSA_XAUUSD!$P$2:$P$2401,"",0)</f>
        <v/>
      </c>
      <c r="K2022">
        <f>_xlfn.XLOOKUP($A2022,ALGLIB_SSA_XAUUSD!$AA$2:$AA$2401,ALGLIB_SSA_XAUUSD!$Q$2:$Q$2401,"",0)</f>
        <v/>
      </c>
      <c r="L2022">
        <f>_xlfn.XLOOKUP($A2022,ALGLIB_SSA_XAUUSD!$AA$2:$AA$2401,ALGLIB_SSA_XAUUSD!$R$2:$R$2401,"",0)</f>
        <v/>
      </c>
      <c r="M2022">
        <f>_xlfn.XLOOKUP($A2022,ALGLIB_SSA_XAUUSD!$AA$2:$AA$2401,ALGLIB_SSA_XAUUSD!$S$2:$S$2401,"",0)</f>
        <v/>
      </c>
      <c r="N2022">
        <f>_xlfn.XLOOKUP($A2022,ALGLIB_SSA_XAUUSD!$AA$2:$AA$2401,ALGLIB_SSA_XAUUSD!$T$2:$T$2401,"",0)</f>
        <v/>
      </c>
      <c r="O2022">
        <f>_xlfn.XLOOKUP($A2022,ALGLIB_SSA_XAUUSD!$AA$2:$AA$2401,ALGLIB_SSA_XAUUSD!$U$2:$U$2401,"",0)</f>
        <v/>
      </c>
      <c r="P2022">
        <f>_xlfn.XLOOKUP($A2022,ALGLIB_SSA_XAUUSD!$AA$2:$AA$2401,ALGLIB_SSA_XAUUSD!$V$2:$V$2401,"",0)</f>
        <v/>
      </c>
      <c r="S2022">
        <f>A2022</f>
        <v/>
      </c>
      <c r="T2022">
        <f>J2022</f>
        <v/>
      </c>
      <c r="U2022">
        <f>K2022</f>
        <v/>
      </c>
      <c r="V2022" s="14">
        <f>IF($A2022="","",MOD(ROW()-2,12)+1)</f>
        <v/>
      </c>
      <c r="W2022">
        <f>L2022</f>
        <v/>
      </c>
      <c r="X2022" s="14">
        <f>IF(F2022="","",F2022)</f>
        <v/>
      </c>
      <c r="Y2022" s="14">
        <f>IF(G2022="","",G2022)</f>
        <v/>
      </c>
      <c r="Z2022">
        <f>M2022</f>
        <v/>
      </c>
      <c r="AA2022">
        <f>N2022</f>
        <v/>
      </c>
      <c r="AB2022" s="14">
        <f>IF(H2022="","",H2022)</f>
        <v/>
      </c>
      <c r="AC2022">
        <f>O2022</f>
        <v/>
      </c>
      <c r="AD2022" s="14">
        <f>IF(I2022="","",I2022)</f>
        <v/>
      </c>
      <c r="AE2022">
        <f>P2022</f>
        <v/>
      </c>
      <c r="AH2022">
        <f>IF(S2022&lt;&gt;"",S2022,AH2021+900)</f>
        <v/>
      </c>
      <c r="AI2022">
        <f>IF(T2022&lt;&gt;"",T2022,AI2021)</f>
        <v/>
      </c>
      <c r="AJ2022">
        <f>IF(U2022&lt;&gt;"",U2022,AJ2021)</f>
        <v/>
      </c>
      <c r="AK2022">
        <f>IF(W2022&lt;&gt;"",W2022,"")</f>
        <v/>
      </c>
      <c r="AL2022" s="14">
        <f>IF(X2022&lt;&gt;"",X2022,"")</f>
        <v/>
      </c>
      <c r="AM2022" s="14">
        <f>IF(Y2022&lt;&gt;"",Y2022,"")</f>
        <v/>
      </c>
      <c r="AN2022" s="14">
        <f>IF(OR(AL2022="",AM2022=""),"",AL2022-AM2022)</f>
        <v/>
      </c>
      <c r="AO2022">
        <f>IF(AN2022="","",IF(AN2022&gt;0,"Bullish","Bearish"))</f>
        <v/>
      </c>
      <c r="AP2022">
        <f>IF(AO2022="",AP2021,AO2022)</f>
        <v/>
      </c>
      <c r="AQ2022" s="14">
        <f>IF(AB2022&lt;&gt;"",AB2022,"")</f>
        <v/>
      </c>
      <c r="AR2022" s="14">
        <f>IF(AD2022&lt;&gt;"",AD2022,"")</f>
        <v/>
      </c>
      <c r="AS2022">
        <f>IF(AS2021+1=13,1,AS2021+1)</f>
        <v/>
      </c>
      <c r="AT2022">
        <f>IFERROR(IF(SLOPE($AQ$2006:$AQ$2017,$AS$2006:$AS$2017)&gt;0,MIN(3,ABS(SLOPE($AQ$2006:$AQ$2017,$AS$2006:$AS$2017))),IF(SLOPE($AQ$2006:$AQ$2017,$AS$2006:$AS$2017)&lt;-0.5,-0.5,0)),0)</f>
        <v/>
      </c>
      <c r="AU2022">
        <f>IFERROR(IF(SLOPE($AR$2006:$AR$2017,$AS$2006:$AS$2017)&lt;0,MAX(-3,-ABS(SLOPE($AR$2006:$AR$2017,$AS$2006:$AS$2017))),IF(SLOPE($AR$2006:$AR$2017,$AS$2006:$AS$2017)&gt;0.5,0.5,0)),0)</f>
        <v/>
      </c>
      <c r="AV2022">
        <f>($AQ$2018+(AT2022*(AS2022-1)))</f>
        <v/>
      </c>
      <c r="AW2022">
        <f>($AR$2018+(AU2022*(AS2022-1)))</f>
        <v/>
      </c>
      <c r="AX2022">
        <f>IF(AT2022&gt;0,AV2022+AT2022,AV2022)</f>
        <v/>
      </c>
      <c r="AY2022">
        <f>IF(AU2022&lt;0,AW2022+AU2022,AW2022)</f>
        <v/>
      </c>
      <c r="BA2022" s="14">
        <f>IFERROR(AX2022-AQ2022,"")</f>
        <v/>
      </c>
      <c r="BB2022" s="14">
        <f>IFERROR(AY2022-AR2022,"")</f>
        <v/>
      </c>
      <c r="BD2022">
        <f>AH2022</f>
        <v/>
      </c>
      <c r="BE2022">
        <f>AI2022</f>
        <v/>
      </c>
      <c r="BF2022">
        <f>AJ2022</f>
        <v/>
      </c>
      <c r="BG2022" s="14">
        <f>L2022</f>
        <v/>
      </c>
      <c r="BH2022" s="14">
        <f>IF(X2022="","",X2022)</f>
        <v/>
      </c>
      <c r="BI2022" s="14">
        <f>IF(Y2022="","",Y2022)</f>
        <v/>
      </c>
      <c r="BJ2022">
        <f>Z2022</f>
        <v/>
      </c>
      <c r="BK2022">
        <f>AA2022</f>
        <v/>
      </c>
      <c r="BL2022">
        <f>IFERROR(AX2022,"")</f>
        <v/>
      </c>
      <c r="BM2022">
        <f>IFERROR(AY2022,"")</f>
        <v/>
      </c>
    </row>
    <row r="2023" ht="14.25" customHeight="1">
      <c r="A2023">
        <f>ALGLIB_SSA_XAUUSD!AA2023</f>
        <v/>
      </c>
      <c r="B2023">
        <f>IF($A2023="","",INDEX(ALGLIB_SSA_XAUUSD!$B$2:$B$2401,MATCH($A2023,ALGLIB_SSA_XAUUSD!$A$2:$A$2401,1)))</f>
        <v/>
      </c>
      <c r="C2023">
        <f>IF($A2023="","",INDEX(ALGLIB_SSA_XAUUSD!$C$2:$C$2401,MATCH($A2023,ALGLIB_SSA_XAUUSD!$A$2:$A$2401,1)))</f>
        <v/>
      </c>
      <c r="D2023" s="14">
        <f>IF($A2023="","",INT((ROW()-2)/12)+1)</f>
        <v/>
      </c>
      <c r="E2023" s="14">
        <f>IF(AND(E2030&lt;&gt;"",D2030=D2018+1),E2018+(E2030-E2018)*5/12,"")</f>
        <v/>
      </c>
      <c r="F2023" s="14">
        <f>IF(AND(F2030&lt;&gt;"",D2030=D2018+1),F2018+(F2030-F2018)*5/12,"")</f>
        <v/>
      </c>
      <c r="G2023" s="14">
        <f>IF(AND(G2030&lt;&gt;"",D2030=D2018+1),G2018+(G2030-G2018)*5/12,"")</f>
        <v/>
      </c>
      <c r="H2023" s="14">
        <f>IF(AND(H2030&lt;&gt;"",D2030=D2018+1),H2018+(H2030-H2018)*5/12,"")</f>
        <v/>
      </c>
      <c r="I2023" s="14">
        <f>IF(AND(L2030&lt;&gt;"",D2030=D2018+1),I2018+(I2030-I2018)*5/12,"")</f>
        <v/>
      </c>
      <c r="J2023">
        <f>_xlfn.XLOOKUP($A2023,ALGLIB_SSA_XAUUSD!$AA$2:$AA$2401,ALGLIB_SSA_XAUUSD!$P$2:$P$2401,"",0)</f>
        <v/>
      </c>
      <c r="K2023">
        <f>_xlfn.XLOOKUP($A2023,ALGLIB_SSA_XAUUSD!$AA$2:$AA$2401,ALGLIB_SSA_XAUUSD!$Q$2:$Q$2401,"",0)</f>
        <v/>
      </c>
      <c r="L2023">
        <f>_xlfn.XLOOKUP($A2023,ALGLIB_SSA_XAUUSD!$AA$2:$AA$2401,ALGLIB_SSA_XAUUSD!$R$2:$R$2401,"",0)</f>
        <v/>
      </c>
      <c r="M2023">
        <f>_xlfn.XLOOKUP($A2023,ALGLIB_SSA_XAUUSD!$AA$2:$AA$2401,ALGLIB_SSA_XAUUSD!$S$2:$S$2401,"",0)</f>
        <v/>
      </c>
      <c r="N2023">
        <f>_xlfn.XLOOKUP($A2023,ALGLIB_SSA_XAUUSD!$AA$2:$AA$2401,ALGLIB_SSA_XAUUSD!$T$2:$T$2401,"",0)</f>
        <v/>
      </c>
      <c r="O2023">
        <f>_xlfn.XLOOKUP($A2023,ALGLIB_SSA_XAUUSD!$AA$2:$AA$2401,ALGLIB_SSA_XAUUSD!$U$2:$U$2401,"",0)</f>
        <v/>
      </c>
      <c r="P2023">
        <f>_xlfn.XLOOKUP($A2023,ALGLIB_SSA_XAUUSD!$AA$2:$AA$2401,ALGLIB_SSA_XAUUSD!$V$2:$V$2401,"",0)</f>
        <v/>
      </c>
      <c r="S2023">
        <f>A2023</f>
        <v/>
      </c>
      <c r="T2023">
        <f>J2023</f>
        <v/>
      </c>
      <c r="U2023">
        <f>K2023</f>
        <v/>
      </c>
      <c r="V2023" s="14">
        <f>IF($A2023="","",MOD(ROW()-2,12)+1)</f>
        <v/>
      </c>
      <c r="W2023">
        <f>L2023</f>
        <v/>
      </c>
      <c r="X2023" s="14">
        <f>IF(F2023="","",F2023)</f>
        <v/>
      </c>
      <c r="Y2023" s="14">
        <f>IF(G2023="","",G2023)</f>
        <v/>
      </c>
      <c r="Z2023">
        <f>M2023</f>
        <v/>
      </c>
      <c r="AA2023">
        <f>N2023</f>
        <v/>
      </c>
      <c r="AB2023" s="14">
        <f>IF(H2023="","",H2023)</f>
        <v/>
      </c>
      <c r="AC2023">
        <f>O2023</f>
        <v/>
      </c>
      <c r="AD2023" s="14">
        <f>IF(I2023="","",I2023)</f>
        <v/>
      </c>
      <c r="AE2023">
        <f>P2023</f>
        <v/>
      </c>
      <c r="AH2023">
        <f>IF(S2023&lt;&gt;"",S2023,AH2022+900)</f>
        <v/>
      </c>
      <c r="AI2023">
        <f>IF(T2023&lt;&gt;"",T2023,AI2022)</f>
        <v/>
      </c>
      <c r="AJ2023">
        <f>IF(U2023&lt;&gt;"",U2023,AJ2022)</f>
        <v/>
      </c>
      <c r="AK2023">
        <f>IF(W2023&lt;&gt;"",W2023,"")</f>
        <v/>
      </c>
      <c r="AL2023" s="14">
        <f>IF(X2023&lt;&gt;"",X2023,"")</f>
        <v/>
      </c>
      <c r="AM2023" s="14">
        <f>IF(Y2023&lt;&gt;"",Y2023,"")</f>
        <v/>
      </c>
      <c r="AN2023" s="14">
        <f>IF(OR(AL2023="",AM2023=""),"",AL2023-AM2023)</f>
        <v/>
      </c>
      <c r="AO2023">
        <f>IF(AN2023="","",IF(AN2023&gt;0,"Bullish","Bearish"))</f>
        <v/>
      </c>
      <c r="AP2023">
        <f>IF(AO2023="",AP2022,AO2023)</f>
        <v/>
      </c>
      <c r="AQ2023" s="14">
        <f>IF(AB2023&lt;&gt;"",AB2023,"")</f>
        <v/>
      </c>
      <c r="AR2023" s="14">
        <f>IF(AD2023&lt;&gt;"",AD2023,"")</f>
        <v/>
      </c>
      <c r="AS2023">
        <f>IF(AS2022+1=13,1,AS2022+1)</f>
        <v/>
      </c>
      <c r="AT2023">
        <f>IFERROR(IF(SLOPE($AQ$2006:$AQ$2017,$AS$2006:$AS$2017)&gt;0,MIN(3,ABS(SLOPE($AQ$2006:$AQ$2017,$AS$2006:$AS$2017))),IF(SLOPE($AQ$2006:$AQ$2017,$AS$2006:$AS$2017)&lt;-0.5,-0.5,0)),0)</f>
        <v/>
      </c>
      <c r="AU2023">
        <f>IFERROR(IF(SLOPE($AR$2006:$AR$2017,$AS$2006:$AS$2017)&lt;0,MAX(-3,-ABS(SLOPE($AR$2006:$AR$2017,$AS$2006:$AS$2017))),IF(SLOPE($AR$2006:$AR$2017,$AS$2006:$AS$2017)&gt;0.5,0.5,0)),0)</f>
        <v/>
      </c>
      <c r="AV2023">
        <f>($AQ$2018+(AT2023*(AS2023-1)))</f>
        <v/>
      </c>
      <c r="AW2023">
        <f>($AR$2018+(AU2023*(AS2023-1)))</f>
        <v/>
      </c>
      <c r="AX2023">
        <f>IF(AT2023&gt;0,AV2023+AT2023,AV2023)</f>
        <v/>
      </c>
      <c r="AY2023">
        <f>IF(AU2023&lt;0,AW2023+AU2023,AW2023)</f>
        <v/>
      </c>
      <c r="BA2023" s="14">
        <f>IFERROR(AX2023-AQ2023,"")</f>
        <v/>
      </c>
      <c r="BB2023" s="14">
        <f>IFERROR(AY2023-AR2023,"")</f>
        <v/>
      </c>
      <c r="BD2023">
        <f>AH2023</f>
        <v/>
      </c>
      <c r="BE2023">
        <f>AI2023</f>
        <v/>
      </c>
      <c r="BF2023">
        <f>AJ2023</f>
        <v/>
      </c>
      <c r="BG2023" s="14">
        <f>L2023</f>
        <v/>
      </c>
      <c r="BH2023" s="14">
        <f>IF(X2023="","",X2023)</f>
        <v/>
      </c>
      <c r="BI2023" s="14">
        <f>IF(Y2023="","",Y2023)</f>
        <v/>
      </c>
      <c r="BJ2023">
        <f>Z2023</f>
        <v/>
      </c>
      <c r="BK2023">
        <f>AA2023</f>
        <v/>
      </c>
      <c r="BL2023">
        <f>IFERROR(AX2023,"")</f>
        <v/>
      </c>
      <c r="BM2023">
        <f>IFERROR(AY2023,"")</f>
        <v/>
      </c>
    </row>
    <row r="2024" ht="14.25" customHeight="1">
      <c r="A2024">
        <f>ALGLIB_SSA_XAUUSD!AA2024</f>
        <v/>
      </c>
      <c r="B2024">
        <f>IF($A2024="","",INDEX(ALGLIB_SSA_XAUUSD!$B$2:$B$2401,MATCH($A2024,ALGLIB_SSA_XAUUSD!$A$2:$A$2401,1)))</f>
        <v/>
      </c>
      <c r="C2024">
        <f>IF($A2024="","",INDEX(ALGLIB_SSA_XAUUSD!$C$2:$C$2401,MATCH($A2024,ALGLIB_SSA_XAUUSD!$A$2:$A$2401,1)))</f>
        <v/>
      </c>
      <c r="D2024" s="14">
        <f>IF($A2024="","",INT((ROW()-2)/12)+1)</f>
        <v/>
      </c>
      <c r="E2024" s="14">
        <f>IF(AND(E2030&lt;&gt;"",D2030=D2018+1),E2018+(E2030-E2018)*6/12,"")</f>
        <v/>
      </c>
      <c r="F2024" s="14">
        <f>IF(AND(F2030&lt;&gt;"",D2030=D2018+1),F2018+(F2030-F2018)*6/12,"")</f>
        <v/>
      </c>
      <c r="G2024" s="14">
        <f>IF(AND(G2030&lt;&gt;"",D2030=D2018+1),G2018+(G2030-G2018)*6/12,"")</f>
        <v/>
      </c>
      <c r="H2024" s="14">
        <f>IF(AND(H2030&lt;&gt;"",D2030=D2018+1),H2018+(H2030-H2018)*6/12,"")</f>
        <v/>
      </c>
      <c r="I2024" s="14">
        <f>IF(AND(L2030&lt;&gt;"",D2030=D2018+1),I2018+(I2030-I2018)*6/12,"")</f>
        <v/>
      </c>
      <c r="J2024">
        <f>_xlfn.XLOOKUP($A2024,ALGLIB_SSA_XAUUSD!$AA$2:$AA$2401,ALGLIB_SSA_XAUUSD!$P$2:$P$2401,"",0)</f>
        <v/>
      </c>
      <c r="K2024">
        <f>_xlfn.XLOOKUP($A2024,ALGLIB_SSA_XAUUSD!$AA$2:$AA$2401,ALGLIB_SSA_XAUUSD!$Q$2:$Q$2401,"",0)</f>
        <v/>
      </c>
      <c r="L2024">
        <f>_xlfn.XLOOKUP($A2024,ALGLIB_SSA_XAUUSD!$AA$2:$AA$2401,ALGLIB_SSA_XAUUSD!$R$2:$R$2401,"",0)</f>
        <v/>
      </c>
      <c r="M2024">
        <f>_xlfn.XLOOKUP($A2024,ALGLIB_SSA_XAUUSD!$AA$2:$AA$2401,ALGLIB_SSA_XAUUSD!$S$2:$S$2401,"",0)</f>
        <v/>
      </c>
      <c r="N2024">
        <f>_xlfn.XLOOKUP($A2024,ALGLIB_SSA_XAUUSD!$AA$2:$AA$2401,ALGLIB_SSA_XAUUSD!$T$2:$T$2401,"",0)</f>
        <v/>
      </c>
      <c r="O2024">
        <f>_xlfn.XLOOKUP($A2024,ALGLIB_SSA_XAUUSD!$AA$2:$AA$2401,ALGLIB_SSA_XAUUSD!$U$2:$U$2401,"",0)</f>
        <v/>
      </c>
      <c r="P2024">
        <f>_xlfn.XLOOKUP($A2024,ALGLIB_SSA_XAUUSD!$AA$2:$AA$2401,ALGLIB_SSA_XAUUSD!$V$2:$V$2401,"",0)</f>
        <v/>
      </c>
      <c r="S2024">
        <f>A2024</f>
        <v/>
      </c>
      <c r="T2024">
        <f>J2024</f>
        <v/>
      </c>
      <c r="U2024">
        <f>K2024</f>
        <v/>
      </c>
      <c r="V2024" s="14">
        <f>IF($A2024="","",MOD(ROW()-2,12)+1)</f>
        <v/>
      </c>
      <c r="W2024">
        <f>L2024</f>
        <v/>
      </c>
      <c r="X2024" s="14">
        <f>IF(F2024="","",F2024)</f>
        <v/>
      </c>
      <c r="Y2024" s="14">
        <f>IF(G2024="","",G2024)</f>
        <v/>
      </c>
      <c r="Z2024">
        <f>M2024</f>
        <v/>
      </c>
      <c r="AA2024">
        <f>N2024</f>
        <v/>
      </c>
      <c r="AB2024" s="14">
        <f>IF(H2024="","",H2024)</f>
        <v/>
      </c>
      <c r="AC2024">
        <f>O2024</f>
        <v/>
      </c>
      <c r="AD2024" s="14">
        <f>IF(I2024="","",I2024)</f>
        <v/>
      </c>
      <c r="AE2024">
        <f>P2024</f>
        <v/>
      </c>
      <c r="AH2024">
        <f>IF(S2024&lt;&gt;"",S2024,AH2023+900)</f>
        <v/>
      </c>
      <c r="AI2024">
        <f>IF(T2024&lt;&gt;"",T2024,AI2023)</f>
        <v/>
      </c>
      <c r="AJ2024">
        <f>IF(U2024&lt;&gt;"",U2024,AJ2023)</f>
        <v/>
      </c>
      <c r="AK2024">
        <f>IF(W2024&lt;&gt;"",W2024,"")</f>
        <v/>
      </c>
      <c r="AL2024" s="14">
        <f>IF(X2024&lt;&gt;"",X2024,"")</f>
        <v/>
      </c>
      <c r="AM2024" s="14">
        <f>IF(Y2024&lt;&gt;"",Y2024,"")</f>
        <v/>
      </c>
      <c r="AN2024" s="14">
        <f>IF(OR(AL2024="",AM2024=""),"",AL2024-AM2024)</f>
        <v/>
      </c>
      <c r="AO2024">
        <f>IF(AN2024="","",IF(AN2024&gt;0,"Bullish","Bearish"))</f>
        <v/>
      </c>
      <c r="AP2024">
        <f>IF(AO2024="",AP2023,AO2024)</f>
        <v/>
      </c>
      <c r="AQ2024" s="14">
        <f>IF(AB2024&lt;&gt;"",AB2024,"")</f>
        <v/>
      </c>
      <c r="AR2024" s="14">
        <f>IF(AD2024&lt;&gt;"",AD2024,"")</f>
        <v/>
      </c>
      <c r="AS2024">
        <f>IF(AS2023+1=13,1,AS2023+1)</f>
        <v/>
      </c>
      <c r="AT2024">
        <f>IFERROR(IF(SLOPE($AQ$2006:$AQ$2017,$AS$2006:$AS$2017)&gt;0,MIN(3,ABS(SLOPE($AQ$2006:$AQ$2017,$AS$2006:$AS$2017))),IF(SLOPE($AQ$2006:$AQ$2017,$AS$2006:$AS$2017)&lt;-0.5,-0.5,0)),0)</f>
        <v/>
      </c>
      <c r="AU2024">
        <f>IFERROR(IF(SLOPE($AR$2006:$AR$2017,$AS$2006:$AS$2017)&lt;0,MAX(-3,-ABS(SLOPE($AR$2006:$AR$2017,$AS$2006:$AS$2017))),IF(SLOPE($AR$2006:$AR$2017,$AS$2006:$AS$2017)&gt;0.5,0.5,0)),0)</f>
        <v/>
      </c>
      <c r="AV2024">
        <f>($AQ$2018+(AT2024*(AS2024-1)))</f>
        <v/>
      </c>
      <c r="AW2024">
        <f>($AR$2018+(AU2024*(AS2024-1)))</f>
        <v/>
      </c>
      <c r="AX2024">
        <f>IF(AT2024&gt;0,AV2024+AT2024,AV2024)</f>
        <v/>
      </c>
      <c r="AY2024">
        <f>IF(AU2024&lt;0,AW2024+AU2024,AW2024)</f>
        <v/>
      </c>
      <c r="BA2024" s="14">
        <f>IFERROR(AX2024-AQ2024,"")</f>
        <v/>
      </c>
      <c r="BB2024" s="14">
        <f>IFERROR(AY2024-AR2024,"")</f>
        <v/>
      </c>
      <c r="BD2024">
        <f>AH2024</f>
        <v/>
      </c>
      <c r="BE2024">
        <f>AI2024</f>
        <v/>
      </c>
      <c r="BF2024">
        <f>AJ2024</f>
        <v/>
      </c>
      <c r="BG2024" s="14">
        <f>L2024</f>
        <v/>
      </c>
      <c r="BH2024" s="14">
        <f>IF(X2024="","",X2024)</f>
        <v/>
      </c>
      <c r="BI2024" s="14">
        <f>IF(Y2024="","",Y2024)</f>
        <v/>
      </c>
      <c r="BJ2024">
        <f>Z2024</f>
        <v/>
      </c>
      <c r="BK2024">
        <f>AA2024</f>
        <v/>
      </c>
      <c r="BL2024">
        <f>IFERROR(AX2024,"")</f>
        <v/>
      </c>
      <c r="BM2024">
        <f>IFERROR(AY2024,"")</f>
        <v/>
      </c>
    </row>
    <row r="2025" ht="14.25" customHeight="1">
      <c r="A2025">
        <f>ALGLIB_SSA_XAUUSD!AA2025</f>
        <v/>
      </c>
      <c r="B2025">
        <f>IF($A2025="","",INDEX(ALGLIB_SSA_XAUUSD!$B$2:$B$2401,MATCH($A2025,ALGLIB_SSA_XAUUSD!$A$2:$A$2401,1)))</f>
        <v/>
      </c>
      <c r="C2025">
        <f>IF($A2025="","",INDEX(ALGLIB_SSA_XAUUSD!$C$2:$C$2401,MATCH($A2025,ALGLIB_SSA_XAUUSD!$A$2:$A$2401,1)))</f>
        <v/>
      </c>
      <c r="D2025" s="14">
        <f>IF($A2025="","",INT((ROW()-2)/12)+1)</f>
        <v/>
      </c>
      <c r="E2025" s="14">
        <f>IF(AND(E2030&lt;&gt;"",D2030=D2018+1),E2018+(E2030-E2018)*7/12,"")</f>
        <v/>
      </c>
      <c r="F2025" s="14">
        <f>IF(AND(F2030&lt;&gt;"",D2030=D2018+1),F2018+(F2030-F2018)*7/12,"")</f>
        <v/>
      </c>
      <c r="G2025" s="14">
        <f>IF(AND(G2030&lt;&gt;"",D2030=D2018+1),G2018+(G2030-G2018)*7/12,"")</f>
        <v/>
      </c>
      <c r="H2025" s="14">
        <f>IF(AND(H2030&lt;&gt;"",D2030=D2018+1),H2018+(H2030-H2018)*7/12,"")</f>
        <v/>
      </c>
      <c r="I2025" s="14">
        <f>IF(AND(L2030&lt;&gt;"",D2030=D2018+1),I2018+(I2030-I2018)*7/12,"")</f>
        <v/>
      </c>
      <c r="J2025">
        <f>_xlfn.XLOOKUP($A2025,ALGLIB_SSA_XAUUSD!$AA$2:$AA$2401,ALGLIB_SSA_XAUUSD!$P$2:$P$2401,"",0)</f>
        <v/>
      </c>
      <c r="K2025">
        <f>_xlfn.XLOOKUP($A2025,ALGLIB_SSA_XAUUSD!$AA$2:$AA$2401,ALGLIB_SSA_XAUUSD!$Q$2:$Q$2401,"",0)</f>
        <v/>
      </c>
      <c r="L2025">
        <f>_xlfn.XLOOKUP($A2025,ALGLIB_SSA_XAUUSD!$AA$2:$AA$2401,ALGLIB_SSA_XAUUSD!$R$2:$R$2401,"",0)</f>
        <v/>
      </c>
      <c r="M2025">
        <f>_xlfn.XLOOKUP($A2025,ALGLIB_SSA_XAUUSD!$AA$2:$AA$2401,ALGLIB_SSA_XAUUSD!$S$2:$S$2401,"",0)</f>
        <v/>
      </c>
      <c r="N2025">
        <f>_xlfn.XLOOKUP($A2025,ALGLIB_SSA_XAUUSD!$AA$2:$AA$2401,ALGLIB_SSA_XAUUSD!$T$2:$T$2401,"",0)</f>
        <v/>
      </c>
      <c r="O2025">
        <f>_xlfn.XLOOKUP($A2025,ALGLIB_SSA_XAUUSD!$AA$2:$AA$2401,ALGLIB_SSA_XAUUSD!$U$2:$U$2401,"",0)</f>
        <v/>
      </c>
      <c r="P2025">
        <f>_xlfn.XLOOKUP($A2025,ALGLIB_SSA_XAUUSD!$AA$2:$AA$2401,ALGLIB_SSA_XAUUSD!$V$2:$V$2401,"",0)</f>
        <v/>
      </c>
      <c r="S2025">
        <f>A2025</f>
        <v/>
      </c>
      <c r="T2025">
        <f>J2025</f>
        <v/>
      </c>
      <c r="U2025">
        <f>K2025</f>
        <v/>
      </c>
      <c r="V2025" s="14">
        <f>IF($A2025="","",MOD(ROW()-2,12)+1)</f>
        <v/>
      </c>
      <c r="W2025">
        <f>L2025</f>
        <v/>
      </c>
      <c r="X2025" s="14">
        <f>IF(F2025="","",F2025)</f>
        <v/>
      </c>
      <c r="Y2025" s="14">
        <f>IF(G2025="","",G2025)</f>
        <v/>
      </c>
      <c r="Z2025">
        <f>M2025</f>
        <v/>
      </c>
      <c r="AA2025">
        <f>N2025</f>
        <v/>
      </c>
      <c r="AB2025" s="14">
        <f>IF(H2025="","",H2025)</f>
        <v/>
      </c>
      <c r="AC2025">
        <f>O2025</f>
        <v/>
      </c>
      <c r="AD2025" s="14">
        <f>IF(I2025="","",I2025)</f>
        <v/>
      </c>
      <c r="AE2025">
        <f>P2025</f>
        <v/>
      </c>
      <c r="AH2025">
        <f>IF(S2025&lt;&gt;"",S2025,AH2024+900)</f>
        <v/>
      </c>
      <c r="AI2025">
        <f>IF(T2025&lt;&gt;"",T2025,AI2024)</f>
        <v/>
      </c>
      <c r="AJ2025">
        <f>IF(U2025&lt;&gt;"",U2025,AJ2024)</f>
        <v/>
      </c>
      <c r="AK2025">
        <f>IF(W2025&lt;&gt;"",W2025,"")</f>
        <v/>
      </c>
      <c r="AL2025" s="14">
        <f>IF(X2025&lt;&gt;"",X2025,"")</f>
        <v/>
      </c>
      <c r="AM2025" s="14">
        <f>IF(Y2025&lt;&gt;"",Y2025,"")</f>
        <v/>
      </c>
      <c r="AN2025" s="14">
        <f>IF(OR(AL2025="",AM2025=""),"",AL2025-AM2025)</f>
        <v/>
      </c>
      <c r="AO2025">
        <f>IF(AN2025="","",IF(AN2025&gt;0,"Bullish","Bearish"))</f>
        <v/>
      </c>
      <c r="AP2025">
        <f>IF(AO2025="",AP2024,AO2025)</f>
        <v/>
      </c>
      <c r="AQ2025" s="14">
        <f>IF(AB2025&lt;&gt;"",AB2025,"")</f>
        <v/>
      </c>
      <c r="AR2025" s="14">
        <f>IF(AD2025&lt;&gt;"",AD2025,"")</f>
        <v/>
      </c>
      <c r="AS2025">
        <f>IF(AS2024+1=13,1,AS2024+1)</f>
        <v/>
      </c>
      <c r="AT2025">
        <f>IFERROR(IF(SLOPE($AQ$2006:$AQ$2017,$AS$2006:$AS$2017)&gt;0,MIN(3,ABS(SLOPE($AQ$2006:$AQ$2017,$AS$2006:$AS$2017))),IF(SLOPE($AQ$2006:$AQ$2017,$AS$2006:$AS$2017)&lt;-0.5,-0.5,0)),0)</f>
        <v/>
      </c>
      <c r="AU2025">
        <f>IFERROR(IF(SLOPE($AR$2006:$AR$2017,$AS$2006:$AS$2017)&lt;0,MAX(-3,-ABS(SLOPE($AR$2006:$AR$2017,$AS$2006:$AS$2017))),IF(SLOPE($AR$2006:$AR$2017,$AS$2006:$AS$2017)&gt;0.5,0.5,0)),0)</f>
        <v/>
      </c>
      <c r="AV2025">
        <f>($AQ$2018+(AT2025*(AS2025-1)))</f>
        <v/>
      </c>
      <c r="AW2025">
        <f>($AR$2018+(AU2025*(AS2025-1)))</f>
        <v/>
      </c>
      <c r="AX2025">
        <f>IF(AT2025&gt;0,AV2025+AT2025,AV2025)</f>
        <v/>
      </c>
      <c r="AY2025">
        <f>IF(AU2025&lt;0,AW2025+AU2025,AW2025)</f>
        <v/>
      </c>
      <c r="BA2025" s="14">
        <f>IFERROR(AX2025-AQ2025,"")</f>
        <v/>
      </c>
      <c r="BB2025" s="14">
        <f>IFERROR(AY2025-AR2025,"")</f>
        <v/>
      </c>
      <c r="BD2025">
        <f>AH2025</f>
        <v/>
      </c>
      <c r="BE2025">
        <f>AI2025</f>
        <v/>
      </c>
      <c r="BF2025">
        <f>AJ2025</f>
        <v/>
      </c>
      <c r="BG2025" s="14">
        <f>L2025</f>
        <v/>
      </c>
      <c r="BH2025" s="14">
        <f>IF(X2025="","",X2025)</f>
        <v/>
      </c>
      <c r="BI2025" s="14">
        <f>IF(Y2025="","",Y2025)</f>
        <v/>
      </c>
      <c r="BJ2025">
        <f>Z2025</f>
        <v/>
      </c>
      <c r="BK2025">
        <f>AA2025</f>
        <v/>
      </c>
      <c r="BL2025">
        <f>IFERROR(AX2025,"")</f>
        <v/>
      </c>
      <c r="BM2025">
        <f>IFERROR(AY2025,"")</f>
        <v/>
      </c>
    </row>
    <row r="2026" ht="14.25" customHeight="1">
      <c r="A2026">
        <f>ALGLIB_SSA_XAUUSD!AA2026</f>
        <v/>
      </c>
      <c r="B2026">
        <f>IF($A2026="","",INDEX(ALGLIB_SSA_XAUUSD!$B$2:$B$2401,MATCH($A2026,ALGLIB_SSA_XAUUSD!$A$2:$A$2401,1)))</f>
        <v/>
      </c>
      <c r="C2026">
        <f>IF($A2026="","",INDEX(ALGLIB_SSA_XAUUSD!$C$2:$C$2401,MATCH($A2026,ALGLIB_SSA_XAUUSD!$A$2:$A$2401,1)))</f>
        <v/>
      </c>
      <c r="D2026" s="14">
        <f>IF($A2026="","",INT((ROW()-2)/12)+1)</f>
        <v/>
      </c>
      <c r="E2026" s="14">
        <f>IF(AND(E2030&lt;&gt;"",D2030=D2018+1),E2018+(E2030-E2018)*8/12,"")</f>
        <v/>
      </c>
      <c r="F2026" s="14">
        <f>IF(AND(F2030&lt;&gt;"",D2030=D2018+1),F2018+(F2030-F2018)*8/12,"")</f>
        <v/>
      </c>
      <c r="G2026" s="14">
        <f>IF(AND(G2030&lt;&gt;"",D2030=D2018+1),G2018+(G2030-G2018)*8/12,"")</f>
        <v/>
      </c>
      <c r="H2026" s="14">
        <f>IF(AND(H2030&lt;&gt;"",D2030=D2018+1),H2018+(H2030-H2018)*8/12,"")</f>
        <v/>
      </c>
      <c r="I2026" s="14">
        <f>IF(AND(L2030&lt;&gt;"",D2030=D2018+1),I2018+(I2030-I2018)*8/12,"")</f>
        <v/>
      </c>
      <c r="J2026">
        <f>_xlfn.XLOOKUP($A2026,ALGLIB_SSA_XAUUSD!$AA$2:$AA$2401,ALGLIB_SSA_XAUUSD!$P$2:$P$2401,"",0)</f>
        <v/>
      </c>
      <c r="K2026">
        <f>_xlfn.XLOOKUP($A2026,ALGLIB_SSA_XAUUSD!$AA$2:$AA$2401,ALGLIB_SSA_XAUUSD!$Q$2:$Q$2401,"",0)</f>
        <v/>
      </c>
      <c r="L2026">
        <f>_xlfn.XLOOKUP($A2026,ALGLIB_SSA_XAUUSD!$AA$2:$AA$2401,ALGLIB_SSA_XAUUSD!$R$2:$R$2401,"",0)</f>
        <v/>
      </c>
      <c r="M2026">
        <f>_xlfn.XLOOKUP($A2026,ALGLIB_SSA_XAUUSD!$AA$2:$AA$2401,ALGLIB_SSA_XAUUSD!$S$2:$S$2401,"",0)</f>
        <v/>
      </c>
      <c r="N2026">
        <f>_xlfn.XLOOKUP($A2026,ALGLIB_SSA_XAUUSD!$AA$2:$AA$2401,ALGLIB_SSA_XAUUSD!$T$2:$T$2401,"",0)</f>
        <v/>
      </c>
      <c r="O2026">
        <f>_xlfn.XLOOKUP($A2026,ALGLIB_SSA_XAUUSD!$AA$2:$AA$2401,ALGLIB_SSA_XAUUSD!$U$2:$U$2401,"",0)</f>
        <v/>
      </c>
      <c r="P2026">
        <f>_xlfn.XLOOKUP($A2026,ALGLIB_SSA_XAUUSD!$AA$2:$AA$2401,ALGLIB_SSA_XAUUSD!$V$2:$V$2401,"",0)</f>
        <v/>
      </c>
      <c r="S2026">
        <f>A2026</f>
        <v/>
      </c>
      <c r="T2026">
        <f>J2026</f>
        <v/>
      </c>
      <c r="U2026">
        <f>K2026</f>
        <v/>
      </c>
      <c r="V2026" s="14">
        <f>IF($A2026="","",MOD(ROW()-2,12)+1)</f>
        <v/>
      </c>
      <c r="W2026">
        <f>L2026</f>
        <v/>
      </c>
      <c r="X2026" s="14">
        <f>IF(F2026="","",F2026)</f>
        <v/>
      </c>
      <c r="Y2026" s="14">
        <f>IF(G2026="","",G2026)</f>
        <v/>
      </c>
      <c r="Z2026">
        <f>M2026</f>
        <v/>
      </c>
      <c r="AA2026">
        <f>N2026</f>
        <v/>
      </c>
      <c r="AB2026" s="14">
        <f>IF(H2026="","",H2026)</f>
        <v/>
      </c>
      <c r="AC2026">
        <f>O2026</f>
        <v/>
      </c>
      <c r="AD2026" s="14">
        <f>IF(I2026="","",I2026)</f>
        <v/>
      </c>
      <c r="AE2026">
        <f>P2026</f>
        <v/>
      </c>
      <c r="AH2026">
        <f>IF(S2026&lt;&gt;"",S2026,AH2025+900)</f>
        <v/>
      </c>
      <c r="AI2026">
        <f>IF(T2026&lt;&gt;"",T2026,AI2025)</f>
        <v/>
      </c>
      <c r="AJ2026">
        <f>IF(U2026&lt;&gt;"",U2026,AJ2025)</f>
        <v/>
      </c>
      <c r="AK2026">
        <f>IF(W2026&lt;&gt;"",W2026,"")</f>
        <v/>
      </c>
      <c r="AL2026" s="14">
        <f>IF(X2026&lt;&gt;"",X2026,"")</f>
        <v/>
      </c>
      <c r="AM2026" s="14">
        <f>IF(Y2026&lt;&gt;"",Y2026,"")</f>
        <v/>
      </c>
      <c r="AN2026" s="14">
        <f>IF(OR(AL2026="",AM2026=""),"",AL2026-AM2026)</f>
        <v/>
      </c>
      <c r="AO2026">
        <f>IF(AN2026="","",IF(AN2026&gt;0,"Bullish","Bearish"))</f>
        <v/>
      </c>
      <c r="AP2026">
        <f>IF(AO2026="",AP2025,AO2026)</f>
        <v/>
      </c>
      <c r="AQ2026" s="14">
        <f>IF(AB2026&lt;&gt;"",AB2026,"")</f>
        <v/>
      </c>
      <c r="AR2026" s="14">
        <f>IF(AD2026&lt;&gt;"",AD2026,"")</f>
        <v/>
      </c>
      <c r="AS2026">
        <f>IF(AS2025+1=13,1,AS2025+1)</f>
        <v/>
      </c>
      <c r="AT2026">
        <f>IFERROR(IF(SLOPE($AQ$2006:$AQ$2017,$AS$2006:$AS$2017)&gt;0,MIN(3,ABS(SLOPE($AQ$2006:$AQ$2017,$AS$2006:$AS$2017))),IF(SLOPE($AQ$2006:$AQ$2017,$AS$2006:$AS$2017)&lt;-0.5,-0.5,0)),0)</f>
        <v/>
      </c>
      <c r="AU2026">
        <f>IFERROR(IF(SLOPE($AR$2006:$AR$2017,$AS$2006:$AS$2017)&lt;0,MAX(-3,-ABS(SLOPE($AR$2006:$AR$2017,$AS$2006:$AS$2017))),IF(SLOPE($AR$2006:$AR$2017,$AS$2006:$AS$2017)&gt;0.5,0.5,0)),0)</f>
        <v/>
      </c>
      <c r="AV2026">
        <f>($AQ$2018+(AT2026*(AS2026-1)))</f>
        <v/>
      </c>
      <c r="AW2026">
        <f>($AR$2018+(AU2026*(AS2026-1)))</f>
        <v/>
      </c>
      <c r="AX2026">
        <f>IF(AT2026&gt;0,AV2026+AT2026,AV2026)</f>
        <v/>
      </c>
      <c r="AY2026">
        <f>IF(AU2026&lt;0,AW2026+AU2026,AW2026)</f>
        <v/>
      </c>
      <c r="BA2026" s="14">
        <f>IFERROR(AX2026-AQ2026,"")</f>
        <v/>
      </c>
      <c r="BB2026" s="14">
        <f>IFERROR(AY2026-AR2026,"")</f>
        <v/>
      </c>
      <c r="BD2026">
        <f>AH2026</f>
        <v/>
      </c>
      <c r="BE2026">
        <f>AI2026</f>
        <v/>
      </c>
      <c r="BF2026">
        <f>AJ2026</f>
        <v/>
      </c>
      <c r="BG2026" s="14">
        <f>L2026</f>
        <v/>
      </c>
      <c r="BH2026" s="14">
        <f>IF(X2026="","",X2026)</f>
        <v/>
      </c>
      <c r="BI2026" s="14">
        <f>IF(Y2026="","",Y2026)</f>
        <v/>
      </c>
      <c r="BJ2026">
        <f>Z2026</f>
        <v/>
      </c>
      <c r="BK2026">
        <f>AA2026</f>
        <v/>
      </c>
      <c r="BL2026">
        <f>IFERROR(AX2026,"")</f>
        <v/>
      </c>
      <c r="BM2026">
        <f>IFERROR(AY2026,"")</f>
        <v/>
      </c>
    </row>
    <row r="2027" ht="14.25" customHeight="1">
      <c r="A2027">
        <f>ALGLIB_SSA_XAUUSD!AA2027</f>
        <v/>
      </c>
      <c r="B2027">
        <f>IF($A2027="","",INDEX(ALGLIB_SSA_XAUUSD!$B$2:$B$2401,MATCH($A2027,ALGLIB_SSA_XAUUSD!$A$2:$A$2401,1)))</f>
        <v/>
      </c>
      <c r="C2027">
        <f>IF($A2027="","",INDEX(ALGLIB_SSA_XAUUSD!$C$2:$C$2401,MATCH($A2027,ALGLIB_SSA_XAUUSD!$A$2:$A$2401,1)))</f>
        <v/>
      </c>
      <c r="D2027" s="14">
        <f>IF($A2027="","",INT((ROW()-2)/12)+1)</f>
        <v/>
      </c>
      <c r="E2027" s="14">
        <f>IF(AND(E2030&lt;&gt;"",D2030=D2018+1),E2018+(E2030-E2018)*9/12,"")</f>
        <v/>
      </c>
      <c r="F2027" s="14">
        <f>IF(AND(F2030&lt;&gt;"",D2030=D2018+1),F2018+(F2030-F2018)*9/12,"")</f>
        <v/>
      </c>
      <c r="G2027" s="14">
        <f>IF(AND(G2030&lt;&gt;"",D2030=D2018+1),G2018+(G2030-G2018)*9/12,"")</f>
        <v/>
      </c>
      <c r="H2027" s="14">
        <f>IF(AND(H2030&lt;&gt;"",D2030=D2018+1),H2018+(H2030-H2018)*9/12,"")</f>
        <v/>
      </c>
      <c r="I2027" s="14">
        <f>IF(AND(L2030&lt;&gt;"",D2030=D2018+1),I2018+(I2030-I2018)*9/12,"")</f>
        <v/>
      </c>
      <c r="J2027">
        <f>_xlfn.XLOOKUP($A2027,ALGLIB_SSA_XAUUSD!$AA$2:$AA$2401,ALGLIB_SSA_XAUUSD!$P$2:$P$2401,"",0)</f>
        <v/>
      </c>
      <c r="K2027">
        <f>_xlfn.XLOOKUP($A2027,ALGLIB_SSA_XAUUSD!$AA$2:$AA$2401,ALGLIB_SSA_XAUUSD!$Q$2:$Q$2401,"",0)</f>
        <v/>
      </c>
      <c r="L2027">
        <f>_xlfn.XLOOKUP($A2027,ALGLIB_SSA_XAUUSD!$AA$2:$AA$2401,ALGLIB_SSA_XAUUSD!$R$2:$R$2401,"",0)</f>
        <v/>
      </c>
      <c r="M2027">
        <f>_xlfn.XLOOKUP($A2027,ALGLIB_SSA_XAUUSD!$AA$2:$AA$2401,ALGLIB_SSA_XAUUSD!$S$2:$S$2401,"",0)</f>
        <v/>
      </c>
      <c r="N2027">
        <f>_xlfn.XLOOKUP($A2027,ALGLIB_SSA_XAUUSD!$AA$2:$AA$2401,ALGLIB_SSA_XAUUSD!$T$2:$T$2401,"",0)</f>
        <v/>
      </c>
      <c r="O2027">
        <f>_xlfn.XLOOKUP($A2027,ALGLIB_SSA_XAUUSD!$AA$2:$AA$2401,ALGLIB_SSA_XAUUSD!$U$2:$U$2401,"",0)</f>
        <v/>
      </c>
      <c r="P2027">
        <f>_xlfn.XLOOKUP($A2027,ALGLIB_SSA_XAUUSD!$AA$2:$AA$2401,ALGLIB_SSA_XAUUSD!$V$2:$V$2401,"",0)</f>
        <v/>
      </c>
      <c r="S2027">
        <f>A2027</f>
        <v/>
      </c>
      <c r="T2027">
        <f>J2027</f>
        <v/>
      </c>
      <c r="U2027">
        <f>K2027</f>
        <v/>
      </c>
      <c r="V2027" s="14">
        <f>IF($A2027="","",MOD(ROW()-2,12)+1)</f>
        <v/>
      </c>
      <c r="W2027">
        <f>L2027</f>
        <v/>
      </c>
      <c r="X2027" s="14">
        <f>IF(F2027="","",F2027)</f>
        <v/>
      </c>
      <c r="Y2027" s="14">
        <f>IF(G2027="","",G2027)</f>
        <v/>
      </c>
      <c r="Z2027">
        <f>M2027</f>
        <v/>
      </c>
      <c r="AA2027">
        <f>N2027</f>
        <v/>
      </c>
      <c r="AB2027" s="14">
        <f>IF(H2027="","",H2027)</f>
        <v/>
      </c>
      <c r="AC2027">
        <f>O2027</f>
        <v/>
      </c>
      <c r="AD2027" s="14">
        <f>IF(I2027="","",I2027)</f>
        <v/>
      </c>
      <c r="AE2027">
        <f>P2027</f>
        <v/>
      </c>
      <c r="AH2027">
        <f>IF(S2027&lt;&gt;"",S2027,AH2026+900)</f>
        <v/>
      </c>
      <c r="AI2027">
        <f>IF(T2027&lt;&gt;"",T2027,AI2026)</f>
        <v/>
      </c>
      <c r="AJ2027">
        <f>IF(U2027&lt;&gt;"",U2027,AJ2026)</f>
        <v/>
      </c>
      <c r="AK2027">
        <f>IF(W2027&lt;&gt;"",W2027,"")</f>
        <v/>
      </c>
      <c r="AL2027" s="14">
        <f>IF(X2027&lt;&gt;"",X2027,"")</f>
        <v/>
      </c>
      <c r="AM2027" s="14">
        <f>IF(Y2027&lt;&gt;"",Y2027,"")</f>
        <v/>
      </c>
      <c r="AN2027" s="14">
        <f>IF(OR(AL2027="",AM2027=""),"",AL2027-AM2027)</f>
        <v/>
      </c>
      <c r="AO2027">
        <f>IF(AN2027="","",IF(AN2027&gt;0,"Bullish","Bearish"))</f>
        <v/>
      </c>
      <c r="AP2027">
        <f>IF(AO2027="",AP2026,AO2027)</f>
        <v/>
      </c>
      <c r="AQ2027" s="14">
        <f>IF(AB2027&lt;&gt;"",AB2027,"")</f>
        <v/>
      </c>
      <c r="AR2027" s="14">
        <f>IF(AD2027&lt;&gt;"",AD2027,"")</f>
        <v/>
      </c>
      <c r="AS2027">
        <f>IF(AS2026+1=13,1,AS2026+1)</f>
        <v/>
      </c>
      <c r="AT2027">
        <f>IFERROR(IF(SLOPE($AQ$2006:$AQ$2017,$AS$2006:$AS$2017)&gt;0,MIN(3,ABS(SLOPE($AQ$2006:$AQ$2017,$AS$2006:$AS$2017))),IF(SLOPE($AQ$2006:$AQ$2017,$AS$2006:$AS$2017)&lt;-0.5,-0.5,0)),0)</f>
        <v/>
      </c>
      <c r="AU2027">
        <f>IFERROR(IF(SLOPE($AR$2006:$AR$2017,$AS$2006:$AS$2017)&lt;0,MAX(-3,-ABS(SLOPE($AR$2006:$AR$2017,$AS$2006:$AS$2017))),IF(SLOPE($AR$2006:$AR$2017,$AS$2006:$AS$2017)&gt;0.5,0.5,0)),0)</f>
        <v/>
      </c>
      <c r="AV2027">
        <f>($AQ$2018+(AT2027*(AS2027-1)))</f>
        <v/>
      </c>
      <c r="AW2027">
        <f>($AR$2018+(AU2027*(AS2027-1)))</f>
        <v/>
      </c>
      <c r="AX2027">
        <f>IF(AT2027&gt;0,AV2027+AT2027,AV2027)</f>
        <v/>
      </c>
      <c r="AY2027">
        <f>IF(AU2027&lt;0,AW2027+AU2027,AW2027)</f>
        <v/>
      </c>
      <c r="BA2027" s="14">
        <f>IFERROR(AX2027-AQ2027,"")</f>
        <v/>
      </c>
      <c r="BB2027" s="14">
        <f>IFERROR(AY2027-AR2027,"")</f>
        <v/>
      </c>
      <c r="BD2027">
        <f>AH2027</f>
        <v/>
      </c>
      <c r="BE2027">
        <f>AI2027</f>
        <v/>
      </c>
      <c r="BF2027">
        <f>AJ2027</f>
        <v/>
      </c>
      <c r="BG2027" s="14">
        <f>L2027</f>
        <v/>
      </c>
      <c r="BH2027" s="14">
        <f>IF(X2027="","",X2027)</f>
        <v/>
      </c>
      <c r="BI2027" s="14">
        <f>IF(Y2027="","",Y2027)</f>
        <v/>
      </c>
      <c r="BJ2027">
        <f>Z2027</f>
        <v/>
      </c>
      <c r="BK2027">
        <f>AA2027</f>
        <v/>
      </c>
      <c r="BL2027">
        <f>IFERROR(AX2027,"")</f>
        <v/>
      </c>
      <c r="BM2027">
        <f>IFERROR(AY2027,"")</f>
        <v/>
      </c>
    </row>
    <row r="2028" ht="14.25" customHeight="1">
      <c r="A2028">
        <f>ALGLIB_SSA_XAUUSD!AA2028</f>
        <v/>
      </c>
      <c r="B2028">
        <f>IF($A2028="","",INDEX(ALGLIB_SSA_XAUUSD!$B$2:$B$2401,MATCH($A2028,ALGLIB_SSA_XAUUSD!$A$2:$A$2401,1)))</f>
        <v/>
      </c>
      <c r="C2028">
        <f>IF($A2028="","",INDEX(ALGLIB_SSA_XAUUSD!$C$2:$C$2401,MATCH($A2028,ALGLIB_SSA_XAUUSD!$A$2:$A$2401,1)))</f>
        <v/>
      </c>
      <c r="D2028" s="14">
        <f>IF($A2028="","",INT((ROW()-2)/12)+1)</f>
        <v/>
      </c>
      <c r="E2028" s="14">
        <f>IF(AND(E2030&lt;&gt;"",D2030=D2018+1),E2018+(E2030-E2018)*10/12,"")</f>
        <v/>
      </c>
      <c r="F2028" s="14">
        <f>IF(AND(F2030&lt;&gt;"",D2030=D2018+1),F2018+(F2030-F2018)*10/12,"")</f>
        <v/>
      </c>
      <c r="G2028" s="14">
        <f>IF(AND(G2030&lt;&gt;"",D2030=D2018+1),G2018+(G2030-G2018)*10/12,"")</f>
        <v/>
      </c>
      <c r="H2028" s="14">
        <f>IF(AND(H2030&lt;&gt;"",D2030=D2018+1),H2018+(H2030-H2018)*10/12,"")</f>
        <v/>
      </c>
      <c r="I2028" s="14">
        <f>IF(AND(L2030&lt;&gt;"",D2030=D2018+1),I2018+(I2030-I2018)*10/12,"")</f>
        <v/>
      </c>
      <c r="J2028">
        <f>_xlfn.XLOOKUP($A2028,ALGLIB_SSA_XAUUSD!$AA$2:$AA$2401,ALGLIB_SSA_XAUUSD!$P$2:$P$2401,"",0)</f>
        <v/>
      </c>
      <c r="K2028">
        <f>_xlfn.XLOOKUP($A2028,ALGLIB_SSA_XAUUSD!$AA$2:$AA$2401,ALGLIB_SSA_XAUUSD!$Q$2:$Q$2401,"",0)</f>
        <v/>
      </c>
      <c r="L2028">
        <f>_xlfn.XLOOKUP($A2028,ALGLIB_SSA_XAUUSD!$AA$2:$AA$2401,ALGLIB_SSA_XAUUSD!$R$2:$R$2401,"",0)</f>
        <v/>
      </c>
      <c r="M2028">
        <f>_xlfn.XLOOKUP($A2028,ALGLIB_SSA_XAUUSD!$AA$2:$AA$2401,ALGLIB_SSA_XAUUSD!$S$2:$S$2401,"",0)</f>
        <v/>
      </c>
      <c r="N2028">
        <f>_xlfn.XLOOKUP($A2028,ALGLIB_SSA_XAUUSD!$AA$2:$AA$2401,ALGLIB_SSA_XAUUSD!$T$2:$T$2401,"",0)</f>
        <v/>
      </c>
      <c r="O2028">
        <f>_xlfn.XLOOKUP($A2028,ALGLIB_SSA_XAUUSD!$AA$2:$AA$2401,ALGLIB_SSA_XAUUSD!$U$2:$U$2401,"",0)</f>
        <v/>
      </c>
      <c r="P2028">
        <f>_xlfn.XLOOKUP($A2028,ALGLIB_SSA_XAUUSD!$AA$2:$AA$2401,ALGLIB_SSA_XAUUSD!$V$2:$V$2401,"",0)</f>
        <v/>
      </c>
      <c r="S2028">
        <f>A2028</f>
        <v/>
      </c>
      <c r="T2028">
        <f>J2028</f>
        <v/>
      </c>
      <c r="U2028">
        <f>K2028</f>
        <v/>
      </c>
      <c r="V2028" s="14">
        <f>IF($A2028="","",MOD(ROW()-2,12)+1)</f>
        <v/>
      </c>
      <c r="W2028">
        <f>L2028</f>
        <v/>
      </c>
      <c r="X2028" s="14">
        <f>IF(F2028="","",F2028)</f>
        <v/>
      </c>
      <c r="Y2028" s="14">
        <f>IF(G2028="","",G2028)</f>
        <v/>
      </c>
      <c r="Z2028">
        <f>M2028</f>
        <v/>
      </c>
      <c r="AA2028">
        <f>N2028</f>
        <v/>
      </c>
      <c r="AB2028" s="14">
        <f>IF(H2028="","",H2028)</f>
        <v/>
      </c>
      <c r="AC2028">
        <f>O2028</f>
        <v/>
      </c>
      <c r="AD2028" s="14">
        <f>IF(I2028="","",I2028)</f>
        <v/>
      </c>
      <c r="AE2028">
        <f>P2028</f>
        <v/>
      </c>
      <c r="AH2028">
        <f>IF(S2028&lt;&gt;"",S2028,AH2027+900)</f>
        <v/>
      </c>
      <c r="AI2028">
        <f>IF(T2028&lt;&gt;"",T2028,AI2027)</f>
        <v/>
      </c>
      <c r="AJ2028">
        <f>IF(U2028&lt;&gt;"",U2028,AJ2027)</f>
        <v/>
      </c>
      <c r="AK2028">
        <f>IF(W2028&lt;&gt;"",W2028,"")</f>
        <v/>
      </c>
      <c r="AL2028" s="14">
        <f>IF(X2028&lt;&gt;"",X2028,"")</f>
        <v/>
      </c>
      <c r="AM2028" s="14">
        <f>IF(Y2028&lt;&gt;"",Y2028,"")</f>
        <v/>
      </c>
      <c r="AN2028" s="14">
        <f>IF(OR(AL2028="",AM2028=""),"",AL2028-AM2028)</f>
        <v/>
      </c>
      <c r="AO2028">
        <f>IF(AN2028="","",IF(AN2028&gt;0,"Bullish","Bearish"))</f>
        <v/>
      </c>
      <c r="AP2028">
        <f>IF(AO2028="",AP2027,AO2028)</f>
        <v/>
      </c>
      <c r="AQ2028" s="14">
        <f>IF(AB2028&lt;&gt;"",AB2028,"")</f>
        <v/>
      </c>
      <c r="AR2028" s="14">
        <f>IF(AD2028&lt;&gt;"",AD2028,"")</f>
        <v/>
      </c>
      <c r="AS2028">
        <f>IF(AS2027+1=13,1,AS2027+1)</f>
        <v/>
      </c>
      <c r="AT2028">
        <f>IFERROR(IF(SLOPE($AQ$2006:$AQ$2017,$AS$2006:$AS$2017)&gt;0,MIN(3,ABS(SLOPE($AQ$2006:$AQ$2017,$AS$2006:$AS$2017))),IF(SLOPE($AQ$2006:$AQ$2017,$AS$2006:$AS$2017)&lt;-0.5,-0.5,0)),0)</f>
        <v/>
      </c>
      <c r="AU2028">
        <f>IFERROR(IF(SLOPE($AR$2006:$AR$2017,$AS$2006:$AS$2017)&lt;0,MAX(-3,-ABS(SLOPE($AR$2006:$AR$2017,$AS$2006:$AS$2017))),IF(SLOPE($AR$2006:$AR$2017,$AS$2006:$AS$2017)&gt;0.5,0.5,0)),0)</f>
        <v/>
      </c>
      <c r="AV2028">
        <f>($AQ$2018+(AT2028*(AS2028-1)))</f>
        <v/>
      </c>
      <c r="AW2028">
        <f>($AR$2018+(AU2028*(AS2028-1)))</f>
        <v/>
      </c>
      <c r="AX2028">
        <f>IF(AT2028&gt;0,AV2028+AT2028,AV2028)</f>
        <v/>
      </c>
      <c r="AY2028">
        <f>IF(AU2028&lt;0,AW2028+AU2028,AW2028)</f>
        <v/>
      </c>
      <c r="BA2028" s="14">
        <f>IFERROR(AX2028-AQ2028,"")</f>
        <v/>
      </c>
      <c r="BB2028" s="14">
        <f>IFERROR(AY2028-AR2028,"")</f>
        <v/>
      </c>
      <c r="BD2028">
        <f>AH2028</f>
        <v/>
      </c>
      <c r="BE2028">
        <f>AI2028</f>
        <v/>
      </c>
      <c r="BF2028">
        <f>AJ2028</f>
        <v/>
      </c>
      <c r="BG2028" s="14">
        <f>L2028</f>
        <v/>
      </c>
      <c r="BH2028" s="14">
        <f>IF(X2028="","",X2028)</f>
        <v/>
      </c>
      <c r="BI2028" s="14">
        <f>IF(Y2028="","",Y2028)</f>
        <v/>
      </c>
      <c r="BJ2028">
        <f>Z2028</f>
        <v/>
      </c>
      <c r="BK2028">
        <f>AA2028</f>
        <v/>
      </c>
      <c r="BL2028">
        <f>IFERROR(AX2028,"")</f>
        <v/>
      </c>
      <c r="BM2028">
        <f>IFERROR(AY2028,"")</f>
        <v/>
      </c>
    </row>
    <row r="2029" ht="14.25" customHeight="1">
      <c r="A2029">
        <f>ALGLIB_SSA_XAUUSD!AA2029</f>
        <v/>
      </c>
      <c r="B2029">
        <f>IF($A2029="","",INDEX(ALGLIB_SSA_XAUUSD!$B$2:$B$2401,MATCH($A2029,ALGLIB_SSA_XAUUSD!$A$2:$A$2401,1)))</f>
        <v/>
      </c>
      <c r="C2029">
        <f>IF($A2029="","",INDEX(ALGLIB_SSA_XAUUSD!$C$2:$C$2401,MATCH($A2029,ALGLIB_SSA_XAUUSD!$A$2:$A$2401,1)))</f>
        <v/>
      </c>
      <c r="D2029" s="14">
        <f>IF($A2029="","",INT((ROW()-2)/12)+1)</f>
        <v/>
      </c>
      <c r="E2029" s="14">
        <f>IF(AND(E2030&lt;&gt;"",D2030=D2018+1),E2018+(E2030-E2018)*11/12,"")</f>
        <v/>
      </c>
      <c r="F2029" s="14">
        <f>IF(AND(F2030&lt;&gt;"",D2030=D2018+1),F2018+(F2030-F2018)*11/12,"")</f>
        <v/>
      </c>
      <c r="G2029" s="14">
        <f>IF(AND(G2030&lt;&gt;"",D2030=D2018+1),G2018+(G2030-G2018)*11/12,"")</f>
        <v/>
      </c>
      <c r="H2029" s="14">
        <f>IF(AND(H2030&lt;&gt;"",D2030=D2018+1),H2018+(H2030-H2018)*11/12,"")</f>
        <v/>
      </c>
      <c r="I2029" s="14">
        <f>IF(AND(L2030&lt;&gt;"",D2030=D2018+1),I2018+(I2030-I2018)*11/12,"")</f>
        <v/>
      </c>
      <c r="J2029">
        <f>_xlfn.XLOOKUP($A2029,ALGLIB_SSA_XAUUSD!$AA$2:$AA$2401,ALGLIB_SSA_XAUUSD!$P$2:$P$2401,"",0)</f>
        <v/>
      </c>
      <c r="K2029">
        <f>_xlfn.XLOOKUP($A2029,ALGLIB_SSA_XAUUSD!$AA$2:$AA$2401,ALGLIB_SSA_XAUUSD!$Q$2:$Q$2401,"",0)</f>
        <v/>
      </c>
      <c r="L2029">
        <f>_xlfn.XLOOKUP($A2029,ALGLIB_SSA_XAUUSD!$AA$2:$AA$2401,ALGLIB_SSA_XAUUSD!$R$2:$R$2401,"",0)</f>
        <v/>
      </c>
      <c r="M2029">
        <f>_xlfn.XLOOKUP($A2029,ALGLIB_SSA_XAUUSD!$AA$2:$AA$2401,ALGLIB_SSA_XAUUSD!$S$2:$S$2401,"",0)</f>
        <v/>
      </c>
      <c r="N2029">
        <f>_xlfn.XLOOKUP($A2029,ALGLIB_SSA_XAUUSD!$AA$2:$AA$2401,ALGLIB_SSA_XAUUSD!$T$2:$T$2401,"",0)</f>
        <v/>
      </c>
      <c r="O2029">
        <f>_xlfn.XLOOKUP($A2029,ALGLIB_SSA_XAUUSD!$AA$2:$AA$2401,ALGLIB_SSA_XAUUSD!$U$2:$U$2401,"",0)</f>
        <v/>
      </c>
      <c r="P2029">
        <f>_xlfn.XLOOKUP($A2029,ALGLIB_SSA_XAUUSD!$AA$2:$AA$2401,ALGLIB_SSA_XAUUSD!$V$2:$V$2401,"",0)</f>
        <v/>
      </c>
      <c r="S2029">
        <f>A2029</f>
        <v/>
      </c>
      <c r="T2029">
        <f>J2029</f>
        <v/>
      </c>
      <c r="U2029">
        <f>K2029</f>
        <v/>
      </c>
      <c r="V2029" s="14">
        <f>IF($A2029="","",MOD(ROW()-2,12)+1)</f>
        <v/>
      </c>
      <c r="W2029">
        <f>L2029</f>
        <v/>
      </c>
      <c r="X2029" s="14">
        <f>IF(F2029="","",F2029)</f>
        <v/>
      </c>
      <c r="Y2029" s="14">
        <f>IF(G2029="","",G2029)</f>
        <v/>
      </c>
      <c r="Z2029">
        <f>M2029</f>
        <v/>
      </c>
      <c r="AA2029">
        <f>N2029</f>
        <v/>
      </c>
      <c r="AB2029" s="14">
        <f>IF(H2029="","",H2029)</f>
        <v/>
      </c>
      <c r="AC2029">
        <f>O2029</f>
        <v/>
      </c>
      <c r="AD2029" s="14">
        <f>IF(I2029="","",I2029)</f>
        <v/>
      </c>
      <c r="AE2029">
        <f>P2029</f>
        <v/>
      </c>
      <c r="AH2029">
        <f>IF(S2029&lt;&gt;"",S2029,AH2028+900)</f>
        <v/>
      </c>
      <c r="AI2029">
        <f>IF(T2029&lt;&gt;"",T2029,AI2028)</f>
        <v/>
      </c>
      <c r="AJ2029">
        <f>IF(U2029&lt;&gt;"",U2029,AJ2028)</f>
        <v/>
      </c>
      <c r="AK2029">
        <f>IF(W2029&lt;&gt;"",W2029,"")</f>
        <v/>
      </c>
      <c r="AL2029" s="14">
        <f>IF(X2029&lt;&gt;"",X2029,"")</f>
        <v/>
      </c>
      <c r="AM2029" s="14">
        <f>IF(Y2029&lt;&gt;"",Y2029,"")</f>
        <v/>
      </c>
      <c r="AN2029" s="14">
        <f>IF(OR(AL2029="",AM2029=""),"",AL2029-AM2029)</f>
        <v/>
      </c>
      <c r="AO2029">
        <f>IF(AN2029="","",IF(AN2029&gt;0,"Bullish","Bearish"))</f>
        <v/>
      </c>
      <c r="AP2029">
        <f>IF(AO2029="",AP2028,AO2029)</f>
        <v/>
      </c>
      <c r="AQ2029" s="14">
        <f>IF(AB2029&lt;&gt;"",AB2029,"")</f>
        <v/>
      </c>
      <c r="AR2029" s="14">
        <f>IF(AD2029&lt;&gt;"",AD2029,"")</f>
        <v/>
      </c>
      <c r="AS2029">
        <f>IF(AS2028+1=13,1,AS2028+1)</f>
        <v/>
      </c>
      <c r="AT2029">
        <f>IFERROR(IF(SLOPE($AQ$2006:$AQ$2017,$AS$2006:$AS$2017)&gt;0,MIN(3,ABS(SLOPE($AQ$2006:$AQ$2017,$AS$2006:$AS$2017))),IF(SLOPE($AQ$2006:$AQ$2017,$AS$2006:$AS$2017)&lt;-0.5,-0.5,0)),0)</f>
        <v/>
      </c>
      <c r="AU2029">
        <f>IFERROR(IF(SLOPE($AR$2006:$AR$2017,$AS$2006:$AS$2017)&lt;0,MAX(-3,-ABS(SLOPE($AR$2006:$AR$2017,$AS$2006:$AS$2017))),IF(SLOPE($AR$2006:$AR$2017,$AS$2006:$AS$2017)&gt;0.5,0.5,0)),0)</f>
        <v/>
      </c>
      <c r="AV2029">
        <f>($AQ$2018+(AT2029*(AS2029-1)))</f>
        <v/>
      </c>
      <c r="AW2029">
        <f>($AR$2018+(AU2029*(AS2029-1)))</f>
        <v/>
      </c>
      <c r="AX2029">
        <f>IF(AT2029&gt;0,AV2029+AT2029,AV2029)</f>
        <v/>
      </c>
      <c r="AY2029">
        <f>IF(AU2029&lt;0,AW2029+AU2029,AW2029)</f>
        <v/>
      </c>
      <c r="BA2029" s="14">
        <f>IFERROR(AX2029-AQ2029,"")</f>
        <v/>
      </c>
      <c r="BB2029" s="14">
        <f>IFERROR(AY2029-AR2029,"")</f>
        <v/>
      </c>
      <c r="BD2029">
        <f>AH2029</f>
        <v/>
      </c>
      <c r="BE2029">
        <f>AI2029</f>
        <v/>
      </c>
      <c r="BF2029">
        <f>AJ2029</f>
        <v/>
      </c>
      <c r="BG2029" s="14">
        <f>L2029</f>
        <v/>
      </c>
      <c r="BH2029" s="14">
        <f>IF(X2029="","",X2029)</f>
        <v/>
      </c>
      <c r="BI2029" s="14">
        <f>IF(Y2029="","",Y2029)</f>
        <v/>
      </c>
      <c r="BJ2029">
        <f>Z2029</f>
        <v/>
      </c>
      <c r="BK2029">
        <f>AA2029</f>
        <v/>
      </c>
      <c r="BL2029">
        <f>IFERROR(AX2029,"")</f>
        <v/>
      </c>
      <c r="BM2029">
        <f>IFERROR(AY2029,"")</f>
        <v/>
      </c>
    </row>
    <row r="2030" ht="14.25" customHeight="1">
      <c r="A2030">
        <f>ALGLIB_SSA_XAUUSD!AA2030</f>
        <v/>
      </c>
      <c r="B2030">
        <f>IF($A2030="","",INDEX(ALGLIB_SSA_XAUUSD!$B$2:$B$2401,MATCH($A2030,ALGLIB_SSA_XAUUSD!$A$2:$A$2401,1)))</f>
        <v/>
      </c>
      <c r="C2030">
        <f>IF($A2030="","",INDEX(ALGLIB_SSA_XAUUSD!$C$2:$C$2401,MATCH($A2030,ALGLIB_SSA_XAUUSD!$A$2:$A$2401,1)))</f>
        <v/>
      </c>
      <c r="D2030" s="14">
        <f>IF($A2030="","",INT((ROW()-2)/12)+1)</f>
        <v/>
      </c>
      <c r="E2030" s="14">
        <f>IF($A2030="","",INDEX(ALGLIB_SSA_XAUUSD!$D$2:$D$2401,MATCH($A2030,ALGLIB_SSA_XAUUSD!$A$2:$A$2401,1)))</f>
        <v/>
      </c>
      <c r="F2030" s="14">
        <f>IF($A2030="","",INDEX(ALGLIB_SSA_XAUUSD!$E$2:$E$2401,MATCH($A2030,ALGLIB_SSA_XAUUSD!$A$2:$A$2401,1)))</f>
        <v/>
      </c>
      <c r="G2030" s="14">
        <f>IF($A2030="","",INDEX(ALGLIB_SSA_XAUUSD!$F$2:$F$2401,MATCH($A2030,ALGLIB_SSA_XAUUSD!$A$2:$A$2401,1)))</f>
        <v/>
      </c>
      <c r="H2030" s="14">
        <f>IF($A2030="","",INDEX(ALGLIB_SSA_XAUUSD!$G$2:$G$2401,MATCH($A2030,ALGLIB_SSA_XAUUSD!$A$2:$A$2401,1)))</f>
        <v/>
      </c>
      <c r="I2030" s="14">
        <f>IF($A2030="","",INDEX(ALGLIB_SSA_XAUUSD!$H$2:$H$2401,MATCH($A2030,ALGLIB_SSA_XAUUSD!$A$2:$A$2401,1)))</f>
        <v/>
      </c>
      <c r="J2030">
        <f>_xlfn.XLOOKUP($A2030,ALGLIB_SSA_XAUUSD!$AA$2:$AA$2401,ALGLIB_SSA_XAUUSD!$P$2:$P$2401,"",0)</f>
        <v/>
      </c>
      <c r="K2030">
        <f>_xlfn.XLOOKUP($A2030,ALGLIB_SSA_XAUUSD!$AA$2:$AA$2401,ALGLIB_SSA_XAUUSD!$Q$2:$Q$2401,"",0)</f>
        <v/>
      </c>
      <c r="L2030">
        <f>_xlfn.XLOOKUP($A2030,ALGLIB_SSA_XAUUSD!$AA$2:$AA$2401,ALGLIB_SSA_XAUUSD!$R$2:$R$2401,"",0)</f>
        <v/>
      </c>
      <c r="M2030">
        <f>_xlfn.XLOOKUP($A2030,ALGLIB_SSA_XAUUSD!$AA$2:$AA$2401,ALGLIB_SSA_XAUUSD!$S$2:$S$2401,"",0)</f>
        <v/>
      </c>
      <c r="N2030">
        <f>_xlfn.XLOOKUP($A2030,ALGLIB_SSA_XAUUSD!$AA$2:$AA$2401,ALGLIB_SSA_XAUUSD!$T$2:$T$2401,"",0)</f>
        <v/>
      </c>
      <c r="O2030">
        <f>_xlfn.XLOOKUP($A2030,ALGLIB_SSA_XAUUSD!$AA$2:$AA$2401,ALGLIB_SSA_XAUUSD!$U$2:$U$2401,"",0)</f>
        <v/>
      </c>
      <c r="P2030">
        <f>_xlfn.XLOOKUP($A2030,ALGLIB_SSA_XAUUSD!$AA$2:$AA$2401,ALGLIB_SSA_XAUUSD!$V$2:$V$2401,"",0)</f>
        <v/>
      </c>
      <c r="S2030">
        <f>A2030</f>
        <v/>
      </c>
      <c r="T2030">
        <f>J2030</f>
        <v/>
      </c>
      <c r="U2030">
        <f>K2030</f>
        <v/>
      </c>
      <c r="V2030" s="14">
        <f>IF($A2030="","",MOD(ROW()-2,12)+1)</f>
        <v/>
      </c>
      <c r="W2030">
        <f>L2030</f>
        <v/>
      </c>
      <c r="X2030" s="14">
        <f>IF(F2030="","",F2030)</f>
        <v/>
      </c>
      <c r="Y2030" s="14">
        <f>IF(G2030="","",G2030)</f>
        <v/>
      </c>
      <c r="Z2030">
        <f>M2030</f>
        <v/>
      </c>
      <c r="AA2030">
        <f>N2030</f>
        <v/>
      </c>
      <c r="AB2030" s="14">
        <f>IF(H2030="","",H2030)</f>
        <v/>
      </c>
      <c r="AC2030">
        <f>O2030</f>
        <v/>
      </c>
      <c r="AD2030" s="14">
        <f>IF(I2030="","",I2030)</f>
        <v/>
      </c>
      <c r="AE2030">
        <f>P2030</f>
        <v/>
      </c>
      <c r="AH2030">
        <f>IF(S2030&lt;&gt;"",S2030,AH2029+900)</f>
        <v/>
      </c>
      <c r="AI2030">
        <f>IF(T2030&lt;&gt;"",T2030,AI2029)</f>
        <v/>
      </c>
      <c r="AJ2030">
        <f>IF(U2030&lt;&gt;"",U2030,AJ2029)</f>
        <v/>
      </c>
      <c r="AK2030">
        <f>IF(W2030&lt;&gt;"",W2030,"")</f>
        <v/>
      </c>
      <c r="AL2030" s="14">
        <f>IF(X2030&lt;&gt;"",X2030,"")</f>
        <v/>
      </c>
      <c r="AM2030" s="14">
        <f>IF(Y2030&lt;&gt;"",Y2030,"")</f>
        <v/>
      </c>
      <c r="AN2030" s="14">
        <f>IF(OR(AL2030="",AM2030=""),"",AL2030-AM2030)</f>
        <v/>
      </c>
      <c r="AO2030">
        <f>IF(AN2030="","",IF(AN2030&gt;0,"Bullish","Bearish"))</f>
        <v/>
      </c>
      <c r="AP2030">
        <f>IF(AO2030="",AP2029,AO2030)</f>
        <v/>
      </c>
      <c r="AQ2030" s="14">
        <f>IF(AB2030&lt;&gt;"",AB2030,"")</f>
        <v/>
      </c>
      <c r="AR2030" s="14">
        <f>IF(AD2030&lt;&gt;"",AD2030,"")</f>
        <v/>
      </c>
      <c r="AS2030">
        <f>IF(AS2029+1=13,1,AS2029+1)</f>
        <v/>
      </c>
      <c r="AT2030">
        <f>IFERROR(IF(SLOPE($AQ$2018:$AQ$2029,$AS$2018:$AS$2029)&gt;0,MIN(3,ABS(SLOPE($AQ$2018:$AQ$2029,$AS$2018:$AS$2029))),IF(SLOPE($AQ$2018:$AQ$2029,$AS$2018:$AS$2029)&lt;-0.5,-0.5,0)),0)</f>
        <v/>
      </c>
      <c r="AU2030">
        <f>IFERROR(IF(SLOPE($AR$2018:$AR$2029,$AS$2018:$AS$2029)&lt;0,MAX(-3,-ABS(SLOPE($AR$2018:$AR$2029,$AS$2018:$AS$2029))),IF(SLOPE($AR$2018:$AR$2029,$AS$2018:$AS$2029)&gt;0.5,0.5,0)),0)</f>
        <v/>
      </c>
      <c r="AV2030">
        <f>($AQ$2030+(AT2030*(AS2030-1)))</f>
        <v/>
      </c>
      <c r="AW2030">
        <f>($AR$2030+(AU2030*(AS2030-1)))</f>
        <v/>
      </c>
      <c r="AX2030">
        <f>IF(AT2030&gt;0,AV2030+AT2030,AV2030)</f>
        <v/>
      </c>
      <c r="AY2030">
        <f>IF(AU2030&lt;0,AW2030+AU2030,AW2030)</f>
        <v/>
      </c>
      <c r="BA2030" s="14">
        <f>IFERROR(AX2030-AQ2030,"")</f>
        <v/>
      </c>
      <c r="BB2030" s="14">
        <f>IFERROR(AY2030-AR2030,"")</f>
        <v/>
      </c>
      <c r="BD2030">
        <f>AH2030</f>
        <v/>
      </c>
      <c r="BE2030">
        <f>AI2030</f>
        <v/>
      </c>
      <c r="BF2030">
        <f>AJ2030</f>
        <v/>
      </c>
      <c r="BG2030" s="14">
        <f>L2030</f>
        <v/>
      </c>
      <c r="BH2030" s="14">
        <f>IF(X2030="","",X2030)</f>
        <v/>
      </c>
      <c r="BI2030" s="14">
        <f>IF(Y2030="","",Y2030)</f>
        <v/>
      </c>
      <c r="BJ2030">
        <f>Z2030</f>
        <v/>
      </c>
      <c r="BK2030">
        <f>AA2030</f>
        <v/>
      </c>
      <c r="BL2030">
        <f>IFERROR(AX2030,"")</f>
        <v/>
      </c>
      <c r="BM2030">
        <f>IFERROR(AY2030,"")</f>
        <v/>
      </c>
    </row>
    <row r="2031" ht="14.25" customHeight="1">
      <c r="A2031">
        <f>ALGLIB_SSA_XAUUSD!AA2031</f>
        <v/>
      </c>
      <c r="B2031">
        <f>IF($A2031="","",INDEX(ALGLIB_SSA_XAUUSD!$B$2:$B$2401,MATCH($A2031,ALGLIB_SSA_XAUUSD!$A$2:$A$2401,1)))</f>
        <v/>
      </c>
      <c r="C2031">
        <f>IF($A2031="","",INDEX(ALGLIB_SSA_XAUUSD!$C$2:$C$2401,MATCH($A2031,ALGLIB_SSA_XAUUSD!$A$2:$A$2401,1)))</f>
        <v/>
      </c>
      <c r="D2031" s="14">
        <f>IF($A2031="","",INT((ROW()-2)/12)+1)</f>
        <v/>
      </c>
      <c r="E2031" s="14">
        <f>IF(AND(E2042&lt;&gt;"",D2042=D2030+1),E2030+(E2042-E2030)*1/12,"")</f>
        <v/>
      </c>
      <c r="F2031" s="14">
        <f>IF(AND(F2042&lt;&gt;"",D2042=D2030+1),F2030+(F2042-F2030)*1/12,"")</f>
        <v/>
      </c>
      <c r="G2031" s="14">
        <f>IF(AND(G2042&lt;&gt;"",D2042=D2030+1),G2030+(G2042-G2030)*1/12,"")</f>
        <v/>
      </c>
      <c r="H2031" s="14">
        <f>IF(AND(H2042&lt;&gt;"",D2042=D2030+1),H2030+(H2042-H2030)*1/12,"")</f>
        <v/>
      </c>
      <c r="I2031" s="14">
        <f>IF(AND(L2042&lt;&gt;"",D2042=D2030+1),I2030+(I2042-I2030)*1/12,"")</f>
        <v/>
      </c>
      <c r="J2031">
        <f>_xlfn.XLOOKUP($A2031,ALGLIB_SSA_XAUUSD!$AA$2:$AA$2401,ALGLIB_SSA_XAUUSD!$P$2:$P$2401,"",0)</f>
        <v/>
      </c>
      <c r="K2031">
        <f>_xlfn.XLOOKUP($A2031,ALGLIB_SSA_XAUUSD!$AA$2:$AA$2401,ALGLIB_SSA_XAUUSD!$Q$2:$Q$2401,"",0)</f>
        <v/>
      </c>
      <c r="L2031">
        <f>_xlfn.XLOOKUP($A2031,ALGLIB_SSA_XAUUSD!$AA$2:$AA$2401,ALGLIB_SSA_XAUUSD!$R$2:$R$2401,"",0)</f>
        <v/>
      </c>
      <c r="M2031">
        <f>_xlfn.XLOOKUP($A2031,ALGLIB_SSA_XAUUSD!$AA$2:$AA$2401,ALGLIB_SSA_XAUUSD!$S$2:$S$2401,"",0)</f>
        <v/>
      </c>
      <c r="N2031">
        <f>_xlfn.XLOOKUP($A2031,ALGLIB_SSA_XAUUSD!$AA$2:$AA$2401,ALGLIB_SSA_XAUUSD!$T$2:$T$2401,"",0)</f>
        <v/>
      </c>
      <c r="O2031">
        <f>_xlfn.XLOOKUP($A2031,ALGLIB_SSA_XAUUSD!$AA$2:$AA$2401,ALGLIB_SSA_XAUUSD!$U$2:$U$2401,"",0)</f>
        <v/>
      </c>
      <c r="P2031">
        <f>_xlfn.XLOOKUP($A2031,ALGLIB_SSA_XAUUSD!$AA$2:$AA$2401,ALGLIB_SSA_XAUUSD!$V$2:$V$2401,"",0)</f>
        <v/>
      </c>
      <c r="S2031">
        <f>A2031</f>
        <v/>
      </c>
      <c r="T2031">
        <f>J2031</f>
        <v/>
      </c>
      <c r="U2031">
        <f>K2031</f>
        <v/>
      </c>
      <c r="V2031" s="14">
        <f>IF($A2031="","",MOD(ROW()-2,12)+1)</f>
        <v/>
      </c>
      <c r="W2031">
        <f>L2031</f>
        <v/>
      </c>
      <c r="X2031" s="14">
        <f>IF(F2031="","",F2031)</f>
        <v/>
      </c>
      <c r="Y2031" s="14">
        <f>IF(G2031="","",G2031)</f>
        <v/>
      </c>
      <c r="Z2031">
        <f>M2031</f>
        <v/>
      </c>
      <c r="AA2031">
        <f>N2031</f>
        <v/>
      </c>
      <c r="AB2031" s="14">
        <f>IF(H2031="","",H2031)</f>
        <v/>
      </c>
      <c r="AC2031">
        <f>O2031</f>
        <v/>
      </c>
      <c r="AD2031" s="14">
        <f>IF(I2031="","",I2031)</f>
        <v/>
      </c>
      <c r="AE2031">
        <f>P2031</f>
        <v/>
      </c>
      <c r="AH2031">
        <f>IF(S2031&lt;&gt;"",S2031,AH2030+900)</f>
        <v/>
      </c>
      <c r="AI2031">
        <f>IF(T2031&lt;&gt;"",T2031,AI2030)</f>
        <v/>
      </c>
      <c r="AJ2031">
        <f>IF(U2031&lt;&gt;"",U2031,AJ2030)</f>
        <v/>
      </c>
      <c r="AK2031">
        <f>IF(W2031&lt;&gt;"",W2031,"")</f>
        <v/>
      </c>
      <c r="AL2031" s="14">
        <f>IF(X2031&lt;&gt;"",X2031,"")</f>
        <v/>
      </c>
      <c r="AM2031" s="14">
        <f>IF(Y2031&lt;&gt;"",Y2031,"")</f>
        <v/>
      </c>
      <c r="AN2031" s="14">
        <f>IF(OR(AL2031="",AM2031=""),"",AL2031-AM2031)</f>
        <v/>
      </c>
      <c r="AO2031">
        <f>IF(AN2031="","",IF(AN2031&gt;0,"Bullish","Bearish"))</f>
        <v/>
      </c>
      <c r="AP2031">
        <f>IF(AO2031="",AP2030,AO2031)</f>
        <v/>
      </c>
      <c r="AQ2031" s="14">
        <f>IF(AB2031&lt;&gt;"",AB2031,"")</f>
        <v/>
      </c>
      <c r="AR2031" s="14">
        <f>IF(AD2031&lt;&gt;"",AD2031,"")</f>
        <v/>
      </c>
      <c r="AS2031">
        <f>IF(AS2030+1=13,1,AS2030+1)</f>
        <v/>
      </c>
      <c r="AT2031">
        <f>IFERROR(IF(SLOPE($AQ$2018:$AQ$2029,$AS$2018:$AS$2029)&gt;0,MIN(3,ABS(SLOPE($AQ$2018:$AQ$2029,$AS$2018:$AS$2029))),IF(SLOPE($AQ$2018:$AQ$2029,$AS$2018:$AS$2029)&lt;-0.5,-0.5,0)),0)</f>
        <v/>
      </c>
      <c r="AU2031">
        <f>IFERROR(IF(SLOPE($AR$2018:$AR$2029,$AS$2018:$AS$2029)&lt;0,MAX(-3,-ABS(SLOPE($AR$2018:$AR$2029,$AS$2018:$AS$2029))),IF(SLOPE($AR$2018:$AR$2029,$AS$2018:$AS$2029)&gt;0.5,0.5,0)),0)</f>
        <v/>
      </c>
      <c r="AV2031">
        <f>($AQ$2030+(AT2031*(AS2031-1)))</f>
        <v/>
      </c>
      <c r="AW2031">
        <f>($AR$2030+(AU2031*(AS2031-1)))</f>
        <v/>
      </c>
      <c r="AX2031">
        <f>IF(AT2031&gt;0,AV2031+AT2031,AV2031)</f>
        <v/>
      </c>
      <c r="AY2031">
        <f>IF(AU2031&lt;0,AW2031+AU2031,AW2031)</f>
        <v/>
      </c>
      <c r="BA2031" s="14">
        <f>IFERROR(AX2031-AQ2031,"")</f>
        <v/>
      </c>
      <c r="BB2031" s="14">
        <f>IFERROR(AY2031-AR2031,"")</f>
        <v/>
      </c>
      <c r="BD2031">
        <f>AH2031</f>
        <v/>
      </c>
      <c r="BE2031">
        <f>AI2031</f>
        <v/>
      </c>
      <c r="BF2031">
        <f>AJ2031</f>
        <v/>
      </c>
      <c r="BG2031" s="14">
        <f>L2031</f>
        <v/>
      </c>
      <c r="BH2031" s="14">
        <f>IF(X2031="","",X2031)</f>
        <v/>
      </c>
      <c r="BI2031" s="14">
        <f>IF(Y2031="","",Y2031)</f>
        <v/>
      </c>
      <c r="BJ2031">
        <f>Z2031</f>
        <v/>
      </c>
      <c r="BK2031">
        <f>AA2031</f>
        <v/>
      </c>
      <c r="BL2031">
        <f>IFERROR(AX2031,"")</f>
        <v/>
      </c>
      <c r="BM2031">
        <f>IFERROR(AY2031,"")</f>
        <v/>
      </c>
    </row>
    <row r="2032" ht="14.25" customHeight="1">
      <c r="A2032">
        <f>ALGLIB_SSA_XAUUSD!AA2032</f>
        <v/>
      </c>
      <c r="B2032">
        <f>IF($A2032="","",INDEX(ALGLIB_SSA_XAUUSD!$B$2:$B$2401,MATCH($A2032,ALGLIB_SSA_XAUUSD!$A$2:$A$2401,1)))</f>
        <v/>
      </c>
      <c r="C2032">
        <f>IF($A2032="","",INDEX(ALGLIB_SSA_XAUUSD!$C$2:$C$2401,MATCH($A2032,ALGLIB_SSA_XAUUSD!$A$2:$A$2401,1)))</f>
        <v/>
      </c>
      <c r="D2032" s="14">
        <f>IF($A2032="","",INT((ROW()-2)/12)+1)</f>
        <v/>
      </c>
      <c r="E2032" s="14">
        <f>IF(AND(E2042&lt;&gt;"",D2042=D2030+1),E2030+(E2042-E2030)*2/12,"")</f>
        <v/>
      </c>
      <c r="F2032" s="14">
        <f>IF(AND(F2042&lt;&gt;"",D2042=D2030+1),F2030+(F2042-F2030)*2/12,"")</f>
        <v/>
      </c>
      <c r="G2032" s="14">
        <f>IF(AND(G2042&lt;&gt;"",D2042=D2030+1),G2030+(G2042-G2030)*2/12,"")</f>
        <v/>
      </c>
      <c r="H2032" s="14">
        <f>IF(AND(H2042&lt;&gt;"",D2042=D2030+1),H2030+(H2042-H2030)*2/12,"")</f>
        <v/>
      </c>
      <c r="I2032" s="14">
        <f>IF(AND(L2042&lt;&gt;"",D2042=D2030+1),I2030+(I2042-I2030)*2/12,"")</f>
        <v/>
      </c>
      <c r="J2032">
        <f>_xlfn.XLOOKUP($A2032,ALGLIB_SSA_XAUUSD!$AA$2:$AA$2401,ALGLIB_SSA_XAUUSD!$P$2:$P$2401,"",0)</f>
        <v/>
      </c>
      <c r="K2032">
        <f>_xlfn.XLOOKUP($A2032,ALGLIB_SSA_XAUUSD!$AA$2:$AA$2401,ALGLIB_SSA_XAUUSD!$Q$2:$Q$2401,"",0)</f>
        <v/>
      </c>
      <c r="L2032">
        <f>_xlfn.XLOOKUP($A2032,ALGLIB_SSA_XAUUSD!$AA$2:$AA$2401,ALGLIB_SSA_XAUUSD!$R$2:$R$2401,"",0)</f>
        <v/>
      </c>
      <c r="M2032">
        <f>_xlfn.XLOOKUP($A2032,ALGLIB_SSA_XAUUSD!$AA$2:$AA$2401,ALGLIB_SSA_XAUUSD!$S$2:$S$2401,"",0)</f>
        <v/>
      </c>
      <c r="N2032">
        <f>_xlfn.XLOOKUP($A2032,ALGLIB_SSA_XAUUSD!$AA$2:$AA$2401,ALGLIB_SSA_XAUUSD!$T$2:$T$2401,"",0)</f>
        <v/>
      </c>
      <c r="O2032">
        <f>_xlfn.XLOOKUP($A2032,ALGLIB_SSA_XAUUSD!$AA$2:$AA$2401,ALGLIB_SSA_XAUUSD!$U$2:$U$2401,"",0)</f>
        <v/>
      </c>
      <c r="P2032">
        <f>_xlfn.XLOOKUP($A2032,ALGLIB_SSA_XAUUSD!$AA$2:$AA$2401,ALGLIB_SSA_XAUUSD!$V$2:$V$2401,"",0)</f>
        <v/>
      </c>
      <c r="S2032">
        <f>A2032</f>
        <v/>
      </c>
      <c r="T2032">
        <f>J2032</f>
        <v/>
      </c>
      <c r="U2032">
        <f>K2032</f>
        <v/>
      </c>
      <c r="V2032" s="14">
        <f>IF($A2032="","",MOD(ROW()-2,12)+1)</f>
        <v/>
      </c>
      <c r="W2032">
        <f>L2032</f>
        <v/>
      </c>
      <c r="X2032" s="14">
        <f>IF(F2032="","",F2032)</f>
        <v/>
      </c>
      <c r="Y2032" s="14">
        <f>IF(G2032="","",G2032)</f>
        <v/>
      </c>
      <c r="Z2032">
        <f>M2032</f>
        <v/>
      </c>
      <c r="AA2032">
        <f>N2032</f>
        <v/>
      </c>
      <c r="AB2032" s="14">
        <f>IF(H2032="","",H2032)</f>
        <v/>
      </c>
      <c r="AC2032">
        <f>O2032</f>
        <v/>
      </c>
      <c r="AD2032" s="14">
        <f>IF(I2032="","",I2032)</f>
        <v/>
      </c>
      <c r="AE2032">
        <f>P2032</f>
        <v/>
      </c>
      <c r="AH2032">
        <f>IF(S2032&lt;&gt;"",S2032,AH2031+900)</f>
        <v/>
      </c>
      <c r="AI2032">
        <f>IF(T2032&lt;&gt;"",T2032,AI2031)</f>
        <v/>
      </c>
      <c r="AJ2032">
        <f>IF(U2032&lt;&gt;"",U2032,AJ2031)</f>
        <v/>
      </c>
      <c r="AK2032">
        <f>IF(W2032&lt;&gt;"",W2032,"")</f>
        <v/>
      </c>
      <c r="AL2032" s="14">
        <f>IF(X2032&lt;&gt;"",X2032,"")</f>
        <v/>
      </c>
      <c r="AM2032" s="14">
        <f>IF(Y2032&lt;&gt;"",Y2032,"")</f>
        <v/>
      </c>
      <c r="AN2032" s="14">
        <f>IF(OR(AL2032="",AM2032=""),"",AL2032-AM2032)</f>
        <v/>
      </c>
      <c r="AO2032">
        <f>IF(AN2032="","",IF(AN2032&gt;0,"Bullish","Bearish"))</f>
        <v/>
      </c>
      <c r="AP2032">
        <f>IF(AO2032="",AP2031,AO2032)</f>
        <v/>
      </c>
      <c r="AQ2032" s="14">
        <f>IF(AB2032&lt;&gt;"",AB2032,"")</f>
        <v/>
      </c>
      <c r="AR2032" s="14">
        <f>IF(AD2032&lt;&gt;"",AD2032,"")</f>
        <v/>
      </c>
      <c r="AS2032">
        <f>IF(AS2031+1=13,1,AS2031+1)</f>
        <v/>
      </c>
      <c r="AT2032">
        <f>IFERROR(IF(SLOPE($AQ$2018:$AQ$2029,$AS$2018:$AS$2029)&gt;0,MIN(3,ABS(SLOPE($AQ$2018:$AQ$2029,$AS$2018:$AS$2029))),IF(SLOPE($AQ$2018:$AQ$2029,$AS$2018:$AS$2029)&lt;-0.5,-0.5,0)),0)</f>
        <v/>
      </c>
      <c r="AU2032">
        <f>IFERROR(IF(SLOPE($AR$2018:$AR$2029,$AS$2018:$AS$2029)&lt;0,MAX(-3,-ABS(SLOPE($AR$2018:$AR$2029,$AS$2018:$AS$2029))),IF(SLOPE($AR$2018:$AR$2029,$AS$2018:$AS$2029)&gt;0.5,0.5,0)),0)</f>
        <v/>
      </c>
      <c r="AV2032">
        <f>($AQ$2030+(AT2032*(AS2032-1)))</f>
        <v/>
      </c>
      <c r="AW2032">
        <f>($AR$2030+(AU2032*(AS2032-1)))</f>
        <v/>
      </c>
      <c r="AX2032">
        <f>IF(AT2032&gt;0,AV2032+AT2032,AV2032)</f>
        <v/>
      </c>
      <c r="AY2032">
        <f>IF(AU2032&lt;0,AW2032+AU2032,AW2032)</f>
        <v/>
      </c>
      <c r="BA2032" s="14">
        <f>IFERROR(AX2032-AQ2032,"")</f>
        <v/>
      </c>
      <c r="BB2032" s="14">
        <f>IFERROR(AY2032-AR2032,"")</f>
        <v/>
      </c>
      <c r="BD2032">
        <f>AH2032</f>
        <v/>
      </c>
      <c r="BE2032">
        <f>AI2032</f>
        <v/>
      </c>
      <c r="BF2032">
        <f>AJ2032</f>
        <v/>
      </c>
      <c r="BG2032" s="14">
        <f>L2032</f>
        <v/>
      </c>
      <c r="BH2032" s="14">
        <f>IF(X2032="","",X2032)</f>
        <v/>
      </c>
      <c r="BI2032" s="14">
        <f>IF(Y2032="","",Y2032)</f>
        <v/>
      </c>
      <c r="BJ2032">
        <f>Z2032</f>
        <v/>
      </c>
      <c r="BK2032">
        <f>AA2032</f>
        <v/>
      </c>
      <c r="BL2032">
        <f>IFERROR(AX2032,"")</f>
        <v/>
      </c>
      <c r="BM2032">
        <f>IFERROR(AY2032,"")</f>
        <v/>
      </c>
    </row>
    <row r="2033" ht="14.25" customHeight="1">
      <c r="A2033">
        <f>ALGLIB_SSA_XAUUSD!AA2033</f>
        <v/>
      </c>
      <c r="B2033">
        <f>IF($A2033="","",INDEX(ALGLIB_SSA_XAUUSD!$B$2:$B$2401,MATCH($A2033,ALGLIB_SSA_XAUUSD!$A$2:$A$2401,1)))</f>
        <v/>
      </c>
      <c r="C2033">
        <f>IF($A2033="","",INDEX(ALGLIB_SSA_XAUUSD!$C$2:$C$2401,MATCH($A2033,ALGLIB_SSA_XAUUSD!$A$2:$A$2401,1)))</f>
        <v/>
      </c>
      <c r="D2033" s="14">
        <f>IF($A2033="","",INT((ROW()-2)/12)+1)</f>
        <v/>
      </c>
      <c r="E2033" s="14">
        <f>IF(AND(E2042&lt;&gt;"",D2042=D2030+1),E2030+(E2042-E2030)*3/12,"")</f>
        <v/>
      </c>
      <c r="F2033" s="14">
        <f>IF(AND(F2042&lt;&gt;"",D2042=D2030+1),F2030+(F2042-F2030)*3/12,"")</f>
        <v/>
      </c>
      <c r="G2033" s="14">
        <f>IF(AND(G2042&lt;&gt;"",D2042=D2030+1),G2030+(G2042-G2030)*3/12,"")</f>
        <v/>
      </c>
      <c r="H2033" s="14">
        <f>IF(AND(H2042&lt;&gt;"",D2042=D2030+1),H2030+(H2042-H2030)*3/12,"")</f>
        <v/>
      </c>
      <c r="I2033" s="14">
        <f>IF(AND(L2042&lt;&gt;"",D2042=D2030+1),I2030+(I2042-I2030)*3/12,"")</f>
        <v/>
      </c>
      <c r="J2033">
        <f>_xlfn.XLOOKUP($A2033,ALGLIB_SSA_XAUUSD!$AA$2:$AA$2401,ALGLIB_SSA_XAUUSD!$P$2:$P$2401,"",0)</f>
        <v/>
      </c>
      <c r="K2033">
        <f>_xlfn.XLOOKUP($A2033,ALGLIB_SSA_XAUUSD!$AA$2:$AA$2401,ALGLIB_SSA_XAUUSD!$Q$2:$Q$2401,"",0)</f>
        <v/>
      </c>
      <c r="L2033">
        <f>_xlfn.XLOOKUP($A2033,ALGLIB_SSA_XAUUSD!$AA$2:$AA$2401,ALGLIB_SSA_XAUUSD!$R$2:$R$2401,"",0)</f>
        <v/>
      </c>
      <c r="M2033">
        <f>_xlfn.XLOOKUP($A2033,ALGLIB_SSA_XAUUSD!$AA$2:$AA$2401,ALGLIB_SSA_XAUUSD!$S$2:$S$2401,"",0)</f>
        <v/>
      </c>
      <c r="N2033">
        <f>_xlfn.XLOOKUP($A2033,ALGLIB_SSA_XAUUSD!$AA$2:$AA$2401,ALGLIB_SSA_XAUUSD!$T$2:$T$2401,"",0)</f>
        <v/>
      </c>
      <c r="O2033">
        <f>_xlfn.XLOOKUP($A2033,ALGLIB_SSA_XAUUSD!$AA$2:$AA$2401,ALGLIB_SSA_XAUUSD!$U$2:$U$2401,"",0)</f>
        <v/>
      </c>
      <c r="P2033">
        <f>_xlfn.XLOOKUP($A2033,ALGLIB_SSA_XAUUSD!$AA$2:$AA$2401,ALGLIB_SSA_XAUUSD!$V$2:$V$2401,"",0)</f>
        <v/>
      </c>
      <c r="S2033">
        <f>A2033</f>
        <v/>
      </c>
      <c r="T2033">
        <f>J2033</f>
        <v/>
      </c>
      <c r="U2033">
        <f>K2033</f>
        <v/>
      </c>
      <c r="V2033" s="14">
        <f>IF($A2033="","",MOD(ROW()-2,12)+1)</f>
        <v/>
      </c>
      <c r="W2033">
        <f>L2033</f>
        <v/>
      </c>
      <c r="X2033" s="14">
        <f>IF(F2033="","",F2033)</f>
        <v/>
      </c>
      <c r="Y2033" s="14">
        <f>IF(G2033="","",G2033)</f>
        <v/>
      </c>
      <c r="Z2033">
        <f>M2033</f>
        <v/>
      </c>
      <c r="AA2033">
        <f>N2033</f>
        <v/>
      </c>
      <c r="AB2033" s="14">
        <f>IF(H2033="","",H2033)</f>
        <v/>
      </c>
      <c r="AC2033">
        <f>O2033</f>
        <v/>
      </c>
      <c r="AD2033" s="14">
        <f>IF(I2033="","",I2033)</f>
        <v/>
      </c>
      <c r="AE2033">
        <f>P2033</f>
        <v/>
      </c>
      <c r="AH2033">
        <f>IF(S2033&lt;&gt;"",S2033,AH2032+900)</f>
        <v/>
      </c>
      <c r="AI2033">
        <f>IF(T2033&lt;&gt;"",T2033,AI2032)</f>
        <v/>
      </c>
      <c r="AJ2033">
        <f>IF(U2033&lt;&gt;"",U2033,AJ2032)</f>
        <v/>
      </c>
      <c r="AK2033">
        <f>IF(W2033&lt;&gt;"",W2033,"")</f>
        <v/>
      </c>
      <c r="AL2033" s="14">
        <f>IF(X2033&lt;&gt;"",X2033,"")</f>
        <v/>
      </c>
      <c r="AM2033" s="14">
        <f>IF(Y2033&lt;&gt;"",Y2033,"")</f>
        <v/>
      </c>
      <c r="AN2033" s="14">
        <f>IF(OR(AL2033="",AM2033=""),"",AL2033-AM2033)</f>
        <v/>
      </c>
      <c r="AO2033">
        <f>IF(AN2033="","",IF(AN2033&gt;0,"Bullish","Bearish"))</f>
        <v/>
      </c>
      <c r="AP2033">
        <f>IF(AO2033="",AP2032,AO2033)</f>
        <v/>
      </c>
      <c r="AQ2033" s="14">
        <f>IF(AB2033&lt;&gt;"",AB2033,"")</f>
        <v/>
      </c>
      <c r="AR2033" s="14">
        <f>IF(AD2033&lt;&gt;"",AD2033,"")</f>
        <v/>
      </c>
      <c r="AS2033">
        <f>IF(AS2032+1=13,1,AS2032+1)</f>
        <v/>
      </c>
      <c r="AT2033">
        <f>IFERROR(IF(SLOPE($AQ$2018:$AQ$2029,$AS$2018:$AS$2029)&gt;0,MIN(3,ABS(SLOPE($AQ$2018:$AQ$2029,$AS$2018:$AS$2029))),IF(SLOPE($AQ$2018:$AQ$2029,$AS$2018:$AS$2029)&lt;-0.5,-0.5,0)),0)</f>
        <v/>
      </c>
      <c r="AU2033">
        <f>IFERROR(IF(SLOPE($AR$2018:$AR$2029,$AS$2018:$AS$2029)&lt;0,MAX(-3,-ABS(SLOPE($AR$2018:$AR$2029,$AS$2018:$AS$2029))),IF(SLOPE($AR$2018:$AR$2029,$AS$2018:$AS$2029)&gt;0.5,0.5,0)),0)</f>
        <v/>
      </c>
      <c r="AV2033">
        <f>($AQ$2030+(AT2033*(AS2033-1)))</f>
        <v/>
      </c>
      <c r="AW2033">
        <f>($AR$2030+(AU2033*(AS2033-1)))</f>
        <v/>
      </c>
      <c r="AX2033">
        <f>IF(AT2033&gt;0,AV2033+AT2033,AV2033)</f>
        <v/>
      </c>
      <c r="AY2033">
        <f>IF(AU2033&lt;0,AW2033+AU2033,AW2033)</f>
        <v/>
      </c>
      <c r="BA2033" s="14">
        <f>IFERROR(AX2033-AQ2033,"")</f>
        <v/>
      </c>
      <c r="BB2033" s="14">
        <f>IFERROR(AY2033-AR2033,"")</f>
        <v/>
      </c>
      <c r="BD2033">
        <f>AH2033</f>
        <v/>
      </c>
      <c r="BE2033">
        <f>AI2033</f>
        <v/>
      </c>
      <c r="BF2033">
        <f>AJ2033</f>
        <v/>
      </c>
      <c r="BG2033" s="14">
        <f>L2033</f>
        <v/>
      </c>
      <c r="BH2033" s="14">
        <f>IF(X2033="","",X2033)</f>
        <v/>
      </c>
      <c r="BI2033" s="14">
        <f>IF(Y2033="","",Y2033)</f>
        <v/>
      </c>
      <c r="BJ2033">
        <f>Z2033</f>
        <v/>
      </c>
      <c r="BK2033">
        <f>AA2033</f>
        <v/>
      </c>
      <c r="BL2033">
        <f>IFERROR(AX2033,"")</f>
        <v/>
      </c>
      <c r="BM2033">
        <f>IFERROR(AY2033,"")</f>
        <v/>
      </c>
    </row>
    <row r="2034" ht="14.25" customHeight="1">
      <c r="A2034">
        <f>ALGLIB_SSA_XAUUSD!AA2034</f>
        <v/>
      </c>
      <c r="B2034">
        <f>IF($A2034="","",INDEX(ALGLIB_SSA_XAUUSD!$B$2:$B$2401,MATCH($A2034,ALGLIB_SSA_XAUUSD!$A$2:$A$2401,1)))</f>
        <v/>
      </c>
      <c r="C2034">
        <f>IF($A2034="","",INDEX(ALGLIB_SSA_XAUUSD!$C$2:$C$2401,MATCH($A2034,ALGLIB_SSA_XAUUSD!$A$2:$A$2401,1)))</f>
        <v/>
      </c>
      <c r="D2034" s="14">
        <f>IF($A2034="","",INT((ROW()-2)/12)+1)</f>
        <v/>
      </c>
      <c r="E2034" s="14">
        <f>IF(AND(E2042&lt;&gt;"",D2042=D2030+1),E2030+(E2042-E2030)*4/12,"")</f>
        <v/>
      </c>
      <c r="F2034" s="14">
        <f>IF(AND(F2042&lt;&gt;"",D2042=D2030+1),F2030+(F2042-F2030)*4/12,"")</f>
        <v/>
      </c>
      <c r="G2034" s="14">
        <f>IF(AND(G2042&lt;&gt;"",D2042=D2030+1),G2030+(G2042-G2030)*4/12,"")</f>
        <v/>
      </c>
      <c r="H2034" s="14">
        <f>IF(AND(H2042&lt;&gt;"",D2042=D2030+1),H2030+(H2042-H2030)*4/12,"")</f>
        <v/>
      </c>
      <c r="I2034" s="14">
        <f>IF(AND(L2042&lt;&gt;"",D2042=D2030+1),I2030+(I2042-I2030)*4/12,"")</f>
        <v/>
      </c>
      <c r="J2034">
        <f>_xlfn.XLOOKUP($A2034,ALGLIB_SSA_XAUUSD!$AA$2:$AA$2401,ALGLIB_SSA_XAUUSD!$P$2:$P$2401,"",0)</f>
        <v/>
      </c>
      <c r="K2034">
        <f>_xlfn.XLOOKUP($A2034,ALGLIB_SSA_XAUUSD!$AA$2:$AA$2401,ALGLIB_SSA_XAUUSD!$Q$2:$Q$2401,"",0)</f>
        <v/>
      </c>
      <c r="L2034">
        <f>_xlfn.XLOOKUP($A2034,ALGLIB_SSA_XAUUSD!$AA$2:$AA$2401,ALGLIB_SSA_XAUUSD!$R$2:$R$2401,"",0)</f>
        <v/>
      </c>
      <c r="M2034">
        <f>_xlfn.XLOOKUP($A2034,ALGLIB_SSA_XAUUSD!$AA$2:$AA$2401,ALGLIB_SSA_XAUUSD!$S$2:$S$2401,"",0)</f>
        <v/>
      </c>
      <c r="N2034">
        <f>_xlfn.XLOOKUP($A2034,ALGLIB_SSA_XAUUSD!$AA$2:$AA$2401,ALGLIB_SSA_XAUUSD!$T$2:$T$2401,"",0)</f>
        <v/>
      </c>
      <c r="O2034">
        <f>_xlfn.XLOOKUP($A2034,ALGLIB_SSA_XAUUSD!$AA$2:$AA$2401,ALGLIB_SSA_XAUUSD!$U$2:$U$2401,"",0)</f>
        <v/>
      </c>
      <c r="P2034">
        <f>_xlfn.XLOOKUP($A2034,ALGLIB_SSA_XAUUSD!$AA$2:$AA$2401,ALGLIB_SSA_XAUUSD!$V$2:$V$2401,"",0)</f>
        <v/>
      </c>
      <c r="S2034">
        <f>A2034</f>
        <v/>
      </c>
      <c r="T2034">
        <f>J2034</f>
        <v/>
      </c>
      <c r="U2034">
        <f>K2034</f>
        <v/>
      </c>
      <c r="V2034" s="14">
        <f>IF($A2034="","",MOD(ROW()-2,12)+1)</f>
        <v/>
      </c>
      <c r="W2034">
        <f>L2034</f>
        <v/>
      </c>
      <c r="X2034" s="14">
        <f>IF(F2034="","",F2034)</f>
        <v/>
      </c>
      <c r="Y2034" s="14">
        <f>IF(G2034="","",G2034)</f>
        <v/>
      </c>
      <c r="Z2034">
        <f>M2034</f>
        <v/>
      </c>
      <c r="AA2034">
        <f>N2034</f>
        <v/>
      </c>
      <c r="AB2034" s="14">
        <f>IF(H2034="","",H2034)</f>
        <v/>
      </c>
      <c r="AC2034">
        <f>O2034</f>
        <v/>
      </c>
      <c r="AD2034" s="14">
        <f>IF(I2034="","",I2034)</f>
        <v/>
      </c>
      <c r="AE2034">
        <f>P2034</f>
        <v/>
      </c>
      <c r="AH2034">
        <f>IF(S2034&lt;&gt;"",S2034,AH2033+900)</f>
        <v/>
      </c>
      <c r="AI2034">
        <f>IF(T2034&lt;&gt;"",T2034,AI2033)</f>
        <v/>
      </c>
      <c r="AJ2034">
        <f>IF(U2034&lt;&gt;"",U2034,AJ2033)</f>
        <v/>
      </c>
      <c r="AK2034">
        <f>IF(W2034&lt;&gt;"",W2034,"")</f>
        <v/>
      </c>
      <c r="AL2034" s="14">
        <f>IF(X2034&lt;&gt;"",X2034,"")</f>
        <v/>
      </c>
      <c r="AM2034" s="14">
        <f>IF(Y2034&lt;&gt;"",Y2034,"")</f>
        <v/>
      </c>
      <c r="AN2034" s="14">
        <f>IF(OR(AL2034="",AM2034=""),"",AL2034-AM2034)</f>
        <v/>
      </c>
      <c r="AO2034">
        <f>IF(AN2034="","",IF(AN2034&gt;0,"Bullish","Bearish"))</f>
        <v/>
      </c>
      <c r="AP2034">
        <f>IF(AO2034="",AP2033,AO2034)</f>
        <v/>
      </c>
      <c r="AQ2034" s="14">
        <f>IF(AB2034&lt;&gt;"",AB2034,"")</f>
        <v/>
      </c>
      <c r="AR2034" s="14">
        <f>IF(AD2034&lt;&gt;"",AD2034,"")</f>
        <v/>
      </c>
      <c r="AS2034">
        <f>IF(AS2033+1=13,1,AS2033+1)</f>
        <v/>
      </c>
      <c r="AT2034">
        <f>IFERROR(IF(SLOPE($AQ$2018:$AQ$2029,$AS$2018:$AS$2029)&gt;0,MIN(3,ABS(SLOPE($AQ$2018:$AQ$2029,$AS$2018:$AS$2029))),IF(SLOPE($AQ$2018:$AQ$2029,$AS$2018:$AS$2029)&lt;-0.5,-0.5,0)),0)</f>
        <v/>
      </c>
      <c r="AU2034">
        <f>IFERROR(IF(SLOPE($AR$2018:$AR$2029,$AS$2018:$AS$2029)&lt;0,MAX(-3,-ABS(SLOPE($AR$2018:$AR$2029,$AS$2018:$AS$2029))),IF(SLOPE($AR$2018:$AR$2029,$AS$2018:$AS$2029)&gt;0.5,0.5,0)),0)</f>
        <v/>
      </c>
      <c r="AV2034">
        <f>($AQ$2030+(AT2034*(AS2034-1)))</f>
        <v/>
      </c>
      <c r="AW2034">
        <f>($AR$2030+(AU2034*(AS2034-1)))</f>
        <v/>
      </c>
      <c r="AX2034">
        <f>IF(AT2034&gt;0,AV2034+AT2034,AV2034)</f>
        <v/>
      </c>
      <c r="AY2034">
        <f>IF(AU2034&lt;0,AW2034+AU2034,AW2034)</f>
        <v/>
      </c>
      <c r="BA2034" s="14">
        <f>IFERROR(AX2034-AQ2034,"")</f>
        <v/>
      </c>
      <c r="BB2034" s="14">
        <f>IFERROR(AY2034-AR2034,"")</f>
        <v/>
      </c>
      <c r="BD2034">
        <f>AH2034</f>
        <v/>
      </c>
      <c r="BE2034">
        <f>AI2034</f>
        <v/>
      </c>
      <c r="BF2034">
        <f>AJ2034</f>
        <v/>
      </c>
      <c r="BG2034" s="14">
        <f>L2034</f>
        <v/>
      </c>
      <c r="BH2034" s="14">
        <f>IF(X2034="","",X2034)</f>
        <v/>
      </c>
      <c r="BI2034" s="14">
        <f>IF(Y2034="","",Y2034)</f>
        <v/>
      </c>
      <c r="BJ2034">
        <f>Z2034</f>
        <v/>
      </c>
      <c r="BK2034">
        <f>AA2034</f>
        <v/>
      </c>
      <c r="BL2034">
        <f>IFERROR(AX2034,"")</f>
        <v/>
      </c>
      <c r="BM2034">
        <f>IFERROR(AY2034,"")</f>
        <v/>
      </c>
    </row>
    <row r="2035" ht="14.25" customHeight="1">
      <c r="A2035">
        <f>ALGLIB_SSA_XAUUSD!AA2035</f>
        <v/>
      </c>
      <c r="B2035">
        <f>IF($A2035="","",INDEX(ALGLIB_SSA_XAUUSD!$B$2:$B$2401,MATCH($A2035,ALGLIB_SSA_XAUUSD!$A$2:$A$2401,1)))</f>
        <v/>
      </c>
      <c r="C2035">
        <f>IF($A2035="","",INDEX(ALGLIB_SSA_XAUUSD!$C$2:$C$2401,MATCH($A2035,ALGLIB_SSA_XAUUSD!$A$2:$A$2401,1)))</f>
        <v/>
      </c>
      <c r="D2035" s="14">
        <f>IF($A2035="","",INT((ROW()-2)/12)+1)</f>
        <v/>
      </c>
      <c r="E2035" s="14">
        <f>IF(AND(E2042&lt;&gt;"",D2042=D2030+1),E2030+(E2042-E2030)*5/12,"")</f>
        <v/>
      </c>
      <c r="F2035" s="14">
        <f>IF(AND(F2042&lt;&gt;"",D2042=D2030+1),F2030+(F2042-F2030)*5/12,"")</f>
        <v/>
      </c>
      <c r="G2035" s="14">
        <f>IF(AND(G2042&lt;&gt;"",D2042=D2030+1),G2030+(G2042-G2030)*5/12,"")</f>
        <v/>
      </c>
      <c r="H2035" s="14">
        <f>IF(AND(H2042&lt;&gt;"",D2042=D2030+1),H2030+(H2042-H2030)*5/12,"")</f>
        <v/>
      </c>
      <c r="I2035" s="14">
        <f>IF(AND(L2042&lt;&gt;"",D2042=D2030+1),I2030+(I2042-I2030)*5/12,"")</f>
        <v/>
      </c>
      <c r="J2035">
        <f>_xlfn.XLOOKUP($A2035,ALGLIB_SSA_XAUUSD!$AA$2:$AA$2401,ALGLIB_SSA_XAUUSD!$P$2:$P$2401,"",0)</f>
        <v/>
      </c>
      <c r="K2035">
        <f>_xlfn.XLOOKUP($A2035,ALGLIB_SSA_XAUUSD!$AA$2:$AA$2401,ALGLIB_SSA_XAUUSD!$Q$2:$Q$2401,"",0)</f>
        <v/>
      </c>
      <c r="L2035">
        <f>_xlfn.XLOOKUP($A2035,ALGLIB_SSA_XAUUSD!$AA$2:$AA$2401,ALGLIB_SSA_XAUUSD!$R$2:$R$2401,"",0)</f>
        <v/>
      </c>
      <c r="M2035">
        <f>_xlfn.XLOOKUP($A2035,ALGLIB_SSA_XAUUSD!$AA$2:$AA$2401,ALGLIB_SSA_XAUUSD!$S$2:$S$2401,"",0)</f>
        <v/>
      </c>
      <c r="N2035">
        <f>_xlfn.XLOOKUP($A2035,ALGLIB_SSA_XAUUSD!$AA$2:$AA$2401,ALGLIB_SSA_XAUUSD!$T$2:$T$2401,"",0)</f>
        <v/>
      </c>
      <c r="O2035">
        <f>_xlfn.XLOOKUP($A2035,ALGLIB_SSA_XAUUSD!$AA$2:$AA$2401,ALGLIB_SSA_XAUUSD!$U$2:$U$2401,"",0)</f>
        <v/>
      </c>
      <c r="P2035">
        <f>_xlfn.XLOOKUP($A2035,ALGLIB_SSA_XAUUSD!$AA$2:$AA$2401,ALGLIB_SSA_XAUUSD!$V$2:$V$2401,"",0)</f>
        <v/>
      </c>
      <c r="S2035">
        <f>A2035</f>
        <v/>
      </c>
      <c r="T2035">
        <f>J2035</f>
        <v/>
      </c>
      <c r="U2035">
        <f>K2035</f>
        <v/>
      </c>
      <c r="V2035" s="14">
        <f>IF($A2035="","",MOD(ROW()-2,12)+1)</f>
        <v/>
      </c>
      <c r="W2035">
        <f>L2035</f>
        <v/>
      </c>
      <c r="X2035" s="14">
        <f>IF(F2035="","",F2035)</f>
        <v/>
      </c>
      <c r="Y2035" s="14">
        <f>IF(G2035="","",G2035)</f>
        <v/>
      </c>
      <c r="Z2035">
        <f>M2035</f>
        <v/>
      </c>
      <c r="AA2035">
        <f>N2035</f>
        <v/>
      </c>
      <c r="AB2035" s="14">
        <f>IF(H2035="","",H2035)</f>
        <v/>
      </c>
      <c r="AC2035">
        <f>O2035</f>
        <v/>
      </c>
      <c r="AD2035" s="14">
        <f>IF(I2035="","",I2035)</f>
        <v/>
      </c>
      <c r="AE2035">
        <f>P2035</f>
        <v/>
      </c>
      <c r="AH2035">
        <f>IF(S2035&lt;&gt;"",S2035,AH2034+900)</f>
        <v/>
      </c>
      <c r="AI2035">
        <f>IF(T2035&lt;&gt;"",T2035,AI2034)</f>
        <v/>
      </c>
      <c r="AJ2035">
        <f>IF(U2035&lt;&gt;"",U2035,AJ2034)</f>
        <v/>
      </c>
      <c r="AK2035">
        <f>IF(W2035&lt;&gt;"",W2035,"")</f>
        <v/>
      </c>
      <c r="AL2035" s="14">
        <f>IF(X2035&lt;&gt;"",X2035,"")</f>
        <v/>
      </c>
      <c r="AM2035" s="14">
        <f>IF(Y2035&lt;&gt;"",Y2035,"")</f>
        <v/>
      </c>
      <c r="AN2035" s="14">
        <f>IF(OR(AL2035="",AM2035=""),"",AL2035-AM2035)</f>
        <v/>
      </c>
      <c r="AO2035">
        <f>IF(AN2035="","",IF(AN2035&gt;0,"Bullish","Bearish"))</f>
        <v/>
      </c>
      <c r="AP2035">
        <f>IF(AO2035="",AP2034,AO2035)</f>
        <v/>
      </c>
      <c r="AQ2035" s="14">
        <f>IF(AB2035&lt;&gt;"",AB2035,"")</f>
        <v/>
      </c>
      <c r="AR2035" s="14">
        <f>IF(AD2035&lt;&gt;"",AD2035,"")</f>
        <v/>
      </c>
      <c r="AS2035">
        <f>IF(AS2034+1=13,1,AS2034+1)</f>
        <v/>
      </c>
      <c r="AT2035">
        <f>IFERROR(IF(SLOPE($AQ$2018:$AQ$2029,$AS$2018:$AS$2029)&gt;0,MIN(3,ABS(SLOPE($AQ$2018:$AQ$2029,$AS$2018:$AS$2029))),IF(SLOPE($AQ$2018:$AQ$2029,$AS$2018:$AS$2029)&lt;-0.5,-0.5,0)),0)</f>
        <v/>
      </c>
      <c r="AU2035">
        <f>IFERROR(IF(SLOPE($AR$2018:$AR$2029,$AS$2018:$AS$2029)&lt;0,MAX(-3,-ABS(SLOPE($AR$2018:$AR$2029,$AS$2018:$AS$2029))),IF(SLOPE($AR$2018:$AR$2029,$AS$2018:$AS$2029)&gt;0.5,0.5,0)),0)</f>
        <v/>
      </c>
      <c r="AV2035">
        <f>($AQ$2030+(AT2035*(AS2035-1)))</f>
        <v/>
      </c>
      <c r="AW2035">
        <f>($AR$2030+(AU2035*(AS2035-1)))</f>
        <v/>
      </c>
      <c r="AX2035">
        <f>IF(AT2035&gt;0,AV2035+AT2035,AV2035)</f>
        <v/>
      </c>
      <c r="AY2035">
        <f>IF(AU2035&lt;0,AW2035+AU2035,AW2035)</f>
        <v/>
      </c>
      <c r="BA2035" s="14">
        <f>IFERROR(AX2035-AQ2035,"")</f>
        <v/>
      </c>
      <c r="BB2035" s="14">
        <f>IFERROR(AY2035-AR2035,"")</f>
        <v/>
      </c>
      <c r="BD2035">
        <f>AH2035</f>
        <v/>
      </c>
      <c r="BE2035">
        <f>AI2035</f>
        <v/>
      </c>
      <c r="BF2035">
        <f>AJ2035</f>
        <v/>
      </c>
      <c r="BG2035" s="14">
        <f>L2035</f>
        <v/>
      </c>
      <c r="BH2035" s="14">
        <f>IF(X2035="","",X2035)</f>
        <v/>
      </c>
      <c r="BI2035" s="14">
        <f>IF(Y2035="","",Y2035)</f>
        <v/>
      </c>
      <c r="BJ2035">
        <f>Z2035</f>
        <v/>
      </c>
      <c r="BK2035">
        <f>AA2035</f>
        <v/>
      </c>
      <c r="BL2035">
        <f>IFERROR(AX2035,"")</f>
        <v/>
      </c>
      <c r="BM2035">
        <f>IFERROR(AY2035,"")</f>
        <v/>
      </c>
    </row>
    <row r="2036" ht="14.25" customHeight="1">
      <c r="A2036">
        <f>ALGLIB_SSA_XAUUSD!AA2036</f>
        <v/>
      </c>
      <c r="B2036">
        <f>IF($A2036="","",INDEX(ALGLIB_SSA_XAUUSD!$B$2:$B$2401,MATCH($A2036,ALGLIB_SSA_XAUUSD!$A$2:$A$2401,1)))</f>
        <v/>
      </c>
      <c r="C2036">
        <f>IF($A2036="","",INDEX(ALGLIB_SSA_XAUUSD!$C$2:$C$2401,MATCH($A2036,ALGLIB_SSA_XAUUSD!$A$2:$A$2401,1)))</f>
        <v/>
      </c>
      <c r="D2036" s="14">
        <f>IF($A2036="","",INT((ROW()-2)/12)+1)</f>
        <v/>
      </c>
      <c r="E2036" s="14">
        <f>IF(AND(E2042&lt;&gt;"",D2042=D2030+1),E2030+(E2042-E2030)*6/12,"")</f>
        <v/>
      </c>
      <c r="F2036" s="14">
        <f>IF(AND(F2042&lt;&gt;"",D2042=D2030+1),F2030+(F2042-F2030)*6/12,"")</f>
        <v/>
      </c>
      <c r="G2036" s="14">
        <f>IF(AND(G2042&lt;&gt;"",D2042=D2030+1),G2030+(G2042-G2030)*6/12,"")</f>
        <v/>
      </c>
      <c r="H2036" s="14">
        <f>IF(AND(H2042&lt;&gt;"",D2042=D2030+1),H2030+(H2042-H2030)*6/12,"")</f>
        <v/>
      </c>
      <c r="I2036" s="14">
        <f>IF(AND(L2042&lt;&gt;"",D2042=D2030+1),I2030+(I2042-I2030)*6/12,"")</f>
        <v/>
      </c>
      <c r="J2036">
        <f>_xlfn.XLOOKUP($A2036,ALGLIB_SSA_XAUUSD!$AA$2:$AA$2401,ALGLIB_SSA_XAUUSD!$P$2:$P$2401,"",0)</f>
        <v/>
      </c>
      <c r="K2036">
        <f>_xlfn.XLOOKUP($A2036,ALGLIB_SSA_XAUUSD!$AA$2:$AA$2401,ALGLIB_SSA_XAUUSD!$Q$2:$Q$2401,"",0)</f>
        <v/>
      </c>
      <c r="L2036">
        <f>_xlfn.XLOOKUP($A2036,ALGLIB_SSA_XAUUSD!$AA$2:$AA$2401,ALGLIB_SSA_XAUUSD!$R$2:$R$2401,"",0)</f>
        <v/>
      </c>
      <c r="M2036">
        <f>_xlfn.XLOOKUP($A2036,ALGLIB_SSA_XAUUSD!$AA$2:$AA$2401,ALGLIB_SSA_XAUUSD!$S$2:$S$2401,"",0)</f>
        <v/>
      </c>
      <c r="N2036">
        <f>_xlfn.XLOOKUP($A2036,ALGLIB_SSA_XAUUSD!$AA$2:$AA$2401,ALGLIB_SSA_XAUUSD!$T$2:$T$2401,"",0)</f>
        <v/>
      </c>
      <c r="O2036">
        <f>_xlfn.XLOOKUP($A2036,ALGLIB_SSA_XAUUSD!$AA$2:$AA$2401,ALGLIB_SSA_XAUUSD!$U$2:$U$2401,"",0)</f>
        <v/>
      </c>
      <c r="P2036">
        <f>_xlfn.XLOOKUP($A2036,ALGLIB_SSA_XAUUSD!$AA$2:$AA$2401,ALGLIB_SSA_XAUUSD!$V$2:$V$2401,"",0)</f>
        <v/>
      </c>
      <c r="S2036">
        <f>A2036</f>
        <v/>
      </c>
      <c r="T2036">
        <f>J2036</f>
        <v/>
      </c>
      <c r="U2036">
        <f>K2036</f>
        <v/>
      </c>
      <c r="V2036" s="14">
        <f>IF($A2036="","",MOD(ROW()-2,12)+1)</f>
        <v/>
      </c>
      <c r="W2036">
        <f>L2036</f>
        <v/>
      </c>
      <c r="X2036" s="14">
        <f>IF(F2036="","",F2036)</f>
        <v/>
      </c>
      <c r="Y2036" s="14">
        <f>IF(G2036="","",G2036)</f>
        <v/>
      </c>
      <c r="Z2036">
        <f>M2036</f>
        <v/>
      </c>
      <c r="AA2036">
        <f>N2036</f>
        <v/>
      </c>
      <c r="AB2036" s="14">
        <f>IF(H2036="","",H2036)</f>
        <v/>
      </c>
      <c r="AC2036">
        <f>O2036</f>
        <v/>
      </c>
      <c r="AD2036" s="14">
        <f>IF(I2036="","",I2036)</f>
        <v/>
      </c>
      <c r="AE2036">
        <f>P2036</f>
        <v/>
      </c>
      <c r="AH2036">
        <f>IF(S2036&lt;&gt;"",S2036,AH2035+900)</f>
        <v/>
      </c>
      <c r="AI2036">
        <f>IF(T2036&lt;&gt;"",T2036,AI2035)</f>
        <v/>
      </c>
      <c r="AJ2036">
        <f>IF(U2036&lt;&gt;"",U2036,AJ2035)</f>
        <v/>
      </c>
      <c r="AK2036">
        <f>IF(W2036&lt;&gt;"",W2036,"")</f>
        <v/>
      </c>
      <c r="AL2036" s="14">
        <f>IF(X2036&lt;&gt;"",X2036,"")</f>
        <v/>
      </c>
      <c r="AM2036" s="14">
        <f>IF(Y2036&lt;&gt;"",Y2036,"")</f>
        <v/>
      </c>
      <c r="AN2036" s="14">
        <f>IF(OR(AL2036="",AM2036=""),"",AL2036-AM2036)</f>
        <v/>
      </c>
      <c r="AO2036">
        <f>IF(AN2036="","",IF(AN2036&gt;0,"Bullish","Bearish"))</f>
        <v/>
      </c>
      <c r="AP2036">
        <f>IF(AO2036="",AP2035,AO2036)</f>
        <v/>
      </c>
      <c r="AQ2036" s="14">
        <f>IF(AB2036&lt;&gt;"",AB2036,"")</f>
        <v/>
      </c>
      <c r="AR2036" s="14">
        <f>IF(AD2036&lt;&gt;"",AD2036,"")</f>
        <v/>
      </c>
      <c r="AS2036">
        <f>IF(AS2035+1=13,1,AS2035+1)</f>
        <v/>
      </c>
      <c r="AT2036">
        <f>IFERROR(IF(SLOPE($AQ$2018:$AQ$2029,$AS$2018:$AS$2029)&gt;0,MIN(3,ABS(SLOPE($AQ$2018:$AQ$2029,$AS$2018:$AS$2029))),IF(SLOPE($AQ$2018:$AQ$2029,$AS$2018:$AS$2029)&lt;-0.5,-0.5,0)),0)</f>
        <v/>
      </c>
      <c r="AU2036">
        <f>IFERROR(IF(SLOPE($AR$2018:$AR$2029,$AS$2018:$AS$2029)&lt;0,MAX(-3,-ABS(SLOPE($AR$2018:$AR$2029,$AS$2018:$AS$2029))),IF(SLOPE($AR$2018:$AR$2029,$AS$2018:$AS$2029)&gt;0.5,0.5,0)),0)</f>
        <v/>
      </c>
      <c r="AV2036">
        <f>($AQ$2030+(AT2036*(AS2036-1)))</f>
        <v/>
      </c>
      <c r="AW2036">
        <f>($AR$2030+(AU2036*(AS2036-1)))</f>
        <v/>
      </c>
      <c r="AX2036">
        <f>IF(AT2036&gt;0,AV2036+AT2036,AV2036)</f>
        <v/>
      </c>
      <c r="AY2036">
        <f>IF(AU2036&lt;0,AW2036+AU2036,AW2036)</f>
        <v/>
      </c>
      <c r="BA2036" s="14">
        <f>IFERROR(AX2036-AQ2036,"")</f>
        <v/>
      </c>
      <c r="BB2036" s="14">
        <f>IFERROR(AY2036-AR2036,"")</f>
        <v/>
      </c>
      <c r="BD2036">
        <f>AH2036</f>
        <v/>
      </c>
      <c r="BE2036">
        <f>AI2036</f>
        <v/>
      </c>
      <c r="BF2036">
        <f>AJ2036</f>
        <v/>
      </c>
      <c r="BG2036" s="14">
        <f>L2036</f>
        <v/>
      </c>
      <c r="BH2036" s="14">
        <f>IF(X2036="","",X2036)</f>
        <v/>
      </c>
      <c r="BI2036" s="14">
        <f>IF(Y2036="","",Y2036)</f>
        <v/>
      </c>
      <c r="BJ2036">
        <f>Z2036</f>
        <v/>
      </c>
      <c r="BK2036">
        <f>AA2036</f>
        <v/>
      </c>
      <c r="BL2036">
        <f>IFERROR(AX2036,"")</f>
        <v/>
      </c>
      <c r="BM2036">
        <f>IFERROR(AY2036,"")</f>
        <v/>
      </c>
    </row>
    <row r="2037" ht="14.25" customHeight="1">
      <c r="A2037">
        <f>ALGLIB_SSA_XAUUSD!AA2037</f>
        <v/>
      </c>
      <c r="B2037">
        <f>IF($A2037="","",INDEX(ALGLIB_SSA_XAUUSD!$B$2:$B$2401,MATCH($A2037,ALGLIB_SSA_XAUUSD!$A$2:$A$2401,1)))</f>
        <v/>
      </c>
      <c r="C2037">
        <f>IF($A2037="","",INDEX(ALGLIB_SSA_XAUUSD!$C$2:$C$2401,MATCH($A2037,ALGLIB_SSA_XAUUSD!$A$2:$A$2401,1)))</f>
        <v/>
      </c>
      <c r="D2037" s="14">
        <f>IF($A2037="","",INT((ROW()-2)/12)+1)</f>
        <v/>
      </c>
      <c r="E2037" s="14">
        <f>IF(AND(E2042&lt;&gt;"",D2042=D2030+1),E2030+(E2042-E2030)*7/12,"")</f>
        <v/>
      </c>
      <c r="F2037" s="14">
        <f>IF(AND(F2042&lt;&gt;"",D2042=D2030+1),F2030+(F2042-F2030)*7/12,"")</f>
        <v/>
      </c>
      <c r="G2037" s="14">
        <f>IF(AND(G2042&lt;&gt;"",D2042=D2030+1),G2030+(G2042-G2030)*7/12,"")</f>
        <v/>
      </c>
      <c r="H2037" s="14">
        <f>IF(AND(H2042&lt;&gt;"",D2042=D2030+1),H2030+(H2042-H2030)*7/12,"")</f>
        <v/>
      </c>
      <c r="I2037" s="14">
        <f>IF(AND(L2042&lt;&gt;"",D2042=D2030+1),I2030+(I2042-I2030)*7/12,"")</f>
        <v/>
      </c>
      <c r="J2037">
        <f>_xlfn.XLOOKUP($A2037,ALGLIB_SSA_XAUUSD!$AA$2:$AA$2401,ALGLIB_SSA_XAUUSD!$P$2:$P$2401,"",0)</f>
        <v/>
      </c>
      <c r="K2037">
        <f>_xlfn.XLOOKUP($A2037,ALGLIB_SSA_XAUUSD!$AA$2:$AA$2401,ALGLIB_SSA_XAUUSD!$Q$2:$Q$2401,"",0)</f>
        <v/>
      </c>
      <c r="L2037">
        <f>_xlfn.XLOOKUP($A2037,ALGLIB_SSA_XAUUSD!$AA$2:$AA$2401,ALGLIB_SSA_XAUUSD!$R$2:$R$2401,"",0)</f>
        <v/>
      </c>
      <c r="M2037">
        <f>_xlfn.XLOOKUP($A2037,ALGLIB_SSA_XAUUSD!$AA$2:$AA$2401,ALGLIB_SSA_XAUUSD!$S$2:$S$2401,"",0)</f>
        <v/>
      </c>
      <c r="N2037">
        <f>_xlfn.XLOOKUP($A2037,ALGLIB_SSA_XAUUSD!$AA$2:$AA$2401,ALGLIB_SSA_XAUUSD!$T$2:$T$2401,"",0)</f>
        <v/>
      </c>
      <c r="O2037">
        <f>_xlfn.XLOOKUP($A2037,ALGLIB_SSA_XAUUSD!$AA$2:$AA$2401,ALGLIB_SSA_XAUUSD!$U$2:$U$2401,"",0)</f>
        <v/>
      </c>
      <c r="P2037">
        <f>_xlfn.XLOOKUP($A2037,ALGLIB_SSA_XAUUSD!$AA$2:$AA$2401,ALGLIB_SSA_XAUUSD!$V$2:$V$2401,"",0)</f>
        <v/>
      </c>
      <c r="S2037">
        <f>A2037</f>
        <v/>
      </c>
      <c r="T2037">
        <f>J2037</f>
        <v/>
      </c>
      <c r="U2037">
        <f>K2037</f>
        <v/>
      </c>
      <c r="V2037" s="14">
        <f>IF($A2037="","",MOD(ROW()-2,12)+1)</f>
        <v/>
      </c>
      <c r="W2037">
        <f>L2037</f>
        <v/>
      </c>
      <c r="X2037" s="14">
        <f>IF(F2037="","",F2037)</f>
        <v/>
      </c>
      <c r="Y2037" s="14">
        <f>IF(G2037="","",G2037)</f>
        <v/>
      </c>
      <c r="Z2037">
        <f>M2037</f>
        <v/>
      </c>
      <c r="AA2037">
        <f>N2037</f>
        <v/>
      </c>
      <c r="AB2037" s="14">
        <f>IF(H2037="","",H2037)</f>
        <v/>
      </c>
      <c r="AC2037">
        <f>O2037</f>
        <v/>
      </c>
      <c r="AD2037" s="14">
        <f>IF(I2037="","",I2037)</f>
        <v/>
      </c>
      <c r="AE2037">
        <f>P2037</f>
        <v/>
      </c>
      <c r="AH2037">
        <f>IF(S2037&lt;&gt;"",S2037,AH2036+900)</f>
        <v/>
      </c>
      <c r="AI2037">
        <f>IF(T2037&lt;&gt;"",T2037,AI2036)</f>
        <v/>
      </c>
      <c r="AJ2037">
        <f>IF(U2037&lt;&gt;"",U2037,AJ2036)</f>
        <v/>
      </c>
      <c r="AK2037">
        <f>IF(W2037&lt;&gt;"",W2037,"")</f>
        <v/>
      </c>
      <c r="AL2037" s="14">
        <f>IF(X2037&lt;&gt;"",X2037,"")</f>
        <v/>
      </c>
      <c r="AM2037" s="14">
        <f>IF(Y2037&lt;&gt;"",Y2037,"")</f>
        <v/>
      </c>
      <c r="AN2037" s="14">
        <f>IF(OR(AL2037="",AM2037=""),"",AL2037-AM2037)</f>
        <v/>
      </c>
      <c r="AO2037">
        <f>IF(AN2037="","",IF(AN2037&gt;0,"Bullish","Bearish"))</f>
        <v/>
      </c>
      <c r="AP2037">
        <f>IF(AO2037="",AP2036,AO2037)</f>
        <v/>
      </c>
      <c r="AQ2037" s="14">
        <f>IF(AB2037&lt;&gt;"",AB2037,"")</f>
        <v/>
      </c>
      <c r="AR2037" s="14">
        <f>IF(AD2037&lt;&gt;"",AD2037,"")</f>
        <v/>
      </c>
      <c r="AS2037">
        <f>IF(AS2036+1=13,1,AS2036+1)</f>
        <v/>
      </c>
      <c r="AT2037">
        <f>IFERROR(IF(SLOPE($AQ$2018:$AQ$2029,$AS$2018:$AS$2029)&gt;0,MIN(3,ABS(SLOPE($AQ$2018:$AQ$2029,$AS$2018:$AS$2029))),IF(SLOPE($AQ$2018:$AQ$2029,$AS$2018:$AS$2029)&lt;-0.5,-0.5,0)),0)</f>
        <v/>
      </c>
      <c r="AU2037">
        <f>IFERROR(IF(SLOPE($AR$2018:$AR$2029,$AS$2018:$AS$2029)&lt;0,MAX(-3,-ABS(SLOPE($AR$2018:$AR$2029,$AS$2018:$AS$2029))),IF(SLOPE($AR$2018:$AR$2029,$AS$2018:$AS$2029)&gt;0.5,0.5,0)),0)</f>
        <v/>
      </c>
      <c r="AV2037">
        <f>($AQ$2030+(AT2037*(AS2037-1)))</f>
        <v/>
      </c>
      <c r="AW2037">
        <f>($AR$2030+(AU2037*(AS2037-1)))</f>
        <v/>
      </c>
      <c r="AX2037">
        <f>IF(AT2037&gt;0,AV2037+AT2037,AV2037)</f>
        <v/>
      </c>
      <c r="AY2037">
        <f>IF(AU2037&lt;0,AW2037+AU2037,AW2037)</f>
        <v/>
      </c>
      <c r="BA2037" s="14">
        <f>IFERROR(AX2037-AQ2037,"")</f>
        <v/>
      </c>
      <c r="BB2037" s="14">
        <f>IFERROR(AY2037-AR2037,"")</f>
        <v/>
      </c>
      <c r="BD2037">
        <f>AH2037</f>
        <v/>
      </c>
      <c r="BE2037">
        <f>AI2037</f>
        <v/>
      </c>
      <c r="BF2037">
        <f>AJ2037</f>
        <v/>
      </c>
      <c r="BG2037" s="14">
        <f>L2037</f>
        <v/>
      </c>
      <c r="BH2037" s="14">
        <f>IF(X2037="","",X2037)</f>
        <v/>
      </c>
      <c r="BI2037" s="14">
        <f>IF(Y2037="","",Y2037)</f>
        <v/>
      </c>
      <c r="BJ2037">
        <f>Z2037</f>
        <v/>
      </c>
      <c r="BK2037">
        <f>AA2037</f>
        <v/>
      </c>
      <c r="BL2037">
        <f>IFERROR(AX2037,"")</f>
        <v/>
      </c>
      <c r="BM2037">
        <f>IFERROR(AY2037,"")</f>
        <v/>
      </c>
    </row>
    <row r="2038" ht="14.25" customHeight="1">
      <c r="A2038">
        <f>ALGLIB_SSA_XAUUSD!AA2038</f>
        <v/>
      </c>
      <c r="B2038">
        <f>IF($A2038="","",INDEX(ALGLIB_SSA_XAUUSD!$B$2:$B$2401,MATCH($A2038,ALGLIB_SSA_XAUUSD!$A$2:$A$2401,1)))</f>
        <v/>
      </c>
      <c r="C2038">
        <f>IF($A2038="","",INDEX(ALGLIB_SSA_XAUUSD!$C$2:$C$2401,MATCH($A2038,ALGLIB_SSA_XAUUSD!$A$2:$A$2401,1)))</f>
        <v/>
      </c>
      <c r="D2038" s="14">
        <f>IF($A2038="","",INT((ROW()-2)/12)+1)</f>
        <v/>
      </c>
      <c r="E2038" s="14">
        <f>IF(AND(E2042&lt;&gt;"",D2042=D2030+1),E2030+(E2042-E2030)*8/12,"")</f>
        <v/>
      </c>
      <c r="F2038" s="14">
        <f>IF(AND(F2042&lt;&gt;"",D2042=D2030+1),F2030+(F2042-F2030)*8/12,"")</f>
        <v/>
      </c>
      <c r="G2038" s="14">
        <f>IF(AND(G2042&lt;&gt;"",D2042=D2030+1),G2030+(G2042-G2030)*8/12,"")</f>
        <v/>
      </c>
      <c r="H2038" s="14">
        <f>IF(AND(H2042&lt;&gt;"",D2042=D2030+1),H2030+(H2042-H2030)*8/12,"")</f>
        <v/>
      </c>
      <c r="I2038" s="14">
        <f>IF(AND(L2042&lt;&gt;"",D2042=D2030+1),I2030+(I2042-I2030)*8/12,"")</f>
        <v/>
      </c>
      <c r="J2038">
        <f>_xlfn.XLOOKUP($A2038,ALGLIB_SSA_XAUUSD!$AA$2:$AA$2401,ALGLIB_SSA_XAUUSD!$P$2:$P$2401,"",0)</f>
        <v/>
      </c>
      <c r="K2038">
        <f>_xlfn.XLOOKUP($A2038,ALGLIB_SSA_XAUUSD!$AA$2:$AA$2401,ALGLIB_SSA_XAUUSD!$Q$2:$Q$2401,"",0)</f>
        <v/>
      </c>
      <c r="L2038">
        <f>_xlfn.XLOOKUP($A2038,ALGLIB_SSA_XAUUSD!$AA$2:$AA$2401,ALGLIB_SSA_XAUUSD!$R$2:$R$2401,"",0)</f>
        <v/>
      </c>
      <c r="M2038">
        <f>_xlfn.XLOOKUP($A2038,ALGLIB_SSA_XAUUSD!$AA$2:$AA$2401,ALGLIB_SSA_XAUUSD!$S$2:$S$2401,"",0)</f>
        <v/>
      </c>
      <c r="N2038">
        <f>_xlfn.XLOOKUP($A2038,ALGLIB_SSA_XAUUSD!$AA$2:$AA$2401,ALGLIB_SSA_XAUUSD!$T$2:$T$2401,"",0)</f>
        <v/>
      </c>
      <c r="O2038">
        <f>_xlfn.XLOOKUP($A2038,ALGLIB_SSA_XAUUSD!$AA$2:$AA$2401,ALGLIB_SSA_XAUUSD!$U$2:$U$2401,"",0)</f>
        <v/>
      </c>
      <c r="P2038">
        <f>_xlfn.XLOOKUP($A2038,ALGLIB_SSA_XAUUSD!$AA$2:$AA$2401,ALGLIB_SSA_XAUUSD!$V$2:$V$2401,"",0)</f>
        <v/>
      </c>
      <c r="S2038">
        <f>A2038</f>
        <v/>
      </c>
      <c r="T2038">
        <f>J2038</f>
        <v/>
      </c>
      <c r="U2038">
        <f>K2038</f>
        <v/>
      </c>
      <c r="V2038" s="14">
        <f>IF($A2038="","",MOD(ROW()-2,12)+1)</f>
        <v/>
      </c>
      <c r="W2038">
        <f>L2038</f>
        <v/>
      </c>
      <c r="X2038" s="14">
        <f>IF(F2038="","",F2038)</f>
        <v/>
      </c>
      <c r="Y2038" s="14">
        <f>IF(G2038="","",G2038)</f>
        <v/>
      </c>
      <c r="Z2038">
        <f>M2038</f>
        <v/>
      </c>
      <c r="AA2038">
        <f>N2038</f>
        <v/>
      </c>
      <c r="AB2038" s="14">
        <f>IF(H2038="","",H2038)</f>
        <v/>
      </c>
      <c r="AC2038">
        <f>O2038</f>
        <v/>
      </c>
      <c r="AD2038" s="14">
        <f>IF(I2038="","",I2038)</f>
        <v/>
      </c>
      <c r="AE2038">
        <f>P2038</f>
        <v/>
      </c>
      <c r="AH2038">
        <f>IF(S2038&lt;&gt;"",S2038,AH2037+900)</f>
        <v/>
      </c>
      <c r="AI2038">
        <f>IF(T2038&lt;&gt;"",T2038,AI2037)</f>
        <v/>
      </c>
      <c r="AJ2038">
        <f>IF(U2038&lt;&gt;"",U2038,AJ2037)</f>
        <v/>
      </c>
      <c r="AK2038">
        <f>IF(W2038&lt;&gt;"",W2038,"")</f>
        <v/>
      </c>
      <c r="AL2038" s="14">
        <f>IF(X2038&lt;&gt;"",X2038,"")</f>
        <v/>
      </c>
      <c r="AM2038" s="14">
        <f>IF(Y2038&lt;&gt;"",Y2038,"")</f>
        <v/>
      </c>
      <c r="AN2038" s="14">
        <f>IF(OR(AL2038="",AM2038=""),"",AL2038-AM2038)</f>
        <v/>
      </c>
      <c r="AO2038">
        <f>IF(AN2038="","",IF(AN2038&gt;0,"Bullish","Bearish"))</f>
        <v/>
      </c>
      <c r="AP2038">
        <f>IF(AO2038="",AP2037,AO2038)</f>
        <v/>
      </c>
      <c r="AQ2038" s="14">
        <f>IF(AB2038&lt;&gt;"",AB2038,"")</f>
        <v/>
      </c>
      <c r="AR2038" s="14">
        <f>IF(AD2038&lt;&gt;"",AD2038,"")</f>
        <v/>
      </c>
      <c r="AS2038">
        <f>IF(AS2037+1=13,1,AS2037+1)</f>
        <v/>
      </c>
      <c r="AT2038">
        <f>IFERROR(IF(SLOPE($AQ$2018:$AQ$2029,$AS$2018:$AS$2029)&gt;0,MIN(3,ABS(SLOPE($AQ$2018:$AQ$2029,$AS$2018:$AS$2029))),IF(SLOPE($AQ$2018:$AQ$2029,$AS$2018:$AS$2029)&lt;-0.5,-0.5,0)),0)</f>
        <v/>
      </c>
      <c r="AU2038">
        <f>IFERROR(IF(SLOPE($AR$2018:$AR$2029,$AS$2018:$AS$2029)&lt;0,MAX(-3,-ABS(SLOPE($AR$2018:$AR$2029,$AS$2018:$AS$2029))),IF(SLOPE($AR$2018:$AR$2029,$AS$2018:$AS$2029)&gt;0.5,0.5,0)),0)</f>
        <v/>
      </c>
      <c r="AV2038">
        <f>($AQ$2030+(AT2038*(AS2038-1)))</f>
        <v/>
      </c>
      <c r="AW2038">
        <f>($AR$2030+(AU2038*(AS2038-1)))</f>
        <v/>
      </c>
      <c r="AX2038">
        <f>IF(AT2038&gt;0,AV2038+AT2038,AV2038)</f>
        <v/>
      </c>
      <c r="AY2038">
        <f>IF(AU2038&lt;0,AW2038+AU2038,AW2038)</f>
        <v/>
      </c>
      <c r="BA2038" s="14">
        <f>IFERROR(AX2038-AQ2038,"")</f>
        <v/>
      </c>
      <c r="BB2038" s="14">
        <f>IFERROR(AY2038-AR2038,"")</f>
        <v/>
      </c>
      <c r="BD2038">
        <f>AH2038</f>
        <v/>
      </c>
      <c r="BE2038">
        <f>AI2038</f>
        <v/>
      </c>
      <c r="BF2038">
        <f>AJ2038</f>
        <v/>
      </c>
      <c r="BG2038" s="14">
        <f>L2038</f>
        <v/>
      </c>
      <c r="BH2038" s="14">
        <f>IF(X2038="","",X2038)</f>
        <v/>
      </c>
      <c r="BI2038" s="14">
        <f>IF(Y2038="","",Y2038)</f>
        <v/>
      </c>
      <c r="BJ2038">
        <f>Z2038</f>
        <v/>
      </c>
      <c r="BK2038">
        <f>AA2038</f>
        <v/>
      </c>
      <c r="BL2038">
        <f>IFERROR(AX2038,"")</f>
        <v/>
      </c>
      <c r="BM2038">
        <f>IFERROR(AY2038,"")</f>
        <v/>
      </c>
    </row>
    <row r="2039" ht="14.25" customHeight="1">
      <c r="A2039">
        <f>ALGLIB_SSA_XAUUSD!AA2039</f>
        <v/>
      </c>
      <c r="B2039">
        <f>IF($A2039="","",INDEX(ALGLIB_SSA_XAUUSD!$B$2:$B$2401,MATCH($A2039,ALGLIB_SSA_XAUUSD!$A$2:$A$2401,1)))</f>
        <v/>
      </c>
      <c r="C2039">
        <f>IF($A2039="","",INDEX(ALGLIB_SSA_XAUUSD!$C$2:$C$2401,MATCH($A2039,ALGLIB_SSA_XAUUSD!$A$2:$A$2401,1)))</f>
        <v/>
      </c>
      <c r="D2039" s="14">
        <f>IF($A2039="","",INT((ROW()-2)/12)+1)</f>
        <v/>
      </c>
      <c r="E2039" s="14">
        <f>IF(AND(E2042&lt;&gt;"",D2042=D2030+1),E2030+(E2042-E2030)*9/12,"")</f>
        <v/>
      </c>
      <c r="F2039" s="14">
        <f>IF(AND(F2042&lt;&gt;"",D2042=D2030+1),F2030+(F2042-F2030)*9/12,"")</f>
        <v/>
      </c>
      <c r="G2039" s="14">
        <f>IF(AND(G2042&lt;&gt;"",D2042=D2030+1),G2030+(G2042-G2030)*9/12,"")</f>
        <v/>
      </c>
      <c r="H2039" s="14">
        <f>IF(AND(H2042&lt;&gt;"",D2042=D2030+1),H2030+(H2042-H2030)*9/12,"")</f>
        <v/>
      </c>
      <c r="I2039" s="14">
        <f>IF(AND(L2042&lt;&gt;"",D2042=D2030+1),I2030+(I2042-I2030)*9/12,"")</f>
        <v/>
      </c>
      <c r="J2039">
        <f>_xlfn.XLOOKUP($A2039,ALGLIB_SSA_XAUUSD!$AA$2:$AA$2401,ALGLIB_SSA_XAUUSD!$P$2:$P$2401,"",0)</f>
        <v/>
      </c>
      <c r="K2039">
        <f>_xlfn.XLOOKUP($A2039,ALGLIB_SSA_XAUUSD!$AA$2:$AA$2401,ALGLIB_SSA_XAUUSD!$Q$2:$Q$2401,"",0)</f>
        <v/>
      </c>
      <c r="L2039">
        <f>_xlfn.XLOOKUP($A2039,ALGLIB_SSA_XAUUSD!$AA$2:$AA$2401,ALGLIB_SSA_XAUUSD!$R$2:$R$2401,"",0)</f>
        <v/>
      </c>
      <c r="M2039">
        <f>_xlfn.XLOOKUP($A2039,ALGLIB_SSA_XAUUSD!$AA$2:$AA$2401,ALGLIB_SSA_XAUUSD!$S$2:$S$2401,"",0)</f>
        <v/>
      </c>
      <c r="N2039">
        <f>_xlfn.XLOOKUP($A2039,ALGLIB_SSA_XAUUSD!$AA$2:$AA$2401,ALGLIB_SSA_XAUUSD!$T$2:$T$2401,"",0)</f>
        <v/>
      </c>
      <c r="O2039">
        <f>_xlfn.XLOOKUP($A2039,ALGLIB_SSA_XAUUSD!$AA$2:$AA$2401,ALGLIB_SSA_XAUUSD!$U$2:$U$2401,"",0)</f>
        <v/>
      </c>
      <c r="P2039">
        <f>_xlfn.XLOOKUP($A2039,ALGLIB_SSA_XAUUSD!$AA$2:$AA$2401,ALGLIB_SSA_XAUUSD!$V$2:$V$2401,"",0)</f>
        <v/>
      </c>
      <c r="S2039">
        <f>A2039</f>
        <v/>
      </c>
      <c r="T2039">
        <f>J2039</f>
        <v/>
      </c>
      <c r="U2039">
        <f>K2039</f>
        <v/>
      </c>
      <c r="V2039" s="14">
        <f>IF($A2039="","",MOD(ROW()-2,12)+1)</f>
        <v/>
      </c>
      <c r="W2039">
        <f>L2039</f>
        <v/>
      </c>
      <c r="X2039" s="14">
        <f>IF(F2039="","",F2039)</f>
        <v/>
      </c>
      <c r="Y2039" s="14">
        <f>IF(G2039="","",G2039)</f>
        <v/>
      </c>
      <c r="Z2039">
        <f>M2039</f>
        <v/>
      </c>
      <c r="AA2039">
        <f>N2039</f>
        <v/>
      </c>
      <c r="AB2039" s="14">
        <f>IF(H2039="","",H2039)</f>
        <v/>
      </c>
      <c r="AC2039">
        <f>O2039</f>
        <v/>
      </c>
      <c r="AD2039" s="14">
        <f>IF(I2039="","",I2039)</f>
        <v/>
      </c>
      <c r="AE2039">
        <f>P2039</f>
        <v/>
      </c>
      <c r="AH2039">
        <f>IF(S2039&lt;&gt;"",S2039,AH2038+900)</f>
        <v/>
      </c>
      <c r="AI2039">
        <f>IF(T2039&lt;&gt;"",T2039,AI2038)</f>
        <v/>
      </c>
      <c r="AJ2039">
        <f>IF(U2039&lt;&gt;"",U2039,AJ2038)</f>
        <v/>
      </c>
      <c r="AK2039">
        <f>IF(W2039&lt;&gt;"",W2039,"")</f>
        <v/>
      </c>
      <c r="AL2039" s="14">
        <f>IF(X2039&lt;&gt;"",X2039,"")</f>
        <v/>
      </c>
      <c r="AM2039" s="14">
        <f>IF(Y2039&lt;&gt;"",Y2039,"")</f>
        <v/>
      </c>
      <c r="AN2039" s="14">
        <f>IF(OR(AL2039="",AM2039=""),"",AL2039-AM2039)</f>
        <v/>
      </c>
      <c r="AO2039">
        <f>IF(AN2039="","",IF(AN2039&gt;0,"Bullish","Bearish"))</f>
        <v/>
      </c>
      <c r="AP2039">
        <f>IF(AO2039="",AP2038,AO2039)</f>
        <v/>
      </c>
      <c r="AQ2039" s="14">
        <f>IF(AB2039&lt;&gt;"",AB2039,"")</f>
        <v/>
      </c>
      <c r="AR2039" s="14">
        <f>IF(AD2039&lt;&gt;"",AD2039,"")</f>
        <v/>
      </c>
      <c r="AS2039">
        <f>IF(AS2038+1=13,1,AS2038+1)</f>
        <v/>
      </c>
      <c r="AT2039">
        <f>IFERROR(IF(SLOPE($AQ$2018:$AQ$2029,$AS$2018:$AS$2029)&gt;0,MIN(3,ABS(SLOPE($AQ$2018:$AQ$2029,$AS$2018:$AS$2029))),IF(SLOPE($AQ$2018:$AQ$2029,$AS$2018:$AS$2029)&lt;-0.5,-0.5,0)),0)</f>
        <v/>
      </c>
      <c r="AU2039">
        <f>IFERROR(IF(SLOPE($AR$2018:$AR$2029,$AS$2018:$AS$2029)&lt;0,MAX(-3,-ABS(SLOPE($AR$2018:$AR$2029,$AS$2018:$AS$2029))),IF(SLOPE($AR$2018:$AR$2029,$AS$2018:$AS$2029)&gt;0.5,0.5,0)),0)</f>
        <v/>
      </c>
      <c r="AV2039">
        <f>($AQ$2030+(AT2039*(AS2039-1)))</f>
        <v/>
      </c>
      <c r="AW2039">
        <f>($AR$2030+(AU2039*(AS2039-1)))</f>
        <v/>
      </c>
      <c r="AX2039">
        <f>IF(AT2039&gt;0,AV2039+AT2039,AV2039)</f>
        <v/>
      </c>
      <c r="AY2039">
        <f>IF(AU2039&lt;0,AW2039+AU2039,AW2039)</f>
        <v/>
      </c>
      <c r="BA2039" s="14">
        <f>IFERROR(AX2039-AQ2039,"")</f>
        <v/>
      </c>
      <c r="BB2039" s="14">
        <f>IFERROR(AY2039-AR2039,"")</f>
        <v/>
      </c>
      <c r="BD2039">
        <f>AH2039</f>
        <v/>
      </c>
      <c r="BE2039">
        <f>AI2039</f>
        <v/>
      </c>
      <c r="BF2039">
        <f>AJ2039</f>
        <v/>
      </c>
      <c r="BG2039" s="14">
        <f>L2039</f>
        <v/>
      </c>
      <c r="BH2039" s="14">
        <f>IF(X2039="","",X2039)</f>
        <v/>
      </c>
      <c r="BI2039" s="14">
        <f>IF(Y2039="","",Y2039)</f>
        <v/>
      </c>
      <c r="BJ2039">
        <f>Z2039</f>
        <v/>
      </c>
      <c r="BK2039">
        <f>AA2039</f>
        <v/>
      </c>
      <c r="BL2039">
        <f>IFERROR(AX2039,"")</f>
        <v/>
      </c>
      <c r="BM2039">
        <f>IFERROR(AY2039,"")</f>
        <v/>
      </c>
    </row>
    <row r="2040" ht="14.25" customHeight="1">
      <c r="A2040">
        <f>ALGLIB_SSA_XAUUSD!AA2040</f>
        <v/>
      </c>
      <c r="B2040">
        <f>IF($A2040="","",INDEX(ALGLIB_SSA_XAUUSD!$B$2:$B$2401,MATCH($A2040,ALGLIB_SSA_XAUUSD!$A$2:$A$2401,1)))</f>
        <v/>
      </c>
      <c r="C2040">
        <f>IF($A2040="","",INDEX(ALGLIB_SSA_XAUUSD!$C$2:$C$2401,MATCH($A2040,ALGLIB_SSA_XAUUSD!$A$2:$A$2401,1)))</f>
        <v/>
      </c>
      <c r="D2040" s="14">
        <f>IF($A2040="","",INT((ROW()-2)/12)+1)</f>
        <v/>
      </c>
      <c r="E2040" s="14">
        <f>IF(AND(E2042&lt;&gt;"",D2042=D2030+1),E2030+(E2042-E2030)*10/12,"")</f>
        <v/>
      </c>
      <c r="F2040" s="14">
        <f>IF(AND(F2042&lt;&gt;"",D2042=D2030+1),F2030+(F2042-F2030)*10/12,"")</f>
        <v/>
      </c>
      <c r="G2040" s="14">
        <f>IF(AND(G2042&lt;&gt;"",D2042=D2030+1),G2030+(G2042-G2030)*10/12,"")</f>
        <v/>
      </c>
      <c r="H2040" s="14">
        <f>IF(AND(H2042&lt;&gt;"",D2042=D2030+1),H2030+(H2042-H2030)*10/12,"")</f>
        <v/>
      </c>
      <c r="I2040" s="14">
        <f>IF(AND(L2042&lt;&gt;"",D2042=D2030+1),I2030+(I2042-I2030)*10/12,"")</f>
        <v/>
      </c>
      <c r="J2040">
        <f>_xlfn.XLOOKUP($A2040,ALGLIB_SSA_XAUUSD!$AA$2:$AA$2401,ALGLIB_SSA_XAUUSD!$P$2:$P$2401,"",0)</f>
        <v/>
      </c>
      <c r="K2040">
        <f>_xlfn.XLOOKUP($A2040,ALGLIB_SSA_XAUUSD!$AA$2:$AA$2401,ALGLIB_SSA_XAUUSD!$Q$2:$Q$2401,"",0)</f>
        <v/>
      </c>
      <c r="L2040">
        <f>_xlfn.XLOOKUP($A2040,ALGLIB_SSA_XAUUSD!$AA$2:$AA$2401,ALGLIB_SSA_XAUUSD!$R$2:$R$2401,"",0)</f>
        <v/>
      </c>
      <c r="M2040">
        <f>_xlfn.XLOOKUP($A2040,ALGLIB_SSA_XAUUSD!$AA$2:$AA$2401,ALGLIB_SSA_XAUUSD!$S$2:$S$2401,"",0)</f>
        <v/>
      </c>
      <c r="N2040">
        <f>_xlfn.XLOOKUP($A2040,ALGLIB_SSA_XAUUSD!$AA$2:$AA$2401,ALGLIB_SSA_XAUUSD!$T$2:$T$2401,"",0)</f>
        <v/>
      </c>
      <c r="O2040">
        <f>_xlfn.XLOOKUP($A2040,ALGLIB_SSA_XAUUSD!$AA$2:$AA$2401,ALGLIB_SSA_XAUUSD!$U$2:$U$2401,"",0)</f>
        <v/>
      </c>
      <c r="P2040">
        <f>_xlfn.XLOOKUP($A2040,ALGLIB_SSA_XAUUSD!$AA$2:$AA$2401,ALGLIB_SSA_XAUUSD!$V$2:$V$2401,"",0)</f>
        <v/>
      </c>
      <c r="S2040">
        <f>A2040</f>
        <v/>
      </c>
      <c r="T2040">
        <f>J2040</f>
        <v/>
      </c>
      <c r="U2040">
        <f>K2040</f>
        <v/>
      </c>
      <c r="V2040" s="14">
        <f>IF($A2040="","",MOD(ROW()-2,12)+1)</f>
        <v/>
      </c>
      <c r="W2040">
        <f>L2040</f>
        <v/>
      </c>
      <c r="X2040" s="14">
        <f>IF(F2040="","",F2040)</f>
        <v/>
      </c>
      <c r="Y2040" s="14">
        <f>IF(G2040="","",G2040)</f>
        <v/>
      </c>
      <c r="Z2040">
        <f>M2040</f>
        <v/>
      </c>
      <c r="AA2040">
        <f>N2040</f>
        <v/>
      </c>
      <c r="AB2040" s="14">
        <f>IF(H2040="","",H2040)</f>
        <v/>
      </c>
      <c r="AC2040">
        <f>O2040</f>
        <v/>
      </c>
      <c r="AD2040" s="14">
        <f>IF(I2040="","",I2040)</f>
        <v/>
      </c>
      <c r="AE2040">
        <f>P2040</f>
        <v/>
      </c>
      <c r="AH2040">
        <f>IF(S2040&lt;&gt;"",S2040,AH2039+900)</f>
        <v/>
      </c>
      <c r="AI2040">
        <f>IF(T2040&lt;&gt;"",T2040,AI2039)</f>
        <v/>
      </c>
      <c r="AJ2040">
        <f>IF(U2040&lt;&gt;"",U2040,AJ2039)</f>
        <v/>
      </c>
      <c r="AK2040">
        <f>IF(W2040&lt;&gt;"",W2040,"")</f>
        <v/>
      </c>
      <c r="AL2040" s="14">
        <f>IF(X2040&lt;&gt;"",X2040,"")</f>
        <v/>
      </c>
      <c r="AM2040" s="14">
        <f>IF(Y2040&lt;&gt;"",Y2040,"")</f>
        <v/>
      </c>
      <c r="AN2040" s="14">
        <f>IF(OR(AL2040="",AM2040=""),"",AL2040-AM2040)</f>
        <v/>
      </c>
      <c r="AO2040">
        <f>IF(AN2040="","",IF(AN2040&gt;0,"Bullish","Bearish"))</f>
        <v/>
      </c>
      <c r="AP2040">
        <f>IF(AO2040="",AP2039,AO2040)</f>
        <v/>
      </c>
      <c r="AQ2040" s="14">
        <f>IF(AB2040&lt;&gt;"",AB2040,"")</f>
        <v/>
      </c>
      <c r="AR2040" s="14">
        <f>IF(AD2040&lt;&gt;"",AD2040,"")</f>
        <v/>
      </c>
      <c r="AS2040">
        <f>IF(AS2039+1=13,1,AS2039+1)</f>
        <v/>
      </c>
      <c r="AT2040">
        <f>IFERROR(IF(SLOPE($AQ$2018:$AQ$2029,$AS$2018:$AS$2029)&gt;0,MIN(3,ABS(SLOPE($AQ$2018:$AQ$2029,$AS$2018:$AS$2029))),IF(SLOPE($AQ$2018:$AQ$2029,$AS$2018:$AS$2029)&lt;-0.5,-0.5,0)),0)</f>
        <v/>
      </c>
      <c r="AU2040">
        <f>IFERROR(IF(SLOPE($AR$2018:$AR$2029,$AS$2018:$AS$2029)&lt;0,MAX(-3,-ABS(SLOPE($AR$2018:$AR$2029,$AS$2018:$AS$2029))),IF(SLOPE($AR$2018:$AR$2029,$AS$2018:$AS$2029)&gt;0.5,0.5,0)),0)</f>
        <v/>
      </c>
      <c r="AV2040">
        <f>($AQ$2030+(AT2040*(AS2040-1)))</f>
        <v/>
      </c>
      <c r="AW2040">
        <f>($AR$2030+(AU2040*(AS2040-1)))</f>
        <v/>
      </c>
      <c r="AX2040">
        <f>IF(AT2040&gt;0,AV2040+AT2040,AV2040)</f>
        <v/>
      </c>
      <c r="AY2040">
        <f>IF(AU2040&lt;0,AW2040+AU2040,AW2040)</f>
        <v/>
      </c>
      <c r="BA2040" s="14">
        <f>IFERROR(AX2040-AQ2040,"")</f>
        <v/>
      </c>
      <c r="BB2040" s="14">
        <f>IFERROR(AY2040-AR2040,"")</f>
        <v/>
      </c>
      <c r="BD2040">
        <f>AH2040</f>
        <v/>
      </c>
      <c r="BE2040">
        <f>AI2040</f>
        <v/>
      </c>
      <c r="BF2040">
        <f>AJ2040</f>
        <v/>
      </c>
      <c r="BG2040" s="14">
        <f>L2040</f>
        <v/>
      </c>
      <c r="BH2040" s="14">
        <f>IF(X2040="","",X2040)</f>
        <v/>
      </c>
      <c r="BI2040" s="14">
        <f>IF(Y2040="","",Y2040)</f>
        <v/>
      </c>
      <c r="BJ2040">
        <f>Z2040</f>
        <v/>
      </c>
      <c r="BK2040">
        <f>AA2040</f>
        <v/>
      </c>
      <c r="BL2040">
        <f>IFERROR(AX2040,"")</f>
        <v/>
      </c>
      <c r="BM2040">
        <f>IFERROR(AY2040,"")</f>
        <v/>
      </c>
    </row>
    <row r="2041" ht="14.25" customHeight="1">
      <c r="A2041">
        <f>ALGLIB_SSA_XAUUSD!AA2041</f>
        <v/>
      </c>
      <c r="B2041">
        <f>IF($A2041="","",INDEX(ALGLIB_SSA_XAUUSD!$B$2:$B$2401,MATCH($A2041,ALGLIB_SSA_XAUUSD!$A$2:$A$2401,1)))</f>
        <v/>
      </c>
      <c r="C2041">
        <f>IF($A2041="","",INDEX(ALGLIB_SSA_XAUUSD!$C$2:$C$2401,MATCH($A2041,ALGLIB_SSA_XAUUSD!$A$2:$A$2401,1)))</f>
        <v/>
      </c>
      <c r="D2041" s="14">
        <f>IF($A2041="","",INT((ROW()-2)/12)+1)</f>
        <v/>
      </c>
      <c r="E2041" s="14">
        <f>IF(AND(E2042&lt;&gt;"",D2042=D2030+1),E2030+(E2042-E2030)*11/12,"")</f>
        <v/>
      </c>
      <c r="F2041" s="14">
        <f>IF(AND(F2042&lt;&gt;"",D2042=D2030+1),F2030+(F2042-F2030)*11/12,"")</f>
        <v/>
      </c>
      <c r="G2041" s="14">
        <f>IF(AND(G2042&lt;&gt;"",D2042=D2030+1),G2030+(G2042-G2030)*11/12,"")</f>
        <v/>
      </c>
      <c r="H2041" s="14">
        <f>IF(AND(H2042&lt;&gt;"",D2042=D2030+1),H2030+(H2042-H2030)*11/12,"")</f>
        <v/>
      </c>
      <c r="I2041" s="14">
        <f>IF(AND(L2042&lt;&gt;"",D2042=D2030+1),I2030+(I2042-I2030)*11/12,"")</f>
        <v/>
      </c>
      <c r="J2041">
        <f>_xlfn.XLOOKUP($A2041,ALGLIB_SSA_XAUUSD!$AA$2:$AA$2401,ALGLIB_SSA_XAUUSD!$P$2:$P$2401,"",0)</f>
        <v/>
      </c>
      <c r="K2041">
        <f>_xlfn.XLOOKUP($A2041,ALGLIB_SSA_XAUUSD!$AA$2:$AA$2401,ALGLIB_SSA_XAUUSD!$Q$2:$Q$2401,"",0)</f>
        <v/>
      </c>
      <c r="L2041">
        <f>_xlfn.XLOOKUP($A2041,ALGLIB_SSA_XAUUSD!$AA$2:$AA$2401,ALGLIB_SSA_XAUUSD!$R$2:$R$2401,"",0)</f>
        <v/>
      </c>
      <c r="M2041">
        <f>_xlfn.XLOOKUP($A2041,ALGLIB_SSA_XAUUSD!$AA$2:$AA$2401,ALGLIB_SSA_XAUUSD!$S$2:$S$2401,"",0)</f>
        <v/>
      </c>
      <c r="N2041">
        <f>_xlfn.XLOOKUP($A2041,ALGLIB_SSA_XAUUSD!$AA$2:$AA$2401,ALGLIB_SSA_XAUUSD!$T$2:$T$2401,"",0)</f>
        <v/>
      </c>
      <c r="O2041">
        <f>_xlfn.XLOOKUP($A2041,ALGLIB_SSA_XAUUSD!$AA$2:$AA$2401,ALGLIB_SSA_XAUUSD!$U$2:$U$2401,"",0)</f>
        <v/>
      </c>
      <c r="P2041">
        <f>_xlfn.XLOOKUP($A2041,ALGLIB_SSA_XAUUSD!$AA$2:$AA$2401,ALGLIB_SSA_XAUUSD!$V$2:$V$2401,"",0)</f>
        <v/>
      </c>
      <c r="S2041">
        <f>A2041</f>
        <v/>
      </c>
      <c r="T2041">
        <f>J2041</f>
        <v/>
      </c>
      <c r="U2041">
        <f>K2041</f>
        <v/>
      </c>
      <c r="V2041" s="14">
        <f>IF($A2041="","",MOD(ROW()-2,12)+1)</f>
        <v/>
      </c>
      <c r="W2041">
        <f>L2041</f>
        <v/>
      </c>
      <c r="X2041" s="14">
        <f>IF(F2041="","",F2041)</f>
        <v/>
      </c>
      <c r="Y2041" s="14">
        <f>IF(G2041="","",G2041)</f>
        <v/>
      </c>
      <c r="Z2041">
        <f>M2041</f>
        <v/>
      </c>
      <c r="AA2041">
        <f>N2041</f>
        <v/>
      </c>
      <c r="AB2041" s="14">
        <f>IF(H2041="","",H2041)</f>
        <v/>
      </c>
      <c r="AC2041">
        <f>O2041</f>
        <v/>
      </c>
      <c r="AD2041" s="14">
        <f>IF(I2041="","",I2041)</f>
        <v/>
      </c>
      <c r="AE2041">
        <f>P2041</f>
        <v/>
      </c>
      <c r="AH2041">
        <f>IF(S2041&lt;&gt;"",S2041,AH2040+900)</f>
        <v/>
      </c>
      <c r="AI2041">
        <f>IF(T2041&lt;&gt;"",T2041,AI2040)</f>
        <v/>
      </c>
      <c r="AJ2041">
        <f>IF(U2041&lt;&gt;"",U2041,AJ2040)</f>
        <v/>
      </c>
      <c r="AK2041">
        <f>IF(W2041&lt;&gt;"",W2041,"")</f>
        <v/>
      </c>
      <c r="AL2041" s="14">
        <f>IF(X2041&lt;&gt;"",X2041,"")</f>
        <v/>
      </c>
      <c r="AM2041" s="14">
        <f>IF(Y2041&lt;&gt;"",Y2041,"")</f>
        <v/>
      </c>
      <c r="AN2041" s="14">
        <f>IF(OR(AL2041="",AM2041=""),"",AL2041-AM2041)</f>
        <v/>
      </c>
      <c r="AO2041">
        <f>IF(AN2041="","",IF(AN2041&gt;0,"Bullish","Bearish"))</f>
        <v/>
      </c>
      <c r="AP2041">
        <f>IF(AO2041="",AP2040,AO2041)</f>
        <v/>
      </c>
      <c r="AQ2041" s="14">
        <f>IF(AB2041&lt;&gt;"",AB2041,"")</f>
        <v/>
      </c>
      <c r="AR2041" s="14">
        <f>IF(AD2041&lt;&gt;"",AD2041,"")</f>
        <v/>
      </c>
      <c r="AS2041">
        <f>IF(AS2040+1=13,1,AS2040+1)</f>
        <v/>
      </c>
      <c r="AT2041">
        <f>IFERROR(IF(SLOPE($AQ$2018:$AQ$2029,$AS$2018:$AS$2029)&gt;0,MIN(3,ABS(SLOPE($AQ$2018:$AQ$2029,$AS$2018:$AS$2029))),IF(SLOPE($AQ$2018:$AQ$2029,$AS$2018:$AS$2029)&lt;-0.5,-0.5,0)),0)</f>
        <v/>
      </c>
      <c r="AU2041">
        <f>IFERROR(IF(SLOPE($AR$2018:$AR$2029,$AS$2018:$AS$2029)&lt;0,MAX(-3,-ABS(SLOPE($AR$2018:$AR$2029,$AS$2018:$AS$2029))),IF(SLOPE($AR$2018:$AR$2029,$AS$2018:$AS$2029)&gt;0.5,0.5,0)),0)</f>
        <v/>
      </c>
      <c r="AV2041">
        <f>($AQ$2030+(AT2041*(AS2041-1)))</f>
        <v/>
      </c>
      <c r="AW2041">
        <f>($AR$2030+(AU2041*(AS2041-1)))</f>
        <v/>
      </c>
      <c r="AX2041">
        <f>IF(AT2041&gt;0,AV2041+AT2041,AV2041)</f>
        <v/>
      </c>
      <c r="AY2041">
        <f>IF(AU2041&lt;0,AW2041+AU2041,AW2041)</f>
        <v/>
      </c>
      <c r="BA2041" s="14">
        <f>IFERROR(AX2041-AQ2041,"")</f>
        <v/>
      </c>
      <c r="BB2041" s="14">
        <f>IFERROR(AY2041-AR2041,"")</f>
        <v/>
      </c>
      <c r="BD2041">
        <f>AH2041</f>
        <v/>
      </c>
      <c r="BE2041">
        <f>AI2041</f>
        <v/>
      </c>
      <c r="BF2041">
        <f>AJ2041</f>
        <v/>
      </c>
      <c r="BG2041" s="14">
        <f>L2041</f>
        <v/>
      </c>
      <c r="BH2041" s="14">
        <f>IF(X2041="","",X2041)</f>
        <v/>
      </c>
      <c r="BI2041" s="14">
        <f>IF(Y2041="","",Y2041)</f>
        <v/>
      </c>
      <c r="BJ2041">
        <f>Z2041</f>
        <v/>
      </c>
      <c r="BK2041">
        <f>AA2041</f>
        <v/>
      </c>
      <c r="BL2041">
        <f>IFERROR(AX2041,"")</f>
        <v/>
      </c>
      <c r="BM2041">
        <f>IFERROR(AY2041,"")</f>
        <v/>
      </c>
    </row>
    <row r="2042" ht="14.25" customHeight="1">
      <c r="A2042">
        <f>ALGLIB_SSA_XAUUSD!AA2042</f>
        <v/>
      </c>
      <c r="B2042">
        <f>IF($A2042="","",INDEX(ALGLIB_SSA_XAUUSD!$B$2:$B$2401,MATCH($A2042,ALGLIB_SSA_XAUUSD!$A$2:$A$2401,1)))</f>
        <v/>
      </c>
      <c r="C2042">
        <f>IF($A2042="","",INDEX(ALGLIB_SSA_XAUUSD!$C$2:$C$2401,MATCH($A2042,ALGLIB_SSA_XAUUSD!$A$2:$A$2401,1)))</f>
        <v/>
      </c>
      <c r="D2042" s="14">
        <f>IF($A2042="","",INT((ROW()-2)/12)+1)</f>
        <v/>
      </c>
      <c r="E2042" s="14">
        <f>IF($A2042="","",INDEX(ALGLIB_SSA_XAUUSD!$D$2:$D$2401,MATCH($A2042,ALGLIB_SSA_XAUUSD!$A$2:$A$2401,1)))</f>
        <v/>
      </c>
      <c r="F2042" s="14">
        <f>IF($A2042="","",INDEX(ALGLIB_SSA_XAUUSD!$E$2:$E$2401,MATCH($A2042,ALGLIB_SSA_XAUUSD!$A$2:$A$2401,1)))</f>
        <v/>
      </c>
      <c r="G2042" s="14">
        <f>IF($A2042="","",INDEX(ALGLIB_SSA_XAUUSD!$F$2:$F$2401,MATCH($A2042,ALGLIB_SSA_XAUUSD!$A$2:$A$2401,1)))</f>
        <v/>
      </c>
      <c r="H2042" s="14">
        <f>IF($A2042="","",INDEX(ALGLIB_SSA_XAUUSD!$G$2:$G$2401,MATCH($A2042,ALGLIB_SSA_XAUUSD!$A$2:$A$2401,1)))</f>
        <v/>
      </c>
      <c r="I2042" s="14">
        <f>IF($A2042="","",INDEX(ALGLIB_SSA_XAUUSD!$H$2:$H$2401,MATCH($A2042,ALGLIB_SSA_XAUUSD!$A$2:$A$2401,1)))</f>
        <v/>
      </c>
      <c r="J2042">
        <f>_xlfn.XLOOKUP($A2042,ALGLIB_SSA_XAUUSD!$AA$2:$AA$2401,ALGLIB_SSA_XAUUSD!$P$2:$P$2401,"",0)</f>
        <v/>
      </c>
      <c r="K2042">
        <f>_xlfn.XLOOKUP($A2042,ALGLIB_SSA_XAUUSD!$AA$2:$AA$2401,ALGLIB_SSA_XAUUSD!$Q$2:$Q$2401,"",0)</f>
        <v/>
      </c>
      <c r="L2042">
        <f>_xlfn.XLOOKUP($A2042,ALGLIB_SSA_XAUUSD!$AA$2:$AA$2401,ALGLIB_SSA_XAUUSD!$R$2:$R$2401,"",0)</f>
        <v/>
      </c>
      <c r="M2042">
        <f>_xlfn.XLOOKUP($A2042,ALGLIB_SSA_XAUUSD!$AA$2:$AA$2401,ALGLIB_SSA_XAUUSD!$S$2:$S$2401,"",0)</f>
        <v/>
      </c>
      <c r="N2042">
        <f>_xlfn.XLOOKUP($A2042,ALGLIB_SSA_XAUUSD!$AA$2:$AA$2401,ALGLIB_SSA_XAUUSD!$T$2:$T$2401,"",0)</f>
        <v/>
      </c>
      <c r="O2042">
        <f>_xlfn.XLOOKUP($A2042,ALGLIB_SSA_XAUUSD!$AA$2:$AA$2401,ALGLIB_SSA_XAUUSD!$U$2:$U$2401,"",0)</f>
        <v/>
      </c>
      <c r="P2042">
        <f>_xlfn.XLOOKUP($A2042,ALGLIB_SSA_XAUUSD!$AA$2:$AA$2401,ALGLIB_SSA_XAUUSD!$V$2:$V$2401,"",0)</f>
        <v/>
      </c>
      <c r="S2042">
        <f>A2042</f>
        <v/>
      </c>
      <c r="T2042">
        <f>J2042</f>
        <v/>
      </c>
      <c r="U2042">
        <f>K2042</f>
        <v/>
      </c>
      <c r="V2042" s="14">
        <f>IF($A2042="","",MOD(ROW()-2,12)+1)</f>
        <v/>
      </c>
      <c r="W2042">
        <f>L2042</f>
        <v/>
      </c>
      <c r="X2042" s="14">
        <f>IF(F2042="","",F2042)</f>
        <v/>
      </c>
      <c r="Y2042" s="14">
        <f>IF(G2042="","",G2042)</f>
        <v/>
      </c>
      <c r="Z2042">
        <f>M2042</f>
        <v/>
      </c>
      <c r="AA2042">
        <f>N2042</f>
        <v/>
      </c>
      <c r="AB2042" s="14">
        <f>IF(H2042="","",H2042)</f>
        <v/>
      </c>
      <c r="AC2042">
        <f>O2042</f>
        <v/>
      </c>
      <c r="AD2042" s="14">
        <f>IF(I2042="","",I2042)</f>
        <v/>
      </c>
      <c r="AE2042">
        <f>P2042</f>
        <v/>
      </c>
      <c r="AH2042">
        <f>IF(S2042&lt;&gt;"",S2042,AH2041+900)</f>
        <v/>
      </c>
      <c r="AI2042">
        <f>IF(T2042&lt;&gt;"",T2042,AI2041)</f>
        <v/>
      </c>
      <c r="AJ2042">
        <f>IF(U2042&lt;&gt;"",U2042,AJ2041)</f>
        <v/>
      </c>
      <c r="AK2042">
        <f>IF(W2042&lt;&gt;"",W2042,"")</f>
        <v/>
      </c>
      <c r="AL2042" s="14">
        <f>IF(X2042&lt;&gt;"",X2042,"")</f>
        <v/>
      </c>
      <c r="AM2042" s="14">
        <f>IF(Y2042&lt;&gt;"",Y2042,"")</f>
        <v/>
      </c>
      <c r="AN2042" s="14">
        <f>IF(OR(AL2042="",AM2042=""),"",AL2042-AM2042)</f>
        <v/>
      </c>
      <c r="AO2042">
        <f>IF(AN2042="","",IF(AN2042&gt;0,"Bullish","Bearish"))</f>
        <v/>
      </c>
      <c r="AP2042">
        <f>IF(AO2042="",AP2041,AO2042)</f>
        <v/>
      </c>
      <c r="AQ2042" s="14">
        <f>IF(AB2042&lt;&gt;"",AB2042,"")</f>
        <v/>
      </c>
      <c r="AR2042" s="14">
        <f>IF(AD2042&lt;&gt;"",AD2042,"")</f>
        <v/>
      </c>
      <c r="AS2042">
        <f>IF(AS2041+1=13,1,AS2041+1)</f>
        <v/>
      </c>
      <c r="AT2042">
        <f>IFERROR(IF(SLOPE($AQ$2030:$AQ$2041,$AS$2030:$AS$2041)&gt;0,MIN(3,ABS(SLOPE($AQ$2030:$AQ$2041,$AS$2030:$AS$2041))),IF(SLOPE($AQ$2030:$AQ$2041,$AS$2030:$AS$2041)&lt;-0.5,-0.5,0)),0)</f>
        <v/>
      </c>
      <c r="AU2042">
        <f>IFERROR(IF(SLOPE($AR$2030:$AR$2041,$AS$2030:$AS$2041)&lt;0,MAX(-3,-ABS(SLOPE($AR$2030:$AR$2041,$AS$2030:$AS$2041))),IF(SLOPE($AR$2030:$AR$2041,$AS$2030:$AS$2041)&gt;0.5,0.5,0)),0)</f>
        <v/>
      </c>
      <c r="AV2042">
        <f>($AQ$2042+(AT2042*(AS2042-1)))</f>
        <v/>
      </c>
      <c r="AW2042">
        <f>($AR$2042+(AU2042*(AS2042-1)))</f>
        <v/>
      </c>
      <c r="AX2042">
        <f>IF(AT2042&gt;0,AV2042+AT2042,AV2042)</f>
        <v/>
      </c>
      <c r="AY2042">
        <f>IF(AU2042&lt;0,AW2042+AU2042,AW2042)</f>
        <v/>
      </c>
      <c r="BA2042" s="14">
        <f>IFERROR(AX2042-AQ2042,"")</f>
        <v/>
      </c>
      <c r="BB2042" s="14">
        <f>IFERROR(AY2042-AR2042,"")</f>
        <v/>
      </c>
      <c r="BD2042">
        <f>AH2042</f>
        <v/>
      </c>
      <c r="BE2042">
        <f>AI2042</f>
        <v/>
      </c>
      <c r="BF2042">
        <f>AJ2042</f>
        <v/>
      </c>
      <c r="BG2042" s="14">
        <f>L2042</f>
        <v/>
      </c>
      <c r="BH2042" s="14">
        <f>IF(X2042="","",X2042)</f>
        <v/>
      </c>
      <c r="BI2042" s="14">
        <f>IF(Y2042="","",Y2042)</f>
        <v/>
      </c>
      <c r="BJ2042">
        <f>Z2042</f>
        <v/>
      </c>
      <c r="BK2042">
        <f>AA2042</f>
        <v/>
      </c>
      <c r="BL2042">
        <f>IFERROR(AX2042,"")</f>
        <v/>
      </c>
      <c r="BM2042">
        <f>IFERROR(AY2042,"")</f>
        <v/>
      </c>
    </row>
    <row r="2043" ht="14.25" customHeight="1">
      <c r="A2043">
        <f>ALGLIB_SSA_XAUUSD!AA2043</f>
        <v/>
      </c>
      <c r="B2043">
        <f>IF($A2043="","",INDEX(ALGLIB_SSA_XAUUSD!$B$2:$B$2401,MATCH($A2043,ALGLIB_SSA_XAUUSD!$A$2:$A$2401,1)))</f>
        <v/>
      </c>
      <c r="C2043">
        <f>IF($A2043="","",INDEX(ALGLIB_SSA_XAUUSD!$C$2:$C$2401,MATCH($A2043,ALGLIB_SSA_XAUUSD!$A$2:$A$2401,1)))</f>
        <v/>
      </c>
      <c r="D2043" s="14">
        <f>IF($A2043="","",INT((ROW()-2)/12)+1)</f>
        <v/>
      </c>
      <c r="E2043" s="14">
        <f>IF(AND(E2054&lt;&gt;"",D2054=D2042+1),E2042+(E2054-E2042)*1/12,"")</f>
        <v/>
      </c>
      <c r="F2043" s="14">
        <f>IF(AND(F2054&lt;&gt;"",D2054=D2042+1),F2042+(F2054-F2042)*1/12,"")</f>
        <v/>
      </c>
      <c r="G2043" s="14">
        <f>IF(AND(G2054&lt;&gt;"",D2054=D2042+1),G2042+(G2054-G2042)*1/12,"")</f>
        <v/>
      </c>
      <c r="H2043" s="14">
        <f>IF(AND(H2054&lt;&gt;"",D2054=D2042+1),H2042+(H2054-H2042)*1/12,"")</f>
        <v/>
      </c>
      <c r="I2043" s="14">
        <f>IF(AND(L2054&lt;&gt;"",D2054=D2042+1),I2042+(I2054-I2042)*1/12,"")</f>
        <v/>
      </c>
      <c r="J2043">
        <f>_xlfn.XLOOKUP($A2043,ALGLIB_SSA_XAUUSD!$AA$2:$AA$2401,ALGLIB_SSA_XAUUSD!$P$2:$P$2401,"",0)</f>
        <v/>
      </c>
      <c r="K2043">
        <f>_xlfn.XLOOKUP($A2043,ALGLIB_SSA_XAUUSD!$AA$2:$AA$2401,ALGLIB_SSA_XAUUSD!$Q$2:$Q$2401,"",0)</f>
        <v/>
      </c>
      <c r="L2043">
        <f>_xlfn.XLOOKUP($A2043,ALGLIB_SSA_XAUUSD!$AA$2:$AA$2401,ALGLIB_SSA_XAUUSD!$R$2:$R$2401,"",0)</f>
        <v/>
      </c>
      <c r="M2043">
        <f>_xlfn.XLOOKUP($A2043,ALGLIB_SSA_XAUUSD!$AA$2:$AA$2401,ALGLIB_SSA_XAUUSD!$S$2:$S$2401,"",0)</f>
        <v/>
      </c>
      <c r="N2043">
        <f>_xlfn.XLOOKUP($A2043,ALGLIB_SSA_XAUUSD!$AA$2:$AA$2401,ALGLIB_SSA_XAUUSD!$T$2:$T$2401,"",0)</f>
        <v/>
      </c>
      <c r="O2043">
        <f>_xlfn.XLOOKUP($A2043,ALGLIB_SSA_XAUUSD!$AA$2:$AA$2401,ALGLIB_SSA_XAUUSD!$U$2:$U$2401,"",0)</f>
        <v/>
      </c>
      <c r="P2043">
        <f>_xlfn.XLOOKUP($A2043,ALGLIB_SSA_XAUUSD!$AA$2:$AA$2401,ALGLIB_SSA_XAUUSD!$V$2:$V$2401,"",0)</f>
        <v/>
      </c>
      <c r="S2043">
        <f>A2043</f>
        <v/>
      </c>
      <c r="T2043">
        <f>J2043</f>
        <v/>
      </c>
      <c r="U2043">
        <f>K2043</f>
        <v/>
      </c>
      <c r="V2043" s="14">
        <f>IF($A2043="","",MOD(ROW()-2,12)+1)</f>
        <v/>
      </c>
      <c r="W2043">
        <f>L2043</f>
        <v/>
      </c>
      <c r="X2043" s="14">
        <f>IF(F2043="","",F2043)</f>
        <v/>
      </c>
      <c r="Y2043" s="14">
        <f>IF(G2043="","",G2043)</f>
        <v/>
      </c>
      <c r="Z2043">
        <f>M2043</f>
        <v/>
      </c>
      <c r="AA2043">
        <f>N2043</f>
        <v/>
      </c>
      <c r="AB2043" s="14">
        <f>IF(H2043="","",H2043)</f>
        <v/>
      </c>
      <c r="AC2043">
        <f>O2043</f>
        <v/>
      </c>
      <c r="AD2043" s="14">
        <f>IF(I2043="","",I2043)</f>
        <v/>
      </c>
      <c r="AE2043">
        <f>P2043</f>
        <v/>
      </c>
      <c r="AH2043">
        <f>IF(S2043&lt;&gt;"",S2043,AH2042+900)</f>
        <v/>
      </c>
      <c r="AI2043">
        <f>IF(T2043&lt;&gt;"",T2043,AI2042)</f>
        <v/>
      </c>
      <c r="AJ2043">
        <f>IF(U2043&lt;&gt;"",U2043,AJ2042)</f>
        <v/>
      </c>
      <c r="AK2043">
        <f>IF(W2043&lt;&gt;"",W2043,"")</f>
        <v/>
      </c>
      <c r="AL2043" s="14">
        <f>IF(X2043&lt;&gt;"",X2043,"")</f>
        <v/>
      </c>
      <c r="AM2043" s="14">
        <f>IF(Y2043&lt;&gt;"",Y2043,"")</f>
        <v/>
      </c>
      <c r="AN2043" s="14">
        <f>IF(OR(AL2043="",AM2043=""),"",AL2043-AM2043)</f>
        <v/>
      </c>
      <c r="AO2043">
        <f>IF(AN2043="","",IF(AN2043&gt;0,"Bullish","Bearish"))</f>
        <v/>
      </c>
      <c r="AP2043">
        <f>IF(AO2043="",AP2042,AO2043)</f>
        <v/>
      </c>
      <c r="AQ2043" s="14">
        <f>IF(AB2043&lt;&gt;"",AB2043,"")</f>
        <v/>
      </c>
      <c r="AR2043" s="14">
        <f>IF(AD2043&lt;&gt;"",AD2043,"")</f>
        <v/>
      </c>
      <c r="AS2043">
        <f>IF(AS2042+1=13,1,AS2042+1)</f>
        <v/>
      </c>
      <c r="AT2043">
        <f>IFERROR(IF(SLOPE($AQ$2030:$AQ$2041,$AS$2030:$AS$2041)&gt;0,MIN(3,ABS(SLOPE($AQ$2030:$AQ$2041,$AS$2030:$AS$2041))),IF(SLOPE($AQ$2030:$AQ$2041,$AS$2030:$AS$2041)&lt;-0.5,-0.5,0)),0)</f>
        <v/>
      </c>
      <c r="AU2043">
        <f>IFERROR(IF(SLOPE($AR$2030:$AR$2041,$AS$2030:$AS$2041)&lt;0,MAX(-3,-ABS(SLOPE($AR$2030:$AR$2041,$AS$2030:$AS$2041))),IF(SLOPE($AR$2030:$AR$2041,$AS$2030:$AS$2041)&gt;0.5,0.5,0)),0)</f>
        <v/>
      </c>
      <c r="AV2043">
        <f>($AQ$2042+(AT2043*(AS2043-1)))</f>
        <v/>
      </c>
      <c r="AW2043">
        <f>($AR$2042+(AU2043*(AS2043-1)))</f>
        <v/>
      </c>
      <c r="AX2043">
        <f>IF(AT2043&gt;0,AV2043+AT2043,AV2043)</f>
        <v/>
      </c>
      <c r="AY2043">
        <f>IF(AU2043&lt;0,AW2043+AU2043,AW2043)</f>
        <v/>
      </c>
      <c r="BA2043" s="14">
        <f>IFERROR(AX2043-AQ2043,"")</f>
        <v/>
      </c>
      <c r="BB2043" s="14">
        <f>IFERROR(AY2043-AR2043,"")</f>
        <v/>
      </c>
      <c r="BD2043">
        <f>AH2043</f>
        <v/>
      </c>
      <c r="BE2043">
        <f>AI2043</f>
        <v/>
      </c>
      <c r="BF2043">
        <f>AJ2043</f>
        <v/>
      </c>
      <c r="BG2043" s="14">
        <f>L2043</f>
        <v/>
      </c>
      <c r="BH2043" s="14">
        <f>IF(X2043="","",X2043)</f>
        <v/>
      </c>
      <c r="BI2043" s="14">
        <f>IF(Y2043="","",Y2043)</f>
        <v/>
      </c>
      <c r="BJ2043">
        <f>Z2043</f>
        <v/>
      </c>
      <c r="BK2043">
        <f>AA2043</f>
        <v/>
      </c>
      <c r="BL2043">
        <f>IFERROR(AX2043,"")</f>
        <v/>
      </c>
      <c r="BM2043">
        <f>IFERROR(AY2043,"")</f>
        <v/>
      </c>
    </row>
    <row r="2044" ht="14.25" customHeight="1">
      <c r="A2044">
        <f>ALGLIB_SSA_XAUUSD!AA2044</f>
        <v/>
      </c>
      <c r="B2044">
        <f>IF($A2044="","",INDEX(ALGLIB_SSA_XAUUSD!$B$2:$B$2401,MATCH($A2044,ALGLIB_SSA_XAUUSD!$A$2:$A$2401,1)))</f>
        <v/>
      </c>
      <c r="C2044">
        <f>IF($A2044="","",INDEX(ALGLIB_SSA_XAUUSD!$C$2:$C$2401,MATCH($A2044,ALGLIB_SSA_XAUUSD!$A$2:$A$2401,1)))</f>
        <v/>
      </c>
      <c r="D2044" s="14">
        <f>IF($A2044="","",INT((ROW()-2)/12)+1)</f>
        <v/>
      </c>
      <c r="E2044" s="14">
        <f>IF(AND(E2054&lt;&gt;"",D2054=D2042+1),E2042+(E2054-E2042)*2/12,"")</f>
        <v/>
      </c>
      <c r="F2044" s="14">
        <f>IF(AND(F2054&lt;&gt;"",D2054=D2042+1),F2042+(F2054-F2042)*2/12,"")</f>
        <v/>
      </c>
      <c r="G2044" s="14">
        <f>IF(AND(G2054&lt;&gt;"",D2054=D2042+1),G2042+(G2054-G2042)*2/12,"")</f>
        <v/>
      </c>
      <c r="H2044" s="14">
        <f>IF(AND(H2054&lt;&gt;"",D2054=D2042+1),H2042+(H2054-H2042)*2/12,"")</f>
        <v/>
      </c>
      <c r="I2044" s="14">
        <f>IF(AND(L2054&lt;&gt;"",D2054=D2042+1),I2042+(I2054-I2042)*2/12,"")</f>
        <v/>
      </c>
      <c r="J2044">
        <f>_xlfn.XLOOKUP($A2044,ALGLIB_SSA_XAUUSD!$AA$2:$AA$2401,ALGLIB_SSA_XAUUSD!$P$2:$P$2401,"",0)</f>
        <v/>
      </c>
      <c r="K2044">
        <f>_xlfn.XLOOKUP($A2044,ALGLIB_SSA_XAUUSD!$AA$2:$AA$2401,ALGLIB_SSA_XAUUSD!$Q$2:$Q$2401,"",0)</f>
        <v/>
      </c>
      <c r="L2044">
        <f>_xlfn.XLOOKUP($A2044,ALGLIB_SSA_XAUUSD!$AA$2:$AA$2401,ALGLIB_SSA_XAUUSD!$R$2:$R$2401,"",0)</f>
        <v/>
      </c>
      <c r="M2044">
        <f>_xlfn.XLOOKUP($A2044,ALGLIB_SSA_XAUUSD!$AA$2:$AA$2401,ALGLIB_SSA_XAUUSD!$S$2:$S$2401,"",0)</f>
        <v/>
      </c>
      <c r="N2044">
        <f>_xlfn.XLOOKUP($A2044,ALGLIB_SSA_XAUUSD!$AA$2:$AA$2401,ALGLIB_SSA_XAUUSD!$T$2:$T$2401,"",0)</f>
        <v/>
      </c>
      <c r="O2044">
        <f>_xlfn.XLOOKUP($A2044,ALGLIB_SSA_XAUUSD!$AA$2:$AA$2401,ALGLIB_SSA_XAUUSD!$U$2:$U$2401,"",0)</f>
        <v/>
      </c>
      <c r="P2044">
        <f>_xlfn.XLOOKUP($A2044,ALGLIB_SSA_XAUUSD!$AA$2:$AA$2401,ALGLIB_SSA_XAUUSD!$V$2:$V$2401,"",0)</f>
        <v/>
      </c>
      <c r="S2044">
        <f>A2044</f>
        <v/>
      </c>
      <c r="T2044">
        <f>J2044</f>
        <v/>
      </c>
      <c r="U2044">
        <f>K2044</f>
        <v/>
      </c>
      <c r="V2044" s="14">
        <f>IF($A2044="","",MOD(ROW()-2,12)+1)</f>
        <v/>
      </c>
      <c r="W2044">
        <f>L2044</f>
        <v/>
      </c>
      <c r="X2044" s="14">
        <f>IF(F2044="","",F2044)</f>
        <v/>
      </c>
      <c r="Y2044" s="14">
        <f>IF(G2044="","",G2044)</f>
        <v/>
      </c>
      <c r="Z2044">
        <f>M2044</f>
        <v/>
      </c>
      <c r="AA2044">
        <f>N2044</f>
        <v/>
      </c>
      <c r="AB2044" s="14">
        <f>IF(H2044="","",H2044)</f>
        <v/>
      </c>
      <c r="AC2044">
        <f>O2044</f>
        <v/>
      </c>
      <c r="AD2044" s="14">
        <f>IF(I2044="","",I2044)</f>
        <v/>
      </c>
      <c r="AE2044">
        <f>P2044</f>
        <v/>
      </c>
      <c r="AH2044">
        <f>IF(S2044&lt;&gt;"",S2044,AH2043+900)</f>
        <v/>
      </c>
      <c r="AI2044">
        <f>IF(T2044&lt;&gt;"",T2044,AI2043)</f>
        <v/>
      </c>
      <c r="AJ2044">
        <f>IF(U2044&lt;&gt;"",U2044,AJ2043)</f>
        <v/>
      </c>
      <c r="AK2044">
        <f>IF(W2044&lt;&gt;"",W2044,"")</f>
        <v/>
      </c>
      <c r="AL2044" s="14">
        <f>IF(X2044&lt;&gt;"",X2044,"")</f>
        <v/>
      </c>
      <c r="AM2044" s="14">
        <f>IF(Y2044&lt;&gt;"",Y2044,"")</f>
        <v/>
      </c>
      <c r="AN2044" s="14">
        <f>IF(OR(AL2044="",AM2044=""),"",AL2044-AM2044)</f>
        <v/>
      </c>
      <c r="AO2044">
        <f>IF(AN2044="","",IF(AN2044&gt;0,"Bullish","Bearish"))</f>
        <v/>
      </c>
      <c r="AP2044">
        <f>IF(AO2044="",AP2043,AO2044)</f>
        <v/>
      </c>
      <c r="AQ2044" s="14">
        <f>IF(AB2044&lt;&gt;"",AB2044,"")</f>
        <v/>
      </c>
      <c r="AR2044" s="14">
        <f>IF(AD2044&lt;&gt;"",AD2044,"")</f>
        <v/>
      </c>
      <c r="AS2044">
        <f>IF(AS2043+1=13,1,AS2043+1)</f>
        <v/>
      </c>
      <c r="AT2044">
        <f>IFERROR(IF(SLOPE($AQ$2030:$AQ$2041,$AS$2030:$AS$2041)&gt;0,MIN(3,ABS(SLOPE($AQ$2030:$AQ$2041,$AS$2030:$AS$2041))),IF(SLOPE($AQ$2030:$AQ$2041,$AS$2030:$AS$2041)&lt;-0.5,-0.5,0)),0)</f>
        <v/>
      </c>
      <c r="AU2044">
        <f>IFERROR(IF(SLOPE($AR$2030:$AR$2041,$AS$2030:$AS$2041)&lt;0,MAX(-3,-ABS(SLOPE($AR$2030:$AR$2041,$AS$2030:$AS$2041))),IF(SLOPE($AR$2030:$AR$2041,$AS$2030:$AS$2041)&gt;0.5,0.5,0)),0)</f>
        <v/>
      </c>
      <c r="AV2044">
        <f>($AQ$2042+(AT2044*(AS2044-1)))</f>
        <v/>
      </c>
      <c r="AW2044">
        <f>($AR$2042+(AU2044*(AS2044-1)))</f>
        <v/>
      </c>
      <c r="AX2044">
        <f>IF(AT2044&gt;0,AV2044+AT2044,AV2044)</f>
        <v/>
      </c>
      <c r="AY2044">
        <f>IF(AU2044&lt;0,AW2044+AU2044,AW2044)</f>
        <v/>
      </c>
      <c r="BA2044" s="14">
        <f>IFERROR(AX2044-AQ2044,"")</f>
        <v/>
      </c>
      <c r="BB2044" s="14">
        <f>IFERROR(AY2044-AR2044,"")</f>
        <v/>
      </c>
      <c r="BD2044">
        <f>AH2044</f>
        <v/>
      </c>
      <c r="BE2044">
        <f>AI2044</f>
        <v/>
      </c>
      <c r="BF2044">
        <f>AJ2044</f>
        <v/>
      </c>
      <c r="BG2044" s="14">
        <f>L2044</f>
        <v/>
      </c>
      <c r="BH2044" s="14">
        <f>IF(X2044="","",X2044)</f>
        <v/>
      </c>
      <c r="BI2044" s="14">
        <f>IF(Y2044="","",Y2044)</f>
        <v/>
      </c>
      <c r="BJ2044">
        <f>Z2044</f>
        <v/>
      </c>
      <c r="BK2044">
        <f>AA2044</f>
        <v/>
      </c>
      <c r="BL2044">
        <f>IFERROR(AX2044,"")</f>
        <v/>
      </c>
      <c r="BM2044">
        <f>IFERROR(AY2044,"")</f>
        <v/>
      </c>
    </row>
    <row r="2045" ht="14.25" customHeight="1">
      <c r="A2045">
        <f>ALGLIB_SSA_XAUUSD!AA2045</f>
        <v/>
      </c>
      <c r="B2045">
        <f>IF($A2045="","",INDEX(ALGLIB_SSA_XAUUSD!$B$2:$B$2401,MATCH($A2045,ALGLIB_SSA_XAUUSD!$A$2:$A$2401,1)))</f>
        <v/>
      </c>
      <c r="C2045">
        <f>IF($A2045="","",INDEX(ALGLIB_SSA_XAUUSD!$C$2:$C$2401,MATCH($A2045,ALGLIB_SSA_XAUUSD!$A$2:$A$2401,1)))</f>
        <v/>
      </c>
      <c r="D2045" s="14">
        <f>IF($A2045="","",INT((ROW()-2)/12)+1)</f>
        <v/>
      </c>
      <c r="E2045" s="14">
        <f>IF(AND(E2054&lt;&gt;"",D2054=D2042+1),E2042+(E2054-E2042)*3/12,"")</f>
        <v/>
      </c>
      <c r="F2045" s="14">
        <f>IF(AND(F2054&lt;&gt;"",D2054=D2042+1),F2042+(F2054-F2042)*3/12,"")</f>
        <v/>
      </c>
      <c r="G2045" s="14">
        <f>IF(AND(G2054&lt;&gt;"",D2054=D2042+1),G2042+(G2054-G2042)*3/12,"")</f>
        <v/>
      </c>
      <c r="H2045" s="14">
        <f>IF(AND(H2054&lt;&gt;"",D2054=D2042+1),H2042+(H2054-H2042)*3/12,"")</f>
        <v/>
      </c>
      <c r="I2045" s="14">
        <f>IF(AND(L2054&lt;&gt;"",D2054=D2042+1),I2042+(I2054-I2042)*3/12,"")</f>
        <v/>
      </c>
      <c r="J2045">
        <f>_xlfn.XLOOKUP($A2045,ALGLIB_SSA_XAUUSD!$AA$2:$AA$2401,ALGLIB_SSA_XAUUSD!$P$2:$P$2401,"",0)</f>
        <v/>
      </c>
      <c r="K2045">
        <f>_xlfn.XLOOKUP($A2045,ALGLIB_SSA_XAUUSD!$AA$2:$AA$2401,ALGLIB_SSA_XAUUSD!$Q$2:$Q$2401,"",0)</f>
        <v/>
      </c>
      <c r="L2045">
        <f>_xlfn.XLOOKUP($A2045,ALGLIB_SSA_XAUUSD!$AA$2:$AA$2401,ALGLIB_SSA_XAUUSD!$R$2:$R$2401,"",0)</f>
        <v/>
      </c>
      <c r="M2045">
        <f>_xlfn.XLOOKUP($A2045,ALGLIB_SSA_XAUUSD!$AA$2:$AA$2401,ALGLIB_SSA_XAUUSD!$S$2:$S$2401,"",0)</f>
        <v/>
      </c>
      <c r="N2045">
        <f>_xlfn.XLOOKUP($A2045,ALGLIB_SSA_XAUUSD!$AA$2:$AA$2401,ALGLIB_SSA_XAUUSD!$T$2:$T$2401,"",0)</f>
        <v/>
      </c>
      <c r="O2045">
        <f>_xlfn.XLOOKUP($A2045,ALGLIB_SSA_XAUUSD!$AA$2:$AA$2401,ALGLIB_SSA_XAUUSD!$U$2:$U$2401,"",0)</f>
        <v/>
      </c>
      <c r="P2045">
        <f>_xlfn.XLOOKUP($A2045,ALGLIB_SSA_XAUUSD!$AA$2:$AA$2401,ALGLIB_SSA_XAUUSD!$V$2:$V$2401,"",0)</f>
        <v/>
      </c>
      <c r="S2045">
        <f>A2045</f>
        <v/>
      </c>
      <c r="T2045">
        <f>J2045</f>
        <v/>
      </c>
      <c r="U2045">
        <f>K2045</f>
        <v/>
      </c>
      <c r="V2045" s="14">
        <f>IF($A2045="","",MOD(ROW()-2,12)+1)</f>
        <v/>
      </c>
      <c r="W2045">
        <f>L2045</f>
        <v/>
      </c>
      <c r="X2045" s="14">
        <f>IF(F2045="","",F2045)</f>
        <v/>
      </c>
      <c r="Y2045" s="14">
        <f>IF(G2045="","",G2045)</f>
        <v/>
      </c>
      <c r="Z2045">
        <f>M2045</f>
        <v/>
      </c>
      <c r="AA2045">
        <f>N2045</f>
        <v/>
      </c>
      <c r="AB2045" s="14">
        <f>IF(H2045="","",H2045)</f>
        <v/>
      </c>
      <c r="AC2045">
        <f>O2045</f>
        <v/>
      </c>
      <c r="AD2045" s="14">
        <f>IF(I2045="","",I2045)</f>
        <v/>
      </c>
      <c r="AE2045">
        <f>P2045</f>
        <v/>
      </c>
      <c r="AH2045">
        <f>IF(S2045&lt;&gt;"",S2045,AH2044+900)</f>
        <v/>
      </c>
      <c r="AI2045">
        <f>IF(T2045&lt;&gt;"",T2045,AI2044)</f>
        <v/>
      </c>
      <c r="AJ2045">
        <f>IF(U2045&lt;&gt;"",U2045,AJ2044)</f>
        <v/>
      </c>
      <c r="AK2045">
        <f>IF(W2045&lt;&gt;"",W2045,"")</f>
        <v/>
      </c>
      <c r="AL2045" s="14">
        <f>IF(X2045&lt;&gt;"",X2045,"")</f>
        <v/>
      </c>
      <c r="AM2045" s="14">
        <f>IF(Y2045&lt;&gt;"",Y2045,"")</f>
        <v/>
      </c>
      <c r="AN2045" s="14">
        <f>IF(OR(AL2045="",AM2045=""),"",AL2045-AM2045)</f>
        <v/>
      </c>
      <c r="AO2045">
        <f>IF(AN2045="","",IF(AN2045&gt;0,"Bullish","Bearish"))</f>
        <v/>
      </c>
      <c r="AP2045">
        <f>IF(AO2045="",AP2044,AO2045)</f>
        <v/>
      </c>
      <c r="AQ2045" s="14">
        <f>IF(AB2045&lt;&gt;"",AB2045,"")</f>
        <v/>
      </c>
      <c r="AR2045" s="14">
        <f>IF(AD2045&lt;&gt;"",AD2045,"")</f>
        <v/>
      </c>
      <c r="AS2045">
        <f>IF(AS2044+1=13,1,AS2044+1)</f>
        <v/>
      </c>
      <c r="AT2045">
        <f>IFERROR(IF(SLOPE($AQ$2030:$AQ$2041,$AS$2030:$AS$2041)&gt;0,MIN(3,ABS(SLOPE($AQ$2030:$AQ$2041,$AS$2030:$AS$2041))),IF(SLOPE($AQ$2030:$AQ$2041,$AS$2030:$AS$2041)&lt;-0.5,-0.5,0)),0)</f>
        <v/>
      </c>
      <c r="AU2045">
        <f>IFERROR(IF(SLOPE($AR$2030:$AR$2041,$AS$2030:$AS$2041)&lt;0,MAX(-3,-ABS(SLOPE($AR$2030:$AR$2041,$AS$2030:$AS$2041))),IF(SLOPE($AR$2030:$AR$2041,$AS$2030:$AS$2041)&gt;0.5,0.5,0)),0)</f>
        <v/>
      </c>
      <c r="AV2045">
        <f>($AQ$2042+(AT2045*(AS2045-1)))</f>
        <v/>
      </c>
      <c r="AW2045">
        <f>($AR$2042+(AU2045*(AS2045-1)))</f>
        <v/>
      </c>
      <c r="AX2045">
        <f>IF(AT2045&gt;0,AV2045+AT2045,AV2045)</f>
        <v/>
      </c>
      <c r="AY2045">
        <f>IF(AU2045&lt;0,AW2045+AU2045,AW2045)</f>
        <v/>
      </c>
      <c r="BA2045" s="14">
        <f>IFERROR(AX2045-AQ2045,"")</f>
        <v/>
      </c>
      <c r="BB2045" s="14">
        <f>IFERROR(AY2045-AR2045,"")</f>
        <v/>
      </c>
      <c r="BD2045">
        <f>AH2045</f>
        <v/>
      </c>
      <c r="BE2045">
        <f>AI2045</f>
        <v/>
      </c>
      <c r="BF2045">
        <f>AJ2045</f>
        <v/>
      </c>
      <c r="BG2045" s="14">
        <f>L2045</f>
        <v/>
      </c>
      <c r="BH2045" s="14">
        <f>IF(X2045="","",X2045)</f>
        <v/>
      </c>
      <c r="BI2045" s="14">
        <f>IF(Y2045="","",Y2045)</f>
        <v/>
      </c>
      <c r="BJ2045">
        <f>Z2045</f>
        <v/>
      </c>
      <c r="BK2045">
        <f>AA2045</f>
        <v/>
      </c>
      <c r="BL2045">
        <f>IFERROR(AX2045,"")</f>
        <v/>
      </c>
      <c r="BM2045">
        <f>IFERROR(AY2045,"")</f>
        <v/>
      </c>
    </row>
    <row r="2046" ht="14.25" customHeight="1">
      <c r="A2046">
        <f>ALGLIB_SSA_XAUUSD!AA2046</f>
        <v/>
      </c>
      <c r="B2046">
        <f>IF($A2046="","",INDEX(ALGLIB_SSA_XAUUSD!$B$2:$B$2401,MATCH($A2046,ALGLIB_SSA_XAUUSD!$A$2:$A$2401,1)))</f>
        <v/>
      </c>
      <c r="C2046">
        <f>IF($A2046="","",INDEX(ALGLIB_SSA_XAUUSD!$C$2:$C$2401,MATCH($A2046,ALGLIB_SSA_XAUUSD!$A$2:$A$2401,1)))</f>
        <v/>
      </c>
      <c r="D2046" s="14">
        <f>IF($A2046="","",INT((ROW()-2)/12)+1)</f>
        <v/>
      </c>
      <c r="E2046" s="14">
        <f>IF(AND(E2054&lt;&gt;"",D2054=D2042+1),E2042+(E2054-E2042)*4/12,"")</f>
        <v/>
      </c>
      <c r="F2046" s="14">
        <f>IF(AND(F2054&lt;&gt;"",D2054=D2042+1),F2042+(F2054-F2042)*4/12,"")</f>
        <v/>
      </c>
      <c r="G2046" s="14">
        <f>IF(AND(G2054&lt;&gt;"",D2054=D2042+1),G2042+(G2054-G2042)*4/12,"")</f>
        <v/>
      </c>
      <c r="H2046" s="14">
        <f>IF(AND(H2054&lt;&gt;"",D2054=D2042+1),H2042+(H2054-H2042)*4/12,"")</f>
        <v/>
      </c>
      <c r="I2046" s="14">
        <f>IF(AND(L2054&lt;&gt;"",D2054=D2042+1),I2042+(I2054-I2042)*4/12,"")</f>
        <v/>
      </c>
      <c r="J2046">
        <f>_xlfn.XLOOKUP($A2046,ALGLIB_SSA_XAUUSD!$AA$2:$AA$2401,ALGLIB_SSA_XAUUSD!$P$2:$P$2401,"",0)</f>
        <v/>
      </c>
      <c r="K2046">
        <f>_xlfn.XLOOKUP($A2046,ALGLIB_SSA_XAUUSD!$AA$2:$AA$2401,ALGLIB_SSA_XAUUSD!$Q$2:$Q$2401,"",0)</f>
        <v/>
      </c>
      <c r="L2046">
        <f>_xlfn.XLOOKUP($A2046,ALGLIB_SSA_XAUUSD!$AA$2:$AA$2401,ALGLIB_SSA_XAUUSD!$R$2:$R$2401,"",0)</f>
        <v/>
      </c>
      <c r="M2046">
        <f>_xlfn.XLOOKUP($A2046,ALGLIB_SSA_XAUUSD!$AA$2:$AA$2401,ALGLIB_SSA_XAUUSD!$S$2:$S$2401,"",0)</f>
        <v/>
      </c>
      <c r="N2046">
        <f>_xlfn.XLOOKUP($A2046,ALGLIB_SSA_XAUUSD!$AA$2:$AA$2401,ALGLIB_SSA_XAUUSD!$T$2:$T$2401,"",0)</f>
        <v/>
      </c>
      <c r="O2046">
        <f>_xlfn.XLOOKUP($A2046,ALGLIB_SSA_XAUUSD!$AA$2:$AA$2401,ALGLIB_SSA_XAUUSD!$U$2:$U$2401,"",0)</f>
        <v/>
      </c>
      <c r="P2046">
        <f>_xlfn.XLOOKUP($A2046,ALGLIB_SSA_XAUUSD!$AA$2:$AA$2401,ALGLIB_SSA_XAUUSD!$V$2:$V$2401,"",0)</f>
        <v/>
      </c>
      <c r="S2046">
        <f>A2046</f>
        <v/>
      </c>
      <c r="T2046">
        <f>J2046</f>
        <v/>
      </c>
      <c r="U2046">
        <f>K2046</f>
        <v/>
      </c>
      <c r="V2046" s="14">
        <f>IF($A2046="","",MOD(ROW()-2,12)+1)</f>
        <v/>
      </c>
      <c r="W2046">
        <f>L2046</f>
        <v/>
      </c>
      <c r="X2046" s="14">
        <f>IF(F2046="","",F2046)</f>
        <v/>
      </c>
      <c r="Y2046" s="14">
        <f>IF(G2046="","",G2046)</f>
        <v/>
      </c>
      <c r="Z2046">
        <f>M2046</f>
        <v/>
      </c>
      <c r="AA2046">
        <f>N2046</f>
        <v/>
      </c>
      <c r="AB2046" s="14">
        <f>IF(H2046="","",H2046)</f>
        <v/>
      </c>
      <c r="AC2046">
        <f>O2046</f>
        <v/>
      </c>
      <c r="AD2046" s="14">
        <f>IF(I2046="","",I2046)</f>
        <v/>
      </c>
      <c r="AE2046">
        <f>P2046</f>
        <v/>
      </c>
      <c r="AH2046">
        <f>IF(S2046&lt;&gt;"",S2046,AH2045+900)</f>
        <v/>
      </c>
      <c r="AI2046">
        <f>IF(T2046&lt;&gt;"",T2046,AI2045)</f>
        <v/>
      </c>
      <c r="AJ2046">
        <f>IF(U2046&lt;&gt;"",U2046,AJ2045)</f>
        <v/>
      </c>
      <c r="AK2046">
        <f>IF(W2046&lt;&gt;"",W2046,"")</f>
        <v/>
      </c>
      <c r="AL2046" s="14">
        <f>IF(X2046&lt;&gt;"",X2046,"")</f>
        <v/>
      </c>
      <c r="AM2046" s="14">
        <f>IF(Y2046&lt;&gt;"",Y2046,"")</f>
        <v/>
      </c>
      <c r="AN2046" s="14">
        <f>IF(OR(AL2046="",AM2046=""),"",AL2046-AM2046)</f>
        <v/>
      </c>
      <c r="AO2046">
        <f>IF(AN2046="","",IF(AN2046&gt;0,"Bullish","Bearish"))</f>
        <v/>
      </c>
      <c r="AP2046">
        <f>IF(AO2046="",AP2045,AO2046)</f>
        <v/>
      </c>
      <c r="AQ2046" s="14">
        <f>IF(AB2046&lt;&gt;"",AB2046,"")</f>
        <v/>
      </c>
      <c r="AR2046" s="14">
        <f>IF(AD2046&lt;&gt;"",AD2046,"")</f>
        <v/>
      </c>
      <c r="AS2046">
        <f>IF(AS2045+1=13,1,AS2045+1)</f>
        <v/>
      </c>
      <c r="AT2046">
        <f>IFERROR(IF(SLOPE($AQ$2030:$AQ$2041,$AS$2030:$AS$2041)&gt;0,MIN(3,ABS(SLOPE($AQ$2030:$AQ$2041,$AS$2030:$AS$2041))),IF(SLOPE($AQ$2030:$AQ$2041,$AS$2030:$AS$2041)&lt;-0.5,-0.5,0)),0)</f>
        <v/>
      </c>
      <c r="AU2046">
        <f>IFERROR(IF(SLOPE($AR$2030:$AR$2041,$AS$2030:$AS$2041)&lt;0,MAX(-3,-ABS(SLOPE($AR$2030:$AR$2041,$AS$2030:$AS$2041))),IF(SLOPE($AR$2030:$AR$2041,$AS$2030:$AS$2041)&gt;0.5,0.5,0)),0)</f>
        <v/>
      </c>
      <c r="AV2046">
        <f>($AQ$2042+(AT2046*(AS2046-1)))</f>
        <v/>
      </c>
      <c r="AW2046">
        <f>($AR$2042+(AU2046*(AS2046-1)))</f>
        <v/>
      </c>
      <c r="AX2046">
        <f>IF(AT2046&gt;0,AV2046+AT2046,AV2046)</f>
        <v/>
      </c>
      <c r="AY2046">
        <f>IF(AU2046&lt;0,AW2046+AU2046,AW2046)</f>
        <v/>
      </c>
      <c r="BA2046" s="14">
        <f>IFERROR(AX2046-AQ2046,"")</f>
        <v/>
      </c>
      <c r="BB2046" s="14">
        <f>IFERROR(AY2046-AR2046,"")</f>
        <v/>
      </c>
      <c r="BD2046">
        <f>AH2046</f>
        <v/>
      </c>
      <c r="BE2046">
        <f>AI2046</f>
        <v/>
      </c>
      <c r="BF2046">
        <f>AJ2046</f>
        <v/>
      </c>
      <c r="BG2046" s="14">
        <f>L2046</f>
        <v/>
      </c>
      <c r="BH2046" s="14">
        <f>IF(X2046="","",X2046)</f>
        <v/>
      </c>
      <c r="BI2046" s="14">
        <f>IF(Y2046="","",Y2046)</f>
        <v/>
      </c>
      <c r="BJ2046">
        <f>Z2046</f>
        <v/>
      </c>
      <c r="BK2046">
        <f>AA2046</f>
        <v/>
      </c>
      <c r="BL2046">
        <f>IFERROR(AX2046,"")</f>
        <v/>
      </c>
      <c r="BM2046">
        <f>IFERROR(AY2046,"")</f>
        <v/>
      </c>
    </row>
    <row r="2047" ht="14.25" customHeight="1">
      <c r="A2047">
        <f>ALGLIB_SSA_XAUUSD!AA2047</f>
        <v/>
      </c>
      <c r="B2047">
        <f>IF($A2047="","",INDEX(ALGLIB_SSA_XAUUSD!$B$2:$B$2401,MATCH($A2047,ALGLIB_SSA_XAUUSD!$A$2:$A$2401,1)))</f>
        <v/>
      </c>
      <c r="C2047">
        <f>IF($A2047="","",INDEX(ALGLIB_SSA_XAUUSD!$C$2:$C$2401,MATCH($A2047,ALGLIB_SSA_XAUUSD!$A$2:$A$2401,1)))</f>
        <v/>
      </c>
      <c r="D2047" s="14">
        <f>IF($A2047="","",INT((ROW()-2)/12)+1)</f>
        <v/>
      </c>
      <c r="E2047" s="14">
        <f>IF(AND(E2054&lt;&gt;"",D2054=D2042+1),E2042+(E2054-E2042)*5/12,"")</f>
        <v/>
      </c>
      <c r="F2047" s="14">
        <f>IF(AND(F2054&lt;&gt;"",D2054=D2042+1),F2042+(F2054-F2042)*5/12,"")</f>
        <v/>
      </c>
      <c r="G2047" s="14">
        <f>IF(AND(G2054&lt;&gt;"",D2054=D2042+1),G2042+(G2054-G2042)*5/12,"")</f>
        <v/>
      </c>
      <c r="H2047" s="14">
        <f>IF(AND(H2054&lt;&gt;"",D2054=D2042+1),H2042+(H2054-H2042)*5/12,"")</f>
        <v/>
      </c>
      <c r="I2047" s="14">
        <f>IF(AND(L2054&lt;&gt;"",D2054=D2042+1),I2042+(I2054-I2042)*5/12,"")</f>
        <v/>
      </c>
      <c r="J2047">
        <f>_xlfn.XLOOKUP($A2047,ALGLIB_SSA_XAUUSD!$AA$2:$AA$2401,ALGLIB_SSA_XAUUSD!$P$2:$P$2401,"",0)</f>
        <v/>
      </c>
      <c r="K2047">
        <f>_xlfn.XLOOKUP($A2047,ALGLIB_SSA_XAUUSD!$AA$2:$AA$2401,ALGLIB_SSA_XAUUSD!$Q$2:$Q$2401,"",0)</f>
        <v/>
      </c>
      <c r="L2047">
        <f>_xlfn.XLOOKUP($A2047,ALGLIB_SSA_XAUUSD!$AA$2:$AA$2401,ALGLIB_SSA_XAUUSD!$R$2:$R$2401,"",0)</f>
        <v/>
      </c>
      <c r="M2047">
        <f>_xlfn.XLOOKUP($A2047,ALGLIB_SSA_XAUUSD!$AA$2:$AA$2401,ALGLIB_SSA_XAUUSD!$S$2:$S$2401,"",0)</f>
        <v/>
      </c>
      <c r="N2047">
        <f>_xlfn.XLOOKUP($A2047,ALGLIB_SSA_XAUUSD!$AA$2:$AA$2401,ALGLIB_SSA_XAUUSD!$T$2:$T$2401,"",0)</f>
        <v/>
      </c>
      <c r="O2047">
        <f>_xlfn.XLOOKUP($A2047,ALGLIB_SSA_XAUUSD!$AA$2:$AA$2401,ALGLIB_SSA_XAUUSD!$U$2:$U$2401,"",0)</f>
        <v/>
      </c>
      <c r="P2047">
        <f>_xlfn.XLOOKUP($A2047,ALGLIB_SSA_XAUUSD!$AA$2:$AA$2401,ALGLIB_SSA_XAUUSD!$V$2:$V$2401,"",0)</f>
        <v/>
      </c>
      <c r="S2047">
        <f>A2047</f>
        <v/>
      </c>
      <c r="T2047">
        <f>J2047</f>
        <v/>
      </c>
      <c r="U2047">
        <f>K2047</f>
        <v/>
      </c>
      <c r="V2047" s="14">
        <f>IF($A2047="","",MOD(ROW()-2,12)+1)</f>
        <v/>
      </c>
      <c r="W2047">
        <f>L2047</f>
        <v/>
      </c>
      <c r="X2047" s="14">
        <f>IF(F2047="","",F2047)</f>
        <v/>
      </c>
      <c r="Y2047" s="14">
        <f>IF(G2047="","",G2047)</f>
        <v/>
      </c>
      <c r="Z2047">
        <f>M2047</f>
        <v/>
      </c>
      <c r="AA2047">
        <f>N2047</f>
        <v/>
      </c>
      <c r="AB2047" s="14">
        <f>IF(H2047="","",H2047)</f>
        <v/>
      </c>
      <c r="AC2047">
        <f>O2047</f>
        <v/>
      </c>
      <c r="AD2047" s="14">
        <f>IF(I2047="","",I2047)</f>
        <v/>
      </c>
      <c r="AE2047">
        <f>P2047</f>
        <v/>
      </c>
      <c r="AH2047">
        <f>IF(S2047&lt;&gt;"",S2047,AH2046+900)</f>
        <v/>
      </c>
      <c r="AI2047">
        <f>IF(T2047&lt;&gt;"",T2047,AI2046)</f>
        <v/>
      </c>
      <c r="AJ2047">
        <f>IF(U2047&lt;&gt;"",U2047,AJ2046)</f>
        <v/>
      </c>
      <c r="AK2047">
        <f>IF(W2047&lt;&gt;"",W2047,"")</f>
        <v/>
      </c>
      <c r="AL2047" s="14">
        <f>IF(X2047&lt;&gt;"",X2047,"")</f>
        <v/>
      </c>
      <c r="AM2047" s="14">
        <f>IF(Y2047&lt;&gt;"",Y2047,"")</f>
        <v/>
      </c>
      <c r="AN2047" s="14">
        <f>IF(OR(AL2047="",AM2047=""),"",AL2047-AM2047)</f>
        <v/>
      </c>
      <c r="AO2047">
        <f>IF(AN2047="","",IF(AN2047&gt;0,"Bullish","Bearish"))</f>
        <v/>
      </c>
      <c r="AP2047">
        <f>IF(AO2047="",AP2046,AO2047)</f>
        <v/>
      </c>
      <c r="AQ2047" s="14">
        <f>IF(AB2047&lt;&gt;"",AB2047,"")</f>
        <v/>
      </c>
      <c r="AR2047" s="14">
        <f>IF(AD2047&lt;&gt;"",AD2047,"")</f>
        <v/>
      </c>
      <c r="AS2047">
        <f>IF(AS2046+1=13,1,AS2046+1)</f>
        <v/>
      </c>
      <c r="AT2047">
        <f>IFERROR(IF(SLOPE($AQ$2030:$AQ$2041,$AS$2030:$AS$2041)&gt;0,MIN(3,ABS(SLOPE($AQ$2030:$AQ$2041,$AS$2030:$AS$2041))),IF(SLOPE($AQ$2030:$AQ$2041,$AS$2030:$AS$2041)&lt;-0.5,-0.5,0)),0)</f>
        <v/>
      </c>
      <c r="AU2047">
        <f>IFERROR(IF(SLOPE($AR$2030:$AR$2041,$AS$2030:$AS$2041)&lt;0,MAX(-3,-ABS(SLOPE($AR$2030:$AR$2041,$AS$2030:$AS$2041))),IF(SLOPE($AR$2030:$AR$2041,$AS$2030:$AS$2041)&gt;0.5,0.5,0)),0)</f>
        <v/>
      </c>
      <c r="AV2047">
        <f>($AQ$2042+(AT2047*(AS2047-1)))</f>
        <v/>
      </c>
      <c r="AW2047">
        <f>($AR$2042+(AU2047*(AS2047-1)))</f>
        <v/>
      </c>
      <c r="AX2047">
        <f>IF(AT2047&gt;0,AV2047+AT2047,AV2047)</f>
        <v/>
      </c>
      <c r="AY2047">
        <f>IF(AU2047&lt;0,AW2047+AU2047,AW2047)</f>
        <v/>
      </c>
      <c r="BA2047" s="14">
        <f>IFERROR(AX2047-AQ2047,"")</f>
        <v/>
      </c>
      <c r="BB2047" s="14">
        <f>IFERROR(AY2047-AR2047,"")</f>
        <v/>
      </c>
      <c r="BD2047">
        <f>AH2047</f>
        <v/>
      </c>
      <c r="BE2047">
        <f>AI2047</f>
        <v/>
      </c>
      <c r="BF2047">
        <f>AJ2047</f>
        <v/>
      </c>
      <c r="BG2047" s="14">
        <f>L2047</f>
        <v/>
      </c>
      <c r="BH2047" s="14">
        <f>IF(X2047="","",X2047)</f>
        <v/>
      </c>
      <c r="BI2047" s="14">
        <f>IF(Y2047="","",Y2047)</f>
        <v/>
      </c>
      <c r="BJ2047">
        <f>Z2047</f>
        <v/>
      </c>
      <c r="BK2047">
        <f>AA2047</f>
        <v/>
      </c>
      <c r="BL2047">
        <f>IFERROR(AX2047,"")</f>
        <v/>
      </c>
      <c r="BM2047">
        <f>IFERROR(AY2047,"")</f>
        <v/>
      </c>
    </row>
    <row r="2048" ht="14.25" customHeight="1">
      <c r="A2048">
        <f>ALGLIB_SSA_XAUUSD!AA2048</f>
        <v/>
      </c>
      <c r="B2048">
        <f>IF($A2048="","",INDEX(ALGLIB_SSA_XAUUSD!$B$2:$B$2401,MATCH($A2048,ALGLIB_SSA_XAUUSD!$A$2:$A$2401,1)))</f>
        <v/>
      </c>
      <c r="C2048">
        <f>IF($A2048="","",INDEX(ALGLIB_SSA_XAUUSD!$C$2:$C$2401,MATCH($A2048,ALGLIB_SSA_XAUUSD!$A$2:$A$2401,1)))</f>
        <v/>
      </c>
      <c r="D2048" s="14">
        <f>IF($A2048="","",INT((ROW()-2)/12)+1)</f>
        <v/>
      </c>
      <c r="E2048" s="14">
        <f>IF(AND(E2054&lt;&gt;"",D2054=D2042+1),E2042+(E2054-E2042)*6/12,"")</f>
        <v/>
      </c>
      <c r="F2048" s="14">
        <f>IF(AND(F2054&lt;&gt;"",D2054=D2042+1),F2042+(F2054-F2042)*6/12,"")</f>
        <v/>
      </c>
      <c r="G2048" s="14">
        <f>IF(AND(G2054&lt;&gt;"",D2054=D2042+1),G2042+(G2054-G2042)*6/12,"")</f>
        <v/>
      </c>
      <c r="H2048" s="14">
        <f>IF(AND(H2054&lt;&gt;"",D2054=D2042+1),H2042+(H2054-H2042)*6/12,"")</f>
        <v/>
      </c>
      <c r="I2048" s="14">
        <f>IF(AND(L2054&lt;&gt;"",D2054=D2042+1),I2042+(I2054-I2042)*6/12,"")</f>
        <v/>
      </c>
      <c r="J2048">
        <f>_xlfn.XLOOKUP($A2048,ALGLIB_SSA_XAUUSD!$AA$2:$AA$2401,ALGLIB_SSA_XAUUSD!$P$2:$P$2401,"",0)</f>
        <v/>
      </c>
      <c r="K2048">
        <f>_xlfn.XLOOKUP($A2048,ALGLIB_SSA_XAUUSD!$AA$2:$AA$2401,ALGLIB_SSA_XAUUSD!$Q$2:$Q$2401,"",0)</f>
        <v/>
      </c>
      <c r="L2048">
        <f>_xlfn.XLOOKUP($A2048,ALGLIB_SSA_XAUUSD!$AA$2:$AA$2401,ALGLIB_SSA_XAUUSD!$R$2:$R$2401,"",0)</f>
        <v/>
      </c>
      <c r="M2048">
        <f>_xlfn.XLOOKUP($A2048,ALGLIB_SSA_XAUUSD!$AA$2:$AA$2401,ALGLIB_SSA_XAUUSD!$S$2:$S$2401,"",0)</f>
        <v/>
      </c>
      <c r="N2048">
        <f>_xlfn.XLOOKUP($A2048,ALGLIB_SSA_XAUUSD!$AA$2:$AA$2401,ALGLIB_SSA_XAUUSD!$T$2:$T$2401,"",0)</f>
        <v/>
      </c>
      <c r="O2048">
        <f>_xlfn.XLOOKUP($A2048,ALGLIB_SSA_XAUUSD!$AA$2:$AA$2401,ALGLIB_SSA_XAUUSD!$U$2:$U$2401,"",0)</f>
        <v/>
      </c>
      <c r="P2048">
        <f>_xlfn.XLOOKUP($A2048,ALGLIB_SSA_XAUUSD!$AA$2:$AA$2401,ALGLIB_SSA_XAUUSD!$V$2:$V$2401,"",0)</f>
        <v/>
      </c>
      <c r="S2048">
        <f>A2048</f>
        <v/>
      </c>
      <c r="T2048">
        <f>J2048</f>
        <v/>
      </c>
      <c r="U2048">
        <f>K2048</f>
        <v/>
      </c>
      <c r="V2048" s="14">
        <f>IF($A2048="","",MOD(ROW()-2,12)+1)</f>
        <v/>
      </c>
      <c r="W2048">
        <f>L2048</f>
        <v/>
      </c>
      <c r="X2048" s="14">
        <f>IF(F2048="","",F2048)</f>
        <v/>
      </c>
      <c r="Y2048" s="14">
        <f>IF(G2048="","",G2048)</f>
        <v/>
      </c>
      <c r="Z2048">
        <f>M2048</f>
        <v/>
      </c>
      <c r="AA2048">
        <f>N2048</f>
        <v/>
      </c>
      <c r="AB2048" s="14">
        <f>IF(H2048="","",H2048)</f>
        <v/>
      </c>
      <c r="AC2048">
        <f>O2048</f>
        <v/>
      </c>
      <c r="AD2048" s="14">
        <f>IF(I2048="","",I2048)</f>
        <v/>
      </c>
      <c r="AE2048">
        <f>P2048</f>
        <v/>
      </c>
      <c r="AH2048">
        <f>IF(S2048&lt;&gt;"",S2048,AH2047+900)</f>
        <v/>
      </c>
      <c r="AI2048">
        <f>IF(T2048&lt;&gt;"",T2048,AI2047)</f>
        <v/>
      </c>
      <c r="AJ2048">
        <f>IF(U2048&lt;&gt;"",U2048,AJ2047)</f>
        <v/>
      </c>
      <c r="AK2048">
        <f>IF(W2048&lt;&gt;"",W2048,"")</f>
        <v/>
      </c>
      <c r="AL2048" s="14">
        <f>IF(X2048&lt;&gt;"",X2048,"")</f>
        <v/>
      </c>
      <c r="AM2048" s="14">
        <f>IF(Y2048&lt;&gt;"",Y2048,"")</f>
        <v/>
      </c>
      <c r="AN2048" s="14">
        <f>IF(OR(AL2048="",AM2048=""),"",AL2048-AM2048)</f>
        <v/>
      </c>
      <c r="AO2048">
        <f>IF(AN2048="","",IF(AN2048&gt;0,"Bullish","Bearish"))</f>
        <v/>
      </c>
      <c r="AP2048">
        <f>IF(AO2048="",AP2047,AO2048)</f>
        <v/>
      </c>
      <c r="AQ2048" s="14">
        <f>IF(AB2048&lt;&gt;"",AB2048,"")</f>
        <v/>
      </c>
      <c r="AR2048" s="14">
        <f>IF(AD2048&lt;&gt;"",AD2048,"")</f>
        <v/>
      </c>
      <c r="AS2048">
        <f>IF(AS2047+1=13,1,AS2047+1)</f>
        <v/>
      </c>
      <c r="AT2048">
        <f>IFERROR(IF(SLOPE($AQ$2030:$AQ$2041,$AS$2030:$AS$2041)&gt;0,MIN(3,ABS(SLOPE($AQ$2030:$AQ$2041,$AS$2030:$AS$2041))),IF(SLOPE($AQ$2030:$AQ$2041,$AS$2030:$AS$2041)&lt;-0.5,-0.5,0)),0)</f>
        <v/>
      </c>
      <c r="AU2048">
        <f>IFERROR(IF(SLOPE($AR$2030:$AR$2041,$AS$2030:$AS$2041)&lt;0,MAX(-3,-ABS(SLOPE($AR$2030:$AR$2041,$AS$2030:$AS$2041))),IF(SLOPE($AR$2030:$AR$2041,$AS$2030:$AS$2041)&gt;0.5,0.5,0)),0)</f>
        <v/>
      </c>
      <c r="AV2048">
        <f>($AQ$2042+(AT2048*(AS2048-1)))</f>
        <v/>
      </c>
      <c r="AW2048">
        <f>($AR$2042+(AU2048*(AS2048-1)))</f>
        <v/>
      </c>
      <c r="AX2048">
        <f>IF(AT2048&gt;0,AV2048+AT2048,AV2048)</f>
        <v/>
      </c>
      <c r="AY2048">
        <f>IF(AU2048&lt;0,AW2048+AU2048,AW2048)</f>
        <v/>
      </c>
      <c r="BA2048" s="14">
        <f>IFERROR(AX2048-AQ2048,"")</f>
        <v/>
      </c>
      <c r="BB2048" s="14">
        <f>IFERROR(AY2048-AR2048,"")</f>
        <v/>
      </c>
      <c r="BD2048">
        <f>AH2048</f>
        <v/>
      </c>
      <c r="BE2048">
        <f>AI2048</f>
        <v/>
      </c>
      <c r="BF2048">
        <f>AJ2048</f>
        <v/>
      </c>
      <c r="BG2048" s="14">
        <f>L2048</f>
        <v/>
      </c>
      <c r="BH2048" s="14">
        <f>IF(X2048="","",X2048)</f>
        <v/>
      </c>
      <c r="BI2048" s="14">
        <f>IF(Y2048="","",Y2048)</f>
        <v/>
      </c>
      <c r="BJ2048">
        <f>Z2048</f>
        <v/>
      </c>
      <c r="BK2048">
        <f>AA2048</f>
        <v/>
      </c>
      <c r="BL2048">
        <f>IFERROR(AX2048,"")</f>
        <v/>
      </c>
      <c r="BM2048">
        <f>IFERROR(AY2048,"")</f>
        <v/>
      </c>
    </row>
    <row r="2049" ht="14.25" customHeight="1">
      <c r="A2049">
        <f>ALGLIB_SSA_XAUUSD!AA2049</f>
        <v/>
      </c>
      <c r="B2049">
        <f>IF($A2049="","",INDEX(ALGLIB_SSA_XAUUSD!$B$2:$B$2401,MATCH($A2049,ALGLIB_SSA_XAUUSD!$A$2:$A$2401,1)))</f>
        <v/>
      </c>
      <c r="C2049">
        <f>IF($A2049="","",INDEX(ALGLIB_SSA_XAUUSD!$C$2:$C$2401,MATCH($A2049,ALGLIB_SSA_XAUUSD!$A$2:$A$2401,1)))</f>
        <v/>
      </c>
      <c r="D2049" s="14">
        <f>IF($A2049="","",INT((ROW()-2)/12)+1)</f>
        <v/>
      </c>
      <c r="E2049" s="14">
        <f>IF(AND(E2054&lt;&gt;"",D2054=D2042+1),E2042+(E2054-E2042)*7/12,"")</f>
        <v/>
      </c>
      <c r="F2049" s="14">
        <f>IF(AND(F2054&lt;&gt;"",D2054=D2042+1),F2042+(F2054-F2042)*7/12,"")</f>
        <v/>
      </c>
      <c r="G2049" s="14">
        <f>IF(AND(G2054&lt;&gt;"",D2054=D2042+1),G2042+(G2054-G2042)*7/12,"")</f>
        <v/>
      </c>
      <c r="H2049" s="14">
        <f>IF(AND(H2054&lt;&gt;"",D2054=D2042+1),H2042+(H2054-H2042)*7/12,"")</f>
        <v/>
      </c>
      <c r="I2049" s="14">
        <f>IF(AND(L2054&lt;&gt;"",D2054=D2042+1),I2042+(I2054-I2042)*7/12,"")</f>
        <v/>
      </c>
      <c r="J2049">
        <f>_xlfn.XLOOKUP($A2049,ALGLIB_SSA_XAUUSD!$AA$2:$AA$2401,ALGLIB_SSA_XAUUSD!$P$2:$P$2401,"",0)</f>
        <v/>
      </c>
      <c r="K2049">
        <f>_xlfn.XLOOKUP($A2049,ALGLIB_SSA_XAUUSD!$AA$2:$AA$2401,ALGLIB_SSA_XAUUSD!$Q$2:$Q$2401,"",0)</f>
        <v/>
      </c>
      <c r="L2049">
        <f>_xlfn.XLOOKUP($A2049,ALGLIB_SSA_XAUUSD!$AA$2:$AA$2401,ALGLIB_SSA_XAUUSD!$R$2:$R$2401,"",0)</f>
        <v/>
      </c>
      <c r="M2049">
        <f>_xlfn.XLOOKUP($A2049,ALGLIB_SSA_XAUUSD!$AA$2:$AA$2401,ALGLIB_SSA_XAUUSD!$S$2:$S$2401,"",0)</f>
        <v/>
      </c>
      <c r="N2049">
        <f>_xlfn.XLOOKUP($A2049,ALGLIB_SSA_XAUUSD!$AA$2:$AA$2401,ALGLIB_SSA_XAUUSD!$T$2:$T$2401,"",0)</f>
        <v/>
      </c>
      <c r="O2049">
        <f>_xlfn.XLOOKUP($A2049,ALGLIB_SSA_XAUUSD!$AA$2:$AA$2401,ALGLIB_SSA_XAUUSD!$U$2:$U$2401,"",0)</f>
        <v/>
      </c>
      <c r="P2049">
        <f>_xlfn.XLOOKUP($A2049,ALGLIB_SSA_XAUUSD!$AA$2:$AA$2401,ALGLIB_SSA_XAUUSD!$V$2:$V$2401,"",0)</f>
        <v/>
      </c>
      <c r="S2049">
        <f>A2049</f>
        <v/>
      </c>
      <c r="T2049">
        <f>J2049</f>
        <v/>
      </c>
      <c r="U2049">
        <f>K2049</f>
        <v/>
      </c>
      <c r="V2049" s="14">
        <f>IF($A2049="","",MOD(ROW()-2,12)+1)</f>
        <v/>
      </c>
      <c r="W2049">
        <f>L2049</f>
        <v/>
      </c>
      <c r="X2049" s="14">
        <f>IF(F2049="","",F2049)</f>
        <v/>
      </c>
      <c r="Y2049" s="14">
        <f>IF(G2049="","",G2049)</f>
        <v/>
      </c>
      <c r="Z2049">
        <f>M2049</f>
        <v/>
      </c>
      <c r="AA2049">
        <f>N2049</f>
        <v/>
      </c>
      <c r="AB2049" s="14">
        <f>IF(H2049="","",H2049)</f>
        <v/>
      </c>
      <c r="AC2049">
        <f>O2049</f>
        <v/>
      </c>
      <c r="AD2049" s="14">
        <f>IF(I2049="","",I2049)</f>
        <v/>
      </c>
      <c r="AE2049">
        <f>P2049</f>
        <v/>
      </c>
      <c r="AH2049">
        <f>IF(S2049&lt;&gt;"",S2049,AH2048+900)</f>
        <v/>
      </c>
      <c r="AI2049">
        <f>IF(T2049&lt;&gt;"",T2049,AI2048)</f>
        <v/>
      </c>
      <c r="AJ2049">
        <f>IF(U2049&lt;&gt;"",U2049,AJ2048)</f>
        <v/>
      </c>
      <c r="AK2049">
        <f>IF(W2049&lt;&gt;"",W2049,"")</f>
        <v/>
      </c>
      <c r="AL2049" s="14">
        <f>IF(X2049&lt;&gt;"",X2049,"")</f>
        <v/>
      </c>
      <c r="AM2049" s="14">
        <f>IF(Y2049&lt;&gt;"",Y2049,"")</f>
        <v/>
      </c>
      <c r="AN2049" s="14">
        <f>IF(OR(AL2049="",AM2049=""),"",AL2049-AM2049)</f>
        <v/>
      </c>
      <c r="AO2049">
        <f>IF(AN2049="","",IF(AN2049&gt;0,"Bullish","Bearish"))</f>
        <v/>
      </c>
      <c r="AP2049">
        <f>IF(AO2049="",AP2048,AO2049)</f>
        <v/>
      </c>
      <c r="AQ2049" s="14">
        <f>IF(AB2049&lt;&gt;"",AB2049,"")</f>
        <v/>
      </c>
      <c r="AR2049" s="14">
        <f>IF(AD2049&lt;&gt;"",AD2049,"")</f>
        <v/>
      </c>
      <c r="AS2049">
        <f>IF(AS2048+1=13,1,AS2048+1)</f>
        <v/>
      </c>
      <c r="AT2049">
        <f>IFERROR(IF(SLOPE($AQ$2030:$AQ$2041,$AS$2030:$AS$2041)&gt;0,MIN(3,ABS(SLOPE($AQ$2030:$AQ$2041,$AS$2030:$AS$2041))),IF(SLOPE($AQ$2030:$AQ$2041,$AS$2030:$AS$2041)&lt;-0.5,-0.5,0)),0)</f>
        <v/>
      </c>
      <c r="AU2049">
        <f>IFERROR(IF(SLOPE($AR$2030:$AR$2041,$AS$2030:$AS$2041)&lt;0,MAX(-3,-ABS(SLOPE($AR$2030:$AR$2041,$AS$2030:$AS$2041))),IF(SLOPE($AR$2030:$AR$2041,$AS$2030:$AS$2041)&gt;0.5,0.5,0)),0)</f>
        <v/>
      </c>
      <c r="AV2049">
        <f>($AQ$2042+(AT2049*(AS2049-1)))</f>
        <v/>
      </c>
      <c r="AW2049">
        <f>($AR$2042+(AU2049*(AS2049-1)))</f>
        <v/>
      </c>
      <c r="AX2049">
        <f>IF(AT2049&gt;0,AV2049+AT2049,AV2049)</f>
        <v/>
      </c>
      <c r="AY2049">
        <f>IF(AU2049&lt;0,AW2049+AU2049,AW2049)</f>
        <v/>
      </c>
      <c r="BA2049" s="14">
        <f>IFERROR(AX2049-AQ2049,"")</f>
        <v/>
      </c>
      <c r="BB2049" s="14">
        <f>IFERROR(AY2049-AR2049,"")</f>
        <v/>
      </c>
      <c r="BD2049">
        <f>AH2049</f>
        <v/>
      </c>
      <c r="BE2049">
        <f>AI2049</f>
        <v/>
      </c>
      <c r="BF2049">
        <f>AJ2049</f>
        <v/>
      </c>
      <c r="BG2049" s="14">
        <f>L2049</f>
        <v/>
      </c>
      <c r="BH2049" s="14">
        <f>IF(X2049="","",X2049)</f>
        <v/>
      </c>
      <c r="BI2049" s="14">
        <f>IF(Y2049="","",Y2049)</f>
        <v/>
      </c>
      <c r="BJ2049">
        <f>Z2049</f>
        <v/>
      </c>
      <c r="BK2049">
        <f>AA2049</f>
        <v/>
      </c>
      <c r="BL2049">
        <f>IFERROR(AX2049,"")</f>
        <v/>
      </c>
      <c r="BM2049">
        <f>IFERROR(AY2049,"")</f>
        <v/>
      </c>
    </row>
    <row r="2050" ht="14.25" customHeight="1">
      <c r="A2050">
        <f>ALGLIB_SSA_XAUUSD!AA2050</f>
        <v/>
      </c>
      <c r="B2050">
        <f>IF($A2050="","",INDEX(ALGLIB_SSA_XAUUSD!$B$2:$B$2401,MATCH($A2050,ALGLIB_SSA_XAUUSD!$A$2:$A$2401,1)))</f>
        <v/>
      </c>
      <c r="C2050">
        <f>IF($A2050="","",INDEX(ALGLIB_SSA_XAUUSD!$C$2:$C$2401,MATCH($A2050,ALGLIB_SSA_XAUUSD!$A$2:$A$2401,1)))</f>
        <v/>
      </c>
      <c r="D2050" s="14">
        <f>IF($A2050="","",INT((ROW()-2)/12)+1)</f>
        <v/>
      </c>
      <c r="E2050" s="14">
        <f>IF(AND(E2054&lt;&gt;"",D2054=D2042+1),E2042+(E2054-E2042)*8/12,"")</f>
        <v/>
      </c>
      <c r="F2050" s="14">
        <f>IF(AND(F2054&lt;&gt;"",D2054=D2042+1),F2042+(F2054-F2042)*8/12,"")</f>
        <v/>
      </c>
      <c r="G2050" s="14">
        <f>IF(AND(G2054&lt;&gt;"",D2054=D2042+1),G2042+(G2054-G2042)*8/12,"")</f>
        <v/>
      </c>
      <c r="H2050" s="14">
        <f>IF(AND(H2054&lt;&gt;"",D2054=D2042+1),H2042+(H2054-H2042)*8/12,"")</f>
        <v/>
      </c>
      <c r="I2050" s="14">
        <f>IF(AND(L2054&lt;&gt;"",D2054=D2042+1),I2042+(I2054-I2042)*8/12,"")</f>
        <v/>
      </c>
      <c r="J2050">
        <f>_xlfn.XLOOKUP($A2050,ALGLIB_SSA_XAUUSD!$AA$2:$AA$2401,ALGLIB_SSA_XAUUSD!$P$2:$P$2401,"",0)</f>
        <v/>
      </c>
      <c r="K2050">
        <f>_xlfn.XLOOKUP($A2050,ALGLIB_SSA_XAUUSD!$AA$2:$AA$2401,ALGLIB_SSA_XAUUSD!$Q$2:$Q$2401,"",0)</f>
        <v/>
      </c>
      <c r="L2050">
        <f>_xlfn.XLOOKUP($A2050,ALGLIB_SSA_XAUUSD!$AA$2:$AA$2401,ALGLIB_SSA_XAUUSD!$R$2:$R$2401,"",0)</f>
        <v/>
      </c>
      <c r="M2050">
        <f>_xlfn.XLOOKUP($A2050,ALGLIB_SSA_XAUUSD!$AA$2:$AA$2401,ALGLIB_SSA_XAUUSD!$S$2:$S$2401,"",0)</f>
        <v/>
      </c>
      <c r="N2050">
        <f>_xlfn.XLOOKUP($A2050,ALGLIB_SSA_XAUUSD!$AA$2:$AA$2401,ALGLIB_SSA_XAUUSD!$T$2:$T$2401,"",0)</f>
        <v/>
      </c>
      <c r="O2050">
        <f>_xlfn.XLOOKUP($A2050,ALGLIB_SSA_XAUUSD!$AA$2:$AA$2401,ALGLIB_SSA_XAUUSD!$U$2:$U$2401,"",0)</f>
        <v/>
      </c>
      <c r="P2050">
        <f>_xlfn.XLOOKUP($A2050,ALGLIB_SSA_XAUUSD!$AA$2:$AA$2401,ALGLIB_SSA_XAUUSD!$V$2:$V$2401,"",0)</f>
        <v/>
      </c>
      <c r="S2050">
        <f>A2050</f>
        <v/>
      </c>
      <c r="T2050">
        <f>J2050</f>
        <v/>
      </c>
      <c r="U2050">
        <f>K2050</f>
        <v/>
      </c>
      <c r="V2050" s="14">
        <f>IF($A2050="","",MOD(ROW()-2,12)+1)</f>
        <v/>
      </c>
      <c r="W2050">
        <f>L2050</f>
        <v/>
      </c>
      <c r="X2050" s="14">
        <f>IF(F2050="","",F2050)</f>
        <v/>
      </c>
      <c r="Y2050" s="14">
        <f>IF(G2050="","",G2050)</f>
        <v/>
      </c>
      <c r="Z2050">
        <f>M2050</f>
        <v/>
      </c>
      <c r="AA2050">
        <f>N2050</f>
        <v/>
      </c>
      <c r="AB2050" s="14">
        <f>IF(H2050="","",H2050)</f>
        <v/>
      </c>
      <c r="AC2050">
        <f>O2050</f>
        <v/>
      </c>
      <c r="AD2050" s="14">
        <f>IF(I2050="","",I2050)</f>
        <v/>
      </c>
      <c r="AE2050">
        <f>P2050</f>
        <v/>
      </c>
      <c r="AH2050">
        <f>IF(S2050&lt;&gt;"",S2050,AH2049+900)</f>
        <v/>
      </c>
      <c r="AI2050">
        <f>IF(T2050&lt;&gt;"",T2050,AI2049)</f>
        <v/>
      </c>
      <c r="AJ2050">
        <f>IF(U2050&lt;&gt;"",U2050,AJ2049)</f>
        <v/>
      </c>
      <c r="AK2050">
        <f>IF(W2050&lt;&gt;"",W2050,"")</f>
        <v/>
      </c>
      <c r="AL2050" s="14">
        <f>IF(X2050&lt;&gt;"",X2050,"")</f>
        <v/>
      </c>
      <c r="AM2050" s="14">
        <f>IF(Y2050&lt;&gt;"",Y2050,"")</f>
        <v/>
      </c>
      <c r="AN2050" s="14">
        <f>IF(OR(AL2050="",AM2050=""),"",AL2050-AM2050)</f>
        <v/>
      </c>
      <c r="AO2050">
        <f>IF(AN2050="","",IF(AN2050&gt;0,"Bullish","Bearish"))</f>
        <v/>
      </c>
      <c r="AP2050">
        <f>IF(AO2050="",AP2049,AO2050)</f>
        <v/>
      </c>
      <c r="AQ2050" s="14">
        <f>IF(AB2050&lt;&gt;"",AB2050,"")</f>
        <v/>
      </c>
      <c r="AR2050" s="14">
        <f>IF(AD2050&lt;&gt;"",AD2050,"")</f>
        <v/>
      </c>
      <c r="AS2050">
        <f>IF(AS2049+1=13,1,AS2049+1)</f>
        <v/>
      </c>
      <c r="AT2050">
        <f>IFERROR(IF(SLOPE($AQ$2030:$AQ$2041,$AS$2030:$AS$2041)&gt;0,MIN(3,ABS(SLOPE($AQ$2030:$AQ$2041,$AS$2030:$AS$2041))),IF(SLOPE($AQ$2030:$AQ$2041,$AS$2030:$AS$2041)&lt;-0.5,-0.5,0)),0)</f>
        <v/>
      </c>
      <c r="AU2050">
        <f>IFERROR(IF(SLOPE($AR$2030:$AR$2041,$AS$2030:$AS$2041)&lt;0,MAX(-3,-ABS(SLOPE($AR$2030:$AR$2041,$AS$2030:$AS$2041))),IF(SLOPE($AR$2030:$AR$2041,$AS$2030:$AS$2041)&gt;0.5,0.5,0)),0)</f>
        <v/>
      </c>
      <c r="AV2050">
        <f>($AQ$2042+(AT2050*(AS2050-1)))</f>
        <v/>
      </c>
      <c r="AW2050">
        <f>($AR$2042+(AU2050*(AS2050-1)))</f>
        <v/>
      </c>
      <c r="AX2050">
        <f>IF(AT2050&gt;0,AV2050+AT2050,AV2050)</f>
        <v/>
      </c>
      <c r="AY2050">
        <f>IF(AU2050&lt;0,AW2050+AU2050,AW2050)</f>
        <v/>
      </c>
      <c r="BA2050" s="14">
        <f>IFERROR(AX2050-AQ2050,"")</f>
        <v/>
      </c>
      <c r="BB2050" s="14">
        <f>IFERROR(AY2050-AR2050,"")</f>
        <v/>
      </c>
      <c r="BD2050">
        <f>AH2050</f>
        <v/>
      </c>
      <c r="BE2050">
        <f>AI2050</f>
        <v/>
      </c>
      <c r="BF2050">
        <f>AJ2050</f>
        <v/>
      </c>
      <c r="BG2050" s="14">
        <f>L2050</f>
        <v/>
      </c>
      <c r="BH2050" s="14">
        <f>IF(X2050="","",X2050)</f>
        <v/>
      </c>
      <c r="BI2050" s="14">
        <f>IF(Y2050="","",Y2050)</f>
        <v/>
      </c>
      <c r="BJ2050">
        <f>Z2050</f>
        <v/>
      </c>
      <c r="BK2050">
        <f>AA2050</f>
        <v/>
      </c>
      <c r="BL2050">
        <f>IFERROR(AX2050,"")</f>
        <v/>
      </c>
      <c r="BM2050">
        <f>IFERROR(AY2050,"")</f>
        <v/>
      </c>
    </row>
    <row r="2051" ht="14.25" customHeight="1">
      <c r="A2051">
        <f>ALGLIB_SSA_XAUUSD!AA2051</f>
        <v/>
      </c>
      <c r="B2051">
        <f>IF($A2051="","",INDEX(ALGLIB_SSA_XAUUSD!$B$2:$B$2401,MATCH($A2051,ALGLIB_SSA_XAUUSD!$A$2:$A$2401,1)))</f>
        <v/>
      </c>
      <c r="C2051">
        <f>IF($A2051="","",INDEX(ALGLIB_SSA_XAUUSD!$C$2:$C$2401,MATCH($A2051,ALGLIB_SSA_XAUUSD!$A$2:$A$2401,1)))</f>
        <v/>
      </c>
      <c r="D2051" s="14">
        <f>IF($A2051="","",INT((ROW()-2)/12)+1)</f>
        <v/>
      </c>
      <c r="E2051" s="14">
        <f>IF(AND(E2054&lt;&gt;"",D2054=D2042+1),E2042+(E2054-E2042)*9/12,"")</f>
        <v/>
      </c>
      <c r="F2051" s="14">
        <f>IF(AND(F2054&lt;&gt;"",D2054=D2042+1),F2042+(F2054-F2042)*9/12,"")</f>
        <v/>
      </c>
      <c r="G2051" s="14">
        <f>IF(AND(G2054&lt;&gt;"",D2054=D2042+1),G2042+(G2054-G2042)*9/12,"")</f>
        <v/>
      </c>
      <c r="H2051" s="14">
        <f>IF(AND(H2054&lt;&gt;"",D2054=D2042+1),H2042+(H2054-H2042)*9/12,"")</f>
        <v/>
      </c>
      <c r="I2051" s="14">
        <f>IF(AND(L2054&lt;&gt;"",D2054=D2042+1),I2042+(I2054-I2042)*9/12,"")</f>
        <v/>
      </c>
      <c r="J2051">
        <f>_xlfn.XLOOKUP($A2051,ALGLIB_SSA_XAUUSD!$AA$2:$AA$2401,ALGLIB_SSA_XAUUSD!$P$2:$P$2401,"",0)</f>
        <v/>
      </c>
      <c r="K2051">
        <f>_xlfn.XLOOKUP($A2051,ALGLIB_SSA_XAUUSD!$AA$2:$AA$2401,ALGLIB_SSA_XAUUSD!$Q$2:$Q$2401,"",0)</f>
        <v/>
      </c>
      <c r="L2051">
        <f>_xlfn.XLOOKUP($A2051,ALGLIB_SSA_XAUUSD!$AA$2:$AA$2401,ALGLIB_SSA_XAUUSD!$R$2:$R$2401,"",0)</f>
        <v/>
      </c>
      <c r="M2051">
        <f>_xlfn.XLOOKUP($A2051,ALGLIB_SSA_XAUUSD!$AA$2:$AA$2401,ALGLIB_SSA_XAUUSD!$S$2:$S$2401,"",0)</f>
        <v/>
      </c>
      <c r="N2051">
        <f>_xlfn.XLOOKUP($A2051,ALGLIB_SSA_XAUUSD!$AA$2:$AA$2401,ALGLIB_SSA_XAUUSD!$T$2:$T$2401,"",0)</f>
        <v/>
      </c>
      <c r="O2051">
        <f>_xlfn.XLOOKUP($A2051,ALGLIB_SSA_XAUUSD!$AA$2:$AA$2401,ALGLIB_SSA_XAUUSD!$U$2:$U$2401,"",0)</f>
        <v/>
      </c>
      <c r="P2051">
        <f>_xlfn.XLOOKUP($A2051,ALGLIB_SSA_XAUUSD!$AA$2:$AA$2401,ALGLIB_SSA_XAUUSD!$V$2:$V$2401,"",0)</f>
        <v/>
      </c>
      <c r="S2051">
        <f>A2051</f>
        <v/>
      </c>
      <c r="T2051">
        <f>J2051</f>
        <v/>
      </c>
      <c r="U2051">
        <f>K2051</f>
        <v/>
      </c>
      <c r="V2051" s="14">
        <f>IF($A2051="","",MOD(ROW()-2,12)+1)</f>
        <v/>
      </c>
      <c r="W2051">
        <f>L2051</f>
        <v/>
      </c>
      <c r="X2051" s="14">
        <f>IF(F2051="","",F2051)</f>
        <v/>
      </c>
      <c r="Y2051" s="14">
        <f>IF(G2051="","",G2051)</f>
        <v/>
      </c>
      <c r="Z2051">
        <f>M2051</f>
        <v/>
      </c>
      <c r="AA2051">
        <f>N2051</f>
        <v/>
      </c>
      <c r="AB2051" s="14">
        <f>IF(H2051="","",H2051)</f>
        <v/>
      </c>
      <c r="AC2051">
        <f>O2051</f>
        <v/>
      </c>
      <c r="AD2051" s="14">
        <f>IF(I2051="","",I2051)</f>
        <v/>
      </c>
      <c r="AE2051">
        <f>P2051</f>
        <v/>
      </c>
      <c r="AH2051">
        <f>IF(S2051&lt;&gt;"",S2051,AH2050+900)</f>
        <v/>
      </c>
      <c r="AI2051">
        <f>IF(T2051&lt;&gt;"",T2051,AI2050)</f>
        <v/>
      </c>
      <c r="AJ2051">
        <f>IF(U2051&lt;&gt;"",U2051,AJ2050)</f>
        <v/>
      </c>
      <c r="AK2051">
        <f>IF(W2051&lt;&gt;"",W2051,"")</f>
        <v/>
      </c>
      <c r="AL2051" s="14">
        <f>IF(X2051&lt;&gt;"",X2051,"")</f>
        <v/>
      </c>
      <c r="AM2051" s="14">
        <f>IF(Y2051&lt;&gt;"",Y2051,"")</f>
        <v/>
      </c>
      <c r="AN2051" s="14">
        <f>IF(OR(AL2051="",AM2051=""),"",AL2051-AM2051)</f>
        <v/>
      </c>
      <c r="AO2051">
        <f>IF(AN2051="","",IF(AN2051&gt;0,"Bullish","Bearish"))</f>
        <v/>
      </c>
      <c r="AP2051">
        <f>IF(AO2051="",AP2050,AO2051)</f>
        <v/>
      </c>
      <c r="AQ2051" s="14">
        <f>IF(AB2051&lt;&gt;"",AB2051,"")</f>
        <v/>
      </c>
      <c r="AR2051" s="14">
        <f>IF(AD2051&lt;&gt;"",AD2051,"")</f>
        <v/>
      </c>
      <c r="AS2051">
        <f>IF(AS2050+1=13,1,AS2050+1)</f>
        <v/>
      </c>
      <c r="AT2051">
        <f>IFERROR(IF(SLOPE($AQ$2030:$AQ$2041,$AS$2030:$AS$2041)&gt;0,MIN(3,ABS(SLOPE($AQ$2030:$AQ$2041,$AS$2030:$AS$2041))),IF(SLOPE($AQ$2030:$AQ$2041,$AS$2030:$AS$2041)&lt;-0.5,-0.5,0)),0)</f>
        <v/>
      </c>
      <c r="AU2051">
        <f>IFERROR(IF(SLOPE($AR$2030:$AR$2041,$AS$2030:$AS$2041)&lt;0,MAX(-3,-ABS(SLOPE($AR$2030:$AR$2041,$AS$2030:$AS$2041))),IF(SLOPE($AR$2030:$AR$2041,$AS$2030:$AS$2041)&gt;0.5,0.5,0)),0)</f>
        <v/>
      </c>
      <c r="AV2051">
        <f>($AQ$2042+(AT2051*(AS2051-1)))</f>
        <v/>
      </c>
      <c r="AW2051">
        <f>($AR$2042+(AU2051*(AS2051-1)))</f>
        <v/>
      </c>
      <c r="AX2051">
        <f>IF(AT2051&gt;0,AV2051+AT2051,AV2051)</f>
        <v/>
      </c>
      <c r="AY2051">
        <f>IF(AU2051&lt;0,AW2051+AU2051,AW2051)</f>
        <v/>
      </c>
      <c r="BA2051" s="14">
        <f>IFERROR(AX2051-AQ2051,"")</f>
        <v/>
      </c>
      <c r="BB2051" s="14">
        <f>IFERROR(AY2051-AR2051,"")</f>
        <v/>
      </c>
      <c r="BD2051">
        <f>AH2051</f>
        <v/>
      </c>
      <c r="BE2051">
        <f>AI2051</f>
        <v/>
      </c>
      <c r="BF2051">
        <f>AJ2051</f>
        <v/>
      </c>
      <c r="BG2051" s="14">
        <f>L2051</f>
        <v/>
      </c>
      <c r="BH2051" s="14">
        <f>IF(X2051="","",X2051)</f>
        <v/>
      </c>
      <c r="BI2051" s="14">
        <f>IF(Y2051="","",Y2051)</f>
        <v/>
      </c>
      <c r="BJ2051">
        <f>Z2051</f>
        <v/>
      </c>
      <c r="BK2051">
        <f>AA2051</f>
        <v/>
      </c>
      <c r="BL2051">
        <f>IFERROR(AX2051,"")</f>
        <v/>
      </c>
      <c r="BM2051">
        <f>IFERROR(AY2051,"")</f>
        <v/>
      </c>
    </row>
    <row r="2052" ht="14.25" customHeight="1">
      <c r="A2052">
        <f>ALGLIB_SSA_XAUUSD!AA2052</f>
        <v/>
      </c>
      <c r="B2052">
        <f>IF($A2052="","",INDEX(ALGLIB_SSA_XAUUSD!$B$2:$B$2401,MATCH($A2052,ALGLIB_SSA_XAUUSD!$A$2:$A$2401,1)))</f>
        <v/>
      </c>
      <c r="C2052">
        <f>IF($A2052="","",INDEX(ALGLIB_SSA_XAUUSD!$C$2:$C$2401,MATCH($A2052,ALGLIB_SSA_XAUUSD!$A$2:$A$2401,1)))</f>
        <v/>
      </c>
      <c r="D2052" s="14">
        <f>IF($A2052="","",INT((ROW()-2)/12)+1)</f>
        <v/>
      </c>
      <c r="E2052" s="14">
        <f>IF(AND(E2054&lt;&gt;"",D2054=D2042+1),E2042+(E2054-E2042)*10/12,"")</f>
        <v/>
      </c>
      <c r="F2052" s="14">
        <f>IF(AND(F2054&lt;&gt;"",D2054=D2042+1),F2042+(F2054-F2042)*10/12,"")</f>
        <v/>
      </c>
      <c r="G2052" s="14">
        <f>IF(AND(G2054&lt;&gt;"",D2054=D2042+1),G2042+(G2054-G2042)*10/12,"")</f>
        <v/>
      </c>
      <c r="H2052" s="14">
        <f>IF(AND(H2054&lt;&gt;"",D2054=D2042+1),H2042+(H2054-H2042)*10/12,"")</f>
        <v/>
      </c>
      <c r="I2052" s="14">
        <f>IF(AND(L2054&lt;&gt;"",D2054=D2042+1),I2042+(I2054-I2042)*10/12,"")</f>
        <v/>
      </c>
      <c r="J2052">
        <f>_xlfn.XLOOKUP($A2052,ALGLIB_SSA_XAUUSD!$AA$2:$AA$2401,ALGLIB_SSA_XAUUSD!$P$2:$P$2401,"",0)</f>
        <v/>
      </c>
      <c r="K2052">
        <f>_xlfn.XLOOKUP($A2052,ALGLIB_SSA_XAUUSD!$AA$2:$AA$2401,ALGLIB_SSA_XAUUSD!$Q$2:$Q$2401,"",0)</f>
        <v/>
      </c>
      <c r="L2052">
        <f>_xlfn.XLOOKUP($A2052,ALGLIB_SSA_XAUUSD!$AA$2:$AA$2401,ALGLIB_SSA_XAUUSD!$R$2:$R$2401,"",0)</f>
        <v/>
      </c>
      <c r="M2052">
        <f>_xlfn.XLOOKUP($A2052,ALGLIB_SSA_XAUUSD!$AA$2:$AA$2401,ALGLIB_SSA_XAUUSD!$S$2:$S$2401,"",0)</f>
        <v/>
      </c>
      <c r="N2052">
        <f>_xlfn.XLOOKUP($A2052,ALGLIB_SSA_XAUUSD!$AA$2:$AA$2401,ALGLIB_SSA_XAUUSD!$T$2:$T$2401,"",0)</f>
        <v/>
      </c>
      <c r="O2052">
        <f>_xlfn.XLOOKUP($A2052,ALGLIB_SSA_XAUUSD!$AA$2:$AA$2401,ALGLIB_SSA_XAUUSD!$U$2:$U$2401,"",0)</f>
        <v/>
      </c>
      <c r="P2052">
        <f>_xlfn.XLOOKUP($A2052,ALGLIB_SSA_XAUUSD!$AA$2:$AA$2401,ALGLIB_SSA_XAUUSD!$V$2:$V$2401,"",0)</f>
        <v/>
      </c>
      <c r="S2052">
        <f>A2052</f>
        <v/>
      </c>
      <c r="T2052">
        <f>J2052</f>
        <v/>
      </c>
      <c r="U2052">
        <f>K2052</f>
        <v/>
      </c>
      <c r="V2052" s="14">
        <f>IF($A2052="","",MOD(ROW()-2,12)+1)</f>
        <v/>
      </c>
      <c r="W2052">
        <f>L2052</f>
        <v/>
      </c>
      <c r="X2052" s="14">
        <f>IF(F2052="","",F2052)</f>
        <v/>
      </c>
      <c r="Y2052" s="14">
        <f>IF(G2052="","",G2052)</f>
        <v/>
      </c>
      <c r="Z2052">
        <f>M2052</f>
        <v/>
      </c>
      <c r="AA2052">
        <f>N2052</f>
        <v/>
      </c>
      <c r="AB2052" s="14">
        <f>IF(H2052="","",H2052)</f>
        <v/>
      </c>
      <c r="AC2052">
        <f>O2052</f>
        <v/>
      </c>
      <c r="AD2052" s="14">
        <f>IF(I2052="","",I2052)</f>
        <v/>
      </c>
      <c r="AE2052">
        <f>P2052</f>
        <v/>
      </c>
      <c r="AH2052">
        <f>IF(S2052&lt;&gt;"",S2052,AH2051+900)</f>
        <v/>
      </c>
      <c r="AI2052">
        <f>IF(T2052&lt;&gt;"",T2052,AI2051)</f>
        <v/>
      </c>
      <c r="AJ2052">
        <f>IF(U2052&lt;&gt;"",U2052,AJ2051)</f>
        <v/>
      </c>
      <c r="AK2052">
        <f>IF(W2052&lt;&gt;"",W2052,"")</f>
        <v/>
      </c>
      <c r="AL2052" s="14">
        <f>IF(X2052&lt;&gt;"",X2052,"")</f>
        <v/>
      </c>
      <c r="AM2052" s="14">
        <f>IF(Y2052&lt;&gt;"",Y2052,"")</f>
        <v/>
      </c>
      <c r="AN2052" s="14">
        <f>IF(OR(AL2052="",AM2052=""),"",AL2052-AM2052)</f>
        <v/>
      </c>
      <c r="AO2052">
        <f>IF(AN2052="","",IF(AN2052&gt;0,"Bullish","Bearish"))</f>
        <v/>
      </c>
      <c r="AP2052">
        <f>IF(AO2052="",AP2051,AO2052)</f>
        <v/>
      </c>
      <c r="AQ2052" s="14">
        <f>IF(AB2052&lt;&gt;"",AB2052,"")</f>
        <v/>
      </c>
      <c r="AR2052" s="14">
        <f>IF(AD2052&lt;&gt;"",AD2052,"")</f>
        <v/>
      </c>
      <c r="AS2052">
        <f>IF(AS2051+1=13,1,AS2051+1)</f>
        <v/>
      </c>
      <c r="AT2052">
        <f>IFERROR(IF(SLOPE($AQ$2030:$AQ$2041,$AS$2030:$AS$2041)&gt;0,MIN(3,ABS(SLOPE($AQ$2030:$AQ$2041,$AS$2030:$AS$2041))),IF(SLOPE($AQ$2030:$AQ$2041,$AS$2030:$AS$2041)&lt;-0.5,-0.5,0)),0)</f>
        <v/>
      </c>
      <c r="AU2052">
        <f>IFERROR(IF(SLOPE($AR$2030:$AR$2041,$AS$2030:$AS$2041)&lt;0,MAX(-3,-ABS(SLOPE($AR$2030:$AR$2041,$AS$2030:$AS$2041))),IF(SLOPE($AR$2030:$AR$2041,$AS$2030:$AS$2041)&gt;0.5,0.5,0)),0)</f>
        <v/>
      </c>
      <c r="AV2052">
        <f>($AQ$2042+(AT2052*(AS2052-1)))</f>
        <v/>
      </c>
      <c r="AW2052">
        <f>($AR$2042+(AU2052*(AS2052-1)))</f>
        <v/>
      </c>
      <c r="AX2052">
        <f>IF(AT2052&gt;0,AV2052+AT2052,AV2052)</f>
        <v/>
      </c>
      <c r="AY2052">
        <f>IF(AU2052&lt;0,AW2052+AU2052,AW2052)</f>
        <v/>
      </c>
      <c r="BA2052" s="14">
        <f>IFERROR(AX2052-AQ2052,"")</f>
        <v/>
      </c>
      <c r="BB2052" s="14">
        <f>IFERROR(AY2052-AR2052,"")</f>
        <v/>
      </c>
      <c r="BD2052">
        <f>AH2052</f>
        <v/>
      </c>
      <c r="BE2052">
        <f>AI2052</f>
        <v/>
      </c>
      <c r="BF2052">
        <f>AJ2052</f>
        <v/>
      </c>
      <c r="BG2052" s="14">
        <f>L2052</f>
        <v/>
      </c>
      <c r="BH2052" s="14">
        <f>IF(X2052="","",X2052)</f>
        <v/>
      </c>
      <c r="BI2052" s="14">
        <f>IF(Y2052="","",Y2052)</f>
        <v/>
      </c>
      <c r="BJ2052">
        <f>Z2052</f>
        <v/>
      </c>
      <c r="BK2052">
        <f>AA2052</f>
        <v/>
      </c>
      <c r="BL2052">
        <f>IFERROR(AX2052,"")</f>
        <v/>
      </c>
      <c r="BM2052">
        <f>IFERROR(AY2052,"")</f>
        <v/>
      </c>
    </row>
    <row r="2053" ht="14.25" customHeight="1">
      <c r="A2053">
        <f>ALGLIB_SSA_XAUUSD!AA2053</f>
        <v/>
      </c>
      <c r="B2053">
        <f>IF($A2053="","",INDEX(ALGLIB_SSA_XAUUSD!$B$2:$B$2401,MATCH($A2053,ALGLIB_SSA_XAUUSD!$A$2:$A$2401,1)))</f>
        <v/>
      </c>
      <c r="C2053">
        <f>IF($A2053="","",INDEX(ALGLIB_SSA_XAUUSD!$C$2:$C$2401,MATCH($A2053,ALGLIB_SSA_XAUUSD!$A$2:$A$2401,1)))</f>
        <v/>
      </c>
      <c r="D2053" s="14">
        <f>IF($A2053="","",INT((ROW()-2)/12)+1)</f>
        <v/>
      </c>
      <c r="E2053" s="14">
        <f>IF(AND(E2054&lt;&gt;"",D2054=D2042+1),E2042+(E2054-E2042)*11/12,"")</f>
        <v/>
      </c>
      <c r="F2053" s="14">
        <f>IF(AND(F2054&lt;&gt;"",D2054=D2042+1),F2042+(F2054-F2042)*11/12,"")</f>
        <v/>
      </c>
      <c r="G2053" s="14">
        <f>IF(AND(G2054&lt;&gt;"",D2054=D2042+1),G2042+(G2054-G2042)*11/12,"")</f>
        <v/>
      </c>
      <c r="H2053" s="14">
        <f>IF(AND(H2054&lt;&gt;"",D2054=D2042+1),H2042+(H2054-H2042)*11/12,"")</f>
        <v/>
      </c>
      <c r="I2053" s="14">
        <f>IF(AND(L2054&lt;&gt;"",D2054=D2042+1),I2042+(I2054-I2042)*11/12,"")</f>
        <v/>
      </c>
      <c r="J2053">
        <f>_xlfn.XLOOKUP($A2053,ALGLIB_SSA_XAUUSD!$AA$2:$AA$2401,ALGLIB_SSA_XAUUSD!$P$2:$P$2401,"",0)</f>
        <v/>
      </c>
      <c r="K2053">
        <f>_xlfn.XLOOKUP($A2053,ALGLIB_SSA_XAUUSD!$AA$2:$AA$2401,ALGLIB_SSA_XAUUSD!$Q$2:$Q$2401,"",0)</f>
        <v/>
      </c>
      <c r="L2053">
        <f>_xlfn.XLOOKUP($A2053,ALGLIB_SSA_XAUUSD!$AA$2:$AA$2401,ALGLIB_SSA_XAUUSD!$R$2:$R$2401,"",0)</f>
        <v/>
      </c>
      <c r="M2053">
        <f>_xlfn.XLOOKUP($A2053,ALGLIB_SSA_XAUUSD!$AA$2:$AA$2401,ALGLIB_SSA_XAUUSD!$S$2:$S$2401,"",0)</f>
        <v/>
      </c>
      <c r="N2053">
        <f>_xlfn.XLOOKUP($A2053,ALGLIB_SSA_XAUUSD!$AA$2:$AA$2401,ALGLIB_SSA_XAUUSD!$T$2:$T$2401,"",0)</f>
        <v/>
      </c>
      <c r="O2053">
        <f>_xlfn.XLOOKUP($A2053,ALGLIB_SSA_XAUUSD!$AA$2:$AA$2401,ALGLIB_SSA_XAUUSD!$U$2:$U$2401,"",0)</f>
        <v/>
      </c>
      <c r="P2053">
        <f>_xlfn.XLOOKUP($A2053,ALGLIB_SSA_XAUUSD!$AA$2:$AA$2401,ALGLIB_SSA_XAUUSD!$V$2:$V$2401,"",0)</f>
        <v/>
      </c>
      <c r="S2053">
        <f>A2053</f>
        <v/>
      </c>
      <c r="T2053">
        <f>J2053</f>
        <v/>
      </c>
      <c r="U2053">
        <f>K2053</f>
        <v/>
      </c>
      <c r="V2053" s="14">
        <f>IF($A2053="","",MOD(ROW()-2,12)+1)</f>
        <v/>
      </c>
      <c r="W2053">
        <f>L2053</f>
        <v/>
      </c>
      <c r="X2053" s="14">
        <f>IF(F2053="","",F2053)</f>
        <v/>
      </c>
      <c r="Y2053" s="14">
        <f>IF(G2053="","",G2053)</f>
        <v/>
      </c>
      <c r="Z2053">
        <f>M2053</f>
        <v/>
      </c>
      <c r="AA2053">
        <f>N2053</f>
        <v/>
      </c>
      <c r="AB2053" s="14">
        <f>IF(H2053="","",H2053)</f>
        <v/>
      </c>
      <c r="AC2053">
        <f>O2053</f>
        <v/>
      </c>
      <c r="AD2053" s="14">
        <f>IF(I2053="","",I2053)</f>
        <v/>
      </c>
      <c r="AE2053">
        <f>P2053</f>
        <v/>
      </c>
      <c r="AH2053">
        <f>IF(S2053&lt;&gt;"",S2053,AH2052+900)</f>
        <v/>
      </c>
      <c r="AI2053">
        <f>IF(T2053&lt;&gt;"",T2053,AI2052)</f>
        <v/>
      </c>
      <c r="AJ2053">
        <f>IF(U2053&lt;&gt;"",U2053,AJ2052)</f>
        <v/>
      </c>
      <c r="AK2053">
        <f>IF(W2053&lt;&gt;"",W2053,"")</f>
        <v/>
      </c>
      <c r="AL2053" s="14">
        <f>IF(X2053&lt;&gt;"",X2053,"")</f>
        <v/>
      </c>
      <c r="AM2053" s="14">
        <f>IF(Y2053&lt;&gt;"",Y2053,"")</f>
        <v/>
      </c>
      <c r="AN2053" s="14">
        <f>IF(OR(AL2053="",AM2053=""),"",AL2053-AM2053)</f>
        <v/>
      </c>
      <c r="AO2053">
        <f>IF(AN2053="","",IF(AN2053&gt;0,"Bullish","Bearish"))</f>
        <v/>
      </c>
      <c r="AP2053">
        <f>IF(AO2053="",AP2052,AO2053)</f>
        <v/>
      </c>
      <c r="AQ2053" s="14">
        <f>IF(AB2053&lt;&gt;"",AB2053,"")</f>
        <v/>
      </c>
      <c r="AR2053" s="14">
        <f>IF(AD2053&lt;&gt;"",AD2053,"")</f>
        <v/>
      </c>
      <c r="AS2053">
        <f>IF(AS2052+1=13,1,AS2052+1)</f>
        <v/>
      </c>
      <c r="AT2053">
        <f>IFERROR(IF(SLOPE($AQ$2030:$AQ$2041,$AS$2030:$AS$2041)&gt;0,MIN(3,ABS(SLOPE($AQ$2030:$AQ$2041,$AS$2030:$AS$2041))),IF(SLOPE($AQ$2030:$AQ$2041,$AS$2030:$AS$2041)&lt;-0.5,-0.5,0)),0)</f>
        <v/>
      </c>
      <c r="AU2053">
        <f>IFERROR(IF(SLOPE($AR$2030:$AR$2041,$AS$2030:$AS$2041)&lt;0,MAX(-3,-ABS(SLOPE($AR$2030:$AR$2041,$AS$2030:$AS$2041))),IF(SLOPE($AR$2030:$AR$2041,$AS$2030:$AS$2041)&gt;0.5,0.5,0)),0)</f>
        <v/>
      </c>
      <c r="AV2053">
        <f>($AQ$2042+(AT2053*(AS2053-1)))</f>
        <v/>
      </c>
      <c r="AW2053">
        <f>($AR$2042+(AU2053*(AS2053-1)))</f>
        <v/>
      </c>
      <c r="AX2053">
        <f>IF(AT2053&gt;0,AV2053+AT2053,AV2053)</f>
        <v/>
      </c>
      <c r="AY2053">
        <f>IF(AU2053&lt;0,AW2053+AU2053,AW2053)</f>
        <v/>
      </c>
      <c r="BA2053" s="14">
        <f>IFERROR(AX2053-AQ2053,"")</f>
        <v/>
      </c>
      <c r="BB2053" s="14">
        <f>IFERROR(AY2053-AR2053,"")</f>
        <v/>
      </c>
      <c r="BD2053">
        <f>AH2053</f>
        <v/>
      </c>
      <c r="BE2053">
        <f>AI2053</f>
        <v/>
      </c>
      <c r="BF2053">
        <f>AJ2053</f>
        <v/>
      </c>
      <c r="BG2053" s="14">
        <f>L2053</f>
        <v/>
      </c>
      <c r="BH2053" s="14">
        <f>IF(X2053="","",X2053)</f>
        <v/>
      </c>
      <c r="BI2053" s="14">
        <f>IF(Y2053="","",Y2053)</f>
        <v/>
      </c>
      <c r="BJ2053">
        <f>Z2053</f>
        <v/>
      </c>
      <c r="BK2053">
        <f>AA2053</f>
        <v/>
      </c>
      <c r="BL2053">
        <f>IFERROR(AX2053,"")</f>
        <v/>
      </c>
      <c r="BM2053">
        <f>IFERROR(AY2053,"")</f>
        <v/>
      </c>
    </row>
    <row r="2054" ht="14.25" customHeight="1">
      <c r="A2054">
        <f>ALGLIB_SSA_XAUUSD!AA2054</f>
        <v/>
      </c>
      <c r="B2054">
        <f>IF($A2054="","",INDEX(ALGLIB_SSA_XAUUSD!$B$2:$B$2401,MATCH($A2054,ALGLIB_SSA_XAUUSD!$A$2:$A$2401,1)))</f>
        <v/>
      </c>
      <c r="C2054">
        <f>IF($A2054="","",INDEX(ALGLIB_SSA_XAUUSD!$C$2:$C$2401,MATCH($A2054,ALGLIB_SSA_XAUUSD!$A$2:$A$2401,1)))</f>
        <v/>
      </c>
      <c r="D2054" s="14">
        <f>IF($A2054="","",INT((ROW()-2)/12)+1)</f>
        <v/>
      </c>
      <c r="E2054" s="14">
        <f>IF($A2054="","",INDEX(ALGLIB_SSA_XAUUSD!$D$2:$D$2401,MATCH($A2054,ALGLIB_SSA_XAUUSD!$A$2:$A$2401,1)))</f>
        <v/>
      </c>
      <c r="F2054" s="14">
        <f>IF($A2054="","",INDEX(ALGLIB_SSA_XAUUSD!$E$2:$E$2401,MATCH($A2054,ALGLIB_SSA_XAUUSD!$A$2:$A$2401,1)))</f>
        <v/>
      </c>
      <c r="G2054" s="14">
        <f>IF($A2054="","",INDEX(ALGLIB_SSA_XAUUSD!$F$2:$F$2401,MATCH($A2054,ALGLIB_SSA_XAUUSD!$A$2:$A$2401,1)))</f>
        <v/>
      </c>
      <c r="H2054" s="14">
        <f>IF($A2054="","",INDEX(ALGLIB_SSA_XAUUSD!$G$2:$G$2401,MATCH($A2054,ALGLIB_SSA_XAUUSD!$A$2:$A$2401,1)))</f>
        <v/>
      </c>
      <c r="I2054" s="14">
        <f>IF($A2054="","",INDEX(ALGLIB_SSA_XAUUSD!$H$2:$H$2401,MATCH($A2054,ALGLIB_SSA_XAUUSD!$A$2:$A$2401,1)))</f>
        <v/>
      </c>
      <c r="J2054">
        <f>_xlfn.XLOOKUP($A2054,ALGLIB_SSA_XAUUSD!$AA$2:$AA$2401,ALGLIB_SSA_XAUUSD!$P$2:$P$2401,"",0)</f>
        <v/>
      </c>
      <c r="K2054">
        <f>_xlfn.XLOOKUP($A2054,ALGLIB_SSA_XAUUSD!$AA$2:$AA$2401,ALGLIB_SSA_XAUUSD!$Q$2:$Q$2401,"",0)</f>
        <v/>
      </c>
      <c r="L2054">
        <f>_xlfn.XLOOKUP($A2054,ALGLIB_SSA_XAUUSD!$AA$2:$AA$2401,ALGLIB_SSA_XAUUSD!$R$2:$R$2401,"",0)</f>
        <v/>
      </c>
      <c r="M2054">
        <f>_xlfn.XLOOKUP($A2054,ALGLIB_SSA_XAUUSD!$AA$2:$AA$2401,ALGLIB_SSA_XAUUSD!$S$2:$S$2401,"",0)</f>
        <v/>
      </c>
      <c r="N2054">
        <f>_xlfn.XLOOKUP($A2054,ALGLIB_SSA_XAUUSD!$AA$2:$AA$2401,ALGLIB_SSA_XAUUSD!$T$2:$T$2401,"",0)</f>
        <v/>
      </c>
      <c r="O2054">
        <f>_xlfn.XLOOKUP($A2054,ALGLIB_SSA_XAUUSD!$AA$2:$AA$2401,ALGLIB_SSA_XAUUSD!$U$2:$U$2401,"",0)</f>
        <v/>
      </c>
      <c r="P2054">
        <f>_xlfn.XLOOKUP($A2054,ALGLIB_SSA_XAUUSD!$AA$2:$AA$2401,ALGLIB_SSA_XAUUSD!$V$2:$V$2401,"",0)</f>
        <v/>
      </c>
      <c r="S2054">
        <f>A2054</f>
        <v/>
      </c>
      <c r="T2054">
        <f>J2054</f>
        <v/>
      </c>
      <c r="U2054">
        <f>K2054</f>
        <v/>
      </c>
      <c r="V2054" s="14">
        <f>IF($A2054="","",MOD(ROW()-2,12)+1)</f>
        <v/>
      </c>
      <c r="W2054">
        <f>L2054</f>
        <v/>
      </c>
      <c r="X2054" s="14">
        <f>IF(F2054="","",F2054)</f>
        <v/>
      </c>
      <c r="Y2054" s="14">
        <f>IF(G2054="","",G2054)</f>
        <v/>
      </c>
      <c r="Z2054">
        <f>M2054</f>
        <v/>
      </c>
      <c r="AA2054">
        <f>N2054</f>
        <v/>
      </c>
      <c r="AB2054" s="14">
        <f>IF(H2054="","",H2054)</f>
        <v/>
      </c>
      <c r="AC2054">
        <f>O2054</f>
        <v/>
      </c>
      <c r="AD2054" s="14">
        <f>IF(I2054="","",I2054)</f>
        <v/>
      </c>
      <c r="AE2054">
        <f>P2054</f>
        <v/>
      </c>
      <c r="AH2054">
        <f>IF(S2054&lt;&gt;"",S2054,AH2053+900)</f>
        <v/>
      </c>
      <c r="AI2054">
        <f>IF(T2054&lt;&gt;"",T2054,AI2053)</f>
        <v/>
      </c>
      <c r="AJ2054">
        <f>IF(U2054&lt;&gt;"",U2054,AJ2053)</f>
        <v/>
      </c>
      <c r="AK2054">
        <f>IF(W2054&lt;&gt;"",W2054,"")</f>
        <v/>
      </c>
      <c r="AL2054" s="14">
        <f>IF(X2054&lt;&gt;"",X2054,"")</f>
        <v/>
      </c>
      <c r="AM2054" s="14">
        <f>IF(Y2054&lt;&gt;"",Y2054,"")</f>
        <v/>
      </c>
      <c r="AN2054" s="14">
        <f>IF(OR(AL2054="",AM2054=""),"",AL2054-AM2054)</f>
        <v/>
      </c>
      <c r="AO2054">
        <f>IF(AN2054="","",IF(AN2054&gt;0,"Bullish","Bearish"))</f>
        <v/>
      </c>
      <c r="AP2054">
        <f>IF(AO2054="",AP2053,AO2054)</f>
        <v/>
      </c>
      <c r="AQ2054" s="14">
        <f>IF(AB2054&lt;&gt;"",AB2054,"")</f>
        <v/>
      </c>
      <c r="AR2054" s="14">
        <f>IF(AD2054&lt;&gt;"",AD2054,"")</f>
        <v/>
      </c>
      <c r="AS2054">
        <f>IF(AS2053+1=13,1,AS2053+1)</f>
        <v/>
      </c>
      <c r="AT2054">
        <f>IFERROR(IF(SLOPE($AQ$2042:$AQ$2053,$AS$2042:$AS$2053)&gt;0,MIN(3,ABS(SLOPE($AQ$2042:$AQ$2053,$AS$2042:$AS$2053))),IF(SLOPE($AQ$2042:$AQ$2053,$AS$2042:$AS$2053)&lt;-0.5,-0.5,0)),0)</f>
        <v/>
      </c>
      <c r="AU2054">
        <f>IFERROR(IF(SLOPE($AR$2042:$AR$2053,$AS$2042:$AS$2053)&lt;0,MAX(-3,-ABS(SLOPE($AR$2042:$AR$2053,$AS$2042:$AS$2053))),IF(SLOPE($AR$2042:$AR$2053,$AS$2042:$AS$2053)&gt;0.5,0.5,0)),0)</f>
        <v/>
      </c>
      <c r="AV2054">
        <f>($AQ$2054+(AT2054*(AS2054-1)))</f>
        <v/>
      </c>
      <c r="AW2054">
        <f>($AR$2054+(AU2054*(AS2054-1)))</f>
        <v/>
      </c>
      <c r="AX2054">
        <f>IF(AT2054&gt;0,AV2054+AT2054,AV2054)</f>
        <v/>
      </c>
      <c r="AY2054">
        <f>IF(AU2054&lt;0,AW2054+AU2054,AW2054)</f>
        <v/>
      </c>
      <c r="BA2054" s="14">
        <f>IFERROR(AX2054-AQ2054,"")</f>
        <v/>
      </c>
      <c r="BB2054" s="14">
        <f>IFERROR(AY2054-AR2054,"")</f>
        <v/>
      </c>
      <c r="BD2054">
        <f>AH2054</f>
        <v/>
      </c>
      <c r="BE2054">
        <f>AI2054</f>
        <v/>
      </c>
      <c r="BF2054">
        <f>AJ2054</f>
        <v/>
      </c>
      <c r="BG2054" s="14">
        <f>L2054</f>
        <v/>
      </c>
      <c r="BH2054" s="14">
        <f>IF(X2054="","",X2054)</f>
        <v/>
      </c>
      <c r="BI2054" s="14">
        <f>IF(Y2054="","",Y2054)</f>
        <v/>
      </c>
      <c r="BJ2054">
        <f>Z2054</f>
        <v/>
      </c>
      <c r="BK2054">
        <f>AA2054</f>
        <v/>
      </c>
      <c r="BL2054">
        <f>IFERROR(AX2054,"")</f>
        <v/>
      </c>
      <c r="BM2054">
        <f>IFERROR(AY2054,"")</f>
        <v/>
      </c>
    </row>
    <row r="2055" ht="14.25" customHeight="1">
      <c r="A2055">
        <f>ALGLIB_SSA_XAUUSD!AA2055</f>
        <v/>
      </c>
      <c r="B2055">
        <f>IF($A2055="","",INDEX(ALGLIB_SSA_XAUUSD!$B$2:$B$2401,MATCH($A2055,ALGLIB_SSA_XAUUSD!$A$2:$A$2401,1)))</f>
        <v/>
      </c>
      <c r="C2055">
        <f>IF($A2055="","",INDEX(ALGLIB_SSA_XAUUSD!$C$2:$C$2401,MATCH($A2055,ALGLIB_SSA_XAUUSD!$A$2:$A$2401,1)))</f>
        <v/>
      </c>
      <c r="D2055" s="14">
        <f>IF($A2055="","",INT((ROW()-2)/12)+1)</f>
        <v/>
      </c>
      <c r="E2055" s="14">
        <f>IF(AND(E2066&lt;&gt;"",D2066=D2054+1),E2054+(E2066-E2054)*1/12,"")</f>
        <v/>
      </c>
      <c r="F2055" s="14">
        <f>IF(AND(F2066&lt;&gt;"",D2066=D2054+1),F2054+(F2066-F2054)*1/12,"")</f>
        <v/>
      </c>
      <c r="G2055" s="14">
        <f>IF(AND(G2066&lt;&gt;"",D2066=D2054+1),G2054+(G2066-G2054)*1/12,"")</f>
        <v/>
      </c>
      <c r="H2055" s="14">
        <f>IF(AND(H2066&lt;&gt;"",D2066=D2054+1),H2054+(H2066-H2054)*1/12,"")</f>
        <v/>
      </c>
      <c r="I2055" s="14">
        <f>IF(AND(L2066&lt;&gt;"",D2066=D2054+1),I2054+(I2066-I2054)*1/12,"")</f>
        <v/>
      </c>
      <c r="J2055">
        <f>_xlfn.XLOOKUP($A2055,ALGLIB_SSA_XAUUSD!$AA$2:$AA$2401,ALGLIB_SSA_XAUUSD!$P$2:$P$2401,"",0)</f>
        <v/>
      </c>
      <c r="K2055">
        <f>_xlfn.XLOOKUP($A2055,ALGLIB_SSA_XAUUSD!$AA$2:$AA$2401,ALGLIB_SSA_XAUUSD!$Q$2:$Q$2401,"",0)</f>
        <v/>
      </c>
      <c r="L2055">
        <f>_xlfn.XLOOKUP($A2055,ALGLIB_SSA_XAUUSD!$AA$2:$AA$2401,ALGLIB_SSA_XAUUSD!$R$2:$R$2401,"",0)</f>
        <v/>
      </c>
      <c r="M2055">
        <f>_xlfn.XLOOKUP($A2055,ALGLIB_SSA_XAUUSD!$AA$2:$AA$2401,ALGLIB_SSA_XAUUSD!$S$2:$S$2401,"",0)</f>
        <v/>
      </c>
      <c r="N2055">
        <f>_xlfn.XLOOKUP($A2055,ALGLIB_SSA_XAUUSD!$AA$2:$AA$2401,ALGLIB_SSA_XAUUSD!$T$2:$T$2401,"",0)</f>
        <v/>
      </c>
      <c r="O2055">
        <f>_xlfn.XLOOKUP($A2055,ALGLIB_SSA_XAUUSD!$AA$2:$AA$2401,ALGLIB_SSA_XAUUSD!$U$2:$U$2401,"",0)</f>
        <v/>
      </c>
      <c r="P2055">
        <f>_xlfn.XLOOKUP($A2055,ALGLIB_SSA_XAUUSD!$AA$2:$AA$2401,ALGLIB_SSA_XAUUSD!$V$2:$V$2401,"",0)</f>
        <v/>
      </c>
      <c r="S2055">
        <f>A2055</f>
        <v/>
      </c>
      <c r="T2055">
        <f>J2055</f>
        <v/>
      </c>
      <c r="U2055">
        <f>K2055</f>
        <v/>
      </c>
      <c r="V2055" s="14">
        <f>IF($A2055="","",MOD(ROW()-2,12)+1)</f>
        <v/>
      </c>
      <c r="W2055">
        <f>L2055</f>
        <v/>
      </c>
      <c r="X2055" s="14">
        <f>IF(F2055="","",F2055)</f>
        <v/>
      </c>
      <c r="Y2055" s="14">
        <f>IF(G2055="","",G2055)</f>
        <v/>
      </c>
      <c r="Z2055">
        <f>M2055</f>
        <v/>
      </c>
      <c r="AA2055">
        <f>N2055</f>
        <v/>
      </c>
      <c r="AB2055" s="14">
        <f>IF(H2055="","",H2055)</f>
        <v/>
      </c>
      <c r="AC2055">
        <f>O2055</f>
        <v/>
      </c>
      <c r="AD2055" s="14">
        <f>IF(I2055="","",I2055)</f>
        <v/>
      </c>
      <c r="AE2055">
        <f>P2055</f>
        <v/>
      </c>
      <c r="AH2055">
        <f>IF(S2055&lt;&gt;"",S2055,AH2054+900)</f>
        <v/>
      </c>
      <c r="AI2055">
        <f>IF(T2055&lt;&gt;"",T2055,AI2054)</f>
        <v/>
      </c>
      <c r="AJ2055">
        <f>IF(U2055&lt;&gt;"",U2055,AJ2054)</f>
        <v/>
      </c>
      <c r="AK2055">
        <f>IF(W2055&lt;&gt;"",W2055,"")</f>
        <v/>
      </c>
      <c r="AL2055" s="14">
        <f>IF(X2055&lt;&gt;"",X2055,"")</f>
        <v/>
      </c>
      <c r="AM2055" s="14">
        <f>IF(Y2055&lt;&gt;"",Y2055,"")</f>
        <v/>
      </c>
      <c r="AN2055" s="14">
        <f>IF(OR(AL2055="",AM2055=""),"",AL2055-AM2055)</f>
        <v/>
      </c>
      <c r="AO2055">
        <f>IF(AN2055="","",IF(AN2055&gt;0,"Bullish","Bearish"))</f>
        <v/>
      </c>
      <c r="AP2055">
        <f>IF(AO2055="",AP2054,AO2055)</f>
        <v/>
      </c>
      <c r="AQ2055" s="14">
        <f>IF(AB2055&lt;&gt;"",AB2055,"")</f>
        <v/>
      </c>
      <c r="AR2055" s="14">
        <f>IF(AD2055&lt;&gt;"",AD2055,"")</f>
        <v/>
      </c>
      <c r="AS2055">
        <f>IF(AS2054+1=13,1,AS2054+1)</f>
        <v/>
      </c>
      <c r="AT2055">
        <f>IFERROR(IF(SLOPE($AQ$2042:$AQ$2053,$AS$2042:$AS$2053)&gt;0,MIN(3,ABS(SLOPE($AQ$2042:$AQ$2053,$AS$2042:$AS$2053))),IF(SLOPE($AQ$2042:$AQ$2053,$AS$2042:$AS$2053)&lt;-0.5,-0.5,0)),0)</f>
        <v/>
      </c>
      <c r="AU2055">
        <f>IFERROR(IF(SLOPE($AR$2042:$AR$2053,$AS$2042:$AS$2053)&lt;0,MAX(-3,-ABS(SLOPE($AR$2042:$AR$2053,$AS$2042:$AS$2053))),IF(SLOPE($AR$2042:$AR$2053,$AS$2042:$AS$2053)&gt;0.5,0.5,0)),0)</f>
        <v/>
      </c>
      <c r="AV2055">
        <f>($AQ$2054+(AT2055*(AS2055-1)))</f>
        <v/>
      </c>
      <c r="AW2055">
        <f>($AR$2054+(AU2055*(AS2055-1)))</f>
        <v/>
      </c>
      <c r="AX2055">
        <f>IF(AT2055&gt;0,AV2055+AT2055,AV2055)</f>
        <v/>
      </c>
      <c r="AY2055">
        <f>IF(AU2055&lt;0,AW2055+AU2055,AW2055)</f>
        <v/>
      </c>
      <c r="BA2055" s="14">
        <f>IFERROR(AX2055-AQ2055,"")</f>
        <v/>
      </c>
      <c r="BB2055" s="14">
        <f>IFERROR(AY2055-AR2055,"")</f>
        <v/>
      </c>
      <c r="BD2055">
        <f>AH2055</f>
        <v/>
      </c>
      <c r="BE2055">
        <f>AI2055</f>
        <v/>
      </c>
      <c r="BF2055">
        <f>AJ2055</f>
        <v/>
      </c>
      <c r="BG2055" s="14">
        <f>L2055</f>
        <v/>
      </c>
      <c r="BH2055" s="14">
        <f>IF(X2055="","",X2055)</f>
        <v/>
      </c>
      <c r="BI2055" s="14">
        <f>IF(Y2055="","",Y2055)</f>
        <v/>
      </c>
      <c r="BJ2055">
        <f>Z2055</f>
        <v/>
      </c>
      <c r="BK2055">
        <f>AA2055</f>
        <v/>
      </c>
      <c r="BL2055">
        <f>IFERROR(AX2055,"")</f>
        <v/>
      </c>
      <c r="BM2055">
        <f>IFERROR(AY2055,"")</f>
        <v/>
      </c>
    </row>
    <row r="2056" ht="14.25" customHeight="1">
      <c r="A2056">
        <f>ALGLIB_SSA_XAUUSD!AA2056</f>
        <v/>
      </c>
      <c r="B2056">
        <f>IF($A2056="","",INDEX(ALGLIB_SSA_XAUUSD!$B$2:$B$2401,MATCH($A2056,ALGLIB_SSA_XAUUSD!$A$2:$A$2401,1)))</f>
        <v/>
      </c>
      <c r="C2056">
        <f>IF($A2056="","",INDEX(ALGLIB_SSA_XAUUSD!$C$2:$C$2401,MATCH($A2056,ALGLIB_SSA_XAUUSD!$A$2:$A$2401,1)))</f>
        <v/>
      </c>
      <c r="D2056" s="14">
        <f>IF($A2056="","",INT((ROW()-2)/12)+1)</f>
        <v/>
      </c>
      <c r="E2056" s="14">
        <f>IF(AND(E2066&lt;&gt;"",D2066=D2054+1),E2054+(E2066-E2054)*2/12,"")</f>
        <v/>
      </c>
      <c r="F2056" s="14">
        <f>IF(AND(F2066&lt;&gt;"",D2066=D2054+1),F2054+(F2066-F2054)*2/12,"")</f>
        <v/>
      </c>
      <c r="G2056" s="14">
        <f>IF(AND(G2066&lt;&gt;"",D2066=D2054+1),G2054+(G2066-G2054)*2/12,"")</f>
        <v/>
      </c>
      <c r="H2056" s="14">
        <f>IF(AND(H2066&lt;&gt;"",D2066=D2054+1),H2054+(H2066-H2054)*2/12,"")</f>
        <v/>
      </c>
      <c r="I2056" s="14">
        <f>IF(AND(L2066&lt;&gt;"",D2066=D2054+1),I2054+(I2066-I2054)*2/12,"")</f>
        <v/>
      </c>
      <c r="J2056">
        <f>_xlfn.XLOOKUP($A2056,ALGLIB_SSA_XAUUSD!$AA$2:$AA$2401,ALGLIB_SSA_XAUUSD!$P$2:$P$2401,"",0)</f>
        <v/>
      </c>
      <c r="K2056">
        <f>_xlfn.XLOOKUP($A2056,ALGLIB_SSA_XAUUSD!$AA$2:$AA$2401,ALGLIB_SSA_XAUUSD!$Q$2:$Q$2401,"",0)</f>
        <v/>
      </c>
      <c r="L2056">
        <f>_xlfn.XLOOKUP($A2056,ALGLIB_SSA_XAUUSD!$AA$2:$AA$2401,ALGLIB_SSA_XAUUSD!$R$2:$R$2401,"",0)</f>
        <v/>
      </c>
      <c r="M2056">
        <f>_xlfn.XLOOKUP($A2056,ALGLIB_SSA_XAUUSD!$AA$2:$AA$2401,ALGLIB_SSA_XAUUSD!$S$2:$S$2401,"",0)</f>
        <v/>
      </c>
      <c r="N2056">
        <f>_xlfn.XLOOKUP($A2056,ALGLIB_SSA_XAUUSD!$AA$2:$AA$2401,ALGLIB_SSA_XAUUSD!$T$2:$T$2401,"",0)</f>
        <v/>
      </c>
      <c r="O2056">
        <f>_xlfn.XLOOKUP($A2056,ALGLIB_SSA_XAUUSD!$AA$2:$AA$2401,ALGLIB_SSA_XAUUSD!$U$2:$U$2401,"",0)</f>
        <v/>
      </c>
      <c r="P2056">
        <f>_xlfn.XLOOKUP($A2056,ALGLIB_SSA_XAUUSD!$AA$2:$AA$2401,ALGLIB_SSA_XAUUSD!$V$2:$V$2401,"",0)</f>
        <v/>
      </c>
      <c r="S2056">
        <f>A2056</f>
        <v/>
      </c>
      <c r="T2056">
        <f>J2056</f>
        <v/>
      </c>
      <c r="U2056">
        <f>K2056</f>
        <v/>
      </c>
      <c r="V2056" s="14">
        <f>IF($A2056="","",MOD(ROW()-2,12)+1)</f>
        <v/>
      </c>
      <c r="W2056">
        <f>L2056</f>
        <v/>
      </c>
      <c r="X2056" s="14">
        <f>IF(F2056="","",F2056)</f>
        <v/>
      </c>
      <c r="Y2056" s="14">
        <f>IF(G2056="","",G2056)</f>
        <v/>
      </c>
      <c r="Z2056">
        <f>M2056</f>
        <v/>
      </c>
      <c r="AA2056">
        <f>N2056</f>
        <v/>
      </c>
      <c r="AB2056" s="14">
        <f>IF(H2056="","",H2056)</f>
        <v/>
      </c>
      <c r="AC2056">
        <f>O2056</f>
        <v/>
      </c>
      <c r="AD2056" s="14">
        <f>IF(I2056="","",I2056)</f>
        <v/>
      </c>
      <c r="AE2056">
        <f>P2056</f>
        <v/>
      </c>
      <c r="AH2056">
        <f>IF(S2056&lt;&gt;"",S2056,AH2055+900)</f>
        <v/>
      </c>
      <c r="AI2056">
        <f>IF(T2056&lt;&gt;"",T2056,AI2055)</f>
        <v/>
      </c>
      <c r="AJ2056">
        <f>IF(U2056&lt;&gt;"",U2056,AJ2055)</f>
        <v/>
      </c>
      <c r="AK2056">
        <f>IF(W2056&lt;&gt;"",W2056,"")</f>
        <v/>
      </c>
      <c r="AL2056" s="14">
        <f>IF(X2056&lt;&gt;"",X2056,"")</f>
        <v/>
      </c>
      <c r="AM2056" s="14">
        <f>IF(Y2056&lt;&gt;"",Y2056,"")</f>
        <v/>
      </c>
      <c r="AN2056" s="14">
        <f>IF(OR(AL2056="",AM2056=""),"",AL2056-AM2056)</f>
        <v/>
      </c>
      <c r="AO2056">
        <f>IF(AN2056="","",IF(AN2056&gt;0,"Bullish","Bearish"))</f>
        <v/>
      </c>
      <c r="AP2056">
        <f>IF(AO2056="",AP2055,AO2056)</f>
        <v/>
      </c>
      <c r="AQ2056" s="14">
        <f>IF(AB2056&lt;&gt;"",AB2056,"")</f>
        <v/>
      </c>
      <c r="AR2056" s="14">
        <f>IF(AD2056&lt;&gt;"",AD2056,"")</f>
        <v/>
      </c>
      <c r="AS2056">
        <f>IF(AS2055+1=13,1,AS2055+1)</f>
        <v/>
      </c>
      <c r="AT2056">
        <f>IFERROR(IF(SLOPE($AQ$2042:$AQ$2053,$AS$2042:$AS$2053)&gt;0,MIN(3,ABS(SLOPE($AQ$2042:$AQ$2053,$AS$2042:$AS$2053))),IF(SLOPE($AQ$2042:$AQ$2053,$AS$2042:$AS$2053)&lt;-0.5,-0.5,0)),0)</f>
        <v/>
      </c>
      <c r="AU2056">
        <f>IFERROR(IF(SLOPE($AR$2042:$AR$2053,$AS$2042:$AS$2053)&lt;0,MAX(-3,-ABS(SLOPE($AR$2042:$AR$2053,$AS$2042:$AS$2053))),IF(SLOPE($AR$2042:$AR$2053,$AS$2042:$AS$2053)&gt;0.5,0.5,0)),0)</f>
        <v/>
      </c>
      <c r="AV2056">
        <f>($AQ$2054+(AT2056*(AS2056-1)))</f>
        <v/>
      </c>
      <c r="AW2056">
        <f>($AR$2054+(AU2056*(AS2056-1)))</f>
        <v/>
      </c>
      <c r="AX2056">
        <f>IF(AT2056&gt;0,AV2056+AT2056,AV2056)</f>
        <v/>
      </c>
      <c r="AY2056">
        <f>IF(AU2056&lt;0,AW2056+AU2056,AW2056)</f>
        <v/>
      </c>
      <c r="BA2056" s="14">
        <f>IFERROR(AX2056-AQ2056,"")</f>
        <v/>
      </c>
      <c r="BB2056" s="14">
        <f>IFERROR(AY2056-AR2056,"")</f>
        <v/>
      </c>
      <c r="BD2056">
        <f>AH2056</f>
        <v/>
      </c>
      <c r="BE2056">
        <f>AI2056</f>
        <v/>
      </c>
      <c r="BF2056">
        <f>AJ2056</f>
        <v/>
      </c>
      <c r="BG2056" s="14">
        <f>L2056</f>
        <v/>
      </c>
      <c r="BH2056" s="14">
        <f>IF(X2056="","",X2056)</f>
        <v/>
      </c>
      <c r="BI2056" s="14">
        <f>IF(Y2056="","",Y2056)</f>
        <v/>
      </c>
      <c r="BJ2056">
        <f>Z2056</f>
        <v/>
      </c>
      <c r="BK2056">
        <f>AA2056</f>
        <v/>
      </c>
      <c r="BL2056">
        <f>IFERROR(AX2056,"")</f>
        <v/>
      </c>
      <c r="BM2056">
        <f>IFERROR(AY2056,"")</f>
        <v/>
      </c>
    </row>
    <row r="2057" ht="14.25" customHeight="1">
      <c r="A2057">
        <f>ALGLIB_SSA_XAUUSD!AA2057</f>
        <v/>
      </c>
      <c r="B2057">
        <f>IF($A2057="","",INDEX(ALGLIB_SSA_XAUUSD!$B$2:$B$2401,MATCH($A2057,ALGLIB_SSA_XAUUSD!$A$2:$A$2401,1)))</f>
        <v/>
      </c>
      <c r="C2057">
        <f>IF($A2057="","",INDEX(ALGLIB_SSA_XAUUSD!$C$2:$C$2401,MATCH($A2057,ALGLIB_SSA_XAUUSD!$A$2:$A$2401,1)))</f>
        <v/>
      </c>
      <c r="D2057" s="14">
        <f>IF($A2057="","",INT((ROW()-2)/12)+1)</f>
        <v/>
      </c>
      <c r="E2057" s="14">
        <f>IF(AND(E2066&lt;&gt;"",D2066=D2054+1),E2054+(E2066-E2054)*3/12,"")</f>
        <v/>
      </c>
      <c r="F2057" s="14">
        <f>IF(AND(F2066&lt;&gt;"",D2066=D2054+1),F2054+(F2066-F2054)*3/12,"")</f>
        <v/>
      </c>
      <c r="G2057" s="14">
        <f>IF(AND(G2066&lt;&gt;"",D2066=D2054+1),G2054+(G2066-G2054)*3/12,"")</f>
        <v/>
      </c>
      <c r="H2057" s="14">
        <f>IF(AND(H2066&lt;&gt;"",D2066=D2054+1),H2054+(H2066-H2054)*3/12,"")</f>
        <v/>
      </c>
      <c r="I2057" s="14">
        <f>IF(AND(L2066&lt;&gt;"",D2066=D2054+1),I2054+(I2066-I2054)*3/12,"")</f>
        <v/>
      </c>
      <c r="J2057">
        <f>_xlfn.XLOOKUP($A2057,ALGLIB_SSA_XAUUSD!$AA$2:$AA$2401,ALGLIB_SSA_XAUUSD!$P$2:$P$2401,"",0)</f>
        <v/>
      </c>
      <c r="K2057">
        <f>_xlfn.XLOOKUP($A2057,ALGLIB_SSA_XAUUSD!$AA$2:$AA$2401,ALGLIB_SSA_XAUUSD!$Q$2:$Q$2401,"",0)</f>
        <v/>
      </c>
      <c r="L2057">
        <f>_xlfn.XLOOKUP($A2057,ALGLIB_SSA_XAUUSD!$AA$2:$AA$2401,ALGLIB_SSA_XAUUSD!$R$2:$R$2401,"",0)</f>
        <v/>
      </c>
      <c r="M2057">
        <f>_xlfn.XLOOKUP($A2057,ALGLIB_SSA_XAUUSD!$AA$2:$AA$2401,ALGLIB_SSA_XAUUSD!$S$2:$S$2401,"",0)</f>
        <v/>
      </c>
      <c r="N2057">
        <f>_xlfn.XLOOKUP($A2057,ALGLIB_SSA_XAUUSD!$AA$2:$AA$2401,ALGLIB_SSA_XAUUSD!$T$2:$T$2401,"",0)</f>
        <v/>
      </c>
      <c r="O2057">
        <f>_xlfn.XLOOKUP($A2057,ALGLIB_SSA_XAUUSD!$AA$2:$AA$2401,ALGLIB_SSA_XAUUSD!$U$2:$U$2401,"",0)</f>
        <v/>
      </c>
      <c r="P2057">
        <f>_xlfn.XLOOKUP($A2057,ALGLIB_SSA_XAUUSD!$AA$2:$AA$2401,ALGLIB_SSA_XAUUSD!$V$2:$V$2401,"",0)</f>
        <v/>
      </c>
      <c r="S2057">
        <f>A2057</f>
        <v/>
      </c>
      <c r="T2057">
        <f>J2057</f>
        <v/>
      </c>
      <c r="U2057">
        <f>K2057</f>
        <v/>
      </c>
      <c r="V2057" s="14">
        <f>IF($A2057="","",MOD(ROW()-2,12)+1)</f>
        <v/>
      </c>
      <c r="W2057">
        <f>L2057</f>
        <v/>
      </c>
      <c r="X2057" s="14">
        <f>IF(F2057="","",F2057)</f>
        <v/>
      </c>
      <c r="Y2057" s="14">
        <f>IF(G2057="","",G2057)</f>
        <v/>
      </c>
      <c r="Z2057">
        <f>M2057</f>
        <v/>
      </c>
      <c r="AA2057">
        <f>N2057</f>
        <v/>
      </c>
      <c r="AB2057" s="14">
        <f>IF(H2057="","",H2057)</f>
        <v/>
      </c>
      <c r="AC2057">
        <f>O2057</f>
        <v/>
      </c>
      <c r="AD2057" s="14">
        <f>IF(I2057="","",I2057)</f>
        <v/>
      </c>
      <c r="AE2057">
        <f>P2057</f>
        <v/>
      </c>
      <c r="AH2057">
        <f>IF(S2057&lt;&gt;"",S2057,AH2056+900)</f>
        <v/>
      </c>
      <c r="AI2057">
        <f>IF(T2057&lt;&gt;"",T2057,AI2056)</f>
        <v/>
      </c>
      <c r="AJ2057">
        <f>IF(U2057&lt;&gt;"",U2057,AJ2056)</f>
        <v/>
      </c>
      <c r="AK2057">
        <f>IF(W2057&lt;&gt;"",W2057,"")</f>
        <v/>
      </c>
      <c r="AL2057" s="14">
        <f>IF(X2057&lt;&gt;"",X2057,"")</f>
        <v/>
      </c>
      <c r="AM2057" s="14">
        <f>IF(Y2057&lt;&gt;"",Y2057,"")</f>
        <v/>
      </c>
      <c r="AN2057" s="14">
        <f>IF(OR(AL2057="",AM2057=""),"",AL2057-AM2057)</f>
        <v/>
      </c>
      <c r="AO2057">
        <f>IF(AN2057="","",IF(AN2057&gt;0,"Bullish","Bearish"))</f>
        <v/>
      </c>
      <c r="AP2057">
        <f>IF(AO2057="",AP2056,AO2057)</f>
        <v/>
      </c>
      <c r="AQ2057" s="14">
        <f>IF(AB2057&lt;&gt;"",AB2057,"")</f>
        <v/>
      </c>
      <c r="AR2057" s="14">
        <f>IF(AD2057&lt;&gt;"",AD2057,"")</f>
        <v/>
      </c>
      <c r="AS2057">
        <f>IF(AS2056+1=13,1,AS2056+1)</f>
        <v/>
      </c>
      <c r="AT2057">
        <f>IFERROR(IF(SLOPE($AQ$2042:$AQ$2053,$AS$2042:$AS$2053)&gt;0,MIN(3,ABS(SLOPE($AQ$2042:$AQ$2053,$AS$2042:$AS$2053))),IF(SLOPE($AQ$2042:$AQ$2053,$AS$2042:$AS$2053)&lt;-0.5,-0.5,0)),0)</f>
        <v/>
      </c>
      <c r="AU2057">
        <f>IFERROR(IF(SLOPE($AR$2042:$AR$2053,$AS$2042:$AS$2053)&lt;0,MAX(-3,-ABS(SLOPE($AR$2042:$AR$2053,$AS$2042:$AS$2053))),IF(SLOPE($AR$2042:$AR$2053,$AS$2042:$AS$2053)&gt;0.5,0.5,0)),0)</f>
        <v/>
      </c>
      <c r="AV2057">
        <f>($AQ$2054+(AT2057*(AS2057-1)))</f>
        <v/>
      </c>
      <c r="AW2057">
        <f>($AR$2054+(AU2057*(AS2057-1)))</f>
        <v/>
      </c>
      <c r="AX2057">
        <f>IF(AT2057&gt;0,AV2057+AT2057,AV2057)</f>
        <v/>
      </c>
      <c r="AY2057">
        <f>IF(AU2057&lt;0,AW2057+AU2057,AW2057)</f>
        <v/>
      </c>
      <c r="BA2057" s="14">
        <f>IFERROR(AX2057-AQ2057,"")</f>
        <v/>
      </c>
      <c r="BB2057" s="14">
        <f>IFERROR(AY2057-AR2057,"")</f>
        <v/>
      </c>
      <c r="BD2057">
        <f>AH2057</f>
        <v/>
      </c>
      <c r="BE2057">
        <f>AI2057</f>
        <v/>
      </c>
      <c r="BF2057">
        <f>AJ2057</f>
        <v/>
      </c>
      <c r="BG2057" s="14">
        <f>L2057</f>
        <v/>
      </c>
      <c r="BH2057" s="14">
        <f>IF(X2057="","",X2057)</f>
        <v/>
      </c>
      <c r="BI2057" s="14">
        <f>IF(Y2057="","",Y2057)</f>
        <v/>
      </c>
      <c r="BJ2057">
        <f>Z2057</f>
        <v/>
      </c>
      <c r="BK2057">
        <f>AA2057</f>
        <v/>
      </c>
      <c r="BL2057">
        <f>IFERROR(AX2057,"")</f>
        <v/>
      </c>
      <c r="BM2057">
        <f>IFERROR(AY2057,"")</f>
        <v/>
      </c>
    </row>
    <row r="2058" ht="14.25" customHeight="1">
      <c r="A2058">
        <f>ALGLIB_SSA_XAUUSD!AA2058</f>
        <v/>
      </c>
      <c r="B2058">
        <f>IF($A2058="","",INDEX(ALGLIB_SSA_XAUUSD!$B$2:$B$2401,MATCH($A2058,ALGLIB_SSA_XAUUSD!$A$2:$A$2401,1)))</f>
        <v/>
      </c>
      <c r="C2058">
        <f>IF($A2058="","",INDEX(ALGLIB_SSA_XAUUSD!$C$2:$C$2401,MATCH($A2058,ALGLIB_SSA_XAUUSD!$A$2:$A$2401,1)))</f>
        <v/>
      </c>
      <c r="D2058" s="14">
        <f>IF($A2058="","",INT((ROW()-2)/12)+1)</f>
        <v/>
      </c>
      <c r="E2058" s="14">
        <f>IF(AND(E2066&lt;&gt;"",D2066=D2054+1),E2054+(E2066-E2054)*4/12,"")</f>
        <v/>
      </c>
      <c r="F2058" s="14">
        <f>IF(AND(F2066&lt;&gt;"",D2066=D2054+1),F2054+(F2066-F2054)*4/12,"")</f>
        <v/>
      </c>
      <c r="G2058" s="14">
        <f>IF(AND(G2066&lt;&gt;"",D2066=D2054+1),G2054+(G2066-G2054)*4/12,"")</f>
        <v/>
      </c>
      <c r="H2058" s="14">
        <f>IF(AND(H2066&lt;&gt;"",D2066=D2054+1),H2054+(H2066-H2054)*4/12,"")</f>
        <v/>
      </c>
      <c r="I2058" s="14">
        <f>IF(AND(L2066&lt;&gt;"",D2066=D2054+1),I2054+(I2066-I2054)*4/12,"")</f>
        <v/>
      </c>
      <c r="J2058">
        <f>_xlfn.XLOOKUP($A2058,ALGLIB_SSA_XAUUSD!$AA$2:$AA$2401,ALGLIB_SSA_XAUUSD!$P$2:$P$2401,"",0)</f>
        <v/>
      </c>
      <c r="K2058">
        <f>_xlfn.XLOOKUP($A2058,ALGLIB_SSA_XAUUSD!$AA$2:$AA$2401,ALGLIB_SSA_XAUUSD!$Q$2:$Q$2401,"",0)</f>
        <v/>
      </c>
      <c r="L2058">
        <f>_xlfn.XLOOKUP($A2058,ALGLIB_SSA_XAUUSD!$AA$2:$AA$2401,ALGLIB_SSA_XAUUSD!$R$2:$R$2401,"",0)</f>
        <v/>
      </c>
      <c r="M2058">
        <f>_xlfn.XLOOKUP($A2058,ALGLIB_SSA_XAUUSD!$AA$2:$AA$2401,ALGLIB_SSA_XAUUSD!$S$2:$S$2401,"",0)</f>
        <v/>
      </c>
      <c r="N2058">
        <f>_xlfn.XLOOKUP($A2058,ALGLIB_SSA_XAUUSD!$AA$2:$AA$2401,ALGLIB_SSA_XAUUSD!$T$2:$T$2401,"",0)</f>
        <v/>
      </c>
      <c r="O2058">
        <f>_xlfn.XLOOKUP($A2058,ALGLIB_SSA_XAUUSD!$AA$2:$AA$2401,ALGLIB_SSA_XAUUSD!$U$2:$U$2401,"",0)</f>
        <v/>
      </c>
      <c r="P2058">
        <f>_xlfn.XLOOKUP($A2058,ALGLIB_SSA_XAUUSD!$AA$2:$AA$2401,ALGLIB_SSA_XAUUSD!$V$2:$V$2401,"",0)</f>
        <v/>
      </c>
      <c r="S2058">
        <f>A2058</f>
        <v/>
      </c>
      <c r="T2058">
        <f>J2058</f>
        <v/>
      </c>
      <c r="U2058">
        <f>K2058</f>
        <v/>
      </c>
      <c r="V2058" s="14">
        <f>IF($A2058="","",MOD(ROW()-2,12)+1)</f>
        <v/>
      </c>
      <c r="W2058">
        <f>L2058</f>
        <v/>
      </c>
      <c r="X2058" s="14">
        <f>IF(F2058="","",F2058)</f>
        <v/>
      </c>
      <c r="Y2058" s="14">
        <f>IF(G2058="","",G2058)</f>
        <v/>
      </c>
      <c r="Z2058">
        <f>M2058</f>
        <v/>
      </c>
      <c r="AA2058">
        <f>N2058</f>
        <v/>
      </c>
      <c r="AB2058" s="14">
        <f>IF(H2058="","",H2058)</f>
        <v/>
      </c>
      <c r="AC2058">
        <f>O2058</f>
        <v/>
      </c>
      <c r="AD2058" s="14">
        <f>IF(I2058="","",I2058)</f>
        <v/>
      </c>
      <c r="AE2058">
        <f>P2058</f>
        <v/>
      </c>
      <c r="AH2058">
        <f>IF(S2058&lt;&gt;"",S2058,AH2057+900)</f>
        <v/>
      </c>
      <c r="AI2058">
        <f>IF(T2058&lt;&gt;"",T2058,AI2057)</f>
        <v/>
      </c>
      <c r="AJ2058">
        <f>IF(U2058&lt;&gt;"",U2058,AJ2057)</f>
        <v/>
      </c>
      <c r="AK2058">
        <f>IF(W2058&lt;&gt;"",W2058,"")</f>
        <v/>
      </c>
      <c r="AL2058" s="14">
        <f>IF(X2058&lt;&gt;"",X2058,"")</f>
        <v/>
      </c>
      <c r="AM2058" s="14">
        <f>IF(Y2058&lt;&gt;"",Y2058,"")</f>
        <v/>
      </c>
      <c r="AN2058" s="14">
        <f>IF(OR(AL2058="",AM2058=""),"",AL2058-AM2058)</f>
        <v/>
      </c>
      <c r="AO2058">
        <f>IF(AN2058="","",IF(AN2058&gt;0,"Bullish","Bearish"))</f>
        <v/>
      </c>
      <c r="AP2058">
        <f>IF(AO2058="",AP2057,AO2058)</f>
        <v/>
      </c>
      <c r="AQ2058" s="14">
        <f>IF(AB2058&lt;&gt;"",AB2058,"")</f>
        <v/>
      </c>
      <c r="AR2058" s="14">
        <f>IF(AD2058&lt;&gt;"",AD2058,"")</f>
        <v/>
      </c>
      <c r="AS2058">
        <f>IF(AS2057+1=13,1,AS2057+1)</f>
        <v/>
      </c>
      <c r="AT2058">
        <f>IFERROR(IF(SLOPE($AQ$2042:$AQ$2053,$AS$2042:$AS$2053)&gt;0,MIN(3,ABS(SLOPE($AQ$2042:$AQ$2053,$AS$2042:$AS$2053))),IF(SLOPE($AQ$2042:$AQ$2053,$AS$2042:$AS$2053)&lt;-0.5,-0.5,0)),0)</f>
        <v/>
      </c>
      <c r="AU2058">
        <f>IFERROR(IF(SLOPE($AR$2042:$AR$2053,$AS$2042:$AS$2053)&lt;0,MAX(-3,-ABS(SLOPE($AR$2042:$AR$2053,$AS$2042:$AS$2053))),IF(SLOPE($AR$2042:$AR$2053,$AS$2042:$AS$2053)&gt;0.5,0.5,0)),0)</f>
        <v/>
      </c>
      <c r="AV2058">
        <f>($AQ$2054+(AT2058*(AS2058-1)))</f>
        <v/>
      </c>
      <c r="AW2058">
        <f>($AR$2054+(AU2058*(AS2058-1)))</f>
        <v/>
      </c>
      <c r="AX2058">
        <f>IF(AT2058&gt;0,AV2058+AT2058,AV2058)</f>
        <v/>
      </c>
      <c r="AY2058">
        <f>IF(AU2058&lt;0,AW2058+AU2058,AW2058)</f>
        <v/>
      </c>
      <c r="BA2058" s="14">
        <f>IFERROR(AX2058-AQ2058,"")</f>
        <v/>
      </c>
      <c r="BB2058" s="14">
        <f>IFERROR(AY2058-AR2058,"")</f>
        <v/>
      </c>
      <c r="BD2058">
        <f>AH2058</f>
        <v/>
      </c>
      <c r="BE2058">
        <f>AI2058</f>
        <v/>
      </c>
      <c r="BF2058">
        <f>AJ2058</f>
        <v/>
      </c>
      <c r="BG2058" s="14">
        <f>L2058</f>
        <v/>
      </c>
      <c r="BH2058" s="14">
        <f>IF(X2058="","",X2058)</f>
        <v/>
      </c>
      <c r="BI2058" s="14">
        <f>IF(Y2058="","",Y2058)</f>
        <v/>
      </c>
      <c r="BJ2058">
        <f>Z2058</f>
        <v/>
      </c>
      <c r="BK2058">
        <f>AA2058</f>
        <v/>
      </c>
      <c r="BL2058">
        <f>IFERROR(AX2058,"")</f>
        <v/>
      </c>
      <c r="BM2058">
        <f>IFERROR(AY2058,"")</f>
        <v/>
      </c>
    </row>
    <row r="2059" ht="14.25" customHeight="1">
      <c r="A2059">
        <f>ALGLIB_SSA_XAUUSD!AA2059</f>
        <v/>
      </c>
      <c r="B2059">
        <f>IF($A2059="","",INDEX(ALGLIB_SSA_XAUUSD!$B$2:$B$2401,MATCH($A2059,ALGLIB_SSA_XAUUSD!$A$2:$A$2401,1)))</f>
        <v/>
      </c>
      <c r="C2059">
        <f>IF($A2059="","",INDEX(ALGLIB_SSA_XAUUSD!$C$2:$C$2401,MATCH($A2059,ALGLIB_SSA_XAUUSD!$A$2:$A$2401,1)))</f>
        <v/>
      </c>
      <c r="D2059" s="14">
        <f>IF($A2059="","",INT((ROW()-2)/12)+1)</f>
        <v/>
      </c>
      <c r="E2059" s="14">
        <f>IF(AND(E2066&lt;&gt;"",D2066=D2054+1),E2054+(E2066-E2054)*5/12,"")</f>
        <v/>
      </c>
      <c r="F2059" s="14">
        <f>IF(AND(F2066&lt;&gt;"",D2066=D2054+1),F2054+(F2066-F2054)*5/12,"")</f>
        <v/>
      </c>
      <c r="G2059" s="14">
        <f>IF(AND(G2066&lt;&gt;"",D2066=D2054+1),G2054+(G2066-G2054)*5/12,"")</f>
        <v/>
      </c>
      <c r="H2059" s="14">
        <f>IF(AND(H2066&lt;&gt;"",D2066=D2054+1),H2054+(H2066-H2054)*5/12,"")</f>
        <v/>
      </c>
      <c r="I2059" s="14">
        <f>IF(AND(L2066&lt;&gt;"",D2066=D2054+1),I2054+(I2066-I2054)*5/12,"")</f>
        <v/>
      </c>
      <c r="J2059">
        <f>_xlfn.XLOOKUP($A2059,ALGLIB_SSA_XAUUSD!$AA$2:$AA$2401,ALGLIB_SSA_XAUUSD!$P$2:$P$2401,"",0)</f>
        <v/>
      </c>
      <c r="K2059">
        <f>_xlfn.XLOOKUP($A2059,ALGLIB_SSA_XAUUSD!$AA$2:$AA$2401,ALGLIB_SSA_XAUUSD!$Q$2:$Q$2401,"",0)</f>
        <v/>
      </c>
      <c r="L2059">
        <f>_xlfn.XLOOKUP($A2059,ALGLIB_SSA_XAUUSD!$AA$2:$AA$2401,ALGLIB_SSA_XAUUSD!$R$2:$R$2401,"",0)</f>
        <v/>
      </c>
      <c r="M2059">
        <f>_xlfn.XLOOKUP($A2059,ALGLIB_SSA_XAUUSD!$AA$2:$AA$2401,ALGLIB_SSA_XAUUSD!$S$2:$S$2401,"",0)</f>
        <v/>
      </c>
      <c r="N2059">
        <f>_xlfn.XLOOKUP($A2059,ALGLIB_SSA_XAUUSD!$AA$2:$AA$2401,ALGLIB_SSA_XAUUSD!$T$2:$T$2401,"",0)</f>
        <v/>
      </c>
      <c r="O2059">
        <f>_xlfn.XLOOKUP($A2059,ALGLIB_SSA_XAUUSD!$AA$2:$AA$2401,ALGLIB_SSA_XAUUSD!$U$2:$U$2401,"",0)</f>
        <v/>
      </c>
      <c r="P2059">
        <f>_xlfn.XLOOKUP($A2059,ALGLIB_SSA_XAUUSD!$AA$2:$AA$2401,ALGLIB_SSA_XAUUSD!$V$2:$V$2401,"",0)</f>
        <v/>
      </c>
      <c r="S2059">
        <f>A2059</f>
        <v/>
      </c>
      <c r="T2059">
        <f>J2059</f>
        <v/>
      </c>
      <c r="U2059">
        <f>K2059</f>
        <v/>
      </c>
      <c r="V2059" s="14">
        <f>IF($A2059="","",MOD(ROW()-2,12)+1)</f>
        <v/>
      </c>
      <c r="W2059">
        <f>L2059</f>
        <v/>
      </c>
      <c r="X2059" s="14">
        <f>IF(F2059="","",F2059)</f>
        <v/>
      </c>
      <c r="Y2059" s="14">
        <f>IF(G2059="","",G2059)</f>
        <v/>
      </c>
      <c r="Z2059">
        <f>M2059</f>
        <v/>
      </c>
      <c r="AA2059">
        <f>N2059</f>
        <v/>
      </c>
      <c r="AB2059" s="14">
        <f>IF(H2059="","",H2059)</f>
        <v/>
      </c>
      <c r="AC2059">
        <f>O2059</f>
        <v/>
      </c>
      <c r="AD2059" s="14">
        <f>IF(I2059="","",I2059)</f>
        <v/>
      </c>
      <c r="AE2059">
        <f>P2059</f>
        <v/>
      </c>
      <c r="AH2059">
        <f>IF(S2059&lt;&gt;"",S2059,AH2058+900)</f>
        <v/>
      </c>
      <c r="AI2059">
        <f>IF(T2059&lt;&gt;"",T2059,AI2058)</f>
        <v/>
      </c>
      <c r="AJ2059">
        <f>IF(U2059&lt;&gt;"",U2059,AJ2058)</f>
        <v/>
      </c>
      <c r="AK2059">
        <f>IF(W2059&lt;&gt;"",W2059,"")</f>
        <v/>
      </c>
      <c r="AL2059" s="14">
        <f>IF(X2059&lt;&gt;"",X2059,"")</f>
        <v/>
      </c>
      <c r="AM2059" s="14">
        <f>IF(Y2059&lt;&gt;"",Y2059,"")</f>
        <v/>
      </c>
      <c r="AN2059" s="14">
        <f>IF(OR(AL2059="",AM2059=""),"",AL2059-AM2059)</f>
        <v/>
      </c>
      <c r="AO2059">
        <f>IF(AN2059="","",IF(AN2059&gt;0,"Bullish","Bearish"))</f>
        <v/>
      </c>
      <c r="AP2059">
        <f>IF(AO2059="",AP2058,AO2059)</f>
        <v/>
      </c>
      <c r="AQ2059" s="14">
        <f>IF(AB2059&lt;&gt;"",AB2059,"")</f>
        <v/>
      </c>
      <c r="AR2059" s="14">
        <f>IF(AD2059&lt;&gt;"",AD2059,"")</f>
        <v/>
      </c>
      <c r="AS2059">
        <f>IF(AS2058+1=13,1,AS2058+1)</f>
        <v/>
      </c>
      <c r="AT2059">
        <f>IFERROR(IF(SLOPE($AQ$2042:$AQ$2053,$AS$2042:$AS$2053)&gt;0,MIN(3,ABS(SLOPE($AQ$2042:$AQ$2053,$AS$2042:$AS$2053))),IF(SLOPE($AQ$2042:$AQ$2053,$AS$2042:$AS$2053)&lt;-0.5,-0.5,0)),0)</f>
        <v/>
      </c>
      <c r="AU2059">
        <f>IFERROR(IF(SLOPE($AR$2042:$AR$2053,$AS$2042:$AS$2053)&lt;0,MAX(-3,-ABS(SLOPE($AR$2042:$AR$2053,$AS$2042:$AS$2053))),IF(SLOPE($AR$2042:$AR$2053,$AS$2042:$AS$2053)&gt;0.5,0.5,0)),0)</f>
        <v/>
      </c>
      <c r="AV2059">
        <f>($AQ$2054+(AT2059*(AS2059-1)))</f>
        <v/>
      </c>
      <c r="AW2059">
        <f>($AR$2054+(AU2059*(AS2059-1)))</f>
        <v/>
      </c>
      <c r="AX2059">
        <f>IF(AT2059&gt;0,AV2059+AT2059,AV2059)</f>
        <v/>
      </c>
      <c r="AY2059">
        <f>IF(AU2059&lt;0,AW2059+AU2059,AW2059)</f>
        <v/>
      </c>
      <c r="BA2059" s="14">
        <f>IFERROR(AX2059-AQ2059,"")</f>
        <v/>
      </c>
      <c r="BB2059" s="14">
        <f>IFERROR(AY2059-AR2059,"")</f>
        <v/>
      </c>
      <c r="BD2059">
        <f>AH2059</f>
        <v/>
      </c>
      <c r="BE2059">
        <f>AI2059</f>
        <v/>
      </c>
      <c r="BF2059">
        <f>AJ2059</f>
        <v/>
      </c>
      <c r="BG2059" s="14">
        <f>L2059</f>
        <v/>
      </c>
      <c r="BH2059" s="14">
        <f>IF(X2059="","",X2059)</f>
        <v/>
      </c>
      <c r="BI2059" s="14">
        <f>IF(Y2059="","",Y2059)</f>
        <v/>
      </c>
      <c r="BJ2059">
        <f>Z2059</f>
        <v/>
      </c>
      <c r="BK2059">
        <f>AA2059</f>
        <v/>
      </c>
      <c r="BL2059">
        <f>IFERROR(AX2059,"")</f>
        <v/>
      </c>
      <c r="BM2059">
        <f>IFERROR(AY2059,"")</f>
        <v/>
      </c>
    </row>
    <row r="2060" ht="14.25" customHeight="1">
      <c r="A2060">
        <f>ALGLIB_SSA_XAUUSD!AA2060</f>
        <v/>
      </c>
      <c r="B2060">
        <f>IF($A2060="","",INDEX(ALGLIB_SSA_XAUUSD!$B$2:$B$2401,MATCH($A2060,ALGLIB_SSA_XAUUSD!$A$2:$A$2401,1)))</f>
        <v/>
      </c>
      <c r="C2060">
        <f>IF($A2060="","",INDEX(ALGLIB_SSA_XAUUSD!$C$2:$C$2401,MATCH($A2060,ALGLIB_SSA_XAUUSD!$A$2:$A$2401,1)))</f>
        <v/>
      </c>
      <c r="D2060" s="14">
        <f>IF($A2060="","",INT((ROW()-2)/12)+1)</f>
        <v/>
      </c>
      <c r="E2060" s="14">
        <f>IF(AND(E2066&lt;&gt;"",D2066=D2054+1),E2054+(E2066-E2054)*6/12,"")</f>
        <v/>
      </c>
      <c r="F2060" s="14">
        <f>IF(AND(F2066&lt;&gt;"",D2066=D2054+1),F2054+(F2066-F2054)*6/12,"")</f>
        <v/>
      </c>
      <c r="G2060" s="14">
        <f>IF(AND(G2066&lt;&gt;"",D2066=D2054+1),G2054+(G2066-G2054)*6/12,"")</f>
        <v/>
      </c>
      <c r="H2060" s="14">
        <f>IF(AND(H2066&lt;&gt;"",D2066=D2054+1),H2054+(H2066-H2054)*6/12,"")</f>
        <v/>
      </c>
      <c r="I2060" s="14">
        <f>IF(AND(L2066&lt;&gt;"",D2066=D2054+1),I2054+(I2066-I2054)*6/12,"")</f>
        <v/>
      </c>
      <c r="J2060">
        <f>_xlfn.XLOOKUP($A2060,ALGLIB_SSA_XAUUSD!$AA$2:$AA$2401,ALGLIB_SSA_XAUUSD!$P$2:$P$2401,"",0)</f>
        <v/>
      </c>
      <c r="K2060">
        <f>_xlfn.XLOOKUP($A2060,ALGLIB_SSA_XAUUSD!$AA$2:$AA$2401,ALGLIB_SSA_XAUUSD!$Q$2:$Q$2401,"",0)</f>
        <v/>
      </c>
      <c r="L2060">
        <f>_xlfn.XLOOKUP($A2060,ALGLIB_SSA_XAUUSD!$AA$2:$AA$2401,ALGLIB_SSA_XAUUSD!$R$2:$R$2401,"",0)</f>
        <v/>
      </c>
      <c r="M2060">
        <f>_xlfn.XLOOKUP($A2060,ALGLIB_SSA_XAUUSD!$AA$2:$AA$2401,ALGLIB_SSA_XAUUSD!$S$2:$S$2401,"",0)</f>
        <v/>
      </c>
      <c r="N2060">
        <f>_xlfn.XLOOKUP($A2060,ALGLIB_SSA_XAUUSD!$AA$2:$AA$2401,ALGLIB_SSA_XAUUSD!$T$2:$T$2401,"",0)</f>
        <v/>
      </c>
      <c r="O2060">
        <f>_xlfn.XLOOKUP($A2060,ALGLIB_SSA_XAUUSD!$AA$2:$AA$2401,ALGLIB_SSA_XAUUSD!$U$2:$U$2401,"",0)</f>
        <v/>
      </c>
      <c r="P2060">
        <f>_xlfn.XLOOKUP($A2060,ALGLIB_SSA_XAUUSD!$AA$2:$AA$2401,ALGLIB_SSA_XAUUSD!$V$2:$V$2401,"",0)</f>
        <v/>
      </c>
      <c r="S2060">
        <f>A2060</f>
        <v/>
      </c>
      <c r="T2060">
        <f>J2060</f>
        <v/>
      </c>
      <c r="U2060">
        <f>K2060</f>
        <v/>
      </c>
      <c r="V2060" s="14">
        <f>IF($A2060="","",MOD(ROW()-2,12)+1)</f>
        <v/>
      </c>
      <c r="W2060">
        <f>L2060</f>
        <v/>
      </c>
      <c r="X2060" s="14">
        <f>IF(F2060="","",F2060)</f>
        <v/>
      </c>
      <c r="Y2060" s="14">
        <f>IF(G2060="","",G2060)</f>
        <v/>
      </c>
      <c r="Z2060">
        <f>M2060</f>
        <v/>
      </c>
      <c r="AA2060">
        <f>N2060</f>
        <v/>
      </c>
      <c r="AB2060" s="14">
        <f>IF(H2060="","",H2060)</f>
        <v/>
      </c>
      <c r="AC2060">
        <f>O2060</f>
        <v/>
      </c>
      <c r="AD2060" s="14">
        <f>IF(I2060="","",I2060)</f>
        <v/>
      </c>
      <c r="AE2060">
        <f>P2060</f>
        <v/>
      </c>
      <c r="AH2060">
        <f>IF(S2060&lt;&gt;"",S2060,AH2059+900)</f>
        <v/>
      </c>
      <c r="AI2060">
        <f>IF(T2060&lt;&gt;"",T2060,AI2059)</f>
        <v/>
      </c>
      <c r="AJ2060">
        <f>IF(U2060&lt;&gt;"",U2060,AJ2059)</f>
        <v/>
      </c>
      <c r="AK2060">
        <f>IF(W2060&lt;&gt;"",W2060,"")</f>
        <v/>
      </c>
      <c r="AL2060" s="14">
        <f>IF(X2060&lt;&gt;"",X2060,"")</f>
        <v/>
      </c>
      <c r="AM2060" s="14">
        <f>IF(Y2060&lt;&gt;"",Y2060,"")</f>
        <v/>
      </c>
      <c r="AN2060" s="14">
        <f>IF(OR(AL2060="",AM2060=""),"",AL2060-AM2060)</f>
        <v/>
      </c>
      <c r="AO2060">
        <f>IF(AN2060="","",IF(AN2060&gt;0,"Bullish","Bearish"))</f>
        <v/>
      </c>
      <c r="AP2060">
        <f>IF(AO2060="",AP2059,AO2060)</f>
        <v/>
      </c>
      <c r="AQ2060" s="14">
        <f>IF(AB2060&lt;&gt;"",AB2060,"")</f>
        <v/>
      </c>
      <c r="AR2060" s="14">
        <f>IF(AD2060&lt;&gt;"",AD2060,"")</f>
        <v/>
      </c>
      <c r="AS2060">
        <f>IF(AS2059+1=13,1,AS2059+1)</f>
        <v/>
      </c>
      <c r="AT2060">
        <f>IFERROR(IF(SLOPE($AQ$2042:$AQ$2053,$AS$2042:$AS$2053)&gt;0,MIN(3,ABS(SLOPE($AQ$2042:$AQ$2053,$AS$2042:$AS$2053))),IF(SLOPE($AQ$2042:$AQ$2053,$AS$2042:$AS$2053)&lt;-0.5,-0.5,0)),0)</f>
        <v/>
      </c>
      <c r="AU2060">
        <f>IFERROR(IF(SLOPE($AR$2042:$AR$2053,$AS$2042:$AS$2053)&lt;0,MAX(-3,-ABS(SLOPE($AR$2042:$AR$2053,$AS$2042:$AS$2053))),IF(SLOPE($AR$2042:$AR$2053,$AS$2042:$AS$2053)&gt;0.5,0.5,0)),0)</f>
        <v/>
      </c>
      <c r="AV2060">
        <f>($AQ$2054+(AT2060*(AS2060-1)))</f>
        <v/>
      </c>
      <c r="AW2060">
        <f>($AR$2054+(AU2060*(AS2060-1)))</f>
        <v/>
      </c>
      <c r="AX2060">
        <f>IF(AT2060&gt;0,AV2060+AT2060,AV2060)</f>
        <v/>
      </c>
      <c r="AY2060">
        <f>IF(AU2060&lt;0,AW2060+AU2060,AW2060)</f>
        <v/>
      </c>
      <c r="BA2060" s="14">
        <f>IFERROR(AX2060-AQ2060,"")</f>
        <v/>
      </c>
      <c r="BB2060" s="14">
        <f>IFERROR(AY2060-AR2060,"")</f>
        <v/>
      </c>
      <c r="BD2060">
        <f>AH2060</f>
        <v/>
      </c>
      <c r="BE2060">
        <f>AI2060</f>
        <v/>
      </c>
      <c r="BF2060">
        <f>AJ2060</f>
        <v/>
      </c>
      <c r="BG2060" s="14">
        <f>L2060</f>
        <v/>
      </c>
      <c r="BH2060" s="14">
        <f>IF(X2060="","",X2060)</f>
        <v/>
      </c>
      <c r="BI2060" s="14">
        <f>IF(Y2060="","",Y2060)</f>
        <v/>
      </c>
      <c r="BJ2060">
        <f>Z2060</f>
        <v/>
      </c>
      <c r="BK2060">
        <f>AA2060</f>
        <v/>
      </c>
      <c r="BL2060">
        <f>IFERROR(AX2060,"")</f>
        <v/>
      </c>
      <c r="BM2060">
        <f>IFERROR(AY2060,"")</f>
        <v/>
      </c>
    </row>
    <row r="2061" ht="14.25" customHeight="1">
      <c r="A2061">
        <f>ALGLIB_SSA_XAUUSD!AA2061</f>
        <v/>
      </c>
      <c r="B2061">
        <f>IF($A2061="","",INDEX(ALGLIB_SSA_XAUUSD!$B$2:$B$2401,MATCH($A2061,ALGLIB_SSA_XAUUSD!$A$2:$A$2401,1)))</f>
        <v/>
      </c>
      <c r="C2061">
        <f>IF($A2061="","",INDEX(ALGLIB_SSA_XAUUSD!$C$2:$C$2401,MATCH($A2061,ALGLIB_SSA_XAUUSD!$A$2:$A$2401,1)))</f>
        <v/>
      </c>
      <c r="D2061" s="14">
        <f>IF($A2061="","",INT((ROW()-2)/12)+1)</f>
        <v/>
      </c>
      <c r="E2061" s="14">
        <f>IF(AND(E2066&lt;&gt;"",D2066=D2054+1),E2054+(E2066-E2054)*7/12,"")</f>
        <v/>
      </c>
      <c r="F2061" s="14">
        <f>IF(AND(F2066&lt;&gt;"",D2066=D2054+1),F2054+(F2066-F2054)*7/12,"")</f>
        <v/>
      </c>
      <c r="G2061" s="14">
        <f>IF(AND(G2066&lt;&gt;"",D2066=D2054+1),G2054+(G2066-G2054)*7/12,"")</f>
        <v/>
      </c>
      <c r="H2061" s="14">
        <f>IF(AND(H2066&lt;&gt;"",D2066=D2054+1),H2054+(H2066-H2054)*7/12,"")</f>
        <v/>
      </c>
      <c r="I2061" s="14">
        <f>IF(AND(L2066&lt;&gt;"",D2066=D2054+1),I2054+(I2066-I2054)*7/12,"")</f>
        <v/>
      </c>
      <c r="J2061">
        <f>_xlfn.XLOOKUP($A2061,ALGLIB_SSA_XAUUSD!$AA$2:$AA$2401,ALGLIB_SSA_XAUUSD!$P$2:$P$2401,"",0)</f>
        <v/>
      </c>
      <c r="K2061">
        <f>_xlfn.XLOOKUP($A2061,ALGLIB_SSA_XAUUSD!$AA$2:$AA$2401,ALGLIB_SSA_XAUUSD!$Q$2:$Q$2401,"",0)</f>
        <v/>
      </c>
      <c r="L2061">
        <f>_xlfn.XLOOKUP($A2061,ALGLIB_SSA_XAUUSD!$AA$2:$AA$2401,ALGLIB_SSA_XAUUSD!$R$2:$R$2401,"",0)</f>
        <v/>
      </c>
      <c r="M2061">
        <f>_xlfn.XLOOKUP($A2061,ALGLIB_SSA_XAUUSD!$AA$2:$AA$2401,ALGLIB_SSA_XAUUSD!$S$2:$S$2401,"",0)</f>
        <v/>
      </c>
      <c r="N2061">
        <f>_xlfn.XLOOKUP($A2061,ALGLIB_SSA_XAUUSD!$AA$2:$AA$2401,ALGLIB_SSA_XAUUSD!$T$2:$T$2401,"",0)</f>
        <v/>
      </c>
      <c r="O2061">
        <f>_xlfn.XLOOKUP($A2061,ALGLIB_SSA_XAUUSD!$AA$2:$AA$2401,ALGLIB_SSA_XAUUSD!$U$2:$U$2401,"",0)</f>
        <v/>
      </c>
      <c r="P2061">
        <f>_xlfn.XLOOKUP($A2061,ALGLIB_SSA_XAUUSD!$AA$2:$AA$2401,ALGLIB_SSA_XAUUSD!$V$2:$V$2401,"",0)</f>
        <v/>
      </c>
      <c r="S2061">
        <f>A2061</f>
        <v/>
      </c>
      <c r="T2061">
        <f>J2061</f>
        <v/>
      </c>
      <c r="U2061">
        <f>K2061</f>
        <v/>
      </c>
      <c r="V2061" s="14">
        <f>IF($A2061="","",MOD(ROW()-2,12)+1)</f>
        <v/>
      </c>
      <c r="W2061">
        <f>L2061</f>
        <v/>
      </c>
      <c r="X2061" s="14">
        <f>IF(F2061="","",F2061)</f>
        <v/>
      </c>
      <c r="Y2061" s="14">
        <f>IF(G2061="","",G2061)</f>
        <v/>
      </c>
      <c r="Z2061">
        <f>M2061</f>
        <v/>
      </c>
      <c r="AA2061">
        <f>N2061</f>
        <v/>
      </c>
      <c r="AB2061" s="14">
        <f>IF(H2061="","",H2061)</f>
        <v/>
      </c>
      <c r="AC2061">
        <f>O2061</f>
        <v/>
      </c>
      <c r="AD2061" s="14">
        <f>IF(I2061="","",I2061)</f>
        <v/>
      </c>
      <c r="AE2061">
        <f>P2061</f>
        <v/>
      </c>
      <c r="AH2061">
        <f>IF(S2061&lt;&gt;"",S2061,AH2060+900)</f>
        <v/>
      </c>
      <c r="AI2061">
        <f>IF(T2061&lt;&gt;"",T2061,AI2060)</f>
        <v/>
      </c>
      <c r="AJ2061">
        <f>IF(U2061&lt;&gt;"",U2061,AJ2060)</f>
        <v/>
      </c>
      <c r="AK2061">
        <f>IF(W2061&lt;&gt;"",W2061,"")</f>
        <v/>
      </c>
      <c r="AL2061" s="14">
        <f>IF(X2061&lt;&gt;"",X2061,"")</f>
        <v/>
      </c>
      <c r="AM2061" s="14">
        <f>IF(Y2061&lt;&gt;"",Y2061,"")</f>
        <v/>
      </c>
      <c r="AN2061" s="14">
        <f>IF(OR(AL2061="",AM2061=""),"",AL2061-AM2061)</f>
        <v/>
      </c>
      <c r="AO2061">
        <f>IF(AN2061="","",IF(AN2061&gt;0,"Bullish","Bearish"))</f>
        <v/>
      </c>
      <c r="AP2061">
        <f>IF(AO2061="",AP2060,AO2061)</f>
        <v/>
      </c>
      <c r="AQ2061" s="14">
        <f>IF(AB2061&lt;&gt;"",AB2061,"")</f>
        <v/>
      </c>
      <c r="AR2061" s="14">
        <f>IF(AD2061&lt;&gt;"",AD2061,"")</f>
        <v/>
      </c>
      <c r="AS2061">
        <f>IF(AS2060+1=13,1,AS2060+1)</f>
        <v/>
      </c>
      <c r="AT2061">
        <f>IFERROR(IF(SLOPE($AQ$2042:$AQ$2053,$AS$2042:$AS$2053)&gt;0,MIN(3,ABS(SLOPE($AQ$2042:$AQ$2053,$AS$2042:$AS$2053))),IF(SLOPE($AQ$2042:$AQ$2053,$AS$2042:$AS$2053)&lt;-0.5,-0.5,0)),0)</f>
        <v/>
      </c>
      <c r="AU2061">
        <f>IFERROR(IF(SLOPE($AR$2042:$AR$2053,$AS$2042:$AS$2053)&lt;0,MAX(-3,-ABS(SLOPE($AR$2042:$AR$2053,$AS$2042:$AS$2053))),IF(SLOPE($AR$2042:$AR$2053,$AS$2042:$AS$2053)&gt;0.5,0.5,0)),0)</f>
        <v/>
      </c>
      <c r="AV2061">
        <f>($AQ$2054+(AT2061*(AS2061-1)))</f>
        <v/>
      </c>
      <c r="AW2061">
        <f>($AR$2054+(AU2061*(AS2061-1)))</f>
        <v/>
      </c>
      <c r="AX2061">
        <f>IF(AT2061&gt;0,AV2061+AT2061,AV2061)</f>
        <v/>
      </c>
      <c r="AY2061">
        <f>IF(AU2061&lt;0,AW2061+AU2061,AW2061)</f>
        <v/>
      </c>
      <c r="BA2061" s="14">
        <f>IFERROR(AX2061-AQ2061,"")</f>
        <v/>
      </c>
      <c r="BB2061" s="14">
        <f>IFERROR(AY2061-AR2061,"")</f>
        <v/>
      </c>
      <c r="BD2061">
        <f>AH2061</f>
        <v/>
      </c>
      <c r="BE2061">
        <f>AI2061</f>
        <v/>
      </c>
      <c r="BF2061">
        <f>AJ2061</f>
        <v/>
      </c>
      <c r="BG2061" s="14">
        <f>L2061</f>
        <v/>
      </c>
      <c r="BH2061" s="14">
        <f>IF(X2061="","",X2061)</f>
        <v/>
      </c>
      <c r="BI2061" s="14">
        <f>IF(Y2061="","",Y2061)</f>
        <v/>
      </c>
      <c r="BJ2061">
        <f>Z2061</f>
        <v/>
      </c>
      <c r="BK2061">
        <f>AA2061</f>
        <v/>
      </c>
      <c r="BL2061">
        <f>IFERROR(AX2061,"")</f>
        <v/>
      </c>
      <c r="BM2061">
        <f>IFERROR(AY2061,"")</f>
        <v/>
      </c>
    </row>
    <row r="2062" ht="14.25" customHeight="1">
      <c r="A2062">
        <f>ALGLIB_SSA_XAUUSD!AA2062</f>
        <v/>
      </c>
      <c r="B2062">
        <f>IF($A2062="","",INDEX(ALGLIB_SSA_XAUUSD!$B$2:$B$2401,MATCH($A2062,ALGLIB_SSA_XAUUSD!$A$2:$A$2401,1)))</f>
        <v/>
      </c>
      <c r="C2062">
        <f>IF($A2062="","",INDEX(ALGLIB_SSA_XAUUSD!$C$2:$C$2401,MATCH($A2062,ALGLIB_SSA_XAUUSD!$A$2:$A$2401,1)))</f>
        <v/>
      </c>
      <c r="D2062" s="14">
        <f>IF($A2062="","",INT((ROW()-2)/12)+1)</f>
        <v/>
      </c>
      <c r="E2062" s="14">
        <f>IF(AND(E2066&lt;&gt;"",D2066=D2054+1),E2054+(E2066-E2054)*8/12,"")</f>
        <v/>
      </c>
      <c r="F2062" s="14">
        <f>IF(AND(F2066&lt;&gt;"",D2066=D2054+1),F2054+(F2066-F2054)*8/12,"")</f>
        <v/>
      </c>
      <c r="G2062" s="14">
        <f>IF(AND(G2066&lt;&gt;"",D2066=D2054+1),G2054+(G2066-G2054)*8/12,"")</f>
        <v/>
      </c>
      <c r="H2062" s="14">
        <f>IF(AND(H2066&lt;&gt;"",D2066=D2054+1),H2054+(H2066-H2054)*8/12,"")</f>
        <v/>
      </c>
      <c r="I2062" s="14">
        <f>IF(AND(L2066&lt;&gt;"",D2066=D2054+1),I2054+(I2066-I2054)*8/12,"")</f>
        <v/>
      </c>
      <c r="J2062">
        <f>_xlfn.XLOOKUP($A2062,ALGLIB_SSA_XAUUSD!$AA$2:$AA$2401,ALGLIB_SSA_XAUUSD!$P$2:$P$2401,"",0)</f>
        <v/>
      </c>
      <c r="K2062">
        <f>_xlfn.XLOOKUP($A2062,ALGLIB_SSA_XAUUSD!$AA$2:$AA$2401,ALGLIB_SSA_XAUUSD!$Q$2:$Q$2401,"",0)</f>
        <v/>
      </c>
      <c r="L2062">
        <f>_xlfn.XLOOKUP($A2062,ALGLIB_SSA_XAUUSD!$AA$2:$AA$2401,ALGLIB_SSA_XAUUSD!$R$2:$R$2401,"",0)</f>
        <v/>
      </c>
      <c r="M2062">
        <f>_xlfn.XLOOKUP($A2062,ALGLIB_SSA_XAUUSD!$AA$2:$AA$2401,ALGLIB_SSA_XAUUSD!$S$2:$S$2401,"",0)</f>
        <v/>
      </c>
      <c r="N2062">
        <f>_xlfn.XLOOKUP($A2062,ALGLIB_SSA_XAUUSD!$AA$2:$AA$2401,ALGLIB_SSA_XAUUSD!$T$2:$T$2401,"",0)</f>
        <v/>
      </c>
      <c r="O2062">
        <f>_xlfn.XLOOKUP($A2062,ALGLIB_SSA_XAUUSD!$AA$2:$AA$2401,ALGLIB_SSA_XAUUSD!$U$2:$U$2401,"",0)</f>
        <v/>
      </c>
      <c r="P2062">
        <f>_xlfn.XLOOKUP($A2062,ALGLIB_SSA_XAUUSD!$AA$2:$AA$2401,ALGLIB_SSA_XAUUSD!$V$2:$V$2401,"",0)</f>
        <v/>
      </c>
      <c r="S2062">
        <f>A2062</f>
        <v/>
      </c>
      <c r="T2062">
        <f>J2062</f>
        <v/>
      </c>
      <c r="U2062">
        <f>K2062</f>
        <v/>
      </c>
      <c r="V2062" s="14">
        <f>IF($A2062="","",MOD(ROW()-2,12)+1)</f>
        <v/>
      </c>
      <c r="W2062">
        <f>L2062</f>
        <v/>
      </c>
      <c r="X2062" s="14">
        <f>IF(F2062="","",F2062)</f>
        <v/>
      </c>
      <c r="Y2062" s="14">
        <f>IF(G2062="","",G2062)</f>
        <v/>
      </c>
      <c r="Z2062">
        <f>M2062</f>
        <v/>
      </c>
      <c r="AA2062">
        <f>N2062</f>
        <v/>
      </c>
      <c r="AB2062" s="14">
        <f>IF(H2062="","",H2062)</f>
        <v/>
      </c>
      <c r="AC2062">
        <f>O2062</f>
        <v/>
      </c>
      <c r="AD2062" s="14">
        <f>IF(I2062="","",I2062)</f>
        <v/>
      </c>
      <c r="AE2062">
        <f>P2062</f>
        <v/>
      </c>
      <c r="AH2062">
        <f>IF(S2062&lt;&gt;"",S2062,AH2061+900)</f>
        <v/>
      </c>
      <c r="AI2062">
        <f>IF(T2062&lt;&gt;"",T2062,AI2061)</f>
        <v/>
      </c>
      <c r="AJ2062">
        <f>IF(U2062&lt;&gt;"",U2062,AJ2061)</f>
        <v/>
      </c>
      <c r="AK2062">
        <f>IF(W2062&lt;&gt;"",W2062,"")</f>
        <v/>
      </c>
      <c r="AL2062" s="14">
        <f>IF(X2062&lt;&gt;"",X2062,"")</f>
        <v/>
      </c>
      <c r="AM2062" s="14">
        <f>IF(Y2062&lt;&gt;"",Y2062,"")</f>
        <v/>
      </c>
      <c r="AN2062" s="14">
        <f>IF(OR(AL2062="",AM2062=""),"",AL2062-AM2062)</f>
        <v/>
      </c>
      <c r="AO2062">
        <f>IF(AN2062="","",IF(AN2062&gt;0,"Bullish","Bearish"))</f>
        <v/>
      </c>
      <c r="AP2062">
        <f>IF(AO2062="",AP2061,AO2062)</f>
        <v/>
      </c>
      <c r="AQ2062" s="14">
        <f>IF(AB2062&lt;&gt;"",AB2062,"")</f>
        <v/>
      </c>
      <c r="AR2062" s="14">
        <f>IF(AD2062&lt;&gt;"",AD2062,"")</f>
        <v/>
      </c>
      <c r="AS2062">
        <f>IF(AS2061+1=13,1,AS2061+1)</f>
        <v/>
      </c>
      <c r="AT2062">
        <f>IFERROR(IF(SLOPE($AQ$2042:$AQ$2053,$AS$2042:$AS$2053)&gt;0,MIN(3,ABS(SLOPE($AQ$2042:$AQ$2053,$AS$2042:$AS$2053))),IF(SLOPE($AQ$2042:$AQ$2053,$AS$2042:$AS$2053)&lt;-0.5,-0.5,0)),0)</f>
        <v/>
      </c>
      <c r="AU2062">
        <f>IFERROR(IF(SLOPE($AR$2042:$AR$2053,$AS$2042:$AS$2053)&lt;0,MAX(-3,-ABS(SLOPE($AR$2042:$AR$2053,$AS$2042:$AS$2053))),IF(SLOPE($AR$2042:$AR$2053,$AS$2042:$AS$2053)&gt;0.5,0.5,0)),0)</f>
        <v/>
      </c>
      <c r="AV2062">
        <f>($AQ$2054+(AT2062*(AS2062-1)))</f>
        <v/>
      </c>
      <c r="AW2062">
        <f>($AR$2054+(AU2062*(AS2062-1)))</f>
        <v/>
      </c>
      <c r="AX2062">
        <f>IF(AT2062&gt;0,AV2062+AT2062,AV2062)</f>
        <v/>
      </c>
      <c r="AY2062">
        <f>IF(AU2062&lt;0,AW2062+AU2062,AW2062)</f>
        <v/>
      </c>
      <c r="BA2062" s="14">
        <f>IFERROR(AX2062-AQ2062,"")</f>
        <v/>
      </c>
      <c r="BB2062" s="14">
        <f>IFERROR(AY2062-AR2062,"")</f>
        <v/>
      </c>
      <c r="BD2062">
        <f>AH2062</f>
        <v/>
      </c>
      <c r="BE2062">
        <f>AI2062</f>
        <v/>
      </c>
      <c r="BF2062">
        <f>AJ2062</f>
        <v/>
      </c>
      <c r="BG2062" s="14">
        <f>L2062</f>
        <v/>
      </c>
      <c r="BH2062" s="14">
        <f>IF(X2062="","",X2062)</f>
        <v/>
      </c>
      <c r="BI2062" s="14">
        <f>IF(Y2062="","",Y2062)</f>
        <v/>
      </c>
      <c r="BJ2062">
        <f>Z2062</f>
        <v/>
      </c>
      <c r="BK2062">
        <f>AA2062</f>
        <v/>
      </c>
      <c r="BL2062">
        <f>IFERROR(AX2062,"")</f>
        <v/>
      </c>
      <c r="BM2062">
        <f>IFERROR(AY2062,"")</f>
        <v/>
      </c>
    </row>
    <row r="2063" ht="14.25" customHeight="1">
      <c r="A2063">
        <f>ALGLIB_SSA_XAUUSD!AA2063</f>
        <v/>
      </c>
      <c r="B2063">
        <f>IF($A2063="","",INDEX(ALGLIB_SSA_XAUUSD!$B$2:$B$2401,MATCH($A2063,ALGLIB_SSA_XAUUSD!$A$2:$A$2401,1)))</f>
        <v/>
      </c>
      <c r="C2063">
        <f>IF($A2063="","",INDEX(ALGLIB_SSA_XAUUSD!$C$2:$C$2401,MATCH($A2063,ALGLIB_SSA_XAUUSD!$A$2:$A$2401,1)))</f>
        <v/>
      </c>
      <c r="D2063" s="14">
        <f>IF($A2063="","",INT((ROW()-2)/12)+1)</f>
        <v/>
      </c>
      <c r="E2063" s="14">
        <f>IF(AND(E2066&lt;&gt;"",D2066=D2054+1),E2054+(E2066-E2054)*9/12,"")</f>
        <v/>
      </c>
      <c r="F2063" s="14">
        <f>IF(AND(F2066&lt;&gt;"",D2066=D2054+1),F2054+(F2066-F2054)*9/12,"")</f>
        <v/>
      </c>
      <c r="G2063" s="14">
        <f>IF(AND(G2066&lt;&gt;"",D2066=D2054+1),G2054+(G2066-G2054)*9/12,"")</f>
        <v/>
      </c>
      <c r="H2063" s="14">
        <f>IF(AND(H2066&lt;&gt;"",D2066=D2054+1),H2054+(H2066-H2054)*9/12,"")</f>
        <v/>
      </c>
      <c r="I2063" s="14">
        <f>IF(AND(L2066&lt;&gt;"",D2066=D2054+1),I2054+(I2066-I2054)*9/12,"")</f>
        <v/>
      </c>
      <c r="J2063">
        <f>_xlfn.XLOOKUP($A2063,ALGLIB_SSA_XAUUSD!$AA$2:$AA$2401,ALGLIB_SSA_XAUUSD!$P$2:$P$2401,"",0)</f>
        <v/>
      </c>
      <c r="K2063">
        <f>_xlfn.XLOOKUP($A2063,ALGLIB_SSA_XAUUSD!$AA$2:$AA$2401,ALGLIB_SSA_XAUUSD!$Q$2:$Q$2401,"",0)</f>
        <v/>
      </c>
      <c r="L2063">
        <f>_xlfn.XLOOKUP($A2063,ALGLIB_SSA_XAUUSD!$AA$2:$AA$2401,ALGLIB_SSA_XAUUSD!$R$2:$R$2401,"",0)</f>
        <v/>
      </c>
      <c r="M2063">
        <f>_xlfn.XLOOKUP($A2063,ALGLIB_SSA_XAUUSD!$AA$2:$AA$2401,ALGLIB_SSA_XAUUSD!$S$2:$S$2401,"",0)</f>
        <v/>
      </c>
      <c r="N2063">
        <f>_xlfn.XLOOKUP($A2063,ALGLIB_SSA_XAUUSD!$AA$2:$AA$2401,ALGLIB_SSA_XAUUSD!$T$2:$T$2401,"",0)</f>
        <v/>
      </c>
      <c r="O2063">
        <f>_xlfn.XLOOKUP($A2063,ALGLIB_SSA_XAUUSD!$AA$2:$AA$2401,ALGLIB_SSA_XAUUSD!$U$2:$U$2401,"",0)</f>
        <v/>
      </c>
      <c r="P2063">
        <f>_xlfn.XLOOKUP($A2063,ALGLIB_SSA_XAUUSD!$AA$2:$AA$2401,ALGLIB_SSA_XAUUSD!$V$2:$V$2401,"",0)</f>
        <v/>
      </c>
      <c r="S2063">
        <f>A2063</f>
        <v/>
      </c>
      <c r="T2063">
        <f>J2063</f>
        <v/>
      </c>
      <c r="U2063">
        <f>K2063</f>
        <v/>
      </c>
      <c r="V2063" s="14">
        <f>IF($A2063="","",MOD(ROW()-2,12)+1)</f>
        <v/>
      </c>
      <c r="W2063">
        <f>L2063</f>
        <v/>
      </c>
      <c r="X2063" s="14">
        <f>IF(F2063="","",F2063)</f>
        <v/>
      </c>
      <c r="Y2063" s="14">
        <f>IF(G2063="","",G2063)</f>
        <v/>
      </c>
      <c r="Z2063">
        <f>M2063</f>
        <v/>
      </c>
      <c r="AA2063">
        <f>N2063</f>
        <v/>
      </c>
      <c r="AB2063" s="14">
        <f>IF(H2063="","",H2063)</f>
        <v/>
      </c>
      <c r="AC2063">
        <f>O2063</f>
        <v/>
      </c>
      <c r="AD2063" s="14">
        <f>IF(I2063="","",I2063)</f>
        <v/>
      </c>
      <c r="AE2063">
        <f>P2063</f>
        <v/>
      </c>
      <c r="AH2063">
        <f>IF(S2063&lt;&gt;"",S2063,AH2062+900)</f>
        <v/>
      </c>
      <c r="AI2063">
        <f>IF(T2063&lt;&gt;"",T2063,AI2062)</f>
        <v/>
      </c>
      <c r="AJ2063">
        <f>IF(U2063&lt;&gt;"",U2063,AJ2062)</f>
        <v/>
      </c>
      <c r="AK2063">
        <f>IF(W2063&lt;&gt;"",W2063,"")</f>
        <v/>
      </c>
      <c r="AL2063" s="14">
        <f>IF(X2063&lt;&gt;"",X2063,"")</f>
        <v/>
      </c>
      <c r="AM2063" s="14">
        <f>IF(Y2063&lt;&gt;"",Y2063,"")</f>
        <v/>
      </c>
      <c r="AN2063" s="14">
        <f>IF(OR(AL2063="",AM2063=""),"",AL2063-AM2063)</f>
        <v/>
      </c>
      <c r="AO2063">
        <f>IF(AN2063="","",IF(AN2063&gt;0,"Bullish","Bearish"))</f>
        <v/>
      </c>
      <c r="AP2063">
        <f>IF(AO2063="",AP2062,AO2063)</f>
        <v/>
      </c>
      <c r="AQ2063" s="14">
        <f>IF(AB2063&lt;&gt;"",AB2063,"")</f>
        <v/>
      </c>
      <c r="AR2063" s="14">
        <f>IF(AD2063&lt;&gt;"",AD2063,"")</f>
        <v/>
      </c>
      <c r="AS2063">
        <f>IF(AS2062+1=13,1,AS2062+1)</f>
        <v/>
      </c>
      <c r="AT2063">
        <f>IFERROR(IF(SLOPE($AQ$2042:$AQ$2053,$AS$2042:$AS$2053)&gt;0,MIN(3,ABS(SLOPE($AQ$2042:$AQ$2053,$AS$2042:$AS$2053))),IF(SLOPE($AQ$2042:$AQ$2053,$AS$2042:$AS$2053)&lt;-0.5,-0.5,0)),0)</f>
        <v/>
      </c>
      <c r="AU2063">
        <f>IFERROR(IF(SLOPE($AR$2042:$AR$2053,$AS$2042:$AS$2053)&lt;0,MAX(-3,-ABS(SLOPE($AR$2042:$AR$2053,$AS$2042:$AS$2053))),IF(SLOPE($AR$2042:$AR$2053,$AS$2042:$AS$2053)&gt;0.5,0.5,0)),0)</f>
        <v/>
      </c>
      <c r="AV2063">
        <f>($AQ$2054+(AT2063*(AS2063-1)))</f>
        <v/>
      </c>
      <c r="AW2063">
        <f>($AR$2054+(AU2063*(AS2063-1)))</f>
        <v/>
      </c>
      <c r="AX2063">
        <f>IF(AT2063&gt;0,AV2063+AT2063,AV2063)</f>
        <v/>
      </c>
      <c r="AY2063">
        <f>IF(AU2063&lt;0,AW2063+AU2063,AW2063)</f>
        <v/>
      </c>
      <c r="BA2063" s="14">
        <f>IFERROR(AX2063-AQ2063,"")</f>
        <v/>
      </c>
      <c r="BB2063" s="14">
        <f>IFERROR(AY2063-AR2063,"")</f>
        <v/>
      </c>
      <c r="BD2063">
        <f>AH2063</f>
        <v/>
      </c>
      <c r="BE2063">
        <f>AI2063</f>
        <v/>
      </c>
      <c r="BF2063">
        <f>AJ2063</f>
        <v/>
      </c>
      <c r="BG2063" s="14">
        <f>L2063</f>
        <v/>
      </c>
      <c r="BH2063" s="14">
        <f>IF(X2063="","",X2063)</f>
        <v/>
      </c>
      <c r="BI2063" s="14">
        <f>IF(Y2063="","",Y2063)</f>
        <v/>
      </c>
      <c r="BJ2063">
        <f>Z2063</f>
        <v/>
      </c>
      <c r="BK2063">
        <f>AA2063</f>
        <v/>
      </c>
      <c r="BL2063">
        <f>IFERROR(AX2063,"")</f>
        <v/>
      </c>
      <c r="BM2063">
        <f>IFERROR(AY2063,"")</f>
        <v/>
      </c>
    </row>
    <row r="2064" ht="14.25" customHeight="1">
      <c r="A2064">
        <f>ALGLIB_SSA_XAUUSD!AA2064</f>
        <v/>
      </c>
      <c r="B2064">
        <f>IF($A2064="","",INDEX(ALGLIB_SSA_XAUUSD!$B$2:$B$2401,MATCH($A2064,ALGLIB_SSA_XAUUSD!$A$2:$A$2401,1)))</f>
        <v/>
      </c>
      <c r="C2064">
        <f>IF($A2064="","",INDEX(ALGLIB_SSA_XAUUSD!$C$2:$C$2401,MATCH($A2064,ALGLIB_SSA_XAUUSD!$A$2:$A$2401,1)))</f>
        <v/>
      </c>
      <c r="D2064" s="14">
        <f>IF($A2064="","",INT((ROW()-2)/12)+1)</f>
        <v/>
      </c>
      <c r="E2064" s="14">
        <f>IF(AND(E2066&lt;&gt;"",D2066=D2054+1),E2054+(E2066-E2054)*10/12,"")</f>
        <v/>
      </c>
      <c r="F2064" s="14">
        <f>IF(AND(F2066&lt;&gt;"",D2066=D2054+1),F2054+(F2066-F2054)*10/12,"")</f>
        <v/>
      </c>
      <c r="G2064" s="14">
        <f>IF(AND(G2066&lt;&gt;"",D2066=D2054+1),G2054+(G2066-G2054)*10/12,"")</f>
        <v/>
      </c>
      <c r="H2064" s="14">
        <f>IF(AND(H2066&lt;&gt;"",D2066=D2054+1),H2054+(H2066-H2054)*10/12,"")</f>
        <v/>
      </c>
      <c r="I2064" s="14">
        <f>IF(AND(L2066&lt;&gt;"",D2066=D2054+1),I2054+(I2066-I2054)*10/12,"")</f>
        <v/>
      </c>
      <c r="J2064">
        <f>_xlfn.XLOOKUP($A2064,ALGLIB_SSA_XAUUSD!$AA$2:$AA$2401,ALGLIB_SSA_XAUUSD!$P$2:$P$2401,"",0)</f>
        <v/>
      </c>
      <c r="K2064">
        <f>_xlfn.XLOOKUP($A2064,ALGLIB_SSA_XAUUSD!$AA$2:$AA$2401,ALGLIB_SSA_XAUUSD!$Q$2:$Q$2401,"",0)</f>
        <v/>
      </c>
      <c r="L2064">
        <f>_xlfn.XLOOKUP($A2064,ALGLIB_SSA_XAUUSD!$AA$2:$AA$2401,ALGLIB_SSA_XAUUSD!$R$2:$R$2401,"",0)</f>
        <v/>
      </c>
      <c r="M2064">
        <f>_xlfn.XLOOKUP($A2064,ALGLIB_SSA_XAUUSD!$AA$2:$AA$2401,ALGLIB_SSA_XAUUSD!$S$2:$S$2401,"",0)</f>
        <v/>
      </c>
      <c r="N2064">
        <f>_xlfn.XLOOKUP($A2064,ALGLIB_SSA_XAUUSD!$AA$2:$AA$2401,ALGLIB_SSA_XAUUSD!$T$2:$T$2401,"",0)</f>
        <v/>
      </c>
      <c r="O2064">
        <f>_xlfn.XLOOKUP($A2064,ALGLIB_SSA_XAUUSD!$AA$2:$AA$2401,ALGLIB_SSA_XAUUSD!$U$2:$U$2401,"",0)</f>
        <v/>
      </c>
      <c r="P2064">
        <f>_xlfn.XLOOKUP($A2064,ALGLIB_SSA_XAUUSD!$AA$2:$AA$2401,ALGLIB_SSA_XAUUSD!$V$2:$V$2401,"",0)</f>
        <v/>
      </c>
      <c r="S2064">
        <f>A2064</f>
        <v/>
      </c>
      <c r="T2064">
        <f>J2064</f>
        <v/>
      </c>
      <c r="U2064">
        <f>K2064</f>
        <v/>
      </c>
      <c r="V2064" s="14">
        <f>IF($A2064="","",MOD(ROW()-2,12)+1)</f>
        <v/>
      </c>
      <c r="W2064">
        <f>L2064</f>
        <v/>
      </c>
      <c r="X2064" s="14">
        <f>IF(F2064="","",F2064)</f>
        <v/>
      </c>
      <c r="Y2064" s="14">
        <f>IF(G2064="","",G2064)</f>
        <v/>
      </c>
      <c r="Z2064">
        <f>M2064</f>
        <v/>
      </c>
      <c r="AA2064">
        <f>N2064</f>
        <v/>
      </c>
      <c r="AB2064" s="14">
        <f>IF(H2064="","",H2064)</f>
        <v/>
      </c>
      <c r="AC2064">
        <f>O2064</f>
        <v/>
      </c>
      <c r="AD2064" s="14">
        <f>IF(I2064="","",I2064)</f>
        <v/>
      </c>
      <c r="AE2064">
        <f>P2064</f>
        <v/>
      </c>
      <c r="AH2064">
        <f>IF(S2064&lt;&gt;"",S2064,AH2063+900)</f>
        <v/>
      </c>
      <c r="AI2064">
        <f>IF(T2064&lt;&gt;"",T2064,AI2063)</f>
        <v/>
      </c>
      <c r="AJ2064">
        <f>IF(U2064&lt;&gt;"",U2064,AJ2063)</f>
        <v/>
      </c>
      <c r="AK2064">
        <f>IF(W2064&lt;&gt;"",W2064,"")</f>
        <v/>
      </c>
      <c r="AL2064" s="14">
        <f>IF(X2064&lt;&gt;"",X2064,"")</f>
        <v/>
      </c>
      <c r="AM2064" s="14">
        <f>IF(Y2064&lt;&gt;"",Y2064,"")</f>
        <v/>
      </c>
      <c r="AN2064" s="14">
        <f>IF(OR(AL2064="",AM2064=""),"",AL2064-AM2064)</f>
        <v/>
      </c>
      <c r="AO2064">
        <f>IF(AN2064="","",IF(AN2064&gt;0,"Bullish","Bearish"))</f>
        <v/>
      </c>
      <c r="AP2064">
        <f>IF(AO2064="",AP2063,AO2064)</f>
        <v/>
      </c>
      <c r="AQ2064" s="14">
        <f>IF(AB2064&lt;&gt;"",AB2064,"")</f>
        <v/>
      </c>
      <c r="AR2064" s="14">
        <f>IF(AD2064&lt;&gt;"",AD2064,"")</f>
        <v/>
      </c>
      <c r="AS2064">
        <f>IF(AS2063+1=13,1,AS2063+1)</f>
        <v/>
      </c>
      <c r="AT2064">
        <f>IFERROR(IF(SLOPE($AQ$2042:$AQ$2053,$AS$2042:$AS$2053)&gt;0,MIN(3,ABS(SLOPE($AQ$2042:$AQ$2053,$AS$2042:$AS$2053))),IF(SLOPE($AQ$2042:$AQ$2053,$AS$2042:$AS$2053)&lt;-0.5,-0.5,0)),0)</f>
        <v/>
      </c>
      <c r="AU2064">
        <f>IFERROR(IF(SLOPE($AR$2042:$AR$2053,$AS$2042:$AS$2053)&lt;0,MAX(-3,-ABS(SLOPE($AR$2042:$AR$2053,$AS$2042:$AS$2053))),IF(SLOPE($AR$2042:$AR$2053,$AS$2042:$AS$2053)&gt;0.5,0.5,0)),0)</f>
        <v/>
      </c>
      <c r="AV2064">
        <f>($AQ$2054+(AT2064*(AS2064-1)))</f>
        <v/>
      </c>
      <c r="AW2064">
        <f>($AR$2054+(AU2064*(AS2064-1)))</f>
        <v/>
      </c>
      <c r="AX2064">
        <f>IF(AT2064&gt;0,AV2064+AT2064,AV2064)</f>
        <v/>
      </c>
      <c r="AY2064">
        <f>IF(AU2064&lt;0,AW2064+AU2064,AW2064)</f>
        <v/>
      </c>
      <c r="BA2064" s="14">
        <f>IFERROR(AX2064-AQ2064,"")</f>
        <v/>
      </c>
      <c r="BB2064" s="14">
        <f>IFERROR(AY2064-AR2064,"")</f>
        <v/>
      </c>
      <c r="BD2064">
        <f>AH2064</f>
        <v/>
      </c>
      <c r="BE2064">
        <f>AI2064</f>
        <v/>
      </c>
      <c r="BF2064">
        <f>AJ2064</f>
        <v/>
      </c>
      <c r="BG2064" s="14">
        <f>L2064</f>
        <v/>
      </c>
      <c r="BH2064" s="14">
        <f>IF(X2064="","",X2064)</f>
        <v/>
      </c>
      <c r="BI2064" s="14">
        <f>IF(Y2064="","",Y2064)</f>
        <v/>
      </c>
      <c r="BJ2064">
        <f>Z2064</f>
        <v/>
      </c>
      <c r="BK2064">
        <f>AA2064</f>
        <v/>
      </c>
      <c r="BL2064">
        <f>IFERROR(AX2064,"")</f>
        <v/>
      </c>
      <c r="BM2064">
        <f>IFERROR(AY2064,"")</f>
        <v/>
      </c>
    </row>
    <row r="2065" ht="14.25" customHeight="1">
      <c r="A2065">
        <f>ALGLIB_SSA_XAUUSD!AA2065</f>
        <v/>
      </c>
      <c r="B2065">
        <f>IF($A2065="","",INDEX(ALGLIB_SSA_XAUUSD!$B$2:$B$2401,MATCH($A2065,ALGLIB_SSA_XAUUSD!$A$2:$A$2401,1)))</f>
        <v/>
      </c>
      <c r="C2065">
        <f>IF($A2065="","",INDEX(ALGLIB_SSA_XAUUSD!$C$2:$C$2401,MATCH($A2065,ALGLIB_SSA_XAUUSD!$A$2:$A$2401,1)))</f>
        <v/>
      </c>
      <c r="D2065" s="14">
        <f>IF($A2065="","",INT((ROW()-2)/12)+1)</f>
        <v/>
      </c>
      <c r="E2065" s="14">
        <f>IF(AND(E2066&lt;&gt;"",D2066=D2054+1),E2054+(E2066-E2054)*11/12,"")</f>
        <v/>
      </c>
      <c r="F2065" s="14">
        <f>IF(AND(F2066&lt;&gt;"",D2066=D2054+1),F2054+(F2066-F2054)*11/12,"")</f>
        <v/>
      </c>
      <c r="G2065" s="14">
        <f>IF(AND(G2066&lt;&gt;"",D2066=D2054+1),G2054+(G2066-G2054)*11/12,"")</f>
        <v/>
      </c>
      <c r="H2065" s="14">
        <f>IF(AND(H2066&lt;&gt;"",D2066=D2054+1),H2054+(H2066-H2054)*11/12,"")</f>
        <v/>
      </c>
      <c r="I2065" s="14">
        <f>IF(AND(L2066&lt;&gt;"",D2066=D2054+1),I2054+(I2066-I2054)*11/12,"")</f>
        <v/>
      </c>
      <c r="J2065">
        <f>_xlfn.XLOOKUP($A2065,ALGLIB_SSA_XAUUSD!$AA$2:$AA$2401,ALGLIB_SSA_XAUUSD!$P$2:$P$2401,"",0)</f>
        <v/>
      </c>
      <c r="K2065">
        <f>_xlfn.XLOOKUP($A2065,ALGLIB_SSA_XAUUSD!$AA$2:$AA$2401,ALGLIB_SSA_XAUUSD!$Q$2:$Q$2401,"",0)</f>
        <v/>
      </c>
      <c r="L2065">
        <f>_xlfn.XLOOKUP($A2065,ALGLIB_SSA_XAUUSD!$AA$2:$AA$2401,ALGLIB_SSA_XAUUSD!$R$2:$R$2401,"",0)</f>
        <v/>
      </c>
      <c r="M2065">
        <f>_xlfn.XLOOKUP($A2065,ALGLIB_SSA_XAUUSD!$AA$2:$AA$2401,ALGLIB_SSA_XAUUSD!$S$2:$S$2401,"",0)</f>
        <v/>
      </c>
      <c r="N2065">
        <f>_xlfn.XLOOKUP($A2065,ALGLIB_SSA_XAUUSD!$AA$2:$AA$2401,ALGLIB_SSA_XAUUSD!$T$2:$T$2401,"",0)</f>
        <v/>
      </c>
      <c r="O2065">
        <f>_xlfn.XLOOKUP($A2065,ALGLIB_SSA_XAUUSD!$AA$2:$AA$2401,ALGLIB_SSA_XAUUSD!$U$2:$U$2401,"",0)</f>
        <v/>
      </c>
      <c r="P2065">
        <f>_xlfn.XLOOKUP($A2065,ALGLIB_SSA_XAUUSD!$AA$2:$AA$2401,ALGLIB_SSA_XAUUSD!$V$2:$V$2401,"",0)</f>
        <v/>
      </c>
      <c r="S2065">
        <f>A2065</f>
        <v/>
      </c>
      <c r="T2065">
        <f>J2065</f>
        <v/>
      </c>
      <c r="U2065">
        <f>K2065</f>
        <v/>
      </c>
      <c r="V2065" s="14">
        <f>IF($A2065="","",MOD(ROW()-2,12)+1)</f>
        <v/>
      </c>
      <c r="W2065">
        <f>L2065</f>
        <v/>
      </c>
      <c r="X2065" s="14">
        <f>IF(F2065="","",F2065)</f>
        <v/>
      </c>
      <c r="Y2065" s="14">
        <f>IF(G2065="","",G2065)</f>
        <v/>
      </c>
      <c r="Z2065">
        <f>M2065</f>
        <v/>
      </c>
      <c r="AA2065">
        <f>N2065</f>
        <v/>
      </c>
      <c r="AB2065" s="14">
        <f>IF(H2065="","",H2065)</f>
        <v/>
      </c>
      <c r="AC2065">
        <f>O2065</f>
        <v/>
      </c>
      <c r="AD2065" s="14">
        <f>IF(I2065="","",I2065)</f>
        <v/>
      </c>
      <c r="AE2065">
        <f>P2065</f>
        <v/>
      </c>
      <c r="AH2065">
        <f>IF(S2065&lt;&gt;"",S2065,AH2064+900)</f>
        <v/>
      </c>
      <c r="AI2065">
        <f>IF(T2065&lt;&gt;"",T2065,AI2064)</f>
        <v/>
      </c>
      <c r="AJ2065">
        <f>IF(U2065&lt;&gt;"",U2065,AJ2064)</f>
        <v/>
      </c>
      <c r="AK2065">
        <f>IF(W2065&lt;&gt;"",W2065,"")</f>
        <v/>
      </c>
      <c r="AL2065" s="14">
        <f>IF(X2065&lt;&gt;"",X2065,"")</f>
        <v/>
      </c>
      <c r="AM2065" s="14">
        <f>IF(Y2065&lt;&gt;"",Y2065,"")</f>
        <v/>
      </c>
      <c r="AN2065" s="14">
        <f>IF(OR(AL2065="",AM2065=""),"",AL2065-AM2065)</f>
        <v/>
      </c>
      <c r="AO2065">
        <f>IF(AN2065="","",IF(AN2065&gt;0,"Bullish","Bearish"))</f>
        <v/>
      </c>
      <c r="AP2065">
        <f>IF(AO2065="",AP2064,AO2065)</f>
        <v/>
      </c>
      <c r="AQ2065" s="14">
        <f>IF(AB2065&lt;&gt;"",AB2065,"")</f>
        <v/>
      </c>
      <c r="AR2065" s="14">
        <f>IF(AD2065&lt;&gt;"",AD2065,"")</f>
        <v/>
      </c>
      <c r="AS2065">
        <f>IF(AS2064+1=13,1,AS2064+1)</f>
        <v/>
      </c>
      <c r="AT2065">
        <f>IFERROR(IF(SLOPE($AQ$2042:$AQ$2053,$AS$2042:$AS$2053)&gt;0,MIN(3,ABS(SLOPE($AQ$2042:$AQ$2053,$AS$2042:$AS$2053))),IF(SLOPE($AQ$2042:$AQ$2053,$AS$2042:$AS$2053)&lt;-0.5,-0.5,0)),0)</f>
        <v/>
      </c>
      <c r="AU2065">
        <f>IFERROR(IF(SLOPE($AR$2042:$AR$2053,$AS$2042:$AS$2053)&lt;0,MAX(-3,-ABS(SLOPE($AR$2042:$AR$2053,$AS$2042:$AS$2053))),IF(SLOPE($AR$2042:$AR$2053,$AS$2042:$AS$2053)&gt;0.5,0.5,0)),0)</f>
        <v/>
      </c>
      <c r="AV2065">
        <f>($AQ$2054+(AT2065*(AS2065-1)))</f>
        <v/>
      </c>
      <c r="AW2065">
        <f>($AR$2054+(AU2065*(AS2065-1)))</f>
        <v/>
      </c>
      <c r="AX2065">
        <f>IF(AT2065&gt;0,AV2065+AT2065,AV2065)</f>
        <v/>
      </c>
      <c r="AY2065">
        <f>IF(AU2065&lt;0,AW2065+AU2065,AW2065)</f>
        <v/>
      </c>
      <c r="BA2065" s="14">
        <f>IFERROR(AX2065-AQ2065,"")</f>
        <v/>
      </c>
      <c r="BB2065" s="14">
        <f>IFERROR(AY2065-AR2065,"")</f>
        <v/>
      </c>
      <c r="BD2065">
        <f>AH2065</f>
        <v/>
      </c>
      <c r="BE2065">
        <f>AI2065</f>
        <v/>
      </c>
      <c r="BF2065">
        <f>AJ2065</f>
        <v/>
      </c>
      <c r="BG2065" s="14">
        <f>L2065</f>
        <v/>
      </c>
      <c r="BH2065" s="14">
        <f>IF(X2065="","",X2065)</f>
        <v/>
      </c>
      <c r="BI2065" s="14">
        <f>IF(Y2065="","",Y2065)</f>
        <v/>
      </c>
      <c r="BJ2065">
        <f>Z2065</f>
        <v/>
      </c>
      <c r="BK2065">
        <f>AA2065</f>
        <v/>
      </c>
      <c r="BL2065">
        <f>IFERROR(AX2065,"")</f>
        <v/>
      </c>
      <c r="BM2065">
        <f>IFERROR(AY2065,"")</f>
        <v/>
      </c>
    </row>
    <row r="2066" ht="14.25" customHeight="1">
      <c r="A2066">
        <f>ALGLIB_SSA_XAUUSD!AA2066</f>
        <v/>
      </c>
      <c r="B2066">
        <f>IF($A2066="","",INDEX(ALGLIB_SSA_XAUUSD!$B$2:$B$2401,MATCH($A2066,ALGLIB_SSA_XAUUSD!$A$2:$A$2401,1)))</f>
        <v/>
      </c>
      <c r="C2066">
        <f>IF($A2066="","",INDEX(ALGLIB_SSA_XAUUSD!$C$2:$C$2401,MATCH($A2066,ALGLIB_SSA_XAUUSD!$A$2:$A$2401,1)))</f>
        <v/>
      </c>
      <c r="D2066" s="14">
        <f>IF($A2066="","",INT((ROW()-2)/12)+1)</f>
        <v/>
      </c>
      <c r="E2066" s="14">
        <f>IF($A2066="","",INDEX(ALGLIB_SSA_XAUUSD!$D$2:$D$2401,MATCH($A2066,ALGLIB_SSA_XAUUSD!$A$2:$A$2401,1)))</f>
        <v/>
      </c>
      <c r="F2066" s="14">
        <f>IF($A2066="","",INDEX(ALGLIB_SSA_XAUUSD!$E$2:$E$2401,MATCH($A2066,ALGLIB_SSA_XAUUSD!$A$2:$A$2401,1)))</f>
        <v/>
      </c>
      <c r="G2066" s="14">
        <f>IF($A2066="","",INDEX(ALGLIB_SSA_XAUUSD!$F$2:$F$2401,MATCH($A2066,ALGLIB_SSA_XAUUSD!$A$2:$A$2401,1)))</f>
        <v/>
      </c>
      <c r="H2066" s="14">
        <f>IF($A2066="","",INDEX(ALGLIB_SSA_XAUUSD!$G$2:$G$2401,MATCH($A2066,ALGLIB_SSA_XAUUSD!$A$2:$A$2401,1)))</f>
        <v/>
      </c>
      <c r="I2066" s="14">
        <f>IF($A2066="","",INDEX(ALGLIB_SSA_XAUUSD!$H$2:$H$2401,MATCH($A2066,ALGLIB_SSA_XAUUSD!$A$2:$A$2401,1)))</f>
        <v/>
      </c>
      <c r="J2066">
        <f>_xlfn.XLOOKUP($A2066,ALGLIB_SSA_XAUUSD!$AA$2:$AA$2401,ALGLIB_SSA_XAUUSD!$P$2:$P$2401,"",0)</f>
        <v/>
      </c>
      <c r="K2066">
        <f>_xlfn.XLOOKUP($A2066,ALGLIB_SSA_XAUUSD!$AA$2:$AA$2401,ALGLIB_SSA_XAUUSD!$Q$2:$Q$2401,"",0)</f>
        <v/>
      </c>
      <c r="L2066">
        <f>_xlfn.XLOOKUP($A2066,ALGLIB_SSA_XAUUSD!$AA$2:$AA$2401,ALGLIB_SSA_XAUUSD!$R$2:$R$2401,"",0)</f>
        <v/>
      </c>
      <c r="M2066">
        <f>_xlfn.XLOOKUP($A2066,ALGLIB_SSA_XAUUSD!$AA$2:$AA$2401,ALGLIB_SSA_XAUUSD!$S$2:$S$2401,"",0)</f>
        <v/>
      </c>
      <c r="N2066">
        <f>_xlfn.XLOOKUP($A2066,ALGLIB_SSA_XAUUSD!$AA$2:$AA$2401,ALGLIB_SSA_XAUUSD!$T$2:$T$2401,"",0)</f>
        <v/>
      </c>
      <c r="O2066">
        <f>_xlfn.XLOOKUP($A2066,ALGLIB_SSA_XAUUSD!$AA$2:$AA$2401,ALGLIB_SSA_XAUUSD!$U$2:$U$2401,"",0)</f>
        <v/>
      </c>
      <c r="P2066">
        <f>_xlfn.XLOOKUP($A2066,ALGLIB_SSA_XAUUSD!$AA$2:$AA$2401,ALGLIB_SSA_XAUUSD!$V$2:$V$2401,"",0)</f>
        <v/>
      </c>
      <c r="S2066">
        <f>A2066</f>
        <v/>
      </c>
      <c r="T2066">
        <f>J2066</f>
        <v/>
      </c>
      <c r="U2066">
        <f>K2066</f>
        <v/>
      </c>
      <c r="V2066" s="14">
        <f>IF($A2066="","",MOD(ROW()-2,12)+1)</f>
        <v/>
      </c>
      <c r="W2066">
        <f>L2066</f>
        <v/>
      </c>
      <c r="X2066" s="14">
        <f>IF(F2066="","",F2066)</f>
        <v/>
      </c>
      <c r="Y2066" s="14">
        <f>IF(G2066="","",G2066)</f>
        <v/>
      </c>
      <c r="Z2066">
        <f>M2066</f>
        <v/>
      </c>
      <c r="AA2066">
        <f>N2066</f>
        <v/>
      </c>
      <c r="AB2066" s="14">
        <f>IF(H2066="","",H2066)</f>
        <v/>
      </c>
      <c r="AC2066">
        <f>O2066</f>
        <v/>
      </c>
      <c r="AD2066" s="14">
        <f>IF(I2066="","",I2066)</f>
        <v/>
      </c>
      <c r="AE2066">
        <f>P2066</f>
        <v/>
      </c>
      <c r="AH2066">
        <f>IF(S2066&lt;&gt;"",S2066,AH2065+900)</f>
        <v/>
      </c>
      <c r="AI2066">
        <f>IF(T2066&lt;&gt;"",T2066,AI2065)</f>
        <v/>
      </c>
      <c r="AJ2066">
        <f>IF(U2066&lt;&gt;"",U2066,AJ2065)</f>
        <v/>
      </c>
      <c r="AK2066">
        <f>IF(W2066&lt;&gt;"",W2066,"")</f>
        <v/>
      </c>
      <c r="AL2066" s="14">
        <f>IF(X2066&lt;&gt;"",X2066,"")</f>
        <v/>
      </c>
      <c r="AM2066" s="14">
        <f>IF(Y2066&lt;&gt;"",Y2066,"")</f>
        <v/>
      </c>
      <c r="AN2066" s="14">
        <f>IF(OR(AL2066="",AM2066=""),"",AL2066-AM2066)</f>
        <v/>
      </c>
      <c r="AO2066">
        <f>IF(AN2066="","",IF(AN2066&gt;0,"Bullish","Bearish"))</f>
        <v/>
      </c>
      <c r="AP2066">
        <f>IF(AO2066="",AP2065,AO2066)</f>
        <v/>
      </c>
      <c r="AQ2066" s="14">
        <f>IF(AB2066&lt;&gt;"",AB2066,"")</f>
        <v/>
      </c>
      <c r="AR2066" s="14">
        <f>IF(AD2066&lt;&gt;"",AD2066,"")</f>
        <v/>
      </c>
      <c r="AS2066">
        <f>IF(AS2065+1=13,1,AS2065+1)</f>
        <v/>
      </c>
      <c r="AT2066">
        <f>IFERROR(IF(SLOPE($AQ$2054:$AQ$2065,$AS$2054:$AS$2065)&gt;0,MIN(3,ABS(SLOPE($AQ$2054:$AQ$2065,$AS$2054:$AS$2065))),IF(SLOPE($AQ$2054:$AQ$2065,$AS$2054:$AS$2065)&lt;-0.5,-0.5,0)),0)</f>
        <v/>
      </c>
      <c r="AU2066">
        <f>IFERROR(IF(SLOPE($AR$2054:$AR$2065,$AS$2054:$AS$2065)&lt;0,MAX(-3,-ABS(SLOPE($AR$2054:$AR$2065,$AS$2054:$AS$2065))),IF(SLOPE($AR$2054:$AR$2065,$AS$2054:$AS$2065)&gt;0.5,0.5,0)),0)</f>
        <v/>
      </c>
      <c r="AV2066">
        <f>($AQ$2066+(AT2066*(AS2066-1)))</f>
        <v/>
      </c>
      <c r="AW2066">
        <f>($AR$2066+(AU2066*(AS2066-1)))</f>
        <v/>
      </c>
      <c r="AX2066">
        <f>IF(AT2066&gt;0,AV2066+AT2066,AV2066)</f>
        <v/>
      </c>
      <c r="AY2066">
        <f>IF(AU2066&lt;0,AW2066+AU2066,AW2066)</f>
        <v/>
      </c>
      <c r="BA2066" s="14">
        <f>IFERROR(AX2066-AQ2066,"")</f>
        <v/>
      </c>
      <c r="BB2066" s="14">
        <f>IFERROR(AY2066-AR2066,"")</f>
        <v/>
      </c>
      <c r="BD2066">
        <f>AH2066</f>
        <v/>
      </c>
      <c r="BE2066">
        <f>AI2066</f>
        <v/>
      </c>
      <c r="BF2066">
        <f>AJ2066</f>
        <v/>
      </c>
      <c r="BG2066" s="14">
        <f>L2066</f>
        <v/>
      </c>
      <c r="BH2066" s="14">
        <f>IF(X2066="","",X2066)</f>
        <v/>
      </c>
      <c r="BI2066" s="14">
        <f>IF(Y2066="","",Y2066)</f>
        <v/>
      </c>
      <c r="BJ2066">
        <f>Z2066</f>
        <v/>
      </c>
      <c r="BK2066">
        <f>AA2066</f>
        <v/>
      </c>
      <c r="BL2066">
        <f>IFERROR(AX2066,"")</f>
        <v/>
      </c>
      <c r="BM2066">
        <f>IFERROR(AY2066,"")</f>
        <v/>
      </c>
    </row>
    <row r="2067" ht="14.25" customHeight="1">
      <c r="A2067">
        <f>ALGLIB_SSA_XAUUSD!AA2067</f>
        <v/>
      </c>
      <c r="B2067">
        <f>IF($A2067="","",INDEX(ALGLIB_SSA_XAUUSD!$B$2:$B$2401,MATCH($A2067,ALGLIB_SSA_XAUUSD!$A$2:$A$2401,1)))</f>
        <v/>
      </c>
      <c r="C2067">
        <f>IF($A2067="","",INDEX(ALGLIB_SSA_XAUUSD!$C$2:$C$2401,MATCH($A2067,ALGLIB_SSA_XAUUSD!$A$2:$A$2401,1)))</f>
        <v/>
      </c>
      <c r="D2067" s="14">
        <f>IF($A2067="","",INT((ROW()-2)/12)+1)</f>
        <v/>
      </c>
      <c r="E2067" s="14">
        <f>IF(AND(E2078&lt;&gt;"",D2078=D2066+1),E2066+(E2078-E2066)*1/12,"")</f>
        <v/>
      </c>
      <c r="F2067" s="14">
        <f>IF(AND(F2078&lt;&gt;"",D2078=D2066+1),F2066+(F2078-F2066)*1/12,"")</f>
        <v/>
      </c>
      <c r="G2067" s="14">
        <f>IF(AND(G2078&lt;&gt;"",D2078=D2066+1),G2066+(G2078-G2066)*1/12,"")</f>
        <v/>
      </c>
      <c r="H2067" s="14">
        <f>IF(AND(H2078&lt;&gt;"",D2078=D2066+1),H2066+(H2078-H2066)*1/12,"")</f>
        <v/>
      </c>
      <c r="I2067" s="14">
        <f>IF(AND(L2078&lt;&gt;"",D2078=D2066+1),I2066+(I2078-I2066)*1/12,"")</f>
        <v/>
      </c>
      <c r="J2067">
        <f>_xlfn.XLOOKUP($A2067,ALGLIB_SSA_XAUUSD!$AA$2:$AA$2401,ALGLIB_SSA_XAUUSD!$P$2:$P$2401,"",0)</f>
        <v/>
      </c>
      <c r="K2067">
        <f>_xlfn.XLOOKUP($A2067,ALGLIB_SSA_XAUUSD!$AA$2:$AA$2401,ALGLIB_SSA_XAUUSD!$Q$2:$Q$2401,"",0)</f>
        <v/>
      </c>
      <c r="L2067">
        <f>_xlfn.XLOOKUP($A2067,ALGLIB_SSA_XAUUSD!$AA$2:$AA$2401,ALGLIB_SSA_XAUUSD!$R$2:$R$2401,"",0)</f>
        <v/>
      </c>
      <c r="M2067">
        <f>_xlfn.XLOOKUP($A2067,ALGLIB_SSA_XAUUSD!$AA$2:$AA$2401,ALGLIB_SSA_XAUUSD!$S$2:$S$2401,"",0)</f>
        <v/>
      </c>
      <c r="N2067">
        <f>_xlfn.XLOOKUP($A2067,ALGLIB_SSA_XAUUSD!$AA$2:$AA$2401,ALGLIB_SSA_XAUUSD!$T$2:$T$2401,"",0)</f>
        <v/>
      </c>
      <c r="O2067">
        <f>_xlfn.XLOOKUP($A2067,ALGLIB_SSA_XAUUSD!$AA$2:$AA$2401,ALGLIB_SSA_XAUUSD!$U$2:$U$2401,"",0)</f>
        <v/>
      </c>
      <c r="P2067">
        <f>_xlfn.XLOOKUP($A2067,ALGLIB_SSA_XAUUSD!$AA$2:$AA$2401,ALGLIB_SSA_XAUUSD!$V$2:$V$2401,"",0)</f>
        <v/>
      </c>
      <c r="S2067">
        <f>A2067</f>
        <v/>
      </c>
      <c r="T2067">
        <f>J2067</f>
        <v/>
      </c>
      <c r="U2067">
        <f>K2067</f>
        <v/>
      </c>
      <c r="V2067" s="14">
        <f>IF($A2067="","",MOD(ROW()-2,12)+1)</f>
        <v/>
      </c>
      <c r="W2067">
        <f>L2067</f>
        <v/>
      </c>
      <c r="X2067" s="14">
        <f>IF(F2067="","",F2067)</f>
        <v/>
      </c>
      <c r="Y2067" s="14">
        <f>IF(G2067="","",G2067)</f>
        <v/>
      </c>
      <c r="Z2067">
        <f>M2067</f>
        <v/>
      </c>
      <c r="AA2067">
        <f>N2067</f>
        <v/>
      </c>
      <c r="AB2067" s="14">
        <f>IF(H2067="","",H2067)</f>
        <v/>
      </c>
      <c r="AC2067">
        <f>O2067</f>
        <v/>
      </c>
      <c r="AD2067" s="14">
        <f>IF(I2067="","",I2067)</f>
        <v/>
      </c>
      <c r="AE2067">
        <f>P2067</f>
        <v/>
      </c>
      <c r="AH2067">
        <f>IF(S2067&lt;&gt;"",S2067,AH2066+900)</f>
        <v/>
      </c>
      <c r="AI2067">
        <f>IF(T2067&lt;&gt;"",T2067,AI2066)</f>
        <v/>
      </c>
      <c r="AJ2067">
        <f>IF(U2067&lt;&gt;"",U2067,AJ2066)</f>
        <v/>
      </c>
      <c r="AK2067">
        <f>IF(W2067&lt;&gt;"",W2067,"")</f>
        <v/>
      </c>
      <c r="AL2067" s="14">
        <f>IF(X2067&lt;&gt;"",X2067,"")</f>
        <v/>
      </c>
      <c r="AM2067" s="14">
        <f>IF(Y2067&lt;&gt;"",Y2067,"")</f>
        <v/>
      </c>
      <c r="AN2067" s="14">
        <f>IF(OR(AL2067="",AM2067=""),"",AL2067-AM2067)</f>
        <v/>
      </c>
      <c r="AO2067">
        <f>IF(AN2067="","",IF(AN2067&gt;0,"Bullish","Bearish"))</f>
        <v/>
      </c>
      <c r="AP2067">
        <f>IF(AO2067="",AP2066,AO2067)</f>
        <v/>
      </c>
      <c r="AQ2067" s="14">
        <f>IF(AB2067&lt;&gt;"",AB2067,"")</f>
        <v/>
      </c>
      <c r="AR2067" s="14">
        <f>IF(AD2067&lt;&gt;"",AD2067,"")</f>
        <v/>
      </c>
      <c r="AS2067">
        <f>IF(AS2066+1=13,1,AS2066+1)</f>
        <v/>
      </c>
      <c r="AT2067">
        <f>IFERROR(IF(SLOPE($AQ$2054:$AQ$2065,$AS$2054:$AS$2065)&gt;0,MIN(3,ABS(SLOPE($AQ$2054:$AQ$2065,$AS$2054:$AS$2065))),IF(SLOPE($AQ$2054:$AQ$2065,$AS$2054:$AS$2065)&lt;-0.5,-0.5,0)),0)</f>
        <v/>
      </c>
      <c r="AU2067">
        <f>IFERROR(IF(SLOPE($AR$2054:$AR$2065,$AS$2054:$AS$2065)&lt;0,MAX(-3,-ABS(SLOPE($AR$2054:$AR$2065,$AS$2054:$AS$2065))),IF(SLOPE($AR$2054:$AR$2065,$AS$2054:$AS$2065)&gt;0.5,0.5,0)),0)</f>
        <v/>
      </c>
      <c r="AV2067">
        <f>($AQ$2066+(AT2067*(AS2067-1)))</f>
        <v/>
      </c>
      <c r="AW2067">
        <f>($AR$2066+(AU2067*(AS2067-1)))</f>
        <v/>
      </c>
      <c r="AX2067">
        <f>IF(AT2067&gt;0,AV2067+AT2067,AV2067)</f>
        <v/>
      </c>
      <c r="AY2067">
        <f>IF(AU2067&lt;0,AW2067+AU2067,AW2067)</f>
        <v/>
      </c>
      <c r="BA2067" s="14">
        <f>IFERROR(AX2067-AQ2067,"")</f>
        <v/>
      </c>
      <c r="BB2067" s="14">
        <f>IFERROR(AY2067-AR2067,"")</f>
        <v/>
      </c>
      <c r="BD2067">
        <f>AH2067</f>
        <v/>
      </c>
      <c r="BE2067">
        <f>AI2067</f>
        <v/>
      </c>
      <c r="BF2067">
        <f>AJ2067</f>
        <v/>
      </c>
      <c r="BG2067" s="14">
        <f>L2067</f>
        <v/>
      </c>
      <c r="BH2067" s="14">
        <f>IF(X2067="","",X2067)</f>
        <v/>
      </c>
      <c r="BI2067" s="14">
        <f>IF(Y2067="","",Y2067)</f>
        <v/>
      </c>
      <c r="BJ2067">
        <f>Z2067</f>
        <v/>
      </c>
      <c r="BK2067">
        <f>AA2067</f>
        <v/>
      </c>
      <c r="BL2067">
        <f>IFERROR(AX2067,"")</f>
        <v/>
      </c>
      <c r="BM2067">
        <f>IFERROR(AY2067,"")</f>
        <v/>
      </c>
    </row>
    <row r="2068" ht="14.25" customHeight="1">
      <c r="A2068">
        <f>ALGLIB_SSA_XAUUSD!AA2068</f>
        <v/>
      </c>
      <c r="B2068">
        <f>IF($A2068="","",INDEX(ALGLIB_SSA_XAUUSD!$B$2:$B$2401,MATCH($A2068,ALGLIB_SSA_XAUUSD!$A$2:$A$2401,1)))</f>
        <v/>
      </c>
      <c r="C2068">
        <f>IF($A2068="","",INDEX(ALGLIB_SSA_XAUUSD!$C$2:$C$2401,MATCH($A2068,ALGLIB_SSA_XAUUSD!$A$2:$A$2401,1)))</f>
        <v/>
      </c>
      <c r="D2068" s="14">
        <f>IF($A2068="","",INT((ROW()-2)/12)+1)</f>
        <v/>
      </c>
      <c r="E2068" s="14">
        <f>IF(AND(E2078&lt;&gt;"",D2078=D2066+1),E2066+(E2078-E2066)*2/12,"")</f>
        <v/>
      </c>
      <c r="F2068" s="14">
        <f>IF(AND(F2078&lt;&gt;"",D2078=D2066+1),F2066+(F2078-F2066)*2/12,"")</f>
        <v/>
      </c>
      <c r="G2068" s="14">
        <f>IF(AND(G2078&lt;&gt;"",D2078=D2066+1),G2066+(G2078-G2066)*2/12,"")</f>
        <v/>
      </c>
      <c r="H2068" s="14">
        <f>IF(AND(H2078&lt;&gt;"",D2078=D2066+1),H2066+(H2078-H2066)*2/12,"")</f>
        <v/>
      </c>
      <c r="I2068" s="14">
        <f>IF(AND(L2078&lt;&gt;"",D2078=D2066+1),I2066+(I2078-I2066)*2/12,"")</f>
        <v/>
      </c>
      <c r="J2068">
        <f>_xlfn.XLOOKUP($A2068,ALGLIB_SSA_XAUUSD!$AA$2:$AA$2401,ALGLIB_SSA_XAUUSD!$P$2:$P$2401,"",0)</f>
        <v/>
      </c>
      <c r="K2068">
        <f>_xlfn.XLOOKUP($A2068,ALGLIB_SSA_XAUUSD!$AA$2:$AA$2401,ALGLIB_SSA_XAUUSD!$Q$2:$Q$2401,"",0)</f>
        <v/>
      </c>
      <c r="L2068">
        <f>_xlfn.XLOOKUP($A2068,ALGLIB_SSA_XAUUSD!$AA$2:$AA$2401,ALGLIB_SSA_XAUUSD!$R$2:$R$2401,"",0)</f>
        <v/>
      </c>
      <c r="M2068">
        <f>_xlfn.XLOOKUP($A2068,ALGLIB_SSA_XAUUSD!$AA$2:$AA$2401,ALGLIB_SSA_XAUUSD!$S$2:$S$2401,"",0)</f>
        <v/>
      </c>
      <c r="N2068">
        <f>_xlfn.XLOOKUP($A2068,ALGLIB_SSA_XAUUSD!$AA$2:$AA$2401,ALGLIB_SSA_XAUUSD!$T$2:$T$2401,"",0)</f>
        <v/>
      </c>
      <c r="O2068">
        <f>_xlfn.XLOOKUP($A2068,ALGLIB_SSA_XAUUSD!$AA$2:$AA$2401,ALGLIB_SSA_XAUUSD!$U$2:$U$2401,"",0)</f>
        <v/>
      </c>
      <c r="P2068">
        <f>_xlfn.XLOOKUP($A2068,ALGLIB_SSA_XAUUSD!$AA$2:$AA$2401,ALGLIB_SSA_XAUUSD!$V$2:$V$2401,"",0)</f>
        <v/>
      </c>
      <c r="S2068">
        <f>A2068</f>
        <v/>
      </c>
      <c r="T2068">
        <f>J2068</f>
        <v/>
      </c>
      <c r="U2068">
        <f>K2068</f>
        <v/>
      </c>
      <c r="V2068" s="14">
        <f>IF($A2068="","",MOD(ROW()-2,12)+1)</f>
        <v/>
      </c>
      <c r="W2068">
        <f>L2068</f>
        <v/>
      </c>
      <c r="X2068" s="14">
        <f>IF(F2068="","",F2068)</f>
        <v/>
      </c>
      <c r="Y2068" s="14">
        <f>IF(G2068="","",G2068)</f>
        <v/>
      </c>
      <c r="Z2068">
        <f>M2068</f>
        <v/>
      </c>
      <c r="AA2068">
        <f>N2068</f>
        <v/>
      </c>
      <c r="AB2068" s="14">
        <f>IF(H2068="","",H2068)</f>
        <v/>
      </c>
      <c r="AC2068">
        <f>O2068</f>
        <v/>
      </c>
      <c r="AD2068" s="14">
        <f>IF(I2068="","",I2068)</f>
        <v/>
      </c>
      <c r="AE2068">
        <f>P2068</f>
        <v/>
      </c>
      <c r="AH2068">
        <f>IF(S2068&lt;&gt;"",S2068,AH2067+900)</f>
        <v/>
      </c>
      <c r="AI2068">
        <f>IF(T2068&lt;&gt;"",T2068,AI2067)</f>
        <v/>
      </c>
      <c r="AJ2068">
        <f>IF(U2068&lt;&gt;"",U2068,AJ2067)</f>
        <v/>
      </c>
      <c r="AK2068">
        <f>IF(W2068&lt;&gt;"",W2068,"")</f>
        <v/>
      </c>
      <c r="AL2068" s="14">
        <f>IF(X2068&lt;&gt;"",X2068,"")</f>
        <v/>
      </c>
      <c r="AM2068" s="14">
        <f>IF(Y2068&lt;&gt;"",Y2068,"")</f>
        <v/>
      </c>
      <c r="AN2068" s="14">
        <f>IF(OR(AL2068="",AM2068=""),"",AL2068-AM2068)</f>
        <v/>
      </c>
      <c r="AO2068">
        <f>IF(AN2068="","",IF(AN2068&gt;0,"Bullish","Bearish"))</f>
        <v/>
      </c>
      <c r="AP2068">
        <f>IF(AO2068="",AP2067,AO2068)</f>
        <v/>
      </c>
      <c r="AQ2068" s="14">
        <f>IF(AB2068&lt;&gt;"",AB2068,"")</f>
        <v/>
      </c>
      <c r="AR2068" s="14">
        <f>IF(AD2068&lt;&gt;"",AD2068,"")</f>
        <v/>
      </c>
      <c r="AS2068">
        <f>IF(AS2067+1=13,1,AS2067+1)</f>
        <v/>
      </c>
      <c r="AT2068">
        <f>IFERROR(IF(SLOPE($AQ$2054:$AQ$2065,$AS$2054:$AS$2065)&gt;0,MIN(3,ABS(SLOPE($AQ$2054:$AQ$2065,$AS$2054:$AS$2065))),IF(SLOPE($AQ$2054:$AQ$2065,$AS$2054:$AS$2065)&lt;-0.5,-0.5,0)),0)</f>
        <v/>
      </c>
      <c r="AU2068">
        <f>IFERROR(IF(SLOPE($AR$2054:$AR$2065,$AS$2054:$AS$2065)&lt;0,MAX(-3,-ABS(SLOPE($AR$2054:$AR$2065,$AS$2054:$AS$2065))),IF(SLOPE($AR$2054:$AR$2065,$AS$2054:$AS$2065)&gt;0.5,0.5,0)),0)</f>
        <v/>
      </c>
      <c r="AV2068">
        <f>($AQ$2066+(AT2068*(AS2068-1)))</f>
        <v/>
      </c>
      <c r="AW2068">
        <f>($AR$2066+(AU2068*(AS2068-1)))</f>
        <v/>
      </c>
      <c r="AX2068">
        <f>IF(AT2068&gt;0,AV2068+AT2068,AV2068)</f>
        <v/>
      </c>
      <c r="AY2068">
        <f>IF(AU2068&lt;0,AW2068+AU2068,AW2068)</f>
        <v/>
      </c>
      <c r="BA2068" s="14">
        <f>IFERROR(AX2068-AQ2068,"")</f>
        <v/>
      </c>
      <c r="BB2068" s="14">
        <f>IFERROR(AY2068-AR2068,"")</f>
        <v/>
      </c>
      <c r="BD2068">
        <f>AH2068</f>
        <v/>
      </c>
      <c r="BE2068">
        <f>AI2068</f>
        <v/>
      </c>
      <c r="BF2068">
        <f>AJ2068</f>
        <v/>
      </c>
      <c r="BG2068" s="14">
        <f>L2068</f>
        <v/>
      </c>
      <c r="BH2068" s="14">
        <f>IF(X2068="","",X2068)</f>
        <v/>
      </c>
      <c r="BI2068" s="14">
        <f>IF(Y2068="","",Y2068)</f>
        <v/>
      </c>
      <c r="BJ2068">
        <f>Z2068</f>
        <v/>
      </c>
      <c r="BK2068">
        <f>AA2068</f>
        <v/>
      </c>
      <c r="BL2068">
        <f>IFERROR(AX2068,"")</f>
        <v/>
      </c>
      <c r="BM2068">
        <f>IFERROR(AY2068,"")</f>
        <v/>
      </c>
    </row>
    <row r="2069" ht="14.25" customHeight="1">
      <c r="A2069">
        <f>ALGLIB_SSA_XAUUSD!AA2069</f>
        <v/>
      </c>
      <c r="B2069">
        <f>IF($A2069="","",INDEX(ALGLIB_SSA_XAUUSD!$B$2:$B$2401,MATCH($A2069,ALGLIB_SSA_XAUUSD!$A$2:$A$2401,1)))</f>
        <v/>
      </c>
      <c r="C2069">
        <f>IF($A2069="","",INDEX(ALGLIB_SSA_XAUUSD!$C$2:$C$2401,MATCH($A2069,ALGLIB_SSA_XAUUSD!$A$2:$A$2401,1)))</f>
        <v/>
      </c>
      <c r="D2069" s="14">
        <f>IF($A2069="","",INT((ROW()-2)/12)+1)</f>
        <v/>
      </c>
      <c r="E2069" s="14">
        <f>IF(AND(E2078&lt;&gt;"",D2078=D2066+1),E2066+(E2078-E2066)*3/12,"")</f>
        <v/>
      </c>
      <c r="F2069" s="14">
        <f>IF(AND(F2078&lt;&gt;"",D2078=D2066+1),F2066+(F2078-F2066)*3/12,"")</f>
        <v/>
      </c>
      <c r="G2069" s="14">
        <f>IF(AND(G2078&lt;&gt;"",D2078=D2066+1),G2066+(G2078-G2066)*3/12,"")</f>
        <v/>
      </c>
      <c r="H2069" s="14">
        <f>IF(AND(H2078&lt;&gt;"",D2078=D2066+1),H2066+(H2078-H2066)*3/12,"")</f>
        <v/>
      </c>
      <c r="I2069" s="14">
        <f>IF(AND(L2078&lt;&gt;"",D2078=D2066+1),I2066+(I2078-I2066)*3/12,"")</f>
        <v/>
      </c>
      <c r="J2069">
        <f>_xlfn.XLOOKUP($A2069,ALGLIB_SSA_XAUUSD!$AA$2:$AA$2401,ALGLIB_SSA_XAUUSD!$P$2:$P$2401,"",0)</f>
        <v/>
      </c>
      <c r="K2069">
        <f>_xlfn.XLOOKUP($A2069,ALGLIB_SSA_XAUUSD!$AA$2:$AA$2401,ALGLIB_SSA_XAUUSD!$Q$2:$Q$2401,"",0)</f>
        <v/>
      </c>
      <c r="L2069">
        <f>_xlfn.XLOOKUP($A2069,ALGLIB_SSA_XAUUSD!$AA$2:$AA$2401,ALGLIB_SSA_XAUUSD!$R$2:$R$2401,"",0)</f>
        <v/>
      </c>
      <c r="M2069">
        <f>_xlfn.XLOOKUP($A2069,ALGLIB_SSA_XAUUSD!$AA$2:$AA$2401,ALGLIB_SSA_XAUUSD!$S$2:$S$2401,"",0)</f>
        <v/>
      </c>
      <c r="N2069">
        <f>_xlfn.XLOOKUP($A2069,ALGLIB_SSA_XAUUSD!$AA$2:$AA$2401,ALGLIB_SSA_XAUUSD!$T$2:$T$2401,"",0)</f>
        <v/>
      </c>
      <c r="O2069">
        <f>_xlfn.XLOOKUP($A2069,ALGLIB_SSA_XAUUSD!$AA$2:$AA$2401,ALGLIB_SSA_XAUUSD!$U$2:$U$2401,"",0)</f>
        <v/>
      </c>
      <c r="P2069">
        <f>_xlfn.XLOOKUP($A2069,ALGLIB_SSA_XAUUSD!$AA$2:$AA$2401,ALGLIB_SSA_XAUUSD!$V$2:$V$2401,"",0)</f>
        <v/>
      </c>
      <c r="S2069">
        <f>A2069</f>
        <v/>
      </c>
      <c r="T2069">
        <f>J2069</f>
        <v/>
      </c>
      <c r="U2069">
        <f>K2069</f>
        <v/>
      </c>
      <c r="V2069" s="14">
        <f>IF($A2069="","",MOD(ROW()-2,12)+1)</f>
        <v/>
      </c>
      <c r="W2069">
        <f>L2069</f>
        <v/>
      </c>
      <c r="X2069" s="14">
        <f>IF(F2069="","",F2069)</f>
        <v/>
      </c>
      <c r="Y2069" s="14">
        <f>IF(G2069="","",G2069)</f>
        <v/>
      </c>
      <c r="Z2069">
        <f>M2069</f>
        <v/>
      </c>
      <c r="AA2069">
        <f>N2069</f>
        <v/>
      </c>
      <c r="AB2069" s="14">
        <f>IF(H2069="","",H2069)</f>
        <v/>
      </c>
      <c r="AC2069">
        <f>O2069</f>
        <v/>
      </c>
      <c r="AD2069" s="14">
        <f>IF(I2069="","",I2069)</f>
        <v/>
      </c>
      <c r="AE2069">
        <f>P2069</f>
        <v/>
      </c>
      <c r="AH2069">
        <f>IF(S2069&lt;&gt;"",S2069,AH2068+900)</f>
        <v/>
      </c>
      <c r="AI2069">
        <f>IF(T2069&lt;&gt;"",T2069,AI2068)</f>
        <v/>
      </c>
      <c r="AJ2069">
        <f>IF(U2069&lt;&gt;"",U2069,AJ2068)</f>
        <v/>
      </c>
      <c r="AK2069">
        <f>IF(W2069&lt;&gt;"",W2069,"")</f>
        <v/>
      </c>
      <c r="AL2069" s="14">
        <f>IF(X2069&lt;&gt;"",X2069,"")</f>
        <v/>
      </c>
      <c r="AM2069" s="14">
        <f>IF(Y2069&lt;&gt;"",Y2069,"")</f>
        <v/>
      </c>
      <c r="AN2069" s="14">
        <f>IF(OR(AL2069="",AM2069=""),"",AL2069-AM2069)</f>
        <v/>
      </c>
      <c r="AO2069">
        <f>IF(AN2069="","",IF(AN2069&gt;0,"Bullish","Bearish"))</f>
        <v/>
      </c>
      <c r="AP2069">
        <f>IF(AO2069="",AP2068,AO2069)</f>
        <v/>
      </c>
      <c r="AQ2069" s="14">
        <f>IF(AB2069&lt;&gt;"",AB2069,"")</f>
        <v/>
      </c>
      <c r="AR2069" s="14">
        <f>IF(AD2069&lt;&gt;"",AD2069,"")</f>
        <v/>
      </c>
      <c r="AS2069">
        <f>IF(AS2068+1=13,1,AS2068+1)</f>
        <v/>
      </c>
      <c r="AT2069">
        <f>IFERROR(IF(SLOPE($AQ$2054:$AQ$2065,$AS$2054:$AS$2065)&gt;0,MIN(3,ABS(SLOPE($AQ$2054:$AQ$2065,$AS$2054:$AS$2065))),IF(SLOPE($AQ$2054:$AQ$2065,$AS$2054:$AS$2065)&lt;-0.5,-0.5,0)),0)</f>
        <v/>
      </c>
      <c r="AU2069">
        <f>IFERROR(IF(SLOPE($AR$2054:$AR$2065,$AS$2054:$AS$2065)&lt;0,MAX(-3,-ABS(SLOPE($AR$2054:$AR$2065,$AS$2054:$AS$2065))),IF(SLOPE($AR$2054:$AR$2065,$AS$2054:$AS$2065)&gt;0.5,0.5,0)),0)</f>
        <v/>
      </c>
      <c r="AV2069">
        <f>($AQ$2066+(AT2069*(AS2069-1)))</f>
        <v/>
      </c>
      <c r="AW2069">
        <f>($AR$2066+(AU2069*(AS2069-1)))</f>
        <v/>
      </c>
      <c r="AX2069">
        <f>IF(AT2069&gt;0,AV2069+AT2069,AV2069)</f>
        <v/>
      </c>
      <c r="AY2069">
        <f>IF(AU2069&lt;0,AW2069+AU2069,AW2069)</f>
        <v/>
      </c>
      <c r="BA2069" s="14">
        <f>IFERROR(AX2069-AQ2069,"")</f>
        <v/>
      </c>
      <c r="BB2069" s="14">
        <f>IFERROR(AY2069-AR2069,"")</f>
        <v/>
      </c>
      <c r="BD2069">
        <f>AH2069</f>
        <v/>
      </c>
      <c r="BE2069">
        <f>AI2069</f>
        <v/>
      </c>
      <c r="BF2069">
        <f>AJ2069</f>
        <v/>
      </c>
      <c r="BG2069" s="14">
        <f>L2069</f>
        <v/>
      </c>
      <c r="BH2069" s="14">
        <f>IF(X2069="","",X2069)</f>
        <v/>
      </c>
      <c r="BI2069" s="14">
        <f>IF(Y2069="","",Y2069)</f>
        <v/>
      </c>
      <c r="BJ2069">
        <f>Z2069</f>
        <v/>
      </c>
      <c r="BK2069">
        <f>AA2069</f>
        <v/>
      </c>
      <c r="BL2069">
        <f>IFERROR(AX2069,"")</f>
        <v/>
      </c>
      <c r="BM2069">
        <f>IFERROR(AY2069,"")</f>
        <v/>
      </c>
    </row>
    <row r="2070" ht="14.25" customHeight="1">
      <c r="A2070">
        <f>ALGLIB_SSA_XAUUSD!AA2070</f>
        <v/>
      </c>
      <c r="B2070">
        <f>IF($A2070="","",INDEX(ALGLIB_SSA_XAUUSD!$B$2:$B$2401,MATCH($A2070,ALGLIB_SSA_XAUUSD!$A$2:$A$2401,1)))</f>
        <v/>
      </c>
      <c r="C2070">
        <f>IF($A2070="","",INDEX(ALGLIB_SSA_XAUUSD!$C$2:$C$2401,MATCH($A2070,ALGLIB_SSA_XAUUSD!$A$2:$A$2401,1)))</f>
        <v/>
      </c>
      <c r="D2070" s="14">
        <f>IF($A2070="","",INT((ROW()-2)/12)+1)</f>
        <v/>
      </c>
      <c r="E2070" s="14">
        <f>IF(AND(E2078&lt;&gt;"",D2078=D2066+1),E2066+(E2078-E2066)*4/12,"")</f>
        <v/>
      </c>
      <c r="F2070" s="14">
        <f>IF(AND(F2078&lt;&gt;"",D2078=D2066+1),F2066+(F2078-F2066)*4/12,"")</f>
        <v/>
      </c>
      <c r="G2070" s="14">
        <f>IF(AND(G2078&lt;&gt;"",D2078=D2066+1),G2066+(G2078-G2066)*4/12,"")</f>
        <v/>
      </c>
      <c r="H2070" s="14">
        <f>IF(AND(H2078&lt;&gt;"",D2078=D2066+1),H2066+(H2078-H2066)*4/12,"")</f>
        <v/>
      </c>
      <c r="I2070" s="14">
        <f>IF(AND(L2078&lt;&gt;"",D2078=D2066+1),I2066+(I2078-I2066)*4/12,"")</f>
        <v/>
      </c>
      <c r="J2070">
        <f>_xlfn.XLOOKUP($A2070,ALGLIB_SSA_XAUUSD!$AA$2:$AA$2401,ALGLIB_SSA_XAUUSD!$P$2:$P$2401,"",0)</f>
        <v/>
      </c>
      <c r="K2070">
        <f>_xlfn.XLOOKUP($A2070,ALGLIB_SSA_XAUUSD!$AA$2:$AA$2401,ALGLIB_SSA_XAUUSD!$Q$2:$Q$2401,"",0)</f>
        <v/>
      </c>
      <c r="L2070">
        <f>_xlfn.XLOOKUP($A2070,ALGLIB_SSA_XAUUSD!$AA$2:$AA$2401,ALGLIB_SSA_XAUUSD!$R$2:$R$2401,"",0)</f>
        <v/>
      </c>
      <c r="M2070">
        <f>_xlfn.XLOOKUP($A2070,ALGLIB_SSA_XAUUSD!$AA$2:$AA$2401,ALGLIB_SSA_XAUUSD!$S$2:$S$2401,"",0)</f>
        <v/>
      </c>
      <c r="N2070">
        <f>_xlfn.XLOOKUP($A2070,ALGLIB_SSA_XAUUSD!$AA$2:$AA$2401,ALGLIB_SSA_XAUUSD!$T$2:$T$2401,"",0)</f>
        <v/>
      </c>
      <c r="O2070">
        <f>_xlfn.XLOOKUP($A2070,ALGLIB_SSA_XAUUSD!$AA$2:$AA$2401,ALGLIB_SSA_XAUUSD!$U$2:$U$2401,"",0)</f>
        <v/>
      </c>
      <c r="P2070">
        <f>_xlfn.XLOOKUP($A2070,ALGLIB_SSA_XAUUSD!$AA$2:$AA$2401,ALGLIB_SSA_XAUUSD!$V$2:$V$2401,"",0)</f>
        <v/>
      </c>
      <c r="S2070">
        <f>A2070</f>
        <v/>
      </c>
      <c r="T2070">
        <f>J2070</f>
        <v/>
      </c>
      <c r="U2070">
        <f>K2070</f>
        <v/>
      </c>
      <c r="V2070" s="14">
        <f>IF($A2070="","",MOD(ROW()-2,12)+1)</f>
        <v/>
      </c>
      <c r="W2070">
        <f>L2070</f>
        <v/>
      </c>
      <c r="X2070" s="14">
        <f>IF(F2070="","",F2070)</f>
        <v/>
      </c>
      <c r="Y2070" s="14">
        <f>IF(G2070="","",G2070)</f>
        <v/>
      </c>
      <c r="Z2070">
        <f>M2070</f>
        <v/>
      </c>
      <c r="AA2070">
        <f>N2070</f>
        <v/>
      </c>
      <c r="AB2070" s="14">
        <f>IF(H2070="","",H2070)</f>
        <v/>
      </c>
      <c r="AC2070">
        <f>O2070</f>
        <v/>
      </c>
      <c r="AD2070" s="14">
        <f>IF(I2070="","",I2070)</f>
        <v/>
      </c>
      <c r="AE2070">
        <f>P2070</f>
        <v/>
      </c>
      <c r="AH2070">
        <f>IF(S2070&lt;&gt;"",S2070,AH2069+900)</f>
        <v/>
      </c>
      <c r="AI2070">
        <f>IF(T2070&lt;&gt;"",T2070,AI2069)</f>
        <v/>
      </c>
      <c r="AJ2070">
        <f>IF(U2070&lt;&gt;"",U2070,AJ2069)</f>
        <v/>
      </c>
      <c r="AK2070">
        <f>IF(W2070&lt;&gt;"",W2070,"")</f>
        <v/>
      </c>
      <c r="AL2070" s="14">
        <f>IF(X2070&lt;&gt;"",X2070,"")</f>
        <v/>
      </c>
      <c r="AM2070" s="14">
        <f>IF(Y2070&lt;&gt;"",Y2070,"")</f>
        <v/>
      </c>
      <c r="AN2070" s="14">
        <f>IF(OR(AL2070="",AM2070=""),"",AL2070-AM2070)</f>
        <v/>
      </c>
      <c r="AO2070">
        <f>IF(AN2070="","",IF(AN2070&gt;0,"Bullish","Bearish"))</f>
        <v/>
      </c>
      <c r="AP2070">
        <f>IF(AO2070="",AP2069,AO2070)</f>
        <v/>
      </c>
      <c r="AQ2070" s="14">
        <f>IF(AB2070&lt;&gt;"",AB2070,"")</f>
        <v/>
      </c>
      <c r="AR2070" s="14">
        <f>IF(AD2070&lt;&gt;"",AD2070,"")</f>
        <v/>
      </c>
      <c r="AS2070">
        <f>IF(AS2069+1=13,1,AS2069+1)</f>
        <v/>
      </c>
      <c r="AT2070">
        <f>IFERROR(IF(SLOPE($AQ$2054:$AQ$2065,$AS$2054:$AS$2065)&gt;0,MIN(3,ABS(SLOPE($AQ$2054:$AQ$2065,$AS$2054:$AS$2065))),IF(SLOPE($AQ$2054:$AQ$2065,$AS$2054:$AS$2065)&lt;-0.5,-0.5,0)),0)</f>
        <v/>
      </c>
      <c r="AU2070">
        <f>IFERROR(IF(SLOPE($AR$2054:$AR$2065,$AS$2054:$AS$2065)&lt;0,MAX(-3,-ABS(SLOPE($AR$2054:$AR$2065,$AS$2054:$AS$2065))),IF(SLOPE($AR$2054:$AR$2065,$AS$2054:$AS$2065)&gt;0.5,0.5,0)),0)</f>
        <v/>
      </c>
      <c r="AV2070">
        <f>($AQ$2066+(AT2070*(AS2070-1)))</f>
        <v/>
      </c>
      <c r="AW2070">
        <f>($AR$2066+(AU2070*(AS2070-1)))</f>
        <v/>
      </c>
      <c r="AX2070">
        <f>IF(AT2070&gt;0,AV2070+AT2070,AV2070)</f>
        <v/>
      </c>
      <c r="AY2070">
        <f>IF(AU2070&lt;0,AW2070+AU2070,AW2070)</f>
        <v/>
      </c>
      <c r="BA2070" s="14">
        <f>IFERROR(AX2070-AQ2070,"")</f>
        <v/>
      </c>
      <c r="BB2070" s="14">
        <f>IFERROR(AY2070-AR2070,"")</f>
        <v/>
      </c>
      <c r="BD2070">
        <f>AH2070</f>
        <v/>
      </c>
      <c r="BE2070">
        <f>AI2070</f>
        <v/>
      </c>
      <c r="BF2070">
        <f>AJ2070</f>
        <v/>
      </c>
      <c r="BG2070" s="14">
        <f>L2070</f>
        <v/>
      </c>
      <c r="BH2070" s="14">
        <f>IF(X2070="","",X2070)</f>
        <v/>
      </c>
      <c r="BI2070" s="14">
        <f>IF(Y2070="","",Y2070)</f>
        <v/>
      </c>
      <c r="BJ2070">
        <f>Z2070</f>
        <v/>
      </c>
      <c r="BK2070">
        <f>AA2070</f>
        <v/>
      </c>
      <c r="BL2070">
        <f>IFERROR(AX2070,"")</f>
        <v/>
      </c>
      <c r="BM2070">
        <f>IFERROR(AY2070,"")</f>
        <v/>
      </c>
    </row>
    <row r="2071" ht="14.25" customHeight="1">
      <c r="A2071">
        <f>ALGLIB_SSA_XAUUSD!AA2071</f>
        <v/>
      </c>
      <c r="B2071">
        <f>IF($A2071="","",INDEX(ALGLIB_SSA_XAUUSD!$B$2:$B$2401,MATCH($A2071,ALGLIB_SSA_XAUUSD!$A$2:$A$2401,1)))</f>
        <v/>
      </c>
      <c r="C2071">
        <f>IF($A2071="","",INDEX(ALGLIB_SSA_XAUUSD!$C$2:$C$2401,MATCH($A2071,ALGLIB_SSA_XAUUSD!$A$2:$A$2401,1)))</f>
        <v/>
      </c>
      <c r="D2071" s="14">
        <f>IF($A2071="","",INT((ROW()-2)/12)+1)</f>
        <v/>
      </c>
      <c r="E2071" s="14">
        <f>IF(AND(E2078&lt;&gt;"",D2078=D2066+1),E2066+(E2078-E2066)*5/12,"")</f>
        <v/>
      </c>
      <c r="F2071" s="14">
        <f>IF(AND(F2078&lt;&gt;"",D2078=D2066+1),F2066+(F2078-F2066)*5/12,"")</f>
        <v/>
      </c>
      <c r="G2071" s="14">
        <f>IF(AND(G2078&lt;&gt;"",D2078=D2066+1),G2066+(G2078-G2066)*5/12,"")</f>
        <v/>
      </c>
      <c r="H2071" s="14">
        <f>IF(AND(H2078&lt;&gt;"",D2078=D2066+1),H2066+(H2078-H2066)*5/12,"")</f>
        <v/>
      </c>
      <c r="I2071" s="14">
        <f>IF(AND(L2078&lt;&gt;"",D2078=D2066+1),I2066+(I2078-I2066)*5/12,"")</f>
        <v/>
      </c>
      <c r="J2071">
        <f>_xlfn.XLOOKUP($A2071,ALGLIB_SSA_XAUUSD!$AA$2:$AA$2401,ALGLIB_SSA_XAUUSD!$P$2:$P$2401,"",0)</f>
        <v/>
      </c>
      <c r="K2071">
        <f>_xlfn.XLOOKUP($A2071,ALGLIB_SSA_XAUUSD!$AA$2:$AA$2401,ALGLIB_SSA_XAUUSD!$Q$2:$Q$2401,"",0)</f>
        <v/>
      </c>
      <c r="L2071">
        <f>_xlfn.XLOOKUP($A2071,ALGLIB_SSA_XAUUSD!$AA$2:$AA$2401,ALGLIB_SSA_XAUUSD!$R$2:$R$2401,"",0)</f>
        <v/>
      </c>
      <c r="M2071">
        <f>_xlfn.XLOOKUP($A2071,ALGLIB_SSA_XAUUSD!$AA$2:$AA$2401,ALGLIB_SSA_XAUUSD!$S$2:$S$2401,"",0)</f>
        <v/>
      </c>
      <c r="N2071">
        <f>_xlfn.XLOOKUP($A2071,ALGLIB_SSA_XAUUSD!$AA$2:$AA$2401,ALGLIB_SSA_XAUUSD!$T$2:$T$2401,"",0)</f>
        <v/>
      </c>
      <c r="O2071">
        <f>_xlfn.XLOOKUP($A2071,ALGLIB_SSA_XAUUSD!$AA$2:$AA$2401,ALGLIB_SSA_XAUUSD!$U$2:$U$2401,"",0)</f>
        <v/>
      </c>
      <c r="P2071">
        <f>_xlfn.XLOOKUP($A2071,ALGLIB_SSA_XAUUSD!$AA$2:$AA$2401,ALGLIB_SSA_XAUUSD!$V$2:$V$2401,"",0)</f>
        <v/>
      </c>
      <c r="S2071">
        <f>A2071</f>
        <v/>
      </c>
      <c r="T2071">
        <f>J2071</f>
        <v/>
      </c>
      <c r="U2071">
        <f>K2071</f>
        <v/>
      </c>
      <c r="V2071" s="14">
        <f>IF($A2071="","",MOD(ROW()-2,12)+1)</f>
        <v/>
      </c>
      <c r="W2071">
        <f>L2071</f>
        <v/>
      </c>
      <c r="X2071" s="14">
        <f>IF(F2071="","",F2071)</f>
        <v/>
      </c>
      <c r="Y2071" s="14">
        <f>IF(G2071="","",G2071)</f>
        <v/>
      </c>
      <c r="Z2071">
        <f>M2071</f>
        <v/>
      </c>
      <c r="AA2071">
        <f>N2071</f>
        <v/>
      </c>
      <c r="AB2071" s="14">
        <f>IF(H2071="","",H2071)</f>
        <v/>
      </c>
      <c r="AC2071">
        <f>O2071</f>
        <v/>
      </c>
      <c r="AD2071" s="14">
        <f>IF(I2071="","",I2071)</f>
        <v/>
      </c>
      <c r="AE2071">
        <f>P2071</f>
        <v/>
      </c>
      <c r="AH2071">
        <f>IF(S2071&lt;&gt;"",S2071,AH2070+900)</f>
        <v/>
      </c>
      <c r="AI2071">
        <f>IF(T2071&lt;&gt;"",T2071,AI2070)</f>
        <v/>
      </c>
      <c r="AJ2071">
        <f>IF(U2071&lt;&gt;"",U2071,AJ2070)</f>
        <v/>
      </c>
      <c r="AK2071">
        <f>IF(W2071&lt;&gt;"",W2071,"")</f>
        <v/>
      </c>
      <c r="AL2071" s="14">
        <f>IF(X2071&lt;&gt;"",X2071,"")</f>
        <v/>
      </c>
      <c r="AM2071" s="14">
        <f>IF(Y2071&lt;&gt;"",Y2071,"")</f>
        <v/>
      </c>
      <c r="AN2071" s="14">
        <f>IF(OR(AL2071="",AM2071=""),"",AL2071-AM2071)</f>
        <v/>
      </c>
      <c r="AO2071">
        <f>IF(AN2071="","",IF(AN2071&gt;0,"Bullish","Bearish"))</f>
        <v/>
      </c>
      <c r="AP2071">
        <f>IF(AO2071="",AP2070,AO2071)</f>
        <v/>
      </c>
      <c r="AQ2071" s="14">
        <f>IF(AB2071&lt;&gt;"",AB2071,"")</f>
        <v/>
      </c>
      <c r="AR2071" s="14">
        <f>IF(AD2071&lt;&gt;"",AD2071,"")</f>
        <v/>
      </c>
      <c r="AS2071">
        <f>IF(AS2070+1=13,1,AS2070+1)</f>
        <v/>
      </c>
      <c r="AT2071">
        <f>IFERROR(IF(SLOPE($AQ$2054:$AQ$2065,$AS$2054:$AS$2065)&gt;0,MIN(3,ABS(SLOPE($AQ$2054:$AQ$2065,$AS$2054:$AS$2065))),IF(SLOPE($AQ$2054:$AQ$2065,$AS$2054:$AS$2065)&lt;-0.5,-0.5,0)),0)</f>
        <v/>
      </c>
      <c r="AU2071">
        <f>IFERROR(IF(SLOPE($AR$2054:$AR$2065,$AS$2054:$AS$2065)&lt;0,MAX(-3,-ABS(SLOPE($AR$2054:$AR$2065,$AS$2054:$AS$2065))),IF(SLOPE($AR$2054:$AR$2065,$AS$2054:$AS$2065)&gt;0.5,0.5,0)),0)</f>
        <v/>
      </c>
      <c r="AV2071">
        <f>($AQ$2066+(AT2071*(AS2071-1)))</f>
        <v/>
      </c>
      <c r="AW2071">
        <f>($AR$2066+(AU2071*(AS2071-1)))</f>
        <v/>
      </c>
      <c r="AX2071">
        <f>IF(AT2071&gt;0,AV2071+AT2071,AV2071)</f>
        <v/>
      </c>
      <c r="AY2071">
        <f>IF(AU2071&lt;0,AW2071+AU2071,AW2071)</f>
        <v/>
      </c>
      <c r="BA2071" s="14">
        <f>IFERROR(AX2071-AQ2071,"")</f>
        <v/>
      </c>
      <c r="BB2071" s="14">
        <f>IFERROR(AY2071-AR2071,"")</f>
        <v/>
      </c>
      <c r="BD2071">
        <f>AH2071</f>
        <v/>
      </c>
      <c r="BE2071">
        <f>AI2071</f>
        <v/>
      </c>
      <c r="BF2071">
        <f>AJ2071</f>
        <v/>
      </c>
      <c r="BG2071" s="14">
        <f>L2071</f>
        <v/>
      </c>
      <c r="BH2071" s="14">
        <f>IF(X2071="","",X2071)</f>
        <v/>
      </c>
      <c r="BI2071" s="14">
        <f>IF(Y2071="","",Y2071)</f>
        <v/>
      </c>
      <c r="BJ2071">
        <f>Z2071</f>
        <v/>
      </c>
      <c r="BK2071">
        <f>AA2071</f>
        <v/>
      </c>
      <c r="BL2071">
        <f>IFERROR(AX2071,"")</f>
        <v/>
      </c>
      <c r="BM2071">
        <f>IFERROR(AY2071,"")</f>
        <v/>
      </c>
    </row>
    <row r="2072" ht="14.25" customHeight="1">
      <c r="A2072">
        <f>ALGLIB_SSA_XAUUSD!AA2072</f>
        <v/>
      </c>
      <c r="B2072">
        <f>IF($A2072="","",INDEX(ALGLIB_SSA_XAUUSD!$B$2:$B$2401,MATCH($A2072,ALGLIB_SSA_XAUUSD!$A$2:$A$2401,1)))</f>
        <v/>
      </c>
      <c r="C2072">
        <f>IF($A2072="","",INDEX(ALGLIB_SSA_XAUUSD!$C$2:$C$2401,MATCH($A2072,ALGLIB_SSA_XAUUSD!$A$2:$A$2401,1)))</f>
        <v/>
      </c>
      <c r="D2072" s="14">
        <f>IF($A2072="","",INT((ROW()-2)/12)+1)</f>
        <v/>
      </c>
      <c r="E2072" s="14">
        <f>IF(AND(E2078&lt;&gt;"",D2078=D2066+1),E2066+(E2078-E2066)*6/12,"")</f>
        <v/>
      </c>
      <c r="F2072" s="14">
        <f>IF(AND(F2078&lt;&gt;"",D2078=D2066+1),F2066+(F2078-F2066)*6/12,"")</f>
        <v/>
      </c>
      <c r="G2072" s="14">
        <f>IF(AND(G2078&lt;&gt;"",D2078=D2066+1),G2066+(G2078-G2066)*6/12,"")</f>
        <v/>
      </c>
      <c r="H2072" s="14">
        <f>IF(AND(H2078&lt;&gt;"",D2078=D2066+1),H2066+(H2078-H2066)*6/12,"")</f>
        <v/>
      </c>
      <c r="I2072" s="14">
        <f>IF(AND(L2078&lt;&gt;"",D2078=D2066+1),I2066+(I2078-I2066)*6/12,"")</f>
        <v/>
      </c>
      <c r="J2072">
        <f>_xlfn.XLOOKUP($A2072,ALGLIB_SSA_XAUUSD!$AA$2:$AA$2401,ALGLIB_SSA_XAUUSD!$P$2:$P$2401,"",0)</f>
        <v/>
      </c>
      <c r="K2072">
        <f>_xlfn.XLOOKUP($A2072,ALGLIB_SSA_XAUUSD!$AA$2:$AA$2401,ALGLIB_SSA_XAUUSD!$Q$2:$Q$2401,"",0)</f>
        <v/>
      </c>
      <c r="L2072">
        <f>_xlfn.XLOOKUP($A2072,ALGLIB_SSA_XAUUSD!$AA$2:$AA$2401,ALGLIB_SSA_XAUUSD!$R$2:$R$2401,"",0)</f>
        <v/>
      </c>
      <c r="M2072">
        <f>_xlfn.XLOOKUP($A2072,ALGLIB_SSA_XAUUSD!$AA$2:$AA$2401,ALGLIB_SSA_XAUUSD!$S$2:$S$2401,"",0)</f>
        <v/>
      </c>
      <c r="N2072">
        <f>_xlfn.XLOOKUP($A2072,ALGLIB_SSA_XAUUSD!$AA$2:$AA$2401,ALGLIB_SSA_XAUUSD!$T$2:$T$2401,"",0)</f>
        <v/>
      </c>
      <c r="O2072">
        <f>_xlfn.XLOOKUP($A2072,ALGLIB_SSA_XAUUSD!$AA$2:$AA$2401,ALGLIB_SSA_XAUUSD!$U$2:$U$2401,"",0)</f>
        <v/>
      </c>
      <c r="P2072">
        <f>_xlfn.XLOOKUP($A2072,ALGLIB_SSA_XAUUSD!$AA$2:$AA$2401,ALGLIB_SSA_XAUUSD!$V$2:$V$2401,"",0)</f>
        <v/>
      </c>
      <c r="S2072">
        <f>A2072</f>
        <v/>
      </c>
      <c r="T2072">
        <f>J2072</f>
        <v/>
      </c>
      <c r="U2072">
        <f>K2072</f>
        <v/>
      </c>
      <c r="V2072" s="14">
        <f>IF($A2072="","",MOD(ROW()-2,12)+1)</f>
        <v/>
      </c>
      <c r="W2072">
        <f>L2072</f>
        <v/>
      </c>
      <c r="X2072" s="14">
        <f>IF(F2072="","",F2072)</f>
        <v/>
      </c>
      <c r="Y2072" s="14">
        <f>IF(G2072="","",G2072)</f>
        <v/>
      </c>
      <c r="Z2072">
        <f>M2072</f>
        <v/>
      </c>
      <c r="AA2072">
        <f>N2072</f>
        <v/>
      </c>
      <c r="AB2072" s="14">
        <f>IF(H2072="","",H2072)</f>
        <v/>
      </c>
      <c r="AC2072">
        <f>O2072</f>
        <v/>
      </c>
      <c r="AD2072" s="14">
        <f>IF(I2072="","",I2072)</f>
        <v/>
      </c>
      <c r="AE2072">
        <f>P2072</f>
        <v/>
      </c>
      <c r="AH2072">
        <f>IF(S2072&lt;&gt;"",S2072,AH2071+900)</f>
        <v/>
      </c>
      <c r="AI2072">
        <f>IF(T2072&lt;&gt;"",T2072,AI2071)</f>
        <v/>
      </c>
      <c r="AJ2072">
        <f>IF(U2072&lt;&gt;"",U2072,AJ2071)</f>
        <v/>
      </c>
      <c r="AK2072">
        <f>IF(W2072&lt;&gt;"",W2072,"")</f>
        <v/>
      </c>
      <c r="AL2072" s="14">
        <f>IF(X2072&lt;&gt;"",X2072,"")</f>
        <v/>
      </c>
      <c r="AM2072" s="14">
        <f>IF(Y2072&lt;&gt;"",Y2072,"")</f>
        <v/>
      </c>
      <c r="AN2072" s="14">
        <f>IF(OR(AL2072="",AM2072=""),"",AL2072-AM2072)</f>
        <v/>
      </c>
      <c r="AO2072">
        <f>IF(AN2072="","",IF(AN2072&gt;0,"Bullish","Bearish"))</f>
        <v/>
      </c>
      <c r="AP2072">
        <f>IF(AO2072="",AP2071,AO2072)</f>
        <v/>
      </c>
      <c r="AQ2072" s="14">
        <f>IF(AB2072&lt;&gt;"",AB2072,"")</f>
        <v/>
      </c>
      <c r="AR2072" s="14">
        <f>IF(AD2072&lt;&gt;"",AD2072,"")</f>
        <v/>
      </c>
      <c r="AS2072">
        <f>IF(AS2071+1=13,1,AS2071+1)</f>
        <v/>
      </c>
      <c r="AT2072">
        <f>IFERROR(IF(SLOPE($AQ$2054:$AQ$2065,$AS$2054:$AS$2065)&gt;0,MIN(3,ABS(SLOPE($AQ$2054:$AQ$2065,$AS$2054:$AS$2065))),IF(SLOPE($AQ$2054:$AQ$2065,$AS$2054:$AS$2065)&lt;-0.5,-0.5,0)),0)</f>
        <v/>
      </c>
      <c r="AU2072">
        <f>IFERROR(IF(SLOPE($AR$2054:$AR$2065,$AS$2054:$AS$2065)&lt;0,MAX(-3,-ABS(SLOPE($AR$2054:$AR$2065,$AS$2054:$AS$2065))),IF(SLOPE($AR$2054:$AR$2065,$AS$2054:$AS$2065)&gt;0.5,0.5,0)),0)</f>
        <v/>
      </c>
      <c r="AV2072">
        <f>($AQ$2066+(AT2072*(AS2072-1)))</f>
        <v/>
      </c>
      <c r="AW2072">
        <f>($AR$2066+(AU2072*(AS2072-1)))</f>
        <v/>
      </c>
      <c r="AX2072">
        <f>IF(AT2072&gt;0,AV2072+AT2072,AV2072)</f>
        <v/>
      </c>
      <c r="AY2072">
        <f>IF(AU2072&lt;0,AW2072+AU2072,AW2072)</f>
        <v/>
      </c>
      <c r="BA2072" s="14">
        <f>IFERROR(AX2072-AQ2072,"")</f>
        <v/>
      </c>
      <c r="BB2072" s="14">
        <f>IFERROR(AY2072-AR2072,"")</f>
        <v/>
      </c>
      <c r="BD2072">
        <f>AH2072</f>
        <v/>
      </c>
      <c r="BE2072">
        <f>AI2072</f>
        <v/>
      </c>
      <c r="BF2072">
        <f>AJ2072</f>
        <v/>
      </c>
      <c r="BG2072" s="14">
        <f>L2072</f>
        <v/>
      </c>
      <c r="BH2072" s="14">
        <f>IF(X2072="","",X2072)</f>
        <v/>
      </c>
      <c r="BI2072" s="14">
        <f>IF(Y2072="","",Y2072)</f>
        <v/>
      </c>
      <c r="BJ2072">
        <f>Z2072</f>
        <v/>
      </c>
      <c r="BK2072">
        <f>AA2072</f>
        <v/>
      </c>
      <c r="BL2072">
        <f>IFERROR(AX2072,"")</f>
        <v/>
      </c>
      <c r="BM2072">
        <f>IFERROR(AY2072,"")</f>
        <v/>
      </c>
    </row>
    <row r="2073" ht="14.25" customHeight="1">
      <c r="A2073">
        <f>ALGLIB_SSA_XAUUSD!AA2073</f>
        <v/>
      </c>
      <c r="B2073">
        <f>IF($A2073="","",INDEX(ALGLIB_SSA_XAUUSD!$B$2:$B$2401,MATCH($A2073,ALGLIB_SSA_XAUUSD!$A$2:$A$2401,1)))</f>
        <v/>
      </c>
      <c r="C2073">
        <f>IF($A2073="","",INDEX(ALGLIB_SSA_XAUUSD!$C$2:$C$2401,MATCH($A2073,ALGLIB_SSA_XAUUSD!$A$2:$A$2401,1)))</f>
        <v/>
      </c>
      <c r="D2073" s="14">
        <f>IF($A2073="","",INT((ROW()-2)/12)+1)</f>
        <v/>
      </c>
      <c r="E2073" s="14">
        <f>IF(AND(E2078&lt;&gt;"",D2078=D2066+1),E2066+(E2078-E2066)*7/12,"")</f>
        <v/>
      </c>
      <c r="F2073" s="14">
        <f>IF(AND(F2078&lt;&gt;"",D2078=D2066+1),F2066+(F2078-F2066)*7/12,"")</f>
        <v/>
      </c>
      <c r="G2073" s="14">
        <f>IF(AND(G2078&lt;&gt;"",D2078=D2066+1),G2066+(G2078-G2066)*7/12,"")</f>
        <v/>
      </c>
      <c r="H2073" s="14">
        <f>IF(AND(H2078&lt;&gt;"",D2078=D2066+1),H2066+(H2078-H2066)*7/12,"")</f>
        <v/>
      </c>
      <c r="I2073" s="14">
        <f>IF(AND(L2078&lt;&gt;"",D2078=D2066+1),I2066+(I2078-I2066)*7/12,"")</f>
        <v/>
      </c>
      <c r="J2073">
        <f>_xlfn.XLOOKUP($A2073,ALGLIB_SSA_XAUUSD!$AA$2:$AA$2401,ALGLIB_SSA_XAUUSD!$P$2:$P$2401,"",0)</f>
        <v/>
      </c>
      <c r="K2073">
        <f>_xlfn.XLOOKUP($A2073,ALGLIB_SSA_XAUUSD!$AA$2:$AA$2401,ALGLIB_SSA_XAUUSD!$Q$2:$Q$2401,"",0)</f>
        <v/>
      </c>
      <c r="L2073">
        <f>_xlfn.XLOOKUP($A2073,ALGLIB_SSA_XAUUSD!$AA$2:$AA$2401,ALGLIB_SSA_XAUUSD!$R$2:$R$2401,"",0)</f>
        <v/>
      </c>
      <c r="M2073">
        <f>_xlfn.XLOOKUP($A2073,ALGLIB_SSA_XAUUSD!$AA$2:$AA$2401,ALGLIB_SSA_XAUUSD!$S$2:$S$2401,"",0)</f>
        <v/>
      </c>
      <c r="N2073">
        <f>_xlfn.XLOOKUP($A2073,ALGLIB_SSA_XAUUSD!$AA$2:$AA$2401,ALGLIB_SSA_XAUUSD!$T$2:$T$2401,"",0)</f>
        <v/>
      </c>
      <c r="O2073">
        <f>_xlfn.XLOOKUP($A2073,ALGLIB_SSA_XAUUSD!$AA$2:$AA$2401,ALGLIB_SSA_XAUUSD!$U$2:$U$2401,"",0)</f>
        <v/>
      </c>
      <c r="P2073">
        <f>_xlfn.XLOOKUP($A2073,ALGLIB_SSA_XAUUSD!$AA$2:$AA$2401,ALGLIB_SSA_XAUUSD!$V$2:$V$2401,"",0)</f>
        <v/>
      </c>
      <c r="S2073">
        <f>A2073</f>
        <v/>
      </c>
      <c r="T2073">
        <f>J2073</f>
        <v/>
      </c>
      <c r="U2073">
        <f>K2073</f>
        <v/>
      </c>
      <c r="V2073" s="14">
        <f>IF($A2073="","",MOD(ROW()-2,12)+1)</f>
        <v/>
      </c>
      <c r="W2073">
        <f>L2073</f>
        <v/>
      </c>
      <c r="X2073" s="14">
        <f>IF(F2073="","",F2073)</f>
        <v/>
      </c>
      <c r="Y2073" s="14">
        <f>IF(G2073="","",G2073)</f>
        <v/>
      </c>
      <c r="Z2073">
        <f>M2073</f>
        <v/>
      </c>
      <c r="AA2073">
        <f>N2073</f>
        <v/>
      </c>
      <c r="AB2073" s="14">
        <f>IF(H2073="","",H2073)</f>
        <v/>
      </c>
      <c r="AC2073">
        <f>O2073</f>
        <v/>
      </c>
      <c r="AD2073" s="14">
        <f>IF(I2073="","",I2073)</f>
        <v/>
      </c>
      <c r="AE2073">
        <f>P2073</f>
        <v/>
      </c>
      <c r="AH2073">
        <f>IF(S2073&lt;&gt;"",S2073,AH2072+900)</f>
        <v/>
      </c>
      <c r="AI2073">
        <f>IF(T2073&lt;&gt;"",T2073,AI2072)</f>
        <v/>
      </c>
      <c r="AJ2073">
        <f>IF(U2073&lt;&gt;"",U2073,AJ2072)</f>
        <v/>
      </c>
      <c r="AK2073">
        <f>IF(W2073&lt;&gt;"",W2073,"")</f>
        <v/>
      </c>
      <c r="AL2073" s="14">
        <f>IF(X2073&lt;&gt;"",X2073,"")</f>
        <v/>
      </c>
      <c r="AM2073" s="14">
        <f>IF(Y2073&lt;&gt;"",Y2073,"")</f>
        <v/>
      </c>
      <c r="AN2073" s="14">
        <f>IF(OR(AL2073="",AM2073=""),"",AL2073-AM2073)</f>
        <v/>
      </c>
      <c r="AO2073">
        <f>IF(AN2073="","",IF(AN2073&gt;0,"Bullish","Bearish"))</f>
        <v/>
      </c>
      <c r="AP2073">
        <f>IF(AO2073="",AP2072,AO2073)</f>
        <v/>
      </c>
      <c r="AQ2073" s="14">
        <f>IF(AB2073&lt;&gt;"",AB2073,"")</f>
        <v/>
      </c>
      <c r="AR2073" s="14">
        <f>IF(AD2073&lt;&gt;"",AD2073,"")</f>
        <v/>
      </c>
      <c r="AS2073">
        <f>IF(AS2072+1=13,1,AS2072+1)</f>
        <v/>
      </c>
      <c r="AT2073">
        <f>IFERROR(IF(SLOPE($AQ$2054:$AQ$2065,$AS$2054:$AS$2065)&gt;0,MIN(3,ABS(SLOPE($AQ$2054:$AQ$2065,$AS$2054:$AS$2065))),IF(SLOPE($AQ$2054:$AQ$2065,$AS$2054:$AS$2065)&lt;-0.5,-0.5,0)),0)</f>
        <v/>
      </c>
      <c r="AU2073">
        <f>IFERROR(IF(SLOPE($AR$2054:$AR$2065,$AS$2054:$AS$2065)&lt;0,MAX(-3,-ABS(SLOPE($AR$2054:$AR$2065,$AS$2054:$AS$2065))),IF(SLOPE($AR$2054:$AR$2065,$AS$2054:$AS$2065)&gt;0.5,0.5,0)),0)</f>
        <v/>
      </c>
      <c r="AV2073">
        <f>($AQ$2066+(AT2073*(AS2073-1)))</f>
        <v/>
      </c>
      <c r="AW2073">
        <f>($AR$2066+(AU2073*(AS2073-1)))</f>
        <v/>
      </c>
      <c r="AX2073">
        <f>IF(AT2073&gt;0,AV2073+AT2073,AV2073)</f>
        <v/>
      </c>
      <c r="AY2073">
        <f>IF(AU2073&lt;0,AW2073+AU2073,AW2073)</f>
        <v/>
      </c>
      <c r="BA2073" s="14">
        <f>IFERROR(AX2073-AQ2073,"")</f>
        <v/>
      </c>
      <c r="BB2073" s="14">
        <f>IFERROR(AY2073-AR2073,"")</f>
        <v/>
      </c>
      <c r="BD2073">
        <f>AH2073</f>
        <v/>
      </c>
      <c r="BE2073">
        <f>AI2073</f>
        <v/>
      </c>
      <c r="BF2073">
        <f>AJ2073</f>
        <v/>
      </c>
      <c r="BG2073" s="14">
        <f>L2073</f>
        <v/>
      </c>
      <c r="BH2073" s="14">
        <f>IF(X2073="","",X2073)</f>
        <v/>
      </c>
      <c r="BI2073" s="14">
        <f>IF(Y2073="","",Y2073)</f>
        <v/>
      </c>
      <c r="BJ2073">
        <f>Z2073</f>
        <v/>
      </c>
      <c r="BK2073">
        <f>AA2073</f>
        <v/>
      </c>
      <c r="BL2073">
        <f>IFERROR(AX2073,"")</f>
        <v/>
      </c>
      <c r="BM2073">
        <f>IFERROR(AY2073,"")</f>
        <v/>
      </c>
    </row>
    <row r="2074" ht="14.25" customHeight="1">
      <c r="A2074">
        <f>ALGLIB_SSA_XAUUSD!AA2074</f>
        <v/>
      </c>
      <c r="B2074">
        <f>IF($A2074="","",INDEX(ALGLIB_SSA_XAUUSD!$B$2:$B$2401,MATCH($A2074,ALGLIB_SSA_XAUUSD!$A$2:$A$2401,1)))</f>
        <v/>
      </c>
      <c r="C2074">
        <f>IF($A2074="","",INDEX(ALGLIB_SSA_XAUUSD!$C$2:$C$2401,MATCH($A2074,ALGLIB_SSA_XAUUSD!$A$2:$A$2401,1)))</f>
        <v/>
      </c>
      <c r="D2074" s="14">
        <f>IF($A2074="","",INT((ROW()-2)/12)+1)</f>
        <v/>
      </c>
      <c r="E2074" s="14">
        <f>IF(AND(E2078&lt;&gt;"",D2078=D2066+1),E2066+(E2078-E2066)*8/12,"")</f>
        <v/>
      </c>
      <c r="F2074" s="14">
        <f>IF(AND(F2078&lt;&gt;"",D2078=D2066+1),F2066+(F2078-F2066)*8/12,"")</f>
        <v/>
      </c>
      <c r="G2074" s="14">
        <f>IF(AND(G2078&lt;&gt;"",D2078=D2066+1),G2066+(G2078-G2066)*8/12,"")</f>
        <v/>
      </c>
      <c r="H2074" s="14">
        <f>IF(AND(H2078&lt;&gt;"",D2078=D2066+1),H2066+(H2078-H2066)*8/12,"")</f>
        <v/>
      </c>
      <c r="I2074" s="14">
        <f>IF(AND(L2078&lt;&gt;"",D2078=D2066+1),I2066+(I2078-I2066)*8/12,"")</f>
        <v/>
      </c>
      <c r="J2074">
        <f>_xlfn.XLOOKUP($A2074,ALGLIB_SSA_XAUUSD!$AA$2:$AA$2401,ALGLIB_SSA_XAUUSD!$P$2:$P$2401,"",0)</f>
        <v/>
      </c>
      <c r="K2074">
        <f>_xlfn.XLOOKUP($A2074,ALGLIB_SSA_XAUUSD!$AA$2:$AA$2401,ALGLIB_SSA_XAUUSD!$Q$2:$Q$2401,"",0)</f>
        <v/>
      </c>
      <c r="L2074">
        <f>_xlfn.XLOOKUP($A2074,ALGLIB_SSA_XAUUSD!$AA$2:$AA$2401,ALGLIB_SSA_XAUUSD!$R$2:$R$2401,"",0)</f>
        <v/>
      </c>
      <c r="M2074">
        <f>_xlfn.XLOOKUP($A2074,ALGLIB_SSA_XAUUSD!$AA$2:$AA$2401,ALGLIB_SSA_XAUUSD!$S$2:$S$2401,"",0)</f>
        <v/>
      </c>
      <c r="N2074">
        <f>_xlfn.XLOOKUP($A2074,ALGLIB_SSA_XAUUSD!$AA$2:$AA$2401,ALGLIB_SSA_XAUUSD!$T$2:$T$2401,"",0)</f>
        <v/>
      </c>
      <c r="O2074">
        <f>_xlfn.XLOOKUP($A2074,ALGLIB_SSA_XAUUSD!$AA$2:$AA$2401,ALGLIB_SSA_XAUUSD!$U$2:$U$2401,"",0)</f>
        <v/>
      </c>
      <c r="P2074">
        <f>_xlfn.XLOOKUP($A2074,ALGLIB_SSA_XAUUSD!$AA$2:$AA$2401,ALGLIB_SSA_XAUUSD!$V$2:$V$2401,"",0)</f>
        <v/>
      </c>
      <c r="S2074">
        <f>A2074</f>
        <v/>
      </c>
      <c r="T2074">
        <f>J2074</f>
        <v/>
      </c>
      <c r="U2074">
        <f>K2074</f>
        <v/>
      </c>
      <c r="V2074" s="14">
        <f>IF($A2074="","",MOD(ROW()-2,12)+1)</f>
        <v/>
      </c>
      <c r="W2074">
        <f>L2074</f>
        <v/>
      </c>
      <c r="X2074" s="14">
        <f>IF(F2074="","",F2074)</f>
        <v/>
      </c>
      <c r="Y2074" s="14">
        <f>IF(G2074="","",G2074)</f>
        <v/>
      </c>
      <c r="Z2074">
        <f>M2074</f>
        <v/>
      </c>
      <c r="AA2074">
        <f>N2074</f>
        <v/>
      </c>
      <c r="AB2074" s="14">
        <f>IF(H2074="","",H2074)</f>
        <v/>
      </c>
      <c r="AC2074">
        <f>O2074</f>
        <v/>
      </c>
      <c r="AD2074" s="14">
        <f>IF(I2074="","",I2074)</f>
        <v/>
      </c>
      <c r="AE2074">
        <f>P2074</f>
        <v/>
      </c>
      <c r="AH2074">
        <f>IF(S2074&lt;&gt;"",S2074,AH2073+900)</f>
        <v/>
      </c>
      <c r="AI2074">
        <f>IF(T2074&lt;&gt;"",T2074,AI2073)</f>
        <v/>
      </c>
      <c r="AJ2074">
        <f>IF(U2074&lt;&gt;"",U2074,AJ2073)</f>
        <v/>
      </c>
      <c r="AK2074">
        <f>IF(W2074&lt;&gt;"",W2074,"")</f>
        <v/>
      </c>
      <c r="AL2074" s="14">
        <f>IF(X2074&lt;&gt;"",X2074,"")</f>
        <v/>
      </c>
      <c r="AM2074" s="14">
        <f>IF(Y2074&lt;&gt;"",Y2074,"")</f>
        <v/>
      </c>
      <c r="AN2074" s="14">
        <f>IF(OR(AL2074="",AM2074=""),"",AL2074-AM2074)</f>
        <v/>
      </c>
      <c r="AO2074">
        <f>IF(AN2074="","",IF(AN2074&gt;0,"Bullish","Bearish"))</f>
        <v/>
      </c>
      <c r="AP2074">
        <f>IF(AO2074="",AP2073,AO2074)</f>
        <v/>
      </c>
      <c r="AQ2074" s="14">
        <f>IF(AB2074&lt;&gt;"",AB2074,"")</f>
        <v/>
      </c>
      <c r="AR2074" s="14">
        <f>IF(AD2074&lt;&gt;"",AD2074,"")</f>
        <v/>
      </c>
      <c r="AS2074">
        <f>IF(AS2073+1=13,1,AS2073+1)</f>
        <v/>
      </c>
      <c r="AT2074">
        <f>IFERROR(IF(SLOPE($AQ$2054:$AQ$2065,$AS$2054:$AS$2065)&gt;0,MIN(3,ABS(SLOPE($AQ$2054:$AQ$2065,$AS$2054:$AS$2065))),IF(SLOPE($AQ$2054:$AQ$2065,$AS$2054:$AS$2065)&lt;-0.5,-0.5,0)),0)</f>
        <v/>
      </c>
      <c r="AU2074">
        <f>IFERROR(IF(SLOPE($AR$2054:$AR$2065,$AS$2054:$AS$2065)&lt;0,MAX(-3,-ABS(SLOPE($AR$2054:$AR$2065,$AS$2054:$AS$2065))),IF(SLOPE($AR$2054:$AR$2065,$AS$2054:$AS$2065)&gt;0.5,0.5,0)),0)</f>
        <v/>
      </c>
      <c r="AV2074">
        <f>($AQ$2066+(AT2074*(AS2074-1)))</f>
        <v/>
      </c>
      <c r="AW2074">
        <f>($AR$2066+(AU2074*(AS2074-1)))</f>
        <v/>
      </c>
      <c r="AX2074">
        <f>IF(AT2074&gt;0,AV2074+AT2074,AV2074)</f>
        <v/>
      </c>
      <c r="AY2074">
        <f>IF(AU2074&lt;0,AW2074+AU2074,AW2074)</f>
        <v/>
      </c>
      <c r="BA2074" s="14">
        <f>IFERROR(AX2074-AQ2074,"")</f>
        <v/>
      </c>
      <c r="BB2074" s="14">
        <f>IFERROR(AY2074-AR2074,"")</f>
        <v/>
      </c>
      <c r="BD2074">
        <f>AH2074</f>
        <v/>
      </c>
      <c r="BE2074">
        <f>AI2074</f>
        <v/>
      </c>
      <c r="BF2074">
        <f>AJ2074</f>
        <v/>
      </c>
      <c r="BG2074" s="14">
        <f>L2074</f>
        <v/>
      </c>
      <c r="BH2074" s="14">
        <f>IF(X2074="","",X2074)</f>
        <v/>
      </c>
      <c r="BI2074" s="14">
        <f>IF(Y2074="","",Y2074)</f>
        <v/>
      </c>
      <c r="BJ2074">
        <f>Z2074</f>
        <v/>
      </c>
      <c r="BK2074">
        <f>AA2074</f>
        <v/>
      </c>
      <c r="BL2074">
        <f>IFERROR(AX2074,"")</f>
        <v/>
      </c>
      <c r="BM2074">
        <f>IFERROR(AY2074,"")</f>
        <v/>
      </c>
    </row>
    <row r="2075" ht="14.25" customHeight="1">
      <c r="A2075">
        <f>ALGLIB_SSA_XAUUSD!AA2075</f>
        <v/>
      </c>
      <c r="B2075">
        <f>IF($A2075="","",INDEX(ALGLIB_SSA_XAUUSD!$B$2:$B$2401,MATCH($A2075,ALGLIB_SSA_XAUUSD!$A$2:$A$2401,1)))</f>
        <v/>
      </c>
      <c r="C2075">
        <f>IF($A2075="","",INDEX(ALGLIB_SSA_XAUUSD!$C$2:$C$2401,MATCH($A2075,ALGLIB_SSA_XAUUSD!$A$2:$A$2401,1)))</f>
        <v/>
      </c>
      <c r="D2075" s="14">
        <f>IF($A2075="","",INT((ROW()-2)/12)+1)</f>
        <v/>
      </c>
      <c r="E2075" s="14">
        <f>IF(AND(E2078&lt;&gt;"",D2078=D2066+1),E2066+(E2078-E2066)*9/12,"")</f>
        <v/>
      </c>
      <c r="F2075" s="14">
        <f>IF(AND(F2078&lt;&gt;"",D2078=D2066+1),F2066+(F2078-F2066)*9/12,"")</f>
        <v/>
      </c>
      <c r="G2075" s="14">
        <f>IF(AND(G2078&lt;&gt;"",D2078=D2066+1),G2066+(G2078-G2066)*9/12,"")</f>
        <v/>
      </c>
      <c r="H2075" s="14">
        <f>IF(AND(H2078&lt;&gt;"",D2078=D2066+1),H2066+(H2078-H2066)*9/12,"")</f>
        <v/>
      </c>
      <c r="I2075" s="14">
        <f>IF(AND(L2078&lt;&gt;"",D2078=D2066+1),I2066+(I2078-I2066)*9/12,"")</f>
        <v/>
      </c>
      <c r="J2075">
        <f>_xlfn.XLOOKUP($A2075,ALGLIB_SSA_XAUUSD!$AA$2:$AA$2401,ALGLIB_SSA_XAUUSD!$P$2:$P$2401,"",0)</f>
        <v/>
      </c>
      <c r="K2075">
        <f>_xlfn.XLOOKUP($A2075,ALGLIB_SSA_XAUUSD!$AA$2:$AA$2401,ALGLIB_SSA_XAUUSD!$Q$2:$Q$2401,"",0)</f>
        <v/>
      </c>
      <c r="L2075">
        <f>_xlfn.XLOOKUP($A2075,ALGLIB_SSA_XAUUSD!$AA$2:$AA$2401,ALGLIB_SSA_XAUUSD!$R$2:$R$2401,"",0)</f>
        <v/>
      </c>
      <c r="M2075">
        <f>_xlfn.XLOOKUP($A2075,ALGLIB_SSA_XAUUSD!$AA$2:$AA$2401,ALGLIB_SSA_XAUUSD!$S$2:$S$2401,"",0)</f>
        <v/>
      </c>
      <c r="N2075">
        <f>_xlfn.XLOOKUP($A2075,ALGLIB_SSA_XAUUSD!$AA$2:$AA$2401,ALGLIB_SSA_XAUUSD!$T$2:$T$2401,"",0)</f>
        <v/>
      </c>
      <c r="O2075">
        <f>_xlfn.XLOOKUP($A2075,ALGLIB_SSA_XAUUSD!$AA$2:$AA$2401,ALGLIB_SSA_XAUUSD!$U$2:$U$2401,"",0)</f>
        <v/>
      </c>
      <c r="P2075">
        <f>_xlfn.XLOOKUP($A2075,ALGLIB_SSA_XAUUSD!$AA$2:$AA$2401,ALGLIB_SSA_XAUUSD!$V$2:$V$2401,"",0)</f>
        <v/>
      </c>
      <c r="S2075">
        <f>A2075</f>
        <v/>
      </c>
      <c r="T2075">
        <f>J2075</f>
        <v/>
      </c>
      <c r="U2075">
        <f>K2075</f>
        <v/>
      </c>
      <c r="V2075" s="14">
        <f>IF($A2075="","",MOD(ROW()-2,12)+1)</f>
        <v/>
      </c>
      <c r="W2075">
        <f>L2075</f>
        <v/>
      </c>
      <c r="X2075" s="14">
        <f>IF(F2075="","",F2075)</f>
        <v/>
      </c>
      <c r="Y2075" s="14">
        <f>IF(G2075="","",G2075)</f>
        <v/>
      </c>
      <c r="Z2075">
        <f>M2075</f>
        <v/>
      </c>
      <c r="AA2075">
        <f>N2075</f>
        <v/>
      </c>
      <c r="AB2075" s="14">
        <f>IF(H2075="","",H2075)</f>
        <v/>
      </c>
      <c r="AC2075">
        <f>O2075</f>
        <v/>
      </c>
      <c r="AD2075" s="14">
        <f>IF(I2075="","",I2075)</f>
        <v/>
      </c>
      <c r="AE2075">
        <f>P2075</f>
        <v/>
      </c>
      <c r="AH2075">
        <f>IF(S2075&lt;&gt;"",S2075,AH2074+900)</f>
        <v/>
      </c>
      <c r="AI2075">
        <f>IF(T2075&lt;&gt;"",T2075,AI2074)</f>
        <v/>
      </c>
      <c r="AJ2075">
        <f>IF(U2075&lt;&gt;"",U2075,AJ2074)</f>
        <v/>
      </c>
      <c r="AK2075">
        <f>IF(W2075&lt;&gt;"",W2075,"")</f>
        <v/>
      </c>
      <c r="AL2075" s="14">
        <f>IF(X2075&lt;&gt;"",X2075,"")</f>
        <v/>
      </c>
      <c r="AM2075" s="14">
        <f>IF(Y2075&lt;&gt;"",Y2075,"")</f>
        <v/>
      </c>
      <c r="AN2075" s="14">
        <f>IF(OR(AL2075="",AM2075=""),"",AL2075-AM2075)</f>
        <v/>
      </c>
      <c r="AO2075">
        <f>IF(AN2075="","",IF(AN2075&gt;0,"Bullish","Bearish"))</f>
        <v/>
      </c>
      <c r="AP2075">
        <f>IF(AO2075="",AP2074,AO2075)</f>
        <v/>
      </c>
      <c r="AQ2075" s="14">
        <f>IF(AB2075&lt;&gt;"",AB2075,"")</f>
        <v/>
      </c>
      <c r="AR2075" s="14">
        <f>IF(AD2075&lt;&gt;"",AD2075,"")</f>
        <v/>
      </c>
      <c r="AS2075">
        <f>IF(AS2074+1=13,1,AS2074+1)</f>
        <v/>
      </c>
      <c r="AT2075">
        <f>IFERROR(IF(SLOPE($AQ$2054:$AQ$2065,$AS$2054:$AS$2065)&gt;0,MIN(3,ABS(SLOPE($AQ$2054:$AQ$2065,$AS$2054:$AS$2065))),IF(SLOPE($AQ$2054:$AQ$2065,$AS$2054:$AS$2065)&lt;-0.5,-0.5,0)),0)</f>
        <v/>
      </c>
      <c r="AU2075">
        <f>IFERROR(IF(SLOPE($AR$2054:$AR$2065,$AS$2054:$AS$2065)&lt;0,MAX(-3,-ABS(SLOPE($AR$2054:$AR$2065,$AS$2054:$AS$2065))),IF(SLOPE($AR$2054:$AR$2065,$AS$2054:$AS$2065)&gt;0.5,0.5,0)),0)</f>
        <v/>
      </c>
      <c r="AV2075">
        <f>($AQ$2066+(AT2075*(AS2075-1)))</f>
        <v/>
      </c>
      <c r="AW2075">
        <f>($AR$2066+(AU2075*(AS2075-1)))</f>
        <v/>
      </c>
      <c r="AX2075">
        <f>IF(AT2075&gt;0,AV2075+AT2075,AV2075)</f>
        <v/>
      </c>
      <c r="AY2075">
        <f>IF(AU2075&lt;0,AW2075+AU2075,AW2075)</f>
        <v/>
      </c>
      <c r="BA2075" s="14">
        <f>IFERROR(AX2075-AQ2075,"")</f>
        <v/>
      </c>
      <c r="BB2075" s="14">
        <f>IFERROR(AY2075-AR2075,"")</f>
        <v/>
      </c>
      <c r="BD2075">
        <f>AH2075</f>
        <v/>
      </c>
      <c r="BE2075">
        <f>AI2075</f>
        <v/>
      </c>
      <c r="BF2075">
        <f>AJ2075</f>
        <v/>
      </c>
      <c r="BG2075" s="14">
        <f>L2075</f>
        <v/>
      </c>
      <c r="BH2075" s="14">
        <f>IF(X2075="","",X2075)</f>
        <v/>
      </c>
      <c r="BI2075" s="14">
        <f>IF(Y2075="","",Y2075)</f>
        <v/>
      </c>
      <c r="BJ2075">
        <f>Z2075</f>
        <v/>
      </c>
      <c r="BK2075">
        <f>AA2075</f>
        <v/>
      </c>
      <c r="BL2075">
        <f>IFERROR(AX2075,"")</f>
        <v/>
      </c>
      <c r="BM2075">
        <f>IFERROR(AY2075,"")</f>
        <v/>
      </c>
    </row>
    <row r="2076" ht="14.25" customHeight="1">
      <c r="A2076">
        <f>ALGLIB_SSA_XAUUSD!AA2076</f>
        <v/>
      </c>
      <c r="B2076">
        <f>IF($A2076="","",INDEX(ALGLIB_SSA_XAUUSD!$B$2:$B$2401,MATCH($A2076,ALGLIB_SSA_XAUUSD!$A$2:$A$2401,1)))</f>
        <v/>
      </c>
      <c r="C2076">
        <f>IF($A2076="","",INDEX(ALGLIB_SSA_XAUUSD!$C$2:$C$2401,MATCH($A2076,ALGLIB_SSA_XAUUSD!$A$2:$A$2401,1)))</f>
        <v/>
      </c>
      <c r="D2076" s="14">
        <f>IF($A2076="","",INT((ROW()-2)/12)+1)</f>
        <v/>
      </c>
      <c r="E2076" s="14">
        <f>IF(AND(E2078&lt;&gt;"",D2078=D2066+1),E2066+(E2078-E2066)*10/12,"")</f>
        <v/>
      </c>
      <c r="F2076" s="14">
        <f>IF(AND(F2078&lt;&gt;"",D2078=D2066+1),F2066+(F2078-F2066)*10/12,"")</f>
        <v/>
      </c>
      <c r="G2076" s="14">
        <f>IF(AND(G2078&lt;&gt;"",D2078=D2066+1),G2066+(G2078-G2066)*10/12,"")</f>
        <v/>
      </c>
      <c r="H2076" s="14">
        <f>IF(AND(H2078&lt;&gt;"",D2078=D2066+1),H2066+(H2078-H2066)*10/12,"")</f>
        <v/>
      </c>
      <c r="I2076" s="14">
        <f>IF(AND(L2078&lt;&gt;"",D2078=D2066+1),I2066+(I2078-I2066)*10/12,"")</f>
        <v/>
      </c>
      <c r="J2076">
        <f>_xlfn.XLOOKUP($A2076,ALGLIB_SSA_XAUUSD!$AA$2:$AA$2401,ALGLIB_SSA_XAUUSD!$P$2:$P$2401,"",0)</f>
        <v/>
      </c>
      <c r="K2076">
        <f>_xlfn.XLOOKUP($A2076,ALGLIB_SSA_XAUUSD!$AA$2:$AA$2401,ALGLIB_SSA_XAUUSD!$Q$2:$Q$2401,"",0)</f>
        <v/>
      </c>
      <c r="L2076">
        <f>_xlfn.XLOOKUP($A2076,ALGLIB_SSA_XAUUSD!$AA$2:$AA$2401,ALGLIB_SSA_XAUUSD!$R$2:$R$2401,"",0)</f>
        <v/>
      </c>
      <c r="M2076">
        <f>_xlfn.XLOOKUP($A2076,ALGLIB_SSA_XAUUSD!$AA$2:$AA$2401,ALGLIB_SSA_XAUUSD!$S$2:$S$2401,"",0)</f>
        <v/>
      </c>
      <c r="N2076">
        <f>_xlfn.XLOOKUP($A2076,ALGLIB_SSA_XAUUSD!$AA$2:$AA$2401,ALGLIB_SSA_XAUUSD!$T$2:$T$2401,"",0)</f>
        <v/>
      </c>
      <c r="O2076">
        <f>_xlfn.XLOOKUP($A2076,ALGLIB_SSA_XAUUSD!$AA$2:$AA$2401,ALGLIB_SSA_XAUUSD!$U$2:$U$2401,"",0)</f>
        <v/>
      </c>
      <c r="P2076">
        <f>_xlfn.XLOOKUP($A2076,ALGLIB_SSA_XAUUSD!$AA$2:$AA$2401,ALGLIB_SSA_XAUUSD!$V$2:$V$2401,"",0)</f>
        <v/>
      </c>
      <c r="S2076">
        <f>A2076</f>
        <v/>
      </c>
      <c r="T2076">
        <f>J2076</f>
        <v/>
      </c>
      <c r="U2076">
        <f>K2076</f>
        <v/>
      </c>
      <c r="V2076" s="14">
        <f>IF($A2076="","",MOD(ROW()-2,12)+1)</f>
        <v/>
      </c>
      <c r="W2076">
        <f>L2076</f>
        <v/>
      </c>
      <c r="X2076" s="14">
        <f>IF(F2076="","",F2076)</f>
        <v/>
      </c>
      <c r="Y2076" s="14">
        <f>IF(G2076="","",G2076)</f>
        <v/>
      </c>
      <c r="Z2076">
        <f>M2076</f>
        <v/>
      </c>
      <c r="AA2076">
        <f>N2076</f>
        <v/>
      </c>
      <c r="AB2076" s="14">
        <f>IF(H2076="","",H2076)</f>
        <v/>
      </c>
      <c r="AC2076">
        <f>O2076</f>
        <v/>
      </c>
      <c r="AD2076" s="14">
        <f>IF(I2076="","",I2076)</f>
        <v/>
      </c>
      <c r="AE2076">
        <f>P2076</f>
        <v/>
      </c>
      <c r="AH2076">
        <f>IF(S2076&lt;&gt;"",S2076,AH2075+900)</f>
        <v/>
      </c>
      <c r="AI2076">
        <f>IF(T2076&lt;&gt;"",T2076,AI2075)</f>
        <v/>
      </c>
      <c r="AJ2076">
        <f>IF(U2076&lt;&gt;"",U2076,AJ2075)</f>
        <v/>
      </c>
      <c r="AK2076">
        <f>IF(W2076&lt;&gt;"",W2076,"")</f>
        <v/>
      </c>
      <c r="AL2076" s="14">
        <f>IF(X2076&lt;&gt;"",X2076,"")</f>
        <v/>
      </c>
      <c r="AM2076" s="14">
        <f>IF(Y2076&lt;&gt;"",Y2076,"")</f>
        <v/>
      </c>
      <c r="AN2076" s="14">
        <f>IF(OR(AL2076="",AM2076=""),"",AL2076-AM2076)</f>
        <v/>
      </c>
      <c r="AO2076">
        <f>IF(AN2076="","",IF(AN2076&gt;0,"Bullish","Bearish"))</f>
        <v/>
      </c>
      <c r="AP2076">
        <f>IF(AO2076="",AP2075,AO2076)</f>
        <v/>
      </c>
      <c r="AQ2076" s="14">
        <f>IF(AB2076&lt;&gt;"",AB2076,"")</f>
        <v/>
      </c>
      <c r="AR2076" s="14">
        <f>IF(AD2076&lt;&gt;"",AD2076,"")</f>
        <v/>
      </c>
      <c r="AS2076">
        <f>IF(AS2075+1=13,1,AS2075+1)</f>
        <v/>
      </c>
      <c r="AT2076">
        <f>IFERROR(IF(SLOPE($AQ$2054:$AQ$2065,$AS$2054:$AS$2065)&gt;0,MIN(3,ABS(SLOPE($AQ$2054:$AQ$2065,$AS$2054:$AS$2065))),IF(SLOPE($AQ$2054:$AQ$2065,$AS$2054:$AS$2065)&lt;-0.5,-0.5,0)),0)</f>
        <v/>
      </c>
      <c r="AU2076">
        <f>IFERROR(IF(SLOPE($AR$2054:$AR$2065,$AS$2054:$AS$2065)&lt;0,MAX(-3,-ABS(SLOPE($AR$2054:$AR$2065,$AS$2054:$AS$2065))),IF(SLOPE($AR$2054:$AR$2065,$AS$2054:$AS$2065)&gt;0.5,0.5,0)),0)</f>
        <v/>
      </c>
      <c r="AV2076">
        <f>($AQ$2066+(AT2076*(AS2076-1)))</f>
        <v/>
      </c>
      <c r="AW2076">
        <f>($AR$2066+(AU2076*(AS2076-1)))</f>
        <v/>
      </c>
      <c r="AX2076">
        <f>IF(AT2076&gt;0,AV2076+AT2076,AV2076)</f>
        <v/>
      </c>
      <c r="AY2076">
        <f>IF(AU2076&lt;0,AW2076+AU2076,AW2076)</f>
        <v/>
      </c>
      <c r="BA2076" s="14">
        <f>IFERROR(AX2076-AQ2076,"")</f>
        <v/>
      </c>
      <c r="BB2076" s="14">
        <f>IFERROR(AY2076-AR2076,"")</f>
        <v/>
      </c>
      <c r="BD2076">
        <f>AH2076</f>
        <v/>
      </c>
      <c r="BE2076">
        <f>AI2076</f>
        <v/>
      </c>
      <c r="BF2076">
        <f>AJ2076</f>
        <v/>
      </c>
      <c r="BG2076" s="14">
        <f>L2076</f>
        <v/>
      </c>
      <c r="BH2076" s="14">
        <f>IF(X2076="","",X2076)</f>
        <v/>
      </c>
      <c r="BI2076" s="14">
        <f>IF(Y2076="","",Y2076)</f>
        <v/>
      </c>
      <c r="BJ2076">
        <f>Z2076</f>
        <v/>
      </c>
      <c r="BK2076">
        <f>AA2076</f>
        <v/>
      </c>
      <c r="BL2076">
        <f>IFERROR(AX2076,"")</f>
        <v/>
      </c>
      <c r="BM2076">
        <f>IFERROR(AY2076,"")</f>
        <v/>
      </c>
    </row>
    <row r="2077" ht="14.25" customHeight="1">
      <c r="A2077">
        <f>ALGLIB_SSA_XAUUSD!AA2077</f>
        <v/>
      </c>
      <c r="B2077">
        <f>IF($A2077="","",INDEX(ALGLIB_SSA_XAUUSD!$B$2:$B$2401,MATCH($A2077,ALGLIB_SSA_XAUUSD!$A$2:$A$2401,1)))</f>
        <v/>
      </c>
      <c r="C2077">
        <f>IF($A2077="","",INDEX(ALGLIB_SSA_XAUUSD!$C$2:$C$2401,MATCH($A2077,ALGLIB_SSA_XAUUSD!$A$2:$A$2401,1)))</f>
        <v/>
      </c>
      <c r="D2077" s="14">
        <f>IF($A2077="","",INT((ROW()-2)/12)+1)</f>
        <v/>
      </c>
      <c r="E2077" s="14">
        <f>IF(AND(E2078&lt;&gt;"",D2078=D2066+1),E2066+(E2078-E2066)*11/12,"")</f>
        <v/>
      </c>
      <c r="F2077" s="14">
        <f>IF(AND(F2078&lt;&gt;"",D2078=D2066+1),F2066+(F2078-F2066)*11/12,"")</f>
        <v/>
      </c>
      <c r="G2077" s="14">
        <f>IF(AND(G2078&lt;&gt;"",D2078=D2066+1),G2066+(G2078-G2066)*11/12,"")</f>
        <v/>
      </c>
      <c r="H2077" s="14">
        <f>IF(AND(H2078&lt;&gt;"",D2078=D2066+1),H2066+(H2078-H2066)*11/12,"")</f>
        <v/>
      </c>
      <c r="I2077" s="14">
        <f>IF(AND(L2078&lt;&gt;"",D2078=D2066+1),I2066+(I2078-I2066)*11/12,"")</f>
        <v/>
      </c>
      <c r="J2077">
        <f>_xlfn.XLOOKUP($A2077,ALGLIB_SSA_XAUUSD!$AA$2:$AA$2401,ALGLIB_SSA_XAUUSD!$P$2:$P$2401,"",0)</f>
        <v/>
      </c>
      <c r="K2077">
        <f>_xlfn.XLOOKUP($A2077,ALGLIB_SSA_XAUUSD!$AA$2:$AA$2401,ALGLIB_SSA_XAUUSD!$Q$2:$Q$2401,"",0)</f>
        <v/>
      </c>
      <c r="L2077">
        <f>_xlfn.XLOOKUP($A2077,ALGLIB_SSA_XAUUSD!$AA$2:$AA$2401,ALGLIB_SSA_XAUUSD!$R$2:$R$2401,"",0)</f>
        <v/>
      </c>
      <c r="M2077">
        <f>_xlfn.XLOOKUP($A2077,ALGLIB_SSA_XAUUSD!$AA$2:$AA$2401,ALGLIB_SSA_XAUUSD!$S$2:$S$2401,"",0)</f>
        <v/>
      </c>
      <c r="N2077">
        <f>_xlfn.XLOOKUP($A2077,ALGLIB_SSA_XAUUSD!$AA$2:$AA$2401,ALGLIB_SSA_XAUUSD!$T$2:$T$2401,"",0)</f>
        <v/>
      </c>
      <c r="O2077">
        <f>_xlfn.XLOOKUP($A2077,ALGLIB_SSA_XAUUSD!$AA$2:$AA$2401,ALGLIB_SSA_XAUUSD!$U$2:$U$2401,"",0)</f>
        <v/>
      </c>
      <c r="P2077">
        <f>_xlfn.XLOOKUP($A2077,ALGLIB_SSA_XAUUSD!$AA$2:$AA$2401,ALGLIB_SSA_XAUUSD!$V$2:$V$2401,"",0)</f>
        <v/>
      </c>
      <c r="S2077">
        <f>A2077</f>
        <v/>
      </c>
      <c r="T2077">
        <f>J2077</f>
        <v/>
      </c>
      <c r="U2077">
        <f>K2077</f>
        <v/>
      </c>
      <c r="V2077" s="14">
        <f>IF($A2077="","",MOD(ROW()-2,12)+1)</f>
        <v/>
      </c>
      <c r="W2077">
        <f>L2077</f>
        <v/>
      </c>
      <c r="X2077" s="14">
        <f>IF(F2077="","",F2077)</f>
        <v/>
      </c>
      <c r="Y2077" s="14">
        <f>IF(G2077="","",G2077)</f>
        <v/>
      </c>
      <c r="Z2077">
        <f>M2077</f>
        <v/>
      </c>
      <c r="AA2077">
        <f>N2077</f>
        <v/>
      </c>
      <c r="AB2077" s="14">
        <f>IF(H2077="","",H2077)</f>
        <v/>
      </c>
      <c r="AC2077">
        <f>O2077</f>
        <v/>
      </c>
      <c r="AD2077" s="14">
        <f>IF(I2077="","",I2077)</f>
        <v/>
      </c>
      <c r="AE2077">
        <f>P2077</f>
        <v/>
      </c>
      <c r="AH2077">
        <f>IF(S2077&lt;&gt;"",S2077,AH2076+900)</f>
        <v/>
      </c>
      <c r="AI2077">
        <f>IF(T2077&lt;&gt;"",T2077,AI2076)</f>
        <v/>
      </c>
      <c r="AJ2077">
        <f>IF(U2077&lt;&gt;"",U2077,AJ2076)</f>
        <v/>
      </c>
      <c r="AK2077">
        <f>IF(W2077&lt;&gt;"",W2077,"")</f>
        <v/>
      </c>
      <c r="AL2077" s="14">
        <f>IF(X2077&lt;&gt;"",X2077,"")</f>
        <v/>
      </c>
      <c r="AM2077" s="14">
        <f>IF(Y2077&lt;&gt;"",Y2077,"")</f>
        <v/>
      </c>
      <c r="AN2077" s="14">
        <f>IF(OR(AL2077="",AM2077=""),"",AL2077-AM2077)</f>
        <v/>
      </c>
      <c r="AO2077">
        <f>IF(AN2077="","",IF(AN2077&gt;0,"Bullish","Bearish"))</f>
        <v/>
      </c>
      <c r="AP2077">
        <f>IF(AO2077="",AP2076,AO2077)</f>
        <v/>
      </c>
      <c r="AQ2077" s="14">
        <f>IF(AB2077&lt;&gt;"",AB2077,"")</f>
        <v/>
      </c>
      <c r="AR2077" s="14">
        <f>IF(AD2077&lt;&gt;"",AD2077,"")</f>
        <v/>
      </c>
      <c r="AS2077">
        <f>IF(AS2076+1=13,1,AS2076+1)</f>
        <v/>
      </c>
      <c r="AT2077">
        <f>IFERROR(IF(SLOPE($AQ$2054:$AQ$2065,$AS$2054:$AS$2065)&gt;0,MIN(3,ABS(SLOPE($AQ$2054:$AQ$2065,$AS$2054:$AS$2065))),IF(SLOPE($AQ$2054:$AQ$2065,$AS$2054:$AS$2065)&lt;-0.5,-0.5,0)),0)</f>
        <v/>
      </c>
      <c r="AU2077">
        <f>IFERROR(IF(SLOPE($AR$2054:$AR$2065,$AS$2054:$AS$2065)&lt;0,MAX(-3,-ABS(SLOPE($AR$2054:$AR$2065,$AS$2054:$AS$2065))),IF(SLOPE($AR$2054:$AR$2065,$AS$2054:$AS$2065)&gt;0.5,0.5,0)),0)</f>
        <v/>
      </c>
      <c r="AV2077">
        <f>($AQ$2066+(AT2077*(AS2077-1)))</f>
        <v/>
      </c>
      <c r="AW2077">
        <f>($AR$2066+(AU2077*(AS2077-1)))</f>
        <v/>
      </c>
      <c r="AX2077">
        <f>IF(AT2077&gt;0,AV2077+AT2077,AV2077)</f>
        <v/>
      </c>
      <c r="AY2077">
        <f>IF(AU2077&lt;0,AW2077+AU2077,AW2077)</f>
        <v/>
      </c>
      <c r="BA2077" s="14">
        <f>IFERROR(AX2077-AQ2077,"")</f>
        <v/>
      </c>
      <c r="BB2077" s="14">
        <f>IFERROR(AY2077-AR2077,"")</f>
        <v/>
      </c>
      <c r="BD2077">
        <f>AH2077</f>
        <v/>
      </c>
      <c r="BE2077">
        <f>AI2077</f>
        <v/>
      </c>
      <c r="BF2077">
        <f>AJ2077</f>
        <v/>
      </c>
      <c r="BG2077" s="14">
        <f>L2077</f>
        <v/>
      </c>
      <c r="BH2077" s="14">
        <f>IF(X2077="","",X2077)</f>
        <v/>
      </c>
      <c r="BI2077" s="14">
        <f>IF(Y2077="","",Y2077)</f>
        <v/>
      </c>
      <c r="BJ2077">
        <f>Z2077</f>
        <v/>
      </c>
      <c r="BK2077">
        <f>AA2077</f>
        <v/>
      </c>
      <c r="BL2077">
        <f>IFERROR(AX2077,"")</f>
        <v/>
      </c>
      <c r="BM2077">
        <f>IFERROR(AY2077,"")</f>
        <v/>
      </c>
    </row>
    <row r="2078" ht="14.25" customHeight="1">
      <c r="A2078">
        <f>ALGLIB_SSA_XAUUSD!AA2078</f>
        <v/>
      </c>
      <c r="B2078">
        <f>IF($A2078="","",INDEX(ALGLIB_SSA_XAUUSD!$B$2:$B$2401,MATCH($A2078,ALGLIB_SSA_XAUUSD!$A$2:$A$2401,1)))</f>
        <v/>
      </c>
      <c r="C2078">
        <f>IF($A2078="","",INDEX(ALGLIB_SSA_XAUUSD!$C$2:$C$2401,MATCH($A2078,ALGLIB_SSA_XAUUSD!$A$2:$A$2401,1)))</f>
        <v/>
      </c>
      <c r="D2078" s="14">
        <f>IF($A2078="","",INT((ROW()-2)/12)+1)</f>
        <v/>
      </c>
      <c r="E2078" s="14">
        <f>IF($A2078="","",INDEX(ALGLIB_SSA_XAUUSD!$D$2:$D$2401,MATCH($A2078,ALGLIB_SSA_XAUUSD!$A$2:$A$2401,1)))</f>
        <v/>
      </c>
      <c r="F2078" s="14">
        <f>IF($A2078="","",INDEX(ALGLIB_SSA_XAUUSD!$E$2:$E$2401,MATCH($A2078,ALGLIB_SSA_XAUUSD!$A$2:$A$2401,1)))</f>
        <v/>
      </c>
      <c r="G2078" s="14">
        <f>IF($A2078="","",INDEX(ALGLIB_SSA_XAUUSD!$F$2:$F$2401,MATCH($A2078,ALGLIB_SSA_XAUUSD!$A$2:$A$2401,1)))</f>
        <v/>
      </c>
      <c r="H2078" s="14">
        <f>IF($A2078="","",INDEX(ALGLIB_SSA_XAUUSD!$G$2:$G$2401,MATCH($A2078,ALGLIB_SSA_XAUUSD!$A$2:$A$2401,1)))</f>
        <v/>
      </c>
      <c r="I2078" s="14">
        <f>IF($A2078="","",INDEX(ALGLIB_SSA_XAUUSD!$H$2:$H$2401,MATCH($A2078,ALGLIB_SSA_XAUUSD!$A$2:$A$2401,1)))</f>
        <v/>
      </c>
      <c r="J2078">
        <f>_xlfn.XLOOKUP($A2078,ALGLIB_SSA_XAUUSD!$AA$2:$AA$2401,ALGLIB_SSA_XAUUSD!$P$2:$P$2401,"",0)</f>
        <v/>
      </c>
      <c r="K2078">
        <f>_xlfn.XLOOKUP($A2078,ALGLIB_SSA_XAUUSD!$AA$2:$AA$2401,ALGLIB_SSA_XAUUSD!$Q$2:$Q$2401,"",0)</f>
        <v/>
      </c>
      <c r="L2078">
        <f>_xlfn.XLOOKUP($A2078,ALGLIB_SSA_XAUUSD!$AA$2:$AA$2401,ALGLIB_SSA_XAUUSD!$R$2:$R$2401,"",0)</f>
        <v/>
      </c>
      <c r="M2078">
        <f>_xlfn.XLOOKUP($A2078,ALGLIB_SSA_XAUUSD!$AA$2:$AA$2401,ALGLIB_SSA_XAUUSD!$S$2:$S$2401,"",0)</f>
        <v/>
      </c>
      <c r="N2078">
        <f>_xlfn.XLOOKUP($A2078,ALGLIB_SSA_XAUUSD!$AA$2:$AA$2401,ALGLIB_SSA_XAUUSD!$T$2:$T$2401,"",0)</f>
        <v/>
      </c>
      <c r="O2078">
        <f>_xlfn.XLOOKUP($A2078,ALGLIB_SSA_XAUUSD!$AA$2:$AA$2401,ALGLIB_SSA_XAUUSD!$U$2:$U$2401,"",0)</f>
        <v/>
      </c>
      <c r="P2078">
        <f>_xlfn.XLOOKUP($A2078,ALGLIB_SSA_XAUUSD!$AA$2:$AA$2401,ALGLIB_SSA_XAUUSD!$V$2:$V$2401,"",0)</f>
        <v/>
      </c>
      <c r="S2078">
        <f>A2078</f>
        <v/>
      </c>
      <c r="T2078">
        <f>J2078</f>
        <v/>
      </c>
      <c r="U2078">
        <f>K2078</f>
        <v/>
      </c>
      <c r="V2078" s="14">
        <f>IF($A2078="","",MOD(ROW()-2,12)+1)</f>
        <v/>
      </c>
      <c r="W2078">
        <f>L2078</f>
        <v/>
      </c>
      <c r="X2078" s="14">
        <f>IF(F2078="","",F2078)</f>
        <v/>
      </c>
      <c r="Y2078" s="14">
        <f>IF(G2078="","",G2078)</f>
        <v/>
      </c>
      <c r="Z2078">
        <f>M2078</f>
        <v/>
      </c>
      <c r="AA2078">
        <f>N2078</f>
        <v/>
      </c>
      <c r="AB2078" s="14">
        <f>IF(H2078="","",H2078)</f>
        <v/>
      </c>
      <c r="AC2078">
        <f>O2078</f>
        <v/>
      </c>
      <c r="AD2078" s="14">
        <f>IF(I2078="","",I2078)</f>
        <v/>
      </c>
      <c r="AE2078">
        <f>P2078</f>
        <v/>
      </c>
      <c r="AH2078">
        <f>IF(S2078&lt;&gt;"",S2078,AH2077+900)</f>
        <v/>
      </c>
      <c r="AI2078">
        <f>IF(T2078&lt;&gt;"",T2078,AI2077)</f>
        <v/>
      </c>
      <c r="AJ2078">
        <f>IF(U2078&lt;&gt;"",U2078,AJ2077)</f>
        <v/>
      </c>
      <c r="AK2078">
        <f>IF(W2078&lt;&gt;"",W2078,"")</f>
        <v/>
      </c>
      <c r="AL2078" s="14">
        <f>IF(X2078&lt;&gt;"",X2078,"")</f>
        <v/>
      </c>
      <c r="AM2078" s="14">
        <f>IF(Y2078&lt;&gt;"",Y2078,"")</f>
        <v/>
      </c>
      <c r="AN2078" s="14">
        <f>IF(OR(AL2078="",AM2078=""),"",AL2078-AM2078)</f>
        <v/>
      </c>
      <c r="AO2078">
        <f>IF(AN2078="","",IF(AN2078&gt;0,"Bullish","Bearish"))</f>
        <v/>
      </c>
      <c r="AP2078">
        <f>IF(AO2078="",AP2077,AO2078)</f>
        <v/>
      </c>
      <c r="AQ2078" s="14">
        <f>IF(AB2078&lt;&gt;"",AB2078,"")</f>
        <v/>
      </c>
      <c r="AR2078" s="14">
        <f>IF(AD2078&lt;&gt;"",AD2078,"")</f>
        <v/>
      </c>
      <c r="AS2078">
        <f>IF(AS2077+1=13,1,AS2077+1)</f>
        <v/>
      </c>
      <c r="AT2078">
        <f>IFERROR(IF(SLOPE($AQ$2066:$AQ$2077,$AS$2066:$AS$2077)&gt;0,MIN(3,ABS(SLOPE($AQ$2066:$AQ$2077,$AS$2066:$AS$2077))),IF(SLOPE($AQ$2066:$AQ$2077,$AS$2066:$AS$2077)&lt;-0.5,-0.5,0)),0)</f>
        <v/>
      </c>
      <c r="AU2078">
        <f>IFERROR(IF(SLOPE($AR$2066:$AR$2077,$AS$2066:$AS$2077)&lt;0,MAX(-3,-ABS(SLOPE($AR$2066:$AR$2077,$AS$2066:$AS$2077))),IF(SLOPE($AR$2066:$AR$2077,$AS$2066:$AS$2077)&gt;0.5,0.5,0)),0)</f>
        <v/>
      </c>
      <c r="AV2078">
        <f>($AQ$2078+(AT2078*(AS2078-1)))</f>
        <v/>
      </c>
      <c r="AW2078">
        <f>($AR$2078+(AU2078*(AS2078-1)))</f>
        <v/>
      </c>
      <c r="AX2078">
        <f>IF(AT2078&gt;0,AV2078+AT2078,AV2078)</f>
        <v/>
      </c>
      <c r="AY2078">
        <f>IF(AU2078&lt;0,AW2078+AU2078,AW2078)</f>
        <v/>
      </c>
      <c r="BA2078" s="14">
        <f>IFERROR(AX2078-AQ2078,"")</f>
        <v/>
      </c>
      <c r="BB2078" s="14">
        <f>IFERROR(AY2078-AR2078,"")</f>
        <v/>
      </c>
      <c r="BD2078">
        <f>AH2078</f>
        <v/>
      </c>
      <c r="BE2078">
        <f>AI2078</f>
        <v/>
      </c>
      <c r="BF2078">
        <f>AJ2078</f>
        <v/>
      </c>
      <c r="BG2078" s="14">
        <f>L2078</f>
        <v/>
      </c>
      <c r="BH2078" s="14">
        <f>IF(X2078="","",X2078)</f>
        <v/>
      </c>
      <c r="BI2078" s="14">
        <f>IF(Y2078="","",Y2078)</f>
        <v/>
      </c>
      <c r="BJ2078">
        <f>Z2078</f>
        <v/>
      </c>
      <c r="BK2078">
        <f>AA2078</f>
        <v/>
      </c>
      <c r="BL2078">
        <f>IFERROR(AX2078,"")</f>
        <v/>
      </c>
      <c r="BM2078">
        <f>IFERROR(AY2078,"")</f>
        <v/>
      </c>
    </row>
    <row r="2079" ht="14.25" customHeight="1">
      <c r="A2079">
        <f>ALGLIB_SSA_XAUUSD!AA2079</f>
        <v/>
      </c>
      <c r="B2079">
        <f>IF($A2079="","",INDEX(ALGLIB_SSA_XAUUSD!$B$2:$B$2401,MATCH($A2079,ALGLIB_SSA_XAUUSD!$A$2:$A$2401,1)))</f>
        <v/>
      </c>
      <c r="C2079">
        <f>IF($A2079="","",INDEX(ALGLIB_SSA_XAUUSD!$C$2:$C$2401,MATCH($A2079,ALGLIB_SSA_XAUUSD!$A$2:$A$2401,1)))</f>
        <v/>
      </c>
      <c r="D2079" s="14">
        <f>IF($A2079="","",INT((ROW()-2)/12)+1)</f>
        <v/>
      </c>
      <c r="E2079" s="14">
        <f>IF(AND(E2090&lt;&gt;"",D2090=D2078+1),E2078+(E2090-E2078)*1/12,"")</f>
        <v/>
      </c>
      <c r="F2079" s="14">
        <f>IF(AND(F2090&lt;&gt;"",D2090=D2078+1),F2078+(F2090-F2078)*1/12,"")</f>
        <v/>
      </c>
      <c r="G2079" s="14">
        <f>IF(AND(G2090&lt;&gt;"",D2090=D2078+1),G2078+(G2090-G2078)*1/12,"")</f>
        <v/>
      </c>
      <c r="H2079" s="14">
        <f>IF(AND(H2090&lt;&gt;"",D2090=D2078+1),H2078+(H2090-H2078)*1/12,"")</f>
        <v/>
      </c>
      <c r="I2079" s="14">
        <f>IF(AND(L2090&lt;&gt;"",D2090=D2078+1),I2078+(I2090-I2078)*1/12,"")</f>
        <v/>
      </c>
      <c r="J2079">
        <f>_xlfn.XLOOKUP($A2079,ALGLIB_SSA_XAUUSD!$AA$2:$AA$2401,ALGLIB_SSA_XAUUSD!$P$2:$P$2401,"",0)</f>
        <v/>
      </c>
      <c r="K2079">
        <f>_xlfn.XLOOKUP($A2079,ALGLIB_SSA_XAUUSD!$AA$2:$AA$2401,ALGLIB_SSA_XAUUSD!$Q$2:$Q$2401,"",0)</f>
        <v/>
      </c>
      <c r="L2079">
        <f>_xlfn.XLOOKUP($A2079,ALGLIB_SSA_XAUUSD!$AA$2:$AA$2401,ALGLIB_SSA_XAUUSD!$R$2:$R$2401,"",0)</f>
        <v/>
      </c>
      <c r="M2079">
        <f>_xlfn.XLOOKUP($A2079,ALGLIB_SSA_XAUUSD!$AA$2:$AA$2401,ALGLIB_SSA_XAUUSD!$S$2:$S$2401,"",0)</f>
        <v/>
      </c>
      <c r="N2079">
        <f>_xlfn.XLOOKUP($A2079,ALGLIB_SSA_XAUUSD!$AA$2:$AA$2401,ALGLIB_SSA_XAUUSD!$T$2:$T$2401,"",0)</f>
        <v/>
      </c>
      <c r="O2079">
        <f>_xlfn.XLOOKUP($A2079,ALGLIB_SSA_XAUUSD!$AA$2:$AA$2401,ALGLIB_SSA_XAUUSD!$U$2:$U$2401,"",0)</f>
        <v/>
      </c>
      <c r="P2079">
        <f>_xlfn.XLOOKUP($A2079,ALGLIB_SSA_XAUUSD!$AA$2:$AA$2401,ALGLIB_SSA_XAUUSD!$V$2:$V$2401,"",0)</f>
        <v/>
      </c>
      <c r="S2079">
        <f>A2079</f>
        <v/>
      </c>
      <c r="T2079">
        <f>J2079</f>
        <v/>
      </c>
      <c r="U2079">
        <f>K2079</f>
        <v/>
      </c>
      <c r="V2079" s="14">
        <f>IF($A2079="","",MOD(ROW()-2,12)+1)</f>
        <v/>
      </c>
      <c r="W2079">
        <f>L2079</f>
        <v/>
      </c>
      <c r="X2079" s="14">
        <f>IF(F2079="","",F2079)</f>
        <v/>
      </c>
      <c r="Y2079" s="14">
        <f>IF(G2079="","",G2079)</f>
        <v/>
      </c>
      <c r="Z2079">
        <f>M2079</f>
        <v/>
      </c>
      <c r="AA2079">
        <f>N2079</f>
        <v/>
      </c>
      <c r="AB2079" s="14">
        <f>IF(H2079="","",H2079)</f>
        <v/>
      </c>
      <c r="AC2079">
        <f>O2079</f>
        <v/>
      </c>
      <c r="AD2079" s="14">
        <f>IF(I2079="","",I2079)</f>
        <v/>
      </c>
      <c r="AE2079">
        <f>P2079</f>
        <v/>
      </c>
      <c r="AH2079">
        <f>IF(S2079&lt;&gt;"",S2079,AH2078+900)</f>
        <v/>
      </c>
      <c r="AI2079">
        <f>IF(T2079&lt;&gt;"",T2079,AI2078)</f>
        <v/>
      </c>
      <c r="AJ2079">
        <f>IF(U2079&lt;&gt;"",U2079,AJ2078)</f>
        <v/>
      </c>
      <c r="AK2079">
        <f>IF(W2079&lt;&gt;"",W2079,"")</f>
        <v/>
      </c>
      <c r="AL2079" s="14">
        <f>IF(X2079&lt;&gt;"",X2079,"")</f>
        <v/>
      </c>
      <c r="AM2079" s="14">
        <f>IF(Y2079&lt;&gt;"",Y2079,"")</f>
        <v/>
      </c>
      <c r="AN2079" s="14">
        <f>IF(OR(AL2079="",AM2079=""),"",AL2079-AM2079)</f>
        <v/>
      </c>
      <c r="AO2079">
        <f>IF(AN2079="","",IF(AN2079&gt;0,"Bullish","Bearish"))</f>
        <v/>
      </c>
      <c r="AP2079">
        <f>IF(AO2079="",AP2078,AO2079)</f>
        <v/>
      </c>
      <c r="AQ2079" s="14">
        <f>IF(AB2079&lt;&gt;"",AB2079,"")</f>
        <v/>
      </c>
      <c r="AR2079" s="14">
        <f>IF(AD2079&lt;&gt;"",AD2079,"")</f>
        <v/>
      </c>
      <c r="AS2079">
        <f>IF(AS2078+1=13,1,AS2078+1)</f>
        <v/>
      </c>
      <c r="AT2079">
        <f>IFERROR(IF(SLOPE($AQ$2066:$AQ$2077,$AS$2066:$AS$2077)&gt;0,MIN(3,ABS(SLOPE($AQ$2066:$AQ$2077,$AS$2066:$AS$2077))),IF(SLOPE($AQ$2066:$AQ$2077,$AS$2066:$AS$2077)&lt;-0.5,-0.5,0)),0)</f>
        <v/>
      </c>
      <c r="AU2079">
        <f>IFERROR(IF(SLOPE($AR$2066:$AR$2077,$AS$2066:$AS$2077)&lt;0,MAX(-3,-ABS(SLOPE($AR$2066:$AR$2077,$AS$2066:$AS$2077))),IF(SLOPE($AR$2066:$AR$2077,$AS$2066:$AS$2077)&gt;0.5,0.5,0)),0)</f>
        <v/>
      </c>
      <c r="AV2079">
        <f>($AQ$2078+(AT2079*(AS2079-1)))</f>
        <v/>
      </c>
      <c r="AW2079">
        <f>($AR$2078+(AU2079*(AS2079-1)))</f>
        <v/>
      </c>
      <c r="AX2079">
        <f>IF(AT2079&gt;0,AV2079+AT2079,AV2079)</f>
        <v/>
      </c>
      <c r="AY2079">
        <f>IF(AU2079&lt;0,AW2079+AU2079,AW2079)</f>
        <v/>
      </c>
      <c r="BA2079" s="14">
        <f>IFERROR(AX2079-AQ2079,"")</f>
        <v/>
      </c>
      <c r="BB2079" s="14">
        <f>IFERROR(AY2079-AR2079,"")</f>
        <v/>
      </c>
      <c r="BD2079">
        <f>AH2079</f>
        <v/>
      </c>
      <c r="BE2079">
        <f>AI2079</f>
        <v/>
      </c>
      <c r="BF2079">
        <f>AJ2079</f>
        <v/>
      </c>
      <c r="BG2079" s="14">
        <f>L2079</f>
        <v/>
      </c>
      <c r="BH2079" s="14">
        <f>IF(X2079="","",X2079)</f>
        <v/>
      </c>
      <c r="BI2079" s="14">
        <f>IF(Y2079="","",Y2079)</f>
        <v/>
      </c>
      <c r="BJ2079">
        <f>Z2079</f>
        <v/>
      </c>
      <c r="BK2079">
        <f>AA2079</f>
        <v/>
      </c>
      <c r="BL2079">
        <f>IFERROR(AX2079,"")</f>
        <v/>
      </c>
      <c r="BM2079">
        <f>IFERROR(AY2079,"")</f>
        <v/>
      </c>
    </row>
    <row r="2080" ht="14.25" customHeight="1">
      <c r="A2080">
        <f>ALGLIB_SSA_XAUUSD!AA2080</f>
        <v/>
      </c>
      <c r="B2080">
        <f>IF($A2080="","",INDEX(ALGLIB_SSA_XAUUSD!$B$2:$B$2401,MATCH($A2080,ALGLIB_SSA_XAUUSD!$A$2:$A$2401,1)))</f>
        <v/>
      </c>
      <c r="C2080">
        <f>IF($A2080="","",INDEX(ALGLIB_SSA_XAUUSD!$C$2:$C$2401,MATCH($A2080,ALGLIB_SSA_XAUUSD!$A$2:$A$2401,1)))</f>
        <v/>
      </c>
      <c r="D2080" s="14">
        <f>IF($A2080="","",INT((ROW()-2)/12)+1)</f>
        <v/>
      </c>
      <c r="E2080" s="14">
        <f>IF(AND(E2090&lt;&gt;"",D2090=D2078+1),E2078+(E2090-E2078)*2/12,"")</f>
        <v/>
      </c>
      <c r="F2080" s="14">
        <f>IF(AND(F2090&lt;&gt;"",D2090=D2078+1),F2078+(F2090-F2078)*2/12,"")</f>
        <v/>
      </c>
      <c r="G2080" s="14">
        <f>IF(AND(G2090&lt;&gt;"",D2090=D2078+1),G2078+(G2090-G2078)*2/12,"")</f>
        <v/>
      </c>
      <c r="H2080" s="14">
        <f>IF(AND(H2090&lt;&gt;"",D2090=D2078+1),H2078+(H2090-H2078)*2/12,"")</f>
        <v/>
      </c>
      <c r="I2080" s="14">
        <f>IF(AND(L2090&lt;&gt;"",D2090=D2078+1),I2078+(I2090-I2078)*2/12,"")</f>
        <v/>
      </c>
      <c r="J2080">
        <f>_xlfn.XLOOKUP($A2080,ALGLIB_SSA_XAUUSD!$AA$2:$AA$2401,ALGLIB_SSA_XAUUSD!$P$2:$P$2401,"",0)</f>
        <v/>
      </c>
      <c r="K2080">
        <f>_xlfn.XLOOKUP($A2080,ALGLIB_SSA_XAUUSD!$AA$2:$AA$2401,ALGLIB_SSA_XAUUSD!$Q$2:$Q$2401,"",0)</f>
        <v/>
      </c>
      <c r="L2080">
        <f>_xlfn.XLOOKUP($A2080,ALGLIB_SSA_XAUUSD!$AA$2:$AA$2401,ALGLIB_SSA_XAUUSD!$R$2:$R$2401,"",0)</f>
        <v/>
      </c>
      <c r="M2080">
        <f>_xlfn.XLOOKUP($A2080,ALGLIB_SSA_XAUUSD!$AA$2:$AA$2401,ALGLIB_SSA_XAUUSD!$S$2:$S$2401,"",0)</f>
        <v/>
      </c>
      <c r="N2080">
        <f>_xlfn.XLOOKUP($A2080,ALGLIB_SSA_XAUUSD!$AA$2:$AA$2401,ALGLIB_SSA_XAUUSD!$T$2:$T$2401,"",0)</f>
        <v/>
      </c>
      <c r="O2080">
        <f>_xlfn.XLOOKUP($A2080,ALGLIB_SSA_XAUUSD!$AA$2:$AA$2401,ALGLIB_SSA_XAUUSD!$U$2:$U$2401,"",0)</f>
        <v/>
      </c>
      <c r="P2080">
        <f>_xlfn.XLOOKUP($A2080,ALGLIB_SSA_XAUUSD!$AA$2:$AA$2401,ALGLIB_SSA_XAUUSD!$V$2:$V$2401,"",0)</f>
        <v/>
      </c>
      <c r="S2080">
        <f>A2080</f>
        <v/>
      </c>
      <c r="T2080">
        <f>J2080</f>
        <v/>
      </c>
      <c r="U2080">
        <f>K2080</f>
        <v/>
      </c>
      <c r="V2080" s="14">
        <f>IF($A2080="","",MOD(ROW()-2,12)+1)</f>
        <v/>
      </c>
      <c r="W2080">
        <f>L2080</f>
        <v/>
      </c>
      <c r="X2080" s="14">
        <f>IF(F2080="","",F2080)</f>
        <v/>
      </c>
      <c r="Y2080" s="14">
        <f>IF(G2080="","",G2080)</f>
        <v/>
      </c>
      <c r="Z2080">
        <f>M2080</f>
        <v/>
      </c>
      <c r="AA2080">
        <f>N2080</f>
        <v/>
      </c>
      <c r="AB2080" s="14">
        <f>IF(H2080="","",H2080)</f>
        <v/>
      </c>
      <c r="AC2080">
        <f>O2080</f>
        <v/>
      </c>
      <c r="AD2080" s="14">
        <f>IF(I2080="","",I2080)</f>
        <v/>
      </c>
      <c r="AE2080">
        <f>P2080</f>
        <v/>
      </c>
      <c r="AH2080">
        <f>IF(S2080&lt;&gt;"",S2080,AH2079+900)</f>
        <v/>
      </c>
      <c r="AI2080">
        <f>IF(T2080&lt;&gt;"",T2080,AI2079)</f>
        <v/>
      </c>
      <c r="AJ2080">
        <f>IF(U2080&lt;&gt;"",U2080,AJ2079)</f>
        <v/>
      </c>
      <c r="AK2080">
        <f>IF(W2080&lt;&gt;"",W2080,"")</f>
        <v/>
      </c>
      <c r="AL2080" s="14">
        <f>IF(X2080&lt;&gt;"",X2080,"")</f>
        <v/>
      </c>
      <c r="AM2080" s="14">
        <f>IF(Y2080&lt;&gt;"",Y2080,"")</f>
        <v/>
      </c>
      <c r="AN2080" s="14">
        <f>IF(OR(AL2080="",AM2080=""),"",AL2080-AM2080)</f>
        <v/>
      </c>
      <c r="AO2080">
        <f>IF(AN2080="","",IF(AN2080&gt;0,"Bullish","Bearish"))</f>
        <v/>
      </c>
      <c r="AP2080">
        <f>IF(AO2080="",AP2079,AO2080)</f>
        <v/>
      </c>
      <c r="AQ2080" s="14">
        <f>IF(AB2080&lt;&gt;"",AB2080,"")</f>
        <v/>
      </c>
      <c r="AR2080" s="14">
        <f>IF(AD2080&lt;&gt;"",AD2080,"")</f>
        <v/>
      </c>
      <c r="AS2080">
        <f>IF(AS2079+1=13,1,AS2079+1)</f>
        <v/>
      </c>
      <c r="AT2080">
        <f>IFERROR(IF(SLOPE($AQ$2066:$AQ$2077,$AS$2066:$AS$2077)&gt;0,MIN(3,ABS(SLOPE($AQ$2066:$AQ$2077,$AS$2066:$AS$2077))),IF(SLOPE($AQ$2066:$AQ$2077,$AS$2066:$AS$2077)&lt;-0.5,-0.5,0)),0)</f>
        <v/>
      </c>
      <c r="AU2080">
        <f>IFERROR(IF(SLOPE($AR$2066:$AR$2077,$AS$2066:$AS$2077)&lt;0,MAX(-3,-ABS(SLOPE($AR$2066:$AR$2077,$AS$2066:$AS$2077))),IF(SLOPE($AR$2066:$AR$2077,$AS$2066:$AS$2077)&gt;0.5,0.5,0)),0)</f>
        <v/>
      </c>
      <c r="AV2080">
        <f>($AQ$2078+(AT2080*(AS2080-1)))</f>
        <v/>
      </c>
      <c r="AW2080">
        <f>($AR$2078+(AU2080*(AS2080-1)))</f>
        <v/>
      </c>
      <c r="AX2080">
        <f>IF(AT2080&gt;0,AV2080+AT2080,AV2080)</f>
        <v/>
      </c>
      <c r="AY2080">
        <f>IF(AU2080&lt;0,AW2080+AU2080,AW2080)</f>
        <v/>
      </c>
      <c r="BA2080" s="14">
        <f>IFERROR(AX2080-AQ2080,"")</f>
        <v/>
      </c>
      <c r="BB2080" s="14">
        <f>IFERROR(AY2080-AR2080,"")</f>
        <v/>
      </c>
      <c r="BD2080">
        <f>AH2080</f>
        <v/>
      </c>
      <c r="BE2080">
        <f>AI2080</f>
        <v/>
      </c>
      <c r="BF2080">
        <f>AJ2080</f>
        <v/>
      </c>
      <c r="BG2080" s="14">
        <f>L2080</f>
        <v/>
      </c>
      <c r="BH2080" s="14">
        <f>IF(X2080="","",X2080)</f>
        <v/>
      </c>
      <c r="BI2080" s="14">
        <f>IF(Y2080="","",Y2080)</f>
        <v/>
      </c>
      <c r="BJ2080">
        <f>Z2080</f>
        <v/>
      </c>
      <c r="BK2080">
        <f>AA2080</f>
        <v/>
      </c>
      <c r="BL2080">
        <f>IFERROR(AX2080,"")</f>
        <v/>
      </c>
      <c r="BM2080">
        <f>IFERROR(AY2080,"")</f>
        <v/>
      </c>
    </row>
    <row r="2081" ht="14.25" customHeight="1">
      <c r="A2081">
        <f>ALGLIB_SSA_XAUUSD!AA2081</f>
        <v/>
      </c>
      <c r="B2081">
        <f>IF($A2081="","",INDEX(ALGLIB_SSA_XAUUSD!$B$2:$B$2401,MATCH($A2081,ALGLIB_SSA_XAUUSD!$A$2:$A$2401,1)))</f>
        <v/>
      </c>
      <c r="C2081">
        <f>IF($A2081="","",INDEX(ALGLIB_SSA_XAUUSD!$C$2:$C$2401,MATCH($A2081,ALGLIB_SSA_XAUUSD!$A$2:$A$2401,1)))</f>
        <v/>
      </c>
      <c r="D2081" s="14">
        <f>IF($A2081="","",INT((ROW()-2)/12)+1)</f>
        <v/>
      </c>
      <c r="E2081" s="14">
        <f>IF(AND(E2090&lt;&gt;"",D2090=D2078+1),E2078+(E2090-E2078)*3/12,"")</f>
        <v/>
      </c>
      <c r="F2081" s="14">
        <f>IF(AND(F2090&lt;&gt;"",D2090=D2078+1),F2078+(F2090-F2078)*3/12,"")</f>
        <v/>
      </c>
      <c r="G2081" s="14">
        <f>IF(AND(G2090&lt;&gt;"",D2090=D2078+1),G2078+(G2090-G2078)*3/12,"")</f>
        <v/>
      </c>
      <c r="H2081" s="14">
        <f>IF(AND(H2090&lt;&gt;"",D2090=D2078+1),H2078+(H2090-H2078)*3/12,"")</f>
        <v/>
      </c>
      <c r="I2081" s="14">
        <f>IF(AND(L2090&lt;&gt;"",D2090=D2078+1),I2078+(I2090-I2078)*3/12,"")</f>
        <v/>
      </c>
      <c r="J2081">
        <f>_xlfn.XLOOKUP($A2081,ALGLIB_SSA_XAUUSD!$AA$2:$AA$2401,ALGLIB_SSA_XAUUSD!$P$2:$P$2401,"",0)</f>
        <v/>
      </c>
      <c r="K2081">
        <f>_xlfn.XLOOKUP($A2081,ALGLIB_SSA_XAUUSD!$AA$2:$AA$2401,ALGLIB_SSA_XAUUSD!$Q$2:$Q$2401,"",0)</f>
        <v/>
      </c>
      <c r="L2081">
        <f>_xlfn.XLOOKUP($A2081,ALGLIB_SSA_XAUUSD!$AA$2:$AA$2401,ALGLIB_SSA_XAUUSD!$R$2:$R$2401,"",0)</f>
        <v/>
      </c>
      <c r="M2081">
        <f>_xlfn.XLOOKUP($A2081,ALGLIB_SSA_XAUUSD!$AA$2:$AA$2401,ALGLIB_SSA_XAUUSD!$S$2:$S$2401,"",0)</f>
        <v/>
      </c>
      <c r="N2081">
        <f>_xlfn.XLOOKUP($A2081,ALGLIB_SSA_XAUUSD!$AA$2:$AA$2401,ALGLIB_SSA_XAUUSD!$T$2:$T$2401,"",0)</f>
        <v/>
      </c>
      <c r="O2081">
        <f>_xlfn.XLOOKUP($A2081,ALGLIB_SSA_XAUUSD!$AA$2:$AA$2401,ALGLIB_SSA_XAUUSD!$U$2:$U$2401,"",0)</f>
        <v/>
      </c>
      <c r="P2081">
        <f>_xlfn.XLOOKUP($A2081,ALGLIB_SSA_XAUUSD!$AA$2:$AA$2401,ALGLIB_SSA_XAUUSD!$V$2:$V$2401,"",0)</f>
        <v/>
      </c>
      <c r="S2081">
        <f>A2081</f>
        <v/>
      </c>
      <c r="T2081">
        <f>J2081</f>
        <v/>
      </c>
      <c r="U2081">
        <f>K2081</f>
        <v/>
      </c>
      <c r="V2081" s="14">
        <f>IF($A2081="","",MOD(ROW()-2,12)+1)</f>
        <v/>
      </c>
      <c r="W2081">
        <f>L2081</f>
        <v/>
      </c>
      <c r="X2081" s="14">
        <f>IF(F2081="","",F2081)</f>
        <v/>
      </c>
      <c r="Y2081" s="14">
        <f>IF(G2081="","",G2081)</f>
        <v/>
      </c>
      <c r="Z2081">
        <f>M2081</f>
        <v/>
      </c>
      <c r="AA2081">
        <f>N2081</f>
        <v/>
      </c>
      <c r="AB2081" s="14">
        <f>IF(H2081="","",H2081)</f>
        <v/>
      </c>
      <c r="AC2081">
        <f>O2081</f>
        <v/>
      </c>
      <c r="AD2081" s="14">
        <f>IF(I2081="","",I2081)</f>
        <v/>
      </c>
      <c r="AE2081">
        <f>P2081</f>
        <v/>
      </c>
      <c r="AH2081">
        <f>IF(S2081&lt;&gt;"",S2081,AH2080+900)</f>
        <v/>
      </c>
      <c r="AI2081">
        <f>IF(T2081&lt;&gt;"",T2081,AI2080)</f>
        <v/>
      </c>
      <c r="AJ2081">
        <f>IF(U2081&lt;&gt;"",U2081,AJ2080)</f>
        <v/>
      </c>
      <c r="AK2081">
        <f>IF(W2081&lt;&gt;"",W2081,"")</f>
        <v/>
      </c>
      <c r="AL2081" s="14">
        <f>IF(X2081&lt;&gt;"",X2081,"")</f>
        <v/>
      </c>
      <c r="AM2081" s="14">
        <f>IF(Y2081&lt;&gt;"",Y2081,"")</f>
        <v/>
      </c>
      <c r="AN2081" s="14">
        <f>IF(OR(AL2081="",AM2081=""),"",AL2081-AM2081)</f>
        <v/>
      </c>
      <c r="AO2081">
        <f>IF(AN2081="","",IF(AN2081&gt;0,"Bullish","Bearish"))</f>
        <v/>
      </c>
      <c r="AP2081">
        <f>IF(AO2081="",AP2080,AO2081)</f>
        <v/>
      </c>
      <c r="AQ2081" s="14">
        <f>IF(AB2081&lt;&gt;"",AB2081,"")</f>
        <v/>
      </c>
      <c r="AR2081" s="14">
        <f>IF(AD2081&lt;&gt;"",AD2081,"")</f>
        <v/>
      </c>
      <c r="AS2081">
        <f>IF(AS2080+1=13,1,AS2080+1)</f>
        <v/>
      </c>
      <c r="AT2081">
        <f>IFERROR(IF(SLOPE($AQ$2066:$AQ$2077,$AS$2066:$AS$2077)&gt;0,MIN(3,ABS(SLOPE($AQ$2066:$AQ$2077,$AS$2066:$AS$2077))),IF(SLOPE($AQ$2066:$AQ$2077,$AS$2066:$AS$2077)&lt;-0.5,-0.5,0)),0)</f>
        <v/>
      </c>
      <c r="AU2081">
        <f>IFERROR(IF(SLOPE($AR$2066:$AR$2077,$AS$2066:$AS$2077)&lt;0,MAX(-3,-ABS(SLOPE($AR$2066:$AR$2077,$AS$2066:$AS$2077))),IF(SLOPE($AR$2066:$AR$2077,$AS$2066:$AS$2077)&gt;0.5,0.5,0)),0)</f>
        <v/>
      </c>
      <c r="AV2081">
        <f>($AQ$2078+(AT2081*(AS2081-1)))</f>
        <v/>
      </c>
      <c r="AW2081">
        <f>($AR$2078+(AU2081*(AS2081-1)))</f>
        <v/>
      </c>
      <c r="AX2081">
        <f>IF(AT2081&gt;0,AV2081+AT2081,AV2081)</f>
        <v/>
      </c>
      <c r="AY2081">
        <f>IF(AU2081&lt;0,AW2081+AU2081,AW2081)</f>
        <v/>
      </c>
      <c r="BA2081" s="14">
        <f>IFERROR(AX2081-AQ2081,"")</f>
        <v/>
      </c>
      <c r="BB2081" s="14">
        <f>IFERROR(AY2081-AR2081,"")</f>
        <v/>
      </c>
      <c r="BD2081">
        <f>AH2081</f>
        <v/>
      </c>
      <c r="BE2081">
        <f>AI2081</f>
        <v/>
      </c>
      <c r="BF2081">
        <f>AJ2081</f>
        <v/>
      </c>
      <c r="BG2081" s="14">
        <f>L2081</f>
        <v/>
      </c>
      <c r="BH2081" s="14">
        <f>IF(X2081="","",X2081)</f>
        <v/>
      </c>
      <c r="BI2081" s="14">
        <f>IF(Y2081="","",Y2081)</f>
        <v/>
      </c>
      <c r="BJ2081">
        <f>Z2081</f>
        <v/>
      </c>
      <c r="BK2081">
        <f>AA2081</f>
        <v/>
      </c>
      <c r="BL2081">
        <f>IFERROR(AX2081,"")</f>
        <v/>
      </c>
      <c r="BM2081">
        <f>IFERROR(AY2081,"")</f>
        <v/>
      </c>
    </row>
    <row r="2082" ht="14.25" customHeight="1">
      <c r="A2082">
        <f>ALGLIB_SSA_XAUUSD!AA2082</f>
        <v/>
      </c>
      <c r="B2082">
        <f>IF($A2082="","",INDEX(ALGLIB_SSA_XAUUSD!$B$2:$B$2401,MATCH($A2082,ALGLIB_SSA_XAUUSD!$A$2:$A$2401,1)))</f>
        <v/>
      </c>
      <c r="C2082">
        <f>IF($A2082="","",INDEX(ALGLIB_SSA_XAUUSD!$C$2:$C$2401,MATCH($A2082,ALGLIB_SSA_XAUUSD!$A$2:$A$2401,1)))</f>
        <v/>
      </c>
      <c r="D2082" s="14">
        <f>IF($A2082="","",INT((ROW()-2)/12)+1)</f>
        <v/>
      </c>
      <c r="E2082" s="14">
        <f>IF(AND(E2090&lt;&gt;"",D2090=D2078+1),E2078+(E2090-E2078)*4/12,"")</f>
        <v/>
      </c>
      <c r="F2082" s="14">
        <f>IF(AND(F2090&lt;&gt;"",D2090=D2078+1),F2078+(F2090-F2078)*4/12,"")</f>
        <v/>
      </c>
      <c r="G2082" s="14">
        <f>IF(AND(G2090&lt;&gt;"",D2090=D2078+1),G2078+(G2090-G2078)*4/12,"")</f>
        <v/>
      </c>
      <c r="H2082" s="14">
        <f>IF(AND(H2090&lt;&gt;"",D2090=D2078+1),H2078+(H2090-H2078)*4/12,"")</f>
        <v/>
      </c>
      <c r="I2082" s="14">
        <f>IF(AND(L2090&lt;&gt;"",D2090=D2078+1),I2078+(I2090-I2078)*4/12,"")</f>
        <v/>
      </c>
      <c r="J2082">
        <f>_xlfn.XLOOKUP($A2082,ALGLIB_SSA_XAUUSD!$AA$2:$AA$2401,ALGLIB_SSA_XAUUSD!$P$2:$P$2401,"",0)</f>
        <v/>
      </c>
      <c r="K2082">
        <f>_xlfn.XLOOKUP($A2082,ALGLIB_SSA_XAUUSD!$AA$2:$AA$2401,ALGLIB_SSA_XAUUSD!$Q$2:$Q$2401,"",0)</f>
        <v/>
      </c>
      <c r="L2082">
        <f>_xlfn.XLOOKUP($A2082,ALGLIB_SSA_XAUUSD!$AA$2:$AA$2401,ALGLIB_SSA_XAUUSD!$R$2:$R$2401,"",0)</f>
        <v/>
      </c>
      <c r="M2082">
        <f>_xlfn.XLOOKUP($A2082,ALGLIB_SSA_XAUUSD!$AA$2:$AA$2401,ALGLIB_SSA_XAUUSD!$S$2:$S$2401,"",0)</f>
        <v/>
      </c>
      <c r="N2082">
        <f>_xlfn.XLOOKUP($A2082,ALGLIB_SSA_XAUUSD!$AA$2:$AA$2401,ALGLIB_SSA_XAUUSD!$T$2:$T$2401,"",0)</f>
        <v/>
      </c>
      <c r="O2082">
        <f>_xlfn.XLOOKUP($A2082,ALGLIB_SSA_XAUUSD!$AA$2:$AA$2401,ALGLIB_SSA_XAUUSD!$U$2:$U$2401,"",0)</f>
        <v/>
      </c>
      <c r="P2082">
        <f>_xlfn.XLOOKUP($A2082,ALGLIB_SSA_XAUUSD!$AA$2:$AA$2401,ALGLIB_SSA_XAUUSD!$V$2:$V$2401,"",0)</f>
        <v/>
      </c>
      <c r="S2082">
        <f>A2082</f>
        <v/>
      </c>
      <c r="T2082">
        <f>J2082</f>
        <v/>
      </c>
      <c r="U2082">
        <f>K2082</f>
        <v/>
      </c>
      <c r="V2082" s="14">
        <f>IF($A2082="","",MOD(ROW()-2,12)+1)</f>
        <v/>
      </c>
      <c r="W2082">
        <f>L2082</f>
        <v/>
      </c>
      <c r="X2082" s="14">
        <f>IF(F2082="","",F2082)</f>
        <v/>
      </c>
      <c r="Y2082" s="14">
        <f>IF(G2082="","",G2082)</f>
        <v/>
      </c>
      <c r="Z2082">
        <f>M2082</f>
        <v/>
      </c>
      <c r="AA2082">
        <f>N2082</f>
        <v/>
      </c>
      <c r="AB2082" s="14">
        <f>IF(H2082="","",H2082)</f>
        <v/>
      </c>
      <c r="AC2082">
        <f>O2082</f>
        <v/>
      </c>
      <c r="AD2082" s="14">
        <f>IF(I2082="","",I2082)</f>
        <v/>
      </c>
      <c r="AE2082">
        <f>P2082</f>
        <v/>
      </c>
      <c r="AH2082">
        <f>IF(S2082&lt;&gt;"",S2082,AH2081+900)</f>
        <v/>
      </c>
      <c r="AI2082">
        <f>IF(T2082&lt;&gt;"",T2082,AI2081)</f>
        <v/>
      </c>
      <c r="AJ2082">
        <f>IF(U2082&lt;&gt;"",U2082,AJ2081)</f>
        <v/>
      </c>
      <c r="AK2082">
        <f>IF(W2082&lt;&gt;"",W2082,"")</f>
        <v/>
      </c>
      <c r="AL2082" s="14">
        <f>IF(X2082&lt;&gt;"",X2082,"")</f>
        <v/>
      </c>
      <c r="AM2082" s="14">
        <f>IF(Y2082&lt;&gt;"",Y2082,"")</f>
        <v/>
      </c>
      <c r="AN2082" s="14">
        <f>IF(OR(AL2082="",AM2082=""),"",AL2082-AM2082)</f>
        <v/>
      </c>
      <c r="AO2082">
        <f>IF(AN2082="","",IF(AN2082&gt;0,"Bullish","Bearish"))</f>
        <v/>
      </c>
      <c r="AP2082">
        <f>IF(AO2082="",AP2081,AO2082)</f>
        <v/>
      </c>
      <c r="AQ2082" s="14">
        <f>IF(AB2082&lt;&gt;"",AB2082,"")</f>
        <v/>
      </c>
      <c r="AR2082" s="14">
        <f>IF(AD2082&lt;&gt;"",AD2082,"")</f>
        <v/>
      </c>
      <c r="AS2082">
        <f>IF(AS2081+1=13,1,AS2081+1)</f>
        <v/>
      </c>
      <c r="AT2082">
        <f>IFERROR(IF(SLOPE($AQ$2066:$AQ$2077,$AS$2066:$AS$2077)&gt;0,MIN(3,ABS(SLOPE($AQ$2066:$AQ$2077,$AS$2066:$AS$2077))),IF(SLOPE($AQ$2066:$AQ$2077,$AS$2066:$AS$2077)&lt;-0.5,-0.5,0)),0)</f>
        <v/>
      </c>
      <c r="AU2082">
        <f>IFERROR(IF(SLOPE($AR$2066:$AR$2077,$AS$2066:$AS$2077)&lt;0,MAX(-3,-ABS(SLOPE($AR$2066:$AR$2077,$AS$2066:$AS$2077))),IF(SLOPE($AR$2066:$AR$2077,$AS$2066:$AS$2077)&gt;0.5,0.5,0)),0)</f>
        <v/>
      </c>
      <c r="AV2082">
        <f>($AQ$2078+(AT2082*(AS2082-1)))</f>
        <v/>
      </c>
      <c r="AW2082">
        <f>($AR$2078+(AU2082*(AS2082-1)))</f>
        <v/>
      </c>
      <c r="AX2082">
        <f>IF(AT2082&gt;0,AV2082+AT2082,AV2082)</f>
        <v/>
      </c>
      <c r="AY2082">
        <f>IF(AU2082&lt;0,AW2082+AU2082,AW2082)</f>
        <v/>
      </c>
      <c r="BA2082" s="14">
        <f>IFERROR(AX2082-AQ2082,"")</f>
        <v/>
      </c>
      <c r="BB2082" s="14">
        <f>IFERROR(AY2082-AR2082,"")</f>
        <v/>
      </c>
      <c r="BD2082">
        <f>AH2082</f>
        <v/>
      </c>
      <c r="BE2082">
        <f>AI2082</f>
        <v/>
      </c>
      <c r="BF2082">
        <f>AJ2082</f>
        <v/>
      </c>
      <c r="BG2082" s="14">
        <f>L2082</f>
        <v/>
      </c>
      <c r="BH2082" s="14">
        <f>IF(X2082="","",X2082)</f>
        <v/>
      </c>
      <c r="BI2082" s="14">
        <f>IF(Y2082="","",Y2082)</f>
        <v/>
      </c>
      <c r="BJ2082">
        <f>Z2082</f>
        <v/>
      </c>
      <c r="BK2082">
        <f>AA2082</f>
        <v/>
      </c>
      <c r="BL2082">
        <f>IFERROR(AX2082,"")</f>
        <v/>
      </c>
      <c r="BM2082">
        <f>IFERROR(AY2082,"")</f>
        <v/>
      </c>
    </row>
    <row r="2083" ht="14.25" customHeight="1">
      <c r="A2083">
        <f>ALGLIB_SSA_XAUUSD!AA2083</f>
        <v/>
      </c>
      <c r="B2083">
        <f>IF($A2083="","",INDEX(ALGLIB_SSA_XAUUSD!$B$2:$B$2401,MATCH($A2083,ALGLIB_SSA_XAUUSD!$A$2:$A$2401,1)))</f>
        <v/>
      </c>
      <c r="C2083">
        <f>IF($A2083="","",INDEX(ALGLIB_SSA_XAUUSD!$C$2:$C$2401,MATCH($A2083,ALGLIB_SSA_XAUUSD!$A$2:$A$2401,1)))</f>
        <v/>
      </c>
      <c r="D2083" s="14">
        <f>IF($A2083="","",INT((ROW()-2)/12)+1)</f>
        <v/>
      </c>
      <c r="E2083" s="14">
        <f>IF(AND(E2090&lt;&gt;"",D2090=D2078+1),E2078+(E2090-E2078)*5/12,"")</f>
        <v/>
      </c>
      <c r="F2083" s="14">
        <f>IF(AND(F2090&lt;&gt;"",D2090=D2078+1),F2078+(F2090-F2078)*5/12,"")</f>
        <v/>
      </c>
      <c r="G2083" s="14">
        <f>IF(AND(G2090&lt;&gt;"",D2090=D2078+1),G2078+(G2090-G2078)*5/12,"")</f>
        <v/>
      </c>
      <c r="H2083" s="14">
        <f>IF(AND(H2090&lt;&gt;"",D2090=D2078+1),H2078+(H2090-H2078)*5/12,"")</f>
        <v/>
      </c>
      <c r="I2083" s="14">
        <f>IF(AND(L2090&lt;&gt;"",D2090=D2078+1),I2078+(I2090-I2078)*5/12,"")</f>
        <v/>
      </c>
      <c r="J2083">
        <f>_xlfn.XLOOKUP($A2083,ALGLIB_SSA_XAUUSD!$AA$2:$AA$2401,ALGLIB_SSA_XAUUSD!$P$2:$P$2401,"",0)</f>
        <v/>
      </c>
      <c r="K2083">
        <f>_xlfn.XLOOKUP($A2083,ALGLIB_SSA_XAUUSD!$AA$2:$AA$2401,ALGLIB_SSA_XAUUSD!$Q$2:$Q$2401,"",0)</f>
        <v/>
      </c>
      <c r="L2083">
        <f>_xlfn.XLOOKUP($A2083,ALGLIB_SSA_XAUUSD!$AA$2:$AA$2401,ALGLIB_SSA_XAUUSD!$R$2:$R$2401,"",0)</f>
        <v/>
      </c>
      <c r="M2083">
        <f>_xlfn.XLOOKUP($A2083,ALGLIB_SSA_XAUUSD!$AA$2:$AA$2401,ALGLIB_SSA_XAUUSD!$S$2:$S$2401,"",0)</f>
        <v/>
      </c>
      <c r="N2083">
        <f>_xlfn.XLOOKUP($A2083,ALGLIB_SSA_XAUUSD!$AA$2:$AA$2401,ALGLIB_SSA_XAUUSD!$T$2:$T$2401,"",0)</f>
        <v/>
      </c>
      <c r="O2083">
        <f>_xlfn.XLOOKUP($A2083,ALGLIB_SSA_XAUUSD!$AA$2:$AA$2401,ALGLIB_SSA_XAUUSD!$U$2:$U$2401,"",0)</f>
        <v/>
      </c>
      <c r="P2083">
        <f>_xlfn.XLOOKUP($A2083,ALGLIB_SSA_XAUUSD!$AA$2:$AA$2401,ALGLIB_SSA_XAUUSD!$V$2:$V$2401,"",0)</f>
        <v/>
      </c>
      <c r="S2083">
        <f>A2083</f>
        <v/>
      </c>
      <c r="T2083">
        <f>J2083</f>
        <v/>
      </c>
      <c r="U2083">
        <f>K2083</f>
        <v/>
      </c>
      <c r="V2083" s="14">
        <f>IF($A2083="","",MOD(ROW()-2,12)+1)</f>
        <v/>
      </c>
      <c r="W2083">
        <f>L2083</f>
        <v/>
      </c>
      <c r="X2083" s="14">
        <f>IF(F2083="","",F2083)</f>
        <v/>
      </c>
      <c r="Y2083" s="14">
        <f>IF(G2083="","",G2083)</f>
        <v/>
      </c>
      <c r="Z2083">
        <f>M2083</f>
        <v/>
      </c>
      <c r="AA2083">
        <f>N2083</f>
        <v/>
      </c>
      <c r="AB2083" s="14">
        <f>IF(H2083="","",H2083)</f>
        <v/>
      </c>
      <c r="AC2083">
        <f>O2083</f>
        <v/>
      </c>
      <c r="AD2083" s="14">
        <f>IF(I2083="","",I2083)</f>
        <v/>
      </c>
      <c r="AE2083">
        <f>P2083</f>
        <v/>
      </c>
      <c r="AH2083">
        <f>IF(S2083&lt;&gt;"",S2083,AH2082+900)</f>
        <v/>
      </c>
      <c r="AI2083">
        <f>IF(T2083&lt;&gt;"",T2083,AI2082)</f>
        <v/>
      </c>
      <c r="AJ2083">
        <f>IF(U2083&lt;&gt;"",U2083,AJ2082)</f>
        <v/>
      </c>
      <c r="AK2083">
        <f>IF(W2083&lt;&gt;"",W2083,"")</f>
        <v/>
      </c>
      <c r="AL2083" s="14">
        <f>IF(X2083&lt;&gt;"",X2083,"")</f>
        <v/>
      </c>
      <c r="AM2083" s="14">
        <f>IF(Y2083&lt;&gt;"",Y2083,"")</f>
        <v/>
      </c>
      <c r="AN2083" s="14">
        <f>IF(OR(AL2083="",AM2083=""),"",AL2083-AM2083)</f>
        <v/>
      </c>
      <c r="AO2083">
        <f>IF(AN2083="","",IF(AN2083&gt;0,"Bullish","Bearish"))</f>
        <v/>
      </c>
      <c r="AP2083">
        <f>IF(AO2083="",AP2082,AO2083)</f>
        <v/>
      </c>
      <c r="AQ2083" s="14">
        <f>IF(AB2083&lt;&gt;"",AB2083,"")</f>
        <v/>
      </c>
      <c r="AR2083" s="14">
        <f>IF(AD2083&lt;&gt;"",AD2083,"")</f>
        <v/>
      </c>
      <c r="AS2083">
        <f>IF(AS2082+1=13,1,AS2082+1)</f>
        <v/>
      </c>
      <c r="AT2083">
        <f>IFERROR(IF(SLOPE($AQ$2066:$AQ$2077,$AS$2066:$AS$2077)&gt;0,MIN(3,ABS(SLOPE($AQ$2066:$AQ$2077,$AS$2066:$AS$2077))),IF(SLOPE($AQ$2066:$AQ$2077,$AS$2066:$AS$2077)&lt;-0.5,-0.5,0)),0)</f>
        <v/>
      </c>
      <c r="AU2083">
        <f>IFERROR(IF(SLOPE($AR$2066:$AR$2077,$AS$2066:$AS$2077)&lt;0,MAX(-3,-ABS(SLOPE($AR$2066:$AR$2077,$AS$2066:$AS$2077))),IF(SLOPE($AR$2066:$AR$2077,$AS$2066:$AS$2077)&gt;0.5,0.5,0)),0)</f>
        <v/>
      </c>
      <c r="AV2083">
        <f>($AQ$2078+(AT2083*(AS2083-1)))</f>
        <v/>
      </c>
      <c r="AW2083">
        <f>($AR$2078+(AU2083*(AS2083-1)))</f>
        <v/>
      </c>
      <c r="AX2083">
        <f>IF(AT2083&gt;0,AV2083+AT2083,AV2083)</f>
        <v/>
      </c>
      <c r="AY2083">
        <f>IF(AU2083&lt;0,AW2083+AU2083,AW2083)</f>
        <v/>
      </c>
      <c r="BA2083" s="14">
        <f>IFERROR(AX2083-AQ2083,"")</f>
        <v/>
      </c>
      <c r="BB2083" s="14">
        <f>IFERROR(AY2083-AR2083,"")</f>
        <v/>
      </c>
      <c r="BD2083">
        <f>AH2083</f>
        <v/>
      </c>
      <c r="BE2083">
        <f>AI2083</f>
        <v/>
      </c>
      <c r="BF2083">
        <f>AJ2083</f>
        <v/>
      </c>
      <c r="BG2083" s="14">
        <f>L2083</f>
        <v/>
      </c>
      <c r="BH2083" s="14">
        <f>IF(X2083="","",X2083)</f>
        <v/>
      </c>
      <c r="BI2083" s="14">
        <f>IF(Y2083="","",Y2083)</f>
        <v/>
      </c>
      <c r="BJ2083">
        <f>Z2083</f>
        <v/>
      </c>
      <c r="BK2083">
        <f>AA2083</f>
        <v/>
      </c>
      <c r="BL2083">
        <f>IFERROR(AX2083,"")</f>
        <v/>
      </c>
      <c r="BM2083">
        <f>IFERROR(AY2083,"")</f>
        <v/>
      </c>
    </row>
    <row r="2084" ht="14.25" customHeight="1">
      <c r="A2084">
        <f>ALGLIB_SSA_XAUUSD!AA2084</f>
        <v/>
      </c>
      <c r="B2084">
        <f>IF($A2084="","",INDEX(ALGLIB_SSA_XAUUSD!$B$2:$B$2401,MATCH($A2084,ALGLIB_SSA_XAUUSD!$A$2:$A$2401,1)))</f>
        <v/>
      </c>
      <c r="C2084">
        <f>IF($A2084="","",INDEX(ALGLIB_SSA_XAUUSD!$C$2:$C$2401,MATCH($A2084,ALGLIB_SSA_XAUUSD!$A$2:$A$2401,1)))</f>
        <v/>
      </c>
      <c r="D2084" s="14">
        <f>IF($A2084="","",INT((ROW()-2)/12)+1)</f>
        <v/>
      </c>
      <c r="E2084" s="14">
        <f>IF(AND(E2090&lt;&gt;"",D2090=D2078+1),E2078+(E2090-E2078)*6/12,"")</f>
        <v/>
      </c>
      <c r="F2084" s="14">
        <f>IF(AND(F2090&lt;&gt;"",D2090=D2078+1),F2078+(F2090-F2078)*6/12,"")</f>
        <v/>
      </c>
      <c r="G2084" s="14">
        <f>IF(AND(G2090&lt;&gt;"",D2090=D2078+1),G2078+(G2090-G2078)*6/12,"")</f>
        <v/>
      </c>
      <c r="H2084" s="14">
        <f>IF(AND(H2090&lt;&gt;"",D2090=D2078+1),H2078+(H2090-H2078)*6/12,"")</f>
        <v/>
      </c>
      <c r="I2084" s="14">
        <f>IF(AND(L2090&lt;&gt;"",D2090=D2078+1),I2078+(I2090-I2078)*6/12,"")</f>
        <v/>
      </c>
      <c r="J2084">
        <f>_xlfn.XLOOKUP($A2084,ALGLIB_SSA_XAUUSD!$AA$2:$AA$2401,ALGLIB_SSA_XAUUSD!$P$2:$P$2401,"",0)</f>
        <v/>
      </c>
      <c r="K2084">
        <f>_xlfn.XLOOKUP($A2084,ALGLIB_SSA_XAUUSD!$AA$2:$AA$2401,ALGLIB_SSA_XAUUSD!$Q$2:$Q$2401,"",0)</f>
        <v/>
      </c>
      <c r="L2084">
        <f>_xlfn.XLOOKUP($A2084,ALGLIB_SSA_XAUUSD!$AA$2:$AA$2401,ALGLIB_SSA_XAUUSD!$R$2:$R$2401,"",0)</f>
        <v/>
      </c>
      <c r="M2084">
        <f>_xlfn.XLOOKUP($A2084,ALGLIB_SSA_XAUUSD!$AA$2:$AA$2401,ALGLIB_SSA_XAUUSD!$S$2:$S$2401,"",0)</f>
        <v/>
      </c>
      <c r="N2084">
        <f>_xlfn.XLOOKUP($A2084,ALGLIB_SSA_XAUUSD!$AA$2:$AA$2401,ALGLIB_SSA_XAUUSD!$T$2:$T$2401,"",0)</f>
        <v/>
      </c>
      <c r="O2084">
        <f>_xlfn.XLOOKUP($A2084,ALGLIB_SSA_XAUUSD!$AA$2:$AA$2401,ALGLIB_SSA_XAUUSD!$U$2:$U$2401,"",0)</f>
        <v/>
      </c>
      <c r="P2084">
        <f>_xlfn.XLOOKUP($A2084,ALGLIB_SSA_XAUUSD!$AA$2:$AA$2401,ALGLIB_SSA_XAUUSD!$V$2:$V$2401,"",0)</f>
        <v/>
      </c>
      <c r="S2084">
        <f>A2084</f>
        <v/>
      </c>
      <c r="T2084">
        <f>J2084</f>
        <v/>
      </c>
      <c r="U2084">
        <f>K2084</f>
        <v/>
      </c>
      <c r="V2084" s="14">
        <f>IF($A2084="","",MOD(ROW()-2,12)+1)</f>
        <v/>
      </c>
      <c r="W2084">
        <f>L2084</f>
        <v/>
      </c>
      <c r="X2084" s="14">
        <f>IF(F2084="","",F2084)</f>
        <v/>
      </c>
      <c r="Y2084" s="14">
        <f>IF(G2084="","",G2084)</f>
        <v/>
      </c>
      <c r="Z2084">
        <f>M2084</f>
        <v/>
      </c>
      <c r="AA2084">
        <f>N2084</f>
        <v/>
      </c>
      <c r="AB2084" s="14">
        <f>IF(H2084="","",H2084)</f>
        <v/>
      </c>
      <c r="AC2084">
        <f>O2084</f>
        <v/>
      </c>
      <c r="AD2084" s="14">
        <f>IF(I2084="","",I2084)</f>
        <v/>
      </c>
      <c r="AE2084">
        <f>P2084</f>
        <v/>
      </c>
      <c r="AH2084">
        <f>IF(S2084&lt;&gt;"",S2084,AH2083+900)</f>
        <v/>
      </c>
      <c r="AI2084">
        <f>IF(T2084&lt;&gt;"",T2084,AI2083)</f>
        <v/>
      </c>
      <c r="AJ2084">
        <f>IF(U2084&lt;&gt;"",U2084,AJ2083)</f>
        <v/>
      </c>
      <c r="AK2084">
        <f>IF(W2084&lt;&gt;"",W2084,"")</f>
        <v/>
      </c>
      <c r="AL2084" s="14">
        <f>IF(X2084&lt;&gt;"",X2084,"")</f>
        <v/>
      </c>
      <c r="AM2084" s="14">
        <f>IF(Y2084&lt;&gt;"",Y2084,"")</f>
        <v/>
      </c>
      <c r="AN2084" s="14">
        <f>IF(OR(AL2084="",AM2084=""),"",AL2084-AM2084)</f>
        <v/>
      </c>
      <c r="AO2084">
        <f>IF(AN2084="","",IF(AN2084&gt;0,"Bullish","Bearish"))</f>
        <v/>
      </c>
      <c r="AP2084">
        <f>IF(AO2084="",AP2083,AO2084)</f>
        <v/>
      </c>
      <c r="AQ2084" s="14">
        <f>IF(AB2084&lt;&gt;"",AB2084,"")</f>
        <v/>
      </c>
      <c r="AR2084" s="14">
        <f>IF(AD2084&lt;&gt;"",AD2084,"")</f>
        <v/>
      </c>
      <c r="AS2084">
        <f>IF(AS2083+1=13,1,AS2083+1)</f>
        <v/>
      </c>
      <c r="AT2084">
        <f>IFERROR(IF(SLOPE($AQ$2066:$AQ$2077,$AS$2066:$AS$2077)&gt;0,MIN(3,ABS(SLOPE($AQ$2066:$AQ$2077,$AS$2066:$AS$2077))),IF(SLOPE($AQ$2066:$AQ$2077,$AS$2066:$AS$2077)&lt;-0.5,-0.5,0)),0)</f>
        <v/>
      </c>
      <c r="AU2084">
        <f>IFERROR(IF(SLOPE($AR$2066:$AR$2077,$AS$2066:$AS$2077)&lt;0,MAX(-3,-ABS(SLOPE($AR$2066:$AR$2077,$AS$2066:$AS$2077))),IF(SLOPE($AR$2066:$AR$2077,$AS$2066:$AS$2077)&gt;0.5,0.5,0)),0)</f>
        <v/>
      </c>
      <c r="AV2084">
        <f>($AQ$2078+(AT2084*(AS2084-1)))</f>
        <v/>
      </c>
      <c r="AW2084">
        <f>($AR$2078+(AU2084*(AS2084-1)))</f>
        <v/>
      </c>
      <c r="AX2084">
        <f>IF(AT2084&gt;0,AV2084+AT2084,AV2084)</f>
        <v/>
      </c>
      <c r="AY2084">
        <f>IF(AU2084&lt;0,AW2084+AU2084,AW2084)</f>
        <v/>
      </c>
      <c r="BA2084" s="14">
        <f>IFERROR(AX2084-AQ2084,"")</f>
        <v/>
      </c>
      <c r="BB2084" s="14">
        <f>IFERROR(AY2084-AR2084,"")</f>
        <v/>
      </c>
      <c r="BD2084">
        <f>AH2084</f>
        <v/>
      </c>
      <c r="BE2084">
        <f>AI2084</f>
        <v/>
      </c>
      <c r="BF2084">
        <f>AJ2084</f>
        <v/>
      </c>
      <c r="BG2084" s="14">
        <f>L2084</f>
        <v/>
      </c>
      <c r="BH2084" s="14">
        <f>IF(X2084="","",X2084)</f>
        <v/>
      </c>
      <c r="BI2084" s="14">
        <f>IF(Y2084="","",Y2084)</f>
        <v/>
      </c>
      <c r="BJ2084">
        <f>Z2084</f>
        <v/>
      </c>
      <c r="BK2084">
        <f>AA2084</f>
        <v/>
      </c>
      <c r="BL2084">
        <f>IFERROR(AX2084,"")</f>
        <v/>
      </c>
      <c r="BM2084">
        <f>IFERROR(AY2084,"")</f>
        <v/>
      </c>
    </row>
    <row r="2085" ht="14.25" customHeight="1">
      <c r="A2085">
        <f>ALGLIB_SSA_XAUUSD!AA2085</f>
        <v/>
      </c>
      <c r="B2085">
        <f>IF($A2085="","",INDEX(ALGLIB_SSA_XAUUSD!$B$2:$B$2401,MATCH($A2085,ALGLIB_SSA_XAUUSD!$A$2:$A$2401,1)))</f>
        <v/>
      </c>
      <c r="C2085">
        <f>IF($A2085="","",INDEX(ALGLIB_SSA_XAUUSD!$C$2:$C$2401,MATCH($A2085,ALGLIB_SSA_XAUUSD!$A$2:$A$2401,1)))</f>
        <v/>
      </c>
      <c r="D2085" s="14">
        <f>IF($A2085="","",INT((ROW()-2)/12)+1)</f>
        <v/>
      </c>
      <c r="E2085" s="14">
        <f>IF(AND(E2090&lt;&gt;"",D2090=D2078+1),E2078+(E2090-E2078)*7/12,"")</f>
        <v/>
      </c>
      <c r="F2085" s="14">
        <f>IF(AND(F2090&lt;&gt;"",D2090=D2078+1),F2078+(F2090-F2078)*7/12,"")</f>
        <v/>
      </c>
      <c r="G2085" s="14">
        <f>IF(AND(G2090&lt;&gt;"",D2090=D2078+1),G2078+(G2090-G2078)*7/12,"")</f>
        <v/>
      </c>
      <c r="H2085" s="14">
        <f>IF(AND(H2090&lt;&gt;"",D2090=D2078+1),H2078+(H2090-H2078)*7/12,"")</f>
        <v/>
      </c>
      <c r="I2085" s="14">
        <f>IF(AND(L2090&lt;&gt;"",D2090=D2078+1),I2078+(I2090-I2078)*7/12,"")</f>
        <v/>
      </c>
      <c r="J2085">
        <f>_xlfn.XLOOKUP($A2085,ALGLIB_SSA_XAUUSD!$AA$2:$AA$2401,ALGLIB_SSA_XAUUSD!$P$2:$P$2401,"",0)</f>
        <v/>
      </c>
      <c r="K2085">
        <f>_xlfn.XLOOKUP($A2085,ALGLIB_SSA_XAUUSD!$AA$2:$AA$2401,ALGLIB_SSA_XAUUSD!$Q$2:$Q$2401,"",0)</f>
        <v/>
      </c>
      <c r="L2085">
        <f>_xlfn.XLOOKUP($A2085,ALGLIB_SSA_XAUUSD!$AA$2:$AA$2401,ALGLIB_SSA_XAUUSD!$R$2:$R$2401,"",0)</f>
        <v/>
      </c>
      <c r="M2085">
        <f>_xlfn.XLOOKUP($A2085,ALGLIB_SSA_XAUUSD!$AA$2:$AA$2401,ALGLIB_SSA_XAUUSD!$S$2:$S$2401,"",0)</f>
        <v/>
      </c>
      <c r="N2085">
        <f>_xlfn.XLOOKUP($A2085,ALGLIB_SSA_XAUUSD!$AA$2:$AA$2401,ALGLIB_SSA_XAUUSD!$T$2:$T$2401,"",0)</f>
        <v/>
      </c>
      <c r="O2085">
        <f>_xlfn.XLOOKUP($A2085,ALGLIB_SSA_XAUUSD!$AA$2:$AA$2401,ALGLIB_SSA_XAUUSD!$U$2:$U$2401,"",0)</f>
        <v/>
      </c>
      <c r="P2085">
        <f>_xlfn.XLOOKUP($A2085,ALGLIB_SSA_XAUUSD!$AA$2:$AA$2401,ALGLIB_SSA_XAUUSD!$V$2:$V$2401,"",0)</f>
        <v/>
      </c>
      <c r="S2085">
        <f>A2085</f>
        <v/>
      </c>
      <c r="T2085">
        <f>J2085</f>
        <v/>
      </c>
      <c r="U2085">
        <f>K2085</f>
        <v/>
      </c>
      <c r="V2085" s="14">
        <f>IF($A2085="","",MOD(ROW()-2,12)+1)</f>
        <v/>
      </c>
      <c r="W2085">
        <f>L2085</f>
        <v/>
      </c>
      <c r="X2085" s="14">
        <f>IF(F2085="","",F2085)</f>
        <v/>
      </c>
      <c r="Y2085" s="14">
        <f>IF(G2085="","",G2085)</f>
        <v/>
      </c>
      <c r="Z2085">
        <f>M2085</f>
        <v/>
      </c>
      <c r="AA2085">
        <f>N2085</f>
        <v/>
      </c>
      <c r="AB2085" s="14">
        <f>IF(H2085="","",H2085)</f>
        <v/>
      </c>
      <c r="AC2085">
        <f>O2085</f>
        <v/>
      </c>
      <c r="AD2085" s="14">
        <f>IF(I2085="","",I2085)</f>
        <v/>
      </c>
      <c r="AE2085">
        <f>P2085</f>
        <v/>
      </c>
      <c r="AH2085">
        <f>IF(S2085&lt;&gt;"",S2085,AH2084+900)</f>
        <v/>
      </c>
      <c r="AI2085">
        <f>IF(T2085&lt;&gt;"",T2085,AI2084)</f>
        <v/>
      </c>
      <c r="AJ2085">
        <f>IF(U2085&lt;&gt;"",U2085,AJ2084)</f>
        <v/>
      </c>
      <c r="AK2085">
        <f>IF(W2085&lt;&gt;"",W2085,"")</f>
        <v/>
      </c>
      <c r="AL2085" s="14">
        <f>IF(X2085&lt;&gt;"",X2085,"")</f>
        <v/>
      </c>
      <c r="AM2085" s="14">
        <f>IF(Y2085&lt;&gt;"",Y2085,"")</f>
        <v/>
      </c>
      <c r="AN2085" s="14">
        <f>IF(OR(AL2085="",AM2085=""),"",AL2085-AM2085)</f>
        <v/>
      </c>
      <c r="AO2085">
        <f>IF(AN2085="","",IF(AN2085&gt;0,"Bullish","Bearish"))</f>
        <v/>
      </c>
      <c r="AP2085">
        <f>IF(AO2085="",AP2084,AO2085)</f>
        <v/>
      </c>
      <c r="AQ2085" s="14">
        <f>IF(AB2085&lt;&gt;"",AB2085,"")</f>
        <v/>
      </c>
      <c r="AR2085" s="14">
        <f>IF(AD2085&lt;&gt;"",AD2085,"")</f>
        <v/>
      </c>
      <c r="AS2085">
        <f>IF(AS2084+1=13,1,AS2084+1)</f>
        <v/>
      </c>
      <c r="AT2085">
        <f>IFERROR(IF(SLOPE($AQ$2066:$AQ$2077,$AS$2066:$AS$2077)&gt;0,MIN(3,ABS(SLOPE($AQ$2066:$AQ$2077,$AS$2066:$AS$2077))),IF(SLOPE($AQ$2066:$AQ$2077,$AS$2066:$AS$2077)&lt;-0.5,-0.5,0)),0)</f>
        <v/>
      </c>
      <c r="AU2085">
        <f>IFERROR(IF(SLOPE($AR$2066:$AR$2077,$AS$2066:$AS$2077)&lt;0,MAX(-3,-ABS(SLOPE($AR$2066:$AR$2077,$AS$2066:$AS$2077))),IF(SLOPE($AR$2066:$AR$2077,$AS$2066:$AS$2077)&gt;0.5,0.5,0)),0)</f>
        <v/>
      </c>
      <c r="AV2085">
        <f>($AQ$2078+(AT2085*(AS2085-1)))</f>
        <v/>
      </c>
      <c r="AW2085">
        <f>($AR$2078+(AU2085*(AS2085-1)))</f>
        <v/>
      </c>
      <c r="AX2085">
        <f>IF(AT2085&gt;0,AV2085+AT2085,AV2085)</f>
        <v/>
      </c>
      <c r="AY2085">
        <f>IF(AU2085&lt;0,AW2085+AU2085,AW2085)</f>
        <v/>
      </c>
      <c r="BA2085" s="14">
        <f>IFERROR(AX2085-AQ2085,"")</f>
        <v/>
      </c>
      <c r="BB2085" s="14">
        <f>IFERROR(AY2085-AR2085,"")</f>
        <v/>
      </c>
      <c r="BD2085">
        <f>AH2085</f>
        <v/>
      </c>
      <c r="BE2085">
        <f>AI2085</f>
        <v/>
      </c>
      <c r="BF2085">
        <f>AJ2085</f>
        <v/>
      </c>
      <c r="BG2085" s="14">
        <f>L2085</f>
        <v/>
      </c>
      <c r="BH2085" s="14">
        <f>IF(X2085="","",X2085)</f>
        <v/>
      </c>
      <c r="BI2085" s="14">
        <f>IF(Y2085="","",Y2085)</f>
        <v/>
      </c>
      <c r="BJ2085">
        <f>Z2085</f>
        <v/>
      </c>
      <c r="BK2085">
        <f>AA2085</f>
        <v/>
      </c>
      <c r="BL2085">
        <f>IFERROR(AX2085,"")</f>
        <v/>
      </c>
      <c r="BM2085">
        <f>IFERROR(AY2085,"")</f>
        <v/>
      </c>
    </row>
    <row r="2086" ht="14.25" customHeight="1">
      <c r="A2086">
        <f>ALGLIB_SSA_XAUUSD!AA2086</f>
        <v/>
      </c>
      <c r="B2086">
        <f>IF($A2086="","",INDEX(ALGLIB_SSA_XAUUSD!$B$2:$B$2401,MATCH($A2086,ALGLIB_SSA_XAUUSD!$A$2:$A$2401,1)))</f>
        <v/>
      </c>
      <c r="C2086">
        <f>IF($A2086="","",INDEX(ALGLIB_SSA_XAUUSD!$C$2:$C$2401,MATCH($A2086,ALGLIB_SSA_XAUUSD!$A$2:$A$2401,1)))</f>
        <v/>
      </c>
      <c r="D2086" s="14">
        <f>IF($A2086="","",INT((ROW()-2)/12)+1)</f>
        <v/>
      </c>
      <c r="E2086" s="14">
        <f>IF(AND(E2090&lt;&gt;"",D2090=D2078+1),E2078+(E2090-E2078)*8/12,"")</f>
        <v/>
      </c>
      <c r="F2086" s="14">
        <f>IF(AND(F2090&lt;&gt;"",D2090=D2078+1),F2078+(F2090-F2078)*8/12,"")</f>
        <v/>
      </c>
      <c r="G2086" s="14">
        <f>IF(AND(G2090&lt;&gt;"",D2090=D2078+1),G2078+(G2090-G2078)*8/12,"")</f>
        <v/>
      </c>
      <c r="H2086" s="14">
        <f>IF(AND(H2090&lt;&gt;"",D2090=D2078+1),H2078+(H2090-H2078)*8/12,"")</f>
        <v/>
      </c>
      <c r="I2086" s="14">
        <f>IF(AND(L2090&lt;&gt;"",D2090=D2078+1),I2078+(I2090-I2078)*8/12,"")</f>
        <v/>
      </c>
      <c r="J2086">
        <f>_xlfn.XLOOKUP($A2086,ALGLIB_SSA_XAUUSD!$AA$2:$AA$2401,ALGLIB_SSA_XAUUSD!$P$2:$P$2401,"",0)</f>
        <v/>
      </c>
      <c r="K2086">
        <f>_xlfn.XLOOKUP($A2086,ALGLIB_SSA_XAUUSD!$AA$2:$AA$2401,ALGLIB_SSA_XAUUSD!$Q$2:$Q$2401,"",0)</f>
        <v/>
      </c>
      <c r="L2086">
        <f>_xlfn.XLOOKUP($A2086,ALGLIB_SSA_XAUUSD!$AA$2:$AA$2401,ALGLIB_SSA_XAUUSD!$R$2:$R$2401,"",0)</f>
        <v/>
      </c>
      <c r="M2086">
        <f>_xlfn.XLOOKUP($A2086,ALGLIB_SSA_XAUUSD!$AA$2:$AA$2401,ALGLIB_SSA_XAUUSD!$S$2:$S$2401,"",0)</f>
        <v/>
      </c>
      <c r="N2086">
        <f>_xlfn.XLOOKUP($A2086,ALGLIB_SSA_XAUUSD!$AA$2:$AA$2401,ALGLIB_SSA_XAUUSD!$T$2:$T$2401,"",0)</f>
        <v/>
      </c>
      <c r="O2086">
        <f>_xlfn.XLOOKUP($A2086,ALGLIB_SSA_XAUUSD!$AA$2:$AA$2401,ALGLIB_SSA_XAUUSD!$U$2:$U$2401,"",0)</f>
        <v/>
      </c>
      <c r="P2086">
        <f>_xlfn.XLOOKUP($A2086,ALGLIB_SSA_XAUUSD!$AA$2:$AA$2401,ALGLIB_SSA_XAUUSD!$V$2:$V$2401,"",0)</f>
        <v/>
      </c>
      <c r="S2086">
        <f>A2086</f>
        <v/>
      </c>
      <c r="T2086">
        <f>J2086</f>
        <v/>
      </c>
      <c r="U2086">
        <f>K2086</f>
        <v/>
      </c>
      <c r="V2086" s="14">
        <f>IF($A2086="","",MOD(ROW()-2,12)+1)</f>
        <v/>
      </c>
      <c r="W2086">
        <f>L2086</f>
        <v/>
      </c>
      <c r="X2086" s="14">
        <f>IF(F2086="","",F2086)</f>
        <v/>
      </c>
      <c r="Y2086" s="14">
        <f>IF(G2086="","",G2086)</f>
        <v/>
      </c>
      <c r="Z2086">
        <f>M2086</f>
        <v/>
      </c>
      <c r="AA2086">
        <f>N2086</f>
        <v/>
      </c>
      <c r="AB2086" s="14">
        <f>IF(H2086="","",H2086)</f>
        <v/>
      </c>
      <c r="AC2086">
        <f>O2086</f>
        <v/>
      </c>
      <c r="AD2086" s="14">
        <f>IF(I2086="","",I2086)</f>
        <v/>
      </c>
      <c r="AE2086">
        <f>P2086</f>
        <v/>
      </c>
      <c r="AH2086">
        <f>IF(S2086&lt;&gt;"",S2086,AH2085+900)</f>
        <v/>
      </c>
      <c r="AI2086">
        <f>IF(T2086&lt;&gt;"",T2086,AI2085)</f>
        <v/>
      </c>
      <c r="AJ2086">
        <f>IF(U2086&lt;&gt;"",U2086,AJ2085)</f>
        <v/>
      </c>
      <c r="AK2086">
        <f>IF(W2086&lt;&gt;"",W2086,"")</f>
        <v/>
      </c>
      <c r="AL2086" s="14">
        <f>IF(X2086&lt;&gt;"",X2086,"")</f>
        <v/>
      </c>
      <c r="AM2086" s="14">
        <f>IF(Y2086&lt;&gt;"",Y2086,"")</f>
        <v/>
      </c>
      <c r="AN2086" s="14">
        <f>IF(OR(AL2086="",AM2086=""),"",AL2086-AM2086)</f>
        <v/>
      </c>
      <c r="AO2086">
        <f>IF(AN2086="","",IF(AN2086&gt;0,"Bullish","Bearish"))</f>
        <v/>
      </c>
      <c r="AP2086">
        <f>IF(AO2086="",AP2085,AO2086)</f>
        <v/>
      </c>
      <c r="AQ2086" s="14">
        <f>IF(AB2086&lt;&gt;"",AB2086,"")</f>
        <v/>
      </c>
      <c r="AR2086" s="14">
        <f>IF(AD2086&lt;&gt;"",AD2086,"")</f>
        <v/>
      </c>
      <c r="AS2086">
        <f>IF(AS2085+1=13,1,AS2085+1)</f>
        <v/>
      </c>
      <c r="AT2086">
        <f>IFERROR(IF(SLOPE($AQ$2066:$AQ$2077,$AS$2066:$AS$2077)&gt;0,MIN(3,ABS(SLOPE($AQ$2066:$AQ$2077,$AS$2066:$AS$2077))),IF(SLOPE($AQ$2066:$AQ$2077,$AS$2066:$AS$2077)&lt;-0.5,-0.5,0)),0)</f>
        <v/>
      </c>
      <c r="AU2086">
        <f>IFERROR(IF(SLOPE($AR$2066:$AR$2077,$AS$2066:$AS$2077)&lt;0,MAX(-3,-ABS(SLOPE($AR$2066:$AR$2077,$AS$2066:$AS$2077))),IF(SLOPE($AR$2066:$AR$2077,$AS$2066:$AS$2077)&gt;0.5,0.5,0)),0)</f>
        <v/>
      </c>
      <c r="AV2086">
        <f>($AQ$2078+(AT2086*(AS2086-1)))</f>
        <v/>
      </c>
      <c r="AW2086">
        <f>($AR$2078+(AU2086*(AS2086-1)))</f>
        <v/>
      </c>
      <c r="AX2086">
        <f>IF(AT2086&gt;0,AV2086+AT2086,AV2086)</f>
        <v/>
      </c>
      <c r="AY2086">
        <f>IF(AU2086&lt;0,AW2086+AU2086,AW2086)</f>
        <v/>
      </c>
      <c r="BA2086" s="14">
        <f>IFERROR(AX2086-AQ2086,"")</f>
        <v/>
      </c>
      <c r="BB2086" s="14">
        <f>IFERROR(AY2086-AR2086,"")</f>
        <v/>
      </c>
      <c r="BD2086">
        <f>AH2086</f>
        <v/>
      </c>
      <c r="BE2086">
        <f>AI2086</f>
        <v/>
      </c>
      <c r="BF2086">
        <f>AJ2086</f>
        <v/>
      </c>
      <c r="BG2086" s="14">
        <f>L2086</f>
        <v/>
      </c>
      <c r="BH2086" s="14">
        <f>IF(X2086="","",X2086)</f>
        <v/>
      </c>
      <c r="BI2086" s="14">
        <f>IF(Y2086="","",Y2086)</f>
        <v/>
      </c>
      <c r="BJ2086">
        <f>Z2086</f>
        <v/>
      </c>
      <c r="BK2086">
        <f>AA2086</f>
        <v/>
      </c>
      <c r="BL2086">
        <f>IFERROR(AX2086,"")</f>
        <v/>
      </c>
      <c r="BM2086">
        <f>IFERROR(AY2086,"")</f>
        <v/>
      </c>
    </row>
    <row r="2087" ht="14.25" customHeight="1">
      <c r="A2087">
        <f>ALGLIB_SSA_XAUUSD!AA2087</f>
        <v/>
      </c>
      <c r="B2087">
        <f>IF($A2087="","",INDEX(ALGLIB_SSA_XAUUSD!$B$2:$B$2401,MATCH($A2087,ALGLIB_SSA_XAUUSD!$A$2:$A$2401,1)))</f>
        <v/>
      </c>
      <c r="C2087">
        <f>IF($A2087="","",INDEX(ALGLIB_SSA_XAUUSD!$C$2:$C$2401,MATCH($A2087,ALGLIB_SSA_XAUUSD!$A$2:$A$2401,1)))</f>
        <v/>
      </c>
      <c r="D2087" s="14">
        <f>IF($A2087="","",INT((ROW()-2)/12)+1)</f>
        <v/>
      </c>
      <c r="E2087" s="14">
        <f>IF(AND(E2090&lt;&gt;"",D2090=D2078+1),E2078+(E2090-E2078)*9/12,"")</f>
        <v/>
      </c>
      <c r="F2087" s="14">
        <f>IF(AND(F2090&lt;&gt;"",D2090=D2078+1),F2078+(F2090-F2078)*9/12,"")</f>
        <v/>
      </c>
      <c r="G2087" s="14">
        <f>IF(AND(G2090&lt;&gt;"",D2090=D2078+1),G2078+(G2090-G2078)*9/12,"")</f>
        <v/>
      </c>
      <c r="H2087" s="14">
        <f>IF(AND(H2090&lt;&gt;"",D2090=D2078+1),H2078+(H2090-H2078)*9/12,"")</f>
        <v/>
      </c>
      <c r="I2087" s="14">
        <f>IF(AND(L2090&lt;&gt;"",D2090=D2078+1),I2078+(I2090-I2078)*9/12,"")</f>
        <v/>
      </c>
      <c r="J2087">
        <f>_xlfn.XLOOKUP($A2087,ALGLIB_SSA_XAUUSD!$AA$2:$AA$2401,ALGLIB_SSA_XAUUSD!$P$2:$P$2401,"",0)</f>
        <v/>
      </c>
      <c r="K2087">
        <f>_xlfn.XLOOKUP($A2087,ALGLIB_SSA_XAUUSD!$AA$2:$AA$2401,ALGLIB_SSA_XAUUSD!$Q$2:$Q$2401,"",0)</f>
        <v/>
      </c>
      <c r="L2087">
        <f>_xlfn.XLOOKUP($A2087,ALGLIB_SSA_XAUUSD!$AA$2:$AA$2401,ALGLIB_SSA_XAUUSD!$R$2:$R$2401,"",0)</f>
        <v/>
      </c>
      <c r="M2087">
        <f>_xlfn.XLOOKUP($A2087,ALGLIB_SSA_XAUUSD!$AA$2:$AA$2401,ALGLIB_SSA_XAUUSD!$S$2:$S$2401,"",0)</f>
        <v/>
      </c>
      <c r="N2087">
        <f>_xlfn.XLOOKUP($A2087,ALGLIB_SSA_XAUUSD!$AA$2:$AA$2401,ALGLIB_SSA_XAUUSD!$T$2:$T$2401,"",0)</f>
        <v/>
      </c>
      <c r="O2087">
        <f>_xlfn.XLOOKUP($A2087,ALGLIB_SSA_XAUUSD!$AA$2:$AA$2401,ALGLIB_SSA_XAUUSD!$U$2:$U$2401,"",0)</f>
        <v/>
      </c>
      <c r="P2087">
        <f>_xlfn.XLOOKUP($A2087,ALGLIB_SSA_XAUUSD!$AA$2:$AA$2401,ALGLIB_SSA_XAUUSD!$V$2:$V$2401,"",0)</f>
        <v/>
      </c>
      <c r="S2087">
        <f>A2087</f>
        <v/>
      </c>
      <c r="T2087">
        <f>J2087</f>
        <v/>
      </c>
      <c r="U2087">
        <f>K2087</f>
        <v/>
      </c>
      <c r="V2087" s="14">
        <f>IF($A2087="","",MOD(ROW()-2,12)+1)</f>
        <v/>
      </c>
      <c r="W2087">
        <f>L2087</f>
        <v/>
      </c>
      <c r="X2087" s="14">
        <f>IF(F2087="","",F2087)</f>
        <v/>
      </c>
      <c r="Y2087" s="14">
        <f>IF(G2087="","",G2087)</f>
        <v/>
      </c>
      <c r="Z2087">
        <f>M2087</f>
        <v/>
      </c>
      <c r="AA2087">
        <f>N2087</f>
        <v/>
      </c>
      <c r="AB2087" s="14">
        <f>IF(H2087="","",H2087)</f>
        <v/>
      </c>
      <c r="AC2087">
        <f>O2087</f>
        <v/>
      </c>
      <c r="AD2087" s="14">
        <f>IF(I2087="","",I2087)</f>
        <v/>
      </c>
      <c r="AE2087">
        <f>P2087</f>
        <v/>
      </c>
      <c r="AH2087">
        <f>IF(S2087&lt;&gt;"",S2087,AH2086+900)</f>
        <v/>
      </c>
      <c r="AI2087">
        <f>IF(T2087&lt;&gt;"",T2087,AI2086)</f>
        <v/>
      </c>
      <c r="AJ2087">
        <f>IF(U2087&lt;&gt;"",U2087,AJ2086)</f>
        <v/>
      </c>
      <c r="AK2087">
        <f>IF(W2087&lt;&gt;"",W2087,"")</f>
        <v/>
      </c>
      <c r="AL2087" s="14">
        <f>IF(X2087&lt;&gt;"",X2087,"")</f>
        <v/>
      </c>
      <c r="AM2087" s="14">
        <f>IF(Y2087&lt;&gt;"",Y2087,"")</f>
        <v/>
      </c>
      <c r="AN2087" s="14">
        <f>IF(OR(AL2087="",AM2087=""),"",AL2087-AM2087)</f>
        <v/>
      </c>
      <c r="AO2087">
        <f>IF(AN2087="","",IF(AN2087&gt;0,"Bullish","Bearish"))</f>
        <v/>
      </c>
      <c r="AP2087">
        <f>IF(AO2087="",AP2086,AO2087)</f>
        <v/>
      </c>
      <c r="AQ2087" s="14">
        <f>IF(AB2087&lt;&gt;"",AB2087,"")</f>
        <v/>
      </c>
      <c r="AR2087" s="14">
        <f>IF(AD2087&lt;&gt;"",AD2087,"")</f>
        <v/>
      </c>
      <c r="AS2087">
        <f>IF(AS2086+1=13,1,AS2086+1)</f>
        <v/>
      </c>
      <c r="AT2087">
        <f>IFERROR(IF(SLOPE($AQ$2066:$AQ$2077,$AS$2066:$AS$2077)&gt;0,MIN(3,ABS(SLOPE($AQ$2066:$AQ$2077,$AS$2066:$AS$2077))),IF(SLOPE($AQ$2066:$AQ$2077,$AS$2066:$AS$2077)&lt;-0.5,-0.5,0)),0)</f>
        <v/>
      </c>
      <c r="AU2087">
        <f>IFERROR(IF(SLOPE($AR$2066:$AR$2077,$AS$2066:$AS$2077)&lt;0,MAX(-3,-ABS(SLOPE($AR$2066:$AR$2077,$AS$2066:$AS$2077))),IF(SLOPE($AR$2066:$AR$2077,$AS$2066:$AS$2077)&gt;0.5,0.5,0)),0)</f>
        <v/>
      </c>
      <c r="AV2087">
        <f>($AQ$2078+(AT2087*(AS2087-1)))</f>
        <v/>
      </c>
      <c r="AW2087">
        <f>($AR$2078+(AU2087*(AS2087-1)))</f>
        <v/>
      </c>
      <c r="AX2087">
        <f>IF(AT2087&gt;0,AV2087+AT2087,AV2087)</f>
        <v/>
      </c>
      <c r="AY2087">
        <f>IF(AU2087&lt;0,AW2087+AU2087,AW2087)</f>
        <v/>
      </c>
      <c r="BA2087" s="14">
        <f>IFERROR(AX2087-AQ2087,"")</f>
        <v/>
      </c>
      <c r="BB2087" s="14">
        <f>IFERROR(AY2087-AR2087,"")</f>
        <v/>
      </c>
      <c r="BD2087">
        <f>AH2087</f>
        <v/>
      </c>
      <c r="BE2087">
        <f>AI2087</f>
        <v/>
      </c>
      <c r="BF2087">
        <f>AJ2087</f>
        <v/>
      </c>
      <c r="BG2087" s="14">
        <f>L2087</f>
        <v/>
      </c>
      <c r="BH2087" s="14">
        <f>IF(X2087="","",X2087)</f>
        <v/>
      </c>
      <c r="BI2087" s="14">
        <f>IF(Y2087="","",Y2087)</f>
        <v/>
      </c>
      <c r="BJ2087">
        <f>Z2087</f>
        <v/>
      </c>
      <c r="BK2087">
        <f>AA2087</f>
        <v/>
      </c>
      <c r="BL2087">
        <f>IFERROR(AX2087,"")</f>
        <v/>
      </c>
      <c r="BM2087">
        <f>IFERROR(AY2087,"")</f>
        <v/>
      </c>
    </row>
    <row r="2088" ht="14.25" customHeight="1">
      <c r="A2088">
        <f>ALGLIB_SSA_XAUUSD!AA2088</f>
        <v/>
      </c>
      <c r="B2088">
        <f>IF($A2088="","",INDEX(ALGLIB_SSA_XAUUSD!$B$2:$B$2401,MATCH($A2088,ALGLIB_SSA_XAUUSD!$A$2:$A$2401,1)))</f>
        <v/>
      </c>
      <c r="C2088">
        <f>IF($A2088="","",INDEX(ALGLIB_SSA_XAUUSD!$C$2:$C$2401,MATCH($A2088,ALGLIB_SSA_XAUUSD!$A$2:$A$2401,1)))</f>
        <v/>
      </c>
      <c r="D2088" s="14">
        <f>IF($A2088="","",INT((ROW()-2)/12)+1)</f>
        <v/>
      </c>
      <c r="E2088" s="14">
        <f>IF(AND(E2090&lt;&gt;"",D2090=D2078+1),E2078+(E2090-E2078)*10/12,"")</f>
        <v/>
      </c>
      <c r="F2088" s="14">
        <f>IF(AND(F2090&lt;&gt;"",D2090=D2078+1),F2078+(F2090-F2078)*10/12,"")</f>
        <v/>
      </c>
      <c r="G2088" s="14">
        <f>IF(AND(G2090&lt;&gt;"",D2090=D2078+1),G2078+(G2090-G2078)*10/12,"")</f>
        <v/>
      </c>
      <c r="H2088" s="14">
        <f>IF(AND(H2090&lt;&gt;"",D2090=D2078+1),H2078+(H2090-H2078)*10/12,"")</f>
        <v/>
      </c>
      <c r="I2088" s="14">
        <f>IF(AND(L2090&lt;&gt;"",D2090=D2078+1),I2078+(I2090-I2078)*10/12,"")</f>
        <v/>
      </c>
      <c r="J2088">
        <f>_xlfn.XLOOKUP($A2088,ALGLIB_SSA_XAUUSD!$AA$2:$AA$2401,ALGLIB_SSA_XAUUSD!$P$2:$P$2401,"",0)</f>
        <v/>
      </c>
      <c r="K2088">
        <f>_xlfn.XLOOKUP($A2088,ALGLIB_SSA_XAUUSD!$AA$2:$AA$2401,ALGLIB_SSA_XAUUSD!$Q$2:$Q$2401,"",0)</f>
        <v/>
      </c>
      <c r="L2088">
        <f>_xlfn.XLOOKUP($A2088,ALGLIB_SSA_XAUUSD!$AA$2:$AA$2401,ALGLIB_SSA_XAUUSD!$R$2:$R$2401,"",0)</f>
        <v/>
      </c>
      <c r="M2088">
        <f>_xlfn.XLOOKUP($A2088,ALGLIB_SSA_XAUUSD!$AA$2:$AA$2401,ALGLIB_SSA_XAUUSD!$S$2:$S$2401,"",0)</f>
        <v/>
      </c>
      <c r="N2088">
        <f>_xlfn.XLOOKUP($A2088,ALGLIB_SSA_XAUUSD!$AA$2:$AA$2401,ALGLIB_SSA_XAUUSD!$T$2:$T$2401,"",0)</f>
        <v/>
      </c>
      <c r="O2088">
        <f>_xlfn.XLOOKUP($A2088,ALGLIB_SSA_XAUUSD!$AA$2:$AA$2401,ALGLIB_SSA_XAUUSD!$U$2:$U$2401,"",0)</f>
        <v/>
      </c>
      <c r="P2088">
        <f>_xlfn.XLOOKUP($A2088,ALGLIB_SSA_XAUUSD!$AA$2:$AA$2401,ALGLIB_SSA_XAUUSD!$V$2:$V$2401,"",0)</f>
        <v/>
      </c>
      <c r="S2088">
        <f>A2088</f>
        <v/>
      </c>
      <c r="T2088">
        <f>J2088</f>
        <v/>
      </c>
      <c r="U2088">
        <f>K2088</f>
        <v/>
      </c>
      <c r="V2088" s="14">
        <f>IF($A2088="","",MOD(ROW()-2,12)+1)</f>
        <v/>
      </c>
      <c r="W2088">
        <f>L2088</f>
        <v/>
      </c>
      <c r="X2088" s="14">
        <f>IF(F2088="","",F2088)</f>
        <v/>
      </c>
      <c r="Y2088" s="14">
        <f>IF(G2088="","",G2088)</f>
        <v/>
      </c>
      <c r="Z2088">
        <f>M2088</f>
        <v/>
      </c>
      <c r="AA2088">
        <f>N2088</f>
        <v/>
      </c>
      <c r="AB2088" s="14">
        <f>IF(H2088="","",H2088)</f>
        <v/>
      </c>
      <c r="AC2088">
        <f>O2088</f>
        <v/>
      </c>
      <c r="AD2088" s="14">
        <f>IF(I2088="","",I2088)</f>
        <v/>
      </c>
      <c r="AE2088">
        <f>P2088</f>
        <v/>
      </c>
      <c r="AH2088">
        <f>IF(S2088&lt;&gt;"",S2088,AH2087+900)</f>
        <v/>
      </c>
      <c r="AI2088">
        <f>IF(T2088&lt;&gt;"",T2088,AI2087)</f>
        <v/>
      </c>
      <c r="AJ2088">
        <f>IF(U2088&lt;&gt;"",U2088,AJ2087)</f>
        <v/>
      </c>
      <c r="AK2088">
        <f>IF(W2088&lt;&gt;"",W2088,"")</f>
        <v/>
      </c>
      <c r="AL2088" s="14">
        <f>IF(X2088&lt;&gt;"",X2088,"")</f>
        <v/>
      </c>
      <c r="AM2088" s="14">
        <f>IF(Y2088&lt;&gt;"",Y2088,"")</f>
        <v/>
      </c>
      <c r="AN2088" s="14">
        <f>IF(OR(AL2088="",AM2088=""),"",AL2088-AM2088)</f>
        <v/>
      </c>
      <c r="AO2088">
        <f>IF(AN2088="","",IF(AN2088&gt;0,"Bullish","Bearish"))</f>
        <v/>
      </c>
      <c r="AP2088">
        <f>IF(AO2088="",AP2087,AO2088)</f>
        <v/>
      </c>
      <c r="AQ2088" s="14">
        <f>IF(AB2088&lt;&gt;"",AB2088,"")</f>
        <v/>
      </c>
      <c r="AR2088" s="14">
        <f>IF(AD2088&lt;&gt;"",AD2088,"")</f>
        <v/>
      </c>
      <c r="AS2088">
        <f>IF(AS2087+1=13,1,AS2087+1)</f>
        <v/>
      </c>
      <c r="AT2088">
        <f>IFERROR(IF(SLOPE($AQ$2066:$AQ$2077,$AS$2066:$AS$2077)&gt;0,MIN(3,ABS(SLOPE($AQ$2066:$AQ$2077,$AS$2066:$AS$2077))),IF(SLOPE($AQ$2066:$AQ$2077,$AS$2066:$AS$2077)&lt;-0.5,-0.5,0)),0)</f>
        <v/>
      </c>
      <c r="AU2088">
        <f>IFERROR(IF(SLOPE($AR$2066:$AR$2077,$AS$2066:$AS$2077)&lt;0,MAX(-3,-ABS(SLOPE($AR$2066:$AR$2077,$AS$2066:$AS$2077))),IF(SLOPE($AR$2066:$AR$2077,$AS$2066:$AS$2077)&gt;0.5,0.5,0)),0)</f>
        <v/>
      </c>
      <c r="AV2088">
        <f>($AQ$2078+(AT2088*(AS2088-1)))</f>
        <v/>
      </c>
      <c r="AW2088">
        <f>($AR$2078+(AU2088*(AS2088-1)))</f>
        <v/>
      </c>
      <c r="AX2088">
        <f>IF(AT2088&gt;0,AV2088+AT2088,AV2088)</f>
        <v/>
      </c>
      <c r="AY2088">
        <f>IF(AU2088&lt;0,AW2088+AU2088,AW2088)</f>
        <v/>
      </c>
      <c r="BA2088" s="14">
        <f>IFERROR(AX2088-AQ2088,"")</f>
        <v/>
      </c>
      <c r="BB2088" s="14">
        <f>IFERROR(AY2088-AR2088,"")</f>
        <v/>
      </c>
      <c r="BD2088">
        <f>AH2088</f>
        <v/>
      </c>
      <c r="BE2088">
        <f>AI2088</f>
        <v/>
      </c>
      <c r="BF2088">
        <f>AJ2088</f>
        <v/>
      </c>
      <c r="BG2088" s="14">
        <f>L2088</f>
        <v/>
      </c>
      <c r="BH2088" s="14">
        <f>IF(X2088="","",X2088)</f>
        <v/>
      </c>
      <c r="BI2088" s="14">
        <f>IF(Y2088="","",Y2088)</f>
        <v/>
      </c>
      <c r="BJ2088">
        <f>Z2088</f>
        <v/>
      </c>
      <c r="BK2088">
        <f>AA2088</f>
        <v/>
      </c>
      <c r="BL2088">
        <f>IFERROR(AX2088,"")</f>
        <v/>
      </c>
      <c r="BM2088">
        <f>IFERROR(AY2088,"")</f>
        <v/>
      </c>
    </row>
    <row r="2089" ht="14.25" customHeight="1">
      <c r="A2089">
        <f>ALGLIB_SSA_XAUUSD!AA2089</f>
        <v/>
      </c>
      <c r="B2089">
        <f>IF($A2089="","",INDEX(ALGLIB_SSA_XAUUSD!$B$2:$B$2401,MATCH($A2089,ALGLIB_SSA_XAUUSD!$A$2:$A$2401,1)))</f>
        <v/>
      </c>
      <c r="C2089">
        <f>IF($A2089="","",INDEX(ALGLIB_SSA_XAUUSD!$C$2:$C$2401,MATCH($A2089,ALGLIB_SSA_XAUUSD!$A$2:$A$2401,1)))</f>
        <v/>
      </c>
      <c r="D2089" s="14">
        <f>IF($A2089="","",INT((ROW()-2)/12)+1)</f>
        <v/>
      </c>
      <c r="E2089" s="14">
        <f>IF(AND(E2090&lt;&gt;"",D2090=D2078+1),E2078+(E2090-E2078)*11/12,"")</f>
        <v/>
      </c>
      <c r="F2089" s="14">
        <f>IF(AND(F2090&lt;&gt;"",D2090=D2078+1),F2078+(F2090-F2078)*11/12,"")</f>
        <v/>
      </c>
      <c r="G2089" s="14">
        <f>IF(AND(G2090&lt;&gt;"",D2090=D2078+1),G2078+(G2090-G2078)*11/12,"")</f>
        <v/>
      </c>
      <c r="H2089" s="14">
        <f>IF(AND(H2090&lt;&gt;"",D2090=D2078+1),H2078+(H2090-H2078)*11/12,"")</f>
        <v/>
      </c>
      <c r="I2089" s="14">
        <f>IF(AND(L2090&lt;&gt;"",D2090=D2078+1),I2078+(I2090-I2078)*11/12,"")</f>
        <v/>
      </c>
      <c r="J2089">
        <f>_xlfn.XLOOKUP($A2089,ALGLIB_SSA_XAUUSD!$AA$2:$AA$2401,ALGLIB_SSA_XAUUSD!$P$2:$P$2401,"",0)</f>
        <v/>
      </c>
      <c r="K2089">
        <f>_xlfn.XLOOKUP($A2089,ALGLIB_SSA_XAUUSD!$AA$2:$AA$2401,ALGLIB_SSA_XAUUSD!$Q$2:$Q$2401,"",0)</f>
        <v/>
      </c>
      <c r="L2089">
        <f>_xlfn.XLOOKUP($A2089,ALGLIB_SSA_XAUUSD!$AA$2:$AA$2401,ALGLIB_SSA_XAUUSD!$R$2:$R$2401,"",0)</f>
        <v/>
      </c>
      <c r="M2089">
        <f>_xlfn.XLOOKUP($A2089,ALGLIB_SSA_XAUUSD!$AA$2:$AA$2401,ALGLIB_SSA_XAUUSD!$S$2:$S$2401,"",0)</f>
        <v/>
      </c>
      <c r="N2089">
        <f>_xlfn.XLOOKUP($A2089,ALGLIB_SSA_XAUUSD!$AA$2:$AA$2401,ALGLIB_SSA_XAUUSD!$T$2:$T$2401,"",0)</f>
        <v/>
      </c>
      <c r="O2089">
        <f>_xlfn.XLOOKUP($A2089,ALGLIB_SSA_XAUUSD!$AA$2:$AA$2401,ALGLIB_SSA_XAUUSD!$U$2:$U$2401,"",0)</f>
        <v/>
      </c>
      <c r="P2089">
        <f>_xlfn.XLOOKUP($A2089,ALGLIB_SSA_XAUUSD!$AA$2:$AA$2401,ALGLIB_SSA_XAUUSD!$V$2:$V$2401,"",0)</f>
        <v/>
      </c>
      <c r="S2089">
        <f>A2089</f>
        <v/>
      </c>
      <c r="T2089">
        <f>J2089</f>
        <v/>
      </c>
      <c r="U2089">
        <f>K2089</f>
        <v/>
      </c>
      <c r="V2089" s="14">
        <f>IF($A2089="","",MOD(ROW()-2,12)+1)</f>
        <v/>
      </c>
      <c r="W2089">
        <f>L2089</f>
        <v/>
      </c>
      <c r="X2089" s="14">
        <f>IF(F2089="","",F2089)</f>
        <v/>
      </c>
      <c r="Y2089" s="14">
        <f>IF(G2089="","",G2089)</f>
        <v/>
      </c>
      <c r="Z2089">
        <f>M2089</f>
        <v/>
      </c>
      <c r="AA2089">
        <f>N2089</f>
        <v/>
      </c>
      <c r="AB2089" s="14">
        <f>IF(H2089="","",H2089)</f>
        <v/>
      </c>
      <c r="AC2089">
        <f>O2089</f>
        <v/>
      </c>
      <c r="AD2089" s="14">
        <f>IF(I2089="","",I2089)</f>
        <v/>
      </c>
      <c r="AE2089">
        <f>P2089</f>
        <v/>
      </c>
      <c r="AH2089">
        <f>IF(S2089&lt;&gt;"",S2089,AH2088+900)</f>
        <v/>
      </c>
      <c r="AI2089">
        <f>IF(T2089&lt;&gt;"",T2089,AI2088)</f>
        <v/>
      </c>
      <c r="AJ2089">
        <f>IF(U2089&lt;&gt;"",U2089,AJ2088)</f>
        <v/>
      </c>
      <c r="AK2089">
        <f>IF(W2089&lt;&gt;"",W2089,"")</f>
        <v/>
      </c>
      <c r="AL2089" s="14">
        <f>IF(X2089&lt;&gt;"",X2089,"")</f>
        <v/>
      </c>
      <c r="AM2089" s="14">
        <f>IF(Y2089&lt;&gt;"",Y2089,"")</f>
        <v/>
      </c>
      <c r="AN2089" s="14">
        <f>IF(OR(AL2089="",AM2089=""),"",AL2089-AM2089)</f>
        <v/>
      </c>
      <c r="AO2089">
        <f>IF(AN2089="","",IF(AN2089&gt;0,"Bullish","Bearish"))</f>
        <v/>
      </c>
      <c r="AP2089">
        <f>IF(AO2089="",AP2088,AO2089)</f>
        <v/>
      </c>
      <c r="AQ2089" s="14">
        <f>IF(AB2089&lt;&gt;"",AB2089,"")</f>
        <v/>
      </c>
      <c r="AR2089" s="14">
        <f>IF(AD2089&lt;&gt;"",AD2089,"")</f>
        <v/>
      </c>
      <c r="AS2089">
        <f>IF(AS2088+1=13,1,AS2088+1)</f>
        <v/>
      </c>
      <c r="AT2089">
        <f>IFERROR(IF(SLOPE($AQ$2066:$AQ$2077,$AS$2066:$AS$2077)&gt;0,MIN(3,ABS(SLOPE($AQ$2066:$AQ$2077,$AS$2066:$AS$2077))),IF(SLOPE($AQ$2066:$AQ$2077,$AS$2066:$AS$2077)&lt;-0.5,-0.5,0)),0)</f>
        <v/>
      </c>
      <c r="AU2089">
        <f>IFERROR(IF(SLOPE($AR$2066:$AR$2077,$AS$2066:$AS$2077)&lt;0,MAX(-3,-ABS(SLOPE($AR$2066:$AR$2077,$AS$2066:$AS$2077))),IF(SLOPE($AR$2066:$AR$2077,$AS$2066:$AS$2077)&gt;0.5,0.5,0)),0)</f>
        <v/>
      </c>
      <c r="AV2089">
        <f>($AQ$2078+(AT2089*(AS2089-1)))</f>
        <v/>
      </c>
      <c r="AW2089">
        <f>($AR$2078+(AU2089*(AS2089-1)))</f>
        <v/>
      </c>
      <c r="AX2089">
        <f>IF(AT2089&gt;0,AV2089+AT2089,AV2089)</f>
        <v/>
      </c>
      <c r="AY2089">
        <f>IF(AU2089&lt;0,AW2089+AU2089,AW2089)</f>
        <v/>
      </c>
      <c r="BA2089" s="14">
        <f>IFERROR(AX2089-AQ2089,"")</f>
        <v/>
      </c>
      <c r="BB2089" s="14">
        <f>IFERROR(AY2089-AR2089,"")</f>
        <v/>
      </c>
      <c r="BD2089">
        <f>AH2089</f>
        <v/>
      </c>
      <c r="BE2089">
        <f>AI2089</f>
        <v/>
      </c>
      <c r="BF2089">
        <f>AJ2089</f>
        <v/>
      </c>
      <c r="BG2089" s="14">
        <f>L2089</f>
        <v/>
      </c>
      <c r="BH2089" s="14">
        <f>IF(X2089="","",X2089)</f>
        <v/>
      </c>
      <c r="BI2089" s="14">
        <f>IF(Y2089="","",Y2089)</f>
        <v/>
      </c>
      <c r="BJ2089">
        <f>Z2089</f>
        <v/>
      </c>
      <c r="BK2089">
        <f>AA2089</f>
        <v/>
      </c>
      <c r="BL2089">
        <f>IFERROR(AX2089,"")</f>
        <v/>
      </c>
      <c r="BM2089">
        <f>IFERROR(AY2089,"")</f>
        <v/>
      </c>
    </row>
    <row r="2090" ht="14.25" customHeight="1">
      <c r="A2090">
        <f>ALGLIB_SSA_XAUUSD!AA2090</f>
        <v/>
      </c>
      <c r="B2090">
        <f>IF($A2090="","",INDEX(ALGLIB_SSA_XAUUSD!$B$2:$B$2401,MATCH($A2090,ALGLIB_SSA_XAUUSD!$A$2:$A$2401,1)))</f>
        <v/>
      </c>
      <c r="C2090">
        <f>IF($A2090="","",INDEX(ALGLIB_SSA_XAUUSD!$C$2:$C$2401,MATCH($A2090,ALGLIB_SSA_XAUUSD!$A$2:$A$2401,1)))</f>
        <v/>
      </c>
      <c r="D2090" s="14">
        <f>IF($A2090="","",INT((ROW()-2)/12)+1)</f>
        <v/>
      </c>
      <c r="E2090" s="14">
        <f>IF($A2090="","",INDEX(ALGLIB_SSA_XAUUSD!$D$2:$D$2401,MATCH($A2090,ALGLIB_SSA_XAUUSD!$A$2:$A$2401,1)))</f>
        <v/>
      </c>
      <c r="F2090" s="14">
        <f>IF($A2090="","",INDEX(ALGLIB_SSA_XAUUSD!$E$2:$E$2401,MATCH($A2090,ALGLIB_SSA_XAUUSD!$A$2:$A$2401,1)))</f>
        <v/>
      </c>
      <c r="G2090" s="14">
        <f>IF($A2090="","",INDEX(ALGLIB_SSA_XAUUSD!$F$2:$F$2401,MATCH($A2090,ALGLIB_SSA_XAUUSD!$A$2:$A$2401,1)))</f>
        <v/>
      </c>
      <c r="H2090" s="14">
        <f>IF($A2090="","",INDEX(ALGLIB_SSA_XAUUSD!$G$2:$G$2401,MATCH($A2090,ALGLIB_SSA_XAUUSD!$A$2:$A$2401,1)))</f>
        <v/>
      </c>
      <c r="I2090" s="14">
        <f>IF($A2090="","",INDEX(ALGLIB_SSA_XAUUSD!$H$2:$H$2401,MATCH($A2090,ALGLIB_SSA_XAUUSD!$A$2:$A$2401,1)))</f>
        <v/>
      </c>
      <c r="J2090">
        <f>_xlfn.XLOOKUP($A2090,ALGLIB_SSA_XAUUSD!$AA$2:$AA$2401,ALGLIB_SSA_XAUUSD!$P$2:$P$2401,"",0)</f>
        <v/>
      </c>
      <c r="K2090">
        <f>_xlfn.XLOOKUP($A2090,ALGLIB_SSA_XAUUSD!$AA$2:$AA$2401,ALGLIB_SSA_XAUUSD!$Q$2:$Q$2401,"",0)</f>
        <v/>
      </c>
      <c r="L2090">
        <f>_xlfn.XLOOKUP($A2090,ALGLIB_SSA_XAUUSD!$AA$2:$AA$2401,ALGLIB_SSA_XAUUSD!$R$2:$R$2401,"",0)</f>
        <v/>
      </c>
      <c r="M2090">
        <f>_xlfn.XLOOKUP($A2090,ALGLIB_SSA_XAUUSD!$AA$2:$AA$2401,ALGLIB_SSA_XAUUSD!$S$2:$S$2401,"",0)</f>
        <v/>
      </c>
      <c r="N2090">
        <f>_xlfn.XLOOKUP($A2090,ALGLIB_SSA_XAUUSD!$AA$2:$AA$2401,ALGLIB_SSA_XAUUSD!$T$2:$T$2401,"",0)</f>
        <v/>
      </c>
      <c r="O2090">
        <f>_xlfn.XLOOKUP($A2090,ALGLIB_SSA_XAUUSD!$AA$2:$AA$2401,ALGLIB_SSA_XAUUSD!$U$2:$U$2401,"",0)</f>
        <v/>
      </c>
      <c r="P2090">
        <f>_xlfn.XLOOKUP($A2090,ALGLIB_SSA_XAUUSD!$AA$2:$AA$2401,ALGLIB_SSA_XAUUSD!$V$2:$V$2401,"",0)</f>
        <v/>
      </c>
      <c r="S2090">
        <f>A2090</f>
        <v/>
      </c>
      <c r="T2090">
        <f>J2090</f>
        <v/>
      </c>
      <c r="U2090">
        <f>K2090</f>
        <v/>
      </c>
      <c r="V2090" s="14">
        <f>IF($A2090="","",MOD(ROW()-2,12)+1)</f>
        <v/>
      </c>
      <c r="W2090">
        <f>L2090</f>
        <v/>
      </c>
      <c r="X2090" s="14">
        <f>IF(F2090="","",F2090)</f>
        <v/>
      </c>
      <c r="Y2090" s="14">
        <f>IF(G2090="","",G2090)</f>
        <v/>
      </c>
      <c r="Z2090">
        <f>M2090</f>
        <v/>
      </c>
      <c r="AA2090">
        <f>N2090</f>
        <v/>
      </c>
      <c r="AB2090" s="14">
        <f>IF(H2090="","",H2090)</f>
        <v/>
      </c>
      <c r="AC2090">
        <f>O2090</f>
        <v/>
      </c>
      <c r="AD2090" s="14">
        <f>IF(I2090="","",I2090)</f>
        <v/>
      </c>
      <c r="AE2090">
        <f>P2090</f>
        <v/>
      </c>
      <c r="AH2090">
        <f>IF(S2090&lt;&gt;"",S2090,AH2089+900)</f>
        <v/>
      </c>
      <c r="AI2090">
        <f>IF(T2090&lt;&gt;"",T2090,AI2089)</f>
        <v/>
      </c>
      <c r="AJ2090">
        <f>IF(U2090&lt;&gt;"",U2090,AJ2089)</f>
        <v/>
      </c>
      <c r="AK2090">
        <f>IF(W2090&lt;&gt;"",W2090,"")</f>
        <v/>
      </c>
      <c r="AL2090" s="14">
        <f>IF(X2090&lt;&gt;"",X2090,"")</f>
        <v/>
      </c>
      <c r="AM2090" s="14">
        <f>IF(Y2090&lt;&gt;"",Y2090,"")</f>
        <v/>
      </c>
      <c r="AN2090" s="14">
        <f>IF(OR(AL2090="",AM2090=""),"",AL2090-AM2090)</f>
        <v/>
      </c>
      <c r="AO2090">
        <f>IF(AN2090="","",IF(AN2090&gt;0,"Bullish","Bearish"))</f>
        <v/>
      </c>
      <c r="AP2090">
        <f>IF(AO2090="",AP2089,AO2090)</f>
        <v/>
      </c>
      <c r="AQ2090" s="14">
        <f>IF(AB2090&lt;&gt;"",AB2090,"")</f>
        <v/>
      </c>
      <c r="AR2090" s="14">
        <f>IF(AD2090&lt;&gt;"",AD2090,"")</f>
        <v/>
      </c>
      <c r="AS2090">
        <f>IF(AS2089+1=13,1,AS2089+1)</f>
        <v/>
      </c>
      <c r="AT2090">
        <f>IFERROR(IF(SLOPE($AQ$2078:$AQ$2089,$AS$2078:$AS$2089)&gt;0,MIN(3,ABS(SLOPE($AQ$2078:$AQ$2089,$AS$2078:$AS$2089))),IF(SLOPE($AQ$2078:$AQ$2089,$AS$2078:$AS$2089)&lt;-0.5,-0.5,0)),0)</f>
        <v/>
      </c>
      <c r="AU2090">
        <f>IFERROR(IF(SLOPE($AR$2078:$AR$2089,$AS$2078:$AS$2089)&lt;0,MAX(-3,-ABS(SLOPE($AR$2078:$AR$2089,$AS$2078:$AS$2089))),IF(SLOPE($AR$2078:$AR$2089,$AS$2078:$AS$2089)&gt;0.5,0.5,0)),0)</f>
        <v/>
      </c>
      <c r="AV2090">
        <f>($AQ$2090+(AT2090*(AS2090-1)))</f>
        <v/>
      </c>
      <c r="AW2090">
        <f>($AR$2090+(AU2090*(AS2090-1)))</f>
        <v/>
      </c>
      <c r="AX2090">
        <f>IF(AT2090&gt;0,AV2090+AT2090,AV2090)</f>
        <v/>
      </c>
      <c r="AY2090">
        <f>IF(AU2090&lt;0,AW2090+AU2090,AW2090)</f>
        <v/>
      </c>
      <c r="BA2090" s="14">
        <f>IFERROR(AX2090-AQ2090,"")</f>
        <v/>
      </c>
      <c r="BB2090" s="14">
        <f>IFERROR(AY2090-AR2090,"")</f>
        <v/>
      </c>
      <c r="BD2090">
        <f>AH2090</f>
        <v/>
      </c>
      <c r="BE2090">
        <f>AI2090</f>
        <v/>
      </c>
      <c r="BF2090">
        <f>AJ2090</f>
        <v/>
      </c>
      <c r="BG2090" s="14">
        <f>L2090</f>
        <v/>
      </c>
      <c r="BH2090" s="14">
        <f>IF(X2090="","",X2090)</f>
        <v/>
      </c>
      <c r="BI2090" s="14">
        <f>IF(Y2090="","",Y2090)</f>
        <v/>
      </c>
      <c r="BJ2090">
        <f>Z2090</f>
        <v/>
      </c>
      <c r="BK2090">
        <f>AA2090</f>
        <v/>
      </c>
      <c r="BL2090">
        <f>IFERROR(AX2090,"")</f>
        <v/>
      </c>
      <c r="BM2090">
        <f>IFERROR(AY2090,"")</f>
        <v/>
      </c>
    </row>
    <row r="2091" ht="14.25" customHeight="1">
      <c r="A2091">
        <f>ALGLIB_SSA_XAUUSD!AA2091</f>
        <v/>
      </c>
      <c r="B2091">
        <f>IF($A2091="","",INDEX(ALGLIB_SSA_XAUUSD!$B$2:$B$2401,MATCH($A2091,ALGLIB_SSA_XAUUSD!$A$2:$A$2401,1)))</f>
        <v/>
      </c>
      <c r="C2091">
        <f>IF($A2091="","",INDEX(ALGLIB_SSA_XAUUSD!$C$2:$C$2401,MATCH($A2091,ALGLIB_SSA_XAUUSD!$A$2:$A$2401,1)))</f>
        <v/>
      </c>
      <c r="D2091" s="14">
        <f>IF($A2091="","",INT((ROW()-2)/12)+1)</f>
        <v/>
      </c>
      <c r="E2091" s="14">
        <f>IF(AND(E2102&lt;&gt;"",D2102=D2090+1),E2090+(E2102-E2090)*1/12,"")</f>
        <v/>
      </c>
      <c r="F2091" s="14">
        <f>IF(AND(F2102&lt;&gt;"",D2102=D2090+1),F2090+(F2102-F2090)*1/12,"")</f>
        <v/>
      </c>
      <c r="G2091" s="14">
        <f>IF(AND(G2102&lt;&gt;"",D2102=D2090+1),G2090+(G2102-G2090)*1/12,"")</f>
        <v/>
      </c>
      <c r="H2091" s="14">
        <f>IF(AND(H2102&lt;&gt;"",D2102=D2090+1),H2090+(H2102-H2090)*1/12,"")</f>
        <v/>
      </c>
      <c r="I2091" s="14">
        <f>IF(AND(L2102&lt;&gt;"",D2102=D2090+1),I2090+(I2102-I2090)*1/12,"")</f>
        <v/>
      </c>
      <c r="J2091">
        <f>_xlfn.XLOOKUP($A2091,ALGLIB_SSA_XAUUSD!$AA$2:$AA$2401,ALGLIB_SSA_XAUUSD!$P$2:$P$2401,"",0)</f>
        <v/>
      </c>
      <c r="K2091">
        <f>_xlfn.XLOOKUP($A2091,ALGLIB_SSA_XAUUSD!$AA$2:$AA$2401,ALGLIB_SSA_XAUUSD!$Q$2:$Q$2401,"",0)</f>
        <v/>
      </c>
      <c r="L2091">
        <f>_xlfn.XLOOKUP($A2091,ALGLIB_SSA_XAUUSD!$AA$2:$AA$2401,ALGLIB_SSA_XAUUSD!$R$2:$R$2401,"",0)</f>
        <v/>
      </c>
      <c r="M2091">
        <f>_xlfn.XLOOKUP($A2091,ALGLIB_SSA_XAUUSD!$AA$2:$AA$2401,ALGLIB_SSA_XAUUSD!$S$2:$S$2401,"",0)</f>
        <v/>
      </c>
      <c r="N2091">
        <f>_xlfn.XLOOKUP($A2091,ALGLIB_SSA_XAUUSD!$AA$2:$AA$2401,ALGLIB_SSA_XAUUSD!$T$2:$T$2401,"",0)</f>
        <v/>
      </c>
      <c r="O2091">
        <f>_xlfn.XLOOKUP($A2091,ALGLIB_SSA_XAUUSD!$AA$2:$AA$2401,ALGLIB_SSA_XAUUSD!$U$2:$U$2401,"",0)</f>
        <v/>
      </c>
      <c r="P2091">
        <f>_xlfn.XLOOKUP($A2091,ALGLIB_SSA_XAUUSD!$AA$2:$AA$2401,ALGLIB_SSA_XAUUSD!$V$2:$V$2401,"",0)</f>
        <v/>
      </c>
      <c r="S2091">
        <f>A2091</f>
        <v/>
      </c>
      <c r="T2091">
        <f>J2091</f>
        <v/>
      </c>
      <c r="U2091">
        <f>K2091</f>
        <v/>
      </c>
      <c r="V2091" s="14">
        <f>IF($A2091="","",MOD(ROW()-2,12)+1)</f>
        <v/>
      </c>
      <c r="W2091">
        <f>L2091</f>
        <v/>
      </c>
      <c r="X2091" s="14">
        <f>IF(F2091="","",F2091)</f>
        <v/>
      </c>
      <c r="Y2091" s="14">
        <f>IF(G2091="","",G2091)</f>
        <v/>
      </c>
      <c r="Z2091">
        <f>M2091</f>
        <v/>
      </c>
      <c r="AA2091">
        <f>N2091</f>
        <v/>
      </c>
      <c r="AB2091" s="14">
        <f>IF(H2091="","",H2091)</f>
        <v/>
      </c>
      <c r="AC2091">
        <f>O2091</f>
        <v/>
      </c>
      <c r="AD2091" s="14">
        <f>IF(I2091="","",I2091)</f>
        <v/>
      </c>
      <c r="AE2091">
        <f>P2091</f>
        <v/>
      </c>
      <c r="AH2091">
        <f>IF(S2091&lt;&gt;"",S2091,AH2090+900)</f>
        <v/>
      </c>
      <c r="AI2091">
        <f>IF(T2091&lt;&gt;"",T2091,AI2090)</f>
        <v/>
      </c>
      <c r="AJ2091">
        <f>IF(U2091&lt;&gt;"",U2091,AJ2090)</f>
        <v/>
      </c>
      <c r="AK2091">
        <f>IF(W2091&lt;&gt;"",W2091,"")</f>
        <v/>
      </c>
      <c r="AL2091" s="14">
        <f>IF(X2091&lt;&gt;"",X2091,"")</f>
        <v/>
      </c>
      <c r="AM2091" s="14">
        <f>IF(Y2091&lt;&gt;"",Y2091,"")</f>
        <v/>
      </c>
      <c r="AN2091" s="14">
        <f>IF(OR(AL2091="",AM2091=""),"",AL2091-AM2091)</f>
        <v/>
      </c>
      <c r="AO2091">
        <f>IF(AN2091="","",IF(AN2091&gt;0,"Bullish","Bearish"))</f>
        <v/>
      </c>
      <c r="AP2091">
        <f>IF(AO2091="",AP2090,AO2091)</f>
        <v/>
      </c>
      <c r="AQ2091" s="14">
        <f>IF(AB2091&lt;&gt;"",AB2091,"")</f>
        <v/>
      </c>
      <c r="AR2091" s="14">
        <f>IF(AD2091&lt;&gt;"",AD2091,"")</f>
        <v/>
      </c>
      <c r="AS2091">
        <f>IF(AS2090+1=13,1,AS2090+1)</f>
        <v/>
      </c>
      <c r="AT2091">
        <f>IFERROR(IF(SLOPE($AQ$2078:$AQ$2089,$AS$2078:$AS$2089)&gt;0,MIN(3,ABS(SLOPE($AQ$2078:$AQ$2089,$AS$2078:$AS$2089))),IF(SLOPE($AQ$2078:$AQ$2089,$AS$2078:$AS$2089)&lt;-0.5,-0.5,0)),0)</f>
        <v/>
      </c>
      <c r="AU2091">
        <f>IFERROR(IF(SLOPE($AR$2078:$AR$2089,$AS$2078:$AS$2089)&lt;0,MAX(-3,-ABS(SLOPE($AR$2078:$AR$2089,$AS$2078:$AS$2089))),IF(SLOPE($AR$2078:$AR$2089,$AS$2078:$AS$2089)&gt;0.5,0.5,0)),0)</f>
        <v/>
      </c>
      <c r="AV2091">
        <f>($AQ$2090+(AT2091*(AS2091-1)))</f>
        <v/>
      </c>
      <c r="AW2091">
        <f>($AR$2090+(AU2091*(AS2091-1)))</f>
        <v/>
      </c>
      <c r="AX2091">
        <f>IF(AT2091&gt;0,AV2091+AT2091,AV2091)</f>
        <v/>
      </c>
      <c r="AY2091">
        <f>IF(AU2091&lt;0,AW2091+AU2091,AW2091)</f>
        <v/>
      </c>
      <c r="BA2091" s="14">
        <f>IFERROR(AX2091-AQ2091,"")</f>
        <v/>
      </c>
      <c r="BB2091" s="14">
        <f>IFERROR(AY2091-AR2091,"")</f>
        <v/>
      </c>
      <c r="BD2091">
        <f>AH2091</f>
        <v/>
      </c>
      <c r="BE2091">
        <f>AI2091</f>
        <v/>
      </c>
      <c r="BF2091">
        <f>AJ2091</f>
        <v/>
      </c>
      <c r="BG2091" s="14">
        <f>L2091</f>
        <v/>
      </c>
      <c r="BH2091" s="14">
        <f>IF(X2091="","",X2091)</f>
        <v/>
      </c>
      <c r="BI2091" s="14">
        <f>IF(Y2091="","",Y2091)</f>
        <v/>
      </c>
      <c r="BJ2091">
        <f>Z2091</f>
        <v/>
      </c>
      <c r="BK2091">
        <f>AA2091</f>
        <v/>
      </c>
      <c r="BL2091">
        <f>IFERROR(AX2091,"")</f>
        <v/>
      </c>
      <c r="BM2091">
        <f>IFERROR(AY2091,"")</f>
        <v/>
      </c>
    </row>
    <row r="2092" ht="14.25" customHeight="1">
      <c r="A2092">
        <f>ALGLIB_SSA_XAUUSD!AA2092</f>
        <v/>
      </c>
      <c r="B2092">
        <f>IF($A2092="","",INDEX(ALGLIB_SSA_XAUUSD!$B$2:$B$2401,MATCH($A2092,ALGLIB_SSA_XAUUSD!$A$2:$A$2401,1)))</f>
        <v/>
      </c>
      <c r="C2092">
        <f>IF($A2092="","",INDEX(ALGLIB_SSA_XAUUSD!$C$2:$C$2401,MATCH($A2092,ALGLIB_SSA_XAUUSD!$A$2:$A$2401,1)))</f>
        <v/>
      </c>
      <c r="D2092" s="14">
        <f>IF($A2092="","",INT((ROW()-2)/12)+1)</f>
        <v/>
      </c>
      <c r="E2092" s="14">
        <f>IF(AND(E2102&lt;&gt;"",D2102=D2090+1),E2090+(E2102-E2090)*2/12,"")</f>
        <v/>
      </c>
      <c r="F2092" s="14">
        <f>IF(AND(F2102&lt;&gt;"",D2102=D2090+1),F2090+(F2102-F2090)*2/12,"")</f>
        <v/>
      </c>
      <c r="G2092" s="14">
        <f>IF(AND(G2102&lt;&gt;"",D2102=D2090+1),G2090+(G2102-G2090)*2/12,"")</f>
        <v/>
      </c>
      <c r="H2092" s="14">
        <f>IF(AND(H2102&lt;&gt;"",D2102=D2090+1),H2090+(H2102-H2090)*2/12,"")</f>
        <v/>
      </c>
      <c r="I2092" s="14">
        <f>IF(AND(L2102&lt;&gt;"",D2102=D2090+1),I2090+(I2102-I2090)*2/12,"")</f>
        <v/>
      </c>
      <c r="J2092">
        <f>_xlfn.XLOOKUP($A2092,ALGLIB_SSA_XAUUSD!$AA$2:$AA$2401,ALGLIB_SSA_XAUUSD!$P$2:$P$2401,"",0)</f>
        <v/>
      </c>
      <c r="K2092">
        <f>_xlfn.XLOOKUP($A2092,ALGLIB_SSA_XAUUSD!$AA$2:$AA$2401,ALGLIB_SSA_XAUUSD!$Q$2:$Q$2401,"",0)</f>
        <v/>
      </c>
      <c r="L2092">
        <f>_xlfn.XLOOKUP($A2092,ALGLIB_SSA_XAUUSD!$AA$2:$AA$2401,ALGLIB_SSA_XAUUSD!$R$2:$R$2401,"",0)</f>
        <v/>
      </c>
      <c r="M2092">
        <f>_xlfn.XLOOKUP($A2092,ALGLIB_SSA_XAUUSD!$AA$2:$AA$2401,ALGLIB_SSA_XAUUSD!$S$2:$S$2401,"",0)</f>
        <v/>
      </c>
      <c r="N2092">
        <f>_xlfn.XLOOKUP($A2092,ALGLIB_SSA_XAUUSD!$AA$2:$AA$2401,ALGLIB_SSA_XAUUSD!$T$2:$T$2401,"",0)</f>
        <v/>
      </c>
      <c r="O2092">
        <f>_xlfn.XLOOKUP($A2092,ALGLIB_SSA_XAUUSD!$AA$2:$AA$2401,ALGLIB_SSA_XAUUSD!$U$2:$U$2401,"",0)</f>
        <v/>
      </c>
      <c r="P2092">
        <f>_xlfn.XLOOKUP($A2092,ALGLIB_SSA_XAUUSD!$AA$2:$AA$2401,ALGLIB_SSA_XAUUSD!$V$2:$V$2401,"",0)</f>
        <v/>
      </c>
      <c r="S2092">
        <f>A2092</f>
        <v/>
      </c>
      <c r="T2092">
        <f>J2092</f>
        <v/>
      </c>
      <c r="U2092">
        <f>K2092</f>
        <v/>
      </c>
      <c r="V2092" s="14">
        <f>IF($A2092="","",MOD(ROW()-2,12)+1)</f>
        <v/>
      </c>
      <c r="W2092">
        <f>L2092</f>
        <v/>
      </c>
      <c r="X2092" s="14">
        <f>IF(F2092="","",F2092)</f>
        <v/>
      </c>
      <c r="Y2092" s="14">
        <f>IF(G2092="","",G2092)</f>
        <v/>
      </c>
      <c r="Z2092">
        <f>M2092</f>
        <v/>
      </c>
      <c r="AA2092">
        <f>N2092</f>
        <v/>
      </c>
      <c r="AB2092" s="14">
        <f>IF(H2092="","",H2092)</f>
        <v/>
      </c>
      <c r="AC2092">
        <f>O2092</f>
        <v/>
      </c>
      <c r="AD2092" s="14">
        <f>IF(I2092="","",I2092)</f>
        <v/>
      </c>
      <c r="AE2092">
        <f>P2092</f>
        <v/>
      </c>
      <c r="AH2092">
        <f>IF(S2092&lt;&gt;"",S2092,AH2091+900)</f>
        <v/>
      </c>
      <c r="AI2092">
        <f>IF(T2092&lt;&gt;"",T2092,AI2091)</f>
        <v/>
      </c>
      <c r="AJ2092">
        <f>IF(U2092&lt;&gt;"",U2092,AJ2091)</f>
        <v/>
      </c>
      <c r="AK2092">
        <f>IF(W2092&lt;&gt;"",W2092,"")</f>
        <v/>
      </c>
      <c r="AL2092" s="14">
        <f>IF(X2092&lt;&gt;"",X2092,"")</f>
        <v/>
      </c>
      <c r="AM2092" s="14">
        <f>IF(Y2092&lt;&gt;"",Y2092,"")</f>
        <v/>
      </c>
      <c r="AN2092" s="14">
        <f>IF(OR(AL2092="",AM2092=""),"",AL2092-AM2092)</f>
        <v/>
      </c>
      <c r="AO2092">
        <f>IF(AN2092="","",IF(AN2092&gt;0,"Bullish","Bearish"))</f>
        <v/>
      </c>
      <c r="AP2092">
        <f>IF(AO2092="",AP2091,AO2092)</f>
        <v/>
      </c>
      <c r="AQ2092" s="14">
        <f>IF(AB2092&lt;&gt;"",AB2092,"")</f>
        <v/>
      </c>
      <c r="AR2092" s="14">
        <f>IF(AD2092&lt;&gt;"",AD2092,"")</f>
        <v/>
      </c>
      <c r="AS2092">
        <f>IF(AS2091+1=13,1,AS2091+1)</f>
        <v/>
      </c>
      <c r="AT2092">
        <f>IFERROR(IF(SLOPE($AQ$2078:$AQ$2089,$AS$2078:$AS$2089)&gt;0,MIN(3,ABS(SLOPE($AQ$2078:$AQ$2089,$AS$2078:$AS$2089))),IF(SLOPE($AQ$2078:$AQ$2089,$AS$2078:$AS$2089)&lt;-0.5,-0.5,0)),0)</f>
        <v/>
      </c>
      <c r="AU2092">
        <f>IFERROR(IF(SLOPE($AR$2078:$AR$2089,$AS$2078:$AS$2089)&lt;0,MAX(-3,-ABS(SLOPE($AR$2078:$AR$2089,$AS$2078:$AS$2089))),IF(SLOPE($AR$2078:$AR$2089,$AS$2078:$AS$2089)&gt;0.5,0.5,0)),0)</f>
        <v/>
      </c>
      <c r="AV2092">
        <f>($AQ$2090+(AT2092*(AS2092-1)))</f>
        <v/>
      </c>
      <c r="AW2092">
        <f>($AR$2090+(AU2092*(AS2092-1)))</f>
        <v/>
      </c>
      <c r="AX2092">
        <f>IF(AT2092&gt;0,AV2092+AT2092,AV2092)</f>
        <v/>
      </c>
      <c r="AY2092">
        <f>IF(AU2092&lt;0,AW2092+AU2092,AW2092)</f>
        <v/>
      </c>
      <c r="BA2092" s="14">
        <f>IFERROR(AX2092-AQ2092,"")</f>
        <v/>
      </c>
      <c r="BB2092" s="14">
        <f>IFERROR(AY2092-AR2092,"")</f>
        <v/>
      </c>
      <c r="BD2092">
        <f>AH2092</f>
        <v/>
      </c>
      <c r="BE2092">
        <f>AI2092</f>
        <v/>
      </c>
      <c r="BF2092">
        <f>AJ2092</f>
        <v/>
      </c>
      <c r="BG2092" s="14">
        <f>L2092</f>
        <v/>
      </c>
      <c r="BH2092" s="14">
        <f>IF(X2092="","",X2092)</f>
        <v/>
      </c>
      <c r="BI2092" s="14">
        <f>IF(Y2092="","",Y2092)</f>
        <v/>
      </c>
      <c r="BJ2092">
        <f>Z2092</f>
        <v/>
      </c>
      <c r="BK2092">
        <f>AA2092</f>
        <v/>
      </c>
      <c r="BL2092">
        <f>IFERROR(AX2092,"")</f>
        <v/>
      </c>
      <c r="BM2092">
        <f>IFERROR(AY2092,"")</f>
        <v/>
      </c>
    </row>
    <row r="2093" ht="14.25" customHeight="1">
      <c r="A2093">
        <f>ALGLIB_SSA_XAUUSD!AA2093</f>
        <v/>
      </c>
      <c r="B2093">
        <f>IF($A2093="","",INDEX(ALGLIB_SSA_XAUUSD!$B$2:$B$2401,MATCH($A2093,ALGLIB_SSA_XAUUSD!$A$2:$A$2401,1)))</f>
        <v/>
      </c>
      <c r="C2093">
        <f>IF($A2093="","",INDEX(ALGLIB_SSA_XAUUSD!$C$2:$C$2401,MATCH($A2093,ALGLIB_SSA_XAUUSD!$A$2:$A$2401,1)))</f>
        <v/>
      </c>
      <c r="D2093" s="14">
        <f>IF($A2093="","",INT((ROW()-2)/12)+1)</f>
        <v/>
      </c>
      <c r="E2093" s="14">
        <f>IF(AND(E2102&lt;&gt;"",D2102=D2090+1),E2090+(E2102-E2090)*3/12,"")</f>
        <v/>
      </c>
      <c r="F2093" s="14">
        <f>IF(AND(F2102&lt;&gt;"",D2102=D2090+1),F2090+(F2102-F2090)*3/12,"")</f>
        <v/>
      </c>
      <c r="G2093" s="14">
        <f>IF(AND(G2102&lt;&gt;"",D2102=D2090+1),G2090+(G2102-G2090)*3/12,"")</f>
        <v/>
      </c>
      <c r="H2093" s="14">
        <f>IF(AND(H2102&lt;&gt;"",D2102=D2090+1),H2090+(H2102-H2090)*3/12,"")</f>
        <v/>
      </c>
      <c r="I2093" s="14">
        <f>IF(AND(L2102&lt;&gt;"",D2102=D2090+1),I2090+(I2102-I2090)*3/12,"")</f>
        <v/>
      </c>
      <c r="J2093">
        <f>_xlfn.XLOOKUP($A2093,ALGLIB_SSA_XAUUSD!$AA$2:$AA$2401,ALGLIB_SSA_XAUUSD!$P$2:$P$2401,"",0)</f>
        <v/>
      </c>
      <c r="K2093">
        <f>_xlfn.XLOOKUP($A2093,ALGLIB_SSA_XAUUSD!$AA$2:$AA$2401,ALGLIB_SSA_XAUUSD!$Q$2:$Q$2401,"",0)</f>
        <v/>
      </c>
      <c r="L2093">
        <f>_xlfn.XLOOKUP($A2093,ALGLIB_SSA_XAUUSD!$AA$2:$AA$2401,ALGLIB_SSA_XAUUSD!$R$2:$R$2401,"",0)</f>
        <v/>
      </c>
      <c r="M2093">
        <f>_xlfn.XLOOKUP($A2093,ALGLIB_SSA_XAUUSD!$AA$2:$AA$2401,ALGLIB_SSA_XAUUSD!$S$2:$S$2401,"",0)</f>
        <v/>
      </c>
      <c r="N2093">
        <f>_xlfn.XLOOKUP($A2093,ALGLIB_SSA_XAUUSD!$AA$2:$AA$2401,ALGLIB_SSA_XAUUSD!$T$2:$T$2401,"",0)</f>
        <v/>
      </c>
      <c r="O2093">
        <f>_xlfn.XLOOKUP($A2093,ALGLIB_SSA_XAUUSD!$AA$2:$AA$2401,ALGLIB_SSA_XAUUSD!$U$2:$U$2401,"",0)</f>
        <v/>
      </c>
      <c r="P2093">
        <f>_xlfn.XLOOKUP($A2093,ALGLIB_SSA_XAUUSD!$AA$2:$AA$2401,ALGLIB_SSA_XAUUSD!$V$2:$V$2401,"",0)</f>
        <v/>
      </c>
      <c r="S2093">
        <f>A2093</f>
        <v/>
      </c>
      <c r="T2093">
        <f>J2093</f>
        <v/>
      </c>
      <c r="U2093">
        <f>K2093</f>
        <v/>
      </c>
      <c r="V2093" s="14">
        <f>IF($A2093="","",MOD(ROW()-2,12)+1)</f>
        <v/>
      </c>
      <c r="W2093">
        <f>L2093</f>
        <v/>
      </c>
      <c r="X2093" s="14">
        <f>IF(F2093="","",F2093)</f>
        <v/>
      </c>
      <c r="Y2093" s="14">
        <f>IF(G2093="","",G2093)</f>
        <v/>
      </c>
      <c r="Z2093">
        <f>M2093</f>
        <v/>
      </c>
      <c r="AA2093">
        <f>N2093</f>
        <v/>
      </c>
      <c r="AB2093" s="14">
        <f>IF(H2093="","",H2093)</f>
        <v/>
      </c>
      <c r="AC2093">
        <f>O2093</f>
        <v/>
      </c>
      <c r="AD2093" s="14">
        <f>IF(I2093="","",I2093)</f>
        <v/>
      </c>
      <c r="AE2093">
        <f>P2093</f>
        <v/>
      </c>
      <c r="AH2093">
        <f>IF(S2093&lt;&gt;"",S2093,AH2092+900)</f>
        <v/>
      </c>
      <c r="AI2093">
        <f>IF(T2093&lt;&gt;"",T2093,AI2092)</f>
        <v/>
      </c>
      <c r="AJ2093">
        <f>IF(U2093&lt;&gt;"",U2093,AJ2092)</f>
        <v/>
      </c>
      <c r="AK2093">
        <f>IF(W2093&lt;&gt;"",W2093,"")</f>
        <v/>
      </c>
      <c r="AL2093" s="14">
        <f>IF(X2093&lt;&gt;"",X2093,"")</f>
        <v/>
      </c>
      <c r="AM2093" s="14">
        <f>IF(Y2093&lt;&gt;"",Y2093,"")</f>
        <v/>
      </c>
      <c r="AN2093" s="14">
        <f>IF(OR(AL2093="",AM2093=""),"",AL2093-AM2093)</f>
        <v/>
      </c>
      <c r="AO2093">
        <f>IF(AN2093="","",IF(AN2093&gt;0,"Bullish","Bearish"))</f>
        <v/>
      </c>
      <c r="AP2093">
        <f>IF(AO2093="",AP2092,AO2093)</f>
        <v/>
      </c>
      <c r="AQ2093" s="14">
        <f>IF(AB2093&lt;&gt;"",AB2093,"")</f>
        <v/>
      </c>
      <c r="AR2093" s="14">
        <f>IF(AD2093&lt;&gt;"",AD2093,"")</f>
        <v/>
      </c>
      <c r="AS2093">
        <f>IF(AS2092+1=13,1,AS2092+1)</f>
        <v/>
      </c>
      <c r="AT2093">
        <f>IFERROR(IF(SLOPE($AQ$2078:$AQ$2089,$AS$2078:$AS$2089)&gt;0,MIN(3,ABS(SLOPE($AQ$2078:$AQ$2089,$AS$2078:$AS$2089))),IF(SLOPE($AQ$2078:$AQ$2089,$AS$2078:$AS$2089)&lt;-0.5,-0.5,0)),0)</f>
        <v/>
      </c>
      <c r="AU2093">
        <f>IFERROR(IF(SLOPE($AR$2078:$AR$2089,$AS$2078:$AS$2089)&lt;0,MAX(-3,-ABS(SLOPE($AR$2078:$AR$2089,$AS$2078:$AS$2089))),IF(SLOPE($AR$2078:$AR$2089,$AS$2078:$AS$2089)&gt;0.5,0.5,0)),0)</f>
        <v/>
      </c>
      <c r="AV2093">
        <f>($AQ$2090+(AT2093*(AS2093-1)))</f>
        <v/>
      </c>
      <c r="AW2093">
        <f>($AR$2090+(AU2093*(AS2093-1)))</f>
        <v/>
      </c>
      <c r="AX2093">
        <f>IF(AT2093&gt;0,AV2093+AT2093,AV2093)</f>
        <v/>
      </c>
      <c r="AY2093">
        <f>IF(AU2093&lt;0,AW2093+AU2093,AW2093)</f>
        <v/>
      </c>
      <c r="BA2093" s="14">
        <f>IFERROR(AX2093-AQ2093,"")</f>
        <v/>
      </c>
      <c r="BB2093" s="14">
        <f>IFERROR(AY2093-AR2093,"")</f>
        <v/>
      </c>
      <c r="BD2093">
        <f>AH2093</f>
        <v/>
      </c>
      <c r="BE2093">
        <f>AI2093</f>
        <v/>
      </c>
      <c r="BF2093">
        <f>AJ2093</f>
        <v/>
      </c>
      <c r="BG2093" s="14">
        <f>L2093</f>
        <v/>
      </c>
      <c r="BH2093" s="14">
        <f>IF(X2093="","",X2093)</f>
        <v/>
      </c>
      <c r="BI2093" s="14">
        <f>IF(Y2093="","",Y2093)</f>
        <v/>
      </c>
      <c r="BJ2093">
        <f>Z2093</f>
        <v/>
      </c>
      <c r="BK2093">
        <f>AA2093</f>
        <v/>
      </c>
      <c r="BL2093">
        <f>IFERROR(AX2093,"")</f>
        <v/>
      </c>
      <c r="BM2093">
        <f>IFERROR(AY2093,"")</f>
        <v/>
      </c>
    </row>
    <row r="2094" ht="14.25" customHeight="1">
      <c r="A2094">
        <f>ALGLIB_SSA_XAUUSD!AA2094</f>
        <v/>
      </c>
      <c r="B2094">
        <f>IF($A2094="","",INDEX(ALGLIB_SSA_XAUUSD!$B$2:$B$2401,MATCH($A2094,ALGLIB_SSA_XAUUSD!$A$2:$A$2401,1)))</f>
        <v/>
      </c>
      <c r="C2094">
        <f>IF($A2094="","",INDEX(ALGLIB_SSA_XAUUSD!$C$2:$C$2401,MATCH($A2094,ALGLIB_SSA_XAUUSD!$A$2:$A$2401,1)))</f>
        <v/>
      </c>
      <c r="D2094" s="14">
        <f>IF($A2094="","",INT((ROW()-2)/12)+1)</f>
        <v/>
      </c>
      <c r="E2094" s="14">
        <f>IF(AND(E2102&lt;&gt;"",D2102=D2090+1),E2090+(E2102-E2090)*4/12,"")</f>
        <v/>
      </c>
      <c r="F2094" s="14">
        <f>IF(AND(F2102&lt;&gt;"",D2102=D2090+1),F2090+(F2102-F2090)*4/12,"")</f>
        <v/>
      </c>
      <c r="G2094" s="14">
        <f>IF(AND(G2102&lt;&gt;"",D2102=D2090+1),G2090+(G2102-G2090)*4/12,"")</f>
        <v/>
      </c>
      <c r="H2094" s="14">
        <f>IF(AND(H2102&lt;&gt;"",D2102=D2090+1),H2090+(H2102-H2090)*4/12,"")</f>
        <v/>
      </c>
      <c r="I2094" s="14">
        <f>IF(AND(L2102&lt;&gt;"",D2102=D2090+1),I2090+(I2102-I2090)*4/12,"")</f>
        <v/>
      </c>
      <c r="J2094">
        <f>_xlfn.XLOOKUP($A2094,ALGLIB_SSA_XAUUSD!$AA$2:$AA$2401,ALGLIB_SSA_XAUUSD!$P$2:$P$2401,"",0)</f>
        <v/>
      </c>
      <c r="K2094">
        <f>_xlfn.XLOOKUP($A2094,ALGLIB_SSA_XAUUSD!$AA$2:$AA$2401,ALGLIB_SSA_XAUUSD!$Q$2:$Q$2401,"",0)</f>
        <v/>
      </c>
      <c r="L2094">
        <f>_xlfn.XLOOKUP($A2094,ALGLIB_SSA_XAUUSD!$AA$2:$AA$2401,ALGLIB_SSA_XAUUSD!$R$2:$R$2401,"",0)</f>
        <v/>
      </c>
      <c r="M2094">
        <f>_xlfn.XLOOKUP($A2094,ALGLIB_SSA_XAUUSD!$AA$2:$AA$2401,ALGLIB_SSA_XAUUSD!$S$2:$S$2401,"",0)</f>
        <v/>
      </c>
      <c r="N2094">
        <f>_xlfn.XLOOKUP($A2094,ALGLIB_SSA_XAUUSD!$AA$2:$AA$2401,ALGLIB_SSA_XAUUSD!$T$2:$T$2401,"",0)</f>
        <v/>
      </c>
      <c r="O2094">
        <f>_xlfn.XLOOKUP($A2094,ALGLIB_SSA_XAUUSD!$AA$2:$AA$2401,ALGLIB_SSA_XAUUSD!$U$2:$U$2401,"",0)</f>
        <v/>
      </c>
      <c r="P2094">
        <f>_xlfn.XLOOKUP($A2094,ALGLIB_SSA_XAUUSD!$AA$2:$AA$2401,ALGLIB_SSA_XAUUSD!$V$2:$V$2401,"",0)</f>
        <v/>
      </c>
      <c r="S2094">
        <f>A2094</f>
        <v/>
      </c>
      <c r="T2094">
        <f>J2094</f>
        <v/>
      </c>
      <c r="U2094">
        <f>K2094</f>
        <v/>
      </c>
      <c r="V2094" s="14">
        <f>IF($A2094="","",MOD(ROW()-2,12)+1)</f>
        <v/>
      </c>
      <c r="W2094">
        <f>L2094</f>
        <v/>
      </c>
      <c r="X2094" s="14">
        <f>IF(F2094="","",F2094)</f>
        <v/>
      </c>
      <c r="Y2094" s="14">
        <f>IF(G2094="","",G2094)</f>
        <v/>
      </c>
      <c r="Z2094">
        <f>M2094</f>
        <v/>
      </c>
      <c r="AA2094">
        <f>N2094</f>
        <v/>
      </c>
      <c r="AB2094" s="14">
        <f>IF(H2094="","",H2094)</f>
        <v/>
      </c>
      <c r="AC2094">
        <f>O2094</f>
        <v/>
      </c>
      <c r="AD2094" s="14">
        <f>IF(I2094="","",I2094)</f>
        <v/>
      </c>
      <c r="AE2094">
        <f>P2094</f>
        <v/>
      </c>
      <c r="AH2094">
        <f>IF(S2094&lt;&gt;"",S2094,AH2093+900)</f>
        <v/>
      </c>
      <c r="AI2094">
        <f>IF(T2094&lt;&gt;"",T2094,AI2093)</f>
        <v/>
      </c>
      <c r="AJ2094">
        <f>IF(U2094&lt;&gt;"",U2094,AJ2093)</f>
        <v/>
      </c>
      <c r="AK2094">
        <f>IF(W2094&lt;&gt;"",W2094,"")</f>
        <v/>
      </c>
      <c r="AL2094" s="14">
        <f>IF(X2094&lt;&gt;"",X2094,"")</f>
        <v/>
      </c>
      <c r="AM2094" s="14">
        <f>IF(Y2094&lt;&gt;"",Y2094,"")</f>
        <v/>
      </c>
      <c r="AN2094" s="14">
        <f>IF(OR(AL2094="",AM2094=""),"",AL2094-AM2094)</f>
        <v/>
      </c>
      <c r="AO2094">
        <f>IF(AN2094="","",IF(AN2094&gt;0,"Bullish","Bearish"))</f>
        <v/>
      </c>
      <c r="AP2094">
        <f>IF(AO2094="",AP2093,AO2094)</f>
        <v/>
      </c>
      <c r="AQ2094" s="14">
        <f>IF(AB2094&lt;&gt;"",AB2094,"")</f>
        <v/>
      </c>
      <c r="AR2094" s="14">
        <f>IF(AD2094&lt;&gt;"",AD2094,"")</f>
        <v/>
      </c>
      <c r="AS2094">
        <f>IF(AS2093+1=13,1,AS2093+1)</f>
        <v/>
      </c>
      <c r="AT2094">
        <f>IFERROR(IF(SLOPE($AQ$2078:$AQ$2089,$AS$2078:$AS$2089)&gt;0,MIN(3,ABS(SLOPE($AQ$2078:$AQ$2089,$AS$2078:$AS$2089))),IF(SLOPE($AQ$2078:$AQ$2089,$AS$2078:$AS$2089)&lt;-0.5,-0.5,0)),0)</f>
        <v/>
      </c>
      <c r="AU2094">
        <f>IFERROR(IF(SLOPE($AR$2078:$AR$2089,$AS$2078:$AS$2089)&lt;0,MAX(-3,-ABS(SLOPE($AR$2078:$AR$2089,$AS$2078:$AS$2089))),IF(SLOPE($AR$2078:$AR$2089,$AS$2078:$AS$2089)&gt;0.5,0.5,0)),0)</f>
        <v/>
      </c>
      <c r="AV2094">
        <f>($AQ$2090+(AT2094*(AS2094-1)))</f>
        <v/>
      </c>
      <c r="AW2094">
        <f>($AR$2090+(AU2094*(AS2094-1)))</f>
        <v/>
      </c>
      <c r="AX2094">
        <f>IF(AT2094&gt;0,AV2094+AT2094,AV2094)</f>
        <v/>
      </c>
      <c r="AY2094">
        <f>IF(AU2094&lt;0,AW2094+AU2094,AW2094)</f>
        <v/>
      </c>
      <c r="BA2094" s="14">
        <f>IFERROR(AX2094-AQ2094,"")</f>
        <v/>
      </c>
      <c r="BB2094" s="14">
        <f>IFERROR(AY2094-AR2094,"")</f>
        <v/>
      </c>
      <c r="BD2094">
        <f>AH2094</f>
        <v/>
      </c>
      <c r="BE2094">
        <f>AI2094</f>
        <v/>
      </c>
      <c r="BF2094">
        <f>AJ2094</f>
        <v/>
      </c>
      <c r="BG2094" s="14">
        <f>L2094</f>
        <v/>
      </c>
      <c r="BH2094" s="14">
        <f>IF(X2094="","",X2094)</f>
        <v/>
      </c>
      <c r="BI2094" s="14">
        <f>IF(Y2094="","",Y2094)</f>
        <v/>
      </c>
      <c r="BJ2094">
        <f>Z2094</f>
        <v/>
      </c>
      <c r="BK2094">
        <f>AA2094</f>
        <v/>
      </c>
      <c r="BL2094">
        <f>IFERROR(AX2094,"")</f>
        <v/>
      </c>
      <c r="BM2094">
        <f>IFERROR(AY2094,"")</f>
        <v/>
      </c>
    </row>
    <row r="2095" ht="14.25" customHeight="1">
      <c r="A2095">
        <f>ALGLIB_SSA_XAUUSD!AA2095</f>
        <v/>
      </c>
      <c r="B2095">
        <f>IF($A2095="","",INDEX(ALGLIB_SSA_XAUUSD!$B$2:$B$2401,MATCH($A2095,ALGLIB_SSA_XAUUSD!$A$2:$A$2401,1)))</f>
        <v/>
      </c>
      <c r="C2095">
        <f>IF($A2095="","",INDEX(ALGLIB_SSA_XAUUSD!$C$2:$C$2401,MATCH($A2095,ALGLIB_SSA_XAUUSD!$A$2:$A$2401,1)))</f>
        <v/>
      </c>
      <c r="D2095" s="14">
        <f>IF($A2095="","",INT((ROW()-2)/12)+1)</f>
        <v/>
      </c>
      <c r="E2095" s="14">
        <f>IF(AND(E2102&lt;&gt;"",D2102=D2090+1),E2090+(E2102-E2090)*5/12,"")</f>
        <v/>
      </c>
      <c r="F2095" s="14">
        <f>IF(AND(F2102&lt;&gt;"",D2102=D2090+1),F2090+(F2102-F2090)*5/12,"")</f>
        <v/>
      </c>
      <c r="G2095" s="14">
        <f>IF(AND(G2102&lt;&gt;"",D2102=D2090+1),G2090+(G2102-G2090)*5/12,"")</f>
        <v/>
      </c>
      <c r="H2095" s="14">
        <f>IF(AND(H2102&lt;&gt;"",D2102=D2090+1),H2090+(H2102-H2090)*5/12,"")</f>
        <v/>
      </c>
      <c r="I2095" s="14">
        <f>IF(AND(L2102&lt;&gt;"",D2102=D2090+1),I2090+(I2102-I2090)*5/12,"")</f>
        <v/>
      </c>
      <c r="J2095">
        <f>_xlfn.XLOOKUP($A2095,ALGLIB_SSA_XAUUSD!$AA$2:$AA$2401,ALGLIB_SSA_XAUUSD!$P$2:$P$2401,"",0)</f>
        <v/>
      </c>
      <c r="K2095">
        <f>_xlfn.XLOOKUP($A2095,ALGLIB_SSA_XAUUSD!$AA$2:$AA$2401,ALGLIB_SSA_XAUUSD!$Q$2:$Q$2401,"",0)</f>
        <v/>
      </c>
      <c r="L2095">
        <f>_xlfn.XLOOKUP($A2095,ALGLIB_SSA_XAUUSD!$AA$2:$AA$2401,ALGLIB_SSA_XAUUSD!$R$2:$R$2401,"",0)</f>
        <v/>
      </c>
      <c r="M2095">
        <f>_xlfn.XLOOKUP($A2095,ALGLIB_SSA_XAUUSD!$AA$2:$AA$2401,ALGLIB_SSA_XAUUSD!$S$2:$S$2401,"",0)</f>
        <v/>
      </c>
      <c r="N2095">
        <f>_xlfn.XLOOKUP($A2095,ALGLIB_SSA_XAUUSD!$AA$2:$AA$2401,ALGLIB_SSA_XAUUSD!$T$2:$T$2401,"",0)</f>
        <v/>
      </c>
      <c r="O2095">
        <f>_xlfn.XLOOKUP($A2095,ALGLIB_SSA_XAUUSD!$AA$2:$AA$2401,ALGLIB_SSA_XAUUSD!$U$2:$U$2401,"",0)</f>
        <v/>
      </c>
      <c r="P2095">
        <f>_xlfn.XLOOKUP($A2095,ALGLIB_SSA_XAUUSD!$AA$2:$AA$2401,ALGLIB_SSA_XAUUSD!$V$2:$V$2401,"",0)</f>
        <v/>
      </c>
      <c r="S2095">
        <f>A2095</f>
        <v/>
      </c>
      <c r="T2095">
        <f>J2095</f>
        <v/>
      </c>
      <c r="U2095">
        <f>K2095</f>
        <v/>
      </c>
      <c r="V2095" s="14">
        <f>IF($A2095="","",MOD(ROW()-2,12)+1)</f>
        <v/>
      </c>
      <c r="W2095">
        <f>L2095</f>
        <v/>
      </c>
      <c r="X2095" s="14">
        <f>IF(F2095="","",F2095)</f>
        <v/>
      </c>
      <c r="Y2095" s="14">
        <f>IF(G2095="","",G2095)</f>
        <v/>
      </c>
      <c r="Z2095">
        <f>M2095</f>
        <v/>
      </c>
      <c r="AA2095">
        <f>N2095</f>
        <v/>
      </c>
      <c r="AB2095" s="14">
        <f>IF(H2095="","",H2095)</f>
        <v/>
      </c>
      <c r="AC2095">
        <f>O2095</f>
        <v/>
      </c>
      <c r="AD2095" s="14">
        <f>IF(I2095="","",I2095)</f>
        <v/>
      </c>
      <c r="AE2095">
        <f>P2095</f>
        <v/>
      </c>
      <c r="AH2095">
        <f>IF(S2095&lt;&gt;"",S2095,AH2094+900)</f>
        <v/>
      </c>
      <c r="AI2095">
        <f>IF(T2095&lt;&gt;"",T2095,AI2094)</f>
        <v/>
      </c>
      <c r="AJ2095">
        <f>IF(U2095&lt;&gt;"",U2095,AJ2094)</f>
        <v/>
      </c>
      <c r="AK2095">
        <f>IF(W2095&lt;&gt;"",W2095,"")</f>
        <v/>
      </c>
      <c r="AL2095" s="14">
        <f>IF(X2095&lt;&gt;"",X2095,"")</f>
        <v/>
      </c>
      <c r="AM2095" s="14">
        <f>IF(Y2095&lt;&gt;"",Y2095,"")</f>
        <v/>
      </c>
      <c r="AN2095" s="14">
        <f>IF(OR(AL2095="",AM2095=""),"",AL2095-AM2095)</f>
        <v/>
      </c>
      <c r="AO2095">
        <f>IF(AN2095="","",IF(AN2095&gt;0,"Bullish","Bearish"))</f>
        <v/>
      </c>
      <c r="AP2095">
        <f>IF(AO2095="",AP2094,AO2095)</f>
        <v/>
      </c>
      <c r="AQ2095" s="14">
        <f>IF(AB2095&lt;&gt;"",AB2095,"")</f>
        <v/>
      </c>
      <c r="AR2095" s="14">
        <f>IF(AD2095&lt;&gt;"",AD2095,"")</f>
        <v/>
      </c>
      <c r="AS2095">
        <f>IF(AS2094+1=13,1,AS2094+1)</f>
        <v/>
      </c>
      <c r="AT2095">
        <f>IFERROR(IF(SLOPE($AQ$2078:$AQ$2089,$AS$2078:$AS$2089)&gt;0,MIN(3,ABS(SLOPE($AQ$2078:$AQ$2089,$AS$2078:$AS$2089))),IF(SLOPE($AQ$2078:$AQ$2089,$AS$2078:$AS$2089)&lt;-0.5,-0.5,0)),0)</f>
        <v/>
      </c>
      <c r="AU2095">
        <f>IFERROR(IF(SLOPE($AR$2078:$AR$2089,$AS$2078:$AS$2089)&lt;0,MAX(-3,-ABS(SLOPE($AR$2078:$AR$2089,$AS$2078:$AS$2089))),IF(SLOPE($AR$2078:$AR$2089,$AS$2078:$AS$2089)&gt;0.5,0.5,0)),0)</f>
        <v/>
      </c>
      <c r="AV2095">
        <f>($AQ$2090+(AT2095*(AS2095-1)))</f>
        <v/>
      </c>
      <c r="AW2095">
        <f>($AR$2090+(AU2095*(AS2095-1)))</f>
        <v/>
      </c>
      <c r="AX2095">
        <f>IF(AT2095&gt;0,AV2095+AT2095,AV2095)</f>
        <v/>
      </c>
      <c r="AY2095">
        <f>IF(AU2095&lt;0,AW2095+AU2095,AW2095)</f>
        <v/>
      </c>
      <c r="BA2095" s="14">
        <f>IFERROR(AX2095-AQ2095,"")</f>
        <v/>
      </c>
      <c r="BB2095" s="14">
        <f>IFERROR(AY2095-AR2095,"")</f>
        <v/>
      </c>
      <c r="BD2095">
        <f>AH2095</f>
        <v/>
      </c>
      <c r="BE2095">
        <f>AI2095</f>
        <v/>
      </c>
      <c r="BF2095">
        <f>AJ2095</f>
        <v/>
      </c>
      <c r="BG2095" s="14">
        <f>L2095</f>
        <v/>
      </c>
      <c r="BH2095" s="14">
        <f>IF(X2095="","",X2095)</f>
        <v/>
      </c>
      <c r="BI2095" s="14">
        <f>IF(Y2095="","",Y2095)</f>
        <v/>
      </c>
      <c r="BJ2095">
        <f>Z2095</f>
        <v/>
      </c>
      <c r="BK2095">
        <f>AA2095</f>
        <v/>
      </c>
      <c r="BL2095">
        <f>IFERROR(AX2095,"")</f>
        <v/>
      </c>
      <c r="BM2095">
        <f>IFERROR(AY2095,"")</f>
        <v/>
      </c>
    </row>
    <row r="2096" ht="14.25" customHeight="1">
      <c r="A2096">
        <f>ALGLIB_SSA_XAUUSD!AA2096</f>
        <v/>
      </c>
      <c r="B2096">
        <f>IF($A2096="","",INDEX(ALGLIB_SSA_XAUUSD!$B$2:$B$2401,MATCH($A2096,ALGLIB_SSA_XAUUSD!$A$2:$A$2401,1)))</f>
        <v/>
      </c>
      <c r="C2096">
        <f>IF($A2096="","",INDEX(ALGLIB_SSA_XAUUSD!$C$2:$C$2401,MATCH($A2096,ALGLIB_SSA_XAUUSD!$A$2:$A$2401,1)))</f>
        <v/>
      </c>
      <c r="D2096" s="14">
        <f>IF($A2096="","",INT((ROW()-2)/12)+1)</f>
        <v/>
      </c>
      <c r="E2096" s="14">
        <f>IF(AND(E2102&lt;&gt;"",D2102=D2090+1),E2090+(E2102-E2090)*6/12,"")</f>
        <v/>
      </c>
      <c r="F2096" s="14">
        <f>IF(AND(F2102&lt;&gt;"",D2102=D2090+1),F2090+(F2102-F2090)*6/12,"")</f>
        <v/>
      </c>
      <c r="G2096" s="14">
        <f>IF(AND(G2102&lt;&gt;"",D2102=D2090+1),G2090+(G2102-G2090)*6/12,"")</f>
        <v/>
      </c>
      <c r="H2096" s="14">
        <f>IF(AND(H2102&lt;&gt;"",D2102=D2090+1),H2090+(H2102-H2090)*6/12,"")</f>
        <v/>
      </c>
      <c r="I2096" s="14">
        <f>IF(AND(L2102&lt;&gt;"",D2102=D2090+1),I2090+(I2102-I2090)*6/12,"")</f>
        <v/>
      </c>
      <c r="J2096">
        <f>_xlfn.XLOOKUP($A2096,ALGLIB_SSA_XAUUSD!$AA$2:$AA$2401,ALGLIB_SSA_XAUUSD!$P$2:$P$2401,"",0)</f>
        <v/>
      </c>
      <c r="K2096">
        <f>_xlfn.XLOOKUP($A2096,ALGLIB_SSA_XAUUSD!$AA$2:$AA$2401,ALGLIB_SSA_XAUUSD!$Q$2:$Q$2401,"",0)</f>
        <v/>
      </c>
      <c r="L2096">
        <f>_xlfn.XLOOKUP($A2096,ALGLIB_SSA_XAUUSD!$AA$2:$AA$2401,ALGLIB_SSA_XAUUSD!$R$2:$R$2401,"",0)</f>
        <v/>
      </c>
      <c r="M2096">
        <f>_xlfn.XLOOKUP($A2096,ALGLIB_SSA_XAUUSD!$AA$2:$AA$2401,ALGLIB_SSA_XAUUSD!$S$2:$S$2401,"",0)</f>
        <v/>
      </c>
      <c r="N2096">
        <f>_xlfn.XLOOKUP($A2096,ALGLIB_SSA_XAUUSD!$AA$2:$AA$2401,ALGLIB_SSA_XAUUSD!$T$2:$T$2401,"",0)</f>
        <v/>
      </c>
      <c r="O2096">
        <f>_xlfn.XLOOKUP($A2096,ALGLIB_SSA_XAUUSD!$AA$2:$AA$2401,ALGLIB_SSA_XAUUSD!$U$2:$U$2401,"",0)</f>
        <v/>
      </c>
      <c r="P2096">
        <f>_xlfn.XLOOKUP($A2096,ALGLIB_SSA_XAUUSD!$AA$2:$AA$2401,ALGLIB_SSA_XAUUSD!$V$2:$V$2401,"",0)</f>
        <v/>
      </c>
      <c r="S2096">
        <f>A2096</f>
        <v/>
      </c>
      <c r="T2096">
        <f>J2096</f>
        <v/>
      </c>
      <c r="U2096">
        <f>K2096</f>
        <v/>
      </c>
      <c r="V2096" s="14">
        <f>IF($A2096="","",MOD(ROW()-2,12)+1)</f>
        <v/>
      </c>
      <c r="W2096">
        <f>L2096</f>
        <v/>
      </c>
      <c r="X2096" s="14">
        <f>IF(F2096="","",F2096)</f>
        <v/>
      </c>
      <c r="Y2096" s="14">
        <f>IF(G2096="","",G2096)</f>
        <v/>
      </c>
      <c r="Z2096">
        <f>M2096</f>
        <v/>
      </c>
      <c r="AA2096">
        <f>N2096</f>
        <v/>
      </c>
      <c r="AB2096" s="14">
        <f>IF(H2096="","",H2096)</f>
        <v/>
      </c>
      <c r="AC2096">
        <f>O2096</f>
        <v/>
      </c>
      <c r="AD2096" s="14">
        <f>IF(I2096="","",I2096)</f>
        <v/>
      </c>
      <c r="AE2096">
        <f>P2096</f>
        <v/>
      </c>
      <c r="AH2096">
        <f>IF(S2096&lt;&gt;"",S2096,AH2095+900)</f>
        <v/>
      </c>
      <c r="AI2096">
        <f>IF(T2096&lt;&gt;"",T2096,AI2095)</f>
        <v/>
      </c>
      <c r="AJ2096">
        <f>IF(U2096&lt;&gt;"",U2096,AJ2095)</f>
        <v/>
      </c>
      <c r="AK2096">
        <f>IF(W2096&lt;&gt;"",W2096,"")</f>
        <v/>
      </c>
      <c r="AL2096" s="14">
        <f>IF(X2096&lt;&gt;"",X2096,"")</f>
        <v/>
      </c>
      <c r="AM2096" s="14">
        <f>IF(Y2096&lt;&gt;"",Y2096,"")</f>
        <v/>
      </c>
      <c r="AN2096" s="14">
        <f>IF(OR(AL2096="",AM2096=""),"",AL2096-AM2096)</f>
        <v/>
      </c>
      <c r="AO2096">
        <f>IF(AN2096="","",IF(AN2096&gt;0,"Bullish","Bearish"))</f>
        <v/>
      </c>
      <c r="AP2096">
        <f>IF(AO2096="",AP2095,AO2096)</f>
        <v/>
      </c>
      <c r="AQ2096" s="14">
        <f>IF(AB2096&lt;&gt;"",AB2096,"")</f>
        <v/>
      </c>
      <c r="AR2096" s="14">
        <f>IF(AD2096&lt;&gt;"",AD2096,"")</f>
        <v/>
      </c>
      <c r="AS2096">
        <f>IF(AS2095+1=13,1,AS2095+1)</f>
        <v/>
      </c>
      <c r="AT2096">
        <f>IFERROR(IF(SLOPE($AQ$2078:$AQ$2089,$AS$2078:$AS$2089)&gt;0,MIN(3,ABS(SLOPE($AQ$2078:$AQ$2089,$AS$2078:$AS$2089))),IF(SLOPE($AQ$2078:$AQ$2089,$AS$2078:$AS$2089)&lt;-0.5,-0.5,0)),0)</f>
        <v/>
      </c>
      <c r="AU2096">
        <f>IFERROR(IF(SLOPE($AR$2078:$AR$2089,$AS$2078:$AS$2089)&lt;0,MAX(-3,-ABS(SLOPE($AR$2078:$AR$2089,$AS$2078:$AS$2089))),IF(SLOPE($AR$2078:$AR$2089,$AS$2078:$AS$2089)&gt;0.5,0.5,0)),0)</f>
        <v/>
      </c>
      <c r="AV2096">
        <f>($AQ$2090+(AT2096*(AS2096-1)))</f>
        <v/>
      </c>
      <c r="AW2096">
        <f>($AR$2090+(AU2096*(AS2096-1)))</f>
        <v/>
      </c>
      <c r="AX2096">
        <f>IF(AT2096&gt;0,AV2096+AT2096,AV2096)</f>
        <v/>
      </c>
      <c r="AY2096">
        <f>IF(AU2096&lt;0,AW2096+AU2096,AW2096)</f>
        <v/>
      </c>
      <c r="BA2096" s="14">
        <f>IFERROR(AX2096-AQ2096,"")</f>
        <v/>
      </c>
      <c r="BB2096" s="14">
        <f>IFERROR(AY2096-AR2096,"")</f>
        <v/>
      </c>
      <c r="BD2096">
        <f>AH2096</f>
        <v/>
      </c>
      <c r="BE2096">
        <f>AI2096</f>
        <v/>
      </c>
      <c r="BF2096">
        <f>AJ2096</f>
        <v/>
      </c>
      <c r="BG2096" s="14">
        <f>L2096</f>
        <v/>
      </c>
      <c r="BH2096" s="14">
        <f>IF(X2096="","",X2096)</f>
        <v/>
      </c>
      <c r="BI2096" s="14">
        <f>IF(Y2096="","",Y2096)</f>
        <v/>
      </c>
      <c r="BJ2096">
        <f>Z2096</f>
        <v/>
      </c>
      <c r="BK2096">
        <f>AA2096</f>
        <v/>
      </c>
      <c r="BL2096">
        <f>IFERROR(AX2096,"")</f>
        <v/>
      </c>
      <c r="BM2096">
        <f>IFERROR(AY2096,"")</f>
        <v/>
      </c>
    </row>
    <row r="2097" ht="14.25" customHeight="1">
      <c r="A2097">
        <f>ALGLIB_SSA_XAUUSD!AA2097</f>
        <v/>
      </c>
      <c r="B2097">
        <f>IF($A2097="","",INDEX(ALGLIB_SSA_XAUUSD!$B$2:$B$2401,MATCH($A2097,ALGLIB_SSA_XAUUSD!$A$2:$A$2401,1)))</f>
        <v/>
      </c>
      <c r="C2097">
        <f>IF($A2097="","",INDEX(ALGLIB_SSA_XAUUSD!$C$2:$C$2401,MATCH($A2097,ALGLIB_SSA_XAUUSD!$A$2:$A$2401,1)))</f>
        <v/>
      </c>
      <c r="D2097" s="14">
        <f>IF($A2097="","",INT((ROW()-2)/12)+1)</f>
        <v/>
      </c>
      <c r="E2097" s="14">
        <f>IF(AND(E2102&lt;&gt;"",D2102=D2090+1),E2090+(E2102-E2090)*7/12,"")</f>
        <v/>
      </c>
      <c r="F2097" s="14">
        <f>IF(AND(F2102&lt;&gt;"",D2102=D2090+1),F2090+(F2102-F2090)*7/12,"")</f>
        <v/>
      </c>
      <c r="G2097" s="14">
        <f>IF(AND(G2102&lt;&gt;"",D2102=D2090+1),G2090+(G2102-G2090)*7/12,"")</f>
        <v/>
      </c>
      <c r="H2097" s="14">
        <f>IF(AND(H2102&lt;&gt;"",D2102=D2090+1),H2090+(H2102-H2090)*7/12,"")</f>
        <v/>
      </c>
      <c r="I2097" s="14">
        <f>IF(AND(L2102&lt;&gt;"",D2102=D2090+1),I2090+(I2102-I2090)*7/12,"")</f>
        <v/>
      </c>
      <c r="J2097">
        <f>_xlfn.XLOOKUP($A2097,ALGLIB_SSA_XAUUSD!$AA$2:$AA$2401,ALGLIB_SSA_XAUUSD!$P$2:$P$2401,"",0)</f>
        <v/>
      </c>
      <c r="K2097">
        <f>_xlfn.XLOOKUP($A2097,ALGLIB_SSA_XAUUSD!$AA$2:$AA$2401,ALGLIB_SSA_XAUUSD!$Q$2:$Q$2401,"",0)</f>
        <v/>
      </c>
      <c r="L2097">
        <f>_xlfn.XLOOKUP($A2097,ALGLIB_SSA_XAUUSD!$AA$2:$AA$2401,ALGLIB_SSA_XAUUSD!$R$2:$R$2401,"",0)</f>
        <v/>
      </c>
      <c r="M2097">
        <f>_xlfn.XLOOKUP($A2097,ALGLIB_SSA_XAUUSD!$AA$2:$AA$2401,ALGLIB_SSA_XAUUSD!$S$2:$S$2401,"",0)</f>
        <v/>
      </c>
      <c r="N2097">
        <f>_xlfn.XLOOKUP($A2097,ALGLIB_SSA_XAUUSD!$AA$2:$AA$2401,ALGLIB_SSA_XAUUSD!$T$2:$T$2401,"",0)</f>
        <v/>
      </c>
      <c r="O2097">
        <f>_xlfn.XLOOKUP($A2097,ALGLIB_SSA_XAUUSD!$AA$2:$AA$2401,ALGLIB_SSA_XAUUSD!$U$2:$U$2401,"",0)</f>
        <v/>
      </c>
      <c r="P2097">
        <f>_xlfn.XLOOKUP($A2097,ALGLIB_SSA_XAUUSD!$AA$2:$AA$2401,ALGLIB_SSA_XAUUSD!$V$2:$V$2401,"",0)</f>
        <v/>
      </c>
      <c r="S2097">
        <f>A2097</f>
        <v/>
      </c>
      <c r="T2097">
        <f>J2097</f>
        <v/>
      </c>
      <c r="U2097">
        <f>K2097</f>
        <v/>
      </c>
      <c r="V2097" s="14">
        <f>IF($A2097="","",MOD(ROW()-2,12)+1)</f>
        <v/>
      </c>
      <c r="W2097">
        <f>L2097</f>
        <v/>
      </c>
      <c r="X2097" s="14">
        <f>IF(F2097="","",F2097)</f>
        <v/>
      </c>
      <c r="Y2097" s="14">
        <f>IF(G2097="","",G2097)</f>
        <v/>
      </c>
      <c r="Z2097">
        <f>M2097</f>
        <v/>
      </c>
      <c r="AA2097">
        <f>N2097</f>
        <v/>
      </c>
      <c r="AB2097" s="14">
        <f>IF(H2097="","",H2097)</f>
        <v/>
      </c>
      <c r="AC2097">
        <f>O2097</f>
        <v/>
      </c>
      <c r="AD2097" s="14">
        <f>IF(I2097="","",I2097)</f>
        <v/>
      </c>
      <c r="AE2097">
        <f>P2097</f>
        <v/>
      </c>
      <c r="AH2097">
        <f>IF(S2097&lt;&gt;"",S2097,AH2096+900)</f>
        <v/>
      </c>
      <c r="AI2097">
        <f>IF(T2097&lt;&gt;"",T2097,AI2096)</f>
        <v/>
      </c>
      <c r="AJ2097">
        <f>IF(U2097&lt;&gt;"",U2097,AJ2096)</f>
        <v/>
      </c>
      <c r="AK2097">
        <f>IF(W2097&lt;&gt;"",W2097,"")</f>
        <v/>
      </c>
      <c r="AL2097" s="14">
        <f>IF(X2097&lt;&gt;"",X2097,"")</f>
        <v/>
      </c>
      <c r="AM2097" s="14">
        <f>IF(Y2097&lt;&gt;"",Y2097,"")</f>
        <v/>
      </c>
      <c r="AN2097" s="14">
        <f>IF(OR(AL2097="",AM2097=""),"",AL2097-AM2097)</f>
        <v/>
      </c>
      <c r="AO2097">
        <f>IF(AN2097="","",IF(AN2097&gt;0,"Bullish","Bearish"))</f>
        <v/>
      </c>
      <c r="AP2097">
        <f>IF(AO2097="",AP2096,AO2097)</f>
        <v/>
      </c>
      <c r="AQ2097" s="14">
        <f>IF(AB2097&lt;&gt;"",AB2097,"")</f>
        <v/>
      </c>
      <c r="AR2097" s="14">
        <f>IF(AD2097&lt;&gt;"",AD2097,"")</f>
        <v/>
      </c>
      <c r="AS2097">
        <f>IF(AS2096+1=13,1,AS2096+1)</f>
        <v/>
      </c>
      <c r="AT2097">
        <f>IFERROR(IF(SLOPE($AQ$2078:$AQ$2089,$AS$2078:$AS$2089)&gt;0,MIN(3,ABS(SLOPE($AQ$2078:$AQ$2089,$AS$2078:$AS$2089))),IF(SLOPE($AQ$2078:$AQ$2089,$AS$2078:$AS$2089)&lt;-0.5,-0.5,0)),0)</f>
        <v/>
      </c>
      <c r="AU2097">
        <f>IFERROR(IF(SLOPE($AR$2078:$AR$2089,$AS$2078:$AS$2089)&lt;0,MAX(-3,-ABS(SLOPE($AR$2078:$AR$2089,$AS$2078:$AS$2089))),IF(SLOPE($AR$2078:$AR$2089,$AS$2078:$AS$2089)&gt;0.5,0.5,0)),0)</f>
        <v/>
      </c>
      <c r="AV2097">
        <f>($AQ$2090+(AT2097*(AS2097-1)))</f>
        <v/>
      </c>
      <c r="AW2097">
        <f>($AR$2090+(AU2097*(AS2097-1)))</f>
        <v/>
      </c>
      <c r="AX2097">
        <f>IF(AT2097&gt;0,AV2097+AT2097,AV2097)</f>
        <v/>
      </c>
      <c r="AY2097">
        <f>IF(AU2097&lt;0,AW2097+AU2097,AW2097)</f>
        <v/>
      </c>
      <c r="BA2097" s="14">
        <f>IFERROR(AX2097-AQ2097,"")</f>
        <v/>
      </c>
      <c r="BB2097" s="14">
        <f>IFERROR(AY2097-AR2097,"")</f>
        <v/>
      </c>
      <c r="BD2097">
        <f>AH2097</f>
        <v/>
      </c>
      <c r="BE2097">
        <f>AI2097</f>
        <v/>
      </c>
      <c r="BF2097">
        <f>AJ2097</f>
        <v/>
      </c>
      <c r="BG2097" s="14">
        <f>L2097</f>
        <v/>
      </c>
      <c r="BH2097" s="14">
        <f>IF(X2097="","",X2097)</f>
        <v/>
      </c>
      <c r="BI2097" s="14">
        <f>IF(Y2097="","",Y2097)</f>
        <v/>
      </c>
      <c r="BJ2097">
        <f>Z2097</f>
        <v/>
      </c>
      <c r="BK2097">
        <f>AA2097</f>
        <v/>
      </c>
      <c r="BL2097">
        <f>IFERROR(AX2097,"")</f>
        <v/>
      </c>
      <c r="BM2097">
        <f>IFERROR(AY2097,"")</f>
        <v/>
      </c>
    </row>
    <row r="2098" ht="14.25" customHeight="1">
      <c r="A2098">
        <f>ALGLIB_SSA_XAUUSD!AA2098</f>
        <v/>
      </c>
      <c r="B2098">
        <f>IF($A2098="","",INDEX(ALGLIB_SSA_XAUUSD!$B$2:$B$2401,MATCH($A2098,ALGLIB_SSA_XAUUSD!$A$2:$A$2401,1)))</f>
        <v/>
      </c>
      <c r="C2098">
        <f>IF($A2098="","",INDEX(ALGLIB_SSA_XAUUSD!$C$2:$C$2401,MATCH($A2098,ALGLIB_SSA_XAUUSD!$A$2:$A$2401,1)))</f>
        <v/>
      </c>
      <c r="D2098" s="14">
        <f>IF($A2098="","",INT((ROW()-2)/12)+1)</f>
        <v/>
      </c>
      <c r="E2098" s="14">
        <f>IF(AND(E2102&lt;&gt;"",D2102=D2090+1),E2090+(E2102-E2090)*8/12,"")</f>
        <v/>
      </c>
      <c r="F2098" s="14">
        <f>IF(AND(F2102&lt;&gt;"",D2102=D2090+1),F2090+(F2102-F2090)*8/12,"")</f>
        <v/>
      </c>
      <c r="G2098" s="14">
        <f>IF(AND(G2102&lt;&gt;"",D2102=D2090+1),G2090+(G2102-G2090)*8/12,"")</f>
        <v/>
      </c>
      <c r="H2098" s="14">
        <f>IF(AND(H2102&lt;&gt;"",D2102=D2090+1),H2090+(H2102-H2090)*8/12,"")</f>
        <v/>
      </c>
      <c r="I2098" s="14">
        <f>IF(AND(L2102&lt;&gt;"",D2102=D2090+1),I2090+(I2102-I2090)*8/12,"")</f>
        <v/>
      </c>
      <c r="J2098">
        <f>_xlfn.XLOOKUP($A2098,ALGLIB_SSA_XAUUSD!$AA$2:$AA$2401,ALGLIB_SSA_XAUUSD!$P$2:$P$2401,"",0)</f>
        <v/>
      </c>
      <c r="K2098">
        <f>_xlfn.XLOOKUP($A2098,ALGLIB_SSA_XAUUSD!$AA$2:$AA$2401,ALGLIB_SSA_XAUUSD!$Q$2:$Q$2401,"",0)</f>
        <v/>
      </c>
      <c r="L2098">
        <f>_xlfn.XLOOKUP($A2098,ALGLIB_SSA_XAUUSD!$AA$2:$AA$2401,ALGLIB_SSA_XAUUSD!$R$2:$R$2401,"",0)</f>
        <v/>
      </c>
      <c r="M2098">
        <f>_xlfn.XLOOKUP($A2098,ALGLIB_SSA_XAUUSD!$AA$2:$AA$2401,ALGLIB_SSA_XAUUSD!$S$2:$S$2401,"",0)</f>
        <v/>
      </c>
      <c r="N2098">
        <f>_xlfn.XLOOKUP($A2098,ALGLIB_SSA_XAUUSD!$AA$2:$AA$2401,ALGLIB_SSA_XAUUSD!$T$2:$T$2401,"",0)</f>
        <v/>
      </c>
      <c r="O2098">
        <f>_xlfn.XLOOKUP($A2098,ALGLIB_SSA_XAUUSD!$AA$2:$AA$2401,ALGLIB_SSA_XAUUSD!$U$2:$U$2401,"",0)</f>
        <v/>
      </c>
      <c r="P2098">
        <f>_xlfn.XLOOKUP($A2098,ALGLIB_SSA_XAUUSD!$AA$2:$AA$2401,ALGLIB_SSA_XAUUSD!$V$2:$V$2401,"",0)</f>
        <v/>
      </c>
      <c r="S2098">
        <f>A2098</f>
        <v/>
      </c>
      <c r="T2098">
        <f>J2098</f>
        <v/>
      </c>
      <c r="U2098">
        <f>K2098</f>
        <v/>
      </c>
      <c r="V2098" s="14">
        <f>IF($A2098="","",MOD(ROW()-2,12)+1)</f>
        <v/>
      </c>
      <c r="W2098">
        <f>L2098</f>
        <v/>
      </c>
      <c r="X2098" s="14">
        <f>IF(F2098="","",F2098)</f>
        <v/>
      </c>
      <c r="Y2098" s="14">
        <f>IF(G2098="","",G2098)</f>
        <v/>
      </c>
      <c r="Z2098">
        <f>M2098</f>
        <v/>
      </c>
      <c r="AA2098">
        <f>N2098</f>
        <v/>
      </c>
      <c r="AB2098" s="14">
        <f>IF(H2098="","",H2098)</f>
        <v/>
      </c>
      <c r="AC2098">
        <f>O2098</f>
        <v/>
      </c>
      <c r="AD2098" s="14">
        <f>IF(I2098="","",I2098)</f>
        <v/>
      </c>
      <c r="AE2098">
        <f>P2098</f>
        <v/>
      </c>
      <c r="AH2098">
        <f>IF(S2098&lt;&gt;"",S2098,AH2097+900)</f>
        <v/>
      </c>
      <c r="AI2098">
        <f>IF(T2098&lt;&gt;"",T2098,AI2097)</f>
        <v/>
      </c>
      <c r="AJ2098">
        <f>IF(U2098&lt;&gt;"",U2098,AJ2097)</f>
        <v/>
      </c>
      <c r="AK2098">
        <f>IF(W2098&lt;&gt;"",W2098,"")</f>
        <v/>
      </c>
      <c r="AL2098" s="14">
        <f>IF(X2098&lt;&gt;"",X2098,"")</f>
        <v/>
      </c>
      <c r="AM2098" s="14">
        <f>IF(Y2098&lt;&gt;"",Y2098,"")</f>
        <v/>
      </c>
      <c r="AN2098" s="14">
        <f>IF(OR(AL2098="",AM2098=""),"",AL2098-AM2098)</f>
        <v/>
      </c>
      <c r="AO2098">
        <f>IF(AN2098="","",IF(AN2098&gt;0,"Bullish","Bearish"))</f>
        <v/>
      </c>
      <c r="AP2098">
        <f>IF(AO2098="",AP2097,AO2098)</f>
        <v/>
      </c>
      <c r="AQ2098" s="14">
        <f>IF(AB2098&lt;&gt;"",AB2098,"")</f>
        <v/>
      </c>
      <c r="AR2098" s="14">
        <f>IF(AD2098&lt;&gt;"",AD2098,"")</f>
        <v/>
      </c>
      <c r="AS2098">
        <f>IF(AS2097+1=13,1,AS2097+1)</f>
        <v/>
      </c>
      <c r="AT2098">
        <f>IFERROR(IF(SLOPE($AQ$2078:$AQ$2089,$AS$2078:$AS$2089)&gt;0,MIN(3,ABS(SLOPE($AQ$2078:$AQ$2089,$AS$2078:$AS$2089))),IF(SLOPE($AQ$2078:$AQ$2089,$AS$2078:$AS$2089)&lt;-0.5,-0.5,0)),0)</f>
        <v/>
      </c>
      <c r="AU2098">
        <f>IFERROR(IF(SLOPE($AR$2078:$AR$2089,$AS$2078:$AS$2089)&lt;0,MAX(-3,-ABS(SLOPE($AR$2078:$AR$2089,$AS$2078:$AS$2089))),IF(SLOPE($AR$2078:$AR$2089,$AS$2078:$AS$2089)&gt;0.5,0.5,0)),0)</f>
        <v/>
      </c>
      <c r="AV2098">
        <f>($AQ$2090+(AT2098*(AS2098-1)))</f>
        <v/>
      </c>
      <c r="AW2098">
        <f>($AR$2090+(AU2098*(AS2098-1)))</f>
        <v/>
      </c>
      <c r="AX2098">
        <f>IF(AT2098&gt;0,AV2098+AT2098,AV2098)</f>
        <v/>
      </c>
      <c r="AY2098">
        <f>IF(AU2098&lt;0,AW2098+AU2098,AW2098)</f>
        <v/>
      </c>
      <c r="BA2098" s="14">
        <f>IFERROR(AX2098-AQ2098,"")</f>
        <v/>
      </c>
      <c r="BB2098" s="14">
        <f>IFERROR(AY2098-AR2098,"")</f>
        <v/>
      </c>
      <c r="BD2098">
        <f>AH2098</f>
        <v/>
      </c>
      <c r="BE2098">
        <f>AI2098</f>
        <v/>
      </c>
      <c r="BF2098">
        <f>AJ2098</f>
        <v/>
      </c>
      <c r="BG2098" s="14">
        <f>L2098</f>
        <v/>
      </c>
      <c r="BH2098" s="14">
        <f>IF(X2098="","",X2098)</f>
        <v/>
      </c>
      <c r="BI2098" s="14">
        <f>IF(Y2098="","",Y2098)</f>
        <v/>
      </c>
      <c r="BJ2098">
        <f>Z2098</f>
        <v/>
      </c>
      <c r="BK2098">
        <f>AA2098</f>
        <v/>
      </c>
      <c r="BL2098">
        <f>IFERROR(AX2098,"")</f>
        <v/>
      </c>
      <c r="BM2098">
        <f>IFERROR(AY2098,"")</f>
        <v/>
      </c>
    </row>
    <row r="2099" ht="14.25" customHeight="1">
      <c r="A2099">
        <f>ALGLIB_SSA_XAUUSD!AA2099</f>
        <v/>
      </c>
      <c r="B2099">
        <f>IF($A2099="","",INDEX(ALGLIB_SSA_XAUUSD!$B$2:$B$2401,MATCH($A2099,ALGLIB_SSA_XAUUSD!$A$2:$A$2401,1)))</f>
        <v/>
      </c>
      <c r="C2099">
        <f>IF($A2099="","",INDEX(ALGLIB_SSA_XAUUSD!$C$2:$C$2401,MATCH($A2099,ALGLIB_SSA_XAUUSD!$A$2:$A$2401,1)))</f>
        <v/>
      </c>
      <c r="D2099" s="14">
        <f>IF($A2099="","",INT((ROW()-2)/12)+1)</f>
        <v/>
      </c>
      <c r="E2099" s="14">
        <f>IF(AND(E2102&lt;&gt;"",D2102=D2090+1),E2090+(E2102-E2090)*9/12,"")</f>
        <v/>
      </c>
      <c r="F2099" s="14">
        <f>IF(AND(F2102&lt;&gt;"",D2102=D2090+1),F2090+(F2102-F2090)*9/12,"")</f>
        <v/>
      </c>
      <c r="G2099" s="14">
        <f>IF(AND(G2102&lt;&gt;"",D2102=D2090+1),G2090+(G2102-G2090)*9/12,"")</f>
        <v/>
      </c>
      <c r="H2099" s="14">
        <f>IF(AND(H2102&lt;&gt;"",D2102=D2090+1),H2090+(H2102-H2090)*9/12,"")</f>
        <v/>
      </c>
      <c r="I2099" s="14">
        <f>IF(AND(L2102&lt;&gt;"",D2102=D2090+1),I2090+(I2102-I2090)*9/12,"")</f>
        <v/>
      </c>
      <c r="J2099">
        <f>_xlfn.XLOOKUP($A2099,ALGLIB_SSA_XAUUSD!$AA$2:$AA$2401,ALGLIB_SSA_XAUUSD!$P$2:$P$2401,"",0)</f>
        <v/>
      </c>
      <c r="K2099">
        <f>_xlfn.XLOOKUP($A2099,ALGLIB_SSA_XAUUSD!$AA$2:$AA$2401,ALGLIB_SSA_XAUUSD!$Q$2:$Q$2401,"",0)</f>
        <v/>
      </c>
      <c r="L2099">
        <f>_xlfn.XLOOKUP($A2099,ALGLIB_SSA_XAUUSD!$AA$2:$AA$2401,ALGLIB_SSA_XAUUSD!$R$2:$R$2401,"",0)</f>
        <v/>
      </c>
      <c r="M2099">
        <f>_xlfn.XLOOKUP($A2099,ALGLIB_SSA_XAUUSD!$AA$2:$AA$2401,ALGLIB_SSA_XAUUSD!$S$2:$S$2401,"",0)</f>
        <v/>
      </c>
      <c r="N2099">
        <f>_xlfn.XLOOKUP($A2099,ALGLIB_SSA_XAUUSD!$AA$2:$AA$2401,ALGLIB_SSA_XAUUSD!$T$2:$T$2401,"",0)</f>
        <v/>
      </c>
      <c r="O2099">
        <f>_xlfn.XLOOKUP($A2099,ALGLIB_SSA_XAUUSD!$AA$2:$AA$2401,ALGLIB_SSA_XAUUSD!$U$2:$U$2401,"",0)</f>
        <v/>
      </c>
      <c r="P2099">
        <f>_xlfn.XLOOKUP($A2099,ALGLIB_SSA_XAUUSD!$AA$2:$AA$2401,ALGLIB_SSA_XAUUSD!$V$2:$V$2401,"",0)</f>
        <v/>
      </c>
      <c r="S2099">
        <f>A2099</f>
        <v/>
      </c>
      <c r="T2099">
        <f>J2099</f>
        <v/>
      </c>
      <c r="U2099">
        <f>K2099</f>
        <v/>
      </c>
      <c r="V2099" s="14">
        <f>IF($A2099="","",MOD(ROW()-2,12)+1)</f>
        <v/>
      </c>
      <c r="W2099">
        <f>L2099</f>
        <v/>
      </c>
      <c r="X2099" s="14">
        <f>IF(F2099="","",F2099)</f>
        <v/>
      </c>
      <c r="Y2099" s="14">
        <f>IF(G2099="","",G2099)</f>
        <v/>
      </c>
      <c r="Z2099">
        <f>M2099</f>
        <v/>
      </c>
      <c r="AA2099">
        <f>N2099</f>
        <v/>
      </c>
      <c r="AB2099" s="14">
        <f>IF(H2099="","",H2099)</f>
        <v/>
      </c>
      <c r="AC2099">
        <f>O2099</f>
        <v/>
      </c>
      <c r="AD2099" s="14">
        <f>IF(I2099="","",I2099)</f>
        <v/>
      </c>
      <c r="AE2099">
        <f>P2099</f>
        <v/>
      </c>
      <c r="AH2099">
        <f>IF(S2099&lt;&gt;"",S2099,AH2098+900)</f>
        <v/>
      </c>
      <c r="AI2099">
        <f>IF(T2099&lt;&gt;"",T2099,AI2098)</f>
        <v/>
      </c>
      <c r="AJ2099">
        <f>IF(U2099&lt;&gt;"",U2099,AJ2098)</f>
        <v/>
      </c>
      <c r="AK2099">
        <f>IF(W2099&lt;&gt;"",W2099,"")</f>
        <v/>
      </c>
      <c r="AL2099" s="14">
        <f>IF(X2099&lt;&gt;"",X2099,"")</f>
        <v/>
      </c>
      <c r="AM2099" s="14">
        <f>IF(Y2099&lt;&gt;"",Y2099,"")</f>
        <v/>
      </c>
      <c r="AN2099" s="14">
        <f>IF(OR(AL2099="",AM2099=""),"",AL2099-AM2099)</f>
        <v/>
      </c>
      <c r="AO2099">
        <f>IF(AN2099="","",IF(AN2099&gt;0,"Bullish","Bearish"))</f>
        <v/>
      </c>
      <c r="AP2099">
        <f>IF(AO2099="",AP2098,AO2099)</f>
        <v/>
      </c>
      <c r="AQ2099" s="14">
        <f>IF(AB2099&lt;&gt;"",AB2099,"")</f>
        <v/>
      </c>
      <c r="AR2099" s="14">
        <f>IF(AD2099&lt;&gt;"",AD2099,"")</f>
        <v/>
      </c>
      <c r="AS2099">
        <f>IF(AS2098+1=13,1,AS2098+1)</f>
        <v/>
      </c>
      <c r="AT2099">
        <f>IFERROR(IF(SLOPE($AQ$2078:$AQ$2089,$AS$2078:$AS$2089)&gt;0,MIN(3,ABS(SLOPE($AQ$2078:$AQ$2089,$AS$2078:$AS$2089))),IF(SLOPE($AQ$2078:$AQ$2089,$AS$2078:$AS$2089)&lt;-0.5,-0.5,0)),0)</f>
        <v/>
      </c>
      <c r="AU2099">
        <f>IFERROR(IF(SLOPE($AR$2078:$AR$2089,$AS$2078:$AS$2089)&lt;0,MAX(-3,-ABS(SLOPE($AR$2078:$AR$2089,$AS$2078:$AS$2089))),IF(SLOPE($AR$2078:$AR$2089,$AS$2078:$AS$2089)&gt;0.5,0.5,0)),0)</f>
        <v/>
      </c>
      <c r="AV2099">
        <f>($AQ$2090+(AT2099*(AS2099-1)))</f>
        <v/>
      </c>
      <c r="AW2099">
        <f>($AR$2090+(AU2099*(AS2099-1)))</f>
        <v/>
      </c>
      <c r="AX2099">
        <f>IF(AT2099&gt;0,AV2099+AT2099,AV2099)</f>
        <v/>
      </c>
      <c r="AY2099">
        <f>IF(AU2099&lt;0,AW2099+AU2099,AW2099)</f>
        <v/>
      </c>
      <c r="BA2099" s="14">
        <f>IFERROR(AX2099-AQ2099,"")</f>
        <v/>
      </c>
      <c r="BB2099" s="14">
        <f>IFERROR(AY2099-AR2099,"")</f>
        <v/>
      </c>
      <c r="BD2099">
        <f>AH2099</f>
        <v/>
      </c>
      <c r="BE2099">
        <f>AI2099</f>
        <v/>
      </c>
      <c r="BF2099">
        <f>AJ2099</f>
        <v/>
      </c>
      <c r="BG2099" s="14">
        <f>L2099</f>
        <v/>
      </c>
      <c r="BH2099" s="14">
        <f>IF(X2099="","",X2099)</f>
        <v/>
      </c>
      <c r="BI2099" s="14">
        <f>IF(Y2099="","",Y2099)</f>
        <v/>
      </c>
      <c r="BJ2099">
        <f>Z2099</f>
        <v/>
      </c>
      <c r="BK2099">
        <f>AA2099</f>
        <v/>
      </c>
      <c r="BL2099">
        <f>IFERROR(AX2099,"")</f>
        <v/>
      </c>
      <c r="BM2099">
        <f>IFERROR(AY2099,"")</f>
        <v/>
      </c>
    </row>
    <row r="2100" ht="14.25" customHeight="1">
      <c r="A2100">
        <f>ALGLIB_SSA_XAUUSD!AA2100</f>
        <v/>
      </c>
      <c r="B2100">
        <f>IF($A2100="","",INDEX(ALGLIB_SSA_XAUUSD!$B$2:$B$2401,MATCH($A2100,ALGLIB_SSA_XAUUSD!$A$2:$A$2401,1)))</f>
        <v/>
      </c>
      <c r="C2100">
        <f>IF($A2100="","",INDEX(ALGLIB_SSA_XAUUSD!$C$2:$C$2401,MATCH($A2100,ALGLIB_SSA_XAUUSD!$A$2:$A$2401,1)))</f>
        <v/>
      </c>
      <c r="D2100" s="14">
        <f>IF($A2100="","",INT((ROW()-2)/12)+1)</f>
        <v/>
      </c>
      <c r="E2100" s="14">
        <f>IF(AND(E2102&lt;&gt;"",D2102=D2090+1),E2090+(E2102-E2090)*10/12,"")</f>
        <v/>
      </c>
      <c r="F2100" s="14">
        <f>IF(AND(F2102&lt;&gt;"",D2102=D2090+1),F2090+(F2102-F2090)*10/12,"")</f>
        <v/>
      </c>
      <c r="G2100" s="14">
        <f>IF(AND(G2102&lt;&gt;"",D2102=D2090+1),G2090+(G2102-G2090)*10/12,"")</f>
        <v/>
      </c>
      <c r="H2100" s="14">
        <f>IF(AND(H2102&lt;&gt;"",D2102=D2090+1),H2090+(H2102-H2090)*10/12,"")</f>
        <v/>
      </c>
      <c r="I2100" s="14">
        <f>IF(AND(L2102&lt;&gt;"",D2102=D2090+1),I2090+(I2102-I2090)*10/12,"")</f>
        <v/>
      </c>
      <c r="J2100">
        <f>_xlfn.XLOOKUP($A2100,ALGLIB_SSA_XAUUSD!$AA$2:$AA$2401,ALGLIB_SSA_XAUUSD!$P$2:$P$2401,"",0)</f>
        <v/>
      </c>
      <c r="K2100">
        <f>_xlfn.XLOOKUP($A2100,ALGLIB_SSA_XAUUSD!$AA$2:$AA$2401,ALGLIB_SSA_XAUUSD!$Q$2:$Q$2401,"",0)</f>
        <v/>
      </c>
      <c r="L2100">
        <f>_xlfn.XLOOKUP($A2100,ALGLIB_SSA_XAUUSD!$AA$2:$AA$2401,ALGLIB_SSA_XAUUSD!$R$2:$R$2401,"",0)</f>
        <v/>
      </c>
      <c r="M2100">
        <f>_xlfn.XLOOKUP($A2100,ALGLIB_SSA_XAUUSD!$AA$2:$AA$2401,ALGLIB_SSA_XAUUSD!$S$2:$S$2401,"",0)</f>
        <v/>
      </c>
      <c r="N2100">
        <f>_xlfn.XLOOKUP($A2100,ALGLIB_SSA_XAUUSD!$AA$2:$AA$2401,ALGLIB_SSA_XAUUSD!$T$2:$T$2401,"",0)</f>
        <v/>
      </c>
      <c r="O2100">
        <f>_xlfn.XLOOKUP($A2100,ALGLIB_SSA_XAUUSD!$AA$2:$AA$2401,ALGLIB_SSA_XAUUSD!$U$2:$U$2401,"",0)</f>
        <v/>
      </c>
      <c r="P2100">
        <f>_xlfn.XLOOKUP($A2100,ALGLIB_SSA_XAUUSD!$AA$2:$AA$2401,ALGLIB_SSA_XAUUSD!$V$2:$V$2401,"",0)</f>
        <v/>
      </c>
      <c r="S2100">
        <f>A2100</f>
        <v/>
      </c>
      <c r="T2100">
        <f>J2100</f>
        <v/>
      </c>
      <c r="U2100">
        <f>K2100</f>
        <v/>
      </c>
      <c r="V2100" s="14">
        <f>IF($A2100="","",MOD(ROW()-2,12)+1)</f>
        <v/>
      </c>
      <c r="W2100">
        <f>L2100</f>
        <v/>
      </c>
      <c r="X2100" s="14">
        <f>IF(F2100="","",F2100)</f>
        <v/>
      </c>
      <c r="Y2100" s="14">
        <f>IF(G2100="","",G2100)</f>
        <v/>
      </c>
      <c r="Z2100">
        <f>M2100</f>
        <v/>
      </c>
      <c r="AA2100">
        <f>N2100</f>
        <v/>
      </c>
      <c r="AB2100" s="14">
        <f>IF(H2100="","",H2100)</f>
        <v/>
      </c>
      <c r="AC2100">
        <f>O2100</f>
        <v/>
      </c>
      <c r="AD2100" s="14">
        <f>IF(I2100="","",I2100)</f>
        <v/>
      </c>
      <c r="AE2100">
        <f>P2100</f>
        <v/>
      </c>
      <c r="AH2100">
        <f>IF(S2100&lt;&gt;"",S2100,AH2099+900)</f>
        <v/>
      </c>
      <c r="AI2100">
        <f>IF(T2100&lt;&gt;"",T2100,AI2099)</f>
        <v/>
      </c>
      <c r="AJ2100">
        <f>IF(U2100&lt;&gt;"",U2100,AJ2099)</f>
        <v/>
      </c>
      <c r="AK2100">
        <f>IF(W2100&lt;&gt;"",W2100,"")</f>
        <v/>
      </c>
      <c r="AL2100" s="14">
        <f>IF(X2100&lt;&gt;"",X2100,"")</f>
        <v/>
      </c>
      <c r="AM2100" s="14">
        <f>IF(Y2100&lt;&gt;"",Y2100,"")</f>
        <v/>
      </c>
      <c r="AN2100" s="14">
        <f>IF(OR(AL2100="",AM2100=""),"",AL2100-AM2100)</f>
        <v/>
      </c>
      <c r="AO2100">
        <f>IF(AN2100="","",IF(AN2100&gt;0,"Bullish","Bearish"))</f>
        <v/>
      </c>
      <c r="AP2100">
        <f>IF(AO2100="",AP2099,AO2100)</f>
        <v/>
      </c>
      <c r="AQ2100" s="14">
        <f>IF(AB2100&lt;&gt;"",AB2100,"")</f>
        <v/>
      </c>
      <c r="AR2100" s="14">
        <f>IF(AD2100&lt;&gt;"",AD2100,"")</f>
        <v/>
      </c>
      <c r="AS2100">
        <f>IF(AS2099+1=13,1,AS2099+1)</f>
        <v/>
      </c>
      <c r="AT2100">
        <f>IFERROR(IF(SLOPE($AQ$2078:$AQ$2089,$AS$2078:$AS$2089)&gt;0,MIN(3,ABS(SLOPE($AQ$2078:$AQ$2089,$AS$2078:$AS$2089))),IF(SLOPE($AQ$2078:$AQ$2089,$AS$2078:$AS$2089)&lt;-0.5,-0.5,0)),0)</f>
        <v/>
      </c>
      <c r="AU2100">
        <f>IFERROR(IF(SLOPE($AR$2078:$AR$2089,$AS$2078:$AS$2089)&lt;0,MAX(-3,-ABS(SLOPE($AR$2078:$AR$2089,$AS$2078:$AS$2089))),IF(SLOPE($AR$2078:$AR$2089,$AS$2078:$AS$2089)&gt;0.5,0.5,0)),0)</f>
        <v/>
      </c>
      <c r="AV2100">
        <f>($AQ$2090+(AT2100*(AS2100-1)))</f>
        <v/>
      </c>
      <c r="AW2100">
        <f>($AR$2090+(AU2100*(AS2100-1)))</f>
        <v/>
      </c>
      <c r="AX2100">
        <f>IF(AT2100&gt;0,AV2100+AT2100,AV2100)</f>
        <v/>
      </c>
      <c r="AY2100">
        <f>IF(AU2100&lt;0,AW2100+AU2100,AW2100)</f>
        <v/>
      </c>
      <c r="BA2100" s="14">
        <f>IFERROR(AX2100-AQ2100,"")</f>
        <v/>
      </c>
      <c r="BB2100" s="14">
        <f>IFERROR(AY2100-AR2100,"")</f>
        <v/>
      </c>
      <c r="BD2100">
        <f>AH2100</f>
        <v/>
      </c>
      <c r="BE2100">
        <f>AI2100</f>
        <v/>
      </c>
      <c r="BF2100">
        <f>AJ2100</f>
        <v/>
      </c>
      <c r="BG2100" s="14">
        <f>L2100</f>
        <v/>
      </c>
      <c r="BH2100" s="14">
        <f>IF(X2100="","",X2100)</f>
        <v/>
      </c>
      <c r="BI2100" s="14">
        <f>IF(Y2100="","",Y2100)</f>
        <v/>
      </c>
      <c r="BJ2100">
        <f>Z2100</f>
        <v/>
      </c>
      <c r="BK2100">
        <f>AA2100</f>
        <v/>
      </c>
      <c r="BL2100">
        <f>IFERROR(AX2100,"")</f>
        <v/>
      </c>
      <c r="BM2100">
        <f>IFERROR(AY2100,"")</f>
        <v/>
      </c>
    </row>
    <row r="2101" ht="14.25" customHeight="1">
      <c r="A2101">
        <f>ALGLIB_SSA_XAUUSD!AA2101</f>
        <v/>
      </c>
      <c r="B2101">
        <f>IF($A2101="","",INDEX(ALGLIB_SSA_XAUUSD!$B$2:$B$2401,MATCH($A2101,ALGLIB_SSA_XAUUSD!$A$2:$A$2401,1)))</f>
        <v/>
      </c>
      <c r="C2101">
        <f>IF($A2101="","",INDEX(ALGLIB_SSA_XAUUSD!$C$2:$C$2401,MATCH($A2101,ALGLIB_SSA_XAUUSD!$A$2:$A$2401,1)))</f>
        <v/>
      </c>
      <c r="D2101" s="14">
        <f>IF($A2101="","",INT((ROW()-2)/12)+1)</f>
        <v/>
      </c>
      <c r="E2101" s="14">
        <f>IF(AND(E2102&lt;&gt;"",D2102=D2090+1),E2090+(E2102-E2090)*11/12,"")</f>
        <v/>
      </c>
      <c r="F2101" s="14">
        <f>IF(AND(F2102&lt;&gt;"",D2102=D2090+1),F2090+(F2102-F2090)*11/12,"")</f>
        <v/>
      </c>
      <c r="G2101" s="14">
        <f>IF(AND(G2102&lt;&gt;"",D2102=D2090+1),G2090+(G2102-G2090)*11/12,"")</f>
        <v/>
      </c>
      <c r="H2101" s="14">
        <f>IF(AND(H2102&lt;&gt;"",D2102=D2090+1),H2090+(H2102-H2090)*11/12,"")</f>
        <v/>
      </c>
      <c r="I2101" s="14">
        <f>IF(AND(L2102&lt;&gt;"",D2102=D2090+1),I2090+(I2102-I2090)*11/12,"")</f>
        <v/>
      </c>
      <c r="J2101">
        <f>_xlfn.XLOOKUP($A2101,ALGLIB_SSA_XAUUSD!$AA$2:$AA$2401,ALGLIB_SSA_XAUUSD!$P$2:$P$2401,"",0)</f>
        <v/>
      </c>
      <c r="K2101">
        <f>_xlfn.XLOOKUP($A2101,ALGLIB_SSA_XAUUSD!$AA$2:$AA$2401,ALGLIB_SSA_XAUUSD!$Q$2:$Q$2401,"",0)</f>
        <v/>
      </c>
      <c r="L2101">
        <f>_xlfn.XLOOKUP($A2101,ALGLIB_SSA_XAUUSD!$AA$2:$AA$2401,ALGLIB_SSA_XAUUSD!$R$2:$R$2401,"",0)</f>
        <v/>
      </c>
      <c r="M2101">
        <f>_xlfn.XLOOKUP($A2101,ALGLIB_SSA_XAUUSD!$AA$2:$AA$2401,ALGLIB_SSA_XAUUSD!$S$2:$S$2401,"",0)</f>
        <v/>
      </c>
      <c r="N2101">
        <f>_xlfn.XLOOKUP($A2101,ALGLIB_SSA_XAUUSD!$AA$2:$AA$2401,ALGLIB_SSA_XAUUSD!$T$2:$T$2401,"",0)</f>
        <v/>
      </c>
      <c r="O2101">
        <f>_xlfn.XLOOKUP($A2101,ALGLIB_SSA_XAUUSD!$AA$2:$AA$2401,ALGLIB_SSA_XAUUSD!$U$2:$U$2401,"",0)</f>
        <v/>
      </c>
      <c r="P2101">
        <f>_xlfn.XLOOKUP($A2101,ALGLIB_SSA_XAUUSD!$AA$2:$AA$2401,ALGLIB_SSA_XAUUSD!$V$2:$V$2401,"",0)</f>
        <v/>
      </c>
      <c r="S2101">
        <f>A2101</f>
        <v/>
      </c>
      <c r="T2101">
        <f>J2101</f>
        <v/>
      </c>
      <c r="U2101">
        <f>K2101</f>
        <v/>
      </c>
      <c r="V2101" s="14">
        <f>IF($A2101="","",MOD(ROW()-2,12)+1)</f>
        <v/>
      </c>
      <c r="W2101">
        <f>L2101</f>
        <v/>
      </c>
      <c r="X2101" s="14">
        <f>IF(F2101="","",F2101)</f>
        <v/>
      </c>
      <c r="Y2101" s="14">
        <f>IF(G2101="","",G2101)</f>
        <v/>
      </c>
      <c r="Z2101">
        <f>M2101</f>
        <v/>
      </c>
      <c r="AA2101">
        <f>N2101</f>
        <v/>
      </c>
      <c r="AB2101" s="14">
        <f>IF(H2101="","",H2101)</f>
        <v/>
      </c>
      <c r="AC2101">
        <f>O2101</f>
        <v/>
      </c>
      <c r="AD2101" s="14">
        <f>IF(I2101="","",I2101)</f>
        <v/>
      </c>
      <c r="AE2101">
        <f>P2101</f>
        <v/>
      </c>
      <c r="AH2101">
        <f>IF(S2101&lt;&gt;"",S2101,AH2100+900)</f>
        <v/>
      </c>
      <c r="AI2101">
        <f>IF(T2101&lt;&gt;"",T2101,AI2100)</f>
        <v/>
      </c>
      <c r="AJ2101">
        <f>IF(U2101&lt;&gt;"",U2101,AJ2100)</f>
        <v/>
      </c>
      <c r="AK2101">
        <f>IF(W2101&lt;&gt;"",W2101,"")</f>
        <v/>
      </c>
      <c r="AL2101" s="14">
        <f>IF(X2101&lt;&gt;"",X2101,"")</f>
        <v/>
      </c>
      <c r="AM2101" s="14">
        <f>IF(Y2101&lt;&gt;"",Y2101,"")</f>
        <v/>
      </c>
      <c r="AN2101" s="14">
        <f>IF(OR(AL2101="",AM2101=""),"",AL2101-AM2101)</f>
        <v/>
      </c>
      <c r="AO2101">
        <f>IF(AN2101="","",IF(AN2101&gt;0,"Bullish","Bearish"))</f>
        <v/>
      </c>
      <c r="AP2101">
        <f>IF(AO2101="",AP2100,AO2101)</f>
        <v/>
      </c>
      <c r="AQ2101" s="14">
        <f>IF(AB2101&lt;&gt;"",AB2101,"")</f>
        <v/>
      </c>
      <c r="AR2101" s="14">
        <f>IF(AD2101&lt;&gt;"",AD2101,"")</f>
        <v/>
      </c>
      <c r="AS2101">
        <f>IF(AS2100+1=13,1,AS2100+1)</f>
        <v/>
      </c>
      <c r="AT2101">
        <f>IFERROR(IF(SLOPE($AQ$2078:$AQ$2089,$AS$2078:$AS$2089)&gt;0,MIN(3,ABS(SLOPE($AQ$2078:$AQ$2089,$AS$2078:$AS$2089))),IF(SLOPE($AQ$2078:$AQ$2089,$AS$2078:$AS$2089)&lt;-0.5,-0.5,0)),0)</f>
        <v/>
      </c>
      <c r="AU2101">
        <f>IFERROR(IF(SLOPE($AR$2078:$AR$2089,$AS$2078:$AS$2089)&lt;0,MAX(-3,-ABS(SLOPE($AR$2078:$AR$2089,$AS$2078:$AS$2089))),IF(SLOPE($AR$2078:$AR$2089,$AS$2078:$AS$2089)&gt;0.5,0.5,0)),0)</f>
        <v/>
      </c>
      <c r="AV2101">
        <f>($AQ$2090+(AT2101*(AS2101-1)))</f>
        <v/>
      </c>
      <c r="AW2101">
        <f>($AR$2090+(AU2101*(AS2101-1)))</f>
        <v/>
      </c>
      <c r="AX2101">
        <f>IF(AT2101&gt;0,AV2101+AT2101,AV2101)</f>
        <v/>
      </c>
      <c r="AY2101">
        <f>IF(AU2101&lt;0,AW2101+AU2101,AW2101)</f>
        <v/>
      </c>
      <c r="BA2101" s="14">
        <f>IFERROR(AX2101-AQ2101,"")</f>
        <v/>
      </c>
      <c r="BB2101" s="14">
        <f>IFERROR(AY2101-AR2101,"")</f>
        <v/>
      </c>
      <c r="BD2101">
        <f>AH2101</f>
        <v/>
      </c>
      <c r="BE2101">
        <f>AI2101</f>
        <v/>
      </c>
      <c r="BF2101">
        <f>AJ2101</f>
        <v/>
      </c>
      <c r="BG2101" s="14">
        <f>L2101</f>
        <v/>
      </c>
      <c r="BH2101" s="14">
        <f>IF(X2101="","",X2101)</f>
        <v/>
      </c>
      <c r="BI2101" s="14">
        <f>IF(Y2101="","",Y2101)</f>
        <v/>
      </c>
      <c r="BJ2101">
        <f>Z2101</f>
        <v/>
      </c>
      <c r="BK2101">
        <f>AA2101</f>
        <v/>
      </c>
      <c r="BL2101">
        <f>IFERROR(AX2101,"")</f>
        <v/>
      </c>
      <c r="BM2101">
        <f>IFERROR(AY2101,"")</f>
        <v/>
      </c>
    </row>
    <row r="2102" ht="14.25" customHeight="1">
      <c r="A2102">
        <f>ALGLIB_SSA_XAUUSD!AA2102</f>
        <v/>
      </c>
      <c r="B2102">
        <f>IF($A2102="","",INDEX(ALGLIB_SSA_XAUUSD!$B$2:$B$2401,MATCH($A2102,ALGLIB_SSA_XAUUSD!$A$2:$A$2401,1)))</f>
        <v/>
      </c>
      <c r="C2102">
        <f>IF($A2102="","",INDEX(ALGLIB_SSA_XAUUSD!$C$2:$C$2401,MATCH($A2102,ALGLIB_SSA_XAUUSD!$A$2:$A$2401,1)))</f>
        <v/>
      </c>
      <c r="D2102" s="14">
        <f>IF($A2102="","",INT((ROW()-2)/12)+1)</f>
        <v/>
      </c>
      <c r="E2102" s="14">
        <f>IF($A2102="","",INDEX(ALGLIB_SSA_XAUUSD!$D$2:$D$2401,MATCH($A2102,ALGLIB_SSA_XAUUSD!$A$2:$A$2401,1)))</f>
        <v/>
      </c>
      <c r="F2102" s="14">
        <f>IF($A2102="","",INDEX(ALGLIB_SSA_XAUUSD!$E$2:$E$2401,MATCH($A2102,ALGLIB_SSA_XAUUSD!$A$2:$A$2401,1)))</f>
        <v/>
      </c>
      <c r="G2102" s="14">
        <f>IF($A2102="","",INDEX(ALGLIB_SSA_XAUUSD!$F$2:$F$2401,MATCH($A2102,ALGLIB_SSA_XAUUSD!$A$2:$A$2401,1)))</f>
        <v/>
      </c>
      <c r="H2102" s="14">
        <f>IF($A2102="","",INDEX(ALGLIB_SSA_XAUUSD!$G$2:$G$2401,MATCH($A2102,ALGLIB_SSA_XAUUSD!$A$2:$A$2401,1)))</f>
        <v/>
      </c>
      <c r="I2102" s="14">
        <f>IF($A2102="","",INDEX(ALGLIB_SSA_XAUUSD!$H$2:$H$2401,MATCH($A2102,ALGLIB_SSA_XAUUSD!$A$2:$A$2401,1)))</f>
        <v/>
      </c>
      <c r="J2102">
        <f>_xlfn.XLOOKUP($A2102,ALGLIB_SSA_XAUUSD!$AA$2:$AA$2401,ALGLIB_SSA_XAUUSD!$P$2:$P$2401,"",0)</f>
        <v/>
      </c>
      <c r="K2102">
        <f>_xlfn.XLOOKUP($A2102,ALGLIB_SSA_XAUUSD!$AA$2:$AA$2401,ALGLIB_SSA_XAUUSD!$Q$2:$Q$2401,"",0)</f>
        <v/>
      </c>
      <c r="L2102">
        <f>_xlfn.XLOOKUP($A2102,ALGLIB_SSA_XAUUSD!$AA$2:$AA$2401,ALGLIB_SSA_XAUUSD!$R$2:$R$2401,"",0)</f>
        <v/>
      </c>
      <c r="M2102">
        <f>_xlfn.XLOOKUP($A2102,ALGLIB_SSA_XAUUSD!$AA$2:$AA$2401,ALGLIB_SSA_XAUUSD!$S$2:$S$2401,"",0)</f>
        <v/>
      </c>
      <c r="N2102">
        <f>_xlfn.XLOOKUP($A2102,ALGLIB_SSA_XAUUSD!$AA$2:$AA$2401,ALGLIB_SSA_XAUUSD!$T$2:$T$2401,"",0)</f>
        <v/>
      </c>
      <c r="O2102">
        <f>_xlfn.XLOOKUP($A2102,ALGLIB_SSA_XAUUSD!$AA$2:$AA$2401,ALGLIB_SSA_XAUUSD!$U$2:$U$2401,"",0)</f>
        <v/>
      </c>
      <c r="P2102">
        <f>_xlfn.XLOOKUP($A2102,ALGLIB_SSA_XAUUSD!$AA$2:$AA$2401,ALGLIB_SSA_XAUUSD!$V$2:$V$2401,"",0)</f>
        <v/>
      </c>
      <c r="S2102">
        <f>A2102</f>
        <v/>
      </c>
      <c r="T2102">
        <f>J2102</f>
        <v/>
      </c>
      <c r="U2102">
        <f>K2102</f>
        <v/>
      </c>
      <c r="V2102" s="14">
        <f>IF($A2102="","",MOD(ROW()-2,12)+1)</f>
        <v/>
      </c>
      <c r="W2102">
        <f>L2102</f>
        <v/>
      </c>
      <c r="X2102" s="14">
        <f>IF(F2102="","",F2102)</f>
        <v/>
      </c>
      <c r="Y2102" s="14">
        <f>IF(G2102="","",G2102)</f>
        <v/>
      </c>
      <c r="Z2102">
        <f>M2102</f>
        <v/>
      </c>
      <c r="AA2102">
        <f>N2102</f>
        <v/>
      </c>
      <c r="AB2102" s="14">
        <f>IF(H2102="","",H2102)</f>
        <v/>
      </c>
      <c r="AC2102">
        <f>O2102</f>
        <v/>
      </c>
      <c r="AD2102" s="14">
        <f>IF(I2102="","",I2102)</f>
        <v/>
      </c>
      <c r="AE2102">
        <f>P2102</f>
        <v/>
      </c>
      <c r="AH2102">
        <f>IF(S2102&lt;&gt;"",S2102,AH2101+900)</f>
        <v/>
      </c>
      <c r="AI2102">
        <f>IF(T2102&lt;&gt;"",T2102,AI2101)</f>
        <v/>
      </c>
      <c r="AJ2102">
        <f>IF(U2102&lt;&gt;"",U2102,AJ2101)</f>
        <v/>
      </c>
      <c r="AK2102">
        <f>IF(W2102&lt;&gt;"",W2102,"")</f>
        <v/>
      </c>
      <c r="AL2102" s="14">
        <f>IF(X2102&lt;&gt;"",X2102,"")</f>
        <v/>
      </c>
      <c r="AM2102" s="14">
        <f>IF(Y2102&lt;&gt;"",Y2102,"")</f>
        <v/>
      </c>
      <c r="AN2102" s="14">
        <f>IF(OR(AL2102="",AM2102=""),"",AL2102-AM2102)</f>
        <v/>
      </c>
      <c r="AO2102">
        <f>IF(AN2102="","",IF(AN2102&gt;0,"Bullish","Bearish"))</f>
        <v/>
      </c>
      <c r="AP2102">
        <f>IF(AO2102="",AP2101,AO2102)</f>
        <v/>
      </c>
      <c r="AQ2102" s="14">
        <f>IF(AB2102&lt;&gt;"",AB2102,"")</f>
        <v/>
      </c>
      <c r="AR2102" s="14">
        <f>IF(AD2102&lt;&gt;"",AD2102,"")</f>
        <v/>
      </c>
      <c r="AS2102">
        <f>IF(AS2101+1=13,1,AS2101+1)</f>
        <v/>
      </c>
      <c r="AT2102">
        <f>IFERROR(IF(SLOPE($AQ$2090:$AQ$2101,$AS$2090:$AS$2101)&gt;0,MIN(3,ABS(SLOPE($AQ$2090:$AQ$2101,$AS$2090:$AS$2101))),IF(SLOPE($AQ$2090:$AQ$2101,$AS$2090:$AS$2101)&lt;-0.5,-0.5,0)),0)</f>
        <v/>
      </c>
      <c r="AU2102">
        <f>IFERROR(IF(SLOPE($AR$2090:$AR$2101,$AS$2090:$AS$2101)&lt;0,MAX(-3,-ABS(SLOPE($AR$2090:$AR$2101,$AS$2090:$AS$2101))),IF(SLOPE($AR$2090:$AR$2101,$AS$2090:$AS$2101)&gt;0.5,0.5,0)),0)</f>
        <v/>
      </c>
      <c r="AV2102">
        <f>($AQ$2102+(AT2102*(AS2102-1)))</f>
        <v/>
      </c>
      <c r="AW2102">
        <f>($AR$2102+(AU2102*(AS2102-1)))</f>
        <v/>
      </c>
      <c r="AX2102">
        <f>IF(AT2102&gt;0,AV2102+AT2102,AV2102)</f>
        <v/>
      </c>
      <c r="AY2102">
        <f>IF(AU2102&lt;0,AW2102+AU2102,AW2102)</f>
        <v/>
      </c>
      <c r="BA2102" s="14">
        <f>IFERROR(AX2102-AQ2102,"")</f>
        <v/>
      </c>
      <c r="BB2102" s="14">
        <f>IFERROR(AY2102-AR2102,"")</f>
        <v/>
      </c>
      <c r="BD2102">
        <f>AH2102</f>
        <v/>
      </c>
      <c r="BE2102">
        <f>AI2102</f>
        <v/>
      </c>
      <c r="BF2102">
        <f>AJ2102</f>
        <v/>
      </c>
      <c r="BG2102" s="14">
        <f>L2102</f>
        <v/>
      </c>
      <c r="BH2102" s="14">
        <f>IF(X2102="","",X2102)</f>
        <v/>
      </c>
      <c r="BI2102" s="14">
        <f>IF(Y2102="","",Y2102)</f>
        <v/>
      </c>
      <c r="BJ2102">
        <f>Z2102</f>
        <v/>
      </c>
      <c r="BK2102">
        <f>AA2102</f>
        <v/>
      </c>
      <c r="BL2102">
        <f>IFERROR(AX2102,"")</f>
        <v/>
      </c>
      <c r="BM2102">
        <f>IFERROR(AY2102,"")</f>
        <v/>
      </c>
    </row>
    <row r="2103" ht="14.25" customHeight="1">
      <c r="A2103">
        <f>ALGLIB_SSA_XAUUSD!AA2103</f>
        <v/>
      </c>
      <c r="B2103">
        <f>IF($A2103="","",INDEX(ALGLIB_SSA_XAUUSD!$B$2:$B$2401,MATCH($A2103,ALGLIB_SSA_XAUUSD!$A$2:$A$2401,1)))</f>
        <v/>
      </c>
      <c r="C2103">
        <f>IF($A2103="","",INDEX(ALGLIB_SSA_XAUUSD!$C$2:$C$2401,MATCH($A2103,ALGLIB_SSA_XAUUSD!$A$2:$A$2401,1)))</f>
        <v/>
      </c>
      <c r="D2103" s="14">
        <f>IF($A2103="","",INT((ROW()-2)/12)+1)</f>
        <v/>
      </c>
      <c r="E2103" s="14">
        <f>IF(AND(E2114&lt;&gt;"",D2114=D2102+1),E2102+(E2114-E2102)*1/12,"")</f>
        <v/>
      </c>
      <c r="F2103" s="14">
        <f>IF(AND(F2114&lt;&gt;"",D2114=D2102+1),F2102+(F2114-F2102)*1/12,"")</f>
        <v/>
      </c>
      <c r="G2103" s="14">
        <f>IF(AND(G2114&lt;&gt;"",D2114=D2102+1),G2102+(G2114-G2102)*1/12,"")</f>
        <v/>
      </c>
      <c r="H2103" s="14">
        <f>IF(AND(H2114&lt;&gt;"",D2114=D2102+1),H2102+(H2114-H2102)*1/12,"")</f>
        <v/>
      </c>
      <c r="I2103" s="14">
        <f>IF(AND(L2114&lt;&gt;"",D2114=D2102+1),I2102+(I2114-I2102)*1/12,"")</f>
        <v/>
      </c>
      <c r="J2103">
        <f>_xlfn.XLOOKUP($A2103,ALGLIB_SSA_XAUUSD!$AA$2:$AA$2401,ALGLIB_SSA_XAUUSD!$P$2:$P$2401,"",0)</f>
        <v/>
      </c>
      <c r="K2103">
        <f>_xlfn.XLOOKUP($A2103,ALGLIB_SSA_XAUUSD!$AA$2:$AA$2401,ALGLIB_SSA_XAUUSD!$Q$2:$Q$2401,"",0)</f>
        <v/>
      </c>
      <c r="L2103">
        <f>_xlfn.XLOOKUP($A2103,ALGLIB_SSA_XAUUSD!$AA$2:$AA$2401,ALGLIB_SSA_XAUUSD!$R$2:$R$2401,"",0)</f>
        <v/>
      </c>
      <c r="M2103">
        <f>_xlfn.XLOOKUP($A2103,ALGLIB_SSA_XAUUSD!$AA$2:$AA$2401,ALGLIB_SSA_XAUUSD!$S$2:$S$2401,"",0)</f>
        <v/>
      </c>
      <c r="N2103">
        <f>_xlfn.XLOOKUP($A2103,ALGLIB_SSA_XAUUSD!$AA$2:$AA$2401,ALGLIB_SSA_XAUUSD!$T$2:$T$2401,"",0)</f>
        <v/>
      </c>
      <c r="O2103">
        <f>_xlfn.XLOOKUP($A2103,ALGLIB_SSA_XAUUSD!$AA$2:$AA$2401,ALGLIB_SSA_XAUUSD!$U$2:$U$2401,"",0)</f>
        <v/>
      </c>
      <c r="P2103">
        <f>_xlfn.XLOOKUP($A2103,ALGLIB_SSA_XAUUSD!$AA$2:$AA$2401,ALGLIB_SSA_XAUUSD!$V$2:$V$2401,"",0)</f>
        <v/>
      </c>
      <c r="S2103">
        <f>A2103</f>
        <v/>
      </c>
      <c r="T2103">
        <f>J2103</f>
        <v/>
      </c>
      <c r="U2103">
        <f>K2103</f>
        <v/>
      </c>
      <c r="V2103" s="14">
        <f>IF($A2103="","",MOD(ROW()-2,12)+1)</f>
        <v/>
      </c>
      <c r="W2103">
        <f>L2103</f>
        <v/>
      </c>
      <c r="X2103" s="14">
        <f>IF(F2103="","",F2103)</f>
        <v/>
      </c>
      <c r="Y2103" s="14">
        <f>IF(G2103="","",G2103)</f>
        <v/>
      </c>
      <c r="Z2103">
        <f>M2103</f>
        <v/>
      </c>
      <c r="AA2103">
        <f>N2103</f>
        <v/>
      </c>
      <c r="AB2103" s="14">
        <f>IF(H2103="","",H2103)</f>
        <v/>
      </c>
      <c r="AC2103">
        <f>O2103</f>
        <v/>
      </c>
      <c r="AD2103" s="14">
        <f>IF(I2103="","",I2103)</f>
        <v/>
      </c>
      <c r="AE2103">
        <f>P2103</f>
        <v/>
      </c>
      <c r="AH2103">
        <f>IF(S2103&lt;&gt;"",S2103,AH2102+900)</f>
        <v/>
      </c>
      <c r="AI2103">
        <f>IF(T2103&lt;&gt;"",T2103,AI2102)</f>
        <v/>
      </c>
      <c r="AJ2103">
        <f>IF(U2103&lt;&gt;"",U2103,AJ2102)</f>
        <v/>
      </c>
      <c r="AK2103">
        <f>IF(W2103&lt;&gt;"",W2103,"")</f>
        <v/>
      </c>
      <c r="AL2103" s="14">
        <f>IF(X2103&lt;&gt;"",X2103,"")</f>
        <v/>
      </c>
      <c r="AM2103" s="14">
        <f>IF(Y2103&lt;&gt;"",Y2103,"")</f>
        <v/>
      </c>
      <c r="AN2103" s="14">
        <f>IF(OR(AL2103="",AM2103=""),"",AL2103-AM2103)</f>
        <v/>
      </c>
      <c r="AO2103">
        <f>IF(AN2103="","",IF(AN2103&gt;0,"Bullish","Bearish"))</f>
        <v/>
      </c>
      <c r="AP2103">
        <f>IF(AO2103="",AP2102,AO2103)</f>
        <v/>
      </c>
      <c r="AQ2103" s="14">
        <f>IF(AB2103&lt;&gt;"",AB2103,"")</f>
        <v/>
      </c>
      <c r="AR2103" s="14">
        <f>IF(AD2103&lt;&gt;"",AD2103,"")</f>
        <v/>
      </c>
      <c r="AS2103">
        <f>IF(AS2102+1=13,1,AS2102+1)</f>
        <v/>
      </c>
      <c r="AT2103">
        <f>IFERROR(IF(SLOPE($AQ$2090:$AQ$2101,$AS$2090:$AS$2101)&gt;0,MIN(3,ABS(SLOPE($AQ$2090:$AQ$2101,$AS$2090:$AS$2101))),IF(SLOPE($AQ$2090:$AQ$2101,$AS$2090:$AS$2101)&lt;-0.5,-0.5,0)),0)</f>
        <v/>
      </c>
      <c r="AU2103">
        <f>IFERROR(IF(SLOPE($AR$2090:$AR$2101,$AS$2090:$AS$2101)&lt;0,MAX(-3,-ABS(SLOPE($AR$2090:$AR$2101,$AS$2090:$AS$2101))),IF(SLOPE($AR$2090:$AR$2101,$AS$2090:$AS$2101)&gt;0.5,0.5,0)),0)</f>
        <v/>
      </c>
      <c r="AV2103">
        <f>($AQ$2102+(AT2103*(AS2103-1)))</f>
        <v/>
      </c>
      <c r="AW2103">
        <f>($AR$2102+(AU2103*(AS2103-1)))</f>
        <v/>
      </c>
      <c r="AX2103">
        <f>IF(AT2103&gt;0,AV2103+AT2103,AV2103)</f>
        <v/>
      </c>
      <c r="AY2103">
        <f>IF(AU2103&lt;0,AW2103+AU2103,AW2103)</f>
        <v/>
      </c>
      <c r="BA2103" s="14">
        <f>IFERROR(AX2103-AQ2103,"")</f>
        <v/>
      </c>
      <c r="BB2103" s="14">
        <f>IFERROR(AY2103-AR2103,"")</f>
        <v/>
      </c>
      <c r="BD2103">
        <f>AH2103</f>
        <v/>
      </c>
      <c r="BE2103">
        <f>AI2103</f>
        <v/>
      </c>
      <c r="BF2103">
        <f>AJ2103</f>
        <v/>
      </c>
      <c r="BG2103" s="14">
        <f>L2103</f>
        <v/>
      </c>
      <c r="BH2103" s="14">
        <f>IF(X2103="","",X2103)</f>
        <v/>
      </c>
      <c r="BI2103" s="14">
        <f>IF(Y2103="","",Y2103)</f>
        <v/>
      </c>
      <c r="BJ2103">
        <f>Z2103</f>
        <v/>
      </c>
      <c r="BK2103">
        <f>AA2103</f>
        <v/>
      </c>
      <c r="BL2103">
        <f>IFERROR(AX2103,"")</f>
        <v/>
      </c>
      <c r="BM2103">
        <f>IFERROR(AY2103,"")</f>
        <v/>
      </c>
    </row>
    <row r="2104" ht="14.25" customHeight="1">
      <c r="A2104">
        <f>ALGLIB_SSA_XAUUSD!AA2104</f>
        <v/>
      </c>
      <c r="B2104">
        <f>IF($A2104="","",INDEX(ALGLIB_SSA_XAUUSD!$B$2:$B$2401,MATCH($A2104,ALGLIB_SSA_XAUUSD!$A$2:$A$2401,1)))</f>
        <v/>
      </c>
      <c r="C2104">
        <f>IF($A2104="","",INDEX(ALGLIB_SSA_XAUUSD!$C$2:$C$2401,MATCH($A2104,ALGLIB_SSA_XAUUSD!$A$2:$A$2401,1)))</f>
        <v/>
      </c>
      <c r="D2104" s="14">
        <f>IF($A2104="","",INT((ROW()-2)/12)+1)</f>
        <v/>
      </c>
      <c r="E2104" s="14">
        <f>IF(AND(E2114&lt;&gt;"",D2114=D2102+1),E2102+(E2114-E2102)*2/12,"")</f>
        <v/>
      </c>
      <c r="F2104" s="14">
        <f>IF(AND(F2114&lt;&gt;"",D2114=D2102+1),F2102+(F2114-F2102)*2/12,"")</f>
        <v/>
      </c>
      <c r="G2104" s="14">
        <f>IF(AND(G2114&lt;&gt;"",D2114=D2102+1),G2102+(G2114-G2102)*2/12,"")</f>
        <v/>
      </c>
      <c r="H2104" s="14">
        <f>IF(AND(H2114&lt;&gt;"",D2114=D2102+1),H2102+(H2114-H2102)*2/12,"")</f>
        <v/>
      </c>
      <c r="I2104" s="14">
        <f>IF(AND(L2114&lt;&gt;"",D2114=D2102+1),I2102+(I2114-I2102)*2/12,"")</f>
        <v/>
      </c>
      <c r="J2104">
        <f>_xlfn.XLOOKUP($A2104,ALGLIB_SSA_XAUUSD!$AA$2:$AA$2401,ALGLIB_SSA_XAUUSD!$P$2:$P$2401,"",0)</f>
        <v/>
      </c>
      <c r="K2104">
        <f>_xlfn.XLOOKUP($A2104,ALGLIB_SSA_XAUUSD!$AA$2:$AA$2401,ALGLIB_SSA_XAUUSD!$Q$2:$Q$2401,"",0)</f>
        <v/>
      </c>
      <c r="L2104">
        <f>_xlfn.XLOOKUP($A2104,ALGLIB_SSA_XAUUSD!$AA$2:$AA$2401,ALGLIB_SSA_XAUUSD!$R$2:$R$2401,"",0)</f>
        <v/>
      </c>
      <c r="M2104">
        <f>_xlfn.XLOOKUP($A2104,ALGLIB_SSA_XAUUSD!$AA$2:$AA$2401,ALGLIB_SSA_XAUUSD!$S$2:$S$2401,"",0)</f>
        <v/>
      </c>
      <c r="N2104">
        <f>_xlfn.XLOOKUP($A2104,ALGLIB_SSA_XAUUSD!$AA$2:$AA$2401,ALGLIB_SSA_XAUUSD!$T$2:$T$2401,"",0)</f>
        <v/>
      </c>
      <c r="O2104">
        <f>_xlfn.XLOOKUP($A2104,ALGLIB_SSA_XAUUSD!$AA$2:$AA$2401,ALGLIB_SSA_XAUUSD!$U$2:$U$2401,"",0)</f>
        <v/>
      </c>
      <c r="P2104">
        <f>_xlfn.XLOOKUP($A2104,ALGLIB_SSA_XAUUSD!$AA$2:$AA$2401,ALGLIB_SSA_XAUUSD!$V$2:$V$2401,"",0)</f>
        <v/>
      </c>
      <c r="S2104">
        <f>A2104</f>
        <v/>
      </c>
      <c r="T2104">
        <f>J2104</f>
        <v/>
      </c>
      <c r="U2104">
        <f>K2104</f>
        <v/>
      </c>
      <c r="V2104" s="14">
        <f>IF($A2104="","",MOD(ROW()-2,12)+1)</f>
        <v/>
      </c>
      <c r="W2104">
        <f>L2104</f>
        <v/>
      </c>
      <c r="X2104" s="14">
        <f>IF(F2104="","",F2104)</f>
        <v/>
      </c>
      <c r="Y2104" s="14">
        <f>IF(G2104="","",G2104)</f>
        <v/>
      </c>
      <c r="Z2104">
        <f>M2104</f>
        <v/>
      </c>
      <c r="AA2104">
        <f>N2104</f>
        <v/>
      </c>
      <c r="AB2104" s="14">
        <f>IF(H2104="","",H2104)</f>
        <v/>
      </c>
      <c r="AC2104">
        <f>O2104</f>
        <v/>
      </c>
      <c r="AD2104" s="14">
        <f>IF(I2104="","",I2104)</f>
        <v/>
      </c>
      <c r="AE2104">
        <f>P2104</f>
        <v/>
      </c>
      <c r="AH2104">
        <f>IF(S2104&lt;&gt;"",S2104,AH2103+900)</f>
        <v/>
      </c>
      <c r="AI2104">
        <f>IF(T2104&lt;&gt;"",T2104,AI2103)</f>
        <v/>
      </c>
      <c r="AJ2104">
        <f>IF(U2104&lt;&gt;"",U2104,AJ2103)</f>
        <v/>
      </c>
      <c r="AK2104">
        <f>IF(W2104&lt;&gt;"",W2104,"")</f>
        <v/>
      </c>
      <c r="AL2104" s="14">
        <f>IF(X2104&lt;&gt;"",X2104,"")</f>
        <v/>
      </c>
      <c r="AM2104" s="14">
        <f>IF(Y2104&lt;&gt;"",Y2104,"")</f>
        <v/>
      </c>
      <c r="AN2104" s="14">
        <f>IF(OR(AL2104="",AM2104=""),"",AL2104-AM2104)</f>
        <v/>
      </c>
      <c r="AO2104">
        <f>IF(AN2104="","",IF(AN2104&gt;0,"Bullish","Bearish"))</f>
        <v/>
      </c>
      <c r="AP2104">
        <f>IF(AO2104="",AP2103,AO2104)</f>
        <v/>
      </c>
      <c r="AQ2104" s="14">
        <f>IF(AB2104&lt;&gt;"",AB2104,"")</f>
        <v/>
      </c>
      <c r="AR2104" s="14">
        <f>IF(AD2104&lt;&gt;"",AD2104,"")</f>
        <v/>
      </c>
      <c r="AS2104">
        <f>IF(AS2103+1=13,1,AS2103+1)</f>
        <v/>
      </c>
      <c r="AT2104">
        <f>IFERROR(IF(SLOPE($AQ$2090:$AQ$2101,$AS$2090:$AS$2101)&gt;0,MIN(3,ABS(SLOPE($AQ$2090:$AQ$2101,$AS$2090:$AS$2101))),IF(SLOPE($AQ$2090:$AQ$2101,$AS$2090:$AS$2101)&lt;-0.5,-0.5,0)),0)</f>
        <v/>
      </c>
      <c r="AU2104">
        <f>IFERROR(IF(SLOPE($AR$2090:$AR$2101,$AS$2090:$AS$2101)&lt;0,MAX(-3,-ABS(SLOPE($AR$2090:$AR$2101,$AS$2090:$AS$2101))),IF(SLOPE($AR$2090:$AR$2101,$AS$2090:$AS$2101)&gt;0.5,0.5,0)),0)</f>
        <v/>
      </c>
      <c r="AV2104">
        <f>($AQ$2102+(AT2104*(AS2104-1)))</f>
        <v/>
      </c>
      <c r="AW2104">
        <f>($AR$2102+(AU2104*(AS2104-1)))</f>
        <v/>
      </c>
      <c r="AX2104">
        <f>IF(AT2104&gt;0,AV2104+AT2104,AV2104)</f>
        <v/>
      </c>
      <c r="AY2104">
        <f>IF(AU2104&lt;0,AW2104+AU2104,AW2104)</f>
        <v/>
      </c>
      <c r="BA2104" s="14">
        <f>IFERROR(AX2104-AQ2104,"")</f>
        <v/>
      </c>
      <c r="BB2104" s="14">
        <f>IFERROR(AY2104-AR2104,"")</f>
        <v/>
      </c>
      <c r="BD2104">
        <f>AH2104</f>
        <v/>
      </c>
      <c r="BE2104">
        <f>AI2104</f>
        <v/>
      </c>
      <c r="BF2104">
        <f>AJ2104</f>
        <v/>
      </c>
      <c r="BG2104" s="14">
        <f>L2104</f>
        <v/>
      </c>
      <c r="BH2104" s="14">
        <f>IF(X2104="","",X2104)</f>
        <v/>
      </c>
      <c r="BI2104" s="14">
        <f>IF(Y2104="","",Y2104)</f>
        <v/>
      </c>
      <c r="BJ2104">
        <f>Z2104</f>
        <v/>
      </c>
      <c r="BK2104">
        <f>AA2104</f>
        <v/>
      </c>
      <c r="BL2104">
        <f>IFERROR(AX2104,"")</f>
        <v/>
      </c>
      <c r="BM2104">
        <f>IFERROR(AY2104,"")</f>
        <v/>
      </c>
    </row>
    <row r="2105" ht="14.25" customHeight="1">
      <c r="A2105">
        <f>ALGLIB_SSA_XAUUSD!AA2105</f>
        <v/>
      </c>
      <c r="B2105">
        <f>IF($A2105="","",INDEX(ALGLIB_SSA_XAUUSD!$B$2:$B$2401,MATCH($A2105,ALGLIB_SSA_XAUUSD!$A$2:$A$2401,1)))</f>
        <v/>
      </c>
      <c r="C2105">
        <f>IF($A2105="","",INDEX(ALGLIB_SSA_XAUUSD!$C$2:$C$2401,MATCH($A2105,ALGLIB_SSA_XAUUSD!$A$2:$A$2401,1)))</f>
        <v/>
      </c>
      <c r="D2105" s="14">
        <f>IF($A2105="","",INT((ROW()-2)/12)+1)</f>
        <v/>
      </c>
      <c r="E2105" s="14">
        <f>IF(AND(E2114&lt;&gt;"",D2114=D2102+1),E2102+(E2114-E2102)*3/12,"")</f>
        <v/>
      </c>
      <c r="F2105" s="14">
        <f>IF(AND(F2114&lt;&gt;"",D2114=D2102+1),F2102+(F2114-F2102)*3/12,"")</f>
        <v/>
      </c>
      <c r="G2105" s="14">
        <f>IF(AND(G2114&lt;&gt;"",D2114=D2102+1),G2102+(G2114-G2102)*3/12,"")</f>
        <v/>
      </c>
      <c r="H2105" s="14">
        <f>IF(AND(H2114&lt;&gt;"",D2114=D2102+1),H2102+(H2114-H2102)*3/12,"")</f>
        <v/>
      </c>
      <c r="I2105" s="14">
        <f>IF(AND(L2114&lt;&gt;"",D2114=D2102+1),I2102+(I2114-I2102)*3/12,"")</f>
        <v/>
      </c>
      <c r="J2105">
        <f>_xlfn.XLOOKUP($A2105,ALGLIB_SSA_XAUUSD!$AA$2:$AA$2401,ALGLIB_SSA_XAUUSD!$P$2:$P$2401,"",0)</f>
        <v/>
      </c>
      <c r="K2105">
        <f>_xlfn.XLOOKUP($A2105,ALGLIB_SSA_XAUUSD!$AA$2:$AA$2401,ALGLIB_SSA_XAUUSD!$Q$2:$Q$2401,"",0)</f>
        <v/>
      </c>
      <c r="L2105">
        <f>_xlfn.XLOOKUP($A2105,ALGLIB_SSA_XAUUSD!$AA$2:$AA$2401,ALGLIB_SSA_XAUUSD!$R$2:$R$2401,"",0)</f>
        <v/>
      </c>
      <c r="M2105">
        <f>_xlfn.XLOOKUP($A2105,ALGLIB_SSA_XAUUSD!$AA$2:$AA$2401,ALGLIB_SSA_XAUUSD!$S$2:$S$2401,"",0)</f>
        <v/>
      </c>
      <c r="N2105">
        <f>_xlfn.XLOOKUP($A2105,ALGLIB_SSA_XAUUSD!$AA$2:$AA$2401,ALGLIB_SSA_XAUUSD!$T$2:$T$2401,"",0)</f>
        <v/>
      </c>
      <c r="O2105">
        <f>_xlfn.XLOOKUP($A2105,ALGLIB_SSA_XAUUSD!$AA$2:$AA$2401,ALGLIB_SSA_XAUUSD!$U$2:$U$2401,"",0)</f>
        <v/>
      </c>
      <c r="P2105">
        <f>_xlfn.XLOOKUP($A2105,ALGLIB_SSA_XAUUSD!$AA$2:$AA$2401,ALGLIB_SSA_XAUUSD!$V$2:$V$2401,"",0)</f>
        <v/>
      </c>
      <c r="S2105">
        <f>A2105</f>
        <v/>
      </c>
      <c r="T2105">
        <f>J2105</f>
        <v/>
      </c>
      <c r="U2105">
        <f>K2105</f>
        <v/>
      </c>
      <c r="V2105" s="14">
        <f>IF($A2105="","",MOD(ROW()-2,12)+1)</f>
        <v/>
      </c>
      <c r="W2105">
        <f>L2105</f>
        <v/>
      </c>
      <c r="X2105" s="14">
        <f>IF(F2105="","",F2105)</f>
        <v/>
      </c>
      <c r="Y2105" s="14">
        <f>IF(G2105="","",G2105)</f>
        <v/>
      </c>
      <c r="Z2105">
        <f>M2105</f>
        <v/>
      </c>
      <c r="AA2105">
        <f>N2105</f>
        <v/>
      </c>
      <c r="AB2105" s="14">
        <f>IF(H2105="","",H2105)</f>
        <v/>
      </c>
      <c r="AC2105">
        <f>O2105</f>
        <v/>
      </c>
      <c r="AD2105" s="14">
        <f>IF(I2105="","",I2105)</f>
        <v/>
      </c>
      <c r="AE2105">
        <f>P2105</f>
        <v/>
      </c>
      <c r="AH2105">
        <f>IF(S2105&lt;&gt;"",S2105,AH2104+900)</f>
        <v/>
      </c>
      <c r="AI2105">
        <f>IF(T2105&lt;&gt;"",T2105,AI2104)</f>
        <v/>
      </c>
      <c r="AJ2105">
        <f>IF(U2105&lt;&gt;"",U2105,AJ2104)</f>
        <v/>
      </c>
      <c r="AK2105">
        <f>IF(W2105&lt;&gt;"",W2105,"")</f>
        <v/>
      </c>
      <c r="AL2105" s="14">
        <f>IF(X2105&lt;&gt;"",X2105,"")</f>
        <v/>
      </c>
      <c r="AM2105" s="14">
        <f>IF(Y2105&lt;&gt;"",Y2105,"")</f>
        <v/>
      </c>
      <c r="AN2105" s="14">
        <f>IF(OR(AL2105="",AM2105=""),"",AL2105-AM2105)</f>
        <v/>
      </c>
      <c r="AO2105">
        <f>IF(AN2105="","",IF(AN2105&gt;0,"Bullish","Bearish"))</f>
        <v/>
      </c>
      <c r="AP2105">
        <f>IF(AO2105="",AP2104,AO2105)</f>
        <v/>
      </c>
      <c r="AQ2105" s="14">
        <f>IF(AB2105&lt;&gt;"",AB2105,"")</f>
        <v/>
      </c>
      <c r="AR2105" s="14">
        <f>IF(AD2105&lt;&gt;"",AD2105,"")</f>
        <v/>
      </c>
      <c r="AS2105">
        <f>IF(AS2104+1=13,1,AS2104+1)</f>
        <v/>
      </c>
      <c r="AT2105">
        <f>IFERROR(IF(SLOPE($AQ$2090:$AQ$2101,$AS$2090:$AS$2101)&gt;0,MIN(3,ABS(SLOPE($AQ$2090:$AQ$2101,$AS$2090:$AS$2101))),IF(SLOPE($AQ$2090:$AQ$2101,$AS$2090:$AS$2101)&lt;-0.5,-0.5,0)),0)</f>
        <v/>
      </c>
      <c r="AU2105">
        <f>IFERROR(IF(SLOPE($AR$2090:$AR$2101,$AS$2090:$AS$2101)&lt;0,MAX(-3,-ABS(SLOPE($AR$2090:$AR$2101,$AS$2090:$AS$2101))),IF(SLOPE($AR$2090:$AR$2101,$AS$2090:$AS$2101)&gt;0.5,0.5,0)),0)</f>
        <v/>
      </c>
      <c r="AV2105">
        <f>($AQ$2102+(AT2105*(AS2105-1)))</f>
        <v/>
      </c>
      <c r="AW2105">
        <f>($AR$2102+(AU2105*(AS2105-1)))</f>
        <v/>
      </c>
      <c r="AX2105">
        <f>IF(AT2105&gt;0,AV2105+AT2105,AV2105)</f>
        <v/>
      </c>
      <c r="AY2105">
        <f>IF(AU2105&lt;0,AW2105+AU2105,AW2105)</f>
        <v/>
      </c>
      <c r="BA2105" s="14">
        <f>IFERROR(AX2105-AQ2105,"")</f>
        <v/>
      </c>
      <c r="BB2105" s="14">
        <f>IFERROR(AY2105-AR2105,"")</f>
        <v/>
      </c>
      <c r="BD2105">
        <f>AH2105</f>
        <v/>
      </c>
      <c r="BE2105">
        <f>AI2105</f>
        <v/>
      </c>
      <c r="BF2105">
        <f>AJ2105</f>
        <v/>
      </c>
      <c r="BG2105" s="14">
        <f>L2105</f>
        <v/>
      </c>
      <c r="BH2105" s="14">
        <f>IF(X2105="","",X2105)</f>
        <v/>
      </c>
      <c r="BI2105" s="14">
        <f>IF(Y2105="","",Y2105)</f>
        <v/>
      </c>
      <c r="BJ2105">
        <f>Z2105</f>
        <v/>
      </c>
      <c r="BK2105">
        <f>AA2105</f>
        <v/>
      </c>
      <c r="BL2105">
        <f>IFERROR(AX2105,"")</f>
        <v/>
      </c>
      <c r="BM2105">
        <f>IFERROR(AY2105,"")</f>
        <v/>
      </c>
    </row>
    <row r="2106" ht="14.25" customHeight="1">
      <c r="A2106">
        <f>ALGLIB_SSA_XAUUSD!AA2106</f>
        <v/>
      </c>
      <c r="B2106">
        <f>IF($A2106="","",INDEX(ALGLIB_SSA_XAUUSD!$B$2:$B$2401,MATCH($A2106,ALGLIB_SSA_XAUUSD!$A$2:$A$2401,1)))</f>
        <v/>
      </c>
      <c r="C2106">
        <f>IF($A2106="","",INDEX(ALGLIB_SSA_XAUUSD!$C$2:$C$2401,MATCH($A2106,ALGLIB_SSA_XAUUSD!$A$2:$A$2401,1)))</f>
        <v/>
      </c>
      <c r="D2106" s="14">
        <f>IF($A2106="","",INT((ROW()-2)/12)+1)</f>
        <v/>
      </c>
      <c r="E2106" s="14">
        <f>IF(AND(E2114&lt;&gt;"",D2114=D2102+1),E2102+(E2114-E2102)*4/12,"")</f>
        <v/>
      </c>
      <c r="F2106" s="14">
        <f>IF(AND(F2114&lt;&gt;"",D2114=D2102+1),F2102+(F2114-F2102)*4/12,"")</f>
        <v/>
      </c>
      <c r="G2106" s="14">
        <f>IF(AND(G2114&lt;&gt;"",D2114=D2102+1),G2102+(G2114-G2102)*4/12,"")</f>
        <v/>
      </c>
      <c r="H2106" s="14">
        <f>IF(AND(H2114&lt;&gt;"",D2114=D2102+1),H2102+(H2114-H2102)*4/12,"")</f>
        <v/>
      </c>
      <c r="I2106" s="14">
        <f>IF(AND(L2114&lt;&gt;"",D2114=D2102+1),I2102+(I2114-I2102)*4/12,"")</f>
        <v/>
      </c>
      <c r="J2106">
        <f>_xlfn.XLOOKUP($A2106,ALGLIB_SSA_XAUUSD!$AA$2:$AA$2401,ALGLIB_SSA_XAUUSD!$P$2:$P$2401,"",0)</f>
        <v/>
      </c>
      <c r="K2106">
        <f>_xlfn.XLOOKUP($A2106,ALGLIB_SSA_XAUUSD!$AA$2:$AA$2401,ALGLIB_SSA_XAUUSD!$Q$2:$Q$2401,"",0)</f>
        <v/>
      </c>
      <c r="L2106">
        <f>_xlfn.XLOOKUP($A2106,ALGLIB_SSA_XAUUSD!$AA$2:$AA$2401,ALGLIB_SSA_XAUUSD!$R$2:$R$2401,"",0)</f>
        <v/>
      </c>
      <c r="M2106">
        <f>_xlfn.XLOOKUP($A2106,ALGLIB_SSA_XAUUSD!$AA$2:$AA$2401,ALGLIB_SSA_XAUUSD!$S$2:$S$2401,"",0)</f>
        <v/>
      </c>
      <c r="N2106">
        <f>_xlfn.XLOOKUP($A2106,ALGLIB_SSA_XAUUSD!$AA$2:$AA$2401,ALGLIB_SSA_XAUUSD!$T$2:$T$2401,"",0)</f>
        <v/>
      </c>
      <c r="O2106">
        <f>_xlfn.XLOOKUP($A2106,ALGLIB_SSA_XAUUSD!$AA$2:$AA$2401,ALGLIB_SSA_XAUUSD!$U$2:$U$2401,"",0)</f>
        <v/>
      </c>
      <c r="P2106">
        <f>_xlfn.XLOOKUP($A2106,ALGLIB_SSA_XAUUSD!$AA$2:$AA$2401,ALGLIB_SSA_XAUUSD!$V$2:$V$2401,"",0)</f>
        <v/>
      </c>
      <c r="S2106">
        <f>A2106</f>
        <v/>
      </c>
      <c r="T2106">
        <f>J2106</f>
        <v/>
      </c>
      <c r="U2106">
        <f>K2106</f>
        <v/>
      </c>
      <c r="V2106" s="14">
        <f>IF($A2106="","",MOD(ROW()-2,12)+1)</f>
        <v/>
      </c>
      <c r="W2106">
        <f>L2106</f>
        <v/>
      </c>
      <c r="X2106" s="14">
        <f>IF(F2106="","",F2106)</f>
        <v/>
      </c>
      <c r="Y2106" s="14">
        <f>IF(G2106="","",G2106)</f>
        <v/>
      </c>
      <c r="Z2106">
        <f>M2106</f>
        <v/>
      </c>
      <c r="AA2106">
        <f>N2106</f>
        <v/>
      </c>
      <c r="AB2106" s="14">
        <f>IF(H2106="","",H2106)</f>
        <v/>
      </c>
      <c r="AC2106">
        <f>O2106</f>
        <v/>
      </c>
      <c r="AD2106" s="14">
        <f>IF(I2106="","",I2106)</f>
        <v/>
      </c>
      <c r="AE2106">
        <f>P2106</f>
        <v/>
      </c>
      <c r="AH2106">
        <f>IF(S2106&lt;&gt;"",S2106,AH2105+900)</f>
        <v/>
      </c>
      <c r="AI2106">
        <f>IF(T2106&lt;&gt;"",T2106,AI2105)</f>
        <v/>
      </c>
      <c r="AJ2106">
        <f>IF(U2106&lt;&gt;"",U2106,AJ2105)</f>
        <v/>
      </c>
      <c r="AK2106">
        <f>IF(W2106&lt;&gt;"",W2106,"")</f>
        <v/>
      </c>
      <c r="AL2106" s="14">
        <f>IF(X2106&lt;&gt;"",X2106,"")</f>
        <v/>
      </c>
      <c r="AM2106" s="14">
        <f>IF(Y2106&lt;&gt;"",Y2106,"")</f>
        <v/>
      </c>
      <c r="AN2106" s="14">
        <f>IF(OR(AL2106="",AM2106=""),"",AL2106-AM2106)</f>
        <v/>
      </c>
      <c r="AO2106">
        <f>IF(AN2106="","",IF(AN2106&gt;0,"Bullish","Bearish"))</f>
        <v/>
      </c>
      <c r="AP2106">
        <f>IF(AO2106="",AP2105,AO2106)</f>
        <v/>
      </c>
      <c r="AQ2106" s="14">
        <f>IF(AB2106&lt;&gt;"",AB2106,"")</f>
        <v/>
      </c>
      <c r="AR2106" s="14">
        <f>IF(AD2106&lt;&gt;"",AD2106,"")</f>
        <v/>
      </c>
      <c r="AS2106">
        <f>IF(AS2105+1=13,1,AS2105+1)</f>
        <v/>
      </c>
      <c r="AT2106">
        <f>IFERROR(IF(SLOPE($AQ$2090:$AQ$2101,$AS$2090:$AS$2101)&gt;0,MIN(3,ABS(SLOPE($AQ$2090:$AQ$2101,$AS$2090:$AS$2101))),IF(SLOPE($AQ$2090:$AQ$2101,$AS$2090:$AS$2101)&lt;-0.5,-0.5,0)),0)</f>
        <v/>
      </c>
      <c r="AU2106">
        <f>IFERROR(IF(SLOPE($AR$2090:$AR$2101,$AS$2090:$AS$2101)&lt;0,MAX(-3,-ABS(SLOPE($AR$2090:$AR$2101,$AS$2090:$AS$2101))),IF(SLOPE($AR$2090:$AR$2101,$AS$2090:$AS$2101)&gt;0.5,0.5,0)),0)</f>
        <v/>
      </c>
      <c r="AV2106">
        <f>($AQ$2102+(AT2106*(AS2106-1)))</f>
        <v/>
      </c>
      <c r="AW2106">
        <f>($AR$2102+(AU2106*(AS2106-1)))</f>
        <v/>
      </c>
      <c r="AX2106">
        <f>IF(AT2106&gt;0,AV2106+AT2106,AV2106)</f>
        <v/>
      </c>
      <c r="AY2106">
        <f>IF(AU2106&lt;0,AW2106+AU2106,AW2106)</f>
        <v/>
      </c>
      <c r="BA2106" s="14">
        <f>IFERROR(AX2106-AQ2106,"")</f>
        <v/>
      </c>
      <c r="BB2106" s="14">
        <f>IFERROR(AY2106-AR2106,"")</f>
        <v/>
      </c>
      <c r="BD2106">
        <f>AH2106</f>
        <v/>
      </c>
      <c r="BE2106">
        <f>AI2106</f>
        <v/>
      </c>
      <c r="BF2106">
        <f>AJ2106</f>
        <v/>
      </c>
      <c r="BG2106" s="14">
        <f>L2106</f>
        <v/>
      </c>
      <c r="BH2106" s="14">
        <f>IF(X2106="","",X2106)</f>
        <v/>
      </c>
      <c r="BI2106" s="14">
        <f>IF(Y2106="","",Y2106)</f>
        <v/>
      </c>
      <c r="BJ2106">
        <f>Z2106</f>
        <v/>
      </c>
      <c r="BK2106">
        <f>AA2106</f>
        <v/>
      </c>
      <c r="BL2106">
        <f>IFERROR(AX2106,"")</f>
        <v/>
      </c>
      <c r="BM2106">
        <f>IFERROR(AY2106,"")</f>
        <v/>
      </c>
    </row>
    <row r="2107" ht="14.25" customHeight="1">
      <c r="A2107">
        <f>ALGLIB_SSA_XAUUSD!AA2107</f>
        <v/>
      </c>
      <c r="B2107">
        <f>IF($A2107="","",INDEX(ALGLIB_SSA_XAUUSD!$B$2:$B$2401,MATCH($A2107,ALGLIB_SSA_XAUUSD!$A$2:$A$2401,1)))</f>
        <v/>
      </c>
      <c r="C2107">
        <f>IF($A2107="","",INDEX(ALGLIB_SSA_XAUUSD!$C$2:$C$2401,MATCH($A2107,ALGLIB_SSA_XAUUSD!$A$2:$A$2401,1)))</f>
        <v/>
      </c>
      <c r="D2107" s="14">
        <f>IF($A2107="","",INT((ROW()-2)/12)+1)</f>
        <v/>
      </c>
      <c r="E2107" s="14">
        <f>IF(AND(E2114&lt;&gt;"",D2114=D2102+1),E2102+(E2114-E2102)*5/12,"")</f>
        <v/>
      </c>
      <c r="F2107" s="14">
        <f>IF(AND(F2114&lt;&gt;"",D2114=D2102+1),F2102+(F2114-F2102)*5/12,"")</f>
        <v/>
      </c>
      <c r="G2107" s="14">
        <f>IF(AND(G2114&lt;&gt;"",D2114=D2102+1),G2102+(G2114-G2102)*5/12,"")</f>
        <v/>
      </c>
      <c r="H2107" s="14">
        <f>IF(AND(H2114&lt;&gt;"",D2114=D2102+1),H2102+(H2114-H2102)*5/12,"")</f>
        <v/>
      </c>
      <c r="I2107" s="14">
        <f>IF(AND(L2114&lt;&gt;"",D2114=D2102+1),I2102+(I2114-I2102)*5/12,"")</f>
        <v/>
      </c>
      <c r="J2107">
        <f>_xlfn.XLOOKUP($A2107,ALGLIB_SSA_XAUUSD!$AA$2:$AA$2401,ALGLIB_SSA_XAUUSD!$P$2:$P$2401,"",0)</f>
        <v/>
      </c>
      <c r="K2107">
        <f>_xlfn.XLOOKUP($A2107,ALGLIB_SSA_XAUUSD!$AA$2:$AA$2401,ALGLIB_SSA_XAUUSD!$Q$2:$Q$2401,"",0)</f>
        <v/>
      </c>
      <c r="L2107">
        <f>_xlfn.XLOOKUP($A2107,ALGLIB_SSA_XAUUSD!$AA$2:$AA$2401,ALGLIB_SSA_XAUUSD!$R$2:$R$2401,"",0)</f>
        <v/>
      </c>
      <c r="M2107">
        <f>_xlfn.XLOOKUP($A2107,ALGLIB_SSA_XAUUSD!$AA$2:$AA$2401,ALGLIB_SSA_XAUUSD!$S$2:$S$2401,"",0)</f>
        <v/>
      </c>
      <c r="N2107">
        <f>_xlfn.XLOOKUP($A2107,ALGLIB_SSA_XAUUSD!$AA$2:$AA$2401,ALGLIB_SSA_XAUUSD!$T$2:$T$2401,"",0)</f>
        <v/>
      </c>
      <c r="O2107">
        <f>_xlfn.XLOOKUP($A2107,ALGLIB_SSA_XAUUSD!$AA$2:$AA$2401,ALGLIB_SSA_XAUUSD!$U$2:$U$2401,"",0)</f>
        <v/>
      </c>
      <c r="P2107">
        <f>_xlfn.XLOOKUP($A2107,ALGLIB_SSA_XAUUSD!$AA$2:$AA$2401,ALGLIB_SSA_XAUUSD!$V$2:$V$2401,"",0)</f>
        <v/>
      </c>
      <c r="S2107">
        <f>A2107</f>
        <v/>
      </c>
      <c r="T2107">
        <f>J2107</f>
        <v/>
      </c>
      <c r="U2107">
        <f>K2107</f>
        <v/>
      </c>
      <c r="V2107" s="14">
        <f>IF($A2107="","",MOD(ROW()-2,12)+1)</f>
        <v/>
      </c>
      <c r="W2107">
        <f>L2107</f>
        <v/>
      </c>
      <c r="X2107" s="14">
        <f>IF(F2107="","",F2107)</f>
        <v/>
      </c>
      <c r="Y2107" s="14">
        <f>IF(G2107="","",G2107)</f>
        <v/>
      </c>
      <c r="Z2107">
        <f>M2107</f>
        <v/>
      </c>
      <c r="AA2107">
        <f>N2107</f>
        <v/>
      </c>
      <c r="AB2107" s="14">
        <f>IF(H2107="","",H2107)</f>
        <v/>
      </c>
      <c r="AC2107">
        <f>O2107</f>
        <v/>
      </c>
      <c r="AD2107" s="14">
        <f>IF(I2107="","",I2107)</f>
        <v/>
      </c>
      <c r="AE2107">
        <f>P2107</f>
        <v/>
      </c>
      <c r="AH2107">
        <f>IF(S2107&lt;&gt;"",S2107,AH2106+900)</f>
        <v/>
      </c>
      <c r="AI2107">
        <f>IF(T2107&lt;&gt;"",T2107,AI2106)</f>
        <v/>
      </c>
      <c r="AJ2107">
        <f>IF(U2107&lt;&gt;"",U2107,AJ2106)</f>
        <v/>
      </c>
      <c r="AK2107">
        <f>IF(W2107&lt;&gt;"",W2107,"")</f>
        <v/>
      </c>
      <c r="AL2107" s="14">
        <f>IF(X2107&lt;&gt;"",X2107,"")</f>
        <v/>
      </c>
      <c r="AM2107" s="14">
        <f>IF(Y2107&lt;&gt;"",Y2107,"")</f>
        <v/>
      </c>
      <c r="AN2107" s="14">
        <f>IF(OR(AL2107="",AM2107=""),"",AL2107-AM2107)</f>
        <v/>
      </c>
      <c r="AO2107">
        <f>IF(AN2107="","",IF(AN2107&gt;0,"Bullish","Bearish"))</f>
        <v/>
      </c>
      <c r="AP2107">
        <f>IF(AO2107="",AP2106,AO2107)</f>
        <v/>
      </c>
      <c r="AQ2107" s="14">
        <f>IF(AB2107&lt;&gt;"",AB2107,"")</f>
        <v/>
      </c>
      <c r="AR2107" s="14">
        <f>IF(AD2107&lt;&gt;"",AD2107,"")</f>
        <v/>
      </c>
      <c r="AS2107">
        <f>IF(AS2106+1=13,1,AS2106+1)</f>
        <v/>
      </c>
      <c r="AT2107">
        <f>IFERROR(IF(SLOPE($AQ$2090:$AQ$2101,$AS$2090:$AS$2101)&gt;0,MIN(3,ABS(SLOPE($AQ$2090:$AQ$2101,$AS$2090:$AS$2101))),IF(SLOPE($AQ$2090:$AQ$2101,$AS$2090:$AS$2101)&lt;-0.5,-0.5,0)),0)</f>
        <v/>
      </c>
      <c r="AU2107">
        <f>IFERROR(IF(SLOPE($AR$2090:$AR$2101,$AS$2090:$AS$2101)&lt;0,MAX(-3,-ABS(SLOPE($AR$2090:$AR$2101,$AS$2090:$AS$2101))),IF(SLOPE($AR$2090:$AR$2101,$AS$2090:$AS$2101)&gt;0.5,0.5,0)),0)</f>
        <v/>
      </c>
      <c r="AV2107">
        <f>($AQ$2102+(AT2107*(AS2107-1)))</f>
        <v/>
      </c>
      <c r="AW2107">
        <f>($AR$2102+(AU2107*(AS2107-1)))</f>
        <v/>
      </c>
      <c r="AX2107">
        <f>IF(AT2107&gt;0,AV2107+AT2107,AV2107)</f>
        <v/>
      </c>
      <c r="AY2107">
        <f>IF(AU2107&lt;0,AW2107+AU2107,AW2107)</f>
        <v/>
      </c>
      <c r="BA2107" s="14">
        <f>IFERROR(AX2107-AQ2107,"")</f>
        <v/>
      </c>
      <c r="BB2107" s="14">
        <f>IFERROR(AY2107-AR2107,"")</f>
        <v/>
      </c>
      <c r="BD2107">
        <f>AH2107</f>
        <v/>
      </c>
      <c r="BE2107">
        <f>AI2107</f>
        <v/>
      </c>
      <c r="BF2107">
        <f>AJ2107</f>
        <v/>
      </c>
      <c r="BG2107" s="14">
        <f>L2107</f>
        <v/>
      </c>
      <c r="BH2107" s="14">
        <f>IF(X2107="","",X2107)</f>
        <v/>
      </c>
      <c r="BI2107" s="14">
        <f>IF(Y2107="","",Y2107)</f>
        <v/>
      </c>
      <c r="BJ2107">
        <f>Z2107</f>
        <v/>
      </c>
      <c r="BK2107">
        <f>AA2107</f>
        <v/>
      </c>
      <c r="BL2107">
        <f>IFERROR(AX2107,"")</f>
        <v/>
      </c>
      <c r="BM2107">
        <f>IFERROR(AY2107,"")</f>
        <v/>
      </c>
    </row>
    <row r="2108" ht="14.25" customHeight="1">
      <c r="A2108">
        <f>ALGLIB_SSA_XAUUSD!AA2108</f>
        <v/>
      </c>
      <c r="B2108">
        <f>IF($A2108="","",INDEX(ALGLIB_SSA_XAUUSD!$B$2:$B$2401,MATCH($A2108,ALGLIB_SSA_XAUUSD!$A$2:$A$2401,1)))</f>
        <v/>
      </c>
      <c r="C2108">
        <f>IF($A2108="","",INDEX(ALGLIB_SSA_XAUUSD!$C$2:$C$2401,MATCH($A2108,ALGLIB_SSA_XAUUSD!$A$2:$A$2401,1)))</f>
        <v/>
      </c>
      <c r="D2108" s="14">
        <f>IF($A2108="","",INT((ROW()-2)/12)+1)</f>
        <v/>
      </c>
      <c r="E2108" s="14">
        <f>IF(AND(E2114&lt;&gt;"",D2114=D2102+1),E2102+(E2114-E2102)*6/12,"")</f>
        <v/>
      </c>
      <c r="F2108" s="14">
        <f>IF(AND(F2114&lt;&gt;"",D2114=D2102+1),F2102+(F2114-F2102)*6/12,"")</f>
        <v/>
      </c>
      <c r="G2108" s="14">
        <f>IF(AND(G2114&lt;&gt;"",D2114=D2102+1),G2102+(G2114-G2102)*6/12,"")</f>
        <v/>
      </c>
      <c r="H2108" s="14">
        <f>IF(AND(H2114&lt;&gt;"",D2114=D2102+1),H2102+(H2114-H2102)*6/12,"")</f>
        <v/>
      </c>
      <c r="I2108" s="14">
        <f>IF(AND(L2114&lt;&gt;"",D2114=D2102+1),I2102+(I2114-I2102)*6/12,"")</f>
        <v/>
      </c>
      <c r="J2108">
        <f>_xlfn.XLOOKUP($A2108,ALGLIB_SSA_XAUUSD!$AA$2:$AA$2401,ALGLIB_SSA_XAUUSD!$P$2:$P$2401,"",0)</f>
        <v/>
      </c>
      <c r="K2108">
        <f>_xlfn.XLOOKUP($A2108,ALGLIB_SSA_XAUUSD!$AA$2:$AA$2401,ALGLIB_SSA_XAUUSD!$Q$2:$Q$2401,"",0)</f>
        <v/>
      </c>
      <c r="L2108">
        <f>_xlfn.XLOOKUP($A2108,ALGLIB_SSA_XAUUSD!$AA$2:$AA$2401,ALGLIB_SSA_XAUUSD!$R$2:$R$2401,"",0)</f>
        <v/>
      </c>
      <c r="M2108">
        <f>_xlfn.XLOOKUP($A2108,ALGLIB_SSA_XAUUSD!$AA$2:$AA$2401,ALGLIB_SSA_XAUUSD!$S$2:$S$2401,"",0)</f>
        <v/>
      </c>
      <c r="N2108">
        <f>_xlfn.XLOOKUP($A2108,ALGLIB_SSA_XAUUSD!$AA$2:$AA$2401,ALGLIB_SSA_XAUUSD!$T$2:$T$2401,"",0)</f>
        <v/>
      </c>
      <c r="O2108">
        <f>_xlfn.XLOOKUP($A2108,ALGLIB_SSA_XAUUSD!$AA$2:$AA$2401,ALGLIB_SSA_XAUUSD!$U$2:$U$2401,"",0)</f>
        <v/>
      </c>
      <c r="P2108">
        <f>_xlfn.XLOOKUP($A2108,ALGLIB_SSA_XAUUSD!$AA$2:$AA$2401,ALGLIB_SSA_XAUUSD!$V$2:$V$2401,"",0)</f>
        <v/>
      </c>
      <c r="S2108">
        <f>A2108</f>
        <v/>
      </c>
      <c r="T2108">
        <f>J2108</f>
        <v/>
      </c>
      <c r="U2108">
        <f>K2108</f>
        <v/>
      </c>
      <c r="V2108" s="14">
        <f>IF($A2108="","",MOD(ROW()-2,12)+1)</f>
        <v/>
      </c>
      <c r="W2108">
        <f>L2108</f>
        <v/>
      </c>
      <c r="X2108" s="14">
        <f>IF(F2108="","",F2108)</f>
        <v/>
      </c>
      <c r="Y2108" s="14">
        <f>IF(G2108="","",G2108)</f>
        <v/>
      </c>
      <c r="Z2108">
        <f>M2108</f>
        <v/>
      </c>
      <c r="AA2108">
        <f>N2108</f>
        <v/>
      </c>
      <c r="AB2108" s="14">
        <f>IF(H2108="","",H2108)</f>
        <v/>
      </c>
      <c r="AC2108">
        <f>O2108</f>
        <v/>
      </c>
      <c r="AD2108" s="14">
        <f>IF(I2108="","",I2108)</f>
        <v/>
      </c>
      <c r="AE2108">
        <f>P2108</f>
        <v/>
      </c>
      <c r="AH2108">
        <f>IF(S2108&lt;&gt;"",S2108,AH2107+900)</f>
        <v/>
      </c>
      <c r="AI2108">
        <f>IF(T2108&lt;&gt;"",T2108,AI2107)</f>
        <v/>
      </c>
      <c r="AJ2108">
        <f>IF(U2108&lt;&gt;"",U2108,AJ2107)</f>
        <v/>
      </c>
      <c r="AK2108">
        <f>IF(W2108&lt;&gt;"",W2108,"")</f>
        <v/>
      </c>
      <c r="AL2108" s="14">
        <f>IF(X2108&lt;&gt;"",X2108,"")</f>
        <v/>
      </c>
      <c r="AM2108" s="14">
        <f>IF(Y2108&lt;&gt;"",Y2108,"")</f>
        <v/>
      </c>
      <c r="AN2108" s="14">
        <f>IF(OR(AL2108="",AM2108=""),"",AL2108-AM2108)</f>
        <v/>
      </c>
      <c r="AO2108">
        <f>IF(AN2108="","",IF(AN2108&gt;0,"Bullish","Bearish"))</f>
        <v/>
      </c>
      <c r="AP2108">
        <f>IF(AO2108="",AP2107,AO2108)</f>
        <v/>
      </c>
      <c r="AQ2108" s="14">
        <f>IF(AB2108&lt;&gt;"",AB2108,"")</f>
        <v/>
      </c>
      <c r="AR2108" s="14">
        <f>IF(AD2108&lt;&gt;"",AD2108,"")</f>
        <v/>
      </c>
      <c r="AS2108">
        <f>IF(AS2107+1=13,1,AS2107+1)</f>
        <v/>
      </c>
      <c r="AT2108">
        <f>IFERROR(IF(SLOPE($AQ$2090:$AQ$2101,$AS$2090:$AS$2101)&gt;0,MIN(3,ABS(SLOPE($AQ$2090:$AQ$2101,$AS$2090:$AS$2101))),IF(SLOPE($AQ$2090:$AQ$2101,$AS$2090:$AS$2101)&lt;-0.5,-0.5,0)),0)</f>
        <v/>
      </c>
      <c r="AU2108">
        <f>IFERROR(IF(SLOPE($AR$2090:$AR$2101,$AS$2090:$AS$2101)&lt;0,MAX(-3,-ABS(SLOPE($AR$2090:$AR$2101,$AS$2090:$AS$2101))),IF(SLOPE($AR$2090:$AR$2101,$AS$2090:$AS$2101)&gt;0.5,0.5,0)),0)</f>
        <v/>
      </c>
      <c r="AV2108">
        <f>($AQ$2102+(AT2108*(AS2108-1)))</f>
        <v/>
      </c>
      <c r="AW2108">
        <f>($AR$2102+(AU2108*(AS2108-1)))</f>
        <v/>
      </c>
      <c r="AX2108">
        <f>IF(AT2108&gt;0,AV2108+AT2108,AV2108)</f>
        <v/>
      </c>
      <c r="AY2108">
        <f>IF(AU2108&lt;0,AW2108+AU2108,AW2108)</f>
        <v/>
      </c>
      <c r="BA2108" s="14">
        <f>IFERROR(AX2108-AQ2108,"")</f>
        <v/>
      </c>
      <c r="BB2108" s="14">
        <f>IFERROR(AY2108-AR2108,"")</f>
        <v/>
      </c>
      <c r="BD2108">
        <f>AH2108</f>
        <v/>
      </c>
      <c r="BE2108">
        <f>AI2108</f>
        <v/>
      </c>
      <c r="BF2108">
        <f>AJ2108</f>
        <v/>
      </c>
      <c r="BG2108" s="14">
        <f>L2108</f>
        <v/>
      </c>
      <c r="BH2108" s="14">
        <f>IF(X2108="","",X2108)</f>
        <v/>
      </c>
      <c r="BI2108" s="14">
        <f>IF(Y2108="","",Y2108)</f>
        <v/>
      </c>
      <c r="BJ2108">
        <f>Z2108</f>
        <v/>
      </c>
      <c r="BK2108">
        <f>AA2108</f>
        <v/>
      </c>
      <c r="BL2108">
        <f>IFERROR(AX2108,"")</f>
        <v/>
      </c>
      <c r="BM2108">
        <f>IFERROR(AY2108,"")</f>
        <v/>
      </c>
    </row>
    <row r="2109" ht="14.25" customHeight="1">
      <c r="A2109">
        <f>ALGLIB_SSA_XAUUSD!AA2109</f>
        <v/>
      </c>
      <c r="B2109">
        <f>IF($A2109="","",INDEX(ALGLIB_SSA_XAUUSD!$B$2:$B$2401,MATCH($A2109,ALGLIB_SSA_XAUUSD!$A$2:$A$2401,1)))</f>
        <v/>
      </c>
      <c r="C2109">
        <f>IF($A2109="","",INDEX(ALGLIB_SSA_XAUUSD!$C$2:$C$2401,MATCH($A2109,ALGLIB_SSA_XAUUSD!$A$2:$A$2401,1)))</f>
        <v/>
      </c>
      <c r="D2109" s="14">
        <f>IF($A2109="","",INT((ROW()-2)/12)+1)</f>
        <v/>
      </c>
      <c r="E2109" s="14">
        <f>IF(AND(E2114&lt;&gt;"",D2114=D2102+1),E2102+(E2114-E2102)*7/12,"")</f>
        <v/>
      </c>
      <c r="F2109" s="14">
        <f>IF(AND(F2114&lt;&gt;"",D2114=D2102+1),F2102+(F2114-F2102)*7/12,"")</f>
        <v/>
      </c>
      <c r="G2109" s="14">
        <f>IF(AND(G2114&lt;&gt;"",D2114=D2102+1),G2102+(G2114-G2102)*7/12,"")</f>
        <v/>
      </c>
      <c r="H2109" s="14">
        <f>IF(AND(H2114&lt;&gt;"",D2114=D2102+1),H2102+(H2114-H2102)*7/12,"")</f>
        <v/>
      </c>
      <c r="I2109" s="14">
        <f>IF(AND(L2114&lt;&gt;"",D2114=D2102+1),I2102+(I2114-I2102)*7/12,"")</f>
        <v/>
      </c>
      <c r="J2109">
        <f>_xlfn.XLOOKUP($A2109,ALGLIB_SSA_XAUUSD!$AA$2:$AA$2401,ALGLIB_SSA_XAUUSD!$P$2:$P$2401,"",0)</f>
        <v/>
      </c>
      <c r="K2109">
        <f>_xlfn.XLOOKUP($A2109,ALGLIB_SSA_XAUUSD!$AA$2:$AA$2401,ALGLIB_SSA_XAUUSD!$Q$2:$Q$2401,"",0)</f>
        <v/>
      </c>
      <c r="L2109">
        <f>_xlfn.XLOOKUP($A2109,ALGLIB_SSA_XAUUSD!$AA$2:$AA$2401,ALGLIB_SSA_XAUUSD!$R$2:$R$2401,"",0)</f>
        <v/>
      </c>
      <c r="M2109">
        <f>_xlfn.XLOOKUP($A2109,ALGLIB_SSA_XAUUSD!$AA$2:$AA$2401,ALGLIB_SSA_XAUUSD!$S$2:$S$2401,"",0)</f>
        <v/>
      </c>
      <c r="N2109">
        <f>_xlfn.XLOOKUP($A2109,ALGLIB_SSA_XAUUSD!$AA$2:$AA$2401,ALGLIB_SSA_XAUUSD!$T$2:$T$2401,"",0)</f>
        <v/>
      </c>
      <c r="O2109">
        <f>_xlfn.XLOOKUP($A2109,ALGLIB_SSA_XAUUSD!$AA$2:$AA$2401,ALGLIB_SSA_XAUUSD!$U$2:$U$2401,"",0)</f>
        <v/>
      </c>
      <c r="P2109">
        <f>_xlfn.XLOOKUP($A2109,ALGLIB_SSA_XAUUSD!$AA$2:$AA$2401,ALGLIB_SSA_XAUUSD!$V$2:$V$2401,"",0)</f>
        <v/>
      </c>
      <c r="S2109">
        <f>A2109</f>
        <v/>
      </c>
      <c r="T2109">
        <f>J2109</f>
        <v/>
      </c>
      <c r="U2109">
        <f>K2109</f>
        <v/>
      </c>
      <c r="V2109" s="14">
        <f>IF($A2109="","",MOD(ROW()-2,12)+1)</f>
        <v/>
      </c>
      <c r="W2109">
        <f>L2109</f>
        <v/>
      </c>
      <c r="X2109" s="14">
        <f>IF(F2109="","",F2109)</f>
        <v/>
      </c>
      <c r="Y2109" s="14">
        <f>IF(G2109="","",G2109)</f>
        <v/>
      </c>
      <c r="Z2109">
        <f>M2109</f>
        <v/>
      </c>
      <c r="AA2109">
        <f>N2109</f>
        <v/>
      </c>
      <c r="AB2109" s="14">
        <f>IF(H2109="","",H2109)</f>
        <v/>
      </c>
      <c r="AC2109">
        <f>O2109</f>
        <v/>
      </c>
      <c r="AD2109" s="14">
        <f>IF(I2109="","",I2109)</f>
        <v/>
      </c>
      <c r="AE2109">
        <f>P2109</f>
        <v/>
      </c>
      <c r="AH2109">
        <f>IF(S2109&lt;&gt;"",S2109,AH2108+900)</f>
        <v/>
      </c>
      <c r="AI2109">
        <f>IF(T2109&lt;&gt;"",T2109,AI2108)</f>
        <v/>
      </c>
      <c r="AJ2109">
        <f>IF(U2109&lt;&gt;"",U2109,AJ2108)</f>
        <v/>
      </c>
      <c r="AK2109">
        <f>IF(W2109&lt;&gt;"",W2109,"")</f>
        <v/>
      </c>
      <c r="AL2109" s="14">
        <f>IF(X2109&lt;&gt;"",X2109,"")</f>
        <v/>
      </c>
      <c r="AM2109" s="14">
        <f>IF(Y2109&lt;&gt;"",Y2109,"")</f>
        <v/>
      </c>
      <c r="AN2109" s="14">
        <f>IF(OR(AL2109="",AM2109=""),"",AL2109-AM2109)</f>
        <v/>
      </c>
      <c r="AO2109">
        <f>IF(AN2109="","",IF(AN2109&gt;0,"Bullish","Bearish"))</f>
        <v/>
      </c>
      <c r="AP2109">
        <f>IF(AO2109="",AP2108,AO2109)</f>
        <v/>
      </c>
      <c r="AQ2109" s="14">
        <f>IF(AB2109&lt;&gt;"",AB2109,"")</f>
        <v/>
      </c>
      <c r="AR2109" s="14">
        <f>IF(AD2109&lt;&gt;"",AD2109,"")</f>
        <v/>
      </c>
      <c r="AS2109">
        <f>IF(AS2108+1=13,1,AS2108+1)</f>
        <v/>
      </c>
      <c r="AT2109">
        <f>IFERROR(IF(SLOPE($AQ$2090:$AQ$2101,$AS$2090:$AS$2101)&gt;0,MIN(3,ABS(SLOPE($AQ$2090:$AQ$2101,$AS$2090:$AS$2101))),IF(SLOPE($AQ$2090:$AQ$2101,$AS$2090:$AS$2101)&lt;-0.5,-0.5,0)),0)</f>
        <v/>
      </c>
      <c r="AU2109">
        <f>IFERROR(IF(SLOPE($AR$2090:$AR$2101,$AS$2090:$AS$2101)&lt;0,MAX(-3,-ABS(SLOPE($AR$2090:$AR$2101,$AS$2090:$AS$2101))),IF(SLOPE($AR$2090:$AR$2101,$AS$2090:$AS$2101)&gt;0.5,0.5,0)),0)</f>
        <v/>
      </c>
      <c r="AV2109">
        <f>($AQ$2102+(AT2109*(AS2109-1)))</f>
        <v/>
      </c>
      <c r="AW2109">
        <f>($AR$2102+(AU2109*(AS2109-1)))</f>
        <v/>
      </c>
      <c r="AX2109">
        <f>IF(AT2109&gt;0,AV2109+AT2109,AV2109)</f>
        <v/>
      </c>
      <c r="AY2109">
        <f>IF(AU2109&lt;0,AW2109+AU2109,AW2109)</f>
        <v/>
      </c>
      <c r="BA2109" s="14">
        <f>IFERROR(AX2109-AQ2109,"")</f>
        <v/>
      </c>
      <c r="BB2109" s="14">
        <f>IFERROR(AY2109-AR2109,"")</f>
        <v/>
      </c>
      <c r="BD2109">
        <f>AH2109</f>
        <v/>
      </c>
      <c r="BE2109">
        <f>AI2109</f>
        <v/>
      </c>
      <c r="BF2109">
        <f>AJ2109</f>
        <v/>
      </c>
      <c r="BG2109" s="14">
        <f>L2109</f>
        <v/>
      </c>
      <c r="BH2109" s="14">
        <f>IF(X2109="","",X2109)</f>
        <v/>
      </c>
      <c r="BI2109" s="14">
        <f>IF(Y2109="","",Y2109)</f>
        <v/>
      </c>
      <c r="BJ2109">
        <f>Z2109</f>
        <v/>
      </c>
      <c r="BK2109">
        <f>AA2109</f>
        <v/>
      </c>
      <c r="BL2109">
        <f>IFERROR(AX2109,"")</f>
        <v/>
      </c>
      <c r="BM2109">
        <f>IFERROR(AY2109,"")</f>
        <v/>
      </c>
    </row>
    <row r="2110" ht="14.25" customHeight="1">
      <c r="A2110">
        <f>ALGLIB_SSA_XAUUSD!AA2110</f>
        <v/>
      </c>
      <c r="B2110">
        <f>IF($A2110="","",INDEX(ALGLIB_SSA_XAUUSD!$B$2:$B$2401,MATCH($A2110,ALGLIB_SSA_XAUUSD!$A$2:$A$2401,1)))</f>
        <v/>
      </c>
      <c r="C2110">
        <f>IF($A2110="","",INDEX(ALGLIB_SSA_XAUUSD!$C$2:$C$2401,MATCH($A2110,ALGLIB_SSA_XAUUSD!$A$2:$A$2401,1)))</f>
        <v/>
      </c>
      <c r="D2110" s="14">
        <f>IF($A2110="","",INT((ROW()-2)/12)+1)</f>
        <v/>
      </c>
      <c r="E2110" s="14">
        <f>IF(AND(E2114&lt;&gt;"",D2114=D2102+1),E2102+(E2114-E2102)*8/12,"")</f>
        <v/>
      </c>
      <c r="F2110" s="14">
        <f>IF(AND(F2114&lt;&gt;"",D2114=D2102+1),F2102+(F2114-F2102)*8/12,"")</f>
        <v/>
      </c>
      <c r="G2110" s="14">
        <f>IF(AND(G2114&lt;&gt;"",D2114=D2102+1),G2102+(G2114-G2102)*8/12,"")</f>
        <v/>
      </c>
      <c r="H2110" s="14">
        <f>IF(AND(H2114&lt;&gt;"",D2114=D2102+1),H2102+(H2114-H2102)*8/12,"")</f>
        <v/>
      </c>
      <c r="I2110" s="14">
        <f>IF(AND(L2114&lt;&gt;"",D2114=D2102+1),I2102+(I2114-I2102)*8/12,"")</f>
        <v/>
      </c>
      <c r="J2110">
        <f>_xlfn.XLOOKUP($A2110,ALGLIB_SSA_XAUUSD!$AA$2:$AA$2401,ALGLIB_SSA_XAUUSD!$P$2:$P$2401,"",0)</f>
        <v/>
      </c>
      <c r="K2110">
        <f>_xlfn.XLOOKUP($A2110,ALGLIB_SSA_XAUUSD!$AA$2:$AA$2401,ALGLIB_SSA_XAUUSD!$Q$2:$Q$2401,"",0)</f>
        <v/>
      </c>
      <c r="L2110">
        <f>_xlfn.XLOOKUP($A2110,ALGLIB_SSA_XAUUSD!$AA$2:$AA$2401,ALGLIB_SSA_XAUUSD!$R$2:$R$2401,"",0)</f>
        <v/>
      </c>
      <c r="M2110">
        <f>_xlfn.XLOOKUP($A2110,ALGLIB_SSA_XAUUSD!$AA$2:$AA$2401,ALGLIB_SSA_XAUUSD!$S$2:$S$2401,"",0)</f>
        <v/>
      </c>
      <c r="N2110">
        <f>_xlfn.XLOOKUP($A2110,ALGLIB_SSA_XAUUSD!$AA$2:$AA$2401,ALGLIB_SSA_XAUUSD!$T$2:$T$2401,"",0)</f>
        <v/>
      </c>
      <c r="O2110">
        <f>_xlfn.XLOOKUP($A2110,ALGLIB_SSA_XAUUSD!$AA$2:$AA$2401,ALGLIB_SSA_XAUUSD!$U$2:$U$2401,"",0)</f>
        <v/>
      </c>
      <c r="P2110">
        <f>_xlfn.XLOOKUP($A2110,ALGLIB_SSA_XAUUSD!$AA$2:$AA$2401,ALGLIB_SSA_XAUUSD!$V$2:$V$2401,"",0)</f>
        <v/>
      </c>
      <c r="S2110">
        <f>A2110</f>
        <v/>
      </c>
      <c r="T2110">
        <f>J2110</f>
        <v/>
      </c>
      <c r="U2110">
        <f>K2110</f>
        <v/>
      </c>
      <c r="V2110" s="14">
        <f>IF($A2110="","",MOD(ROW()-2,12)+1)</f>
        <v/>
      </c>
      <c r="W2110">
        <f>L2110</f>
        <v/>
      </c>
      <c r="X2110" s="14">
        <f>IF(F2110="","",F2110)</f>
        <v/>
      </c>
      <c r="Y2110" s="14">
        <f>IF(G2110="","",G2110)</f>
        <v/>
      </c>
      <c r="Z2110">
        <f>M2110</f>
        <v/>
      </c>
      <c r="AA2110">
        <f>N2110</f>
        <v/>
      </c>
      <c r="AB2110" s="14">
        <f>IF(H2110="","",H2110)</f>
        <v/>
      </c>
      <c r="AC2110">
        <f>O2110</f>
        <v/>
      </c>
      <c r="AD2110" s="14">
        <f>IF(I2110="","",I2110)</f>
        <v/>
      </c>
      <c r="AE2110">
        <f>P2110</f>
        <v/>
      </c>
      <c r="AH2110">
        <f>IF(S2110&lt;&gt;"",S2110,AH2109+900)</f>
        <v/>
      </c>
      <c r="AI2110">
        <f>IF(T2110&lt;&gt;"",T2110,AI2109)</f>
        <v/>
      </c>
      <c r="AJ2110">
        <f>IF(U2110&lt;&gt;"",U2110,AJ2109)</f>
        <v/>
      </c>
      <c r="AK2110">
        <f>IF(W2110&lt;&gt;"",W2110,"")</f>
        <v/>
      </c>
      <c r="AL2110" s="14">
        <f>IF(X2110&lt;&gt;"",X2110,"")</f>
        <v/>
      </c>
      <c r="AM2110" s="14">
        <f>IF(Y2110&lt;&gt;"",Y2110,"")</f>
        <v/>
      </c>
      <c r="AN2110" s="14">
        <f>IF(OR(AL2110="",AM2110=""),"",AL2110-AM2110)</f>
        <v/>
      </c>
      <c r="AO2110">
        <f>IF(AN2110="","",IF(AN2110&gt;0,"Bullish","Bearish"))</f>
        <v/>
      </c>
      <c r="AP2110">
        <f>IF(AO2110="",AP2109,AO2110)</f>
        <v/>
      </c>
      <c r="AQ2110" s="14">
        <f>IF(AB2110&lt;&gt;"",AB2110,"")</f>
        <v/>
      </c>
      <c r="AR2110" s="14">
        <f>IF(AD2110&lt;&gt;"",AD2110,"")</f>
        <v/>
      </c>
      <c r="AS2110">
        <f>IF(AS2109+1=13,1,AS2109+1)</f>
        <v/>
      </c>
      <c r="AT2110">
        <f>IFERROR(IF(SLOPE($AQ$2090:$AQ$2101,$AS$2090:$AS$2101)&gt;0,MIN(3,ABS(SLOPE($AQ$2090:$AQ$2101,$AS$2090:$AS$2101))),IF(SLOPE($AQ$2090:$AQ$2101,$AS$2090:$AS$2101)&lt;-0.5,-0.5,0)),0)</f>
        <v/>
      </c>
      <c r="AU2110">
        <f>IFERROR(IF(SLOPE($AR$2090:$AR$2101,$AS$2090:$AS$2101)&lt;0,MAX(-3,-ABS(SLOPE($AR$2090:$AR$2101,$AS$2090:$AS$2101))),IF(SLOPE($AR$2090:$AR$2101,$AS$2090:$AS$2101)&gt;0.5,0.5,0)),0)</f>
        <v/>
      </c>
      <c r="AV2110">
        <f>($AQ$2102+(AT2110*(AS2110-1)))</f>
        <v/>
      </c>
      <c r="AW2110">
        <f>($AR$2102+(AU2110*(AS2110-1)))</f>
        <v/>
      </c>
      <c r="AX2110">
        <f>IF(AT2110&gt;0,AV2110+AT2110,AV2110)</f>
        <v/>
      </c>
      <c r="AY2110">
        <f>IF(AU2110&lt;0,AW2110+AU2110,AW2110)</f>
        <v/>
      </c>
      <c r="BA2110" s="14">
        <f>IFERROR(AX2110-AQ2110,"")</f>
        <v/>
      </c>
      <c r="BB2110" s="14">
        <f>IFERROR(AY2110-AR2110,"")</f>
        <v/>
      </c>
      <c r="BD2110">
        <f>AH2110</f>
        <v/>
      </c>
      <c r="BE2110">
        <f>AI2110</f>
        <v/>
      </c>
      <c r="BF2110">
        <f>AJ2110</f>
        <v/>
      </c>
      <c r="BG2110" s="14">
        <f>L2110</f>
        <v/>
      </c>
      <c r="BH2110" s="14">
        <f>IF(X2110="","",X2110)</f>
        <v/>
      </c>
      <c r="BI2110" s="14">
        <f>IF(Y2110="","",Y2110)</f>
        <v/>
      </c>
      <c r="BJ2110">
        <f>Z2110</f>
        <v/>
      </c>
      <c r="BK2110">
        <f>AA2110</f>
        <v/>
      </c>
      <c r="BL2110">
        <f>IFERROR(AX2110,"")</f>
        <v/>
      </c>
      <c r="BM2110">
        <f>IFERROR(AY2110,"")</f>
        <v/>
      </c>
    </row>
    <row r="2111" ht="14.25" customHeight="1">
      <c r="A2111">
        <f>ALGLIB_SSA_XAUUSD!AA2111</f>
        <v/>
      </c>
      <c r="B2111">
        <f>IF($A2111="","",INDEX(ALGLIB_SSA_XAUUSD!$B$2:$B$2401,MATCH($A2111,ALGLIB_SSA_XAUUSD!$A$2:$A$2401,1)))</f>
        <v/>
      </c>
      <c r="C2111">
        <f>IF($A2111="","",INDEX(ALGLIB_SSA_XAUUSD!$C$2:$C$2401,MATCH($A2111,ALGLIB_SSA_XAUUSD!$A$2:$A$2401,1)))</f>
        <v/>
      </c>
      <c r="D2111" s="14">
        <f>IF($A2111="","",INT((ROW()-2)/12)+1)</f>
        <v/>
      </c>
      <c r="E2111" s="14">
        <f>IF(AND(E2114&lt;&gt;"",D2114=D2102+1),E2102+(E2114-E2102)*9/12,"")</f>
        <v/>
      </c>
      <c r="F2111" s="14">
        <f>IF(AND(F2114&lt;&gt;"",D2114=D2102+1),F2102+(F2114-F2102)*9/12,"")</f>
        <v/>
      </c>
      <c r="G2111" s="14">
        <f>IF(AND(G2114&lt;&gt;"",D2114=D2102+1),G2102+(G2114-G2102)*9/12,"")</f>
        <v/>
      </c>
      <c r="H2111" s="14">
        <f>IF(AND(H2114&lt;&gt;"",D2114=D2102+1),H2102+(H2114-H2102)*9/12,"")</f>
        <v/>
      </c>
      <c r="I2111" s="14">
        <f>IF(AND(L2114&lt;&gt;"",D2114=D2102+1),I2102+(I2114-I2102)*9/12,"")</f>
        <v/>
      </c>
      <c r="J2111">
        <f>_xlfn.XLOOKUP($A2111,ALGLIB_SSA_XAUUSD!$AA$2:$AA$2401,ALGLIB_SSA_XAUUSD!$P$2:$P$2401,"",0)</f>
        <v/>
      </c>
      <c r="K2111">
        <f>_xlfn.XLOOKUP($A2111,ALGLIB_SSA_XAUUSD!$AA$2:$AA$2401,ALGLIB_SSA_XAUUSD!$Q$2:$Q$2401,"",0)</f>
        <v/>
      </c>
      <c r="L2111">
        <f>_xlfn.XLOOKUP($A2111,ALGLIB_SSA_XAUUSD!$AA$2:$AA$2401,ALGLIB_SSA_XAUUSD!$R$2:$R$2401,"",0)</f>
        <v/>
      </c>
      <c r="M2111">
        <f>_xlfn.XLOOKUP($A2111,ALGLIB_SSA_XAUUSD!$AA$2:$AA$2401,ALGLIB_SSA_XAUUSD!$S$2:$S$2401,"",0)</f>
        <v/>
      </c>
      <c r="N2111">
        <f>_xlfn.XLOOKUP($A2111,ALGLIB_SSA_XAUUSD!$AA$2:$AA$2401,ALGLIB_SSA_XAUUSD!$T$2:$T$2401,"",0)</f>
        <v/>
      </c>
      <c r="O2111">
        <f>_xlfn.XLOOKUP($A2111,ALGLIB_SSA_XAUUSD!$AA$2:$AA$2401,ALGLIB_SSA_XAUUSD!$U$2:$U$2401,"",0)</f>
        <v/>
      </c>
      <c r="P2111">
        <f>_xlfn.XLOOKUP($A2111,ALGLIB_SSA_XAUUSD!$AA$2:$AA$2401,ALGLIB_SSA_XAUUSD!$V$2:$V$2401,"",0)</f>
        <v/>
      </c>
      <c r="S2111">
        <f>A2111</f>
        <v/>
      </c>
      <c r="T2111">
        <f>J2111</f>
        <v/>
      </c>
      <c r="U2111">
        <f>K2111</f>
        <v/>
      </c>
      <c r="V2111" s="14">
        <f>IF($A2111="","",MOD(ROW()-2,12)+1)</f>
        <v/>
      </c>
      <c r="W2111">
        <f>L2111</f>
        <v/>
      </c>
      <c r="X2111" s="14">
        <f>IF(F2111="","",F2111)</f>
        <v/>
      </c>
      <c r="Y2111" s="14">
        <f>IF(G2111="","",G2111)</f>
        <v/>
      </c>
      <c r="Z2111">
        <f>M2111</f>
        <v/>
      </c>
      <c r="AA2111">
        <f>N2111</f>
        <v/>
      </c>
      <c r="AB2111" s="14">
        <f>IF(H2111="","",H2111)</f>
        <v/>
      </c>
      <c r="AC2111">
        <f>O2111</f>
        <v/>
      </c>
      <c r="AD2111" s="14">
        <f>IF(I2111="","",I2111)</f>
        <v/>
      </c>
      <c r="AE2111">
        <f>P2111</f>
        <v/>
      </c>
      <c r="AH2111">
        <f>IF(S2111&lt;&gt;"",S2111,AH2110+900)</f>
        <v/>
      </c>
      <c r="AI2111">
        <f>IF(T2111&lt;&gt;"",T2111,AI2110)</f>
        <v/>
      </c>
      <c r="AJ2111">
        <f>IF(U2111&lt;&gt;"",U2111,AJ2110)</f>
        <v/>
      </c>
      <c r="AK2111">
        <f>IF(W2111&lt;&gt;"",W2111,"")</f>
        <v/>
      </c>
      <c r="AL2111" s="14">
        <f>IF(X2111&lt;&gt;"",X2111,"")</f>
        <v/>
      </c>
      <c r="AM2111" s="14">
        <f>IF(Y2111&lt;&gt;"",Y2111,"")</f>
        <v/>
      </c>
      <c r="AN2111" s="14">
        <f>IF(OR(AL2111="",AM2111=""),"",AL2111-AM2111)</f>
        <v/>
      </c>
      <c r="AO2111">
        <f>IF(AN2111="","",IF(AN2111&gt;0,"Bullish","Bearish"))</f>
        <v/>
      </c>
      <c r="AP2111">
        <f>IF(AO2111="",AP2110,AO2111)</f>
        <v/>
      </c>
      <c r="AQ2111" s="14">
        <f>IF(AB2111&lt;&gt;"",AB2111,"")</f>
        <v/>
      </c>
      <c r="AR2111" s="14">
        <f>IF(AD2111&lt;&gt;"",AD2111,"")</f>
        <v/>
      </c>
      <c r="AS2111">
        <f>IF(AS2110+1=13,1,AS2110+1)</f>
        <v/>
      </c>
      <c r="AT2111">
        <f>IFERROR(IF(SLOPE($AQ$2090:$AQ$2101,$AS$2090:$AS$2101)&gt;0,MIN(3,ABS(SLOPE($AQ$2090:$AQ$2101,$AS$2090:$AS$2101))),IF(SLOPE($AQ$2090:$AQ$2101,$AS$2090:$AS$2101)&lt;-0.5,-0.5,0)),0)</f>
        <v/>
      </c>
      <c r="AU2111">
        <f>IFERROR(IF(SLOPE($AR$2090:$AR$2101,$AS$2090:$AS$2101)&lt;0,MAX(-3,-ABS(SLOPE($AR$2090:$AR$2101,$AS$2090:$AS$2101))),IF(SLOPE($AR$2090:$AR$2101,$AS$2090:$AS$2101)&gt;0.5,0.5,0)),0)</f>
        <v/>
      </c>
      <c r="AV2111">
        <f>($AQ$2102+(AT2111*(AS2111-1)))</f>
        <v/>
      </c>
      <c r="AW2111">
        <f>($AR$2102+(AU2111*(AS2111-1)))</f>
        <v/>
      </c>
      <c r="AX2111">
        <f>IF(AT2111&gt;0,AV2111+AT2111,AV2111)</f>
        <v/>
      </c>
      <c r="AY2111">
        <f>IF(AU2111&lt;0,AW2111+AU2111,AW2111)</f>
        <v/>
      </c>
      <c r="BA2111" s="14">
        <f>IFERROR(AX2111-AQ2111,"")</f>
        <v/>
      </c>
      <c r="BB2111" s="14">
        <f>IFERROR(AY2111-AR2111,"")</f>
        <v/>
      </c>
      <c r="BD2111">
        <f>AH2111</f>
        <v/>
      </c>
      <c r="BE2111">
        <f>AI2111</f>
        <v/>
      </c>
      <c r="BF2111">
        <f>AJ2111</f>
        <v/>
      </c>
      <c r="BG2111" s="14">
        <f>L2111</f>
        <v/>
      </c>
      <c r="BH2111" s="14">
        <f>IF(X2111="","",X2111)</f>
        <v/>
      </c>
      <c r="BI2111" s="14">
        <f>IF(Y2111="","",Y2111)</f>
        <v/>
      </c>
      <c r="BJ2111">
        <f>Z2111</f>
        <v/>
      </c>
      <c r="BK2111">
        <f>AA2111</f>
        <v/>
      </c>
      <c r="BL2111">
        <f>IFERROR(AX2111,"")</f>
        <v/>
      </c>
      <c r="BM2111">
        <f>IFERROR(AY2111,"")</f>
        <v/>
      </c>
    </row>
    <row r="2112" ht="14.25" customHeight="1">
      <c r="A2112">
        <f>ALGLIB_SSA_XAUUSD!AA2112</f>
        <v/>
      </c>
      <c r="B2112">
        <f>IF($A2112="","",INDEX(ALGLIB_SSA_XAUUSD!$B$2:$B$2401,MATCH($A2112,ALGLIB_SSA_XAUUSD!$A$2:$A$2401,1)))</f>
        <v/>
      </c>
      <c r="C2112">
        <f>IF($A2112="","",INDEX(ALGLIB_SSA_XAUUSD!$C$2:$C$2401,MATCH($A2112,ALGLIB_SSA_XAUUSD!$A$2:$A$2401,1)))</f>
        <v/>
      </c>
      <c r="D2112" s="14">
        <f>IF($A2112="","",INT((ROW()-2)/12)+1)</f>
        <v/>
      </c>
      <c r="E2112" s="14">
        <f>IF(AND(E2114&lt;&gt;"",D2114=D2102+1),E2102+(E2114-E2102)*10/12,"")</f>
        <v/>
      </c>
      <c r="F2112" s="14">
        <f>IF(AND(F2114&lt;&gt;"",D2114=D2102+1),F2102+(F2114-F2102)*10/12,"")</f>
        <v/>
      </c>
      <c r="G2112" s="14">
        <f>IF(AND(G2114&lt;&gt;"",D2114=D2102+1),G2102+(G2114-G2102)*10/12,"")</f>
        <v/>
      </c>
      <c r="H2112" s="14">
        <f>IF(AND(H2114&lt;&gt;"",D2114=D2102+1),H2102+(H2114-H2102)*10/12,"")</f>
        <v/>
      </c>
      <c r="I2112" s="14">
        <f>IF(AND(L2114&lt;&gt;"",D2114=D2102+1),I2102+(I2114-I2102)*10/12,"")</f>
        <v/>
      </c>
      <c r="J2112">
        <f>_xlfn.XLOOKUP($A2112,ALGLIB_SSA_XAUUSD!$AA$2:$AA$2401,ALGLIB_SSA_XAUUSD!$P$2:$P$2401,"",0)</f>
        <v/>
      </c>
      <c r="K2112">
        <f>_xlfn.XLOOKUP($A2112,ALGLIB_SSA_XAUUSD!$AA$2:$AA$2401,ALGLIB_SSA_XAUUSD!$Q$2:$Q$2401,"",0)</f>
        <v/>
      </c>
      <c r="L2112">
        <f>_xlfn.XLOOKUP($A2112,ALGLIB_SSA_XAUUSD!$AA$2:$AA$2401,ALGLIB_SSA_XAUUSD!$R$2:$R$2401,"",0)</f>
        <v/>
      </c>
      <c r="M2112">
        <f>_xlfn.XLOOKUP($A2112,ALGLIB_SSA_XAUUSD!$AA$2:$AA$2401,ALGLIB_SSA_XAUUSD!$S$2:$S$2401,"",0)</f>
        <v/>
      </c>
      <c r="N2112">
        <f>_xlfn.XLOOKUP($A2112,ALGLIB_SSA_XAUUSD!$AA$2:$AA$2401,ALGLIB_SSA_XAUUSD!$T$2:$T$2401,"",0)</f>
        <v/>
      </c>
      <c r="O2112">
        <f>_xlfn.XLOOKUP($A2112,ALGLIB_SSA_XAUUSD!$AA$2:$AA$2401,ALGLIB_SSA_XAUUSD!$U$2:$U$2401,"",0)</f>
        <v/>
      </c>
      <c r="P2112">
        <f>_xlfn.XLOOKUP($A2112,ALGLIB_SSA_XAUUSD!$AA$2:$AA$2401,ALGLIB_SSA_XAUUSD!$V$2:$V$2401,"",0)</f>
        <v/>
      </c>
      <c r="S2112">
        <f>A2112</f>
        <v/>
      </c>
      <c r="T2112">
        <f>J2112</f>
        <v/>
      </c>
      <c r="U2112">
        <f>K2112</f>
        <v/>
      </c>
      <c r="V2112" s="14">
        <f>IF($A2112="","",MOD(ROW()-2,12)+1)</f>
        <v/>
      </c>
      <c r="W2112">
        <f>L2112</f>
        <v/>
      </c>
      <c r="X2112" s="14">
        <f>IF(F2112="","",F2112)</f>
        <v/>
      </c>
      <c r="Y2112" s="14">
        <f>IF(G2112="","",G2112)</f>
        <v/>
      </c>
      <c r="Z2112">
        <f>M2112</f>
        <v/>
      </c>
      <c r="AA2112">
        <f>N2112</f>
        <v/>
      </c>
      <c r="AB2112" s="14">
        <f>IF(H2112="","",H2112)</f>
        <v/>
      </c>
      <c r="AC2112">
        <f>O2112</f>
        <v/>
      </c>
      <c r="AD2112" s="14">
        <f>IF(I2112="","",I2112)</f>
        <v/>
      </c>
      <c r="AE2112">
        <f>P2112</f>
        <v/>
      </c>
      <c r="AH2112">
        <f>IF(S2112&lt;&gt;"",S2112,AH2111+900)</f>
        <v/>
      </c>
      <c r="AI2112">
        <f>IF(T2112&lt;&gt;"",T2112,AI2111)</f>
        <v/>
      </c>
      <c r="AJ2112">
        <f>IF(U2112&lt;&gt;"",U2112,AJ2111)</f>
        <v/>
      </c>
      <c r="AK2112">
        <f>IF(W2112&lt;&gt;"",W2112,"")</f>
        <v/>
      </c>
      <c r="AL2112" s="14">
        <f>IF(X2112&lt;&gt;"",X2112,"")</f>
        <v/>
      </c>
      <c r="AM2112" s="14">
        <f>IF(Y2112&lt;&gt;"",Y2112,"")</f>
        <v/>
      </c>
      <c r="AN2112" s="14">
        <f>IF(OR(AL2112="",AM2112=""),"",AL2112-AM2112)</f>
        <v/>
      </c>
      <c r="AO2112">
        <f>IF(AN2112="","",IF(AN2112&gt;0,"Bullish","Bearish"))</f>
        <v/>
      </c>
      <c r="AP2112">
        <f>IF(AO2112="",AP2111,AO2112)</f>
        <v/>
      </c>
      <c r="AQ2112" s="14">
        <f>IF(AB2112&lt;&gt;"",AB2112,"")</f>
        <v/>
      </c>
      <c r="AR2112" s="14">
        <f>IF(AD2112&lt;&gt;"",AD2112,"")</f>
        <v/>
      </c>
      <c r="AS2112">
        <f>IF(AS2111+1=13,1,AS2111+1)</f>
        <v/>
      </c>
      <c r="AT2112">
        <f>IFERROR(IF(SLOPE($AQ$2090:$AQ$2101,$AS$2090:$AS$2101)&gt;0,MIN(3,ABS(SLOPE($AQ$2090:$AQ$2101,$AS$2090:$AS$2101))),IF(SLOPE($AQ$2090:$AQ$2101,$AS$2090:$AS$2101)&lt;-0.5,-0.5,0)),0)</f>
        <v/>
      </c>
      <c r="AU2112">
        <f>IFERROR(IF(SLOPE($AR$2090:$AR$2101,$AS$2090:$AS$2101)&lt;0,MAX(-3,-ABS(SLOPE($AR$2090:$AR$2101,$AS$2090:$AS$2101))),IF(SLOPE($AR$2090:$AR$2101,$AS$2090:$AS$2101)&gt;0.5,0.5,0)),0)</f>
        <v/>
      </c>
      <c r="AV2112">
        <f>($AQ$2102+(AT2112*(AS2112-1)))</f>
        <v/>
      </c>
      <c r="AW2112">
        <f>($AR$2102+(AU2112*(AS2112-1)))</f>
        <v/>
      </c>
      <c r="AX2112">
        <f>IF(AT2112&gt;0,AV2112+AT2112,AV2112)</f>
        <v/>
      </c>
      <c r="AY2112">
        <f>IF(AU2112&lt;0,AW2112+AU2112,AW2112)</f>
        <v/>
      </c>
      <c r="BA2112" s="14">
        <f>IFERROR(AX2112-AQ2112,"")</f>
        <v/>
      </c>
      <c r="BB2112" s="14">
        <f>IFERROR(AY2112-AR2112,"")</f>
        <v/>
      </c>
      <c r="BD2112">
        <f>AH2112</f>
        <v/>
      </c>
      <c r="BE2112">
        <f>AI2112</f>
        <v/>
      </c>
      <c r="BF2112">
        <f>AJ2112</f>
        <v/>
      </c>
      <c r="BG2112" s="14">
        <f>L2112</f>
        <v/>
      </c>
      <c r="BH2112" s="14">
        <f>IF(X2112="","",X2112)</f>
        <v/>
      </c>
      <c r="BI2112" s="14">
        <f>IF(Y2112="","",Y2112)</f>
        <v/>
      </c>
      <c r="BJ2112">
        <f>Z2112</f>
        <v/>
      </c>
      <c r="BK2112">
        <f>AA2112</f>
        <v/>
      </c>
      <c r="BL2112">
        <f>IFERROR(AX2112,"")</f>
        <v/>
      </c>
      <c r="BM2112">
        <f>IFERROR(AY2112,"")</f>
        <v/>
      </c>
    </row>
    <row r="2113" ht="14.25" customHeight="1">
      <c r="A2113">
        <f>ALGLIB_SSA_XAUUSD!AA2113</f>
        <v/>
      </c>
      <c r="B2113">
        <f>IF($A2113="","",INDEX(ALGLIB_SSA_XAUUSD!$B$2:$B$2401,MATCH($A2113,ALGLIB_SSA_XAUUSD!$A$2:$A$2401,1)))</f>
        <v/>
      </c>
      <c r="C2113">
        <f>IF($A2113="","",INDEX(ALGLIB_SSA_XAUUSD!$C$2:$C$2401,MATCH($A2113,ALGLIB_SSA_XAUUSD!$A$2:$A$2401,1)))</f>
        <v/>
      </c>
      <c r="D2113" s="14">
        <f>IF($A2113="","",INT((ROW()-2)/12)+1)</f>
        <v/>
      </c>
      <c r="E2113" s="14">
        <f>IF(AND(E2114&lt;&gt;"",D2114=D2102+1),E2102+(E2114-E2102)*11/12,"")</f>
        <v/>
      </c>
      <c r="F2113" s="14">
        <f>IF(AND(F2114&lt;&gt;"",D2114=D2102+1),F2102+(F2114-F2102)*11/12,"")</f>
        <v/>
      </c>
      <c r="G2113" s="14">
        <f>IF(AND(G2114&lt;&gt;"",D2114=D2102+1),G2102+(G2114-G2102)*11/12,"")</f>
        <v/>
      </c>
      <c r="H2113" s="14">
        <f>IF(AND(H2114&lt;&gt;"",D2114=D2102+1),H2102+(H2114-H2102)*11/12,"")</f>
        <v/>
      </c>
      <c r="I2113" s="14">
        <f>IF(AND(L2114&lt;&gt;"",D2114=D2102+1),I2102+(I2114-I2102)*11/12,"")</f>
        <v/>
      </c>
      <c r="J2113">
        <f>_xlfn.XLOOKUP($A2113,ALGLIB_SSA_XAUUSD!$AA$2:$AA$2401,ALGLIB_SSA_XAUUSD!$P$2:$P$2401,"",0)</f>
        <v/>
      </c>
      <c r="K2113">
        <f>_xlfn.XLOOKUP($A2113,ALGLIB_SSA_XAUUSD!$AA$2:$AA$2401,ALGLIB_SSA_XAUUSD!$Q$2:$Q$2401,"",0)</f>
        <v/>
      </c>
      <c r="L2113">
        <f>_xlfn.XLOOKUP($A2113,ALGLIB_SSA_XAUUSD!$AA$2:$AA$2401,ALGLIB_SSA_XAUUSD!$R$2:$R$2401,"",0)</f>
        <v/>
      </c>
      <c r="M2113">
        <f>_xlfn.XLOOKUP($A2113,ALGLIB_SSA_XAUUSD!$AA$2:$AA$2401,ALGLIB_SSA_XAUUSD!$S$2:$S$2401,"",0)</f>
        <v/>
      </c>
      <c r="N2113">
        <f>_xlfn.XLOOKUP($A2113,ALGLIB_SSA_XAUUSD!$AA$2:$AA$2401,ALGLIB_SSA_XAUUSD!$T$2:$T$2401,"",0)</f>
        <v/>
      </c>
      <c r="O2113">
        <f>_xlfn.XLOOKUP($A2113,ALGLIB_SSA_XAUUSD!$AA$2:$AA$2401,ALGLIB_SSA_XAUUSD!$U$2:$U$2401,"",0)</f>
        <v/>
      </c>
      <c r="P2113">
        <f>_xlfn.XLOOKUP($A2113,ALGLIB_SSA_XAUUSD!$AA$2:$AA$2401,ALGLIB_SSA_XAUUSD!$V$2:$V$2401,"",0)</f>
        <v/>
      </c>
      <c r="S2113">
        <f>A2113</f>
        <v/>
      </c>
      <c r="T2113">
        <f>J2113</f>
        <v/>
      </c>
      <c r="U2113">
        <f>K2113</f>
        <v/>
      </c>
      <c r="V2113" s="14">
        <f>IF($A2113="","",MOD(ROW()-2,12)+1)</f>
        <v/>
      </c>
      <c r="W2113">
        <f>L2113</f>
        <v/>
      </c>
      <c r="X2113" s="14">
        <f>IF(F2113="","",F2113)</f>
        <v/>
      </c>
      <c r="Y2113" s="14">
        <f>IF(G2113="","",G2113)</f>
        <v/>
      </c>
      <c r="Z2113">
        <f>M2113</f>
        <v/>
      </c>
      <c r="AA2113">
        <f>N2113</f>
        <v/>
      </c>
      <c r="AB2113" s="14">
        <f>IF(H2113="","",H2113)</f>
        <v/>
      </c>
      <c r="AC2113">
        <f>O2113</f>
        <v/>
      </c>
      <c r="AD2113" s="14">
        <f>IF(I2113="","",I2113)</f>
        <v/>
      </c>
      <c r="AE2113">
        <f>P2113</f>
        <v/>
      </c>
      <c r="AH2113">
        <f>IF(S2113&lt;&gt;"",S2113,AH2112+900)</f>
        <v/>
      </c>
      <c r="AI2113">
        <f>IF(T2113&lt;&gt;"",T2113,AI2112)</f>
        <v/>
      </c>
      <c r="AJ2113">
        <f>IF(U2113&lt;&gt;"",U2113,AJ2112)</f>
        <v/>
      </c>
      <c r="AK2113">
        <f>IF(W2113&lt;&gt;"",W2113,"")</f>
        <v/>
      </c>
      <c r="AL2113" s="14">
        <f>IF(X2113&lt;&gt;"",X2113,"")</f>
        <v/>
      </c>
      <c r="AM2113" s="14">
        <f>IF(Y2113&lt;&gt;"",Y2113,"")</f>
        <v/>
      </c>
      <c r="AN2113" s="14">
        <f>IF(OR(AL2113="",AM2113=""),"",AL2113-AM2113)</f>
        <v/>
      </c>
      <c r="AO2113">
        <f>IF(AN2113="","",IF(AN2113&gt;0,"Bullish","Bearish"))</f>
        <v/>
      </c>
      <c r="AP2113">
        <f>IF(AO2113="",AP2112,AO2113)</f>
        <v/>
      </c>
      <c r="AQ2113" s="14">
        <f>IF(AB2113&lt;&gt;"",AB2113,"")</f>
        <v/>
      </c>
      <c r="AR2113" s="14">
        <f>IF(AD2113&lt;&gt;"",AD2113,"")</f>
        <v/>
      </c>
      <c r="AS2113">
        <f>IF(AS2112+1=13,1,AS2112+1)</f>
        <v/>
      </c>
      <c r="AT2113">
        <f>IFERROR(IF(SLOPE($AQ$2090:$AQ$2101,$AS$2090:$AS$2101)&gt;0,MIN(3,ABS(SLOPE($AQ$2090:$AQ$2101,$AS$2090:$AS$2101))),IF(SLOPE($AQ$2090:$AQ$2101,$AS$2090:$AS$2101)&lt;-0.5,-0.5,0)),0)</f>
        <v/>
      </c>
      <c r="AU2113">
        <f>IFERROR(IF(SLOPE($AR$2090:$AR$2101,$AS$2090:$AS$2101)&lt;0,MAX(-3,-ABS(SLOPE($AR$2090:$AR$2101,$AS$2090:$AS$2101))),IF(SLOPE($AR$2090:$AR$2101,$AS$2090:$AS$2101)&gt;0.5,0.5,0)),0)</f>
        <v/>
      </c>
      <c r="AV2113">
        <f>($AQ$2102+(AT2113*(AS2113-1)))</f>
        <v/>
      </c>
      <c r="AW2113">
        <f>($AR$2102+(AU2113*(AS2113-1)))</f>
        <v/>
      </c>
      <c r="AX2113">
        <f>IF(AT2113&gt;0,AV2113+AT2113,AV2113)</f>
        <v/>
      </c>
      <c r="AY2113">
        <f>IF(AU2113&lt;0,AW2113+AU2113,AW2113)</f>
        <v/>
      </c>
      <c r="BA2113" s="14">
        <f>IFERROR(AX2113-AQ2113,"")</f>
        <v/>
      </c>
      <c r="BB2113" s="14">
        <f>IFERROR(AY2113-AR2113,"")</f>
        <v/>
      </c>
      <c r="BD2113">
        <f>AH2113</f>
        <v/>
      </c>
      <c r="BE2113">
        <f>AI2113</f>
        <v/>
      </c>
      <c r="BF2113">
        <f>AJ2113</f>
        <v/>
      </c>
      <c r="BG2113" s="14">
        <f>L2113</f>
        <v/>
      </c>
      <c r="BH2113" s="14">
        <f>IF(X2113="","",X2113)</f>
        <v/>
      </c>
      <c r="BI2113" s="14">
        <f>IF(Y2113="","",Y2113)</f>
        <v/>
      </c>
      <c r="BJ2113">
        <f>Z2113</f>
        <v/>
      </c>
      <c r="BK2113">
        <f>AA2113</f>
        <v/>
      </c>
      <c r="BL2113">
        <f>IFERROR(AX2113,"")</f>
        <v/>
      </c>
      <c r="BM2113">
        <f>IFERROR(AY2113,"")</f>
        <v/>
      </c>
    </row>
    <row r="2114" ht="14.25" customHeight="1">
      <c r="A2114">
        <f>ALGLIB_SSA_XAUUSD!AA2114</f>
        <v/>
      </c>
      <c r="B2114">
        <f>IF($A2114="","",INDEX(ALGLIB_SSA_XAUUSD!$B$2:$B$2401,MATCH($A2114,ALGLIB_SSA_XAUUSD!$A$2:$A$2401,1)))</f>
        <v/>
      </c>
      <c r="C2114">
        <f>IF($A2114="","",INDEX(ALGLIB_SSA_XAUUSD!$C$2:$C$2401,MATCH($A2114,ALGLIB_SSA_XAUUSD!$A$2:$A$2401,1)))</f>
        <v/>
      </c>
      <c r="D2114" s="14">
        <f>IF($A2114="","",INT((ROW()-2)/12)+1)</f>
        <v/>
      </c>
      <c r="E2114" s="14">
        <f>IF($A2114="","",INDEX(ALGLIB_SSA_XAUUSD!$D$2:$D$2401,MATCH($A2114,ALGLIB_SSA_XAUUSD!$A$2:$A$2401,1)))</f>
        <v/>
      </c>
      <c r="F2114" s="14">
        <f>IF($A2114="","",INDEX(ALGLIB_SSA_XAUUSD!$E$2:$E$2401,MATCH($A2114,ALGLIB_SSA_XAUUSD!$A$2:$A$2401,1)))</f>
        <v/>
      </c>
      <c r="G2114" s="14">
        <f>IF($A2114="","",INDEX(ALGLIB_SSA_XAUUSD!$F$2:$F$2401,MATCH($A2114,ALGLIB_SSA_XAUUSD!$A$2:$A$2401,1)))</f>
        <v/>
      </c>
      <c r="H2114" s="14">
        <f>IF($A2114="","",INDEX(ALGLIB_SSA_XAUUSD!$G$2:$G$2401,MATCH($A2114,ALGLIB_SSA_XAUUSD!$A$2:$A$2401,1)))</f>
        <v/>
      </c>
      <c r="I2114" s="14">
        <f>IF($A2114="","",INDEX(ALGLIB_SSA_XAUUSD!$H$2:$H$2401,MATCH($A2114,ALGLIB_SSA_XAUUSD!$A$2:$A$2401,1)))</f>
        <v/>
      </c>
      <c r="J2114">
        <f>_xlfn.XLOOKUP($A2114,ALGLIB_SSA_XAUUSD!$AA$2:$AA$2401,ALGLIB_SSA_XAUUSD!$P$2:$P$2401,"",0)</f>
        <v/>
      </c>
      <c r="K2114">
        <f>_xlfn.XLOOKUP($A2114,ALGLIB_SSA_XAUUSD!$AA$2:$AA$2401,ALGLIB_SSA_XAUUSD!$Q$2:$Q$2401,"",0)</f>
        <v/>
      </c>
      <c r="L2114">
        <f>_xlfn.XLOOKUP($A2114,ALGLIB_SSA_XAUUSD!$AA$2:$AA$2401,ALGLIB_SSA_XAUUSD!$R$2:$R$2401,"",0)</f>
        <v/>
      </c>
      <c r="M2114">
        <f>_xlfn.XLOOKUP($A2114,ALGLIB_SSA_XAUUSD!$AA$2:$AA$2401,ALGLIB_SSA_XAUUSD!$S$2:$S$2401,"",0)</f>
        <v/>
      </c>
      <c r="N2114">
        <f>_xlfn.XLOOKUP($A2114,ALGLIB_SSA_XAUUSD!$AA$2:$AA$2401,ALGLIB_SSA_XAUUSD!$T$2:$T$2401,"",0)</f>
        <v/>
      </c>
      <c r="O2114">
        <f>_xlfn.XLOOKUP($A2114,ALGLIB_SSA_XAUUSD!$AA$2:$AA$2401,ALGLIB_SSA_XAUUSD!$U$2:$U$2401,"",0)</f>
        <v/>
      </c>
      <c r="P2114">
        <f>_xlfn.XLOOKUP($A2114,ALGLIB_SSA_XAUUSD!$AA$2:$AA$2401,ALGLIB_SSA_XAUUSD!$V$2:$V$2401,"",0)</f>
        <v/>
      </c>
      <c r="S2114">
        <f>A2114</f>
        <v/>
      </c>
      <c r="T2114">
        <f>J2114</f>
        <v/>
      </c>
      <c r="U2114">
        <f>K2114</f>
        <v/>
      </c>
      <c r="V2114" s="14">
        <f>IF($A2114="","",MOD(ROW()-2,12)+1)</f>
        <v/>
      </c>
      <c r="W2114">
        <f>L2114</f>
        <v/>
      </c>
      <c r="X2114" s="14">
        <f>IF(F2114="","",F2114)</f>
        <v/>
      </c>
      <c r="Y2114" s="14">
        <f>IF(G2114="","",G2114)</f>
        <v/>
      </c>
      <c r="Z2114">
        <f>M2114</f>
        <v/>
      </c>
      <c r="AA2114">
        <f>N2114</f>
        <v/>
      </c>
      <c r="AB2114" s="14">
        <f>IF(H2114="","",H2114)</f>
        <v/>
      </c>
      <c r="AC2114">
        <f>O2114</f>
        <v/>
      </c>
      <c r="AD2114" s="14">
        <f>IF(I2114="","",I2114)</f>
        <v/>
      </c>
      <c r="AE2114">
        <f>P2114</f>
        <v/>
      </c>
      <c r="AH2114">
        <f>IF(S2114&lt;&gt;"",S2114,AH2113+900)</f>
        <v/>
      </c>
      <c r="AI2114">
        <f>IF(T2114&lt;&gt;"",T2114,AI2113)</f>
        <v/>
      </c>
      <c r="AJ2114">
        <f>IF(U2114&lt;&gt;"",U2114,AJ2113)</f>
        <v/>
      </c>
      <c r="AK2114">
        <f>IF(W2114&lt;&gt;"",W2114,"")</f>
        <v/>
      </c>
      <c r="AL2114" s="14">
        <f>IF(X2114&lt;&gt;"",X2114,"")</f>
        <v/>
      </c>
      <c r="AM2114" s="14">
        <f>IF(Y2114&lt;&gt;"",Y2114,"")</f>
        <v/>
      </c>
      <c r="AN2114" s="14">
        <f>IF(OR(AL2114="",AM2114=""),"",AL2114-AM2114)</f>
        <v/>
      </c>
      <c r="AO2114">
        <f>IF(AN2114="","",IF(AN2114&gt;0,"Bullish","Bearish"))</f>
        <v/>
      </c>
      <c r="AP2114">
        <f>IF(AO2114="",AP2113,AO2114)</f>
        <v/>
      </c>
      <c r="AQ2114" s="14">
        <f>IF(AB2114&lt;&gt;"",AB2114,"")</f>
        <v/>
      </c>
      <c r="AR2114" s="14">
        <f>IF(AD2114&lt;&gt;"",AD2114,"")</f>
        <v/>
      </c>
      <c r="AS2114">
        <f>IF(AS2113+1=13,1,AS2113+1)</f>
        <v/>
      </c>
      <c r="AT2114">
        <f>IFERROR(IF(SLOPE($AQ$2102:$AQ$2113,$AS$2102:$AS$2113)&gt;0,MIN(3,ABS(SLOPE($AQ$2102:$AQ$2113,$AS$2102:$AS$2113))),IF(SLOPE($AQ$2102:$AQ$2113,$AS$2102:$AS$2113)&lt;-0.5,-0.5,0)),0)</f>
        <v/>
      </c>
      <c r="AU2114">
        <f>IFERROR(IF(SLOPE($AR$2102:$AR$2113,$AS$2102:$AS$2113)&lt;0,MAX(-3,-ABS(SLOPE($AR$2102:$AR$2113,$AS$2102:$AS$2113))),IF(SLOPE($AR$2102:$AR$2113,$AS$2102:$AS$2113)&gt;0.5,0.5,0)),0)</f>
        <v/>
      </c>
      <c r="AV2114">
        <f>($AQ$2114+(AT2114*(AS2114-1)))</f>
        <v/>
      </c>
      <c r="AW2114">
        <f>($AR$2114+(AU2114*(AS2114-1)))</f>
        <v/>
      </c>
      <c r="AX2114">
        <f>IF(AT2114&gt;0,AV2114+AT2114,AV2114)</f>
        <v/>
      </c>
      <c r="AY2114">
        <f>IF(AU2114&lt;0,AW2114+AU2114,AW2114)</f>
        <v/>
      </c>
      <c r="BA2114" s="14">
        <f>IFERROR(AX2114-AQ2114,"")</f>
        <v/>
      </c>
      <c r="BB2114" s="14">
        <f>IFERROR(AY2114-AR2114,"")</f>
        <v/>
      </c>
      <c r="BD2114">
        <f>AH2114</f>
        <v/>
      </c>
      <c r="BE2114">
        <f>AI2114</f>
        <v/>
      </c>
      <c r="BF2114">
        <f>AJ2114</f>
        <v/>
      </c>
      <c r="BG2114" s="14">
        <f>L2114</f>
        <v/>
      </c>
      <c r="BH2114" s="14">
        <f>IF(X2114="","",X2114)</f>
        <v/>
      </c>
      <c r="BI2114" s="14">
        <f>IF(Y2114="","",Y2114)</f>
        <v/>
      </c>
      <c r="BJ2114">
        <f>Z2114</f>
        <v/>
      </c>
      <c r="BK2114">
        <f>AA2114</f>
        <v/>
      </c>
      <c r="BL2114">
        <f>IFERROR(AX2114,"")</f>
        <v/>
      </c>
      <c r="BM2114">
        <f>IFERROR(AY2114,"")</f>
        <v/>
      </c>
    </row>
    <row r="2115" ht="14.25" customHeight="1">
      <c r="A2115">
        <f>ALGLIB_SSA_XAUUSD!AA2115</f>
        <v/>
      </c>
      <c r="B2115">
        <f>IF($A2115="","",INDEX(ALGLIB_SSA_XAUUSD!$B$2:$B$2401,MATCH($A2115,ALGLIB_SSA_XAUUSD!$A$2:$A$2401,1)))</f>
        <v/>
      </c>
      <c r="C2115">
        <f>IF($A2115="","",INDEX(ALGLIB_SSA_XAUUSD!$C$2:$C$2401,MATCH($A2115,ALGLIB_SSA_XAUUSD!$A$2:$A$2401,1)))</f>
        <v/>
      </c>
      <c r="D2115" s="14">
        <f>IF($A2115="","",INT((ROW()-2)/12)+1)</f>
        <v/>
      </c>
      <c r="E2115" s="14">
        <f>IF(AND(E2126&lt;&gt;"",D2126=D2114+1),E2114+(E2126-E2114)*1/12,"")</f>
        <v/>
      </c>
      <c r="F2115" s="14">
        <f>IF(AND(F2126&lt;&gt;"",D2126=D2114+1),F2114+(F2126-F2114)*1/12,"")</f>
        <v/>
      </c>
      <c r="G2115" s="14">
        <f>IF(AND(G2126&lt;&gt;"",D2126=D2114+1),G2114+(G2126-G2114)*1/12,"")</f>
        <v/>
      </c>
      <c r="H2115" s="14">
        <f>IF(AND(H2126&lt;&gt;"",D2126=D2114+1),H2114+(H2126-H2114)*1/12,"")</f>
        <v/>
      </c>
      <c r="I2115" s="14">
        <f>IF(AND(L2126&lt;&gt;"",D2126=D2114+1),I2114+(I2126-I2114)*1/12,"")</f>
        <v/>
      </c>
      <c r="J2115">
        <f>_xlfn.XLOOKUP($A2115,ALGLIB_SSA_XAUUSD!$AA$2:$AA$2401,ALGLIB_SSA_XAUUSD!$P$2:$P$2401,"",0)</f>
        <v/>
      </c>
      <c r="K2115">
        <f>_xlfn.XLOOKUP($A2115,ALGLIB_SSA_XAUUSD!$AA$2:$AA$2401,ALGLIB_SSA_XAUUSD!$Q$2:$Q$2401,"",0)</f>
        <v/>
      </c>
      <c r="L2115">
        <f>_xlfn.XLOOKUP($A2115,ALGLIB_SSA_XAUUSD!$AA$2:$AA$2401,ALGLIB_SSA_XAUUSD!$R$2:$R$2401,"",0)</f>
        <v/>
      </c>
      <c r="M2115">
        <f>_xlfn.XLOOKUP($A2115,ALGLIB_SSA_XAUUSD!$AA$2:$AA$2401,ALGLIB_SSA_XAUUSD!$S$2:$S$2401,"",0)</f>
        <v/>
      </c>
      <c r="N2115">
        <f>_xlfn.XLOOKUP($A2115,ALGLIB_SSA_XAUUSD!$AA$2:$AA$2401,ALGLIB_SSA_XAUUSD!$T$2:$T$2401,"",0)</f>
        <v/>
      </c>
      <c r="O2115">
        <f>_xlfn.XLOOKUP($A2115,ALGLIB_SSA_XAUUSD!$AA$2:$AA$2401,ALGLIB_SSA_XAUUSD!$U$2:$U$2401,"",0)</f>
        <v/>
      </c>
      <c r="P2115">
        <f>_xlfn.XLOOKUP($A2115,ALGLIB_SSA_XAUUSD!$AA$2:$AA$2401,ALGLIB_SSA_XAUUSD!$V$2:$V$2401,"",0)</f>
        <v/>
      </c>
      <c r="S2115">
        <f>A2115</f>
        <v/>
      </c>
      <c r="T2115">
        <f>J2115</f>
        <v/>
      </c>
      <c r="U2115">
        <f>K2115</f>
        <v/>
      </c>
      <c r="V2115" s="14">
        <f>IF($A2115="","",MOD(ROW()-2,12)+1)</f>
        <v/>
      </c>
      <c r="W2115">
        <f>L2115</f>
        <v/>
      </c>
      <c r="X2115" s="14">
        <f>IF(F2115="","",F2115)</f>
        <v/>
      </c>
      <c r="Y2115" s="14">
        <f>IF(G2115="","",G2115)</f>
        <v/>
      </c>
      <c r="Z2115">
        <f>M2115</f>
        <v/>
      </c>
      <c r="AA2115">
        <f>N2115</f>
        <v/>
      </c>
      <c r="AB2115" s="14">
        <f>IF(H2115="","",H2115)</f>
        <v/>
      </c>
      <c r="AC2115">
        <f>O2115</f>
        <v/>
      </c>
      <c r="AD2115" s="14">
        <f>IF(I2115="","",I2115)</f>
        <v/>
      </c>
      <c r="AE2115">
        <f>P2115</f>
        <v/>
      </c>
      <c r="AH2115">
        <f>IF(S2115&lt;&gt;"",S2115,AH2114+900)</f>
        <v/>
      </c>
      <c r="AI2115">
        <f>IF(T2115&lt;&gt;"",T2115,AI2114)</f>
        <v/>
      </c>
      <c r="AJ2115">
        <f>IF(U2115&lt;&gt;"",U2115,AJ2114)</f>
        <v/>
      </c>
      <c r="AK2115">
        <f>IF(W2115&lt;&gt;"",W2115,"")</f>
        <v/>
      </c>
      <c r="AL2115" s="14">
        <f>IF(X2115&lt;&gt;"",X2115,"")</f>
        <v/>
      </c>
      <c r="AM2115" s="14">
        <f>IF(Y2115&lt;&gt;"",Y2115,"")</f>
        <v/>
      </c>
      <c r="AN2115" s="14">
        <f>IF(OR(AL2115="",AM2115=""),"",AL2115-AM2115)</f>
        <v/>
      </c>
      <c r="AO2115">
        <f>IF(AN2115="","",IF(AN2115&gt;0,"Bullish","Bearish"))</f>
        <v/>
      </c>
      <c r="AP2115">
        <f>IF(AO2115="",AP2114,AO2115)</f>
        <v/>
      </c>
      <c r="AQ2115" s="14">
        <f>IF(AB2115&lt;&gt;"",AB2115,"")</f>
        <v/>
      </c>
      <c r="AR2115" s="14">
        <f>IF(AD2115&lt;&gt;"",AD2115,"")</f>
        <v/>
      </c>
      <c r="AS2115">
        <f>IF(AS2114+1=13,1,AS2114+1)</f>
        <v/>
      </c>
      <c r="AT2115">
        <f>IFERROR(IF(SLOPE($AQ$2102:$AQ$2113,$AS$2102:$AS$2113)&gt;0,MIN(3,ABS(SLOPE($AQ$2102:$AQ$2113,$AS$2102:$AS$2113))),IF(SLOPE($AQ$2102:$AQ$2113,$AS$2102:$AS$2113)&lt;-0.5,-0.5,0)),0)</f>
        <v/>
      </c>
      <c r="AU2115">
        <f>IFERROR(IF(SLOPE($AR$2102:$AR$2113,$AS$2102:$AS$2113)&lt;0,MAX(-3,-ABS(SLOPE($AR$2102:$AR$2113,$AS$2102:$AS$2113))),IF(SLOPE($AR$2102:$AR$2113,$AS$2102:$AS$2113)&gt;0.5,0.5,0)),0)</f>
        <v/>
      </c>
      <c r="AV2115">
        <f>($AQ$2114+(AT2115*(AS2115-1)))</f>
        <v/>
      </c>
      <c r="AW2115">
        <f>($AR$2114+(AU2115*(AS2115-1)))</f>
        <v/>
      </c>
      <c r="AX2115">
        <f>IF(AT2115&gt;0,AV2115+AT2115,AV2115)</f>
        <v/>
      </c>
      <c r="AY2115">
        <f>IF(AU2115&lt;0,AW2115+AU2115,AW2115)</f>
        <v/>
      </c>
      <c r="BA2115" s="14">
        <f>IFERROR(AX2115-AQ2115,"")</f>
        <v/>
      </c>
      <c r="BB2115" s="14">
        <f>IFERROR(AY2115-AR2115,"")</f>
        <v/>
      </c>
      <c r="BD2115">
        <f>AH2115</f>
        <v/>
      </c>
      <c r="BE2115">
        <f>AI2115</f>
        <v/>
      </c>
      <c r="BF2115">
        <f>AJ2115</f>
        <v/>
      </c>
      <c r="BG2115" s="14">
        <f>L2115</f>
        <v/>
      </c>
      <c r="BH2115" s="14">
        <f>IF(X2115="","",X2115)</f>
        <v/>
      </c>
      <c r="BI2115" s="14">
        <f>IF(Y2115="","",Y2115)</f>
        <v/>
      </c>
      <c r="BJ2115">
        <f>Z2115</f>
        <v/>
      </c>
      <c r="BK2115">
        <f>AA2115</f>
        <v/>
      </c>
      <c r="BL2115">
        <f>IFERROR(AX2115,"")</f>
        <v/>
      </c>
      <c r="BM2115">
        <f>IFERROR(AY2115,"")</f>
        <v/>
      </c>
    </row>
    <row r="2116" ht="14.25" customHeight="1">
      <c r="A2116">
        <f>ALGLIB_SSA_XAUUSD!AA2116</f>
        <v/>
      </c>
      <c r="B2116">
        <f>IF($A2116="","",INDEX(ALGLIB_SSA_XAUUSD!$B$2:$B$2401,MATCH($A2116,ALGLIB_SSA_XAUUSD!$A$2:$A$2401,1)))</f>
        <v/>
      </c>
      <c r="C2116">
        <f>IF($A2116="","",INDEX(ALGLIB_SSA_XAUUSD!$C$2:$C$2401,MATCH($A2116,ALGLIB_SSA_XAUUSD!$A$2:$A$2401,1)))</f>
        <v/>
      </c>
      <c r="D2116" s="14">
        <f>IF($A2116="","",INT((ROW()-2)/12)+1)</f>
        <v/>
      </c>
      <c r="E2116" s="14">
        <f>IF(AND(E2126&lt;&gt;"",D2126=D2114+1),E2114+(E2126-E2114)*2/12,"")</f>
        <v/>
      </c>
      <c r="F2116" s="14">
        <f>IF(AND(F2126&lt;&gt;"",D2126=D2114+1),F2114+(F2126-F2114)*2/12,"")</f>
        <v/>
      </c>
      <c r="G2116" s="14">
        <f>IF(AND(G2126&lt;&gt;"",D2126=D2114+1),G2114+(G2126-G2114)*2/12,"")</f>
        <v/>
      </c>
      <c r="H2116" s="14">
        <f>IF(AND(H2126&lt;&gt;"",D2126=D2114+1),H2114+(H2126-H2114)*2/12,"")</f>
        <v/>
      </c>
      <c r="I2116" s="14">
        <f>IF(AND(L2126&lt;&gt;"",D2126=D2114+1),I2114+(I2126-I2114)*2/12,"")</f>
        <v/>
      </c>
      <c r="J2116">
        <f>_xlfn.XLOOKUP($A2116,ALGLIB_SSA_XAUUSD!$AA$2:$AA$2401,ALGLIB_SSA_XAUUSD!$P$2:$P$2401,"",0)</f>
        <v/>
      </c>
      <c r="K2116">
        <f>_xlfn.XLOOKUP($A2116,ALGLIB_SSA_XAUUSD!$AA$2:$AA$2401,ALGLIB_SSA_XAUUSD!$Q$2:$Q$2401,"",0)</f>
        <v/>
      </c>
      <c r="L2116">
        <f>_xlfn.XLOOKUP($A2116,ALGLIB_SSA_XAUUSD!$AA$2:$AA$2401,ALGLIB_SSA_XAUUSD!$R$2:$R$2401,"",0)</f>
        <v/>
      </c>
      <c r="M2116">
        <f>_xlfn.XLOOKUP($A2116,ALGLIB_SSA_XAUUSD!$AA$2:$AA$2401,ALGLIB_SSA_XAUUSD!$S$2:$S$2401,"",0)</f>
        <v/>
      </c>
      <c r="N2116">
        <f>_xlfn.XLOOKUP($A2116,ALGLIB_SSA_XAUUSD!$AA$2:$AA$2401,ALGLIB_SSA_XAUUSD!$T$2:$T$2401,"",0)</f>
        <v/>
      </c>
      <c r="O2116">
        <f>_xlfn.XLOOKUP($A2116,ALGLIB_SSA_XAUUSD!$AA$2:$AA$2401,ALGLIB_SSA_XAUUSD!$U$2:$U$2401,"",0)</f>
        <v/>
      </c>
      <c r="P2116">
        <f>_xlfn.XLOOKUP($A2116,ALGLIB_SSA_XAUUSD!$AA$2:$AA$2401,ALGLIB_SSA_XAUUSD!$V$2:$V$2401,"",0)</f>
        <v/>
      </c>
      <c r="S2116">
        <f>A2116</f>
        <v/>
      </c>
      <c r="T2116">
        <f>J2116</f>
        <v/>
      </c>
      <c r="U2116">
        <f>K2116</f>
        <v/>
      </c>
      <c r="V2116" s="14">
        <f>IF($A2116="","",MOD(ROW()-2,12)+1)</f>
        <v/>
      </c>
      <c r="W2116">
        <f>L2116</f>
        <v/>
      </c>
      <c r="X2116" s="14">
        <f>IF(F2116="","",F2116)</f>
        <v/>
      </c>
      <c r="Y2116" s="14">
        <f>IF(G2116="","",G2116)</f>
        <v/>
      </c>
      <c r="Z2116">
        <f>M2116</f>
        <v/>
      </c>
      <c r="AA2116">
        <f>N2116</f>
        <v/>
      </c>
      <c r="AB2116" s="14">
        <f>IF(H2116="","",H2116)</f>
        <v/>
      </c>
      <c r="AC2116">
        <f>O2116</f>
        <v/>
      </c>
      <c r="AD2116" s="14">
        <f>IF(I2116="","",I2116)</f>
        <v/>
      </c>
      <c r="AE2116">
        <f>P2116</f>
        <v/>
      </c>
      <c r="AH2116">
        <f>IF(S2116&lt;&gt;"",S2116,AH2115+900)</f>
        <v/>
      </c>
      <c r="AI2116">
        <f>IF(T2116&lt;&gt;"",T2116,AI2115)</f>
        <v/>
      </c>
      <c r="AJ2116">
        <f>IF(U2116&lt;&gt;"",U2116,AJ2115)</f>
        <v/>
      </c>
      <c r="AK2116">
        <f>IF(W2116&lt;&gt;"",W2116,"")</f>
        <v/>
      </c>
      <c r="AL2116" s="14">
        <f>IF(X2116&lt;&gt;"",X2116,"")</f>
        <v/>
      </c>
      <c r="AM2116" s="14">
        <f>IF(Y2116&lt;&gt;"",Y2116,"")</f>
        <v/>
      </c>
      <c r="AN2116" s="14">
        <f>IF(OR(AL2116="",AM2116=""),"",AL2116-AM2116)</f>
        <v/>
      </c>
      <c r="AO2116">
        <f>IF(AN2116="","",IF(AN2116&gt;0,"Bullish","Bearish"))</f>
        <v/>
      </c>
      <c r="AP2116">
        <f>IF(AO2116="",AP2115,AO2116)</f>
        <v/>
      </c>
      <c r="AQ2116" s="14">
        <f>IF(AB2116&lt;&gt;"",AB2116,"")</f>
        <v/>
      </c>
      <c r="AR2116" s="14">
        <f>IF(AD2116&lt;&gt;"",AD2116,"")</f>
        <v/>
      </c>
      <c r="AS2116">
        <f>IF(AS2115+1=13,1,AS2115+1)</f>
        <v/>
      </c>
      <c r="AT2116">
        <f>IFERROR(IF(SLOPE($AQ$2102:$AQ$2113,$AS$2102:$AS$2113)&gt;0,MIN(3,ABS(SLOPE($AQ$2102:$AQ$2113,$AS$2102:$AS$2113))),IF(SLOPE($AQ$2102:$AQ$2113,$AS$2102:$AS$2113)&lt;-0.5,-0.5,0)),0)</f>
        <v/>
      </c>
      <c r="AU2116">
        <f>IFERROR(IF(SLOPE($AR$2102:$AR$2113,$AS$2102:$AS$2113)&lt;0,MAX(-3,-ABS(SLOPE($AR$2102:$AR$2113,$AS$2102:$AS$2113))),IF(SLOPE($AR$2102:$AR$2113,$AS$2102:$AS$2113)&gt;0.5,0.5,0)),0)</f>
        <v/>
      </c>
      <c r="AV2116">
        <f>($AQ$2114+(AT2116*(AS2116-1)))</f>
        <v/>
      </c>
      <c r="AW2116">
        <f>($AR$2114+(AU2116*(AS2116-1)))</f>
        <v/>
      </c>
      <c r="AX2116">
        <f>IF(AT2116&gt;0,AV2116+AT2116,AV2116)</f>
        <v/>
      </c>
      <c r="AY2116">
        <f>IF(AU2116&lt;0,AW2116+AU2116,AW2116)</f>
        <v/>
      </c>
      <c r="BA2116" s="14">
        <f>IFERROR(AX2116-AQ2116,"")</f>
        <v/>
      </c>
      <c r="BB2116" s="14">
        <f>IFERROR(AY2116-AR2116,"")</f>
        <v/>
      </c>
      <c r="BD2116">
        <f>AH2116</f>
        <v/>
      </c>
      <c r="BE2116">
        <f>AI2116</f>
        <v/>
      </c>
      <c r="BF2116">
        <f>AJ2116</f>
        <v/>
      </c>
      <c r="BG2116" s="14">
        <f>L2116</f>
        <v/>
      </c>
      <c r="BH2116" s="14">
        <f>IF(X2116="","",X2116)</f>
        <v/>
      </c>
      <c r="BI2116" s="14">
        <f>IF(Y2116="","",Y2116)</f>
        <v/>
      </c>
      <c r="BJ2116">
        <f>Z2116</f>
        <v/>
      </c>
      <c r="BK2116">
        <f>AA2116</f>
        <v/>
      </c>
      <c r="BL2116">
        <f>IFERROR(AX2116,"")</f>
        <v/>
      </c>
      <c r="BM2116">
        <f>IFERROR(AY2116,"")</f>
        <v/>
      </c>
    </row>
    <row r="2117" ht="14.25" customHeight="1">
      <c r="A2117">
        <f>ALGLIB_SSA_XAUUSD!AA2117</f>
        <v/>
      </c>
      <c r="B2117">
        <f>IF($A2117="","",INDEX(ALGLIB_SSA_XAUUSD!$B$2:$B$2401,MATCH($A2117,ALGLIB_SSA_XAUUSD!$A$2:$A$2401,1)))</f>
        <v/>
      </c>
      <c r="C2117">
        <f>IF($A2117="","",INDEX(ALGLIB_SSA_XAUUSD!$C$2:$C$2401,MATCH($A2117,ALGLIB_SSA_XAUUSD!$A$2:$A$2401,1)))</f>
        <v/>
      </c>
      <c r="D2117" s="14">
        <f>IF($A2117="","",INT((ROW()-2)/12)+1)</f>
        <v/>
      </c>
      <c r="E2117" s="14">
        <f>IF(AND(E2126&lt;&gt;"",D2126=D2114+1),E2114+(E2126-E2114)*3/12,"")</f>
        <v/>
      </c>
      <c r="F2117" s="14">
        <f>IF(AND(F2126&lt;&gt;"",D2126=D2114+1),F2114+(F2126-F2114)*3/12,"")</f>
        <v/>
      </c>
      <c r="G2117" s="14">
        <f>IF(AND(G2126&lt;&gt;"",D2126=D2114+1),G2114+(G2126-G2114)*3/12,"")</f>
        <v/>
      </c>
      <c r="H2117" s="14">
        <f>IF(AND(H2126&lt;&gt;"",D2126=D2114+1),H2114+(H2126-H2114)*3/12,"")</f>
        <v/>
      </c>
      <c r="I2117" s="14">
        <f>IF(AND(L2126&lt;&gt;"",D2126=D2114+1),I2114+(I2126-I2114)*3/12,"")</f>
        <v/>
      </c>
      <c r="J2117">
        <f>_xlfn.XLOOKUP($A2117,ALGLIB_SSA_XAUUSD!$AA$2:$AA$2401,ALGLIB_SSA_XAUUSD!$P$2:$P$2401,"",0)</f>
        <v/>
      </c>
      <c r="K2117">
        <f>_xlfn.XLOOKUP($A2117,ALGLIB_SSA_XAUUSD!$AA$2:$AA$2401,ALGLIB_SSA_XAUUSD!$Q$2:$Q$2401,"",0)</f>
        <v/>
      </c>
      <c r="L2117">
        <f>_xlfn.XLOOKUP($A2117,ALGLIB_SSA_XAUUSD!$AA$2:$AA$2401,ALGLIB_SSA_XAUUSD!$R$2:$R$2401,"",0)</f>
        <v/>
      </c>
      <c r="M2117">
        <f>_xlfn.XLOOKUP($A2117,ALGLIB_SSA_XAUUSD!$AA$2:$AA$2401,ALGLIB_SSA_XAUUSD!$S$2:$S$2401,"",0)</f>
        <v/>
      </c>
      <c r="N2117">
        <f>_xlfn.XLOOKUP($A2117,ALGLIB_SSA_XAUUSD!$AA$2:$AA$2401,ALGLIB_SSA_XAUUSD!$T$2:$T$2401,"",0)</f>
        <v/>
      </c>
      <c r="O2117">
        <f>_xlfn.XLOOKUP($A2117,ALGLIB_SSA_XAUUSD!$AA$2:$AA$2401,ALGLIB_SSA_XAUUSD!$U$2:$U$2401,"",0)</f>
        <v/>
      </c>
      <c r="P2117">
        <f>_xlfn.XLOOKUP($A2117,ALGLIB_SSA_XAUUSD!$AA$2:$AA$2401,ALGLIB_SSA_XAUUSD!$V$2:$V$2401,"",0)</f>
        <v/>
      </c>
      <c r="S2117">
        <f>A2117</f>
        <v/>
      </c>
      <c r="T2117">
        <f>J2117</f>
        <v/>
      </c>
      <c r="U2117">
        <f>K2117</f>
        <v/>
      </c>
      <c r="V2117" s="14">
        <f>IF($A2117="","",MOD(ROW()-2,12)+1)</f>
        <v/>
      </c>
      <c r="W2117">
        <f>L2117</f>
        <v/>
      </c>
      <c r="X2117" s="14">
        <f>IF(F2117="","",F2117)</f>
        <v/>
      </c>
      <c r="Y2117" s="14">
        <f>IF(G2117="","",G2117)</f>
        <v/>
      </c>
      <c r="Z2117">
        <f>M2117</f>
        <v/>
      </c>
      <c r="AA2117">
        <f>N2117</f>
        <v/>
      </c>
      <c r="AB2117" s="14">
        <f>IF(H2117="","",H2117)</f>
        <v/>
      </c>
      <c r="AC2117">
        <f>O2117</f>
        <v/>
      </c>
      <c r="AD2117" s="14">
        <f>IF(I2117="","",I2117)</f>
        <v/>
      </c>
      <c r="AE2117">
        <f>P2117</f>
        <v/>
      </c>
      <c r="AH2117">
        <f>IF(S2117&lt;&gt;"",S2117,AH2116+900)</f>
        <v/>
      </c>
      <c r="AI2117">
        <f>IF(T2117&lt;&gt;"",T2117,AI2116)</f>
        <v/>
      </c>
      <c r="AJ2117">
        <f>IF(U2117&lt;&gt;"",U2117,AJ2116)</f>
        <v/>
      </c>
      <c r="AK2117">
        <f>IF(W2117&lt;&gt;"",W2117,"")</f>
        <v/>
      </c>
      <c r="AL2117" s="14">
        <f>IF(X2117&lt;&gt;"",X2117,"")</f>
        <v/>
      </c>
      <c r="AM2117" s="14">
        <f>IF(Y2117&lt;&gt;"",Y2117,"")</f>
        <v/>
      </c>
      <c r="AN2117" s="14">
        <f>IF(OR(AL2117="",AM2117=""),"",AL2117-AM2117)</f>
        <v/>
      </c>
      <c r="AO2117">
        <f>IF(AN2117="","",IF(AN2117&gt;0,"Bullish","Bearish"))</f>
        <v/>
      </c>
      <c r="AP2117">
        <f>IF(AO2117="",AP2116,AO2117)</f>
        <v/>
      </c>
      <c r="AQ2117" s="14">
        <f>IF(AB2117&lt;&gt;"",AB2117,"")</f>
        <v/>
      </c>
      <c r="AR2117" s="14">
        <f>IF(AD2117&lt;&gt;"",AD2117,"")</f>
        <v/>
      </c>
      <c r="AS2117">
        <f>IF(AS2116+1=13,1,AS2116+1)</f>
        <v/>
      </c>
      <c r="AT2117">
        <f>IFERROR(IF(SLOPE($AQ$2102:$AQ$2113,$AS$2102:$AS$2113)&gt;0,MIN(3,ABS(SLOPE($AQ$2102:$AQ$2113,$AS$2102:$AS$2113))),IF(SLOPE($AQ$2102:$AQ$2113,$AS$2102:$AS$2113)&lt;-0.5,-0.5,0)),0)</f>
        <v/>
      </c>
      <c r="AU2117">
        <f>IFERROR(IF(SLOPE($AR$2102:$AR$2113,$AS$2102:$AS$2113)&lt;0,MAX(-3,-ABS(SLOPE($AR$2102:$AR$2113,$AS$2102:$AS$2113))),IF(SLOPE($AR$2102:$AR$2113,$AS$2102:$AS$2113)&gt;0.5,0.5,0)),0)</f>
        <v/>
      </c>
      <c r="AV2117">
        <f>($AQ$2114+(AT2117*(AS2117-1)))</f>
        <v/>
      </c>
      <c r="AW2117">
        <f>($AR$2114+(AU2117*(AS2117-1)))</f>
        <v/>
      </c>
      <c r="AX2117">
        <f>IF(AT2117&gt;0,AV2117+AT2117,AV2117)</f>
        <v/>
      </c>
      <c r="AY2117">
        <f>IF(AU2117&lt;0,AW2117+AU2117,AW2117)</f>
        <v/>
      </c>
      <c r="BA2117" s="14">
        <f>IFERROR(AX2117-AQ2117,"")</f>
        <v/>
      </c>
      <c r="BB2117" s="14">
        <f>IFERROR(AY2117-AR2117,"")</f>
        <v/>
      </c>
      <c r="BD2117">
        <f>AH2117</f>
        <v/>
      </c>
      <c r="BE2117">
        <f>AI2117</f>
        <v/>
      </c>
      <c r="BF2117">
        <f>AJ2117</f>
        <v/>
      </c>
      <c r="BG2117" s="14">
        <f>L2117</f>
        <v/>
      </c>
      <c r="BH2117" s="14">
        <f>IF(X2117="","",X2117)</f>
        <v/>
      </c>
      <c r="BI2117" s="14">
        <f>IF(Y2117="","",Y2117)</f>
        <v/>
      </c>
      <c r="BJ2117">
        <f>Z2117</f>
        <v/>
      </c>
      <c r="BK2117">
        <f>AA2117</f>
        <v/>
      </c>
      <c r="BL2117">
        <f>IFERROR(AX2117,"")</f>
        <v/>
      </c>
      <c r="BM2117">
        <f>IFERROR(AY2117,"")</f>
        <v/>
      </c>
    </row>
    <row r="2118" ht="14.25" customHeight="1">
      <c r="A2118">
        <f>ALGLIB_SSA_XAUUSD!AA2118</f>
        <v/>
      </c>
      <c r="B2118">
        <f>IF($A2118="","",INDEX(ALGLIB_SSA_XAUUSD!$B$2:$B$2401,MATCH($A2118,ALGLIB_SSA_XAUUSD!$A$2:$A$2401,1)))</f>
        <v/>
      </c>
      <c r="C2118">
        <f>IF($A2118="","",INDEX(ALGLIB_SSA_XAUUSD!$C$2:$C$2401,MATCH($A2118,ALGLIB_SSA_XAUUSD!$A$2:$A$2401,1)))</f>
        <v/>
      </c>
      <c r="D2118" s="14">
        <f>IF($A2118="","",INT((ROW()-2)/12)+1)</f>
        <v/>
      </c>
      <c r="E2118" s="14">
        <f>IF(AND(E2126&lt;&gt;"",D2126=D2114+1),E2114+(E2126-E2114)*4/12,"")</f>
        <v/>
      </c>
      <c r="F2118" s="14">
        <f>IF(AND(F2126&lt;&gt;"",D2126=D2114+1),F2114+(F2126-F2114)*4/12,"")</f>
        <v/>
      </c>
      <c r="G2118" s="14">
        <f>IF(AND(G2126&lt;&gt;"",D2126=D2114+1),G2114+(G2126-G2114)*4/12,"")</f>
        <v/>
      </c>
      <c r="H2118" s="14">
        <f>IF(AND(H2126&lt;&gt;"",D2126=D2114+1),H2114+(H2126-H2114)*4/12,"")</f>
        <v/>
      </c>
      <c r="I2118" s="14">
        <f>IF(AND(L2126&lt;&gt;"",D2126=D2114+1),I2114+(I2126-I2114)*4/12,"")</f>
        <v/>
      </c>
      <c r="J2118">
        <f>_xlfn.XLOOKUP($A2118,ALGLIB_SSA_XAUUSD!$AA$2:$AA$2401,ALGLIB_SSA_XAUUSD!$P$2:$P$2401,"",0)</f>
        <v/>
      </c>
      <c r="K2118">
        <f>_xlfn.XLOOKUP($A2118,ALGLIB_SSA_XAUUSD!$AA$2:$AA$2401,ALGLIB_SSA_XAUUSD!$Q$2:$Q$2401,"",0)</f>
        <v/>
      </c>
      <c r="L2118">
        <f>_xlfn.XLOOKUP($A2118,ALGLIB_SSA_XAUUSD!$AA$2:$AA$2401,ALGLIB_SSA_XAUUSD!$R$2:$R$2401,"",0)</f>
        <v/>
      </c>
      <c r="M2118">
        <f>_xlfn.XLOOKUP($A2118,ALGLIB_SSA_XAUUSD!$AA$2:$AA$2401,ALGLIB_SSA_XAUUSD!$S$2:$S$2401,"",0)</f>
        <v/>
      </c>
      <c r="N2118">
        <f>_xlfn.XLOOKUP($A2118,ALGLIB_SSA_XAUUSD!$AA$2:$AA$2401,ALGLIB_SSA_XAUUSD!$T$2:$T$2401,"",0)</f>
        <v/>
      </c>
      <c r="O2118">
        <f>_xlfn.XLOOKUP($A2118,ALGLIB_SSA_XAUUSD!$AA$2:$AA$2401,ALGLIB_SSA_XAUUSD!$U$2:$U$2401,"",0)</f>
        <v/>
      </c>
      <c r="P2118">
        <f>_xlfn.XLOOKUP($A2118,ALGLIB_SSA_XAUUSD!$AA$2:$AA$2401,ALGLIB_SSA_XAUUSD!$V$2:$V$2401,"",0)</f>
        <v/>
      </c>
      <c r="S2118">
        <f>A2118</f>
        <v/>
      </c>
      <c r="T2118">
        <f>J2118</f>
        <v/>
      </c>
      <c r="U2118">
        <f>K2118</f>
        <v/>
      </c>
      <c r="V2118" s="14">
        <f>IF($A2118="","",MOD(ROW()-2,12)+1)</f>
        <v/>
      </c>
      <c r="W2118">
        <f>L2118</f>
        <v/>
      </c>
      <c r="X2118" s="14">
        <f>IF(F2118="","",F2118)</f>
        <v/>
      </c>
      <c r="Y2118" s="14">
        <f>IF(G2118="","",G2118)</f>
        <v/>
      </c>
      <c r="Z2118">
        <f>M2118</f>
        <v/>
      </c>
      <c r="AA2118">
        <f>N2118</f>
        <v/>
      </c>
      <c r="AB2118" s="14">
        <f>IF(H2118="","",H2118)</f>
        <v/>
      </c>
      <c r="AC2118">
        <f>O2118</f>
        <v/>
      </c>
      <c r="AD2118" s="14">
        <f>IF(I2118="","",I2118)</f>
        <v/>
      </c>
      <c r="AE2118">
        <f>P2118</f>
        <v/>
      </c>
      <c r="AH2118">
        <f>IF(S2118&lt;&gt;"",S2118,AH2117+900)</f>
        <v/>
      </c>
      <c r="AI2118">
        <f>IF(T2118&lt;&gt;"",T2118,AI2117)</f>
        <v/>
      </c>
      <c r="AJ2118">
        <f>IF(U2118&lt;&gt;"",U2118,AJ2117)</f>
        <v/>
      </c>
      <c r="AK2118">
        <f>IF(W2118&lt;&gt;"",W2118,"")</f>
        <v/>
      </c>
      <c r="AL2118" s="14">
        <f>IF(X2118&lt;&gt;"",X2118,"")</f>
        <v/>
      </c>
      <c r="AM2118" s="14">
        <f>IF(Y2118&lt;&gt;"",Y2118,"")</f>
        <v/>
      </c>
      <c r="AN2118" s="14">
        <f>IF(OR(AL2118="",AM2118=""),"",AL2118-AM2118)</f>
        <v/>
      </c>
      <c r="AO2118">
        <f>IF(AN2118="","",IF(AN2118&gt;0,"Bullish","Bearish"))</f>
        <v/>
      </c>
      <c r="AP2118">
        <f>IF(AO2118="",AP2117,AO2118)</f>
        <v/>
      </c>
      <c r="AQ2118" s="14">
        <f>IF(AB2118&lt;&gt;"",AB2118,"")</f>
        <v/>
      </c>
      <c r="AR2118" s="14">
        <f>IF(AD2118&lt;&gt;"",AD2118,"")</f>
        <v/>
      </c>
      <c r="AS2118">
        <f>IF(AS2117+1=13,1,AS2117+1)</f>
        <v/>
      </c>
      <c r="AT2118">
        <f>IFERROR(IF(SLOPE($AQ$2102:$AQ$2113,$AS$2102:$AS$2113)&gt;0,MIN(3,ABS(SLOPE($AQ$2102:$AQ$2113,$AS$2102:$AS$2113))),IF(SLOPE($AQ$2102:$AQ$2113,$AS$2102:$AS$2113)&lt;-0.5,-0.5,0)),0)</f>
        <v/>
      </c>
      <c r="AU2118">
        <f>IFERROR(IF(SLOPE($AR$2102:$AR$2113,$AS$2102:$AS$2113)&lt;0,MAX(-3,-ABS(SLOPE($AR$2102:$AR$2113,$AS$2102:$AS$2113))),IF(SLOPE($AR$2102:$AR$2113,$AS$2102:$AS$2113)&gt;0.5,0.5,0)),0)</f>
        <v/>
      </c>
      <c r="AV2118">
        <f>($AQ$2114+(AT2118*(AS2118-1)))</f>
        <v/>
      </c>
      <c r="AW2118">
        <f>($AR$2114+(AU2118*(AS2118-1)))</f>
        <v/>
      </c>
      <c r="AX2118">
        <f>IF(AT2118&gt;0,AV2118+AT2118,AV2118)</f>
        <v/>
      </c>
      <c r="AY2118">
        <f>IF(AU2118&lt;0,AW2118+AU2118,AW2118)</f>
        <v/>
      </c>
      <c r="BA2118" s="14">
        <f>IFERROR(AX2118-AQ2118,"")</f>
        <v/>
      </c>
      <c r="BB2118" s="14">
        <f>IFERROR(AY2118-AR2118,"")</f>
        <v/>
      </c>
      <c r="BD2118">
        <f>AH2118</f>
        <v/>
      </c>
      <c r="BE2118">
        <f>AI2118</f>
        <v/>
      </c>
      <c r="BF2118">
        <f>AJ2118</f>
        <v/>
      </c>
      <c r="BG2118" s="14">
        <f>L2118</f>
        <v/>
      </c>
      <c r="BH2118" s="14">
        <f>IF(X2118="","",X2118)</f>
        <v/>
      </c>
      <c r="BI2118" s="14">
        <f>IF(Y2118="","",Y2118)</f>
        <v/>
      </c>
      <c r="BJ2118">
        <f>Z2118</f>
        <v/>
      </c>
      <c r="BK2118">
        <f>AA2118</f>
        <v/>
      </c>
      <c r="BL2118">
        <f>IFERROR(AX2118,"")</f>
        <v/>
      </c>
      <c r="BM2118">
        <f>IFERROR(AY2118,"")</f>
        <v/>
      </c>
    </row>
    <row r="2119" ht="14.25" customHeight="1">
      <c r="A2119">
        <f>ALGLIB_SSA_XAUUSD!AA2119</f>
        <v/>
      </c>
      <c r="B2119">
        <f>IF($A2119="","",INDEX(ALGLIB_SSA_XAUUSD!$B$2:$B$2401,MATCH($A2119,ALGLIB_SSA_XAUUSD!$A$2:$A$2401,1)))</f>
        <v/>
      </c>
      <c r="C2119">
        <f>IF($A2119="","",INDEX(ALGLIB_SSA_XAUUSD!$C$2:$C$2401,MATCH($A2119,ALGLIB_SSA_XAUUSD!$A$2:$A$2401,1)))</f>
        <v/>
      </c>
      <c r="D2119" s="14">
        <f>IF($A2119="","",INT((ROW()-2)/12)+1)</f>
        <v/>
      </c>
      <c r="E2119" s="14">
        <f>IF(AND(E2126&lt;&gt;"",D2126=D2114+1),E2114+(E2126-E2114)*5/12,"")</f>
        <v/>
      </c>
      <c r="F2119" s="14">
        <f>IF(AND(F2126&lt;&gt;"",D2126=D2114+1),F2114+(F2126-F2114)*5/12,"")</f>
        <v/>
      </c>
      <c r="G2119" s="14">
        <f>IF(AND(G2126&lt;&gt;"",D2126=D2114+1),G2114+(G2126-G2114)*5/12,"")</f>
        <v/>
      </c>
      <c r="H2119" s="14">
        <f>IF(AND(H2126&lt;&gt;"",D2126=D2114+1),H2114+(H2126-H2114)*5/12,"")</f>
        <v/>
      </c>
      <c r="I2119" s="14">
        <f>IF(AND(L2126&lt;&gt;"",D2126=D2114+1),I2114+(I2126-I2114)*5/12,"")</f>
        <v/>
      </c>
      <c r="J2119">
        <f>_xlfn.XLOOKUP($A2119,ALGLIB_SSA_XAUUSD!$AA$2:$AA$2401,ALGLIB_SSA_XAUUSD!$P$2:$P$2401,"",0)</f>
        <v/>
      </c>
      <c r="K2119">
        <f>_xlfn.XLOOKUP($A2119,ALGLIB_SSA_XAUUSD!$AA$2:$AA$2401,ALGLIB_SSA_XAUUSD!$Q$2:$Q$2401,"",0)</f>
        <v/>
      </c>
      <c r="L2119">
        <f>_xlfn.XLOOKUP($A2119,ALGLIB_SSA_XAUUSD!$AA$2:$AA$2401,ALGLIB_SSA_XAUUSD!$R$2:$R$2401,"",0)</f>
        <v/>
      </c>
      <c r="M2119">
        <f>_xlfn.XLOOKUP($A2119,ALGLIB_SSA_XAUUSD!$AA$2:$AA$2401,ALGLIB_SSA_XAUUSD!$S$2:$S$2401,"",0)</f>
        <v/>
      </c>
      <c r="N2119">
        <f>_xlfn.XLOOKUP($A2119,ALGLIB_SSA_XAUUSD!$AA$2:$AA$2401,ALGLIB_SSA_XAUUSD!$T$2:$T$2401,"",0)</f>
        <v/>
      </c>
      <c r="O2119">
        <f>_xlfn.XLOOKUP($A2119,ALGLIB_SSA_XAUUSD!$AA$2:$AA$2401,ALGLIB_SSA_XAUUSD!$U$2:$U$2401,"",0)</f>
        <v/>
      </c>
      <c r="P2119">
        <f>_xlfn.XLOOKUP($A2119,ALGLIB_SSA_XAUUSD!$AA$2:$AA$2401,ALGLIB_SSA_XAUUSD!$V$2:$V$2401,"",0)</f>
        <v/>
      </c>
      <c r="S2119">
        <f>A2119</f>
        <v/>
      </c>
      <c r="T2119">
        <f>J2119</f>
        <v/>
      </c>
      <c r="U2119">
        <f>K2119</f>
        <v/>
      </c>
      <c r="V2119" s="14">
        <f>IF($A2119="","",MOD(ROW()-2,12)+1)</f>
        <v/>
      </c>
      <c r="W2119">
        <f>L2119</f>
        <v/>
      </c>
      <c r="X2119" s="14">
        <f>IF(F2119="","",F2119)</f>
        <v/>
      </c>
      <c r="Y2119" s="14">
        <f>IF(G2119="","",G2119)</f>
        <v/>
      </c>
      <c r="Z2119">
        <f>M2119</f>
        <v/>
      </c>
      <c r="AA2119">
        <f>N2119</f>
        <v/>
      </c>
      <c r="AB2119" s="14">
        <f>IF(H2119="","",H2119)</f>
        <v/>
      </c>
      <c r="AC2119">
        <f>O2119</f>
        <v/>
      </c>
      <c r="AD2119" s="14">
        <f>IF(I2119="","",I2119)</f>
        <v/>
      </c>
      <c r="AE2119">
        <f>P2119</f>
        <v/>
      </c>
      <c r="AH2119">
        <f>IF(S2119&lt;&gt;"",S2119,AH2118+900)</f>
        <v/>
      </c>
      <c r="AI2119">
        <f>IF(T2119&lt;&gt;"",T2119,AI2118)</f>
        <v/>
      </c>
      <c r="AJ2119">
        <f>IF(U2119&lt;&gt;"",U2119,AJ2118)</f>
        <v/>
      </c>
      <c r="AK2119">
        <f>IF(W2119&lt;&gt;"",W2119,"")</f>
        <v/>
      </c>
      <c r="AL2119" s="14">
        <f>IF(X2119&lt;&gt;"",X2119,"")</f>
        <v/>
      </c>
      <c r="AM2119" s="14">
        <f>IF(Y2119&lt;&gt;"",Y2119,"")</f>
        <v/>
      </c>
      <c r="AN2119" s="14">
        <f>IF(OR(AL2119="",AM2119=""),"",AL2119-AM2119)</f>
        <v/>
      </c>
      <c r="AO2119">
        <f>IF(AN2119="","",IF(AN2119&gt;0,"Bullish","Bearish"))</f>
        <v/>
      </c>
      <c r="AP2119">
        <f>IF(AO2119="",AP2118,AO2119)</f>
        <v/>
      </c>
      <c r="AQ2119" s="14">
        <f>IF(AB2119&lt;&gt;"",AB2119,"")</f>
        <v/>
      </c>
      <c r="AR2119" s="14">
        <f>IF(AD2119&lt;&gt;"",AD2119,"")</f>
        <v/>
      </c>
      <c r="AS2119">
        <f>IF(AS2118+1=13,1,AS2118+1)</f>
        <v/>
      </c>
      <c r="AT2119">
        <f>IFERROR(IF(SLOPE($AQ$2102:$AQ$2113,$AS$2102:$AS$2113)&gt;0,MIN(3,ABS(SLOPE($AQ$2102:$AQ$2113,$AS$2102:$AS$2113))),IF(SLOPE($AQ$2102:$AQ$2113,$AS$2102:$AS$2113)&lt;-0.5,-0.5,0)),0)</f>
        <v/>
      </c>
      <c r="AU2119">
        <f>IFERROR(IF(SLOPE($AR$2102:$AR$2113,$AS$2102:$AS$2113)&lt;0,MAX(-3,-ABS(SLOPE($AR$2102:$AR$2113,$AS$2102:$AS$2113))),IF(SLOPE($AR$2102:$AR$2113,$AS$2102:$AS$2113)&gt;0.5,0.5,0)),0)</f>
        <v/>
      </c>
      <c r="AV2119">
        <f>($AQ$2114+(AT2119*(AS2119-1)))</f>
        <v/>
      </c>
      <c r="AW2119">
        <f>($AR$2114+(AU2119*(AS2119-1)))</f>
        <v/>
      </c>
      <c r="AX2119">
        <f>IF(AT2119&gt;0,AV2119+AT2119,AV2119)</f>
        <v/>
      </c>
      <c r="AY2119">
        <f>IF(AU2119&lt;0,AW2119+AU2119,AW2119)</f>
        <v/>
      </c>
      <c r="BA2119" s="14">
        <f>IFERROR(AX2119-AQ2119,"")</f>
        <v/>
      </c>
      <c r="BB2119" s="14">
        <f>IFERROR(AY2119-AR2119,"")</f>
        <v/>
      </c>
      <c r="BD2119">
        <f>AH2119</f>
        <v/>
      </c>
      <c r="BE2119">
        <f>AI2119</f>
        <v/>
      </c>
      <c r="BF2119">
        <f>AJ2119</f>
        <v/>
      </c>
      <c r="BG2119" s="14">
        <f>L2119</f>
        <v/>
      </c>
      <c r="BH2119" s="14">
        <f>IF(X2119="","",X2119)</f>
        <v/>
      </c>
      <c r="BI2119" s="14">
        <f>IF(Y2119="","",Y2119)</f>
        <v/>
      </c>
      <c r="BJ2119">
        <f>Z2119</f>
        <v/>
      </c>
      <c r="BK2119">
        <f>AA2119</f>
        <v/>
      </c>
      <c r="BL2119">
        <f>IFERROR(AX2119,"")</f>
        <v/>
      </c>
      <c r="BM2119">
        <f>IFERROR(AY2119,"")</f>
        <v/>
      </c>
    </row>
    <row r="2120" ht="14.25" customHeight="1">
      <c r="A2120">
        <f>ALGLIB_SSA_XAUUSD!AA2120</f>
        <v/>
      </c>
      <c r="B2120">
        <f>IF($A2120="","",INDEX(ALGLIB_SSA_XAUUSD!$B$2:$B$2401,MATCH($A2120,ALGLIB_SSA_XAUUSD!$A$2:$A$2401,1)))</f>
        <v/>
      </c>
      <c r="C2120">
        <f>IF($A2120="","",INDEX(ALGLIB_SSA_XAUUSD!$C$2:$C$2401,MATCH($A2120,ALGLIB_SSA_XAUUSD!$A$2:$A$2401,1)))</f>
        <v/>
      </c>
      <c r="D2120" s="14">
        <f>IF($A2120="","",INT((ROW()-2)/12)+1)</f>
        <v/>
      </c>
      <c r="E2120" s="14">
        <f>IF(AND(E2126&lt;&gt;"",D2126=D2114+1),E2114+(E2126-E2114)*6/12,"")</f>
        <v/>
      </c>
      <c r="F2120" s="14">
        <f>IF(AND(F2126&lt;&gt;"",D2126=D2114+1),F2114+(F2126-F2114)*6/12,"")</f>
        <v/>
      </c>
      <c r="G2120" s="14">
        <f>IF(AND(G2126&lt;&gt;"",D2126=D2114+1),G2114+(G2126-G2114)*6/12,"")</f>
        <v/>
      </c>
      <c r="H2120" s="14">
        <f>IF(AND(H2126&lt;&gt;"",D2126=D2114+1),H2114+(H2126-H2114)*6/12,"")</f>
        <v/>
      </c>
      <c r="I2120" s="14">
        <f>IF(AND(L2126&lt;&gt;"",D2126=D2114+1),I2114+(I2126-I2114)*6/12,"")</f>
        <v/>
      </c>
      <c r="J2120">
        <f>_xlfn.XLOOKUP($A2120,ALGLIB_SSA_XAUUSD!$AA$2:$AA$2401,ALGLIB_SSA_XAUUSD!$P$2:$P$2401,"",0)</f>
        <v/>
      </c>
      <c r="K2120">
        <f>_xlfn.XLOOKUP($A2120,ALGLIB_SSA_XAUUSD!$AA$2:$AA$2401,ALGLIB_SSA_XAUUSD!$Q$2:$Q$2401,"",0)</f>
        <v/>
      </c>
      <c r="L2120">
        <f>_xlfn.XLOOKUP($A2120,ALGLIB_SSA_XAUUSD!$AA$2:$AA$2401,ALGLIB_SSA_XAUUSD!$R$2:$R$2401,"",0)</f>
        <v/>
      </c>
      <c r="M2120">
        <f>_xlfn.XLOOKUP($A2120,ALGLIB_SSA_XAUUSD!$AA$2:$AA$2401,ALGLIB_SSA_XAUUSD!$S$2:$S$2401,"",0)</f>
        <v/>
      </c>
      <c r="N2120">
        <f>_xlfn.XLOOKUP($A2120,ALGLIB_SSA_XAUUSD!$AA$2:$AA$2401,ALGLIB_SSA_XAUUSD!$T$2:$T$2401,"",0)</f>
        <v/>
      </c>
      <c r="O2120">
        <f>_xlfn.XLOOKUP($A2120,ALGLIB_SSA_XAUUSD!$AA$2:$AA$2401,ALGLIB_SSA_XAUUSD!$U$2:$U$2401,"",0)</f>
        <v/>
      </c>
      <c r="P2120">
        <f>_xlfn.XLOOKUP($A2120,ALGLIB_SSA_XAUUSD!$AA$2:$AA$2401,ALGLIB_SSA_XAUUSD!$V$2:$V$2401,"",0)</f>
        <v/>
      </c>
      <c r="S2120">
        <f>A2120</f>
        <v/>
      </c>
      <c r="T2120">
        <f>J2120</f>
        <v/>
      </c>
      <c r="U2120">
        <f>K2120</f>
        <v/>
      </c>
      <c r="V2120" s="14">
        <f>IF($A2120="","",MOD(ROW()-2,12)+1)</f>
        <v/>
      </c>
      <c r="W2120">
        <f>L2120</f>
        <v/>
      </c>
      <c r="X2120" s="14">
        <f>IF(F2120="","",F2120)</f>
        <v/>
      </c>
      <c r="Y2120" s="14">
        <f>IF(G2120="","",G2120)</f>
        <v/>
      </c>
      <c r="Z2120">
        <f>M2120</f>
        <v/>
      </c>
      <c r="AA2120">
        <f>N2120</f>
        <v/>
      </c>
      <c r="AB2120" s="14">
        <f>IF(H2120="","",H2120)</f>
        <v/>
      </c>
      <c r="AC2120">
        <f>O2120</f>
        <v/>
      </c>
      <c r="AD2120" s="14">
        <f>IF(I2120="","",I2120)</f>
        <v/>
      </c>
      <c r="AE2120">
        <f>P2120</f>
        <v/>
      </c>
      <c r="AH2120">
        <f>IF(S2120&lt;&gt;"",S2120,AH2119+900)</f>
        <v/>
      </c>
      <c r="AI2120">
        <f>IF(T2120&lt;&gt;"",T2120,AI2119)</f>
        <v/>
      </c>
      <c r="AJ2120">
        <f>IF(U2120&lt;&gt;"",U2120,AJ2119)</f>
        <v/>
      </c>
      <c r="AK2120">
        <f>IF(W2120&lt;&gt;"",W2120,"")</f>
        <v/>
      </c>
      <c r="AL2120" s="14">
        <f>IF(X2120&lt;&gt;"",X2120,"")</f>
        <v/>
      </c>
      <c r="AM2120" s="14">
        <f>IF(Y2120&lt;&gt;"",Y2120,"")</f>
        <v/>
      </c>
      <c r="AN2120" s="14">
        <f>IF(OR(AL2120="",AM2120=""),"",AL2120-AM2120)</f>
        <v/>
      </c>
      <c r="AO2120">
        <f>IF(AN2120="","",IF(AN2120&gt;0,"Bullish","Bearish"))</f>
        <v/>
      </c>
      <c r="AP2120">
        <f>IF(AO2120="",AP2119,AO2120)</f>
        <v/>
      </c>
      <c r="AQ2120" s="14">
        <f>IF(AB2120&lt;&gt;"",AB2120,"")</f>
        <v/>
      </c>
      <c r="AR2120" s="14">
        <f>IF(AD2120&lt;&gt;"",AD2120,"")</f>
        <v/>
      </c>
      <c r="AS2120">
        <f>IF(AS2119+1=13,1,AS2119+1)</f>
        <v/>
      </c>
      <c r="AT2120">
        <f>IFERROR(IF(SLOPE($AQ$2102:$AQ$2113,$AS$2102:$AS$2113)&gt;0,MIN(3,ABS(SLOPE($AQ$2102:$AQ$2113,$AS$2102:$AS$2113))),IF(SLOPE($AQ$2102:$AQ$2113,$AS$2102:$AS$2113)&lt;-0.5,-0.5,0)),0)</f>
        <v/>
      </c>
      <c r="AU2120">
        <f>IFERROR(IF(SLOPE($AR$2102:$AR$2113,$AS$2102:$AS$2113)&lt;0,MAX(-3,-ABS(SLOPE($AR$2102:$AR$2113,$AS$2102:$AS$2113))),IF(SLOPE($AR$2102:$AR$2113,$AS$2102:$AS$2113)&gt;0.5,0.5,0)),0)</f>
        <v/>
      </c>
      <c r="AV2120">
        <f>($AQ$2114+(AT2120*(AS2120-1)))</f>
        <v/>
      </c>
      <c r="AW2120">
        <f>($AR$2114+(AU2120*(AS2120-1)))</f>
        <v/>
      </c>
      <c r="AX2120">
        <f>IF(AT2120&gt;0,AV2120+AT2120,AV2120)</f>
        <v/>
      </c>
      <c r="AY2120">
        <f>IF(AU2120&lt;0,AW2120+AU2120,AW2120)</f>
        <v/>
      </c>
      <c r="BA2120" s="14">
        <f>IFERROR(AX2120-AQ2120,"")</f>
        <v/>
      </c>
      <c r="BB2120" s="14">
        <f>IFERROR(AY2120-AR2120,"")</f>
        <v/>
      </c>
      <c r="BD2120">
        <f>AH2120</f>
        <v/>
      </c>
      <c r="BE2120">
        <f>AI2120</f>
        <v/>
      </c>
      <c r="BF2120">
        <f>AJ2120</f>
        <v/>
      </c>
      <c r="BG2120" s="14">
        <f>L2120</f>
        <v/>
      </c>
      <c r="BH2120" s="14">
        <f>IF(X2120="","",X2120)</f>
        <v/>
      </c>
      <c r="BI2120" s="14">
        <f>IF(Y2120="","",Y2120)</f>
        <v/>
      </c>
      <c r="BJ2120">
        <f>Z2120</f>
        <v/>
      </c>
      <c r="BK2120">
        <f>AA2120</f>
        <v/>
      </c>
      <c r="BL2120">
        <f>IFERROR(AX2120,"")</f>
        <v/>
      </c>
      <c r="BM2120">
        <f>IFERROR(AY2120,"")</f>
        <v/>
      </c>
    </row>
    <row r="2121" ht="14.25" customHeight="1">
      <c r="A2121">
        <f>ALGLIB_SSA_XAUUSD!AA2121</f>
        <v/>
      </c>
      <c r="B2121">
        <f>IF($A2121="","",INDEX(ALGLIB_SSA_XAUUSD!$B$2:$B$2401,MATCH($A2121,ALGLIB_SSA_XAUUSD!$A$2:$A$2401,1)))</f>
        <v/>
      </c>
      <c r="C2121">
        <f>IF($A2121="","",INDEX(ALGLIB_SSA_XAUUSD!$C$2:$C$2401,MATCH($A2121,ALGLIB_SSA_XAUUSD!$A$2:$A$2401,1)))</f>
        <v/>
      </c>
      <c r="D2121" s="14">
        <f>IF($A2121="","",INT((ROW()-2)/12)+1)</f>
        <v/>
      </c>
      <c r="E2121" s="14">
        <f>IF(AND(E2126&lt;&gt;"",D2126=D2114+1),E2114+(E2126-E2114)*7/12,"")</f>
        <v/>
      </c>
      <c r="F2121" s="14">
        <f>IF(AND(F2126&lt;&gt;"",D2126=D2114+1),F2114+(F2126-F2114)*7/12,"")</f>
        <v/>
      </c>
      <c r="G2121" s="14">
        <f>IF(AND(G2126&lt;&gt;"",D2126=D2114+1),G2114+(G2126-G2114)*7/12,"")</f>
        <v/>
      </c>
      <c r="H2121" s="14">
        <f>IF(AND(H2126&lt;&gt;"",D2126=D2114+1),H2114+(H2126-H2114)*7/12,"")</f>
        <v/>
      </c>
      <c r="I2121" s="14">
        <f>IF(AND(L2126&lt;&gt;"",D2126=D2114+1),I2114+(I2126-I2114)*7/12,"")</f>
        <v/>
      </c>
      <c r="J2121">
        <f>_xlfn.XLOOKUP($A2121,ALGLIB_SSA_XAUUSD!$AA$2:$AA$2401,ALGLIB_SSA_XAUUSD!$P$2:$P$2401,"",0)</f>
        <v/>
      </c>
      <c r="K2121">
        <f>_xlfn.XLOOKUP($A2121,ALGLIB_SSA_XAUUSD!$AA$2:$AA$2401,ALGLIB_SSA_XAUUSD!$Q$2:$Q$2401,"",0)</f>
        <v/>
      </c>
      <c r="L2121">
        <f>_xlfn.XLOOKUP($A2121,ALGLIB_SSA_XAUUSD!$AA$2:$AA$2401,ALGLIB_SSA_XAUUSD!$R$2:$R$2401,"",0)</f>
        <v/>
      </c>
      <c r="M2121">
        <f>_xlfn.XLOOKUP($A2121,ALGLIB_SSA_XAUUSD!$AA$2:$AA$2401,ALGLIB_SSA_XAUUSD!$S$2:$S$2401,"",0)</f>
        <v/>
      </c>
      <c r="N2121">
        <f>_xlfn.XLOOKUP($A2121,ALGLIB_SSA_XAUUSD!$AA$2:$AA$2401,ALGLIB_SSA_XAUUSD!$T$2:$T$2401,"",0)</f>
        <v/>
      </c>
      <c r="O2121">
        <f>_xlfn.XLOOKUP($A2121,ALGLIB_SSA_XAUUSD!$AA$2:$AA$2401,ALGLIB_SSA_XAUUSD!$U$2:$U$2401,"",0)</f>
        <v/>
      </c>
      <c r="P2121">
        <f>_xlfn.XLOOKUP($A2121,ALGLIB_SSA_XAUUSD!$AA$2:$AA$2401,ALGLIB_SSA_XAUUSD!$V$2:$V$2401,"",0)</f>
        <v/>
      </c>
      <c r="S2121">
        <f>A2121</f>
        <v/>
      </c>
      <c r="T2121">
        <f>J2121</f>
        <v/>
      </c>
      <c r="U2121">
        <f>K2121</f>
        <v/>
      </c>
      <c r="V2121" s="14">
        <f>IF($A2121="","",MOD(ROW()-2,12)+1)</f>
        <v/>
      </c>
      <c r="W2121">
        <f>L2121</f>
        <v/>
      </c>
      <c r="X2121" s="14">
        <f>IF(F2121="","",F2121)</f>
        <v/>
      </c>
      <c r="Y2121" s="14">
        <f>IF(G2121="","",G2121)</f>
        <v/>
      </c>
      <c r="Z2121">
        <f>M2121</f>
        <v/>
      </c>
      <c r="AA2121">
        <f>N2121</f>
        <v/>
      </c>
      <c r="AB2121" s="14">
        <f>IF(H2121="","",H2121)</f>
        <v/>
      </c>
      <c r="AC2121">
        <f>O2121</f>
        <v/>
      </c>
      <c r="AD2121" s="14">
        <f>IF(I2121="","",I2121)</f>
        <v/>
      </c>
      <c r="AE2121">
        <f>P2121</f>
        <v/>
      </c>
      <c r="AH2121">
        <f>IF(S2121&lt;&gt;"",S2121,AH2120+900)</f>
        <v/>
      </c>
      <c r="AI2121">
        <f>IF(T2121&lt;&gt;"",T2121,AI2120)</f>
        <v/>
      </c>
      <c r="AJ2121">
        <f>IF(U2121&lt;&gt;"",U2121,AJ2120)</f>
        <v/>
      </c>
      <c r="AK2121">
        <f>IF(W2121&lt;&gt;"",W2121,"")</f>
        <v/>
      </c>
      <c r="AL2121" s="14">
        <f>IF(X2121&lt;&gt;"",X2121,"")</f>
        <v/>
      </c>
      <c r="AM2121" s="14">
        <f>IF(Y2121&lt;&gt;"",Y2121,"")</f>
        <v/>
      </c>
      <c r="AN2121" s="14">
        <f>IF(OR(AL2121="",AM2121=""),"",AL2121-AM2121)</f>
        <v/>
      </c>
      <c r="AO2121">
        <f>IF(AN2121="","",IF(AN2121&gt;0,"Bullish","Bearish"))</f>
        <v/>
      </c>
      <c r="AP2121">
        <f>IF(AO2121="",AP2120,AO2121)</f>
        <v/>
      </c>
      <c r="AQ2121" s="14">
        <f>IF(AB2121&lt;&gt;"",AB2121,"")</f>
        <v/>
      </c>
      <c r="AR2121" s="14">
        <f>IF(AD2121&lt;&gt;"",AD2121,"")</f>
        <v/>
      </c>
      <c r="AS2121">
        <f>IF(AS2120+1=13,1,AS2120+1)</f>
        <v/>
      </c>
      <c r="AT2121">
        <f>IFERROR(IF(SLOPE($AQ$2102:$AQ$2113,$AS$2102:$AS$2113)&gt;0,MIN(3,ABS(SLOPE($AQ$2102:$AQ$2113,$AS$2102:$AS$2113))),IF(SLOPE($AQ$2102:$AQ$2113,$AS$2102:$AS$2113)&lt;-0.5,-0.5,0)),0)</f>
        <v/>
      </c>
      <c r="AU2121">
        <f>IFERROR(IF(SLOPE($AR$2102:$AR$2113,$AS$2102:$AS$2113)&lt;0,MAX(-3,-ABS(SLOPE($AR$2102:$AR$2113,$AS$2102:$AS$2113))),IF(SLOPE($AR$2102:$AR$2113,$AS$2102:$AS$2113)&gt;0.5,0.5,0)),0)</f>
        <v/>
      </c>
      <c r="AV2121">
        <f>($AQ$2114+(AT2121*(AS2121-1)))</f>
        <v/>
      </c>
      <c r="AW2121">
        <f>($AR$2114+(AU2121*(AS2121-1)))</f>
        <v/>
      </c>
      <c r="AX2121">
        <f>IF(AT2121&gt;0,AV2121+AT2121,AV2121)</f>
        <v/>
      </c>
      <c r="AY2121">
        <f>IF(AU2121&lt;0,AW2121+AU2121,AW2121)</f>
        <v/>
      </c>
      <c r="BA2121" s="14">
        <f>IFERROR(AX2121-AQ2121,"")</f>
        <v/>
      </c>
      <c r="BB2121" s="14">
        <f>IFERROR(AY2121-AR2121,"")</f>
        <v/>
      </c>
      <c r="BD2121">
        <f>AH2121</f>
        <v/>
      </c>
      <c r="BE2121">
        <f>AI2121</f>
        <v/>
      </c>
      <c r="BF2121">
        <f>AJ2121</f>
        <v/>
      </c>
      <c r="BG2121" s="14">
        <f>L2121</f>
        <v/>
      </c>
      <c r="BH2121" s="14">
        <f>IF(X2121="","",X2121)</f>
        <v/>
      </c>
      <c r="BI2121" s="14">
        <f>IF(Y2121="","",Y2121)</f>
        <v/>
      </c>
      <c r="BJ2121">
        <f>Z2121</f>
        <v/>
      </c>
      <c r="BK2121">
        <f>AA2121</f>
        <v/>
      </c>
      <c r="BL2121">
        <f>IFERROR(AX2121,"")</f>
        <v/>
      </c>
      <c r="BM2121">
        <f>IFERROR(AY2121,"")</f>
        <v/>
      </c>
    </row>
    <row r="2122" ht="14.25" customHeight="1">
      <c r="A2122">
        <f>ALGLIB_SSA_XAUUSD!AA2122</f>
        <v/>
      </c>
      <c r="B2122">
        <f>IF($A2122="","",INDEX(ALGLIB_SSA_XAUUSD!$B$2:$B$2401,MATCH($A2122,ALGLIB_SSA_XAUUSD!$A$2:$A$2401,1)))</f>
        <v/>
      </c>
      <c r="C2122">
        <f>IF($A2122="","",INDEX(ALGLIB_SSA_XAUUSD!$C$2:$C$2401,MATCH($A2122,ALGLIB_SSA_XAUUSD!$A$2:$A$2401,1)))</f>
        <v/>
      </c>
      <c r="D2122" s="14">
        <f>IF($A2122="","",INT((ROW()-2)/12)+1)</f>
        <v/>
      </c>
      <c r="E2122" s="14">
        <f>IF(AND(E2126&lt;&gt;"",D2126=D2114+1),E2114+(E2126-E2114)*8/12,"")</f>
        <v/>
      </c>
      <c r="F2122" s="14">
        <f>IF(AND(F2126&lt;&gt;"",D2126=D2114+1),F2114+(F2126-F2114)*8/12,"")</f>
        <v/>
      </c>
      <c r="G2122" s="14">
        <f>IF(AND(G2126&lt;&gt;"",D2126=D2114+1),G2114+(G2126-G2114)*8/12,"")</f>
        <v/>
      </c>
      <c r="H2122" s="14">
        <f>IF(AND(H2126&lt;&gt;"",D2126=D2114+1),H2114+(H2126-H2114)*8/12,"")</f>
        <v/>
      </c>
      <c r="I2122" s="14">
        <f>IF(AND(L2126&lt;&gt;"",D2126=D2114+1),I2114+(I2126-I2114)*8/12,"")</f>
        <v/>
      </c>
      <c r="J2122">
        <f>_xlfn.XLOOKUP($A2122,ALGLIB_SSA_XAUUSD!$AA$2:$AA$2401,ALGLIB_SSA_XAUUSD!$P$2:$P$2401,"",0)</f>
        <v/>
      </c>
      <c r="K2122">
        <f>_xlfn.XLOOKUP($A2122,ALGLIB_SSA_XAUUSD!$AA$2:$AA$2401,ALGLIB_SSA_XAUUSD!$Q$2:$Q$2401,"",0)</f>
        <v/>
      </c>
      <c r="L2122">
        <f>_xlfn.XLOOKUP($A2122,ALGLIB_SSA_XAUUSD!$AA$2:$AA$2401,ALGLIB_SSA_XAUUSD!$R$2:$R$2401,"",0)</f>
        <v/>
      </c>
      <c r="M2122">
        <f>_xlfn.XLOOKUP($A2122,ALGLIB_SSA_XAUUSD!$AA$2:$AA$2401,ALGLIB_SSA_XAUUSD!$S$2:$S$2401,"",0)</f>
        <v/>
      </c>
      <c r="N2122">
        <f>_xlfn.XLOOKUP($A2122,ALGLIB_SSA_XAUUSD!$AA$2:$AA$2401,ALGLIB_SSA_XAUUSD!$T$2:$T$2401,"",0)</f>
        <v/>
      </c>
      <c r="O2122">
        <f>_xlfn.XLOOKUP($A2122,ALGLIB_SSA_XAUUSD!$AA$2:$AA$2401,ALGLIB_SSA_XAUUSD!$U$2:$U$2401,"",0)</f>
        <v/>
      </c>
      <c r="P2122">
        <f>_xlfn.XLOOKUP($A2122,ALGLIB_SSA_XAUUSD!$AA$2:$AA$2401,ALGLIB_SSA_XAUUSD!$V$2:$V$2401,"",0)</f>
        <v/>
      </c>
      <c r="S2122">
        <f>A2122</f>
        <v/>
      </c>
      <c r="T2122">
        <f>J2122</f>
        <v/>
      </c>
      <c r="U2122">
        <f>K2122</f>
        <v/>
      </c>
      <c r="V2122" s="14">
        <f>IF($A2122="","",MOD(ROW()-2,12)+1)</f>
        <v/>
      </c>
      <c r="W2122">
        <f>L2122</f>
        <v/>
      </c>
      <c r="X2122" s="14">
        <f>IF(F2122="","",F2122)</f>
        <v/>
      </c>
      <c r="Y2122" s="14">
        <f>IF(G2122="","",G2122)</f>
        <v/>
      </c>
      <c r="Z2122">
        <f>M2122</f>
        <v/>
      </c>
      <c r="AA2122">
        <f>N2122</f>
        <v/>
      </c>
      <c r="AB2122" s="14">
        <f>IF(H2122="","",H2122)</f>
        <v/>
      </c>
      <c r="AC2122">
        <f>O2122</f>
        <v/>
      </c>
      <c r="AD2122" s="14">
        <f>IF(I2122="","",I2122)</f>
        <v/>
      </c>
      <c r="AE2122">
        <f>P2122</f>
        <v/>
      </c>
      <c r="AH2122">
        <f>IF(S2122&lt;&gt;"",S2122,AH2121+900)</f>
        <v/>
      </c>
      <c r="AI2122">
        <f>IF(T2122&lt;&gt;"",T2122,AI2121)</f>
        <v/>
      </c>
      <c r="AJ2122">
        <f>IF(U2122&lt;&gt;"",U2122,AJ2121)</f>
        <v/>
      </c>
      <c r="AK2122">
        <f>IF(W2122&lt;&gt;"",W2122,"")</f>
        <v/>
      </c>
      <c r="AL2122" s="14">
        <f>IF(X2122&lt;&gt;"",X2122,"")</f>
        <v/>
      </c>
      <c r="AM2122" s="14">
        <f>IF(Y2122&lt;&gt;"",Y2122,"")</f>
        <v/>
      </c>
      <c r="AN2122" s="14">
        <f>IF(OR(AL2122="",AM2122=""),"",AL2122-AM2122)</f>
        <v/>
      </c>
      <c r="AO2122">
        <f>IF(AN2122="","",IF(AN2122&gt;0,"Bullish","Bearish"))</f>
        <v/>
      </c>
      <c r="AP2122">
        <f>IF(AO2122="",AP2121,AO2122)</f>
        <v/>
      </c>
      <c r="AQ2122" s="14">
        <f>IF(AB2122&lt;&gt;"",AB2122,"")</f>
        <v/>
      </c>
      <c r="AR2122" s="14">
        <f>IF(AD2122&lt;&gt;"",AD2122,"")</f>
        <v/>
      </c>
      <c r="AS2122">
        <f>IF(AS2121+1=13,1,AS2121+1)</f>
        <v/>
      </c>
      <c r="AT2122">
        <f>IFERROR(IF(SLOPE($AQ$2102:$AQ$2113,$AS$2102:$AS$2113)&gt;0,MIN(3,ABS(SLOPE($AQ$2102:$AQ$2113,$AS$2102:$AS$2113))),IF(SLOPE($AQ$2102:$AQ$2113,$AS$2102:$AS$2113)&lt;-0.5,-0.5,0)),0)</f>
        <v/>
      </c>
      <c r="AU2122">
        <f>IFERROR(IF(SLOPE($AR$2102:$AR$2113,$AS$2102:$AS$2113)&lt;0,MAX(-3,-ABS(SLOPE($AR$2102:$AR$2113,$AS$2102:$AS$2113))),IF(SLOPE($AR$2102:$AR$2113,$AS$2102:$AS$2113)&gt;0.5,0.5,0)),0)</f>
        <v/>
      </c>
      <c r="AV2122">
        <f>($AQ$2114+(AT2122*(AS2122-1)))</f>
        <v/>
      </c>
      <c r="AW2122">
        <f>($AR$2114+(AU2122*(AS2122-1)))</f>
        <v/>
      </c>
      <c r="AX2122">
        <f>IF(AT2122&gt;0,AV2122+AT2122,AV2122)</f>
        <v/>
      </c>
      <c r="AY2122">
        <f>IF(AU2122&lt;0,AW2122+AU2122,AW2122)</f>
        <v/>
      </c>
      <c r="BA2122" s="14">
        <f>IFERROR(AX2122-AQ2122,"")</f>
        <v/>
      </c>
      <c r="BB2122" s="14">
        <f>IFERROR(AY2122-AR2122,"")</f>
        <v/>
      </c>
      <c r="BD2122">
        <f>AH2122</f>
        <v/>
      </c>
      <c r="BE2122">
        <f>AI2122</f>
        <v/>
      </c>
      <c r="BF2122">
        <f>AJ2122</f>
        <v/>
      </c>
      <c r="BG2122" s="14">
        <f>L2122</f>
        <v/>
      </c>
      <c r="BH2122" s="14">
        <f>IF(X2122="","",X2122)</f>
        <v/>
      </c>
      <c r="BI2122" s="14">
        <f>IF(Y2122="","",Y2122)</f>
        <v/>
      </c>
      <c r="BJ2122">
        <f>Z2122</f>
        <v/>
      </c>
      <c r="BK2122">
        <f>AA2122</f>
        <v/>
      </c>
      <c r="BL2122">
        <f>IFERROR(AX2122,"")</f>
        <v/>
      </c>
      <c r="BM2122">
        <f>IFERROR(AY2122,"")</f>
        <v/>
      </c>
    </row>
    <row r="2123" ht="14.25" customHeight="1">
      <c r="A2123">
        <f>ALGLIB_SSA_XAUUSD!AA2123</f>
        <v/>
      </c>
      <c r="B2123">
        <f>IF($A2123="","",INDEX(ALGLIB_SSA_XAUUSD!$B$2:$B$2401,MATCH($A2123,ALGLIB_SSA_XAUUSD!$A$2:$A$2401,1)))</f>
        <v/>
      </c>
      <c r="C2123">
        <f>IF($A2123="","",INDEX(ALGLIB_SSA_XAUUSD!$C$2:$C$2401,MATCH($A2123,ALGLIB_SSA_XAUUSD!$A$2:$A$2401,1)))</f>
        <v/>
      </c>
      <c r="D2123" s="14">
        <f>IF($A2123="","",INT((ROW()-2)/12)+1)</f>
        <v/>
      </c>
      <c r="E2123" s="14">
        <f>IF(AND(E2126&lt;&gt;"",D2126=D2114+1),E2114+(E2126-E2114)*9/12,"")</f>
        <v/>
      </c>
      <c r="F2123" s="14">
        <f>IF(AND(F2126&lt;&gt;"",D2126=D2114+1),F2114+(F2126-F2114)*9/12,"")</f>
        <v/>
      </c>
      <c r="G2123" s="14">
        <f>IF(AND(G2126&lt;&gt;"",D2126=D2114+1),G2114+(G2126-G2114)*9/12,"")</f>
        <v/>
      </c>
      <c r="H2123" s="14">
        <f>IF(AND(H2126&lt;&gt;"",D2126=D2114+1),H2114+(H2126-H2114)*9/12,"")</f>
        <v/>
      </c>
      <c r="I2123" s="14">
        <f>IF(AND(L2126&lt;&gt;"",D2126=D2114+1),I2114+(I2126-I2114)*9/12,"")</f>
        <v/>
      </c>
      <c r="J2123">
        <f>_xlfn.XLOOKUP($A2123,ALGLIB_SSA_XAUUSD!$AA$2:$AA$2401,ALGLIB_SSA_XAUUSD!$P$2:$P$2401,"",0)</f>
        <v/>
      </c>
      <c r="K2123">
        <f>_xlfn.XLOOKUP($A2123,ALGLIB_SSA_XAUUSD!$AA$2:$AA$2401,ALGLIB_SSA_XAUUSD!$Q$2:$Q$2401,"",0)</f>
        <v/>
      </c>
      <c r="L2123">
        <f>_xlfn.XLOOKUP($A2123,ALGLIB_SSA_XAUUSD!$AA$2:$AA$2401,ALGLIB_SSA_XAUUSD!$R$2:$R$2401,"",0)</f>
        <v/>
      </c>
      <c r="M2123">
        <f>_xlfn.XLOOKUP($A2123,ALGLIB_SSA_XAUUSD!$AA$2:$AA$2401,ALGLIB_SSA_XAUUSD!$S$2:$S$2401,"",0)</f>
        <v/>
      </c>
      <c r="N2123">
        <f>_xlfn.XLOOKUP($A2123,ALGLIB_SSA_XAUUSD!$AA$2:$AA$2401,ALGLIB_SSA_XAUUSD!$T$2:$T$2401,"",0)</f>
        <v/>
      </c>
      <c r="O2123">
        <f>_xlfn.XLOOKUP($A2123,ALGLIB_SSA_XAUUSD!$AA$2:$AA$2401,ALGLIB_SSA_XAUUSD!$U$2:$U$2401,"",0)</f>
        <v/>
      </c>
      <c r="P2123">
        <f>_xlfn.XLOOKUP($A2123,ALGLIB_SSA_XAUUSD!$AA$2:$AA$2401,ALGLIB_SSA_XAUUSD!$V$2:$V$2401,"",0)</f>
        <v/>
      </c>
      <c r="S2123">
        <f>A2123</f>
        <v/>
      </c>
      <c r="T2123">
        <f>J2123</f>
        <v/>
      </c>
      <c r="U2123">
        <f>K2123</f>
        <v/>
      </c>
      <c r="V2123" s="14">
        <f>IF($A2123="","",MOD(ROW()-2,12)+1)</f>
        <v/>
      </c>
      <c r="W2123">
        <f>L2123</f>
        <v/>
      </c>
      <c r="X2123" s="14">
        <f>IF(F2123="","",F2123)</f>
        <v/>
      </c>
      <c r="Y2123" s="14">
        <f>IF(G2123="","",G2123)</f>
        <v/>
      </c>
      <c r="Z2123">
        <f>M2123</f>
        <v/>
      </c>
      <c r="AA2123">
        <f>N2123</f>
        <v/>
      </c>
      <c r="AB2123" s="14">
        <f>IF(H2123="","",H2123)</f>
        <v/>
      </c>
      <c r="AC2123">
        <f>O2123</f>
        <v/>
      </c>
      <c r="AD2123" s="14">
        <f>IF(I2123="","",I2123)</f>
        <v/>
      </c>
      <c r="AE2123">
        <f>P2123</f>
        <v/>
      </c>
      <c r="AH2123">
        <f>IF(S2123&lt;&gt;"",S2123,AH2122+900)</f>
        <v/>
      </c>
      <c r="AI2123">
        <f>IF(T2123&lt;&gt;"",T2123,AI2122)</f>
        <v/>
      </c>
      <c r="AJ2123">
        <f>IF(U2123&lt;&gt;"",U2123,AJ2122)</f>
        <v/>
      </c>
      <c r="AK2123">
        <f>IF(W2123&lt;&gt;"",W2123,"")</f>
        <v/>
      </c>
      <c r="AL2123" s="14">
        <f>IF(X2123&lt;&gt;"",X2123,"")</f>
        <v/>
      </c>
      <c r="AM2123" s="14">
        <f>IF(Y2123&lt;&gt;"",Y2123,"")</f>
        <v/>
      </c>
      <c r="AN2123" s="14">
        <f>IF(OR(AL2123="",AM2123=""),"",AL2123-AM2123)</f>
        <v/>
      </c>
      <c r="AO2123">
        <f>IF(AN2123="","",IF(AN2123&gt;0,"Bullish","Bearish"))</f>
        <v/>
      </c>
      <c r="AP2123">
        <f>IF(AO2123="",AP2122,AO2123)</f>
        <v/>
      </c>
      <c r="AQ2123" s="14">
        <f>IF(AB2123&lt;&gt;"",AB2123,"")</f>
        <v/>
      </c>
      <c r="AR2123" s="14">
        <f>IF(AD2123&lt;&gt;"",AD2123,"")</f>
        <v/>
      </c>
      <c r="AS2123">
        <f>IF(AS2122+1=13,1,AS2122+1)</f>
        <v/>
      </c>
      <c r="AT2123">
        <f>IFERROR(IF(SLOPE($AQ$2102:$AQ$2113,$AS$2102:$AS$2113)&gt;0,MIN(3,ABS(SLOPE($AQ$2102:$AQ$2113,$AS$2102:$AS$2113))),IF(SLOPE($AQ$2102:$AQ$2113,$AS$2102:$AS$2113)&lt;-0.5,-0.5,0)),0)</f>
        <v/>
      </c>
      <c r="AU2123">
        <f>IFERROR(IF(SLOPE($AR$2102:$AR$2113,$AS$2102:$AS$2113)&lt;0,MAX(-3,-ABS(SLOPE($AR$2102:$AR$2113,$AS$2102:$AS$2113))),IF(SLOPE($AR$2102:$AR$2113,$AS$2102:$AS$2113)&gt;0.5,0.5,0)),0)</f>
        <v/>
      </c>
      <c r="AV2123">
        <f>($AQ$2114+(AT2123*(AS2123-1)))</f>
        <v/>
      </c>
      <c r="AW2123">
        <f>($AR$2114+(AU2123*(AS2123-1)))</f>
        <v/>
      </c>
      <c r="AX2123">
        <f>IF(AT2123&gt;0,AV2123+AT2123,AV2123)</f>
        <v/>
      </c>
      <c r="AY2123">
        <f>IF(AU2123&lt;0,AW2123+AU2123,AW2123)</f>
        <v/>
      </c>
      <c r="BA2123" s="14">
        <f>IFERROR(AX2123-AQ2123,"")</f>
        <v/>
      </c>
      <c r="BB2123" s="14">
        <f>IFERROR(AY2123-AR2123,"")</f>
        <v/>
      </c>
      <c r="BD2123">
        <f>AH2123</f>
        <v/>
      </c>
      <c r="BE2123">
        <f>AI2123</f>
        <v/>
      </c>
      <c r="BF2123">
        <f>AJ2123</f>
        <v/>
      </c>
      <c r="BG2123" s="14">
        <f>L2123</f>
        <v/>
      </c>
      <c r="BH2123" s="14">
        <f>IF(X2123="","",X2123)</f>
        <v/>
      </c>
      <c r="BI2123" s="14">
        <f>IF(Y2123="","",Y2123)</f>
        <v/>
      </c>
      <c r="BJ2123">
        <f>Z2123</f>
        <v/>
      </c>
      <c r="BK2123">
        <f>AA2123</f>
        <v/>
      </c>
      <c r="BL2123">
        <f>IFERROR(AX2123,"")</f>
        <v/>
      </c>
      <c r="BM2123">
        <f>IFERROR(AY2123,"")</f>
        <v/>
      </c>
    </row>
    <row r="2124" ht="14.25" customHeight="1">
      <c r="A2124">
        <f>ALGLIB_SSA_XAUUSD!AA2124</f>
        <v/>
      </c>
      <c r="B2124">
        <f>IF($A2124="","",INDEX(ALGLIB_SSA_XAUUSD!$B$2:$B$2401,MATCH($A2124,ALGLIB_SSA_XAUUSD!$A$2:$A$2401,1)))</f>
        <v/>
      </c>
      <c r="C2124">
        <f>IF($A2124="","",INDEX(ALGLIB_SSA_XAUUSD!$C$2:$C$2401,MATCH($A2124,ALGLIB_SSA_XAUUSD!$A$2:$A$2401,1)))</f>
        <v/>
      </c>
      <c r="D2124" s="14">
        <f>IF($A2124="","",INT((ROW()-2)/12)+1)</f>
        <v/>
      </c>
      <c r="E2124" s="14">
        <f>IF(AND(E2126&lt;&gt;"",D2126=D2114+1),E2114+(E2126-E2114)*10/12,"")</f>
        <v/>
      </c>
      <c r="F2124" s="14">
        <f>IF(AND(F2126&lt;&gt;"",D2126=D2114+1),F2114+(F2126-F2114)*10/12,"")</f>
        <v/>
      </c>
      <c r="G2124" s="14">
        <f>IF(AND(G2126&lt;&gt;"",D2126=D2114+1),G2114+(G2126-G2114)*10/12,"")</f>
        <v/>
      </c>
      <c r="H2124" s="14">
        <f>IF(AND(H2126&lt;&gt;"",D2126=D2114+1),H2114+(H2126-H2114)*10/12,"")</f>
        <v/>
      </c>
      <c r="I2124" s="14">
        <f>IF(AND(L2126&lt;&gt;"",D2126=D2114+1),I2114+(I2126-I2114)*10/12,"")</f>
        <v/>
      </c>
      <c r="J2124">
        <f>_xlfn.XLOOKUP($A2124,ALGLIB_SSA_XAUUSD!$AA$2:$AA$2401,ALGLIB_SSA_XAUUSD!$P$2:$P$2401,"",0)</f>
        <v/>
      </c>
      <c r="K2124">
        <f>_xlfn.XLOOKUP($A2124,ALGLIB_SSA_XAUUSD!$AA$2:$AA$2401,ALGLIB_SSA_XAUUSD!$Q$2:$Q$2401,"",0)</f>
        <v/>
      </c>
      <c r="L2124">
        <f>_xlfn.XLOOKUP($A2124,ALGLIB_SSA_XAUUSD!$AA$2:$AA$2401,ALGLIB_SSA_XAUUSD!$R$2:$R$2401,"",0)</f>
        <v/>
      </c>
      <c r="M2124">
        <f>_xlfn.XLOOKUP($A2124,ALGLIB_SSA_XAUUSD!$AA$2:$AA$2401,ALGLIB_SSA_XAUUSD!$S$2:$S$2401,"",0)</f>
        <v/>
      </c>
      <c r="N2124">
        <f>_xlfn.XLOOKUP($A2124,ALGLIB_SSA_XAUUSD!$AA$2:$AA$2401,ALGLIB_SSA_XAUUSD!$T$2:$T$2401,"",0)</f>
        <v/>
      </c>
      <c r="O2124">
        <f>_xlfn.XLOOKUP($A2124,ALGLIB_SSA_XAUUSD!$AA$2:$AA$2401,ALGLIB_SSA_XAUUSD!$U$2:$U$2401,"",0)</f>
        <v/>
      </c>
      <c r="P2124">
        <f>_xlfn.XLOOKUP($A2124,ALGLIB_SSA_XAUUSD!$AA$2:$AA$2401,ALGLIB_SSA_XAUUSD!$V$2:$V$2401,"",0)</f>
        <v/>
      </c>
      <c r="S2124">
        <f>A2124</f>
        <v/>
      </c>
      <c r="T2124">
        <f>J2124</f>
        <v/>
      </c>
      <c r="U2124">
        <f>K2124</f>
        <v/>
      </c>
      <c r="V2124" s="14">
        <f>IF($A2124="","",MOD(ROW()-2,12)+1)</f>
        <v/>
      </c>
      <c r="W2124">
        <f>L2124</f>
        <v/>
      </c>
      <c r="X2124" s="14">
        <f>IF(F2124="","",F2124)</f>
        <v/>
      </c>
      <c r="Y2124" s="14">
        <f>IF(G2124="","",G2124)</f>
        <v/>
      </c>
      <c r="Z2124">
        <f>M2124</f>
        <v/>
      </c>
      <c r="AA2124">
        <f>N2124</f>
        <v/>
      </c>
      <c r="AB2124" s="14">
        <f>IF(H2124="","",H2124)</f>
        <v/>
      </c>
      <c r="AC2124">
        <f>O2124</f>
        <v/>
      </c>
      <c r="AD2124" s="14">
        <f>IF(I2124="","",I2124)</f>
        <v/>
      </c>
      <c r="AE2124">
        <f>P2124</f>
        <v/>
      </c>
      <c r="AH2124">
        <f>IF(S2124&lt;&gt;"",S2124,AH2123+900)</f>
        <v/>
      </c>
      <c r="AI2124">
        <f>IF(T2124&lt;&gt;"",T2124,AI2123)</f>
        <v/>
      </c>
      <c r="AJ2124">
        <f>IF(U2124&lt;&gt;"",U2124,AJ2123)</f>
        <v/>
      </c>
      <c r="AK2124">
        <f>IF(W2124&lt;&gt;"",W2124,"")</f>
        <v/>
      </c>
      <c r="AL2124" s="14">
        <f>IF(X2124&lt;&gt;"",X2124,"")</f>
        <v/>
      </c>
      <c r="AM2124" s="14">
        <f>IF(Y2124&lt;&gt;"",Y2124,"")</f>
        <v/>
      </c>
      <c r="AN2124" s="14">
        <f>IF(OR(AL2124="",AM2124=""),"",AL2124-AM2124)</f>
        <v/>
      </c>
      <c r="AO2124">
        <f>IF(AN2124="","",IF(AN2124&gt;0,"Bullish","Bearish"))</f>
        <v/>
      </c>
      <c r="AP2124">
        <f>IF(AO2124="",AP2123,AO2124)</f>
        <v/>
      </c>
      <c r="AQ2124" s="14">
        <f>IF(AB2124&lt;&gt;"",AB2124,"")</f>
        <v/>
      </c>
      <c r="AR2124" s="14">
        <f>IF(AD2124&lt;&gt;"",AD2124,"")</f>
        <v/>
      </c>
      <c r="AS2124">
        <f>IF(AS2123+1=13,1,AS2123+1)</f>
        <v/>
      </c>
      <c r="AT2124">
        <f>IFERROR(IF(SLOPE($AQ$2102:$AQ$2113,$AS$2102:$AS$2113)&gt;0,MIN(3,ABS(SLOPE($AQ$2102:$AQ$2113,$AS$2102:$AS$2113))),IF(SLOPE($AQ$2102:$AQ$2113,$AS$2102:$AS$2113)&lt;-0.5,-0.5,0)),0)</f>
        <v/>
      </c>
      <c r="AU2124">
        <f>IFERROR(IF(SLOPE($AR$2102:$AR$2113,$AS$2102:$AS$2113)&lt;0,MAX(-3,-ABS(SLOPE($AR$2102:$AR$2113,$AS$2102:$AS$2113))),IF(SLOPE($AR$2102:$AR$2113,$AS$2102:$AS$2113)&gt;0.5,0.5,0)),0)</f>
        <v/>
      </c>
      <c r="AV2124">
        <f>($AQ$2114+(AT2124*(AS2124-1)))</f>
        <v/>
      </c>
      <c r="AW2124">
        <f>($AR$2114+(AU2124*(AS2124-1)))</f>
        <v/>
      </c>
      <c r="AX2124">
        <f>IF(AT2124&gt;0,AV2124+AT2124,AV2124)</f>
        <v/>
      </c>
      <c r="AY2124">
        <f>IF(AU2124&lt;0,AW2124+AU2124,AW2124)</f>
        <v/>
      </c>
      <c r="BA2124" s="14">
        <f>IFERROR(AX2124-AQ2124,"")</f>
        <v/>
      </c>
      <c r="BB2124" s="14">
        <f>IFERROR(AY2124-AR2124,"")</f>
        <v/>
      </c>
      <c r="BD2124">
        <f>AH2124</f>
        <v/>
      </c>
      <c r="BE2124">
        <f>AI2124</f>
        <v/>
      </c>
      <c r="BF2124">
        <f>AJ2124</f>
        <v/>
      </c>
      <c r="BG2124" s="14">
        <f>L2124</f>
        <v/>
      </c>
      <c r="BH2124" s="14">
        <f>IF(X2124="","",X2124)</f>
        <v/>
      </c>
      <c r="BI2124" s="14">
        <f>IF(Y2124="","",Y2124)</f>
        <v/>
      </c>
      <c r="BJ2124">
        <f>Z2124</f>
        <v/>
      </c>
      <c r="BK2124">
        <f>AA2124</f>
        <v/>
      </c>
      <c r="BL2124">
        <f>IFERROR(AX2124,"")</f>
        <v/>
      </c>
      <c r="BM2124">
        <f>IFERROR(AY2124,"")</f>
        <v/>
      </c>
    </row>
    <row r="2125" ht="14.25" customHeight="1">
      <c r="A2125">
        <f>ALGLIB_SSA_XAUUSD!AA2125</f>
        <v/>
      </c>
      <c r="B2125">
        <f>IF($A2125="","",INDEX(ALGLIB_SSA_XAUUSD!$B$2:$B$2401,MATCH($A2125,ALGLIB_SSA_XAUUSD!$A$2:$A$2401,1)))</f>
        <v/>
      </c>
      <c r="C2125">
        <f>IF($A2125="","",INDEX(ALGLIB_SSA_XAUUSD!$C$2:$C$2401,MATCH($A2125,ALGLIB_SSA_XAUUSD!$A$2:$A$2401,1)))</f>
        <v/>
      </c>
      <c r="D2125" s="14">
        <f>IF($A2125="","",INT((ROW()-2)/12)+1)</f>
        <v/>
      </c>
      <c r="E2125" s="14">
        <f>IF(AND(E2126&lt;&gt;"",D2126=D2114+1),E2114+(E2126-E2114)*11/12,"")</f>
        <v/>
      </c>
      <c r="F2125" s="14">
        <f>IF(AND(F2126&lt;&gt;"",D2126=D2114+1),F2114+(F2126-F2114)*11/12,"")</f>
        <v/>
      </c>
      <c r="G2125" s="14">
        <f>IF(AND(G2126&lt;&gt;"",D2126=D2114+1),G2114+(G2126-G2114)*11/12,"")</f>
        <v/>
      </c>
      <c r="H2125" s="14">
        <f>IF(AND(H2126&lt;&gt;"",D2126=D2114+1),H2114+(H2126-H2114)*11/12,"")</f>
        <v/>
      </c>
      <c r="I2125" s="14">
        <f>IF(AND(L2126&lt;&gt;"",D2126=D2114+1),I2114+(I2126-I2114)*11/12,"")</f>
        <v/>
      </c>
      <c r="J2125">
        <f>_xlfn.XLOOKUP($A2125,ALGLIB_SSA_XAUUSD!$AA$2:$AA$2401,ALGLIB_SSA_XAUUSD!$P$2:$P$2401,"",0)</f>
        <v/>
      </c>
      <c r="K2125">
        <f>_xlfn.XLOOKUP($A2125,ALGLIB_SSA_XAUUSD!$AA$2:$AA$2401,ALGLIB_SSA_XAUUSD!$Q$2:$Q$2401,"",0)</f>
        <v/>
      </c>
      <c r="L2125">
        <f>_xlfn.XLOOKUP($A2125,ALGLIB_SSA_XAUUSD!$AA$2:$AA$2401,ALGLIB_SSA_XAUUSD!$R$2:$R$2401,"",0)</f>
        <v/>
      </c>
      <c r="M2125">
        <f>_xlfn.XLOOKUP($A2125,ALGLIB_SSA_XAUUSD!$AA$2:$AA$2401,ALGLIB_SSA_XAUUSD!$S$2:$S$2401,"",0)</f>
        <v/>
      </c>
      <c r="N2125">
        <f>_xlfn.XLOOKUP($A2125,ALGLIB_SSA_XAUUSD!$AA$2:$AA$2401,ALGLIB_SSA_XAUUSD!$T$2:$T$2401,"",0)</f>
        <v/>
      </c>
      <c r="O2125">
        <f>_xlfn.XLOOKUP($A2125,ALGLIB_SSA_XAUUSD!$AA$2:$AA$2401,ALGLIB_SSA_XAUUSD!$U$2:$U$2401,"",0)</f>
        <v/>
      </c>
      <c r="P2125">
        <f>_xlfn.XLOOKUP($A2125,ALGLIB_SSA_XAUUSD!$AA$2:$AA$2401,ALGLIB_SSA_XAUUSD!$V$2:$V$2401,"",0)</f>
        <v/>
      </c>
      <c r="S2125">
        <f>A2125</f>
        <v/>
      </c>
      <c r="T2125">
        <f>J2125</f>
        <v/>
      </c>
      <c r="U2125">
        <f>K2125</f>
        <v/>
      </c>
      <c r="V2125" s="14">
        <f>IF($A2125="","",MOD(ROW()-2,12)+1)</f>
        <v/>
      </c>
      <c r="W2125">
        <f>L2125</f>
        <v/>
      </c>
      <c r="X2125" s="14">
        <f>IF(F2125="","",F2125)</f>
        <v/>
      </c>
      <c r="Y2125" s="14">
        <f>IF(G2125="","",G2125)</f>
        <v/>
      </c>
      <c r="Z2125">
        <f>M2125</f>
        <v/>
      </c>
      <c r="AA2125">
        <f>N2125</f>
        <v/>
      </c>
      <c r="AB2125" s="14">
        <f>IF(H2125="","",H2125)</f>
        <v/>
      </c>
      <c r="AC2125">
        <f>O2125</f>
        <v/>
      </c>
      <c r="AD2125" s="14">
        <f>IF(I2125="","",I2125)</f>
        <v/>
      </c>
      <c r="AE2125">
        <f>P2125</f>
        <v/>
      </c>
      <c r="AH2125">
        <f>IF(S2125&lt;&gt;"",S2125,AH2124+900)</f>
        <v/>
      </c>
      <c r="AI2125">
        <f>IF(T2125&lt;&gt;"",T2125,AI2124)</f>
        <v/>
      </c>
      <c r="AJ2125">
        <f>IF(U2125&lt;&gt;"",U2125,AJ2124)</f>
        <v/>
      </c>
      <c r="AK2125">
        <f>IF(W2125&lt;&gt;"",W2125,"")</f>
        <v/>
      </c>
      <c r="AL2125" s="14">
        <f>IF(X2125&lt;&gt;"",X2125,"")</f>
        <v/>
      </c>
      <c r="AM2125" s="14">
        <f>IF(Y2125&lt;&gt;"",Y2125,"")</f>
        <v/>
      </c>
      <c r="AN2125" s="14">
        <f>IF(OR(AL2125="",AM2125=""),"",AL2125-AM2125)</f>
        <v/>
      </c>
      <c r="AO2125">
        <f>IF(AN2125="","",IF(AN2125&gt;0,"Bullish","Bearish"))</f>
        <v/>
      </c>
      <c r="AP2125">
        <f>IF(AO2125="",AP2124,AO2125)</f>
        <v/>
      </c>
      <c r="AQ2125" s="14">
        <f>IF(AB2125&lt;&gt;"",AB2125,"")</f>
        <v/>
      </c>
      <c r="AR2125" s="14">
        <f>IF(AD2125&lt;&gt;"",AD2125,"")</f>
        <v/>
      </c>
      <c r="AS2125">
        <f>IF(AS2124+1=13,1,AS2124+1)</f>
        <v/>
      </c>
      <c r="AT2125">
        <f>IFERROR(IF(SLOPE($AQ$2102:$AQ$2113,$AS$2102:$AS$2113)&gt;0,MIN(3,ABS(SLOPE($AQ$2102:$AQ$2113,$AS$2102:$AS$2113))),IF(SLOPE($AQ$2102:$AQ$2113,$AS$2102:$AS$2113)&lt;-0.5,-0.5,0)),0)</f>
        <v/>
      </c>
      <c r="AU2125">
        <f>IFERROR(IF(SLOPE($AR$2102:$AR$2113,$AS$2102:$AS$2113)&lt;0,MAX(-3,-ABS(SLOPE($AR$2102:$AR$2113,$AS$2102:$AS$2113))),IF(SLOPE($AR$2102:$AR$2113,$AS$2102:$AS$2113)&gt;0.5,0.5,0)),0)</f>
        <v/>
      </c>
      <c r="AV2125">
        <f>($AQ$2114+(AT2125*(AS2125-1)))</f>
        <v/>
      </c>
      <c r="AW2125">
        <f>($AR$2114+(AU2125*(AS2125-1)))</f>
        <v/>
      </c>
      <c r="AX2125">
        <f>IF(AT2125&gt;0,AV2125+AT2125,AV2125)</f>
        <v/>
      </c>
      <c r="AY2125">
        <f>IF(AU2125&lt;0,AW2125+AU2125,AW2125)</f>
        <v/>
      </c>
      <c r="BA2125" s="14">
        <f>IFERROR(AX2125-AQ2125,"")</f>
        <v/>
      </c>
      <c r="BB2125" s="14">
        <f>IFERROR(AY2125-AR2125,"")</f>
        <v/>
      </c>
      <c r="BD2125">
        <f>AH2125</f>
        <v/>
      </c>
      <c r="BE2125">
        <f>AI2125</f>
        <v/>
      </c>
      <c r="BF2125">
        <f>AJ2125</f>
        <v/>
      </c>
      <c r="BG2125" s="14">
        <f>L2125</f>
        <v/>
      </c>
      <c r="BH2125" s="14">
        <f>IF(X2125="","",X2125)</f>
        <v/>
      </c>
      <c r="BI2125" s="14">
        <f>IF(Y2125="","",Y2125)</f>
        <v/>
      </c>
      <c r="BJ2125">
        <f>Z2125</f>
        <v/>
      </c>
      <c r="BK2125">
        <f>AA2125</f>
        <v/>
      </c>
      <c r="BL2125">
        <f>IFERROR(AX2125,"")</f>
        <v/>
      </c>
      <c r="BM2125">
        <f>IFERROR(AY2125,"")</f>
        <v/>
      </c>
    </row>
    <row r="2126" ht="14.25" customHeight="1">
      <c r="A2126">
        <f>ALGLIB_SSA_XAUUSD!AA2126</f>
        <v/>
      </c>
      <c r="B2126">
        <f>IF($A2126="","",INDEX(ALGLIB_SSA_XAUUSD!$B$2:$B$2401,MATCH($A2126,ALGLIB_SSA_XAUUSD!$A$2:$A$2401,1)))</f>
        <v/>
      </c>
      <c r="C2126">
        <f>IF($A2126="","",INDEX(ALGLIB_SSA_XAUUSD!$C$2:$C$2401,MATCH($A2126,ALGLIB_SSA_XAUUSD!$A$2:$A$2401,1)))</f>
        <v/>
      </c>
      <c r="D2126" s="14">
        <f>IF($A2126="","",INT((ROW()-2)/12)+1)</f>
        <v/>
      </c>
      <c r="E2126" s="14">
        <f>IF($A2126="","",INDEX(ALGLIB_SSA_XAUUSD!$D$2:$D$2401,MATCH($A2126,ALGLIB_SSA_XAUUSD!$A$2:$A$2401,1)))</f>
        <v/>
      </c>
      <c r="F2126" s="14">
        <f>IF($A2126="","",INDEX(ALGLIB_SSA_XAUUSD!$E$2:$E$2401,MATCH($A2126,ALGLIB_SSA_XAUUSD!$A$2:$A$2401,1)))</f>
        <v/>
      </c>
      <c r="G2126" s="14">
        <f>IF($A2126="","",INDEX(ALGLIB_SSA_XAUUSD!$F$2:$F$2401,MATCH($A2126,ALGLIB_SSA_XAUUSD!$A$2:$A$2401,1)))</f>
        <v/>
      </c>
      <c r="H2126" s="14">
        <f>IF($A2126="","",INDEX(ALGLIB_SSA_XAUUSD!$G$2:$G$2401,MATCH($A2126,ALGLIB_SSA_XAUUSD!$A$2:$A$2401,1)))</f>
        <v/>
      </c>
      <c r="I2126" s="14">
        <f>IF($A2126="","",INDEX(ALGLIB_SSA_XAUUSD!$H$2:$H$2401,MATCH($A2126,ALGLIB_SSA_XAUUSD!$A$2:$A$2401,1)))</f>
        <v/>
      </c>
      <c r="J2126">
        <f>_xlfn.XLOOKUP($A2126,ALGLIB_SSA_XAUUSD!$AA$2:$AA$2401,ALGLIB_SSA_XAUUSD!$P$2:$P$2401,"",0)</f>
        <v/>
      </c>
      <c r="K2126">
        <f>_xlfn.XLOOKUP($A2126,ALGLIB_SSA_XAUUSD!$AA$2:$AA$2401,ALGLIB_SSA_XAUUSD!$Q$2:$Q$2401,"",0)</f>
        <v/>
      </c>
      <c r="L2126">
        <f>_xlfn.XLOOKUP($A2126,ALGLIB_SSA_XAUUSD!$AA$2:$AA$2401,ALGLIB_SSA_XAUUSD!$R$2:$R$2401,"",0)</f>
        <v/>
      </c>
      <c r="M2126">
        <f>_xlfn.XLOOKUP($A2126,ALGLIB_SSA_XAUUSD!$AA$2:$AA$2401,ALGLIB_SSA_XAUUSD!$S$2:$S$2401,"",0)</f>
        <v/>
      </c>
      <c r="N2126">
        <f>_xlfn.XLOOKUP($A2126,ALGLIB_SSA_XAUUSD!$AA$2:$AA$2401,ALGLIB_SSA_XAUUSD!$T$2:$T$2401,"",0)</f>
        <v/>
      </c>
      <c r="O2126">
        <f>_xlfn.XLOOKUP($A2126,ALGLIB_SSA_XAUUSD!$AA$2:$AA$2401,ALGLIB_SSA_XAUUSD!$U$2:$U$2401,"",0)</f>
        <v/>
      </c>
      <c r="P2126">
        <f>_xlfn.XLOOKUP($A2126,ALGLIB_SSA_XAUUSD!$AA$2:$AA$2401,ALGLIB_SSA_XAUUSD!$V$2:$V$2401,"",0)</f>
        <v/>
      </c>
      <c r="S2126">
        <f>A2126</f>
        <v/>
      </c>
      <c r="T2126">
        <f>J2126</f>
        <v/>
      </c>
      <c r="U2126">
        <f>K2126</f>
        <v/>
      </c>
      <c r="V2126" s="14">
        <f>IF($A2126="","",MOD(ROW()-2,12)+1)</f>
        <v/>
      </c>
      <c r="W2126">
        <f>L2126</f>
        <v/>
      </c>
      <c r="X2126" s="14">
        <f>IF(F2126="","",F2126)</f>
        <v/>
      </c>
      <c r="Y2126" s="14">
        <f>IF(G2126="","",G2126)</f>
        <v/>
      </c>
      <c r="Z2126">
        <f>M2126</f>
        <v/>
      </c>
      <c r="AA2126">
        <f>N2126</f>
        <v/>
      </c>
      <c r="AB2126" s="14">
        <f>IF(H2126="","",H2126)</f>
        <v/>
      </c>
      <c r="AC2126">
        <f>O2126</f>
        <v/>
      </c>
      <c r="AD2126" s="14">
        <f>IF(I2126="","",I2126)</f>
        <v/>
      </c>
      <c r="AE2126">
        <f>P2126</f>
        <v/>
      </c>
      <c r="AH2126">
        <f>IF(S2126&lt;&gt;"",S2126,AH2125+900)</f>
        <v/>
      </c>
      <c r="AI2126">
        <f>IF(T2126&lt;&gt;"",T2126,AI2125)</f>
        <v/>
      </c>
      <c r="AJ2126">
        <f>IF(U2126&lt;&gt;"",U2126,AJ2125)</f>
        <v/>
      </c>
      <c r="AK2126">
        <f>IF(W2126&lt;&gt;"",W2126,"")</f>
        <v/>
      </c>
      <c r="AL2126" s="14">
        <f>IF(X2126&lt;&gt;"",X2126,"")</f>
        <v/>
      </c>
      <c r="AM2126" s="14">
        <f>IF(Y2126&lt;&gt;"",Y2126,"")</f>
        <v/>
      </c>
      <c r="AN2126" s="14">
        <f>IF(OR(AL2126="",AM2126=""),"",AL2126-AM2126)</f>
        <v/>
      </c>
      <c r="AO2126">
        <f>IF(AN2126="","",IF(AN2126&gt;0,"Bullish","Bearish"))</f>
        <v/>
      </c>
      <c r="AP2126">
        <f>IF(AO2126="",AP2125,AO2126)</f>
        <v/>
      </c>
      <c r="AQ2126" s="14">
        <f>IF(AB2126&lt;&gt;"",AB2126,"")</f>
        <v/>
      </c>
      <c r="AR2126" s="14">
        <f>IF(AD2126&lt;&gt;"",AD2126,"")</f>
        <v/>
      </c>
      <c r="AS2126">
        <f>IF(AS2125+1=13,1,AS2125+1)</f>
        <v/>
      </c>
      <c r="AT2126">
        <f>IFERROR(IF(SLOPE($AQ$2114:$AQ$2125,$AS$2114:$AS$2125)&gt;0,MIN(3,ABS(SLOPE($AQ$2114:$AQ$2125,$AS$2114:$AS$2125))),IF(SLOPE($AQ$2114:$AQ$2125,$AS$2114:$AS$2125)&lt;-0.5,-0.5,0)),0)</f>
        <v/>
      </c>
      <c r="AU2126">
        <f>IFERROR(IF(SLOPE($AR$2114:$AR$2125,$AS$2114:$AS$2125)&lt;0,MAX(-3,-ABS(SLOPE($AR$2114:$AR$2125,$AS$2114:$AS$2125))),IF(SLOPE($AR$2114:$AR$2125,$AS$2114:$AS$2125)&gt;0.5,0.5,0)),0)</f>
        <v/>
      </c>
      <c r="AV2126">
        <f>($AQ$2126+(AT2126*(AS2126-1)))</f>
        <v/>
      </c>
      <c r="AW2126">
        <f>($AR$2126+(AU2126*(AS2126-1)))</f>
        <v/>
      </c>
      <c r="AX2126">
        <f>IF(AT2126&gt;0,AV2126+AT2126,AV2126)</f>
        <v/>
      </c>
      <c r="AY2126">
        <f>IF(AU2126&lt;0,AW2126+AU2126,AW2126)</f>
        <v/>
      </c>
      <c r="BA2126" s="14">
        <f>IFERROR(AX2126-AQ2126,"")</f>
        <v/>
      </c>
      <c r="BB2126" s="14">
        <f>IFERROR(AY2126-AR2126,"")</f>
        <v/>
      </c>
      <c r="BD2126">
        <f>AH2126</f>
        <v/>
      </c>
      <c r="BE2126">
        <f>AI2126</f>
        <v/>
      </c>
      <c r="BF2126">
        <f>AJ2126</f>
        <v/>
      </c>
      <c r="BG2126" s="14">
        <f>L2126</f>
        <v/>
      </c>
      <c r="BH2126" s="14">
        <f>IF(X2126="","",X2126)</f>
        <v/>
      </c>
      <c r="BI2126" s="14">
        <f>IF(Y2126="","",Y2126)</f>
        <v/>
      </c>
      <c r="BJ2126">
        <f>Z2126</f>
        <v/>
      </c>
      <c r="BK2126">
        <f>AA2126</f>
        <v/>
      </c>
      <c r="BL2126">
        <f>IFERROR(AX2126,"")</f>
        <v/>
      </c>
      <c r="BM2126">
        <f>IFERROR(AY2126,"")</f>
        <v/>
      </c>
    </row>
    <row r="2127" ht="14.25" customHeight="1">
      <c r="A2127">
        <f>ALGLIB_SSA_XAUUSD!AA2127</f>
        <v/>
      </c>
      <c r="B2127">
        <f>IF($A2127="","",INDEX(ALGLIB_SSA_XAUUSD!$B$2:$B$2401,MATCH($A2127,ALGLIB_SSA_XAUUSD!$A$2:$A$2401,1)))</f>
        <v/>
      </c>
      <c r="C2127">
        <f>IF($A2127="","",INDEX(ALGLIB_SSA_XAUUSD!$C$2:$C$2401,MATCH($A2127,ALGLIB_SSA_XAUUSD!$A$2:$A$2401,1)))</f>
        <v/>
      </c>
      <c r="D2127" s="14">
        <f>IF($A2127="","",INT((ROW()-2)/12)+1)</f>
        <v/>
      </c>
      <c r="E2127" s="14">
        <f>IF(AND(E2138&lt;&gt;"",D2138=D2126+1),E2126+(E2138-E2126)*1/12,"")</f>
        <v/>
      </c>
      <c r="F2127" s="14">
        <f>IF(AND(F2138&lt;&gt;"",D2138=D2126+1),F2126+(F2138-F2126)*1/12,"")</f>
        <v/>
      </c>
      <c r="G2127" s="14">
        <f>IF(AND(G2138&lt;&gt;"",D2138=D2126+1),G2126+(G2138-G2126)*1/12,"")</f>
        <v/>
      </c>
      <c r="H2127" s="14">
        <f>IF(AND(H2138&lt;&gt;"",D2138=D2126+1),H2126+(H2138-H2126)*1/12,"")</f>
        <v/>
      </c>
      <c r="I2127" s="14">
        <f>IF(AND(L2138&lt;&gt;"",D2138=D2126+1),I2126+(I2138-I2126)*1/12,"")</f>
        <v/>
      </c>
      <c r="J2127">
        <f>_xlfn.XLOOKUP($A2127,ALGLIB_SSA_XAUUSD!$AA$2:$AA$2401,ALGLIB_SSA_XAUUSD!$P$2:$P$2401,"",0)</f>
        <v/>
      </c>
      <c r="K2127">
        <f>_xlfn.XLOOKUP($A2127,ALGLIB_SSA_XAUUSD!$AA$2:$AA$2401,ALGLIB_SSA_XAUUSD!$Q$2:$Q$2401,"",0)</f>
        <v/>
      </c>
      <c r="L2127">
        <f>_xlfn.XLOOKUP($A2127,ALGLIB_SSA_XAUUSD!$AA$2:$AA$2401,ALGLIB_SSA_XAUUSD!$R$2:$R$2401,"",0)</f>
        <v/>
      </c>
      <c r="M2127">
        <f>_xlfn.XLOOKUP($A2127,ALGLIB_SSA_XAUUSD!$AA$2:$AA$2401,ALGLIB_SSA_XAUUSD!$S$2:$S$2401,"",0)</f>
        <v/>
      </c>
      <c r="N2127">
        <f>_xlfn.XLOOKUP($A2127,ALGLIB_SSA_XAUUSD!$AA$2:$AA$2401,ALGLIB_SSA_XAUUSD!$T$2:$T$2401,"",0)</f>
        <v/>
      </c>
      <c r="O2127">
        <f>_xlfn.XLOOKUP($A2127,ALGLIB_SSA_XAUUSD!$AA$2:$AA$2401,ALGLIB_SSA_XAUUSD!$U$2:$U$2401,"",0)</f>
        <v/>
      </c>
      <c r="P2127">
        <f>_xlfn.XLOOKUP($A2127,ALGLIB_SSA_XAUUSD!$AA$2:$AA$2401,ALGLIB_SSA_XAUUSD!$V$2:$V$2401,"",0)</f>
        <v/>
      </c>
      <c r="S2127">
        <f>A2127</f>
        <v/>
      </c>
      <c r="T2127">
        <f>J2127</f>
        <v/>
      </c>
      <c r="U2127">
        <f>K2127</f>
        <v/>
      </c>
      <c r="V2127" s="14">
        <f>IF($A2127="","",MOD(ROW()-2,12)+1)</f>
        <v/>
      </c>
      <c r="W2127">
        <f>L2127</f>
        <v/>
      </c>
      <c r="X2127" s="14">
        <f>IF(F2127="","",F2127)</f>
        <v/>
      </c>
      <c r="Y2127" s="14">
        <f>IF(G2127="","",G2127)</f>
        <v/>
      </c>
      <c r="Z2127">
        <f>M2127</f>
        <v/>
      </c>
      <c r="AA2127">
        <f>N2127</f>
        <v/>
      </c>
      <c r="AB2127" s="14">
        <f>IF(H2127="","",H2127)</f>
        <v/>
      </c>
      <c r="AC2127">
        <f>O2127</f>
        <v/>
      </c>
      <c r="AD2127" s="14">
        <f>IF(I2127="","",I2127)</f>
        <v/>
      </c>
      <c r="AE2127">
        <f>P2127</f>
        <v/>
      </c>
      <c r="AH2127">
        <f>IF(S2127&lt;&gt;"",S2127,AH2126+900)</f>
        <v/>
      </c>
      <c r="AI2127">
        <f>IF(T2127&lt;&gt;"",T2127,AI2126)</f>
        <v/>
      </c>
      <c r="AJ2127">
        <f>IF(U2127&lt;&gt;"",U2127,AJ2126)</f>
        <v/>
      </c>
      <c r="AK2127">
        <f>IF(W2127&lt;&gt;"",W2127,"")</f>
        <v/>
      </c>
      <c r="AL2127" s="14">
        <f>IF(X2127&lt;&gt;"",X2127,"")</f>
        <v/>
      </c>
      <c r="AM2127" s="14">
        <f>IF(Y2127&lt;&gt;"",Y2127,"")</f>
        <v/>
      </c>
      <c r="AN2127" s="14">
        <f>IF(OR(AL2127="",AM2127=""),"",AL2127-AM2127)</f>
        <v/>
      </c>
      <c r="AO2127">
        <f>IF(AN2127="","",IF(AN2127&gt;0,"Bullish","Bearish"))</f>
        <v/>
      </c>
      <c r="AP2127">
        <f>IF(AO2127="",AP2126,AO2127)</f>
        <v/>
      </c>
      <c r="AQ2127" s="14">
        <f>IF(AB2127&lt;&gt;"",AB2127,"")</f>
        <v/>
      </c>
      <c r="AR2127" s="14">
        <f>IF(AD2127&lt;&gt;"",AD2127,"")</f>
        <v/>
      </c>
      <c r="AS2127">
        <f>IF(AS2126+1=13,1,AS2126+1)</f>
        <v/>
      </c>
      <c r="AT2127">
        <f>IFERROR(IF(SLOPE($AQ$2114:$AQ$2125,$AS$2114:$AS$2125)&gt;0,MIN(3,ABS(SLOPE($AQ$2114:$AQ$2125,$AS$2114:$AS$2125))),IF(SLOPE($AQ$2114:$AQ$2125,$AS$2114:$AS$2125)&lt;-0.5,-0.5,0)),0)</f>
        <v/>
      </c>
      <c r="AU2127">
        <f>IFERROR(IF(SLOPE($AR$2114:$AR$2125,$AS$2114:$AS$2125)&lt;0,MAX(-3,-ABS(SLOPE($AR$2114:$AR$2125,$AS$2114:$AS$2125))),IF(SLOPE($AR$2114:$AR$2125,$AS$2114:$AS$2125)&gt;0.5,0.5,0)),0)</f>
        <v/>
      </c>
      <c r="AV2127">
        <f>($AQ$2126+(AT2127*(AS2127-1)))</f>
        <v/>
      </c>
      <c r="AW2127">
        <f>($AR$2126+(AU2127*(AS2127-1)))</f>
        <v/>
      </c>
      <c r="AX2127">
        <f>IF(AT2127&gt;0,AV2127+AT2127,AV2127)</f>
        <v/>
      </c>
      <c r="AY2127">
        <f>IF(AU2127&lt;0,AW2127+AU2127,AW2127)</f>
        <v/>
      </c>
      <c r="BA2127" s="14">
        <f>IFERROR(AX2127-AQ2127,"")</f>
        <v/>
      </c>
      <c r="BB2127" s="14">
        <f>IFERROR(AY2127-AR2127,"")</f>
        <v/>
      </c>
      <c r="BD2127">
        <f>AH2127</f>
        <v/>
      </c>
      <c r="BE2127">
        <f>AI2127</f>
        <v/>
      </c>
      <c r="BF2127">
        <f>AJ2127</f>
        <v/>
      </c>
      <c r="BG2127" s="14">
        <f>L2127</f>
        <v/>
      </c>
      <c r="BH2127" s="14">
        <f>IF(X2127="","",X2127)</f>
        <v/>
      </c>
      <c r="BI2127" s="14">
        <f>IF(Y2127="","",Y2127)</f>
        <v/>
      </c>
      <c r="BJ2127">
        <f>Z2127</f>
        <v/>
      </c>
      <c r="BK2127">
        <f>AA2127</f>
        <v/>
      </c>
      <c r="BL2127">
        <f>IFERROR(AX2127,"")</f>
        <v/>
      </c>
      <c r="BM2127">
        <f>IFERROR(AY2127,"")</f>
        <v/>
      </c>
    </row>
    <row r="2128" ht="14.25" customHeight="1">
      <c r="A2128">
        <f>ALGLIB_SSA_XAUUSD!AA2128</f>
        <v/>
      </c>
      <c r="B2128">
        <f>IF($A2128="","",INDEX(ALGLIB_SSA_XAUUSD!$B$2:$B$2401,MATCH($A2128,ALGLIB_SSA_XAUUSD!$A$2:$A$2401,1)))</f>
        <v/>
      </c>
      <c r="C2128">
        <f>IF($A2128="","",INDEX(ALGLIB_SSA_XAUUSD!$C$2:$C$2401,MATCH($A2128,ALGLIB_SSA_XAUUSD!$A$2:$A$2401,1)))</f>
        <v/>
      </c>
      <c r="D2128" s="14">
        <f>IF($A2128="","",INT((ROW()-2)/12)+1)</f>
        <v/>
      </c>
      <c r="E2128" s="14">
        <f>IF(AND(E2138&lt;&gt;"",D2138=D2126+1),E2126+(E2138-E2126)*2/12,"")</f>
        <v/>
      </c>
      <c r="F2128" s="14">
        <f>IF(AND(F2138&lt;&gt;"",D2138=D2126+1),F2126+(F2138-F2126)*2/12,"")</f>
        <v/>
      </c>
      <c r="G2128" s="14">
        <f>IF(AND(G2138&lt;&gt;"",D2138=D2126+1),G2126+(G2138-G2126)*2/12,"")</f>
        <v/>
      </c>
      <c r="H2128" s="14">
        <f>IF(AND(H2138&lt;&gt;"",D2138=D2126+1),H2126+(H2138-H2126)*2/12,"")</f>
        <v/>
      </c>
      <c r="I2128" s="14">
        <f>IF(AND(L2138&lt;&gt;"",D2138=D2126+1),I2126+(I2138-I2126)*2/12,"")</f>
        <v/>
      </c>
      <c r="J2128">
        <f>_xlfn.XLOOKUP($A2128,ALGLIB_SSA_XAUUSD!$AA$2:$AA$2401,ALGLIB_SSA_XAUUSD!$P$2:$P$2401,"",0)</f>
        <v/>
      </c>
      <c r="K2128">
        <f>_xlfn.XLOOKUP($A2128,ALGLIB_SSA_XAUUSD!$AA$2:$AA$2401,ALGLIB_SSA_XAUUSD!$Q$2:$Q$2401,"",0)</f>
        <v/>
      </c>
      <c r="L2128">
        <f>_xlfn.XLOOKUP($A2128,ALGLIB_SSA_XAUUSD!$AA$2:$AA$2401,ALGLIB_SSA_XAUUSD!$R$2:$R$2401,"",0)</f>
        <v/>
      </c>
      <c r="M2128">
        <f>_xlfn.XLOOKUP($A2128,ALGLIB_SSA_XAUUSD!$AA$2:$AA$2401,ALGLIB_SSA_XAUUSD!$S$2:$S$2401,"",0)</f>
        <v/>
      </c>
      <c r="N2128">
        <f>_xlfn.XLOOKUP($A2128,ALGLIB_SSA_XAUUSD!$AA$2:$AA$2401,ALGLIB_SSA_XAUUSD!$T$2:$T$2401,"",0)</f>
        <v/>
      </c>
      <c r="O2128">
        <f>_xlfn.XLOOKUP($A2128,ALGLIB_SSA_XAUUSD!$AA$2:$AA$2401,ALGLIB_SSA_XAUUSD!$U$2:$U$2401,"",0)</f>
        <v/>
      </c>
      <c r="P2128">
        <f>_xlfn.XLOOKUP($A2128,ALGLIB_SSA_XAUUSD!$AA$2:$AA$2401,ALGLIB_SSA_XAUUSD!$V$2:$V$2401,"",0)</f>
        <v/>
      </c>
      <c r="S2128">
        <f>A2128</f>
        <v/>
      </c>
      <c r="T2128">
        <f>J2128</f>
        <v/>
      </c>
      <c r="U2128">
        <f>K2128</f>
        <v/>
      </c>
      <c r="V2128" s="14">
        <f>IF($A2128="","",MOD(ROW()-2,12)+1)</f>
        <v/>
      </c>
      <c r="W2128">
        <f>L2128</f>
        <v/>
      </c>
      <c r="X2128" s="14">
        <f>IF(F2128="","",F2128)</f>
        <v/>
      </c>
      <c r="Y2128" s="14">
        <f>IF(G2128="","",G2128)</f>
        <v/>
      </c>
      <c r="Z2128">
        <f>M2128</f>
        <v/>
      </c>
      <c r="AA2128">
        <f>N2128</f>
        <v/>
      </c>
      <c r="AB2128" s="14">
        <f>IF(H2128="","",H2128)</f>
        <v/>
      </c>
      <c r="AC2128">
        <f>O2128</f>
        <v/>
      </c>
      <c r="AD2128" s="14">
        <f>IF(I2128="","",I2128)</f>
        <v/>
      </c>
      <c r="AE2128">
        <f>P2128</f>
        <v/>
      </c>
      <c r="AH2128">
        <f>IF(S2128&lt;&gt;"",S2128,AH2127+900)</f>
        <v/>
      </c>
      <c r="AI2128">
        <f>IF(T2128&lt;&gt;"",T2128,AI2127)</f>
        <v/>
      </c>
      <c r="AJ2128">
        <f>IF(U2128&lt;&gt;"",U2128,AJ2127)</f>
        <v/>
      </c>
      <c r="AK2128">
        <f>IF(W2128&lt;&gt;"",W2128,"")</f>
        <v/>
      </c>
      <c r="AL2128" s="14">
        <f>IF(X2128&lt;&gt;"",X2128,"")</f>
        <v/>
      </c>
      <c r="AM2128" s="14">
        <f>IF(Y2128&lt;&gt;"",Y2128,"")</f>
        <v/>
      </c>
      <c r="AN2128" s="14">
        <f>IF(OR(AL2128="",AM2128=""),"",AL2128-AM2128)</f>
        <v/>
      </c>
      <c r="AO2128">
        <f>IF(AN2128="","",IF(AN2128&gt;0,"Bullish","Bearish"))</f>
        <v/>
      </c>
      <c r="AP2128">
        <f>IF(AO2128="",AP2127,AO2128)</f>
        <v/>
      </c>
      <c r="AQ2128" s="14">
        <f>IF(AB2128&lt;&gt;"",AB2128,"")</f>
        <v/>
      </c>
      <c r="AR2128" s="14">
        <f>IF(AD2128&lt;&gt;"",AD2128,"")</f>
        <v/>
      </c>
      <c r="AS2128">
        <f>IF(AS2127+1=13,1,AS2127+1)</f>
        <v/>
      </c>
      <c r="AT2128">
        <f>IFERROR(IF(SLOPE($AQ$2114:$AQ$2125,$AS$2114:$AS$2125)&gt;0,MIN(3,ABS(SLOPE($AQ$2114:$AQ$2125,$AS$2114:$AS$2125))),IF(SLOPE($AQ$2114:$AQ$2125,$AS$2114:$AS$2125)&lt;-0.5,-0.5,0)),0)</f>
        <v/>
      </c>
      <c r="AU2128">
        <f>IFERROR(IF(SLOPE($AR$2114:$AR$2125,$AS$2114:$AS$2125)&lt;0,MAX(-3,-ABS(SLOPE($AR$2114:$AR$2125,$AS$2114:$AS$2125))),IF(SLOPE($AR$2114:$AR$2125,$AS$2114:$AS$2125)&gt;0.5,0.5,0)),0)</f>
        <v/>
      </c>
      <c r="AV2128">
        <f>($AQ$2126+(AT2128*(AS2128-1)))</f>
        <v/>
      </c>
      <c r="AW2128">
        <f>($AR$2126+(AU2128*(AS2128-1)))</f>
        <v/>
      </c>
      <c r="AX2128">
        <f>IF(AT2128&gt;0,AV2128+AT2128,AV2128)</f>
        <v/>
      </c>
      <c r="AY2128">
        <f>IF(AU2128&lt;0,AW2128+AU2128,AW2128)</f>
        <v/>
      </c>
      <c r="BA2128" s="14">
        <f>IFERROR(AX2128-AQ2128,"")</f>
        <v/>
      </c>
      <c r="BB2128" s="14">
        <f>IFERROR(AY2128-AR2128,"")</f>
        <v/>
      </c>
      <c r="BD2128">
        <f>AH2128</f>
        <v/>
      </c>
      <c r="BE2128">
        <f>AI2128</f>
        <v/>
      </c>
      <c r="BF2128">
        <f>AJ2128</f>
        <v/>
      </c>
      <c r="BG2128" s="14">
        <f>L2128</f>
        <v/>
      </c>
      <c r="BH2128" s="14">
        <f>IF(X2128="","",X2128)</f>
        <v/>
      </c>
      <c r="BI2128" s="14">
        <f>IF(Y2128="","",Y2128)</f>
        <v/>
      </c>
      <c r="BJ2128">
        <f>Z2128</f>
        <v/>
      </c>
      <c r="BK2128">
        <f>AA2128</f>
        <v/>
      </c>
      <c r="BL2128">
        <f>IFERROR(AX2128,"")</f>
        <v/>
      </c>
      <c r="BM2128">
        <f>IFERROR(AY2128,"")</f>
        <v/>
      </c>
    </row>
    <row r="2129" ht="14.25" customHeight="1">
      <c r="A2129">
        <f>ALGLIB_SSA_XAUUSD!AA2129</f>
        <v/>
      </c>
      <c r="B2129">
        <f>IF($A2129="","",INDEX(ALGLIB_SSA_XAUUSD!$B$2:$B$2401,MATCH($A2129,ALGLIB_SSA_XAUUSD!$A$2:$A$2401,1)))</f>
        <v/>
      </c>
      <c r="C2129">
        <f>IF($A2129="","",INDEX(ALGLIB_SSA_XAUUSD!$C$2:$C$2401,MATCH($A2129,ALGLIB_SSA_XAUUSD!$A$2:$A$2401,1)))</f>
        <v/>
      </c>
      <c r="D2129" s="14">
        <f>IF($A2129="","",INT((ROW()-2)/12)+1)</f>
        <v/>
      </c>
      <c r="E2129" s="14">
        <f>IF(AND(E2138&lt;&gt;"",D2138=D2126+1),E2126+(E2138-E2126)*3/12,"")</f>
        <v/>
      </c>
      <c r="F2129" s="14">
        <f>IF(AND(F2138&lt;&gt;"",D2138=D2126+1),F2126+(F2138-F2126)*3/12,"")</f>
        <v/>
      </c>
      <c r="G2129" s="14">
        <f>IF(AND(G2138&lt;&gt;"",D2138=D2126+1),G2126+(G2138-G2126)*3/12,"")</f>
        <v/>
      </c>
      <c r="H2129" s="14">
        <f>IF(AND(H2138&lt;&gt;"",D2138=D2126+1),H2126+(H2138-H2126)*3/12,"")</f>
        <v/>
      </c>
      <c r="I2129" s="14">
        <f>IF(AND(L2138&lt;&gt;"",D2138=D2126+1),I2126+(I2138-I2126)*3/12,"")</f>
        <v/>
      </c>
      <c r="J2129">
        <f>_xlfn.XLOOKUP($A2129,ALGLIB_SSA_XAUUSD!$AA$2:$AA$2401,ALGLIB_SSA_XAUUSD!$P$2:$P$2401,"",0)</f>
        <v/>
      </c>
      <c r="K2129">
        <f>_xlfn.XLOOKUP($A2129,ALGLIB_SSA_XAUUSD!$AA$2:$AA$2401,ALGLIB_SSA_XAUUSD!$Q$2:$Q$2401,"",0)</f>
        <v/>
      </c>
      <c r="L2129">
        <f>_xlfn.XLOOKUP($A2129,ALGLIB_SSA_XAUUSD!$AA$2:$AA$2401,ALGLIB_SSA_XAUUSD!$R$2:$R$2401,"",0)</f>
        <v/>
      </c>
      <c r="M2129">
        <f>_xlfn.XLOOKUP($A2129,ALGLIB_SSA_XAUUSD!$AA$2:$AA$2401,ALGLIB_SSA_XAUUSD!$S$2:$S$2401,"",0)</f>
        <v/>
      </c>
      <c r="N2129">
        <f>_xlfn.XLOOKUP($A2129,ALGLIB_SSA_XAUUSD!$AA$2:$AA$2401,ALGLIB_SSA_XAUUSD!$T$2:$T$2401,"",0)</f>
        <v/>
      </c>
      <c r="O2129">
        <f>_xlfn.XLOOKUP($A2129,ALGLIB_SSA_XAUUSD!$AA$2:$AA$2401,ALGLIB_SSA_XAUUSD!$U$2:$U$2401,"",0)</f>
        <v/>
      </c>
      <c r="P2129">
        <f>_xlfn.XLOOKUP($A2129,ALGLIB_SSA_XAUUSD!$AA$2:$AA$2401,ALGLIB_SSA_XAUUSD!$V$2:$V$2401,"",0)</f>
        <v/>
      </c>
      <c r="S2129">
        <f>A2129</f>
        <v/>
      </c>
      <c r="T2129">
        <f>J2129</f>
        <v/>
      </c>
      <c r="U2129">
        <f>K2129</f>
        <v/>
      </c>
      <c r="V2129" s="14">
        <f>IF($A2129="","",MOD(ROW()-2,12)+1)</f>
        <v/>
      </c>
      <c r="W2129">
        <f>L2129</f>
        <v/>
      </c>
      <c r="X2129" s="14">
        <f>IF(F2129="","",F2129)</f>
        <v/>
      </c>
      <c r="Y2129" s="14">
        <f>IF(G2129="","",G2129)</f>
        <v/>
      </c>
      <c r="Z2129">
        <f>M2129</f>
        <v/>
      </c>
      <c r="AA2129">
        <f>N2129</f>
        <v/>
      </c>
      <c r="AB2129" s="14">
        <f>IF(H2129="","",H2129)</f>
        <v/>
      </c>
      <c r="AC2129">
        <f>O2129</f>
        <v/>
      </c>
      <c r="AD2129" s="14">
        <f>IF(I2129="","",I2129)</f>
        <v/>
      </c>
      <c r="AE2129">
        <f>P2129</f>
        <v/>
      </c>
      <c r="AH2129">
        <f>IF(S2129&lt;&gt;"",S2129,AH2128+900)</f>
        <v/>
      </c>
      <c r="AI2129">
        <f>IF(T2129&lt;&gt;"",T2129,AI2128)</f>
        <v/>
      </c>
      <c r="AJ2129">
        <f>IF(U2129&lt;&gt;"",U2129,AJ2128)</f>
        <v/>
      </c>
      <c r="AK2129">
        <f>IF(W2129&lt;&gt;"",W2129,"")</f>
        <v/>
      </c>
      <c r="AL2129" s="14">
        <f>IF(X2129&lt;&gt;"",X2129,"")</f>
        <v/>
      </c>
      <c r="AM2129" s="14">
        <f>IF(Y2129&lt;&gt;"",Y2129,"")</f>
        <v/>
      </c>
      <c r="AN2129" s="14">
        <f>IF(OR(AL2129="",AM2129=""),"",AL2129-AM2129)</f>
        <v/>
      </c>
      <c r="AO2129">
        <f>IF(AN2129="","",IF(AN2129&gt;0,"Bullish","Bearish"))</f>
        <v/>
      </c>
      <c r="AP2129">
        <f>IF(AO2129="",AP2128,AO2129)</f>
        <v/>
      </c>
      <c r="AQ2129" s="14">
        <f>IF(AB2129&lt;&gt;"",AB2129,"")</f>
        <v/>
      </c>
      <c r="AR2129" s="14">
        <f>IF(AD2129&lt;&gt;"",AD2129,"")</f>
        <v/>
      </c>
      <c r="AS2129">
        <f>IF(AS2128+1=13,1,AS2128+1)</f>
        <v/>
      </c>
      <c r="AT2129">
        <f>IFERROR(IF(SLOPE($AQ$2114:$AQ$2125,$AS$2114:$AS$2125)&gt;0,MIN(3,ABS(SLOPE($AQ$2114:$AQ$2125,$AS$2114:$AS$2125))),IF(SLOPE($AQ$2114:$AQ$2125,$AS$2114:$AS$2125)&lt;-0.5,-0.5,0)),0)</f>
        <v/>
      </c>
      <c r="AU2129">
        <f>IFERROR(IF(SLOPE($AR$2114:$AR$2125,$AS$2114:$AS$2125)&lt;0,MAX(-3,-ABS(SLOPE($AR$2114:$AR$2125,$AS$2114:$AS$2125))),IF(SLOPE($AR$2114:$AR$2125,$AS$2114:$AS$2125)&gt;0.5,0.5,0)),0)</f>
        <v/>
      </c>
      <c r="AV2129">
        <f>($AQ$2126+(AT2129*(AS2129-1)))</f>
        <v/>
      </c>
      <c r="AW2129">
        <f>($AR$2126+(AU2129*(AS2129-1)))</f>
        <v/>
      </c>
      <c r="AX2129">
        <f>IF(AT2129&gt;0,AV2129+AT2129,AV2129)</f>
        <v/>
      </c>
      <c r="AY2129">
        <f>IF(AU2129&lt;0,AW2129+AU2129,AW2129)</f>
        <v/>
      </c>
      <c r="BA2129" s="14">
        <f>IFERROR(AX2129-AQ2129,"")</f>
        <v/>
      </c>
      <c r="BB2129" s="14">
        <f>IFERROR(AY2129-AR2129,"")</f>
        <v/>
      </c>
      <c r="BD2129">
        <f>AH2129</f>
        <v/>
      </c>
      <c r="BE2129">
        <f>AI2129</f>
        <v/>
      </c>
      <c r="BF2129">
        <f>AJ2129</f>
        <v/>
      </c>
      <c r="BG2129" s="14">
        <f>L2129</f>
        <v/>
      </c>
      <c r="BH2129" s="14">
        <f>IF(X2129="","",X2129)</f>
        <v/>
      </c>
      <c r="BI2129" s="14">
        <f>IF(Y2129="","",Y2129)</f>
        <v/>
      </c>
      <c r="BJ2129">
        <f>Z2129</f>
        <v/>
      </c>
      <c r="BK2129">
        <f>AA2129</f>
        <v/>
      </c>
      <c r="BL2129">
        <f>IFERROR(AX2129,"")</f>
        <v/>
      </c>
      <c r="BM2129">
        <f>IFERROR(AY2129,"")</f>
        <v/>
      </c>
    </row>
    <row r="2130" ht="14.25" customHeight="1">
      <c r="A2130">
        <f>ALGLIB_SSA_XAUUSD!AA2130</f>
        <v/>
      </c>
      <c r="B2130">
        <f>IF($A2130="","",INDEX(ALGLIB_SSA_XAUUSD!$B$2:$B$2401,MATCH($A2130,ALGLIB_SSA_XAUUSD!$A$2:$A$2401,1)))</f>
        <v/>
      </c>
      <c r="C2130">
        <f>IF($A2130="","",INDEX(ALGLIB_SSA_XAUUSD!$C$2:$C$2401,MATCH($A2130,ALGLIB_SSA_XAUUSD!$A$2:$A$2401,1)))</f>
        <v/>
      </c>
      <c r="D2130" s="14">
        <f>IF($A2130="","",INT((ROW()-2)/12)+1)</f>
        <v/>
      </c>
      <c r="E2130" s="14">
        <f>IF(AND(E2138&lt;&gt;"",D2138=D2126+1),E2126+(E2138-E2126)*4/12,"")</f>
        <v/>
      </c>
      <c r="F2130" s="14">
        <f>IF(AND(F2138&lt;&gt;"",D2138=D2126+1),F2126+(F2138-F2126)*4/12,"")</f>
        <v/>
      </c>
      <c r="G2130" s="14">
        <f>IF(AND(G2138&lt;&gt;"",D2138=D2126+1),G2126+(G2138-G2126)*4/12,"")</f>
        <v/>
      </c>
      <c r="H2130" s="14">
        <f>IF(AND(H2138&lt;&gt;"",D2138=D2126+1),H2126+(H2138-H2126)*4/12,"")</f>
        <v/>
      </c>
      <c r="I2130" s="14">
        <f>IF(AND(L2138&lt;&gt;"",D2138=D2126+1),I2126+(I2138-I2126)*4/12,"")</f>
        <v/>
      </c>
      <c r="J2130">
        <f>_xlfn.XLOOKUP($A2130,ALGLIB_SSA_XAUUSD!$AA$2:$AA$2401,ALGLIB_SSA_XAUUSD!$P$2:$P$2401,"",0)</f>
        <v/>
      </c>
      <c r="K2130">
        <f>_xlfn.XLOOKUP($A2130,ALGLIB_SSA_XAUUSD!$AA$2:$AA$2401,ALGLIB_SSA_XAUUSD!$Q$2:$Q$2401,"",0)</f>
        <v/>
      </c>
      <c r="L2130">
        <f>_xlfn.XLOOKUP($A2130,ALGLIB_SSA_XAUUSD!$AA$2:$AA$2401,ALGLIB_SSA_XAUUSD!$R$2:$R$2401,"",0)</f>
        <v/>
      </c>
      <c r="M2130">
        <f>_xlfn.XLOOKUP($A2130,ALGLIB_SSA_XAUUSD!$AA$2:$AA$2401,ALGLIB_SSA_XAUUSD!$S$2:$S$2401,"",0)</f>
        <v/>
      </c>
      <c r="N2130">
        <f>_xlfn.XLOOKUP($A2130,ALGLIB_SSA_XAUUSD!$AA$2:$AA$2401,ALGLIB_SSA_XAUUSD!$T$2:$T$2401,"",0)</f>
        <v/>
      </c>
      <c r="O2130">
        <f>_xlfn.XLOOKUP($A2130,ALGLIB_SSA_XAUUSD!$AA$2:$AA$2401,ALGLIB_SSA_XAUUSD!$U$2:$U$2401,"",0)</f>
        <v/>
      </c>
      <c r="P2130">
        <f>_xlfn.XLOOKUP($A2130,ALGLIB_SSA_XAUUSD!$AA$2:$AA$2401,ALGLIB_SSA_XAUUSD!$V$2:$V$2401,"",0)</f>
        <v/>
      </c>
      <c r="S2130">
        <f>A2130</f>
        <v/>
      </c>
      <c r="T2130">
        <f>J2130</f>
        <v/>
      </c>
      <c r="U2130">
        <f>K2130</f>
        <v/>
      </c>
      <c r="V2130" s="14">
        <f>IF($A2130="","",MOD(ROW()-2,12)+1)</f>
        <v/>
      </c>
      <c r="W2130">
        <f>L2130</f>
        <v/>
      </c>
      <c r="X2130" s="14">
        <f>IF(F2130="","",F2130)</f>
        <v/>
      </c>
      <c r="Y2130" s="14">
        <f>IF(G2130="","",G2130)</f>
        <v/>
      </c>
      <c r="Z2130">
        <f>M2130</f>
        <v/>
      </c>
      <c r="AA2130">
        <f>N2130</f>
        <v/>
      </c>
      <c r="AB2130" s="14">
        <f>IF(H2130="","",H2130)</f>
        <v/>
      </c>
      <c r="AC2130">
        <f>O2130</f>
        <v/>
      </c>
      <c r="AD2130" s="14">
        <f>IF(I2130="","",I2130)</f>
        <v/>
      </c>
      <c r="AE2130">
        <f>P2130</f>
        <v/>
      </c>
      <c r="AH2130">
        <f>IF(S2130&lt;&gt;"",S2130,AH2129+900)</f>
        <v/>
      </c>
      <c r="AI2130">
        <f>IF(T2130&lt;&gt;"",T2130,AI2129)</f>
        <v/>
      </c>
      <c r="AJ2130">
        <f>IF(U2130&lt;&gt;"",U2130,AJ2129)</f>
        <v/>
      </c>
      <c r="AK2130">
        <f>IF(W2130&lt;&gt;"",W2130,"")</f>
        <v/>
      </c>
      <c r="AL2130" s="14">
        <f>IF(X2130&lt;&gt;"",X2130,"")</f>
        <v/>
      </c>
      <c r="AM2130" s="14">
        <f>IF(Y2130&lt;&gt;"",Y2130,"")</f>
        <v/>
      </c>
      <c r="AN2130" s="14">
        <f>IF(OR(AL2130="",AM2130=""),"",AL2130-AM2130)</f>
        <v/>
      </c>
      <c r="AO2130">
        <f>IF(AN2130="","",IF(AN2130&gt;0,"Bullish","Bearish"))</f>
        <v/>
      </c>
      <c r="AP2130">
        <f>IF(AO2130="",AP2129,AO2130)</f>
        <v/>
      </c>
      <c r="AQ2130" s="14">
        <f>IF(AB2130&lt;&gt;"",AB2130,"")</f>
        <v/>
      </c>
      <c r="AR2130" s="14">
        <f>IF(AD2130&lt;&gt;"",AD2130,"")</f>
        <v/>
      </c>
      <c r="AS2130">
        <f>IF(AS2129+1=13,1,AS2129+1)</f>
        <v/>
      </c>
      <c r="AT2130">
        <f>IFERROR(IF(SLOPE($AQ$2114:$AQ$2125,$AS$2114:$AS$2125)&gt;0,MIN(3,ABS(SLOPE($AQ$2114:$AQ$2125,$AS$2114:$AS$2125))),IF(SLOPE($AQ$2114:$AQ$2125,$AS$2114:$AS$2125)&lt;-0.5,-0.5,0)),0)</f>
        <v/>
      </c>
      <c r="AU2130">
        <f>IFERROR(IF(SLOPE($AR$2114:$AR$2125,$AS$2114:$AS$2125)&lt;0,MAX(-3,-ABS(SLOPE($AR$2114:$AR$2125,$AS$2114:$AS$2125))),IF(SLOPE($AR$2114:$AR$2125,$AS$2114:$AS$2125)&gt;0.5,0.5,0)),0)</f>
        <v/>
      </c>
      <c r="AV2130">
        <f>($AQ$2126+(AT2130*(AS2130-1)))</f>
        <v/>
      </c>
      <c r="AW2130">
        <f>($AR$2126+(AU2130*(AS2130-1)))</f>
        <v/>
      </c>
      <c r="AX2130">
        <f>IF(AT2130&gt;0,AV2130+AT2130,AV2130)</f>
        <v/>
      </c>
      <c r="AY2130">
        <f>IF(AU2130&lt;0,AW2130+AU2130,AW2130)</f>
        <v/>
      </c>
      <c r="BA2130" s="14">
        <f>IFERROR(AX2130-AQ2130,"")</f>
        <v/>
      </c>
      <c r="BB2130" s="14">
        <f>IFERROR(AY2130-AR2130,"")</f>
        <v/>
      </c>
      <c r="BD2130">
        <f>AH2130</f>
        <v/>
      </c>
      <c r="BE2130">
        <f>AI2130</f>
        <v/>
      </c>
      <c r="BF2130">
        <f>AJ2130</f>
        <v/>
      </c>
      <c r="BG2130" s="14">
        <f>L2130</f>
        <v/>
      </c>
      <c r="BH2130" s="14">
        <f>IF(X2130="","",X2130)</f>
        <v/>
      </c>
      <c r="BI2130" s="14">
        <f>IF(Y2130="","",Y2130)</f>
        <v/>
      </c>
      <c r="BJ2130">
        <f>Z2130</f>
        <v/>
      </c>
      <c r="BK2130">
        <f>AA2130</f>
        <v/>
      </c>
      <c r="BL2130">
        <f>IFERROR(AX2130,"")</f>
        <v/>
      </c>
      <c r="BM2130">
        <f>IFERROR(AY2130,"")</f>
        <v/>
      </c>
    </row>
    <row r="2131" ht="14.25" customHeight="1">
      <c r="A2131">
        <f>ALGLIB_SSA_XAUUSD!AA2131</f>
        <v/>
      </c>
      <c r="B2131">
        <f>IF($A2131="","",INDEX(ALGLIB_SSA_XAUUSD!$B$2:$B$2401,MATCH($A2131,ALGLIB_SSA_XAUUSD!$A$2:$A$2401,1)))</f>
        <v/>
      </c>
      <c r="C2131">
        <f>IF($A2131="","",INDEX(ALGLIB_SSA_XAUUSD!$C$2:$C$2401,MATCH($A2131,ALGLIB_SSA_XAUUSD!$A$2:$A$2401,1)))</f>
        <v/>
      </c>
      <c r="D2131" s="14">
        <f>IF($A2131="","",INT((ROW()-2)/12)+1)</f>
        <v/>
      </c>
      <c r="E2131" s="14">
        <f>IF(AND(E2138&lt;&gt;"",D2138=D2126+1),E2126+(E2138-E2126)*5/12,"")</f>
        <v/>
      </c>
      <c r="F2131" s="14">
        <f>IF(AND(F2138&lt;&gt;"",D2138=D2126+1),F2126+(F2138-F2126)*5/12,"")</f>
        <v/>
      </c>
      <c r="G2131" s="14">
        <f>IF(AND(G2138&lt;&gt;"",D2138=D2126+1),G2126+(G2138-G2126)*5/12,"")</f>
        <v/>
      </c>
      <c r="H2131" s="14">
        <f>IF(AND(H2138&lt;&gt;"",D2138=D2126+1),H2126+(H2138-H2126)*5/12,"")</f>
        <v/>
      </c>
      <c r="I2131" s="14">
        <f>IF(AND(L2138&lt;&gt;"",D2138=D2126+1),I2126+(I2138-I2126)*5/12,"")</f>
        <v/>
      </c>
      <c r="J2131">
        <f>_xlfn.XLOOKUP($A2131,ALGLIB_SSA_XAUUSD!$AA$2:$AA$2401,ALGLIB_SSA_XAUUSD!$P$2:$P$2401,"",0)</f>
        <v/>
      </c>
      <c r="K2131">
        <f>_xlfn.XLOOKUP($A2131,ALGLIB_SSA_XAUUSD!$AA$2:$AA$2401,ALGLIB_SSA_XAUUSD!$Q$2:$Q$2401,"",0)</f>
        <v/>
      </c>
      <c r="L2131">
        <f>_xlfn.XLOOKUP($A2131,ALGLIB_SSA_XAUUSD!$AA$2:$AA$2401,ALGLIB_SSA_XAUUSD!$R$2:$R$2401,"",0)</f>
        <v/>
      </c>
      <c r="M2131">
        <f>_xlfn.XLOOKUP($A2131,ALGLIB_SSA_XAUUSD!$AA$2:$AA$2401,ALGLIB_SSA_XAUUSD!$S$2:$S$2401,"",0)</f>
        <v/>
      </c>
      <c r="N2131">
        <f>_xlfn.XLOOKUP($A2131,ALGLIB_SSA_XAUUSD!$AA$2:$AA$2401,ALGLIB_SSA_XAUUSD!$T$2:$T$2401,"",0)</f>
        <v/>
      </c>
      <c r="O2131">
        <f>_xlfn.XLOOKUP($A2131,ALGLIB_SSA_XAUUSD!$AA$2:$AA$2401,ALGLIB_SSA_XAUUSD!$U$2:$U$2401,"",0)</f>
        <v/>
      </c>
      <c r="P2131">
        <f>_xlfn.XLOOKUP($A2131,ALGLIB_SSA_XAUUSD!$AA$2:$AA$2401,ALGLIB_SSA_XAUUSD!$V$2:$V$2401,"",0)</f>
        <v/>
      </c>
      <c r="S2131">
        <f>A2131</f>
        <v/>
      </c>
      <c r="T2131">
        <f>J2131</f>
        <v/>
      </c>
      <c r="U2131">
        <f>K2131</f>
        <v/>
      </c>
      <c r="V2131" s="14">
        <f>IF($A2131="","",MOD(ROW()-2,12)+1)</f>
        <v/>
      </c>
      <c r="W2131">
        <f>L2131</f>
        <v/>
      </c>
      <c r="X2131" s="14">
        <f>IF(F2131="","",F2131)</f>
        <v/>
      </c>
      <c r="Y2131" s="14">
        <f>IF(G2131="","",G2131)</f>
        <v/>
      </c>
      <c r="Z2131">
        <f>M2131</f>
        <v/>
      </c>
      <c r="AA2131">
        <f>N2131</f>
        <v/>
      </c>
      <c r="AB2131" s="14">
        <f>IF(H2131="","",H2131)</f>
        <v/>
      </c>
      <c r="AC2131">
        <f>O2131</f>
        <v/>
      </c>
      <c r="AD2131" s="14">
        <f>IF(I2131="","",I2131)</f>
        <v/>
      </c>
      <c r="AE2131">
        <f>P2131</f>
        <v/>
      </c>
      <c r="AH2131">
        <f>IF(S2131&lt;&gt;"",S2131,AH2130+900)</f>
        <v/>
      </c>
      <c r="AI2131">
        <f>IF(T2131&lt;&gt;"",T2131,AI2130)</f>
        <v/>
      </c>
      <c r="AJ2131">
        <f>IF(U2131&lt;&gt;"",U2131,AJ2130)</f>
        <v/>
      </c>
      <c r="AK2131">
        <f>IF(W2131&lt;&gt;"",W2131,"")</f>
        <v/>
      </c>
      <c r="AL2131" s="14">
        <f>IF(X2131&lt;&gt;"",X2131,"")</f>
        <v/>
      </c>
      <c r="AM2131" s="14">
        <f>IF(Y2131&lt;&gt;"",Y2131,"")</f>
        <v/>
      </c>
      <c r="AN2131" s="14">
        <f>IF(OR(AL2131="",AM2131=""),"",AL2131-AM2131)</f>
        <v/>
      </c>
      <c r="AO2131">
        <f>IF(AN2131="","",IF(AN2131&gt;0,"Bullish","Bearish"))</f>
        <v/>
      </c>
      <c r="AP2131">
        <f>IF(AO2131="",AP2130,AO2131)</f>
        <v/>
      </c>
      <c r="AQ2131" s="14">
        <f>IF(AB2131&lt;&gt;"",AB2131,"")</f>
        <v/>
      </c>
      <c r="AR2131" s="14">
        <f>IF(AD2131&lt;&gt;"",AD2131,"")</f>
        <v/>
      </c>
      <c r="AS2131">
        <f>IF(AS2130+1=13,1,AS2130+1)</f>
        <v/>
      </c>
      <c r="AT2131">
        <f>IFERROR(IF(SLOPE($AQ$2114:$AQ$2125,$AS$2114:$AS$2125)&gt;0,MIN(3,ABS(SLOPE($AQ$2114:$AQ$2125,$AS$2114:$AS$2125))),IF(SLOPE($AQ$2114:$AQ$2125,$AS$2114:$AS$2125)&lt;-0.5,-0.5,0)),0)</f>
        <v/>
      </c>
      <c r="AU2131">
        <f>IFERROR(IF(SLOPE($AR$2114:$AR$2125,$AS$2114:$AS$2125)&lt;0,MAX(-3,-ABS(SLOPE($AR$2114:$AR$2125,$AS$2114:$AS$2125))),IF(SLOPE($AR$2114:$AR$2125,$AS$2114:$AS$2125)&gt;0.5,0.5,0)),0)</f>
        <v/>
      </c>
      <c r="AV2131">
        <f>($AQ$2126+(AT2131*(AS2131-1)))</f>
        <v/>
      </c>
      <c r="AW2131">
        <f>($AR$2126+(AU2131*(AS2131-1)))</f>
        <v/>
      </c>
      <c r="AX2131">
        <f>IF(AT2131&gt;0,AV2131+AT2131,AV2131)</f>
        <v/>
      </c>
      <c r="AY2131">
        <f>IF(AU2131&lt;0,AW2131+AU2131,AW2131)</f>
        <v/>
      </c>
      <c r="BA2131" s="14">
        <f>IFERROR(AX2131-AQ2131,"")</f>
        <v/>
      </c>
      <c r="BB2131" s="14">
        <f>IFERROR(AY2131-AR2131,"")</f>
        <v/>
      </c>
      <c r="BD2131">
        <f>AH2131</f>
        <v/>
      </c>
      <c r="BE2131">
        <f>AI2131</f>
        <v/>
      </c>
      <c r="BF2131">
        <f>AJ2131</f>
        <v/>
      </c>
      <c r="BG2131" s="14">
        <f>L2131</f>
        <v/>
      </c>
      <c r="BH2131" s="14">
        <f>IF(X2131="","",X2131)</f>
        <v/>
      </c>
      <c r="BI2131" s="14">
        <f>IF(Y2131="","",Y2131)</f>
        <v/>
      </c>
      <c r="BJ2131">
        <f>Z2131</f>
        <v/>
      </c>
      <c r="BK2131">
        <f>AA2131</f>
        <v/>
      </c>
      <c r="BL2131">
        <f>IFERROR(AX2131,"")</f>
        <v/>
      </c>
      <c r="BM2131">
        <f>IFERROR(AY2131,"")</f>
        <v/>
      </c>
    </row>
    <row r="2132" ht="14.25" customHeight="1">
      <c r="A2132">
        <f>ALGLIB_SSA_XAUUSD!AA2132</f>
        <v/>
      </c>
      <c r="B2132">
        <f>IF($A2132="","",INDEX(ALGLIB_SSA_XAUUSD!$B$2:$B$2401,MATCH($A2132,ALGLIB_SSA_XAUUSD!$A$2:$A$2401,1)))</f>
        <v/>
      </c>
      <c r="C2132">
        <f>IF($A2132="","",INDEX(ALGLIB_SSA_XAUUSD!$C$2:$C$2401,MATCH($A2132,ALGLIB_SSA_XAUUSD!$A$2:$A$2401,1)))</f>
        <v/>
      </c>
      <c r="D2132" s="14">
        <f>IF($A2132="","",INT((ROW()-2)/12)+1)</f>
        <v/>
      </c>
      <c r="E2132" s="14">
        <f>IF(AND(E2138&lt;&gt;"",D2138=D2126+1),E2126+(E2138-E2126)*6/12,"")</f>
        <v/>
      </c>
      <c r="F2132" s="14">
        <f>IF(AND(F2138&lt;&gt;"",D2138=D2126+1),F2126+(F2138-F2126)*6/12,"")</f>
        <v/>
      </c>
      <c r="G2132" s="14">
        <f>IF(AND(G2138&lt;&gt;"",D2138=D2126+1),G2126+(G2138-G2126)*6/12,"")</f>
        <v/>
      </c>
      <c r="H2132" s="14">
        <f>IF(AND(H2138&lt;&gt;"",D2138=D2126+1),H2126+(H2138-H2126)*6/12,"")</f>
        <v/>
      </c>
      <c r="I2132" s="14">
        <f>IF(AND(L2138&lt;&gt;"",D2138=D2126+1),I2126+(I2138-I2126)*6/12,"")</f>
        <v/>
      </c>
      <c r="J2132">
        <f>_xlfn.XLOOKUP($A2132,ALGLIB_SSA_XAUUSD!$AA$2:$AA$2401,ALGLIB_SSA_XAUUSD!$P$2:$P$2401,"",0)</f>
        <v/>
      </c>
      <c r="K2132">
        <f>_xlfn.XLOOKUP($A2132,ALGLIB_SSA_XAUUSD!$AA$2:$AA$2401,ALGLIB_SSA_XAUUSD!$Q$2:$Q$2401,"",0)</f>
        <v/>
      </c>
      <c r="L2132">
        <f>_xlfn.XLOOKUP($A2132,ALGLIB_SSA_XAUUSD!$AA$2:$AA$2401,ALGLIB_SSA_XAUUSD!$R$2:$R$2401,"",0)</f>
        <v/>
      </c>
      <c r="M2132">
        <f>_xlfn.XLOOKUP($A2132,ALGLIB_SSA_XAUUSD!$AA$2:$AA$2401,ALGLIB_SSA_XAUUSD!$S$2:$S$2401,"",0)</f>
        <v/>
      </c>
      <c r="N2132">
        <f>_xlfn.XLOOKUP($A2132,ALGLIB_SSA_XAUUSD!$AA$2:$AA$2401,ALGLIB_SSA_XAUUSD!$T$2:$T$2401,"",0)</f>
        <v/>
      </c>
      <c r="O2132">
        <f>_xlfn.XLOOKUP($A2132,ALGLIB_SSA_XAUUSD!$AA$2:$AA$2401,ALGLIB_SSA_XAUUSD!$U$2:$U$2401,"",0)</f>
        <v/>
      </c>
      <c r="P2132">
        <f>_xlfn.XLOOKUP($A2132,ALGLIB_SSA_XAUUSD!$AA$2:$AA$2401,ALGLIB_SSA_XAUUSD!$V$2:$V$2401,"",0)</f>
        <v/>
      </c>
      <c r="S2132">
        <f>A2132</f>
        <v/>
      </c>
      <c r="T2132">
        <f>J2132</f>
        <v/>
      </c>
      <c r="U2132">
        <f>K2132</f>
        <v/>
      </c>
      <c r="V2132" s="14">
        <f>IF($A2132="","",MOD(ROW()-2,12)+1)</f>
        <v/>
      </c>
      <c r="W2132">
        <f>L2132</f>
        <v/>
      </c>
      <c r="X2132" s="14">
        <f>IF(F2132="","",F2132)</f>
        <v/>
      </c>
      <c r="Y2132" s="14">
        <f>IF(G2132="","",G2132)</f>
        <v/>
      </c>
      <c r="Z2132">
        <f>M2132</f>
        <v/>
      </c>
      <c r="AA2132">
        <f>N2132</f>
        <v/>
      </c>
      <c r="AB2132" s="14">
        <f>IF(H2132="","",H2132)</f>
        <v/>
      </c>
      <c r="AC2132">
        <f>O2132</f>
        <v/>
      </c>
      <c r="AD2132" s="14">
        <f>IF(I2132="","",I2132)</f>
        <v/>
      </c>
      <c r="AE2132">
        <f>P2132</f>
        <v/>
      </c>
      <c r="AH2132">
        <f>IF(S2132&lt;&gt;"",S2132,AH2131+900)</f>
        <v/>
      </c>
      <c r="AI2132">
        <f>IF(T2132&lt;&gt;"",T2132,AI2131)</f>
        <v/>
      </c>
      <c r="AJ2132">
        <f>IF(U2132&lt;&gt;"",U2132,AJ2131)</f>
        <v/>
      </c>
      <c r="AK2132">
        <f>IF(W2132&lt;&gt;"",W2132,"")</f>
        <v/>
      </c>
      <c r="AL2132" s="14">
        <f>IF(X2132&lt;&gt;"",X2132,"")</f>
        <v/>
      </c>
      <c r="AM2132" s="14">
        <f>IF(Y2132&lt;&gt;"",Y2132,"")</f>
        <v/>
      </c>
      <c r="AN2132" s="14">
        <f>IF(OR(AL2132="",AM2132=""),"",AL2132-AM2132)</f>
        <v/>
      </c>
      <c r="AO2132">
        <f>IF(AN2132="","",IF(AN2132&gt;0,"Bullish","Bearish"))</f>
        <v/>
      </c>
      <c r="AP2132">
        <f>IF(AO2132="",AP2131,AO2132)</f>
        <v/>
      </c>
      <c r="AQ2132" s="14">
        <f>IF(AB2132&lt;&gt;"",AB2132,"")</f>
        <v/>
      </c>
      <c r="AR2132" s="14">
        <f>IF(AD2132&lt;&gt;"",AD2132,"")</f>
        <v/>
      </c>
      <c r="AS2132">
        <f>IF(AS2131+1=13,1,AS2131+1)</f>
        <v/>
      </c>
      <c r="AT2132">
        <f>IFERROR(IF(SLOPE($AQ$2114:$AQ$2125,$AS$2114:$AS$2125)&gt;0,MIN(3,ABS(SLOPE($AQ$2114:$AQ$2125,$AS$2114:$AS$2125))),IF(SLOPE($AQ$2114:$AQ$2125,$AS$2114:$AS$2125)&lt;-0.5,-0.5,0)),0)</f>
        <v/>
      </c>
      <c r="AU2132">
        <f>IFERROR(IF(SLOPE($AR$2114:$AR$2125,$AS$2114:$AS$2125)&lt;0,MAX(-3,-ABS(SLOPE($AR$2114:$AR$2125,$AS$2114:$AS$2125))),IF(SLOPE($AR$2114:$AR$2125,$AS$2114:$AS$2125)&gt;0.5,0.5,0)),0)</f>
        <v/>
      </c>
      <c r="AV2132">
        <f>($AQ$2126+(AT2132*(AS2132-1)))</f>
        <v/>
      </c>
      <c r="AW2132">
        <f>($AR$2126+(AU2132*(AS2132-1)))</f>
        <v/>
      </c>
      <c r="AX2132">
        <f>IF(AT2132&gt;0,AV2132+AT2132,AV2132)</f>
        <v/>
      </c>
      <c r="AY2132">
        <f>IF(AU2132&lt;0,AW2132+AU2132,AW2132)</f>
        <v/>
      </c>
      <c r="BA2132" s="14">
        <f>IFERROR(AX2132-AQ2132,"")</f>
        <v/>
      </c>
      <c r="BB2132" s="14">
        <f>IFERROR(AY2132-AR2132,"")</f>
        <v/>
      </c>
      <c r="BD2132">
        <f>AH2132</f>
        <v/>
      </c>
      <c r="BE2132">
        <f>AI2132</f>
        <v/>
      </c>
      <c r="BF2132">
        <f>AJ2132</f>
        <v/>
      </c>
      <c r="BG2132" s="14">
        <f>L2132</f>
        <v/>
      </c>
      <c r="BH2132" s="14">
        <f>IF(X2132="","",X2132)</f>
        <v/>
      </c>
      <c r="BI2132" s="14">
        <f>IF(Y2132="","",Y2132)</f>
        <v/>
      </c>
      <c r="BJ2132">
        <f>Z2132</f>
        <v/>
      </c>
      <c r="BK2132">
        <f>AA2132</f>
        <v/>
      </c>
      <c r="BL2132">
        <f>IFERROR(AX2132,"")</f>
        <v/>
      </c>
      <c r="BM2132">
        <f>IFERROR(AY2132,"")</f>
        <v/>
      </c>
    </row>
    <row r="2133" ht="14.25" customHeight="1">
      <c r="A2133">
        <f>ALGLIB_SSA_XAUUSD!AA2133</f>
        <v/>
      </c>
      <c r="B2133">
        <f>IF($A2133="","",INDEX(ALGLIB_SSA_XAUUSD!$B$2:$B$2401,MATCH($A2133,ALGLIB_SSA_XAUUSD!$A$2:$A$2401,1)))</f>
        <v/>
      </c>
      <c r="C2133">
        <f>IF($A2133="","",INDEX(ALGLIB_SSA_XAUUSD!$C$2:$C$2401,MATCH($A2133,ALGLIB_SSA_XAUUSD!$A$2:$A$2401,1)))</f>
        <v/>
      </c>
      <c r="D2133" s="14">
        <f>IF($A2133="","",INT((ROW()-2)/12)+1)</f>
        <v/>
      </c>
      <c r="E2133" s="14">
        <f>IF(AND(E2138&lt;&gt;"",D2138=D2126+1),E2126+(E2138-E2126)*7/12,"")</f>
        <v/>
      </c>
      <c r="F2133" s="14">
        <f>IF(AND(F2138&lt;&gt;"",D2138=D2126+1),F2126+(F2138-F2126)*7/12,"")</f>
        <v/>
      </c>
      <c r="G2133" s="14">
        <f>IF(AND(G2138&lt;&gt;"",D2138=D2126+1),G2126+(G2138-G2126)*7/12,"")</f>
        <v/>
      </c>
      <c r="H2133" s="14">
        <f>IF(AND(H2138&lt;&gt;"",D2138=D2126+1),H2126+(H2138-H2126)*7/12,"")</f>
        <v/>
      </c>
      <c r="I2133" s="14">
        <f>IF(AND(L2138&lt;&gt;"",D2138=D2126+1),I2126+(I2138-I2126)*7/12,"")</f>
        <v/>
      </c>
      <c r="J2133">
        <f>_xlfn.XLOOKUP($A2133,ALGLIB_SSA_XAUUSD!$AA$2:$AA$2401,ALGLIB_SSA_XAUUSD!$P$2:$P$2401,"",0)</f>
        <v/>
      </c>
      <c r="K2133">
        <f>_xlfn.XLOOKUP($A2133,ALGLIB_SSA_XAUUSD!$AA$2:$AA$2401,ALGLIB_SSA_XAUUSD!$Q$2:$Q$2401,"",0)</f>
        <v/>
      </c>
      <c r="L2133">
        <f>_xlfn.XLOOKUP($A2133,ALGLIB_SSA_XAUUSD!$AA$2:$AA$2401,ALGLIB_SSA_XAUUSD!$R$2:$R$2401,"",0)</f>
        <v/>
      </c>
      <c r="M2133">
        <f>_xlfn.XLOOKUP($A2133,ALGLIB_SSA_XAUUSD!$AA$2:$AA$2401,ALGLIB_SSA_XAUUSD!$S$2:$S$2401,"",0)</f>
        <v/>
      </c>
      <c r="N2133">
        <f>_xlfn.XLOOKUP($A2133,ALGLIB_SSA_XAUUSD!$AA$2:$AA$2401,ALGLIB_SSA_XAUUSD!$T$2:$T$2401,"",0)</f>
        <v/>
      </c>
      <c r="O2133">
        <f>_xlfn.XLOOKUP($A2133,ALGLIB_SSA_XAUUSD!$AA$2:$AA$2401,ALGLIB_SSA_XAUUSD!$U$2:$U$2401,"",0)</f>
        <v/>
      </c>
      <c r="P2133">
        <f>_xlfn.XLOOKUP($A2133,ALGLIB_SSA_XAUUSD!$AA$2:$AA$2401,ALGLIB_SSA_XAUUSD!$V$2:$V$2401,"",0)</f>
        <v/>
      </c>
      <c r="S2133">
        <f>A2133</f>
        <v/>
      </c>
      <c r="T2133">
        <f>J2133</f>
        <v/>
      </c>
      <c r="U2133">
        <f>K2133</f>
        <v/>
      </c>
      <c r="V2133" s="14">
        <f>IF($A2133="","",MOD(ROW()-2,12)+1)</f>
        <v/>
      </c>
      <c r="W2133">
        <f>L2133</f>
        <v/>
      </c>
      <c r="X2133" s="14">
        <f>IF(F2133="","",F2133)</f>
        <v/>
      </c>
      <c r="Y2133" s="14">
        <f>IF(G2133="","",G2133)</f>
        <v/>
      </c>
      <c r="Z2133">
        <f>M2133</f>
        <v/>
      </c>
      <c r="AA2133">
        <f>N2133</f>
        <v/>
      </c>
      <c r="AB2133" s="14">
        <f>IF(H2133="","",H2133)</f>
        <v/>
      </c>
      <c r="AC2133">
        <f>O2133</f>
        <v/>
      </c>
      <c r="AD2133" s="14">
        <f>IF(I2133="","",I2133)</f>
        <v/>
      </c>
      <c r="AE2133">
        <f>P2133</f>
        <v/>
      </c>
      <c r="AH2133">
        <f>IF(S2133&lt;&gt;"",S2133,AH2132+900)</f>
        <v/>
      </c>
      <c r="AI2133">
        <f>IF(T2133&lt;&gt;"",T2133,AI2132)</f>
        <v/>
      </c>
      <c r="AJ2133">
        <f>IF(U2133&lt;&gt;"",U2133,AJ2132)</f>
        <v/>
      </c>
      <c r="AK2133">
        <f>IF(W2133&lt;&gt;"",W2133,"")</f>
        <v/>
      </c>
      <c r="AL2133" s="14">
        <f>IF(X2133&lt;&gt;"",X2133,"")</f>
        <v/>
      </c>
      <c r="AM2133" s="14">
        <f>IF(Y2133&lt;&gt;"",Y2133,"")</f>
        <v/>
      </c>
      <c r="AN2133" s="14">
        <f>IF(OR(AL2133="",AM2133=""),"",AL2133-AM2133)</f>
        <v/>
      </c>
      <c r="AO2133">
        <f>IF(AN2133="","",IF(AN2133&gt;0,"Bullish","Bearish"))</f>
        <v/>
      </c>
      <c r="AP2133">
        <f>IF(AO2133="",AP2132,AO2133)</f>
        <v/>
      </c>
      <c r="AQ2133" s="14">
        <f>IF(AB2133&lt;&gt;"",AB2133,"")</f>
        <v/>
      </c>
      <c r="AR2133" s="14">
        <f>IF(AD2133&lt;&gt;"",AD2133,"")</f>
        <v/>
      </c>
      <c r="AS2133">
        <f>IF(AS2132+1=13,1,AS2132+1)</f>
        <v/>
      </c>
      <c r="AT2133">
        <f>IFERROR(IF(SLOPE($AQ$2114:$AQ$2125,$AS$2114:$AS$2125)&gt;0,MIN(3,ABS(SLOPE($AQ$2114:$AQ$2125,$AS$2114:$AS$2125))),IF(SLOPE($AQ$2114:$AQ$2125,$AS$2114:$AS$2125)&lt;-0.5,-0.5,0)),0)</f>
        <v/>
      </c>
      <c r="AU2133">
        <f>IFERROR(IF(SLOPE($AR$2114:$AR$2125,$AS$2114:$AS$2125)&lt;0,MAX(-3,-ABS(SLOPE($AR$2114:$AR$2125,$AS$2114:$AS$2125))),IF(SLOPE($AR$2114:$AR$2125,$AS$2114:$AS$2125)&gt;0.5,0.5,0)),0)</f>
        <v/>
      </c>
      <c r="AV2133">
        <f>($AQ$2126+(AT2133*(AS2133-1)))</f>
        <v/>
      </c>
      <c r="AW2133">
        <f>($AR$2126+(AU2133*(AS2133-1)))</f>
        <v/>
      </c>
      <c r="AX2133">
        <f>IF(AT2133&gt;0,AV2133+AT2133,AV2133)</f>
        <v/>
      </c>
      <c r="AY2133">
        <f>IF(AU2133&lt;0,AW2133+AU2133,AW2133)</f>
        <v/>
      </c>
      <c r="BA2133" s="14">
        <f>IFERROR(AX2133-AQ2133,"")</f>
        <v/>
      </c>
      <c r="BB2133" s="14">
        <f>IFERROR(AY2133-AR2133,"")</f>
        <v/>
      </c>
      <c r="BD2133">
        <f>AH2133</f>
        <v/>
      </c>
      <c r="BE2133">
        <f>AI2133</f>
        <v/>
      </c>
      <c r="BF2133">
        <f>AJ2133</f>
        <v/>
      </c>
      <c r="BG2133" s="14">
        <f>L2133</f>
        <v/>
      </c>
      <c r="BH2133" s="14">
        <f>IF(X2133="","",X2133)</f>
        <v/>
      </c>
      <c r="BI2133" s="14">
        <f>IF(Y2133="","",Y2133)</f>
        <v/>
      </c>
      <c r="BJ2133">
        <f>Z2133</f>
        <v/>
      </c>
      <c r="BK2133">
        <f>AA2133</f>
        <v/>
      </c>
      <c r="BL2133">
        <f>IFERROR(AX2133,"")</f>
        <v/>
      </c>
      <c r="BM2133">
        <f>IFERROR(AY2133,"")</f>
        <v/>
      </c>
    </row>
    <row r="2134" ht="14.25" customHeight="1">
      <c r="A2134">
        <f>ALGLIB_SSA_XAUUSD!AA2134</f>
        <v/>
      </c>
      <c r="B2134">
        <f>IF($A2134="","",INDEX(ALGLIB_SSA_XAUUSD!$B$2:$B$2401,MATCH($A2134,ALGLIB_SSA_XAUUSD!$A$2:$A$2401,1)))</f>
        <v/>
      </c>
      <c r="C2134">
        <f>IF($A2134="","",INDEX(ALGLIB_SSA_XAUUSD!$C$2:$C$2401,MATCH($A2134,ALGLIB_SSA_XAUUSD!$A$2:$A$2401,1)))</f>
        <v/>
      </c>
      <c r="D2134" s="14">
        <f>IF($A2134="","",INT((ROW()-2)/12)+1)</f>
        <v/>
      </c>
      <c r="E2134" s="14">
        <f>IF(AND(E2138&lt;&gt;"",D2138=D2126+1),E2126+(E2138-E2126)*8/12,"")</f>
        <v/>
      </c>
      <c r="F2134" s="14">
        <f>IF(AND(F2138&lt;&gt;"",D2138=D2126+1),F2126+(F2138-F2126)*8/12,"")</f>
        <v/>
      </c>
      <c r="G2134" s="14">
        <f>IF(AND(G2138&lt;&gt;"",D2138=D2126+1),G2126+(G2138-G2126)*8/12,"")</f>
        <v/>
      </c>
      <c r="H2134" s="14">
        <f>IF(AND(H2138&lt;&gt;"",D2138=D2126+1),H2126+(H2138-H2126)*8/12,"")</f>
        <v/>
      </c>
      <c r="I2134" s="14">
        <f>IF(AND(L2138&lt;&gt;"",D2138=D2126+1),I2126+(I2138-I2126)*8/12,"")</f>
        <v/>
      </c>
      <c r="J2134">
        <f>_xlfn.XLOOKUP($A2134,ALGLIB_SSA_XAUUSD!$AA$2:$AA$2401,ALGLIB_SSA_XAUUSD!$P$2:$P$2401,"",0)</f>
        <v/>
      </c>
      <c r="K2134">
        <f>_xlfn.XLOOKUP($A2134,ALGLIB_SSA_XAUUSD!$AA$2:$AA$2401,ALGLIB_SSA_XAUUSD!$Q$2:$Q$2401,"",0)</f>
        <v/>
      </c>
      <c r="L2134">
        <f>_xlfn.XLOOKUP($A2134,ALGLIB_SSA_XAUUSD!$AA$2:$AA$2401,ALGLIB_SSA_XAUUSD!$R$2:$R$2401,"",0)</f>
        <v/>
      </c>
      <c r="M2134">
        <f>_xlfn.XLOOKUP($A2134,ALGLIB_SSA_XAUUSD!$AA$2:$AA$2401,ALGLIB_SSA_XAUUSD!$S$2:$S$2401,"",0)</f>
        <v/>
      </c>
      <c r="N2134">
        <f>_xlfn.XLOOKUP($A2134,ALGLIB_SSA_XAUUSD!$AA$2:$AA$2401,ALGLIB_SSA_XAUUSD!$T$2:$T$2401,"",0)</f>
        <v/>
      </c>
      <c r="O2134">
        <f>_xlfn.XLOOKUP($A2134,ALGLIB_SSA_XAUUSD!$AA$2:$AA$2401,ALGLIB_SSA_XAUUSD!$U$2:$U$2401,"",0)</f>
        <v/>
      </c>
      <c r="P2134">
        <f>_xlfn.XLOOKUP($A2134,ALGLIB_SSA_XAUUSD!$AA$2:$AA$2401,ALGLIB_SSA_XAUUSD!$V$2:$V$2401,"",0)</f>
        <v/>
      </c>
      <c r="S2134">
        <f>A2134</f>
        <v/>
      </c>
      <c r="T2134">
        <f>J2134</f>
        <v/>
      </c>
      <c r="U2134">
        <f>K2134</f>
        <v/>
      </c>
      <c r="V2134" s="14">
        <f>IF($A2134="","",MOD(ROW()-2,12)+1)</f>
        <v/>
      </c>
      <c r="W2134">
        <f>L2134</f>
        <v/>
      </c>
      <c r="X2134" s="14">
        <f>IF(F2134="","",F2134)</f>
        <v/>
      </c>
      <c r="Y2134" s="14">
        <f>IF(G2134="","",G2134)</f>
        <v/>
      </c>
      <c r="Z2134">
        <f>M2134</f>
        <v/>
      </c>
      <c r="AA2134">
        <f>N2134</f>
        <v/>
      </c>
      <c r="AB2134" s="14">
        <f>IF(H2134="","",H2134)</f>
        <v/>
      </c>
      <c r="AC2134">
        <f>O2134</f>
        <v/>
      </c>
      <c r="AD2134" s="14">
        <f>IF(I2134="","",I2134)</f>
        <v/>
      </c>
      <c r="AE2134">
        <f>P2134</f>
        <v/>
      </c>
      <c r="AH2134">
        <f>IF(S2134&lt;&gt;"",S2134,AH2133+900)</f>
        <v/>
      </c>
      <c r="AI2134">
        <f>IF(T2134&lt;&gt;"",T2134,AI2133)</f>
        <v/>
      </c>
      <c r="AJ2134">
        <f>IF(U2134&lt;&gt;"",U2134,AJ2133)</f>
        <v/>
      </c>
      <c r="AK2134">
        <f>IF(W2134&lt;&gt;"",W2134,"")</f>
        <v/>
      </c>
      <c r="AL2134" s="14">
        <f>IF(X2134&lt;&gt;"",X2134,"")</f>
        <v/>
      </c>
      <c r="AM2134" s="14">
        <f>IF(Y2134&lt;&gt;"",Y2134,"")</f>
        <v/>
      </c>
      <c r="AN2134" s="14">
        <f>IF(OR(AL2134="",AM2134=""),"",AL2134-AM2134)</f>
        <v/>
      </c>
      <c r="AO2134">
        <f>IF(AN2134="","",IF(AN2134&gt;0,"Bullish","Bearish"))</f>
        <v/>
      </c>
      <c r="AP2134">
        <f>IF(AO2134="",AP2133,AO2134)</f>
        <v/>
      </c>
      <c r="AQ2134" s="14">
        <f>IF(AB2134&lt;&gt;"",AB2134,"")</f>
        <v/>
      </c>
      <c r="AR2134" s="14">
        <f>IF(AD2134&lt;&gt;"",AD2134,"")</f>
        <v/>
      </c>
      <c r="AS2134">
        <f>IF(AS2133+1=13,1,AS2133+1)</f>
        <v/>
      </c>
      <c r="AT2134">
        <f>IFERROR(IF(SLOPE($AQ$2114:$AQ$2125,$AS$2114:$AS$2125)&gt;0,MIN(3,ABS(SLOPE($AQ$2114:$AQ$2125,$AS$2114:$AS$2125))),IF(SLOPE($AQ$2114:$AQ$2125,$AS$2114:$AS$2125)&lt;-0.5,-0.5,0)),0)</f>
        <v/>
      </c>
      <c r="AU2134">
        <f>IFERROR(IF(SLOPE($AR$2114:$AR$2125,$AS$2114:$AS$2125)&lt;0,MAX(-3,-ABS(SLOPE($AR$2114:$AR$2125,$AS$2114:$AS$2125))),IF(SLOPE($AR$2114:$AR$2125,$AS$2114:$AS$2125)&gt;0.5,0.5,0)),0)</f>
        <v/>
      </c>
      <c r="AV2134">
        <f>($AQ$2126+(AT2134*(AS2134-1)))</f>
        <v/>
      </c>
      <c r="AW2134">
        <f>($AR$2126+(AU2134*(AS2134-1)))</f>
        <v/>
      </c>
      <c r="AX2134">
        <f>IF(AT2134&gt;0,AV2134+AT2134,AV2134)</f>
        <v/>
      </c>
      <c r="AY2134">
        <f>IF(AU2134&lt;0,AW2134+AU2134,AW2134)</f>
        <v/>
      </c>
      <c r="BA2134" s="14">
        <f>IFERROR(AX2134-AQ2134,"")</f>
        <v/>
      </c>
      <c r="BB2134" s="14">
        <f>IFERROR(AY2134-AR2134,"")</f>
        <v/>
      </c>
      <c r="BD2134">
        <f>AH2134</f>
        <v/>
      </c>
      <c r="BE2134">
        <f>AI2134</f>
        <v/>
      </c>
      <c r="BF2134">
        <f>AJ2134</f>
        <v/>
      </c>
      <c r="BG2134" s="14">
        <f>L2134</f>
        <v/>
      </c>
      <c r="BH2134" s="14">
        <f>IF(X2134="","",X2134)</f>
        <v/>
      </c>
      <c r="BI2134" s="14">
        <f>IF(Y2134="","",Y2134)</f>
        <v/>
      </c>
      <c r="BJ2134">
        <f>Z2134</f>
        <v/>
      </c>
      <c r="BK2134">
        <f>AA2134</f>
        <v/>
      </c>
      <c r="BL2134">
        <f>IFERROR(AX2134,"")</f>
        <v/>
      </c>
      <c r="BM2134">
        <f>IFERROR(AY2134,"")</f>
        <v/>
      </c>
    </row>
    <row r="2135" ht="14.25" customHeight="1">
      <c r="A2135">
        <f>ALGLIB_SSA_XAUUSD!AA2135</f>
        <v/>
      </c>
      <c r="B2135">
        <f>IF($A2135="","",INDEX(ALGLIB_SSA_XAUUSD!$B$2:$B$2401,MATCH($A2135,ALGLIB_SSA_XAUUSD!$A$2:$A$2401,1)))</f>
        <v/>
      </c>
      <c r="C2135">
        <f>IF($A2135="","",INDEX(ALGLIB_SSA_XAUUSD!$C$2:$C$2401,MATCH($A2135,ALGLIB_SSA_XAUUSD!$A$2:$A$2401,1)))</f>
        <v/>
      </c>
      <c r="D2135" s="14">
        <f>IF($A2135="","",INT((ROW()-2)/12)+1)</f>
        <v/>
      </c>
      <c r="E2135" s="14">
        <f>IF(AND(E2138&lt;&gt;"",D2138=D2126+1),E2126+(E2138-E2126)*9/12,"")</f>
        <v/>
      </c>
      <c r="F2135" s="14">
        <f>IF(AND(F2138&lt;&gt;"",D2138=D2126+1),F2126+(F2138-F2126)*9/12,"")</f>
        <v/>
      </c>
      <c r="G2135" s="14">
        <f>IF(AND(G2138&lt;&gt;"",D2138=D2126+1),G2126+(G2138-G2126)*9/12,"")</f>
        <v/>
      </c>
      <c r="H2135" s="14">
        <f>IF(AND(H2138&lt;&gt;"",D2138=D2126+1),H2126+(H2138-H2126)*9/12,"")</f>
        <v/>
      </c>
      <c r="I2135" s="14">
        <f>IF(AND(L2138&lt;&gt;"",D2138=D2126+1),I2126+(I2138-I2126)*9/12,"")</f>
        <v/>
      </c>
      <c r="J2135">
        <f>_xlfn.XLOOKUP($A2135,ALGLIB_SSA_XAUUSD!$AA$2:$AA$2401,ALGLIB_SSA_XAUUSD!$P$2:$P$2401,"",0)</f>
        <v/>
      </c>
      <c r="K2135">
        <f>_xlfn.XLOOKUP($A2135,ALGLIB_SSA_XAUUSD!$AA$2:$AA$2401,ALGLIB_SSA_XAUUSD!$Q$2:$Q$2401,"",0)</f>
        <v/>
      </c>
      <c r="L2135">
        <f>_xlfn.XLOOKUP($A2135,ALGLIB_SSA_XAUUSD!$AA$2:$AA$2401,ALGLIB_SSA_XAUUSD!$R$2:$R$2401,"",0)</f>
        <v/>
      </c>
      <c r="M2135">
        <f>_xlfn.XLOOKUP($A2135,ALGLIB_SSA_XAUUSD!$AA$2:$AA$2401,ALGLIB_SSA_XAUUSD!$S$2:$S$2401,"",0)</f>
        <v/>
      </c>
      <c r="N2135">
        <f>_xlfn.XLOOKUP($A2135,ALGLIB_SSA_XAUUSD!$AA$2:$AA$2401,ALGLIB_SSA_XAUUSD!$T$2:$T$2401,"",0)</f>
        <v/>
      </c>
      <c r="O2135">
        <f>_xlfn.XLOOKUP($A2135,ALGLIB_SSA_XAUUSD!$AA$2:$AA$2401,ALGLIB_SSA_XAUUSD!$U$2:$U$2401,"",0)</f>
        <v/>
      </c>
      <c r="P2135">
        <f>_xlfn.XLOOKUP($A2135,ALGLIB_SSA_XAUUSD!$AA$2:$AA$2401,ALGLIB_SSA_XAUUSD!$V$2:$V$2401,"",0)</f>
        <v/>
      </c>
      <c r="S2135">
        <f>A2135</f>
        <v/>
      </c>
      <c r="T2135">
        <f>J2135</f>
        <v/>
      </c>
      <c r="U2135">
        <f>K2135</f>
        <v/>
      </c>
      <c r="V2135" s="14">
        <f>IF($A2135="","",MOD(ROW()-2,12)+1)</f>
        <v/>
      </c>
      <c r="W2135">
        <f>L2135</f>
        <v/>
      </c>
      <c r="X2135" s="14">
        <f>IF(F2135="","",F2135)</f>
        <v/>
      </c>
      <c r="Y2135" s="14">
        <f>IF(G2135="","",G2135)</f>
        <v/>
      </c>
      <c r="Z2135">
        <f>M2135</f>
        <v/>
      </c>
      <c r="AA2135">
        <f>N2135</f>
        <v/>
      </c>
      <c r="AB2135" s="14">
        <f>IF(H2135="","",H2135)</f>
        <v/>
      </c>
      <c r="AC2135">
        <f>O2135</f>
        <v/>
      </c>
      <c r="AD2135" s="14">
        <f>IF(I2135="","",I2135)</f>
        <v/>
      </c>
      <c r="AE2135">
        <f>P2135</f>
        <v/>
      </c>
      <c r="AH2135">
        <f>IF(S2135&lt;&gt;"",S2135,AH2134+900)</f>
        <v/>
      </c>
      <c r="AI2135">
        <f>IF(T2135&lt;&gt;"",T2135,AI2134)</f>
        <v/>
      </c>
      <c r="AJ2135">
        <f>IF(U2135&lt;&gt;"",U2135,AJ2134)</f>
        <v/>
      </c>
      <c r="AK2135">
        <f>IF(W2135&lt;&gt;"",W2135,"")</f>
        <v/>
      </c>
      <c r="AL2135" s="14">
        <f>IF(X2135&lt;&gt;"",X2135,"")</f>
        <v/>
      </c>
      <c r="AM2135" s="14">
        <f>IF(Y2135&lt;&gt;"",Y2135,"")</f>
        <v/>
      </c>
      <c r="AN2135" s="14">
        <f>IF(OR(AL2135="",AM2135=""),"",AL2135-AM2135)</f>
        <v/>
      </c>
      <c r="AO2135">
        <f>IF(AN2135="","",IF(AN2135&gt;0,"Bullish","Bearish"))</f>
        <v/>
      </c>
      <c r="AP2135">
        <f>IF(AO2135="",AP2134,AO2135)</f>
        <v/>
      </c>
      <c r="AQ2135" s="14">
        <f>IF(AB2135&lt;&gt;"",AB2135,"")</f>
        <v/>
      </c>
      <c r="AR2135" s="14">
        <f>IF(AD2135&lt;&gt;"",AD2135,"")</f>
        <v/>
      </c>
      <c r="AS2135">
        <f>IF(AS2134+1=13,1,AS2134+1)</f>
        <v/>
      </c>
      <c r="AT2135">
        <f>IFERROR(IF(SLOPE($AQ$2114:$AQ$2125,$AS$2114:$AS$2125)&gt;0,MIN(3,ABS(SLOPE($AQ$2114:$AQ$2125,$AS$2114:$AS$2125))),IF(SLOPE($AQ$2114:$AQ$2125,$AS$2114:$AS$2125)&lt;-0.5,-0.5,0)),0)</f>
        <v/>
      </c>
      <c r="AU2135">
        <f>IFERROR(IF(SLOPE($AR$2114:$AR$2125,$AS$2114:$AS$2125)&lt;0,MAX(-3,-ABS(SLOPE($AR$2114:$AR$2125,$AS$2114:$AS$2125))),IF(SLOPE($AR$2114:$AR$2125,$AS$2114:$AS$2125)&gt;0.5,0.5,0)),0)</f>
        <v/>
      </c>
      <c r="AV2135">
        <f>($AQ$2126+(AT2135*(AS2135-1)))</f>
        <v/>
      </c>
      <c r="AW2135">
        <f>($AR$2126+(AU2135*(AS2135-1)))</f>
        <v/>
      </c>
      <c r="AX2135">
        <f>IF(AT2135&gt;0,AV2135+AT2135,AV2135)</f>
        <v/>
      </c>
      <c r="AY2135">
        <f>IF(AU2135&lt;0,AW2135+AU2135,AW2135)</f>
        <v/>
      </c>
      <c r="BA2135" s="14">
        <f>IFERROR(AX2135-AQ2135,"")</f>
        <v/>
      </c>
      <c r="BB2135" s="14">
        <f>IFERROR(AY2135-AR2135,"")</f>
        <v/>
      </c>
      <c r="BD2135">
        <f>AH2135</f>
        <v/>
      </c>
      <c r="BE2135">
        <f>AI2135</f>
        <v/>
      </c>
      <c r="BF2135">
        <f>AJ2135</f>
        <v/>
      </c>
      <c r="BG2135" s="14">
        <f>L2135</f>
        <v/>
      </c>
      <c r="BH2135" s="14">
        <f>IF(X2135="","",X2135)</f>
        <v/>
      </c>
      <c r="BI2135" s="14">
        <f>IF(Y2135="","",Y2135)</f>
        <v/>
      </c>
      <c r="BJ2135">
        <f>Z2135</f>
        <v/>
      </c>
      <c r="BK2135">
        <f>AA2135</f>
        <v/>
      </c>
      <c r="BL2135">
        <f>IFERROR(AX2135,"")</f>
        <v/>
      </c>
      <c r="BM2135">
        <f>IFERROR(AY2135,"")</f>
        <v/>
      </c>
    </row>
    <row r="2136" ht="14.25" customHeight="1">
      <c r="A2136">
        <f>ALGLIB_SSA_XAUUSD!AA2136</f>
        <v/>
      </c>
      <c r="B2136">
        <f>IF($A2136="","",INDEX(ALGLIB_SSA_XAUUSD!$B$2:$B$2401,MATCH($A2136,ALGLIB_SSA_XAUUSD!$A$2:$A$2401,1)))</f>
        <v/>
      </c>
      <c r="C2136">
        <f>IF($A2136="","",INDEX(ALGLIB_SSA_XAUUSD!$C$2:$C$2401,MATCH($A2136,ALGLIB_SSA_XAUUSD!$A$2:$A$2401,1)))</f>
        <v/>
      </c>
      <c r="D2136" s="14">
        <f>IF($A2136="","",INT((ROW()-2)/12)+1)</f>
        <v/>
      </c>
      <c r="E2136" s="14">
        <f>IF(AND(E2138&lt;&gt;"",D2138=D2126+1),E2126+(E2138-E2126)*10/12,"")</f>
        <v/>
      </c>
      <c r="F2136" s="14">
        <f>IF(AND(F2138&lt;&gt;"",D2138=D2126+1),F2126+(F2138-F2126)*10/12,"")</f>
        <v/>
      </c>
      <c r="G2136" s="14">
        <f>IF(AND(G2138&lt;&gt;"",D2138=D2126+1),G2126+(G2138-G2126)*10/12,"")</f>
        <v/>
      </c>
      <c r="H2136" s="14">
        <f>IF(AND(H2138&lt;&gt;"",D2138=D2126+1),H2126+(H2138-H2126)*10/12,"")</f>
        <v/>
      </c>
      <c r="I2136" s="14">
        <f>IF(AND(L2138&lt;&gt;"",D2138=D2126+1),I2126+(I2138-I2126)*10/12,"")</f>
        <v/>
      </c>
      <c r="J2136">
        <f>_xlfn.XLOOKUP($A2136,ALGLIB_SSA_XAUUSD!$AA$2:$AA$2401,ALGLIB_SSA_XAUUSD!$P$2:$P$2401,"",0)</f>
        <v/>
      </c>
      <c r="K2136">
        <f>_xlfn.XLOOKUP($A2136,ALGLIB_SSA_XAUUSD!$AA$2:$AA$2401,ALGLIB_SSA_XAUUSD!$Q$2:$Q$2401,"",0)</f>
        <v/>
      </c>
      <c r="L2136">
        <f>_xlfn.XLOOKUP($A2136,ALGLIB_SSA_XAUUSD!$AA$2:$AA$2401,ALGLIB_SSA_XAUUSD!$R$2:$R$2401,"",0)</f>
        <v/>
      </c>
      <c r="M2136">
        <f>_xlfn.XLOOKUP($A2136,ALGLIB_SSA_XAUUSD!$AA$2:$AA$2401,ALGLIB_SSA_XAUUSD!$S$2:$S$2401,"",0)</f>
        <v/>
      </c>
      <c r="N2136">
        <f>_xlfn.XLOOKUP($A2136,ALGLIB_SSA_XAUUSD!$AA$2:$AA$2401,ALGLIB_SSA_XAUUSD!$T$2:$T$2401,"",0)</f>
        <v/>
      </c>
      <c r="O2136">
        <f>_xlfn.XLOOKUP($A2136,ALGLIB_SSA_XAUUSD!$AA$2:$AA$2401,ALGLIB_SSA_XAUUSD!$U$2:$U$2401,"",0)</f>
        <v/>
      </c>
      <c r="P2136">
        <f>_xlfn.XLOOKUP($A2136,ALGLIB_SSA_XAUUSD!$AA$2:$AA$2401,ALGLIB_SSA_XAUUSD!$V$2:$V$2401,"",0)</f>
        <v/>
      </c>
      <c r="S2136">
        <f>A2136</f>
        <v/>
      </c>
      <c r="T2136">
        <f>J2136</f>
        <v/>
      </c>
      <c r="U2136">
        <f>K2136</f>
        <v/>
      </c>
      <c r="V2136" s="14">
        <f>IF($A2136="","",MOD(ROW()-2,12)+1)</f>
        <v/>
      </c>
      <c r="W2136">
        <f>L2136</f>
        <v/>
      </c>
      <c r="X2136" s="14">
        <f>IF(F2136="","",F2136)</f>
        <v/>
      </c>
      <c r="Y2136" s="14">
        <f>IF(G2136="","",G2136)</f>
        <v/>
      </c>
      <c r="Z2136">
        <f>M2136</f>
        <v/>
      </c>
      <c r="AA2136">
        <f>N2136</f>
        <v/>
      </c>
      <c r="AB2136" s="14">
        <f>IF(H2136="","",H2136)</f>
        <v/>
      </c>
      <c r="AC2136">
        <f>O2136</f>
        <v/>
      </c>
      <c r="AD2136" s="14">
        <f>IF(I2136="","",I2136)</f>
        <v/>
      </c>
      <c r="AE2136">
        <f>P2136</f>
        <v/>
      </c>
      <c r="AH2136">
        <f>IF(S2136&lt;&gt;"",S2136,AH2135+900)</f>
        <v/>
      </c>
      <c r="AI2136">
        <f>IF(T2136&lt;&gt;"",T2136,AI2135)</f>
        <v/>
      </c>
      <c r="AJ2136">
        <f>IF(U2136&lt;&gt;"",U2136,AJ2135)</f>
        <v/>
      </c>
      <c r="AK2136">
        <f>IF(W2136&lt;&gt;"",W2136,"")</f>
        <v/>
      </c>
      <c r="AL2136" s="14">
        <f>IF(X2136&lt;&gt;"",X2136,"")</f>
        <v/>
      </c>
      <c r="AM2136" s="14">
        <f>IF(Y2136&lt;&gt;"",Y2136,"")</f>
        <v/>
      </c>
      <c r="AN2136" s="14">
        <f>IF(OR(AL2136="",AM2136=""),"",AL2136-AM2136)</f>
        <v/>
      </c>
      <c r="AO2136">
        <f>IF(AN2136="","",IF(AN2136&gt;0,"Bullish","Bearish"))</f>
        <v/>
      </c>
      <c r="AP2136">
        <f>IF(AO2136="",AP2135,AO2136)</f>
        <v/>
      </c>
      <c r="AQ2136" s="14">
        <f>IF(AB2136&lt;&gt;"",AB2136,"")</f>
        <v/>
      </c>
      <c r="AR2136" s="14">
        <f>IF(AD2136&lt;&gt;"",AD2136,"")</f>
        <v/>
      </c>
      <c r="AS2136">
        <f>IF(AS2135+1=13,1,AS2135+1)</f>
        <v/>
      </c>
      <c r="AT2136">
        <f>IFERROR(IF(SLOPE($AQ$2114:$AQ$2125,$AS$2114:$AS$2125)&gt;0,MIN(3,ABS(SLOPE($AQ$2114:$AQ$2125,$AS$2114:$AS$2125))),IF(SLOPE($AQ$2114:$AQ$2125,$AS$2114:$AS$2125)&lt;-0.5,-0.5,0)),0)</f>
        <v/>
      </c>
      <c r="AU2136">
        <f>IFERROR(IF(SLOPE($AR$2114:$AR$2125,$AS$2114:$AS$2125)&lt;0,MAX(-3,-ABS(SLOPE($AR$2114:$AR$2125,$AS$2114:$AS$2125))),IF(SLOPE($AR$2114:$AR$2125,$AS$2114:$AS$2125)&gt;0.5,0.5,0)),0)</f>
        <v/>
      </c>
      <c r="AV2136">
        <f>($AQ$2126+(AT2136*(AS2136-1)))</f>
        <v/>
      </c>
      <c r="AW2136">
        <f>($AR$2126+(AU2136*(AS2136-1)))</f>
        <v/>
      </c>
      <c r="AX2136">
        <f>IF(AT2136&gt;0,AV2136+AT2136,AV2136)</f>
        <v/>
      </c>
      <c r="AY2136">
        <f>IF(AU2136&lt;0,AW2136+AU2136,AW2136)</f>
        <v/>
      </c>
      <c r="BA2136" s="14">
        <f>IFERROR(AX2136-AQ2136,"")</f>
        <v/>
      </c>
      <c r="BB2136" s="14">
        <f>IFERROR(AY2136-AR2136,"")</f>
        <v/>
      </c>
      <c r="BD2136">
        <f>AH2136</f>
        <v/>
      </c>
      <c r="BE2136">
        <f>AI2136</f>
        <v/>
      </c>
      <c r="BF2136">
        <f>AJ2136</f>
        <v/>
      </c>
      <c r="BG2136" s="14">
        <f>L2136</f>
        <v/>
      </c>
      <c r="BH2136" s="14">
        <f>IF(X2136="","",X2136)</f>
        <v/>
      </c>
      <c r="BI2136" s="14">
        <f>IF(Y2136="","",Y2136)</f>
        <v/>
      </c>
      <c r="BJ2136">
        <f>Z2136</f>
        <v/>
      </c>
      <c r="BK2136">
        <f>AA2136</f>
        <v/>
      </c>
      <c r="BL2136">
        <f>IFERROR(AX2136,"")</f>
        <v/>
      </c>
      <c r="BM2136">
        <f>IFERROR(AY2136,"")</f>
        <v/>
      </c>
    </row>
    <row r="2137" ht="14.25" customHeight="1">
      <c r="A2137">
        <f>ALGLIB_SSA_XAUUSD!AA2137</f>
        <v/>
      </c>
      <c r="B2137">
        <f>IF($A2137="","",INDEX(ALGLIB_SSA_XAUUSD!$B$2:$B$2401,MATCH($A2137,ALGLIB_SSA_XAUUSD!$A$2:$A$2401,1)))</f>
        <v/>
      </c>
      <c r="C2137">
        <f>IF($A2137="","",INDEX(ALGLIB_SSA_XAUUSD!$C$2:$C$2401,MATCH($A2137,ALGLIB_SSA_XAUUSD!$A$2:$A$2401,1)))</f>
        <v/>
      </c>
      <c r="D2137" s="14">
        <f>IF($A2137="","",INT((ROW()-2)/12)+1)</f>
        <v/>
      </c>
      <c r="E2137" s="14">
        <f>IF(AND(E2138&lt;&gt;"",D2138=D2126+1),E2126+(E2138-E2126)*11/12,"")</f>
        <v/>
      </c>
      <c r="F2137" s="14">
        <f>IF(AND(F2138&lt;&gt;"",D2138=D2126+1),F2126+(F2138-F2126)*11/12,"")</f>
        <v/>
      </c>
      <c r="G2137" s="14">
        <f>IF(AND(G2138&lt;&gt;"",D2138=D2126+1),G2126+(G2138-G2126)*11/12,"")</f>
        <v/>
      </c>
      <c r="H2137" s="14">
        <f>IF(AND(H2138&lt;&gt;"",D2138=D2126+1),H2126+(H2138-H2126)*11/12,"")</f>
        <v/>
      </c>
      <c r="I2137" s="14">
        <f>IF(AND(L2138&lt;&gt;"",D2138=D2126+1),I2126+(I2138-I2126)*11/12,"")</f>
        <v/>
      </c>
      <c r="J2137">
        <f>_xlfn.XLOOKUP($A2137,ALGLIB_SSA_XAUUSD!$AA$2:$AA$2401,ALGLIB_SSA_XAUUSD!$P$2:$P$2401,"",0)</f>
        <v/>
      </c>
      <c r="K2137">
        <f>_xlfn.XLOOKUP($A2137,ALGLIB_SSA_XAUUSD!$AA$2:$AA$2401,ALGLIB_SSA_XAUUSD!$Q$2:$Q$2401,"",0)</f>
        <v/>
      </c>
      <c r="L2137">
        <f>_xlfn.XLOOKUP($A2137,ALGLIB_SSA_XAUUSD!$AA$2:$AA$2401,ALGLIB_SSA_XAUUSD!$R$2:$R$2401,"",0)</f>
        <v/>
      </c>
      <c r="M2137">
        <f>_xlfn.XLOOKUP($A2137,ALGLIB_SSA_XAUUSD!$AA$2:$AA$2401,ALGLIB_SSA_XAUUSD!$S$2:$S$2401,"",0)</f>
        <v/>
      </c>
      <c r="N2137">
        <f>_xlfn.XLOOKUP($A2137,ALGLIB_SSA_XAUUSD!$AA$2:$AA$2401,ALGLIB_SSA_XAUUSD!$T$2:$T$2401,"",0)</f>
        <v/>
      </c>
      <c r="O2137">
        <f>_xlfn.XLOOKUP($A2137,ALGLIB_SSA_XAUUSD!$AA$2:$AA$2401,ALGLIB_SSA_XAUUSD!$U$2:$U$2401,"",0)</f>
        <v/>
      </c>
      <c r="P2137">
        <f>_xlfn.XLOOKUP($A2137,ALGLIB_SSA_XAUUSD!$AA$2:$AA$2401,ALGLIB_SSA_XAUUSD!$V$2:$V$2401,"",0)</f>
        <v/>
      </c>
      <c r="S2137">
        <f>A2137</f>
        <v/>
      </c>
      <c r="T2137">
        <f>J2137</f>
        <v/>
      </c>
      <c r="U2137">
        <f>K2137</f>
        <v/>
      </c>
      <c r="V2137" s="14">
        <f>IF($A2137="","",MOD(ROW()-2,12)+1)</f>
        <v/>
      </c>
      <c r="W2137">
        <f>L2137</f>
        <v/>
      </c>
      <c r="X2137" s="14">
        <f>IF(F2137="","",F2137)</f>
        <v/>
      </c>
      <c r="Y2137" s="14">
        <f>IF(G2137="","",G2137)</f>
        <v/>
      </c>
      <c r="Z2137">
        <f>M2137</f>
        <v/>
      </c>
      <c r="AA2137">
        <f>N2137</f>
        <v/>
      </c>
      <c r="AB2137" s="14">
        <f>IF(H2137="","",H2137)</f>
        <v/>
      </c>
      <c r="AC2137">
        <f>O2137</f>
        <v/>
      </c>
      <c r="AD2137" s="14">
        <f>IF(I2137="","",I2137)</f>
        <v/>
      </c>
      <c r="AE2137">
        <f>P2137</f>
        <v/>
      </c>
      <c r="AH2137">
        <f>IF(S2137&lt;&gt;"",S2137,AH2136+900)</f>
        <v/>
      </c>
      <c r="AI2137">
        <f>IF(T2137&lt;&gt;"",T2137,AI2136)</f>
        <v/>
      </c>
      <c r="AJ2137">
        <f>IF(U2137&lt;&gt;"",U2137,AJ2136)</f>
        <v/>
      </c>
      <c r="AK2137">
        <f>IF(W2137&lt;&gt;"",W2137,"")</f>
        <v/>
      </c>
      <c r="AL2137" s="14">
        <f>IF(X2137&lt;&gt;"",X2137,"")</f>
        <v/>
      </c>
      <c r="AM2137" s="14">
        <f>IF(Y2137&lt;&gt;"",Y2137,"")</f>
        <v/>
      </c>
      <c r="AN2137" s="14">
        <f>IF(OR(AL2137="",AM2137=""),"",AL2137-AM2137)</f>
        <v/>
      </c>
      <c r="AO2137">
        <f>IF(AN2137="","",IF(AN2137&gt;0,"Bullish","Bearish"))</f>
        <v/>
      </c>
      <c r="AP2137">
        <f>IF(AO2137="",AP2136,AO2137)</f>
        <v/>
      </c>
      <c r="AQ2137" s="14">
        <f>IF(AB2137&lt;&gt;"",AB2137,"")</f>
        <v/>
      </c>
      <c r="AR2137" s="14">
        <f>IF(AD2137&lt;&gt;"",AD2137,"")</f>
        <v/>
      </c>
      <c r="AS2137">
        <f>IF(AS2136+1=13,1,AS2136+1)</f>
        <v/>
      </c>
      <c r="AT2137">
        <f>IFERROR(IF(SLOPE($AQ$2114:$AQ$2125,$AS$2114:$AS$2125)&gt;0,MIN(3,ABS(SLOPE($AQ$2114:$AQ$2125,$AS$2114:$AS$2125))),IF(SLOPE($AQ$2114:$AQ$2125,$AS$2114:$AS$2125)&lt;-0.5,-0.5,0)),0)</f>
        <v/>
      </c>
      <c r="AU2137">
        <f>IFERROR(IF(SLOPE($AR$2114:$AR$2125,$AS$2114:$AS$2125)&lt;0,MAX(-3,-ABS(SLOPE($AR$2114:$AR$2125,$AS$2114:$AS$2125))),IF(SLOPE($AR$2114:$AR$2125,$AS$2114:$AS$2125)&gt;0.5,0.5,0)),0)</f>
        <v/>
      </c>
      <c r="AV2137">
        <f>($AQ$2126+(AT2137*(AS2137-1)))</f>
        <v/>
      </c>
      <c r="AW2137">
        <f>($AR$2126+(AU2137*(AS2137-1)))</f>
        <v/>
      </c>
      <c r="AX2137">
        <f>IF(AT2137&gt;0,AV2137+AT2137,AV2137)</f>
        <v/>
      </c>
      <c r="AY2137">
        <f>IF(AU2137&lt;0,AW2137+AU2137,AW2137)</f>
        <v/>
      </c>
      <c r="BA2137" s="14">
        <f>IFERROR(AX2137-AQ2137,"")</f>
        <v/>
      </c>
      <c r="BB2137" s="14">
        <f>IFERROR(AY2137-AR2137,"")</f>
        <v/>
      </c>
      <c r="BD2137">
        <f>AH2137</f>
        <v/>
      </c>
      <c r="BE2137">
        <f>AI2137</f>
        <v/>
      </c>
      <c r="BF2137">
        <f>AJ2137</f>
        <v/>
      </c>
      <c r="BG2137" s="14">
        <f>L2137</f>
        <v/>
      </c>
      <c r="BH2137" s="14">
        <f>IF(X2137="","",X2137)</f>
        <v/>
      </c>
      <c r="BI2137" s="14">
        <f>IF(Y2137="","",Y2137)</f>
        <v/>
      </c>
      <c r="BJ2137">
        <f>Z2137</f>
        <v/>
      </c>
      <c r="BK2137">
        <f>AA2137</f>
        <v/>
      </c>
      <c r="BL2137">
        <f>IFERROR(AX2137,"")</f>
        <v/>
      </c>
      <c r="BM2137">
        <f>IFERROR(AY2137,"")</f>
        <v/>
      </c>
    </row>
    <row r="2138" ht="14.25" customHeight="1">
      <c r="A2138">
        <f>ALGLIB_SSA_XAUUSD!AA2138</f>
        <v/>
      </c>
      <c r="B2138">
        <f>IF($A2138="","",INDEX(ALGLIB_SSA_XAUUSD!$B$2:$B$2401,MATCH($A2138,ALGLIB_SSA_XAUUSD!$A$2:$A$2401,1)))</f>
        <v/>
      </c>
      <c r="C2138">
        <f>IF($A2138="","",INDEX(ALGLIB_SSA_XAUUSD!$C$2:$C$2401,MATCH($A2138,ALGLIB_SSA_XAUUSD!$A$2:$A$2401,1)))</f>
        <v/>
      </c>
      <c r="D2138" s="14">
        <f>IF($A2138="","",INT((ROW()-2)/12)+1)</f>
        <v/>
      </c>
      <c r="E2138" s="14">
        <f>IF($A2138="","",INDEX(ALGLIB_SSA_XAUUSD!$D$2:$D$2401,MATCH($A2138,ALGLIB_SSA_XAUUSD!$A$2:$A$2401,1)))</f>
        <v/>
      </c>
      <c r="F2138" s="14">
        <f>IF($A2138="","",INDEX(ALGLIB_SSA_XAUUSD!$E$2:$E$2401,MATCH($A2138,ALGLIB_SSA_XAUUSD!$A$2:$A$2401,1)))</f>
        <v/>
      </c>
      <c r="G2138" s="14">
        <f>IF($A2138="","",INDEX(ALGLIB_SSA_XAUUSD!$F$2:$F$2401,MATCH($A2138,ALGLIB_SSA_XAUUSD!$A$2:$A$2401,1)))</f>
        <v/>
      </c>
      <c r="H2138" s="14">
        <f>IF($A2138="","",INDEX(ALGLIB_SSA_XAUUSD!$G$2:$G$2401,MATCH($A2138,ALGLIB_SSA_XAUUSD!$A$2:$A$2401,1)))</f>
        <v/>
      </c>
      <c r="I2138" s="14">
        <f>IF($A2138="","",INDEX(ALGLIB_SSA_XAUUSD!$H$2:$H$2401,MATCH($A2138,ALGLIB_SSA_XAUUSD!$A$2:$A$2401,1)))</f>
        <v/>
      </c>
      <c r="J2138">
        <f>_xlfn.XLOOKUP($A2138,ALGLIB_SSA_XAUUSD!$AA$2:$AA$2401,ALGLIB_SSA_XAUUSD!$P$2:$P$2401,"",0)</f>
        <v/>
      </c>
      <c r="K2138">
        <f>_xlfn.XLOOKUP($A2138,ALGLIB_SSA_XAUUSD!$AA$2:$AA$2401,ALGLIB_SSA_XAUUSD!$Q$2:$Q$2401,"",0)</f>
        <v/>
      </c>
      <c r="L2138">
        <f>_xlfn.XLOOKUP($A2138,ALGLIB_SSA_XAUUSD!$AA$2:$AA$2401,ALGLIB_SSA_XAUUSD!$R$2:$R$2401,"",0)</f>
        <v/>
      </c>
      <c r="M2138">
        <f>_xlfn.XLOOKUP($A2138,ALGLIB_SSA_XAUUSD!$AA$2:$AA$2401,ALGLIB_SSA_XAUUSD!$S$2:$S$2401,"",0)</f>
        <v/>
      </c>
      <c r="N2138">
        <f>_xlfn.XLOOKUP($A2138,ALGLIB_SSA_XAUUSD!$AA$2:$AA$2401,ALGLIB_SSA_XAUUSD!$T$2:$T$2401,"",0)</f>
        <v/>
      </c>
      <c r="O2138">
        <f>_xlfn.XLOOKUP($A2138,ALGLIB_SSA_XAUUSD!$AA$2:$AA$2401,ALGLIB_SSA_XAUUSD!$U$2:$U$2401,"",0)</f>
        <v/>
      </c>
      <c r="P2138">
        <f>_xlfn.XLOOKUP($A2138,ALGLIB_SSA_XAUUSD!$AA$2:$AA$2401,ALGLIB_SSA_XAUUSD!$V$2:$V$2401,"",0)</f>
        <v/>
      </c>
      <c r="S2138">
        <f>A2138</f>
        <v/>
      </c>
      <c r="T2138">
        <f>J2138</f>
        <v/>
      </c>
      <c r="U2138">
        <f>K2138</f>
        <v/>
      </c>
      <c r="V2138" s="14">
        <f>IF($A2138="","",MOD(ROW()-2,12)+1)</f>
        <v/>
      </c>
      <c r="W2138">
        <f>L2138</f>
        <v/>
      </c>
      <c r="X2138" s="14">
        <f>IF(F2138="","",F2138)</f>
        <v/>
      </c>
      <c r="Y2138" s="14">
        <f>IF(G2138="","",G2138)</f>
        <v/>
      </c>
      <c r="Z2138">
        <f>M2138</f>
        <v/>
      </c>
      <c r="AA2138">
        <f>N2138</f>
        <v/>
      </c>
      <c r="AB2138" s="14">
        <f>IF(H2138="","",H2138)</f>
        <v/>
      </c>
      <c r="AC2138">
        <f>O2138</f>
        <v/>
      </c>
      <c r="AD2138" s="14">
        <f>IF(I2138="","",I2138)</f>
        <v/>
      </c>
      <c r="AE2138">
        <f>P2138</f>
        <v/>
      </c>
      <c r="AH2138">
        <f>IF(S2138&lt;&gt;"",S2138,AH2137+900)</f>
        <v/>
      </c>
      <c r="AI2138">
        <f>IF(T2138&lt;&gt;"",T2138,AI2137)</f>
        <v/>
      </c>
      <c r="AJ2138">
        <f>IF(U2138&lt;&gt;"",U2138,AJ2137)</f>
        <v/>
      </c>
      <c r="AK2138">
        <f>IF(W2138&lt;&gt;"",W2138,"")</f>
        <v/>
      </c>
      <c r="AL2138" s="14">
        <f>IF(X2138&lt;&gt;"",X2138,"")</f>
        <v/>
      </c>
      <c r="AM2138" s="14">
        <f>IF(Y2138&lt;&gt;"",Y2138,"")</f>
        <v/>
      </c>
      <c r="AN2138" s="14">
        <f>IF(OR(AL2138="",AM2138=""),"",AL2138-AM2138)</f>
        <v/>
      </c>
      <c r="AO2138">
        <f>IF(AN2138="","",IF(AN2138&gt;0,"Bullish","Bearish"))</f>
        <v/>
      </c>
      <c r="AP2138">
        <f>IF(AO2138="",AP2137,AO2138)</f>
        <v/>
      </c>
      <c r="AQ2138" s="14">
        <f>IF(AB2138&lt;&gt;"",AB2138,"")</f>
        <v/>
      </c>
      <c r="AR2138" s="14">
        <f>IF(AD2138&lt;&gt;"",AD2138,"")</f>
        <v/>
      </c>
      <c r="AS2138">
        <f>IF(AS2137+1=13,1,AS2137+1)</f>
        <v/>
      </c>
      <c r="AT2138">
        <f>IFERROR(IF(SLOPE($AQ$2126:$AQ$2137,$AS$2126:$AS$2137)&gt;0,MIN(3,ABS(SLOPE($AQ$2126:$AQ$2137,$AS$2126:$AS$2137))),IF(SLOPE($AQ$2126:$AQ$2137,$AS$2126:$AS$2137)&lt;-0.5,-0.5,0)),0)</f>
        <v/>
      </c>
      <c r="AU2138">
        <f>IFERROR(IF(SLOPE($AR$2126:$AR$2137,$AS$2126:$AS$2137)&lt;0,MAX(-3,-ABS(SLOPE($AR$2126:$AR$2137,$AS$2126:$AS$2137))),IF(SLOPE($AR$2126:$AR$2137,$AS$2126:$AS$2137)&gt;0.5,0.5,0)),0)</f>
        <v/>
      </c>
      <c r="AV2138">
        <f>($AQ$2138+(AT2138*(AS2138-1)))</f>
        <v/>
      </c>
      <c r="AW2138">
        <f>($AR$2138+(AU2138*(AS2138-1)))</f>
        <v/>
      </c>
      <c r="AX2138">
        <f>IF(AT2138&gt;0,AV2138+AT2138,AV2138)</f>
        <v/>
      </c>
      <c r="AY2138">
        <f>IF(AU2138&lt;0,AW2138+AU2138,AW2138)</f>
        <v/>
      </c>
      <c r="BA2138" s="14">
        <f>IFERROR(AX2138-AQ2138,"")</f>
        <v/>
      </c>
      <c r="BB2138" s="14">
        <f>IFERROR(AY2138-AR2138,"")</f>
        <v/>
      </c>
      <c r="BD2138">
        <f>AH2138</f>
        <v/>
      </c>
      <c r="BE2138">
        <f>AI2138</f>
        <v/>
      </c>
      <c r="BF2138">
        <f>AJ2138</f>
        <v/>
      </c>
      <c r="BG2138" s="14">
        <f>L2138</f>
        <v/>
      </c>
      <c r="BH2138" s="14">
        <f>IF(X2138="","",X2138)</f>
        <v/>
      </c>
      <c r="BI2138" s="14">
        <f>IF(Y2138="","",Y2138)</f>
        <v/>
      </c>
      <c r="BJ2138">
        <f>Z2138</f>
        <v/>
      </c>
      <c r="BK2138">
        <f>AA2138</f>
        <v/>
      </c>
      <c r="BL2138">
        <f>IFERROR(AX2138,"")</f>
        <v/>
      </c>
      <c r="BM2138">
        <f>IFERROR(AY2138,"")</f>
        <v/>
      </c>
    </row>
    <row r="2139" ht="14.25" customHeight="1">
      <c r="A2139">
        <f>ALGLIB_SSA_XAUUSD!AA2139</f>
        <v/>
      </c>
      <c r="B2139">
        <f>IF($A2139="","",INDEX(ALGLIB_SSA_XAUUSD!$B$2:$B$2401,MATCH($A2139,ALGLIB_SSA_XAUUSD!$A$2:$A$2401,1)))</f>
        <v/>
      </c>
      <c r="C2139">
        <f>IF($A2139="","",INDEX(ALGLIB_SSA_XAUUSD!$C$2:$C$2401,MATCH($A2139,ALGLIB_SSA_XAUUSD!$A$2:$A$2401,1)))</f>
        <v/>
      </c>
      <c r="D2139" s="14">
        <f>IF($A2139="","",INT((ROW()-2)/12)+1)</f>
        <v/>
      </c>
      <c r="E2139" s="14">
        <f>IF(AND(E2150&lt;&gt;"",D2150=D2138+1),E2138+(E2150-E2138)*1/12,"")</f>
        <v/>
      </c>
      <c r="F2139" s="14">
        <f>IF(AND(F2150&lt;&gt;"",D2150=D2138+1),F2138+(F2150-F2138)*1/12,"")</f>
        <v/>
      </c>
      <c r="G2139" s="14">
        <f>IF(AND(G2150&lt;&gt;"",D2150=D2138+1),G2138+(G2150-G2138)*1/12,"")</f>
        <v/>
      </c>
      <c r="H2139" s="14">
        <f>IF(AND(H2150&lt;&gt;"",D2150=D2138+1),H2138+(H2150-H2138)*1/12,"")</f>
        <v/>
      </c>
      <c r="I2139" s="14">
        <f>IF(AND(L2150&lt;&gt;"",D2150=D2138+1),I2138+(I2150-I2138)*1/12,"")</f>
        <v/>
      </c>
      <c r="J2139">
        <f>_xlfn.XLOOKUP($A2139,ALGLIB_SSA_XAUUSD!$AA$2:$AA$2401,ALGLIB_SSA_XAUUSD!$P$2:$P$2401,"",0)</f>
        <v/>
      </c>
      <c r="K2139">
        <f>_xlfn.XLOOKUP($A2139,ALGLIB_SSA_XAUUSD!$AA$2:$AA$2401,ALGLIB_SSA_XAUUSD!$Q$2:$Q$2401,"",0)</f>
        <v/>
      </c>
      <c r="L2139">
        <f>_xlfn.XLOOKUP($A2139,ALGLIB_SSA_XAUUSD!$AA$2:$AA$2401,ALGLIB_SSA_XAUUSD!$R$2:$R$2401,"",0)</f>
        <v/>
      </c>
      <c r="M2139">
        <f>_xlfn.XLOOKUP($A2139,ALGLIB_SSA_XAUUSD!$AA$2:$AA$2401,ALGLIB_SSA_XAUUSD!$S$2:$S$2401,"",0)</f>
        <v/>
      </c>
      <c r="N2139">
        <f>_xlfn.XLOOKUP($A2139,ALGLIB_SSA_XAUUSD!$AA$2:$AA$2401,ALGLIB_SSA_XAUUSD!$T$2:$T$2401,"",0)</f>
        <v/>
      </c>
      <c r="O2139">
        <f>_xlfn.XLOOKUP($A2139,ALGLIB_SSA_XAUUSD!$AA$2:$AA$2401,ALGLIB_SSA_XAUUSD!$U$2:$U$2401,"",0)</f>
        <v/>
      </c>
      <c r="P2139">
        <f>_xlfn.XLOOKUP($A2139,ALGLIB_SSA_XAUUSD!$AA$2:$AA$2401,ALGLIB_SSA_XAUUSD!$V$2:$V$2401,"",0)</f>
        <v/>
      </c>
      <c r="S2139">
        <f>A2139</f>
        <v/>
      </c>
      <c r="T2139">
        <f>J2139</f>
        <v/>
      </c>
      <c r="U2139">
        <f>K2139</f>
        <v/>
      </c>
      <c r="V2139" s="14">
        <f>IF($A2139="","",MOD(ROW()-2,12)+1)</f>
        <v/>
      </c>
      <c r="W2139">
        <f>L2139</f>
        <v/>
      </c>
      <c r="X2139" s="14">
        <f>IF(F2139="","",F2139)</f>
        <v/>
      </c>
      <c r="Y2139" s="14">
        <f>IF(G2139="","",G2139)</f>
        <v/>
      </c>
      <c r="Z2139">
        <f>M2139</f>
        <v/>
      </c>
      <c r="AA2139">
        <f>N2139</f>
        <v/>
      </c>
      <c r="AB2139" s="14">
        <f>IF(H2139="","",H2139)</f>
        <v/>
      </c>
      <c r="AC2139">
        <f>O2139</f>
        <v/>
      </c>
      <c r="AD2139" s="14">
        <f>IF(I2139="","",I2139)</f>
        <v/>
      </c>
      <c r="AE2139">
        <f>P2139</f>
        <v/>
      </c>
      <c r="AH2139">
        <f>IF(S2139&lt;&gt;"",S2139,AH2138+900)</f>
        <v/>
      </c>
      <c r="AI2139">
        <f>IF(T2139&lt;&gt;"",T2139,AI2138)</f>
        <v/>
      </c>
      <c r="AJ2139">
        <f>IF(U2139&lt;&gt;"",U2139,AJ2138)</f>
        <v/>
      </c>
      <c r="AK2139">
        <f>IF(W2139&lt;&gt;"",W2139,"")</f>
        <v/>
      </c>
      <c r="AL2139" s="14">
        <f>IF(X2139&lt;&gt;"",X2139,"")</f>
        <v/>
      </c>
      <c r="AM2139" s="14">
        <f>IF(Y2139&lt;&gt;"",Y2139,"")</f>
        <v/>
      </c>
      <c r="AN2139" s="14">
        <f>IF(OR(AL2139="",AM2139=""),"",AL2139-AM2139)</f>
        <v/>
      </c>
      <c r="AO2139">
        <f>IF(AN2139="","",IF(AN2139&gt;0,"Bullish","Bearish"))</f>
        <v/>
      </c>
      <c r="AP2139">
        <f>IF(AO2139="",AP2138,AO2139)</f>
        <v/>
      </c>
      <c r="AQ2139" s="14">
        <f>IF(AB2139&lt;&gt;"",AB2139,"")</f>
        <v/>
      </c>
      <c r="AR2139" s="14">
        <f>IF(AD2139&lt;&gt;"",AD2139,"")</f>
        <v/>
      </c>
      <c r="AS2139">
        <f>IF(AS2138+1=13,1,AS2138+1)</f>
        <v/>
      </c>
      <c r="AT2139">
        <f>IFERROR(IF(SLOPE($AQ$2126:$AQ$2137,$AS$2126:$AS$2137)&gt;0,MIN(3,ABS(SLOPE($AQ$2126:$AQ$2137,$AS$2126:$AS$2137))),IF(SLOPE($AQ$2126:$AQ$2137,$AS$2126:$AS$2137)&lt;-0.5,-0.5,0)),0)</f>
        <v/>
      </c>
      <c r="AU2139">
        <f>IFERROR(IF(SLOPE($AR$2126:$AR$2137,$AS$2126:$AS$2137)&lt;0,MAX(-3,-ABS(SLOPE($AR$2126:$AR$2137,$AS$2126:$AS$2137))),IF(SLOPE($AR$2126:$AR$2137,$AS$2126:$AS$2137)&gt;0.5,0.5,0)),0)</f>
        <v/>
      </c>
      <c r="AV2139">
        <f>($AQ$2138+(AT2139*(AS2139-1)))</f>
        <v/>
      </c>
      <c r="AW2139">
        <f>($AR$2138+(AU2139*(AS2139-1)))</f>
        <v/>
      </c>
      <c r="AX2139">
        <f>IF(AT2139&gt;0,AV2139+AT2139,AV2139)</f>
        <v/>
      </c>
      <c r="AY2139">
        <f>IF(AU2139&lt;0,AW2139+AU2139,AW2139)</f>
        <v/>
      </c>
      <c r="BA2139" s="14">
        <f>IFERROR(AX2139-AQ2139,"")</f>
        <v/>
      </c>
      <c r="BB2139" s="14">
        <f>IFERROR(AY2139-AR2139,"")</f>
        <v/>
      </c>
      <c r="BD2139">
        <f>AH2139</f>
        <v/>
      </c>
      <c r="BE2139">
        <f>AI2139</f>
        <v/>
      </c>
      <c r="BF2139">
        <f>AJ2139</f>
        <v/>
      </c>
      <c r="BG2139" s="14">
        <f>L2139</f>
        <v/>
      </c>
      <c r="BH2139" s="14">
        <f>IF(X2139="","",X2139)</f>
        <v/>
      </c>
      <c r="BI2139" s="14">
        <f>IF(Y2139="","",Y2139)</f>
        <v/>
      </c>
      <c r="BJ2139">
        <f>Z2139</f>
        <v/>
      </c>
      <c r="BK2139">
        <f>AA2139</f>
        <v/>
      </c>
      <c r="BL2139">
        <f>IFERROR(AX2139,"")</f>
        <v/>
      </c>
      <c r="BM2139">
        <f>IFERROR(AY2139,"")</f>
        <v/>
      </c>
    </row>
    <row r="2140" ht="14.25" customHeight="1">
      <c r="A2140">
        <f>ALGLIB_SSA_XAUUSD!AA2140</f>
        <v/>
      </c>
      <c r="B2140">
        <f>IF($A2140="","",INDEX(ALGLIB_SSA_XAUUSD!$B$2:$B$2401,MATCH($A2140,ALGLIB_SSA_XAUUSD!$A$2:$A$2401,1)))</f>
        <v/>
      </c>
      <c r="C2140">
        <f>IF($A2140="","",INDEX(ALGLIB_SSA_XAUUSD!$C$2:$C$2401,MATCH($A2140,ALGLIB_SSA_XAUUSD!$A$2:$A$2401,1)))</f>
        <v/>
      </c>
      <c r="D2140" s="14">
        <f>IF($A2140="","",INT((ROW()-2)/12)+1)</f>
        <v/>
      </c>
      <c r="E2140" s="14">
        <f>IF(AND(E2150&lt;&gt;"",D2150=D2138+1),E2138+(E2150-E2138)*2/12,"")</f>
        <v/>
      </c>
      <c r="F2140" s="14">
        <f>IF(AND(F2150&lt;&gt;"",D2150=D2138+1),F2138+(F2150-F2138)*2/12,"")</f>
        <v/>
      </c>
      <c r="G2140" s="14">
        <f>IF(AND(G2150&lt;&gt;"",D2150=D2138+1),G2138+(G2150-G2138)*2/12,"")</f>
        <v/>
      </c>
      <c r="H2140" s="14">
        <f>IF(AND(H2150&lt;&gt;"",D2150=D2138+1),H2138+(H2150-H2138)*2/12,"")</f>
        <v/>
      </c>
      <c r="I2140" s="14">
        <f>IF(AND(L2150&lt;&gt;"",D2150=D2138+1),I2138+(I2150-I2138)*2/12,"")</f>
        <v/>
      </c>
      <c r="J2140">
        <f>_xlfn.XLOOKUP($A2140,ALGLIB_SSA_XAUUSD!$AA$2:$AA$2401,ALGLIB_SSA_XAUUSD!$P$2:$P$2401,"",0)</f>
        <v/>
      </c>
      <c r="K2140">
        <f>_xlfn.XLOOKUP($A2140,ALGLIB_SSA_XAUUSD!$AA$2:$AA$2401,ALGLIB_SSA_XAUUSD!$Q$2:$Q$2401,"",0)</f>
        <v/>
      </c>
      <c r="L2140">
        <f>_xlfn.XLOOKUP($A2140,ALGLIB_SSA_XAUUSD!$AA$2:$AA$2401,ALGLIB_SSA_XAUUSD!$R$2:$R$2401,"",0)</f>
        <v/>
      </c>
      <c r="M2140">
        <f>_xlfn.XLOOKUP($A2140,ALGLIB_SSA_XAUUSD!$AA$2:$AA$2401,ALGLIB_SSA_XAUUSD!$S$2:$S$2401,"",0)</f>
        <v/>
      </c>
      <c r="N2140">
        <f>_xlfn.XLOOKUP($A2140,ALGLIB_SSA_XAUUSD!$AA$2:$AA$2401,ALGLIB_SSA_XAUUSD!$T$2:$T$2401,"",0)</f>
        <v/>
      </c>
      <c r="O2140">
        <f>_xlfn.XLOOKUP($A2140,ALGLIB_SSA_XAUUSD!$AA$2:$AA$2401,ALGLIB_SSA_XAUUSD!$U$2:$U$2401,"",0)</f>
        <v/>
      </c>
      <c r="P2140">
        <f>_xlfn.XLOOKUP($A2140,ALGLIB_SSA_XAUUSD!$AA$2:$AA$2401,ALGLIB_SSA_XAUUSD!$V$2:$V$2401,"",0)</f>
        <v/>
      </c>
      <c r="S2140">
        <f>A2140</f>
        <v/>
      </c>
      <c r="T2140">
        <f>J2140</f>
        <v/>
      </c>
      <c r="U2140">
        <f>K2140</f>
        <v/>
      </c>
      <c r="V2140" s="14">
        <f>IF($A2140="","",MOD(ROW()-2,12)+1)</f>
        <v/>
      </c>
      <c r="W2140">
        <f>L2140</f>
        <v/>
      </c>
      <c r="X2140" s="14">
        <f>IF(F2140="","",F2140)</f>
        <v/>
      </c>
      <c r="Y2140" s="14">
        <f>IF(G2140="","",G2140)</f>
        <v/>
      </c>
      <c r="Z2140">
        <f>M2140</f>
        <v/>
      </c>
      <c r="AA2140">
        <f>N2140</f>
        <v/>
      </c>
      <c r="AB2140" s="14">
        <f>IF(H2140="","",H2140)</f>
        <v/>
      </c>
      <c r="AC2140">
        <f>O2140</f>
        <v/>
      </c>
      <c r="AD2140" s="14">
        <f>IF(I2140="","",I2140)</f>
        <v/>
      </c>
      <c r="AE2140">
        <f>P2140</f>
        <v/>
      </c>
      <c r="AH2140">
        <f>IF(S2140&lt;&gt;"",S2140,AH2139+900)</f>
        <v/>
      </c>
      <c r="AI2140">
        <f>IF(T2140&lt;&gt;"",T2140,AI2139)</f>
        <v/>
      </c>
      <c r="AJ2140">
        <f>IF(U2140&lt;&gt;"",U2140,AJ2139)</f>
        <v/>
      </c>
      <c r="AK2140">
        <f>IF(W2140&lt;&gt;"",W2140,"")</f>
        <v/>
      </c>
      <c r="AL2140" s="14">
        <f>IF(X2140&lt;&gt;"",X2140,"")</f>
        <v/>
      </c>
      <c r="AM2140" s="14">
        <f>IF(Y2140&lt;&gt;"",Y2140,"")</f>
        <v/>
      </c>
      <c r="AN2140" s="14">
        <f>IF(OR(AL2140="",AM2140=""),"",AL2140-AM2140)</f>
        <v/>
      </c>
      <c r="AO2140">
        <f>IF(AN2140="","",IF(AN2140&gt;0,"Bullish","Bearish"))</f>
        <v/>
      </c>
      <c r="AP2140">
        <f>IF(AO2140="",AP2139,AO2140)</f>
        <v/>
      </c>
      <c r="AQ2140" s="14">
        <f>IF(AB2140&lt;&gt;"",AB2140,"")</f>
        <v/>
      </c>
      <c r="AR2140" s="14">
        <f>IF(AD2140&lt;&gt;"",AD2140,"")</f>
        <v/>
      </c>
      <c r="AS2140">
        <f>IF(AS2139+1=13,1,AS2139+1)</f>
        <v/>
      </c>
      <c r="AT2140">
        <f>IFERROR(IF(SLOPE($AQ$2126:$AQ$2137,$AS$2126:$AS$2137)&gt;0,MIN(3,ABS(SLOPE($AQ$2126:$AQ$2137,$AS$2126:$AS$2137))),IF(SLOPE($AQ$2126:$AQ$2137,$AS$2126:$AS$2137)&lt;-0.5,-0.5,0)),0)</f>
        <v/>
      </c>
      <c r="AU2140">
        <f>IFERROR(IF(SLOPE($AR$2126:$AR$2137,$AS$2126:$AS$2137)&lt;0,MAX(-3,-ABS(SLOPE($AR$2126:$AR$2137,$AS$2126:$AS$2137))),IF(SLOPE($AR$2126:$AR$2137,$AS$2126:$AS$2137)&gt;0.5,0.5,0)),0)</f>
        <v/>
      </c>
      <c r="AV2140">
        <f>($AQ$2138+(AT2140*(AS2140-1)))</f>
        <v/>
      </c>
      <c r="AW2140">
        <f>($AR$2138+(AU2140*(AS2140-1)))</f>
        <v/>
      </c>
      <c r="AX2140">
        <f>IF(AT2140&gt;0,AV2140+AT2140,AV2140)</f>
        <v/>
      </c>
      <c r="AY2140">
        <f>IF(AU2140&lt;0,AW2140+AU2140,AW2140)</f>
        <v/>
      </c>
      <c r="BA2140" s="14">
        <f>IFERROR(AX2140-AQ2140,"")</f>
        <v/>
      </c>
      <c r="BB2140" s="14">
        <f>IFERROR(AY2140-AR2140,"")</f>
        <v/>
      </c>
      <c r="BD2140">
        <f>AH2140</f>
        <v/>
      </c>
      <c r="BE2140">
        <f>AI2140</f>
        <v/>
      </c>
      <c r="BF2140">
        <f>AJ2140</f>
        <v/>
      </c>
      <c r="BG2140" s="14">
        <f>L2140</f>
        <v/>
      </c>
      <c r="BH2140" s="14">
        <f>IF(X2140="","",X2140)</f>
        <v/>
      </c>
      <c r="BI2140" s="14">
        <f>IF(Y2140="","",Y2140)</f>
        <v/>
      </c>
      <c r="BJ2140">
        <f>Z2140</f>
        <v/>
      </c>
      <c r="BK2140">
        <f>AA2140</f>
        <v/>
      </c>
      <c r="BL2140">
        <f>IFERROR(AX2140,"")</f>
        <v/>
      </c>
      <c r="BM2140">
        <f>IFERROR(AY2140,"")</f>
        <v/>
      </c>
    </row>
    <row r="2141" ht="14.25" customHeight="1">
      <c r="A2141">
        <f>ALGLIB_SSA_XAUUSD!AA2141</f>
        <v/>
      </c>
      <c r="B2141">
        <f>IF($A2141="","",INDEX(ALGLIB_SSA_XAUUSD!$B$2:$B$2401,MATCH($A2141,ALGLIB_SSA_XAUUSD!$A$2:$A$2401,1)))</f>
        <v/>
      </c>
      <c r="C2141">
        <f>IF($A2141="","",INDEX(ALGLIB_SSA_XAUUSD!$C$2:$C$2401,MATCH($A2141,ALGLIB_SSA_XAUUSD!$A$2:$A$2401,1)))</f>
        <v/>
      </c>
      <c r="D2141" s="14">
        <f>IF($A2141="","",INT((ROW()-2)/12)+1)</f>
        <v/>
      </c>
      <c r="E2141" s="14">
        <f>IF(AND(E2150&lt;&gt;"",D2150=D2138+1),E2138+(E2150-E2138)*3/12,"")</f>
        <v/>
      </c>
      <c r="F2141" s="14">
        <f>IF(AND(F2150&lt;&gt;"",D2150=D2138+1),F2138+(F2150-F2138)*3/12,"")</f>
        <v/>
      </c>
      <c r="G2141" s="14">
        <f>IF(AND(G2150&lt;&gt;"",D2150=D2138+1),G2138+(G2150-G2138)*3/12,"")</f>
        <v/>
      </c>
      <c r="H2141" s="14">
        <f>IF(AND(H2150&lt;&gt;"",D2150=D2138+1),H2138+(H2150-H2138)*3/12,"")</f>
        <v/>
      </c>
      <c r="I2141" s="14">
        <f>IF(AND(L2150&lt;&gt;"",D2150=D2138+1),I2138+(I2150-I2138)*3/12,"")</f>
        <v/>
      </c>
      <c r="J2141">
        <f>_xlfn.XLOOKUP($A2141,ALGLIB_SSA_XAUUSD!$AA$2:$AA$2401,ALGLIB_SSA_XAUUSD!$P$2:$P$2401,"",0)</f>
        <v/>
      </c>
      <c r="K2141">
        <f>_xlfn.XLOOKUP($A2141,ALGLIB_SSA_XAUUSD!$AA$2:$AA$2401,ALGLIB_SSA_XAUUSD!$Q$2:$Q$2401,"",0)</f>
        <v/>
      </c>
      <c r="L2141">
        <f>_xlfn.XLOOKUP($A2141,ALGLIB_SSA_XAUUSD!$AA$2:$AA$2401,ALGLIB_SSA_XAUUSD!$R$2:$R$2401,"",0)</f>
        <v/>
      </c>
      <c r="M2141">
        <f>_xlfn.XLOOKUP($A2141,ALGLIB_SSA_XAUUSD!$AA$2:$AA$2401,ALGLIB_SSA_XAUUSD!$S$2:$S$2401,"",0)</f>
        <v/>
      </c>
      <c r="N2141">
        <f>_xlfn.XLOOKUP($A2141,ALGLIB_SSA_XAUUSD!$AA$2:$AA$2401,ALGLIB_SSA_XAUUSD!$T$2:$T$2401,"",0)</f>
        <v/>
      </c>
      <c r="O2141">
        <f>_xlfn.XLOOKUP($A2141,ALGLIB_SSA_XAUUSD!$AA$2:$AA$2401,ALGLIB_SSA_XAUUSD!$U$2:$U$2401,"",0)</f>
        <v/>
      </c>
      <c r="P2141">
        <f>_xlfn.XLOOKUP($A2141,ALGLIB_SSA_XAUUSD!$AA$2:$AA$2401,ALGLIB_SSA_XAUUSD!$V$2:$V$2401,"",0)</f>
        <v/>
      </c>
      <c r="S2141">
        <f>A2141</f>
        <v/>
      </c>
      <c r="T2141">
        <f>J2141</f>
        <v/>
      </c>
      <c r="U2141">
        <f>K2141</f>
        <v/>
      </c>
      <c r="V2141" s="14">
        <f>IF($A2141="","",MOD(ROW()-2,12)+1)</f>
        <v/>
      </c>
      <c r="W2141">
        <f>L2141</f>
        <v/>
      </c>
      <c r="X2141" s="14">
        <f>IF(F2141="","",F2141)</f>
        <v/>
      </c>
      <c r="Y2141" s="14">
        <f>IF(G2141="","",G2141)</f>
        <v/>
      </c>
      <c r="Z2141">
        <f>M2141</f>
        <v/>
      </c>
      <c r="AA2141">
        <f>N2141</f>
        <v/>
      </c>
      <c r="AB2141" s="14">
        <f>IF(H2141="","",H2141)</f>
        <v/>
      </c>
      <c r="AC2141">
        <f>O2141</f>
        <v/>
      </c>
      <c r="AD2141" s="14">
        <f>IF(I2141="","",I2141)</f>
        <v/>
      </c>
      <c r="AE2141">
        <f>P2141</f>
        <v/>
      </c>
      <c r="AH2141">
        <f>IF(S2141&lt;&gt;"",S2141,AH2140+900)</f>
        <v/>
      </c>
      <c r="AI2141">
        <f>IF(T2141&lt;&gt;"",T2141,AI2140)</f>
        <v/>
      </c>
      <c r="AJ2141">
        <f>IF(U2141&lt;&gt;"",U2141,AJ2140)</f>
        <v/>
      </c>
      <c r="AK2141">
        <f>IF(W2141&lt;&gt;"",W2141,"")</f>
        <v/>
      </c>
      <c r="AL2141" s="14">
        <f>IF(X2141&lt;&gt;"",X2141,"")</f>
        <v/>
      </c>
      <c r="AM2141" s="14">
        <f>IF(Y2141&lt;&gt;"",Y2141,"")</f>
        <v/>
      </c>
      <c r="AN2141" s="14">
        <f>IF(OR(AL2141="",AM2141=""),"",AL2141-AM2141)</f>
        <v/>
      </c>
      <c r="AO2141">
        <f>IF(AN2141="","",IF(AN2141&gt;0,"Bullish","Bearish"))</f>
        <v/>
      </c>
      <c r="AP2141">
        <f>IF(AO2141="",AP2140,AO2141)</f>
        <v/>
      </c>
      <c r="AQ2141" s="14">
        <f>IF(AB2141&lt;&gt;"",AB2141,"")</f>
        <v/>
      </c>
      <c r="AR2141" s="14">
        <f>IF(AD2141&lt;&gt;"",AD2141,"")</f>
        <v/>
      </c>
      <c r="AS2141">
        <f>IF(AS2140+1=13,1,AS2140+1)</f>
        <v/>
      </c>
      <c r="AT2141">
        <f>IFERROR(IF(SLOPE($AQ$2126:$AQ$2137,$AS$2126:$AS$2137)&gt;0,MIN(3,ABS(SLOPE($AQ$2126:$AQ$2137,$AS$2126:$AS$2137))),IF(SLOPE($AQ$2126:$AQ$2137,$AS$2126:$AS$2137)&lt;-0.5,-0.5,0)),0)</f>
        <v/>
      </c>
      <c r="AU2141">
        <f>IFERROR(IF(SLOPE($AR$2126:$AR$2137,$AS$2126:$AS$2137)&lt;0,MAX(-3,-ABS(SLOPE($AR$2126:$AR$2137,$AS$2126:$AS$2137))),IF(SLOPE($AR$2126:$AR$2137,$AS$2126:$AS$2137)&gt;0.5,0.5,0)),0)</f>
        <v/>
      </c>
      <c r="AV2141">
        <f>($AQ$2138+(AT2141*(AS2141-1)))</f>
        <v/>
      </c>
      <c r="AW2141">
        <f>($AR$2138+(AU2141*(AS2141-1)))</f>
        <v/>
      </c>
      <c r="AX2141">
        <f>IF(AT2141&gt;0,AV2141+AT2141,AV2141)</f>
        <v/>
      </c>
      <c r="AY2141">
        <f>IF(AU2141&lt;0,AW2141+AU2141,AW2141)</f>
        <v/>
      </c>
      <c r="BA2141" s="14">
        <f>IFERROR(AX2141-AQ2141,"")</f>
        <v/>
      </c>
      <c r="BB2141" s="14">
        <f>IFERROR(AY2141-AR2141,"")</f>
        <v/>
      </c>
      <c r="BD2141">
        <f>AH2141</f>
        <v/>
      </c>
      <c r="BE2141">
        <f>AI2141</f>
        <v/>
      </c>
      <c r="BF2141">
        <f>AJ2141</f>
        <v/>
      </c>
      <c r="BG2141" s="14">
        <f>L2141</f>
        <v/>
      </c>
      <c r="BH2141" s="14">
        <f>IF(X2141="","",X2141)</f>
        <v/>
      </c>
      <c r="BI2141" s="14">
        <f>IF(Y2141="","",Y2141)</f>
        <v/>
      </c>
      <c r="BJ2141">
        <f>Z2141</f>
        <v/>
      </c>
      <c r="BK2141">
        <f>AA2141</f>
        <v/>
      </c>
      <c r="BL2141">
        <f>IFERROR(AX2141,"")</f>
        <v/>
      </c>
      <c r="BM2141">
        <f>IFERROR(AY2141,"")</f>
        <v/>
      </c>
    </row>
    <row r="2142" ht="14.25" customHeight="1">
      <c r="A2142">
        <f>ALGLIB_SSA_XAUUSD!AA2142</f>
        <v/>
      </c>
      <c r="B2142">
        <f>IF($A2142="","",INDEX(ALGLIB_SSA_XAUUSD!$B$2:$B$2401,MATCH($A2142,ALGLIB_SSA_XAUUSD!$A$2:$A$2401,1)))</f>
        <v/>
      </c>
      <c r="C2142">
        <f>IF($A2142="","",INDEX(ALGLIB_SSA_XAUUSD!$C$2:$C$2401,MATCH($A2142,ALGLIB_SSA_XAUUSD!$A$2:$A$2401,1)))</f>
        <v/>
      </c>
      <c r="D2142" s="14">
        <f>IF($A2142="","",INT((ROW()-2)/12)+1)</f>
        <v/>
      </c>
      <c r="E2142" s="14">
        <f>IF(AND(E2150&lt;&gt;"",D2150=D2138+1),E2138+(E2150-E2138)*4/12,"")</f>
        <v/>
      </c>
      <c r="F2142" s="14">
        <f>IF(AND(F2150&lt;&gt;"",D2150=D2138+1),F2138+(F2150-F2138)*4/12,"")</f>
        <v/>
      </c>
      <c r="G2142" s="14">
        <f>IF(AND(G2150&lt;&gt;"",D2150=D2138+1),G2138+(G2150-G2138)*4/12,"")</f>
        <v/>
      </c>
      <c r="H2142" s="14">
        <f>IF(AND(H2150&lt;&gt;"",D2150=D2138+1),H2138+(H2150-H2138)*4/12,"")</f>
        <v/>
      </c>
      <c r="I2142" s="14">
        <f>IF(AND(L2150&lt;&gt;"",D2150=D2138+1),I2138+(I2150-I2138)*4/12,"")</f>
        <v/>
      </c>
      <c r="J2142">
        <f>_xlfn.XLOOKUP($A2142,ALGLIB_SSA_XAUUSD!$AA$2:$AA$2401,ALGLIB_SSA_XAUUSD!$P$2:$P$2401,"",0)</f>
        <v/>
      </c>
      <c r="K2142">
        <f>_xlfn.XLOOKUP($A2142,ALGLIB_SSA_XAUUSD!$AA$2:$AA$2401,ALGLIB_SSA_XAUUSD!$Q$2:$Q$2401,"",0)</f>
        <v/>
      </c>
      <c r="L2142">
        <f>_xlfn.XLOOKUP($A2142,ALGLIB_SSA_XAUUSD!$AA$2:$AA$2401,ALGLIB_SSA_XAUUSD!$R$2:$R$2401,"",0)</f>
        <v/>
      </c>
      <c r="M2142">
        <f>_xlfn.XLOOKUP($A2142,ALGLIB_SSA_XAUUSD!$AA$2:$AA$2401,ALGLIB_SSA_XAUUSD!$S$2:$S$2401,"",0)</f>
        <v/>
      </c>
      <c r="N2142">
        <f>_xlfn.XLOOKUP($A2142,ALGLIB_SSA_XAUUSD!$AA$2:$AA$2401,ALGLIB_SSA_XAUUSD!$T$2:$T$2401,"",0)</f>
        <v/>
      </c>
      <c r="O2142">
        <f>_xlfn.XLOOKUP($A2142,ALGLIB_SSA_XAUUSD!$AA$2:$AA$2401,ALGLIB_SSA_XAUUSD!$U$2:$U$2401,"",0)</f>
        <v/>
      </c>
      <c r="P2142">
        <f>_xlfn.XLOOKUP($A2142,ALGLIB_SSA_XAUUSD!$AA$2:$AA$2401,ALGLIB_SSA_XAUUSD!$V$2:$V$2401,"",0)</f>
        <v/>
      </c>
      <c r="S2142">
        <f>A2142</f>
        <v/>
      </c>
      <c r="T2142">
        <f>J2142</f>
        <v/>
      </c>
      <c r="U2142">
        <f>K2142</f>
        <v/>
      </c>
      <c r="V2142" s="14">
        <f>IF($A2142="","",MOD(ROW()-2,12)+1)</f>
        <v/>
      </c>
      <c r="W2142">
        <f>L2142</f>
        <v/>
      </c>
      <c r="X2142" s="14">
        <f>IF(F2142="","",F2142)</f>
        <v/>
      </c>
      <c r="Y2142" s="14">
        <f>IF(G2142="","",G2142)</f>
        <v/>
      </c>
      <c r="Z2142">
        <f>M2142</f>
        <v/>
      </c>
      <c r="AA2142">
        <f>N2142</f>
        <v/>
      </c>
      <c r="AB2142" s="14">
        <f>IF(H2142="","",H2142)</f>
        <v/>
      </c>
      <c r="AC2142">
        <f>O2142</f>
        <v/>
      </c>
      <c r="AD2142" s="14">
        <f>IF(I2142="","",I2142)</f>
        <v/>
      </c>
      <c r="AE2142">
        <f>P2142</f>
        <v/>
      </c>
      <c r="AH2142">
        <f>IF(S2142&lt;&gt;"",S2142,AH2141+900)</f>
        <v/>
      </c>
      <c r="AI2142">
        <f>IF(T2142&lt;&gt;"",T2142,AI2141)</f>
        <v/>
      </c>
      <c r="AJ2142">
        <f>IF(U2142&lt;&gt;"",U2142,AJ2141)</f>
        <v/>
      </c>
      <c r="AK2142">
        <f>IF(W2142&lt;&gt;"",W2142,"")</f>
        <v/>
      </c>
      <c r="AL2142" s="14">
        <f>IF(X2142&lt;&gt;"",X2142,"")</f>
        <v/>
      </c>
      <c r="AM2142" s="14">
        <f>IF(Y2142&lt;&gt;"",Y2142,"")</f>
        <v/>
      </c>
      <c r="AN2142" s="14">
        <f>IF(OR(AL2142="",AM2142=""),"",AL2142-AM2142)</f>
        <v/>
      </c>
      <c r="AO2142">
        <f>IF(AN2142="","",IF(AN2142&gt;0,"Bullish","Bearish"))</f>
        <v/>
      </c>
      <c r="AP2142">
        <f>IF(AO2142="",AP2141,AO2142)</f>
        <v/>
      </c>
      <c r="AQ2142" s="14">
        <f>IF(AB2142&lt;&gt;"",AB2142,"")</f>
        <v/>
      </c>
      <c r="AR2142" s="14">
        <f>IF(AD2142&lt;&gt;"",AD2142,"")</f>
        <v/>
      </c>
      <c r="AS2142">
        <f>IF(AS2141+1=13,1,AS2141+1)</f>
        <v/>
      </c>
      <c r="AT2142">
        <f>IFERROR(IF(SLOPE($AQ$2126:$AQ$2137,$AS$2126:$AS$2137)&gt;0,MIN(3,ABS(SLOPE($AQ$2126:$AQ$2137,$AS$2126:$AS$2137))),IF(SLOPE($AQ$2126:$AQ$2137,$AS$2126:$AS$2137)&lt;-0.5,-0.5,0)),0)</f>
        <v/>
      </c>
      <c r="AU2142">
        <f>IFERROR(IF(SLOPE($AR$2126:$AR$2137,$AS$2126:$AS$2137)&lt;0,MAX(-3,-ABS(SLOPE($AR$2126:$AR$2137,$AS$2126:$AS$2137))),IF(SLOPE($AR$2126:$AR$2137,$AS$2126:$AS$2137)&gt;0.5,0.5,0)),0)</f>
        <v/>
      </c>
      <c r="AV2142">
        <f>($AQ$2138+(AT2142*(AS2142-1)))</f>
        <v/>
      </c>
      <c r="AW2142">
        <f>($AR$2138+(AU2142*(AS2142-1)))</f>
        <v/>
      </c>
      <c r="AX2142">
        <f>IF(AT2142&gt;0,AV2142+AT2142,AV2142)</f>
        <v/>
      </c>
      <c r="AY2142">
        <f>IF(AU2142&lt;0,AW2142+AU2142,AW2142)</f>
        <v/>
      </c>
      <c r="BA2142" s="14">
        <f>IFERROR(AX2142-AQ2142,"")</f>
        <v/>
      </c>
      <c r="BB2142" s="14">
        <f>IFERROR(AY2142-AR2142,"")</f>
        <v/>
      </c>
      <c r="BD2142">
        <f>AH2142</f>
        <v/>
      </c>
      <c r="BE2142">
        <f>AI2142</f>
        <v/>
      </c>
      <c r="BF2142">
        <f>AJ2142</f>
        <v/>
      </c>
      <c r="BG2142" s="14">
        <f>L2142</f>
        <v/>
      </c>
      <c r="BH2142" s="14">
        <f>IF(X2142="","",X2142)</f>
        <v/>
      </c>
      <c r="BI2142" s="14">
        <f>IF(Y2142="","",Y2142)</f>
        <v/>
      </c>
      <c r="BJ2142">
        <f>Z2142</f>
        <v/>
      </c>
      <c r="BK2142">
        <f>AA2142</f>
        <v/>
      </c>
      <c r="BL2142">
        <f>IFERROR(AX2142,"")</f>
        <v/>
      </c>
      <c r="BM2142">
        <f>IFERROR(AY2142,"")</f>
        <v/>
      </c>
    </row>
    <row r="2143" ht="14.25" customHeight="1">
      <c r="A2143">
        <f>ALGLIB_SSA_XAUUSD!AA2143</f>
        <v/>
      </c>
      <c r="B2143">
        <f>IF($A2143="","",INDEX(ALGLIB_SSA_XAUUSD!$B$2:$B$2401,MATCH($A2143,ALGLIB_SSA_XAUUSD!$A$2:$A$2401,1)))</f>
        <v/>
      </c>
      <c r="C2143">
        <f>IF($A2143="","",INDEX(ALGLIB_SSA_XAUUSD!$C$2:$C$2401,MATCH($A2143,ALGLIB_SSA_XAUUSD!$A$2:$A$2401,1)))</f>
        <v/>
      </c>
      <c r="D2143" s="14">
        <f>IF($A2143="","",INT((ROW()-2)/12)+1)</f>
        <v/>
      </c>
      <c r="E2143" s="14">
        <f>IF(AND(E2150&lt;&gt;"",D2150=D2138+1),E2138+(E2150-E2138)*5/12,"")</f>
        <v/>
      </c>
      <c r="F2143" s="14">
        <f>IF(AND(F2150&lt;&gt;"",D2150=D2138+1),F2138+(F2150-F2138)*5/12,"")</f>
        <v/>
      </c>
      <c r="G2143" s="14">
        <f>IF(AND(G2150&lt;&gt;"",D2150=D2138+1),G2138+(G2150-G2138)*5/12,"")</f>
        <v/>
      </c>
      <c r="H2143" s="14">
        <f>IF(AND(H2150&lt;&gt;"",D2150=D2138+1),H2138+(H2150-H2138)*5/12,"")</f>
        <v/>
      </c>
      <c r="I2143" s="14">
        <f>IF(AND(L2150&lt;&gt;"",D2150=D2138+1),I2138+(I2150-I2138)*5/12,"")</f>
        <v/>
      </c>
      <c r="J2143">
        <f>_xlfn.XLOOKUP($A2143,ALGLIB_SSA_XAUUSD!$AA$2:$AA$2401,ALGLIB_SSA_XAUUSD!$P$2:$P$2401,"",0)</f>
        <v/>
      </c>
      <c r="K2143">
        <f>_xlfn.XLOOKUP($A2143,ALGLIB_SSA_XAUUSD!$AA$2:$AA$2401,ALGLIB_SSA_XAUUSD!$Q$2:$Q$2401,"",0)</f>
        <v/>
      </c>
      <c r="L2143">
        <f>_xlfn.XLOOKUP($A2143,ALGLIB_SSA_XAUUSD!$AA$2:$AA$2401,ALGLIB_SSA_XAUUSD!$R$2:$R$2401,"",0)</f>
        <v/>
      </c>
      <c r="M2143">
        <f>_xlfn.XLOOKUP($A2143,ALGLIB_SSA_XAUUSD!$AA$2:$AA$2401,ALGLIB_SSA_XAUUSD!$S$2:$S$2401,"",0)</f>
        <v/>
      </c>
      <c r="N2143">
        <f>_xlfn.XLOOKUP($A2143,ALGLIB_SSA_XAUUSD!$AA$2:$AA$2401,ALGLIB_SSA_XAUUSD!$T$2:$T$2401,"",0)</f>
        <v/>
      </c>
      <c r="O2143">
        <f>_xlfn.XLOOKUP($A2143,ALGLIB_SSA_XAUUSD!$AA$2:$AA$2401,ALGLIB_SSA_XAUUSD!$U$2:$U$2401,"",0)</f>
        <v/>
      </c>
      <c r="P2143">
        <f>_xlfn.XLOOKUP($A2143,ALGLIB_SSA_XAUUSD!$AA$2:$AA$2401,ALGLIB_SSA_XAUUSD!$V$2:$V$2401,"",0)</f>
        <v/>
      </c>
      <c r="S2143">
        <f>A2143</f>
        <v/>
      </c>
      <c r="T2143">
        <f>J2143</f>
        <v/>
      </c>
      <c r="U2143">
        <f>K2143</f>
        <v/>
      </c>
      <c r="V2143" s="14">
        <f>IF($A2143="","",MOD(ROW()-2,12)+1)</f>
        <v/>
      </c>
      <c r="W2143">
        <f>L2143</f>
        <v/>
      </c>
      <c r="X2143" s="14">
        <f>IF(F2143="","",F2143)</f>
        <v/>
      </c>
      <c r="Y2143" s="14">
        <f>IF(G2143="","",G2143)</f>
        <v/>
      </c>
      <c r="Z2143">
        <f>M2143</f>
        <v/>
      </c>
      <c r="AA2143">
        <f>N2143</f>
        <v/>
      </c>
      <c r="AB2143" s="14">
        <f>IF(H2143="","",H2143)</f>
        <v/>
      </c>
      <c r="AC2143">
        <f>O2143</f>
        <v/>
      </c>
      <c r="AD2143" s="14">
        <f>IF(I2143="","",I2143)</f>
        <v/>
      </c>
      <c r="AE2143">
        <f>P2143</f>
        <v/>
      </c>
      <c r="AH2143">
        <f>IF(S2143&lt;&gt;"",S2143,AH2142+900)</f>
        <v/>
      </c>
      <c r="AI2143">
        <f>IF(T2143&lt;&gt;"",T2143,AI2142)</f>
        <v/>
      </c>
      <c r="AJ2143">
        <f>IF(U2143&lt;&gt;"",U2143,AJ2142)</f>
        <v/>
      </c>
      <c r="AK2143">
        <f>IF(W2143&lt;&gt;"",W2143,"")</f>
        <v/>
      </c>
      <c r="AL2143" s="14">
        <f>IF(X2143&lt;&gt;"",X2143,"")</f>
        <v/>
      </c>
      <c r="AM2143" s="14">
        <f>IF(Y2143&lt;&gt;"",Y2143,"")</f>
        <v/>
      </c>
      <c r="AN2143" s="14">
        <f>IF(OR(AL2143="",AM2143=""),"",AL2143-AM2143)</f>
        <v/>
      </c>
      <c r="AO2143">
        <f>IF(AN2143="","",IF(AN2143&gt;0,"Bullish","Bearish"))</f>
        <v/>
      </c>
      <c r="AP2143">
        <f>IF(AO2143="",AP2142,AO2143)</f>
        <v/>
      </c>
      <c r="AQ2143" s="14">
        <f>IF(AB2143&lt;&gt;"",AB2143,"")</f>
        <v/>
      </c>
      <c r="AR2143" s="14">
        <f>IF(AD2143&lt;&gt;"",AD2143,"")</f>
        <v/>
      </c>
      <c r="AS2143">
        <f>IF(AS2142+1=13,1,AS2142+1)</f>
        <v/>
      </c>
      <c r="AT2143">
        <f>IFERROR(IF(SLOPE($AQ$2126:$AQ$2137,$AS$2126:$AS$2137)&gt;0,MIN(3,ABS(SLOPE($AQ$2126:$AQ$2137,$AS$2126:$AS$2137))),IF(SLOPE($AQ$2126:$AQ$2137,$AS$2126:$AS$2137)&lt;-0.5,-0.5,0)),0)</f>
        <v/>
      </c>
      <c r="AU2143">
        <f>IFERROR(IF(SLOPE($AR$2126:$AR$2137,$AS$2126:$AS$2137)&lt;0,MAX(-3,-ABS(SLOPE($AR$2126:$AR$2137,$AS$2126:$AS$2137))),IF(SLOPE($AR$2126:$AR$2137,$AS$2126:$AS$2137)&gt;0.5,0.5,0)),0)</f>
        <v/>
      </c>
      <c r="AV2143">
        <f>($AQ$2138+(AT2143*(AS2143-1)))</f>
        <v/>
      </c>
      <c r="AW2143">
        <f>($AR$2138+(AU2143*(AS2143-1)))</f>
        <v/>
      </c>
      <c r="AX2143">
        <f>IF(AT2143&gt;0,AV2143+AT2143,AV2143)</f>
        <v/>
      </c>
      <c r="AY2143">
        <f>IF(AU2143&lt;0,AW2143+AU2143,AW2143)</f>
        <v/>
      </c>
      <c r="BA2143" s="14">
        <f>IFERROR(AX2143-AQ2143,"")</f>
        <v/>
      </c>
      <c r="BB2143" s="14">
        <f>IFERROR(AY2143-AR2143,"")</f>
        <v/>
      </c>
      <c r="BD2143">
        <f>AH2143</f>
        <v/>
      </c>
      <c r="BE2143">
        <f>AI2143</f>
        <v/>
      </c>
      <c r="BF2143">
        <f>AJ2143</f>
        <v/>
      </c>
      <c r="BG2143" s="14">
        <f>L2143</f>
        <v/>
      </c>
      <c r="BH2143" s="14">
        <f>IF(X2143="","",X2143)</f>
        <v/>
      </c>
      <c r="BI2143" s="14">
        <f>IF(Y2143="","",Y2143)</f>
        <v/>
      </c>
      <c r="BJ2143">
        <f>Z2143</f>
        <v/>
      </c>
      <c r="BK2143">
        <f>AA2143</f>
        <v/>
      </c>
      <c r="BL2143">
        <f>IFERROR(AX2143,"")</f>
        <v/>
      </c>
      <c r="BM2143">
        <f>IFERROR(AY2143,"")</f>
        <v/>
      </c>
    </row>
    <row r="2144" ht="14.25" customHeight="1">
      <c r="A2144">
        <f>ALGLIB_SSA_XAUUSD!AA2144</f>
        <v/>
      </c>
      <c r="B2144">
        <f>IF($A2144="","",INDEX(ALGLIB_SSA_XAUUSD!$B$2:$B$2401,MATCH($A2144,ALGLIB_SSA_XAUUSD!$A$2:$A$2401,1)))</f>
        <v/>
      </c>
      <c r="C2144">
        <f>IF($A2144="","",INDEX(ALGLIB_SSA_XAUUSD!$C$2:$C$2401,MATCH($A2144,ALGLIB_SSA_XAUUSD!$A$2:$A$2401,1)))</f>
        <v/>
      </c>
      <c r="D2144" s="14">
        <f>IF($A2144="","",INT((ROW()-2)/12)+1)</f>
        <v/>
      </c>
      <c r="E2144" s="14">
        <f>IF(AND(E2150&lt;&gt;"",D2150=D2138+1),E2138+(E2150-E2138)*6/12,"")</f>
        <v/>
      </c>
      <c r="F2144" s="14">
        <f>IF(AND(F2150&lt;&gt;"",D2150=D2138+1),F2138+(F2150-F2138)*6/12,"")</f>
        <v/>
      </c>
      <c r="G2144" s="14">
        <f>IF(AND(G2150&lt;&gt;"",D2150=D2138+1),G2138+(G2150-G2138)*6/12,"")</f>
        <v/>
      </c>
      <c r="H2144" s="14">
        <f>IF(AND(H2150&lt;&gt;"",D2150=D2138+1),H2138+(H2150-H2138)*6/12,"")</f>
        <v/>
      </c>
      <c r="I2144" s="14">
        <f>IF(AND(L2150&lt;&gt;"",D2150=D2138+1),I2138+(I2150-I2138)*6/12,"")</f>
        <v/>
      </c>
      <c r="J2144">
        <f>_xlfn.XLOOKUP($A2144,ALGLIB_SSA_XAUUSD!$AA$2:$AA$2401,ALGLIB_SSA_XAUUSD!$P$2:$P$2401,"",0)</f>
        <v/>
      </c>
      <c r="K2144">
        <f>_xlfn.XLOOKUP($A2144,ALGLIB_SSA_XAUUSD!$AA$2:$AA$2401,ALGLIB_SSA_XAUUSD!$Q$2:$Q$2401,"",0)</f>
        <v/>
      </c>
      <c r="L2144">
        <f>_xlfn.XLOOKUP($A2144,ALGLIB_SSA_XAUUSD!$AA$2:$AA$2401,ALGLIB_SSA_XAUUSD!$R$2:$R$2401,"",0)</f>
        <v/>
      </c>
      <c r="M2144">
        <f>_xlfn.XLOOKUP($A2144,ALGLIB_SSA_XAUUSD!$AA$2:$AA$2401,ALGLIB_SSA_XAUUSD!$S$2:$S$2401,"",0)</f>
        <v/>
      </c>
      <c r="N2144">
        <f>_xlfn.XLOOKUP($A2144,ALGLIB_SSA_XAUUSD!$AA$2:$AA$2401,ALGLIB_SSA_XAUUSD!$T$2:$T$2401,"",0)</f>
        <v/>
      </c>
      <c r="O2144">
        <f>_xlfn.XLOOKUP($A2144,ALGLIB_SSA_XAUUSD!$AA$2:$AA$2401,ALGLIB_SSA_XAUUSD!$U$2:$U$2401,"",0)</f>
        <v/>
      </c>
      <c r="P2144">
        <f>_xlfn.XLOOKUP($A2144,ALGLIB_SSA_XAUUSD!$AA$2:$AA$2401,ALGLIB_SSA_XAUUSD!$V$2:$V$2401,"",0)</f>
        <v/>
      </c>
      <c r="S2144">
        <f>A2144</f>
        <v/>
      </c>
      <c r="T2144">
        <f>J2144</f>
        <v/>
      </c>
      <c r="U2144">
        <f>K2144</f>
        <v/>
      </c>
      <c r="V2144" s="14">
        <f>IF($A2144="","",MOD(ROW()-2,12)+1)</f>
        <v/>
      </c>
      <c r="W2144">
        <f>L2144</f>
        <v/>
      </c>
      <c r="X2144" s="14">
        <f>IF(F2144="","",F2144)</f>
        <v/>
      </c>
      <c r="Y2144" s="14">
        <f>IF(G2144="","",G2144)</f>
        <v/>
      </c>
      <c r="Z2144">
        <f>M2144</f>
        <v/>
      </c>
      <c r="AA2144">
        <f>N2144</f>
        <v/>
      </c>
      <c r="AB2144" s="14">
        <f>IF(H2144="","",H2144)</f>
        <v/>
      </c>
      <c r="AC2144">
        <f>O2144</f>
        <v/>
      </c>
      <c r="AD2144" s="14">
        <f>IF(I2144="","",I2144)</f>
        <v/>
      </c>
      <c r="AE2144">
        <f>P2144</f>
        <v/>
      </c>
      <c r="AH2144">
        <f>IF(S2144&lt;&gt;"",S2144,AH2143+900)</f>
        <v/>
      </c>
      <c r="AI2144">
        <f>IF(T2144&lt;&gt;"",T2144,AI2143)</f>
        <v/>
      </c>
      <c r="AJ2144">
        <f>IF(U2144&lt;&gt;"",U2144,AJ2143)</f>
        <v/>
      </c>
      <c r="AK2144">
        <f>IF(W2144&lt;&gt;"",W2144,"")</f>
        <v/>
      </c>
      <c r="AL2144" s="14">
        <f>IF(X2144&lt;&gt;"",X2144,"")</f>
        <v/>
      </c>
      <c r="AM2144" s="14">
        <f>IF(Y2144&lt;&gt;"",Y2144,"")</f>
        <v/>
      </c>
      <c r="AN2144" s="14">
        <f>IF(OR(AL2144="",AM2144=""),"",AL2144-AM2144)</f>
        <v/>
      </c>
      <c r="AO2144">
        <f>IF(AN2144="","",IF(AN2144&gt;0,"Bullish","Bearish"))</f>
        <v/>
      </c>
      <c r="AP2144">
        <f>IF(AO2144="",AP2143,AO2144)</f>
        <v/>
      </c>
      <c r="AQ2144" s="14">
        <f>IF(AB2144&lt;&gt;"",AB2144,"")</f>
        <v/>
      </c>
      <c r="AR2144" s="14">
        <f>IF(AD2144&lt;&gt;"",AD2144,"")</f>
        <v/>
      </c>
      <c r="AS2144">
        <f>IF(AS2143+1=13,1,AS2143+1)</f>
        <v/>
      </c>
      <c r="AT2144">
        <f>IFERROR(IF(SLOPE($AQ$2126:$AQ$2137,$AS$2126:$AS$2137)&gt;0,MIN(3,ABS(SLOPE($AQ$2126:$AQ$2137,$AS$2126:$AS$2137))),IF(SLOPE($AQ$2126:$AQ$2137,$AS$2126:$AS$2137)&lt;-0.5,-0.5,0)),0)</f>
        <v/>
      </c>
      <c r="AU2144">
        <f>IFERROR(IF(SLOPE($AR$2126:$AR$2137,$AS$2126:$AS$2137)&lt;0,MAX(-3,-ABS(SLOPE($AR$2126:$AR$2137,$AS$2126:$AS$2137))),IF(SLOPE($AR$2126:$AR$2137,$AS$2126:$AS$2137)&gt;0.5,0.5,0)),0)</f>
        <v/>
      </c>
      <c r="AV2144">
        <f>($AQ$2138+(AT2144*(AS2144-1)))</f>
        <v/>
      </c>
      <c r="AW2144">
        <f>($AR$2138+(AU2144*(AS2144-1)))</f>
        <v/>
      </c>
      <c r="AX2144">
        <f>IF(AT2144&gt;0,AV2144+AT2144,AV2144)</f>
        <v/>
      </c>
      <c r="AY2144">
        <f>IF(AU2144&lt;0,AW2144+AU2144,AW2144)</f>
        <v/>
      </c>
      <c r="BA2144" s="14">
        <f>IFERROR(AX2144-AQ2144,"")</f>
        <v/>
      </c>
      <c r="BB2144" s="14">
        <f>IFERROR(AY2144-AR2144,"")</f>
        <v/>
      </c>
      <c r="BD2144">
        <f>AH2144</f>
        <v/>
      </c>
      <c r="BE2144">
        <f>AI2144</f>
        <v/>
      </c>
      <c r="BF2144">
        <f>AJ2144</f>
        <v/>
      </c>
      <c r="BG2144" s="14">
        <f>L2144</f>
        <v/>
      </c>
      <c r="BH2144" s="14">
        <f>IF(X2144="","",X2144)</f>
        <v/>
      </c>
      <c r="BI2144" s="14">
        <f>IF(Y2144="","",Y2144)</f>
        <v/>
      </c>
      <c r="BJ2144">
        <f>Z2144</f>
        <v/>
      </c>
      <c r="BK2144">
        <f>AA2144</f>
        <v/>
      </c>
      <c r="BL2144">
        <f>IFERROR(AX2144,"")</f>
        <v/>
      </c>
      <c r="BM2144">
        <f>IFERROR(AY2144,"")</f>
        <v/>
      </c>
    </row>
    <row r="2145" ht="14.25" customHeight="1">
      <c r="A2145">
        <f>ALGLIB_SSA_XAUUSD!AA2145</f>
        <v/>
      </c>
      <c r="B2145">
        <f>IF($A2145="","",INDEX(ALGLIB_SSA_XAUUSD!$B$2:$B$2401,MATCH($A2145,ALGLIB_SSA_XAUUSD!$A$2:$A$2401,1)))</f>
        <v/>
      </c>
      <c r="C2145">
        <f>IF($A2145="","",INDEX(ALGLIB_SSA_XAUUSD!$C$2:$C$2401,MATCH($A2145,ALGLIB_SSA_XAUUSD!$A$2:$A$2401,1)))</f>
        <v/>
      </c>
      <c r="D2145" s="14">
        <f>IF($A2145="","",INT((ROW()-2)/12)+1)</f>
        <v/>
      </c>
      <c r="E2145" s="14">
        <f>IF(AND(E2150&lt;&gt;"",D2150=D2138+1),E2138+(E2150-E2138)*7/12,"")</f>
        <v/>
      </c>
      <c r="F2145" s="14">
        <f>IF(AND(F2150&lt;&gt;"",D2150=D2138+1),F2138+(F2150-F2138)*7/12,"")</f>
        <v/>
      </c>
      <c r="G2145" s="14">
        <f>IF(AND(G2150&lt;&gt;"",D2150=D2138+1),G2138+(G2150-G2138)*7/12,"")</f>
        <v/>
      </c>
      <c r="H2145" s="14">
        <f>IF(AND(H2150&lt;&gt;"",D2150=D2138+1),H2138+(H2150-H2138)*7/12,"")</f>
        <v/>
      </c>
      <c r="I2145" s="14">
        <f>IF(AND(L2150&lt;&gt;"",D2150=D2138+1),I2138+(I2150-I2138)*7/12,"")</f>
        <v/>
      </c>
      <c r="J2145">
        <f>_xlfn.XLOOKUP($A2145,ALGLIB_SSA_XAUUSD!$AA$2:$AA$2401,ALGLIB_SSA_XAUUSD!$P$2:$P$2401,"",0)</f>
        <v/>
      </c>
      <c r="K2145">
        <f>_xlfn.XLOOKUP($A2145,ALGLIB_SSA_XAUUSD!$AA$2:$AA$2401,ALGLIB_SSA_XAUUSD!$Q$2:$Q$2401,"",0)</f>
        <v/>
      </c>
      <c r="L2145">
        <f>_xlfn.XLOOKUP($A2145,ALGLIB_SSA_XAUUSD!$AA$2:$AA$2401,ALGLIB_SSA_XAUUSD!$R$2:$R$2401,"",0)</f>
        <v/>
      </c>
      <c r="M2145">
        <f>_xlfn.XLOOKUP($A2145,ALGLIB_SSA_XAUUSD!$AA$2:$AA$2401,ALGLIB_SSA_XAUUSD!$S$2:$S$2401,"",0)</f>
        <v/>
      </c>
      <c r="N2145">
        <f>_xlfn.XLOOKUP($A2145,ALGLIB_SSA_XAUUSD!$AA$2:$AA$2401,ALGLIB_SSA_XAUUSD!$T$2:$T$2401,"",0)</f>
        <v/>
      </c>
      <c r="O2145">
        <f>_xlfn.XLOOKUP($A2145,ALGLIB_SSA_XAUUSD!$AA$2:$AA$2401,ALGLIB_SSA_XAUUSD!$U$2:$U$2401,"",0)</f>
        <v/>
      </c>
      <c r="P2145">
        <f>_xlfn.XLOOKUP($A2145,ALGLIB_SSA_XAUUSD!$AA$2:$AA$2401,ALGLIB_SSA_XAUUSD!$V$2:$V$2401,"",0)</f>
        <v/>
      </c>
      <c r="S2145">
        <f>A2145</f>
        <v/>
      </c>
      <c r="T2145">
        <f>J2145</f>
        <v/>
      </c>
      <c r="U2145">
        <f>K2145</f>
        <v/>
      </c>
      <c r="V2145" s="14">
        <f>IF($A2145="","",MOD(ROW()-2,12)+1)</f>
        <v/>
      </c>
      <c r="W2145">
        <f>L2145</f>
        <v/>
      </c>
      <c r="X2145" s="14">
        <f>IF(F2145="","",F2145)</f>
        <v/>
      </c>
      <c r="Y2145" s="14">
        <f>IF(G2145="","",G2145)</f>
        <v/>
      </c>
      <c r="Z2145">
        <f>M2145</f>
        <v/>
      </c>
      <c r="AA2145">
        <f>N2145</f>
        <v/>
      </c>
      <c r="AB2145" s="14">
        <f>IF(H2145="","",H2145)</f>
        <v/>
      </c>
      <c r="AC2145">
        <f>O2145</f>
        <v/>
      </c>
      <c r="AD2145" s="14">
        <f>IF(I2145="","",I2145)</f>
        <v/>
      </c>
      <c r="AE2145">
        <f>P2145</f>
        <v/>
      </c>
      <c r="AH2145">
        <f>IF(S2145&lt;&gt;"",S2145,AH2144+900)</f>
        <v/>
      </c>
      <c r="AI2145">
        <f>IF(T2145&lt;&gt;"",T2145,AI2144)</f>
        <v/>
      </c>
      <c r="AJ2145">
        <f>IF(U2145&lt;&gt;"",U2145,AJ2144)</f>
        <v/>
      </c>
      <c r="AK2145">
        <f>IF(W2145&lt;&gt;"",W2145,"")</f>
        <v/>
      </c>
      <c r="AL2145" s="14">
        <f>IF(X2145&lt;&gt;"",X2145,"")</f>
        <v/>
      </c>
      <c r="AM2145" s="14">
        <f>IF(Y2145&lt;&gt;"",Y2145,"")</f>
        <v/>
      </c>
      <c r="AN2145" s="14">
        <f>IF(OR(AL2145="",AM2145=""),"",AL2145-AM2145)</f>
        <v/>
      </c>
      <c r="AO2145">
        <f>IF(AN2145="","",IF(AN2145&gt;0,"Bullish","Bearish"))</f>
        <v/>
      </c>
      <c r="AP2145">
        <f>IF(AO2145="",AP2144,AO2145)</f>
        <v/>
      </c>
      <c r="AQ2145" s="14">
        <f>IF(AB2145&lt;&gt;"",AB2145,"")</f>
        <v/>
      </c>
      <c r="AR2145" s="14">
        <f>IF(AD2145&lt;&gt;"",AD2145,"")</f>
        <v/>
      </c>
      <c r="AS2145">
        <f>IF(AS2144+1=13,1,AS2144+1)</f>
        <v/>
      </c>
      <c r="AT2145">
        <f>IFERROR(IF(SLOPE($AQ$2126:$AQ$2137,$AS$2126:$AS$2137)&gt;0,MIN(3,ABS(SLOPE($AQ$2126:$AQ$2137,$AS$2126:$AS$2137))),IF(SLOPE($AQ$2126:$AQ$2137,$AS$2126:$AS$2137)&lt;-0.5,-0.5,0)),0)</f>
        <v/>
      </c>
      <c r="AU2145">
        <f>IFERROR(IF(SLOPE($AR$2126:$AR$2137,$AS$2126:$AS$2137)&lt;0,MAX(-3,-ABS(SLOPE($AR$2126:$AR$2137,$AS$2126:$AS$2137))),IF(SLOPE($AR$2126:$AR$2137,$AS$2126:$AS$2137)&gt;0.5,0.5,0)),0)</f>
        <v/>
      </c>
      <c r="AV2145">
        <f>($AQ$2138+(AT2145*(AS2145-1)))</f>
        <v/>
      </c>
      <c r="AW2145">
        <f>($AR$2138+(AU2145*(AS2145-1)))</f>
        <v/>
      </c>
      <c r="AX2145">
        <f>IF(AT2145&gt;0,AV2145+AT2145,AV2145)</f>
        <v/>
      </c>
      <c r="AY2145">
        <f>IF(AU2145&lt;0,AW2145+AU2145,AW2145)</f>
        <v/>
      </c>
      <c r="BA2145" s="14">
        <f>IFERROR(AX2145-AQ2145,"")</f>
        <v/>
      </c>
      <c r="BB2145" s="14">
        <f>IFERROR(AY2145-AR2145,"")</f>
        <v/>
      </c>
      <c r="BD2145">
        <f>AH2145</f>
        <v/>
      </c>
      <c r="BE2145">
        <f>AI2145</f>
        <v/>
      </c>
      <c r="BF2145">
        <f>AJ2145</f>
        <v/>
      </c>
      <c r="BG2145" s="14">
        <f>L2145</f>
        <v/>
      </c>
      <c r="BH2145" s="14">
        <f>IF(X2145="","",X2145)</f>
        <v/>
      </c>
      <c r="BI2145" s="14">
        <f>IF(Y2145="","",Y2145)</f>
        <v/>
      </c>
      <c r="BJ2145">
        <f>Z2145</f>
        <v/>
      </c>
      <c r="BK2145">
        <f>AA2145</f>
        <v/>
      </c>
      <c r="BL2145">
        <f>IFERROR(AX2145,"")</f>
        <v/>
      </c>
      <c r="BM2145">
        <f>IFERROR(AY2145,"")</f>
        <v/>
      </c>
    </row>
    <row r="2146" ht="14.25" customHeight="1">
      <c r="A2146">
        <f>ALGLIB_SSA_XAUUSD!AA2146</f>
        <v/>
      </c>
      <c r="B2146">
        <f>IF($A2146="","",INDEX(ALGLIB_SSA_XAUUSD!$B$2:$B$2401,MATCH($A2146,ALGLIB_SSA_XAUUSD!$A$2:$A$2401,1)))</f>
        <v/>
      </c>
      <c r="C2146">
        <f>IF($A2146="","",INDEX(ALGLIB_SSA_XAUUSD!$C$2:$C$2401,MATCH($A2146,ALGLIB_SSA_XAUUSD!$A$2:$A$2401,1)))</f>
        <v/>
      </c>
      <c r="D2146" s="14">
        <f>IF($A2146="","",INT((ROW()-2)/12)+1)</f>
        <v/>
      </c>
      <c r="E2146" s="14">
        <f>IF(AND(E2150&lt;&gt;"",D2150=D2138+1),E2138+(E2150-E2138)*8/12,"")</f>
        <v/>
      </c>
      <c r="F2146" s="14">
        <f>IF(AND(F2150&lt;&gt;"",D2150=D2138+1),F2138+(F2150-F2138)*8/12,"")</f>
        <v/>
      </c>
      <c r="G2146" s="14">
        <f>IF(AND(G2150&lt;&gt;"",D2150=D2138+1),G2138+(G2150-G2138)*8/12,"")</f>
        <v/>
      </c>
      <c r="H2146" s="14">
        <f>IF(AND(H2150&lt;&gt;"",D2150=D2138+1),H2138+(H2150-H2138)*8/12,"")</f>
        <v/>
      </c>
      <c r="I2146" s="14">
        <f>IF(AND(L2150&lt;&gt;"",D2150=D2138+1),I2138+(I2150-I2138)*8/12,"")</f>
        <v/>
      </c>
      <c r="J2146">
        <f>_xlfn.XLOOKUP($A2146,ALGLIB_SSA_XAUUSD!$AA$2:$AA$2401,ALGLIB_SSA_XAUUSD!$P$2:$P$2401,"",0)</f>
        <v/>
      </c>
      <c r="K2146">
        <f>_xlfn.XLOOKUP($A2146,ALGLIB_SSA_XAUUSD!$AA$2:$AA$2401,ALGLIB_SSA_XAUUSD!$Q$2:$Q$2401,"",0)</f>
        <v/>
      </c>
      <c r="L2146">
        <f>_xlfn.XLOOKUP($A2146,ALGLIB_SSA_XAUUSD!$AA$2:$AA$2401,ALGLIB_SSA_XAUUSD!$R$2:$R$2401,"",0)</f>
        <v/>
      </c>
      <c r="M2146">
        <f>_xlfn.XLOOKUP($A2146,ALGLIB_SSA_XAUUSD!$AA$2:$AA$2401,ALGLIB_SSA_XAUUSD!$S$2:$S$2401,"",0)</f>
        <v/>
      </c>
      <c r="N2146">
        <f>_xlfn.XLOOKUP($A2146,ALGLIB_SSA_XAUUSD!$AA$2:$AA$2401,ALGLIB_SSA_XAUUSD!$T$2:$T$2401,"",0)</f>
        <v/>
      </c>
      <c r="O2146">
        <f>_xlfn.XLOOKUP($A2146,ALGLIB_SSA_XAUUSD!$AA$2:$AA$2401,ALGLIB_SSA_XAUUSD!$U$2:$U$2401,"",0)</f>
        <v/>
      </c>
      <c r="P2146">
        <f>_xlfn.XLOOKUP($A2146,ALGLIB_SSA_XAUUSD!$AA$2:$AA$2401,ALGLIB_SSA_XAUUSD!$V$2:$V$2401,"",0)</f>
        <v/>
      </c>
      <c r="S2146">
        <f>A2146</f>
        <v/>
      </c>
      <c r="T2146">
        <f>J2146</f>
        <v/>
      </c>
      <c r="U2146">
        <f>K2146</f>
        <v/>
      </c>
      <c r="V2146" s="14">
        <f>IF($A2146="","",MOD(ROW()-2,12)+1)</f>
        <v/>
      </c>
      <c r="W2146">
        <f>L2146</f>
        <v/>
      </c>
      <c r="X2146" s="14">
        <f>IF(F2146="","",F2146)</f>
        <v/>
      </c>
      <c r="Y2146" s="14">
        <f>IF(G2146="","",G2146)</f>
        <v/>
      </c>
      <c r="Z2146">
        <f>M2146</f>
        <v/>
      </c>
      <c r="AA2146">
        <f>N2146</f>
        <v/>
      </c>
      <c r="AB2146" s="14">
        <f>IF(H2146="","",H2146)</f>
        <v/>
      </c>
      <c r="AC2146">
        <f>O2146</f>
        <v/>
      </c>
      <c r="AD2146" s="14">
        <f>IF(I2146="","",I2146)</f>
        <v/>
      </c>
      <c r="AE2146">
        <f>P2146</f>
        <v/>
      </c>
      <c r="AH2146">
        <f>IF(S2146&lt;&gt;"",S2146,AH2145+900)</f>
        <v/>
      </c>
      <c r="AI2146">
        <f>IF(T2146&lt;&gt;"",T2146,AI2145)</f>
        <v/>
      </c>
      <c r="AJ2146">
        <f>IF(U2146&lt;&gt;"",U2146,AJ2145)</f>
        <v/>
      </c>
      <c r="AK2146">
        <f>IF(W2146&lt;&gt;"",W2146,"")</f>
        <v/>
      </c>
      <c r="AL2146" s="14">
        <f>IF(X2146&lt;&gt;"",X2146,"")</f>
        <v/>
      </c>
      <c r="AM2146" s="14">
        <f>IF(Y2146&lt;&gt;"",Y2146,"")</f>
        <v/>
      </c>
      <c r="AN2146" s="14">
        <f>IF(OR(AL2146="",AM2146=""),"",AL2146-AM2146)</f>
        <v/>
      </c>
      <c r="AO2146">
        <f>IF(AN2146="","",IF(AN2146&gt;0,"Bullish","Bearish"))</f>
        <v/>
      </c>
      <c r="AP2146">
        <f>IF(AO2146="",AP2145,AO2146)</f>
        <v/>
      </c>
      <c r="AQ2146" s="14">
        <f>IF(AB2146&lt;&gt;"",AB2146,"")</f>
        <v/>
      </c>
      <c r="AR2146" s="14">
        <f>IF(AD2146&lt;&gt;"",AD2146,"")</f>
        <v/>
      </c>
      <c r="AS2146">
        <f>IF(AS2145+1=13,1,AS2145+1)</f>
        <v/>
      </c>
      <c r="AT2146">
        <f>IFERROR(IF(SLOPE($AQ$2126:$AQ$2137,$AS$2126:$AS$2137)&gt;0,MIN(3,ABS(SLOPE($AQ$2126:$AQ$2137,$AS$2126:$AS$2137))),IF(SLOPE($AQ$2126:$AQ$2137,$AS$2126:$AS$2137)&lt;-0.5,-0.5,0)),0)</f>
        <v/>
      </c>
      <c r="AU2146">
        <f>IFERROR(IF(SLOPE($AR$2126:$AR$2137,$AS$2126:$AS$2137)&lt;0,MAX(-3,-ABS(SLOPE($AR$2126:$AR$2137,$AS$2126:$AS$2137))),IF(SLOPE($AR$2126:$AR$2137,$AS$2126:$AS$2137)&gt;0.5,0.5,0)),0)</f>
        <v/>
      </c>
      <c r="AV2146">
        <f>($AQ$2138+(AT2146*(AS2146-1)))</f>
        <v/>
      </c>
      <c r="AW2146">
        <f>($AR$2138+(AU2146*(AS2146-1)))</f>
        <v/>
      </c>
      <c r="AX2146">
        <f>IF(AT2146&gt;0,AV2146+AT2146,AV2146)</f>
        <v/>
      </c>
      <c r="AY2146">
        <f>IF(AU2146&lt;0,AW2146+AU2146,AW2146)</f>
        <v/>
      </c>
      <c r="BA2146" s="14">
        <f>IFERROR(AX2146-AQ2146,"")</f>
        <v/>
      </c>
      <c r="BB2146" s="14">
        <f>IFERROR(AY2146-AR2146,"")</f>
        <v/>
      </c>
      <c r="BD2146">
        <f>AH2146</f>
        <v/>
      </c>
      <c r="BE2146">
        <f>AI2146</f>
        <v/>
      </c>
      <c r="BF2146">
        <f>AJ2146</f>
        <v/>
      </c>
      <c r="BG2146" s="14">
        <f>L2146</f>
        <v/>
      </c>
      <c r="BH2146" s="14">
        <f>IF(X2146="","",X2146)</f>
        <v/>
      </c>
      <c r="BI2146" s="14">
        <f>IF(Y2146="","",Y2146)</f>
        <v/>
      </c>
      <c r="BJ2146">
        <f>Z2146</f>
        <v/>
      </c>
      <c r="BK2146">
        <f>AA2146</f>
        <v/>
      </c>
      <c r="BL2146">
        <f>IFERROR(AX2146,"")</f>
        <v/>
      </c>
      <c r="BM2146">
        <f>IFERROR(AY2146,"")</f>
        <v/>
      </c>
    </row>
    <row r="2147" ht="14.25" customHeight="1">
      <c r="A2147">
        <f>ALGLIB_SSA_XAUUSD!AA2147</f>
        <v/>
      </c>
      <c r="B2147">
        <f>IF($A2147="","",INDEX(ALGLIB_SSA_XAUUSD!$B$2:$B$2401,MATCH($A2147,ALGLIB_SSA_XAUUSD!$A$2:$A$2401,1)))</f>
        <v/>
      </c>
      <c r="C2147">
        <f>IF($A2147="","",INDEX(ALGLIB_SSA_XAUUSD!$C$2:$C$2401,MATCH($A2147,ALGLIB_SSA_XAUUSD!$A$2:$A$2401,1)))</f>
        <v/>
      </c>
      <c r="D2147" s="14">
        <f>IF($A2147="","",INT((ROW()-2)/12)+1)</f>
        <v/>
      </c>
      <c r="E2147" s="14">
        <f>IF(AND(E2150&lt;&gt;"",D2150=D2138+1),E2138+(E2150-E2138)*9/12,"")</f>
        <v/>
      </c>
      <c r="F2147" s="14">
        <f>IF(AND(F2150&lt;&gt;"",D2150=D2138+1),F2138+(F2150-F2138)*9/12,"")</f>
        <v/>
      </c>
      <c r="G2147" s="14">
        <f>IF(AND(G2150&lt;&gt;"",D2150=D2138+1),G2138+(G2150-G2138)*9/12,"")</f>
        <v/>
      </c>
      <c r="H2147" s="14">
        <f>IF(AND(H2150&lt;&gt;"",D2150=D2138+1),H2138+(H2150-H2138)*9/12,"")</f>
        <v/>
      </c>
      <c r="I2147" s="14">
        <f>IF(AND(L2150&lt;&gt;"",D2150=D2138+1),I2138+(I2150-I2138)*9/12,"")</f>
        <v/>
      </c>
      <c r="J2147">
        <f>_xlfn.XLOOKUP($A2147,ALGLIB_SSA_XAUUSD!$AA$2:$AA$2401,ALGLIB_SSA_XAUUSD!$P$2:$P$2401,"",0)</f>
        <v/>
      </c>
      <c r="K2147">
        <f>_xlfn.XLOOKUP($A2147,ALGLIB_SSA_XAUUSD!$AA$2:$AA$2401,ALGLIB_SSA_XAUUSD!$Q$2:$Q$2401,"",0)</f>
        <v/>
      </c>
      <c r="L2147">
        <f>_xlfn.XLOOKUP($A2147,ALGLIB_SSA_XAUUSD!$AA$2:$AA$2401,ALGLIB_SSA_XAUUSD!$R$2:$R$2401,"",0)</f>
        <v/>
      </c>
      <c r="M2147">
        <f>_xlfn.XLOOKUP($A2147,ALGLIB_SSA_XAUUSD!$AA$2:$AA$2401,ALGLIB_SSA_XAUUSD!$S$2:$S$2401,"",0)</f>
        <v/>
      </c>
      <c r="N2147">
        <f>_xlfn.XLOOKUP($A2147,ALGLIB_SSA_XAUUSD!$AA$2:$AA$2401,ALGLIB_SSA_XAUUSD!$T$2:$T$2401,"",0)</f>
        <v/>
      </c>
      <c r="O2147">
        <f>_xlfn.XLOOKUP($A2147,ALGLIB_SSA_XAUUSD!$AA$2:$AA$2401,ALGLIB_SSA_XAUUSD!$U$2:$U$2401,"",0)</f>
        <v/>
      </c>
      <c r="P2147">
        <f>_xlfn.XLOOKUP($A2147,ALGLIB_SSA_XAUUSD!$AA$2:$AA$2401,ALGLIB_SSA_XAUUSD!$V$2:$V$2401,"",0)</f>
        <v/>
      </c>
      <c r="S2147">
        <f>A2147</f>
        <v/>
      </c>
      <c r="T2147">
        <f>J2147</f>
        <v/>
      </c>
      <c r="U2147">
        <f>K2147</f>
        <v/>
      </c>
      <c r="V2147" s="14">
        <f>IF($A2147="","",MOD(ROW()-2,12)+1)</f>
        <v/>
      </c>
      <c r="W2147">
        <f>L2147</f>
        <v/>
      </c>
      <c r="X2147" s="14">
        <f>IF(F2147="","",F2147)</f>
        <v/>
      </c>
      <c r="Y2147" s="14">
        <f>IF(G2147="","",G2147)</f>
        <v/>
      </c>
      <c r="Z2147">
        <f>M2147</f>
        <v/>
      </c>
      <c r="AA2147">
        <f>N2147</f>
        <v/>
      </c>
      <c r="AB2147" s="14">
        <f>IF(H2147="","",H2147)</f>
        <v/>
      </c>
      <c r="AC2147">
        <f>O2147</f>
        <v/>
      </c>
      <c r="AD2147" s="14">
        <f>IF(I2147="","",I2147)</f>
        <v/>
      </c>
      <c r="AE2147">
        <f>P2147</f>
        <v/>
      </c>
      <c r="AH2147">
        <f>IF(S2147&lt;&gt;"",S2147,AH2146+900)</f>
        <v/>
      </c>
      <c r="AI2147">
        <f>IF(T2147&lt;&gt;"",T2147,AI2146)</f>
        <v/>
      </c>
      <c r="AJ2147">
        <f>IF(U2147&lt;&gt;"",U2147,AJ2146)</f>
        <v/>
      </c>
      <c r="AK2147">
        <f>IF(W2147&lt;&gt;"",W2147,"")</f>
        <v/>
      </c>
      <c r="AL2147" s="14">
        <f>IF(X2147&lt;&gt;"",X2147,"")</f>
        <v/>
      </c>
      <c r="AM2147" s="14">
        <f>IF(Y2147&lt;&gt;"",Y2147,"")</f>
        <v/>
      </c>
      <c r="AN2147" s="14">
        <f>IF(OR(AL2147="",AM2147=""),"",AL2147-AM2147)</f>
        <v/>
      </c>
      <c r="AO2147">
        <f>IF(AN2147="","",IF(AN2147&gt;0,"Bullish","Bearish"))</f>
        <v/>
      </c>
      <c r="AP2147">
        <f>IF(AO2147="",AP2146,AO2147)</f>
        <v/>
      </c>
      <c r="AQ2147" s="14">
        <f>IF(AB2147&lt;&gt;"",AB2147,"")</f>
        <v/>
      </c>
      <c r="AR2147" s="14">
        <f>IF(AD2147&lt;&gt;"",AD2147,"")</f>
        <v/>
      </c>
      <c r="AS2147">
        <f>IF(AS2146+1=13,1,AS2146+1)</f>
        <v/>
      </c>
      <c r="AT2147">
        <f>IFERROR(IF(SLOPE($AQ$2126:$AQ$2137,$AS$2126:$AS$2137)&gt;0,MIN(3,ABS(SLOPE($AQ$2126:$AQ$2137,$AS$2126:$AS$2137))),IF(SLOPE($AQ$2126:$AQ$2137,$AS$2126:$AS$2137)&lt;-0.5,-0.5,0)),0)</f>
        <v/>
      </c>
      <c r="AU2147">
        <f>IFERROR(IF(SLOPE($AR$2126:$AR$2137,$AS$2126:$AS$2137)&lt;0,MAX(-3,-ABS(SLOPE($AR$2126:$AR$2137,$AS$2126:$AS$2137))),IF(SLOPE($AR$2126:$AR$2137,$AS$2126:$AS$2137)&gt;0.5,0.5,0)),0)</f>
        <v/>
      </c>
      <c r="AV2147">
        <f>($AQ$2138+(AT2147*(AS2147-1)))</f>
        <v/>
      </c>
      <c r="AW2147">
        <f>($AR$2138+(AU2147*(AS2147-1)))</f>
        <v/>
      </c>
      <c r="AX2147">
        <f>IF(AT2147&gt;0,AV2147+AT2147,AV2147)</f>
        <v/>
      </c>
      <c r="AY2147">
        <f>IF(AU2147&lt;0,AW2147+AU2147,AW2147)</f>
        <v/>
      </c>
      <c r="BA2147" s="14">
        <f>IFERROR(AX2147-AQ2147,"")</f>
        <v/>
      </c>
      <c r="BB2147" s="14">
        <f>IFERROR(AY2147-AR2147,"")</f>
        <v/>
      </c>
      <c r="BD2147">
        <f>AH2147</f>
        <v/>
      </c>
      <c r="BE2147">
        <f>AI2147</f>
        <v/>
      </c>
      <c r="BF2147">
        <f>AJ2147</f>
        <v/>
      </c>
      <c r="BG2147" s="14">
        <f>L2147</f>
        <v/>
      </c>
      <c r="BH2147" s="14">
        <f>IF(X2147="","",X2147)</f>
        <v/>
      </c>
      <c r="BI2147" s="14">
        <f>IF(Y2147="","",Y2147)</f>
        <v/>
      </c>
      <c r="BJ2147">
        <f>Z2147</f>
        <v/>
      </c>
      <c r="BK2147">
        <f>AA2147</f>
        <v/>
      </c>
      <c r="BL2147">
        <f>IFERROR(AX2147,"")</f>
        <v/>
      </c>
      <c r="BM2147">
        <f>IFERROR(AY2147,"")</f>
        <v/>
      </c>
    </row>
    <row r="2148" ht="14.25" customHeight="1">
      <c r="A2148">
        <f>ALGLIB_SSA_XAUUSD!AA2148</f>
        <v/>
      </c>
      <c r="B2148">
        <f>IF($A2148="","",INDEX(ALGLIB_SSA_XAUUSD!$B$2:$B$2401,MATCH($A2148,ALGLIB_SSA_XAUUSD!$A$2:$A$2401,1)))</f>
        <v/>
      </c>
      <c r="C2148">
        <f>IF($A2148="","",INDEX(ALGLIB_SSA_XAUUSD!$C$2:$C$2401,MATCH($A2148,ALGLIB_SSA_XAUUSD!$A$2:$A$2401,1)))</f>
        <v/>
      </c>
      <c r="D2148" s="14">
        <f>IF($A2148="","",INT((ROW()-2)/12)+1)</f>
        <v/>
      </c>
      <c r="E2148" s="14">
        <f>IF(AND(E2150&lt;&gt;"",D2150=D2138+1),E2138+(E2150-E2138)*10/12,"")</f>
        <v/>
      </c>
      <c r="F2148" s="14">
        <f>IF(AND(F2150&lt;&gt;"",D2150=D2138+1),F2138+(F2150-F2138)*10/12,"")</f>
        <v/>
      </c>
      <c r="G2148" s="14">
        <f>IF(AND(G2150&lt;&gt;"",D2150=D2138+1),G2138+(G2150-G2138)*10/12,"")</f>
        <v/>
      </c>
      <c r="H2148" s="14">
        <f>IF(AND(H2150&lt;&gt;"",D2150=D2138+1),H2138+(H2150-H2138)*10/12,"")</f>
        <v/>
      </c>
      <c r="I2148" s="14">
        <f>IF(AND(L2150&lt;&gt;"",D2150=D2138+1),I2138+(I2150-I2138)*10/12,"")</f>
        <v/>
      </c>
      <c r="J2148">
        <f>_xlfn.XLOOKUP($A2148,ALGLIB_SSA_XAUUSD!$AA$2:$AA$2401,ALGLIB_SSA_XAUUSD!$P$2:$P$2401,"",0)</f>
        <v/>
      </c>
      <c r="K2148">
        <f>_xlfn.XLOOKUP($A2148,ALGLIB_SSA_XAUUSD!$AA$2:$AA$2401,ALGLIB_SSA_XAUUSD!$Q$2:$Q$2401,"",0)</f>
        <v/>
      </c>
      <c r="L2148">
        <f>_xlfn.XLOOKUP($A2148,ALGLIB_SSA_XAUUSD!$AA$2:$AA$2401,ALGLIB_SSA_XAUUSD!$R$2:$R$2401,"",0)</f>
        <v/>
      </c>
      <c r="M2148">
        <f>_xlfn.XLOOKUP($A2148,ALGLIB_SSA_XAUUSD!$AA$2:$AA$2401,ALGLIB_SSA_XAUUSD!$S$2:$S$2401,"",0)</f>
        <v/>
      </c>
      <c r="N2148">
        <f>_xlfn.XLOOKUP($A2148,ALGLIB_SSA_XAUUSD!$AA$2:$AA$2401,ALGLIB_SSA_XAUUSD!$T$2:$T$2401,"",0)</f>
        <v/>
      </c>
      <c r="O2148">
        <f>_xlfn.XLOOKUP($A2148,ALGLIB_SSA_XAUUSD!$AA$2:$AA$2401,ALGLIB_SSA_XAUUSD!$U$2:$U$2401,"",0)</f>
        <v/>
      </c>
      <c r="P2148">
        <f>_xlfn.XLOOKUP($A2148,ALGLIB_SSA_XAUUSD!$AA$2:$AA$2401,ALGLIB_SSA_XAUUSD!$V$2:$V$2401,"",0)</f>
        <v/>
      </c>
      <c r="S2148">
        <f>A2148</f>
        <v/>
      </c>
      <c r="T2148">
        <f>J2148</f>
        <v/>
      </c>
      <c r="U2148">
        <f>K2148</f>
        <v/>
      </c>
      <c r="V2148" s="14">
        <f>IF($A2148="","",MOD(ROW()-2,12)+1)</f>
        <v/>
      </c>
      <c r="W2148">
        <f>L2148</f>
        <v/>
      </c>
      <c r="X2148" s="14">
        <f>IF(F2148="","",F2148)</f>
        <v/>
      </c>
      <c r="Y2148" s="14">
        <f>IF(G2148="","",G2148)</f>
        <v/>
      </c>
      <c r="Z2148">
        <f>M2148</f>
        <v/>
      </c>
      <c r="AA2148">
        <f>N2148</f>
        <v/>
      </c>
      <c r="AB2148" s="14">
        <f>IF(H2148="","",H2148)</f>
        <v/>
      </c>
      <c r="AC2148">
        <f>O2148</f>
        <v/>
      </c>
      <c r="AD2148" s="14">
        <f>IF(I2148="","",I2148)</f>
        <v/>
      </c>
      <c r="AE2148">
        <f>P2148</f>
        <v/>
      </c>
      <c r="AH2148">
        <f>IF(S2148&lt;&gt;"",S2148,AH2147+900)</f>
        <v/>
      </c>
      <c r="AI2148">
        <f>IF(T2148&lt;&gt;"",T2148,AI2147)</f>
        <v/>
      </c>
      <c r="AJ2148">
        <f>IF(U2148&lt;&gt;"",U2148,AJ2147)</f>
        <v/>
      </c>
      <c r="AK2148">
        <f>IF(W2148&lt;&gt;"",W2148,"")</f>
        <v/>
      </c>
      <c r="AL2148" s="14">
        <f>IF(X2148&lt;&gt;"",X2148,"")</f>
        <v/>
      </c>
      <c r="AM2148" s="14">
        <f>IF(Y2148&lt;&gt;"",Y2148,"")</f>
        <v/>
      </c>
      <c r="AN2148" s="14">
        <f>IF(OR(AL2148="",AM2148=""),"",AL2148-AM2148)</f>
        <v/>
      </c>
      <c r="AO2148">
        <f>IF(AN2148="","",IF(AN2148&gt;0,"Bullish","Bearish"))</f>
        <v/>
      </c>
      <c r="AP2148">
        <f>IF(AO2148="",AP2147,AO2148)</f>
        <v/>
      </c>
      <c r="AQ2148" s="14">
        <f>IF(AB2148&lt;&gt;"",AB2148,"")</f>
        <v/>
      </c>
      <c r="AR2148" s="14">
        <f>IF(AD2148&lt;&gt;"",AD2148,"")</f>
        <v/>
      </c>
      <c r="AS2148">
        <f>IF(AS2147+1=13,1,AS2147+1)</f>
        <v/>
      </c>
      <c r="AT2148">
        <f>IFERROR(IF(SLOPE($AQ$2126:$AQ$2137,$AS$2126:$AS$2137)&gt;0,MIN(3,ABS(SLOPE($AQ$2126:$AQ$2137,$AS$2126:$AS$2137))),IF(SLOPE($AQ$2126:$AQ$2137,$AS$2126:$AS$2137)&lt;-0.5,-0.5,0)),0)</f>
        <v/>
      </c>
      <c r="AU2148">
        <f>IFERROR(IF(SLOPE($AR$2126:$AR$2137,$AS$2126:$AS$2137)&lt;0,MAX(-3,-ABS(SLOPE($AR$2126:$AR$2137,$AS$2126:$AS$2137))),IF(SLOPE($AR$2126:$AR$2137,$AS$2126:$AS$2137)&gt;0.5,0.5,0)),0)</f>
        <v/>
      </c>
      <c r="AV2148">
        <f>($AQ$2138+(AT2148*(AS2148-1)))</f>
        <v/>
      </c>
      <c r="AW2148">
        <f>($AR$2138+(AU2148*(AS2148-1)))</f>
        <v/>
      </c>
      <c r="AX2148">
        <f>IF(AT2148&gt;0,AV2148+AT2148,AV2148)</f>
        <v/>
      </c>
      <c r="AY2148">
        <f>IF(AU2148&lt;0,AW2148+AU2148,AW2148)</f>
        <v/>
      </c>
      <c r="BA2148" s="14">
        <f>IFERROR(AX2148-AQ2148,"")</f>
        <v/>
      </c>
      <c r="BB2148" s="14">
        <f>IFERROR(AY2148-AR2148,"")</f>
        <v/>
      </c>
      <c r="BD2148">
        <f>AH2148</f>
        <v/>
      </c>
      <c r="BE2148">
        <f>AI2148</f>
        <v/>
      </c>
      <c r="BF2148">
        <f>AJ2148</f>
        <v/>
      </c>
      <c r="BG2148" s="14">
        <f>L2148</f>
        <v/>
      </c>
      <c r="BH2148" s="14">
        <f>IF(X2148="","",X2148)</f>
        <v/>
      </c>
      <c r="BI2148" s="14">
        <f>IF(Y2148="","",Y2148)</f>
        <v/>
      </c>
      <c r="BJ2148">
        <f>Z2148</f>
        <v/>
      </c>
      <c r="BK2148">
        <f>AA2148</f>
        <v/>
      </c>
      <c r="BL2148">
        <f>IFERROR(AX2148,"")</f>
        <v/>
      </c>
      <c r="BM2148">
        <f>IFERROR(AY2148,"")</f>
        <v/>
      </c>
    </row>
    <row r="2149" ht="14.25" customHeight="1">
      <c r="A2149">
        <f>ALGLIB_SSA_XAUUSD!AA2149</f>
        <v/>
      </c>
      <c r="B2149">
        <f>IF($A2149="","",INDEX(ALGLIB_SSA_XAUUSD!$B$2:$B$2401,MATCH($A2149,ALGLIB_SSA_XAUUSD!$A$2:$A$2401,1)))</f>
        <v/>
      </c>
      <c r="C2149">
        <f>IF($A2149="","",INDEX(ALGLIB_SSA_XAUUSD!$C$2:$C$2401,MATCH($A2149,ALGLIB_SSA_XAUUSD!$A$2:$A$2401,1)))</f>
        <v/>
      </c>
      <c r="D2149" s="14">
        <f>IF($A2149="","",INT((ROW()-2)/12)+1)</f>
        <v/>
      </c>
      <c r="E2149" s="14">
        <f>IF(AND(E2150&lt;&gt;"",D2150=D2138+1),E2138+(E2150-E2138)*11/12,"")</f>
        <v/>
      </c>
      <c r="F2149" s="14">
        <f>IF(AND(F2150&lt;&gt;"",D2150=D2138+1),F2138+(F2150-F2138)*11/12,"")</f>
        <v/>
      </c>
      <c r="G2149" s="14">
        <f>IF(AND(G2150&lt;&gt;"",D2150=D2138+1),G2138+(G2150-G2138)*11/12,"")</f>
        <v/>
      </c>
      <c r="H2149" s="14">
        <f>IF(AND(H2150&lt;&gt;"",D2150=D2138+1),H2138+(H2150-H2138)*11/12,"")</f>
        <v/>
      </c>
      <c r="I2149" s="14">
        <f>IF(AND(L2150&lt;&gt;"",D2150=D2138+1),I2138+(I2150-I2138)*11/12,"")</f>
        <v/>
      </c>
      <c r="J2149">
        <f>_xlfn.XLOOKUP($A2149,ALGLIB_SSA_XAUUSD!$AA$2:$AA$2401,ALGLIB_SSA_XAUUSD!$P$2:$P$2401,"",0)</f>
        <v/>
      </c>
      <c r="K2149">
        <f>_xlfn.XLOOKUP($A2149,ALGLIB_SSA_XAUUSD!$AA$2:$AA$2401,ALGLIB_SSA_XAUUSD!$Q$2:$Q$2401,"",0)</f>
        <v/>
      </c>
      <c r="L2149">
        <f>_xlfn.XLOOKUP($A2149,ALGLIB_SSA_XAUUSD!$AA$2:$AA$2401,ALGLIB_SSA_XAUUSD!$R$2:$R$2401,"",0)</f>
        <v/>
      </c>
      <c r="M2149">
        <f>_xlfn.XLOOKUP($A2149,ALGLIB_SSA_XAUUSD!$AA$2:$AA$2401,ALGLIB_SSA_XAUUSD!$S$2:$S$2401,"",0)</f>
        <v/>
      </c>
      <c r="N2149">
        <f>_xlfn.XLOOKUP($A2149,ALGLIB_SSA_XAUUSD!$AA$2:$AA$2401,ALGLIB_SSA_XAUUSD!$T$2:$T$2401,"",0)</f>
        <v/>
      </c>
      <c r="O2149">
        <f>_xlfn.XLOOKUP($A2149,ALGLIB_SSA_XAUUSD!$AA$2:$AA$2401,ALGLIB_SSA_XAUUSD!$U$2:$U$2401,"",0)</f>
        <v/>
      </c>
      <c r="P2149">
        <f>_xlfn.XLOOKUP($A2149,ALGLIB_SSA_XAUUSD!$AA$2:$AA$2401,ALGLIB_SSA_XAUUSD!$V$2:$V$2401,"",0)</f>
        <v/>
      </c>
      <c r="S2149">
        <f>A2149</f>
        <v/>
      </c>
      <c r="T2149">
        <f>J2149</f>
        <v/>
      </c>
      <c r="U2149">
        <f>K2149</f>
        <v/>
      </c>
      <c r="V2149" s="14">
        <f>IF($A2149="","",MOD(ROW()-2,12)+1)</f>
        <v/>
      </c>
      <c r="W2149">
        <f>L2149</f>
        <v/>
      </c>
      <c r="X2149" s="14">
        <f>IF(F2149="","",F2149)</f>
        <v/>
      </c>
      <c r="Y2149" s="14">
        <f>IF(G2149="","",G2149)</f>
        <v/>
      </c>
      <c r="Z2149">
        <f>M2149</f>
        <v/>
      </c>
      <c r="AA2149">
        <f>N2149</f>
        <v/>
      </c>
      <c r="AB2149" s="14">
        <f>IF(H2149="","",H2149)</f>
        <v/>
      </c>
      <c r="AC2149">
        <f>O2149</f>
        <v/>
      </c>
      <c r="AD2149" s="14">
        <f>IF(I2149="","",I2149)</f>
        <v/>
      </c>
      <c r="AE2149">
        <f>P2149</f>
        <v/>
      </c>
      <c r="AH2149">
        <f>IF(S2149&lt;&gt;"",S2149,AH2148+900)</f>
        <v/>
      </c>
      <c r="AI2149">
        <f>IF(T2149&lt;&gt;"",T2149,AI2148)</f>
        <v/>
      </c>
      <c r="AJ2149">
        <f>IF(U2149&lt;&gt;"",U2149,AJ2148)</f>
        <v/>
      </c>
      <c r="AK2149">
        <f>IF(W2149&lt;&gt;"",W2149,"")</f>
        <v/>
      </c>
      <c r="AL2149" s="14">
        <f>IF(X2149&lt;&gt;"",X2149,"")</f>
        <v/>
      </c>
      <c r="AM2149" s="14">
        <f>IF(Y2149&lt;&gt;"",Y2149,"")</f>
        <v/>
      </c>
      <c r="AN2149" s="14">
        <f>IF(OR(AL2149="",AM2149=""),"",AL2149-AM2149)</f>
        <v/>
      </c>
      <c r="AO2149">
        <f>IF(AN2149="","",IF(AN2149&gt;0,"Bullish","Bearish"))</f>
        <v/>
      </c>
      <c r="AP2149">
        <f>IF(AO2149="",AP2148,AO2149)</f>
        <v/>
      </c>
      <c r="AQ2149" s="14">
        <f>IF(AB2149&lt;&gt;"",AB2149,"")</f>
        <v/>
      </c>
      <c r="AR2149" s="14">
        <f>IF(AD2149&lt;&gt;"",AD2149,"")</f>
        <v/>
      </c>
      <c r="AS2149">
        <f>IF(AS2148+1=13,1,AS2148+1)</f>
        <v/>
      </c>
      <c r="AT2149">
        <f>IFERROR(IF(SLOPE($AQ$2126:$AQ$2137,$AS$2126:$AS$2137)&gt;0,MIN(3,ABS(SLOPE($AQ$2126:$AQ$2137,$AS$2126:$AS$2137))),IF(SLOPE($AQ$2126:$AQ$2137,$AS$2126:$AS$2137)&lt;-0.5,-0.5,0)),0)</f>
        <v/>
      </c>
      <c r="AU2149">
        <f>IFERROR(IF(SLOPE($AR$2126:$AR$2137,$AS$2126:$AS$2137)&lt;0,MAX(-3,-ABS(SLOPE($AR$2126:$AR$2137,$AS$2126:$AS$2137))),IF(SLOPE($AR$2126:$AR$2137,$AS$2126:$AS$2137)&gt;0.5,0.5,0)),0)</f>
        <v/>
      </c>
      <c r="AV2149">
        <f>($AQ$2138+(AT2149*(AS2149-1)))</f>
        <v/>
      </c>
      <c r="AW2149">
        <f>($AR$2138+(AU2149*(AS2149-1)))</f>
        <v/>
      </c>
      <c r="AX2149">
        <f>IF(AT2149&gt;0,AV2149+AT2149,AV2149)</f>
        <v/>
      </c>
      <c r="AY2149">
        <f>IF(AU2149&lt;0,AW2149+AU2149,AW2149)</f>
        <v/>
      </c>
      <c r="BA2149" s="14">
        <f>IFERROR(AX2149-AQ2149,"")</f>
        <v/>
      </c>
      <c r="BB2149" s="14">
        <f>IFERROR(AY2149-AR2149,"")</f>
        <v/>
      </c>
      <c r="BD2149">
        <f>AH2149</f>
        <v/>
      </c>
      <c r="BE2149">
        <f>AI2149</f>
        <v/>
      </c>
      <c r="BF2149">
        <f>AJ2149</f>
        <v/>
      </c>
      <c r="BG2149" s="14">
        <f>L2149</f>
        <v/>
      </c>
      <c r="BH2149" s="14">
        <f>IF(X2149="","",X2149)</f>
        <v/>
      </c>
      <c r="BI2149" s="14">
        <f>IF(Y2149="","",Y2149)</f>
        <v/>
      </c>
      <c r="BJ2149">
        <f>Z2149</f>
        <v/>
      </c>
      <c r="BK2149">
        <f>AA2149</f>
        <v/>
      </c>
      <c r="BL2149">
        <f>IFERROR(AX2149,"")</f>
        <v/>
      </c>
      <c r="BM2149">
        <f>IFERROR(AY2149,"")</f>
        <v/>
      </c>
    </row>
    <row r="2150" ht="14.25" customHeight="1">
      <c r="A2150">
        <f>ALGLIB_SSA_XAUUSD!AA2150</f>
        <v/>
      </c>
      <c r="B2150">
        <f>IF($A2150="","",INDEX(ALGLIB_SSA_XAUUSD!$B$2:$B$2401,MATCH($A2150,ALGLIB_SSA_XAUUSD!$A$2:$A$2401,1)))</f>
        <v/>
      </c>
      <c r="C2150">
        <f>IF($A2150="","",INDEX(ALGLIB_SSA_XAUUSD!$C$2:$C$2401,MATCH($A2150,ALGLIB_SSA_XAUUSD!$A$2:$A$2401,1)))</f>
        <v/>
      </c>
      <c r="D2150" s="14">
        <f>IF($A2150="","",INT((ROW()-2)/12)+1)</f>
        <v/>
      </c>
      <c r="E2150" s="14">
        <f>IF($A2150="","",INDEX(ALGLIB_SSA_XAUUSD!$D$2:$D$2401,MATCH($A2150,ALGLIB_SSA_XAUUSD!$A$2:$A$2401,1)))</f>
        <v/>
      </c>
      <c r="F2150" s="14">
        <f>IF($A2150="","",INDEX(ALGLIB_SSA_XAUUSD!$E$2:$E$2401,MATCH($A2150,ALGLIB_SSA_XAUUSD!$A$2:$A$2401,1)))</f>
        <v/>
      </c>
      <c r="G2150" s="14">
        <f>IF($A2150="","",INDEX(ALGLIB_SSA_XAUUSD!$F$2:$F$2401,MATCH($A2150,ALGLIB_SSA_XAUUSD!$A$2:$A$2401,1)))</f>
        <v/>
      </c>
      <c r="H2150" s="14">
        <f>IF($A2150="","",INDEX(ALGLIB_SSA_XAUUSD!$G$2:$G$2401,MATCH($A2150,ALGLIB_SSA_XAUUSD!$A$2:$A$2401,1)))</f>
        <v/>
      </c>
      <c r="I2150" s="14">
        <f>IF($A2150="","",INDEX(ALGLIB_SSA_XAUUSD!$H$2:$H$2401,MATCH($A2150,ALGLIB_SSA_XAUUSD!$A$2:$A$2401,1)))</f>
        <v/>
      </c>
      <c r="J2150">
        <f>_xlfn.XLOOKUP($A2150,ALGLIB_SSA_XAUUSD!$AA$2:$AA$2401,ALGLIB_SSA_XAUUSD!$P$2:$P$2401,"",0)</f>
        <v/>
      </c>
      <c r="K2150">
        <f>_xlfn.XLOOKUP($A2150,ALGLIB_SSA_XAUUSD!$AA$2:$AA$2401,ALGLIB_SSA_XAUUSD!$Q$2:$Q$2401,"",0)</f>
        <v/>
      </c>
      <c r="L2150">
        <f>_xlfn.XLOOKUP($A2150,ALGLIB_SSA_XAUUSD!$AA$2:$AA$2401,ALGLIB_SSA_XAUUSD!$R$2:$R$2401,"",0)</f>
        <v/>
      </c>
      <c r="M2150">
        <f>_xlfn.XLOOKUP($A2150,ALGLIB_SSA_XAUUSD!$AA$2:$AA$2401,ALGLIB_SSA_XAUUSD!$S$2:$S$2401,"",0)</f>
        <v/>
      </c>
      <c r="N2150">
        <f>_xlfn.XLOOKUP($A2150,ALGLIB_SSA_XAUUSD!$AA$2:$AA$2401,ALGLIB_SSA_XAUUSD!$T$2:$T$2401,"",0)</f>
        <v/>
      </c>
      <c r="O2150">
        <f>_xlfn.XLOOKUP($A2150,ALGLIB_SSA_XAUUSD!$AA$2:$AA$2401,ALGLIB_SSA_XAUUSD!$U$2:$U$2401,"",0)</f>
        <v/>
      </c>
      <c r="P2150">
        <f>_xlfn.XLOOKUP($A2150,ALGLIB_SSA_XAUUSD!$AA$2:$AA$2401,ALGLIB_SSA_XAUUSD!$V$2:$V$2401,"",0)</f>
        <v/>
      </c>
      <c r="S2150">
        <f>A2150</f>
        <v/>
      </c>
      <c r="T2150">
        <f>J2150</f>
        <v/>
      </c>
      <c r="U2150">
        <f>K2150</f>
        <v/>
      </c>
      <c r="V2150" s="14">
        <f>IF($A2150="","",MOD(ROW()-2,12)+1)</f>
        <v/>
      </c>
      <c r="W2150">
        <f>L2150</f>
        <v/>
      </c>
      <c r="X2150" s="14">
        <f>IF(F2150="","",F2150)</f>
        <v/>
      </c>
      <c r="Y2150" s="14">
        <f>IF(G2150="","",G2150)</f>
        <v/>
      </c>
      <c r="Z2150">
        <f>M2150</f>
        <v/>
      </c>
      <c r="AA2150">
        <f>N2150</f>
        <v/>
      </c>
      <c r="AB2150" s="14">
        <f>IF(H2150="","",H2150)</f>
        <v/>
      </c>
      <c r="AC2150">
        <f>O2150</f>
        <v/>
      </c>
      <c r="AD2150" s="14">
        <f>IF(I2150="","",I2150)</f>
        <v/>
      </c>
      <c r="AE2150">
        <f>P2150</f>
        <v/>
      </c>
      <c r="AH2150">
        <f>IF(S2150&lt;&gt;"",S2150,AH2149+900)</f>
        <v/>
      </c>
      <c r="AI2150">
        <f>IF(T2150&lt;&gt;"",T2150,AI2149)</f>
        <v/>
      </c>
      <c r="AJ2150">
        <f>IF(U2150&lt;&gt;"",U2150,AJ2149)</f>
        <v/>
      </c>
      <c r="AK2150">
        <f>IF(W2150&lt;&gt;"",W2150,"")</f>
        <v/>
      </c>
      <c r="AL2150" s="14">
        <f>IF(X2150&lt;&gt;"",X2150,"")</f>
        <v/>
      </c>
      <c r="AM2150" s="14">
        <f>IF(Y2150&lt;&gt;"",Y2150,"")</f>
        <v/>
      </c>
      <c r="AN2150" s="14">
        <f>IF(OR(AL2150="",AM2150=""),"",AL2150-AM2150)</f>
        <v/>
      </c>
      <c r="AO2150">
        <f>IF(AN2150="","",IF(AN2150&gt;0,"Bullish","Bearish"))</f>
        <v/>
      </c>
      <c r="AP2150">
        <f>IF(AO2150="",AP2149,AO2150)</f>
        <v/>
      </c>
      <c r="AQ2150" s="14">
        <f>IF(AB2150&lt;&gt;"",AB2150,"")</f>
        <v/>
      </c>
      <c r="AR2150" s="14">
        <f>IF(AD2150&lt;&gt;"",AD2150,"")</f>
        <v/>
      </c>
      <c r="AS2150">
        <f>IF(AS2149+1=13,1,AS2149+1)</f>
        <v/>
      </c>
      <c r="AT2150">
        <f>IFERROR(IF(SLOPE($AQ$2138:$AQ$2149,$AS$2138:$AS$2149)&gt;0,MIN(3,ABS(SLOPE($AQ$2138:$AQ$2149,$AS$2138:$AS$2149))),IF(SLOPE($AQ$2138:$AQ$2149,$AS$2138:$AS$2149)&lt;-0.5,-0.5,0)),0)</f>
        <v/>
      </c>
      <c r="AU2150">
        <f>IFERROR(IF(SLOPE($AR$2138:$AR$2149,$AS$2138:$AS$2149)&lt;0,MAX(-3,-ABS(SLOPE($AR$2138:$AR$2149,$AS$2138:$AS$2149))),IF(SLOPE($AR$2138:$AR$2149,$AS$2138:$AS$2149)&gt;0.5,0.5,0)),0)</f>
        <v/>
      </c>
      <c r="AV2150">
        <f>($AQ$2150+(AT2150*(AS2150-1)))</f>
        <v/>
      </c>
      <c r="AW2150">
        <f>($AR$2150+(AU2150*(AS2150-1)))</f>
        <v/>
      </c>
      <c r="AX2150">
        <f>IF(AT2150&gt;0,AV2150+AT2150,AV2150)</f>
        <v/>
      </c>
      <c r="AY2150">
        <f>IF(AU2150&lt;0,AW2150+AU2150,AW2150)</f>
        <v/>
      </c>
      <c r="BA2150" s="14">
        <f>IFERROR(AX2150-AQ2150,"")</f>
        <v/>
      </c>
      <c r="BB2150" s="14">
        <f>IFERROR(AY2150-AR2150,"")</f>
        <v/>
      </c>
      <c r="BD2150">
        <f>AH2150</f>
        <v/>
      </c>
      <c r="BE2150">
        <f>AI2150</f>
        <v/>
      </c>
      <c r="BF2150">
        <f>AJ2150</f>
        <v/>
      </c>
      <c r="BG2150" s="14">
        <f>L2150</f>
        <v/>
      </c>
      <c r="BH2150" s="14">
        <f>IF(X2150="","",X2150)</f>
        <v/>
      </c>
      <c r="BI2150" s="14">
        <f>IF(Y2150="","",Y2150)</f>
        <v/>
      </c>
      <c r="BJ2150">
        <f>Z2150</f>
        <v/>
      </c>
      <c r="BK2150">
        <f>AA2150</f>
        <v/>
      </c>
      <c r="BL2150">
        <f>IFERROR(AX2150,"")</f>
        <v/>
      </c>
      <c r="BM2150">
        <f>IFERROR(AY2150,"")</f>
        <v/>
      </c>
    </row>
    <row r="2151" ht="14.25" customHeight="1">
      <c r="A2151">
        <f>ALGLIB_SSA_XAUUSD!AA2151</f>
        <v/>
      </c>
      <c r="B2151">
        <f>IF($A2151="","",INDEX(ALGLIB_SSA_XAUUSD!$B$2:$B$2401,MATCH($A2151,ALGLIB_SSA_XAUUSD!$A$2:$A$2401,1)))</f>
        <v/>
      </c>
      <c r="C2151">
        <f>IF($A2151="","",INDEX(ALGLIB_SSA_XAUUSD!$C$2:$C$2401,MATCH($A2151,ALGLIB_SSA_XAUUSD!$A$2:$A$2401,1)))</f>
        <v/>
      </c>
      <c r="D2151" s="14">
        <f>IF($A2151="","",INT((ROW()-2)/12)+1)</f>
        <v/>
      </c>
      <c r="E2151" s="14">
        <f>IF(AND(E2162&lt;&gt;"",D2162=D2150+1),E2150+(E2162-E2150)*1/12,"")</f>
        <v/>
      </c>
      <c r="F2151" s="14">
        <f>IF(AND(F2162&lt;&gt;"",D2162=D2150+1),F2150+(F2162-F2150)*1/12,"")</f>
        <v/>
      </c>
      <c r="G2151" s="14">
        <f>IF(AND(G2162&lt;&gt;"",D2162=D2150+1),G2150+(G2162-G2150)*1/12,"")</f>
        <v/>
      </c>
      <c r="H2151" s="14">
        <f>IF(AND(H2162&lt;&gt;"",D2162=D2150+1),H2150+(H2162-H2150)*1/12,"")</f>
        <v/>
      </c>
      <c r="I2151" s="14">
        <f>IF(AND(L2162&lt;&gt;"",D2162=D2150+1),I2150+(I2162-I2150)*1/12,"")</f>
        <v/>
      </c>
      <c r="J2151">
        <f>_xlfn.XLOOKUP($A2151,ALGLIB_SSA_XAUUSD!$AA$2:$AA$2401,ALGLIB_SSA_XAUUSD!$P$2:$P$2401,"",0)</f>
        <v/>
      </c>
      <c r="K2151">
        <f>_xlfn.XLOOKUP($A2151,ALGLIB_SSA_XAUUSD!$AA$2:$AA$2401,ALGLIB_SSA_XAUUSD!$Q$2:$Q$2401,"",0)</f>
        <v/>
      </c>
      <c r="L2151">
        <f>_xlfn.XLOOKUP($A2151,ALGLIB_SSA_XAUUSD!$AA$2:$AA$2401,ALGLIB_SSA_XAUUSD!$R$2:$R$2401,"",0)</f>
        <v/>
      </c>
      <c r="M2151">
        <f>_xlfn.XLOOKUP($A2151,ALGLIB_SSA_XAUUSD!$AA$2:$AA$2401,ALGLIB_SSA_XAUUSD!$S$2:$S$2401,"",0)</f>
        <v/>
      </c>
      <c r="N2151">
        <f>_xlfn.XLOOKUP($A2151,ALGLIB_SSA_XAUUSD!$AA$2:$AA$2401,ALGLIB_SSA_XAUUSD!$T$2:$T$2401,"",0)</f>
        <v/>
      </c>
      <c r="O2151">
        <f>_xlfn.XLOOKUP($A2151,ALGLIB_SSA_XAUUSD!$AA$2:$AA$2401,ALGLIB_SSA_XAUUSD!$U$2:$U$2401,"",0)</f>
        <v/>
      </c>
      <c r="P2151">
        <f>_xlfn.XLOOKUP($A2151,ALGLIB_SSA_XAUUSD!$AA$2:$AA$2401,ALGLIB_SSA_XAUUSD!$V$2:$V$2401,"",0)</f>
        <v/>
      </c>
      <c r="S2151">
        <f>A2151</f>
        <v/>
      </c>
      <c r="T2151">
        <f>J2151</f>
        <v/>
      </c>
      <c r="U2151">
        <f>K2151</f>
        <v/>
      </c>
      <c r="V2151" s="14">
        <f>IF($A2151="","",MOD(ROW()-2,12)+1)</f>
        <v/>
      </c>
      <c r="W2151">
        <f>L2151</f>
        <v/>
      </c>
      <c r="X2151" s="14">
        <f>IF(F2151="","",F2151)</f>
        <v/>
      </c>
      <c r="Y2151" s="14">
        <f>IF(G2151="","",G2151)</f>
        <v/>
      </c>
      <c r="Z2151">
        <f>M2151</f>
        <v/>
      </c>
      <c r="AA2151">
        <f>N2151</f>
        <v/>
      </c>
      <c r="AB2151" s="14">
        <f>IF(H2151="","",H2151)</f>
        <v/>
      </c>
      <c r="AC2151">
        <f>O2151</f>
        <v/>
      </c>
      <c r="AD2151" s="14">
        <f>IF(I2151="","",I2151)</f>
        <v/>
      </c>
      <c r="AE2151">
        <f>P2151</f>
        <v/>
      </c>
      <c r="AH2151">
        <f>IF(S2151&lt;&gt;"",S2151,AH2150+900)</f>
        <v/>
      </c>
      <c r="AI2151">
        <f>IF(T2151&lt;&gt;"",T2151,AI2150)</f>
        <v/>
      </c>
      <c r="AJ2151">
        <f>IF(U2151&lt;&gt;"",U2151,AJ2150)</f>
        <v/>
      </c>
      <c r="AK2151">
        <f>IF(W2151&lt;&gt;"",W2151,"")</f>
        <v/>
      </c>
      <c r="AL2151" s="14">
        <f>IF(X2151&lt;&gt;"",X2151,"")</f>
        <v/>
      </c>
      <c r="AM2151" s="14">
        <f>IF(Y2151&lt;&gt;"",Y2151,"")</f>
        <v/>
      </c>
      <c r="AN2151" s="14">
        <f>IF(OR(AL2151="",AM2151=""),"",AL2151-AM2151)</f>
        <v/>
      </c>
      <c r="AO2151">
        <f>IF(AN2151="","",IF(AN2151&gt;0,"Bullish","Bearish"))</f>
        <v/>
      </c>
      <c r="AP2151">
        <f>IF(AO2151="",AP2150,AO2151)</f>
        <v/>
      </c>
      <c r="AQ2151" s="14">
        <f>IF(AB2151&lt;&gt;"",AB2151,"")</f>
        <v/>
      </c>
      <c r="AR2151" s="14">
        <f>IF(AD2151&lt;&gt;"",AD2151,"")</f>
        <v/>
      </c>
      <c r="AS2151">
        <f>IF(AS2150+1=13,1,AS2150+1)</f>
        <v/>
      </c>
      <c r="AT2151">
        <f>IFERROR(IF(SLOPE($AQ$2138:$AQ$2149,$AS$2138:$AS$2149)&gt;0,MIN(3,ABS(SLOPE($AQ$2138:$AQ$2149,$AS$2138:$AS$2149))),IF(SLOPE($AQ$2138:$AQ$2149,$AS$2138:$AS$2149)&lt;-0.5,-0.5,0)),0)</f>
        <v/>
      </c>
      <c r="AU2151">
        <f>IFERROR(IF(SLOPE($AR$2138:$AR$2149,$AS$2138:$AS$2149)&lt;0,MAX(-3,-ABS(SLOPE($AR$2138:$AR$2149,$AS$2138:$AS$2149))),IF(SLOPE($AR$2138:$AR$2149,$AS$2138:$AS$2149)&gt;0.5,0.5,0)),0)</f>
        <v/>
      </c>
      <c r="AV2151">
        <f>($AQ$2150+(AT2151*(AS2151-1)))</f>
        <v/>
      </c>
      <c r="AW2151">
        <f>($AR$2150+(AU2151*(AS2151-1)))</f>
        <v/>
      </c>
      <c r="AX2151">
        <f>IF(AT2151&gt;0,AV2151+AT2151,AV2151)</f>
        <v/>
      </c>
      <c r="AY2151">
        <f>IF(AU2151&lt;0,AW2151+AU2151,AW2151)</f>
        <v/>
      </c>
      <c r="BA2151" s="14">
        <f>IFERROR(AX2151-AQ2151,"")</f>
        <v/>
      </c>
      <c r="BB2151" s="14">
        <f>IFERROR(AY2151-AR2151,"")</f>
        <v/>
      </c>
      <c r="BD2151">
        <f>AH2151</f>
        <v/>
      </c>
      <c r="BE2151">
        <f>AI2151</f>
        <v/>
      </c>
      <c r="BF2151">
        <f>AJ2151</f>
        <v/>
      </c>
      <c r="BG2151" s="14">
        <f>L2151</f>
        <v/>
      </c>
      <c r="BH2151" s="14">
        <f>IF(X2151="","",X2151)</f>
        <v/>
      </c>
      <c r="BI2151" s="14">
        <f>IF(Y2151="","",Y2151)</f>
        <v/>
      </c>
      <c r="BJ2151">
        <f>Z2151</f>
        <v/>
      </c>
      <c r="BK2151">
        <f>AA2151</f>
        <v/>
      </c>
      <c r="BL2151">
        <f>IFERROR(AX2151,"")</f>
        <v/>
      </c>
      <c r="BM2151">
        <f>IFERROR(AY2151,"")</f>
        <v/>
      </c>
    </row>
    <row r="2152" ht="14.25" customHeight="1">
      <c r="A2152">
        <f>ALGLIB_SSA_XAUUSD!AA2152</f>
        <v/>
      </c>
      <c r="B2152">
        <f>IF($A2152="","",INDEX(ALGLIB_SSA_XAUUSD!$B$2:$B$2401,MATCH($A2152,ALGLIB_SSA_XAUUSD!$A$2:$A$2401,1)))</f>
        <v/>
      </c>
      <c r="C2152">
        <f>IF($A2152="","",INDEX(ALGLIB_SSA_XAUUSD!$C$2:$C$2401,MATCH($A2152,ALGLIB_SSA_XAUUSD!$A$2:$A$2401,1)))</f>
        <v/>
      </c>
      <c r="D2152" s="14">
        <f>IF($A2152="","",INT((ROW()-2)/12)+1)</f>
        <v/>
      </c>
      <c r="E2152" s="14">
        <f>IF(AND(E2162&lt;&gt;"",D2162=D2150+1),E2150+(E2162-E2150)*2/12,"")</f>
        <v/>
      </c>
      <c r="F2152" s="14">
        <f>IF(AND(F2162&lt;&gt;"",D2162=D2150+1),F2150+(F2162-F2150)*2/12,"")</f>
        <v/>
      </c>
      <c r="G2152" s="14">
        <f>IF(AND(G2162&lt;&gt;"",D2162=D2150+1),G2150+(G2162-G2150)*2/12,"")</f>
        <v/>
      </c>
      <c r="H2152" s="14">
        <f>IF(AND(H2162&lt;&gt;"",D2162=D2150+1),H2150+(H2162-H2150)*2/12,"")</f>
        <v/>
      </c>
      <c r="I2152" s="14">
        <f>IF(AND(L2162&lt;&gt;"",D2162=D2150+1),I2150+(I2162-I2150)*2/12,"")</f>
        <v/>
      </c>
      <c r="J2152">
        <f>_xlfn.XLOOKUP($A2152,ALGLIB_SSA_XAUUSD!$AA$2:$AA$2401,ALGLIB_SSA_XAUUSD!$P$2:$P$2401,"",0)</f>
        <v/>
      </c>
      <c r="K2152">
        <f>_xlfn.XLOOKUP($A2152,ALGLIB_SSA_XAUUSD!$AA$2:$AA$2401,ALGLIB_SSA_XAUUSD!$Q$2:$Q$2401,"",0)</f>
        <v/>
      </c>
      <c r="L2152">
        <f>_xlfn.XLOOKUP($A2152,ALGLIB_SSA_XAUUSD!$AA$2:$AA$2401,ALGLIB_SSA_XAUUSD!$R$2:$R$2401,"",0)</f>
        <v/>
      </c>
      <c r="M2152">
        <f>_xlfn.XLOOKUP($A2152,ALGLIB_SSA_XAUUSD!$AA$2:$AA$2401,ALGLIB_SSA_XAUUSD!$S$2:$S$2401,"",0)</f>
        <v/>
      </c>
      <c r="N2152">
        <f>_xlfn.XLOOKUP($A2152,ALGLIB_SSA_XAUUSD!$AA$2:$AA$2401,ALGLIB_SSA_XAUUSD!$T$2:$T$2401,"",0)</f>
        <v/>
      </c>
      <c r="O2152">
        <f>_xlfn.XLOOKUP($A2152,ALGLIB_SSA_XAUUSD!$AA$2:$AA$2401,ALGLIB_SSA_XAUUSD!$U$2:$U$2401,"",0)</f>
        <v/>
      </c>
      <c r="P2152">
        <f>_xlfn.XLOOKUP($A2152,ALGLIB_SSA_XAUUSD!$AA$2:$AA$2401,ALGLIB_SSA_XAUUSD!$V$2:$V$2401,"",0)</f>
        <v/>
      </c>
      <c r="S2152">
        <f>A2152</f>
        <v/>
      </c>
      <c r="T2152">
        <f>J2152</f>
        <v/>
      </c>
      <c r="U2152">
        <f>K2152</f>
        <v/>
      </c>
      <c r="V2152" s="14">
        <f>IF($A2152="","",MOD(ROW()-2,12)+1)</f>
        <v/>
      </c>
      <c r="W2152">
        <f>L2152</f>
        <v/>
      </c>
      <c r="X2152" s="14">
        <f>IF(F2152="","",F2152)</f>
        <v/>
      </c>
      <c r="Y2152" s="14">
        <f>IF(G2152="","",G2152)</f>
        <v/>
      </c>
      <c r="Z2152">
        <f>M2152</f>
        <v/>
      </c>
      <c r="AA2152">
        <f>N2152</f>
        <v/>
      </c>
      <c r="AB2152" s="14">
        <f>IF(H2152="","",H2152)</f>
        <v/>
      </c>
      <c r="AC2152">
        <f>O2152</f>
        <v/>
      </c>
      <c r="AD2152" s="14">
        <f>IF(I2152="","",I2152)</f>
        <v/>
      </c>
      <c r="AE2152">
        <f>P2152</f>
        <v/>
      </c>
      <c r="AH2152">
        <f>IF(S2152&lt;&gt;"",S2152,AH2151+900)</f>
        <v/>
      </c>
      <c r="AI2152">
        <f>IF(T2152&lt;&gt;"",T2152,AI2151)</f>
        <v/>
      </c>
      <c r="AJ2152">
        <f>IF(U2152&lt;&gt;"",U2152,AJ2151)</f>
        <v/>
      </c>
      <c r="AK2152">
        <f>IF(W2152&lt;&gt;"",W2152,"")</f>
        <v/>
      </c>
      <c r="AL2152" s="14">
        <f>IF(X2152&lt;&gt;"",X2152,"")</f>
        <v/>
      </c>
      <c r="AM2152" s="14">
        <f>IF(Y2152&lt;&gt;"",Y2152,"")</f>
        <v/>
      </c>
      <c r="AN2152" s="14">
        <f>IF(OR(AL2152="",AM2152=""),"",AL2152-AM2152)</f>
        <v/>
      </c>
      <c r="AO2152">
        <f>IF(AN2152="","",IF(AN2152&gt;0,"Bullish","Bearish"))</f>
        <v/>
      </c>
      <c r="AP2152">
        <f>IF(AO2152="",AP2151,AO2152)</f>
        <v/>
      </c>
      <c r="AQ2152" s="14">
        <f>IF(AB2152&lt;&gt;"",AB2152,"")</f>
        <v/>
      </c>
      <c r="AR2152" s="14">
        <f>IF(AD2152&lt;&gt;"",AD2152,"")</f>
        <v/>
      </c>
      <c r="AS2152">
        <f>IF(AS2151+1=13,1,AS2151+1)</f>
        <v/>
      </c>
      <c r="AT2152">
        <f>IFERROR(IF(SLOPE($AQ$2138:$AQ$2149,$AS$2138:$AS$2149)&gt;0,MIN(3,ABS(SLOPE($AQ$2138:$AQ$2149,$AS$2138:$AS$2149))),IF(SLOPE($AQ$2138:$AQ$2149,$AS$2138:$AS$2149)&lt;-0.5,-0.5,0)),0)</f>
        <v/>
      </c>
      <c r="AU2152">
        <f>IFERROR(IF(SLOPE($AR$2138:$AR$2149,$AS$2138:$AS$2149)&lt;0,MAX(-3,-ABS(SLOPE($AR$2138:$AR$2149,$AS$2138:$AS$2149))),IF(SLOPE($AR$2138:$AR$2149,$AS$2138:$AS$2149)&gt;0.5,0.5,0)),0)</f>
        <v/>
      </c>
      <c r="AV2152">
        <f>($AQ$2150+(AT2152*(AS2152-1)))</f>
        <v/>
      </c>
      <c r="AW2152">
        <f>($AR$2150+(AU2152*(AS2152-1)))</f>
        <v/>
      </c>
      <c r="AX2152">
        <f>IF(AT2152&gt;0,AV2152+AT2152,AV2152)</f>
        <v/>
      </c>
      <c r="AY2152">
        <f>IF(AU2152&lt;0,AW2152+AU2152,AW2152)</f>
        <v/>
      </c>
      <c r="BA2152" s="14">
        <f>IFERROR(AX2152-AQ2152,"")</f>
        <v/>
      </c>
      <c r="BB2152" s="14">
        <f>IFERROR(AY2152-AR2152,"")</f>
        <v/>
      </c>
      <c r="BD2152">
        <f>AH2152</f>
        <v/>
      </c>
      <c r="BE2152">
        <f>AI2152</f>
        <v/>
      </c>
      <c r="BF2152">
        <f>AJ2152</f>
        <v/>
      </c>
      <c r="BG2152" s="14">
        <f>L2152</f>
        <v/>
      </c>
      <c r="BH2152" s="14">
        <f>IF(X2152="","",X2152)</f>
        <v/>
      </c>
      <c r="BI2152" s="14">
        <f>IF(Y2152="","",Y2152)</f>
        <v/>
      </c>
      <c r="BJ2152">
        <f>Z2152</f>
        <v/>
      </c>
      <c r="BK2152">
        <f>AA2152</f>
        <v/>
      </c>
      <c r="BL2152">
        <f>IFERROR(AX2152,"")</f>
        <v/>
      </c>
      <c r="BM2152">
        <f>IFERROR(AY2152,"")</f>
        <v/>
      </c>
    </row>
    <row r="2153" ht="14.25" customHeight="1">
      <c r="A2153">
        <f>ALGLIB_SSA_XAUUSD!AA2153</f>
        <v/>
      </c>
      <c r="B2153">
        <f>IF($A2153="","",INDEX(ALGLIB_SSA_XAUUSD!$B$2:$B$2401,MATCH($A2153,ALGLIB_SSA_XAUUSD!$A$2:$A$2401,1)))</f>
        <v/>
      </c>
      <c r="C2153">
        <f>IF($A2153="","",INDEX(ALGLIB_SSA_XAUUSD!$C$2:$C$2401,MATCH($A2153,ALGLIB_SSA_XAUUSD!$A$2:$A$2401,1)))</f>
        <v/>
      </c>
      <c r="D2153" s="14">
        <f>IF($A2153="","",INT((ROW()-2)/12)+1)</f>
        <v/>
      </c>
      <c r="E2153" s="14">
        <f>IF(AND(E2162&lt;&gt;"",D2162=D2150+1),E2150+(E2162-E2150)*3/12,"")</f>
        <v/>
      </c>
      <c r="F2153" s="14">
        <f>IF(AND(F2162&lt;&gt;"",D2162=D2150+1),F2150+(F2162-F2150)*3/12,"")</f>
        <v/>
      </c>
      <c r="G2153" s="14">
        <f>IF(AND(G2162&lt;&gt;"",D2162=D2150+1),G2150+(G2162-G2150)*3/12,"")</f>
        <v/>
      </c>
      <c r="H2153" s="14">
        <f>IF(AND(H2162&lt;&gt;"",D2162=D2150+1),H2150+(H2162-H2150)*3/12,"")</f>
        <v/>
      </c>
      <c r="I2153" s="14">
        <f>IF(AND(L2162&lt;&gt;"",D2162=D2150+1),I2150+(I2162-I2150)*3/12,"")</f>
        <v/>
      </c>
      <c r="J2153">
        <f>_xlfn.XLOOKUP($A2153,ALGLIB_SSA_XAUUSD!$AA$2:$AA$2401,ALGLIB_SSA_XAUUSD!$P$2:$P$2401,"",0)</f>
        <v/>
      </c>
      <c r="K2153">
        <f>_xlfn.XLOOKUP($A2153,ALGLIB_SSA_XAUUSD!$AA$2:$AA$2401,ALGLIB_SSA_XAUUSD!$Q$2:$Q$2401,"",0)</f>
        <v/>
      </c>
      <c r="L2153">
        <f>_xlfn.XLOOKUP($A2153,ALGLIB_SSA_XAUUSD!$AA$2:$AA$2401,ALGLIB_SSA_XAUUSD!$R$2:$R$2401,"",0)</f>
        <v/>
      </c>
      <c r="M2153">
        <f>_xlfn.XLOOKUP($A2153,ALGLIB_SSA_XAUUSD!$AA$2:$AA$2401,ALGLIB_SSA_XAUUSD!$S$2:$S$2401,"",0)</f>
        <v/>
      </c>
      <c r="N2153">
        <f>_xlfn.XLOOKUP($A2153,ALGLIB_SSA_XAUUSD!$AA$2:$AA$2401,ALGLIB_SSA_XAUUSD!$T$2:$T$2401,"",0)</f>
        <v/>
      </c>
      <c r="O2153">
        <f>_xlfn.XLOOKUP($A2153,ALGLIB_SSA_XAUUSD!$AA$2:$AA$2401,ALGLIB_SSA_XAUUSD!$U$2:$U$2401,"",0)</f>
        <v/>
      </c>
      <c r="P2153">
        <f>_xlfn.XLOOKUP($A2153,ALGLIB_SSA_XAUUSD!$AA$2:$AA$2401,ALGLIB_SSA_XAUUSD!$V$2:$V$2401,"",0)</f>
        <v/>
      </c>
      <c r="S2153">
        <f>A2153</f>
        <v/>
      </c>
      <c r="T2153">
        <f>J2153</f>
        <v/>
      </c>
      <c r="U2153">
        <f>K2153</f>
        <v/>
      </c>
      <c r="V2153" s="14">
        <f>IF($A2153="","",MOD(ROW()-2,12)+1)</f>
        <v/>
      </c>
      <c r="W2153">
        <f>L2153</f>
        <v/>
      </c>
      <c r="X2153" s="14">
        <f>IF(F2153="","",F2153)</f>
        <v/>
      </c>
      <c r="Y2153" s="14">
        <f>IF(G2153="","",G2153)</f>
        <v/>
      </c>
      <c r="Z2153">
        <f>M2153</f>
        <v/>
      </c>
      <c r="AA2153">
        <f>N2153</f>
        <v/>
      </c>
      <c r="AB2153" s="14">
        <f>IF(H2153="","",H2153)</f>
        <v/>
      </c>
      <c r="AC2153">
        <f>O2153</f>
        <v/>
      </c>
      <c r="AD2153" s="14">
        <f>IF(I2153="","",I2153)</f>
        <v/>
      </c>
      <c r="AE2153">
        <f>P2153</f>
        <v/>
      </c>
      <c r="AH2153">
        <f>IF(S2153&lt;&gt;"",S2153,AH2152+900)</f>
        <v/>
      </c>
      <c r="AI2153">
        <f>IF(T2153&lt;&gt;"",T2153,AI2152)</f>
        <v/>
      </c>
      <c r="AJ2153">
        <f>IF(U2153&lt;&gt;"",U2153,AJ2152)</f>
        <v/>
      </c>
      <c r="AK2153">
        <f>IF(W2153&lt;&gt;"",W2153,"")</f>
        <v/>
      </c>
      <c r="AL2153" s="14">
        <f>IF(X2153&lt;&gt;"",X2153,"")</f>
        <v/>
      </c>
      <c r="AM2153" s="14">
        <f>IF(Y2153&lt;&gt;"",Y2153,"")</f>
        <v/>
      </c>
      <c r="AN2153" s="14">
        <f>IF(OR(AL2153="",AM2153=""),"",AL2153-AM2153)</f>
        <v/>
      </c>
      <c r="AO2153">
        <f>IF(AN2153="","",IF(AN2153&gt;0,"Bullish","Bearish"))</f>
        <v/>
      </c>
      <c r="AP2153">
        <f>IF(AO2153="",AP2152,AO2153)</f>
        <v/>
      </c>
      <c r="AQ2153" s="14">
        <f>IF(AB2153&lt;&gt;"",AB2153,"")</f>
        <v/>
      </c>
      <c r="AR2153" s="14">
        <f>IF(AD2153&lt;&gt;"",AD2153,"")</f>
        <v/>
      </c>
      <c r="AS2153">
        <f>IF(AS2152+1=13,1,AS2152+1)</f>
        <v/>
      </c>
      <c r="AT2153">
        <f>IFERROR(IF(SLOPE($AQ$2138:$AQ$2149,$AS$2138:$AS$2149)&gt;0,MIN(3,ABS(SLOPE($AQ$2138:$AQ$2149,$AS$2138:$AS$2149))),IF(SLOPE($AQ$2138:$AQ$2149,$AS$2138:$AS$2149)&lt;-0.5,-0.5,0)),0)</f>
        <v/>
      </c>
      <c r="AU2153">
        <f>IFERROR(IF(SLOPE($AR$2138:$AR$2149,$AS$2138:$AS$2149)&lt;0,MAX(-3,-ABS(SLOPE($AR$2138:$AR$2149,$AS$2138:$AS$2149))),IF(SLOPE($AR$2138:$AR$2149,$AS$2138:$AS$2149)&gt;0.5,0.5,0)),0)</f>
        <v/>
      </c>
      <c r="AV2153">
        <f>($AQ$2150+(AT2153*(AS2153-1)))</f>
        <v/>
      </c>
      <c r="AW2153">
        <f>($AR$2150+(AU2153*(AS2153-1)))</f>
        <v/>
      </c>
      <c r="AX2153">
        <f>IF(AT2153&gt;0,AV2153+AT2153,AV2153)</f>
        <v/>
      </c>
      <c r="AY2153">
        <f>IF(AU2153&lt;0,AW2153+AU2153,AW2153)</f>
        <v/>
      </c>
      <c r="BA2153" s="14">
        <f>IFERROR(AX2153-AQ2153,"")</f>
        <v/>
      </c>
      <c r="BB2153" s="14">
        <f>IFERROR(AY2153-AR2153,"")</f>
        <v/>
      </c>
      <c r="BD2153">
        <f>AH2153</f>
        <v/>
      </c>
      <c r="BE2153">
        <f>AI2153</f>
        <v/>
      </c>
      <c r="BF2153">
        <f>AJ2153</f>
        <v/>
      </c>
      <c r="BG2153" s="14">
        <f>L2153</f>
        <v/>
      </c>
      <c r="BH2153" s="14">
        <f>IF(X2153="","",X2153)</f>
        <v/>
      </c>
      <c r="BI2153" s="14">
        <f>IF(Y2153="","",Y2153)</f>
        <v/>
      </c>
      <c r="BJ2153">
        <f>Z2153</f>
        <v/>
      </c>
      <c r="BK2153">
        <f>AA2153</f>
        <v/>
      </c>
      <c r="BL2153">
        <f>IFERROR(AX2153,"")</f>
        <v/>
      </c>
      <c r="BM2153">
        <f>IFERROR(AY2153,"")</f>
        <v/>
      </c>
    </row>
    <row r="2154" ht="14.25" customHeight="1">
      <c r="A2154">
        <f>ALGLIB_SSA_XAUUSD!AA2154</f>
        <v/>
      </c>
      <c r="B2154">
        <f>IF($A2154="","",INDEX(ALGLIB_SSA_XAUUSD!$B$2:$B$2401,MATCH($A2154,ALGLIB_SSA_XAUUSD!$A$2:$A$2401,1)))</f>
        <v/>
      </c>
      <c r="C2154">
        <f>IF($A2154="","",INDEX(ALGLIB_SSA_XAUUSD!$C$2:$C$2401,MATCH($A2154,ALGLIB_SSA_XAUUSD!$A$2:$A$2401,1)))</f>
        <v/>
      </c>
      <c r="D2154" s="14">
        <f>IF($A2154="","",INT((ROW()-2)/12)+1)</f>
        <v/>
      </c>
      <c r="E2154" s="14">
        <f>IF(AND(E2162&lt;&gt;"",D2162=D2150+1),E2150+(E2162-E2150)*4/12,"")</f>
        <v/>
      </c>
      <c r="F2154" s="14">
        <f>IF(AND(F2162&lt;&gt;"",D2162=D2150+1),F2150+(F2162-F2150)*4/12,"")</f>
        <v/>
      </c>
      <c r="G2154" s="14">
        <f>IF(AND(G2162&lt;&gt;"",D2162=D2150+1),G2150+(G2162-G2150)*4/12,"")</f>
        <v/>
      </c>
      <c r="H2154" s="14">
        <f>IF(AND(H2162&lt;&gt;"",D2162=D2150+1),H2150+(H2162-H2150)*4/12,"")</f>
        <v/>
      </c>
      <c r="I2154" s="14">
        <f>IF(AND(L2162&lt;&gt;"",D2162=D2150+1),I2150+(I2162-I2150)*4/12,"")</f>
        <v/>
      </c>
      <c r="J2154">
        <f>_xlfn.XLOOKUP($A2154,ALGLIB_SSA_XAUUSD!$AA$2:$AA$2401,ALGLIB_SSA_XAUUSD!$P$2:$P$2401,"",0)</f>
        <v/>
      </c>
      <c r="K2154">
        <f>_xlfn.XLOOKUP($A2154,ALGLIB_SSA_XAUUSD!$AA$2:$AA$2401,ALGLIB_SSA_XAUUSD!$Q$2:$Q$2401,"",0)</f>
        <v/>
      </c>
      <c r="L2154">
        <f>_xlfn.XLOOKUP($A2154,ALGLIB_SSA_XAUUSD!$AA$2:$AA$2401,ALGLIB_SSA_XAUUSD!$R$2:$R$2401,"",0)</f>
        <v/>
      </c>
      <c r="M2154">
        <f>_xlfn.XLOOKUP($A2154,ALGLIB_SSA_XAUUSD!$AA$2:$AA$2401,ALGLIB_SSA_XAUUSD!$S$2:$S$2401,"",0)</f>
        <v/>
      </c>
      <c r="N2154">
        <f>_xlfn.XLOOKUP($A2154,ALGLIB_SSA_XAUUSD!$AA$2:$AA$2401,ALGLIB_SSA_XAUUSD!$T$2:$T$2401,"",0)</f>
        <v/>
      </c>
      <c r="O2154">
        <f>_xlfn.XLOOKUP($A2154,ALGLIB_SSA_XAUUSD!$AA$2:$AA$2401,ALGLIB_SSA_XAUUSD!$U$2:$U$2401,"",0)</f>
        <v/>
      </c>
      <c r="P2154">
        <f>_xlfn.XLOOKUP($A2154,ALGLIB_SSA_XAUUSD!$AA$2:$AA$2401,ALGLIB_SSA_XAUUSD!$V$2:$V$2401,"",0)</f>
        <v/>
      </c>
      <c r="S2154">
        <f>A2154</f>
        <v/>
      </c>
      <c r="T2154">
        <f>J2154</f>
        <v/>
      </c>
      <c r="U2154">
        <f>K2154</f>
        <v/>
      </c>
      <c r="V2154" s="14">
        <f>IF($A2154="","",MOD(ROW()-2,12)+1)</f>
        <v/>
      </c>
      <c r="W2154">
        <f>L2154</f>
        <v/>
      </c>
      <c r="X2154" s="14">
        <f>IF(F2154="","",F2154)</f>
        <v/>
      </c>
      <c r="Y2154" s="14">
        <f>IF(G2154="","",G2154)</f>
        <v/>
      </c>
      <c r="Z2154">
        <f>M2154</f>
        <v/>
      </c>
      <c r="AA2154">
        <f>N2154</f>
        <v/>
      </c>
      <c r="AB2154" s="14">
        <f>IF(H2154="","",H2154)</f>
        <v/>
      </c>
      <c r="AC2154">
        <f>O2154</f>
        <v/>
      </c>
      <c r="AD2154" s="14">
        <f>IF(I2154="","",I2154)</f>
        <v/>
      </c>
      <c r="AE2154">
        <f>P2154</f>
        <v/>
      </c>
      <c r="AH2154">
        <f>IF(S2154&lt;&gt;"",S2154,AH2153+900)</f>
        <v/>
      </c>
      <c r="AI2154">
        <f>IF(T2154&lt;&gt;"",T2154,AI2153)</f>
        <v/>
      </c>
      <c r="AJ2154">
        <f>IF(U2154&lt;&gt;"",U2154,AJ2153)</f>
        <v/>
      </c>
      <c r="AK2154">
        <f>IF(W2154&lt;&gt;"",W2154,"")</f>
        <v/>
      </c>
      <c r="AL2154" s="14">
        <f>IF(X2154&lt;&gt;"",X2154,"")</f>
        <v/>
      </c>
      <c r="AM2154" s="14">
        <f>IF(Y2154&lt;&gt;"",Y2154,"")</f>
        <v/>
      </c>
      <c r="AN2154" s="14">
        <f>IF(OR(AL2154="",AM2154=""),"",AL2154-AM2154)</f>
        <v/>
      </c>
      <c r="AO2154">
        <f>IF(AN2154="","",IF(AN2154&gt;0,"Bullish","Bearish"))</f>
        <v/>
      </c>
      <c r="AP2154">
        <f>IF(AO2154="",AP2153,AO2154)</f>
        <v/>
      </c>
      <c r="AQ2154" s="14">
        <f>IF(AB2154&lt;&gt;"",AB2154,"")</f>
        <v/>
      </c>
      <c r="AR2154" s="14">
        <f>IF(AD2154&lt;&gt;"",AD2154,"")</f>
        <v/>
      </c>
      <c r="AS2154">
        <f>IF(AS2153+1=13,1,AS2153+1)</f>
        <v/>
      </c>
      <c r="AT2154">
        <f>IFERROR(IF(SLOPE($AQ$2138:$AQ$2149,$AS$2138:$AS$2149)&gt;0,MIN(3,ABS(SLOPE($AQ$2138:$AQ$2149,$AS$2138:$AS$2149))),IF(SLOPE($AQ$2138:$AQ$2149,$AS$2138:$AS$2149)&lt;-0.5,-0.5,0)),0)</f>
        <v/>
      </c>
      <c r="AU2154">
        <f>IFERROR(IF(SLOPE($AR$2138:$AR$2149,$AS$2138:$AS$2149)&lt;0,MAX(-3,-ABS(SLOPE($AR$2138:$AR$2149,$AS$2138:$AS$2149))),IF(SLOPE($AR$2138:$AR$2149,$AS$2138:$AS$2149)&gt;0.5,0.5,0)),0)</f>
        <v/>
      </c>
      <c r="AV2154">
        <f>($AQ$2150+(AT2154*(AS2154-1)))</f>
        <v/>
      </c>
      <c r="AW2154">
        <f>($AR$2150+(AU2154*(AS2154-1)))</f>
        <v/>
      </c>
      <c r="AX2154">
        <f>IF(AT2154&gt;0,AV2154+AT2154,AV2154)</f>
        <v/>
      </c>
      <c r="AY2154">
        <f>IF(AU2154&lt;0,AW2154+AU2154,AW2154)</f>
        <v/>
      </c>
      <c r="BA2154" s="14">
        <f>IFERROR(AX2154-AQ2154,"")</f>
        <v/>
      </c>
      <c r="BB2154" s="14">
        <f>IFERROR(AY2154-AR2154,"")</f>
        <v/>
      </c>
      <c r="BD2154">
        <f>AH2154</f>
        <v/>
      </c>
      <c r="BE2154">
        <f>AI2154</f>
        <v/>
      </c>
      <c r="BF2154">
        <f>AJ2154</f>
        <v/>
      </c>
      <c r="BG2154" s="14">
        <f>L2154</f>
        <v/>
      </c>
      <c r="BH2154" s="14">
        <f>IF(X2154="","",X2154)</f>
        <v/>
      </c>
      <c r="BI2154" s="14">
        <f>IF(Y2154="","",Y2154)</f>
        <v/>
      </c>
      <c r="BJ2154">
        <f>Z2154</f>
        <v/>
      </c>
      <c r="BK2154">
        <f>AA2154</f>
        <v/>
      </c>
      <c r="BL2154">
        <f>IFERROR(AX2154,"")</f>
        <v/>
      </c>
      <c r="BM2154">
        <f>IFERROR(AY2154,"")</f>
        <v/>
      </c>
    </row>
    <row r="2155" ht="14.25" customHeight="1">
      <c r="A2155">
        <f>ALGLIB_SSA_XAUUSD!AA2155</f>
        <v/>
      </c>
      <c r="B2155">
        <f>IF($A2155="","",INDEX(ALGLIB_SSA_XAUUSD!$B$2:$B$2401,MATCH($A2155,ALGLIB_SSA_XAUUSD!$A$2:$A$2401,1)))</f>
        <v/>
      </c>
      <c r="C2155">
        <f>IF($A2155="","",INDEX(ALGLIB_SSA_XAUUSD!$C$2:$C$2401,MATCH($A2155,ALGLIB_SSA_XAUUSD!$A$2:$A$2401,1)))</f>
        <v/>
      </c>
      <c r="D2155" s="14">
        <f>IF($A2155="","",INT((ROW()-2)/12)+1)</f>
        <v/>
      </c>
      <c r="E2155" s="14">
        <f>IF(AND(E2162&lt;&gt;"",D2162=D2150+1),E2150+(E2162-E2150)*5/12,"")</f>
        <v/>
      </c>
      <c r="F2155" s="14">
        <f>IF(AND(F2162&lt;&gt;"",D2162=D2150+1),F2150+(F2162-F2150)*5/12,"")</f>
        <v/>
      </c>
      <c r="G2155" s="14">
        <f>IF(AND(G2162&lt;&gt;"",D2162=D2150+1),G2150+(G2162-G2150)*5/12,"")</f>
        <v/>
      </c>
      <c r="H2155" s="14">
        <f>IF(AND(H2162&lt;&gt;"",D2162=D2150+1),H2150+(H2162-H2150)*5/12,"")</f>
        <v/>
      </c>
      <c r="I2155" s="14">
        <f>IF(AND(L2162&lt;&gt;"",D2162=D2150+1),I2150+(I2162-I2150)*5/12,"")</f>
        <v/>
      </c>
      <c r="J2155">
        <f>_xlfn.XLOOKUP($A2155,ALGLIB_SSA_XAUUSD!$AA$2:$AA$2401,ALGLIB_SSA_XAUUSD!$P$2:$P$2401,"",0)</f>
        <v/>
      </c>
      <c r="K2155">
        <f>_xlfn.XLOOKUP($A2155,ALGLIB_SSA_XAUUSD!$AA$2:$AA$2401,ALGLIB_SSA_XAUUSD!$Q$2:$Q$2401,"",0)</f>
        <v/>
      </c>
      <c r="L2155">
        <f>_xlfn.XLOOKUP($A2155,ALGLIB_SSA_XAUUSD!$AA$2:$AA$2401,ALGLIB_SSA_XAUUSD!$R$2:$R$2401,"",0)</f>
        <v/>
      </c>
      <c r="M2155">
        <f>_xlfn.XLOOKUP($A2155,ALGLIB_SSA_XAUUSD!$AA$2:$AA$2401,ALGLIB_SSA_XAUUSD!$S$2:$S$2401,"",0)</f>
        <v/>
      </c>
      <c r="N2155">
        <f>_xlfn.XLOOKUP($A2155,ALGLIB_SSA_XAUUSD!$AA$2:$AA$2401,ALGLIB_SSA_XAUUSD!$T$2:$T$2401,"",0)</f>
        <v/>
      </c>
      <c r="O2155">
        <f>_xlfn.XLOOKUP($A2155,ALGLIB_SSA_XAUUSD!$AA$2:$AA$2401,ALGLIB_SSA_XAUUSD!$U$2:$U$2401,"",0)</f>
        <v/>
      </c>
      <c r="P2155">
        <f>_xlfn.XLOOKUP($A2155,ALGLIB_SSA_XAUUSD!$AA$2:$AA$2401,ALGLIB_SSA_XAUUSD!$V$2:$V$2401,"",0)</f>
        <v/>
      </c>
      <c r="S2155">
        <f>A2155</f>
        <v/>
      </c>
      <c r="T2155">
        <f>J2155</f>
        <v/>
      </c>
      <c r="U2155">
        <f>K2155</f>
        <v/>
      </c>
      <c r="V2155" s="14">
        <f>IF($A2155="","",MOD(ROW()-2,12)+1)</f>
        <v/>
      </c>
      <c r="W2155">
        <f>L2155</f>
        <v/>
      </c>
      <c r="X2155" s="14">
        <f>IF(F2155="","",F2155)</f>
        <v/>
      </c>
      <c r="Y2155" s="14">
        <f>IF(G2155="","",G2155)</f>
        <v/>
      </c>
      <c r="Z2155">
        <f>M2155</f>
        <v/>
      </c>
      <c r="AA2155">
        <f>N2155</f>
        <v/>
      </c>
      <c r="AB2155" s="14">
        <f>IF(H2155="","",H2155)</f>
        <v/>
      </c>
      <c r="AC2155">
        <f>O2155</f>
        <v/>
      </c>
      <c r="AD2155" s="14">
        <f>IF(I2155="","",I2155)</f>
        <v/>
      </c>
      <c r="AE2155">
        <f>P2155</f>
        <v/>
      </c>
      <c r="AH2155">
        <f>IF(S2155&lt;&gt;"",S2155,AH2154+900)</f>
        <v/>
      </c>
      <c r="AI2155">
        <f>IF(T2155&lt;&gt;"",T2155,AI2154)</f>
        <v/>
      </c>
      <c r="AJ2155">
        <f>IF(U2155&lt;&gt;"",U2155,AJ2154)</f>
        <v/>
      </c>
      <c r="AK2155">
        <f>IF(W2155&lt;&gt;"",W2155,"")</f>
        <v/>
      </c>
      <c r="AL2155" s="14">
        <f>IF(X2155&lt;&gt;"",X2155,"")</f>
        <v/>
      </c>
      <c r="AM2155" s="14">
        <f>IF(Y2155&lt;&gt;"",Y2155,"")</f>
        <v/>
      </c>
      <c r="AN2155" s="14">
        <f>IF(OR(AL2155="",AM2155=""),"",AL2155-AM2155)</f>
        <v/>
      </c>
      <c r="AO2155">
        <f>IF(AN2155="","",IF(AN2155&gt;0,"Bullish","Bearish"))</f>
        <v/>
      </c>
      <c r="AP2155">
        <f>IF(AO2155="",AP2154,AO2155)</f>
        <v/>
      </c>
      <c r="AQ2155" s="14">
        <f>IF(AB2155&lt;&gt;"",AB2155,"")</f>
        <v/>
      </c>
      <c r="AR2155" s="14">
        <f>IF(AD2155&lt;&gt;"",AD2155,"")</f>
        <v/>
      </c>
      <c r="AS2155">
        <f>IF(AS2154+1=13,1,AS2154+1)</f>
        <v/>
      </c>
      <c r="AT2155">
        <f>IFERROR(IF(SLOPE($AQ$2138:$AQ$2149,$AS$2138:$AS$2149)&gt;0,MIN(3,ABS(SLOPE($AQ$2138:$AQ$2149,$AS$2138:$AS$2149))),IF(SLOPE($AQ$2138:$AQ$2149,$AS$2138:$AS$2149)&lt;-0.5,-0.5,0)),0)</f>
        <v/>
      </c>
      <c r="AU2155">
        <f>IFERROR(IF(SLOPE($AR$2138:$AR$2149,$AS$2138:$AS$2149)&lt;0,MAX(-3,-ABS(SLOPE($AR$2138:$AR$2149,$AS$2138:$AS$2149))),IF(SLOPE($AR$2138:$AR$2149,$AS$2138:$AS$2149)&gt;0.5,0.5,0)),0)</f>
        <v/>
      </c>
      <c r="AV2155">
        <f>($AQ$2150+(AT2155*(AS2155-1)))</f>
        <v/>
      </c>
      <c r="AW2155">
        <f>($AR$2150+(AU2155*(AS2155-1)))</f>
        <v/>
      </c>
      <c r="AX2155">
        <f>IF(AT2155&gt;0,AV2155+AT2155,AV2155)</f>
        <v/>
      </c>
      <c r="AY2155">
        <f>IF(AU2155&lt;0,AW2155+AU2155,AW2155)</f>
        <v/>
      </c>
      <c r="BA2155" s="14">
        <f>IFERROR(AX2155-AQ2155,"")</f>
        <v/>
      </c>
      <c r="BB2155" s="14">
        <f>IFERROR(AY2155-AR2155,"")</f>
        <v/>
      </c>
      <c r="BD2155">
        <f>AH2155</f>
        <v/>
      </c>
      <c r="BE2155">
        <f>AI2155</f>
        <v/>
      </c>
      <c r="BF2155">
        <f>AJ2155</f>
        <v/>
      </c>
      <c r="BG2155" s="14">
        <f>L2155</f>
        <v/>
      </c>
      <c r="BH2155" s="14">
        <f>IF(X2155="","",X2155)</f>
        <v/>
      </c>
      <c r="BI2155" s="14">
        <f>IF(Y2155="","",Y2155)</f>
        <v/>
      </c>
      <c r="BJ2155">
        <f>Z2155</f>
        <v/>
      </c>
      <c r="BK2155">
        <f>AA2155</f>
        <v/>
      </c>
      <c r="BL2155">
        <f>IFERROR(AX2155,"")</f>
        <v/>
      </c>
      <c r="BM2155">
        <f>IFERROR(AY2155,"")</f>
        <v/>
      </c>
    </row>
    <row r="2156" ht="14.25" customHeight="1">
      <c r="A2156">
        <f>ALGLIB_SSA_XAUUSD!AA2156</f>
        <v/>
      </c>
      <c r="B2156">
        <f>IF($A2156="","",INDEX(ALGLIB_SSA_XAUUSD!$B$2:$B$2401,MATCH($A2156,ALGLIB_SSA_XAUUSD!$A$2:$A$2401,1)))</f>
        <v/>
      </c>
      <c r="C2156">
        <f>IF($A2156="","",INDEX(ALGLIB_SSA_XAUUSD!$C$2:$C$2401,MATCH($A2156,ALGLIB_SSA_XAUUSD!$A$2:$A$2401,1)))</f>
        <v/>
      </c>
      <c r="D2156" s="14">
        <f>IF($A2156="","",INT((ROW()-2)/12)+1)</f>
        <v/>
      </c>
      <c r="E2156" s="14">
        <f>IF(AND(E2162&lt;&gt;"",D2162=D2150+1),E2150+(E2162-E2150)*6/12,"")</f>
        <v/>
      </c>
      <c r="F2156" s="14">
        <f>IF(AND(F2162&lt;&gt;"",D2162=D2150+1),F2150+(F2162-F2150)*6/12,"")</f>
        <v/>
      </c>
      <c r="G2156" s="14">
        <f>IF(AND(G2162&lt;&gt;"",D2162=D2150+1),G2150+(G2162-G2150)*6/12,"")</f>
        <v/>
      </c>
      <c r="H2156" s="14">
        <f>IF(AND(H2162&lt;&gt;"",D2162=D2150+1),H2150+(H2162-H2150)*6/12,"")</f>
        <v/>
      </c>
      <c r="I2156" s="14">
        <f>IF(AND(L2162&lt;&gt;"",D2162=D2150+1),I2150+(I2162-I2150)*6/12,"")</f>
        <v/>
      </c>
      <c r="J2156">
        <f>_xlfn.XLOOKUP($A2156,ALGLIB_SSA_XAUUSD!$AA$2:$AA$2401,ALGLIB_SSA_XAUUSD!$P$2:$P$2401,"",0)</f>
        <v/>
      </c>
      <c r="K2156">
        <f>_xlfn.XLOOKUP($A2156,ALGLIB_SSA_XAUUSD!$AA$2:$AA$2401,ALGLIB_SSA_XAUUSD!$Q$2:$Q$2401,"",0)</f>
        <v/>
      </c>
      <c r="L2156">
        <f>_xlfn.XLOOKUP($A2156,ALGLIB_SSA_XAUUSD!$AA$2:$AA$2401,ALGLIB_SSA_XAUUSD!$R$2:$R$2401,"",0)</f>
        <v/>
      </c>
      <c r="M2156">
        <f>_xlfn.XLOOKUP($A2156,ALGLIB_SSA_XAUUSD!$AA$2:$AA$2401,ALGLIB_SSA_XAUUSD!$S$2:$S$2401,"",0)</f>
        <v/>
      </c>
      <c r="N2156">
        <f>_xlfn.XLOOKUP($A2156,ALGLIB_SSA_XAUUSD!$AA$2:$AA$2401,ALGLIB_SSA_XAUUSD!$T$2:$T$2401,"",0)</f>
        <v/>
      </c>
      <c r="O2156">
        <f>_xlfn.XLOOKUP($A2156,ALGLIB_SSA_XAUUSD!$AA$2:$AA$2401,ALGLIB_SSA_XAUUSD!$U$2:$U$2401,"",0)</f>
        <v/>
      </c>
      <c r="P2156">
        <f>_xlfn.XLOOKUP($A2156,ALGLIB_SSA_XAUUSD!$AA$2:$AA$2401,ALGLIB_SSA_XAUUSD!$V$2:$V$2401,"",0)</f>
        <v/>
      </c>
      <c r="S2156">
        <f>A2156</f>
        <v/>
      </c>
      <c r="T2156">
        <f>J2156</f>
        <v/>
      </c>
      <c r="U2156">
        <f>K2156</f>
        <v/>
      </c>
      <c r="V2156" s="14">
        <f>IF($A2156="","",MOD(ROW()-2,12)+1)</f>
        <v/>
      </c>
      <c r="W2156">
        <f>L2156</f>
        <v/>
      </c>
      <c r="X2156" s="14">
        <f>IF(F2156="","",F2156)</f>
        <v/>
      </c>
      <c r="Y2156" s="14">
        <f>IF(G2156="","",G2156)</f>
        <v/>
      </c>
      <c r="Z2156">
        <f>M2156</f>
        <v/>
      </c>
      <c r="AA2156">
        <f>N2156</f>
        <v/>
      </c>
      <c r="AB2156" s="14">
        <f>IF(H2156="","",H2156)</f>
        <v/>
      </c>
      <c r="AC2156">
        <f>O2156</f>
        <v/>
      </c>
      <c r="AD2156" s="14">
        <f>IF(I2156="","",I2156)</f>
        <v/>
      </c>
      <c r="AE2156">
        <f>P2156</f>
        <v/>
      </c>
      <c r="AH2156">
        <f>IF(S2156&lt;&gt;"",S2156,AH2155+900)</f>
        <v/>
      </c>
      <c r="AI2156">
        <f>IF(T2156&lt;&gt;"",T2156,AI2155)</f>
        <v/>
      </c>
      <c r="AJ2156">
        <f>IF(U2156&lt;&gt;"",U2156,AJ2155)</f>
        <v/>
      </c>
      <c r="AK2156">
        <f>IF(W2156&lt;&gt;"",W2156,"")</f>
        <v/>
      </c>
      <c r="AL2156" s="14">
        <f>IF(X2156&lt;&gt;"",X2156,"")</f>
        <v/>
      </c>
      <c r="AM2156" s="14">
        <f>IF(Y2156&lt;&gt;"",Y2156,"")</f>
        <v/>
      </c>
      <c r="AN2156" s="14">
        <f>IF(OR(AL2156="",AM2156=""),"",AL2156-AM2156)</f>
        <v/>
      </c>
      <c r="AO2156">
        <f>IF(AN2156="","",IF(AN2156&gt;0,"Bullish","Bearish"))</f>
        <v/>
      </c>
      <c r="AP2156">
        <f>IF(AO2156="",AP2155,AO2156)</f>
        <v/>
      </c>
      <c r="AQ2156" s="14">
        <f>IF(AB2156&lt;&gt;"",AB2156,"")</f>
        <v/>
      </c>
      <c r="AR2156" s="14">
        <f>IF(AD2156&lt;&gt;"",AD2156,"")</f>
        <v/>
      </c>
      <c r="AS2156">
        <f>IF(AS2155+1=13,1,AS2155+1)</f>
        <v/>
      </c>
      <c r="AT2156">
        <f>IFERROR(IF(SLOPE($AQ$2138:$AQ$2149,$AS$2138:$AS$2149)&gt;0,MIN(3,ABS(SLOPE($AQ$2138:$AQ$2149,$AS$2138:$AS$2149))),IF(SLOPE($AQ$2138:$AQ$2149,$AS$2138:$AS$2149)&lt;-0.5,-0.5,0)),0)</f>
        <v/>
      </c>
      <c r="AU2156">
        <f>IFERROR(IF(SLOPE($AR$2138:$AR$2149,$AS$2138:$AS$2149)&lt;0,MAX(-3,-ABS(SLOPE($AR$2138:$AR$2149,$AS$2138:$AS$2149))),IF(SLOPE($AR$2138:$AR$2149,$AS$2138:$AS$2149)&gt;0.5,0.5,0)),0)</f>
        <v/>
      </c>
      <c r="AV2156">
        <f>($AQ$2150+(AT2156*(AS2156-1)))</f>
        <v/>
      </c>
      <c r="AW2156">
        <f>($AR$2150+(AU2156*(AS2156-1)))</f>
        <v/>
      </c>
      <c r="AX2156">
        <f>IF(AT2156&gt;0,AV2156+AT2156,AV2156)</f>
        <v/>
      </c>
      <c r="AY2156">
        <f>IF(AU2156&lt;0,AW2156+AU2156,AW2156)</f>
        <v/>
      </c>
      <c r="BA2156" s="14">
        <f>IFERROR(AX2156-AQ2156,"")</f>
        <v/>
      </c>
      <c r="BB2156" s="14">
        <f>IFERROR(AY2156-AR2156,"")</f>
        <v/>
      </c>
      <c r="BD2156">
        <f>AH2156</f>
        <v/>
      </c>
      <c r="BE2156">
        <f>AI2156</f>
        <v/>
      </c>
      <c r="BF2156">
        <f>AJ2156</f>
        <v/>
      </c>
      <c r="BG2156" s="14">
        <f>L2156</f>
        <v/>
      </c>
      <c r="BH2156" s="14">
        <f>IF(X2156="","",X2156)</f>
        <v/>
      </c>
      <c r="BI2156" s="14">
        <f>IF(Y2156="","",Y2156)</f>
        <v/>
      </c>
      <c r="BJ2156">
        <f>Z2156</f>
        <v/>
      </c>
      <c r="BK2156">
        <f>AA2156</f>
        <v/>
      </c>
      <c r="BL2156">
        <f>IFERROR(AX2156,"")</f>
        <v/>
      </c>
      <c r="BM2156">
        <f>IFERROR(AY2156,"")</f>
        <v/>
      </c>
    </row>
    <row r="2157" ht="14.25" customHeight="1">
      <c r="A2157">
        <f>ALGLIB_SSA_XAUUSD!AA2157</f>
        <v/>
      </c>
      <c r="B2157">
        <f>IF($A2157="","",INDEX(ALGLIB_SSA_XAUUSD!$B$2:$B$2401,MATCH($A2157,ALGLIB_SSA_XAUUSD!$A$2:$A$2401,1)))</f>
        <v/>
      </c>
      <c r="C2157">
        <f>IF($A2157="","",INDEX(ALGLIB_SSA_XAUUSD!$C$2:$C$2401,MATCH($A2157,ALGLIB_SSA_XAUUSD!$A$2:$A$2401,1)))</f>
        <v/>
      </c>
      <c r="D2157" s="14">
        <f>IF($A2157="","",INT((ROW()-2)/12)+1)</f>
        <v/>
      </c>
      <c r="E2157" s="14">
        <f>IF(AND(E2162&lt;&gt;"",D2162=D2150+1),E2150+(E2162-E2150)*7/12,"")</f>
        <v/>
      </c>
      <c r="F2157" s="14">
        <f>IF(AND(F2162&lt;&gt;"",D2162=D2150+1),F2150+(F2162-F2150)*7/12,"")</f>
        <v/>
      </c>
      <c r="G2157" s="14">
        <f>IF(AND(G2162&lt;&gt;"",D2162=D2150+1),G2150+(G2162-G2150)*7/12,"")</f>
        <v/>
      </c>
      <c r="H2157" s="14">
        <f>IF(AND(H2162&lt;&gt;"",D2162=D2150+1),H2150+(H2162-H2150)*7/12,"")</f>
        <v/>
      </c>
      <c r="I2157" s="14">
        <f>IF(AND(L2162&lt;&gt;"",D2162=D2150+1),I2150+(I2162-I2150)*7/12,"")</f>
        <v/>
      </c>
      <c r="J2157">
        <f>_xlfn.XLOOKUP($A2157,ALGLIB_SSA_XAUUSD!$AA$2:$AA$2401,ALGLIB_SSA_XAUUSD!$P$2:$P$2401,"",0)</f>
        <v/>
      </c>
      <c r="K2157">
        <f>_xlfn.XLOOKUP($A2157,ALGLIB_SSA_XAUUSD!$AA$2:$AA$2401,ALGLIB_SSA_XAUUSD!$Q$2:$Q$2401,"",0)</f>
        <v/>
      </c>
      <c r="L2157">
        <f>_xlfn.XLOOKUP($A2157,ALGLIB_SSA_XAUUSD!$AA$2:$AA$2401,ALGLIB_SSA_XAUUSD!$R$2:$R$2401,"",0)</f>
        <v/>
      </c>
      <c r="M2157">
        <f>_xlfn.XLOOKUP($A2157,ALGLIB_SSA_XAUUSD!$AA$2:$AA$2401,ALGLIB_SSA_XAUUSD!$S$2:$S$2401,"",0)</f>
        <v/>
      </c>
      <c r="N2157">
        <f>_xlfn.XLOOKUP($A2157,ALGLIB_SSA_XAUUSD!$AA$2:$AA$2401,ALGLIB_SSA_XAUUSD!$T$2:$T$2401,"",0)</f>
        <v/>
      </c>
      <c r="O2157">
        <f>_xlfn.XLOOKUP($A2157,ALGLIB_SSA_XAUUSD!$AA$2:$AA$2401,ALGLIB_SSA_XAUUSD!$U$2:$U$2401,"",0)</f>
        <v/>
      </c>
      <c r="P2157">
        <f>_xlfn.XLOOKUP($A2157,ALGLIB_SSA_XAUUSD!$AA$2:$AA$2401,ALGLIB_SSA_XAUUSD!$V$2:$V$2401,"",0)</f>
        <v/>
      </c>
      <c r="S2157">
        <f>A2157</f>
        <v/>
      </c>
      <c r="T2157">
        <f>J2157</f>
        <v/>
      </c>
      <c r="U2157">
        <f>K2157</f>
        <v/>
      </c>
      <c r="V2157" s="14">
        <f>IF($A2157="","",MOD(ROW()-2,12)+1)</f>
        <v/>
      </c>
      <c r="W2157">
        <f>L2157</f>
        <v/>
      </c>
      <c r="X2157" s="14">
        <f>IF(F2157="","",F2157)</f>
        <v/>
      </c>
      <c r="Y2157" s="14">
        <f>IF(G2157="","",G2157)</f>
        <v/>
      </c>
      <c r="Z2157">
        <f>M2157</f>
        <v/>
      </c>
      <c r="AA2157">
        <f>N2157</f>
        <v/>
      </c>
      <c r="AB2157" s="14">
        <f>IF(H2157="","",H2157)</f>
        <v/>
      </c>
      <c r="AC2157">
        <f>O2157</f>
        <v/>
      </c>
      <c r="AD2157" s="14">
        <f>IF(I2157="","",I2157)</f>
        <v/>
      </c>
      <c r="AE2157">
        <f>P2157</f>
        <v/>
      </c>
      <c r="AH2157">
        <f>IF(S2157&lt;&gt;"",S2157,AH2156+900)</f>
        <v/>
      </c>
      <c r="AI2157">
        <f>IF(T2157&lt;&gt;"",T2157,AI2156)</f>
        <v/>
      </c>
      <c r="AJ2157">
        <f>IF(U2157&lt;&gt;"",U2157,AJ2156)</f>
        <v/>
      </c>
      <c r="AK2157">
        <f>IF(W2157&lt;&gt;"",W2157,"")</f>
        <v/>
      </c>
      <c r="AL2157" s="14">
        <f>IF(X2157&lt;&gt;"",X2157,"")</f>
        <v/>
      </c>
      <c r="AM2157" s="14">
        <f>IF(Y2157&lt;&gt;"",Y2157,"")</f>
        <v/>
      </c>
      <c r="AN2157" s="14">
        <f>IF(OR(AL2157="",AM2157=""),"",AL2157-AM2157)</f>
        <v/>
      </c>
      <c r="AO2157">
        <f>IF(AN2157="","",IF(AN2157&gt;0,"Bullish","Bearish"))</f>
        <v/>
      </c>
      <c r="AP2157">
        <f>IF(AO2157="",AP2156,AO2157)</f>
        <v/>
      </c>
      <c r="AQ2157" s="14">
        <f>IF(AB2157&lt;&gt;"",AB2157,"")</f>
        <v/>
      </c>
      <c r="AR2157" s="14">
        <f>IF(AD2157&lt;&gt;"",AD2157,"")</f>
        <v/>
      </c>
      <c r="AS2157">
        <f>IF(AS2156+1=13,1,AS2156+1)</f>
        <v/>
      </c>
      <c r="AT2157">
        <f>IFERROR(IF(SLOPE($AQ$2138:$AQ$2149,$AS$2138:$AS$2149)&gt;0,MIN(3,ABS(SLOPE($AQ$2138:$AQ$2149,$AS$2138:$AS$2149))),IF(SLOPE($AQ$2138:$AQ$2149,$AS$2138:$AS$2149)&lt;-0.5,-0.5,0)),0)</f>
        <v/>
      </c>
      <c r="AU2157">
        <f>IFERROR(IF(SLOPE($AR$2138:$AR$2149,$AS$2138:$AS$2149)&lt;0,MAX(-3,-ABS(SLOPE($AR$2138:$AR$2149,$AS$2138:$AS$2149))),IF(SLOPE($AR$2138:$AR$2149,$AS$2138:$AS$2149)&gt;0.5,0.5,0)),0)</f>
        <v/>
      </c>
      <c r="AV2157">
        <f>($AQ$2150+(AT2157*(AS2157-1)))</f>
        <v/>
      </c>
      <c r="AW2157">
        <f>($AR$2150+(AU2157*(AS2157-1)))</f>
        <v/>
      </c>
      <c r="AX2157">
        <f>IF(AT2157&gt;0,AV2157+AT2157,AV2157)</f>
        <v/>
      </c>
      <c r="AY2157">
        <f>IF(AU2157&lt;0,AW2157+AU2157,AW2157)</f>
        <v/>
      </c>
      <c r="BA2157" s="14">
        <f>IFERROR(AX2157-AQ2157,"")</f>
        <v/>
      </c>
      <c r="BB2157" s="14">
        <f>IFERROR(AY2157-AR2157,"")</f>
        <v/>
      </c>
      <c r="BD2157">
        <f>AH2157</f>
        <v/>
      </c>
      <c r="BE2157">
        <f>AI2157</f>
        <v/>
      </c>
      <c r="BF2157">
        <f>AJ2157</f>
        <v/>
      </c>
      <c r="BG2157" s="14">
        <f>L2157</f>
        <v/>
      </c>
      <c r="BH2157" s="14">
        <f>IF(X2157="","",X2157)</f>
        <v/>
      </c>
      <c r="BI2157" s="14">
        <f>IF(Y2157="","",Y2157)</f>
        <v/>
      </c>
      <c r="BJ2157">
        <f>Z2157</f>
        <v/>
      </c>
      <c r="BK2157">
        <f>AA2157</f>
        <v/>
      </c>
      <c r="BL2157">
        <f>IFERROR(AX2157,"")</f>
        <v/>
      </c>
      <c r="BM2157">
        <f>IFERROR(AY2157,"")</f>
        <v/>
      </c>
    </row>
    <row r="2158" ht="14.25" customHeight="1">
      <c r="A2158">
        <f>ALGLIB_SSA_XAUUSD!AA2158</f>
        <v/>
      </c>
      <c r="B2158">
        <f>IF($A2158="","",INDEX(ALGLIB_SSA_XAUUSD!$B$2:$B$2401,MATCH($A2158,ALGLIB_SSA_XAUUSD!$A$2:$A$2401,1)))</f>
        <v/>
      </c>
      <c r="C2158">
        <f>IF($A2158="","",INDEX(ALGLIB_SSA_XAUUSD!$C$2:$C$2401,MATCH($A2158,ALGLIB_SSA_XAUUSD!$A$2:$A$2401,1)))</f>
        <v/>
      </c>
      <c r="D2158" s="14">
        <f>IF($A2158="","",INT((ROW()-2)/12)+1)</f>
        <v/>
      </c>
      <c r="E2158" s="14">
        <f>IF(AND(E2162&lt;&gt;"",D2162=D2150+1),E2150+(E2162-E2150)*8/12,"")</f>
        <v/>
      </c>
      <c r="F2158" s="14">
        <f>IF(AND(F2162&lt;&gt;"",D2162=D2150+1),F2150+(F2162-F2150)*8/12,"")</f>
        <v/>
      </c>
      <c r="G2158" s="14">
        <f>IF(AND(G2162&lt;&gt;"",D2162=D2150+1),G2150+(G2162-G2150)*8/12,"")</f>
        <v/>
      </c>
      <c r="H2158" s="14">
        <f>IF(AND(H2162&lt;&gt;"",D2162=D2150+1),H2150+(H2162-H2150)*8/12,"")</f>
        <v/>
      </c>
      <c r="I2158" s="14">
        <f>IF(AND(L2162&lt;&gt;"",D2162=D2150+1),I2150+(I2162-I2150)*8/12,"")</f>
        <v/>
      </c>
      <c r="J2158">
        <f>_xlfn.XLOOKUP($A2158,ALGLIB_SSA_XAUUSD!$AA$2:$AA$2401,ALGLIB_SSA_XAUUSD!$P$2:$P$2401,"",0)</f>
        <v/>
      </c>
      <c r="K2158">
        <f>_xlfn.XLOOKUP($A2158,ALGLIB_SSA_XAUUSD!$AA$2:$AA$2401,ALGLIB_SSA_XAUUSD!$Q$2:$Q$2401,"",0)</f>
        <v/>
      </c>
      <c r="L2158">
        <f>_xlfn.XLOOKUP($A2158,ALGLIB_SSA_XAUUSD!$AA$2:$AA$2401,ALGLIB_SSA_XAUUSD!$R$2:$R$2401,"",0)</f>
        <v/>
      </c>
      <c r="M2158">
        <f>_xlfn.XLOOKUP($A2158,ALGLIB_SSA_XAUUSD!$AA$2:$AA$2401,ALGLIB_SSA_XAUUSD!$S$2:$S$2401,"",0)</f>
        <v/>
      </c>
      <c r="N2158">
        <f>_xlfn.XLOOKUP($A2158,ALGLIB_SSA_XAUUSD!$AA$2:$AA$2401,ALGLIB_SSA_XAUUSD!$T$2:$T$2401,"",0)</f>
        <v/>
      </c>
      <c r="O2158">
        <f>_xlfn.XLOOKUP($A2158,ALGLIB_SSA_XAUUSD!$AA$2:$AA$2401,ALGLIB_SSA_XAUUSD!$U$2:$U$2401,"",0)</f>
        <v/>
      </c>
      <c r="P2158">
        <f>_xlfn.XLOOKUP($A2158,ALGLIB_SSA_XAUUSD!$AA$2:$AA$2401,ALGLIB_SSA_XAUUSD!$V$2:$V$2401,"",0)</f>
        <v/>
      </c>
      <c r="S2158">
        <f>A2158</f>
        <v/>
      </c>
      <c r="T2158">
        <f>J2158</f>
        <v/>
      </c>
      <c r="U2158">
        <f>K2158</f>
        <v/>
      </c>
      <c r="V2158" s="14">
        <f>IF($A2158="","",MOD(ROW()-2,12)+1)</f>
        <v/>
      </c>
      <c r="W2158">
        <f>L2158</f>
        <v/>
      </c>
      <c r="X2158" s="14">
        <f>IF(F2158="","",F2158)</f>
        <v/>
      </c>
      <c r="Y2158" s="14">
        <f>IF(G2158="","",G2158)</f>
        <v/>
      </c>
      <c r="Z2158">
        <f>M2158</f>
        <v/>
      </c>
      <c r="AA2158">
        <f>N2158</f>
        <v/>
      </c>
      <c r="AB2158" s="14">
        <f>IF(H2158="","",H2158)</f>
        <v/>
      </c>
      <c r="AC2158">
        <f>O2158</f>
        <v/>
      </c>
      <c r="AD2158" s="14">
        <f>IF(I2158="","",I2158)</f>
        <v/>
      </c>
      <c r="AE2158">
        <f>P2158</f>
        <v/>
      </c>
      <c r="AH2158">
        <f>IF(S2158&lt;&gt;"",S2158,AH2157+900)</f>
        <v/>
      </c>
      <c r="AI2158">
        <f>IF(T2158&lt;&gt;"",T2158,AI2157)</f>
        <v/>
      </c>
      <c r="AJ2158">
        <f>IF(U2158&lt;&gt;"",U2158,AJ2157)</f>
        <v/>
      </c>
      <c r="AK2158">
        <f>IF(W2158&lt;&gt;"",W2158,"")</f>
        <v/>
      </c>
      <c r="AL2158" s="14">
        <f>IF(X2158&lt;&gt;"",X2158,"")</f>
        <v/>
      </c>
      <c r="AM2158" s="14">
        <f>IF(Y2158&lt;&gt;"",Y2158,"")</f>
        <v/>
      </c>
      <c r="AN2158" s="14">
        <f>IF(OR(AL2158="",AM2158=""),"",AL2158-AM2158)</f>
        <v/>
      </c>
      <c r="AO2158">
        <f>IF(AN2158="","",IF(AN2158&gt;0,"Bullish","Bearish"))</f>
        <v/>
      </c>
      <c r="AP2158">
        <f>IF(AO2158="",AP2157,AO2158)</f>
        <v/>
      </c>
      <c r="AQ2158" s="14">
        <f>IF(AB2158&lt;&gt;"",AB2158,"")</f>
        <v/>
      </c>
      <c r="AR2158" s="14">
        <f>IF(AD2158&lt;&gt;"",AD2158,"")</f>
        <v/>
      </c>
      <c r="AS2158">
        <f>IF(AS2157+1=13,1,AS2157+1)</f>
        <v/>
      </c>
      <c r="AT2158">
        <f>IFERROR(IF(SLOPE($AQ$2138:$AQ$2149,$AS$2138:$AS$2149)&gt;0,MIN(3,ABS(SLOPE($AQ$2138:$AQ$2149,$AS$2138:$AS$2149))),IF(SLOPE($AQ$2138:$AQ$2149,$AS$2138:$AS$2149)&lt;-0.5,-0.5,0)),0)</f>
        <v/>
      </c>
      <c r="AU2158">
        <f>IFERROR(IF(SLOPE($AR$2138:$AR$2149,$AS$2138:$AS$2149)&lt;0,MAX(-3,-ABS(SLOPE($AR$2138:$AR$2149,$AS$2138:$AS$2149))),IF(SLOPE($AR$2138:$AR$2149,$AS$2138:$AS$2149)&gt;0.5,0.5,0)),0)</f>
        <v/>
      </c>
      <c r="AV2158">
        <f>($AQ$2150+(AT2158*(AS2158-1)))</f>
        <v/>
      </c>
      <c r="AW2158">
        <f>($AR$2150+(AU2158*(AS2158-1)))</f>
        <v/>
      </c>
      <c r="AX2158">
        <f>IF(AT2158&gt;0,AV2158+AT2158,AV2158)</f>
        <v/>
      </c>
      <c r="AY2158">
        <f>IF(AU2158&lt;0,AW2158+AU2158,AW2158)</f>
        <v/>
      </c>
      <c r="BA2158" s="14">
        <f>IFERROR(AX2158-AQ2158,"")</f>
        <v/>
      </c>
      <c r="BB2158" s="14">
        <f>IFERROR(AY2158-AR2158,"")</f>
        <v/>
      </c>
      <c r="BD2158">
        <f>AH2158</f>
        <v/>
      </c>
      <c r="BE2158">
        <f>AI2158</f>
        <v/>
      </c>
      <c r="BF2158">
        <f>AJ2158</f>
        <v/>
      </c>
      <c r="BG2158" s="14">
        <f>L2158</f>
        <v/>
      </c>
      <c r="BH2158" s="14">
        <f>IF(X2158="","",X2158)</f>
        <v/>
      </c>
      <c r="BI2158" s="14">
        <f>IF(Y2158="","",Y2158)</f>
        <v/>
      </c>
      <c r="BJ2158">
        <f>Z2158</f>
        <v/>
      </c>
      <c r="BK2158">
        <f>AA2158</f>
        <v/>
      </c>
      <c r="BL2158">
        <f>IFERROR(AX2158,"")</f>
        <v/>
      </c>
      <c r="BM2158">
        <f>IFERROR(AY2158,"")</f>
        <v/>
      </c>
    </row>
    <row r="2159" ht="14.25" customHeight="1">
      <c r="A2159">
        <f>ALGLIB_SSA_XAUUSD!AA2159</f>
        <v/>
      </c>
      <c r="B2159">
        <f>IF($A2159="","",INDEX(ALGLIB_SSA_XAUUSD!$B$2:$B$2401,MATCH($A2159,ALGLIB_SSA_XAUUSD!$A$2:$A$2401,1)))</f>
        <v/>
      </c>
      <c r="C2159">
        <f>IF($A2159="","",INDEX(ALGLIB_SSA_XAUUSD!$C$2:$C$2401,MATCH($A2159,ALGLIB_SSA_XAUUSD!$A$2:$A$2401,1)))</f>
        <v/>
      </c>
      <c r="D2159" s="14">
        <f>IF($A2159="","",INT((ROW()-2)/12)+1)</f>
        <v/>
      </c>
      <c r="E2159" s="14">
        <f>IF(AND(E2162&lt;&gt;"",D2162=D2150+1),E2150+(E2162-E2150)*9/12,"")</f>
        <v/>
      </c>
      <c r="F2159" s="14">
        <f>IF(AND(F2162&lt;&gt;"",D2162=D2150+1),F2150+(F2162-F2150)*9/12,"")</f>
        <v/>
      </c>
      <c r="G2159" s="14">
        <f>IF(AND(G2162&lt;&gt;"",D2162=D2150+1),G2150+(G2162-G2150)*9/12,"")</f>
        <v/>
      </c>
      <c r="H2159" s="14">
        <f>IF(AND(H2162&lt;&gt;"",D2162=D2150+1),H2150+(H2162-H2150)*9/12,"")</f>
        <v/>
      </c>
      <c r="I2159" s="14">
        <f>IF(AND(L2162&lt;&gt;"",D2162=D2150+1),I2150+(I2162-I2150)*9/12,"")</f>
        <v/>
      </c>
      <c r="J2159">
        <f>_xlfn.XLOOKUP($A2159,ALGLIB_SSA_XAUUSD!$AA$2:$AA$2401,ALGLIB_SSA_XAUUSD!$P$2:$P$2401,"",0)</f>
        <v/>
      </c>
      <c r="K2159">
        <f>_xlfn.XLOOKUP($A2159,ALGLIB_SSA_XAUUSD!$AA$2:$AA$2401,ALGLIB_SSA_XAUUSD!$Q$2:$Q$2401,"",0)</f>
        <v/>
      </c>
      <c r="L2159">
        <f>_xlfn.XLOOKUP($A2159,ALGLIB_SSA_XAUUSD!$AA$2:$AA$2401,ALGLIB_SSA_XAUUSD!$R$2:$R$2401,"",0)</f>
        <v/>
      </c>
      <c r="M2159">
        <f>_xlfn.XLOOKUP($A2159,ALGLIB_SSA_XAUUSD!$AA$2:$AA$2401,ALGLIB_SSA_XAUUSD!$S$2:$S$2401,"",0)</f>
        <v/>
      </c>
      <c r="N2159">
        <f>_xlfn.XLOOKUP($A2159,ALGLIB_SSA_XAUUSD!$AA$2:$AA$2401,ALGLIB_SSA_XAUUSD!$T$2:$T$2401,"",0)</f>
        <v/>
      </c>
      <c r="O2159">
        <f>_xlfn.XLOOKUP($A2159,ALGLIB_SSA_XAUUSD!$AA$2:$AA$2401,ALGLIB_SSA_XAUUSD!$U$2:$U$2401,"",0)</f>
        <v/>
      </c>
      <c r="P2159">
        <f>_xlfn.XLOOKUP($A2159,ALGLIB_SSA_XAUUSD!$AA$2:$AA$2401,ALGLIB_SSA_XAUUSD!$V$2:$V$2401,"",0)</f>
        <v/>
      </c>
      <c r="S2159">
        <f>A2159</f>
        <v/>
      </c>
      <c r="T2159">
        <f>J2159</f>
        <v/>
      </c>
      <c r="U2159">
        <f>K2159</f>
        <v/>
      </c>
      <c r="V2159" s="14">
        <f>IF($A2159="","",MOD(ROW()-2,12)+1)</f>
        <v/>
      </c>
      <c r="W2159">
        <f>L2159</f>
        <v/>
      </c>
      <c r="X2159" s="14">
        <f>IF(F2159="","",F2159)</f>
        <v/>
      </c>
      <c r="Y2159" s="14">
        <f>IF(G2159="","",G2159)</f>
        <v/>
      </c>
      <c r="Z2159">
        <f>M2159</f>
        <v/>
      </c>
      <c r="AA2159">
        <f>N2159</f>
        <v/>
      </c>
      <c r="AB2159" s="14">
        <f>IF(H2159="","",H2159)</f>
        <v/>
      </c>
      <c r="AC2159">
        <f>O2159</f>
        <v/>
      </c>
      <c r="AD2159" s="14">
        <f>IF(I2159="","",I2159)</f>
        <v/>
      </c>
      <c r="AE2159">
        <f>P2159</f>
        <v/>
      </c>
      <c r="AH2159">
        <f>IF(S2159&lt;&gt;"",S2159,AH2158+900)</f>
        <v/>
      </c>
      <c r="AI2159">
        <f>IF(T2159&lt;&gt;"",T2159,AI2158)</f>
        <v/>
      </c>
      <c r="AJ2159">
        <f>IF(U2159&lt;&gt;"",U2159,AJ2158)</f>
        <v/>
      </c>
      <c r="AK2159">
        <f>IF(W2159&lt;&gt;"",W2159,"")</f>
        <v/>
      </c>
      <c r="AL2159" s="14">
        <f>IF(X2159&lt;&gt;"",X2159,"")</f>
        <v/>
      </c>
      <c r="AM2159" s="14">
        <f>IF(Y2159&lt;&gt;"",Y2159,"")</f>
        <v/>
      </c>
      <c r="AN2159" s="14">
        <f>IF(OR(AL2159="",AM2159=""),"",AL2159-AM2159)</f>
        <v/>
      </c>
      <c r="AO2159">
        <f>IF(AN2159="","",IF(AN2159&gt;0,"Bullish","Bearish"))</f>
        <v/>
      </c>
      <c r="AP2159">
        <f>IF(AO2159="",AP2158,AO2159)</f>
        <v/>
      </c>
      <c r="AQ2159" s="14">
        <f>IF(AB2159&lt;&gt;"",AB2159,"")</f>
        <v/>
      </c>
      <c r="AR2159" s="14">
        <f>IF(AD2159&lt;&gt;"",AD2159,"")</f>
        <v/>
      </c>
      <c r="AS2159">
        <f>IF(AS2158+1=13,1,AS2158+1)</f>
        <v/>
      </c>
      <c r="AT2159">
        <f>IFERROR(IF(SLOPE($AQ$2138:$AQ$2149,$AS$2138:$AS$2149)&gt;0,MIN(3,ABS(SLOPE($AQ$2138:$AQ$2149,$AS$2138:$AS$2149))),IF(SLOPE($AQ$2138:$AQ$2149,$AS$2138:$AS$2149)&lt;-0.5,-0.5,0)),0)</f>
        <v/>
      </c>
      <c r="AU2159">
        <f>IFERROR(IF(SLOPE($AR$2138:$AR$2149,$AS$2138:$AS$2149)&lt;0,MAX(-3,-ABS(SLOPE($AR$2138:$AR$2149,$AS$2138:$AS$2149))),IF(SLOPE($AR$2138:$AR$2149,$AS$2138:$AS$2149)&gt;0.5,0.5,0)),0)</f>
        <v/>
      </c>
      <c r="AV2159">
        <f>($AQ$2150+(AT2159*(AS2159-1)))</f>
        <v/>
      </c>
      <c r="AW2159">
        <f>($AR$2150+(AU2159*(AS2159-1)))</f>
        <v/>
      </c>
      <c r="AX2159">
        <f>IF(AT2159&gt;0,AV2159+AT2159,AV2159)</f>
        <v/>
      </c>
      <c r="AY2159">
        <f>IF(AU2159&lt;0,AW2159+AU2159,AW2159)</f>
        <v/>
      </c>
      <c r="BA2159" s="14">
        <f>IFERROR(AX2159-AQ2159,"")</f>
        <v/>
      </c>
      <c r="BB2159" s="14">
        <f>IFERROR(AY2159-AR2159,"")</f>
        <v/>
      </c>
      <c r="BD2159">
        <f>AH2159</f>
        <v/>
      </c>
      <c r="BE2159">
        <f>AI2159</f>
        <v/>
      </c>
      <c r="BF2159">
        <f>AJ2159</f>
        <v/>
      </c>
      <c r="BG2159" s="14">
        <f>L2159</f>
        <v/>
      </c>
      <c r="BH2159" s="14">
        <f>IF(X2159="","",X2159)</f>
        <v/>
      </c>
      <c r="BI2159" s="14">
        <f>IF(Y2159="","",Y2159)</f>
        <v/>
      </c>
      <c r="BJ2159">
        <f>Z2159</f>
        <v/>
      </c>
      <c r="BK2159">
        <f>AA2159</f>
        <v/>
      </c>
      <c r="BL2159">
        <f>IFERROR(AX2159,"")</f>
        <v/>
      </c>
      <c r="BM2159">
        <f>IFERROR(AY2159,"")</f>
        <v/>
      </c>
    </row>
    <row r="2160" ht="14.25" customHeight="1">
      <c r="A2160">
        <f>ALGLIB_SSA_XAUUSD!AA2160</f>
        <v/>
      </c>
      <c r="B2160">
        <f>IF($A2160="","",INDEX(ALGLIB_SSA_XAUUSD!$B$2:$B$2401,MATCH($A2160,ALGLIB_SSA_XAUUSD!$A$2:$A$2401,1)))</f>
        <v/>
      </c>
      <c r="C2160">
        <f>IF($A2160="","",INDEX(ALGLIB_SSA_XAUUSD!$C$2:$C$2401,MATCH($A2160,ALGLIB_SSA_XAUUSD!$A$2:$A$2401,1)))</f>
        <v/>
      </c>
      <c r="D2160" s="14">
        <f>IF($A2160="","",INT((ROW()-2)/12)+1)</f>
        <v/>
      </c>
      <c r="E2160" s="14">
        <f>IF(AND(E2162&lt;&gt;"",D2162=D2150+1),E2150+(E2162-E2150)*10/12,"")</f>
        <v/>
      </c>
      <c r="F2160" s="14">
        <f>IF(AND(F2162&lt;&gt;"",D2162=D2150+1),F2150+(F2162-F2150)*10/12,"")</f>
        <v/>
      </c>
      <c r="G2160" s="14">
        <f>IF(AND(G2162&lt;&gt;"",D2162=D2150+1),G2150+(G2162-G2150)*10/12,"")</f>
        <v/>
      </c>
      <c r="H2160" s="14">
        <f>IF(AND(H2162&lt;&gt;"",D2162=D2150+1),H2150+(H2162-H2150)*10/12,"")</f>
        <v/>
      </c>
      <c r="I2160" s="14">
        <f>IF(AND(L2162&lt;&gt;"",D2162=D2150+1),I2150+(I2162-I2150)*10/12,"")</f>
        <v/>
      </c>
      <c r="J2160">
        <f>_xlfn.XLOOKUP($A2160,ALGLIB_SSA_XAUUSD!$AA$2:$AA$2401,ALGLIB_SSA_XAUUSD!$P$2:$P$2401,"",0)</f>
        <v/>
      </c>
      <c r="K2160">
        <f>_xlfn.XLOOKUP($A2160,ALGLIB_SSA_XAUUSD!$AA$2:$AA$2401,ALGLIB_SSA_XAUUSD!$Q$2:$Q$2401,"",0)</f>
        <v/>
      </c>
      <c r="L2160">
        <f>_xlfn.XLOOKUP($A2160,ALGLIB_SSA_XAUUSD!$AA$2:$AA$2401,ALGLIB_SSA_XAUUSD!$R$2:$R$2401,"",0)</f>
        <v/>
      </c>
      <c r="M2160">
        <f>_xlfn.XLOOKUP($A2160,ALGLIB_SSA_XAUUSD!$AA$2:$AA$2401,ALGLIB_SSA_XAUUSD!$S$2:$S$2401,"",0)</f>
        <v/>
      </c>
      <c r="N2160">
        <f>_xlfn.XLOOKUP($A2160,ALGLIB_SSA_XAUUSD!$AA$2:$AA$2401,ALGLIB_SSA_XAUUSD!$T$2:$T$2401,"",0)</f>
        <v/>
      </c>
      <c r="O2160">
        <f>_xlfn.XLOOKUP($A2160,ALGLIB_SSA_XAUUSD!$AA$2:$AA$2401,ALGLIB_SSA_XAUUSD!$U$2:$U$2401,"",0)</f>
        <v/>
      </c>
      <c r="P2160">
        <f>_xlfn.XLOOKUP($A2160,ALGLIB_SSA_XAUUSD!$AA$2:$AA$2401,ALGLIB_SSA_XAUUSD!$V$2:$V$2401,"",0)</f>
        <v/>
      </c>
      <c r="S2160">
        <f>A2160</f>
        <v/>
      </c>
      <c r="T2160">
        <f>J2160</f>
        <v/>
      </c>
      <c r="U2160">
        <f>K2160</f>
        <v/>
      </c>
      <c r="V2160" s="14">
        <f>IF($A2160="","",MOD(ROW()-2,12)+1)</f>
        <v/>
      </c>
      <c r="W2160">
        <f>L2160</f>
        <v/>
      </c>
      <c r="X2160" s="14">
        <f>IF(F2160="","",F2160)</f>
        <v/>
      </c>
      <c r="Y2160" s="14">
        <f>IF(G2160="","",G2160)</f>
        <v/>
      </c>
      <c r="Z2160">
        <f>M2160</f>
        <v/>
      </c>
      <c r="AA2160">
        <f>N2160</f>
        <v/>
      </c>
      <c r="AB2160" s="14">
        <f>IF(H2160="","",H2160)</f>
        <v/>
      </c>
      <c r="AC2160">
        <f>O2160</f>
        <v/>
      </c>
      <c r="AD2160" s="14">
        <f>IF(I2160="","",I2160)</f>
        <v/>
      </c>
      <c r="AE2160">
        <f>P2160</f>
        <v/>
      </c>
      <c r="AH2160">
        <f>IF(S2160&lt;&gt;"",S2160,AH2159+900)</f>
        <v/>
      </c>
      <c r="AI2160">
        <f>IF(T2160&lt;&gt;"",T2160,AI2159)</f>
        <v/>
      </c>
      <c r="AJ2160">
        <f>IF(U2160&lt;&gt;"",U2160,AJ2159)</f>
        <v/>
      </c>
      <c r="AK2160">
        <f>IF(W2160&lt;&gt;"",W2160,"")</f>
        <v/>
      </c>
      <c r="AL2160" s="14">
        <f>IF(X2160&lt;&gt;"",X2160,"")</f>
        <v/>
      </c>
      <c r="AM2160" s="14">
        <f>IF(Y2160&lt;&gt;"",Y2160,"")</f>
        <v/>
      </c>
      <c r="AN2160" s="14">
        <f>IF(OR(AL2160="",AM2160=""),"",AL2160-AM2160)</f>
        <v/>
      </c>
      <c r="AO2160">
        <f>IF(AN2160="","",IF(AN2160&gt;0,"Bullish","Bearish"))</f>
        <v/>
      </c>
      <c r="AP2160">
        <f>IF(AO2160="",AP2159,AO2160)</f>
        <v/>
      </c>
      <c r="AQ2160" s="14">
        <f>IF(AB2160&lt;&gt;"",AB2160,"")</f>
        <v/>
      </c>
      <c r="AR2160" s="14">
        <f>IF(AD2160&lt;&gt;"",AD2160,"")</f>
        <v/>
      </c>
      <c r="AS2160">
        <f>IF(AS2159+1=13,1,AS2159+1)</f>
        <v/>
      </c>
      <c r="AT2160">
        <f>IFERROR(IF(SLOPE($AQ$2138:$AQ$2149,$AS$2138:$AS$2149)&gt;0,MIN(3,ABS(SLOPE($AQ$2138:$AQ$2149,$AS$2138:$AS$2149))),IF(SLOPE($AQ$2138:$AQ$2149,$AS$2138:$AS$2149)&lt;-0.5,-0.5,0)),0)</f>
        <v/>
      </c>
      <c r="AU2160">
        <f>IFERROR(IF(SLOPE($AR$2138:$AR$2149,$AS$2138:$AS$2149)&lt;0,MAX(-3,-ABS(SLOPE($AR$2138:$AR$2149,$AS$2138:$AS$2149))),IF(SLOPE($AR$2138:$AR$2149,$AS$2138:$AS$2149)&gt;0.5,0.5,0)),0)</f>
        <v/>
      </c>
      <c r="AV2160">
        <f>($AQ$2150+(AT2160*(AS2160-1)))</f>
        <v/>
      </c>
      <c r="AW2160">
        <f>($AR$2150+(AU2160*(AS2160-1)))</f>
        <v/>
      </c>
      <c r="AX2160">
        <f>IF(AT2160&gt;0,AV2160+AT2160,AV2160)</f>
        <v/>
      </c>
      <c r="AY2160">
        <f>IF(AU2160&lt;0,AW2160+AU2160,AW2160)</f>
        <v/>
      </c>
      <c r="BA2160" s="14">
        <f>IFERROR(AX2160-AQ2160,"")</f>
        <v/>
      </c>
      <c r="BB2160" s="14">
        <f>IFERROR(AY2160-AR2160,"")</f>
        <v/>
      </c>
      <c r="BD2160">
        <f>AH2160</f>
        <v/>
      </c>
      <c r="BE2160">
        <f>AI2160</f>
        <v/>
      </c>
      <c r="BF2160">
        <f>AJ2160</f>
        <v/>
      </c>
      <c r="BG2160" s="14">
        <f>L2160</f>
        <v/>
      </c>
      <c r="BH2160" s="14">
        <f>IF(X2160="","",X2160)</f>
        <v/>
      </c>
      <c r="BI2160" s="14">
        <f>IF(Y2160="","",Y2160)</f>
        <v/>
      </c>
      <c r="BJ2160">
        <f>Z2160</f>
        <v/>
      </c>
      <c r="BK2160">
        <f>AA2160</f>
        <v/>
      </c>
      <c r="BL2160">
        <f>IFERROR(AX2160,"")</f>
        <v/>
      </c>
      <c r="BM2160">
        <f>IFERROR(AY2160,"")</f>
        <v/>
      </c>
    </row>
    <row r="2161" ht="14.25" customHeight="1">
      <c r="A2161">
        <f>ALGLIB_SSA_XAUUSD!AA2161</f>
        <v/>
      </c>
      <c r="B2161">
        <f>IF($A2161="","",INDEX(ALGLIB_SSA_XAUUSD!$B$2:$B$2401,MATCH($A2161,ALGLIB_SSA_XAUUSD!$A$2:$A$2401,1)))</f>
        <v/>
      </c>
      <c r="C2161">
        <f>IF($A2161="","",INDEX(ALGLIB_SSA_XAUUSD!$C$2:$C$2401,MATCH($A2161,ALGLIB_SSA_XAUUSD!$A$2:$A$2401,1)))</f>
        <v/>
      </c>
      <c r="D2161" s="14">
        <f>IF($A2161="","",INT((ROW()-2)/12)+1)</f>
        <v/>
      </c>
      <c r="E2161" s="14">
        <f>IF(AND(E2162&lt;&gt;"",D2162=D2150+1),E2150+(E2162-E2150)*11/12,"")</f>
        <v/>
      </c>
      <c r="F2161" s="14">
        <f>IF(AND(F2162&lt;&gt;"",D2162=D2150+1),F2150+(F2162-F2150)*11/12,"")</f>
        <v/>
      </c>
      <c r="G2161" s="14">
        <f>IF(AND(G2162&lt;&gt;"",D2162=D2150+1),G2150+(G2162-G2150)*11/12,"")</f>
        <v/>
      </c>
      <c r="H2161" s="14">
        <f>IF(AND(H2162&lt;&gt;"",D2162=D2150+1),H2150+(H2162-H2150)*11/12,"")</f>
        <v/>
      </c>
      <c r="I2161" s="14">
        <f>IF(AND(L2162&lt;&gt;"",D2162=D2150+1),I2150+(I2162-I2150)*11/12,"")</f>
        <v/>
      </c>
      <c r="J2161">
        <f>_xlfn.XLOOKUP($A2161,ALGLIB_SSA_XAUUSD!$AA$2:$AA$2401,ALGLIB_SSA_XAUUSD!$P$2:$P$2401,"",0)</f>
        <v/>
      </c>
      <c r="K2161">
        <f>_xlfn.XLOOKUP($A2161,ALGLIB_SSA_XAUUSD!$AA$2:$AA$2401,ALGLIB_SSA_XAUUSD!$Q$2:$Q$2401,"",0)</f>
        <v/>
      </c>
      <c r="L2161">
        <f>_xlfn.XLOOKUP($A2161,ALGLIB_SSA_XAUUSD!$AA$2:$AA$2401,ALGLIB_SSA_XAUUSD!$R$2:$R$2401,"",0)</f>
        <v/>
      </c>
      <c r="M2161">
        <f>_xlfn.XLOOKUP($A2161,ALGLIB_SSA_XAUUSD!$AA$2:$AA$2401,ALGLIB_SSA_XAUUSD!$S$2:$S$2401,"",0)</f>
        <v/>
      </c>
      <c r="N2161">
        <f>_xlfn.XLOOKUP($A2161,ALGLIB_SSA_XAUUSD!$AA$2:$AA$2401,ALGLIB_SSA_XAUUSD!$T$2:$T$2401,"",0)</f>
        <v/>
      </c>
      <c r="O2161">
        <f>_xlfn.XLOOKUP($A2161,ALGLIB_SSA_XAUUSD!$AA$2:$AA$2401,ALGLIB_SSA_XAUUSD!$U$2:$U$2401,"",0)</f>
        <v/>
      </c>
      <c r="P2161">
        <f>_xlfn.XLOOKUP($A2161,ALGLIB_SSA_XAUUSD!$AA$2:$AA$2401,ALGLIB_SSA_XAUUSD!$V$2:$V$2401,"",0)</f>
        <v/>
      </c>
      <c r="S2161">
        <f>A2161</f>
        <v/>
      </c>
      <c r="T2161">
        <f>J2161</f>
        <v/>
      </c>
      <c r="U2161">
        <f>K2161</f>
        <v/>
      </c>
      <c r="V2161" s="14">
        <f>IF($A2161="","",MOD(ROW()-2,12)+1)</f>
        <v/>
      </c>
      <c r="W2161">
        <f>L2161</f>
        <v/>
      </c>
      <c r="X2161" s="14">
        <f>IF(F2161="","",F2161)</f>
        <v/>
      </c>
      <c r="Y2161" s="14">
        <f>IF(G2161="","",G2161)</f>
        <v/>
      </c>
      <c r="Z2161">
        <f>M2161</f>
        <v/>
      </c>
      <c r="AA2161">
        <f>N2161</f>
        <v/>
      </c>
      <c r="AB2161" s="14">
        <f>IF(H2161="","",H2161)</f>
        <v/>
      </c>
      <c r="AC2161">
        <f>O2161</f>
        <v/>
      </c>
      <c r="AD2161" s="14">
        <f>IF(I2161="","",I2161)</f>
        <v/>
      </c>
      <c r="AE2161">
        <f>P2161</f>
        <v/>
      </c>
      <c r="AH2161">
        <f>IF(S2161&lt;&gt;"",S2161,AH2160+900)</f>
        <v/>
      </c>
      <c r="AI2161">
        <f>IF(T2161&lt;&gt;"",T2161,AI2160)</f>
        <v/>
      </c>
      <c r="AJ2161">
        <f>IF(U2161&lt;&gt;"",U2161,AJ2160)</f>
        <v/>
      </c>
      <c r="AK2161">
        <f>IF(W2161&lt;&gt;"",W2161,"")</f>
        <v/>
      </c>
      <c r="AL2161" s="14">
        <f>IF(X2161&lt;&gt;"",X2161,"")</f>
        <v/>
      </c>
      <c r="AM2161" s="14">
        <f>IF(Y2161&lt;&gt;"",Y2161,"")</f>
        <v/>
      </c>
      <c r="AN2161" s="14">
        <f>IF(OR(AL2161="",AM2161=""),"",AL2161-AM2161)</f>
        <v/>
      </c>
      <c r="AO2161">
        <f>IF(AN2161="","",IF(AN2161&gt;0,"Bullish","Bearish"))</f>
        <v/>
      </c>
      <c r="AP2161">
        <f>IF(AO2161="",AP2160,AO2161)</f>
        <v/>
      </c>
      <c r="AQ2161" s="14">
        <f>IF(AB2161&lt;&gt;"",AB2161,"")</f>
        <v/>
      </c>
      <c r="AR2161" s="14">
        <f>IF(AD2161&lt;&gt;"",AD2161,"")</f>
        <v/>
      </c>
      <c r="AS2161">
        <f>IF(AS2160+1=13,1,AS2160+1)</f>
        <v/>
      </c>
      <c r="AT2161">
        <f>IFERROR(IF(SLOPE($AQ$2138:$AQ$2149,$AS$2138:$AS$2149)&gt;0,MIN(3,ABS(SLOPE($AQ$2138:$AQ$2149,$AS$2138:$AS$2149))),IF(SLOPE($AQ$2138:$AQ$2149,$AS$2138:$AS$2149)&lt;-0.5,-0.5,0)),0)</f>
        <v/>
      </c>
      <c r="AU2161">
        <f>IFERROR(IF(SLOPE($AR$2138:$AR$2149,$AS$2138:$AS$2149)&lt;0,MAX(-3,-ABS(SLOPE($AR$2138:$AR$2149,$AS$2138:$AS$2149))),IF(SLOPE($AR$2138:$AR$2149,$AS$2138:$AS$2149)&gt;0.5,0.5,0)),0)</f>
        <v/>
      </c>
      <c r="AV2161">
        <f>($AQ$2150+(AT2161*(AS2161-1)))</f>
        <v/>
      </c>
      <c r="AW2161">
        <f>($AR$2150+(AU2161*(AS2161-1)))</f>
        <v/>
      </c>
      <c r="AX2161">
        <f>IF(AT2161&gt;0,AV2161+AT2161,AV2161)</f>
        <v/>
      </c>
      <c r="AY2161">
        <f>IF(AU2161&lt;0,AW2161+AU2161,AW2161)</f>
        <v/>
      </c>
      <c r="BA2161" s="14">
        <f>IFERROR(AX2161-AQ2161,"")</f>
        <v/>
      </c>
      <c r="BB2161" s="14">
        <f>IFERROR(AY2161-AR2161,"")</f>
        <v/>
      </c>
      <c r="BD2161">
        <f>AH2161</f>
        <v/>
      </c>
      <c r="BE2161">
        <f>AI2161</f>
        <v/>
      </c>
      <c r="BF2161">
        <f>AJ2161</f>
        <v/>
      </c>
      <c r="BG2161" s="14">
        <f>L2161</f>
        <v/>
      </c>
      <c r="BH2161" s="14">
        <f>IF(X2161="","",X2161)</f>
        <v/>
      </c>
      <c r="BI2161" s="14">
        <f>IF(Y2161="","",Y2161)</f>
        <v/>
      </c>
      <c r="BJ2161">
        <f>Z2161</f>
        <v/>
      </c>
      <c r="BK2161">
        <f>AA2161</f>
        <v/>
      </c>
      <c r="BL2161">
        <f>IFERROR(AX2161,"")</f>
        <v/>
      </c>
      <c r="BM2161">
        <f>IFERROR(AY2161,"")</f>
        <v/>
      </c>
    </row>
    <row r="2162" ht="14.25" customHeight="1">
      <c r="A2162">
        <f>ALGLIB_SSA_XAUUSD!AA2162</f>
        <v/>
      </c>
      <c r="B2162">
        <f>IF($A2162="","",INDEX(ALGLIB_SSA_XAUUSD!$B$2:$B$2401,MATCH($A2162,ALGLIB_SSA_XAUUSD!$A$2:$A$2401,1)))</f>
        <v/>
      </c>
      <c r="C2162">
        <f>IF($A2162="","",INDEX(ALGLIB_SSA_XAUUSD!$C$2:$C$2401,MATCH($A2162,ALGLIB_SSA_XAUUSD!$A$2:$A$2401,1)))</f>
        <v/>
      </c>
      <c r="D2162" s="14">
        <f>IF($A2162="","",INT((ROW()-2)/12)+1)</f>
        <v/>
      </c>
      <c r="E2162" s="14">
        <f>IF($A2162="","",INDEX(ALGLIB_SSA_XAUUSD!$D$2:$D$2401,MATCH($A2162,ALGLIB_SSA_XAUUSD!$A$2:$A$2401,1)))</f>
        <v/>
      </c>
      <c r="F2162" s="14">
        <f>IF($A2162="","",INDEX(ALGLIB_SSA_XAUUSD!$E$2:$E$2401,MATCH($A2162,ALGLIB_SSA_XAUUSD!$A$2:$A$2401,1)))</f>
        <v/>
      </c>
      <c r="G2162" s="14">
        <f>IF($A2162="","",INDEX(ALGLIB_SSA_XAUUSD!$F$2:$F$2401,MATCH($A2162,ALGLIB_SSA_XAUUSD!$A$2:$A$2401,1)))</f>
        <v/>
      </c>
      <c r="H2162" s="14">
        <f>IF($A2162="","",INDEX(ALGLIB_SSA_XAUUSD!$G$2:$G$2401,MATCH($A2162,ALGLIB_SSA_XAUUSD!$A$2:$A$2401,1)))</f>
        <v/>
      </c>
      <c r="I2162" s="14">
        <f>IF($A2162="","",INDEX(ALGLIB_SSA_XAUUSD!$H$2:$H$2401,MATCH($A2162,ALGLIB_SSA_XAUUSD!$A$2:$A$2401,1)))</f>
        <v/>
      </c>
      <c r="J2162">
        <f>_xlfn.XLOOKUP($A2162,ALGLIB_SSA_XAUUSD!$AA$2:$AA$2401,ALGLIB_SSA_XAUUSD!$P$2:$P$2401,"",0)</f>
        <v/>
      </c>
      <c r="K2162">
        <f>_xlfn.XLOOKUP($A2162,ALGLIB_SSA_XAUUSD!$AA$2:$AA$2401,ALGLIB_SSA_XAUUSD!$Q$2:$Q$2401,"",0)</f>
        <v/>
      </c>
      <c r="L2162">
        <f>_xlfn.XLOOKUP($A2162,ALGLIB_SSA_XAUUSD!$AA$2:$AA$2401,ALGLIB_SSA_XAUUSD!$R$2:$R$2401,"",0)</f>
        <v/>
      </c>
      <c r="M2162">
        <f>_xlfn.XLOOKUP($A2162,ALGLIB_SSA_XAUUSD!$AA$2:$AA$2401,ALGLIB_SSA_XAUUSD!$S$2:$S$2401,"",0)</f>
        <v/>
      </c>
      <c r="N2162">
        <f>_xlfn.XLOOKUP($A2162,ALGLIB_SSA_XAUUSD!$AA$2:$AA$2401,ALGLIB_SSA_XAUUSD!$T$2:$T$2401,"",0)</f>
        <v/>
      </c>
      <c r="O2162">
        <f>_xlfn.XLOOKUP($A2162,ALGLIB_SSA_XAUUSD!$AA$2:$AA$2401,ALGLIB_SSA_XAUUSD!$U$2:$U$2401,"",0)</f>
        <v/>
      </c>
      <c r="P2162">
        <f>_xlfn.XLOOKUP($A2162,ALGLIB_SSA_XAUUSD!$AA$2:$AA$2401,ALGLIB_SSA_XAUUSD!$V$2:$V$2401,"",0)</f>
        <v/>
      </c>
      <c r="S2162">
        <f>A2162</f>
        <v/>
      </c>
      <c r="T2162">
        <f>J2162</f>
        <v/>
      </c>
      <c r="U2162">
        <f>K2162</f>
        <v/>
      </c>
      <c r="V2162" s="14">
        <f>IF($A2162="","",MOD(ROW()-2,12)+1)</f>
        <v/>
      </c>
      <c r="W2162">
        <f>L2162</f>
        <v/>
      </c>
      <c r="X2162" s="14">
        <f>IF(F2162="","",F2162)</f>
        <v/>
      </c>
      <c r="Y2162" s="14">
        <f>IF(G2162="","",G2162)</f>
        <v/>
      </c>
      <c r="Z2162">
        <f>M2162</f>
        <v/>
      </c>
      <c r="AA2162">
        <f>N2162</f>
        <v/>
      </c>
      <c r="AB2162" s="14">
        <f>IF(H2162="","",H2162)</f>
        <v/>
      </c>
      <c r="AC2162">
        <f>O2162</f>
        <v/>
      </c>
      <c r="AD2162" s="14">
        <f>IF(I2162="","",I2162)</f>
        <v/>
      </c>
      <c r="AE2162">
        <f>P2162</f>
        <v/>
      </c>
      <c r="AH2162">
        <f>IF(S2162&lt;&gt;"",S2162,AH2161+900)</f>
        <v/>
      </c>
      <c r="AI2162">
        <f>IF(T2162&lt;&gt;"",T2162,AI2161)</f>
        <v/>
      </c>
      <c r="AJ2162">
        <f>IF(U2162&lt;&gt;"",U2162,AJ2161)</f>
        <v/>
      </c>
      <c r="AK2162">
        <f>IF(W2162&lt;&gt;"",W2162,"")</f>
        <v/>
      </c>
      <c r="AL2162" s="14">
        <f>IF(X2162&lt;&gt;"",X2162,"")</f>
        <v/>
      </c>
      <c r="AM2162" s="14">
        <f>IF(Y2162&lt;&gt;"",Y2162,"")</f>
        <v/>
      </c>
      <c r="AN2162" s="14">
        <f>IF(OR(AL2162="",AM2162=""),"",AL2162-AM2162)</f>
        <v/>
      </c>
      <c r="AO2162">
        <f>IF(AN2162="","",IF(AN2162&gt;0,"Bullish","Bearish"))</f>
        <v/>
      </c>
      <c r="AP2162">
        <f>IF(AO2162="",AP2161,AO2162)</f>
        <v/>
      </c>
      <c r="AQ2162" s="14">
        <f>IF(AB2162&lt;&gt;"",AB2162,"")</f>
        <v/>
      </c>
      <c r="AR2162" s="14">
        <f>IF(AD2162&lt;&gt;"",AD2162,"")</f>
        <v/>
      </c>
      <c r="AS2162">
        <f>IF(AS2161+1=13,1,AS2161+1)</f>
        <v/>
      </c>
      <c r="AT2162">
        <f>IFERROR(IF(SLOPE($AQ$2150:$AQ$2161,$AS$2150:$AS$2161)&gt;0,MIN(3,ABS(SLOPE($AQ$2150:$AQ$2161,$AS$2150:$AS$2161))),IF(SLOPE($AQ$2150:$AQ$2161,$AS$2150:$AS$2161)&lt;-0.5,-0.5,0)),0)</f>
        <v/>
      </c>
      <c r="AU2162">
        <f>IFERROR(IF(SLOPE($AR$2150:$AR$2161,$AS$2150:$AS$2161)&lt;0,MAX(-3,-ABS(SLOPE($AR$2150:$AR$2161,$AS$2150:$AS$2161))),IF(SLOPE($AR$2150:$AR$2161,$AS$2150:$AS$2161)&gt;0.5,0.5,0)),0)</f>
        <v/>
      </c>
      <c r="AV2162">
        <f>($AQ$2162+(AT2162*(AS2162-1)))</f>
        <v/>
      </c>
      <c r="AW2162">
        <f>($AR$2162+(AU2162*(AS2162-1)))</f>
        <v/>
      </c>
      <c r="AX2162">
        <f>IF(AT2162&gt;0,AV2162+AT2162,AV2162)</f>
        <v/>
      </c>
      <c r="AY2162">
        <f>IF(AU2162&lt;0,AW2162+AU2162,AW2162)</f>
        <v/>
      </c>
      <c r="BA2162" s="14">
        <f>IFERROR(AX2162-AQ2162,"")</f>
        <v/>
      </c>
      <c r="BB2162" s="14">
        <f>IFERROR(AY2162-AR2162,"")</f>
        <v/>
      </c>
      <c r="BD2162">
        <f>AH2162</f>
        <v/>
      </c>
      <c r="BE2162">
        <f>AI2162</f>
        <v/>
      </c>
      <c r="BF2162">
        <f>AJ2162</f>
        <v/>
      </c>
      <c r="BG2162" s="14">
        <f>L2162</f>
        <v/>
      </c>
      <c r="BH2162" s="14">
        <f>IF(X2162="","",X2162)</f>
        <v/>
      </c>
      <c r="BI2162" s="14">
        <f>IF(Y2162="","",Y2162)</f>
        <v/>
      </c>
      <c r="BJ2162">
        <f>Z2162</f>
        <v/>
      </c>
      <c r="BK2162">
        <f>AA2162</f>
        <v/>
      </c>
      <c r="BL2162">
        <f>IFERROR(AX2162,"")</f>
        <v/>
      </c>
      <c r="BM2162">
        <f>IFERROR(AY2162,"")</f>
        <v/>
      </c>
    </row>
    <row r="2163" ht="14.25" customHeight="1">
      <c r="A2163">
        <f>ALGLIB_SSA_XAUUSD!AA2163</f>
        <v/>
      </c>
      <c r="B2163">
        <f>IF($A2163="","",INDEX(ALGLIB_SSA_XAUUSD!$B$2:$B$2401,MATCH($A2163,ALGLIB_SSA_XAUUSD!$A$2:$A$2401,1)))</f>
        <v/>
      </c>
      <c r="C2163">
        <f>IF($A2163="","",INDEX(ALGLIB_SSA_XAUUSD!$C$2:$C$2401,MATCH($A2163,ALGLIB_SSA_XAUUSD!$A$2:$A$2401,1)))</f>
        <v/>
      </c>
      <c r="D2163" s="14">
        <f>IF($A2163="","",INT((ROW()-2)/12)+1)</f>
        <v/>
      </c>
      <c r="E2163" s="14">
        <f>IF(AND(E2174&lt;&gt;"",D2174=D2162+1),E2162+(E2174-E2162)*1/12,"")</f>
        <v/>
      </c>
      <c r="F2163" s="14">
        <f>IF(AND(F2174&lt;&gt;"",D2174=D2162+1),F2162+(F2174-F2162)*1/12,"")</f>
        <v/>
      </c>
      <c r="G2163" s="14">
        <f>IF(AND(G2174&lt;&gt;"",D2174=D2162+1),G2162+(G2174-G2162)*1/12,"")</f>
        <v/>
      </c>
      <c r="H2163" s="14">
        <f>IF(AND(H2174&lt;&gt;"",D2174=D2162+1),H2162+(H2174-H2162)*1/12,"")</f>
        <v/>
      </c>
      <c r="I2163" s="14">
        <f>IF(AND(L2174&lt;&gt;"",D2174=D2162+1),I2162+(I2174-I2162)*1/12,"")</f>
        <v/>
      </c>
      <c r="J2163">
        <f>_xlfn.XLOOKUP($A2163,ALGLIB_SSA_XAUUSD!$AA$2:$AA$2401,ALGLIB_SSA_XAUUSD!$P$2:$P$2401,"",0)</f>
        <v/>
      </c>
      <c r="K2163">
        <f>_xlfn.XLOOKUP($A2163,ALGLIB_SSA_XAUUSD!$AA$2:$AA$2401,ALGLIB_SSA_XAUUSD!$Q$2:$Q$2401,"",0)</f>
        <v/>
      </c>
      <c r="L2163">
        <f>_xlfn.XLOOKUP($A2163,ALGLIB_SSA_XAUUSD!$AA$2:$AA$2401,ALGLIB_SSA_XAUUSD!$R$2:$R$2401,"",0)</f>
        <v/>
      </c>
      <c r="M2163">
        <f>_xlfn.XLOOKUP($A2163,ALGLIB_SSA_XAUUSD!$AA$2:$AA$2401,ALGLIB_SSA_XAUUSD!$S$2:$S$2401,"",0)</f>
        <v/>
      </c>
      <c r="N2163">
        <f>_xlfn.XLOOKUP($A2163,ALGLIB_SSA_XAUUSD!$AA$2:$AA$2401,ALGLIB_SSA_XAUUSD!$T$2:$T$2401,"",0)</f>
        <v/>
      </c>
      <c r="O2163">
        <f>_xlfn.XLOOKUP($A2163,ALGLIB_SSA_XAUUSD!$AA$2:$AA$2401,ALGLIB_SSA_XAUUSD!$U$2:$U$2401,"",0)</f>
        <v/>
      </c>
      <c r="P2163">
        <f>_xlfn.XLOOKUP($A2163,ALGLIB_SSA_XAUUSD!$AA$2:$AA$2401,ALGLIB_SSA_XAUUSD!$V$2:$V$2401,"",0)</f>
        <v/>
      </c>
      <c r="S2163">
        <f>A2163</f>
        <v/>
      </c>
      <c r="T2163">
        <f>J2163</f>
        <v/>
      </c>
      <c r="U2163">
        <f>K2163</f>
        <v/>
      </c>
      <c r="V2163" s="14">
        <f>IF($A2163="","",MOD(ROW()-2,12)+1)</f>
        <v/>
      </c>
      <c r="W2163">
        <f>L2163</f>
        <v/>
      </c>
      <c r="X2163" s="14">
        <f>IF(F2163="","",F2163)</f>
        <v/>
      </c>
      <c r="Y2163" s="14">
        <f>IF(G2163="","",G2163)</f>
        <v/>
      </c>
      <c r="Z2163">
        <f>M2163</f>
        <v/>
      </c>
      <c r="AA2163">
        <f>N2163</f>
        <v/>
      </c>
      <c r="AB2163" s="14">
        <f>IF(H2163="","",H2163)</f>
        <v/>
      </c>
      <c r="AC2163">
        <f>O2163</f>
        <v/>
      </c>
      <c r="AD2163" s="14">
        <f>IF(I2163="","",I2163)</f>
        <v/>
      </c>
      <c r="AE2163">
        <f>P2163</f>
        <v/>
      </c>
      <c r="AH2163">
        <f>IF(S2163&lt;&gt;"",S2163,AH2162+900)</f>
        <v/>
      </c>
      <c r="AI2163">
        <f>IF(T2163&lt;&gt;"",T2163,AI2162)</f>
        <v/>
      </c>
      <c r="AJ2163">
        <f>IF(U2163&lt;&gt;"",U2163,AJ2162)</f>
        <v/>
      </c>
      <c r="AK2163">
        <f>IF(W2163&lt;&gt;"",W2163,"")</f>
        <v/>
      </c>
      <c r="AL2163" s="14">
        <f>IF(X2163&lt;&gt;"",X2163,"")</f>
        <v/>
      </c>
      <c r="AM2163" s="14">
        <f>IF(Y2163&lt;&gt;"",Y2163,"")</f>
        <v/>
      </c>
      <c r="AN2163" s="14">
        <f>IF(OR(AL2163="",AM2163=""),"",AL2163-AM2163)</f>
        <v/>
      </c>
      <c r="AO2163">
        <f>IF(AN2163="","",IF(AN2163&gt;0,"Bullish","Bearish"))</f>
        <v/>
      </c>
      <c r="AP2163">
        <f>IF(AO2163="",AP2162,AO2163)</f>
        <v/>
      </c>
      <c r="AQ2163" s="14">
        <f>IF(AB2163&lt;&gt;"",AB2163,"")</f>
        <v/>
      </c>
      <c r="AR2163" s="14">
        <f>IF(AD2163&lt;&gt;"",AD2163,"")</f>
        <v/>
      </c>
      <c r="AS2163">
        <f>IF(AS2162+1=13,1,AS2162+1)</f>
        <v/>
      </c>
      <c r="AT2163">
        <f>IFERROR(IF(SLOPE($AQ$2150:$AQ$2161,$AS$2150:$AS$2161)&gt;0,MIN(3,ABS(SLOPE($AQ$2150:$AQ$2161,$AS$2150:$AS$2161))),IF(SLOPE($AQ$2150:$AQ$2161,$AS$2150:$AS$2161)&lt;-0.5,-0.5,0)),0)</f>
        <v/>
      </c>
      <c r="AU2163">
        <f>IFERROR(IF(SLOPE($AR$2150:$AR$2161,$AS$2150:$AS$2161)&lt;0,MAX(-3,-ABS(SLOPE($AR$2150:$AR$2161,$AS$2150:$AS$2161))),IF(SLOPE($AR$2150:$AR$2161,$AS$2150:$AS$2161)&gt;0.5,0.5,0)),0)</f>
        <v/>
      </c>
      <c r="AV2163">
        <f>($AQ$2162+(AT2163*(AS2163-1)))</f>
        <v/>
      </c>
      <c r="AW2163">
        <f>($AR$2162+(AU2163*(AS2163-1)))</f>
        <v/>
      </c>
      <c r="AX2163">
        <f>IF(AT2163&gt;0,AV2163+AT2163,AV2163)</f>
        <v/>
      </c>
      <c r="AY2163">
        <f>IF(AU2163&lt;0,AW2163+AU2163,AW2163)</f>
        <v/>
      </c>
      <c r="BA2163" s="14">
        <f>IFERROR(AX2163-AQ2163,"")</f>
        <v/>
      </c>
      <c r="BB2163" s="14">
        <f>IFERROR(AY2163-AR2163,"")</f>
        <v/>
      </c>
      <c r="BD2163">
        <f>AH2163</f>
        <v/>
      </c>
      <c r="BE2163">
        <f>AI2163</f>
        <v/>
      </c>
      <c r="BF2163">
        <f>AJ2163</f>
        <v/>
      </c>
      <c r="BG2163" s="14">
        <f>L2163</f>
        <v/>
      </c>
      <c r="BH2163" s="14">
        <f>IF(X2163="","",X2163)</f>
        <v/>
      </c>
      <c r="BI2163" s="14">
        <f>IF(Y2163="","",Y2163)</f>
        <v/>
      </c>
      <c r="BJ2163">
        <f>Z2163</f>
        <v/>
      </c>
      <c r="BK2163">
        <f>AA2163</f>
        <v/>
      </c>
      <c r="BL2163">
        <f>IFERROR(AX2163,"")</f>
        <v/>
      </c>
      <c r="BM2163">
        <f>IFERROR(AY2163,"")</f>
        <v/>
      </c>
    </row>
    <row r="2164" ht="14.25" customHeight="1">
      <c r="A2164">
        <f>ALGLIB_SSA_XAUUSD!AA2164</f>
        <v/>
      </c>
      <c r="B2164">
        <f>IF($A2164="","",INDEX(ALGLIB_SSA_XAUUSD!$B$2:$B$2401,MATCH($A2164,ALGLIB_SSA_XAUUSD!$A$2:$A$2401,1)))</f>
        <v/>
      </c>
      <c r="C2164">
        <f>IF($A2164="","",INDEX(ALGLIB_SSA_XAUUSD!$C$2:$C$2401,MATCH($A2164,ALGLIB_SSA_XAUUSD!$A$2:$A$2401,1)))</f>
        <v/>
      </c>
      <c r="D2164" s="14">
        <f>IF($A2164="","",INT((ROW()-2)/12)+1)</f>
        <v/>
      </c>
      <c r="E2164" s="14">
        <f>IF(AND(E2174&lt;&gt;"",D2174=D2162+1),E2162+(E2174-E2162)*2/12,"")</f>
        <v/>
      </c>
      <c r="F2164" s="14">
        <f>IF(AND(F2174&lt;&gt;"",D2174=D2162+1),F2162+(F2174-F2162)*2/12,"")</f>
        <v/>
      </c>
      <c r="G2164" s="14">
        <f>IF(AND(G2174&lt;&gt;"",D2174=D2162+1),G2162+(G2174-G2162)*2/12,"")</f>
        <v/>
      </c>
      <c r="H2164" s="14">
        <f>IF(AND(H2174&lt;&gt;"",D2174=D2162+1),H2162+(H2174-H2162)*2/12,"")</f>
        <v/>
      </c>
      <c r="I2164" s="14">
        <f>IF(AND(L2174&lt;&gt;"",D2174=D2162+1),I2162+(I2174-I2162)*2/12,"")</f>
        <v/>
      </c>
      <c r="J2164">
        <f>_xlfn.XLOOKUP($A2164,ALGLIB_SSA_XAUUSD!$AA$2:$AA$2401,ALGLIB_SSA_XAUUSD!$P$2:$P$2401,"",0)</f>
        <v/>
      </c>
      <c r="K2164">
        <f>_xlfn.XLOOKUP($A2164,ALGLIB_SSA_XAUUSD!$AA$2:$AA$2401,ALGLIB_SSA_XAUUSD!$Q$2:$Q$2401,"",0)</f>
        <v/>
      </c>
      <c r="L2164">
        <f>_xlfn.XLOOKUP($A2164,ALGLIB_SSA_XAUUSD!$AA$2:$AA$2401,ALGLIB_SSA_XAUUSD!$R$2:$R$2401,"",0)</f>
        <v/>
      </c>
      <c r="M2164">
        <f>_xlfn.XLOOKUP($A2164,ALGLIB_SSA_XAUUSD!$AA$2:$AA$2401,ALGLIB_SSA_XAUUSD!$S$2:$S$2401,"",0)</f>
        <v/>
      </c>
      <c r="N2164">
        <f>_xlfn.XLOOKUP($A2164,ALGLIB_SSA_XAUUSD!$AA$2:$AA$2401,ALGLIB_SSA_XAUUSD!$T$2:$T$2401,"",0)</f>
        <v/>
      </c>
      <c r="O2164">
        <f>_xlfn.XLOOKUP($A2164,ALGLIB_SSA_XAUUSD!$AA$2:$AA$2401,ALGLIB_SSA_XAUUSD!$U$2:$U$2401,"",0)</f>
        <v/>
      </c>
      <c r="P2164">
        <f>_xlfn.XLOOKUP($A2164,ALGLIB_SSA_XAUUSD!$AA$2:$AA$2401,ALGLIB_SSA_XAUUSD!$V$2:$V$2401,"",0)</f>
        <v/>
      </c>
      <c r="S2164">
        <f>A2164</f>
        <v/>
      </c>
      <c r="T2164">
        <f>J2164</f>
        <v/>
      </c>
      <c r="U2164">
        <f>K2164</f>
        <v/>
      </c>
      <c r="V2164" s="14">
        <f>IF($A2164="","",MOD(ROW()-2,12)+1)</f>
        <v/>
      </c>
      <c r="W2164">
        <f>L2164</f>
        <v/>
      </c>
      <c r="X2164" s="14">
        <f>IF(F2164="","",F2164)</f>
        <v/>
      </c>
      <c r="Y2164" s="14">
        <f>IF(G2164="","",G2164)</f>
        <v/>
      </c>
      <c r="Z2164">
        <f>M2164</f>
        <v/>
      </c>
      <c r="AA2164">
        <f>N2164</f>
        <v/>
      </c>
      <c r="AB2164" s="14">
        <f>IF(H2164="","",H2164)</f>
        <v/>
      </c>
      <c r="AC2164">
        <f>O2164</f>
        <v/>
      </c>
      <c r="AD2164" s="14">
        <f>IF(I2164="","",I2164)</f>
        <v/>
      </c>
      <c r="AE2164">
        <f>P2164</f>
        <v/>
      </c>
      <c r="AH2164">
        <f>IF(S2164&lt;&gt;"",S2164,AH2163+900)</f>
        <v/>
      </c>
      <c r="AI2164">
        <f>IF(T2164&lt;&gt;"",T2164,AI2163)</f>
        <v/>
      </c>
      <c r="AJ2164">
        <f>IF(U2164&lt;&gt;"",U2164,AJ2163)</f>
        <v/>
      </c>
      <c r="AK2164">
        <f>IF(W2164&lt;&gt;"",W2164,"")</f>
        <v/>
      </c>
      <c r="AL2164" s="14">
        <f>IF(X2164&lt;&gt;"",X2164,"")</f>
        <v/>
      </c>
      <c r="AM2164" s="14">
        <f>IF(Y2164&lt;&gt;"",Y2164,"")</f>
        <v/>
      </c>
      <c r="AN2164" s="14">
        <f>IF(OR(AL2164="",AM2164=""),"",AL2164-AM2164)</f>
        <v/>
      </c>
      <c r="AO2164">
        <f>IF(AN2164="","",IF(AN2164&gt;0,"Bullish","Bearish"))</f>
        <v/>
      </c>
      <c r="AP2164">
        <f>IF(AO2164="",AP2163,AO2164)</f>
        <v/>
      </c>
      <c r="AQ2164" s="14">
        <f>IF(AB2164&lt;&gt;"",AB2164,"")</f>
        <v/>
      </c>
      <c r="AR2164" s="14">
        <f>IF(AD2164&lt;&gt;"",AD2164,"")</f>
        <v/>
      </c>
      <c r="AS2164">
        <f>IF(AS2163+1=13,1,AS2163+1)</f>
        <v/>
      </c>
      <c r="AT2164">
        <f>IFERROR(IF(SLOPE($AQ$2150:$AQ$2161,$AS$2150:$AS$2161)&gt;0,MIN(3,ABS(SLOPE($AQ$2150:$AQ$2161,$AS$2150:$AS$2161))),IF(SLOPE($AQ$2150:$AQ$2161,$AS$2150:$AS$2161)&lt;-0.5,-0.5,0)),0)</f>
        <v/>
      </c>
      <c r="AU2164">
        <f>IFERROR(IF(SLOPE($AR$2150:$AR$2161,$AS$2150:$AS$2161)&lt;0,MAX(-3,-ABS(SLOPE($AR$2150:$AR$2161,$AS$2150:$AS$2161))),IF(SLOPE($AR$2150:$AR$2161,$AS$2150:$AS$2161)&gt;0.5,0.5,0)),0)</f>
        <v/>
      </c>
      <c r="AV2164">
        <f>($AQ$2162+(AT2164*(AS2164-1)))</f>
        <v/>
      </c>
      <c r="AW2164">
        <f>($AR$2162+(AU2164*(AS2164-1)))</f>
        <v/>
      </c>
      <c r="AX2164">
        <f>IF(AT2164&gt;0,AV2164+AT2164,AV2164)</f>
        <v/>
      </c>
      <c r="AY2164">
        <f>IF(AU2164&lt;0,AW2164+AU2164,AW2164)</f>
        <v/>
      </c>
      <c r="BA2164" s="14">
        <f>IFERROR(AX2164-AQ2164,"")</f>
        <v/>
      </c>
      <c r="BB2164" s="14">
        <f>IFERROR(AY2164-AR2164,"")</f>
        <v/>
      </c>
      <c r="BD2164">
        <f>AH2164</f>
        <v/>
      </c>
      <c r="BE2164">
        <f>AI2164</f>
        <v/>
      </c>
      <c r="BF2164">
        <f>AJ2164</f>
        <v/>
      </c>
      <c r="BG2164" s="14">
        <f>L2164</f>
        <v/>
      </c>
      <c r="BH2164" s="14">
        <f>IF(X2164="","",X2164)</f>
        <v/>
      </c>
      <c r="BI2164" s="14">
        <f>IF(Y2164="","",Y2164)</f>
        <v/>
      </c>
      <c r="BJ2164">
        <f>Z2164</f>
        <v/>
      </c>
      <c r="BK2164">
        <f>AA2164</f>
        <v/>
      </c>
      <c r="BL2164">
        <f>IFERROR(AX2164,"")</f>
        <v/>
      </c>
      <c r="BM2164">
        <f>IFERROR(AY2164,"")</f>
        <v/>
      </c>
    </row>
    <row r="2165" ht="14.25" customHeight="1">
      <c r="A2165">
        <f>ALGLIB_SSA_XAUUSD!AA2165</f>
        <v/>
      </c>
      <c r="B2165">
        <f>IF($A2165="","",INDEX(ALGLIB_SSA_XAUUSD!$B$2:$B$2401,MATCH($A2165,ALGLIB_SSA_XAUUSD!$A$2:$A$2401,1)))</f>
        <v/>
      </c>
      <c r="C2165">
        <f>IF($A2165="","",INDEX(ALGLIB_SSA_XAUUSD!$C$2:$C$2401,MATCH($A2165,ALGLIB_SSA_XAUUSD!$A$2:$A$2401,1)))</f>
        <v/>
      </c>
      <c r="D2165" s="14">
        <f>IF($A2165="","",INT((ROW()-2)/12)+1)</f>
        <v/>
      </c>
      <c r="E2165" s="14">
        <f>IF(AND(E2174&lt;&gt;"",D2174=D2162+1),E2162+(E2174-E2162)*3/12,"")</f>
        <v/>
      </c>
      <c r="F2165" s="14">
        <f>IF(AND(F2174&lt;&gt;"",D2174=D2162+1),F2162+(F2174-F2162)*3/12,"")</f>
        <v/>
      </c>
      <c r="G2165" s="14">
        <f>IF(AND(G2174&lt;&gt;"",D2174=D2162+1),G2162+(G2174-G2162)*3/12,"")</f>
        <v/>
      </c>
      <c r="H2165" s="14">
        <f>IF(AND(H2174&lt;&gt;"",D2174=D2162+1),H2162+(H2174-H2162)*3/12,"")</f>
        <v/>
      </c>
      <c r="I2165" s="14">
        <f>IF(AND(L2174&lt;&gt;"",D2174=D2162+1),I2162+(I2174-I2162)*3/12,"")</f>
        <v/>
      </c>
      <c r="J2165">
        <f>_xlfn.XLOOKUP($A2165,ALGLIB_SSA_XAUUSD!$AA$2:$AA$2401,ALGLIB_SSA_XAUUSD!$P$2:$P$2401,"",0)</f>
        <v/>
      </c>
      <c r="K2165">
        <f>_xlfn.XLOOKUP($A2165,ALGLIB_SSA_XAUUSD!$AA$2:$AA$2401,ALGLIB_SSA_XAUUSD!$Q$2:$Q$2401,"",0)</f>
        <v/>
      </c>
      <c r="L2165">
        <f>_xlfn.XLOOKUP($A2165,ALGLIB_SSA_XAUUSD!$AA$2:$AA$2401,ALGLIB_SSA_XAUUSD!$R$2:$R$2401,"",0)</f>
        <v/>
      </c>
      <c r="M2165">
        <f>_xlfn.XLOOKUP($A2165,ALGLIB_SSA_XAUUSD!$AA$2:$AA$2401,ALGLIB_SSA_XAUUSD!$S$2:$S$2401,"",0)</f>
        <v/>
      </c>
      <c r="N2165">
        <f>_xlfn.XLOOKUP($A2165,ALGLIB_SSA_XAUUSD!$AA$2:$AA$2401,ALGLIB_SSA_XAUUSD!$T$2:$T$2401,"",0)</f>
        <v/>
      </c>
      <c r="O2165">
        <f>_xlfn.XLOOKUP($A2165,ALGLIB_SSA_XAUUSD!$AA$2:$AA$2401,ALGLIB_SSA_XAUUSD!$U$2:$U$2401,"",0)</f>
        <v/>
      </c>
      <c r="P2165">
        <f>_xlfn.XLOOKUP($A2165,ALGLIB_SSA_XAUUSD!$AA$2:$AA$2401,ALGLIB_SSA_XAUUSD!$V$2:$V$2401,"",0)</f>
        <v/>
      </c>
      <c r="S2165">
        <f>A2165</f>
        <v/>
      </c>
      <c r="T2165">
        <f>J2165</f>
        <v/>
      </c>
      <c r="U2165">
        <f>K2165</f>
        <v/>
      </c>
      <c r="V2165" s="14">
        <f>IF($A2165="","",MOD(ROW()-2,12)+1)</f>
        <v/>
      </c>
      <c r="W2165">
        <f>L2165</f>
        <v/>
      </c>
      <c r="X2165" s="14">
        <f>IF(F2165="","",F2165)</f>
        <v/>
      </c>
      <c r="Y2165" s="14">
        <f>IF(G2165="","",G2165)</f>
        <v/>
      </c>
      <c r="Z2165">
        <f>M2165</f>
        <v/>
      </c>
      <c r="AA2165">
        <f>N2165</f>
        <v/>
      </c>
      <c r="AB2165" s="14">
        <f>IF(H2165="","",H2165)</f>
        <v/>
      </c>
      <c r="AC2165">
        <f>O2165</f>
        <v/>
      </c>
      <c r="AD2165" s="14">
        <f>IF(I2165="","",I2165)</f>
        <v/>
      </c>
      <c r="AE2165">
        <f>P2165</f>
        <v/>
      </c>
      <c r="AH2165">
        <f>IF(S2165&lt;&gt;"",S2165,AH2164+900)</f>
        <v/>
      </c>
      <c r="AI2165">
        <f>IF(T2165&lt;&gt;"",T2165,AI2164)</f>
        <v/>
      </c>
      <c r="AJ2165">
        <f>IF(U2165&lt;&gt;"",U2165,AJ2164)</f>
        <v/>
      </c>
      <c r="AK2165">
        <f>IF(W2165&lt;&gt;"",W2165,"")</f>
        <v/>
      </c>
      <c r="AL2165" s="14">
        <f>IF(X2165&lt;&gt;"",X2165,"")</f>
        <v/>
      </c>
      <c r="AM2165" s="14">
        <f>IF(Y2165&lt;&gt;"",Y2165,"")</f>
        <v/>
      </c>
      <c r="AN2165" s="14">
        <f>IF(OR(AL2165="",AM2165=""),"",AL2165-AM2165)</f>
        <v/>
      </c>
      <c r="AO2165">
        <f>IF(AN2165="","",IF(AN2165&gt;0,"Bullish","Bearish"))</f>
        <v/>
      </c>
      <c r="AP2165">
        <f>IF(AO2165="",AP2164,AO2165)</f>
        <v/>
      </c>
      <c r="AQ2165" s="14">
        <f>IF(AB2165&lt;&gt;"",AB2165,"")</f>
        <v/>
      </c>
      <c r="AR2165" s="14">
        <f>IF(AD2165&lt;&gt;"",AD2165,"")</f>
        <v/>
      </c>
      <c r="AS2165">
        <f>IF(AS2164+1=13,1,AS2164+1)</f>
        <v/>
      </c>
      <c r="AT2165">
        <f>IFERROR(IF(SLOPE($AQ$2150:$AQ$2161,$AS$2150:$AS$2161)&gt;0,MIN(3,ABS(SLOPE($AQ$2150:$AQ$2161,$AS$2150:$AS$2161))),IF(SLOPE($AQ$2150:$AQ$2161,$AS$2150:$AS$2161)&lt;-0.5,-0.5,0)),0)</f>
        <v/>
      </c>
      <c r="AU2165">
        <f>IFERROR(IF(SLOPE($AR$2150:$AR$2161,$AS$2150:$AS$2161)&lt;0,MAX(-3,-ABS(SLOPE($AR$2150:$AR$2161,$AS$2150:$AS$2161))),IF(SLOPE($AR$2150:$AR$2161,$AS$2150:$AS$2161)&gt;0.5,0.5,0)),0)</f>
        <v/>
      </c>
      <c r="AV2165">
        <f>($AQ$2162+(AT2165*(AS2165-1)))</f>
        <v/>
      </c>
      <c r="AW2165">
        <f>($AR$2162+(AU2165*(AS2165-1)))</f>
        <v/>
      </c>
      <c r="AX2165">
        <f>IF(AT2165&gt;0,AV2165+AT2165,AV2165)</f>
        <v/>
      </c>
      <c r="AY2165">
        <f>IF(AU2165&lt;0,AW2165+AU2165,AW2165)</f>
        <v/>
      </c>
      <c r="BA2165" s="14">
        <f>IFERROR(AX2165-AQ2165,"")</f>
        <v/>
      </c>
      <c r="BB2165" s="14">
        <f>IFERROR(AY2165-AR2165,"")</f>
        <v/>
      </c>
      <c r="BD2165">
        <f>AH2165</f>
        <v/>
      </c>
      <c r="BE2165">
        <f>AI2165</f>
        <v/>
      </c>
      <c r="BF2165">
        <f>AJ2165</f>
        <v/>
      </c>
      <c r="BG2165" s="14">
        <f>L2165</f>
        <v/>
      </c>
      <c r="BH2165" s="14">
        <f>IF(X2165="","",X2165)</f>
        <v/>
      </c>
      <c r="BI2165" s="14">
        <f>IF(Y2165="","",Y2165)</f>
        <v/>
      </c>
      <c r="BJ2165">
        <f>Z2165</f>
        <v/>
      </c>
      <c r="BK2165">
        <f>AA2165</f>
        <v/>
      </c>
      <c r="BL2165">
        <f>IFERROR(AX2165,"")</f>
        <v/>
      </c>
      <c r="BM2165">
        <f>IFERROR(AY2165,"")</f>
        <v/>
      </c>
    </row>
    <row r="2166" ht="14.25" customHeight="1">
      <c r="A2166">
        <f>ALGLIB_SSA_XAUUSD!AA2166</f>
        <v/>
      </c>
      <c r="B2166">
        <f>IF($A2166="","",INDEX(ALGLIB_SSA_XAUUSD!$B$2:$B$2401,MATCH($A2166,ALGLIB_SSA_XAUUSD!$A$2:$A$2401,1)))</f>
        <v/>
      </c>
      <c r="C2166">
        <f>IF($A2166="","",INDEX(ALGLIB_SSA_XAUUSD!$C$2:$C$2401,MATCH($A2166,ALGLIB_SSA_XAUUSD!$A$2:$A$2401,1)))</f>
        <v/>
      </c>
      <c r="D2166" s="14">
        <f>IF($A2166="","",INT((ROW()-2)/12)+1)</f>
        <v/>
      </c>
      <c r="E2166" s="14">
        <f>IF(AND(E2174&lt;&gt;"",D2174=D2162+1),E2162+(E2174-E2162)*4/12,"")</f>
        <v/>
      </c>
      <c r="F2166" s="14">
        <f>IF(AND(F2174&lt;&gt;"",D2174=D2162+1),F2162+(F2174-F2162)*4/12,"")</f>
        <v/>
      </c>
      <c r="G2166" s="14">
        <f>IF(AND(G2174&lt;&gt;"",D2174=D2162+1),G2162+(G2174-G2162)*4/12,"")</f>
        <v/>
      </c>
      <c r="H2166" s="14">
        <f>IF(AND(H2174&lt;&gt;"",D2174=D2162+1),H2162+(H2174-H2162)*4/12,"")</f>
        <v/>
      </c>
      <c r="I2166" s="14">
        <f>IF(AND(L2174&lt;&gt;"",D2174=D2162+1),I2162+(I2174-I2162)*4/12,"")</f>
        <v/>
      </c>
      <c r="J2166">
        <f>_xlfn.XLOOKUP($A2166,ALGLIB_SSA_XAUUSD!$AA$2:$AA$2401,ALGLIB_SSA_XAUUSD!$P$2:$P$2401,"",0)</f>
        <v/>
      </c>
      <c r="K2166">
        <f>_xlfn.XLOOKUP($A2166,ALGLIB_SSA_XAUUSD!$AA$2:$AA$2401,ALGLIB_SSA_XAUUSD!$Q$2:$Q$2401,"",0)</f>
        <v/>
      </c>
      <c r="L2166">
        <f>_xlfn.XLOOKUP($A2166,ALGLIB_SSA_XAUUSD!$AA$2:$AA$2401,ALGLIB_SSA_XAUUSD!$R$2:$R$2401,"",0)</f>
        <v/>
      </c>
      <c r="M2166">
        <f>_xlfn.XLOOKUP($A2166,ALGLIB_SSA_XAUUSD!$AA$2:$AA$2401,ALGLIB_SSA_XAUUSD!$S$2:$S$2401,"",0)</f>
        <v/>
      </c>
      <c r="N2166">
        <f>_xlfn.XLOOKUP($A2166,ALGLIB_SSA_XAUUSD!$AA$2:$AA$2401,ALGLIB_SSA_XAUUSD!$T$2:$T$2401,"",0)</f>
        <v/>
      </c>
      <c r="O2166">
        <f>_xlfn.XLOOKUP($A2166,ALGLIB_SSA_XAUUSD!$AA$2:$AA$2401,ALGLIB_SSA_XAUUSD!$U$2:$U$2401,"",0)</f>
        <v/>
      </c>
      <c r="P2166">
        <f>_xlfn.XLOOKUP($A2166,ALGLIB_SSA_XAUUSD!$AA$2:$AA$2401,ALGLIB_SSA_XAUUSD!$V$2:$V$2401,"",0)</f>
        <v/>
      </c>
      <c r="S2166">
        <f>A2166</f>
        <v/>
      </c>
      <c r="T2166">
        <f>J2166</f>
        <v/>
      </c>
      <c r="U2166">
        <f>K2166</f>
        <v/>
      </c>
      <c r="V2166" s="14">
        <f>IF($A2166="","",MOD(ROW()-2,12)+1)</f>
        <v/>
      </c>
      <c r="W2166">
        <f>L2166</f>
        <v/>
      </c>
      <c r="X2166" s="14">
        <f>IF(F2166="","",F2166)</f>
        <v/>
      </c>
      <c r="Y2166" s="14">
        <f>IF(G2166="","",G2166)</f>
        <v/>
      </c>
      <c r="Z2166">
        <f>M2166</f>
        <v/>
      </c>
      <c r="AA2166">
        <f>N2166</f>
        <v/>
      </c>
      <c r="AB2166" s="14">
        <f>IF(H2166="","",H2166)</f>
        <v/>
      </c>
      <c r="AC2166">
        <f>O2166</f>
        <v/>
      </c>
      <c r="AD2166" s="14">
        <f>IF(I2166="","",I2166)</f>
        <v/>
      </c>
      <c r="AE2166">
        <f>P2166</f>
        <v/>
      </c>
      <c r="AH2166">
        <f>IF(S2166&lt;&gt;"",S2166,AH2165+900)</f>
        <v/>
      </c>
      <c r="AI2166">
        <f>IF(T2166&lt;&gt;"",T2166,AI2165)</f>
        <v/>
      </c>
      <c r="AJ2166">
        <f>IF(U2166&lt;&gt;"",U2166,AJ2165)</f>
        <v/>
      </c>
      <c r="AK2166">
        <f>IF(W2166&lt;&gt;"",W2166,"")</f>
        <v/>
      </c>
      <c r="AL2166" s="14">
        <f>IF(X2166&lt;&gt;"",X2166,"")</f>
        <v/>
      </c>
      <c r="AM2166" s="14">
        <f>IF(Y2166&lt;&gt;"",Y2166,"")</f>
        <v/>
      </c>
      <c r="AN2166" s="14">
        <f>IF(OR(AL2166="",AM2166=""),"",AL2166-AM2166)</f>
        <v/>
      </c>
      <c r="AO2166">
        <f>IF(AN2166="","",IF(AN2166&gt;0,"Bullish","Bearish"))</f>
        <v/>
      </c>
      <c r="AP2166">
        <f>IF(AO2166="",AP2165,AO2166)</f>
        <v/>
      </c>
      <c r="AQ2166" s="14">
        <f>IF(AB2166&lt;&gt;"",AB2166,"")</f>
        <v/>
      </c>
      <c r="AR2166" s="14">
        <f>IF(AD2166&lt;&gt;"",AD2166,"")</f>
        <v/>
      </c>
      <c r="AS2166">
        <f>IF(AS2165+1=13,1,AS2165+1)</f>
        <v/>
      </c>
      <c r="AT2166">
        <f>IFERROR(IF(SLOPE($AQ$2150:$AQ$2161,$AS$2150:$AS$2161)&gt;0,MIN(3,ABS(SLOPE($AQ$2150:$AQ$2161,$AS$2150:$AS$2161))),IF(SLOPE($AQ$2150:$AQ$2161,$AS$2150:$AS$2161)&lt;-0.5,-0.5,0)),0)</f>
        <v/>
      </c>
      <c r="AU2166">
        <f>IFERROR(IF(SLOPE($AR$2150:$AR$2161,$AS$2150:$AS$2161)&lt;0,MAX(-3,-ABS(SLOPE($AR$2150:$AR$2161,$AS$2150:$AS$2161))),IF(SLOPE($AR$2150:$AR$2161,$AS$2150:$AS$2161)&gt;0.5,0.5,0)),0)</f>
        <v/>
      </c>
      <c r="AV2166">
        <f>($AQ$2162+(AT2166*(AS2166-1)))</f>
        <v/>
      </c>
      <c r="AW2166">
        <f>($AR$2162+(AU2166*(AS2166-1)))</f>
        <v/>
      </c>
      <c r="AX2166">
        <f>IF(AT2166&gt;0,AV2166+AT2166,AV2166)</f>
        <v/>
      </c>
      <c r="AY2166">
        <f>IF(AU2166&lt;0,AW2166+AU2166,AW2166)</f>
        <v/>
      </c>
      <c r="BA2166" s="14">
        <f>IFERROR(AX2166-AQ2166,"")</f>
        <v/>
      </c>
      <c r="BB2166" s="14">
        <f>IFERROR(AY2166-AR2166,"")</f>
        <v/>
      </c>
      <c r="BD2166">
        <f>AH2166</f>
        <v/>
      </c>
      <c r="BE2166">
        <f>AI2166</f>
        <v/>
      </c>
      <c r="BF2166">
        <f>AJ2166</f>
        <v/>
      </c>
      <c r="BG2166" s="14">
        <f>L2166</f>
        <v/>
      </c>
      <c r="BH2166" s="14">
        <f>IF(X2166="","",X2166)</f>
        <v/>
      </c>
      <c r="BI2166" s="14">
        <f>IF(Y2166="","",Y2166)</f>
        <v/>
      </c>
      <c r="BJ2166">
        <f>Z2166</f>
        <v/>
      </c>
      <c r="BK2166">
        <f>AA2166</f>
        <v/>
      </c>
      <c r="BL2166">
        <f>IFERROR(AX2166,"")</f>
        <v/>
      </c>
      <c r="BM2166">
        <f>IFERROR(AY2166,"")</f>
        <v/>
      </c>
    </row>
    <row r="2167" ht="14.25" customHeight="1">
      <c r="A2167">
        <f>ALGLIB_SSA_XAUUSD!AA2167</f>
        <v/>
      </c>
      <c r="B2167">
        <f>IF($A2167="","",INDEX(ALGLIB_SSA_XAUUSD!$B$2:$B$2401,MATCH($A2167,ALGLIB_SSA_XAUUSD!$A$2:$A$2401,1)))</f>
        <v/>
      </c>
      <c r="C2167">
        <f>IF($A2167="","",INDEX(ALGLIB_SSA_XAUUSD!$C$2:$C$2401,MATCH($A2167,ALGLIB_SSA_XAUUSD!$A$2:$A$2401,1)))</f>
        <v/>
      </c>
      <c r="D2167" s="14">
        <f>IF($A2167="","",INT((ROW()-2)/12)+1)</f>
        <v/>
      </c>
      <c r="E2167" s="14">
        <f>IF(AND(E2174&lt;&gt;"",D2174=D2162+1),E2162+(E2174-E2162)*5/12,"")</f>
        <v/>
      </c>
      <c r="F2167" s="14">
        <f>IF(AND(F2174&lt;&gt;"",D2174=D2162+1),F2162+(F2174-F2162)*5/12,"")</f>
        <v/>
      </c>
      <c r="G2167" s="14">
        <f>IF(AND(G2174&lt;&gt;"",D2174=D2162+1),G2162+(G2174-G2162)*5/12,"")</f>
        <v/>
      </c>
      <c r="H2167" s="14">
        <f>IF(AND(H2174&lt;&gt;"",D2174=D2162+1),H2162+(H2174-H2162)*5/12,"")</f>
        <v/>
      </c>
      <c r="I2167" s="14">
        <f>IF(AND(L2174&lt;&gt;"",D2174=D2162+1),I2162+(I2174-I2162)*5/12,"")</f>
        <v/>
      </c>
      <c r="J2167">
        <f>_xlfn.XLOOKUP($A2167,ALGLIB_SSA_XAUUSD!$AA$2:$AA$2401,ALGLIB_SSA_XAUUSD!$P$2:$P$2401,"",0)</f>
        <v/>
      </c>
      <c r="K2167">
        <f>_xlfn.XLOOKUP($A2167,ALGLIB_SSA_XAUUSD!$AA$2:$AA$2401,ALGLIB_SSA_XAUUSD!$Q$2:$Q$2401,"",0)</f>
        <v/>
      </c>
      <c r="L2167">
        <f>_xlfn.XLOOKUP($A2167,ALGLIB_SSA_XAUUSD!$AA$2:$AA$2401,ALGLIB_SSA_XAUUSD!$R$2:$R$2401,"",0)</f>
        <v/>
      </c>
      <c r="M2167">
        <f>_xlfn.XLOOKUP($A2167,ALGLIB_SSA_XAUUSD!$AA$2:$AA$2401,ALGLIB_SSA_XAUUSD!$S$2:$S$2401,"",0)</f>
        <v/>
      </c>
      <c r="N2167">
        <f>_xlfn.XLOOKUP($A2167,ALGLIB_SSA_XAUUSD!$AA$2:$AA$2401,ALGLIB_SSA_XAUUSD!$T$2:$T$2401,"",0)</f>
        <v/>
      </c>
      <c r="O2167">
        <f>_xlfn.XLOOKUP($A2167,ALGLIB_SSA_XAUUSD!$AA$2:$AA$2401,ALGLIB_SSA_XAUUSD!$U$2:$U$2401,"",0)</f>
        <v/>
      </c>
      <c r="P2167">
        <f>_xlfn.XLOOKUP($A2167,ALGLIB_SSA_XAUUSD!$AA$2:$AA$2401,ALGLIB_SSA_XAUUSD!$V$2:$V$2401,"",0)</f>
        <v/>
      </c>
      <c r="S2167">
        <f>A2167</f>
        <v/>
      </c>
      <c r="T2167">
        <f>J2167</f>
        <v/>
      </c>
      <c r="U2167">
        <f>K2167</f>
        <v/>
      </c>
      <c r="V2167" s="14">
        <f>IF($A2167="","",MOD(ROW()-2,12)+1)</f>
        <v/>
      </c>
      <c r="W2167">
        <f>L2167</f>
        <v/>
      </c>
      <c r="X2167" s="14">
        <f>IF(F2167="","",F2167)</f>
        <v/>
      </c>
      <c r="Y2167" s="14">
        <f>IF(G2167="","",G2167)</f>
        <v/>
      </c>
      <c r="Z2167">
        <f>M2167</f>
        <v/>
      </c>
      <c r="AA2167">
        <f>N2167</f>
        <v/>
      </c>
      <c r="AB2167" s="14">
        <f>IF(H2167="","",H2167)</f>
        <v/>
      </c>
      <c r="AC2167">
        <f>O2167</f>
        <v/>
      </c>
      <c r="AD2167" s="14">
        <f>IF(I2167="","",I2167)</f>
        <v/>
      </c>
      <c r="AE2167">
        <f>P2167</f>
        <v/>
      </c>
      <c r="AH2167">
        <f>IF(S2167&lt;&gt;"",S2167,AH2166+900)</f>
        <v/>
      </c>
      <c r="AI2167">
        <f>IF(T2167&lt;&gt;"",T2167,AI2166)</f>
        <v/>
      </c>
      <c r="AJ2167">
        <f>IF(U2167&lt;&gt;"",U2167,AJ2166)</f>
        <v/>
      </c>
      <c r="AK2167">
        <f>IF(W2167&lt;&gt;"",W2167,"")</f>
        <v/>
      </c>
      <c r="AL2167" s="14">
        <f>IF(X2167&lt;&gt;"",X2167,"")</f>
        <v/>
      </c>
      <c r="AM2167" s="14">
        <f>IF(Y2167&lt;&gt;"",Y2167,"")</f>
        <v/>
      </c>
      <c r="AN2167" s="14">
        <f>IF(OR(AL2167="",AM2167=""),"",AL2167-AM2167)</f>
        <v/>
      </c>
      <c r="AO2167">
        <f>IF(AN2167="","",IF(AN2167&gt;0,"Bullish","Bearish"))</f>
        <v/>
      </c>
      <c r="AP2167">
        <f>IF(AO2167="",AP2166,AO2167)</f>
        <v/>
      </c>
      <c r="AQ2167" s="14">
        <f>IF(AB2167&lt;&gt;"",AB2167,"")</f>
        <v/>
      </c>
      <c r="AR2167" s="14">
        <f>IF(AD2167&lt;&gt;"",AD2167,"")</f>
        <v/>
      </c>
      <c r="AS2167">
        <f>IF(AS2166+1=13,1,AS2166+1)</f>
        <v/>
      </c>
      <c r="AT2167">
        <f>IFERROR(IF(SLOPE($AQ$2150:$AQ$2161,$AS$2150:$AS$2161)&gt;0,MIN(3,ABS(SLOPE($AQ$2150:$AQ$2161,$AS$2150:$AS$2161))),IF(SLOPE($AQ$2150:$AQ$2161,$AS$2150:$AS$2161)&lt;-0.5,-0.5,0)),0)</f>
        <v/>
      </c>
      <c r="AU2167">
        <f>IFERROR(IF(SLOPE($AR$2150:$AR$2161,$AS$2150:$AS$2161)&lt;0,MAX(-3,-ABS(SLOPE($AR$2150:$AR$2161,$AS$2150:$AS$2161))),IF(SLOPE($AR$2150:$AR$2161,$AS$2150:$AS$2161)&gt;0.5,0.5,0)),0)</f>
        <v/>
      </c>
      <c r="AV2167">
        <f>($AQ$2162+(AT2167*(AS2167-1)))</f>
        <v/>
      </c>
      <c r="AW2167">
        <f>($AR$2162+(AU2167*(AS2167-1)))</f>
        <v/>
      </c>
      <c r="AX2167">
        <f>IF(AT2167&gt;0,AV2167+AT2167,AV2167)</f>
        <v/>
      </c>
      <c r="AY2167">
        <f>IF(AU2167&lt;0,AW2167+AU2167,AW2167)</f>
        <v/>
      </c>
      <c r="BA2167" s="14">
        <f>IFERROR(AX2167-AQ2167,"")</f>
        <v/>
      </c>
      <c r="BB2167" s="14">
        <f>IFERROR(AY2167-AR2167,"")</f>
        <v/>
      </c>
      <c r="BD2167">
        <f>AH2167</f>
        <v/>
      </c>
      <c r="BE2167">
        <f>AI2167</f>
        <v/>
      </c>
      <c r="BF2167">
        <f>AJ2167</f>
        <v/>
      </c>
      <c r="BG2167" s="14">
        <f>L2167</f>
        <v/>
      </c>
      <c r="BH2167" s="14">
        <f>IF(X2167="","",X2167)</f>
        <v/>
      </c>
      <c r="BI2167" s="14">
        <f>IF(Y2167="","",Y2167)</f>
        <v/>
      </c>
      <c r="BJ2167">
        <f>Z2167</f>
        <v/>
      </c>
      <c r="BK2167">
        <f>AA2167</f>
        <v/>
      </c>
      <c r="BL2167">
        <f>IFERROR(AX2167,"")</f>
        <v/>
      </c>
      <c r="BM2167">
        <f>IFERROR(AY2167,"")</f>
        <v/>
      </c>
    </row>
    <row r="2168" ht="14.25" customHeight="1">
      <c r="A2168">
        <f>ALGLIB_SSA_XAUUSD!AA2168</f>
        <v/>
      </c>
      <c r="B2168">
        <f>IF($A2168="","",INDEX(ALGLIB_SSA_XAUUSD!$B$2:$B$2401,MATCH($A2168,ALGLIB_SSA_XAUUSD!$A$2:$A$2401,1)))</f>
        <v/>
      </c>
      <c r="C2168">
        <f>IF($A2168="","",INDEX(ALGLIB_SSA_XAUUSD!$C$2:$C$2401,MATCH($A2168,ALGLIB_SSA_XAUUSD!$A$2:$A$2401,1)))</f>
        <v/>
      </c>
      <c r="D2168" s="14">
        <f>IF($A2168="","",INT((ROW()-2)/12)+1)</f>
        <v/>
      </c>
      <c r="E2168" s="14">
        <f>IF(AND(E2174&lt;&gt;"",D2174=D2162+1),E2162+(E2174-E2162)*6/12,"")</f>
        <v/>
      </c>
      <c r="F2168" s="14">
        <f>IF(AND(F2174&lt;&gt;"",D2174=D2162+1),F2162+(F2174-F2162)*6/12,"")</f>
        <v/>
      </c>
      <c r="G2168" s="14">
        <f>IF(AND(G2174&lt;&gt;"",D2174=D2162+1),G2162+(G2174-G2162)*6/12,"")</f>
        <v/>
      </c>
      <c r="H2168" s="14">
        <f>IF(AND(H2174&lt;&gt;"",D2174=D2162+1),H2162+(H2174-H2162)*6/12,"")</f>
        <v/>
      </c>
      <c r="I2168" s="14">
        <f>IF(AND(L2174&lt;&gt;"",D2174=D2162+1),I2162+(I2174-I2162)*6/12,"")</f>
        <v/>
      </c>
      <c r="J2168">
        <f>_xlfn.XLOOKUP($A2168,ALGLIB_SSA_XAUUSD!$AA$2:$AA$2401,ALGLIB_SSA_XAUUSD!$P$2:$P$2401,"",0)</f>
        <v/>
      </c>
      <c r="K2168">
        <f>_xlfn.XLOOKUP($A2168,ALGLIB_SSA_XAUUSD!$AA$2:$AA$2401,ALGLIB_SSA_XAUUSD!$Q$2:$Q$2401,"",0)</f>
        <v/>
      </c>
      <c r="L2168">
        <f>_xlfn.XLOOKUP($A2168,ALGLIB_SSA_XAUUSD!$AA$2:$AA$2401,ALGLIB_SSA_XAUUSD!$R$2:$R$2401,"",0)</f>
        <v/>
      </c>
      <c r="M2168">
        <f>_xlfn.XLOOKUP($A2168,ALGLIB_SSA_XAUUSD!$AA$2:$AA$2401,ALGLIB_SSA_XAUUSD!$S$2:$S$2401,"",0)</f>
        <v/>
      </c>
      <c r="N2168">
        <f>_xlfn.XLOOKUP($A2168,ALGLIB_SSA_XAUUSD!$AA$2:$AA$2401,ALGLIB_SSA_XAUUSD!$T$2:$T$2401,"",0)</f>
        <v/>
      </c>
      <c r="O2168">
        <f>_xlfn.XLOOKUP($A2168,ALGLIB_SSA_XAUUSD!$AA$2:$AA$2401,ALGLIB_SSA_XAUUSD!$U$2:$U$2401,"",0)</f>
        <v/>
      </c>
      <c r="P2168">
        <f>_xlfn.XLOOKUP($A2168,ALGLIB_SSA_XAUUSD!$AA$2:$AA$2401,ALGLIB_SSA_XAUUSD!$V$2:$V$2401,"",0)</f>
        <v/>
      </c>
      <c r="S2168">
        <f>A2168</f>
        <v/>
      </c>
      <c r="T2168">
        <f>J2168</f>
        <v/>
      </c>
      <c r="U2168">
        <f>K2168</f>
        <v/>
      </c>
      <c r="V2168" s="14">
        <f>IF($A2168="","",MOD(ROW()-2,12)+1)</f>
        <v/>
      </c>
      <c r="W2168">
        <f>L2168</f>
        <v/>
      </c>
      <c r="X2168" s="14">
        <f>IF(F2168="","",F2168)</f>
        <v/>
      </c>
      <c r="Y2168" s="14">
        <f>IF(G2168="","",G2168)</f>
        <v/>
      </c>
      <c r="Z2168">
        <f>M2168</f>
        <v/>
      </c>
      <c r="AA2168">
        <f>N2168</f>
        <v/>
      </c>
      <c r="AB2168" s="14">
        <f>IF(H2168="","",H2168)</f>
        <v/>
      </c>
      <c r="AC2168">
        <f>O2168</f>
        <v/>
      </c>
      <c r="AD2168" s="14">
        <f>IF(I2168="","",I2168)</f>
        <v/>
      </c>
      <c r="AE2168">
        <f>P2168</f>
        <v/>
      </c>
      <c r="AH2168">
        <f>IF(S2168&lt;&gt;"",S2168,AH2167+900)</f>
        <v/>
      </c>
      <c r="AI2168">
        <f>IF(T2168&lt;&gt;"",T2168,AI2167)</f>
        <v/>
      </c>
      <c r="AJ2168">
        <f>IF(U2168&lt;&gt;"",U2168,AJ2167)</f>
        <v/>
      </c>
      <c r="AK2168">
        <f>IF(W2168&lt;&gt;"",W2168,"")</f>
        <v/>
      </c>
      <c r="AL2168" s="14">
        <f>IF(X2168&lt;&gt;"",X2168,"")</f>
        <v/>
      </c>
      <c r="AM2168" s="14">
        <f>IF(Y2168&lt;&gt;"",Y2168,"")</f>
        <v/>
      </c>
      <c r="AN2168" s="14">
        <f>IF(OR(AL2168="",AM2168=""),"",AL2168-AM2168)</f>
        <v/>
      </c>
      <c r="AO2168">
        <f>IF(AN2168="","",IF(AN2168&gt;0,"Bullish","Bearish"))</f>
        <v/>
      </c>
      <c r="AP2168">
        <f>IF(AO2168="",AP2167,AO2168)</f>
        <v/>
      </c>
      <c r="AQ2168" s="14">
        <f>IF(AB2168&lt;&gt;"",AB2168,"")</f>
        <v/>
      </c>
      <c r="AR2168" s="14">
        <f>IF(AD2168&lt;&gt;"",AD2168,"")</f>
        <v/>
      </c>
      <c r="AS2168">
        <f>IF(AS2167+1=13,1,AS2167+1)</f>
        <v/>
      </c>
      <c r="AT2168">
        <f>IFERROR(IF(SLOPE($AQ$2150:$AQ$2161,$AS$2150:$AS$2161)&gt;0,MIN(3,ABS(SLOPE($AQ$2150:$AQ$2161,$AS$2150:$AS$2161))),IF(SLOPE($AQ$2150:$AQ$2161,$AS$2150:$AS$2161)&lt;-0.5,-0.5,0)),0)</f>
        <v/>
      </c>
      <c r="AU2168">
        <f>IFERROR(IF(SLOPE($AR$2150:$AR$2161,$AS$2150:$AS$2161)&lt;0,MAX(-3,-ABS(SLOPE($AR$2150:$AR$2161,$AS$2150:$AS$2161))),IF(SLOPE($AR$2150:$AR$2161,$AS$2150:$AS$2161)&gt;0.5,0.5,0)),0)</f>
        <v/>
      </c>
      <c r="AV2168">
        <f>($AQ$2162+(AT2168*(AS2168-1)))</f>
        <v/>
      </c>
      <c r="AW2168">
        <f>($AR$2162+(AU2168*(AS2168-1)))</f>
        <v/>
      </c>
      <c r="AX2168">
        <f>IF(AT2168&gt;0,AV2168+AT2168,AV2168)</f>
        <v/>
      </c>
      <c r="AY2168">
        <f>IF(AU2168&lt;0,AW2168+AU2168,AW2168)</f>
        <v/>
      </c>
      <c r="BA2168" s="14">
        <f>IFERROR(AX2168-AQ2168,"")</f>
        <v/>
      </c>
      <c r="BB2168" s="14">
        <f>IFERROR(AY2168-AR2168,"")</f>
        <v/>
      </c>
      <c r="BD2168">
        <f>AH2168</f>
        <v/>
      </c>
      <c r="BE2168">
        <f>AI2168</f>
        <v/>
      </c>
      <c r="BF2168">
        <f>AJ2168</f>
        <v/>
      </c>
      <c r="BG2168" s="14">
        <f>L2168</f>
        <v/>
      </c>
      <c r="BH2168" s="14">
        <f>IF(X2168="","",X2168)</f>
        <v/>
      </c>
      <c r="BI2168" s="14">
        <f>IF(Y2168="","",Y2168)</f>
        <v/>
      </c>
      <c r="BJ2168">
        <f>Z2168</f>
        <v/>
      </c>
      <c r="BK2168">
        <f>AA2168</f>
        <v/>
      </c>
      <c r="BL2168">
        <f>IFERROR(AX2168,"")</f>
        <v/>
      </c>
      <c r="BM2168">
        <f>IFERROR(AY2168,"")</f>
        <v/>
      </c>
    </row>
    <row r="2169" ht="14.25" customHeight="1">
      <c r="A2169">
        <f>ALGLIB_SSA_XAUUSD!AA2169</f>
        <v/>
      </c>
      <c r="B2169">
        <f>IF($A2169="","",INDEX(ALGLIB_SSA_XAUUSD!$B$2:$B$2401,MATCH($A2169,ALGLIB_SSA_XAUUSD!$A$2:$A$2401,1)))</f>
        <v/>
      </c>
      <c r="C2169">
        <f>IF($A2169="","",INDEX(ALGLIB_SSA_XAUUSD!$C$2:$C$2401,MATCH($A2169,ALGLIB_SSA_XAUUSD!$A$2:$A$2401,1)))</f>
        <v/>
      </c>
      <c r="D2169" s="14">
        <f>IF($A2169="","",INT((ROW()-2)/12)+1)</f>
        <v/>
      </c>
      <c r="E2169" s="14">
        <f>IF(AND(E2174&lt;&gt;"",D2174=D2162+1),E2162+(E2174-E2162)*7/12,"")</f>
        <v/>
      </c>
      <c r="F2169" s="14">
        <f>IF(AND(F2174&lt;&gt;"",D2174=D2162+1),F2162+(F2174-F2162)*7/12,"")</f>
        <v/>
      </c>
      <c r="G2169" s="14">
        <f>IF(AND(G2174&lt;&gt;"",D2174=D2162+1),G2162+(G2174-G2162)*7/12,"")</f>
        <v/>
      </c>
      <c r="H2169" s="14">
        <f>IF(AND(H2174&lt;&gt;"",D2174=D2162+1),H2162+(H2174-H2162)*7/12,"")</f>
        <v/>
      </c>
      <c r="I2169" s="14">
        <f>IF(AND(L2174&lt;&gt;"",D2174=D2162+1),I2162+(I2174-I2162)*7/12,"")</f>
        <v/>
      </c>
      <c r="J2169">
        <f>_xlfn.XLOOKUP($A2169,ALGLIB_SSA_XAUUSD!$AA$2:$AA$2401,ALGLIB_SSA_XAUUSD!$P$2:$P$2401,"",0)</f>
        <v/>
      </c>
      <c r="K2169">
        <f>_xlfn.XLOOKUP($A2169,ALGLIB_SSA_XAUUSD!$AA$2:$AA$2401,ALGLIB_SSA_XAUUSD!$Q$2:$Q$2401,"",0)</f>
        <v/>
      </c>
      <c r="L2169">
        <f>_xlfn.XLOOKUP($A2169,ALGLIB_SSA_XAUUSD!$AA$2:$AA$2401,ALGLIB_SSA_XAUUSD!$R$2:$R$2401,"",0)</f>
        <v/>
      </c>
      <c r="M2169">
        <f>_xlfn.XLOOKUP($A2169,ALGLIB_SSA_XAUUSD!$AA$2:$AA$2401,ALGLIB_SSA_XAUUSD!$S$2:$S$2401,"",0)</f>
        <v/>
      </c>
      <c r="N2169">
        <f>_xlfn.XLOOKUP($A2169,ALGLIB_SSA_XAUUSD!$AA$2:$AA$2401,ALGLIB_SSA_XAUUSD!$T$2:$T$2401,"",0)</f>
        <v/>
      </c>
      <c r="O2169">
        <f>_xlfn.XLOOKUP($A2169,ALGLIB_SSA_XAUUSD!$AA$2:$AA$2401,ALGLIB_SSA_XAUUSD!$U$2:$U$2401,"",0)</f>
        <v/>
      </c>
      <c r="P2169">
        <f>_xlfn.XLOOKUP($A2169,ALGLIB_SSA_XAUUSD!$AA$2:$AA$2401,ALGLIB_SSA_XAUUSD!$V$2:$V$2401,"",0)</f>
        <v/>
      </c>
      <c r="S2169">
        <f>A2169</f>
        <v/>
      </c>
      <c r="T2169">
        <f>J2169</f>
        <v/>
      </c>
      <c r="U2169">
        <f>K2169</f>
        <v/>
      </c>
      <c r="V2169" s="14">
        <f>IF($A2169="","",MOD(ROW()-2,12)+1)</f>
        <v/>
      </c>
      <c r="W2169">
        <f>L2169</f>
        <v/>
      </c>
      <c r="X2169" s="14">
        <f>IF(F2169="","",F2169)</f>
        <v/>
      </c>
      <c r="Y2169" s="14">
        <f>IF(G2169="","",G2169)</f>
        <v/>
      </c>
      <c r="Z2169">
        <f>M2169</f>
        <v/>
      </c>
      <c r="AA2169">
        <f>N2169</f>
        <v/>
      </c>
      <c r="AB2169" s="14">
        <f>IF(H2169="","",H2169)</f>
        <v/>
      </c>
      <c r="AC2169">
        <f>O2169</f>
        <v/>
      </c>
      <c r="AD2169" s="14">
        <f>IF(I2169="","",I2169)</f>
        <v/>
      </c>
      <c r="AE2169">
        <f>P2169</f>
        <v/>
      </c>
      <c r="AH2169">
        <f>IF(S2169&lt;&gt;"",S2169,AH2168+900)</f>
        <v/>
      </c>
      <c r="AI2169">
        <f>IF(T2169&lt;&gt;"",T2169,AI2168)</f>
        <v/>
      </c>
      <c r="AJ2169">
        <f>IF(U2169&lt;&gt;"",U2169,AJ2168)</f>
        <v/>
      </c>
      <c r="AK2169">
        <f>IF(W2169&lt;&gt;"",W2169,"")</f>
        <v/>
      </c>
      <c r="AL2169" s="14">
        <f>IF(X2169&lt;&gt;"",X2169,"")</f>
        <v/>
      </c>
      <c r="AM2169" s="14">
        <f>IF(Y2169&lt;&gt;"",Y2169,"")</f>
        <v/>
      </c>
      <c r="AN2169" s="14">
        <f>IF(OR(AL2169="",AM2169=""),"",AL2169-AM2169)</f>
        <v/>
      </c>
      <c r="AO2169">
        <f>IF(AN2169="","",IF(AN2169&gt;0,"Bullish","Bearish"))</f>
        <v/>
      </c>
      <c r="AP2169">
        <f>IF(AO2169="",AP2168,AO2169)</f>
        <v/>
      </c>
      <c r="AQ2169" s="14">
        <f>IF(AB2169&lt;&gt;"",AB2169,"")</f>
        <v/>
      </c>
      <c r="AR2169" s="14">
        <f>IF(AD2169&lt;&gt;"",AD2169,"")</f>
        <v/>
      </c>
      <c r="AS2169">
        <f>IF(AS2168+1=13,1,AS2168+1)</f>
        <v/>
      </c>
      <c r="AT2169">
        <f>IFERROR(IF(SLOPE($AQ$2150:$AQ$2161,$AS$2150:$AS$2161)&gt;0,MIN(3,ABS(SLOPE($AQ$2150:$AQ$2161,$AS$2150:$AS$2161))),IF(SLOPE($AQ$2150:$AQ$2161,$AS$2150:$AS$2161)&lt;-0.5,-0.5,0)),0)</f>
        <v/>
      </c>
      <c r="AU2169">
        <f>IFERROR(IF(SLOPE($AR$2150:$AR$2161,$AS$2150:$AS$2161)&lt;0,MAX(-3,-ABS(SLOPE($AR$2150:$AR$2161,$AS$2150:$AS$2161))),IF(SLOPE($AR$2150:$AR$2161,$AS$2150:$AS$2161)&gt;0.5,0.5,0)),0)</f>
        <v/>
      </c>
      <c r="AV2169">
        <f>($AQ$2162+(AT2169*(AS2169-1)))</f>
        <v/>
      </c>
      <c r="AW2169">
        <f>($AR$2162+(AU2169*(AS2169-1)))</f>
        <v/>
      </c>
      <c r="AX2169">
        <f>IF(AT2169&gt;0,AV2169+AT2169,AV2169)</f>
        <v/>
      </c>
      <c r="AY2169">
        <f>IF(AU2169&lt;0,AW2169+AU2169,AW2169)</f>
        <v/>
      </c>
      <c r="BA2169" s="14">
        <f>IFERROR(AX2169-AQ2169,"")</f>
        <v/>
      </c>
      <c r="BB2169" s="14">
        <f>IFERROR(AY2169-AR2169,"")</f>
        <v/>
      </c>
      <c r="BD2169">
        <f>AH2169</f>
        <v/>
      </c>
      <c r="BE2169">
        <f>AI2169</f>
        <v/>
      </c>
      <c r="BF2169">
        <f>AJ2169</f>
        <v/>
      </c>
      <c r="BG2169" s="14">
        <f>L2169</f>
        <v/>
      </c>
      <c r="BH2169" s="14">
        <f>IF(X2169="","",X2169)</f>
        <v/>
      </c>
      <c r="BI2169" s="14">
        <f>IF(Y2169="","",Y2169)</f>
        <v/>
      </c>
      <c r="BJ2169">
        <f>Z2169</f>
        <v/>
      </c>
      <c r="BK2169">
        <f>AA2169</f>
        <v/>
      </c>
      <c r="BL2169">
        <f>IFERROR(AX2169,"")</f>
        <v/>
      </c>
      <c r="BM2169">
        <f>IFERROR(AY2169,"")</f>
        <v/>
      </c>
    </row>
    <row r="2170" ht="14.25" customHeight="1">
      <c r="A2170">
        <f>ALGLIB_SSA_XAUUSD!AA2170</f>
        <v/>
      </c>
      <c r="B2170">
        <f>IF($A2170="","",INDEX(ALGLIB_SSA_XAUUSD!$B$2:$B$2401,MATCH($A2170,ALGLIB_SSA_XAUUSD!$A$2:$A$2401,1)))</f>
        <v/>
      </c>
      <c r="C2170">
        <f>IF($A2170="","",INDEX(ALGLIB_SSA_XAUUSD!$C$2:$C$2401,MATCH($A2170,ALGLIB_SSA_XAUUSD!$A$2:$A$2401,1)))</f>
        <v/>
      </c>
      <c r="D2170" s="14">
        <f>IF($A2170="","",INT((ROW()-2)/12)+1)</f>
        <v/>
      </c>
      <c r="E2170" s="14">
        <f>IF(AND(E2174&lt;&gt;"",D2174=D2162+1),E2162+(E2174-E2162)*8/12,"")</f>
        <v/>
      </c>
      <c r="F2170" s="14">
        <f>IF(AND(F2174&lt;&gt;"",D2174=D2162+1),F2162+(F2174-F2162)*8/12,"")</f>
        <v/>
      </c>
      <c r="G2170" s="14">
        <f>IF(AND(G2174&lt;&gt;"",D2174=D2162+1),G2162+(G2174-G2162)*8/12,"")</f>
        <v/>
      </c>
      <c r="H2170" s="14">
        <f>IF(AND(H2174&lt;&gt;"",D2174=D2162+1),H2162+(H2174-H2162)*8/12,"")</f>
        <v/>
      </c>
      <c r="I2170" s="14">
        <f>IF(AND(L2174&lt;&gt;"",D2174=D2162+1),I2162+(I2174-I2162)*8/12,"")</f>
        <v/>
      </c>
      <c r="J2170">
        <f>_xlfn.XLOOKUP($A2170,ALGLIB_SSA_XAUUSD!$AA$2:$AA$2401,ALGLIB_SSA_XAUUSD!$P$2:$P$2401,"",0)</f>
        <v/>
      </c>
      <c r="K2170">
        <f>_xlfn.XLOOKUP($A2170,ALGLIB_SSA_XAUUSD!$AA$2:$AA$2401,ALGLIB_SSA_XAUUSD!$Q$2:$Q$2401,"",0)</f>
        <v/>
      </c>
      <c r="L2170">
        <f>_xlfn.XLOOKUP($A2170,ALGLIB_SSA_XAUUSD!$AA$2:$AA$2401,ALGLIB_SSA_XAUUSD!$R$2:$R$2401,"",0)</f>
        <v/>
      </c>
      <c r="M2170">
        <f>_xlfn.XLOOKUP($A2170,ALGLIB_SSA_XAUUSD!$AA$2:$AA$2401,ALGLIB_SSA_XAUUSD!$S$2:$S$2401,"",0)</f>
        <v/>
      </c>
      <c r="N2170">
        <f>_xlfn.XLOOKUP($A2170,ALGLIB_SSA_XAUUSD!$AA$2:$AA$2401,ALGLIB_SSA_XAUUSD!$T$2:$T$2401,"",0)</f>
        <v/>
      </c>
      <c r="O2170">
        <f>_xlfn.XLOOKUP($A2170,ALGLIB_SSA_XAUUSD!$AA$2:$AA$2401,ALGLIB_SSA_XAUUSD!$U$2:$U$2401,"",0)</f>
        <v/>
      </c>
      <c r="P2170">
        <f>_xlfn.XLOOKUP($A2170,ALGLIB_SSA_XAUUSD!$AA$2:$AA$2401,ALGLIB_SSA_XAUUSD!$V$2:$V$2401,"",0)</f>
        <v/>
      </c>
      <c r="S2170">
        <f>A2170</f>
        <v/>
      </c>
      <c r="T2170">
        <f>J2170</f>
        <v/>
      </c>
      <c r="U2170">
        <f>K2170</f>
        <v/>
      </c>
      <c r="V2170" s="14">
        <f>IF($A2170="","",MOD(ROW()-2,12)+1)</f>
        <v/>
      </c>
      <c r="W2170">
        <f>L2170</f>
        <v/>
      </c>
      <c r="X2170" s="14">
        <f>IF(F2170="","",F2170)</f>
        <v/>
      </c>
      <c r="Y2170" s="14">
        <f>IF(G2170="","",G2170)</f>
        <v/>
      </c>
      <c r="Z2170">
        <f>M2170</f>
        <v/>
      </c>
      <c r="AA2170">
        <f>N2170</f>
        <v/>
      </c>
      <c r="AB2170" s="14">
        <f>IF(H2170="","",H2170)</f>
        <v/>
      </c>
      <c r="AC2170">
        <f>O2170</f>
        <v/>
      </c>
      <c r="AD2170" s="14">
        <f>IF(I2170="","",I2170)</f>
        <v/>
      </c>
      <c r="AE2170">
        <f>P2170</f>
        <v/>
      </c>
      <c r="AH2170">
        <f>IF(S2170&lt;&gt;"",S2170,AH2169+900)</f>
        <v/>
      </c>
      <c r="AI2170">
        <f>IF(T2170&lt;&gt;"",T2170,AI2169)</f>
        <v/>
      </c>
      <c r="AJ2170">
        <f>IF(U2170&lt;&gt;"",U2170,AJ2169)</f>
        <v/>
      </c>
      <c r="AK2170">
        <f>IF(W2170&lt;&gt;"",W2170,"")</f>
        <v/>
      </c>
      <c r="AL2170" s="14">
        <f>IF(X2170&lt;&gt;"",X2170,"")</f>
        <v/>
      </c>
      <c r="AM2170" s="14">
        <f>IF(Y2170&lt;&gt;"",Y2170,"")</f>
        <v/>
      </c>
      <c r="AN2170" s="14">
        <f>IF(OR(AL2170="",AM2170=""),"",AL2170-AM2170)</f>
        <v/>
      </c>
      <c r="AO2170">
        <f>IF(AN2170="","",IF(AN2170&gt;0,"Bullish","Bearish"))</f>
        <v/>
      </c>
      <c r="AP2170">
        <f>IF(AO2170="",AP2169,AO2170)</f>
        <v/>
      </c>
      <c r="AQ2170" s="14">
        <f>IF(AB2170&lt;&gt;"",AB2170,"")</f>
        <v/>
      </c>
      <c r="AR2170" s="14">
        <f>IF(AD2170&lt;&gt;"",AD2170,"")</f>
        <v/>
      </c>
      <c r="AS2170">
        <f>IF(AS2169+1=13,1,AS2169+1)</f>
        <v/>
      </c>
      <c r="AT2170">
        <f>IFERROR(IF(SLOPE($AQ$2150:$AQ$2161,$AS$2150:$AS$2161)&gt;0,MIN(3,ABS(SLOPE($AQ$2150:$AQ$2161,$AS$2150:$AS$2161))),IF(SLOPE($AQ$2150:$AQ$2161,$AS$2150:$AS$2161)&lt;-0.5,-0.5,0)),0)</f>
        <v/>
      </c>
      <c r="AU2170">
        <f>IFERROR(IF(SLOPE($AR$2150:$AR$2161,$AS$2150:$AS$2161)&lt;0,MAX(-3,-ABS(SLOPE($AR$2150:$AR$2161,$AS$2150:$AS$2161))),IF(SLOPE($AR$2150:$AR$2161,$AS$2150:$AS$2161)&gt;0.5,0.5,0)),0)</f>
        <v/>
      </c>
      <c r="AV2170">
        <f>($AQ$2162+(AT2170*(AS2170-1)))</f>
        <v/>
      </c>
      <c r="AW2170">
        <f>($AR$2162+(AU2170*(AS2170-1)))</f>
        <v/>
      </c>
      <c r="AX2170">
        <f>IF(AT2170&gt;0,AV2170+AT2170,AV2170)</f>
        <v/>
      </c>
      <c r="AY2170">
        <f>IF(AU2170&lt;0,AW2170+AU2170,AW2170)</f>
        <v/>
      </c>
      <c r="BA2170" s="14">
        <f>IFERROR(AX2170-AQ2170,"")</f>
        <v/>
      </c>
      <c r="BB2170" s="14">
        <f>IFERROR(AY2170-AR2170,"")</f>
        <v/>
      </c>
      <c r="BD2170">
        <f>AH2170</f>
        <v/>
      </c>
      <c r="BE2170">
        <f>AI2170</f>
        <v/>
      </c>
      <c r="BF2170">
        <f>AJ2170</f>
        <v/>
      </c>
      <c r="BG2170" s="14">
        <f>L2170</f>
        <v/>
      </c>
      <c r="BH2170" s="14">
        <f>IF(X2170="","",X2170)</f>
        <v/>
      </c>
      <c r="BI2170" s="14">
        <f>IF(Y2170="","",Y2170)</f>
        <v/>
      </c>
      <c r="BJ2170">
        <f>Z2170</f>
        <v/>
      </c>
      <c r="BK2170">
        <f>AA2170</f>
        <v/>
      </c>
      <c r="BL2170">
        <f>IFERROR(AX2170,"")</f>
        <v/>
      </c>
      <c r="BM2170">
        <f>IFERROR(AY2170,"")</f>
        <v/>
      </c>
    </row>
    <row r="2171" ht="14.25" customHeight="1">
      <c r="A2171">
        <f>ALGLIB_SSA_XAUUSD!AA2171</f>
        <v/>
      </c>
      <c r="B2171">
        <f>IF($A2171="","",INDEX(ALGLIB_SSA_XAUUSD!$B$2:$B$2401,MATCH($A2171,ALGLIB_SSA_XAUUSD!$A$2:$A$2401,1)))</f>
        <v/>
      </c>
      <c r="C2171">
        <f>IF($A2171="","",INDEX(ALGLIB_SSA_XAUUSD!$C$2:$C$2401,MATCH($A2171,ALGLIB_SSA_XAUUSD!$A$2:$A$2401,1)))</f>
        <v/>
      </c>
      <c r="D2171" s="14">
        <f>IF($A2171="","",INT((ROW()-2)/12)+1)</f>
        <v/>
      </c>
      <c r="E2171" s="14">
        <f>IF(AND(E2174&lt;&gt;"",D2174=D2162+1),E2162+(E2174-E2162)*9/12,"")</f>
        <v/>
      </c>
      <c r="F2171" s="14">
        <f>IF(AND(F2174&lt;&gt;"",D2174=D2162+1),F2162+(F2174-F2162)*9/12,"")</f>
        <v/>
      </c>
      <c r="G2171" s="14">
        <f>IF(AND(G2174&lt;&gt;"",D2174=D2162+1),G2162+(G2174-G2162)*9/12,"")</f>
        <v/>
      </c>
      <c r="H2171" s="14">
        <f>IF(AND(H2174&lt;&gt;"",D2174=D2162+1),H2162+(H2174-H2162)*9/12,"")</f>
        <v/>
      </c>
      <c r="I2171" s="14">
        <f>IF(AND(L2174&lt;&gt;"",D2174=D2162+1),I2162+(I2174-I2162)*9/12,"")</f>
        <v/>
      </c>
      <c r="J2171">
        <f>_xlfn.XLOOKUP($A2171,ALGLIB_SSA_XAUUSD!$AA$2:$AA$2401,ALGLIB_SSA_XAUUSD!$P$2:$P$2401,"",0)</f>
        <v/>
      </c>
      <c r="K2171">
        <f>_xlfn.XLOOKUP($A2171,ALGLIB_SSA_XAUUSD!$AA$2:$AA$2401,ALGLIB_SSA_XAUUSD!$Q$2:$Q$2401,"",0)</f>
        <v/>
      </c>
      <c r="L2171">
        <f>_xlfn.XLOOKUP($A2171,ALGLIB_SSA_XAUUSD!$AA$2:$AA$2401,ALGLIB_SSA_XAUUSD!$R$2:$R$2401,"",0)</f>
        <v/>
      </c>
      <c r="M2171">
        <f>_xlfn.XLOOKUP($A2171,ALGLIB_SSA_XAUUSD!$AA$2:$AA$2401,ALGLIB_SSA_XAUUSD!$S$2:$S$2401,"",0)</f>
        <v/>
      </c>
      <c r="N2171">
        <f>_xlfn.XLOOKUP($A2171,ALGLIB_SSA_XAUUSD!$AA$2:$AA$2401,ALGLIB_SSA_XAUUSD!$T$2:$T$2401,"",0)</f>
        <v/>
      </c>
      <c r="O2171">
        <f>_xlfn.XLOOKUP($A2171,ALGLIB_SSA_XAUUSD!$AA$2:$AA$2401,ALGLIB_SSA_XAUUSD!$U$2:$U$2401,"",0)</f>
        <v/>
      </c>
      <c r="P2171">
        <f>_xlfn.XLOOKUP($A2171,ALGLIB_SSA_XAUUSD!$AA$2:$AA$2401,ALGLIB_SSA_XAUUSD!$V$2:$V$2401,"",0)</f>
        <v/>
      </c>
      <c r="S2171">
        <f>A2171</f>
        <v/>
      </c>
      <c r="T2171">
        <f>J2171</f>
        <v/>
      </c>
      <c r="U2171">
        <f>K2171</f>
        <v/>
      </c>
      <c r="V2171" s="14">
        <f>IF($A2171="","",MOD(ROW()-2,12)+1)</f>
        <v/>
      </c>
      <c r="W2171">
        <f>L2171</f>
        <v/>
      </c>
      <c r="X2171" s="14">
        <f>IF(F2171="","",F2171)</f>
        <v/>
      </c>
      <c r="Y2171" s="14">
        <f>IF(G2171="","",G2171)</f>
        <v/>
      </c>
      <c r="Z2171">
        <f>M2171</f>
        <v/>
      </c>
      <c r="AA2171">
        <f>N2171</f>
        <v/>
      </c>
      <c r="AB2171" s="14">
        <f>IF(H2171="","",H2171)</f>
        <v/>
      </c>
      <c r="AC2171">
        <f>O2171</f>
        <v/>
      </c>
      <c r="AD2171" s="14">
        <f>IF(I2171="","",I2171)</f>
        <v/>
      </c>
      <c r="AE2171">
        <f>P2171</f>
        <v/>
      </c>
      <c r="AH2171">
        <f>IF(S2171&lt;&gt;"",S2171,AH2170+900)</f>
        <v/>
      </c>
      <c r="AI2171">
        <f>IF(T2171&lt;&gt;"",T2171,AI2170)</f>
        <v/>
      </c>
      <c r="AJ2171">
        <f>IF(U2171&lt;&gt;"",U2171,AJ2170)</f>
        <v/>
      </c>
      <c r="AK2171">
        <f>IF(W2171&lt;&gt;"",W2171,"")</f>
        <v/>
      </c>
      <c r="AL2171" s="14">
        <f>IF(X2171&lt;&gt;"",X2171,"")</f>
        <v/>
      </c>
      <c r="AM2171" s="14">
        <f>IF(Y2171&lt;&gt;"",Y2171,"")</f>
        <v/>
      </c>
      <c r="AN2171" s="14">
        <f>IF(OR(AL2171="",AM2171=""),"",AL2171-AM2171)</f>
        <v/>
      </c>
      <c r="AO2171">
        <f>IF(AN2171="","",IF(AN2171&gt;0,"Bullish","Bearish"))</f>
        <v/>
      </c>
      <c r="AP2171">
        <f>IF(AO2171="",AP2170,AO2171)</f>
        <v/>
      </c>
      <c r="AQ2171" s="14">
        <f>IF(AB2171&lt;&gt;"",AB2171,"")</f>
        <v/>
      </c>
      <c r="AR2171" s="14">
        <f>IF(AD2171&lt;&gt;"",AD2171,"")</f>
        <v/>
      </c>
      <c r="AS2171">
        <f>IF(AS2170+1=13,1,AS2170+1)</f>
        <v/>
      </c>
      <c r="AT2171">
        <f>IFERROR(IF(SLOPE($AQ$2150:$AQ$2161,$AS$2150:$AS$2161)&gt;0,MIN(3,ABS(SLOPE($AQ$2150:$AQ$2161,$AS$2150:$AS$2161))),IF(SLOPE($AQ$2150:$AQ$2161,$AS$2150:$AS$2161)&lt;-0.5,-0.5,0)),0)</f>
        <v/>
      </c>
      <c r="AU2171">
        <f>IFERROR(IF(SLOPE($AR$2150:$AR$2161,$AS$2150:$AS$2161)&lt;0,MAX(-3,-ABS(SLOPE($AR$2150:$AR$2161,$AS$2150:$AS$2161))),IF(SLOPE($AR$2150:$AR$2161,$AS$2150:$AS$2161)&gt;0.5,0.5,0)),0)</f>
        <v/>
      </c>
      <c r="AV2171">
        <f>($AQ$2162+(AT2171*(AS2171-1)))</f>
        <v/>
      </c>
      <c r="AW2171">
        <f>($AR$2162+(AU2171*(AS2171-1)))</f>
        <v/>
      </c>
      <c r="AX2171">
        <f>IF(AT2171&gt;0,AV2171+AT2171,AV2171)</f>
        <v/>
      </c>
      <c r="AY2171">
        <f>IF(AU2171&lt;0,AW2171+AU2171,AW2171)</f>
        <v/>
      </c>
      <c r="BA2171" s="14">
        <f>IFERROR(AX2171-AQ2171,"")</f>
        <v/>
      </c>
      <c r="BB2171" s="14">
        <f>IFERROR(AY2171-AR2171,"")</f>
        <v/>
      </c>
      <c r="BD2171">
        <f>AH2171</f>
        <v/>
      </c>
      <c r="BE2171">
        <f>AI2171</f>
        <v/>
      </c>
      <c r="BF2171">
        <f>AJ2171</f>
        <v/>
      </c>
      <c r="BG2171" s="14">
        <f>L2171</f>
        <v/>
      </c>
      <c r="BH2171" s="14">
        <f>IF(X2171="","",X2171)</f>
        <v/>
      </c>
      <c r="BI2171" s="14">
        <f>IF(Y2171="","",Y2171)</f>
        <v/>
      </c>
      <c r="BJ2171">
        <f>Z2171</f>
        <v/>
      </c>
      <c r="BK2171">
        <f>AA2171</f>
        <v/>
      </c>
      <c r="BL2171">
        <f>IFERROR(AX2171,"")</f>
        <v/>
      </c>
      <c r="BM2171">
        <f>IFERROR(AY2171,"")</f>
        <v/>
      </c>
    </row>
    <row r="2172" ht="14.25" customHeight="1">
      <c r="A2172">
        <f>ALGLIB_SSA_XAUUSD!AA2172</f>
        <v/>
      </c>
      <c r="B2172">
        <f>IF($A2172="","",INDEX(ALGLIB_SSA_XAUUSD!$B$2:$B$2401,MATCH($A2172,ALGLIB_SSA_XAUUSD!$A$2:$A$2401,1)))</f>
        <v/>
      </c>
      <c r="C2172">
        <f>IF($A2172="","",INDEX(ALGLIB_SSA_XAUUSD!$C$2:$C$2401,MATCH($A2172,ALGLIB_SSA_XAUUSD!$A$2:$A$2401,1)))</f>
        <v/>
      </c>
      <c r="D2172" s="14">
        <f>IF($A2172="","",INT((ROW()-2)/12)+1)</f>
        <v/>
      </c>
      <c r="E2172" s="14">
        <f>IF(AND(E2174&lt;&gt;"",D2174=D2162+1),E2162+(E2174-E2162)*10/12,"")</f>
        <v/>
      </c>
      <c r="F2172" s="14">
        <f>IF(AND(F2174&lt;&gt;"",D2174=D2162+1),F2162+(F2174-F2162)*10/12,"")</f>
        <v/>
      </c>
      <c r="G2172" s="14">
        <f>IF(AND(G2174&lt;&gt;"",D2174=D2162+1),G2162+(G2174-G2162)*10/12,"")</f>
        <v/>
      </c>
      <c r="H2172" s="14">
        <f>IF(AND(H2174&lt;&gt;"",D2174=D2162+1),H2162+(H2174-H2162)*10/12,"")</f>
        <v/>
      </c>
      <c r="I2172" s="14">
        <f>IF(AND(L2174&lt;&gt;"",D2174=D2162+1),I2162+(I2174-I2162)*10/12,"")</f>
        <v/>
      </c>
      <c r="J2172">
        <f>_xlfn.XLOOKUP($A2172,ALGLIB_SSA_XAUUSD!$AA$2:$AA$2401,ALGLIB_SSA_XAUUSD!$P$2:$P$2401,"",0)</f>
        <v/>
      </c>
      <c r="K2172">
        <f>_xlfn.XLOOKUP($A2172,ALGLIB_SSA_XAUUSD!$AA$2:$AA$2401,ALGLIB_SSA_XAUUSD!$Q$2:$Q$2401,"",0)</f>
        <v/>
      </c>
      <c r="L2172">
        <f>_xlfn.XLOOKUP($A2172,ALGLIB_SSA_XAUUSD!$AA$2:$AA$2401,ALGLIB_SSA_XAUUSD!$R$2:$R$2401,"",0)</f>
        <v/>
      </c>
      <c r="M2172">
        <f>_xlfn.XLOOKUP($A2172,ALGLIB_SSA_XAUUSD!$AA$2:$AA$2401,ALGLIB_SSA_XAUUSD!$S$2:$S$2401,"",0)</f>
        <v/>
      </c>
      <c r="N2172">
        <f>_xlfn.XLOOKUP($A2172,ALGLIB_SSA_XAUUSD!$AA$2:$AA$2401,ALGLIB_SSA_XAUUSD!$T$2:$T$2401,"",0)</f>
        <v/>
      </c>
      <c r="O2172">
        <f>_xlfn.XLOOKUP($A2172,ALGLIB_SSA_XAUUSD!$AA$2:$AA$2401,ALGLIB_SSA_XAUUSD!$U$2:$U$2401,"",0)</f>
        <v/>
      </c>
      <c r="P2172">
        <f>_xlfn.XLOOKUP($A2172,ALGLIB_SSA_XAUUSD!$AA$2:$AA$2401,ALGLIB_SSA_XAUUSD!$V$2:$V$2401,"",0)</f>
        <v/>
      </c>
      <c r="S2172">
        <f>A2172</f>
        <v/>
      </c>
      <c r="T2172">
        <f>J2172</f>
        <v/>
      </c>
      <c r="U2172">
        <f>K2172</f>
        <v/>
      </c>
      <c r="V2172" s="14">
        <f>IF($A2172="","",MOD(ROW()-2,12)+1)</f>
        <v/>
      </c>
      <c r="W2172">
        <f>L2172</f>
        <v/>
      </c>
      <c r="X2172" s="14">
        <f>IF(F2172="","",F2172)</f>
        <v/>
      </c>
      <c r="Y2172" s="14">
        <f>IF(G2172="","",G2172)</f>
        <v/>
      </c>
      <c r="Z2172">
        <f>M2172</f>
        <v/>
      </c>
      <c r="AA2172">
        <f>N2172</f>
        <v/>
      </c>
      <c r="AB2172" s="14">
        <f>IF(H2172="","",H2172)</f>
        <v/>
      </c>
      <c r="AC2172">
        <f>O2172</f>
        <v/>
      </c>
      <c r="AD2172" s="14">
        <f>IF(I2172="","",I2172)</f>
        <v/>
      </c>
      <c r="AE2172">
        <f>P2172</f>
        <v/>
      </c>
      <c r="AH2172">
        <f>IF(S2172&lt;&gt;"",S2172,AH2171+900)</f>
        <v/>
      </c>
      <c r="AI2172">
        <f>IF(T2172&lt;&gt;"",T2172,AI2171)</f>
        <v/>
      </c>
      <c r="AJ2172">
        <f>IF(U2172&lt;&gt;"",U2172,AJ2171)</f>
        <v/>
      </c>
      <c r="AK2172">
        <f>IF(W2172&lt;&gt;"",W2172,"")</f>
        <v/>
      </c>
      <c r="AL2172" s="14">
        <f>IF(X2172&lt;&gt;"",X2172,"")</f>
        <v/>
      </c>
      <c r="AM2172" s="14">
        <f>IF(Y2172&lt;&gt;"",Y2172,"")</f>
        <v/>
      </c>
      <c r="AN2172" s="14">
        <f>IF(OR(AL2172="",AM2172=""),"",AL2172-AM2172)</f>
        <v/>
      </c>
      <c r="AO2172">
        <f>IF(AN2172="","",IF(AN2172&gt;0,"Bullish","Bearish"))</f>
        <v/>
      </c>
      <c r="AP2172">
        <f>IF(AO2172="",AP2171,AO2172)</f>
        <v/>
      </c>
      <c r="AQ2172" s="14">
        <f>IF(AB2172&lt;&gt;"",AB2172,"")</f>
        <v/>
      </c>
      <c r="AR2172" s="14">
        <f>IF(AD2172&lt;&gt;"",AD2172,"")</f>
        <v/>
      </c>
      <c r="AS2172">
        <f>IF(AS2171+1=13,1,AS2171+1)</f>
        <v/>
      </c>
      <c r="AT2172">
        <f>IFERROR(IF(SLOPE($AQ$2150:$AQ$2161,$AS$2150:$AS$2161)&gt;0,MIN(3,ABS(SLOPE($AQ$2150:$AQ$2161,$AS$2150:$AS$2161))),IF(SLOPE($AQ$2150:$AQ$2161,$AS$2150:$AS$2161)&lt;-0.5,-0.5,0)),0)</f>
        <v/>
      </c>
      <c r="AU2172">
        <f>IFERROR(IF(SLOPE($AR$2150:$AR$2161,$AS$2150:$AS$2161)&lt;0,MAX(-3,-ABS(SLOPE($AR$2150:$AR$2161,$AS$2150:$AS$2161))),IF(SLOPE($AR$2150:$AR$2161,$AS$2150:$AS$2161)&gt;0.5,0.5,0)),0)</f>
        <v/>
      </c>
      <c r="AV2172">
        <f>($AQ$2162+(AT2172*(AS2172-1)))</f>
        <v/>
      </c>
      <c r="AW2172">
        <f>($AR$2162+(AU2172*(AS2172-1)))</f>
        <v/>
      </c>
      <c r="AX2172">
        <f>IF(AT2172&gt;0,AV2172+AT2172,AV2172)</f>
        <v/>
      </c>
      <c r="AY2172">
        <f>IF(AU2172&lt;0,AW2172+AU2172,AW2172)</f>
        <v/>
      </c>
      <c r="BA2172" s="14">
        <f>IFERROR(AX2172-AQ2172,"")</f>
        <v/>
      </c>
      <c r="BB2172" s="14">
        <f>IFERROR(AY2172-AR2172,"")</f>
        <v/>
      </c>
      <c r="BD2172">
        <f>AH2172</f>
        <v/>
      </c>
      <c r="BE2172">
        <f>AI2172</f>
        <v/>
      </c>
      <c r="BF2172">
        <f>AJ2172</f>
        <v/>
      </c>
      <c r="BG2172" s="14">
        <f>L2172</f>
        <v/>
      </c>
      <c r="BH2172" s="14">
        <f>IF(X2172="","",X2172)</f>
        <v/>
      </c>
      <c r="BI2172" s="14">
        <f>IF(Y2172="","",Y2172)</f>
        <v/>
      </c>
      <c r="BJ2172">
        <f>Z2172</f>
        <v/>
      </c>
      <c r="BK2172">
        <f>AA2172</f>
        <v/>
      </c>
      <c r="BL2172">
        <f>IFERROR(AX2172,"")</f>
        <v/>
      </c>
      <c r="BM2172">
        <f>IFERROR(AY2172,"")</f>
        <v/>
      </c>
    </row>
    <row r="2173" ht="14.25" customHeight="1">
      <c r="A2173">
        <f>ALGLIB_SSA_XAUUSD!AA2173</f>
        <v/>
      </c>
      <c r="B2173">
        <f>IF($A2173="","",INDEX(ALGLIB_SSA_XAUUSD!$B$2:$B$2401,MATCH($A2173,ALGLIB_SSA_XAUUSD!$A$2:$A$2401,1)))</f>
        <v/>
      </c>
      <c r="C2173">
        <f>IF($A2173="","",INDEX(ALGLIB_SSA_XAUUSD!$C$2:$C$2401,MATCH($A2173,ALGLIB_SSA_XAUUSD!$A$2:$A$2401,1)))</f>
        <v/>
      </c>
      <c r="D2173" s="14">
        <f>IF($A2173="","",INT((ROW()-2)/12)+1)</f>
        <v/>
      </c>
      <c r="E2173" s="14">
        <f>IF(AND(E2174&lt;&gt;"",D2174=D2162+1),E2162+(E2174-E2162)*11/12,"")</f>
        <v/>
      </c>
      <c r="F2173" s="14">
        <f>IF(AND(F2174&lt;&gt;"",D2174=D2162+1),F2162+(F2174-F2162)*11/12,"")</f>
        <v/>
      </c>
      <c r="G2173" s="14">
        <f>IF(AND(G2174&lt;&gt;"",D2174=D2162+1),G2162+(G2174-G2162)*11/12,"")</f>
        <v/>
      </c>
      <c r="H2173" s="14">
        <f>IF(AND(H2174&lt;&gt;"",D2174=D2162+1),H2162+(H2174-H2162)*11/12,"")</f>
        <v/>
      </c>
      <c r="I2173" s="14">
        <f>IF(AND(L2174&lt;&gt;"",D2174=D2162+1),I2162+(I2174-I2162)*11/12,"")</f>
        <v/>
      </c>
      <c r="J2173">
        <f>_xlfn.XLOOKUP($A2173,ALGLIB_SSA_XAUUSD!$AA$2:$AA$2401,ALGLIB_SSA_XAUUSD!$P$2:$P$2401,"",0)</f>
        <v/>
      </c>
      <c r="K2173">
        <f>_xlfn.XLOOKUP($A2173,ALGLIB_SSA_XAUUSD!$AA$2:$AA$2401,ALGLIB_SSA_XAUUSD!$Q$2:$Q$2401,"",0)</f>
        <v/>
      </c>
      <c r="L2173">
        <f>_xlfn.XLOOKUP($A2173,ALGLIB_SSA_XAUUSD!$AA$2:$AA$2401,ALGLIB_SSA_XAUUSD!$R$2:$R$2401,"",0)</f>
        <v/>
      </c>
      <c r="M2173">
        <f>_xlfn.XLOOKUP($A2173,ALGLIB_SSA_XAUUSD!$AA$2:$AA$2401,ALGLIB_SSA_XAUUSD!$S$2:$S$2401,"",0)</f>
        <v/>
      </c>
      <c r="N2173">
        <f>_xlfn.XLOOKUP($A2173,ALGLIB_SSA_XAUUSD!$AA$2:$AA$2401,ALGLIB_SSA_XAUUSD!$T$2:$T$2401,"",0)</f>
        <v/>
      </c>
      <c r="O2173">
        <f>_xlfn.XLOOKUP($A2173,ALGLIB_SSA_XAUUSD!$AA$2:$AA$2401,ALGLIB_SSA_XAUUSD!$U$2:$U$2401,"",0)</f>
        <v/>
      </c>
      <c r="P2173">
        <f>_xlfn.XLOOKUP($A2173,ALGLIB_SSA_XAUUSD!$AA$2:$AA$2401,ALGLIB_SSA_XAUUSD!$V$2:$V$2401,"",0)</f>
        <v/>
      </c>
      <c r="S2173">
        <f>A2173</f>
        <v/>
      </c>
      <c r="T2173">
        <f>J2173</f>
        <v/>
      </c>
      <c r="U2173">
        <f>K2173</f>
        <v/>
      </c>
      <c r="V2173" s="14">
        <f>IF($A2173="","",MOD(ROW()-2,12)+1)</f>
        <v/>
      </c>
      <c r="W2173">
        <f>L2173</f>
        <v/>
      </c>
      <c r="X2173" s="14">
        <f>IF(F2173="","",F2173)</f>
        <v/>
      </c>
      <c r="Y2173" s="14">
        <f>IF(G2173="","",G2173)</f>
        <v/>
      </c>
      <c r="Z2173">
        <f>M2173</f>
        <v/>
      </c>
      <c r="AA2173">
        <f>N2173</f>
        <v/>
      </c>
      <c r="AB2173" s="14">
        <f>IF(H2173="","",H2173)</f>
        <v/>
      </c>
      <c r="AC2173">
        <f>O2173</f>
        <v/>
      </c>
      <c r="AD2173" s="14">
        <f>IF(I2173="","",I2173)</f>
        <v/>
      </c>
      <c r="AE2173">
        <f>P2173</f>
        <v/>
      </c>
      <c r="AH2173">
        <f>IF(S2173&lt;&gt;"",S2173,AH2172+900)</f>
        <v/>
      </c>
      <c r="AI2173">
        <f>IF(T2173&lt;&gt;"",T2173,AI2172)</f>
        <v/>
      </c>
      <c r="AJ2173">
        <f>IF(U2173&lt;&gt;"",U2173,AJ2172)</f>
        <v/>
      </c>
      <c r="AK2173">
        <f>IF(W2173&lt;&gt;"",W2173,"")</f>
        <v/>
      </c>
      <c r="AL2173" s="14">
        <f>IF(X2173&lt;&gt;"",X2173,"")</f>
        <v/>
      </c>
      <c r="AM2173" s="14">
        <f>IF(Y2173&lt;&gt;"",Y2173,"")</f>
        <v/>
      </c>
      <c r="AN2173" s="14">
        <f>IF(OR(AL2173="",AM2173=""),"",AL2173-AM2173)</f>
        <v/>
      </c>
      <c r="AO2173">
        <f>IF(AN2173="","",IF(AN2173&gt;0,"Bullish","Bearish"))</f>
        <v/>
      </c>
      <c r="AP2173">
        <f>IF(AO2173="",AP2172,AO2173)</f>
        <v/>
      </c>
      <c r="AQ2173" s="14">
        <f>IF(AB2173&lt;&gt;"",AB2173,"")</f>
        <v/>
      </c>
      <c r="AR2173" s="14">
        <f>IF(AD2173&lt;&gt;"",AD2173,"")</f>
        <v/>
      </c>
      <c r="AS2173">
        <f>IF(AS2172+1=13,1,AS2172+1)</f>
        <v/>
      </c>
      <c r="AT2173">
        <f>IFERROR(IF(SLOPE($AQ$2150:$AQ$2161,$AS$2150:$AS$2161)&gt;0,MIN(3,ABS(SLOPE($AQ$2150:$AQ$2161,$AS$2150:$AS$2161))),IF(SLOPE($AQ$2150:$AQ$2161,$AS$2150:$AS$2161)&lt;-0.5,-0.5,0)),0)</f>
        <v/>
      </c>
      <c r="AU2173">
        <f>IFERROR(IF(SLOPE($AR$2150:$AR$2161,$AS$2150:$AS$2161)&lt;0,MAX(-3,-ABS(SLOPE($AR$2150:$AR$2161,$AS$2150:$AS$2161))),IF(SLOPE($AR$2150:$AR$2161,$AS$2150:$AS$2161)&gt;0.5,0.5,0)),0)</f>
        <v/>
      </c>
      <c r="AV2173">
        <f>($AQ$2162+(AT2173*(AS2173-1)))</f>
        <v/>
      </c>
      <c r="AW2173">
        <f>($AR$2162+(AU2173*(AS2173-1)))</f>
        <v/>
      </c>
      <c r="AX2173">
        <f>IF(AT2173&gt;0,AV2173+AT2173,AV2173)</f>
        <v/>
      </c>
      <c r="AY2173">
        <f>IF(AU2173&lt;0,AW2173+AU2173,AW2173)</f>
        <v/>
      </c>
      <c r="BA2173" s="14">
        <f>IFERROR(AX2173-AQ2173,"")</f>
        <v/>
      </c>
      <c r="BB2173" s="14">
        <f>IFERROR(AY2173-AR2173,"")</f>
        <v/>
      </c>
      <c r="BD2173">
        <f>AH2173</f>
        <v/>
      </c>
      <c r="BE2173">
        <f>AI2173</f>
        <v/>
      </c>
      <c r="BF2173">
        <f>AJ2173</f>
        <v/>
      </c>
      <c r="BG2173" s="14">
        <f>L2173</f>
        <v/>
      </c>
      <c r="BH2173" s="14">
        <f>IF(X2173="","",X2173)</f>
        <v/>
      </c>
      <c r="BI2173" s="14">
        <f>IF(Y2173="","",Y2173)</f>
        <v/>
      </c>
      <c r="BJ2173">
        <f>Z2173</f>
        <v/>
      </c>
      <c r="BK2173">
        <f>AA2173</f>
        <v/>
      </c>
      <c r="BL2173">
        <f>IFERROR(AX2173,"")</f>
        <v/>
      </c>
      <c r="BM2173">
        <f>IFERROR(AY2173,"")</f>
        <v/>
      </c>
    </row>
    <row r="2174" ht="14.25" customHeight="1">
      <c r="A2174">
        <f>ALGLIB_SSA_XAUUSD!AA2174</f>
        <v/>
      </c>
      <c r="B2174">
        <f>IF($A2174="","",INDEX(ALGLIB_SSA_XAUUSD!$B$2:$B$2401,MATCH($A2174,ALGLIB_SSA_XAUUSD!$A$2:$A$2401,1)))</f>
        <v/>
      </c>
      <c r="C2174">
        <f>IF($A2174="","",INDEX(ALGLIB_SSA_XAUUSD!$C$2:$C$2401,MATCH($A2174,ALGLIB_SSA_XAUUSD!$A$2:$A$2401,1)))</f>
        <v/>
      </c>
      <c r="D2174" s="14">
        <f>IF($A2174="","",INT((ROW()-2)/12)+1)</f>
        <v/>
      </c>
      <c r="E2174" s="14">
        <f>IF($A2174="","",INDEX(ALGLIB_SSA_XAUUSD!$D$2:$D$2401,MATCH($A2174,ALGLIB_SSA_XAUUSD!$A$2:$A$2401,1)))</f>
        <v/>
      </c>
      <c r="F2174" s="14">
        <f>IF($A2174="","",INDEX(ALGLIB_SSA_XAUUSD!$E$2:$E$2401,MATCH($A2174,ALGLIB_SSA_XAUUSD!$A$2:$A$2401,1)))</f>
        <v/>
      </c>
      <c r="G2174" s="14">
        <f>IF($A2174="","",INDEX(ALGLIB_SSA_XAUUSD!$F$2:$F$2401,MATCH($A2174,ALGLIB_SSA_XAUUSD!$A$2:$A$2401,1)))</f>
        <v/>
      </c>
      <c r="H2174" s="14">
        <f>IF($A2174="","",INDEX(ALGLIB_SSA_XAUUSD!$G$2:$G$2401,MATCH($A2174,ALGLIB_SSA_XAUUSD!$A$2:$A$2401,1)))</f>
        <v/>
      </c>
      <c r="I2174" s="14">
        <f>IF($A2174="","",INDEX(ALGLIB_SSA_XAUUSD!$H$2:$H$2401,MATCH($A2174,ALGLIB_SSA_XAUUSD!$A$2:$A$2401,1)))</f>
        <v/>
      </c>
      <c r="J2174">
        <f>_xlfn.XLOOKUP($A2174,ALGLIB_SSA_XAUUSD!$AA$2:$AA$2401,ALGLIB_SSA_XAUUSD!$P$2:$P$2401,"",0)</f>
        <v/>
      </c>
      <c r="K2174">
        <f>_xlfn.XLOOKUP($A2174,ALGLIB_SSA_XAUUSD!$AA$2:$AA$2401,ALGLIB_SSA_XAUUSD!$Q$2:$Q$2401,"",0)</f>
        <v/>
      </c>
      <c r="L2174">
        <f>_xlfn.XLOOKUP($A2174,ALGLIB_SSA_XAUUSD!$AA$2:$AA$2401,ALGLIB_SSA_XAUUSD!$R$2:$R$2401,"",0)</f>
        <v/>
      </c>
      <c r="M2174">
        <f>_xlfn.XLOOKUP($A2174,ALGLIB_SSA_XAUUSD!$AA$2:$AA$2401,ALGLIB_SSA_XAUUSD!$S$2:$S$2401,"",0)</f>
        <v/>
      </c>
      <c r="N2174">
        <f>_xlfn.XLOOKUP($A2174,ALGLIB_SSA_XAUUSD!$AA$2:$AA$2401,ALGLIB_SSA_XAUUSD!$T$2:$T$2401,"",0)</f>
        <v/>
      </c>
      <c r="O2174">
        <f>_xlfn.XLOOKUP($A2174,ALGLIB_SSA_XAUUSD!$AA$2:$AA$2401,ALGLIB_SSA_XAUUSD!$U$2:$U$2401,"",0)</f>
        <v/>
      </c>
      <c r="P2174">
        <f>_xlfn.XLOOKUP($A2174,ALGLIB_SSA_XAUUSD!$AA$2:$AA$2401,ALGLIB_SSA_XAUUSD!$V$2:$V$2401,"",0)</f>
        <v/>
      </c>
      <c r="S2174">
        <f>A2174</f>
        <v/>
      </c>
      <c r="T2174">
        <f>J2174</f>
        <v/>
      </c>
      <c r="U2174">
        <f>K2174</f>
        <v/>
      </c>
      <c r="V2174" s="14">
        <f>IF($A2174="","",MOD(ROW()-2,12)+1)</f>
        <v/>
      </c>
      <c r="W2174">
        <f>L2174</f>
        <v/>
      </c>
      <c r="X2174" s="14">
        <f>IF(F2174="","",F2174)</f>
        <v/>
      </c>
      <c r="Y2174" s="14">
        <f>IF(G2174="","",G2174)</f>
        <v/>
      </c>
      <c r="Z2174">
        <f>M2174</f>
        <v/>
      </c>
      <c r="AA2174">
        <f>N2174</f>
        <v/>
      </c>
      <c r="AB2174" s="14">
        <f>IF(H2174="","",H2174)</f>
        <v/>
      </c>
      <c r="AC2174">
        <f>O2174</f>
        <v/>
      </c>
      <c r="AD2174" s="14">
        <f>IF(I2174="","",I2174)</f>
        <v/>
      </c>
      <c r="AE2174">
        <f>P2174</f>
        <v/>
      </c>
      <c r="AH2174">
        <f>IF(S2174&lt;&gt;"",S2174,AH2173+900)</f>
        <v/>
      </c>
      <c r="AI2174">
        <f>IF(T2174&lt;&gt;"",T2174,AI2173)</f>
        <v/>
      </c>
      <c r="AJ2174">
        <f>IF(U2174&lt;&gt;"",U2174,AJ2173)</f>
        <v/>
      </c>
      <c r="AK2174">
        <f>IF(W2174&lt;&gt;"",W2174,"")</f>
        <v/>
      </c>
      <c r="AL2174" s="14">
        <f>IF(X2174&lt;&gt;"",X2174,"")</f>
        <v/>
      </c>
      <c r="AM2174" s="14">
        <f>IF(Y2174&lt;&gt;"",Y2174,"")</f>
        <v/>
      </c>
      <c r="AN2174" s="14">
        <f>IF(OR(AL2174="",AM2174=""),"",AL2174-AM2174)</f>
        <v/>
      </c>
      <c r="AO2174">
        <f>IF(AN2174="","",IF(AN2174&gt;0,"Bullish","Bearish"))</f>
        <v/>
      </c>
      <c r="AP2174">
        <f>IF(AO2174="",AP2173,AO2174)</f>
        <v/>
      </c>
      <c r="AQ2174" s="14">
        <f>IF(AB2174&lt;&gt;"",AB2174,"")</f>
        <v/>
      </c>
      <c r="AR2174" s="14">
        <f>IF(AD2174&lt;&gt;"",AD2174,"")</f>
        <v/>
      </c>
      <c r="AS2174">
        <f>IF(AS2173+1=13,1,AS2173+1)</f>
        <v/>
      </c>
      <c r="AT2174">
        <f>IFERROR(IF(SLOPE($AQ$2162:$AQ$2173,$AS$2162:$AS$2173)&gt;0,MIN(3,ABS(SLOPE($AQ$2162:$AQ$2173,$AS$2162:$AS$2173))),IF(SLOPE($AQ$2162:$AQ$2173,$AS$2162:$AS$2173)&lt;-0.5,-0.5,0)),0)</f>
        <v/>
      </c>
      <c r="AU2174">
        <f>IFERROR(IF(SLOPE($AR$2162:$AR$2173,$AS$2162:$AS$2173)&lt;0,MAX(-3,-ABS(SLOPE($AR$2162:$AR$2173,$AS$2162:$AS$2173))),IF(SLOPE($AR$2162:$AR$2173,$AS$2162:$AS$2173)&gt;0.5,0.5,0)),0)</f>
        <v/>
      </c>
      <c r="AV2174">
        <f>($AQ$2174+(AT2174*(AS2174-1)))</f>
        <v/>
      </c>
      <c r="AW2174">
        <f>($AR$2174+(AU2174*(AS2174-1)))</f>
        <v/>
      </c>
      <c r="AX2174">
        <f>IF(AT2174&gt;0,AV2174+AT2174,AV2174)</f>
        <v/>
      </c>
      <c r="AY2174">
        <f>IF(AU2174&lt;0,AW2174+AU2174,AW2174)</f>
        <v/>
      </c>
      <c r="BA2174" s="14">
        <f>IFERROR(AX2174-AQ2174,"")</f>
        <v/>
      </c>
      <c r="BB2174" s="14">
        <f>IFERROR(AY2174-AR2174,"")</f>
        <v/>
      </c>
      <c r="BD2174">
        <f>AH2174</f>
        <v/>
      </c>
      <c r="BE2174">
        <f>AI2174</f>
        <v/>
      </c>
      <c r="BF2174">
        <f>AJ2174</f>
        <v/>
      </c>
      <c r="BG2174" s="14">
        <f>L2174</f>
        <v/>
      </c>
      <c r="BH2174" s="14">
        <f>IF(X2174="","",X2174)</f>
        <v/>
      </c>
      <c r="BI2174" s="14">
        <f>IF(Y2174="","",Y2174)</f>
        <v/>
      </c>
      <c r="BJ2174">
        <f>Z2174</f>
        <v/>
      </c>
      <c r="BK2174">
        <f>AA2174</f>
        <v/>
      </c>
      <c r="BL2174">
        <f>IFERROR(AX2174,"")</f>
        <v/>
      </c>
      <c r="BM2174">
        <f>IFERROR(AY2174,"")</f>
        <v/>
      </c>
    </row>
    <row r="2175" ht="14.25" customHeight="1">
      <c r="A2175">
        <f>ALGLIB_SSA_XAUUSD!AA2175</f>
        <v/>
      </c>
      <c r="B2175">
        <f>IF($A2175="","",INDEX(ALGLIB_SSA_XAUUSD!$B$2:$B$2401,MATCH($A2175,ALGLIB_SSA_XAUUSD!$A$2:$A$2401,1)))</f>
        <v/>
      </c>
      <c r="C2175">
        <f>IF($A2175="","",INDEX(ALGLIB_SSA_XAUUSD!$C$2:$C$2401,MATCH($A2175,ALGLIB_SSA_XAUUSD!$A$2:$A$2401,1)))</f>
        <v/>
      </c>
      <c r="D2175" s="14">
        <f>IF($A2175="","",INT((ROW()-2)/12)+1)</f>
        <v/>
      </c>
      <c r="E2175" s="14">
        <f>IF(AND(E2186&lt;&gt;"",D2186=D2174+1),E2174+(E2186-E2174)*1/12,"")</f>
        <v/>
      </c>
      <c r="F2175" s="14">
        <f>IF(AND(F2186&lt;&gt;"",D2186=D2174+1),F2174+(F2186-F2174)*1/12,"")</f>
        <v/>
      </c>
      <c r="G2175" s="14">
        <f>IF(AND(G2186&lt;&gt;"",D2186=D2174+1),G2174+(G2186-G2174)*1/12,"")</f>
        <v/>
      </c>
      <c r="H2175" s="14">
        <f>IF(AND(H2186&lt;&gt;"",D2186=D2174+1),H2174+(H2186-H2174)*1/12,"")</f>
        <v/>
      </c>
      <c r="I2175" s="14">
        <f>IF(AND(L2186&lt;&gt;"",D2186=D2174+1),I2174+(I2186-I2174)*1/12,"")</f>
        <v/>
      </c>
      <c r="J2175">
        <f>_xlfn.XLOOKUP($A2175,ALGLIB_SSA_XAUUSD!$AA$2:$AA$2401,ALGLIB_SSA_XAUUSD!$P$2:$P$2401,"",0)</f>
        <v/>
      </c>
      <c r="K2175">
        <f>_xlfn.XLOOKUP($A2175,ALGLIB_SSA_XAUUSD!$AA$2:$AA$2401,ALGLIB_SSA_XAUUSD!$Q$2:$Q$2401,"",0)</f>
        <v/>
      </c>
      <c r="L2175">
        <f>_xlfn.XLOOKUP($A2175,ALGLIB_SSA_XAUUSD!$AA$2:$AA$2401,ALGLIB_SSA_XAUUSD!$R$2:$R$2401,"",0)</f>
        <v/>
      </c>
      <c r="M2175">
        <f>_xlfn.XLOOKUP($A2175,ALGLIB_SSA_XAUUSD!$AA$2:$AA$2401,ALGLIB_SSA_XAUUSD!$S$2:$S$2401,"",0)</f>
        <v/>
      </c>
      <c r="N2175">
        <f>_xlfn.XLOOKUP($A2175,ALGLIB_SSA_XAUUSD!$AA$2:$AA$2401,ALGLIB_SSA_XAUUSD!$T$2:$T$2401,"",0)</f>
        <v/>
      </c>
      <c r="O2175">
        <f>_xlfn.XLOOKUP($A2175,ALGLIB_SSA_XAUUSD!$AA$2:$AA$2401,ALGLIB_SSA_XAUUSD!$U$2:$U$2401,"",0)</f>
        <v/>
      </c>
      <c r="P2175">
        <f>_xlfn.XLOOKUP($A2175,ALGLIB_SSA_XAUUSD!$AA$2:$AA$2401,ALGLIB_SSA_XAUUSD!$V$2:$V$2401,"",0)</f>
        <v/>
      </c>
      <c r="S2175">
        <f>A2175</f>
        <v/>
      </c>
      <c r="T2175">
        <f>J2175</f>
        <v/>
      </c>
      <c r="U2175">
        <f>K2175</f>
        <v/>
      </c>
      <c r="V2175" s="14">
        <f>IF($A2175="","",MOD(ROW()-2,12)+1)</f>
        <v/>
      </c>
      <c r="W2175">
        <f>L2175</f>
        <v/>
      </c>
      <c r="X2175" s="14">
        <f>IF(F2175="","",F2175)</f>
        <v/>
      </c>
      <c r="Y2175" s="14">
        <f>IF(G2175="","",G2175)</f>
        <v/>
      </c>
      <c r="Z2175">
        <f>M2175</f>
        <v/>
      </c>
      <c r="AA2175">
        <f>N2175</f>
        <v/>
      </c>
      <c r="AB2175" s="14">
        <f>IF(H2175="","",H2175)</f>
        <v/>
      </c>
      <c r="AC2175">
        <f>O2175</f>
        <v/>
      </c>
      <c r="AD2175" s="14">
        <f>IF(I2175="","",I2175)</f>
        <v/>
      </c>
      <c r="AE2175">
        <f>P2175</f>
        <v/>
      </c>
      <c r="AH2175">
        <f>IF(S2175&lt;&gt;"",S2175,AH2174+900)</f>
        <v/>
      </c>
      <c r="AI2175">
        <f>IF(T2175&lt;&gt;"",T2175,AI2174)</f>
        <v/>
      </c>
      <c r="AJ2175">
        <f>IF(U2175&lt;&gt;"",U2175,AJ2174)</f>
        <v/>
      </c>
      <c r="AK2175">
        <f>IF(W2175&lt;&gt;"",W2175,"")</f>
        <v/>
      </c>
      <c r="AL2175" s="14">
        <f>IF(X2175&lt;&gt;"",X2175,"")</f>
        <v/>
      </c>
      <c r="AM2175" s="14">
        <f>IF(Y2175&lt;&gt;"",Y2175,"")</f>
        <v/>
      </c>
      <c r="AN2175" s="14">
        <f>IF(OR(AL2175="",AM2175=""),"",AL2175-AM2175)</f>
        <v/>
      </c>
      <c r="AO2175">
        <f>IF(AN2175="","",IF(AN2175&gt;0,"Bullish","Bearish"))</f>
        <v/>
      </c>
      <c r="AP2175">
        <f>IF(AO2175="",AP2174,AO2175)</f>
        <v/>
      </c>
      <c r="AQ2175" s="14">
        <f>IF(AB2175&lt;&gt;"",AB2175,"")</f>
        <v/>
      </c>
      <c r="AR2175" s="14">
        <f>IF(AD2175&lt;&gt;"",AD2175,"")</f>
        <v/>
      </c>
      <c r="AS2175">
        <f>IF(AS2174+1=13,1,AS2174+1)</f>
        <v/>
      </c>
      <c r="AT2175">
        <f>IFERROR(IF(SLOPE($AQ$2162:$AQ$2173,$AS$2162:$AS$2173)&gt;0,MIN(3,ABS(SLOPE($AQ$2162:$AQ$2173,$AS$2162:$AS$2173))),IF(SLOPE($AQ$2162:$AQ$2173,$AS$2162:$AS$2173)&lt;-0.5,-0.5,0)),0)</f>
        <v/>
      </c>
      <c r="AU2175">
        <f>IFERROR(IF(SLOPE($AR$2162:$AR$2173,$AS$2162:$AS$2173)&lt;0,MAX(-3,-ABS(SLOPE($AR$2162:$AR$2173,$AS$2162:$AS$2173))),IF(SLOPE($AR$2162:$AR$2173,$AS$2162:$AS$2173)&gt;0.5,0.5,0)),0)</f>
        <v/>
      </c>
      <c r="AV2175">
        <f>($AQ$2174+(AT2175*(AS2175-1)))</f>
        <v/>
      </c>
      <c r="AW2175">
        <f>($AR$2174+(AU2175*(AS2175-1)))</f>
        <v/>
      </c>
      <c r="AX2175">
        <f>IF(AT2175&gt;0,AV2175+AT2175,AV2175)</f>
        <v/>
      </c>
      <c r="AY2175">
        <f>IF(AU2175&lt;0,AW2175+AU2175,AW2175)</f>
        <v/>
      </c>
      <c r="BA2175" s="14">
        <f>IFERROR(AX2175-AQ2175,"")</f>
        <v/>
      </c>
      <c r="BB2175" s="14">
        <f>IFERROR(AY2175-AR2175,"")</f>
        <v/>
      </c>
      <c r="BD2175">
        <f>AH2175</f>
        <v/>
      </c>
      <c r="BE2175">
        <f>AI2175</f>
        <v/>
      </c>
      <c r="BF2175">
        <f>AJ2175</f>
        <v/>
      </c>
      <c r="BG2175" s="14">
        <f>L2175</f>
        <v/>
      </c>
      <c r="BH2175" s="14">
        <f>IF(X2175="","",X2175)</f>
        <v/>
      </c>
      <c r="BI2175" s="14">
        <f>IF(Y2175="","",Y2175)</f>
        <v/>
      </c>
      <c r="BJ2175">
        <f>Z2175</f>
        <v/>
      </c>
      <c r="BK2175">
        <f>AA2175</f>
        <v/>
      </c>
      <c r="BL2175">
        <f>IFERROR(AX2175,"")</f>
        <v/>
      </c>
      <c r="BM2175">
        <f>IFERROR(AY2175,"")</f>
        <v/>
      </c>
    </row>
    <row r="2176" ht="14.25" customHeight="1">
      <c r="A2176">
        <f>ALGLIB_SSA_XAUUSD!AA2176</f>
        <v/>
      </c>
      <c r="B2176">
        <f>IF($A2176="","",INDEX(ALGLIB_SSA_XAUUSD!$B$2:$B$2401,MATCH($A2176,ALGLIB_SSA_XAUUSD!$A$2:$A$2401,1)))</f>
        <v/>
      </c>
      <c r="C2176">
        <f>IF($A2176="","",INDEX(ALGLIB_SSA_XAUUSD!$C$2:$C$2401,MATCH($A2176,ALGLIB_SSA_XAUUSD!$A$2:$A$2401,1)))</f>
        <v/>
      </c>
      <c r="D2176" s="14">
        <f>IF($A2176="","",INT((ROW()-2)/12)+1)</f>
        <v/>
      </c>
      <c r="E2176" s="14">
        <f>IF(AND(E2186&lt;&gt;"",D2186=D2174+1),E2174+(E2186-E2174)*2/12,"")</f>
        <v/>
      </c>
      <c r="F2176" s="14">
        <f>IF(AND(F2186&lt;&gt;"",D2186=D2174+1),F2174+(F2186-F2174)*2/12,"")</f>
        <v/>
      </c>
      <c r="G2176" s="14">
        <f>IF(AND(G2186&lt;&gt;"",D2186=D2174+1),G2174+(G2186-G2174)*2/12,"")</f>
        <v/>
      </c>
      <c r="H2176" s="14">
        <f>IF(AND(H2186&lt;&gt;"",D2186=D2174+1),H2174+(H2186-H2174)*2/12,"")</f>
        <v/>
      </c>
      <c r="I2176" s="14">
        <f>IF(AND(L2186&lt;&gt;"",D2186=D2174+1),I2174+(I2186-I2174)*2/12,"")</f>
        <v/>
      </c>
      <c r="J2176">
        <f>_xlfn.XLOOKUP($A2176,ALGLIB_SSA_XAUUSD!$AA$2:$AA$2401,ALGLIB_SSA_XAUUSD!$P$2:$P$2401,"",0)</f>
        <v/>
      </c>
      <c r="K2176">
        <f>_xlfn.XLOOKUP($A2176,ALGLIB_SSA_XAUUSD!$AA$2:$AA$2401,ALGLIB_SSA_XAUUSD!$Q$2:$Q$2401,"",0)</f>
        <v/>
      </c>
      <c r="L2176">
        <f>_xlfn.XLOOKUP($A2176,ALGLIB_SSA_XAUUSD!$AA$2:$AA$2401,ALGLIB_SSA_XAUUSD!$R$2:$R$2401,"",0)</f>
        <v/>
      </c>
      <c r="M2176">
        <f>_xlfn.XLOOKUP($A2176,ALGLIB_SSA_XAUUSD!$AA$2:$AA$2401,ALGLIB_SSA_XAUUSD!$S$2:$S$2401,"",0)</f>
        <v/>
      </c>
      <c r="N2176">
        <f>_xlfn.XLOOKUP($A2176,ALGLIB_SSA_XAUUSD!$AA$2:$AA$2401,ALGLIB_SSA_XAUUSD!$T$2:$T$2401,"",0)</f>
        <v/>
      </c>
      <c r="O2176">
        <f>_xlfn.XLOOKUP($A2176,ALGLIB_SSA_XAUUSD!$AA$2:$AA$2401,ALGLIB_SSA_XAUUSD!$U$2:$U$2401,"",0)</f>
        <v/>
      </c>
      <c r="P2176">
        <f>_xlfn.XLOOKUP($A2176,ALGLIB_SSA_XAUUSD!$AA$2:$AA$2401,ALGLIB_SSA_XAUUSD!$V$2:$V$2401,"",0)</f>
        <v/>
      </c>
      <c r="S2176">
        <f>A2176</f>
        <v/>
      </c>
      <c r="T2176">
        <f>J2176</f>
        <v/>
      </c>
      <c r="U2176">
        <f>K2176</f>
        <v/>
      </c>
      <c r="V2176" s="14">
        <f>IF($A2176="","",MOD(ROW()-2,12)+1)</f>
        <v/>
      </c>
      <c r="W2176">
        <f>L2176</f>
        <v/>
      </c>
      <c r="X2176" s="14">
        <f>IF(F2176="","",F2176)</f>
        <v/>
      </c>
      <c r="Y2176" s="14">
        <f>IF(G2176="","",G2176)</f>
        <v/>
      </c>
      <c r="Z2176">
        <f>M2176</f>
        <v/>
      </c>
      <c r="AA2176">
        <f>N2176</f>
        <v/>
      </c>
      <c r="AB2176" s="14">
        <f>IF(H2176="","",H2176)</f>
        <v/>
      </c>
      <c r="AC2176">
        <f>O2176</f>
        <v/>
      </c>
      <c r="AD2176" s="14">
        <f>IF(I2176="","",I2176)</f>
        <v/>
      </c>
      <c r="AE2176">
        <f>P2176</f>
        <v/>
      </c>
      <c r="AH2176">
        <f>IF(S2176&lt;&gt;"",S2176,AH2175+900)</f>
        <v/>
      </c>
      <c r="AI2176">
        <f>IF(T2176&lt;&gt;"",T2176,AI2175)</f>
        <v/>
      </c>
      <c r="AJ2176">
        <f>IF(U2176&lt;&gt;"",U2176,AJ2175)</f>
        <v/>
      </c>
      <c r="AK2176">
        <f>IF(W2176&lt;&gt;"",W2176,"")</f>
        <v/>
      </c>
      <c r="AL2176" s="14">
        <f>IF(X2176&lt;&gt;"",X2176,"")</f>
        <v/>
      </c>
      <c r="AM2176" s="14">
        <f>IF(Y2176&lt;&gt;"",Y2176,"")</f>
        <v/>
      </c>
      <c r="AN2176" s="14">
        <f>IF(OR(AL2176="",AM2176=""),"",AL2176-AM2176)</f>
        <v/>
      </c>
      <c r="AO2176">
        <f>IF(AN2176="","",IF(AN2176&gt;0,"Bullish","Bearish"))</f>
        <v/>
      </c>
      <c r="AP2176">
        <f>IF(AO2176="",AP2175,AO2176)</f>
        <v/>
      </c>
      <c r="AQ2176" s="14">
        <f>IF(AB2176&lt;&gt;"",AB2176,"")</f>
        <v/>
      </c>
      <c r="AR2176" s="14">
        <f>IF(AD2176&lt;&gt;"",AD2176,"")</f>
        <v/>
      </c>
      <c r="AS2176">
        <f>IF(AS2175+1=13,1,AS2175+1)</f>
        <v/>
      </c>
      <c r="AT2176">
        <f>IFERROR(IF(SLOPE($AQ$2162:$AQ$2173,$AS$2162:$AS$2173)&gt;0,MIN(3,ABS(SLOPE($AQ$2162:$AQ$2173,$AS$2162:$AS$2173))),IF(SLOPE($AQ$2162:$AQ$2173,$AS$2162:$AS$2173)&lt;-0.5,-0.5,0)),0)</f>
        <v/>
      </c>
      <c r="AU2176">
        <f>IFERROR(IF(SLOPE($AR$2162:$AR$2173,$AS$2162:$AS$2173)&lt;0,MAX(-3,-ABS(SLOPE($AR$2162:$AR$2173,$AS$2162:$AS$2173))),IF(SLOPE($AR$2162:$AR$2173,$AS$2162:$AS$2173)&gt;0.5,0.5,0)),0)</f>
        <v/>
      </c>
      <c r="AV2176">
        <f>($AQ$2174+(AT2176*(AS2176-1)))</f>
        <v/>
      </c>
      <c r="AW2176">
        <f>($AR$2174+(AU2176*(AS2176-1)))</f>
        <v/>
      </c>
      <c r="AX2176">
        <f>IF(AT2176&gt;0,AV2176+AT2176,AV2176)</f>
        <v/>
      </c>
      <c r="AY2176">
        <f>IF(AU2176&lt;0,AW2176+AU2176,AW2176)</f>
        <v/>
      </c>
      <c r="BA2176" s="14">
        <f>IFERROR(AX2176-AQ2176,"")</f>
        <v/>
      </c>
      <c r="BB2176" s="14">
        <f>IFERROR(AY2176-AR2176,"")</f>
        <v/>
      </c>
      <c r="BD2176">
        <f>AH2176</f>
        <v/>
      </c>
      <c r="BE2176">
        <f>AI2176</f>
        <v/>
      </c>
      <c r="BF2176">
        <f>AJ2176</f>
        <v/>
      </c>
      <c r="BG2176" s="14">
        <f>L2176</f>
        <v/>
      </c>
      <c r="BH2176" s="14">
        <f>IF(X2176="","",X2176)</f>
        <v/>
      </c>
      <c r="BI2176" s="14">
        <f>IF(Y2176="","",Y2176)</f>
        <v/>
      </c>
      <c r="BJ2176">
        <f>Z2176</f>
        <v/>
      </c>
      <c r="BK2176">
        <f>AA2176</f>
        <v/>
      </c>
      <c r="BL2176">
        <f>IFERROR(AX2176,"")</f>
        <v/>
      </c>
      <c r="BM2176">
        <f>IFERROR(AY2176,"")</f>
        <v/>
      </c>
    </row>
    <row r="2177" ht="14.25" customHeight="1">
      <c r="A2177">
        <f>ALGLIB_SSA_XAUUSD!AA2177</f>
        <v/>
      </c>
      <c r="B2177">
        <f>IF($A2177="","",INDEX(ALGLIB_SSA_XAUUSD!$B$2:$B$2401,MATCH($A2177,ALGLIB_SSA_XAUUSD!$A$2:$A$2401,1)))</f>
        <v/>
      </c>
      <c r="C2177">
        <f>IF($A2177="","",INDEX(ALGLIB_SSA_XAUUSD!$C$2:$C$2401,MATCH($A2177,ALGLIB_SSA_XAUUSD!$A$2:$A$2401,1)))</f>
        <v/>
      </c>
      <c r="D2177" s="14">
        <f>IF($A2177="","",INT((ROW()-2)/12)+1)</f>
        <v/>
      </c>
      <c r="E2177" s="14">
        <f>IF(AND(E2186&lt;&gt;"",D2186=D2174+1),E2174+(E2186-E2174)*3/12,"")</f>
        <v/>
      </c>
      <c r="F2177" s="14">
        <f>IF(AND(F2186&lt;&gt;"",D2186=D2174+1),F2174+(F2186-F2174)*3/12,"")</f>
        <v/>
      </c>
      <c r="G2177" s="14">
        <f>IF(AND(G2186&lt;&gt;"",D2186=D2174+1),G2174+(G2186-G2174)*3/12,"")</f>
        <v/>
      </c>
      <c r="H2177" s="14">
        <f>IF(AND(H2186&lt;&gt;"",D2186=D2174+1),H2174+(H2186-H2174)*3/12,"")</f>
        <v/>
      </c>
      <c r="I2177" s="14">
        <f>IF(AND(L2186&lt;&gt;"",D2186=D2174+1),I2174+(I2186-I2174)*3/12,"")</f>
        <v/>
      </c>
      <c r="J2177">
        <f>_xlfn.XLOOKUP($A2177,ALGLIB_SSA_XAUUSD!$AA$2:$AA$2401,ALGLIB_SSA_XAUUSD!$P$2:$P$2401,"",0)</f>
        <v/>
      </c>
      <c r="K2177">
        <f>_xlfn.XLOOKUP($A2177,ALGLIB_SSA_XAUUSD!$AA$2:$AA$2401,ALGLIB_SSA_XAUUSD!$Q$2:$Q$2401,"",0)</f>
        <v/>
      </c>
      <c r="L2177">
        <f>_xlfn.XLOOKUP($A2177,ALGLIB_SSA_XAUUSD!$AA$2:$AA$2401,ALGLIB_SSA_XAUUSD!$R$2:$R$2401,"",0)</f>
        <v/>
      </c>
      <c r="M2177">
        <f>_xlfn.XLOOKUP($A2177,ALGLIB_SSA_XAUUSD!$AA$2:$AA$2401,ALGLIB_SSA_XAUUSD!$S$2:$S$2401,"",0)</f>
        <v/>
      </c>
      <c r="N2177">
        <f>_xlfn.XLOOKUP($A2177,ALGLIB_SSA_XAUUSD!$AA$2:$AA$2401,ALGLIB_SSA_XAUUSD!$T$2:$T$2401,"",0)</f>
        <v/>
      </c>
      <c r="O2177">
        <f>_xlfn.XLOOKUP($A2177,ALGLIB_SSA_XAUUSD!$AA$2:$AA$2401,ALGLIB_SSA_XAUUSD!$U$2:$U$2401,"",0)</f>
        <v/>
      </c>
      <c r="P2177">
        <f>_xlfn.XLOOKUP($A2177,ALGLIB_SSA_XAUUSD!$AA$2:$AA$2401,ALGLIB_SSA_XAUUSD!$V$2:$V$2401,"",0)</f>
        <v/>
      </c>
      <c r="S2177">
        <f>A2177</f>
        <v/>
      </c>
      <c r="T2177">
        <f>J2177</f>
        <v/>
      </c>
      <c r="U2177">
        <f>K2177</f>
        <v/>
      </c>
      <c r="V2177" s="14">
        <f>IF($A2177="","",MOD(ROW()-2,12)+1)</f>
        <v/>
      </c>
      <c r="W2177">
        <f>L2177</f>
        <v/>
      </c>
      <c r="X2177" s="14">
        <f>IF(F2177="","",F2177)</f>
        <v/>
      </c>
      <c r="Y2177" s="14">
        <f>IF(G2177="","",G2177)</f>
        <v/>
      </c>
      <c r="Z2177">
        <f>M2177</f>
        <v/>
      </c>
      <c r="AA2177">
        <f>N2177</f>
        <v/>
      </c>
      <c r="AB2177" s="14">
        <f>IF(H2177="","",H2177)</f>
        <v/>
      </c>
      <c r="AC2177">
        <f>O2177</f>
        <v/>
      </c>
      <c r="AD2177" s="14">
        <f>IF(I2177="","",I2177)</f>
        <v/>
      </c>
      <c r="AE2177">
        <f>P2177</f>
        <v/>
      </c>
      <c r="AH2177">
        <f>IF(S2177&lt;&gt;"",S2177,AH2176+900)</f>
        <v/>
      </c>
      <c r="AI2177">
        <f>IF(T2177&lt;&gt;"",T2177,AI2176)</f>
        <v/>
      </c>
      <c r="AJ2177">
        <f>IF(U2177&lt;&gt;"",U2177,AJ2176)</f>
        <v/>
      </c>
      <c r="AK2177">
        <f>IF(W2177&lt;&gt;"",W2177,"")</f>
        <v/>
      </c>
      <c r="AL2177" s="14">
        <f>IF(X2177&lt;&gt;"",X2177,"")</f>
        <v/>
      </c>
      <c r="AM2177" s="14">
        <f>IF(Y2177&lt;&gt;"",Y2177,"")</f>
        <v/>
      </c>
      <c r="AN2177" s="14">
        <f>IF(OR(AL2177="",AM2177=""),"",AL2177-AM2177)</f>
        <v/>
      </c>
      <c r="AO2177">
        <f>IF(AN2177="","",IF(AN2177&gt;0,"Bullish","Bearish"))</f>
        <v/>
      </c>
      <c r="AP2177">
        <f>IF(AO2177="",AP2176,AO2177)</f>
        <v/>
      </c>
      <c r="AQ2177" s="14">
        <f>IF(AB2177&lt;&gt;"",AB2177,"")</f>
        <v/>
      </c>
      <c r="AR2177" s="14">
        <f>IF(AD2177&lt;&gt;"",AD2177,"")</f>
        <v/>
      </c>
      <c r="AS2177">
        <f>IF(AS2176+1=13,1,AS2176+1)</f>
        <v/>
      </c>
      <c r="AT2177">
        <f>IFERROR(IF(SLOPE($AQ$2162:$AQ$2173,$AS$2162:$AS$2173)&gt;0,MIN(3,ABS(SLOPE($AQ$2162:$AQ$2173,$AS$2162:$AS$2173))),IF(SLOPE($AQ$2162:$AQ$2173,$AS$2162:$AS$2173)&lt;-0.5,-0.5,0)),0)</f>
        <v/>
      </c>
      <c r="AU2177">
        <f>IFERROR(IF(SLOPE($AR$2162:$AR$2173,$AS$2162:$AS$2173)&lt;0,MAX(-3,-ABS(SLOPE($AR$2162:$AR$2173,$AS$2162:$AS$2173))),IF(SLOPE($AR$2162:$AR$2173,$AS$2162:$AS$2173)&gt;0.5,0.5,0)),0)</f>
        <v/>
      </c>
      <c r="AV2177">
        <f>($AQ$2174+(AT2177*(AS2177-1)))</f>
        <v/>
      </c>
      <c r="AW2177">
        <f>($AR$2174+(AU2177*(AS2177-1)))</f>
        <v/>
      </c>
      <c r="AX2177">
        <f>IF(AT2177&gt;0,AV2177+AT2177,AV2177)</f>
        <v/>
      </c>
      <c r="AY2177">
        <f>IF(AU2177&lt;0,AW2177+AU2177,AW2177)</f>
        <v/>
      </c>
      <c r="BA2177" s="14">
        <f>IFERROR(AX2177-AQ2177,"")</f>
        <v/>
      </c>
      <c r="BB2177" s="14">
        <f>IFERROR(AY2177-AR2177,"")</f>
        <v/>
      </c>
      <c r="BD2177">
        <f>AH2177</f>
        <v/>
      </c>
      <c r="BE2177">
        <f>AI2177</f>
        <v/>
      </c>
      <c r="BF2177">
        <f>AJ2177</f>
        <v/>
      </c>
      <c r="BG2177" s="14">
        <f>L2177</f>
        <v/>
      </c>
      <c r="BH2177" s="14">
        <f>IF(X2177="","",X2177)</f>
        <v/>
      </c>
      <c r="BI2177" s="14">
        <f>IF(Y2177="","",Y2177)</f>
        <v/>
      </c>
      <c r="BJ2177">
        <f>Z2177</f>
        <v/>
      </c>
      <c r="BK2177">
        <f>AA2177</f>
        <v/>
      </c>
      <c r="BL2177">
        <f>IFERROR(AX2177,"")</f>
        <v/>
      </c>
      <c r="BM2177">
        <f>IFERROR(AY2177,"")</f>
        <v/>
      </c>
    </row>
    <row r="2178" ht="14.25" customHeight="1">
      <c r="A2178">
        <f>ALGLIB_SSA_XAUUSD!AA2178</f>
        <v/>
      </c>
      <c r="B2178">
        <f>IF($A2178="","",INDEX(ALGLIB_SSA_XAUUSD!$B$2:$B$2401,MATCH($A2178,ALGLIB_SSA_XAUUSD!$A$2:$A$2401,1)))</f>
        <v/>
      </c>
      <c r="C2178">
        <f>IF($A2178="","",INDEX(ALGLIB_SSA_XAUUSD!$C$2:$C$2401,MATCH($A2178,ALGLIB_SSA_XAUUSD!$A$2:$A$2401,1)))</f>
        <v/>
      </c>
      <c r="D2178" s="14">
        <f>IF($A2178="","",INT((ROW()-2)/12)+1)</f>
        <v/>
      </c>
      <c r="E2178" s="14">
        <f>IF(AND(E2186&lt;&gt;"",D2186=D2174+1),E2174+(E2186-E2174)*4/12,"")</f>
        <v/>
      </c>
      <c r="F2178" s="14">
        <f>IF(AND(F2186&lt;&gt;"",D2186=D2174+1),F2174+(F2186-F2174)*4/12,"")</f>
        <v/>
      </c>
      <c r="G2178" s="14">
        <f>IF(AND(G2186&lt;&gt;"",D2186=D2174+1),G2174+(G2186-G2174)*4/12,"")</f>
        <v/>
      </c>
      <c r="H2178" s="14">
        <f>IF(AND(H2186&lt;&gt;"",D2186=D2174+1),H2174+(H2186-H2174)*4/12,"")</f>
        <v/>
      </c>
      <c r="I2178" s="14">
        <f>IF(AND(L2186&lt;&gt;"",D2186=D2174+1),I2174+(I2186-I2174)*4/12,"")</f>
        <v/>
      </c>
      <c r="J2178">
        <f>_xlfn.XLOOKUP($A2178,ALGLIB_SSA_XAUUSD!$AA$2:$AA$2401,ALGLIB_SSA_XAUUSD!$P$2:$P$2401,"",0)</f>
        <v/>
      </c>
      <c r="K2178">
        <f>_xlfn.XLOOKUP($A2178,ALGLIB_SSA_XAUUSD!$AA$2:$AA$2401,ALGLIB_SSA_XAUUSD!$Q$2:$Q$2401,"",0)</f>
        <v/>
      </c>
      <c r="L2178">
        <f>_xlfn.XLOOKUP($A2178,ALGLIB_SSA_XAUUSD!$AA$2:$AA$2401,ALGLIB_SSA_XAUUSD!$R$2:$R$2401,"",0)</f>
        <v/>
      </c>
      <c r="M2178">
        <f>_xlfn.XLOOKUP($A2178,ALGLIB_SSA_XAUUSD!$AA$2:$AA$2401,ALGLIB_SSA_XAUUSD!$S$2:$S$2401,"",0)</f>
        <v/>
      </c>
      <c r="N2178">
        <f>_xlfn.XLOOKUP($A2178,ALGLIB_SSA_XAUUSD!$AA$2:$AA$2401,ALGLIB_SSA_XAUUSD!$T$2:$T$2401,"",0)</f>
        <v/>
      </c>
      <c r="O2178">
        <f>_xlfn.XLOOKUP($A2178,ALGLIB_SSA_XAUUSD!$AA$2:$AA$2401,ALGLIB_SSA_XAUUSD!$U$2:$U$2401,"",0)</f>
        <v/>
      </c>
      <c r="P2178">
        <f>_xlfn.XLOOKUP($A2178,ALGLIB_SSA_XAUUSD!$AA$2:$AA$2401,ALGLIB_SSA_XAUUSD!$V$2:$V$2401,"",0)</f>
        <v/>
      </c>
      <c r="S2178">
        <f>A2178</f>
        <v/>
      </c>
      <c r="T2178">
        <f>J2178</f>
        <v/>
      </c>
      <c r="U2178">
        <f>K2178</f>
        <v/>
      </c>
      <c r="V2178" s="14">
        <f>IF($A2178="","",MOD(ROW()-2,12)+1)</f>
        <v/>
      </c>
      <c r="W2178">
        <f>L2178</f>
        <v/>
      </c>
      <c r="X2178" s="14">
        <f>IF(F2178="","",F2178)</f>
        <v/>
      </c>
      <c r="Y2178" s="14">
        <f>IF(G2178="","",G2178)</f>
        <v/>
      </c>
      <c r="Z2178">
        <f>M2178</f>
        <v/>
      </c>
      <c r="AA2178">
        <f>N2178</f>
        <v/>
      </c>
      <c r="AB2178" s="14">
        <f>IF(H2178="","",H2178)</f>
        <v/>
      </c>
      <c r="AC2178">
        <f>O2178</f>
        <v/>
      </c>
      <c r="AD2178" s="14">
        <f>IF(I2178="","",I2178)</f>
        <v/>
      </c>
      <c r="AE2178">
        <f>P2178</f>
        <v/>
      </c>
      <c r="AH2178">
        <f>IF(S2178&lt;&gt;"",S2178,AH2177+900)</f>
        <v/>
      </c>
      <c r="AI2178">
        <f>IF(T2178&lt;&gt;"",T2178,AI2177)</f>
        <v/>
      </c>
      <c r="AJ2178">
        <f>IF(U2178&lt;&gt;"",U2178,AJ2177)</f>
        <v/>
      </c>
      <c r="AK2178">
        <f>IF(W2178&lt;&gt;"",W2178,"")</f>
        <v/>
      </c>
      <c r="AL2178" s="14">
        <f>IF(X2178&lt;&gt;"",X2178,"")</f>
        <v/>
      </c>
      <c r="AM2178" s="14">
        <f>IF(Y2178&lt;&gt;"",Y2178,"")</f>
        <v/>
      </c>
      <c r="AN2178" s="14">
        <f>IF(OR(AL2178="",AM2178=""),"",AL2178-AM2178)</f>
        <v/>
      </c>
      <c r="AO2178">
        <f>IF(AN2178="","",IF(AN2178&gt;0,"Bullish","Bearish"))</f>
        <v/>
      </c>
      <c r="AP2178">
        <f>IF(AO2178="",AP2177,AO2178)</f>
        <v/>
      </c>
      <c r="AQ2178" s="14">
        <f>IF(AB2178&lt;&gt;"",AB2178,"")</f>
        <v/>
      </c>
      <c r="AR2178" s="14">
        <f>IF(AD2178&lt;&gt;"",AD2178,"")</f>
        <v/>
      </c>
      <c r="AS2178">
        <f>IF(AS2177+1=13,1,AS2177+1)</f>
        <v/>
      </c>
      <c r="AT2178">
        <f>IFERROR(IF(SLOPE($AQ$2162:$AQ$2173,$AS$2162:$AS$2173)&gt;0,MIN(3,ABS(SLOPE($AQ$2162:$AQ$2173,$AS$2162:$AS$2173))),IF(SLOPE($AQ$2162:$AQ$2173,$AS$2162:$AS$2173)&lt;-0.5,-0.5,0)),0)</f>
        <v/>
      </c>
      <c r="AU2178">
        <f>IFERROR(IF(SLOPE($AR$2162:$AR$2173,$AS$2162:$AS$2173)&lt;0,MAX(-3,-ABS(SLOPE($AR$2162:$AR$2173,$AS$2162:$AS$2173))),IF(SLOPE($AR$2162:$AR$2173,$AS$2162:$AS$2173)&gt;0.5,0.5,0)),0)</f>
        <v/>
      </c>
      <c r="AV2178">
        <f>($AQ$2174+(AT2178*(AS2178-1)))</f>
        <v/>
      </c>
      <c r="AW2178">
        <f>($AR$2174+(AU2178*(AS2178-1)))</f>
        <v/>
      </c>
      <c r="AX2178">
        <f>IF(AT2178&gt;0,AV2178+AT2178,AV2178)</f>
        <v/>
      </c>
      <c r="AY2178">
        <f>IF(AU2178&lt;0,AW2178+AU2178,AW2178)</f>
        <v/>
      </c>
      <c r="BA2178" s="14">
        <f>IFERROR(AX2178-AQ2178,"")</f>
        <v/>
      </c>
      <c r="BB2178" s="14">
        <f>IFERROR(AY2178-AR2178,"")</f>
        <v/>
      </c>
      <c r="BD2178">
        <f>AH2178</f>
        <v/>
      </c>
      <c r="BE2178">
        <f>AI2178</f>
        <v/>
      </c>
      <c r="BF2178">
        <f>AJ2178</f>
        <v/>
      </c>
      <c r="BG2178" s="14">
        <f>L2178</f>
        <v/>
      </c>
      <c r="BH2178" s="14">
        <f>IF(X2178="","",X2178)</f>
        <v/>
      </c>
      <c r="BI2178" s="14">
        <f>IF(Y2178="","",Y2178)</f>
        <v/>
      </c>
      <c r="BJ2178">
        <f>Z2178</f>
        <v/>
      </c>
      <c r="BK2178">
        <f>AA2178</f>
        <v/>
      </c>
      <c r="BL2178">
        <f>IFERROR(AX2178,"")</f>
        <v/>
      </c>
      <c r="BM2178">
        <f>IFERROR(AY2178,"")</f>
        <v/>
      </c>
    </row>
    <row r="2179" ht="14.25" customHeight="1">
      <c r="A2179">
        <f>ALGLIB_SSA_XAUUSD!AA2179</f>
        <v/>
      </c>
      <c r="B2179">
        <f>IF($A2179="","",INDEX(ALGLIB_SSA_XAUUSD!$B$2:$B$2401,MATCH($A2179,ALGLIB_SSA_XAUUSD!$A$2:$A$2401,1)))</f>
        <v/>
      </c>
      <c r="C2179">
        <f>IF($A2179="","",INDEX(ALGLIB_SSA_XAUUSD!$C$2:$C$2401,MATCH($A2179,ALGLIB_SSA_XAUUSD!$A$2:$A$2401,1)))</f>
        <v/>
      </c>
      <c r="D2179" s="14">
        <f>IF($A2179="","",INT((ROW()-2)/12)+1)</f>
        <v/>
      </c>
      <c r="E2179" s="14">
        <f>IF(AND(E2186&lt;&gt;"",D2186=D2174+1),E2174+(E2186-E2174)*5/12,"")</f>
        <v/>
      </c>
      <c r="F2179" s="14">
        <f>IF(AND(F2186&lt;&gt;"",D2186=D2174+1),F2174+(F2186-F2174)*5/12,"")</f>
        <v/>
      </c>
      <c r="G2179" s="14">
        <f>IF(AND(G2186&lt;&gt;"",D2186=D2174+1),G2174+(G2186-G2174)*5/12,"")</f>
        <v/>
      </c>
      <c r="H2179" s="14">
        <f>IF(AND(H2186&lt;&gt;"",D2186=D2174+1),H2174+(H2186-H2174)*5/12,"")</f>
        <v/>
      </c>
      <c r="I2179" s="14">
        <f>IF(AND(L2186&lt;&gt;"",D2186=D2174+1),I2174+(I2186-I2174)*5/12,"")</f>
        <v/>
      </c>
      <c r="J2179">
        <f>_xlfn.XLOOKUP($A2179,ALGLIB_SSA_XAUUSD!$AA$2:$AA$2401,ALGLIB_SSA_XAUUSD!$P$2:$P$2401,"",0)</f>
        <v/>
      </c>
      <c r="K2179">
        <f>_xlfn.XLOOKUP($A2179,ALGLIB_SSA_XAUUSD!$AA$2:$AA$2401,ALGLIB_SSA_XAUUSD!$Q$2:$Q$2401,"",0)</f>
        <v/>
      </c>
      <c r="L2179">
        <f>_xlfn.XLOOKUP($A2179,ALGLIB_SSA_XAUUSD!$AA$2:$AA$2401,ALGLIB_SSA_XAUUSD!$R$2:$R$2401,"",0)</f>
        <v/>
      </c>
      <c r="M2179">
        <f>_xlfn.XLOOKUP($A2179,ALGLIB_SSA_XAUUSD!$AA$2:$AA$2401,ALGLIB_SSA_XAUUSD!$S$2:$S$2401,"",0)</f>
        <v/>
      </c>
      <c r="N2179">
        <f>_xlfn.XLOOKUP($A2179,ALGLIB_SSA_XAUUSD!$AA$2:$AA$2401,ALGLIB_SSA_XAUUSD!$T$2:$T$2401,"",0)</f>
        <v/>
      </c>
      <c r="O2179">
        <f>_xlfn.XLOOKUP($A2179,ALGLIB_SSA_XAUUSD!$AA$2:$AA$2401,ALGLIB_SSA_XAUUSD!$U$2:$U$2401,"",0)</f>
        <v/>
      </c>
      <c r="P2179">
        <f>_xlfn.XLOOKUP($A2179,ALGLIB_SSA_XAUUSD!$AA$2:$AA$2401,ALGLIB_SSA_XAUUSD!$V$2:$V$2401,"",0)</f>
        <v/>
      </c>
      <c r="S2179">
        <f>A2179</f>
        <v/>
      </c>
      <c r="T2179">
        <f>J2179</f>
        <v/>
      </c>
      <c r="U2179">
        <f>K2179</f>
        <v/>
      </c>
      <c r="V2179" s="14">
        <f>IF($A2179="","",MOD(ROW()-2,12)+1)</f>
        <v/>
      </c>
      <c r="W2179">
        <f>L2179</f>
        <v/>
      </c>
      <c r="X2179" s="14">
        <f>IF(F2179="","",F2179)</f>
        <v/>
      </c>
      <c r="Y2179" s="14">
        <f>IF(G2179="","",G2179)</f>
        <v/>
      </c>
      <c r="Z2179">
        <f>M2179</f>
        <v/>
      </c>
      <c r="AA2179">
        <f>N2179</f>
        <v/>
      </c>
      <c r="AB2179" s="14">
        <f>IF(H2179="","",H2179)</f>
        <v/>
      </c>
      <c r="AC2179">
        <f>O2179</f>
        <v/>
      </c>
      <c r="AD2179" s="14">
        <f>IF(I2179="","",I2179)</f>
        <v/>
      </c>
      <c r="AE2179">
        <f>P2179</f>
        <v/>
      </c>
      <c r="AH2179">
        <f>IF(S2179&lt;&gt;"",S2179,AH2178+900)</f>
        <v/>
      </c>
      <c r="AI2179">
        <f>IF(T2179&lt;&gt;"",T2179,AI2178)</f>
        <v/>
      </c>
      <c r="AJ2179">
        <f>IF(U2179&lt;&gt;"",U2179,AJ2178)</f>
        <v/>
      </c>
      <c r="AK2179">
        <f>IF(W2179&lt;&gt;"",W2179,"")</f>
        <v/>
      </c>
      <c r="AL2179" s="14">
        <f>IF(X2179&lt;&gt;"",X2179,"")</f>
        <v/>
      </c>
      <c r="AM2179" s="14">
        <f>IF(Y2179&lt;&gt;"",Y2179,"")</f>
        <v/>
      </c>
      <c r="AN2179" s="14">
        <f>IF(OR(AL2179="",AM2179=""),"",AL2179-AM2179)</f>
        <v/>
      </c>
      <c r="AO2179">
        <f>IF(AN2179="","",IF(AN2179&gt;0,"Bullish","Bearish"))</f>
        <v/>
      </c>
      <c r="AP2179">
        <f>IF(AO2179="",AP2178,AO2179)</f>
        <v/>
      </c>
      <c r="AQ2179" s="14">
        <f>IF(AB2179&lt;&gt;"",AB2179,"")</f>
        <v/>
      </c>
      <c r="AR2179" s="14">
        <f>IF(AD2179&lt;&gt;"",AD2179,"")</f>
        <v/>
      </c>
      <c r="AS2179">
        <f>IF(AS2178+1=13,1,AS2178+1)</f>
        <v/>
      </c>
      <c r="AT2179">
        <f>IFERROR(IF(SLOPE($AQ$2162:$AQ$2173,$AS$2162:$AS$2173)&gt;0,MIN(3,ABS(SLOPE($AQ$2162:$AQ$2173,$AS$2162:$AS$2173))),IF(SLOPE($AQ$2162:$AQ$2173,$AS$2162:$AS$2173)&lt;-0.5,-0.5,0)),0)</f>
        <v/>
      </c>
      <c r="AU2179">
        <f>IFERROR(IF(SLOPE($AR$2162:$AR$2173,$AS$2162:$AS$2173)&lt;0,MAX(-3,-ABS(SLOPE($AR$2162:$AR$2173,$AS$2162:$AS$2173))),IF(SLOPE($AR$2162:$AR$2173,$AS$2162:$AS$2173)&gt;0.5,0.5,0)),0)</f>
        <v/>
      </c>
      <c r="AV2179">
        <f>($AQ$2174+(AT2179*(AS2179-1)))</f>
        <v/>
      </c>
      <c r="AW2179">
        <f>($AR$2174+(AU2179*(AS2179-1)))</f>
        <v/>
      </c>
      <c r="AX2179">
        <f>IF(AT2179&gt;0,AV2179+AT2179,AV2179)</f>
        <v/>
      </c>
      <c r="AY2179">
        <f>IF(AU2179&lt;0,AW2179+AU2179,AW2179)</f>
        <v/>
      </c>
      <c r="BA2179" s="14">
        <f>IFERROR(AX2179-AQ2179,"")</f>
        <v/>
      </c>
      <c r="BB2179" s="14">
        <f>IFERROR(AY2179-AR2179,"")</f>
        <v/>
      </c>
      <c r="BD2179">
        <f>AH2179</f>
        <v/>
      </c>
      <c r="BE2179">
        <f>AI2179</f>
        <v/>
      </c>
      <c r="BF2179">
        <f>AJ2179</f>
        <v/>
      </c>
      <c r="BG2179" s="14">
        <f>L2179</f>
        <v/>
      </c>
      <c r="BH2179" s="14">
        <f>IF(X2179="","",X2179)</f>
        <v/>
      </c>
      <c r="BI2179" s="14">
        <f>IF(Y2179="","",Y2179)</f>
        <v/>
      </c>
      <c r="BJ2179">
        <f>Z2179</f>
        <v/>
      </c>
      <c r="BK2179">
        <f>AA2179</f>
        <v/>
      </c>
      <c r="BL2179">
        <f>IFERROR(AX2179,"")</f>
        <v/>
      </c>
      <c r="BM2179">
        <f>IFERROR(AY2179,"")</f>
        <v/>
      </c>
    </row>
    <row r="2180" ht="14.25" customHeight="1">
      <c r="A2180">
        <f>ALGLIB_SSA_XAUUSD!AA2180</f>
        <v/>
      </c>
      <c r="B2180">
        <f>IF($A2180="","",INDEX(ALGLIB_SSA_XAUUSD!$B$2:$B$2401,MATCH($A2180,ALGLIB_SSA_XAUUSD!$A$2:$A$2401,1)))</f>
        <v/>
      </c>
      <c r="C2180">
        <f>IF($A2180="","",INDEX(ALGLIB_SSA_XAUUSD!$C$2:$C$2401,MATCH($A2180,ALGLIB_SSA_XAUUSD!$A$2:$A$2401,1)))</f>
        <v/>
      </c>
      <c r="D2180" s="14">
        <f>IF($A2180="","",INT((ROW()-2)/12)+1)</f>
        <v/>
      </c>
      <c r="E2180" s="14">
        <f>IF(AND(E2186&lt;&gt;"",D2186=D2174+1),E2174+(E2186-E2174)*6/12,"")</f>
        <v/>
      </c>
      <c r="F2180" s="14">
        <f>IF(AND(F2186&lt;&gt;"",D2186=D2174+1),F2174+(F2186-F2174)*6/12,"")</f>
        <v/>
      </c>
      <c r="G2180" s="14">
        <f>IF(AND(G2186&lt;&gt;"",D2186=D2174+1),G2174+(G2186-G2174)*6/12,"")</f>
        <v/>
      </c>
      <c r="H2180" s="14">
        <f>IF(AND(H2186&lt;&gt;"",D2186=D2174+1),H2174+(H2186-H2174)*6/12,"")</f>
        <v/>
      </c>
      <c r="I2180" s="14">
        <f>IF(AND(L2186&lt;&gt;"",D2186=D2174+1),I2174+(I2186-I2174)*6/12,"")</f>
        <v/>
      </c>
      <c r="J2180">
        <f>_xlfn.XLOOKUP($A2180,ALGLIB_SSA_XAUUSD!$AA$2:$AA$2401,ALGLIB_SSA_XAUUSD!$P$2:$P$2401,"",0)</f>
        <v/>
      </c>
      <c r="K2180">
        <f>_xlfn.XLOOKUP($A2180,ALGLIB_SSA_XAUUSD!$AA$2:$AA$2401,ALGLIB_SSA_XAUUSD!$Q$2:$Q$2401,"",0)</f>
        <v/>
      </c>
      <c r="L2180">
        <f>_xlfn.XLOOKUP($A2180,ALGLIB_SSA_XAUUSD!$AA$2:$AA$2401,ALGLIB_SSA_XAUUSD!$R$2:$R$2401,"",0)</f>
        <v/>
      </c>
      <c r="M2180">
        <f>_xlfn.XLOOKUP($A2180,ALGLIB_SSA_XAUUSD!$AA$2:$AA$2401,ALGLIB_SSA_XAUUSD!$S$2:$S$2401,"",0)</f>
        <v/>
      </c>
      <c r="N2180">
        <f>_xlfn.XLOOKUP($A2180,ALGLIB_SSA_XAUUSD!$AA$2:$AA$2401,ALGLIB_SSA_XAUUSD!$T$2:$T$2401,"",0)</f>
        <v/>
      </c>
      <c r="O2180">
        <f>_xlfn.XLOOKUP($A2180,ALGLIB_SSA_XAUUSD!$AA$2:$AA$2401,ALGLIB_SSA_XAUUSD!$U$2:$U$2401,"",0)</f>
        <v/>
      </c>
      <c r="P2180">
        <f>_xlfn.XLOOKUP($A2180,ALGLIB_SSA_XAUUSD!$AA$2:$AA$2401,ALGLIB_SSA_XAUUSD!$V$2:$V$2401,"",0)</f>
        <v/>
      </c>
      <c r="S2180">
        <f>A2180</f>
        <v/>
      </c>
      <c r="T2180">
        <f>J2180</f>
        <v/>
      </c>
      <c r="U2180">
        <f>K2180</f>
        <v/>
      </c>
      <c r="V2180" s="14">
        <f>IF($A2180="","",MOD(ROW()-2,12)+1)</f>
        <v/>
      </c>
      <c r="W2180">
        <f>L2180</f>
        <v/>
      </c>
      <c r="X2180" s="14">
        <f>IF(F2180="","",F2180)</f>
        <v/>
      </c>
      <c r="Y2180" s="14">
        <f>IF(G2180="","",G2180)</f>
        <v/>
      </c>
      <c r="Z2180">
        <f>M2180</f>
        <v/>
      </c>
      <c r="AA2180">
        <f>N2180</f>
        <v/>
      </c>
      <c r="AB2180" s="14">
        <f>IF(H2180="","",H2180)</f>
        <v/>
      </c>
      <c r="AC2180">
        <f>O2180</f>
        <v/>
      </c>
      <c r="AD2180" s="14">
        <f>IF(I2180="","",I2180)</f>
        <v/>
      </c>
      <c r="AE2180">
        <f>P2180</f>
        <v/>
      </c>
      <c r="AH2180">
        <f>IF(S2180&lt;&gt;"",S2180,AH2179+900)</f>
        <v/>
      </c>
      <c r="AI2180">
        <f>IF(T2180&lt;&gt;"",T2180,AI2179)</f>
        <v/>
      </c>
      <c r="AJ2180">
        <f>IF(U2180&lt;&gt;"",U2180,AJ2179)</f>
        <v/>
      </c>
      <c r="AK2180">
        <f>IF(W2180&lt;&gt;"",W2180,"")</f>
        <v/>
      </c>
      <c r="AL2180" s="14">
        <f>IF(X2180&lt;&gt;"",X2180,"")</f>
        <v/>
      </c>
      <c r="AM2180" s="14">
        <f>IF(Y2180&lt;&gt;"",Y2180,"")</f>
        <v/>
      </c>
      <c r="AN2180" s="14">
        <f>IF(OR(AL2180="",AM2180=""),"",AL2180-AM2180)</f>
        <v/>
      </c>
      <c r="AO2180">
        <f>IF(AN2180="","",IF(AN2180&gt;0,"Bullish","Bearish"))</f>
        <v/>
      </c>
      <c r="AP2180">
        <f>IF(AO2180="",AP2179,AO2180)</f>
        <v/>
      </c>
      <c r="AQ2180" s="14">
        <f>IF(AB2180&lt;&gt;"",AB2180,"")</f>
        <v/>
      </c>
      <c r="AR2180" s="14">
        <f>IF(AD2180&lt;&gt;"",AD2180,"")</f>
        <v/>
      </c>
      <c r="AS2180">
        <f>IF(AS2179+1=13,1,AS2179+1)</f>
        <v/>
      </c>
      <c r="AT2180">
        <f>IFERROR(IF(SLOPE($AQ$2162:$AQ$2173,$AS$2162:$AS$2173)&gt;0,MIN(3,ABS(SLOPE($AQ$2162:$AQ$2173,$AS$2162:$AS$2173))),IF(SLOPE($AQ$2162:$AQ$2173,$AS$2162:$AS$2173)&lt;-0.5,-0.5,0)),0)</f>
        <v/>
      </c>
      <c r="AU2180">
        <f>IFERROR(IF(SLOPE($AR$2162:$AR$2173,$AS$2162:$AS$2173)&lt;0,MAX(-3,-ABS(SLOPE($AR$2162:$AR$2173,$AS$2162:$AS$2173))),IF(SLOPE($AR$2162:$AR$2173,$AS$2162:$AS$2173)&gt;0.5,0.5,0)),0)</f>
        <v/>
      </c>
      <c r="AV2180">
        <f>($AQ$2174+(AT2180*(AS2180-1)))</f>
        <v/>
      </c>
      <c r="AW2180">
        <f>($AR$2174+(AU2180*(AS2180-1)))</f>
        <v/>
      </c>
      <c r="AX2180">
        <f>IF(AT2180&gt;0,AV2180+AT2180,AV2180)</f>
        <v/>
      </c>
      <c r="AY2180">
        <f>IF(AU2180&lt;0,AW2180+AU2180,AW2180)</f>
        <v/>
      </c>
      <c r="BA2180" s="14">
        <f>IFERROR(AX2180-AQ2180,"")</f>
        <v/>
      </c>
      <c r="BB2180" s="14">
        <f>IFERROR(AY2180-AR2180,"")</f>
        <v/>
      </c>
      <c r="BD2180">
        <f>AH2180</f>
        <v/>
      </c>
      <c r="BE2180">
        <f>AI2180</f>
        <v/>
      </c>
      <c r="BF2180">
        <f>AJ2180</f>
        <v/>
      </c>
      <c r="BG2180" s="14">
        <f>L2180</f>
        <v/>
      </c>
      <c r="BH2180" s="14">
        <f>IF(X2180="","",X2180)</f>
        <v/>
      </c>
      <c r="BI2180" s="14">
        <f>IF(Y2180="","",Y2180)</f>
        <v/>
      </c>
      <c r="BJ2180">
        <f>Z2180</f>
        <v/>
      </c>
      <c r="BK2180">
        <f>AA2180</f>
        <v/>
      </c>
      <c r="BL2180">
        <f>IFERROR(AX2180,"")</f>
        <v/>
      </c>
      <c r="BM2180">
        <f>IFERROR(AY2180,"")</f>
        <v/>
      </c>
    </row>
    <row r="2181" ht="14.25" customHeight="1">
      <c r="A2181">
        <f>ALGLIB_SSA_XAUUSD!AA2181</f>
        <v/>
      </c>
      <c r="B2181">
        <f>IF($A2181="","",INDEX(ALGLIB_SSA_XAUUSD!$B$2:$B$2401,MATCH($A2181,ALGLIB_SSA_XAUUSD!$A$2:$A$2401,1)))</f>
        <v/>
      </c>
      <c r="C2181">
        <f>IF($A2181="","",INDEX(ALGLIB_SSA_XAUUSD!$C$2:$C$2401,MATCH($A2181,ALGLIB_SSA_XAUUSD!$A$2:$A$2401,1)))</f>
        <v/>
      </c>
      <c r="D2181" s="14">
        <f>IF($A2181="","",INT((ROW()-2)/12)+1)</f>
        <v/>
      </c>
      <c r="E2181" s="14">
        <f>IF(AND(E2186&lt;&gt;"",D2186=D2174+1),E2174+(E2186-E2174)*7/12,"")</f>
        <v/>
      </c>
      <c r="F2181" s="14">
        <f>IF(AND(F2186&lt;&gt;"",D2186=D2174+1),F2174+(F2186-F2174)*7/12,"")</f>
        <v/>
      </c>
      <c r="G2181" s="14">
        <f>IF(AND(G2186&lt;&gt;"",D2186=D2174+1),G2174+(G2186-G2174)*7/12,"")</f>
        <v/>
      </c>
      <c r="H2181" s="14">
        <f>IF(AND(H2186&lt;&gt;"",D2186=D2174+1),H2174+(H2186-H2174)*7/12,"")</f>
        <v/>
      </c>
      <c r="I2181" s="14">
        <f>IF(AND(L2186&lt;&gt;"",D2186=D2174+1),I2174+(I2186-I2174)*7/12,"")</f>
        <v/>
      </c>
      <c r="J2181">
        <f>_xlfn.XLOOKUP($A2181,ALGLIB_SSA_XAUUSD!$AA$2:$AA$2401,ALGLIB_SSA_XAUUSD!$P$2:$P$2401,"",0)</f>
        <v/>
      </c>
      <c r="K2181">
        <f>_xlfn.XLOOKUP($A2181,ALGLIB_SSA_XAUUSD!$AA$2:$AA$2401,ALGLIB_SSA_XAUUSD!$Q$2:$Q$2401,"",0)</f>
        <v/>
      </c>
      <c r="L2181">
        <f>_xlfn.XLOOKUP($A2181,ALGLIB_SSA_XAUUSD!$AA$2:$AA$2401,ALGLIB_SSA_XAUUSD!$R$2:$R$2401,"",0)</f>
        <v/>
      </c>
      <c r="M2181">
        <f>_xlfn.XLOOKUP($A2181,ALGLIB_SSA_XAUUSD!$AA$2:$AA$2401,ALGLIB_SSA_XAUUSD!$S$2:$S$2401,"",0)</f>
        <v/>
      </c>
      <c r="N2181">
        <f>_xlfn.XLOOKUP($A2181,ALGLIB_SSA_XAUUSD!$AA$2:$AA$2401,ALGLIB_SSA_XAUUSD!$T$2:$T$2401,"",0)</f>
        <v/>
      </c>
      <c r="O2181">
        <f>_xlfn.XLOOKUP($A2181,ALGLIB_SSA_XAUUSD!$AA$2:$AA$2401,ALGLIB_SSA_XAUUSD!$U$2:$U$2401,"",0)</f>
        <v/>
      </c>
      <c r="P2181">
        <f>_xlfn.XLOOKUP($A2181,ALGLIB_SSA_XAUUSD!$AA$2:$AA$2401,ALGLIB_SSA_XAUUSD!$V$2:$V$2401,"",0)</f>
        <v/>
      </c>
      <c r="S2181">
        <f>A2181</f>
        <v/>
      </c>
      <c r="T2181">
        <f>J2181</f>
        <v/>
      </c>
      <c r="U2181">
        <f>K2181</f>
        <v/>
      </c>
      <c r="V2181" s="14">
        <f>IF($A2181="","",MOD(ROW()-2,12)+1)</f>
        <v/>
      </c>
      <c r="W2181">
        <f>L2181</f>
        <v/>
      </c>
      <c r="X2181" s="14">
        <f>IF(F2181="","",F2181)</f>
        <v/>
      </c>
      <c r="Y2181" s="14">
        <f>IF(G2181="","",G2181)</f>
        <v/>
      </c>
      <c r="Z2181">
        <f>M2181</f>
        <v/>
      </c>
      <c r="AA2181">
        <f>N2181</f>
        <v/>
      </c>
      <c r="AB2181" s="14">
        <f>IF(H2181="","",H2181)</f>
        <v/>
      </c>
      <c r="AC2181">
        <f>O2181</f>
        <v/>
      </c>
      <c r="AD2181" s="14">
        <f>IF(I2181="","",I2181)</f>
        <v/>
      </c>
      <c r="AE2181">
        <f>P2181</f>
        <v/>
      </c>
      <c r="AH2181">
        <f>IF(S2181&lt;&gt;"",S2181,AH2180+900)</f>
        <v/>
      </c>
      <c r="AI2181">
        <f>IF(T2181&lt;&gt;"",T2181,AI2180)</f>
        <v/>
      </c>
      <c r="AJ2181">
        <f>IF(U2181&lt;&gt;"",U2181,AJ2180)</f>
        <v/>
      </c>
      <c r="AK2181">
        <f>IF(W2181&lt;&gt;"",W2181,"")</f>
        <v/>
      </c>
      <c r="AL2181" s="14">
        <f>IF(X2181&lt;&gt;"",X2181,"")</f>
        <v/>
      </c>
      <c r="AM2181" s="14">
        <f>IF(Y2181&lt;&gt;"",Y2181,"")</f>
        <v/>
      </c>
      <c r="AN2181" s="14">
        <f>IF(OR(AL2181="",AM2181=""),"",AL2181-AM2181)</f>
        <v/>
      </c>
      <c r="AO2181">
        <f>IF(AN2181="","",IF(AN2181&gt;0,"Bullish","Bearish"))</f>
        <v/>
      </c>
      <c r="AP2181">
        <f>IF(AO2181="",AP2180,AO2181)</f>
        <v/>
      </c>
      <c r="AQ2181" s="14">
        <f>IF(AB2181&lt;&gt;"",AB2181,"")</f>
        <v/>
      </c>
      <c r="AR2181" s="14">
        <f>IF(AD2181&lt;&gt;"",AD2181,"")</f>
        <v/>
      </c>
      <c r="AS2181">
        <f>IF(AS2180+1=13,1,AS2180+1)</f>
        <v/>
      </c>
      <c r="AT2181">
        <f>IFERROR(IF(SLOPE($AQ$2162:$AQ$2173,$AS$2162:$AS$2173)&gt;0,MIN(3,ABS(SLOPE($AQ$2162:$AQ$2173,$AS$2162:$AS$2173))),IF(SLOPE($AQ$2162:$AQ$2173,$AS$2162:$AS$2173)&lt;-0.5,-0.5,0)),0)</f>
        <v/>
      </c>
      <c r="AU2181">
        <f>IFERROR(IF(SLOPE($AR$2162:$AR$2173,$AS$2162:$AS$2173)&lt;0,MAX(-3,-ABS(SLOPE($AR$2162:$AR$2173,$AS$2162:$AS$2173))),IF(SLOPE($AR$2162:$AR$2173,$AS$2162:$AS$2173)&gt;0.5,0.5,0)),0)</f>
        <v/>
      </c>
      <c r="AV2181">
        <f>($AQ$2174+(AT2181*(AS2181-1)))</f>
        <v/>
      </c>
      <c r="AW2181">
        <f>($AR$2174+(AU2181*(AS2181-1)))</f>
        <v/>
      </c>
      <c r="AX2181">
        <f>IF(AT2181&gt;0,AV2181+AT2181,AV2181)</f>
        <v/>
      </c>
      <c r="AY2181">
        <f>IF(AU2181&lt;0,AW2181+AU2181,AW2181)</f>
        <v/>
      </c>
      <c r="BA2181" s="14">
        <f>IFERROR(AX2181-AQ2181,"")</f>
        <v/>
      </c>
      <c r="BB2181" s="14">
        <f>IFERROR(AY2181-AR2181,"")</f>
        <v/>
      </c>
      <c r="BD2181">
        <f>AH2181</f>
        <v/>
      </c>
      <c r="BE2181">
        <f>AI2181</f>
        <v/>
      </c>
      <c r="BF2181">
        <f>AJ2181</f>
        <v/>
      </c>
      <c r="BG2181" s="14">
        <f>L2181</f>
        <v/>
      </c>
      <c r="BH2181" s="14">
        <f>IF(X2181="","",X2181)</f>
        <v/>
      </c>
      <c r="BI2181" s="14">
        <f>IF(Y2181="","",Y2181)</f>
        <v/>
      </c>
      <c r="BJ2181">
        <f>Z2181</f>
        <v/>
      </c>
      <c r="BK2181">
        <f>AA2181</f>
        <v/>
      </c>
      <c r="BL2181">
        <f>IFERROR(AX2181,"")</f>
        <v/>
      </c>
      <c r="BM2181">
        <f>IFERROR(AY2181,"")</f>
        <v/>
      </c>
    </row>
    <row r="2182" ht="14.25" customHeight="1">
      <c r="A2182">
        <f>ALGLIB_SSA_XAUUSD!AA2182</f>
        <v/>
      </c>
      <c r="B2182">
        <f>IF($A2182="","",INDEX(ALGLIB_SSA_XAUUSD!$B$2:$B$2401,MATCH($A2182,ALGLIB_SSA_XAUUSD!$A$2:$A$2401,1)))</f>
        <v/>
      </c>
      <c r="C2182">
        <f>IF($A2182="","",INDEX(ALGLIB_SSA_XAUUSD!$C$2:$C$2401,MATCH($A2182,ALGLIB_SSA_XAUUSD!$A$2:$A$2401,1)))</f>
        <v/>
      </c>
      <c r="D2182" s="14">
        <f>IF($A2182="","",INT((ROW()-2)/12)+1)</f>
        <v/>
      </c>
      <c r="E2182" s="14">
        <f>IF(AND(E2186&lt;&gt;"",D2186=D2174+1),E2174+(E2186-E2174)*8/12,"")</f>
        <v/>
      </c>
      <c r="F2182" s="14">
        <f>IF(AND(F2186&lt;&gt;"",D2186=D2174+1),F2174+(F2186-F2174)*8/12,"")</f>
        <v/>
      </c>
      <c r="G2182" s="14">
        <f>IF(AND(G2186&lt;&gt;"",D2186=D2174+1),G2174+(G2186-G2174)*8/12,"")</f>
        <v/>
      </c>
      <c r="H2182" s="14">
        <f>IF(AND(H2186&lt;&gt;"",D2186=D2174+1),H2174+(H2186-H2174)*8/12,"")</f>
        <v/>
      </c>
      <c r="I2182" s="14">
        <f>IF(AND(L2186&lt;&gt;"",D2186=D2174+1),I2174+(I2186-I2174)*8/12,"")</f>
        <v/>
      </c>
      <c r="J2182">
        <f>_xlfn.XLOOKUP($A2182,ALGLIB_SSA_XAUUSD!$AA$2:$AA$2401,ALGLIB_SSA_XAUUSD!$P$2:$P$2401,"",0)</f>
        <v/>
      </c>
      <c r="K2182">
        <f>_xlfn.XLOOKUP($A2182,ALGLIB_SSA_XAUUSD!$AA$2:$AA$2401,ALGLIB_SSA_XAUUSD!$Q$2:$Q$2401,"",0)</f>
        <v/>
      </c>
      <c r="L2182">
        <f>_xlfn.XLOOKUP($A2182,ALGLIB_SSA_XAUUSD!$AA$2:$AA$2401,ALGLIB_SSA_XAUUSD!$R$2:$R$2401,"",0)</f>
        <v/>
      </c>
      <c r="M2182">
        <f>_xlfn.XLOOKUP($A2182,ALGLIB_SSA_XAUUSD!$AA$2:$AA$2401,ALGLIB_SSA_XAUUSD!$S$2:$S$2401,"",0)</f>
        <v/>
      </c>
      <c r="N2182">
        <f>_xlfn.XLOOKUP($A2182,ALGLIB_SSA_XAUUSD!$AA$2:$AA$2401,ALGLIB_SSA_XAUUSD!$T$2:$T$2401,"",0)</f>
        <v/>
      </c>
      <c r="O2182">
        <f>_xlfn.XLOOKUP($A2182,ALGLIB_SSA_XAUUSD!$AA$2:$AA$2401,ALGLIB_SSA_XAUUSD!$U$2:$U$2401,"",0)</f>
        <v/>
      </c>
      <c r="P2182">
        <f>_xlfn.XLOOKUP($A2182,ALGLIB_SSA_XAUUSD!$AA$2:$AA$2401,ALGLIB_SSA_XAUUSD!$V$2:$V$2401,"",0)</f>
        <v/>
      </c>
      <c r="S2182">
        <f>A2182</f>
        <v/>
      </c>
      <c r="T2182">
        <f>J2182</f>
        <v/>
      </c>
      <c r="U2182">
        <f>K2182</f>
        <v/>
      </c>
      <c r="V2182" s="14">
        <f>IF($A2182="","",MOD(ROW()-2,12)+1)</f>
        <v/>
      </c>
      <c r="W2182">
        <f>L2182</f>
        <v/>
      </c>
      <c r="X2182" s="14">
        <f>IF(F2182="","",F2182)</f>
        <v/>
      </c>
      <c r="Y2182" s="14">
        <f>IF(G2182="","",G2182)</f>
        <v/>
      </c>
      <c r="Z2182">
        <f>M2182</f>
        <v/>
      </c>
      <c r="AA2182">
        <f>N2182</f>
        <v/>
      </c>
      <c r="AB2182" s="14">
        <f>IF(H2182="","",H2182)</f>
        <v/>
      </c>
      <c r="AC2182">
        <f>O2182</f>
        <v/>
      </c>
      <c r="AD2182" s="14">
        <f>IF(I2182="","",I2182)</f>
        <v/>
      </c>
      <c r="AE2182">
        <f>P2182</f>
        <v/>
      </c>
      <c r="AH2182">
        <f>IF(S2182&lt;&gt;"",S2182,AH2181+900)</f>
        <v/>
      </c>
      <c r="AI2182">
        <f>IF(T2182&lt;&gt;"",T2182,AI2181)</f>
        <v/>
      </c>
      <c r="AJ2182">
        <f>IF(U2182&lt;&gt;"",U2182,AJ2181)</f>
        <v/>
      </c>
      <c r="AK2182">
        <f>IF(W2182&lt;&gt;"",W2182,"")</f>
        <v/>
      </c>
      <c r="AL2182" s="14">
        <f>IF(X2182&lt;&gt;"",X2182,"")</f>
        <v/>
      </c>
      <c r="AM2182" s="14">
        <f>IF(Y2182&lt;&gt;"",Y2182,"")</f>
        <v/>
      </c>
      <c r="AN2182" s="14">
        <f>IF(OR(AL2182="",AM2182=""),"",AL2182-AM2182)</f>
        <v/>
      </c>
      <c r="AO2182">
        <f>IF(AN2182="","",IF(AN2182&gt;0,"Bullish","Bearish"))</f>
        <v/>
      </c>
      <c r="AP2182">
        <f>IF(AO2182="",AP2181,AO2182)</f>
        <v/>
      </c>
      <c r="AQ2182" s="14">
        <f>IF(AB2182&lt;&gt;"",AB2182,"")</f>
        <v/>
      </c>
      <c r="AR2182" s="14">
        <f>IF(AD2182&lt;&gt;"",AD2182,"")</f>
        <v/>
      </c>
      <c r="AS2182">
        <f>IF(AS2181+1=13,1,AS2181+1)</f>
        <v/>
      </c>
      <c r="AT2182">
        <f>IFERROR(IF(SLOPE($AQ$2162:$AQ$2173,$AS$2162:$AS$2173)&gt;0,MIN(3,ABS(SLOPE($AQ$2162:$AQ$2173,$AS$2162:$AS$2173))),IF(SLOPE($AQ$2162:$AQ$2173,$AS$2162:$AS$2173)&lt;-0.5,-0.5,0)),0)</f>
        <v/>
      </c>
      <c r="AU2182">
        <f>IFERROR(IF(SLOPE($AR$2162:$AR$2173,$AS$2162:$AS$2173)&lt;0,MAX(-3,-ABS(SLOPE($AR$2162:$AR$2173,$AS$2162:$AS$2173))),IF(SLOPE($AR$2162:$AR$2173,$AS$2162:$AS$2173)&gt;0.5,0.5,0)),0)</f>
        <v/>
      </c>
      <c r="AV2182">
        <f>($AQ$2174+(AT2182*(AS2182-1)))</f>
        <v/>
      </c>
      <c r="AW2182">
        <f>($AR$2174+(AU2182*(AS2182-1)))</f>
        <v/>
      </c>
      <c r="AX2182">
        <f>IF(AT2182&gt;0,AV2182+AT2182,AV2182)</f>
        <v/>
      </c>
      <c r="AY2182">
        <f>IF(AU2182&lt;0,AW2182+AU2182,AW2182)</f>
        <v/>
      </c>
      <c r="BA2182" s="14">
        <f>IFERROR(AX2182-AQ2182,"")</f>
        <v/>
      </c>
      <c r="BB2182" s="14">
        <f>IFERROR(AY2182-AR2182,"")</f>
        <v/>
      </c>
      <c r="BD2182">
        <f>AH2182</f>
        <v/>
      </c>
      <c r="BE2182">
        <f>AI2182</f>
        <v/>
      </c>
      <c r="BF2182">
        <f>AJ2182</f>
        <v/>
      </c>
      <c r="BG2182" s="14">
        <f>L2182</f>
        <v/>
      </c>
      <c r="BH2182" s="14">
        <f>IF(X2182="","",X2182)</f>
        <v/>
      </c>
      <c r="BI2182" s="14">
        <f>IF(Y2182="","",Y2182)</f>
        <v/>
      </c>
      <c r="BJ2182">
        <f>Z2182</f>
        <v/>
      </c>
      <c r="BK2182">
        <f>AA2182</f>
        <v/>
      </c>
      <c r="BL2182">
        <f>IFERROR(AX2182,"")</f>
        <v/>
      </c>
      <c r="BM2182">
        <f>IFERROR(AY2182,"")</f>
        <v/>
      </c>
    </row>
    <row r="2183" ht="14.25" customHeight="1">
      <c r="A2183">
        <f>ALGLIB_SSA_XAUUSD!AA2183</f>
        <v/>
      </c>
      <c r="B2183">
        <f>IF($A2183="","",INDEX(ALGLIB_SSA_XAUUSD!$B$2:$B$2401,MATCH($A2183,ALGLIB_SSA_XAUUSD!$A$2:$A$2401,1)))</f>
        <v/>
      </c>
      <c r="C2183">
        <f>IF($A2183="","",INDEX(ALGLIB_SSA_XAUUSD!$C$2:$C$2401,MATCH($A2183,ALGLIB_SSA_XAUUSD!$A$2:$A$2401,1)))</f>
        <v/>
      </c>
      <c r="D2183" s="14">
        <f>IF($A2183="","",INT((ROW()-2)/12)+1)</f>
        <v/>
      </c>
      <c r="E2183" s="14">
        <f>IF(AND(E2186&lt;&gt;"",D2186=D2174+1),E2174+(E2186-E2174)*9/12,"")</f>
        <v/>
      </c>
      <c r="F2183" s="14">
        <f>IF(AND(F2186&lt;&gt;"",D2186=D2174+1),F2174+(F2186-F2174)*9/12,"")</f>
        <v/>
      </c>
      <c r="G2183" s="14">
        <f>IF(AND(G2186&lt;&gt;"",D2186=D2174+1),G2174+(G2186-G2174)*9/12,"")</f>
        <v/>
      </c>
      <c r="H2183" s="14">
        <f>IF(AND(H2186&lt;&gt;"",D2186=D2174+1),H2174+(H2186-H2174)*9/12,"")</f>
        <v/>
      </c>
      <c r="I2183" s="14">
        <f>IF(AND(L2186&lt;&gt;"",D2186=D2174+1),I2174+(I2186-I2174)*9/12,"")</f>
        <v/>
      </c>
      <c r="J2183">
        <f>_xlfn.XLOOKUP($A2183,ALGLIB_SSA_XAUUSD!$AA$2:$AA$2401,ALGLIB_SSA_XAUUSD!$P$2:$P$2401,"",0)</f>
        <v/>
      </c>
      <c r="K2183">
        <f>_xlfn.XLOOKUP($A2183,ALGLIB_SSA_XAUUSD!$AA$2:$AA$2401,ALGLIB_SSA_XAUUSD!$Q$2:$Q$2401,"",0)</f>
        <v/>
      </c>
      <c r="L2183">
        <f>_xlfn.XLOOKUP($A2183,ALGLIB_SSA_XAUUSD!$AA$2:$AA$2401,ALGLIB_SSA_XAUUSD!$R$2:$R$2401,"",0)</f>
        <v/>
      </c>
      <c r="M2183">
        <f>_xlfn.XLOOKUP($A2183,ALGLIB_SSA_XAUUSD!$AA$2:$AA$2401,ALGLIB_SSA_XAUUSD!$S$2:$S$2401,"",0)</f>
        <v/>
      </c>
      <c r="N2183">
        <f>_xlfn.XLOOKUP($A2183,ALGLIB_SSA_XAUUSD!$AA$2:$AA$2401,ALGLIB_SSA_XAUUSD!$T$2:$T$2401,"",0)</f>
        <v/>
      </c>
      <c r="O2183">
        <f>_xlfn.XLOOKUP($A2183,ALGLIB_SSA_XAUUSD!$AA$2:$AA$2401,ALGLIB_SSA_XAUUSD!$U$2:$U$2401,"",0)</f>
        <v/>
      </c>
      <c r="P2183">
        <f>_xlfn.XLOOKUP($A2183,ALGLIB_SSA_XAUUSD!$AA$2:$AA$2401,ALGLIB_SSA_XAUUSD!$V$2:$V$2401,"",0)</f>
        <v/>
      </c>
      <c r="S2183">
        <f>A2183</f>
        <v/>
      </c>
      <c r="T2183">
        <f>J2183</f>
        <v/>
      </c>
      <c r="U2183">
        <f>K2183</f>
        <v/>
      </c>
      <c r="V2183" s="14">
        <f>IF($A2183="","",MOD(ROW()-2,12)+1)</f>
        <v/>
      </c>
      <c r="W2183">
        <f>L2183</f>
        <v/>
      </c>
      <c r="X2183" s="14">
        <f>IF(F2183="","",F2183)</f>
        <v/>
      </c>
      <c r="Y2183" s="14">
        <f>IF(G2183="","",G2183)</f>
        <v/>
      </c>
      <c r="Z2183">
        <f>M2183</f>
        <v/>
      </c>
      <c r="AA2183">
        <f>N2183</f>
        <v/>
      </c>
      <c r="AB2183" s="14">
        <f>IF(H2183="","",H2183)</f>
        <v/>
      </c>
      <c r="AC2183">
        <f>O2183</f>
        <v/>
      </c>
      <c r="AD2183" s="14">
        <f>IF(I2183="","",I2183)</f>
        <v/>
      </c>
      <c r="AE2183">
        <f>P2183</f>
        <v/>
      </c>
      <c r="AH2183">
        <f>IF(S2183&lt;&gt;"",S2183,AH2182+900)</f>
        <v/>
      </c>
      <c r="AI2183">
        <f>IF(T2183&lt;&gt;"",T2183,AI2182)</f>
        <v/>
      </c>
      <c r="AJ2183">
        <f>IF(U2183&lt;&gt;"",U2183,AJ2182)</f>
        <v/>
      </c>
      <c r="AK2183">
        <f>IF(W2183&lt;&gt;"",W2183,"")</f>
        <v/>
      </c>
      <c r="AL2183" s="14">
        <f>IF(X2183&lt;&gt;"",X2183,"")</f>
        <v/>
      </c>
      <c r="AM2183" s="14">
        <f>IF(Y2183&lt;&gt;"",Y2183,"")</f>
        <v/>
      </c>
      <c r="AN2183" s="14">
        <f>IF(OR(AL2183="",AM2183=""),"",AL2183-AM2183)</f>
        <v/>
      </c>
      <c r="AO2183">
        <f>IF(AN2183="","",IF(AN2183&gt;0,"Bullish","Bearish"))</f>
        <v/>
      </c>
      <c r="AP2183">
        <f>IF(AO2183="",AP2182,AO2183)</f>
        <v/>
      </c>
      <c r="AQ2183" s="14">
        <f>IF(AB2183&lt;&gt;"",AB2183,"")</f>
        <v/>
      </c>
      <c r="AR2183" s="14">
        <f>IF(AD2183&lt;&gt;"",AD2183,"")</f>
        <v/>
      </c>
      <c r="AS2183">
        <f>IF(AS2182+1=13,1,AS2182+1)</f>
        <v/>
      </c>
      <c r="AT2183">
        <f>IFERROR(IF(SLOPE($AQ$2162:$AQ$2173,$AS$2162:$AS$2173)&gt;0,MIN(3,ABS(SLOPE($AQ$2162:$AQ$2173,$AS$2162:$AS$2173))),IF(SLOPE($AQ$2162:$AQ$2173,$AS$2162:$AS$2173)&lt;-0.5,-0.5,0)),0)</f>
        <v/>
      </c>
      <c r="AU2183">
        <f>IFERROR(IF(SLOPE($AR$2162:$AR$2173,$AS$2162:$AS$2173)&lt;0,MAX(-3,-ABS(SLOPE($AR$2162:$AR$2173,$AS$2162:$AS$2173))),IF(SLOPE($AR$2162:$AR$2173,$AS$2162:$AS$2173)&gt;0.5,0.5,0)),0)</f>
        <v/>
      </c>
      <c r="AV2183">
        <f>($AQ$2174+(AT2183*(AS2183-1)))</f>
        <v/>
      </c>
      <c r="AW2183">
        <f>($AR$2174+(AU2183*(AS2183-1)))</f>
        <v/>
      </c>
      <c r="AX2183">
        <f>IF(AT2183&gt;0,AV2183+AT2183,AV2183)</f>
        <v/>
      </c>
      <c r="AY2183">
        <f>IF(AU2183&lt;0,AW2183+AU2183,AW2183)</f>
        <v/>
      </c>
      <c r="BA2183" s="14">
        <f>IFERROR(AX2183-AQ2183,"")</f>
        <v/>
      </c>
      <c r="BB2183" s="14">
        <f>IFERROR(AY2183-AR2183,"")</f>
        <v/>
      </c>
      <c r="BD2183">
        <f>AH2183</f>
        <v/>
      </c>
      <c r="BE2183">
        <f>AI2183</f>
        <v/>
      </c>
      <c r="BF2183">
        <f>AJ2183</f>
        <v/>
      </c>
      <c r="BG2183" s="14">
        <f>L2183</f>
        <v/>
      </c>
      <c r="BH2183" s="14">
        <f>IF(X2183="","",X2183)</f>
        <v/>
      </c>
      <c r="BI2183" s="14">
        <f>IF(Y2183="","",Y2183)</f>
        <v/>
      </c>
      <c r="BJ2183">
        <f>Z2183</f>
        <v/>
      </c>
      <c r="BK2183">
        <f>AA2183</f>
        <v/>
      </c>
      <c r="BL2183">
        <f>IFERROR(AX2183,"")</f>
        <v/>
      </c>
      <c r="BM2183">
        <f>IFERROR(AY2183,"")</f>
        <v/>
      </c>
    </row>
    <row r="2184" ht="14.25" customHeight="1">
      <c r="A2184">
        <f>ALGLIB_SSA_XAUUSD!AA2184</f>
        <v/>
      </c>
      <c r="B2184">
        <f>IF($A2184="","",INDEX(ALGLIB_SSA_XAUUSD!$B$2:$B$2401,MATCH($A2184,ALGLIB_SSA_XAUUSD!$A$2:$A$2401,1)))</f>
        <v/>
      </c>
      <c r="C2184">
        <f>IF($A2184="","",INDEX(ALGLIB_SSA_XAUUSD!$C$2:$C$2401,MATCH($A2184,ALGLIB_SSA_XAUUSD!$A$2:$A$2401,1)))</f>
        <v/>
      </c>
      <c r="D2184" s="14">
        <f>IF($A2184="","",INT((ROW()-2)/12)+1)</f>
        <v/>
      </c>
      <c r="E2184" s="14">
        <f>IF(AND(E2186&lt;&gt;"",D2186=D2174+1),E2174+(E2186-E2174)*10/12,"")</f>
        <v/>
      </c>
      <c r="F2184" s="14">
        <f>IF(AND(F2186&lt;&gt;"",D2186=D2174+1),F2174+(F2186-F2174)*10/12,"")</f>
        <v/>
      </c>
      <c r="G2184" s="14">
        <f>IF(AND(G2186&lt;&gt;"",D2186=D2174+1),G2174+(G2186-G2174)*10/12,"")</f>
        <v/>
      </c>
      <c r="H2184" s="14">
        <f>IF(AND(H2186&lt;&gt;"",D2186=D2174+1),H2174+(H2186-H2174)*10/12,"")</f>
        <v/>
      </c>
      <c r="I2184" s="14">
        <f>IF(AND(L2186&lt;&gt;"",D2186=D2174+1),I2174+(I2186-I2174)*10/12,"")</f>
        <v/>
      </c>
      <c r="J2184">
        <f>_xlfn.XLOOKUP($A2184,ALGLIB_SSA_XAUUSD!$AA$2:$AA$2401,ALGLIB_SSA_XAUUSD!$P$2:$P$2401,"",0)</f>
        <v/>
      </c>
      <c r="K2184">
        <f>_xlfn.XLOOKUP($A2184,ALGLIB_SSA_XAUUSD!$AA$2:$AA$2401,ALGLIB_SSA_XAUUSD!$Q$2:$Q$2401,"",0)</f>
        <v/>
      </c>
      <c r="L2184">
        <f>_xlfn.XLOOKUP($A2184,ALGLIB_SSA_XAUUSD!$AA$2:$AA$2401,ALGLIB_SSA_XAUUSD!$R$2:$R$2401,"",0)</f>
        <v/>
      </c>
      <c r="M2184">
        <f>_xlfn.XLOOKUP($A2184,ALGLIB_SSA_XAUUSD!$AA$2:$AA$2401,ALGLIB_SSA_XAUUSD!$S$2:$S$2401,"",0)</f>
        <v/>
      </c>
      <c r="N2184">
        <f>_xlfn.XLOOKUP($A2184,ALGLIB_SSA_XAUUSD!$AA$2:$AA$2401,ALGLIB_SSA_XAUUSD!$T$2:$T$2401,"",0)</f>
        <v/>
      </c>
      <c r="O2184">
        <f>_xlfn.XLOOKUP($A2184,ALGLIB_SSA_XAUUSD!$AA$2:$AA$2401,ALGLIB_SSA_XAUUSD!$U$2:$U$2401,"",0)</f>
        <v/>
      </c>
      <c r="P2184">
        <f>_xlfn.XLOOKUP($A2184,ALGLIB_SSA_XAUUSD!$AA$2:$AA$2401,ALGLIB_SSA_XAUUSD!$V$2:$V$2401,"",0)</f>
        <v/>
      </c>
      <c r="S2184">
        <f>A2184</f>
        <v/>
      </c>
      <c r="T2184">
        <f>J2184</f>
        <v/>
      </c>
      <c r="U2184">
        <f>K2184</f>
        <v/>
      </c>
      <c r="V2184" s="14">
        <f>IF($A2184="","",MOD(ROW()-2,12)+1)</f>
        <v/>
      </c>
      <c r="W2184">
        <f>L2184</f>
        <v/>
      </c>
      <c r="X2184" s="14">
        <f>IF(F2184="","",F2184)</f>
        <v/>
      </c>
      <c r="Y2184" s="14">
        <f>IF(G2184="","",G2184)</f>
        <v/>
      </c>
      <c r="Z2184">
        <f>M2184</f>
        <v/>
      </c>
      <c r="AA2184">
        <f>N2184</f>
        <v/>
      </c>
      <c r="AB2184" s="14">
        <f>IF(H2184="","",H2184)</f>
        <v/>
      </c>
      <c r="AC2184">
        <f>O2184</f>
        <v/>
      </c>
      <c r="AD2184" s="14">
        <f>IF(I2184="","",I2184)</f>
        <v/>
      </c>
      <c r="AE2184">
        <f>P2184</f>
        <v/>
      </c>
      <c r="AH2184">
        <f>IF(S2184&lt;&gt;"",S2184,AH2183+900)</f>
        <v/>
      </c>
      <c r="AI2184">
        <f>IF(T2184&lt;&gt;"",T2184,AI2183)</f>
        <v/>
      </c>
      <c r="AJ2184">
        <f>IF(U2184&lt;&gt;"",U2184,AJ2183)</f>
        <v/>
      </c>
      <c r="AK2184">
        <f>IF(W2184&lt;&gt;"",W2184,"")</f>
        <v/>
      </c>
      <c r="AL2184" s="14">
        <f>IF(X2184&lt;&gt;"",X2184,"")</f>
        <v/>
      </c>
      <c r="AM2184" s="14">
        <f>IF(Y2184&lt;&gt;"",Y2184,"")</f>
        <v/>
      </c>
      <c r="AN2184" s="14">
        <f>IF(OR(AL2184="",AM2184=""),"",AL2184-AM2184)</f>
        <v/>
      </c>
      <c r="AO2184">
        <f>IF(AN2184="","",IF(AN2184&gt;0,"Bullish","Bearish"))</f>
        <v/>
      </c>
      <c r="AP2184">
        <f>IF(AO2184="",AP2183,AO2184)</f>
        <v/>
      </c>
      <c r="AQ2184" s="14">
        <f>IF(AB2184&lt;&gt;"",AB2184,"")</f>
        <v/>
      </c>
      <c r="AR2184" s="14">
        <f>IF(AD2184&lt;&gt;"",AD2184,"")</f>
        <v/>
      </c>
      <c r="AS2184">
        <f>IF(AS2183+1=13,1,AS2183+1)</f>
        <v/>
      </c>
      <c r="AT2184">
        <f>IFERROR(IF(SLOPE($AQ$2162:$AQ$2173,$AS$2162:$AS$2173)&gt;0,MIN(3,ABS(SLOPE($AQ$2162:$AQ$2173,$AS$2162:$AS$2173))),IF(SLOPE($AQ$2162:$AQ$2173,$AS$2162:$AS$2173)&lt;-0.5,-0.5,0)),0)</f>
        <v/>
      </c>
      <c r="AU2184">
        <f>IFERROR(IF(SLOPE($AR$2162:$AR$2173,$AS$2162:$AS$2173)&lt;0,MAX(-3,-ABS(SLOPE($AR$2162:$AR$2173,$AS$2162:$AS$2173))),IF(SLOPE($AR$2162:$AR$2173,$AS$2162:$AS$2173)&gt;0.5,0.5,0)),0)</f>
        <v/>
      </c>
      <c r="AV2184">
        <f>($AQ$2174+(AT2184*(AS2184-1)))</f>
        <v/>
      </c>
      <c r="AW2184">
        <f>($AR$2174+(AU2184*(AS2184-1)))</f>
        <v/>
      </c>
      <c r="AX2184">
        <f>IF(AT2184&gt;0,AV2184+AT2184,AV2184)</f>
        <v/>
      </c>
      <c r="AY2184">
        <f>IF(AU2184&lt;0,AW2184+AU2184,AW2184)</f>
        <v/>
      </c>
      <c r="BA2184" s="14">
        <f>IFERROR(AX2184-AQ2184,"")</f>
        <v/>
      </c>
      <c r="BB2184" s="14">
        <f>IFERROR(AY2184-AR2184,"")</f>
        <v/>
      </c>
      <c r="BD2184">
        <f>AH2184</f>
        <v/>
      </c>
      <c r="BE2184">
        <f>AI2184</f>
        <v/>
      </c>
      <c r="BF2184">
        <f>AJ2184</f>
        <v/>
      </c>
      <c r="BG2184" s="14">
        <f>L2184</f>
        <v/>
      </c>
      <c r="BH2184" s="14">
        <f>IF(X2184="","",X2184)</f>
        <v/>
      </c>
      <c r="BI2184" s="14">
        <f>IF(Y2184="","",Y2184)</f>
        <v/>
      </c>
      <c r="BJ2184">
        <f>Z2184</f>
        <v/>
      </c>
      <c r="BK2184">
        <f>AA2184</f>
        <v/>
      </c>
      <c r="BL2184">
        <f>IFERROR(AX2184,"")</f>
        <v/>
      </c>
      <c r="BM2184">
        <f>IFERROR(AY2184,"")</f>
        <v/>
      </c>
    </row>
    <row r="2185" ht="14.25" customHeight="1">
      <c r="A2185">
        <f>ALGLIB_SSA_XAUUSD!AA2185</f>
        <v/>
      </c>
      <c r="B2185">
        <f>IF($A2185="","",INDEX(ALGLIB_SSA_XAUUSD!$B$2:$B$2401,MATCH($A2185,ALGLIB_SSA_XAUUSD!$A$2:$A$2401,1)))</f>
        <v/>
      </c>
      <c r="C2185">
        <f>IF($A2185="","",INDEX(ALGLIB_SSA_XAUUSD!$C$2:$C$2401,MATCH($A2185,ALGLIB_SSA_XAUUSD!$A$2:$A$2401,1)))</f>
        <v/>
      </c>
      <c r="D2185" s="14">
        <f>IF($A2185="","",INT((ROW()-2)/12)+1)</f>
        <v/>
      </c>
      <c r="E2185" s="14">
        <f>IF(AND(E2186&lt;&gt;"",D2186=D2174+1),E2174+(E2186-E2174)*11/12,"")</f>
        <v/>
      </c>
      <c r="F2185" s="14">
        <f>IF(AND(F2186&lt;&gt;"",D2186=D2174+1),F2174+(F2186-F2174)*11/12,"")</f>
        <v/>
      </c>
      <c r="G2185" s="14">
        <f>IF(AND(G2186&lt;&gt;"",D2186=D2174+1),G2174+(G2186-G2174)*11/12,"")</f>
        <v/>
      </c>
      <c r="H2185" s="14">
        <f>IF(AND(H2186&lt;&gt;"",D2186=D2174+1),H2174+(H2186-H2174)*11/12,"")</f>
        <v/>
      </c>
      <c r="I2185" s="14">
        <f>IF(AND(L2186&lt;&gt;"",D2186=D2174+1),I2174+(I2186-I2174)*11/12,"")</f>
        <v/>
      </c>
      <c r="J2185">
        <f>_xlfn.XLOOKUP($A2185,ALGLIB_SSA_XAUUSD!$AA$2:$AA$2401,ALGLIB_SSA_XAUUSD!$P$2:$P$2401,"",0)</f>
        <v/>
      </c>
      <c r="K2185">
        <f>_xlfn.XLOOKUP($A2185,ALGLIB_SSA_XAUUSD!$AA$2:$AA$2401,ALGLIB_SSA_XAUUSD!$Q$2:$Q$2401,"",0)</f>
        <v/>
      </c>
      <c r="L2185">
        <f>_xlfn.XLOOKUP($A2185,ALGLIB_SSA_XAUUSD!$AA$2:$AA$2401,ALGLIB_SSA_XAUUSD!$R$2:$R$2401,"",0)</f>
        <v/>
      </c>
      <c r="M2185">
        <f>_xlfn.XLOOKUP($A2185,ALGLIB_SSA_XAUUSD!$AA$2:$AA$2401,ALGLIB_SSA_XAUUSD!$S$2:$S$2401,"",0)</f>
        <v/>
      </c>
      <c r="N2185">
        <f>_xlfn.XLOOKUP($A2185,ALGLIB_SSA_XAUUSD!$AA$2:$AA$2401,ALGLIB_SSA_XAUUSD!$T$2:$T$2401,"",0)</f>
        <v/>
      </c>
      <c r="O2185">
        <f>_xlfn.XLOOKUP($A2185,ALGLIB_SSA_XAUUSD!$AA$2:$AA$2401,ALGLIB_SSA_XAUUSD!$U$2:$U$2401,"",0)</f>
        <v/>
      </c>
      <c r="P2185">
        <f>_xlfn.XLOOKUP($A2185,ALGLIB_SSA_XAUUSD!$AA$2:$AA$2401,ALGLIB_SSA_XAUUSD!$V$2:$V$2401,"",0)</f>
        <v/>
      </c>
      <c r="S2185">
        <f>A2185</f>
        <v/>
      </c>
      <c r="T2185">
        <f>J2185</f>
        <v/>
      </c>
      <c r="U2185">
        <f>K2185</f>
        <v/>
      </c>
      <c r="V2185" s="14">
        <f>IF($A2185="","",MOD(ROW()-2,12)+1)</f>
        <v/>
      </c>
      <c r="W2185">
        <f>L2185</f>
        <v/>
      </c>
      <c r="X2185" s="14">
        <f>IF(F2185="","",F2185)</f>
        <v/>
      </c>
      <c r="Y2185" s="14">
        <f>IF(G2185="","",G2185)</f>
        <v/>
      </c>
      <c r="Z2185">
        <f>M2185</f>
        <v/>
      </c>
      <c r="AA2185">
        <f>N2185</f>
        <v/>
      </c>
      <c r="AB2185" s="14">
        <f>IF(H2185="","",H2185)</f>
        <v/>
      </c>
      <c r="AC2185">
        <f>O2185</f>
        <v/>
      </c>
      <c r="AD2185" s="14">
        <f>IF(I2185="","",I2185)</f>
        <v/>
      </c>
      <c r="AE2185">
        <f>P2185</f>
        <v/>
      </c>
      <c r="AH2185">
        <f>IF(S2185&lt;&gt;"",S2185,AH2184+900)</f>
        <v/>
      </c>
      <c r="AI2185">
        <f>IF(T2185&lt;&gt;"",T2185,AI2184)</f>
        <v/>
      </c>
      <c r="AJ2185">
        <f>IF(U2185&lt;&gt;"",U2185,AJ2184)</f>
        <v/>
      </c>
      <c r="AK2185">
        <f>IF(W2185&lt;&gt;"",W2185,"")</f>
        <v/>
      </c>
      <c r="AL2185" s="14">
        <f>IF(X2185&lt;&gt;"",X2185,"")</f>
        <v/>
      </c>
      <c r="AM2185" s="14">
        <f>IF(Y2185&lt;&gt;"",Y2185,"")</f>
        <v/>
      </c>
      <c r="AN2185" s="14">
        <f>IF(OR(AL2185="",AM2185=""),"",AL2185-AM2185)</f>
        <v/>
      </c>
      <c r="AO2185">
        <f>IF(AN2185="","",IF(AN2185&gt;0,"Bullish","Bearish"))</f>
        <v/>
      </c>
      <c r="AP2185">
        <f>IF(AO2185="",AP2184,AO2185)</f>
        <v/>
      </c>
      <c r="AQ2185" s="14">
        <f>IF(AB2185&lt;&gt;"",AB2185,"")</f>
        <v/>
      </c>
      <c r="AR2185" s="14">
        <f>IF(AD2185&lt;&gt;"",AD2185,"")</f>
        <v/>
      </c>
      <c r="AS2185">
        <f>IF(AS2184+1=13,1,AS2184+1)</f>
        <v/>
      </c>
      <c r="AT2185">
        <f>IFERROR(IF(SLOPE($AQ$2162:$AQ$2173,$AS$2162:$AS$2173)&gt;0,MIN(3,ABS(SLOPE($AQ$2162:$AQ$2173,$AS$2162:$AS$2173))),IF(SLOPE($AQ$2162:$AQ$2173,$AS$2162:$AS$2173)&lt;-0.5,-0.5,0)),0)</f>
        <v/>
      </c>
      <c r="AU2185">
        <f>IFERROR(IF(SLOPE($AR$2162:$AR$2173,$AS$2162:$AS$2173)&lt;0,MAX(-3,-ABS(SLOPE($AR$2162:$AR$2173,$AS$2162:$AS$2173))),IF(SLOPE($AR$2162:$AR$2173,$AS$2162:$AS$2173)&gt;0.5,0.5,0)),0)</f>
        <v/>
      </c>
      <c r="AV2185">
        <f>($AQ$2174+(AT2185*(AS2185-1)))</f>
        <v/>
      </c>
      <c r="AW2185">
        <f>($AR$2174+(AU2185*(AS2185-1)))</f>
        <v/>
      </c>
      <c r="AX2185">
        <f>IF(AT2185&gt;0,AV2185+AT2185,AV2185)</f>
        <v/>
      </c>
      <c r="AY2185">
        <f>IF(AU2185&lt;0,AW2185+AU2185,AW2185)</f>
        <v/>
      </c>
      <c r="BA2185" s="14">
        <f>IFERROR(AX2185-AQ2185,"")</f>
        <v/>
      </c>
      <c r="BB2185" s="14">
        <f>IFERROR(AY2185-AR2185,"")</f>
        <v/>
      </c>
      <c r="BD2185">
        <f>AH2185</f>
        <v/>
      </c>
      <c r="BE2185">
        <f>AI2185</f>
        <v/>
      </c>
      <c r="BF2185">
        <f>AJ2185</f>
        <v/>
      </c>
      <c r="BG2185" s="14">
        <f>L2185</f>
        <v/>
      </c>
      <c r="BH2185" s="14">
        <f>IF(X2185="","",X2185)</f>
        <v/>
      </c>
      <c r="BI2185" s="14">
        <f>IF(Y2185="","",Y2185)</f>
        <v/>
      </c>
      <c r="BJ2185">
        <f>Z2185</f>
        <v/>
      </c>
      <c r="BK2185">
        <f>AA2185</f>
        <v/>
      </c>
      <c r="BL2185">
        <f>IFERROR(AX2185,"")</f>
        <v/>
      </c>
      <c r="BM2185">
        <f>IFERROR(AY2185,"")</f>
        <v/>
      </c>
    </row>
    <row r="2186" ht="14.25" customHeight="1">
      <c r="A2186">
        <f>ALGLIB_SSA_XAUUSD!AA2186</f>
        <v/>
      </c>
      <c r="B2186">
        <f>IF($A2186="","",INDEX(ALGLIB_SSA_XAUUSD!$B$2:$B$2401,MATCH($A2186,ALGLIB_SSA_XAUUSD!$A$2:$A$2401,1)))</f>
        <v/>
      </c>
      <c r="C2186">
        <f>IF($A2186="","",INDEX(ALGLIB_SSA_XAUUSD!$C$2:$C$2401,MATCH($A2186,ALGLIB_SSA_XAUUSD!$A$2:$A$2401,1)))</f>
        <v/>
      </c>
      <c r="D2186" s="14">
        <f>IF($A2186="","",INT((ROW()-2)/12)+1)</f>
        <v/>
      </c>
      <c r="E2186" s="14">
        <f>IF($A2186="","",INDEX(ALGLIB_SSA_XAUUSD!$D$2:$D$2401,MATCH($A2186,ALGLIB_SSA_XAUUSD!$A$2:$A$2401,1)))</f>
        <v/>
      </c>
      <c r="F2186" s="14">
        <f>IF($A2186="","",INDEX(ALGLIB_SSA_XAUUSD!$E$2:$E$2401,MATCH($A2186,ALGLIB_SSA_XAUUSD!$A$2:$A$2401,1)))</f>
        <v/>
      </c>
      <c r="G2186" s="14">
        <f>IF($A2186="","",INDEX(ALGLIB_SSA_XAUUSD!$F$2:$F$2401,MATCH($A2186,ALGLIB_SSA_XAUUSD!$A$2:$A$2401,1)))</f>
        <v/>
      </c>
      <c r="H2186" s="14">
        <f>IF($A2186="","",INDEX(ALGLIB_SSA_XAUUSD!$G$2:$G$2401,MATCH($A2186,ALGLIB_SSA_XAUUSD!$A$2:$A$2401,1)))</f>
        <v/>
      </c>
      <c r="I2186" s="14">
        <f>IF($A2186="","",INDEX(ALGLIB_SSA_XAUUSD!$H$2:$H$2401,MATCH($A2186,ALGLIB_SSA_XAUUSD!$A$2:$A$2401,1)))</f>
        <v/>
      </c>
      <c r="J2186">
        <f>_xlfn.XLOOKUP($A2186,ALGLIB_SSA_XAUUSD!$AA$2:$AA$2401,ALGLIB_SSA_XAUUSD!$P$2:$P$2401,"",0)</f>
        <v/>
      </c>
      <c r="K2186">
        <f>_xlfn.XLOOKUP($A2186,ALGLIB_SSA_XAUUSD!$AA$2:$AA$2401,ALGLIB_SSA_XAUUSD!$Q$2:$Q$2401,"",0)</f>
        <v/>
      </c>
      <c r="L2186">
        <f>_xlfn.XLOOKUP($A2186,ALGLIB_SSA_XAUUSD!$AA$2:$AA$2401,ALGLIB_SSA_XAUUSD!$R$2:$R$2401,"",0)</f>
        <v/>
      </c>
      <c r="M2186">
        <f>_xlfn.XLOOKUP($A2186,ALGLIB_SSA_XAUUSD!$AA$2:$AA$2401,ALGLIB_SSA_XAUUSD!$S$2:$S$2401,"",0)</f>
        <v/>
      </c>
      <c r="N2186">
        <f>_xlfn.XLOOKUP($A2186,ALGLIB_SSA_XAUUSD!$AA$2:$AA$2401,ALGLIB_SSA_XAUUSD!$T$2:$T$2401,"",0)</f>
        <v/>
      </c>
      <c r="O2186">
        <f>_xlfn.XLOOKUP($A2186,ALGLIB_SSA_XAUUSD!$AA$2:$AA$2401,ALGLIB_SSA_XAUUSD!$U$2:$U$2401,"",0)</f>
        <v/>
      </c>
      <c r="P2186">
        <f>_xlfn.XLOOKUP($A2186,ALGLIB_SSA_XAUUSD!$AA$2:$AA$2401,ALGLIB_SSA_XAUUSD!$V$2:$V$2401,"",0)</f>
        <v/>
      </c>
      <c r="S2186">
        <f>A2186</f>
        <v/>
      </c>
      <c r="T2186">
        <f>J2186</f>
        <v/>
      </c>
      <c r="U2186">
        <f>K2186</f>
        <v/>
      </c>
      <c r="V2186" s="14">
        <f>IF($A2186="","",MOD(ROW()-2,12)+1)</f>
        <v/>
      </c>
      <c r="W2186">
        <f>L2186</f>
        <v/>
      </c>
      <c r="X2186" s="14">
        <f>IF(F2186="","",F2186)</f>
        <v/>
      </c>
      <c r="Y2186" s="14">
        <f>IF(G2186="","",G2186)</f>
        <v/>
      </c>
      <c r="Z2186">
        <f>M2186</f>
        <v/>
      </c>
      <c r="AA2186">
        <f>N2186</f>
        <v/>
      </c>
      <c r="AB2186" s="14">
        <f>IF(H2186="","",H2186)</f>
        <v/>
      </c>
      <c r="AC2186">
        <f>O2186</f>
        <v/>
      </c>
      <c r="AD2186" s="14">
        <f>IF(I2186="","",I2186)</f>
        <v/>
      </c>
      <c r="AE2186">
        <f>P2186</f>
        <v/>
      </c>
      <c r="AH2186">
        <f>IF(S2186&lt;&gt;"",S2186,AH2185+900)</f>
        <v/>
      </c>
      <c r="AI2186">
        <f>IF(T2186&lt;&gt;"",T2186,AI2185)</f>
        <v/>
      </c>
      <c r="AJ2186">
        <f>IF(U2186&lt;&gt;"",U2186,AJ2185)</f>
        <v/>
      </c>
      <c r="AK2186">
        <f>IF(W2186&lt;&gt;"",W2186,"")</f>
        <v/>
      </c>
      <c r="AL2186" s="14">
        <f>IF(X2186&lt;&gt;"",X2186,"")</f>
        <v/>
      </c>
      <c r="AM2186" s="14">
        <f>IF(Y2186&lt;&gt;"",Y2186,"")</f>
        <v/>
      </c>
      <c r="AN2186" s="14">
        <f>IF(OR(AL2186="",AM2186=""),"",AL2186-AM2186)</f>
        <v/>
      </c>
      <c r="AO2186">
        <f>IF(AN2186="","",IF(AN2186&gt;0,"Bullish","Bearish"))</f>
        <v/>
      </c>
      <c r="AP2186">
        <f>IF(AO2186="",AP2185,AO2186)</f>
        <v/>
      </c>
      <c r="AQ2186" s="14">
        <f>IF(AB2186&lt;&gt;"",AB2186,"")</f>
        <v/>
      </c>
      <c r="AR2186" s="14">
        <f>IF(AD2186&lt;&gt;"",AD2186,"")</f>
        <v/>
      </c>
      <c r="AS2186">
        <f>IF(AS2185+1=13,1,AS2185+1)</f>
        <v/>
      </c>
      <c r="AT2186">
        <f>IFERROR(IF(SLOPE($AQ$2174:$AQ$2185,$AS$2174:$AS$2185)&gt;0,MIN(3,ABS(SLOPE($AQ$2174:$AQ$2185,$AS$2174:$AS$2185))),IF(SLOPE($AQ$2174:$AQ$2185,$AS$2174:$AS$2185)&lt;-0.5,-0.5,0)),0)</f>
        <v/>
      </c>
      <c r="AU2186">
        <f>IFERROR(IF(SLOPE($AR$2174:$AR$2185,$AS$2174:$AS$2185)&lt;0,MAX(-3,-ABS(SLOPE($AR$2174:$AR$2185,$AS$2174:$AS$2185))),IF(SLOPE($AR$2174:$AR$2185,$AS$2174:$AS$2185)&gt;0.5,0.5,0)),0)</f>
        <v/>
      </c>
      <c r="AV2186">
        <f>($AQ$2186+(AT2186*(AS2186-1)))</f>
        <v/>
      </c>
      <c r="AW2186">
        <f>($AR$2186+(AU2186*(AS2186-1)))</f>
        <v/>
      </c>
      <c r="AX2186">
        <f>IF(AT2186&gt;0,AV2186+AT2186,AV2186)</f>
        <v/>
      </c>
      <c r="AY2186">
        <f>IF(AU2186&lt;0,AW2186+AU2186,AW2186)</f>
        <v/>
      </c>
      <c r="BA2186" s="14">
        <f>IFERROR(AX2186-AQ2186,"")</f>
        <v/>
      </c>
      <c r="BB2186" s="14">
        <f>IFERROR(AY2186-AR2186,"")</f>
        <v/>
      </c>
      <c r="BD2186">
        <f>AH2186</f>
        <v/>
      </c>
      <c r="BE2186">
        <f>AI2186</f>
        <v/>
      </c>
      <c r="BF2186">
        <f>AJ2186</f>
        <v/>
      </c>
      <c r="BG2186" s="14">
        <f>L2186</f>
        <v/>
      </c>
      <c r="BH2186" s="14">
        <f>IF(X2186="","",X2186)</f>
        <v/>
      </c>
      <c r="BI2186" s="14">
        <f>IF(Y2186="","",Y2186)</f>
        <v/>
      </c>
      <c r="BJ2186">
        <f>Z2186</f>
        <v/>
      </c>
      <c r="BK2186">
        <f>AA2186</f>
        <v/>
      </c>
      <c r="BL2186">
        <f>IFERROR(AX2186,"")</f>
        <v/>
      </c>
      <c r="BM2186">
        <f>IFERROR(AY2186,"")</f>
        <v/>
      </c>
    </row>
    <row r="2187" ht="14.25" customHeight="1">
      <c r="A2187">
        <f>ALGLIB_SSA_XAUUSD!AA2187</f>
        <v/>
      </c>
      <c r="B2187">
        <f>IF($A2187="","",INDEX(ALGLIB_SSA_XAUUSD!$B$2:$B$2401,MATCH($A2187,ALGLIB_SSA_XAUUSD!$A$2:$A$2401,1)))</f>
        <v/>
      </c>
      <c r="C2187">
        <f>IF($A2187="","",INDEX(ALGLIB_SSA_XAUUSD!$C$2:$C$2401,MATCH($A2187,ALGLIB_SSA_XAUUSD!$A$2:$A$2401,1)))</f>
        <v/>
      </c>
      <c r="D2187" s="14">
        <f>IF($A2187="","",INT((ROW()-2)/12)+1)</f>
        <v/>
      </c>
      <c r="E2187" s="14">
        <f>IF(AND(E2198&lt;&gt;"",D2198=D2186+1),E2186+(E2198-E2186)*1/12,"")</f>
        <v/>
      </c>
      <c r="F2187" s="14">
        <f>IF(AND(F2198&lt;&gt;"",D2198=D2186+1),F2186+(F2198-F2186)*1/12,"")</f>
        <v/>
      </c>
      <c r="G2187" s="14">
        <f>IF(AND(G2198&lt;&gt;"",D2198=D2186+1),G2186+(G2198-G2186)*1/12,"")</f>
        <v/>
      </c>
      <c r="H2187" s="14">
        <f>IF(AND(H2198&lt;&gt;"",D2198=D2186+1),H2186+(H2198-H2186)*1/12,"")</f>
        <v/>
      </c>
      <c r="I2187" s="14">
        <f>IF(AND(L2198&lt;&gt;"",D2198=D2186+1),I2186+(I2198-I2186)*1/12,"")</f>
        <v/>
      </c>
      <c r="J2187">
        <f>_xlfn.XLOOKUP($A2187,ALGLIB_SSA_XAUUSD!$AA$2:$AA$2401,ALGLIB_SSA_XAUUSD!$P$2:$P$2401,"",0)</f>
        <v/>
      </c>
      <c r="K2187">
        <f>_xlfn.XLOOKUP($A2187,ALGLIB_SSA_XAUUSD!$AA$2:$AA$2401,ALGLIB_SSA_XAUUSD!$Q$2:$Q$2401,"",0)</f>
        <v/>
      </c>
      <c r="L2187">
        <f>_xlfn.XLOOKUP($A2187,ALGLIB_SSA_XAUUSD!$AA$2:$AA$2401,ALGLIB_SSA_XAUUSD!$R$2:$R$2401,"",0)</f>
        <v/>
      </c>
      <c r="M2187">
        <f>_xlfn.XLOOKUP($A2187,ALGLIB_SSA_XAUUSD!$AA$2:$AA$2401,ALGLIB_SSA_XAUUSD!$S$2:$S$2401,"",0)</f>
        <v/>
      </c>
      <c r="N2187">
        <f>_xlfn.XLOOKUP($A2187,ALGLIB_SSA_XAUUSD!$AA$2:$AA$2401,ALGLIB_SSA_XAUUSD!$T$2:$T$2401,"",0)</f>
        <v/>
      </c>
      <c r="O2187">
        <f>_xlfn.XLOOKUP($A2187,ALGLIB_SSA_XAUUSD!$AA$2:$AA$2401,ALGLIB_SSA_XAUUSD!$U$2:$U$2401,"",0)</f>
        <v/>
      </c>
      <c r="P2187">
        <f>_xlfn.XLOOKUP($A2187,ALGLIB_SSA_XAUUSD!$AA$2:$AA$2401,ALGLIB_SSA_XAUUSD!$V$2:$V$2401,"",0)</f>
        <v/>
      </c>
      <c r="S2187">
        <f>A2187</f>
        <v/>
      </c>
      <c r="T2187">
        <f>J2187</f>
        <v/>
      </c>
      <c r="U2187">
        <f>K2187</f>
        <v/>
      </c>
      <c r="V2187" s="14">
        <f>IF($A2187="","",MOD(ROW()-2,12)+1)</f>
        <v/>
      </c>
      <c r="W2187">
        <f>L2187</f>
        <v/>
      </c>
      <c r="X2187" s="14">
        <f>IF(F2187="","",F2187)</f>
        <v/>
      </c>
      <c r="Y2187" s="14">
        <f>IF(G2187="","",G2187)</f>
        <v/>
      </c>
      <c r="Z2187">
        <f>M2187</f>
        <v/>
      </c>
      <c r="AA2187">
        <f>N2187</f>
        <v/>
      </c>
      <c r="AB2187" s="14">
        <f>IF(H2187="","",H2187)</f>
        <v/>
      </c>
      <c r="AC2187">
        <f>O2187</f>
        <v/>
      </c>
      <c r="AD2187" s="14">
        <f>IF(I2187="","",I2187)</f>
        <v/>
      </c>
      <c r="AE2187">
        <f>P2187</f>
        <v/>
      </c>
      <c r="AH2187">
        <f>IF(S2187&lt;&gt;"",S2187,AH2186+900)</f>
        <v/>
      </c>
      <c r="AI2187">
        <f>IF(T2187&lt;&gt;"",T2187,AI2186)</f>
        <v/>
      </c>
      <c r="AJ2187">
        <f>IF(U2187&lt;&gt;"",U2187,AJ2186)</f>
        <v/>
      </c>
      <c r="AK2187">
        <f>IF(W2187&lt;&gt;"",W2187,"")</f>
        <v/>
      </c>
      <c r="AL2187" s="14">
        <f>IF(X2187&lt;&gt;"",X2187,"")</f>
        <v/>
      </c>
      <c r="AM2187" s="14">
        <f>IF(Y2187&lt;&gt;"",Y2187,"")</f>
        <v/>
      </c>
      <c r="AN2187" s="14">
        <f>IF(OR(AL2187="",AM2187=""),"",AL2187-AM2187)</f>
        <v/>
      </c>
      <c r="AO2187">
        <f>IF(AN2187="","",IF(AN2187&gt;0,"Bullish","Bearish"))</f>
        <v/>
      </c>
      <c r="AP2187">
        <f>IF(AO2187="",AP2186,AO2187)</f>
        <v/>
      </c>
      <c r="AQ2187" s="14">
        <f>IF(AB2187&lt;&gt;"",AB2187,"")</f>
        <v/>
      </c>
      <c r="AR2187" s="14">
        <f>IF(AD2187&lt;&gt;"",AD2187,"")</f>
        <v/>
      </c>
      <c r="AS2187">
        <f>IF(AS2186+1=13,1,AS2186+1)</f>
        <v/>
      </c>
      <c r="AT2187">
        <f>IFERROR(IF(SLOPE($AQ$2174:$AQ$2185,$AS$2174:$AS$2185)&gt;0,MIN(3,ABS(SLOPE($AQ$2174:$AQ$2185,$AS$2174:$AS$2185))),IF(SLOPE($AQ$2174:$AQ$2185,$AS$2174:$AS$2185)&lt;-0.5,-0.5,0)),0)</f>
        <v/>
      </c>
      <c r="AU2187">
        <f>IFERROR(IF(SLOPE($AR$2174:$AR$2185,$AS$2174:$AS$2185)&lt;0,MAX(-3,-ABS(SLOPE($AR$2174:$AR$2185,$AS$2174:$AS$2185))),IF(SLOPE($AR$2174:$AR$2185,$AS$2174:$AS$2185)&gt;0.5,0.5,0)),0)</f>
        <v/>
      </c>
      <c r="AV2187">
        <f>($AQ$2186+(AT2187*(AS2187-1)))</f>
        <v/>
      </c>
      <c r="AW2187">
        <f>($AR$2186+(AU2187*(AS2187-1)))</f>
        <v/>
      </c>
      <c r="AX2187">
        <f>IF(AT2187&gt;0,AV2187+AT2187,AV2187)</f>
        <v/>
      </c>
      <c r="AY2187">
        <f>IF(AU2187&lt;0,AW2187+AU2187,AW2187)</f>
        <v/>
      </c>
      <c r="BA2187" s="14">
        <f>IFERROR(AX2187-AQ2187,"")</f>
        <v/>
      </c>
      <c r="BB2187" s="14">
        <f>IFERROR(AY2187-AR2187,"")</f>
        <v/>
      </c>
      <c r="BD2187">
        <f>AH2187</f>
        <v/>
      </c>
      <c r="BE2187">
        <f>AI2187</f>
        <v/>
      </c>
      <c r="BF2187">
        <f>AJ2187</f>
        <v/>
      </c>
      <c r="BG2187" s="14">
        <f>L2187</f>
        <v/>
      </c>
      <c r="BH2187" s="14">
        <f>IF(X2187="","",X2187)</f>
        <v/>
      </c>
      <c r="BI2187" s="14">
        <f>IF(Y2187="","",Y2187)</f>
        <v/>
      </c>
      <c r="BJ2187">
        <f>Z2187</f>
        <v/>
      </c>
      <c r="BK2187">
        <f>AA2187</f>
        <v/>
      </c>
      <c r="BL2187">
        <f>IFERROR(AX2187,"")</f>
        <v/>
      </c>
      <c r="BM2187">
        <f>IFERROR(AY2187,"")</f>
        <v/>
      </c>
    </row>
    <row r="2188" ht="14.25" customHeight="1">
      <c r="A2188">
        <f>ALGLIB_SSA_XAUUSD!AA2188</f>
        <v/>
      </c>
      <c r="B2188">
        <f>IF($A2188="","",INDEX(ALGLIB_SSA_XAUUSD!$B$2:$B$2401,MATCH($A2188,ALGLIB_SSA_XAUUSD!$A$2:$A$2401,1)))</f>
        <v/>
      </c>
      <c r="C2188">
        <f>IF($A2188="","",INDEX(ALGLIB_SSA_XAUUSD!$C$2:$C$2401,MATCH($A2188,ALGLIB_SSA_XAUUSD!$A$2:$A$2401,1)))</f>
        <v/>
      </c>
      <c r="D2188" s="14">
        <f>IF($A2188="","",INT((ROW()-2)/12)+1)</f>
        <v/>
      </c>
      <c r="E2188" s="14">
        <f>IF(AND(E2198&lt;&gt;"",D2198=D2186+1),E2186+(E2198-E2186)*2/12,"")</f>
        <v/>
      </c>
      <c r="F2188" s="14">
        <f>IF(AND(F2198&lt;&gt;"",D2198=D2186+1),F2186+(F2198-F2186)*2/12,"")</f>
        <v/>
      </c>
      <c r="G2188" s="14">
        <f>IF(AND(G2198&lt;&gt;"",D2198=D2186+1),G2186+(G2198-G2186)*2/12,"")</f>
        <v/>
      </c>
      <c r="H2188" s="14">
        <f>IF(AND(H2198&lt;&gt;"",D2198=D2186+1),H2186+(H2198-H2186)*2/12,"")</f>
        <v/>
      </c>
      <c r="I2188" s="14">
        <f>IF(AND(L2198&lt;&gt;"",D2198=D2186+1),I2186+(I2198-I2186)*2/12,"")</f>
        <v/>
      </c>
      <c r="J2188">
        <f>_xlfn.XLOOKUP($A2188,ALGLIB_SSA_XAUUSD!$AA$2:$AA$2401,ALGLIB_SSA_XAUUSD!$P$2:$P$2401,"",0)</f>
        <v/>
      </c>
      <c r="K2188">
        <f>_xlfn.XLOOKUP($A2188,ALGLIB_SSA_XAUUSD!$AA$2:$AA$2401,ALGLIB_SSA_XAUUSD!$Q$2:$Q$2401,"",0)</f>
        <v/>
      </c>
      <c r="L2188">
        <f>_xlfn.XLOOKUP($A2188,ALGLIB_SSA_XAUUSD!$AA$2:$AA$2401,ALGLIB_SSA_XAUUSD!$R$2:$R$2401,"",0)</f>
        <v/>
      </c>
      <c r="M2188">
        <f>_xlfn.XLOOKUP($A2188,ALGLIB_SSA_XAUUSD!$AA$2:$AA$2401,ALGLIB_SSA_XAUUSD!$S$2:$S$2401,"",0)</f>
        <v/>
      </c>
      <c r="N2188">
        <f>_xlfn.XLOOKUP($A2188,ALGLIB_SSA_XAUUSD!$AA$2:$AA$2401,ALGLIB_SSA_XAUUSD!$T$2:$T$2401,"",0)</f>
        <v/>
      </c>
      <c r="O2188">
        <f>_xlfn.XLOOKUP($A2188,ALGLIB_SSA_XAUUSD!$AA$2:$AA$2401,ALGLIB_SSA_XAUUSD!$U$2:$U$2401,"",0)</f>
        <v/>
      </c>
      <c r="P2188">
        <f>_xlfn.XLOOKUP($A2188,ALGLIB_SSA_XAUUSD!$AA$2:$AA$2401,ALGLIB_SSA_XAUUSD!$V$2:$V$2401,"",0)</f>
        <v/>
      </c>
      <c r="S2188">
        <f>A2188</f>
        <v/>
      </c>
      <c r="T2188">
        <f>J2188</f>
        <v/>
      </c>
      <c r="U2188">
        <f>K2188</f>
        <v/>
      </c>
      <c r="V2188" s="14">
        <f>IF($A2188="","",MOD(ROW()-2,12)+1)</f>
        <v/>
      </c>
      <c r="W2188">
        <f>L2188</f>
        <v/>
      </c>
      <c r="X2188" s="14">
        <f>IF(F2188="","",F2188)</f>
        <v/>
      </c>
      <c r="Y2188" s="14">
        <f>IF(G2188="","",G2188)</f>
        <v/>
      </c>
      <c r="Z2188">
        <f>M2188</f>
        <v/>
      </c>
      <c r="AA2188">
        <f>N2188</f>
        <v/>
      </c>
      <c r="AB2188" s="14">
        <f>IF(H2188="","",H2188)</f>
        <v/>
      </c>
      <c r="AC2188">
        <f>O2188</f>
        <v/>
      </c>
      <c r="AD2188" s="14">
        <f>IF(I2188="","",I2188)</f>
        <v/>
      </c>
      <c r="AE2188">
        <f>P2188</f>
        <v/>
      </c>
      <c r="AH2188">
        <f>IF(S2188&lt;&gt;"",S2188,AH2187+900)</f>
        <v/>
      </c>
      <c r="AI2188">
        <f>IF(T2188&lt;&gt;"",T2188,AI2187)</f>
        <v/>
      </c>
      <c r="AJ2188">
        <f>IF(U2188&lt;&gt;"",U2188,AJ2187)</f>
        <v/>
      </c>
      <c r="AK2188">
        <f>IF(W2188&lt;&gt;"",W2188,"")</f>
        <v/>
      </c>
      <c r="AL2188" s="14">
        <f>IF(X2188&lt;&gt;"",X2188,"")</f>
        <v/>
      </c>
      <c r="AM2188" s="14">
        <f>IF(Y2188&lt;&gt;"",Y2188,"")</f>
        <v/>
      </c>
      <c r="AN2188" s="14">
        <f>IF(OR(AL2188="",AM2188=""),"",AL2188-AM2188)</f>
        <v/>
      </c>
      <c r="AO2188">
        <f>IF(AN2188="","",IF(AN2188&gt;0,"Bullish","Bearish"))</f>
        <v/>
      </c>
      <c r="AP2188">
        <f>IF(AO2188="",AP2187,AO2188)</f>
        <v/>
      </c>
      <c r="AQ2188" s="14">
        <f>IF(AB2188&lt;&gt;"",AB2188,"")</f>
        <v/>
      </c>
      <c r="AR2188" s="14">
        <f>IF(AD2188&lt;&gt;"",AD2188,"")</f>
        <v/>
      </c>
      <c r="AS2188">
        <f>IF(AS2187+1=13,1,AS2187+1)</f>
        <v/>
      </c>
      <c r="AT2188">
        <f>IFERROR(IF(SLOPE($AQ$2174:$AQ$2185,$AS$2174:$AS$2185)&gt;0,MIN(3,ABS(SLOPE($AQ$2174:$AQ$2185,$AS$2174:$AS$2185))),IF(SLOPE($AQ$2174:$AQ$2185,$AS$2174:$AS$2185)&lt;-0.5,-0.5,0)),0)</f>
        <v/>
      </c>
      <c r="AU2188">
        <f>IFERROR(IF(SLOPE($AR$2174:$AR$2185,$AS$2174:$AS$2185)&lt;0,MAX(-3,-ABS(SLOPE($AR$2174:$AR$2185,$AS$2174:$AS$2185))),IF(SLOPE($AR$2174:$AR$2185,$AS$2174:$AS$2185)&gt;0.5,0.5,0)),0)</f>
        <v/>
      </c>
      <c r="AV2188">
        <f>($AQ$2186+(AT2188*(AS2188-1)))</f>
        <v/>
      </c>
      <c r="AW2188">
        <f>($AR$2186+(AU2188*(AS2188-1)))</f>
        <v/>
      </c>
      <c r="AX2188">
        <f>IF(AT2188&gt;0,AV2188+AT2188,AV2188)</f>
        <v/>
      </c>
      <c r="AY2188">
        <f>IF(AU2188&lt;0,AW2188+AU2188,AW2188)</f>
        <v/>
      </c>
      <c r="BA2188" s="14">
        <f>IFERROR(AX2188-AQ2188,"")</f>
        <v/>
      </c>
      <c r="BB2188" s="14">
        <f>IFERROR(AY2188-AR2188,"")</f>
        <v/>
      </c>
      <c r="BD2188">
        <f>AH2188</f>
        <v/>
      </c>
      <c r="BE2188">
        <f>AI2188</f>
        <v/>
      </c>
      <c r="BF2188">
        <f>AJ2188</f>
        <v/>
      </c>
      <c r="BG2188" s="14">
        <f>L2188</f>
        <v/>
      </c>
      <c r="BH2188" s="14">
        <f>IF(X2188="","",X2188)</f>
        <v/>
      </c>
      <c r="BI2188" s="14">
        <f>IF(Y2188="","",Y2188)</f>
        <v/>
      </c>
      <c r="BJ2188">
        <f>Z2188</f>
        <v/>
      </c>
      <c r="BK2188">
        <f>AA2188</f>
        <v/>
      </c>
      <c r="BL2188">
        <f>IFERROR(AX2188,"")</f>
        <v/>
      </c>
      <c r="BM2188">
        <f>IFERROR(AY2188,"")</f>
        <v/>
      </c>
    </row>
    <row r="2189" ht="14.25" customHeight="1">
      <c r="A2189">
        <f>ALGLIB_SSA_XAUUSD!AA2189</f>
        <v/>
      </c>
      <c r="B2189">
        <f>IF($A2189="","",INDEX(ALGLIB_SSA_XAUUSD!$B$2:$B$2401,MATCH($A2189,ALGLIB_SSA_XAUUSD!$A$2:$A$2401,1)))</f>
        <v/>
      </c>
      <c r="C2189">
        <f>IF($A2189="","",INDEX(ALGLIB_SSA_XAUUSD!$C$2:$C$2401,MATCH($A2189,ALGLIB_SSA_XAUUSD!$A$2:$A$2401,1)))</f>
        <v/>
      </c>
      <c r="D2189" s="14">
        <f>IF($A2189="","",INT((ROW()-2)/12)+1)</f>
        <v/>
      </c>
      <c r="E2189" s="14">
        <f>IF(AND(E2198&lt;&gt;"",D2198=D2186+1),E2186+(E2198-E2186)*3/12,"")</f>
        <v/>
      </c>
      <c r="F2189" s="14">
        <f>IF(AND(F2198&lt;&gt;"",D2198=D2186+1),F2186+(F2198-F2186)*3/12,"")</f>
        <v/>
      </c>
      <c r="G2189" s="14">
        <f>IF(AND(G2198&lt;&gt;"",D2198=D2186+1),G2186+(G2198-G2186)*3/12,"")</f>
        <v/>
      </c>
      <c r="H2189" s="14">
        <f>IF(AND(H2198&lt;&gt;"",D2198=D2186+1),H2186+(H2198-H2186)*3/12,"")</f>
        <v/>
      </c>
      <c r="I2189" s="14">
        <f>IF(AND(L2198&lt;&gt;"",D2198=D2186+1),I2186+(I2198-I2186)*3/12,"")</f>
        <v/>
      </c>
      <c r="J2189">
        <f>_xlfn.XLOOKUP($A2189,ALGLIB_SSA_XAUUSD!$AA$2:$AA$2401,ALGLIB_SSA_XAUUSD!$P$2:$P$2401,"",0)</f>
        <v/>
      </c>
      <c r="K2189">
        <f>_xlfn.XLOOKUP($A2189,ALGLIB_SSA_XAUUSD!$AA$2:$AA$2401,ALGLIB_SSA_XAUUSD!$Q$2:$Q$2401,"",0)</f>
        <v/>
      </c>
      <c r="L2189">
        <f>_xlfn.XLOOKUP($A2189,ALGLIB_SSA_XAUUSD!$AA$2:$AA$2401,ALGLIB_SSA_XAUUSD!$R$2:$R$2401,"",0)</f>
        <v/>
      </c>
      <c r="M2189">
        <f>_xlfn.XLOOKUP($A2189,ALGLIB_SSA_XAUUSD!$AA$2:$AA$2401,ALGLIB_SSA_XAUUSD!$S$2:$S$2401,"",0)</f>
        <v/>
      </c>
      <c r="N2189">
        <f>_xlfn.XLOOKUP($A2189,ALGLIB_SSA_XAUUSD!$AA$2:$AA$2401,ALGLIB_SSA_XAUUSD!$T$2:$T$2401,"",0)</f>
        <v/>
      </c>
      <c r="O2189">
        <f>_xlfn.XLOOKUP($A2189,ALGLIB_SSA_XAUUSD!$AA$2:$AA$2401,ALGLIB_SSA_XAUUSD!$U$2:$U$2401,"",0)</f>
        <v/>
      </c>
      <c r="P2189">
        <f>_xlfn.XLOOKUP($A2189,ALGLIB_SSA_XAUUSD!$AA$2:$AA$2401,ALGLIB_SSA_XAUUSD!$V$2:$V$2401,"",0)</f>
        <v/>
      </c>
      <c r="S2189">
        <f>A2189</f>
        <v/>
      </c>
      <c r="T2189">
        <f>J2189</f>
        <v/>
      </c>
      <c r="U2189">
        <f>K2189</f>
        <v/>
      </c>
      <c r="V2189" s="14">
        <f>IF($A2189="","",MOD(ROW()-2,12)+1)</f>
        <v/>
      </c>
      <c r="W2189">
        <f>L2189</f>
        <v/>
      </c>
      <c r="X2189" s="14">
        <f>IF(F2189="","",F2189)</f>
        <v/>
      </c>
      <c r="Y2189" s="14">
        <f>IF(G2189="","",G2189)</f>
        <v/>
      </c>
      <c r="Z2189">
        <f>M2189</f>
        <v/>
      </c>
      <c r="AA2189">
        <f>N2189</f>
        <v/>
      </c>
      <c r="AB2189" s="14">
        <f>IF(H2189="","",H2189)</f>
        <v/>
      </c>
      <c r="AC2189">
        <f>O2189</f>
        <v/>
      </c>
      <c r="AD2189" s="14">
        <f>IF(I2189="","",I2189)</f>
        <v/>
      </c>
      <c r="AE2189">
        <f>P2189</f>
        <v/>
      </c>
      <c r="AH2189">
        <f>IF(S2189&lt;&gt;"",S2189,AH2188+900)</f>
        <v/>
      </c>
      <c r="AI2189">
        <f>IF(T2189&lt;&gt;"",T2189,AI2188)</f>
        <v/>
      </c>
      <c r="AJ2189">
        <f>IF(U2189&lt;&gt;"",U2189,AJ2188)</f>
        <v/>
      </c>
      <c r="AK2189">
        <f>IF(W2189&lt;&gt;"",W2189,"")</f>
        <v/>
      </c>
      <c r="AL2189" s="14">
        <f>IF(X2189&lt;&gt;"",X2189,"")</f>
        <v/>
      </c>
      <c r="AM2189" s="14">
        <f>IF(Y2189&lt;&gt;"",Y2189,"")</f>
        <v/>
      </c>
      <c r="AN2189" s="14">
        <f>IF(OR(AL2189="",AM2189=""),"",AL2189-AM2189)</f>
        <v/>
      </c>
      <c r="AO2189">
        <f>IF(AN2189="","",IF(AN2189&gt;0,"Bullish","Bearish"))</f>
        <v/>
      </c>
      <c r="AP2189">
        <f>IF(AO2189="",AP2188,AO2189)</f>
        <v/>
      </c>
      <c r="AQ2189" s="14">
        <f>IF(AB2189&lt;&gt;"",AB2189,"")</f>
        <v/>
      </c>
      <c r="AR2189" s="14">
        <f>IF(AD2189&lt;&gt;"",AD2189,"")</f>
        <v/>
      </c>
      <c r="AS2189">
        <f>IF(AS2188+1=13,1,AS2188+1)</f>
        <v/>
      </c>
      <c r="AT2189">
        <f>IFERROR(IF(SLOPE($AQ$2174:$AQ$2185,$AS$2174:$AS$2185)&gt;0,MIN(3,ABS(SLOPE($AQ$2174:$AQ$2185,$AS$2174:$AS$2185))),IF(SLOPE($AQ$2174:$AQ$2185,$AS$2174:$AS$2185)&lt;-0.5,-0.5,0)),0)</f>
        <v/>
      </c>
      <c r="AU2189">
        <f>IFERROR(IF(SLOPE($AR$2174:$AR$2185,$AS$2174:$AS$2185)&lt;0,MAX(-3,-ABS(SLOPE($AR$2174:$AR$2185,$AS$2174:$AS$2185))),IF(SLOPE($AR$2174:$AR$2185,$AS$2174:$AS$2185)&gt;0.5,0.5,0)),0)</f>
        <v/>
      </c>
      <c r="AV2189">
        <f>($AQ$2186+(AT2189*(AS2189-1)))</f>
        <v/>
      </c>
      <c r="AW2189">
        <f>($AR$2186+(AU2189*(AS2189-1)))</f>
        <v/>
      </c>
      <c r="AX2189">
        <f>IF(AT2189&gt;0,AV2189+AT2189,AV2189)</f>
        <v/>
      </c>
      <c r="AY2189">
        <f>IF(AU2189&lt;0,AW2189+AU2189,AW2189)</f>
        <v/>
      </c>
      <c r="BA2189" s="14">
        <f>IFERROR(AX2189-AQ2189,"")</f>
        <v/>
      </c>
      <c r="BB2189" s="14">
        <f>IFERROR(AY2189-AR2189,"")</f>
        <v/>
      </c>
      <c r="BD2189">
        <f>AH2189</f>
        <v/>
      </c>
      <c r="BE2189">
        <f>AI2189</f>
        <v/>
      </c>
      <c r="BF2189">
        <f>AJ2189</f>
        <v/>
      </c>
      <c r="BG2189" s="14">
        <f>L2189</f>
        <v/>
      </c>
      <c r="BH2189" s="14">
        <f>IF(X2189="","",X2189)</f>
        <v/>
      </c>
      <c r="BI2189" s="14">
        <f>IF(Y2189="","",Y2189)</f>
        <v/>
      </c>
      <c r="BJ2189">
        <f>Z2189</f>
        <v/>
      </c>
      <c r="BK2189">
        <f>AA2189</f>
        <v/>
      </c>
      <c r="BL2189">
        <f>IFERROR(AX2189,"")</f>
        <v/>
      </c>
      <c r="BM2189">
        <f>IFERROR(AY2189,"")</f>
        <v/>
      </c>
    </row>
    <row r="2190" ht="14.25" customHeight="1">
      <c r="A2190">
        <f>ALGLIB_SSA_XAUUSD!AA2190</f>
        <v/>
      </c>
      <c r="B2190">
        <f>IF($A2190="","",INDEX(ALGLIB_SSA_XAUUSD!$B$2:$B$2401,MATCH($A2190,ALGLIB_SSA_XAUUSD!$A$2:$A$2401,1)))</f>
        <v/>
      </c>
      <c r="C2190">
        <f>IF($A2190="","",INDEX(ALGLIB_SSA_XAUUSD!$C$2:$C$2401,MATCH($A2190,ALGLIB_SSA_XAUUSD!$A$2:$A$2401,1)))</f>
        <v/>
      </c>
      <c r="D2190" s="14">
        <f>IF($A2190="","",INT((ROW()-2)/12)+1)</f>
        <v/>
      </c>
      <c r="E2190" s="14">
        <f>IF(AND(E2198&lt;&gt;"",D2198=D2186+1),E2186+(E2198-E2186)*4/12,"")</f>
        <v/>
      </c>
      <c r="F2190" s="14">
        <f>IF(AND(F2198&lt;&gt;"",D2198=D2186+1),F2186+(F2198-F2186)*4/12,"")</f>
        <v/>
      </c>
      <c r="G2190" s="14">
        <f>IF(AND(G2198&lt;&gt;"",D2198=D2186+1),G2186+(G2198-G2186)*4/12,"")</f>
        <v/>
      </c>
      <c r="H2190" s="14">
        <f>IF(AND(H2198&lt;&gt;"",D2198=D2186+1),H2186+(H2198-H2186)*4/12,"")</f>
        <v/>
      </c>
      <c r="I2190" s="14">
        <f>IF(AND(L2198&lt;&gt;"",D2198=D2186+1),I2186+(I2198-I2186)*4/12,"")</f>
        <v/>
      </c>
      <c r="J2190">
        <f>_xlfn.XLOOKUP($A2190,ALGLIB_SSA_XAUUSD!$AA$2:$AA$2401,ALGLIB_SSA_XAUUSD!$P$2:$P$2401,"",0)</f>
        <v/>
      </c>
      <c r="K2190">
        <f>_xlfn.XLOOKUP($A2190,ALGLIB_SSA_XAUUSD!$AA$2:$AA$2401,ALGLIB_SSA_XAUUSD!$Q$2:$Q$2401,"",0)</f>
        <v/>
      </c>
      <c r="L2190">
        <f>_xlfn.XLOOKUP($A2190,ALGLIB_SSA_XAUUSD!$AA$2:$AA$2401,ALGLIB_SSA_XAUUSD!$R$2:$R$2401,"",0)</f>
        <v/>
      </c>
      <c r="M2190">
        <f>_xlfn.XLOOKUP($A2190,ALGLIB_SSA_XAUUSD!$AA$2:$AA$2401,ALGLIB_SSA_XAUUSD!$S$2:$S$2401,"",0)</f>
        <v/>
      </c>
      <c r="N2190">
        <f>_xlfn.XLOOKUP($A2190,ALGLIB_SSA_XAUUSD!$AA$2:$AA$2401,ALGLIB_SSA_XAUUSD!$T$2:$T$2401,"",0)</f>
        <v/>
      </c>
      <c r="O2190">
        <f>_xlfn.XLOOKUP($A2190,ALGLIB_SSA_XAUUSD!$AA$2:$AA$2401,ALGLIB_SSA_XAUUSD!$U$2:$U$2401,"",0)</f>
        <v/>
      </c>
      <c r="P2190">
        <f>_xlfn.XLOOKUP($A2190,ALGLIB_SSA_XAUUSD!$AA$2:$AA$2401,ALGLIB_SSA_XAUUSD!$V$2:$V$2401,"",0)</f>
        <v/>
      </c>
      <c r="S2190">
        <f>A2190</f>
        <v/>
      </c>
      <c r="T2190">
        <f>J2190</f>
        <v/>
      </c>
      <c r="U2190">
        <f>K2190</f>
        <v/>
      </c>
      <c r="V2190" s="14">
        <f>IF($A2190="","",MOD(ROW()-2,12)+1)</f>
        <v/>
      </c>
      <c r="W2190">
        <f>L2190</f>
        <v/>
      </c>
      <c r="X2190" s="14">
        <f>IF(F2190="","",F2190)</f>
        <v/>
      </c>
      <c r="Y2190" s="14">
        <f>IF(G2190="","",G2190)</f>
        <v/>
      </c>
      <c r="Z2190">
        <f>M2190</f>
        <v/>
      </c>
      <c r="AA2190">
        <f>N2190</f>
        <v/>
      </c>
      <c r="AB2190" s="14">
        <f>IF(H2190="","",H2190)</f>
        <v/>
      </c>
      <c r="AC2190">
        <f>O2190</f>
        <v/>
      </c>
      <c r="AD2190" s="14">
        <f>IF(I2190="","",I2190)</f>
        <v/>
      </c>
      <c r="AE2190">
        <f>P2190</f>
        <v/>
      </c>
      <c r="AH2190">
        <f>IF(S2190&lt;&gt;"",S2190,AH2189+900)</f>
        <v/>
      </c>
      <c r="AI2190">
        <f>IF(T2190&lt;&gt;"",T2190,AI2189)</f>
        <v/>
      </c>
      <c r="AJ2190">
        <f>IF(U2190&lt;&gt;"",U2190,AJ2189)</f>
        <v/>
      </c>
      <c r="AK2190">
        <f>IF(W2190&lt;&gt;"",W2190,"")</f>
        <v/>
      </c>
      <c r="AL2190" s="14">
        <f>IF(X2190&lt;&gt;"",X2190,"")</f>
        <v/>
      </c>
      <c r="AM2190" s="14">
        <f>IF(Y2190&lt;&gt;"",Y2190,"")</f>
        <v/>
      </c>
      <c r="AN2190" s="14">
        <f>IF(OR(AL2190="",AM2190=""),"",AL2190-AM2190)</f>
        <v/>
      </c>
      <c r="AO2190">
        <f>IF(AN2190="","",IF(AN2190&gt;0,"Bullish","Bearish"))</f>
        <v/>
      </c>
      <c r="AP2190">
        <f>IF(AO2190="",AP2189,AO2190)</f>
        <v/>
      </c>
      <c r="AQ2190" s="14">
        <f>IF(AB2190&lt;&gt;"",AB2190,"")</f>
        <v/>
      </c>
      <c r="AR2190" s="14">
        <f>IF(AD2190&lt;&gt;"",AD2190,"")</f>
        <v/>
      </c>
      <c r="AS2190">
        <f>IF(AS2189+1=13,1,AS2189+1)</f>
        <v/>
      </c>
      <c r="AT2190">
        <f>IFERROR(IF(SLOPE($AQ$2174:$AQ$2185,$AS$2174:$AS$2185)&gt;0,MIN(3,ABS(SLOPE($AQ$2174:$AQ$2185,$AS$2174:$AS$2185))),IF(SLOPE($AQ$2174:$AQ$2185,$AS$2174:$AS$2185)&lt;-0.5,-0.5,0)),0)</f>
        <v/>
      </c>
      <c r="AU2190">
        <f>IFERROR(IF(SLOPE($AR$2174:$AR$2185,$AS$2174:$AS$2185)&lt;0,MAX(-3,-ABS(SLOPE($AR$2174:$AR$2185,$AS$2174:$AS$2185))),IF(SLOPE($AR$2174:$AR$2185,$AS$2174:$AS$2185)&gt;0.5,0.5,0)),0)</f>
        <v/>
      </c>
      <c r="AV2190">
        <f>($AQ$2186+(AT2190*(AS2190-1)))</f>
        <v/>
      </c>
      <c r="AW2190">
        <f>($AR$2186+(AU2190*(AS2190-1)))</f>
        <v/>
      </c>
      <c r="AX2190">
        <f>IF(AT2190&gt;0,AV2190+AT2190,AV2190)</f>
        <v/>
      </c>
      <c r="AY2190">
        <f>IF(AU2190&lt;0,AW2190+AU2190,AW2190)</f>
        <v/>
      </c>
      <c r="BA2190" s="14">
        <f>IFERROR(AX2190-AQ2190,"")</f>
        <v/>
      </c>
      <c r="BB2190" s="14">
        <f>IFERROR(AY2190-AR2190,"")</f>
        <v/>
      </c>
      <c r="BD2190">
        <f>AH2190</f>
        <v/>
      </c>
      <c r="BE2190">
        <f>AI2190</f>
        <v/>
      </c>
      <c r="BF2190">
        <f>AJ2190</f>
        <v/>
      </c>
      <c r="BG2190" s="14">
        <f>L2190</f>
        <v/>
      </c>
      <c r="BH2190" s="14">
        <f>IF(X2190="","",X2190)</f>
        <v/>
      </c>
      <c r="BI2190" s="14">
        <f>IF(Y2190="","",Y2190)</f>
        <v/>
      </c>
      <c r="BJ2190">
        <f>Z2190</f>
        <v/>
      </c>
      <c r="BK2190">
        <f>AA2190</f>
        <v/>
      </c>
      <c r="BL2190">
        <f>IFERROR(AX2190,"")</f>
        <v/>
      </c>
      <c r="BM2190">
        <f>IFERROR(AY2190,"")</f>
        <v/>
      </c>
    </row>
    <row r="2191" ht="14.25" customHeight="1">
      <c r="A2191">
        <f>ALGLIB_SSA_XAUUSD!AA2191</f>
        <v/>
      </c>
      <c r="B2191">
        <f>IF($A2191="","",INDEX(ALGLIB_SSA_XAUUSD!$B$2:$B$2401,MATCH($A2191,ALGLIB_SSA_XAUUSD!$A$2:$A$2401,1)))</f>
        <v/>
      </c>
      <c r="C2191">
        <f>IF($A2191="","",INDEX(ALGLIB_SSA_XAUUSD!$C$2:$C$2401,MATCH($A2191,ALGLIB_SSA_XAUUSD!$A$2:$A$2401,1)))</f>
        <v/>
      </c>
      <c r="D2191" s="14">
        <f>IF($A2191="","",INT((ROW()-2)/12)+1)</f>
        <v/>
      </c>
      <c r="E2191" s="14">
        <f>IF(AND(E2198&lt;&gt;"",D2198=D2186+1),E2186+(E2198-E2186)*5/12,"")</f>
        <v/>
      </c>
      <c r="F2191" s="14">
        <f>IF(AND(F2198&lt;&gt;"",D2198=D2186+1),F2186+(F2198-F2186)*5/12,"")</f>
        <v/>
      </c>
      <c r="G2191" s="14">
        <f>IF(AND(G2198&lt;&gt;"",D2198=D2186+1),G2186+(G2198-G2186)*5/12,"")</f>
        <v/>
      </c>
      <c r="H2191" s="14">
        <f>IF(AND(H2198&lt;&gt;"",D2198=D2186+1),H2186+(H2198-H2186)*5/12,"")</f>
        <v/>
      </c>
      <c r="I2191" s="14">
        <f>IF(AND(L2198&lt;&gt;"",D2198=D2186+1),I2186+(I2198-I2186)*5/12,"")</f>
        <v/>
      </c>
      <c r="J2191">
        <f>_xlfn.XLOOKUP($A2191,ALGLIB_SSA_XAUUSD!$AA$2:$AA$2401,ALGLIB_SSA_XAUUSD!$P$2:$P$2401,"",0)</f>
        <v/>
      </c>
      <c r="K2191">
        <f>_xlfn.XLOOKUP($A2191,ALGLIB_SSA_XAUUSD!$AA$2:$AA$2401,ALGLIB_SSA_XAUUSD!$Q$2:$Q$2401,"",0)</f>
        <v/>
      </c>
      <c r="L2191">
        <f>_xlfn.XLOOKUP($A2191,ALGLIB_SSA_XAUUSD!$AA$2:$AA$2401,ALGLIB_SSA_XAUUSD!$R$2:$R$2401,"",0)</f>
        <v/>
      </c>
      <c r="M2191">
        <f>_xlfn.XLOOKUP($A2191,ALGLIB_SSA_XAUUSD!$AA$2:$AA$2401,ALGLIB_SSA_XAUUSD!$S$2:$S$2401,"",0)</f>
        <v/>
      </c>
      <c r="N2191">
        <f>_xlfn.XLOOKUP($A2191,ALGLIB_SSA_XAUUSD!$AA$2:$AA$2401,ALGLIB_SSA_XAUUSD!$T$2:$T$2401,"",0)</f>
        <v/>
      </c>
      <c r="O2191">
        <f>_xlfn.XLOOKUP($A2191,ALGLIB_SSA_XAUUSD!$AA$2:$AA$2401,ALGLIB_SSA_XAUUSD!$U$2:$U$2401,"",0)</f>
        <v/>
      </c>
      <c r="P2191">
        <f>_xlfn.XLOOKUP($A2191,ALGLIB_SSA_XAUUSD!$AA$2:$AA$2401,ALGLIB_SSA_XAUUSD!$V$2:$V$2401,"",0)</f>
        <v/>
      </c>
      <c r="S2191">
        <f>A2191</f>
        <v/>
      </c>
      <c r="T2191">
        <f>J2191</f>
        <v/>
      </c>
      <c r="U2191">
        <f>K2191</f>
        <v/>
      </c>
      <c r="V2191" s="14">
        <f>IF($A2191="","",MOD(ROW()-2,12)+1)</f>
        <v/>
      </c>
      <c r="W2191">
        <f>L2191</f>
        <v/>
      </c>
      <c r="X2191" s="14">
        <f>IF(F2191="","",F2191)</f>
        <v/>
      </c>
      <c r="Y2191" s="14">
        <f>IF(G2191="","",G2191)</f>
        <v/>
      </c>
      <c r="Z2191">
        <f>M2191</f>
        <v/>
      </c>
      <c r="AA2191">
        <f>N2191</f>
        <v/>
      </c>
      <c r="AB2191" s="14">
        <f>IF(H2191="","",H2191)</f>
        <v/>
      </c>
      <c r="AC2191">
        <f>O2191</f>
        <v/>
      </c>
      <c r="AD2191" s="14">
        <f>IF(I2191="","",I2191)</f>
        <v/>
      </c>
      <c r="AE2191">
        <f>P2191</f>
        <v/>
      </c>
      <c r="AH2191">
        <f>IF(S2191&lt;&gt;"",S2191,AH2190+900)</f>
        <v/>
      </c>
      <c r="AI2191">
        <f>IF(T2191&lt;&gt;"",T2191,AI2190)</f>
        <v/>
      </c>
      <c r="AJ2191">
        <f>IF(U2191&lt;&gt;"",U2191,AJ2190)</f>
        <v/>
      </c>
      <c r="AK2191">
        <f>IF(W2191&lt;&gt;"",W2191,"")</f>
        <v/>
      </c>
      <c r="AL2191" s="14">
        <f>IF(X2191&lt;&gt;"",X2191,"")</f>
        <v/>
      </c>
      <c r="AM2191" s="14">
        <f>IF(Y2191&lt;&gt;"",Y2191,"")</f>
        <v/>
      </c>
      <c r="AN2191" s="14">
        <f>IF(OR(AL2191="",AM2191=""),"",AL2191-AM2191)</f>
        <v/>
      </c>
      <c r="AO2191">
        <f>IF(AN2191="","",IF(AN2191&gt;0,"Bullish","Bearish"))</f>
        <v/>
      </c>
      <c r="AP2191">
        <f>IF(AO2191="",AP2190,AO2191)</f>
        <v/>
      </c>
      <c r="AQ2191" s="14">
        <f>IF(AB2191&lt;&gt;"",AB2191,"")</f>
        <v/>
      </c>
      <c r="AR2191" s="14">
        <f>IF(AD2191&lt;&gt;"",AD2191,"")</f>
        <v/>
      </c>
      <c r="AS2191">
        <f>IF(AS2190+1=13,1,AS2190+1)</f>
        <v/>
      </c>
      <c r="AT2191">
        <f>IFERROR(IF(SLOPE($AQ$2174:$AQ$2185,$AS$2174:$AS$2185)&gt;0,MIN(3,ABS(SLOPE($AQ$2174:$AQ$2185,$AS$2174:$AS$2185))),IF(SLOPE($AQ$2174:$AQ$2185,$AS$2174:$AS$2185)&lt;-0.5,-0.5,0)),0)</f>
        <v/>
      </c>
      <c r="AU2191">
        <f>IFERROR(IF(SLOPE($AR$2174:$AR$2185,$AS$2174:$AS$2185)&lt;0,MAX(-3,-ABS(SLOPE($AR$2174:$AR$2185,$AS$2174:$AS$2185))),IF(SLOPE($AR$2174:$AR$2185,$AS$2174:$AS$2185)&gt;0.5,0.5,0)),0)</f>
        <v/>
      </c>
      <c r="AV2191">
        <f>($AQ$2186+(AT2191*(AS2191-1)))</f>
        <v/>
      </c>
      <c r="AW2191">
        <f>($AR$2186+(AU2191*(AS2191-1)))</f>
        <v/>
      </c>
      <c r="AX2191">
        <f>IF(AT2191&gt;0,AV2191+AT2191,AV2191)</f>
        <v/>
      </c>
      <c r="AY2191">
        <f>IF(AU2191&lt;0,AW2191+AU2191,AW2191)</f>
        <v/>
      </c>
      <c r="BA2191" s="14">
        <f>IFERROR(AX2191-AQ2191,"")</f>
        <v/>
      </c>
      <c r="BB2191" s="14">
        <f>IFERROR(AY2191-AR2191,"")</f>
        <v/>
      </c>
      <c r="BD2191">
        <f>AH2191</f>
        <v/>
      </c>
      <c r="BE2191">
        <f>AI2191</f>
        <v/>
      </c>
      <c r="BF2191">
        <f>AJ2191</f>
        <v/>
      </c>
      <c r="BG2191" s="14">
        <f>L2191</f>
        <v/>
      </c>
      <c r="BH2191" s="14">
        <f>IF(X2191="","",X2191)</f>
        <v/>
      </c>
      <c r="BI2191" s="14">
        <f>IF(Y2191="","",Y2191)</f>
        <v/>
      </c>
      <c r="BJ2191">
        <f>Z2191</f>
        <v/>
      </c>
      <c r="BK2191">
        <f>AA2191</f>
        <v/>
      </c>
      <c r="BL2191">
        <f>IFERROR(AX2191,"")</f>
        <v/>
      </c>
      <c r="BM2191">
        <f>IFERROR(AY2191,"")</f>
        <v/>
      </c>
    </row>
    <row r="2192" ht="14.25" customHeight="1">
      <c r="A2192">
        <f>ALGLIB_SSA_XAUUSD!AA2192</f>
        <v/>
      </c>
      <c r="B2192">
        <f>IF($A2192="","",INDEX(ALGLIB_SSA_XAUUSD!$B$2:$B$2401,MATCH($A2192,ALGLIB_SSA_XAUUSD!$A$2:$A$2401,1)))</f>
        <v/>
      </c>
      <c r="C2192">
        <f>IF($A2192="","",INDEX(ALGLIB_SSA_XAUUSD!$C$2:$C$2401,MATCH($A2192,ALGLIB_SSA_XAUUSD!$A$2:$A$2401,1)))</f>
        <v/>
      </c>
      <c r="D2192" s="14">
        <f>IF($A2192="","",INT((ROW()-2)/12)+1)</f>
        <v/>
      </c>
      <c r="E2192" s="14">
        <f>IF(AND(E2198&lt;&gt;"",D2198=D2186+1),E2186+(E2198-E2186)*6/12,"")</f>
        <v/>
      </c>
      <c r="F2192" s="14">
        <f>IF(AND(F2198&lt;&gt;"",D2198=D2186+1),F2186+(F2198-F2186)*6/12,"")</f>
        <v/>
      </c>
      <c r="G2192" s="14">
        <f>IF(AND(G2198&lt;&gt;"",D2198=D2186+1),G2186+(G2198-G2186)*6/12,"")</f>
        <v/>
      </c>
      <c r="H2192" s="14">
        <f>IF(AND(H2198&lt;&gt;"",D2198=D2186+1),H2186+(H2198-H2186)*6/12,"")</f>
        <v/>
      </c>
      <c r="I2192" s="14">
        <f>IF(AND(L2198&lt;&gt;"",D2198=D2186+1),I2186+(I2198-I2186)*6/12,"")</f>
        <v/>
      </c>
      <c r="J2192">
        <f>_xlfn.XLOOKUP($A2192,ALGLIB_SSA_XAUUSD!$AA$2:$AA$2401,ALGLIB_SSA_XAUUSD!$P$2:$P$2401,"",0)</f>
        <v/>
      </c>
      <c r="K2192">
        <f>_xlfn.XLOOKUP($A2192,ALGLIB_SSA_XAUUSD!$AA$2:$AA$2401,ALGLIB_SSA_XAUUSD!$Q$2:$Q$2401,"",0)</f>
        <v/>
      </c>
      <c r="L2192">
        <f>_xlfn.XLOOKUP($A2192,ALGLIB_SSA_XAUUSD!$AA$2:$AA$2401,ALGLIB_SSA_XAUUSD!$R$2:$R$2401,"",0)</f>
        <v/>
      </c>
      <c r="M2192">
        <f>_xlfn.XLOOKUP($A2192,ALGLIB_SSA_XAUUSD!$AA$2:$AA$2401,ALGLIB_SSA_XAUUSD!$S$2:$S$2401,"",0)</f>
        <v/>
      </c>
      <c r="N2192">
        <f>_xlfn.XLOOKUP($A2192,ALGLIB_SSA_XAUUSD!$AA$2:$AA$2401,ALGLIB_SSA_XAUUSD!$T$2:$T$2401,"",0)</f>
        <v/>
      </c>
      <c r="O2192">
        <f>_xlfn.XLOOKUP($A2192,ALGLIB_SSA_XAUUSD!$AA$2:$AA$2401,ALGLIB_SSA_XAUUSD!$U$2:$U$2401,"",0)</f>
        <v/>
      </c>
      <c r="P2192">
        <f>_xlfn.XLOOKUP($A2192,ALGLIB_SSA_XAUUSD!$AA$2:$AA$2401,ALGLIB_SSA_XAUUSD!$V$2:$V$2401,"",0)</f>
        <v/>
      </c>
      <c r="S2192">
        <f>A2192</f>
        <v/>
      </c>
      <c r="T2192">
        <f>J2192</f>
        <v/>
      </c>
      <c r="U2192">
        <f>K2192</f>
        <v/>
      </c>
      <c r="V2192" s="14">
        <f>IF($A2192="","",MOD(ROW()-2,12)+1)</f>
        <v/>
      </c>
      <c r="W2192">
        <f>L2192</f>
        <v/>
      </c>
      <c r="X2192" s="14">
        <f>IF(F2192="","",F2192)</f>
        <v/>
      </c>
      <c r="Y2192" s="14">
        <f>IF(G2192="","",G2192)</f>
        <v/>
      </c>
      <c r="Z2192">
        <f>M2192</f>
        <v/>
      </c>
      <c r="AA2192">
        <f>N2192</f>
        <v/>
      </c>
      <c r="AB2192" s="14">
        <f>IF(H2192="","",H2192)</f>
        <v/>
      </c>
      <c r="AC2192">
        <f>O2192</f>
        <v/>
      </c>
      <c r="AD2192" s="14">
        <f>IF(I2192="","",I2192)</f>
        <v/>
      </c>
      <c r="AE2192">
        <f>P2192</f>
        <v/>
      </c>
      <c r="AH2192">
        <f>IF(S2192&lt;&gt;"",S2192,AH2191+900)</f>
        <v/>
      </c>
      <c r="AI2192">
        <f>IF(T2192&lt;&gt;"",T2192,AI2191)</f>
        <v/>
      </c>
      <c r="AJ2192">
        <f>IF(U2192&lt;&gt;"",U2192,AJ2191)</f>
        <v/>
      </c>
      <c r="AK2192">
        <f>IF(W2192&lt;&gt;"",W2192,"")</f>
        <v/>
      </c>
      <c r="AL2192" s="14">
        <f>IF(X2192&lt;&gt;"",X2192,"")</f>
        <v/>
      </c>
      <c r="AM2192" s="14">
        <f>IF(Y2192&lt;&gt;"",Y2192,"")</f>
        <v/>
      </c>
      <c r="AN2192" s="14">
        <f>IF(OR(AL2192="",AM2192=""),"",AL2192-AM2192)</f>
        <v/>
      </c>
      <c r="AO2192">
        <f>IF(AN2192="","",IF(AN2192&gt;0,"Bullish","Bearish"))</f>
        <v/>
      </c>
      <c r="AP2192">
        <f>IF(AO2192="",AP2191,AO2192)</f>
        <v/>
      </c>
      <c r="AQ2192" s="14">
        <f>IF(AB2192&lt;&gt;"",AB2192,"")</f>
        <v/>
      </c>
      <c r="AR2192" s="14">
        <f>IF(AD2192&lt;&gt;"",AD2192,"")</f>
        <v/>
      </c>
      <c r="AS2192">
        <f>IF(AS2191+1=13,1,AS2191+1)</f>
        <v/>
      </c>
      <c r="AT2192">
        <f>IFERROR(IF(SLOPE($AQ$2174:$AQ$2185,$AS$2174:$AS$2185)&gt;0,MIN(3,ABS(SLOPE($AQ$2174:$AQ$2185,$AS$2174:$AS$2185))),IF(SLOPE($AQ$2174:$AQ$2185,$AS$2174:$AS$2185)&lt;-0.5,-0.5,0)),0)</f>
        <v/>
      </c>
      <c r="AU2192">
        <f>IFERROR(IF(SLOPE($AR$2174:$AR$2185,$AS$2174:$AS$2185)&lt;0,MAX(-3,-ABS(SLOPE($AR$2174:$AR$2185,$AS$2174:$AS$2185))),IF(SLOPE($AR$2174:$AR$2185,$AS$2174:$AS$2185)&gt;0.5,0.5,0)),0)</f>
        <v/>
      </c>
      <c r="AV2192">
        <f>($AQ$2186+(AT2192*(AS2192-1)))</f>
        <v/>
      </c>
      <c r="AW2192">
        <f>($AR$2186+(AU2192*(AS2192-1)))</f>
        <v/>
      </c>
      <c r="AX2192">
        <f>IF(AT2192&gt;0,AV2192+AT2192,AV2192)</f>
        <v/>
      </c>
      <c r="AY2192">
        <f>IF(AU2192&lt;0,AW2192+AU2192,AW2192)</f>
        <v/>
      </c>
      <c r="BA2192" s="14">
        <f>IFERROR(AX2192-AQ2192,"")</f>
        <v/>
      </c>
      <c r="BB2192" s="14">
        <f>IFERROR(AY2192-AR2192,"")</f>
        <v/>
      </c>
      <c r="BD2192">
        <f>AH2192</f>
        <v/>
      </c>
      <c r="BE2192">
        <f>AI2192</f>
        <v/>
      </c>
      <c r="BF2192">
        <f>AJ2192</f>
        <v/>
      </c>
      <c r="BG2192" s="14">
        <f>L2192</f>
        <v/>
      </c>
      <c r="BH2192" s="14">
        <f>IF(X2192="","",X2192)</f>
        <v/>
      </c>
      <c r="BI2192" s="14">
        <f>IF(Y2192="","",Y2192)</f>
        <v/>
      </c>
      <c r="BJ2192">
        <f>Z2192</f>
        <v/>
      </c>
      <c r="BK2192">
        <f>AA2192</f>
        <v/>
      </c>
      <c r="BL2192">
        <f>IFERROR(AX2192,"")</f>
        <v/>
      </c>
      <c r="BM2192">
        <f>IFERROR(AY2192,"")</f>
        <v/>
      </c>
    </row>
    <row r="2193" ht="14.25" customHeight="1">
      <c r="A2193">
        <f>ALGLIB_SSA_XAUUSD!AA2193</f>
        <v/>
      </c>
      <c r="B2193">
        <f>IF($A2193="","",INDEX(ALGLIB_SSA_XAUUSD!$B$2:$B$2401,MATCH($A2193,ALGLIB_SSA_XAUUSD!$A$2:$A$2401,1)))</f>
        <v/>
      </c>
      <c r="C2193">
        <f>IF($A2193="","",INDEX(ALGLIB_SSA_XAUUSD!$C$2:$C$2401,MATCH($A2193,ALGLIB_SSA_XAUUSD!$A$2:$A$2401,1)))</f>
        <v/>
      </c>
      <c r="D2193" s="14">
        <f>IF($A2193="","",INT((ROW()-2)/12)+1)</f>
        <v/>
      </c>
      <c r="E2193" s="14">
        <f>IF(AND(E2198&lt;&gt;"",D2198=D2186+1),E2186+(E2198-E2186)*7/12,"")</f>
        <v/>
      </c>
      <c r="F2193" s="14">
        <f>IF(AND(F2198&lt;&gt;"",D2198=D2186+1),F2186+(F2198-F2186)*7/12,"")</f>
        <v/>
      </c>
      <c r="G2193" s="14">
        <f>IF(AND(G2198&lt;&gt;"",D2198=D2186+1),G2186+(G2198-G2186)*7/12,"")</f>
        <v/>
      </c>
      <c r="H2193" s="14">
        <f>IF(AND(H2198&lt;&gt;"",D2198=D2186+1),H2186+(H2198-H2186)*7/12,"")</f>
        <v/>
      </c>
      <c r="I2193" s="14">
        <f>IF(AND(L2198&lt;&gt;"",D2198=D2186+1),I2186+(I2198-I2186)*7/12,"")</f>
        <v/>
      </c>
      <c r="J2193">
        <f>_xlfn.XLOOKUP($A2193,ALGLIB_SSA_XAUUSD!$AA$2:$AA$2401,ALGLIB_SSA_XAUUSD!$P$2:$P$2401,"",0)</f>
        <v/>
      </c>
      <c r="K2193">
        <f>_xlfn.XLOOKUP($A2193,ALGLIB_SSA_XAUUSD!$AA$2:$AA$2401,ALGLIB_SSA_XAUUSD!$Q$2:$Q$2401,"",0)</f>
        <v/>
      </c>
      <c r="L2193">
        <f>_xlfn.XLOOKUP($A2193,ALGLIB_SSA_XAUUSD!$AA$2:$AA$2401,ALGLIB_SSA_XAUUSD!$R$2:$R$2401,"",0)</f>
        <v/>
      </c>
      <c r="M2193">
        <f>_xlfn.XLOOKUP($A2193,ALGLIB_SSA_XAUUSD!$AA$2:$AA$2401,ALGLIB_SSA_XAUUSD!$S$2:$S$2401,"",0)</f>
        <v/>
      </c>
      <c r="N2193">
        <f>_xlfn.XLOOKUP($A2193,ALGLIB_SSA_XAUUSD!$AA$2:$AA$2401,ALGLIB_SSA_XAUUSD!$T$2:$T$2401,"",0)</f>
        <v/>
      </c>
      <c r="O2193">
        <f>_xlfn.XLOOKUP($A2193,ALGLIB_SSA_XAUUSD!$AA$2:$AA$2401,ALGLIB_SSA_XAUUSD!$U$2:$U$2401,"",0)</f>
        <v/>
      </c>
      <c r="P2193">
        <f>_xlfn.XLOOKUP($A2193,ALGLIB_SSA_XAUUSD!$AA$2:$AA$2401,ALGLIB_SSA_XAUUSD!$V$2:$V$2401,"",0)</f>
        <v/>
      </c>
      <c r="S2193">
        <f>A2193</f>
        <v/>
      </c>
      <c r="T2193">
        <f>J2193</f>
        <v/>
      </c>
      <c r="U2193">
        <f>K2193</f>
        <v/>
      </c>
      <c r="V2193" s="14">
        <f>IF($A2193="","",MOD(ROW()-2,12)+1)</f>
        <v/>
      </c>
      <c r="W2193">
        <f>L2193</f>
        <v/>
      </c>
      <c r="X2193" s="14">
        <f>IF(F2193="","",F2193)</f>
        <v/>
      </c>
      <c r="Y2193" s="14">
        <f>IF(G2193="","",G2193)</f>
        <v/>
      </c>
      <c r="Z2193">
        <f>M2193</f>
        <v/>
      </c>
      <c r="AA2193">
        <f>N2193</f>
        <v/>
      </c>
      <c r="AB2193" s="14">
        <f>IF(H2193="","",H2193)</f>
        <v/>
      </c>
      <c r="AC2193">
        <f>O2193</f>
        <v/>
      </c>
      <c r="AD2193" s="14">
        <f>IF(I2193="","",I2193)</f>
        <v/>
      </c>
      <c r="AE2193">
        <f>P2193</f>
        <v/>
      </c>
      <c r="AH2193">
        <f>IF(S2193&lt;&gt;"",S2193,AH2192+900)</f>
        <v/>
      </c>
      <c r="AI2193">
        <f>IF(T2193&lt;&gt;"",T2193,AI2192)</f>
        <v/>
      </c>
      <c r="AJ2193">
        <f>IF(U2193&lt;&gt;"",U2193,AJ2192)</f>
        <v/>
      </c>
      <c r="AK2193">
        <f>IF(W2193&lt;&gt;"",W2193,"")</f>
        <v/>
      </c>
      <c r="AL2193" s="14">
        <f>IF(X2193&lt;&gt;"",X2193,"")</f>
        <v/>
      </c>
      <c r="AM2193" s="14">
        <f>IF(Y2193&lt;&gt;"",Y2193,"")</f>
        <v/>
      </c>
      <c r="AN2193" s="14">
        <f>IF(OR(AL2193="",AM2193=""),"",AL2193-AM2193)</f>
        <v/>
      </c>
      <c r="AO2193">
        <f>IF(AN2193="","",IF(AN2193&gt;0,"Bullish","Bearish"))</f>
        <v/>
      </c>
      <c r="AP2193">
        <f>IF(AO2193="",AP2192,AO2193)</f>
        <v/>
      </c>
      <c r="AQ2193" s="14">
        <f>IF(AB2193&lt;&gt;"",AB2193,"")</f>
        <v/>
      </c>
      <c r="AR2193" s="14">
        <f>IF(AD2193&lt;&gt;"",AD2193,"")</f>
        <v/>
      </c>
      <c r="AS2193">
        <f>IF(AS2192+1=13,1,AS2192+1)</f>
        <v/>
      </c>
      <c r="AT2193">
        <f>IFERROR(IF(SLOPE($AQ$2174:$AQ$2185,$AS$2174:$AS$2185)&gt;0,MIN(3,ABS(SLOPE($AQ$2174:$AQ$2185,$AS$2174:$AS$2185))),IF(SLOPE($AQ$2174:$AQ$2185,$AS$2174:$AS$2185)&lt;-0.5,-0.5,0)),0)</f>
        <v/>
      </c>
      <c r="AU2193">
        <f>IFERROR(IF(SLOPE($AR$2174:$AR$2185,$AS$2174:$AS$2185)&lt;0,MAX(-3,-ABS(SLOPE($AR$2174:$AR$2185,$AS$2174:$AS$2185))),IF(SLOPE($AR$2174:$AR$2185,$AS$2174:$AS$2185)&gt;0.5,0.5,0)),0)</f>
        <v/>
      </c>
      <c r="AV2193">
        <f>($AQ$2186+(AT2193*(AS2193-1)))</f>
        <v/>
      </c>
      <c r="AW2193">
        <f>($AR$2186+(AU2193*(AS2193-1)))</f>
        <v/>
      </c>
      <c r="AX2193">
        <f>IF(AT2193&gt;0,AV2193+AT2193,AV2193)</f>
        <v/>
      </c>
      <c r="AY2193">
        <f>IF(AU2193&lt;0,AW2193+AU2193,AW2193)</f>
        <v/>
      </c>
      <c r="BA2193" s="14">
        <f>IFERROR(AX2193-AQ2193,"")</f>
        <v/>
      </c>
      <c r="BB2193" s="14">
        <f>IFERROR(AY2193-AR2193,"")</f>
        <v/>
      </c>
      <c r="BD2193">
        <f>AH2193</f>
        <v/>
      </c>
      <c r="BE2193">
        <f>AI2193</f>
        <v/>
      </c>
      <c r="BF2193">
        <f>AJ2193</f>
        <v/>
      </c>
      <c r="BG2193" s="14">
        <f>L2193</f>
        <v/>
      </c>
      <c r="BH2193" s="14">
        <f>IF(X2193="","",X2193)</f>
        <v/>
      </c>
      <c r="BI2193" s="14">
        <f>IF(Y2193="","",Y2193)</f>
        <v/>
      </c>
      <c r="BJ2193">
        <f>Z2193</f>
        <v/>
      </c>
      <c r="BK2193">
        <f>AA2193</f>
        <v/>
      </c>
      <c r="BL2193">
        <f>IFERROR(AX2193,"")</f>
        <v/>
      </c>
      <c r="BM2193">
        <f>IFERROR(AY2193,"")</f>
        <v/>
      </c>
    </row>
    <row r="2194" ht="14.25" customHeight="1">
      <c r="A2194">
        <f>ALGLIB_SSA_XAUUSD!AA2194</f>
        <v/>
      </c>
      <c r="B2194">
        <f>IF($A2194="","",INDEX(ALGLIB_SSA_XAUUSD!$B$2:$B$2401,MATCH($A2194,ALGLIB_SSA_XAUUSD!$A$2:$A$2401,1)))</f>
        <v/>
      </c>
      <c r="C2194">
        <f>IF($A2194="","",INDEX(ALGLIB_SSA_XAUUSD!$C$2:$C$2401,MATCH($A2194,ALGLIB_SSA_XAUUSD!$A$2:$A$2401,1)))</f>
        <v/>
      </c>
      <c r="D2194" s="14">
        <f>IF($A2194="","",INT((ROW()-2)/12)+1)</f>
        <v/>
      </c>
      <c r="E2194" s="14">
        <f>IF(AND(E2198&lt;&gt;"",D2198=D2186+1),E2186+(E2198-E2186)*8/12,"")</f>
        <v/>
      </c>
      <c r="F2194" s="14">
        <f>IF(AND(F2198&lt;&gt;"",D2198=D2186+1),F2186+(F2198-F2186)*8/12,"")</f>
        <v/>
      </c>
      <c r="G2194" s="14">
        <f>IF(AND(G2198&lt;&gt;"",D2198=D2186+1),G2186+(G2198-G2186)*8/12,"")</f>
        <v/>
      </c>
      <c r="H2194" s="14">
        <f>IF(AND(H2198&lt;&gt;"",D2198=D2186+1),H2186+(H2198-H2186)*8/12,"")</f>
        <v/>
      </c>
      <c r="I2194" s="14">
        <f>IF(AND(L2198&lt;&gt;"",D2198=D2186+1),I2186+(I2198-I2186)*8/12,"")</f>
        <v/>
      </c>
      <c r="J2194">
        <f>_xlfn.XLOOKUP($A2194,ALGLIB_SSA_XAUUSD!$AA$2:$AA$2401,ALGLIB_SSA_XAUUSD!$P$2:$P$2401,"",0)</f>
        <v/>
      </c>
      <c r="K2194">
        <f>_xlfn.XLOOKUP($A2194,ALGLIB_SSA_XAUUSD!$AA$2:$AA$2401,ALGLIB_SSA_XAUUSD!$Q$2:$Q$2401,"",0)</f>
        <v/>
      </c>
      <c r="L2194">
        <f>_xlfn.XLOOKUP($A2194,ALGLIB_SSA_XAUUSD!$AA$2:$AA$2401,ALGLIB_SSA_XAUUSD!$R$2:$R$2401,"",0)</f>
        <v/>
      </c>
      <c r="M2194">
        <f>_xlfn.XLOOKUP($A2194,ALGLIB_SSA_XAUUSD!$AA$2:$AA$2401,ALGLIB_SSA_XAUUSD!$S$2:$S$2401,"",0)</f>
        <v/>
      </c>
      <c r="N2194">
        <f>_xlfn.XLOOKUP($A2194,ALGLIB_SSA_XAUUSD!$AA$2:$AA$2401,ALGLIB_SSA_XAUUSD!$T$2:$T$2401,"",0)</f>
        <v/>
      </c>
      <c r="O2194">
        <f>_xlfn.XLOOKUP($A2194,ALGLIB_SSA_XAUUSD!$AA$2:$AA$2401,ALGLIB_SSA_XAUUSD!$U$2:$U$2401,"",0)</f>
        <v/>
      </c>
      <c r="P2194">
        <f>_xlfn.XLOOKUP($A2194,ALGLIB_SSA_XAUUSD!$AA$2:$AA$2401,ALGLIB_SSA_XAUUSD!$V$2:$V$2401,"",0)</f>
        <v/>
      </c>
      <c r="S2194">
        <f>A2194</f>
        <v/>
      </c>
      <c r="T2194">
        <f>J2194</f>
        <v/>
      </c>
      <c r="U2194">
        <f>K2194</f>
        <v/>
      </c>
      <c r="V2194" s="14">
        <f>IF($A2194="","",MOD(ROW()-2,12)+1)</f>
        <v/>
      </c>
      <c r="W2194">
        <f>L2194</f>
        <v/>
      </c>
      <c r="X2194" s="14">
        <f>IF(F2194="","",F2194)</f>
        <v/>
      </c>
      <c r="Y2194" s="14">
        <f>IF(G2194="","",G2194)</f>
        <v/>
      </c>
      <c r="Z2194">
        <f>M2194</f>
        <v/>
      </c>
      <c r="AA2194">
        <f>N2194</f>
        <v/>
      </c>
      <c r="AB2194" s="14">
        <f>IF(H2194="","",H2194)</f>
        <v/>
      </c>
      <c r="AC2194">
        <f>O2194</f>
        <v/>
      </c>
      <c r="AD2194" s="14">
        <f>IF(I2194="","",I2194)</f>
        <v/>
      </c>
      <c r="AE2194">
        <f>P2194</f>
        <v/>
      </c>
      <c r="AH2194">
        <f>IF(S2194&lt;&gt;"",S2194,AH2193+900)</f>
        <v/>
      </c>
      <c r="AI2194">
        <f>IF(T2194&lt;&gt;"",T2194,AI2193)</f>
        <v/>
      </c>
      <c r="AJ2194">
        <f>IF(U2194&lt;&gt;"",U2194,AJ2193)</f>
        <v/>
      </c>
      <c r="AK2194">
        <f>IF(W2194&lt;&gt;"",W2194,"")</f>
        <v/>
      </c>
      <c r="AL2194" s="14">
        <f>IF(X2194&lt;&gt;"",X2194,"")</f>
        <v/>
      </c>
      <c r="AM2194" s="14">
        <f>IF(Y2194&lt;&gt;"",Y2194,"")</f>
        <v/>
      </c>
      <c r="AN2194" s="14">
        <f>IF(OR(AL2194="",AM2194=""),"",AL2194-AM2194)</f>
        <v/>
      </c>
      <c r="AO2194">
        <f>IF(AN2194="","",IF(AN2194&gt;0,"Bullish","Bearish"))</f>
        <v/>
      </c>
      <c r="AP2194">
        <f>IF(AO2194="",AP2193,AO2194)</f>
        <v/>
      </c>
      <c r="AQ2194" s="14">
        <f>IF(AB2194&lt;&gt;"",AB2194,"")</f>
        <v/>
      </c>
      <c r="AR2194" s="14">
        <f>IF(AD2194&lt;&gt;"",AD2194,"")</f>
        <v/>
      </c>
      <c r="AS2194">
        <f>IF(AS2193+1=13,1,AS2193+1)</f>
        <v/>
      </c>
      <c r="AT2194">
        <f>IFERROR(IF(SLOPE($AQ$2174:$AQ$2185,$AS$2174:$AS$2185)&gt;0,MIN(3,ABS(SLOPE($AQ$2174:$AQ$2185,$AS$2174:$AS$2185))),IF(SLOPE($AQ$2174:$AQ$2185,$AS$2174:$AS$2185)&lt;-0.5,-0.5,0)),0)</f>
        <v/>
      </c>
      <c r="AU2194">
        <f>IFERROR(IF(SLOPE($AR$2174:$AR$2185,$AS$2174:$AS$2185)&lt;0,MAX(-3,-ABS(SLOPE($AR$2174:$AR$2185,$AS$2174:$AS$2185))),IF(SLOPE($AR$2174:$AR$2185,$AS$2174:$AS$2185)&gt;0.5,0.5,0)),0)</f>
        <v/>
      </c>
      <c r="AV2194">
        <f>($AQ$2186+(AT2194*(AS2194-1)))</f>
        <v/>
      </c>
      <c r="AW2194">
        <f>($AR$2186+(AU2194*(AS2194-1)))</f>
        <v/>
      </c>
      <c r="AX2194">
        <f>IF(AT2194&gt;0,AV2194+AT2194,AV2194)</f>
        <v/>
      </c>
      <c r="AY2194">
        <f>IF(AU2194&lt;0,AW2194+AU2194,AW2194)</f>
        <v/>
      </c>
      <c r="BA2194" s="14">
        <f>IFERROR(AX2194-AQ2194,"")</f>
        <v/>
      </c>
      <c r="BB2194" s="14">
        <f>IFERROR(AY2194-AR2194,"")</f>
        <v/>
      </c>
      <c r="BD2194">
        <f>AH2194</f>
        <v/>
      </c>
      <c r="BE2194">
        <f>AI2194</f>
        <v/>
      </c>
      <c r="BF2194">
        <f>AJ2194</f>
        <v/>
      </c>
      <c r="BG2194" s="14">
        <f>L2194</f>
        <v/>
      </c>
      <c r="BH2194" s="14">
        <f>IF(X2194="","",X2194)</f>
        <v/>
      </c>
      <c r="BI2194" s="14">
        <f>IF(Y2194="","",Y2194)</f>
        <v/>
      </c>
      <c r="BJ2194">
        <f>Z2194</f>
        <v/>
      </c>
      <c r="BK2194">
        <f>AA2194</f>
        <v/>
      </c>
      <c r="BL2194">
        <f>IFERROR(AX2194,"")</f>
        <v/>
      </c>
      <c r="BM2194">
        <f>IFERROR(AY2194,"")</f>
        <v/>
      </c>
    </row>
    <row r="2195" ht="14.25" customHeight="1">
      <c r="A2195">
        <f>ALGLIB_SSA_XAUUSD!AA2195</f>
        <v/>
      </c>
      <c r="B2195">
        <f>IF($A2195="","",INDEX(ALGLIB_SSA_XAUUSD!$B$2:$B$2401,MATCH($A2195,ALGLIB_SSA_XAUUSD!$A$2:$A$2401,1)))</f>
        <v/>
      </c>
      <c r="C2195">
        <f>IF($A2195="","",INDEX(ALGLIB_SSA_XAUUSD!$C$2:$C$2401,MATCH($A2195,ALGLIB_SSA_XAUUSD!$A$2:$A$2401,1)))</f>
        <v/>
      </c>
      <c r="D2195" s="14">
        <f>IF($A2195="","",INT((ROW()-2)/12)+1)</f>
        <v/>
      </c>
      <c r="E2195" s="14">
        <f>IF(AND(E2198&lt;&gt;"",D2198=D2186+1),E2186+(E2198-E2186)*9/12,"")</f>
        <v/>
      </c>
      <c r="F2195" s="14">
        <f>IF(AND(F2198&lt;&gt;"",D2198=D2186+1),F2186+(F2198-F2186)*9/12,"")</f>
        <v/>
      </c>
      <c r="G2195" s="14">
        <f>IF(AND(G2198&lt;&gt;"",D2198=D2186+1),G2186+(G2198-G2186)*9/12,"")</f>
        <v/>
      </c>
      <c r="H2195" s="14">
        <f>IF(AND(H2198&lt;&gt;"",D2198=D2186+1),H2186+(H2198-H2186)*9/12,"")</f>
        <v/>
      </c>
      <c r="I2195" s="14">
        <f>IF(AND(L2198&lt;&gt;"",D2198=D2186+1),I2186+(I2198-I2186)*9/12,"")</f>
        <v/>
      </c>
      <c r="J2195">
        <f>_xlfn.XLOOKUP($A2195,ALGLIB_SSA_XAUUSD!$AA$2:$AA$2401,ALGLIB_SSA_XAUUSD!$P$2:$P$2401,"",0)</f>
        <v/>
      </c>
      <c r="K2195">
        <f>_xlfn.XLOOKUP($A2195,ALGLIB_SSA_XAUUSD!$AA$2:$AA$2401,ALGLIB_SSA_XAUUSD!$Q$2:$Q$2401,"",0)</f>
        <v/>
      </c>
      <c r="L2195">
        <f>_xlfn.XLOOKUP($A2195,ALGLIB_SSA_XAUUSD!$AA$2:$AA$2401,ALGLIB_SSA_XAUUSD!$R$2:$R$2401,"",0)</f>
        <v/>
      </c>
      <c r="M2195">
        <f>_xlfn.XLOOKUP($A2195,ALGLIB_SSA_XAUUSD!$AA$2:$AA$2401,ALGLIB_SSA_XAUUSD!$S$2:$S$2401,"",0)</f>
        <v/>
      </c>
      <c r="N2195">
        <f>_xlfn.XLOOKUP($A2195,ALGLIB_SSA_XAUUSD!$AA$2:$AA$2401,ALGLIB_SSA_XAUUSD!$T$2:$T$2401,"",0)</f>
        <v/>
      </c>
      <c r="O2195">
        <f>_xlfn.XLOOKUP($A2195,ALGLIB_SSA_XAUUSD!$AA$2:$AA$2401,ALGLIB_SSA_XAUUSD!$U$2:$U$2401,"",0)</f>
        <v/>
      </c>
      <c r="P2195">
        <f>_xlfn.XLOOKUP($A2195,ALGLIB_SSA_XAUUSD!$AA$2:$AA$2401,ALGLIB_SSA_XAUUSD!$V$2:$V$2401,"",0)</f>
        <v/>
      </c>
      <c r="S2195">
        <f>A2195</f>
        <v/>
      </c>
      <c r="T2195">
        <f>J2195</f>
        <v/>
      </c>
      <c r="U2195">
        <f>K2195</f>
        <v/>
      </c>
      <c r="V2195" s="14">
        <f>IF($A2195="","",MOD(ROW()-2,12)+1)</f>
        <v/>
      </c>
      <c r="W2195">
        <f>L2195</f>
        <v/>
      </c>
      <c r="X2195" s="14">
        <f>IF(F2195="","",F2195)</f>
        <v/>
      </c>
      <c r="Y2195" s="14">
        <f>IF(G2195="","",G2195)</f>
        <v/>
      </c>
      <c r="Z2195">
        <f>M2195</f>
        <v/>
      </c>
      <c r="AA2195">
        <f>N2195</f>
        <v/>
      </c>
      <c r="AB2195" s="14">
        <f>IF(H2195="","",H2195)</f>
        <v/>
      </c>
      <c r="AC2195">
        <f>O2195</f>
        <v/>
      </c>
      <c r="AD2195" s="14">
        <f>IF(I2195="","",I2195)</f>
        <v/>
      </c>
      <c r="AE2195">
        <f>P2195</f>
        <v/>
      </c>
      <c r="AH2195">
        <f>IF(S2195&lt;&gt;"",S2195,AH2194+900)</f>
        <v/>
      </c>
      <c r="AI2195">
        <f>IF(T2195&lt;&gt;"",T2195,AI2194)</f>
        <v/>
      </c>
      <c r="AJ2195">
        <f>IF(U2195&lt;&gt;"",U2195,AJ2194)</f>
        <v/>
      </c>
      <c r="AK2195">
        <f>IF(W2195&lt;&gt;"",W2195,"")</f>
        <v/>
      </c>
      <c r="AL2195" s="14">
        <f>IF(X2195&lt;&gt;"",X2195,"")</f>
        <v/>
      </c>
      <c r="AM2195" s="14">
        <f>IF(Y2195&lt;&gt;"",Y2195,"")</f>
        <v/>
      </c>
      <c r="AN2195" s="14">
        <f>IF(OR(AL2195="",AM2195=""),"",AL2195-AM2195)</f>
        <v/>
      </c>
      <c r="AO2195">
        <f>IF(AN2195="","",IF(AN2195&gt;0,"Bullish","Bearish"))</f>
        <v/>
      </c>
      <c r="AP2195">
        <f>IF(AO2195="",AP2194,AO2195)</f>
        <v/>
      </c>
      <c r="AQ2195" s="14">
        <f>IF(AB2195&lt;&gt;"",AB2195,"")</f>
        <v/>
      </c>
      <c r="AR2195" s="14">
        <f>IF(AD2195&lt;&gt;"",AD2195,"")</f>
        <v/>
      </c>
      <c r="AS2195">
        <f>IF(AS2194+1=13,1,AS2194+1)</f>
        <v/>
      </c>
      <c r="AT2195">
        <f>IFERROR(IF(SLOPE($AQ$2174:$AQ$2185,$AS$2174:$AS$2185)&gt;0,MIN(3,ABS(SLOPE($AQ$2174:$AQ$2185,$AS$2174:$AS$2185))),IF(SLOPE($AQ$2174:$AQ$2185,$AS$2174:$AS$2185)&lt;-0.5,-0.5,0)),0)</f>
        <v/>
      </c>
      <c r="AU2195">
        <f>IFERROR(IF(SLOPE($AR$2174:$AR$2185,$AS$2174:$AS$2185)&lt;0,MAX(-3,-ABS(SLOPE($AR$2174:$AR$2185,$AS$2174:$AS$2185))),IF(SLOPE($AR$2174:$AR$2185,$AS$2174:$AS$2185)&gt;0.5,0.5,0)),0)</f>
        <v/>
      </c>
      <c r="AV2195">
        <f>($AQ$2186+(AT2195*(AS2195-1)))</f>
        <v/>
      </c>
      <c r="AW2195">
        <f>($AR$2186+(AU2195*(AS2195-1)))</f>
        <v/>
      </c>
      <c r="AX2195">
        <f>IF(AT2195&gt;0,AV2195+AT2195,AV2195)</f>
        <v/>
      </c>
      <c r="AY2195">
        <f>IF(AU2195&lt;0,AW2195+AU2195,AW2195)</f>
        <v/>
      </c>
      <c r="BA2195" s="14">
        <f>IFERROR(AX2195-AQ2195,"")</f>
        <v/>
      </c>
      <c r="BB2195" s="14">
        <f>IFERROR(AY2195-AR2195,"")</f>
        <v/>
      </c>
      <c r="BD2195">
        <f>AH2195</f>
        <v/>
      </c>
      <c r="BE2195">
        <f>AI2195</f>
        <v/>
      </c>
      <c r="BF2195">
        <f>AJ2195</f>
        <v/>
      </c>
      <c r="BG2195" s="14">
        <f>L2195</f>
        <v/>
      </c>
      <c r="BH2195" s="14">
        <f>IF(X2195="","",X2195)</f>
        <v/>
      </c>
      <c r="BI2195" s="14">
        <f>IF(Y2195="","",Y2195)</f>
        <v/>
      </c>
      <c r="BJ2195">
        <f>Z2195</f>
        <v/>
      </c>
      <c r="BK2195">
        <f>AA2195</f>
        <v/>
      </c>
      <c r="BL2195">
        <f>IFERROR(AX2195,"")</f>
        <v/>
      </c>
      <c r="BM2195">
        <f>IFERROR(AY2195,"")</f>
        <v/>
      </c>
    </row>
    <row r="2196" ht="14.25" customHeight="1">
      <c r="A2196">
        <f>ALGLIB_SSA_XAUUSD!AA2196</f>
        <v/>
      </c>
      <c r="B2196">
        <f>IF($A2196="","",INDEX(ALGLIB_SSA_XAUUSD!$B$2:$B$2401,MATCH($A2196,ALGLIB_SSA_XAUUSD!$A$2:$A$2401,1)))</f>
        <v/>
      </c>
      <c r="C2196">
        <f>IF($A2196="","",INDEX(ALGLIB_SSA_XAUUSD!$C$2:$C$2401,MATCH($A2196,ALGLIB_SSA_XAUUSD!$A$2:$A$2401,1)))</f>
        <v/>
      </c>
      <c r="D2196" s="14">
        <f>IF($A2196="","",INT((ROW()-2)/12)+1)</f>
        <v/>
      </c>
      <c r="E2196" s="14">
        <f>IF(AND(E2198&lt;&gt;"",D2198=D2186+1),E2186+(E2198-E2186)*10/12,"")</f>
        <v/>
      </c>
      <c r="F2196" s="14">
        <f>IF(AND(F2198&lt;&gt;"",D2198=D2186+1),F2186+(F2198-F2186)*10/12,"")</f>
        <v/>
      </c>
      <c r="G2196" s="14">
        <f>IF(AND(G2198&lt;&gt;"",D2198=D2186+1),G2186+(G2198-G2186)*10/12,"")</f>
        <v/>
      </c>
      <c r="H2196" s="14">
        <f>IF(AND(H2198&lt;&gt;"",D2198=D2186+1),H2186+(H2198-H2186)*10/12,"")</f>
        <v/>
      </c>
      <c r="I2196" s="14">
        <f>IF(AND(L2198&lt;&gt;"",D2198=D2186+1),I2186+(I2198-I2186)*10/12,"")</f>
        <v/>
      </c>
      <c r="J2196">
        <f>_xlfn.XLOOKUP($A2196,ALGLIB_SSA_XAUUSD!$AA$2:$AA$2401,ALGLIB_SSA_XAUUSD!$P$2:$P$2401,"",0)</f>
        <v/>
      </c>
      <c r="K2196">
        <f>_xlfn.XLOOKUP($A2196,ALGLIB_SSA_XAUUSD!$AA$2:$AA$2401,ALGLIB_SSA_XAUUSD!$Q$2:$Q$2401,"",0)</f>
        <v/>
      </c>
      <c r="L2196">
        <f>_xlfn.XLOOKUP($A2196,ALGLIB_SSA_XAUUSD!$AA$2:$AA$2401,ALGLIB_SSA_XAUUSD!$R$2:$R$2401,"",0)</f>
        <v/>
      </c>
      <c r="M2196">
        <f>_xlfn.XLOOKUP($A2196,ALGLIB_SSA_XAUUSD!$AA$2:$AA$2401,ALGLIB_SSA_XAUUSD!$S$2:$S$2401,"",0)</f>
        <v/>
      </c>
      <c r="N2196">
        <f>_xlfn.XLOOKUP($A2196,ALGLIB_SSA_XAUUSD!$AA$2:$AA$2401,ALGLIB_SSA_XAUUSD!$T$2:$T$2401,"",0)</f>
        <v/>
      </c>
      <c r="O2196">
        <f>_xlfn.XLOOKUP($A2196,ALGLIB_SSA_XAUUSD!$AA$2:$AA$2401,ALGLIB_SSA_XAUUSD!$U$2:$U$2401,"",0)</f>
        <v/>
      </c>
      <c r="P2196">
        <f>_xlfn.XLOOKUP($A2196,ALGLIB_SSA_XAUUSD!$AA$2:$AA$2401,ALGLIB_SSA_XAUUSD!$V$2:$V$2401,"",0)</f>
        <v/>
      </c>
      <c r="S2196">
        <f>A2196</f>
        <v/>
      </c>
      <c r="T2196">
        <f>J2196</f>
        <v/>
      </c>
      <c r="U2196">
        <f>K2196</f>
        <v/>
      </c>
      <c r="V2196" s="14">
        <f>IF($A2196="","",MOD(ROW()-2,12)+1)</f>
        <v/>
      </c>
      <c r="W2196">
        <f>L2196</f>
        <v/>
      </c>
      <c r="X2196" s="14">
        <f>IF(F2196="","",F2196)</f>
        <v/>
      </c>
      <c r="Y2196" s="14">
        <f>IF(G2196="","",G2196)</f>
        <v/>
      </c>
      <c r="Z2196">
        <f>M2196</f>
        <v/>
      </c>
      <c r="AA2196">
        <f>N2196</f>
        <v/>
      </c>
      <c r="AB2196" s="14">
        <f>IF(H2196="","",H2196)</f>
        <v/>
      </c>
      <c r="AC2196">
        <f>O2196</f>
        <v/>
      </c>
      <c r="AD2196" s="14">
        <f>IF(I2196="","",I2196)</f>
        <v/>
      </c>
      <c r="AE2196">
        <f>P2196</f>
        <v/>
      </c>
      <c r="AH2196">
        <f>IF(S2196&lt;&gt;"",S2196,AH2195+900)</f>
        <v/>
      </c>
      <c r="AI2196">
        <f>IF(T2196&lt;&gt;"",T2196,AI2195)</f>
        <v/>
      </c>
      <c r="AJ2196">
        <f>IF(U2196&lt;&gt;"",U2196,AJ2195)</f>
        <v/>
      </c>
      <c r="AK2196">
        <f>IF(W2196&lt;&gt;"",W2196,"")</f>
        <v/>
      </c>
      <c r="AL2196" s="14">
        <f>IF(X2196&lt;&gt;"",X2196,"")</f>
        <v/>
      </c>
      <c r="AM2196" s="14">
        <f>IF(Y2196&lt;&gt;"",Y2196,"")</f>
        <v/>
      </c>
      <c r="AN2196" s="14">
        <f>IF(OR(AL2196="",AM2196=""),"",AL2196-AM2196)</f>
        <v/>
      </c>
      <c r="AO2196">
        <f>IF(AN2196="","",IF(AN2196&gt;0,"Bullish","Bearish"))</f>
        <v/>
      </c>
      <c r="AP2196">
        <f>IF(AO2196="",AP2195,AO2196)</f>
        <v/>
      </c>
      <c r="AQ2196" s="14">
        <f>IF(AB2196&lt;&gt;"",AB2196,"")</f>
        <v/>
      </c>
      <c r="AR2196" s="14">
        <f>IF(AD2196&lt;&gt;"",AD2196,"")</f>
        <v/>
      </c>
      <c r="AS2196">
        <f>IF(AS2195+1=13,1,AS2195+1)</f>
        <v/>
      </c>
      <c r="AT2196">
        <f>IFERROR(IF(SLOPE($AQ$2174:$AQ$2185,$AS$2174:$AS$2185)&gt;0,MIN(3,ABS(SLOPE($AQ$2174:$AQ$2185,$AS$2174:$AS$2185))),IF(SLOPE($AQ$2174:$AQ$2185,$AS$2174:$AS$2185)&lt;-0.5,-0.5,0)),0)</f>
        <v/>
      </c>
      <c r="AU2196">
        <f>IFERROR(IF(SLOPE($AR$2174:$AR$2185,$AS$2174:$AS$2185)&lt;0,MAX(-3,-ABS(SLOPE($AR$2174:$AR$2185,$AS$2174:$AS$2185))),IF(SLOPE($AR$2174:$AR$2185,$AS$2174:$AS$2185)&gt;0.5,0.5,0)),0)</f>
        <v/>
      </c>
      <c r="AV2196">
        <f>($AQ$2186+(AT2196*(AS2196-1)))</f>
        <v/>
      </c>
      <c r="AW2196">
        <f>($AR$2186+(AU2196*(AS2196-1)))</f>
        <v/>
      </c>
      <c r="AX2196">
        <f>IF(AT2196&gt;0,AV2196+AT2196,AV2196)</f>
        <v/>
      </c>
      <c r="AY2196">
        <f>IF(AU2196&lt;0,AW2196+AU2196,AW2196)</f>
        <v/>
      </c>
      <c r="BA2196" s="14">
        <f>IFERROR(AX2196-AQ2196,"")</f>
        <v/>
      </c>
      <c r="BB2196" s="14">
        <f>IFERROR(AY2196-AR2196,"")</f>
        <v/>
      </c>
      <c r="BD2196">
        <f>AH2196</f>
        <v/>
      </c>
      <c r="BE2196">
        <f>AI2196</f>
        <v/>
      </c>
      <c r="BF2196">
        <f>AJ2196</f>
        <v/>
      </c>
      <c r="BG2196" s="14">
        <f>L2196</f>
        <v/>
      </c>
      <c r="BH2196" s="14">
        <f>IF(X2196="","",X2196)</f>
        <v/>
      </c>
      <c r="BI2196" s="14">
        <f>IF(Y2196="","",Y2196)</f>
        <v/>
      </c>
      <c r="BJ2196">
        <f>Z2196</f>
        <v/>
      </c>
      <c r="BK2196">
        <f>AA2196</f>
        <v/>
      </c>
      <c r="BL2196">
        <f>IFERROR(AX2196,"")</f>
        <v/>
      </c>
      <c r="BM2196">
        <f>IFERROR(AY2196,"")</f>
        <v/>
      </c>
    </row>
    <row r="2197" ht="14.25" customHeight="1">
      <c r="A2197">
        <f>ALGLIB_SSA_XAUUSD!AA2197</f>
        <v/>
      </c>
      <c r="B2197">
        <f>IF($A2197="","",INDEX(ALGLIB_SSA_XAUUSD!$B$2:$B$2401,MATCH($A2197,ALGLIB_SSA_XAUUSD!$A$2:$A$2401,1)))</f>
        <v/>
      </c>
      <c r="C2197">
        <f>IF($A2197="","",INDEX(ALGLIB_SSA_XAUUSD!$C$2:$C$2401,MATCH($A2197,ALGLIB_SSA_XAUUSD!$A$2:$A$2401,1)))</f>
        <v/>
      </c>
      <c r="D2197" s="14">
        <f>IF($A2197="","",INT((ROW()-2)/12)+1)</f>
        <v/>
      </c>
      <c r="E2197" s="14">
        <f>IF(AND(E2198&lt;&gt;"",D2198=D2186+1),E2186+(E2198-E2186)*11/12,"")</f>
        <v/>
      </c>
      <c r="F2197" s="14">
        <f>IF(AND(F2198&lt;&gt;"",D2198=D2186+1),F2186+(F2198-F2186)*11/12,"")</f>
        <v/>
      </c>
      <c r="G2197" s="14">
        <f>IF(AND(G2198&lt;&gt;"",D2198=D2186+1),G2186+(G2198-G2186)*11/12,"")</f>
        <v/>
      </c>
      <c r="H2197" s="14">
        <f>IF(AND(H2198&lt;&gt;"",D2198=D2186+1),H2186+(H2198-H2186)*11/12,"")</f>
        <v/>
      </c>
      <c r="I2197" s="14">
        <f>IF(AND(L2198&lt;&gt;"",D2198=D2186+1),I2186+(I2198-I2186)*11/12,"")</f>
        <v/>
      </c>
      <c r="J2197">
        <f>_xlfn.XLOOKUP($A2197,ALGLIB_SSA_XAUUSD!$AA$2:$AA$2401,ALGLIB_SSA_XAUUSD!$P$2:$P$2401,"",0)</f>
        <v/>
      </c>
      <c r="K2197">
        <f>_xlfn.XLOOKUP($A2197,ALGLIB_SSA_XAUUSD!$AA$2:$AA$2401,ALGLIB_SSA_XAUUSD!$Q$2:$Q$2401,"",0)</f>
        <v/>
      </c>
      <c r="L2197">
        <f>_xlfn.XLOOKUP($A2197,ALGLIB_SSA_XAUUSD!$AA$2:$AA$2401,ALGLIB_SSA_XAUUSD!$R$2:$R$2401,"",0)</f>
        <v/>
      </c>
      <c r="M2197">
        <f>_xlfn.XLOOKUP($A2197,ALGLIB_SSA_XAUUSD!$AA$2:$AA$2401,ALGLIB_SSA_XAUUSD!$S$2:$S$2401,"",0)</f>
        <v/>
      </c>
      <c r="N2197">
        <f>_xlfn.XLOOKUP($A2197,ALGLIB_SSA_XAUUSD!$AA$2:$AA$2401,ALGLIB_SSA_XAUUSD!$T$2:$T$2401,"",0)</f>
        <v/>
      </c>
      <c r="O2197">
        <f>_xlfn.XLOOKUP($A2197,ALGLIB_SSA_XAUUSD!$AA$2:$AA$2401,ALGLIB_SSA_XAUUSD!$U$2:$U$2401,"",0)</f>
        <v/>
      </c>
      <c r="P2197">
        <f>_xlfn.XLOOKUP($A2197,ALGLIB_SSA_XAUUSD!$AA$2:$AA$2401,ALGLIB_SSA_XAUUSD!$V$2:$V$2401,"",0)</f>
        <v/>
      </c>
      <c r="S2197">
        <f>A2197</f>
        <v/>
      </c>
      <c r="T2197">
        <f>J2197</f>
        <v/>
      </c>
      <c r="U2197">
        <f>K2197</f>
        <v/>
      </c>
      <c r="V2197" s="14">
        <f>IF($A2197="","",MOD(ROW()-2,12)+1)</f>
        <v/>
      </c>
      <c r="W2197">
        <f>L2197</f>
        <v/>
      </c>
      <c r="X2197" s="14">
        <f>IF(F2197="","",F2197)</f>
        <v/>
      </c>
      <c r="Y2197" s="14">
        <f>IF(G2197="","",G2197)</f>
        <v/>
      </c>
      <c r="Z2197">
        <f>M2197</f>
        <v/>
      </c>
      <c r="AA2197">
        <f>N2197</f>
        <v/>
      </c>
      <c r="AB2197" s="14">
        <f>IF(H2197="","",H2197)</f>
        <v/>
      </c>
      <c r="AC2197">
        <f>O2197</f>
        <v/>
      </c>
      <c r="AD2197" s="14">
        <f>IF(I2197="","",I2197)</f>
        <v/>
      </c>
      <c r="AE2197">
        <f>P2197</f>
        <v/>
      </c>
      <c r="AH2197">
        <f>IF(S2197&lt;&gt;"",S2197,AH2196+900)</f>
        <v/>
      </c>
      <c r="AI2197">
        <f>IF(T2197&lt;&gt;"",T2197,AI2196)</f>
        <v/>
      </c>
      <c r="AJ2197">
        <f>IF(U2197&lt;&gt;"",U2197,AJ2196)</f>
        <v/>
      </c>
      <c r="AK2197">
        <f>IF(W2197&lt;&gt;"",W2197,"")</f>
        <v/>
      </c>
      <c r="AL2197" s="14">
        <f>IF(X2197&lt;&gt;"",X2197,"")</f>
        <v/>
      </c>
      <c r="AM2197" s="14">
        <f>IF(Y2197&lt;&gt;"",Y2197,"")</f>
        <v/>
      </c>
      <c r="AN2197" s="14">
        <f>IF(OR(AL2197="",AM2197=""),"",AL2197-AM2197)</f>
        <v/>
      </c>
      <c r="AO2197">
        <f>IF(AN2197="","",IF(AN2197&gt;0,"Bullish","Bearish"))</f>
        <v/>
      </c>
      <c r="AP2197">
        <f>IF(AO2197="",AP2196,AO2197)</f>
        <v/>
      </c>
      <c r="AQ2197" s="14">
        <f>IF(AB2197&lt;&gt;"",AB2197,"")</f>
        <v/>
      </c>
      <c r="AR2197" s="14">
        <f>IF(AD2197&lt;&gt;"",AD2197,"")</f>
        <v/>
      </c>
      <c r="AS2197">
        <f>IF(AS2196+1=13,1,AS2196+1)</f>
        <v/>
      </c>
      <c r="AT2197">
        <f>IFERROR(IF(SLOPE($AQ$2174:$AQ$2185,$AS$2174:$AS$2185)&gt;0,MIN(3,ABS(SLOPE($AQ$2174:$AQ$2185,$AS$2174:$AS$2185))),IF(SLOPE($AQ$2174:$AQ$2185,$AS$2174:$AS$2185)&lt;-0.5,-0.5,0)),0)</f>
        <v/>
      </c>
      <c r="AU2197">
        <f>IFERROR(IF(SLOPE($AR$2174:$AR$2185,$AS$2174:$AS$2185)&lt;0,MAX(-3,-ABS(SLOPE($AR$2174:$AR$2185,$AS$2174:$AS$2185))),IF(SLOPE($AR$2174:$AR$2185,$AS$2174:$AS$2185)&gt;0.5,0.5,0)),0)</f>
        <v/>
      </c>
      <c r="AV2197">
        <f>($AQ$2186+(AT2197*(AS2197-1)))</f>
        <v/>
      </c>
      <c r="AW2197">
        <f>($AR$2186+(AU2197*(AS2197-1)))</f>
        <v/>
      </c>
      <c r="AX2197">
        <f>IF(AT2197&gt;0,AV2197+AT2197,AV2197)</f>
        <v/>
      </c>
      <c r="AY2197">
        <f>IF(AU2197&lt;0,AW2197+AU2197,AW2197)</f>
        <v/>
      </c>
      <c r="BA2197" s="14">
        <f>IFERROR(AX2197-AQ2197,"")</f>
        <v/>
      </c>
      <c r="BB2197" s="14">
        <f>IFERROR(AY2197-AR2197,"")</f>
        <v/>
      </c>
      <c r="BD2197">
        <f>AH2197</f>
        <v/>
      </c>
      <c r="BE2197">
        <f>AI2197</f>
        <v/>
      </c>
      <c r="BF2197">
        <f>AJ2197</f>
        <v/>
      </c>
      <c r="BG2197" s="14">
        <f>L2197</f>
        <v/>
      </c>
      <c r="BH2197" s="14">
        <f>IF(X2197="","",X2197)</f>
        <v/>
      </c>
      <c r="BI2197" s="14">
        <f>IF(Y2197="","",Y2197)</f>
        <v/>
      </c>
      <c r="BJ2197">
        <f>Z2197</f>
        <v/>
      </c>
      <c r="BK2197">
        <f>AA2197</f>
        <v/>
      </c>
      <c r="BL2197">
        <f>IFERROR(AX2197,"")</f>
        <v/>
      </c>
      <c r="BM2197">
        <f>IFERROR(AY2197,"")</f>
        <v/>
      </c>
    </row>
    <row r="2198" ht="14.25" customHeight="1">
      <c r="A2198">
        <f>ALGLIB_SSA_XAUUSD!AA2198</f>
        <v/>
      </c>
      <c r="B2198">
        <f>IF($A2198="","",INDEX(ALGLIB_SSA_XAUUSD!$B$2:$B$2401,MATCH($A2198,ALGLIB_SSA_XAUUSD!$A$2:$A$2401,1)))</f>
        <v/>
      </c>
      <c r="C2198">
        <f>IF($A2198="","",INDEX(ALGLIB_SSA_XAUUSD!$C$2:$C$2401,MATCH($A2198,ALGLIB_SSA_XAUUSD!$A$2:$A$2401,1)))</f>
        <v/>
      </c>
      <c r="D2198" s="14">
        <f>IF($A2198="","",INT((ROW()-2)/12)+1)</f>
        <v/>
      </c>
      <c r="E2198" s="14">
        <f>IF($A2198="","",INDEX(ALGLIB_SSA_XAUUSD!$D$2:$D$2401,MATCH($A2198,ALGLIB_SSA_XAUUSD!$A$2:$A$2401,1)))</f>
        <v/>
      </c>
      <c r="F2198" s="14">
        <f>IF($A2198="","",INDEX(ALGLIB_SSA_XAUUSD!$E$2:$E$2401,MATCH($A2198,ALGLIB_SSA_XAUUSD!$A$2:$A$2401,1)))</f>
        <v/>
      </c>
      <c r="G2198" s="14">
        <f>IF($A2198="","",INDEX(ALGLIB_SSA_XAUUSD!$F$2:$F$2401,MATCH($A2198,ALGLIB_SSA_XAUUSD!$A$2:$A$2401,1)))</f>
        <v/>
      </c>
      <c r="H2198" s="14">
        <f>IF($A2198="","",INDEX(ALGLIB_SSA_XAUUSD!$G$2:$G$2401,MATCH($A2198,ALGLIB_SSA_XAUUSD!$A$2:$A$2401,1)))</f>
        <v/>
      </c>
      <c r="I2198" s="14">
        <f>IF($A2198="","",INDEX(ALGLIB_SSA_XAUUSD!$H$2:$H$2401,MATCH($A2198,ALGLIB_SSA_XAUUSD!$A$2:$A$2401,1)))</f>
        <v/>
      </c>
      <c r="J2198">
        <f>_xlfn.XLOOKUP($A2198,ALGLIB_SSA_XAUUSD!$AA$2:$AA$2401,ALGLIB_SSA_XAUUSD!$P$2:$P$2401,"",0)</f>
        <v/>
      </c>
      <c r="K2198">
        <f>_xlfn.XLOOKUP($A2198,ALGLIB_SSA_XAUUSD!$AA$2:$AA$2401,ALGLIB_SSA_XAUUSD!$Q$2:$Q$2401,"",0)</f>
        <v/>
      </c>
      <c r="L2198">
        <f>_xlfn.XLOOKUP($A2198,ALGLIB_SSA_XAUUSD!$AA$2:$AA$2401,ALGLIB_SSA_XAUUSD!$R$2:$R$2401,"",0)</f>
        <v/>
      </c>
      <c r="M2198">
        <f>_xlfn.XLOOKUP($A2198,ALGLIB_SSA_XAUUSD!$AA$2:$AA$2401,ALGLIB_SSA_XAUUSD!$S$2:$S$2401,"",0)</f>
        <v/>
      </c>
      <c r="N2198">
        <f>_xlfn.XLOOKUP($A2198,ALGLIB_SSA_XAUUSD!$AA$2:$AA$2401,ALGLIB_SSA_XAUUSD!$T$2:$T$2401,"",0)</f>
        <v/>
      </c>
      <c r="O2198">
        <f>_xlfn.XLOOKUP($A2198,ALGLIB_SSA_XAUUSD!$AA$2:$AA$2401,ALGLIB_SSA_XAUUSD!$U$2:$U$2401,"",0)</f>
        <v/>
      </c>
      <c r="P2198">
        <f>_xlfn.XLOOKUP($A2198,ALGLIB_SSA_XAUUSD!$AA$2:$AA$2401,ALGLIB_SSA_XAUUSD!$V$2:$V$2401,"",0)</f>
        <v/>
      </c>
      <c r="S2198">
        <f>A2198</f>
        <v/>
      </c>
      <c r="T2198">
        <f>J2198</f>
        <v/>
      </c>
      <c r="U2198">
        <f>K2198</f>
        <v/>
      </c>
      <c r="V2198" s="14">
        <f>IF($A2198="","",MOD(ROW()-2,12)+1)</f>
        <v/>
      </c>
      <c r="W2198">
        <f>L2198</f>
        <v/>
      </c>
      <c r="X2198" s="14">
        <f>IF(F2198="","",F2198)</f>
        <v/>
      </c>
      <c r="Y2198" s="14">
        <f>IF(G2198="","",G2198)</f>
        <v/>
      </c>
      <c r="Z2198">
        <f>M2198</f>
        <v/>
      </c>
      <c r="AA2198">
        <f>N2198</f>
        <v/>
      </c>
      <c r="AB2198" s="14">
        <f>IF(H2198="","",H2198)</f>
        <v/>
      </c>
      <c r="AC2198">
        <f>O2198</f>
        <v/>
      </c>
      <c r="AD2198" s="14">
        <f>IF(I2198="","",I2198)</f>
        <v/>
      </c>
      <c r="AE2198">
        <f>P2198</f>
        <v/>
      </c>
      <c r="AH2198">
        <f>IF(S2198&lt;&gt;"",S2198,AH2197+900)</f>
        <v/>
      </c>
      <c r="AI2198">
        <f>IF(T2198&lt;&gt;"",T2198,AI2197)</f>
        <v/>
      </c>
      <c r="AJ2198">
        <f>IF(U2198&lt;&gt;"",U2198,AJ2197)</f>
        <v/>
      </c>
      <c r="AK2198">
        <f>IF(W2198&lt;&gt;"",W2198,"")</f>
        <v/>
      </c>
      <c r="AL2198" s="14">
        <f>IF(X2198&lt;&gt;"",X2198,"")</f>
        <v/>
      </c>
      <c r="AM2198" s="14">
        <f>IF(Y2198&lt;&gt;"",Y2198,"")</f>
        <v/>
      </c>
      <c r="AN2198" s="14">
        <f>IF(OR(AL2198="",AM2198=""),"",AL2198-AM2198)</f>
        <v/>
      </c>
      <c r="AO2198">
        <f>IF(AN2198="","",IF(AN2198&gt;0,"Bullish","Bearish"))</f>
        <v/>
      </c>
      <c r="AP2198">
        <f>IF(AO2198="",AP2197,AO2198)</f>
        <v/>
      </c>
      <c r="AQ2198" s="14">
        <f>IF(AB2198&lt;&gt;"",AB2198,"")</f>
        <v/>
      </c>
      <c r="AR2198" s="14">
        <f>IF(AD2198&lt;&gt;"",AD2198,"")</f>
        <v/>
      </c>
      <c r="AS2198">
        <f>IF(AS2197+1=13,1,AS2197+1)</f>
        <v/>
      </c>
      <c r="AT2198">
        <f>IFERROR(IF(SLOPE($AQ$2186:$AQ$2197,$AS$2186:$AS$2197)&gt;0,MIN(3,ABS(SLOPE($AQ$2186:$AQ$2197,$AS$2186:$AS$2197))),IF(SLOPE($AQ$2186:$AQ$2197,$AS$2186:$AS$2197)&lt;-0.5,-0.5,0)),0)</f>
        <v/>
      </c>
      <c r="AU2198">
        <f>IFERROR(IF(SLOPE($AR$2186:$AR$2197,$AS$2186:$AS$2197)&lt;0,MAX(-3,-ABS(SLOPE($AR$2186:$AR$2197,$AS$2186:$AS$2197))),IF(SLOPE($AR$2186:$AR$2197,$AS$2186:$AS$2197)&gt;0.5,0.5,0)),0)</f>
        <v/>
      </c>
      <c r="AV2198">
        <f>($AQ$2198+(AT2198*(AS2198-1)))</f>
        <v/>
      </c>
      <c r="AW2198">
        <f>($AR$2198+(AU2198*(AS2198-1)))</f>
        <v/>
      </c>
      <c r="AX2198">
        <f>IF(AT2198&gt;0,AV2198+AT2198,AV2198)</f>
        <v/>
      </c>
      <c r="AY2198">
        <f>IF(AU2198&lt;0,AW2198+AU2198,AW2198)</f>
        <v/>
      </c>
      <c r="BA2198" s="14">
        <f>IFERROR(AX2198-AQ2198,"")</f>
        <v/>
      </c>
      <c r="BB2198" s="14">
        <f>IFERROR(AY2198-AR2198,"")</f>
        <v/>
      </c>
      <c r="BD2198">
        <f>AH2198</f>
        <v/>
      </c>
      <c r="BE2198">
        <f>AI2198</f>
        <v/>
      </c>
      <c r="BF2198">
        <f>AJ2198</f>
        <v/>
      </c>
      <c r="BG2198" s="14">
        <f>L2198</f>
        <v/>
      </c>
      <c r="BH2198" s="14">
        <f>IF(X2198="","",X2198)</f>
        <v/>
      </c>
      <c r="BI2198" s="14">
        <f>IF(Y2198="","",Y2198)</f>
        <v/>
      </c>
      <c r="BJ2198">
        <f>Z2198</f>
        <v/>
      </c>
      <c r="BK2198">
        <f>AA2198</f>
        <v/>
      </c>
      <c r="BL2198">
        <f>IFERROR(AX2198,"")</f>
        <v/>
      </c>
      <c r="BM2198">
        <f>IFERROR(AY2198,"")</f>
        <v/>
      </c>
    </row>
    <row r="2199" ht="14.25" customHeight="1">
      <c r="A2199">
        <f>ALGLIB_SSA_XAUUSD!AA2199</f>
        <v/>
      </c>
      <c r="B2199">
        <f>IF($A2199="","",INDEX(ALGLIB_SSA_XAUUSD!$B$2:$B$2401,MATCH($A2199,ALGLIB_SSA_XAUUSD!$A$2:$A$2401,1)))</f>
        <v/>
      </c>
      <c r="C2199">
        <f>IF($A2199="","",INDEX(ALGLIB_SSA_XAUUSD!$C$2:$C$2401,MATCH($A2199,ALGLIB_SSA_XAUUSD!$A$2:$A$2401,1)))</f>
        <v/>
      </c>
      <c r="D2199" s="14">
        <f>IF($A2199="","",INT((ROW()-2)/12)+1)</f>
        <v/>
      </c>
      <c r="E2199" s="14">
        <f>IF(AND(E2210&lt;&gt;"",D2210=D2198+1),E2198+(E2210-E2198)*1/12,"")</f>
        <v/>
      </c>
      <c r="F2199" s="14">
        <f>IF(AND(F2210&lt;&gt;"",D2210=D2198+1),F2198+(F2210-F2198)*1/12,"")</f>
        <v/>
      </c>
      <c r="G2199" s="14">
        <f>IF(AND(G2210&lt;&gt;"",D2210=D2198+1),G2198+(G2210-G2198)*1/12,"")</f>
        <v/>
      </c>
      <c r="H2199" s="14">
        <f>IF(AND(H2210&lt;&gt;"",D2210=D2198+1),H2198+(H2210-H2198)*1/12,"")</f>
        <v/>
      </c>
      <c r="I2199" s="14">
        <f>IF(AND(L2210&lt;&gt;"",D2210=D2198+1),I2198+(I2210-I2198)*1/12,"")</f>
        <v/>
      </c>
      <c r="J2199">
        <f>_xlfn.XLOOKUP($A2199,ALGLIB_SSA_XAUUSD!$AA$2:$AA$2401,ALGLIB_SSA_XAUUSD!$P$2:$P$2401,"",0)</f>
        <v/>
      </c>
      <c r="K2199">
        <f>_xlfn.XLOOKUP($A2199,ALGLIB_SSA_XAUUSD!$AA$2:$AA$2401,ALGLIB_SSA_XAUUSD!$Q$2:$Q$2401,"",0)</f>
        <v/>
      </c>
      <c r="L2199">
        <f>_xlfn.XLOOKUP($A2199,ALGLIB_SSA_XAUUSD!$AA$2:$AA$2401,ALGLIB_SSA_XAUUSD!$R$2:$R$2401,"",0)</f>
        <v/>
      </c>
      <c r="M2199">
        <f>_xlfn.XLOOKUP($A2199,ALGLIB_SSA_XAUUSD!$AA$2:$AA$2401,ALGLIB_SSA_XAUUSD!$S$2:$S$2401,"",0)</f>
        <v/>
      </c>
      <c r="N2199">
        <f>_xlfn.XLOOKUP($A2199,ALGLIB_SSA_XAUUSD!$AA$2:$AA$2401,ALGLIB_SSA_XAUUSD!$T$2:$T$2401,"",0)</f>
        <v/>
      </c>
      <c r="O2199">
        <f>_xlfn.XLOOKUP($A2199,ALGLIB_SSA_XAUUSD!$AA$2:$AA$2401,ALGLIB_SSA_XAUUSD!$U$2:$U$2401,"",0)</f>
        <v/>
      </c>
      <c r="P2199">
        <f>_xlfn.XLOOKUP($A2199,ALGLIB_SSA_XAUUSD!$AA$2:$AA$2401,ALGLIB_SSA_XAUUSD!$V$2:$V$2401,"",0)</f>
        <v/>
      </c>
      <c r="S2199">
        <f>A2199</f>
        <v/>
      </c>
      <c r="T2199">
        <f>J2199</f>
        <v/>
      </c>
      <c r="U2199">
        <f>K2199</f>
        <v/>
      </c>
      <c r="V2199" s="14">
        <f>IF($A2199="","",MOD(ROW()-2,12)+1)</f>
        <v/>
      </c>
      <c r="W2199">
        <f>L2199</f>
        <v/>
      </c>
      <c r="X2199" s="14">
        <f>IF(F2199="","",F2199)</f>
        <v/>
      </c>
      <c r="Y2199" s="14">
        <f>IF(G2199="","",G2199)</f>
        <v/>
      </c>
      <c r="Z2199">
        <f>M2199</f>
        <v/>
      </c>
      <c r="AA2199">
        <f>N2199</f>
        <v/>
      </c>
      <c r="AB2199" s="14">
        <f>IF(H2199="","",H2199)</f>
        <v/>
      </c>
      <c r="AC2199">
        <f>O2199</f>
        <v/>
      </c>
      <c r="AD2199" s="14">
        <f>IF(I2199="","",I2199)</f>
        <v/>
      </c>
      <c r="AE2199">
        <f>P2199</f>
        <v/>
      </c>
      <c r="AH2199">
        <f>IF(S2199&lt;&gt;"",S2199,AH2198+900)</f>
        <v/>
      </c>
      <c r="AI2199">
        <f>IF(T2199&lt;&gt;"",T2199,AI2198)</f>
        <v/>
      </c>
      <c r="AJ2199">
        <f>IF(U2199&lt;&gt;"",U2199,AJ2198)</f>
        <v/>
      </c>
      <c r="AK2199">
        <f>IF(W2199&lt;&gt;"",W2199,"")</f>
        <v/>
      </c>
      <c r="AL2199" s="14">
        <f>IF(X2199&lt;&gt;"",X2199,"")</f>
        <v/>
      </c>
      <c r="AM2199" s="14">
        <f>IF(Y2199&lt;&gt;"",Y2199,"")</f>
        <v/>
      </c>
      <c r="AN2199" s="14">
        <f>IF(OR(AL2199="",AM2199=""),"",AL2199-AM2199)</f>
        <v/>
      </c>
      <c r="AO2199">
        <f>IF(AN2199="","",IF(AN2199&gt;0,"Bullish","Bearish"))</f>
        <v/>
      </c>
      <c r="AP2199">
        <f>IF(AO2199="",AP2198,AO2199)</f>
        <v/>
      </c>
      <c r="AQ2199" s="14">
        <f>IF(AB2199&lt;&gt;"",AB2199,"")</f>
        <v/>
      </c>
      <c r="AR2199" s="14">
        <f>IF(AD2199&lt;&gt;"",AD2199,"")</f>
        <v/>
      </c>
      <c r="AS2199">
        <f>IF(AS2198+1=13,1,AS2198+1)</f>
        <v/>
      </c>
      <c r="AT2199">
        <f>IFERROR(IF(SLOPE($AQ$2186:$AQ$2197,$AS$2186:$AS$2197)&gt;0,MIN(3,ABS(SLOPE($AQ$2186:$AQ$2197,$AS$2186:$AS$2197))),IF(SLOPE($AQ$2186:$AQ$2197,$AS$2186:$AS$2197)&lt;-0.5,-0.5,0)),0)</f>
        <v/>
      </c>
      <c r="AU2199">
        <f>IFERROR(IF(SLOPE($AR$2186:$AR$2197,$AS$2186:$AS$2197)&lt;0,MAX(-3,-ABS(SLOPE($AR$2186:$AR$2197,$AS$2186:$AS$2197))),IF(SLOPE($AR$2186:$AR$2197,$AS$2186:$AS$2197)&gt;0.5,0.5,0)),0)</f>
        <v/>
      </c>
      <c r="AV2199">
        <f>($AQ$2198+(AT2199*(AS2199-1)))</f>
        <v/>
      </c>
      <c r="AW2199">
        <f>($AR$2198+(AU2199*(AS2199-1)))</f>
        <v/>
      </c>
      <c r="AX2199">
        <f>IF(AT2199&gt;0,AV2199+AT2199,AV2199)</f>
        <v/>
      </c>
      <c r="AY2199">
        <f>IF(AU2199&lt;0,AW2199+AU2199,AW2199)</f>
        <v/>
      </c>
      <c r="BA2199" s="14">
        <f>IFERROR(AX2199-AQ2199,"")</f>
        <v/>
      </c>
      <c r="BB2199" s="14">
        <f>IFERROR(AY2199-AR2199,"")</f>
        <v/>
      </c>
      <c r="BD2199">
        <f>AH2199</f>
        <v/>
      </c>
      <c r="BE2199">
        <f>AI2199</f>
        <v/>
      </c>
      <c r="BF2199">
        <f>AJ2199</f>
        <v/>
      </c>
      <c r="BG2199" s="14">
        <f>L2199</f>
        <v/>
      </c>
      <c r="BH2199" s="14">
        <f>IF(X2199="","",X2199)</f>
        <v/>
      </c>
      <c r="BI2199" s="14">
        <f>IF(Y2199="","",Y2199)</f>
        <v/>
      </c>
      <c r="BJ2199">
        <f>Z2199</f>
        <v/>
      </c>
      <c r="BK2199">
        <f>AA2199</f>
        <v/>
      </c>
      <c r="BL2199">
        <f>IFERROR(AX2199,"")</f>
        <v/>
      </c>
      <c r="BM2199">
        <f>IFERROR(AY2199,"")</f>
        <v/>
      </c>
    </row>
    <row r="2200" ht="14.25" customHeight="1">
      <c r="A2200">
        <f>ALGLIB_SSA_XAUUSD!AA2200</f>
        <v/>
      </c>
      <c r="B2200">
        <f>IF($A2200="","",INDEX(ALGLIB_SSA_XAUUSD!$B$2:$B$2401,MATCH($A2200,ALGLIB_SSA_XAUUSD!$A$2:$A$2401,1)))</f>
        <v/>
      </c>
      <c r="C2200">
        <f>IF($A2200="","",INDEX(ALGLIB_SSA_XAUUSD!$C$2:$C$2401,MATCH($A2200,ALGLIB_SSA_XAUUSD!$A$2:$A$2401,1)))</f>
        <v/>
      </c>
      <c r="D2200" s="14">
        <f>IF($A2200="","",INT((ROW()-2)/12)+1)</f>
        <v/>
      </c>
      <c r="E2200" s="14">
        <f>IF(AND(E2210&lt;&gt;"",D2210=D2198+1),E2198+(E2210-E2198)*2/12,"")</f>
        <v/>
      </c>
      <c r="F2200" s="14">
        <f>IF(AND(F2210&lt;&gt;"",D2210=D2198+1),F2198+(F2210-F2198)*2/12,"")</f>
        <v/>
      </c>
      <c r="G2200" s="14">
        <f>IF(AND(G2210&lt;&gt;"",D2210=D2198+1),G2198+(G2210-G2198)*2/12,"")</f>
        <v/>
      </c>
      <c r="H2200" s="14">
        <f>IF(AND(H2210&lt;&gt;"",D2210=D2198+1),H2198+(H2210-H2198)*2/12,"")</f>
        <v/>
      </c>
      <c r="I2200" s="14">
        <f>IF(AND(L2210&lt;&gt;"",D2210=D2198+1),I2198+(I2210-I2198)*2/12,"")</f>
        <v/>
      </c>
      <c r="J2200">
        <f>_xlfn.XLOOKUP($A2200,ALGLIB_SSA_XAUUSD!$AA$2:$AA$2401,ALGLIB_SSA_XAUUSD!$P$2:$P$2401,"",0)</f>
        <v/>
      </c>
      <c r="K2200">
        <f>_xlfn.XLOOKUP($A2200,ALGLIB_SSA_XAUUSD!$AA$2:$AA$2401,ALGLIB_SSA_XAUUSD!$Q$2:$Q$2401,"",0)</f>
        <v/>
      </c>
      <c r="L2200">
        <f>_xlfn.XLOOKUP($A2200,ALGLIB_SSA_XAUUSD!$AA$2:$AA$2401,ALGLIB_SSA_XAUUSD!$R$2:$R$2401,"",0)</f>
        <v/>
      </c>
      <c r="M2200">
        <f>_xlfn.XLOOKUP($A2200,ALGLIB_SSA_XAUUSD!$AA$2:$AA$2401,ALGLIB_SSA_XAUUSD!$S$2:$S$2401,"",0)</f>
        <v/>
      </c>
      <c r="N2200">
        <f>_xlfn.XLOOKUP($A2200,ALGLIB_SSA_XAUUSD!$AA$2:$AA$2401,ALGLIB_SSA_XAUUSD!$T$2:$T$2401,"",0)</f>
        <v/>
      </c>
      <c r="O2200">
        <f>_xlfn.XLOOKUP($A2200,ALGLIB_SSA_XAUUSD!$AA$2:$AA$2401,ALGLIB_SSA_XAUUSD!$U$2:$U$2401,"",0)</f>
        <v/>
      </c>
      <c r="P2200">
        <f>_xlfn.XLOOKUP($A2200,ALGLIB_SSA_XAUUSD!$AA$2:$AA$2401,ALGLIB_SSA_XAUUSD!$V$2:$V$2401,"",0)</f>
        <v/>
      </c>
      <c r="S2200">
        <f>A2200</f>
        <v/>
      </c>
      <c r="T2200">
        <f>J2200</f>
        <v/>
      </c>
      <c r="U2200">
        <f>K2200</f>
        <v/>
      </c>
      <c r="V2200" s="14">
        <f>IF($A2200="","",MOD(ROW()-2,12)+1)</f>
        <v/>
      </c>
      <c r="W2200">
        <f>L2200</f>
        <v/>
      </c>
      <c r="X2200" s="14">
        <f>IF(F2200="","",F2200)</f>
        <v/>
      </c>
      <c r="Y2200" s="14">
        <f>IF(G2200="","",G2200)</f>
        <v/>
      </c>
      <c r="Z2200">
        <f>M2200</f>
        <v/>
      </c>
      <c r="AA2200">
        <f>N2200</f>
        <v/>
      </c>
      <c r="AB2200" s="14">
        <f>IF(H2200="","",H2200)</f>
        <v/>
      </c>
      <c r="AC2200">
        <f>O2200</f>
        <v/>
      </c>
      <c r="AD2200" s="14">
        <f>IF(I2200="","",I2200)</f>
        <v/>
      </c>
      <c r="AE2200">
        <f>P2200</f>
        <v/>
      </c>
      <c r="AH2200">
        <f>IF(S2200&lt;&gt;"",S2200,AH2199+900)</f>
        <v/>
      </c>
      <c r="AI2200">
        <f>IF(T2200&lt;&gt;"",T2200,AI2199)</f>
        <v/>
      </c>
      <c r="AJ2200">
        <f>IF(U2200&lt;&gt;"",U2200,AJ2199)</f>
        <v/>
      </c>
      <c r="AK2200">
        <f>IF(W2200&lt;&gt;"",W2200,"")</f>
        <v/>
      </c>
      <c r="AL2200" s="14">
        <f>IF(X2200&lt;&gt;"",X2200,"")</f>
        <v/>
      </c>
      <c r="AM2200" s="14">
        <f>IF(Y2200&lt;&gt;"",Y2200,"")</f>
        <v/>
      </c>
      <c r="AN2200" s="14">
        <f>IF(OR(AL2200="",AM2200=""),"",AL2200-AM2200)</f>
        <v/>
      </c>
      <c r="AO2200">
        <f>IF(AN2200="","",IF(AN2200&gt;0,"Bullish","Bearish"))</f>
        <v/>
      </c>
      <c r="AP2200">
        <f>IF(AO2200="",AP2199,AO2200)</f>
        <v/>
      </c>
      <c r="AQ2200" s="14">
        <f>IF(AB2200&lt;&gt;"",AB2200,"")</f>
        <v/>
      </c>
      <c r="AR2200" s="14">
        <f>IF(AD2200&lt;&gt;"",AD2200,"")</f>
        <v/>
      </c>
      <c r="AS2200">
        <f>IF(AS2199+1=13,1,AS2199+1)</f>
        <v/>
      </c>
      <c r="AT2200">
        <f>IFERROR(IF(SLOPE($AQ$2186:$AQ$2197,$AS$2186:$AS$2197)&gt;0,MIN(3,ABS(SLOPE($AQ$2186:$AQ$2197,$AS$2186:$AS$2197))),IF(SLOPE($AQ$2186:$AQ$2197,$AS$2186:$AS$2197)&lt;-0.5,-0.5,0)),0)</f>
        <v/>
      </c>
      <c r="AU2200">
        <f>IFERROR(IF(SLOPE($AR$2186:$AR$2197,$AS$2186:$AS$2197)&lt;0,MAX(-3,-ABS(SLOPE($AR$2186:$AR$2197,$AS$2186:$AS$2197))),IF(SLOPE($AR$2186:$AR$2197,$AS$2186:$AS$2197)&gt;0.5,0.5,0)),0)</f>
        <v/>
      </c>
      <c r="AV2200">
        <f>($AQ$2198+(AT2200*(AS2200-1)))</f>
        <v/>
      </c>
      <c r="AW2200">
        <f>($AR$2198+(AU2200*(AS2200-1)))</f>
        <v/>
      </c>
      <c r="AX2200">
        <f>IF(AT2200&gt;0,AV2200+AT2200,AV2200)</f>
        <v/>
      </c>
      <c r="AY2200">
        <f>IF(AU2200&lt;0,AW2200+AU2200,AW2200)</f>
        <v/>
      </c>
      <c r="BA2200" s="14">
        <f>IFERROR(AX2200-AQ2200,"")</f>
        <v/>
      </c>
      <c r="BB2200" s="14">
        <f>IFERROR(AY2200-AR2200,"")</f>
        <v/>
      </c>
      <c r="BD2200">
        <f>AH2200</f>
        <v/>
      </c>
      <c r="BE2200">
        <f>AI2200</f>
        <v/>
      </c>
      <c r="BF2200">
        <f>AJ2200</f>
        <v/>
      </c>
      <c r="BG2200" s="14">
        <f>L2200</f>
        <v/>
      </c>
      <c r="BH2200" s="14">
        <f>IF(X2200="","",X2200)</f>
        <v/>
      </c>
      <c r="BI2200" s="14">
        <f>IF(Y2200="","",Y2200)</f>
        <v/>
      </c>
      <c r="BJ2200">
        <f>Z2200</f>
        <v/>
      </c>
      <c r="BK2200">
        <f>AA2200</f>
        <v/>
      </c>
      <c r="BL2200">
        <f>IFERROR(AX2200,"")</f>
        <v/>
      </c>
      <c r="BM2200">
        <f>IFERROR(AY2200,"")</f>
        <v/>
      </c>
    </row>
    <row r="2201" ht="14.25" customHeight="1">
      <c r="A2201">
        <f>ALGLIB_SSA_XAUUSD!AA2201</f>
        <v/>
      </c>
      <c r="B2201">
        <f>IF($A2201="","",INDEX(ALGLIB_SSA_XAUUSD!$B$2:$B$2401,MATCH($A2201,ALGLIB_SSA_XAUUSD!$A$2:$A$2401,1)))</f>
        <v/>
      </c>
      <c r="C2201">
        <f>IF($A2201="","",INDEX(ALGLIB_SSA_XAUUSD!$C$2:$C$2401,MATCH($A2201,ALGLIB_SSA_XAUUSD!$A$2:$A$2401,1)))</f>
        <v/>
      </c>
      <c r="D2201" s="14">
        <f>IF($A2201="","",INT((ROW()-2)/12)+1)</f>
        <v/>
      </c>
      <c r="E2201" s="14">
        <f>IF(AND(E2210&lt;&gt;"",D2210=D2198+1),E2198+(E2210-E2198)*3/12,"")</f>
        <v/>
      </c>
      <c r="F2201" s="14">
        <f>IF(AND(F2210&lt;&gt;"",D2210=D2198+1),F2198+(F2210-F2198)*3/12,"")</f>
        <v/>
      </c>
      <c r="G2201" s="14">
        <f>IF(AND(G2210&lt;&gt;"",D2210=D2198+1),G2198+(G2210-G2198)*3/12,"")</f>
        <v/>
      </c>
      <c r="H2201" s="14">
        <f>IF(AND(H2210&lt;&gt;"",D2210=D2198+1),H2198+(H2210-H2198)*3/12,"")</f>
        <v/>
      </c>
      <c r="I2201" s="14">
        <f>IF(AND(L2210&lt;&gt;"",D2210=D2198+1),I2198+(I2210-I2198)*3/12,"")</f>
        <v/>
      </c>
      <c r="J2201">
        <f>_xlfn.XLOOKUP($A2201,ALGLIB_SSA_XAUUSD!$AA$2:$AA$2401,ALGLIB_SSA_XAUUSD!$P$2:$P$2401,"",0)</f>
        <v/>
      </c>
      <c r="K2201">
        <f>_xlfn.XLOOKUP($A2201,ALGLIB_SSA_XAUUSD!$AA$2:$AA$2401,ALGLIB_SSA_XAUUSD!$Q$2:$Q$2401,"",0)</f>
        <v/>
      </c>
      <c r="L2201">
        <f>_xlfn.XLOOKUP($A2201,ALGLIB_SSA_XAUUSD!$AA$2:$AA$2401,ALGLIB_SSA_XAUUSD!$R$2:$R$2401,"",0)</f>
        <v/>
      </c>
      <c r="M2201">
        <f>_xlfn.XLOOKUP($A2201,ALGLIB_SSA_XAUUSD!$AA$2:$AA$2401,ALGLIB_SSA_XAUUSD!$S$2:$S$2401,"",0)</f>
        <v/>
      </c>
      <c r="N2201">
        <f>_xlfn.XLOOKUP($A2201,ALGLIB_SSA_XAUUSD!$AA$2:$AA$2401,ALGLIB_SSA_XAUUSD!$T$2:$T$2401,"",0)</f>
        <v/>
      </c>
      <c r="O2201">
        <f>_xlfn.XLOOKUP($A2201,ALGLIB_SSA_XAUUSD!$AA$2:$AA$2401,ALGLIB_SSA_XAUUSD!$U$2:$U$2401,"",0)</f>
        <v/>
      </c>
      <c r="P2201">
        <f>_xlfn.XLOOKUP($A2201,ALGLIB_SSA_XAUUSD!$AA$2:$AA$2401,ALGLIB_SSA_XAUUSD!$V$2:$V$2401,"",0)</f>
        <v/>
      </c>
      <c r="S2201">
        <f>A2201</f>
        <v/>
      </c>
      <c r="T2201">
        <f>J2201</f>
        <v/>
      </c>
      <c r="U2201">
        <f>K2201</f>
        <v/>
      </c>
      <c r="V2201" s="14">
        <f>IF($A2201="","",MOD(ROW()-2,12)+1)</f>
        <v/>
      </c>
      <c r="W2201">
        <f>L2201</f>
        <v/>
      </c>
      <c r="X2201" s="14">
        <f>IF(F2201="","",F2201)</f>
        <v/>
      </c>
      <c r="Y2201" s="14">
        <f>IF(G2201="","",G2201)</f>
        <v/>
      </c>
      <c r="Z2201">
        <f>M2201</f>
        <v/>
      </c>
      <c r="AA2201">
        <f>N2201</f>
        <v/>
      </c>
      <c r="AB2201" s="14">
        <f>IF(H2201="","",H2201)</f>
        <v/>
      </c>
      <c r="AC2201">
        <f>O2201</f>
        <v/>
      </c>
      <c r="AD2201" s="14">
        <f>IF(I2201="","",I2201)</f>
        <v/>
      </c>
      <c r="AE2201">
        <f>P2201</f>
        <v/>
      </c>
      <c r="AH2201">
        <f>IF(S2201&lt;&gt;"",S2201,AH2200+900)</f>
        <v/>
      </c>
      <c r="AI2201">
        <f>IF(T2201&lt;&gt;"",T2201,AI2200)</f>
        <v/>
      </c>
      <c r="AJ2201">
        <f>IF(U2201&lt;&gt;"",U2201,AJ2200)</f>
        <v/>
      </c>
      <c r="AK2201">
        <f>IF(W2201&lt;&gt;"",W2201,"")</f>
        <v/>
      </c>
      <c r="AL2201" s="14">
        <f>IF(X2201&lt;&gt;"",X2201,"")</f>
        <v/>
      </c>
      <c r="AM2201" s="14">
        <f>IF(Y2201&lt;&gt;"",Y2201,"")</f>
        <v/>
      </c>
      <c r="AN2201" s="14">
        <f>IF(OR(AL2201="",AM2201=""),"",AL2201-AM2201)</f>
        <v/>
      </c>
      <c r="AO2201">
        <f>IF(AN2201="","",IF(AN2201&gt;0,"Bullish","Bearish"))</f>
        <v/>
      </c>
      <c r="AP2201">
        <f>IF(AO2201="",AP2200,AO2201)</f>
        <v/>
      </c>
      <c r="AQ2201" s="14">
        <f>IF(AB2201&lt;&gt;"",AB2201,"")</f>
        <v/>
      </c>
      <c r="AR2201" s="14">
        <f>IF(AD2201&lt;&gt;"",AD2201,"")</f>
        <v/>
      </c>
      <c r="AS2201">
        <f>IF(AS2200+1=13,1,AS2200+1)</f>
        <v/>
      </c>
      <c r="AT2201">
        <f>IFERROR(IF(SLOPE($AQ$2186:$AQ$2197,$AS$2186:$AS$2197)&gt;0,MIN(3,ABS(SLOPE($AQ$2186:$AQ$2197,$AS$2186:$AS$2197))),IF(SLOPE($AQ$2186:$AQ$2197,$AS$2186:$AS$2197)&lt;-0.5,-0.5,0)),0)</f>
        <v/>
      </c>
      <c r="AU2201">
        <f>IFERROR(IF(SLOPE($AR$2186:$AR$2197,$AS$2186:$AS$2197)&lt;0,MAX(-3,-ABS(SLOPE($AR$2186:$AR$2197,$AS$2186:$AS$2197))),IF(SLOPE($AR$2186:$AR$2197,$AS$2186:$AS$2197)&gt;0.5,0.5,0)),0)</f>
        <v/>
      </c>
      <c r="AV2201">
        <f>($AQ$2198+(AT2201*(AS2201-1)))</f>
        <v/>
      </c>
      <c r="AW2201">
        <f>($AR$2198+(AU2201*(AS2201-1)))</f>
        <v/>
      </c>
      <c r="AX2201">
        <f>IF(AT2201&gt;0,AV2201+AT2201,AV2201)</f>
        <v/>
      </c>
      <c r="AY2201">
        <f>IF(AU2201&lt;0,AW2201+AU2201,AW2201)</f>
        <v/>
      </c>
      <c r="BA2201" s="14">
        <f>IFERROR(AX2201-AQ2201,"")</f>
        <v/>
      </c>
      <c r="BB2201" s="14">
        <f>IFERROR(AY2201-AR2201,"")</f>
        <v/>
      </c>
      <c r="BD2201">
        <f>AH2201</f>
        <v/>
      </c>
      <c r="BE2201">
        <f>AI2201</f>
        <v/>
      </c>
      <c r="BF2201">
        <f>AJ2201</f>
        <v/>
      </c>
      <c r="BG2201" s="14">
        <f>L2201</f>
        <v/>
      </c>
      <c r="BH2201" s="14">
        <f>IF(X2201="","",X2201)</f>
        <v/>
      </c>
      <c r="BI2201" s="14">
        <f>IF(Y2201="","",Y2201)</f>
        <v/>
      </c>
      <c r="BJ2201">
        <f>Z2201</f>
        <v/>
      </c>
      <c r="BK2201">
        <f>AA2201</f>
        <v/>
      </c>
      <c r="BL2201">
        <f>IFERROR(AX2201,"")</f>
        <v/>
      </c>
      <c r="BM2201">
        <f>IFERROR(AY2201,"")</f>
        <v/>
      </c>
    </row>
    <row r="2202" ht="14.25" customHeight="1">
      <c r="A2202">
        <f>ALGLIB_SSA_XAUUSD!AA2202</f>
        <v/>
      </c>
      <c r="B2202">
        <f>IF($A2202="","",INDEX(ALGLIB_SSA_XAUUSD!$B$2:$B$2401,MATCH($A2202,ALGLIB_SSA_XAUUSD!$A$2:$A$2401,1)))</f>
        <v/>
      </c>
      <c r="C2202">
        <f>IF($A2202="","",INDEX(ALGLIB_SSA_XAUUSD!$C$2:$C$2401,MATCH($A2202,ALGLIB_SSA_XAUUSD!$A$2:$A$2401,1)))</f>
        <v/>
      </c>
      <c r="D2202" s="14">
        <f>IF($A2202="","",INT((ROW()-2)/12)+1)</f>
        <v/>
      </c>
      <c r="E2202" s="14">
        <f>IF(AND(E2210&lt;&gt;"",D2210=D2198+1),E2198+(E2210-E2198)*4/12,"")</f>
        <v/>
      </c>
      <c r="F2202" s="14">
        <f>IF(AND(F2210&lt;&gt;"",D2210=D2198+1),F2198+(F2210-F2198)*4/12,"")</f>
        <v/>
      </c>
      <c r="G2202" s="14">
        <f>IF(AND(G2210&lt;&gt;"",D2210=D2198+1),G2198+(G2210-G2198)*4/12,"")</f>
        <v/>
      </c>
      <c r="H2202" s="14">
        <f>IF(AND(H2210&lt;&gt;"",D2210=D2198+1),H2198+(H2210-H2198)*4/12,"")</f>
        <v/>
      </c>
      <c r="I2202" s="14">
        <f>IF(AND(L2210&lt;&gt;"",D2210=D2198+1),I2198+(I2210-I2198)*4/12,"")</f>
        <v/>
      </c>
      <c r="J2202">
        <f>_xlfn.XLOOKUP($A2202,ALGLIB_SSA_XAUUSD!$AA$2:$AA$2401,ALGLIB_SSA_XAUUSD!$P$2:$P$2401,"",0)</f>
        <v/>
      </c>
      <c r="K2202">
        <f>_xlfn.XLOOKUP($A2202,ALGLIB_SSA_XAUUSD!$AA$2:$AA$2401,ALGLIB_SSA_XAUUSD!$Q$2:$Q$2401,"",0)</f>
        <v/>
      </c>
      <c r="L2202">
        <f>_xlfn.XLOOKUP($A2202,ALGLIB_SSA_XAUUSD!$AA$2:$AA$2401,ALGLIB_SSA_XAUUSD!$R$2:$R$2401,"",0)</f>
        <v/>
      </c>
      <c r="M2202">
        <f>_xlfn.XLOOKUP($A2202,ALGLIB_SSA_XAUUSD!$AA$2:$AA$2401,ALGLIB_SSA_XAUUSD!$S$2:$S$2401,"",0)</f>
        <v/>
      </c>
      <c r="N2202">
        <f>_xlfn.XLOOKUP($A2202,ALGLIB_SSA_XAUUSD!$AA$2:$AA$2401,ALGLIB_SSA_XAUUSD!$T$2:$T$2401,"",0)</f>
        <v/>
      </c>
      <c r="O2202">
        <f>_xlfn.XLOOKUP($A2202,ALGLIB_SSA_XAUUSD!$AA$2:$AA$2401,ALGLIB_SSA_XAUUSD!$U$2:$U$2401,"",0)</f>
        <v/>
      </c>
      <c r="P2202">
        <f>_xlfn.XLOOKUP($A2202,ALGLIB_SSA_XAUUSD!$AA$2:$AA$2401,ALGLIB_SSA_XAUUSD!$V$2:$V$2401,"",0)</f>
        <v/>
      </c>
      <c r="S2202">
        <f>A2202</f>
        <v/>
      </c>
      <c r="T2202">
        <f>J2202</f>
        <v/>
      </c>
      <c r="U2202">
        <f>K2202</f>
        <v/>
      </c>
      <c r="V2202" s="14">
        <f>IF($A2202="","",MOD(ROW()-2,12)+1)</f>
        <v/>
      </c>
      <c r="W2202">
        <f>L2202</f>
        <v/>
      </c>
      <c r="X2202" s="14">
        <f>IF(F2202="","",F2202)</f>
        <v/>
      </c>
      <c r="Y2202" s="14">
        <f>IF(G2202="","",G2202)</f>
        <v/>
      </c>
      <c r="Z2202">
        <f>M2202</f>
        <v/>
      </c>
      <c r="AA2202">
        <f>N2202</f>
        <v/>
      </c>
      <c r="AB2202" s="14">
        <f>IF(H2202="","",H2202)</f>
        <v/>
      </c>
      <c r="AC2202">
        <f>O2202</f>
        <v/>
      </c>
      <c r="AD2202" s="14">
        <f>IF(I2202="","",I2202)</f>
        <v/>
      </c>
      <c r="AE2202">
        <f>P2202</f>
        <v/>
      </c>
      <c r="AH2202">
        <f>IF(S2202&lt;&gt;"",S2202,AH2201+900)</f>
        <v/>
      </c>
      <c r="AI2202">
        <f>IF(T2202&lt;&gt;"",T2202,AI2201)</f>
        <v/>
      </c>
      <c r="AJ2202">
        <f>IF(U2202&lt;&gt;"",U2202,AJ2201)</f>
        <v/>
      </c>
      <c r="AK2202">
        <f>IF(W2202&lt;&gt;"",W2202,"")</f>
        <v/>
      </c>
      <c r="AL2202" s="14">
        <f>IF(X2202&lt;&gt;"",X2202,"")</f>
        <v/>
      </c>
      <c r="AM2202" s="14">
        <f>IF(Y2202&lt;&gt;"",Y2202,"")</f>
        <v/>
      </c>
      <c r="AN2202" s="14">
        <f>IF(OR(AL2202="",AM2202=""),"",AL2202-AM2202)</f>
        <v/>
      </c>
      <c r="AO2202">
        <f>IF(AN2202="","",IF(AN2202&gt;0,"Bullish","Bearish"))</f>
        <v/>
      </c>
      <c r="AP2202">
        <f>IF(AO2202="",AP2201,AO2202)</f>
        <v/>
      </c>
      <c r="AQ2202" s="14">
        <f>IF(AB2202&lt;&gt;"",AB2202,"")</f>
        <v/>
      </c>
      <c r="AR2202" s="14">
        <f>IF(AD2202&lt;&gt;"",AD2202,"")</f>
        <v/>
      </c>
      <c r="AS2202">
        <f>IF(AS2201+1=13,1,AS2201+1)</f>
        <v/>
      </c>
      <c r="AT2202">
        <f>IFERROR(IF(SLOPE($AQ$2186:$AQ$2197,$AS$2186:$AS$2197)&gt;0,MIN(3,ABS(SLOPE($AQ$2186:$AQ$2197,$AS$2186:$AS$2197))),IF(SLOPE($AQ$2186:$AQ$2197,$AS$2186:$AS$2197)&lt;-0.5,-0.5,0)),0)</f>
        <v/>
      </c>
      <c r="AU2202">
        <f>IFERROR(IF(SLOPE($AR$2186:$AR$2197,$AS$2186:$AS$2197)&lt;0,MAX(-3,-ABS(SLOPE($AR$2186:$AR$2197,$AS$2186:$AS$2197))),IF(SLOPE($AR$2186:$AR$2197,$AS$2186:$AS$2197)&gt;0.5,0.5,0)),0)</f>
        <v/>
      </c>
      <c r="AV2202">
        <f>($AQ$2198+(AT2202*(AS2202-1)))</f>
        <v/>
      </c>
      <c r="AW2202">
        <f>($AR$2198+(AU2202*(AS2202-1)))</f>
        <v/>
      </c>
      <c r="AX2202">
        <f>IF(AT2202&gt;0,AV2202+AT2202,AV2202)</f>
        <v/>
      </c>
      <c r="AY2202">
        <f>IF(AU2202&lt;0,AW2202+AU2202,AW2202)</f>
        <v/>
      </c>
      <c r="BA2202" s="14">
        <f>IFERROR(AX2202-AQ2202,"")</f>
        <v/>
      </c>
      <c r="BB2202" s="14">
        <f>IFERROR(AY2202-AR2202,"")</f>
        <v/>
      </c>
      <c r="BD2202">
        <f>AH2202</f>
        <v/>
      </c>
      <c r="BE2202">
        <f>AI2202</f>
        <v/>
      </c>
      <c r="BF2202">
        <f>AJ2202</f>
        <v/>
      </c>
      <c r="BG2202" s="14">
        <f>L2202</f>
        <v/>
      </c>
      <c r="BH2202" s="14">
        <f>IF(X2202="","",X2202)</f>
        <v/>
      </c>
      <c r="BI2202" s="14">
        <f>IF(Y2202="","",Y2202)</f>
        <v/>
      </c>
      <c r="BJ2202">
        <f>Z2202</f>
        <v/>
      </c>
      <c r="BK2202">
        <f>AA2202</f>
        <v/>
      </c>
      <c r="BL2202">
        <f>IFERROR(AX2202,"")</f>
        <v/>
      </c>
      <c r="BM2202">
        <f>IFERROR(AY2202,"")</f>
        <v/>
      </c>
    </row>
    <row r="2203" ht="14.25" customHeight="1">
      <c r="A2203">
        <f>ALGLIB_SSA_XAUUSD!AA2203</f>
        <v/>
      </c>
      <c r="B2203">
        <f>IF($A2203="","",INDEX(ALGLIB_SSA_XAUUSD!$B$2:$B$2401,MATCH($A2203,ALGLIB_SSA_XAUUSD!$A$2:$A$2401,1)))</f>
        <v/>
      </c>
      <c r="C2203">
        <f>IF($A2203="","",INDEX(ALGLIB_SSA_XAUUSD!$C$2:$C$2401,MATCH($A2203,ALGLIB_SSA_XAUUSD!$A$2:$A$2401,1)))</f>
        <v/>
      </c>
      <c r="D2203" s="14">
        <f>IF($A2203="","",INT((ROW()-2)/12)+1)</f>
        <v/>
      </c>
      <c r="E2203" s="14">
        <f>IF(AND(E2210&lt;&gt;"",D2210=D2198+1),E2198+(E2210-E2198)*5/12,"")</f>
        <v/>
      </c>
      <c r="F2203" s="14">
        <f>IF(AND(F2210&lt;&gt;"",D2210=D2198+1),F2198+(F2210-F2198)*5/12,"")</f>
        <v/>
      </c>
      <c r="G2203" s="14">
        <f>IF(AND(G2210&lt;&gt;"",D2210=D2198+1),G2198+(G2210-G2198)*5/12,"")</f>
        <v/>
      </c>
      <c r="H2203" s="14">
        <f>IF(AND(H2210&lt;&gt;"",D2210=D2198+1),H2198+(H2210-H2198)*5/12,"")</f>
        <v/>
      </c>
      <c r="I2203" s="14">
        <f>IF(AND(L2210&lt;&gt;"",D2210=D2198+1),I2198+(I2210-I2198)*5/12,"")</f>
        <v/>
      </c>
      <c r="J2203">
        <f>_xlfn.XLOOKUP($A2203,ALGLIB_SSA_XAUUSD!$AA$2:$AA$2401,ALGLIB_SSA_XAUUSD!$P$2:$P$2401,"",0)</f>
        <v/>
      </c>
      <c r="K2203">
        <f>_xlfn.XLOOKUP($A2203,ALGLIB_SSA_XAUUSD!$AA$2:$AA$2401,ALGLIB_SSA_XAUUSD!$Q$2:$Q$2401,"",0)</f>
        <v/>
      </c>
      <c r="L2203">
        <f>_xlfn.XLOOKUP($A2203,ALGLIB_SSA_XAUUSD!$AA$2:$AA$2401,ALGLIB_SSA_XAUUSD!$R$2:$R$2401,"",0)</f>
        <v/>
      </c>
      <c r="M2203">
        <f>_xlfn.XLOOKUP($A2203,ALGLIB_SSA_XAUUSD!$AA$2:$AA$2401,ALGLIB_SSA_XAUUSD!$S$2:$S$2401,"",0)</f>
        <v/>
      </c>
      <c r="N2203">
        <f>_xlfn.XLOOKUP($A2203,ALGLIB_SSA_XAUUSD!$AA$2:$AA$2401,ALGLIB_SSA_XAUUSD!$T$2:$T$2401,"",0)</f>
        <v/>
      </c>
      <c r="O2203">
        <f>_xlfn.XLOOKUP($A2203,ALGLIB_SSA_XAUUSD!$AA$2:$AA$2401,ALGLIB_SSA_XAUUSD!$U$2:$U$2401,"",0)</f>
        <v/>
      </c>
      <c r="P2203">
        <f>_xlfn.XLOOKUP($A2203,ALGLIB_SSA_XAUUSD!$AA$2:$AA$2401,ALGLIB_SSA_XAUUSD!$V$2:$V$2401,"",0)</f>
        <v/>
      </c>
      <c r="S2203">
        <f>A2203</f>
        <v/>
      </c>
      <c r="T2203">
        <f>J2203</f>
        <v/>
      </c>
      <c r="U2203">
        <f>K2203</f>
        <v/>
      </c>
      <c r="V2203" s="14">
        <f>IF($A2203="","",MOD(ROW()-2,12)+1)</f>
        <v/>
      </c>
      <c r="W2203">
        <f>L2203</f>
        <v/>
      </c>
      <c r="X2203" s="14">
        <f>IF(F2203="","",F2203)</f>
        <v/>
      </c>
      <c r="Y2203" s="14">
        <f>IF(G2203="","",G2203)</f>
        <v/>
      </c>
      <c r="Z2203">
        <f>M2203</f>
        <v/>
      </c>
      <c r="AA2203">
        <f>N2203</f>
        <v/>
      </c>
      <c r="AB2203" s="14">
        <f>IF(H2203="","",H2203)</f>
        <v/>
      </c>
      <c r="AC2203">
        <f>O2203</f>
        <v/>
      </c>
      <c r="AD2203" s="14">
        <f>IF(I2203="","",I2203)</f>
        <v/>
      </c>
      <c r="AE2203">
        <f>P2203</f>
        <v/>
      </c>
      <c r="AH2203">
        <f>IF(S2203&lt;&gt;"",S2203,AH2202+900)</f>
        <v/>
      </c>
      <c r="AI2203">
        <f>IF(T2203&lt;&gt;"",T2203,AI2202)</f>
        <v/>
      </c>
      <c r="AJ2203">
        <f>IF(U2203&lt;&gt;"",U2203,AJ2202)</f>
        <v/>
      </c>
      <c r="AK2203">
        <f>IF(W2203&lt;&gt;"",W2203,"")</f>
        <v/>
      </c>
      <c r="AL2203" s="14">
        <f>IF(X2203&lt;&gt;"",X2203,"")</f>
        <v/>
      </c>
      <c r="AM2203" s="14">
        <f>IF(Y2203&lt;&gt;"",Y2203,"")</f>
        <v/>
      </c>
      <c r="AN2203" s="14">
        <f>IF(OR(AL2203="",AM2203=""),"",AL2203-AM2203)</f>
        <v/>
      </c>
      <c r="AO2203">
        <f>IF(AN2203="","",IF(AN2203&gt;0,"Bullish","Bearish"))</f>
        <v/>
      </c>
      <c r="AP2203">
        <f>IF(AO2203="",AP2202,AO2203)</f>
        <v/>
      </c>
      <c r="AQ2203" s="14">
        <f>IF(AB2203&lt;&gt;"",AB2203,"")</f>
        <v/>
      </c>
      <c r="AR2203" s="14">
        <f>IF(AD2203&lt;&gt;"",AD2203,"")</f>
        <v/>
      </c>
      <c r="AS2203">
        <f>IF(AS2202+1=13,1,AS2202+1)</f>
        <v/>
      </c>
      <c r="AT2203">
        <f>IFERROR(IF(SLOPE($AQ$2186:$AQ$2197,$AS$2186:$AS$2197)&gt;0,MIN(3,ABS(SLOPE($AQ$2186:$AQ$2197,$AS$2186:$AS$2197))),IF(SLOPE($AQ$2186:$AQ$2197,$AS$2186:$AS$2197)&lt;-0.5,-0.5,0)),0)</f>
        <v/>
      </c>
      <c r="AU2203">
        <f>IFERROR(IF(SLOPE($AR$2186:$AR$2197,$AS$2186:$AS$2197)&lt;0,MAX(-3,-ABS(SLOPE($AR$2186:$AR$2197,$AS$2186:$AS$2197))),IF(SLOPE($AR$2186:$AR$2197,$AS$2186:$AS$2197)&gt;0.5,0.5,0)),0)</f>
        <v/>
      </c>
      <c r="AV2203">
        <f>($AQ$2198+(AT2203*(AS2203-1)))</f>
        <v/>
      </c>
      <c r="AW2203">
        <f>($AR$2198+(AU2203*(AS2203-1)))</f>
        <v/>
      </c>
      <c r="AX2203">
        <f>IF(AT2203&gt;0,AV2203+AT2203,AV2203)</f>
        <v/>
      </c>
      <c r="AY2203">
        <f>IF(AU2203&lt;0,AW2203+AU2203,AW2203)</f>
        <v/>
      </c>
      <c r="BA2203" s="14">
        <f>IFERROR(AX2203-AQ2203,"")</f>
        <v/>
      </c>
      <c r="BB2203" s="14">
        <f>IFERROR(AY2203-AR2203,"")</f>
        <v/>
      </c>
      <c r="BD2203">
        <f>AH2203</f>
        <v/>
      </c>
      <c r="BE2203">
        <f>AI2203</f>
        <v/>
      </c>
      <c r="BF2203">
        <f>AJ2203</f>
        <v/>
      </c>
      <c r="BG2203" s="14">
        <f>L2203</f>
        <v/>
      </c>
      <c r="BH2203" s="14">
        <f>IF(X2203="","",X2203)</f>
        <v/>
      </c>
      <c r="BI2203" s="14">
        <f>IF(Y2203="","",Y2203)</f>
        <v/>
      </c>
      <c r="BJ2203">
        <f>Z2203</f>
        <v/>
      </c>
      <c r="BK2203">
        <f>AA2203</f>
        <v/>
      </c>
      <c r="BL2203">
        <f>IFERROR(AX2203,"")</f>
        <v/>
      </c>
      <c r="BM2203">
        <f>IFERROR(AY2203,"")</f>
        <v/>
      </c>
    </row>
    <row r="2204" ht="14.25" customHeight="1">
      <c r="A2204">
        <f>ALGLIB_SSA_XAUUSD!AA2204</f>
        <v/>
      </c>
      <c r="B2204">
        <f>IF($A2204="","",INDEX(ALGLIB_SSA_XAUUSD!$B$2:$B$2401,MATCH($A2204,ALGLIB_SSA_XAUUSD!$A$2:$A$2401,1)))</f>
        <v/>
      </c>
      <c r="C2204">
        <f>IF($A2204="","",INDEX(ALGLIB_SSA_XAUUSD!$C$2:$C$2401,MATCH($A2204,ALGLIB_SSA_XAUUSD!$A$2:$A$2401,1)))</f>
        <v/>
      </c>
      <c r="D2204" s="14">
        <f>IF($A2204="","",INT((ROW()-2)/12)+1)</f>
        <v/>
      </c>
      <c r="E2204" s="14">
        <f>IF(AND(E2210&lt;&gt;"",D2210=D2198+1),E2198+(E2210-E2198)*6/12,"")</f>
        <v/>
      </c>
      <c r="F2204" s="14">
        <f>IF(AND(F2210&lt;&gt;"",D2210=D2198+1),F2198+(F2210-F2198)*6/12,"")</f>
        <v/>
      </c>
      <c r="G2204" s="14">
        <f>IF(AND(G2210&lt;&gt;"",D2210=D2198+1),G2198+(G2210-G2198)*6/12,"")</f>
        <v/>
      </c>
      <c r="H2204" s="14">
        <f>IF(AND(H2210&lt;&gt;"",D2210=D2198+1),H2198+(H2210-H2198)*6/12,"")</f>
        <v/>
      </c>
      <c r="I2204" s="14">
        <f>IF(AND(L2210&lt;&gt;"",D2210=D2198+1),I2198+(I2210-I2198)*6/12,"")</f>
        <v/>
      </c>
      <c r="J2204">
        <f>_xlfn.XLOOKUP($A2204,ALGLIB_SSA_XAUUSD!$AA$2:$AA$2401,ALGLIB_SSA_XAUUSD!$P$2:$P$2401,"",0)</f>
        <v/>
      </c>
      <c r="K2204">
        <f>_xlfn.XLOOKUP($A2204,ALGLIB_SSA_XAUUSD!$AA$2:$AA$2401,ALGLIB_SSA_XAUUSD!$Q$2:$Q$2401,"",0)</f>
        <v/>
      </c>
      <c r="L2204">
        <f>_xlfn.XLOOKUP($A2204,ALGLIB_SSA_XAUUSD!$AA$2:$AA$2401,ALGLIB_SSA_XAUUSD!$R$2:$R$2401,"",0)</f>
        <v/>
      </c>
      <c r="M2204">
        <f>_xlfn.XLOOKUP($A2204,ALGLIB_SSA_XAUUSD!$AA$2:$AA$2401,ALGLIB_SSA_XAUUSD!$S$2:$S$2401,"",0)</f>
        <v/>
      </c>
      <c r="N2204">
        <f>_xlfn.XLOOKUP($A2204,ALGLIB_SSA_XAUUSD!$AA$2:$AA$2401,ALGLIB_SSA_XAUUSD!$T$2:$T$2401,"",0)</f>
        <v/>
      </c>
      <c r="O2204">
        <f>_xlfn.XLOOKUP($A2204,ALGLIB_SSA_XAUUSD!$AA$2:$AA$2401,ALGLIB_SSA_XAUUSD!$U$2:$U$2401,"",0)</f>
        <v/>
      </c>
      <c r="P2204">
        <f>_xlfn.XLOOKUP($A2204,ALGLIB_SSA_XAUUSD!$AA$2:$AA$2401,ALGLIB_SSA_XAUUSD!$V$2:$V$2401,"",0)</f>
        <v/>
      </c>
      <c r="S2204">
        <f>A2204</f>
        <v/>
      </c>
      <c r="T2204">
        <f>J2204</f>
        <v/>
      </c>
      <c r="U2204">
        <f>K2204</f>
        <v/>
      </c>
      <c r="V2204" s="14">
        <f>IF($A2204="","",MOD(ROW()-2,12)+1)</f>
        <v/>
      </c>
      <c r="W2204">
        <f>L2204</f>
        <v/>
      </c>
      <c r="X2204" s="14">
        <f>IF(F2204="","",F2204)</f>
        <v/>
      </c>
      <c r="Y2204" s="14">
        <f>IF(G2204="","",G2204)</f>
        <v/>
      </c>
      <c r="Z2204">
        <f>M2204</f>
        <v/>
      </c>
      <c r="AA2204">
        <f>N2204</f>
        <v/>
      </c>
      <c r="AB2204" s="14">
        <f>IF(H2204="","",H2204)</f>
        <v/>
      </c>
      <c r="AC2204">
        <f>O2204</f>
        <v/>
      </c>
      <c r="AD2204" s="14">
        <f>IF(I2204="","",I2204)</f>
        <v/>
      </c>
      <c r="AE2204">
        <f>P2204</f>
        <v/>
      </c>
      <c r="AH2204">
        <f>IF(S2204&lt;&gt;"",S2204,AH2203+900)</f>
        <v/>
      </c>
      <c r="AI2204">
        <f>IF(T2204&lt;&gt;"",T2204,AI2203)</f>
        <v/>
      </c>
      <c r="AJ2204">
        <f>IF(U2204&lt;&gt;"",U2204,AJ2203)</f>
        <v/>
      </c>
      <c r="AK2204">
        <f>IF(W2204&lt;&gt;"",W2204,"")</f>
        <v/>
      </c>
      <c r="AL2204" s="14">
        <f>IF(X2204&lt;&gt;"",X2204,"")</f>
        <v/>
      </c>
      <c r="AM2204" s="14">
        <f>IF(Y2204&lt;&gt;"",Y2204,"")</f>
        <v/>
      </c>
      <c r="AN2204" s="14">
        <f>IF(OR(AL2204="",AM2204=""),"",AL2204-AM2204)</f>
        <v/>
      </c>
      <c r="AO2204">
        <f>IF(AN2204="","",IF(AN2204&gt;0,"Bullish","Bearish"))</f>
        <v/>
      </c>
      <c r="AP2204">
        <f>IF(AO2204="",AP2203,AO2204)</f>
        <v/>
      </c>
      <c r="AQ2204" s="14">
        <f>IF(AB2204&lt;&gt;"",AB2204,"")</f>
        <v/>
      </c>
      <c r="AR2204" s="14">
        <f>IF(AD2204&lt;&gt;"",AD2204,"")</f>
        <v/>
      </c>
      <c r="AS2204">
        <f>IF(AS2203+1=13,1,AS2203+1)</f>
        <v/>
      </c>
      <c r="AT2204">
        <f>IFERROR(IF(SLOPE($AQ$2186:$AQ$2197,$AS$2186:$AS$2197)&gt;0,MIN(3,ABS(SLOPE($AQ$2186:$AQ$2197,$AS$2186:$AS$2197))),IF(SLOPE($AQ$2186:$AQ$2197,$AS$2186:$AS$2197)&lt;-0.5,-0.5,0)),0)</f>
        <v/>
      </c>
      <c r="AU2204">
        <f>IFERROR(IF(SLOPE($AR$2186:$AR$2197,$AS$2186:$AS$2197)&lt;0,MAX(-3,-ABS(SLOPE($AR$2186:$AR$2197,$AS$2186:$AS$2197))),IF(SLOPE($AR$2186:$AR$2197,$AS$2186:$AS$2197)&gt;0.5,0.5,0)),0)</f>
        <v/>
      </c>
      <c r="AV2204">
        <f>($AQ$2198+(AT2204*(AS2204-1)))</f>
        <v/>
      </c>
      <c r="AW2204">
        <f>($AR$2198+(AU2204*(AS2204-1)))</f>
        <v/>
      </c>
      <c r="AX2204">
        <f>IF(AT2204&gt;0,AV2204+AT2204,AV2204)</f>
        <v/>
      </c>
      <c r="AY2204">
        <f>IF(AU2204&lt;0,AW2204+AU2204,AW2204)</f>
        <v/>
      </c>
      <c r="BA2204" s="14">
        <f>IFERROR(AX2204-AQ2204,"")</f>
        <v/>
      </c>
      <c r="BB2204" s="14">
        <f>IFERROR(AY2204-AR2204,"")</f>
        <v/>
      </c>
      <c r="BD2204">
        <f>AH2204</f>
        <v/>
      </c>
      <c r="BE2204">
        <f>AI2204</f>
        <v/>
      </c>
      <c r="BF2204">
        <f>AJ2204</f>
        <v/>
      </c>
      <c r="BG2204" s="14">
        <f>L2204</f>
        <v/>
      </c>
      <c r="BH2204" s="14">
        <f>IF(X2204="","",X2204)</f>
        <v/>
      </c>
      <c r="BI2204" s="14">
        <f>IF(Y2204="","",Y2204)</f>
        <v/>
      </c>
      <c r="BJ2204">
        <f>Z2204</f>
        <v/>
      </c>
      <c r="BK2204">
        <f>AA2204</f>
        <v/>
      </c>
      <c r="BL2204">
        <f>IFERROR(AX2204,"")</f>
        <v/>
      </c>
      <c r="BM2204">
        <f>IFERROR(AY2204,"")</f>
        <v/>
      </c>
    </row>
    <row r="2205" ht="14.25" customHeight="1">
      <c r="A2205">
        <f>ALGLIB_SSA_XAUUSD!AA2205</f>
        <v/>
      </c>
      <c r="B2205">
        <f>IF($A2205="","",INDEX(ALGLIB_SSA_XAUUSD!$B$2:$B$2401,MATCH($A2205,ALGLIB_SSA_XAUUSD!$A$2:$A$2401,1)))</f>
        <v/>
      </c>
      <c r="C2205">
        <f>IF($A2205="","",INDEX(ALGLIB_SSA_XAUUSD!$C$2:$C$2401,MATCH($A2205,ALGLIB_SSA_XAUUSD!$A$2:$A$2401,1)))</f>
        <v/>
      </c>
      <c r="D2205" s="14">
        <f>IF($A2205="","",INT((ROW()-2)/12)+1)</f>
        <v/>
      </c>
      <c r="E2205" s="14">
        <f>IF(AND(E2210&lt;&gt;"",D2210=D2198+1),E2198+(E2210-E2198)*7/12,"")</f>
        <v/>
      </c>
      <c r="F2205" s="14">
        <f>IF(AND(F2210&lt;&gt;"",D2210=D2198+1),F2198+(F2210-F2198)*7/12,"")</f>
        <v/>
      </c>
      <c r="G2205" s="14">
        <f>IF(AND(G2210&lt;&gt;"",D2210=D2198+1),G2198+(G2210-G2198)*7/12,"")</f>
        <v/>
      </c>
      <c r="H2205" s="14">
        <f>IF(AND(H2210&lt;&gt;"",D2210=D2198+1),H2198+(H2210-H2198)*7/12,"")</f>
        <v/>
      </c>
      <c r="I2205" s="14">
        <f>IF(AND(L2210&lt;&gt;"",D2210=D2198+1),I2198+(I2210-I2198)*7/12,"")</f>
        <v/>
      </c>
      <c r="J2205">
        <f>_xlfn.XLOOKUP($A2205,ALGLIB_SSA_XAUUSD!$AA$2:$AA$2401,ALGLIB_SSA_XAUUSD!$P$2:$P$2401,"",0)</f>
        <v/>
      </c>
      <c r="K2205">
        <f>_xlfn.XLOOKUP($A2205,ALGLIB_SSA_XAUUSD!$AA$2:$AA$2401,ALGLIB_SSA_XAUUSD!$Q$2:$Q$2401,"",0)</f>
        <v/>
      </c>
      <c r="L2205">
        <f>_xlfn.XLOOKUP($A2205,ALGLIB_SSA_XAUUSD!$AA$2:$AA$2401,ALGLIB_SSA_XAUUSD!$R$2:$R$2401,"",0)</f>
        <v/>
      </c>
      <c r="M2205">
        <f>_xlfn.XLOOKUP($A2205,ALGLIB_SSA_XAUUSD!$AA$2:$AA$2401,ALGLIB_SSA_XAUUSD!$S$2:$S$2401,"",0)</f>
        <v/>
      </c>
      <c r="N2205">
        <f>_xlfn.XLOOKUP($A2205,ALGLIB_SSA_XAUUSD!$AA$2:$AA$2401,ALGLIB_SSA_XAUUSD!$T$2:$T$2401,"",0)</f>
        <v/>
      </c>
      <c r="O2205">
        <f>_xlfn.XLOOKUP($A2205,ALGLIB_SSA_XAUUSD!$AA$2:$AA$2401,ALGLIB_SSA_XAUUSD!$U$2:$U$2401,"",0)</f>
        <v/>
      </c>
      <c r="P2205">
        <f>_xlfn.XLOOKUP($A2205,ALGLIB_SSA_XAUUSD!$AA$2:$AA$2401,ALGLIB_SSA_XAUUSD!$V$2:$V$2401,"",0)</f>
        <v/>
      </c>
      <c r="S2205">
        <f>A2205</f>
        <v/>
      </c>
      <c r="T2205">
        <f>J2205</f>
        <v/>
      </c>
      <c r="U2205">
        <f>K2205</f>
        <v/>
      </c>
      <c r="V2205" s="14">
        <f>IF($A2205="","",MOD(ROW()-2,12)+1)</f>
        <v/>
      </c>
      <c r="W2205">
        <f>L2205</f>
        <v/>
      </c>
      <c r="X2205" s="14">
        <f>IF(F2205="","",F2205)</f>
        <v/>
      </c>
      <c r="Y2205" s="14">
        <f>IF(G2205="","",G2205)</f>
        <v/>
      </c>
      <c r="Z2205">
        <f>M2205</f>
        <v/>
      </c>
      <c r="AA2205">
        <f>N2205</f>
        <v/>
      </c>
      <c r="AB2205" s="14">
        <f>IF(H2205="","",H2205)</f>
        <v/>
      </c>
      <c r="AC2205">
        <f>O2205</f>
        <v/>
      </c>
      <c r="AD2205" s="14">
        <f>IF(I2205="","",I2205)</f>
        <v/>
      </c>
      <c r="AE2205">
        <f>P2205</f>
        <v/>
      </c>
      <c r="AH2205">
        <f>IF(S2205&lt;&gt;"",S2205,AH2204+900)</f>
        <v/>
      </c>
      <c r="AI2205">
        <f>IF(T2205&lt;&gt;"",T2205,AI2204)</f>
        <v/>
      </c>
      <c r="AJ2205">
        <f>IF(U2205&lt;&gt;"",U2205,AJ2204)</f>
        <v/>
      </c>
      <c r="AK2205">
        <f>IF(W2205&lt;&gt;"",W2205,"")</f>
        <v/>
      </c>
      <c r="AL2205" s="14">
        <f>IF(X2205&lt;&gt;"",X2205,"")</f>
        <v/>
      </c>
      <c r="AM2205" s="14">
        <f>IF(Y2205&lt;&gt;"",Y2205,"")</f>
        <v/>
      </c>
      <c r="AN2205" s="14">
        <f>IF(OR(AL2205="",AM2205=""),"",AL2205-AM2205)</f>
        <v/>
      </c>
      <c r="AO2205">
        <f>IF(AN2205="","",IF(AN2205&gt;0,"Bullish","Bearish"))</f>
        <v/>
      </c>
      <c r="AP2205">
        <f>IF(AO2205="",AP2204,AO2205)</f>
        <v/>
      </c>
      <c r="AQ2205" s="14">
        <f>IF(AB2205&lt;&gt;"",AB2205,"")</f>
        <v/>
      </c>
      <c r="AR2205" s="14">
        <f>IF(AD2205&lt;&gt;"",AD2205,"")</f>
        <v/>
      </c>
      <c r="AS2205">
        <f>IF(AS2204+1=13,1,AS2204+1)</f>
        <v/>
      </c>
      <c r="AT2205">
        <f>IFERROR(IF(SLOPE($AQ$2186:$AQ$2197,$AS$2186:$AS$2197)&gt;0,MIN(3,ABS(SLOPE($AQ$2186:$AQ$2197,$AS$2186:$AS$2197))),IF(SLOPE($AQ$2186:$AQ$2197,$AS$2186:$AS$2197)&lt;-0.5,-0.5,0)),0)</f>
        <v/>
      </c>
      <c r="AU2205">
        <f>IFERROR(IF(SLOPE($AR$2186:$AR$2197,$AS$2186:$AS$2197)&lt;0,MAX(-3,-ABS(SLOPE($AR$2186:$AR$2197,$AS$2186:$AS$2197))),IF(SLOPE($AR$2186:$AR$2197,$AS$2186:$AS$2197)&gt;0.5,0.5,0)),0)</f>
        <v/>
      </c>
      <c r="AV2205">
        <f>($AQ$2198+(AT2205*(AS2205-1)))</f>
        <v/>
      </c>
      <c r="AW2205">
        <f>($AR$2198+(AU2205*(AS2205-1)))</f>
        <v/>
      </c>
      <c r="AX2205">
        <f>IF(AT2205&gt;0,AV2205+AT2205,AV2205)</f>
        <v/>
      </c>
      <c r="AY2205">
        <f>IF(AU2205&lt;0,AW2205+AU2205,AW2205)</f>
        <v/>
      </c>
      <c r="BA2205" s="14">
        <f>IFERROR(AX2205-AQ2205,"")</f>
        <v/>
      </c>
      <c r="BB2205" s="14">
        <f>IFERROR(AY2205-AR2205,"")</f>
        <v/>
      </c>
      <c r="BD2205">
        <f>AH2205</f>
        <v/>
      </c>
      <c r="BE2205">
        <f>AI2205</f>
        <v/>
      </c>
      <c r="BF2205">
        <f>AJ2205</f>
        <v/>
      </c>
      <c r="BG2205" s="14">
        <f>L2205</f>
        <v/>
      </c>
      <c r="BH2205" s="14">
        <f>IF(X2205="","",X2205)</f>
        <v/>
      </c>
      <c r="BI2205" s="14">
        <f>IF(Y2205="","",Y2205)</f>
        <v/>
      </c>
      <c r="BJ2205">
        <f>Z2205</f>
        <v/>
      </c>
      <c r="BK2205">
        <f>AA2205</f>
        <v/>
      </c>
      <c r="BL2205">
        <f>IFERROR(AX2205,"")</f>
        <v/>
      </c>
      <c r="BM2205">
        <f>IFERROR(AY2205,"")</f>
        <v/>
      </c>
    </row>
    <row r="2206" ht="14.25" customHeight="1">
      <c r="A2206">
        <f>ALGLIB_SSA_XAUUSD!AA2206</f>
        <v/>
      </c>
      <c r="B2206">
        <f>IF($A2206="","",INDEX(ALGLIB_SSA_XAUUSD!$B$2:$B$2401,MATCH($A2206,ALGLIB_SSA_XAUUSD!$A$2:$A$2401,1)))</f>
        <v/>
      </c>
      <c r="C2206">
        <f>IF($A2206="","",INDEX(ALGLIB_SSA_XAUUSD!$C$2:$C$2401,MATCH($A2206,ALGLIB_SSA_XAUUSD!$A$2:$A$2401,1)))</f>
        <v/>
      </c>
      <c r="D2206" s="14">
        <f>IF($A2206="","",INT((ROW()-2)/12)+1)</f>
        <v/>
      </c>
      <c r="E2206" s="14">
        <f>IF(AND(E2210&lt;&gt;"",D2210=D2198+1),E2198+(E2210-E2198)*8/12,"")</f>
        <v/>
      </c>
      <c r="F2206" s="14">
        <f>IF(AND(F2210&lt;&gt;"",D2210=D2198+1),F2198+(F2210-F2198)*8/12,"")</f>
        <v/>
      </c>
      <c r="G2206" s="14">
        <f>IF(AND(G2210&lt;&gt;"",D2210=D2198+1),G2198+(G2210-G2198)*8/12,"")</f>
        <v/>
      </c>
      <c r="H2206" s="14">
        <f>IF(AND(H2210&lt;&gt;"",D2210=D2198+1),H2198+(H2210-H2198)*8/12,"")</f>
        <v/>
      </c>
      <c r="I2206" s="14">
        <f>IF(AND(L2210&lt;&gt;"",D2210=D2198+1),I2198+(I2210-I2198)*8/12,"")</f>
        <v/>
      </c>
      <c r="J2206">
        <f>_xlfn.XLOOKUP($A2206,ALGLIB_SSA_XAUUSD!$AA$2:$AA$2401,ALGLIB_SSA_XAUUSD!$P$2:$P$2401,"",0)</f>
        <v/>
      </c>
      <c r="K2206">
        <f>_xlfn.XLOOKUP($A2206,ALGLIB_SSA_XAUUSD!$AA$2:$AA$2401,ALGLIB_SSA_XAUUSD!$Q$2:$Q$2401,"",0)</f>
        <v/>
      </c>
      <c r="L2206">
        <f>_xlfn.XLOOKUP($A2206,ALGLIB_SSA_XAUUSD!$AA$2:$AA$2401,ALGLIB_SSA_XAUUSD!$R$2:$R$2401,"",0)</f>
        <v/>
      </c>
      <c r="M2206">
        <f>_xlfn.XLOOKUP($A2206,ALGLIB_SSA_XAUUSD!$AA$2:$AA$2401,ALGLIB_SSA_XAUUSD!$S$2:$S$2401,"",0)</f>
        <v/>
      </c>
      <c r="N2206">
        <f>_xlfn.XLOOKUP($A2206,ALGLIB_SSA_XAUUSD!$AA$2:$AA$2401,ALGLIB_SSA_XAUUSD!$T$2:$T$2401,"",0)</f>
        <v/>
      </c>
      <c r="O2206">
        <f>_xlfn.XLOOKUP($A2206,ALGLIB_SSA_XAUUSD!$AA$2:$AA$2401,ALGLIB_SSA_XAUUSD!$U$2:$U$2401,"",0)</f>
        <v/>
      </c>
      <c r="P2206">
        <f>_xlfn.XLOOKUP($A2206,ALGLIB_SSA_XAUUSD!$AA$2:$AA$2401,ALGLIB_SSA_XAUUSD!$V$2:$V$2401,"",0)</f>
        <v/>
      </c>
      <c r="S2206">
        <f>A2206</f>
        <v/>
      </c>
      <c r="T2206">
        <f>J2206</f>
        <v/>
      </c>
      <c r="U2206">
        <f>K2206</f>
        <v/>
      </c>
      <c r="V2206" s="14">
        <f>IF($A2206="","",MOD(ROW()-2,12)+1)</f>
        <v/>
      </c>
      <c r="W2206">
        <f>L2206</f>
        <v/>
      </c>
      <c r="X2206" s="14">
        <f>IF(F2206="","",F2206)</f>
        <v/>
      </c>
      <c r="Y2206" s="14">
        <f>IF(G2206="","",G2206)</f>
        <v/>
      </c>
      <c r="Z2206">
        <f>M2206</f>
        <v/>
      </c>
      <c r="AA2206">
        <f>N2206</f>
        <v/>
      </c>
      <c r="AB2206" s="14">
        <f>IF(H2206="","",H2206)</f>
        <v/>
      </c>
      <c r="AC2206">
        <f>O2206</f>
        <v/>
      </c>
      <c r="AD2206" s="14">
        <f>IF(I2206="","",I2206)</f>
        <v/>
      </c>
      <c r="AE2206">
        <f>P2206</f>
        <v/>
      </c>
      <c r="AH2206">
        <f>IF(S2206&lt;&gt;"",S2206,AH2205+900)</f>
        <v/>
      </c>
      <c r="AI2206">
        <f>IF(T2206&lt;&gt;"",T2206,AI2205)</f>
        <v/>
      </c>
      <c r="AJ2206">
        <f>IF(U2206&lt;&gt;"",U2206,AJ2205)</f>
        <v/>
      </c>
      <c r="AK2206">
        <f>IF(W2206&lt;&gt;"",W2206,"")</f>
        <v/>
      </c>
      <c r="AL2206" s="14">
        <f>IF(X2206&lt;&gt;"",X2206,"")</f>
        <v/>
      </c>
      <c r="AM2206" s="14">
        <f>IF(Y2206&lt;&gt;"",Y2206,"")</f>
        <v/>
      </c>
      <c r="AN2206" s="14">
        <f>IF(OR(AL2206="",AM2206=""),"",AL2206-AM2206)</f>
        <v/>
      </c>
      <c r="AO2206">
        <f>IF(AN2206="","",IF(AN2206&gt;0,"Bullish","Bearish"))</f>
        <v/>
      </c>
      <c r="AP2206">
        <f>IF(AO2206="",AP2205,AO2206)</f>
        <v/>
      </c>
      <c r="AQ2206" s="14">
        <f>IF(AB2206&lt;&gt;"",AB2206,"")</f>
        <v/>
      </c>
      <c r="AR2206" s="14">
        <f>IF(AD2206&lt;&gt;"",AD2206,"")</f>
        <v/>
      </c>
      <c r="AS2206">
        <f>IF(AS2205+1=13,1,AS2205+1)</f>
        <v/>
      </c>
      <c r="AT2206">
        <f>IFERROR(IF(SLOPE($AQ$2186:$AQ$2197,$AS$2186:$AS$2197)&gt;0,MIN(3,ABS(SLOPE($AQ$2186:$AQ$2197,$AS$2186:$AS$2197))),IF(SLOPE($AQ$2186:$AQ$2197,$AS$2186:$AS$2197)&lt;-0.5,-0.5,0)),0)</f>
        <v/>
      </c>
      <c r="AU2206">
        <f>IFERROR(IF(SLOPE($AR$2186:$AR$2197,$AS$2186:$AS$2197)&lt;0,MAX(-3,-ABS(SLOPE($AR$2186:$AR$2197,$AS$2186:$AS$2197))),IF(SLOPE($AR$2186:$AR$2197,$AS$2186:$AS$2197)&gt;0.5,0.5,0)),0)</f>
        <v/>
      </c>
      <c r="AV2206">
        <f>($AQ$2198+(AT2206*(AS2206-1)))</f>
        <v/>
      </c>
      <c r="AW2206">
        <f>($AR$2198+(AU2206*(AS2206-1)))</f>
        <v/>
      </c>
      <c r="AX2206">
        <f>IF(AT2206&gt;0,AV2206+AT2206,AV2206)</f>
        <v/>
      </c>
      <c r="AY2206">
        <f>IF(AU2206&lt;0,AW2206+AU2206,AW2206)</f>
        <v/>
      </c>
      <c r="BA2206" s="14">
        <f>IFERROR(AX2206-AQ2206,"")</f>
        <v/>
      </c>
      <c r="BB2206" s="14">
        <f>IFERROR(AY2206-AR2206,"")</f>
        <v/>
      </c>
      <c r="BD2206">
        <f>AH2206</f>
        <v/>
      </c>
      <c r="BE2206">
        <f>AI2206</f>
        <v/>
      </c>
      <c r="BF2206">
        <f>AJ2206</f>
        <v/>
      </c>
      <c r="BG2206" s="14">
        <f>L2206</f>
        <v/>
      </c>
      <c r="BH2206" s="14">
        <f>IF(X2206="","",X2206)</f>
        <v/>
      </c>
      <c r="BI2206" s="14">
        <f>IF(Y2206="","",Y2206)</f>
        <v/>
      </c>
      <c r="BJ2206">
        <f>Z2206</f>
        <v/>
      </c>
      <c r="BK2206">
        <f>AA2206</f>
        <v/>
      </c>
      <c r="BL2206">
        <f>IFERROR(AX2206,"")</f>
        <v/>
      </c>
      <c r="BM2206">
        <f>IFERROR(AY2206,"")</f>
        <v/>
      </c>
    </row>
    <row r="2207" ht="14.25" customHeight="1">
      <c r="A2207">
        <f>ALGLIB_SSA_XAUUSD!AA2207</f>
        <v/>
      </c>
      <c r="B2207">
        <f>IF($A2207="","",INDEX(ALGLIB_SSA_XAUUSD!$B$2:$B$2401,MATCH($A2207,ALGLIB_SSA_XAUUSD!$A$2:$A$2401,1)))</f>
        <v/>
      </c>
      <c r="C2207">
        <f>IF($A2207="","",INDEX(ALGLIB_SSA_XAUUSD!$C$2:$C$2401,MATCH($A2207,ALGLIB_SSA_XAUUSD!$A$2:$A$2401,1)))</f>
        <v/>
      </c>
      <c r="D2207" s="14">
        <f>IF($A2207="","",INT((ROW()-2)/12)+1)</f>
        <v/>
      </c>
      <c r="E2207" s="14">
        <f>IF(AND(E2210&lt;&gt;"",D2210=D2198+1),E2198+(E2210-E2198)*9/12,"")</f>
        <v/>
      </c>
      <c r="F2207" s="14">
        <f>IF(AND(F2210&lt;&gt;"",D2210=D2198+1),F2198+(F2210-F2198)*9/12,"")</f>
        <v/>
      </c>
      <c r="G2207" s="14">
        <f>IF(AND(G2210&lt;&gt;"",D2210=D2198+1),G2198+(G2210-G2198)*9/12,"")</f>
        <v/>
      </c>
      <c r="H2207" s="14">
        <f>IF(AND(H2210&lt;&gt;"",D2210=D2198+1),H2198+(H2210-H2198)*9/12,"")</f>
        <v/>
      </c>
      <c r="I2207" s="14">
        <f>IF(AND(L2210&lt;&gt;"",D2210=D2198+1),I2198+(I2210-I2198)*9/12,"")</f>
        <v/>
      </c>
      <c r="J2207">
        <f>_xlfn.XLOOKUP($A2207,ALGLIB_SSA_XAUUSD!$AA$2:$AA$2401,ALGLIB_SSA_XAUUSD!$P$2:$P$2401,"",0)</f>
        <v/>
      </c>
      <c r="K2207">
        <f>_xlfn.XLOOKUP($A2207,ALGLIB_SSA_XAUUSD!$AA$2:$AA$2401,ALGLIB_SSA_XAUUSD!$Q$2:$Q$2401,"",0)</f>
        <v/>
      </c>
      <c r="L2207">
        <f>_xlfn.XLOOKUP($A2207,ALGLIB_SSA_XAUUSD!$AA$2:$AA$2401,ALGLIB_SSA_XAUUSD!$R$2:$R$2401,"",0)</f>
        <v/>
      </c>
      <c r="M2207">
        <f>_xlfn.XLOOKUP($A2207,ALGLIB_SSA_XAUUSD!$AA$2:$AA$2401,ALGLIB_SSA_XAUUSD!$S$2:$S$2401,"",0)</f>
        <v/>
      </c>
      <c r="N2207">
        <f>_xlfn.XLOOKUP($A2207,ALGLIB_SSA_XAUUSD!$AA$2:$AA$2401,ALGLIB_SSA_XAUUSD!$T$2:$T$2401,"",0)</f>
        <v/>
      </c>
      <c r="O2207">
        <f>_xlfn.XLOOKUP($A2207,ALGLIB_SSA_XAUUSD!$AA$2:$AA$2401,ALGLIB_SSA_XAUUSD!$U$2:$U$2401,"",0)</f>
        <v/>
      </c>
      <c r="P2207">
        <f>_xlfn.XLOOKUP($A2207,ALGLIB_SSA_XAUUSD!$AA$2:$AA$2401,ALGLIB_SSA_XAUUSD!$V$2:$V$2401,"",0)</f>
        <v/>
      </c>
      <c r="S2207">
        <f>A2207</f>
        <v/>
      </c>
      <c r="T2207">
        <f>J2207</f>
        <v/>
      </c>
      <c r="U2207">
        <f>K2207</f>
        <v/>
      </c>
      <c r="V2207" s="14">
        <f>IF($A2207="","",MOD(ROW()-2,12)+1)</f>
        <v/>
      </c>
      <c r="W2207">
        <f>L2207</f>
        <v/>
      </c>
      <c r="X2207" s="14">
        <f>IF(F2207="","",F2207)</f>
        <v/>
      </c>
      <c r="Y2207" s="14">
        <f>IF(G2207="","",G2207)</f>
        <v/>
      </c>
      <c r="Z2207">
        <f>M2207</f>
        <v/>
      </c>
      <c r="AA2207">
        <f>N2207</f>
        <v/>
      </c>
      <c r="AB2207" s="14">
        <f>IF(H2207="","",H2207)</f>
        <v/>
      </c>
      <c r="AC2207">
        <f>O2207</f>
        <v/>
      </c>
      <c r="AD2207" s="14">
        <f>IF(I2207="","",I2207)</f>
        <v/>
      </c>
      <c r="AE2207">
        <f>P2207</f>
        <v/>
      </c>
      <c r="AH2207">
        <f>IF(S2207&lt;&gt;"",S2207,AH2206+900)</f>
        <v/>
      </c>
      <c r="AI2207">
        <f>IF(T2207&lt;&gt;"",T2207,AI2206)</f>
        <v/>
      </c>
      <c r="AJ2207">
        <f>IF(U2207&lt;&gt;"",U2207,AJ2206)</f>
        <v/>
      </c>
      <c r="AK2207">
        <f>IF(W2207&lt;&gt;"",W2207,"")</f>
        <v/>
      </c>
      <c r="AL2207" s="14">
        <f>IF(X2207&lt;&gt;"",X2207,"")</f>
        <v/>
      </c>
      <c r="AM2207" s="14">
        <f>IF(Y2207&lt;&gt;"",Y2207,"")</f>
        <v/>
      </c>
      <c r="AN2207" s="14">
        <f>IF(OR(AL2207="",AM2207=""),"",AL2207-AM2207)</f>
        <v/>
      </c>
      <c r="AO2207">
        <f>IF(AN2207="","",IF(AN2207&gt;0,"Bullish","Bearish"))</f>
        <v/>
      </c>
      <c r="AP2207">
        <f>IF(AO2207="",AP2206,AO2207)</f>
        <v/>
      </c>
      <c r="AQ2207" s="14">
        <f>IF(AB2207&lt;&gt;"",AB2207,"")</f>
        <v/>
      </c>
      <c r="AR2207" s="14">
        <f>IF(AD2207&lt;&gt;"",AD2207,"")</f>
        <v/>
      </c>
      <c r="AS2207">
        <f>IF(AS2206+1=13,1,AS2206+1)</f>
        <v/>
      </c>
      <c r="AT2207">
        <f>IFERROR(IF(SLOPE($AQ$2186:$AQ$2197,$AS$2186:$AS$2197)&gt;0,MIN(3,ABS(SLOPE($AQ$2186:$AQ$2197,$AS$2186:$AS$2197))),IF(SLOPE($AQ$2186:$AQ$2197,$AS$2186:$AS$2197)&lt;-0.5,-0.5,0)),0)</f>
        <v/>
      </c>
      <c r="AU2207">
        <f>IFERROR(IF(SLOPE($AR$2186:$AR$2197,$AS$2186:$AS$2197)&lt;0,MAX(-3,-ABS(SLOPE($AR$2186:$AR$2197,$AS$2186:$AS$2197))),IF(SLOPE($AR$2186:$AR$2197,$AS$2186:$AS$2197)&gt;0.5,0.5,0)),0)</f>
        <v/>
      </c>
      <c r="AV2207">
        <f>($AQ$2198+(AT2207*(AS2207-1)))</f>
        <v/>
      </c>
      <c r="AW2207">
        <f>($AR$2198+(AU2207*(AS2207-1)))</f>
        <v/>
      </c>
      <c r="AX2207">
        <f>IF(AT2207&gt;0,AV2207+AT2207,AV2207)</f>
        <v/>
      </c>
      <c r="AY2207">
        <f>IF(AU2207&lt;0,AW2207+AU2207,AW2207)</f>
        <v/>
      </c>
      <c r="BA2207" s="14">
        <f>IFERROR(AX2207-AQ2207,"")</f>
        <v/>
      </c>
      <c r="BB2207" s="14">
        <f>IFERROR(AY2207-AR2207,"")</f>
        <v/>
      </c>
      <c r="BD2207">
        <f>AH2207</f>
        <v/>
      </c>
      <c r="BE2207">
        <f>AI2207</f>
        <v/>
      </c>
      <c r="BF2207">
        <f>AJ2207</f>
        <v/>
      </c>
      <c r="BG2207" s="14">
        <f>L2207</f>
        <v/>
      </c>
      <c r="BH2207" s="14">
        <f>IF(X2207="","",X2207)</f>
        <v/>
      </c>
      <c r="BI2207" s="14">
        <f>IF(Y2207="","",Y2207)</f>
        <v/>
      </c>
      <c r="BJ2207">
        <f>Z2207</f>
        <v/>
      </c>
      <c r="BK2207">
        <f>AA2207</f>
        <v/>
      </c>
      <c r="BL2207">
        <f>IFERROR(AX2207,"")</f>
        <v/>
      </c>
      <c r="BM2207">
        <f>IFERROR(AY2207,"")</f>
        <v/>
      </c>
    </row>
    <row r="2208" ht="14.25" customHeight="1">
      <c r="A2208">
        <f>ALGLIB_SSA_XAUUSD!AA2208</f>
        <v/>
      </c>
      <c r="B2208">
        <f>IF($A2208="","",INDEX(ALGLIB_SSA_XAUUSD!$B$2:$B$2401,MATCH($A2208,ALGLIB_SSA_XAUUSD!$A$2:$A$2401,1)))</f>
        <v/>
      </c>
      <c r="C2208">
        <f>IF($A2208="","",INDEX(ALGLIB_SSA_XAUUSD!$C$2:$C$2401,MATCH($A2208,ALGLIB_SSA_XAUUSD!$A$2:$A$2401,1)))</f>
        <v/>
      </c>
      <c r="D2208" s="14">
        <f>IF($A2208="","",INT((ROW()-2)/12)+1)</f>
        <v/>
      </c>
      <c r="E2208" s="14">
        <f>IF(AND(E2210&lt;&gt;"",D2210=D2198+1),E2198+(E2210-E2198)*10/12,"")</f>
        <v/>
      </c>
      <c r="F2208" s="14">
        <f>IF(AND(F2210&lt;&gt;"",D2210=D2198+1),F2198+(F2210-F2198)*10/12,"")</f>
        <v/>
      </c>
      <c r="G2208" s="14">
        <f>IF(AND(G2210&lt;&gt;"",D2210=D2198+1),G2198+(G2210-G2198)*10/12,"")</f>
        <v/>
      </c>
      <c r="H2208" s="14">
        <f>IF(AND(H2210&lt;&gt;"",D2210=D2198+1),H2198+(H2210-H2198)*10/12,"")</f>
        <v/>
      </c>
      <c r="I2208" s="14">
        <f>IF(AND(L2210&lt;&gt;"",D2210=D2198+1),I2198+(I2210-I2198)*10/12,"")</f>
        <v/>
      </c>
      <c r="J2208">
        <f>_xlfn.XLOOKUP($A2208,ALGLIB_SSA_XAUUSD!$AA$2:$AA$2401,ALGLIB_SSA_XAUUSD!$P$2:$P$2401,"",0)</f>
        <v/>
      </c>
      <c r="K2208">
        <f>_xlfn.XLOOKUP($A2208,ALGLIB_SSA_XAUUSD!$AA$2:$AA$2401,ALGLIB_SSA_XAUUSD!$Q$2:$Q$2401,"",0)</f>
        <v/>
      </c>
      <c r="L2208">
        <f>_xlfn.XLOOKUP($A2208,ALGLIB_SSA_XAUUSD!$AA$2:$AA$2401,ALGLIB_SSA_XAUUSD!$R$2:$R$2401,"",0)</f>
        <v/>
      </c>
      <c r="M2208">
        <f>_xlfn.XLOOKUP($A2208,ALGLIB_SSA_XAUUSD!$AA$2:$AA$2401,ALGLIB_SSA_XAUUSD!$S$2:$S$2401,"",0)</f>
        <v/>
      </c>
      <c r="N2208">
        <f>_xlfn.XLOOKUP($A2208,ALGLIB_SSA_XAUUSD!$AA$2:$AA$2401,ALGLIB_SSA_XAUUSD!$T$2:$T$2401,"",0)</f>
        <v/>
      </c>
      <c r="O2208">
        <f>_xlfn.XLOOKUP($A2208,ALGLIB_SSA_XAUUSD!$AA$2:$AA$2401,ALGLIB_SSA_XAUUSD!$U$2:$U$2401,"",0)</f>
        <v/>
      </c>
      <c r="P2208">
        <f>_xlfn.XLOOKUP($A2208,ALGLIB_SSA_XAUUSD!$AA$2:$AA$2401,ALGLIB_SSA_XAUUSD!$V$2:$V$2401,"",0)</f>
        <v/>
      </c>
      <c r="S2208">
        <f>A2208</f>
        <v/>
      </c>
      <c r="T2208">
        <f>J2208</f>
        <v/>
      </c>
      <c r="U2208">
        <f>K2208</f>
        <v/>
      </c>
      <c r="V2208" s="14">
        <f>IF($A2208="","",MOD(ROW()-2,12)+1)</f>
        <v/>
      </c>
      <c r="W2208">
        <f>L2208</f>
        <v/>
      </c>
      <c r="X2208" s="14">
        <f>IF(F2208="","",F2208)</f>
        <v/>
      </c>
      <c r="Y2208" s="14">
        <f>IF(G2208="","",G2208)</f>
        <v/>
      </c>
      <c r="Z2208">
        <f>M2208</f>
        <v/>
      </c>
      <c r="AA2208">
        <f>N2208</f>
        <v/>
      </c>
      <c r="AB2208" s="14">
        <f>IF(H2208="","",H2208)</f>
        <v/>
      </c>
      <c r="AC2208">
        <f>O2208</f>
        <v/>
      </c>
      <c r="AD2208" s="14">
        <f>IF(I2208="","",I2208)</f>
        <v/>
      </c>
      <c r="AE2208">
        <f>P2208</f>
        <v/>
      </c>
      <c r="AH2208">
        <f>IF(S2208&lt;&gt;"",S2208,AH2207+900)</f>
        <v/>
      </c>
      <c r="AI2208">
        <f>IF(T2208&lt;&gt;"",T2208,AI2207)</f>
        <v/>
      </c>
      <c r="AJ2208">
        <f>IF(U2208&lt;&gt;"",U2208,AJ2207)</f>
        <v/>
      </c>
      <c r="AK2208">
        <f>IF(W2208&lt;&gt;"",W2208,"")</f>
        <v/>
      </c>
      <c r="AL2208" s="14">
        <f>IF(X2208&lt;&gt;"",X2208,"")</f>
        <v/>
      </c>
      <c r="AM2208" s="14">
        <f>IF(Y2208&lt;&gt;"",Y2208,"")</f>
        <v/>
      </c>
      <c r="AN2208" s="14">
        <f>IF(OR(AL2208="",AM2208=""),"",AL2208-AM2208)</f>
        <v/>
      </c>
      <c r="AO2208">
        <f>IF(AN2208="","",IF(AN2208&gt;0,"Bullish","Bearish"))</f>
        <v/>
      </c>
      <c r="AP2208">
        <f>IF(AO2208="",AP2207,AO2208)</f>
        <v/>
      </c>
      <c r="AQ2208" s="14">
        <f>IF(AB2208&lt;&gt;"",AB2208,"")</f>
        <v/>
      </c>
      <c r="AR2208" s="14">
        <f>IF(AD2208&lt;&gt;"",AD2208,"")</f>
        <v/>
      </c>
      <c r="AS2208">
        <f>IF(AS2207+1=13,1,AS2207+1)</f>
        <v/>
      </c>
      <c r="AT2208">
        <f>IFERROR(IF(SLOPE($AQ$2186:$AQ$2197,$AS$2186:$AS$2197)&gt;0,MIN(3,ABS(SLOPE($AQ$2186:$AQ$2197,$AS$2186:$AS$2197))),IF(SLOPE($AQ$2186:$AQ$2197,$AS$2186:$AS$2197)&lt;-0.5,-0.5,0)),0)</f>
        <v/>
      </c>
      <c r="AU2208">
        <f>IFERROR(IF(SLOPE($AR$2186:$AR$2197,$AS$2186:$AS$2197)&lt;0,MAX(-3,-ABS(SLOPE($AR$2186:$AR$2197,$AS$2186:$AS$2197))),IF(SLOPE($AR$2186:$AR$2197,$AS$2186:$AS$2197)&gt;0.5,0.5,0)),0)</f>
        <v/>
      </c>
      <c r="AV2208">
        <f>($AQ$2198+(AT2208*(AS2208-1)))</f>
        <v/>
      </c>
      <c r="AW2208">
        <f>($AR$2198+(AU2208*(AS2208-1)))</f>
        <v/>
      </c>
      <c r="AX2208">
        <f>IF(AT2208&gt;0,AV2208+AT2208,AV2208)</f>
        <v/>
      </c>
      <c r="AY2208">
        <f>IF(AU2208&lt;0,AW2208+AU2208,AW2208)</f>
        <v/>
      </c>
      <c r="BA2208" s="14">
        <f>IFERROR(AX2208-AQ2208,"")</f>
        <v/>
      </c>
      <c r="BB2208" s="14">
        <f>IFERROR(AY2208-AR2208,"")</f>
        <v/>
      </c>
      <c r="BD2208">
        <f>AH2208</f>
        <v/>
      </c>
      <c r="BE2208">
        <f>AI2208</f>
        <v/>
      </c>
      <c r="BF2208">
        <f>AJ2208</f>
        <v/>
      </c>
      <c r="BG2208" s="14">
        <f>L2208</f>
        <v/>
      </c>
      <c r="BH2208" s="14">
        <f>IF(X2208="","",X2208)</f>
        <v/>
      </c>
      <c r="BI2208" s="14">
        <f>IF(Y2208="","",Y2208)</f>
        <v/>
      </c>
      <c r="BJ2208">
        <f>Z2208</f>
        <v/>
      </c>
      <c r="BK2208">
        <f>AA2208</f>
        <v/>
      </c>
      <c r="BL2208">
        <f>IFERROR(AX2208,"")</f>
        <v/>
      </c>
      <c r="BM2208">
        <f>IFERROR(AY2208,"")</f>
        <v/>
      </c>
    </row>
    <row r="2209" ht="14.25" customHeight="1">
      <c r="A2209">
        <f>ALGLIB_SSA_XAUUSD!AA2209</f>
        <v/>
      </c>
      <c r="B2209">
        <f>IF($A2209="","",INDEX(ALGLIB_SSA_XAUUSD!$B$2:$B$2401,MATCH($A2209,ALGLIB_SSA_XAUUSD!$A$2:$A$2401,1)))</f>
        <v/>
      </c>
      <c r="C2209">
        <f>IF($A2209="","",INDEX(ALGLIB_SSA_XAUUSD!$C$2:$C$2401,MATCH($A2209,ALGLIB_SSA_XAUUSD!$A$2:$A$2401,1)))</f>
        <v/>
      </c>
      <c r="D2209" s="14">
        <f>IF($A2209="","",INT((ROW()-2)/12)+1)</f>
        <v/>
      </c>
      <c r="E2209" s="14">
        <f>IF(AND(E2210&lt;&gt;"",D2210=D2198+1),E2198+(E2210-E2198)*11/12,"")</f>
        <v/>
      </c>
      <c r="F2209" s="14">
        <f>IF(AND(F2210&lt;&gt;"",D2210=D2198+1),F2198+(F2210-F2198)*11/12,"")</f>
        <v/>
      </c>
      <c r="G2209" s="14">
        <f>IF(AND(G2210&lt;&gt;"",D2210=D2198+1),G2198+(G2210-G2198)*11/12,"")</f>
        <v/>
      </c>
      <c r="H2209" s="14">
        <f>IF(AND(H2210&lt;&gt;"",D2210=D2198+1),H2198+(H2210-H2198)*11/12,"")</f>
        <v/>
      </c>
      <c r="I2209" s="14">
        <f>IF(AND(L2210&lt;&gt;"",D2210=D2198+1),I2198+(I2210-I2198)*11/12,"")</f>
        <v/>
      </c>
      <c r="J2209">
        <f>_xlfn.XLOOKUP($A2209,ALGLIB_SSA_XAUUSD!$AA$2:$AA$2401,ALGLIB_SSA_XAUUSD!$P$2:$P$2401,"",0)</f>
        <v/>
      </c>
      <c r="K2209">
        <f>_xlfn.XLOOKUP($A2209,ALGLIB_SSA_XAUUSD!$AA$2:$AA$2401,ALGLIB_SSA_XAUUSD!$Q$2:$Q$2401,"",0)</f>
        <v/>
      </c>
      <c r="L2209">
        <f>_xlfn.XLOOKUP($A2209,ALGLIB_SSA_XAUUSD!$AA$2:$AA$2401,ALGLIB_SSA_XAUUSD!$R$2:$R$2401,"",0)</f>
        <v/>
      </c>
      <c r="M2209">
        <f>_xlfn.XLOOKUP($A2209,ALGLIB_SSA_XAUUSD!$AA$2:$AA$2401,ALGLIB_SSA_XAUUSD!$S$2:$S$2401,"",0)</f>
        <v/>
      </c>
      <c r="N2209">
        <f>_xlfn.XLOOKUP($A2209,ALGLIB_SSA_XAUUSD!$AA$2:$AA$2401,ALGLIB_SSA_XAUUSD!$T$2:$T$2401,"",0)</f>
        <v/>
      </c>
      <c r="O2209">
        <f>_xlfn.XLOOKUP($A2209,ALGLIB_SSA_XAUUSD!$AA$2:$AA$2401,ALGLIB_SSA_XAUUSD!$U$2:$U$2401,"",0)</f>
        <v/>
      </c>
      <c r="P2209">
        <f>_xlfn.XLOOKUP($A2209,ALGLIB_SSA_XAUUSD!$AA$2:$AA$2401,ALGLIB_SSA_XAUUSD!$V$2:$V$2401,"",0)</f>
        <v/>
      </c>
      <c r="S2209">
        <f>A2209</f>
        <v/>
      </c>
      <c r="T2209">
        <f>J2209</f>
        <v/>
      </c>
      <c r="U2209">
        <f>K2209</f>
        <v/>
      </c>
      <c r="V2209" s="14">
        <f>IF($A2209="","",MOD(ROW()-2,12)+1)</f>
        <v/>
      </c>
      <c r="W2209">
        <f>L2209</f>
        <v/>
      </c>
      <c r="X2209" s="14">
        <f>IF(F2209="","",F2209)</f>
        <v/>
      </c>
      <c r="Y2209" s="14">
        <f>IF(G2209="","",G2209)</f>
        <v/>
      </c>
      <c r="Z2209">
        <f>M2209</f>
        <v/>
      </c>
      <c r="AA2209">
        <f>N2209</f>
        <v/>
      </c>
      <c r="AB2209" s="14">
        <f>IF(H2209="","",H2209)</f>
        <v/>
      </c>
      <c r="AC2209">
        <f>O2209</f>
        <v/>
      </c>
      <c r="AD2209" s="14">
        <f>IF(I2209="","",I2209)</f>
        <v/>
      </c>
      <c r="AE2209">
        <f>P2209</f>
        <v/>
      </c>
      <c r="AH2209">
        <f>IF(S2209&lt;&gt;"",S2209,AH2208+900)</f>
        <v/>
      </c>
      <c r="AI2209">
        <f>IF(T2209&lt;&gt;"",T2209,AI2208)</f>
        <v/>
      </c>
      <c r="AJ2209">
        <f>IF(U2209&lt;&gt;"",U2209,AJ2208)</f>
        <v/>
      </c>
      <c r="AK2209">
        <f>IF(W2209&lt;&gt;"",W2209,"")</f>
        <v/>
      </c>
      <c r="AL2209" s="14">
        <f>IF(X2209&lt;&gt;"",X2209,"")</f>
        <v/>
      </c>
      <c r="AM2209" s="14">
        <f>IF(Y2209&lt;&gt;"",Y2209,"")</f>
        <v/>
      </c>
      <c r="AN2209" s="14">
        <f>IF(OR(AL2209="",AM2209=""),"",AL2209-AM2209)</f>
        <v/>
      </c>
      <c r="AO2209">
        <f>IF(AN2209="","",IF(AN2209&gt;0,"Bullish","Bearish"))</f>
        <v/>
      </c>
      <c r="AP2209">
        <f>IF(AO2209="",AP2208,AO2209)</f>
        <v/>
      </c>
      <c r="AQ2209" s="14">
        <f>IF(AB2209&lt;&gt;"",AB2209,"")</f>
        <v/>
      </c>
      <c r="AR2209" s="14">
        <f>IF(AD2209&lt;&gt;"",AD2209,"")</f>
        <v/>
      </c>
      <c r="AS2209">
        <f>IF(AS2208+1=13,1,AS2208+1)</f>
        <v/>
      </c>
      <c r="AT2209">
        <f>IFERROR(IF(SLOPE($AQ$2186:$AQ$2197,$AS$2186:$AS$2197)&gt;0,MIN(3,ABS(SLOPE($AQ$2186:$AQ$2197,$AS$2186:$AS$2197))),IF(SLOPE($AQ$2186:$AQ$2197,$AS$2186:$AS$2197)&lt;-0.5,-0.5,0)),0)</f>
        <v/>
      </c>
      <c r="AU2209">
        <f>IFERROR(IF(SLOPE($AR$2186:$AR$2197,$AS$2186:$AS$2197)&lt;0,MAX(-3,-ABS(SLOPE($AR$2186:$AR$2197,$AS$2186:$AS$2197))),IF(SLOPE($AR$2186:$AR$2197,$AS$2186:$AS$2197)&gt;0.5,0.5,0)),0)</f>
        <v/>
      </c>
      <c r="AV2209">
        <f>($AQ$2198+(AT2209*(AS2209-1)))</f>
        <v/>
      </c>
      <c r="AW2209">
        <f>($AR$2198+(AU2209*(AS2209-1)))</f>
        <v/>
      </c>
      <c r="AX2209">
        <f>IF(AT2209&gt;0,AV2209+AT2209,AV2209)</f>
        <v/>
      </c>
      <c r="AY2209">
        <f>IF(AU2209&lt;0,AW2209+AU2209,AW2209)</f>
        <v/>
      </c>
      <c r="BA2209" s="14">
        <f>IFERROR(AX2209-AQ2209,"")</f>
        <v/>
      </c>
      <c r="BB2209" s="14">
        <f>IFERROR(AY2209-AR2209,"")</f>
        <v/>
      </c>
      <c r="BD2209">
        <f>AH2209</f>
        <v/>
      </c>
      <c r="BE2209">
        <f>AI2209</f>
        <v/>
      </c>
      <c r="BF2209">
        <f>AJ2209</f>
        <v/>
      </c>
      <c r="BG2209" s="14">
        <f>L2209</f>
        <v/>
      </c>
      <c r="BH2209" s="14">
        <f>IF(X2209="","",X2209)</f>
        <v/>
      </c>
      <c r="BI2209" s="14">
        <f>IF(Y2209="","",Y2209)</f>
        <v/>
      </c>
      <c r="BJ2209">
        <f>Z2209</f>
        <v/>
      </c>
      <c r="BK2209">
        <f>AA2209</f>
        <v/>
      </c>
      <c r="BL2209">
        <f>IFERROR(AX2209,"")</f>
        <v/>
      </c>
      <c r="BM2209">
        <f>IFERROR(AY2209,"")</f>
        <v/>
      </c>
    </row>
    <row r="2210" ht="14.25" customHeight="1">
      <c r="A2210">
        <f>ALGLIB_SSA_XAUUSD!AA2210</f>
        <v/>
      </c>
      <c r="B2210">
        <f>IF($A2210="","",INDEX(ALGLIB_SSA_XAUUSD!$B$2:$B$2401,MATCH($A2210,ALGLIB_SSA_XAUUSD!$A$2:$A$2401,1)))</f>
        <v/>
      </c>
      <c r="C2210">
        <f>IF($A2210="","",INDEX(ALGLIB_SSA_XAUUSD!$C$2:$C$2401,MATCH($A2210,ALGLIB_SSA_XAUUSD!$A$2:$A$2401,1)))</f>
        <v/>
      </c>
      <c r="D2210" s="14">
        <f>IF($A2210="","",INT((ROW()-2)/12)+1)</f>
        <v/>
      </c>
      <c r="E2210" s="14">
        <f>IF($A2210="","",INDEX(ALGLIB_SSA_XAUUSD!$D$2:$D$2401,MATCH($A2210,ALGLIB_SSA_XAUUSD!$A$2:$A$2401,1)))</f>
        <v/>
      </c>
      <c r="F2210" s="14">
        <f>IF($A2210="","",INDEX(ALGLIB_SSA_XAUUSD!$E$2:$E$2401,MATCH($A2210,ALGLIB_SSA_XAUUSD!$A$2:$A$2401,1)))</f>
        <v/>
      </c>
      <c r="G2210" s="14">
        <f>IF($A2210="","",INDEX(ALGLIB_SSA_XAUUSD!$F$2:$F$2401,MATCH($A2210,ALGLIB_SSA_XAUUSD!$A$2:$A$2401,1)))</f>
        <v/>
      </c>
      <c r="H2210" s="14">
        <f>IF($A2210="","",INDEX(ALGLIB_SSA_XAUUSD!$G$2:$G$2401,MATCH($A2210,ALGLIB_SSA_XAUUSD!$A$2:$A$2401,1)))</f>
        <v/>
      </c>
      <c r="I2210" s="14">
        <f>IF($A2210="","",INDEX(ALGLIB_SSA_XAUUSD!$H$2:$H$2401,MATCH($A2210,ALGLIB_SSA_XAUUSD!$A$2:$A$2401,1)))</f>
        <v/>
      </c>
      <c r="J2210">
        <f>_xlfn.XLOOKUP($A2210,ALGLIB_SSA_XAUUSD!$AA$2:$AA$2401,ALGLIB_SSA_XAUUSD!$P$2:$P$2401,"",0)</f>
        <v/>
      </c>
      <c r="K2210">
        <f>_xlfn.XLOOKUP($A2210,ALGLIB_SSA_XAUUSD!$AA$2:$AA$2401,ALGLIB_SSA_XAUUSD!$Q$2:$Q$2401,"",0)</f>
        <v/>
      </c>
      <c r="L2210">
        <f>_xlfn.XLOOKUP($A2210,ALGLIB_SSA_XAUUSD!$AA$2:$AA$2401,ALGLIB_SSA_XAUUSD!$R$2:$R$2401,"",0)</f>
        <v/>
      </c>
      <c r="M2210">
        <f>_xlfn.XLOOKUP($A2210,ALGLIB_SSA_XAUUSD!$AA$2:$AA$2401,ALGLIB_SSA_XAUUSD!$S$2:$S$2401,"",0)</f>
        <v/>
      </c>
      <c r="N2210">
        <f>_xlfn.XLOOKUP($A2210,ALGLIB_SSA_XAUUSD!$AA$2:$AA$2401,ALGLIB_SSA_XAUUSD!$T$2:$T$2401,"",0)</f>
        <v/>
      </c>
      <c r="O2210">
        <f>_xlfn.XLOOKUP($A2210,ALGLIB_SSA_XAUUSD!$AA$2:$AA$2401,ALGLIB_SSA_XAUUSD!$U$2:$U$2401,"",0)</f>
        <v/>
      </c>
      <c r="P2210">
        <f>_xlfn.XLOOKUP($A2210,ALGLIB_SSA_XAUUSD!$AA$2:$AA$2401,ALGLIB_SSA_XAUUSD!$V$2:$V$2401,"",0)</f>
        <v/>
      </c>
      <c r="S2210">
        <f>A2210</f>
        <v/>
      </c>
      <c r="T2210">
        <f>J2210</f>
        <v/>
      </c>
      <c r="U2210">
        <f>K2210</f>
        <v/>
      </c>
      <c r="V2210" s="14">
        <f>IF($A2210="","",MOD(ROW()-2,12)+1)</f>
        <v/>
      </c>
      <c r="W2210">
        <f>L2210</f>
        <v/>
      </c>
      <c r="X2210" s="14">
        <f>IF(F2210="","",F2210)</f>
        <v/>
      </c>
      <c r="Y2210" s="14">
        <f>IF(G2210="","",G2210)</f>
        <v/>
      </c>
      <c r="Z2210">
        <f>M2210</f>
        <v/>
      </c>
      <c r="AA2210">
        <f>N2210</f>
        <v/>
      </c>
      <c r="AB2210" s="14">
        <f>IF(H2210="","",H2210)</f>
        <v/>
      </c>
      <c r="AC2210">
        <f>O2210</f>
        <v/>
      </c>
      <c r="AD2210" s="14">
        <f>IF(I2210="","",I2210)</f>
        <v/>
      </c>
      <c r="AE2210">
        <f>P2210</f>
        <v/>
      </c>
      <c r="AH2210">
        <f>IF(S2210&lt;&gt;"",S2210,AH2209+900)</f>
        <v/>
      </c>
      <c r="AI2210">
        <f>IF(T2210&lt;&gt;"",T2210,AI2209)</f>
        <v/>
      </c>
      <c r="AJ2210">
        <f>IF(U2210&lt;&gt;"",U2210,AJ2209)</f>
        <v/>
      </c>
      <c r="AK2210">
        <f>IF(W2210&lt;&gt;"",W2210,"")</f>
        <v/>
      </c>
      <c r="AL2210" s="14">
        <f>IF(X2210&lt;&gt;"",X2210,"")</f>
        <v/>
      </c>
      <c r="AM2210" s="14">
        <f>IF(Y2210&lt;&gt;"",Y2210,"")</f>
        <v/>
      </c>
      <c r="AN2210" s="14">
        <f>IF(OR(AL2210="",AM2210=""),"",AL2210-AM2210)</f>
        <v/>
      </c>
      <c r="AO2210">
        <f>IF(AN2210="","",IF(AN2210&gt;0,"Bullish","Bearish"))</f>
        <v/>
      </c>
      <c r="AP2210">
        <f>IF(AO2210="",AP2209,AO2210)</f>
        <v/>
      </c>
      <c r="AQ2210" s="14">
        <f>IF(AB2210&lt;&gt;"",AB2210,"")</f>
        <v/>
      </c>
      <c r="AR2210" s="14">
        <f>IF(AD2210&lt;&gt;"",AD2210,"")</f>
        <v/>
      </c>
      <c r="AS2210">
        <f>IF(AS2209+1=13,1,AS2209+1)</f>
        <v/>
      </c>
      <c r="AT2210">
        <f>IFERROR(IF(SLOPE($AQ$2198:$AQ$2209,$AS$2198:$AS$2209)&gt;0,MIN(3,ABS(SLOPE($AQ$2198:$AQ$2209,$AS$2198:$AS$2209))),IF(SLOPE($AQ$2198:$AQ$2209,$AS$2198:$AS$2209)&lt;-0.5,-0.5,0)),0)</f>
        <v/>
      </c>
      <c r="AU2210">
        <f>IFERROR(IF(SLOPE($AR$2198:$AR$2209,$AS$2198:$AS$2209)&lt;0,MAX(-3,-ABS(SLOPE($AR$2198:$AR$2209,$AS$2198:$AS$2209))),IF(SLOPE($AR$2198:$AR$2209,$AS$2198:$AS$2209)&gt;0.5,0.5,0)),0)</f>
        <v/>
      </c>
      <c r="AV2210">
        <f>($AQ$2210+(AT2210*(AS2210-1)))</f>
        <v/>
      </c>
      <c r="AW2210">
        <f>($AR$2210+(AU2210*(AS2210-1)))</f>
        <v/>
      </c>
      <c r="AX2210">
        <f>IF(AT2210&gt;0,AV2210+AT2210,AV2210)</f>
        <v/>
      </c>
      <c r="AY2210">
        <f>IF(AU2210&lt;0,AW2210+AU2210,AW2210)</f>
        <v/>
      </c>
      <c r="BA2210" s="14">
        <f>IFERROR(AX2210-AQ2210,"")</f>
        <v/>
      </c>
      <c r="BB2210" s="14">
        <f>IFERROR(AY2210-AR2210,"")</f>
        <v/>
      </c>
      <c r="BD2210">
        <f>AH2210</f>
        <v/>
      </c>
      <c r="BE2210">
        <f>AI2210</f>
        <v/>
      </c>
      <c r="BF2210">
        <f>AJ2210</f>
        <v/>
      </c>
      <c r="BG2210" s="14">
        <f>L2210</f>
        <v/>
      </c>
      <c r="BH2210" s="14">
        <f>IF(X2210="","",X2210)</f>
        <v/>
      </c>
      <c r="BI2210" s="14">
        <f>IF(Y2210="","",Y2210)</f>
        <v/>
      </c>
      <c r="BJ2210">
        <f>Z2210</f>
        <v/>
      </c>
      <c r="BK2210">
        <f>AA2210</f>
        <v/>
      </c>
      <c r="BL2210">
        <f>IFERROR(AX2210,"")</f>
        <v/>
      </c>
      <c r="BM2210">
        <f>IFERROR(AY2210,"")</f>
        <v/>
      </c>
    </row>
    <row r="2211" ht="14.25" customHeight="1">
      <c r="A2211">
        <f>ALGLIB_SSA_XAUUSD!AA2211</f>
        <v/>
      </c>
      <c r="B2211">
        <f>IF($A2211="","",INDEX(ALGLIB_SSA_XAUUSD!$B$2:$B$2401,MATCH($A2211,ALGLIB_SSA_XAUUSD!$A$2:$A$2401,1)))</f>
        <v/>
      </c>
      <c r="C2211">
        <f>IF($A2211="","",INDEX(ALGLIB_SSA_XAUUSD!$C$2:$C$2401,MATCH($A2211,ALGLIB_SSA_XAUUSD!$A$2:$A$2401,1)))</f>
        <v/>
      </c>
      <c r="D2211" s="14">
        <f>IF($A2211="","",INT((ROW()-2)/12)+1)</f>
        <v/>
      </c>
      <c r="E2211" s="14">
        <f>IF(AND(E2222&lt;&gt;"",D2222=D2210+1),E2210+(E2222-E2210)*1/12,"")</f>
        <v/>
      </c>
      <c r="F2211" s="14">
        <f>IF(AND(F2222&lt;&gt;"",D2222=D2210+1),F2210+(F2222-F2210)*1/12,"")</f>
        <v/>
      </c>
      <c r="G2211" s="14">
        <f>IF(AND(G2222&lt;&gt;"",D2222=D2210+1),G2210+(G2222-G2210)*1/12,"")</f>
        <v/>
      </c>
      <c r="H2211" s="14">
        <f>IF(AND(H2222&lt;&gt;"",D2222=D2210+1),H2210+(H2222-H2210)*1/12,"")</f>
        <v/>
      </c>
      <c r="I2211" s="14">
        <f>IF(AND(L2222&lt;&gt;"",D2222=D2210+1),I2210+(I2222-I2210)*1/12,"")</f>
        <v/>
      </c>
      <c r="J2211">
        <f>_xlfn.XLOOKUP($A2211,ALGLIB_SSA_XAUUSD!$AA$2:$AA$2401,ALGLIB_SSA_XAUUSD!$P$2:$P$2401,"",0)</f>
        <v/>
      </c>
      <c r="K2211">
        <f>_xlfn.XLOOKUP($A2211,ALGLIB_SSA_XAUUSD!$AA$2:$AA$2401,ALGLIB_SSA_XAUUSD!$Q$2:$Q$2401,"",0)</f>
        <v/>
      </c>
      <c r="L2211">
        <f>_xlfn.XLOOKUP($A2211,ALGLIB_SSA_XAUUSD!$AA$2:$AA$2401,ALGLIB_SSA_XAUUSD!$R$2:$R$2401,"",0)</f>
        <v/>
      </c>
      <c r="M2211">
        <f>_xlfn.XLOOKUP($A2211,ALGLIB_SSA_XAUUSD!$AA$2:$AA$2401,ALGLIB_SSA_XAUUSD!$S$2:$S$2401,"",0)</f>
        <v/>
      </c>
      <c r="N2211">
        <f>_xlfn.XLOOKUP($A2211,ALGLIB_SSA_XAUUSD!$AA$2:$AA$2401,ALGLIB_SSA_XAUUSD!$T$2:$T$2401,"",0)</f>
        <v/>
      </c>
      <c r="O2211">
        <f>_xlfn.XLOOKUP($A2211,ALGLIB_SSA_XAUUSD!$AA$2:$AA$2401,ALGLIB_SSA_XAUUSD!$U$2:$U$2401,"",0)</f>
        <v/>
      </c>
      <c r="P2211">
        <f>_xlfn.XLOOKUP($A2211,ALGLIB_SSA_XAUUSD!$AA$2:$AA$2401,ALGLIB_SSA_XAUUSD!$V$2:$V$2401,"",0)</f>
        <v/>
      </c>
      <c r="S2211">
        <f>A2211</f>
        <v/>
      </c>
      <c r="T2211">
        <f>J2211</f>
        <v/>
      </c>
      <c r="U2211">
        <f>K2211</f>
        <v/>
      </c>
      <c r="V2211" s="14">
        <f>IF($A2211="","",MOD(ROW()-2,12)+1)</f>
        <v/>
      </c>
      <c r="W2211">
        <f>L2211</f>
        <v/>
      </c>
      <c r="X2211" s="14">
        <f>IF(F2211="","",F2211)</f>
        <v/>
      </c>
      <c r="Y2211" s="14">
        <f>IF(G2211="","",G2211)</f>
        <v/>
      </c>
      <c r="Z2211">
        <f>M2211</f>
        <v/>
      </c>
      <c r="AA2211">
        <f>N2211</f>
        <v/>
      </c>
      <c r="AB2211" s="14">
        <f>IF(H2211="","",H2211)</f>
        <v/>
      </c>
      <c r="AC2211">
        <f>O2211</f>
        <v/>
      </c>
      <c r="AD2211" s="14">
        <f>IF(I2211="","",I2211)</f>
        <v/>
      </c>
      <c r="AE2211">
        <f>P2211</f>
        <v/>
      </c>
      <c r="AH2211">
        <f>IF(S2211&lt;&gt;"",S2211,AH2210+900)</f>
        <v/>
      </c>
      <c r="AI2211">
        <f>IF(T2211&lt;&gt;"",T2211,AI2210)</f>
        <v/>
      </c>
      <c r="AJ2211">
        <f>IF(U2211&lt;&gt;"",U2211,AJ2210)</f>
        <v/>
      </c>
      <c r="AK2211">
        <f>IF(W2211&lt;&gt;"",W2211,"")</f>
        <v/>
      </c>
      <c r="AL2211" s="14">
        <f>IF(X2211&lt;&gt;"",X2211,"")</f>
        <v/>
      </c>
      <c r="AM2211" s="14">
        <f>IF(Y2211&lt;&gt;"",Y2211,"")</f>
        <v/>
      </c>
      <c r="AN2211" s="14">
        <f>IF(OR(AL2211="",AM2211=""),"",AL2211-AM2211)</f>
        <v/>
      </c>
      <c r="AO2211">
        <f>IF(AN2211="","",IF(AN2211&gt;0,"Bullish","Bearish"))</f>
        <v/>
      </c>
      <c r="AP2211">
        <f>IF(AO2211="",AP2210,AO2211)</f>
        <v/>
      </c>
      <c r="AQ2211" s="14">
        <f>IF(AB2211&lt;&gt;"",AB2211,"")</f>
        <v/>
      </c>
      <c r="AR2211" s="14">
        <f>IF(AD2211&lt;&gt;"",AD2211,"")</f>
        <v/>
      </c>
      <c r="AS2211">
        <f>IF(AS2210+1=13,1,AS2210+1)</f>
        <v/>
      </c>
      <c r="AT2211">
        <f>IFERROR(IF(SLOPE($AQ$2198:$AQ$2209,$AS$2198:$AS$2209)&gt;0,MIN(3,ABS(SLOPE($AQ$2198:$AQ$2209,$AS$2198:$AS$2209))),IF(SLOPE($AQ$2198:$AQ$2209,$AS$2198:$AS$2209)&lt;-0.5,-0.5,0)),0)</f>
        <v/>
      </c>
      <c r="AU2211">
        <f>IFERROR(IF(SLOPE($AR$2198:$AR$2209,$AS$2198:$AS$2209)&lt;0,MAX(-3,-ABS(SLOPE($AR$2198:$AR$2209,$AS$2198:$AS$2209))),IF(SLOPE($AR$2198:$AR$2209,$AS$2198:$AS$2209)&gt;0.5,0.5,0)),0)</f>
        <v/>
      </c>
      <c r="AV2211">
        <f>($AQ$2210+(AT2211*(AS2211-1)))</f>
        <v/>
      </c>
      <c r="AW2211">
        <f>($AR$2210+(AU2211*(AS2211-1)))</f>
        <v/>
      </c>
      <c r="AX2211">
        <f>IF(AT2211&gt;0,AV2211+AT2211,AV2211)</f>
        <v/>
      </c>
      <c r="AY2211">
        <f>IF(AU2211&lt;0,AW2211+AU2211,AW2211)</f>
        <v/>
      </c>
      <c r="BA2211" s="14">
        <f>IFERROR(AX2211-AQ2211,"")</f>
        <v/>
      </c>
      <c r="BB2211" s="14">
        <f>IFERROR(AY2211-AR2211,"")</f>
        <v/>
      </c>
      <c r="BD2211">
        <f>AH2211</f>
        <v/>
      </c>
      <c r="BE2211">
        <f>AI2211</f>
        <v/>
      </c>
      <c r="BF2211">
        <f>AJ2211</f>
        <v/>
      </c>
      <c r="BG2211" s="14">
        <f>L2211</f>
        <v/>
      </c>
      <c r="BH2211" s="14">
        <f>IF(X2211="","",X2211)</f>
        <v/>
      </c>
      <c r="BI2211" s="14">
        <f>IF(Y2211="","",Y2211)</f>
        <v/>
      </c>
      <c r="BJ2211">
        <f>Z2211</f>
        <v/>
      </c>
      <c r="BK2211">
        <f>AA2211</f>
        <v/>
      </c>
      <c r="BL2211">
        <f>IFERROR(AX2211,"")</f>
        <v/>
      </c>
      <c r="BM2211">
        <f>IFERROR(AY2211,"")</f>
        <v/>
      </c>
    </row>
    <row r="2212" ht="14.25" customHeight="1">
      <c r="A2212">
        <f>ALGLIB_SSA_XAUUSD!AA2212</f>
        <v/>
      </c>
      <c r="B2212">
        <f>IF($A2212="","",INDEX(ALGLIB_SSA_XAUUSD!$B$2:$B$2401,MATCH($A2212,ALGLIB_SSA_XAUUSD!$A$2:$A$2401,1)))</f>
        <v/>
      </c>
      <c r="C2212">
        <f>IF($A2212="","",INDEX(ALGLIB_SSA_XAUUSD!$C$2:$C$2401,MATCH($A2212,ALGLIB_SSA_XAUUSD!$A$2:$A$2401,1)))</f>
        <v/>
      </c>
      <c r="D2212" s="14">
        <f>IF($A2212="","",INT((ROW()-2)/12)+1)</f>
        <v/>
      </c>
      <c r="E2212" s="14">
        <f>IF(AND(E2222&lt;&gt;"",D2222=D2210+1),E2210+(E2222-E2210)*2/12,"")</f>
        <v/>
      </c>
      <c r="F2212" s="14">
        <f>IF(AND(F2222&lt;&gt;"",D2222=D2210+1),F2210+(F2222-F2210)*2/12,"")</f>
        <v/>
      </c>
      <c r="G2212" s="14">
        <f>IF(AND(G2222&lt;&gt;"",D2222=D2210+1),G2210+(G2222-G2210)*2/12,"")</f>
        <v/>
      </c>
      <c r="H2212" s="14">
        <f>IF(AND(H2222&lt;&gt;"",D2222=D2210+1),H2210+(H2222-H2210)*2/12,"")</f>
        <v/>
      </c>
      <c r="I2212" s="14">
        <f>IF(AND(L2222&lt;&gt;"",D2222=D2210+1),I2210+(I2222-I2210)*2/12,"")</f>
        <v/>
      </c>
      <c r="J2212">
        <f>_xlfn.XLOOKUP($A2212,ALGLIB_SSA_XAUUSD!$AA$2:$AA$2401,ALGLIB_SSA_XAUUSD!$P$2:$P$2401,"",0)</f>
        <v/>
      </c>
      <c r="K2212">
        <f>_xlfn.XLOOKUP($A2212,ALGLIB_SSA_XAUUSD!$AA$2:$AA$2401,ALGLIB_SSA_XAUUSD!$Q$2:$Q$2401,"",0)</f>
        <v/>
      </c>
      <c r="L2212">
        <f>_xlfn.XLOOKUP($A2212,ALGLIB_SSA_XAUUSD!$AA$2:$AA$2401,ALGLIB_SSA_XAUUSD!$R$2:$R$2401,"",0)</f>
        <v/>
      </c>
      <c r="M2212">
        <f>_xlfn.XLOOKUP($A2212,ALGLIB_SSA_XAUUSD!$AA$2:$AA$2401,ALGLIB_SSA_XAUUSD!$S$2:$S$2401,"",0)</f>
        <v/>
      </c>
      <c r="N2212">
        <f>_xlfn.XLOOKUP($A2212,ALGLIB_SSA_XAUUSD!$AA$2:$AA$2401,ALGLIB_SSA_XAUUSD!$T$2:$T$2401,"",0)</f>
        <v/>
      </c>
      <c r="O2212">
        <f>_xlfn.XLOOKUP($A2212,ALGLIB_SSA_XAUUSD!$AA$2:$AA$2401,ALGLIB_SSA_XAUUSD!$U$2:$U$2401,"",0)</f>
        <v/>
      </c>
      <c r="P2212">
        <f>_xlfn.XLOOKUP($A2212,ALGLIB_SSA_XAUUSD!$AA$2:$AA$2401,ALGLIB_SSA_XAUUSD!$V$2:$V$2401,"",0)</f>
        <v/>
      </c>
      <c r="S2212">
        <f>A2212</f>
        <v/>
      </c>
      <c r="T2212">
        <f>J2212</f>
        <v/>
      </c>
      <c r="U2212">
        <f>K2212</f>
        <v/>
      </c>
      <c r="V2212" s="14">
        <f>IF($A2212="","",MOD(ROW()-2,12)+1)</f>
        <v/>
      </c>
      <c r="W2212">
        <f>L2212</f>
        <v/>
      </c>
      <c r="X2212" s="14">
        <f>IF(F2212="","",F2212)</f>
        <v/>
      </c>
      <c r="Y2212" s="14">
        <f>IF(G2212="","",G2212)</f>
        <v/>
      </c>
      <c r="Z2212">
        <f>M2212</f>
        <v/>
      </c>
      <c r="AA2212">
        <f>N2212</f>
        <v/>
      </c>
      <c r="AB2212" s="14">
        <f>IF(H2212="","",H2212)</f>
        <v/>
      </c>
      <c r="AC2212">
        <f>O2212</f>
        <v/>
      </c>
      <c r="AD2212" s="14">
        <f>IF(I2212="","",I2212)</f>
        <v/>
      </c>
      <c r="AE2212">
        <f>P2212</f>
        <v/>
      </c>
      <c r="AH2212">
        <f>IF(S2212&lt;&gt;"",S2212,AH2211+900)</f>
        <v/>
      </c>
      <c r="AI2212">
        <f>IF(T2212&lt;&gt;"",T2212,AI2211)</f>
        <v/>
      </c>
      <c r="AJ2212">
        <f>IF(U2212&lt;&gt;"",U2212,AJ2211)</f>
        <v/>
      </c>
      <c r="AK2212">
        <f>IF(W2212&lt;&gt;"",W2212,"")</f>
        <v/>
      </c>
      <c r="AL2212" s="14">
        <f>IF(X2212&lt;&gt;"",X2212,"")</f>
        <v/>
      </c>
      <c r="AM2212" s="14">
        <f>IF(Y2212&lt;&gt;"",Y2212,"")</f>
        <v/>
      </c>
      <c r="AN2212" s="14">
        <f>IF(OR(AL2212="",AM2212=""),"",AL2212-AM2212)</f>
        <v/>
      </c>
      <c r="AO2212">
        <f>IF(AN2212="","",IF(AN2212&gt;0,"Bullish","Bearish"))</f>
        <v/>
      </c>
      <c r="AP2212">
        <f>IF(AO2212="",AP2211,AO2212)</f>
        <v/>
      </c>
      <c r="AQ2212" s="14">
        <f>IF(AB2212&lt;&gt;"",AB2212,"")</f>
        <v/>
      </c>
      <c r="AR2212" s="14">
        <f>IF(AD2212&lt;&gt;"",AD2212,"")</f>
        <v/>
      </c>
      <c r="AS2212">
        <f>IF(AS2211+1=13,1,AS2211+1)</f>
        <v/>
      </c>
      <c r="AT2212">
        <f>IFERROR(IF(SLOPE($AQ$2198:$AQ$2209,$AS$2198:$AS$2209)&gt;0,MIN(3,ABS(SLOPE($AQ$2198:$AQ$2209,$AS$2198:$AS$2209))),IF(SLOPE($AQ$2198:$AQ$2209,$AS$2198:$AS$2209)&lt;-0.5,-0.5,0)),0)</f>
        <v/>
      </c>
      <c r="AU2212">
        <f>IFERROR(IF(SLOPE($AR$2198:$AR$2209,$AS$2198:$AS$2209)&lt;0,MAX(-3,-ABS(SLOPE($AR$2198:$AR$2209,$AS$2198:$AS$2209))),IF(SLOPE($AR$2198:$AR$2209,$AS$2198:$AS$2209)&gt;0.5,0.5,0)),0)</f>
        <v/>
      </c>
      <c r="AV2212">
        <f>($AQ$2210+(AT2212*(AS2212-1)))</f>
        <v/>
      </c>
      <c r="AW2212">
        <f>($AR$2210+(AU2212*(AS2212-1)))</f>
        <v/>
      </c>
      <c r="AX2212">
        <f>IF(AT2212&gt;0,AV2212+AT2212,AV2212)</f>
        <v/>
      </c>
      <c r="AY2212">
        <f>IF(AU2212&lt;0,AW2212+AU2212,AW2212)</f>
        <v/>
      </c>
      <c r="BA2212" s="14">
        <f>IFERROR(AX2212-AQ2212,"")</f>
        <v/>
      </c>
      <c r="BB2212" s="14">
        <f>IFERROR(AY2212-AR2212,"")</f>
        <v/>
      </c>
      <c r="BD2212">
        <f>AH2212</f>
        <v/>
      </c>
      <c r="BE2212">
        <f>AI2212</f>
        <v/>
      </c>
      <c r="BF2212">
        <f>AJ2212</f>
        <v/>
      </c>
      <c r="BG2212" s="14">
        <f>L2212</f>
        <v/>
      </c>
      <c r="BH2212" s="14">
        <f>IF(X2212="","",X2212)</f>
        <v/>
      </c>
      <c r="BI2212" s="14">
        <f>IF(Y2212="","",Y2212)</f>
        <v/>
      </c>
      <c r="BJ2212">
        <f>Z2212</f>
        <v/>
      </c>
      <c r="BK2212">
        <f>AA2212</f>
        <v/>
      </c>
      <c r="BL2212">
        <f>IFERROR(AX2212,"")</f>
        <v/>
      </c>
      <c r="BM2212">
        <f>IFERROR(AY2212,"")</f>
        <v/>
      </c>
    </row>
    <row r="2213" ht="14.25" customHeight="1">
      <c r="A2213">
        <f>ALGLIB_SSA_XAUUSD!AA2213</f>
        <v/>
      </c>
      <c r="B2213">
        <f>IF($A2213="","",INDEX(ALGLIB_SSA_XAUUSD!$B$2:$B$2401,MATCH($A2213,ALGLIB_SSA_XAUUSD!$A$2:$A$2401,1)))</f>
        <v/>
      </c>
      <c r="C2213">
        <f>IF($A2213="","",INDEX(ALGLIB_SSA_XAUUSD!$C$2:$C$2401,MATCH($A2213,ALGLIB_SSA_XAUUSD!$A$2:$A$2401,1)))</f>
        <v/>
      </c>
      <c r="D2213" s="14">
        <f>IF($A2213="","",INT((ROW()-2)/12)+1)</f>
        <v/>
      </c>
      <c r="E2213" s="14">
        <f>IF(AND(E2222&lt;&gt;"",D2222=D2210+1),E2210+(E2222-E2210)*3/12,"")</f>
        <v/>
      </c>
      <c r="F2213" s="14">
        <f>IF(AND(F2222&lt;&gt;"",D2222=D2210+1),F2210+(F2222-F2210)*3/12,"")</f>
        <v/>
      </c>
      <c r="G2213" s="14">
        <f>IF(AND(G2222&lt;&gt;"",D2222=D2210+1),G2210+(G2222-G2210)*3/12,"")</f>
        <v/>
      </c>
      <c r="H2213" s="14">
        <f>IF(AND(H2222&lt;&gt;"",D2222=D2210+1),H2210+(H2222-H2210)*3/12,"")</f>
        <v/>
      </c>
      <c r="I2213" s="14">
        <f>IF(AND(L2222&lt;&gt;"",D2222=D2210+1),I2210+(I2222-I2210)*3/12,"")</f>
        <v/>
      </c>
      <c r="J2213">
        <f>_xlfn.XLOOKUP($A2213,ALGLIB_SSA_XAUUSD!$AA$2:$AA$2401,ALGLIB_SSA_XAUUSD!$P$2:$P$2401,"",0)</f>
        <v/>
      </c>
      <c r="K2213">
        <f>_xlfn.XLOOKUP($A2213,ALGLIB_SSA_XAUUSD!$AA$2:$AA$2401,ALGLIB_SSA_XAUUSD!$Q$2:$Q$2401,"",0)</f>
        <v/>
      </c>
      <c r="L2213">
        <f>_xlfn.XLOOKUP($A2213,ALGLIB_SSA_XAUUSD!$AA$2:$AA$2401,ALGLIB_SSA_XAUUSD!$R$2:$R$2401,"",0)</f>
        <v/>
      </c>
      <c r="M2213">
        <f>_xlfn.XLOOKUP($A2213,ALGLIB_SSA_XAUUSD!$AA$2:$AA$2401,ALGLIB_SSA_XAUUSD!$S$2:$S$2401,"",0)</f>
        <v/>
      </c>
      <c r="N2213">
        <f>_xlfn.XLOOKUP($A2213,ALGLIB_SSA_XAUUSD!$AA$2:$AA$2401,ALGLIB_SSA_XAUUSD!$T$2:$T$2401,"",0)</f>
        <v/>
      </c>
      <c r="O2213">
        <f>_xlfn.XLOOKUP($A2213,ALGLIB_SSA_XAUUSD!$AA$2:$AA$2401,ALGLIB_SSA_XAUUSD!$U$2:$U$2401,"",0)</f>
        <v/>
      </c>
      <c r="P2213">
        <f>_xlfn.XLOOKUP($A2213,ALGLIB_SSA_XAUUSD!$AA$2:$AA$2401,ALGLIB_SSA_XAUUSD!$V$2:$V$2401,"",0)</f>
        <v/>
      </c>
      <c r="S2213">
        <f>A2213</f>
        <v/>
      </c>
      <c r="T2213">
        <f>J2213</f>
        <v/>
      </c>
      <c r="U2213">
        <f>K2213</f>
        <v/>
      </c>
      <c r="V2213" s="14">
        <f>IF($A2213="","",MOD(ROW()-2,12)+1)</f>
        <v/>
      </c>
      <c r="W2213">
        <f>L2213</f>
        <v/>
      </c>
      <c r="X2213" s="14">
        <f>IF(F2213="","",F2213)</f>
        <v/>
      </c>
      <c r="Y2213" s="14">
        <f>IF(G2213="","",G2213)</f>
        <v/>
      </c>
      <c r="Z2213">
        <f>M2213</f>
        <v/>
      </c>
      <c r="AA2213">
        <f>N2213</f>
        <v/>
      </c>
      <c r="AB2213" s="14">
        <f>IF(H2213="","",H2213)</f>
        <v/>
      </c>
      <c r="AC2213">
        <f>O2213</f>
        <v/>
      </c>
      <c r="AD2213" s="14">
        <f>IF(I2213="","",I2213)</f>
        <v/>
      </c>
      <c r="AE2213">
        <f>P2213</f>
        <v/>
      </c>
      <c r="AH2213">
        <f>IF(S2213&lt;&gt;"",S2213,AH2212+900)</f>
        <v/>
      </c>
      <c r="AI2213">
        <f>IF(T2213&lt;&gt;"",T2213,AI2212)</f>
        <v/>
      </c>
      <c r="AJ2213">
        <f>IF(U2213&lt;&gt;"",U2213,AJ2212)</f>
        <v/>
      </c>
      <c r="AK2213">
        <f>IF(W2213&lt;&gt;"",W2213,"")</f>
        <v/>
      </c>
      <c r="AL2213" s="14">
        <f>IF(X2213&lt;&gt;"",X2213,"")</f>
        <v/>
      </c>
      <c r="AM2213" s="14">
        <f>IF(Y2213&lt;&gt;"",Y2213,"")</f>
        <v/>
      </c>
      <c r="AN2213" s="14">
        <f>IF(OR(AL2213="",AM2213=""),"",AL2213-AM2213)</f>
        <v/>
      </c>
      <c r="AO2213">
        <f>IF(AN2213="","",IF(AN2213&gt;0,"Bullish","Bearish"))</f>
        <v/>
      </c>
      <c r="AP2213">
        <f>IF(AO2213="",AP2212,AO2213)</f>
        <v/>
      </c>
      <c r="AQ2213" s="14">
        <f>IF(AB2213&lt;&gt;"",AB2213,"")</f>
        <v/>
      </c>
      <c r="AR2213" s="14">
        <f>IF(AD2213&lt;&gt;"",AD2213,"")</f>
        <v/>
      </c>
      <c r="AS2213">
        <f>IF(AS2212+1=13,1,AS2212+1)</f>
        <v/>
      </c>
      <c r="AT2213">
        <f>IFERROR(IF(SLOPE($AQ$2198:$AQ$2209,$AS$2198:$AS$2209)&gt;0,MIN(3,ABS(SLOPE($AQ$2198:$AQ$2209,$AS$2198:$AS$2209))),IF(SLOPE($AQ$2198:$AQ$2209,$AS$2198:$AS$2209)&lt;-0.5,-0.5,0)),0)</f>
        <v/>
      </c>
      <c r="AU2213">
        <f>IFERROR(IF(SLOPE($AR$2198:$AR$2209,$AS$2198:$AS$2209)&lt;0,MAX(-3,-ABS(SLOPE($AR$2198:$AR$2209,$AS$2198:$AS$2209))),IF(SLOPE($AR$2198:$AR$2209,$AS$2198:$AS$2209)&gt;0.5,0.5,0)),0)</f>
        <v/>
      </c>
      <c r="AV2213">
        <f>($AQ$2210+(AT2213*(AS2213-1)))</f>
        <v/>
      </c>
      <c r="AW2213">
        <f>($AR$2210+(AU2213*(AS2213-1)))</f>
        <v/>
      </c>
      <c r="AX2213">
        <f>IF(AT2213&gt;0,AV2213+AT2213,AV2213)</f>
        <v/>
      </c>
      <c r="AY2213">
        <f>IF(AU2213&lt;0,AW2213+AU2213,AW2213)</f>
        <v/>
      </c>
      <c r="BA2213" s="14">
        <f>IFERROR(AX2213-AQ2213,"")</f>
        <v/>
      </c>
      <c r="BB2213" s="14">
        <f>IFERROR(AY2213-AR2213,"")</f>
        <v/>
      </c>
      <c r="BD2213">
        <f>AH2213</f>
        <v/>
      </c>
      <c r="BE2213">
        <f>AI2213</f>
        <v/>
      </c>
      <c r="BF2213">
        <f>AJ2213</f>
        <v/>
      </c>
      <c r="BG2213" s="14">
        <f>L2213</f>
        <v/>
      </c>
      <c r="BH2213" s="14">
        <f>IF(X2213="","",X2213)</f>
        <v/>
      </c>
      <c r="BI2213" s="14">
        <f>IF(Y2213="","",Y2213)</f>
        <v/>
      </c>
      <c r="BJ2213">
        <f>Z2213</f>
        <v/>
      </c>
      <c r="BK2213">
        <f>AA2213</f>
        <v/>
      </c>
      <c r="BL2213">
        <f>IFERROR(AX2213,"")</f>
        <v/>
      </c>
      <c r="BM2213">
        <f>IFERROR(AY2213,"")</f>
        <v/>
      </c>
    </row>
    <row r="2214" ht="14.25" customHeight="1">
      <c r="A2214">
        <f>ALGLIB_SSA_XAUUSD!AA2214</f>
        <v/>
      </c>
      <c r="B2214">
        <f>IF($A2214="","",INDEX(ALGLIB_SSA_XAUUSD!$B$2:$B$2401,MATCH($A2214,ALGLIB_SSA_XAUUSD!$A$2:$A$2401,1)))</f>
        <v/>
      </c>
      <c r="C2214">
        <f>IF($A2214="","",INDEX(ALGLIB_SSA_XAUUSD!$C$2:$C$2401,MATCH($A2214,ALGLIB_SSA_XAUUSD!$A$2:$A$2401,1)))</f>
        <v/>
      </c>
      <c r="D2214" s="14">
        <f>IF($A2214="","",INT((ROW()-2)/12)+1)</f>
        <v/>
      </c>
      <c r="E2214" s="14">
        <f>IF(AND(E2222&lt;&gt;"",D2222=D2210+1),E2210+(E2222-E2210)*4/12,"")</f>
        <v/>
      </c>
      <c r="F2214" s="14">
        <f>IF(AND(F2222&lt;&gt;"",D2222=D2210+1),F2210+(F2222-F2210)*4/12,"")</f>
        <v/>
      </c>
      <c r="G2214" s="14">
        <f>IF(AND(G2222&lt;&gt;"",D2222=D2210+1),G2210+(G2222-G2210)*4/12,"")</f>
        <v/>
      </c>
      <c r="H2214" s="14">
        <f>IF(AND(H2222&lt;&gt;"",D2222=D2210+1),H2210+(H2222-H2210)*4/12,"")</f>
        <v/>
      </c>
      <c r="I2214" s="14">
        <f>IF(AND(L2222&lt;&gt;"",D2222=D2210+1),I2210+(I2222-I2210)*4/12,"")</f>
        <v/>
      </c>
      <c r="J2214">
        <f>_xlfn.XLOOKUP($A2214,ALGLIB_SSA_XAUUSD!$AA$2:$AA$2401,ALGLIB_SSA_XAUUSD!$P$2:$P$2401,"",0)</f>
        <v/>
      </c>
      <c r="K2214">
        <f>_xlfn.XLOOKUP($A2214,ALGLIB_SSA_XAUUSD!$AA$2:$AA$2401,ALGLIB_SSA_XAUUSD!$Q$2:$Q$2401,"",0)</f>
        <v/>
      </c>
      <c r="L2214">
        <f>_xlfn.XLOOKUP($A2214,ALGLIB_SSA_XAUUSD!$AA$2:$AA$2401,ALGLIB_SSA_XAUUSD!$R$2:$R$2401,"",0)</f>
        <v/>
      </c>
      <c r="M2214">
        <f>_xlfn.XLOOKUP($A2214,ALGLIB_SSA_XAUUSD!$AA$2:$AA$2401,ALGLIB_SSA_XAUUSD!$S$2:$S$2401,"",0)</f>
        <v/>
      </c>
      <c r="N2214">
        <f>_xlfn.XLOOKUP($A2214,ALGLIB_SSA_XAUUSD!$AA$2:$AA$2401,ALGLIB_SSA_XAUUSD!$T$2:$T$2401,"",0)</f>
        <v/>
      </c>
      <c r="O2214">
        <f>_xlfn.XLOOKUP($A2214,ALGLIB_SSA_XAUUSD!$AA$2:$AA$2401,ALGLIB_SSA_XAUUSD!$U$2:$U$2401,"",0)</f>
        <v/>
      </c>
      <c r="P2214">
        <f>_xlfn.XLOOKUP($A2214,ALGLIB_SSA_XAUUSD!$AA$2:$AA$2401,ALGLIB_SSA_XAUUSD!$V$2:$V$2401,"",0)</f>
        <v/>
      </c>
      <c r="S2214">
        <f>A2214</f>
        <v/>
      </c>
      <c r="T2214">
        <f>J2214</f>
        <v/>
      </c>
      <c r="U2214">
        <f>K2214</f>
        <v/>
      </c>
      <c r="V2214" s="14">
        <f>IF($A2214="","",MOD(ROW()-2,12)+1)</f>
        <v/>
      </c>
      <c r="W2214">
        <f>L2214</f>
        <v/>
      </c>
      <c r="X2214" s="14">
        <f>IF(F2214="","",F2214)</f>
        <v/>
      </c>
      <c r="Y2214" s="14">
        <f>IF(G2214="","",G2214)</f>
        <v/>
      </c>
      <c r="Z2214">
        <f>M2214</f>
        <v/>
      </c>
      <c r="AA2214">
        <f>N2214</f>
        <v/>
      </c>
      <c r="AB2214" s="14">
        <f>IF(H2214="","",H2214)</f>
        <v/>
      </c>
      <c r="AC2214">
        <f>O2214</f>
        <v/>
      </c>
      <c r="AD2214" s="14">
        <f>IF(I2214="","",I2214)</f>
        <v/>
      </c>
      <c r="AE2214">
        <f>P2214</f>
        <v/>
      </c>
      <c r="AH2214">
        <f>IF(S2214&lt;&gt;"",S2214,AH2213+900)</f>
        <v/>
      </c>
      <c r="AI2214">
        <f>IF(T2214&lt;&gt;"",T2214,AI2213)</f>
        <v/>
      </c>
      <c r="AJ2214">
        <f>IF(U2214&lt;&gt;"",U2214,AJ2213)</f>
        <v/>
      </c>
      <c r="AK2214">
        <f>IF(W2214&lt;&gt;"",W2214,"")</f>
        <v/>
      </c>
      <c r="AL2214" s="14">
        <f>IF(X2214&lt;&gt;"",X2214,"")</f>
        <v/>
      </c>
      <c r="AM2214" s="14">
        <f>IF(Y2214&lt;&gt;"",Y2214,"")</f>
        <v/>
      </c>
      <c r="AN2214" s="14">
        <f>IF(OR(AL2214="",AM2214=""),"",AL2214-AM2214)</f>
        <v/>
      </c>
      <c r="AO2214">
        <f>IF(AN2214="","",IF(AN2214&gt;0,"Bullish","Bearish"))</f>
        <v/>
      </c>
      <c r="AP2214">
        <f>IF(AO2214="",AP2213,AO2214)</f>
        <v/>
      </c>
      <c r="AQ2214" s="14">
        <f>IF(AB2214&lt;&gt;"",AB2214,"")</f>
        <v/>
      </c>
      <c r="AR2214" s="14">
        <f>IF(AD2214&lt;&gt;"",AD2214,"")</f>
        <v/>
      </c>
      <c r="AS2214">
        <f>IF(AS2213+1=13,1,AS2213+1)</f>
        <v/>
      </c>
      <c r="AT2214">
        <f>IFERROR(IF(SLOPE($AQ$2198:$AQ$2209,$AS$2198:$AS$2209)&gt;0,MIN(3,ABS(SLOPE($AQ$2198:$AQ$2209,$AS$2198:$AS$2209))),IF(SLOPE($AQ$2198:$AQ$2209,$AS$2198:$AS$2209)&lt;-0.5,-0.5,0)),0)</f>
        <v/>
      </c>
      <c r="AU2214">
        <f>IFERROR(IF(SLOPE($AR$2198:$AR$2209,$AS$2198:$AS$2209)&lt;0,MAX(-3,-ABS(SLOPE($AR$2198:$AR$2209,$AS$2198:$AS$2209))),IF(SLOPE($AR$2198:$AR$2209,$AS$2198:$AS$2209)&gt;0.5,0.5,0)),0)</f>
        <v/>
      </c>
      <c r="AV2214">
        <f>($AQ$2210+(AT2214*(AS2214-1)))</f>
        <v/>
      </c>
      <c r="AW2214">
        <f>($AR$2210+(AU2214*(AS2214-1)))</f>
        <v/>
      </c>
      <c r="AX2214">
        <f>IF(AT2214&gt;0,AV2214+AT2214,AV2214)</f>
        <v/>
      </c>
      <c r="AY2214">
        <f>IF(AU2214&lt;0,AW2214+AU2214,AW2214)</f>
        <v/>
      </c>
      <c r="BA2214" s="14">
        <f>IFERROR(AX2214-AQ2214,"")</f>
        <v/>
      </c>
      <c r="BB2214" s="14">
        <f>IFERROR(AY2214-AR2214,"")</f>
        <v/>
      </c>
      <c r="BD2214">
        <f>AH2214</f>
        <v/>
      </c>
      <c r="BE2214">
        <f>AI2214</f>
        <v/>
      </c>
      <c r="BF2214">
        <f>AJ2214</f>
        <v/>
      </c>
      <c r="BG2214" s="14">
        <f>L2214</f>
        <v/>
      </c>
      <c r="BH2214" s="14">
        <f>IF(X2214="","",X2214)</f>
        <v/>
      </c>
      <c r="BI2214" s="14">
        <f>IF(Y2214="","",Y2214)</f>
        <v/>
      </c>
      <c r="BJ2214">
        <f>Z2214</f>
        <v/>
      </c>
      <c r="BK2214">
        <f>AA2214</f>
        <v/>
      </c>
      <c r="BL2214">
        <f>IFERROR(AX2214,"")</f>
        <v/>
      </c>
      <c r="BM2214">
        <f>IFERROR(AY2214,"")</f>
        <v/>
      </c>
    </row>
    <row r="2215" ht="14.25" customHeight="1">
      <c r="A2215">
        <f>ALGLIB_SSA_XAUUSD!AA2215</f>
        <v/>
      </c>
      <c r="B2215">
        <f>IF($A2215="","",INDEX(ALGLIB_SSA_XAUUSD!$B$2:$B$2401,MATCH($A2215,ALGLIB_SSA_XAUUSD!$A$2:$A$2401,1)))</f>
        <v/>
      </c>
      <c r="C2215">
        <f>IF($A2215="","",INDEX(ALGLIB_SSA_XAUUSD!$C$2:$C$2401,MATCH($A2215,ALGLIB_SSA_XAUUSD!$A$2:$A$2401,1)))</f>
        <v/>
      </c>
      <c r="D2215" s="14">
        <f>IF($A2215="","",INT((ROW()-2)/12)+1)</f>
        <v/>
      </c>
      <c r="E2215" s="14">
        <f>IF(AND(E2222&lt;&gt;"",D2222=D2210+1),E2210+(E2222-E2210)*5/12,"")</f>
        <v/>
      </c>
      <c r="F2215" s="14">
        <f>IF(AND(F2222&lt;&gt;"",D2222=D2210+1),F2210+(F2222-F2210)*5/12,"")</f>
        <v/>
      </c>
      <c r="G2215" s="14">
        <f>IF(AND(G2222&lt;&gt;"",D2222=D2210+1),G2210+(G2222-G2210)*5/12,"")</f>
        <v/>
      </c>
      <c r="H2215" s="14">
        <f>IF(AND(H2222&lt;&gt;"",D2222=D2210+1),H2210+(H2222-H2210)*5/12,"")</f>
        <v/>
      </c>
      <c r="I2215" s="14">
        <f>IF(AND(L2222&lt;&gt;"",D2222=D2210+1),I2210+(I2222-I2210)*5/12,"")</f>
        <v/>
      </c>
      <c r="J2215">
        <f>_xlfn.XLOOKUP($A2215,ALGLIB_SSA_XAUUSD!$AA$2:$AA$2401,ALGLIB_SSA_XAUUSD!$P$2:$P$2401,"",0)</f>
        <v/>
      </c>
      <c r="K2215">
        <f>_xlfn.XLOOKUP($A2215,ALGLIB_SSA_XAUUSD!$AA$2:$AA$2401,ALGLIB_SSA_XAUUSD!$Q$2:$Q$2401,"",0)</f>
        <v/>
      </c>
      <c r="L2215">
        <f>_xlfn.XLOOKUP($A2215,ALGLIB_SSA_XAUUSD!$AA$2:$AA$2401,ALGLIB_SSA_XAUUSD!$R$2:$R$2401,"",0)</f>
        <v/>
      </c>
      <c r="M2215">
        <f>_xlfn.XLOOKUP($A2215,ALGLIB_SSA_XAUUSD!$AA$2:$AA$2401,ALGLIB_SSA_XAUUSD!$S$2:$S$2401,"",0)</f>
        <v/>
      </c>
      <c r="N2215">
        <f>_xlfn.XLOOKUP($A2215,ALGLIB_SSA_XAUUSD!$AA$2:$AA$2401,ALGLIB_SSA_XAUUSD!$T$2:$T$2401,"",0)</f>
        <v/>
      </c>
      <c r="O2215">
        <f>_xlfn.XLOOKUP($A2215,ALGLIB_SSA_XAUUSD!$AA$2:$AA$2401,ALGLIB_SSA_XAUUSD!$U$2:$U$2401,"",0)</f>
        <v/>
      </c>
      <c r="P2215">
        <f>_xlfn.XLOOKUP($A2215,ALGLIB_SSA_XAUUSD!$AA$2:$AA$2401,ALGLIB_SSA_XAUUSD!$V$2:$V$2401,"",0)</f>
        <v/>
      </c>
      <c r="S2215">
        <f>A2215</f>
        <v/>
      </c>
      <c r="T2215">
        <f>J2215</f>
        <v/>
      </c>
      <c r="U2215">
        <f>K2215</f>
        <v/>
      </c>
      <c r="V2215" s="14">
        <f>IF($A2215="","",MOD(ROW()-2,12)+1)</f>
        <v/>
      </c>
      <c r="W2215">
        <f>L2215</f>
        <v/>
      </c>
      <c r="X2215" s="14">
        <f>IF(F2215="","",F2215)</f>
        <v/>
      </c>
      <c r="Y2215" s="14">
        <f>IF(G2215="","",G2215)</f>
        <v/>
      </c>
      <c r="Z2215">
        <f>M2215</f>
        <v/>
      </c>
      <c r="AA2215">
        <f>N2215</f>
        <v/>
      </c>
      <c r="AB2215" s="14">
        <f>IF(H2215="","",H2215)</f>
        <v/>
      </c>
      <c r="AC2215">
        <f>O2215</f>
        <v/>
      </c>
      <c r="AD2215" s="14">
        <f>IF(I2215="","",I2215)</f>
        <v/>
      </c>
      <c r="AE2215">
        <f>P2215</f>
        <v/>
      </c>
      <c r="AH2215">
        <f>IF(S2215&lt;&gt;"",S2215,AH2214+900)</f>
        <v/>
      </c>
      <c r="AI2215">
        <f>IF(T2215&lt;&gt;"",T2215,AI2214)</f>
        <v/>
      </c>
      <c r="AJ2215">
        <f>IF(U2215&lt;&gt;"",U2215,AJ2214)</f>
        <v/>
      </c>
      <c r="AK2215">
        <f>IF(W2215&lt;&gt;"",W2215,"")</f>
        <v/>
      </c>
      <c r="AL2215" s="14">
        <f>IF(X2215&lt;&gt;"",X2215,"")</f>
        <v/>
      </c>
      <c r="AM2215" s="14">
        <f>IF(Y2215&lt;&gt;"",Y2215,"")</f>
        <v/>
      </c>
      <c r="AN2215" s="14">
        <f>IF(OR(AL2215="",AM2215=""),"",AL2215-AM2215)</f>
        <v/>
      </c>
      <c r="AO2215">
        <f>IF(AN2215="","",IF(AN2215&gt;0,"Bullish","Bearish"))</f>
        <v/>
      </c>
      <c r="AP2215">
        <f>IF(AO2215="",AP2214,AO2215)</f>
        <v/>
      </c>
      <c r="AQ2215" s="14">
        <f>IF(AB2215&lt;&gt;"",AB2215,"")</f>
        <v/>
      </c>
      <c r="AR2215" s="14">
        <f>IF(AD2215&lt;&gt;"",AD2215,"")</f>
        <v/>
      </c>
      <c r="AS2215">
        <f>IF(AS2214+1=13,1,AS2214+1)</f>
        <v/>
      </c>
      <c r="AT2215">
        <f>IFERROR(IF(SLOPE($AQ$2198:$AQ$2209,$AS$2198:$AS$2209)&gt;0,MIN(3,ABS(SLOPE($AQ$2198:$AQ$2209,$AS$2198:$AS$2209))),IF(SLOPE($AQ$2198:$AQ$2209,$AS$2198:$AS$2209)&lt;-0.5,-0.5,0)),0)</f>
        <v/>
      </c>
      <c r="AU2215">
        <f>IFERROR(IF(SLOPE($AR$2198:$AR$2209,$AS$2198:$AS$2209)&lt;0,MAX(-3,-ABS(SLOPE($AR$2198:$AR$2209,$AS$2198:$AS$2209))),IF(SLOPE($AR$2198:$AR$2209,$AS$2198:$AS$2209)&gt;0.5,0.5,0)),0)</f>
        <v/>
      </c>
      <c r="AV2215">
        <f>($AQ$2210+(AT2215*(AS2215-1)))</f>
        <v/>
      </c>
      <c r="AW2215">
        <f>($AR$2210+(AU2215*(AS2215-1)))</f>
        <v/>
      </c>
      <c r="AX2215">
        <f>IF(AT2215&gt;0,AV2215+AT2215,AV2215)</f>
        <v/>
      </c>
      <c r="AY2215">
        <f>IF(AU2215&lt;0,AW2215+AU2215,AW2215)</f>
        <v/>
      </c>
      <c r="BA2215" s="14">
        <f>IFERROR(AX2215-AQ2215,"")</f>
        <v/>
      </c>
      <c r="BB2215" s="14">
        <f>IFERROR(AY2215-AR2215,"")</f>
        <v/>
      </c>
      <c r="BD2215">
        <f>AH2215</f>
        <v/>
      </c>
      <c r="BE2215">
        <f>AI2215</f>
        <v/>
      </c>
      <c r="BF2215">
        <f>AJ2215</f>
        <v/>
      </c>
      <c r="BG2215" s="14">
        <f>L2215</f>
        <v/>
      </c>
      <c r="BH2215" s="14">
        <f>IF(X2215="","",X2215)</f>
        <v/>
      </c>
      <c r="BI2215" s="14">
        <f>IF(Y2215="","",Y2215)</f>
        <v/>
      </c>
      <c r="BJ2215">
        <f>Z2215</f>
        <v/>
      </c>
      <c r="BK2215">
        <f>AA2215</f>
        <v/>
      </c>
      <c r="BL2215">
        <f>IFERROR(AX2215,"")</f>
        <v/>
      </c>
      <c r="BM2215">
        <f>IFERROR(AY2215,"")</f>
        <v/>
      </c>
    </row>
    <row r="2216" ht="14.25" customHeight="1">
      <c r="A2216">
        <f>ALGLIB_SSA_XAUUSD!AA2216</f>
        <v/>
      </c>
      <c r="B2216">
        <f>IF($A2216="","",INDEX(ALGLIB_SSA_XAUUSD!$B$2:$B$2401,MATCH($A2216,ALGLIB_SSA_XAUUSD!$A$2:$A$2401,1)))</f>
        <v/>
      </c>
      <c r="C2216">
        <f>IF($A2216="","",INDEX(ALGLIB_SSA_XAUUSD!$C$2:$C$2401,MATCH($A2216,ALGLIB_SSA_XAUUSD!$A$2:$A$2401,1)))</f>
        <v/>
      </c>
      <c r="D2216" s="14">
        <f>IF($A2216="","",INT((ROW()-2)/12)+1)</f>
        <v/>
      </c>
      <c r="E2216" s="14">
        <f>IF(AND(E2222&lt;&gt;"",D2222=D2210+1),E2210+(E2222-E2210)*6/12,"")</f>
        <v/>
      </c>
      <c r="F2216" s="14">
        <f>IF(AND(F2222&lt;&gt;"",D2222=D2210+1),F2210+(F2222-F2210)*6/12,"")</f>
        <v/>
      </c>
      <c r="G2216" s="14">
        <f>IF(AND(G2222&lt;&gt;"",D2222=D2210+1),G2210+(G2222-G2210)*6/12,"")</f>
        <v/>
      </c>
      <c r="H2216" s="14">
        <f>IF(AND(H2222&lt;&gt;"",D2222=D2210+1),H2210+(H2222-H2210)*6/12,"")</f>
        <v/>
      </c>
      <c r="I2216" s="14">
        <f>IF(AND(L2222&lt;&gt;"",D2222=D2210+1),I2210+(I2222-I2210)*6/12,"")</f>
        <v/>
      </c>
      <c r="J2216">
        <f>_xlfn.XLOOKUP($A2216,ALGLIB_SSA_XAUUSD!$AA$2:$AA$2401,ALGLIB_SSA_XAUUSD!$P$2:$P$2401,"",0)</f>
        <v/>
      </c>
      <c r="K2216">
        <f>_xlfn.XLOOKUP($A2216,ALGLIB_SSA_XAUUSD!$AA$2:$AA$2401,ALGLIB_SSA_XAUUSD!$Q$2:$Q$2401,"",0)</f>
        <v/>
      </c>
      <c r="L2216">
        <f>_xlfn.XLOOKUP($A2216,ALGLIB_SSA_XAUUSD!$AA$2:$AA$2401,ALGLIB_SSA_XAUUSD!$R$2:$R$2401,"",0)</f>
        <v/>
      </c>
      <c r="M2216">
        <f>_xlfn.XLOOKUP($A2216,ALGLIB_SSA_XAUUSD!$AA$2:$AA$2401,ALGLIB_SSA_XAUUSD!$S$2:$S$2401,"",0)</f>
        <v/>
      </c>
      <c r="N2216">
        <f>_xlfn.XLOOKUP($A2216,ALGLIB_SSA_XAUUSD!$AA$2:$AA$2401,ALGLIB_SSA_XAUUSD!$T$2:$T$2401,"",0)</f>
        <v/>
      </c>
      <c r="O2216">
        <f>_xlfn.XLOOKUP($A2216,ALGLIB_SSA_XAUUSD!$AA$2:$AA$2401,ALGLIB_SSA_XAUUSD!$U$2:$U$2401,"",0)</f>
        <v/>
      </c>
      <c r="P2216">
        <f>_xlfn.XLOOKUP($A2216,ALGLIB_SSA_XAUUSD!$AA$2:$AA$2401,ALGLIB_SSA_XAUUSD!$V$2:$V$2401,"",0)</f>
        <v/>
      </c>
      <c r="S2216">
        <f>A2216</f>
        <v/>
      </c>
      <c r="T2216">
        <f>J2216</f>
        <v/>
      </c>
      <c r="U2216">
        <f>K2216</f>
        <v/>
      </c>
      <c r="V2216" s="14">
        <f>IF($A2216="","",MOD(ROW()-2,12)+1)</f>
        <v/>
      </c>
      <c r="W2216">
        <f>L2216</f>
        <v/>
      </c>
      <c r="X2216" s="14">
        <f>IF(F2216="","",F2216)</f>
        <v/>
      </c>
      <c r="Y2216" s="14">
        <f>IF(G2216="","",G2216)</f>
        <v/>
      </c>
      <c r="Z2216">
        <f>M2216</f>
        <v/>
      </c>
      <c r="AA2216">
        <f>N2216</f>
        <v/>
      </c>
      <c r="AB2216" s="14">
        <f>IF(H2216="","",H2216)</f>
        <v/>
      </c>
      <c r="AC2216">
        <f>O2216</f>
        <v/>
      </c>
      <c r="AD2216" s="14">
        <f>IF(I2216="","",I2216)</f>
        <v/>
      </c>
      <c r="AE2216">
        <f>P2216</f>
        <v/>
      </c>
      <c r="AH2216">
        <f>IF(S2216&lt;&gt;"",S2216,AH2215+900)</f>
        <v/>
      </c>
      <c r="AI2216">
        <f>IF(T2216&lt;&gt;"",T2216,AI2215)</f>
        <v/>
      </c>
      <c r="AJ2216">
        <f>IF(U2216&lt;&gt;"",U2216,AJ2215)</f>
        <v/>
      </c>
      <c r="AK2216">
        <f>IF(W2216&lt;&gt;"",W2216,"")</f>
        <v/>
      </c>
      <c r="AL2216" s="14">
        <f>IF(X2216&lt;&gt;"",X2216,"")</f>
        <v/>
      </c>
      <c r="AM2216" s="14">
        <f>IF(Y2216&lt;&gt;"",Y2216,"")</f>
        <v/>
      </c>
      <c r="AN2216" s="14">
        <f>IF(OR(AL2216="",AM2216=""),"",AL2216-AM2216)</f>
        <v/>
      </c>
      <c r="AO2216">
        <f>IF(AN2216="","",IF(AN2216&gt;0,"Bullish","Bearish"))</f>
        <v/>
      </c>
      <c r="AP2216">
        <f>IF(AO2216="",AP2215,AO2216)</f>
        <v/>
      </c>
      <c r="AQ2216" s="14">
        <f>IF(AB2216&lt;&gt;"",AB2216,"")</f>
        <v/>
      </c>
      <c r="AR2216" s="14">
        <f>IF(AD2216&lt;&gt;"",AD2216,"")</f>
        <v/>
      </c>
      <c r="AS2216">
        <f>IF(AS2215+1=13,1,AS2215+1)</f>
        <v/>
      </c>
      <c r="AT2216">
        <f>IFERROR(IF(SLOPE($AQ$2198:$AQ$2209,$AS$2198:$AS$2209)&gt;0,MIN(3,ABS(SLOPE($AQ$2198:$AQ$2209,$AS$2198:$AS$2209))),IF(SLOPE($AQ$2198:$AQ$2209,$AS$2198:$AS$2209)&lt;-0.5,-0.5,0)),0)</f>
        <v/>
      </c>
      <c r="AU2216">
        <f>IFERROR(IF(SLOPE($AR$2198:$AR$2209,$AS$2198:$AS$2209)&lt;0,MAX(-3,-ABS(SLOPE($AR$2198:$AR$2209,$AS$2198:$AS$2209))),IF(SLOPE($AR$2198:$AR$2209,$AS$2198:$AS$2209)&gt;0.5,0.5,0)),0)</f>
        <v/>
      </c>
      <c r="AV2216">
        <f>($AQ$2210+(AT2216*(AS2216-1)))</f>
        <v/>
      </c>
      <c r="AW2216">
        <f>($AR$2210+(AU2216*(AS2216-1)))</f>
        <v/>
      </c>
      <c r="AX2216">
        <f>IF(AT2216&gt;0,AV2216+AT2216,AV2216)</f>
        <v/>
      </c>
      <c r="AY2216">
        <f>IF(AU2216&lt;0,AW2216+AU2216,AW2216)</f>
        <v/>
      </c>
      <c r="BA2216" s="14">
        <f>IFERROR(AX2216-AQ2216,"")</f>
        <v/>
      </c>
      <c r="BB2216" s="14">
        <f>IFERROR(AY2216-AR2216,"")</f>
        <v/>
      </c>
      <c r="BD2216">
        <f>AH2216</f>
        <v/>
      </c>
      <c r="BE2216">
        <f>AI2216</f>
        <v/>
      </c>
      <c r="BF2216">
        <f>AJ2216</f>
        <v/>
      </c>
      <c r="BG2216" s="14">
        <f>L2216</f>
        <v/>
      </c>
      <c r="BH2216" s="14">
        <f>IF(X2216="","",X2216)</f>
        <v/>
      </c>
      <c r="BI2216" s="14">
        <f>IF(Y2216="","",Y2216)</f>
        <v/>
      </c>
      <c r="BJ2216">
        <f>Z2216</f>
        <v/>
      </c>
      <c r="BK2216">
        <f>AA2216</f>
        <v/>
      </c>
      <c r="BL2216">
        <f>IFERROR(AX2216,"")</f>
        <v/>
      </c>
      <c r="BM2216">
        <f>IFERROR(AY2216,"")</f>
        <v/>
      </c>
    </row>
    <row r="2217" ht="14.25" customHeight="1">
      <c r="A2217">
        <f>ALGLIB_SSA_XAUUSD!AA2217</f>
        <v/>
      </c>
      <c r="B2217">
        <f>IF($A2217="","",INDEX(ALGLIB_SSA_XAUUSD!$B$2:$B$2401,MATCH($A2217,ALGLIB_SSA_XAUUSD!$A$2:$A$2401,1)))</f>
        <v/>
      </c>
      <c r="C2217">
        <f>IF($A2217="","",INDEX(ALGLIB_SSA_XAUUSD!$C$2:$C$2401,MATCH($A2217,ALGLIB_SSA_XAUUSD!$A$2:$A$2401,1)))</f>
        <v/>
      </c>
      <c r="D2217" s="14">
        <f>IF($A2217="","",INT((ROW()-2)/12)+1)</f>
        <v/>
      </c>
      <c r="E2217" s="14">
        <f>IF(AND(E2222&lt;&gt;"",D2222=D2210+1),E2210+(E2222-E2210)*7/12,"")</f>
        <v/>
      </c>
      <c r="F2217" s="14">
        <f>IF(AND(F2222&lt;&gt;"",D2222=D2210+1),F2210+(F2222-F2210)*7/12,"")</f>
        <v/>
      </c>
      <c r="G2217" s="14">
        <f>IF(AND(G2222&lt;&gt;"",D2222=D2210+1),G2210+(G2222-G2210)*7/12,"")</f>
        <v/>
      </c>
      <c r="H2217" s="14">
        <f>IF(AND(H2222&lt;&gt;"",D2222=D2210+1),H2210+(H2222-H2210)*7/12,"")</f>
        <v/>
      </c>
      <c r="I2217" s="14">
        <f>IF(AND(L2222&lt;&gt;"",D2222=D2210+1),I2210+(I2222-I2210)*7/12,"")</f>
        <v/>
      </c>
      <c r="J2217">
        <f>_xlfn.XLOOKUP($A2217,ALGLIB_SSA_XAUUSD!$AA$2:$AA$2401,ALGLIB_SSA_XAUUSD!$P$2:$P$2401,"",0)</f>
        <v/>
      </c>
      <c r="K2217">
        <f>_xlfn.XLOOKUP($A2217,ALGLIB_SSA_XAUUSD!$AA$2:$AA$2401,ALGLIB_SSA_XAUUSD!$Q$2:$Q$2401,"",0)</f>
        <v/>
      </c>
      <c r="L2217">
        <f>_xlfn.XLOOKUP($A2217,ALGLIB_SSA_XAUUSD!$AA$2:$AA$2401,ALGLIB_SSA_XAUUSD!$R$2:$R$2401,"",0)</f>
        <v/>
      </c>
      <c r="M2217">
        <f>_xlfn.XLOOKUP($A2217,ALGLIB_SSA_XAUUSD!$AA$2:$AA$2401,ALGLIB_SSA_XAUUSD!$S$2:$S$2401,"",0)</f>
        <v/>
      </c>
      <c r="N2217">
        <f>_xlfn.XLOOKUP($A2217,ALGLIB_SSA_XAUUSD!$AA$2:$AA$2401,ALGLIB_SSA_XAUUSD!$T$2:$T$2401,"",0)</f>
        <v/>
      </c>
      <c r="O2217">
        <f>_xlfn.XLOOKUP($A2217,ALGLIB_SSA_XAUUSD!$AA$2:$AA$2401,ALGLIB_SSA_XAUUSD!$U$2:$U$2401,"",0)</f>
        <v/>
      </c>
      <c r="P2217">
        <f>_xlfn.XLOOKUP($A2217,ALGLIB_SSA_XAUUSD!$AA$2:$AA$2401,ALGLIB_SSA_XAUUSD!$V$2:$V$2401,"",0)</f>
        <v/>
      </c>
      <c r="S2217">
        <f>A2217</f>
        <v/>
      </c>
      <c r="T2217">
        <f>J2217</f>
        <v/>
      </c>
      <c r="U2217">
        <f>K2217</f>
        <v/>
      </c>
      <c r="V2217" s="14">
        <f>IF($A2217="","",MOD(ROW()-2,12)+1)</f>
        <v/>
      </c>
      <c r="W2217">
        <f>L2217</f>
        <v/>
      </c>
      <c r="X2217" s="14">
        <f>IF(F2217="","",F2217)</f>
        <v/>
      </c>
      <c r="Y2217" s="14">
        <f>IF(G2217="","",G2217)</f>
        <v/>
      </c>
      <c r="Z2217">
        <f>M2217</f>
        <v/>
      </c>
      <c r="AA2217">
        <f>N2217</f>
        <v/>
      </c>
      <c r="AB2217" s="14">
        <f>IF(H2217="","",H2217)</f>
        <v/>
      </c>
      <c r="AC2217">
        <f>O2217</f>
        <v/>
      </c>
      <c r="AD2217" s="14">
        <f>IF(I2217="","",I2217)</f>
        <v/>
      </c>
      <c r="AE2217">
        <f>P2217</f>
        <v/>
      </c>
      <c r="AH2217">
        <f>IF(S2217&lt;&gt;"",S2217,AH2216+900)</f>
        <v/>
      </c>
      <c r="AI2217">
        <f>IF(T2217&lt;&gt;"",T2217,AI2216)</f>
        <v/>
      </c>
      <c r="AJ2217">
        <f>IF(U2217&lt;&gt;"",U2217,AJ2216)</f>
        <v/>
      </c>
      <c r="AK2217">
        <f>IF(W2217&lt;&gt;"",W2217,"")</f>
        <v/>
      </c>
      <c r="AL2217" s="14">
        <f>IF(X2217&lt;&gt;"",X2217,"")</f>
        <v/>
      </c>
      <c r="AM2217" s="14">
        <f>IF(Y2217&lt;&gt;"",Y2217,"")</f>
        <v/>
      </c>
      <c r="AN2217" s="14">
        <f>IF(OR(AL2217="",AM2217=""),"",AL2217-AM2217)</f>
        <v/>
      </c>
      <c r="AO2217">
        <f>IF(AN2217="","",IF(AN2217&gt;0,"Bullish","Bearish"))</f>
        <v/>
      </c>
      <c r="AP2217">
        <f>IF(AO2217="",AP2216,AO2217)</f>
        <v/>
      </c>
      <c r="AQ2217" s="14">
        <f>IF(AB2217&lt;&gt;"",AB2217,"")</f>
        <v/>
      </c>
      <c r="AR2217" s="14">
        <f>IF(AD2217&lt;&gt;"",AD2217,"")</f>
        <v/>
      </c>
      <c r="AS2217">
        <f>IF(AS2216+1=13,1,AS2216+1)</f>
        <v/>
      </c>
      <c r="AT2217">
        <f>IFERROR(IF(SLOPE($AQ$2198:$AQ$2209,$AS$2198:$AS$2209)&gt;0,MIN(3,ABS(SLOPE($AQ$2198:$AQ$2209,$AS$2198:$AS$2209))),IF(SLOPE($AQ$2198:$AQ$2209,$AS$2198:$AS$2209)&lt;-0.5,-0.5,0)),0)</f>
        <v/>
      </c>
      <c r="AU2217">
        <f>IFERROR(IF(SLOPE($AR$2198:$AR$2209,$AS$2198:$AS$2209)&lt;0,MAX(-3,-ABS(SLOPE($AR$2198:$AR$2209,$AS$2198:$AS$2209))),IF(SLOPE($AR$2198:$AR$2209,$AS$2198:$AS$2209)&gt;0.5,0.5,0)),0)</f>
        <v/>
      </c>
      <c r="AV2217">
        <f>($AQ$2210+(AT2217*(AS2217-1)))</f>
        <v/>
      </c>
      <c r="AW2217">
        <f>($AR$2210+(AU2217*(AS2217-1)))</f>
        <v/>
      </c>
      <c r="AX2217">
        <f>IF(AT2217&gt;0,AV2217+AT2217,AV2217)</f>
        <v/>
      </c>
      <c r="AY2217">
        <f>IF(AU2217&lt;0,AW2217+AU2217,AW2217)</f>
        <v/>
      </c>
      <c r="BA2217" s="14">
        <f>IFERROR(AX2217-AQ2217,"")</f>
        <v/>
      </c>
      <c r="BB2217" s="14">
        <f>IFERROR(AY2217-AR2217,"")</f>
        <v/>
      </c>
      <c r="BD2217">
        <f>AH2217</f>
        <v/>
      </c>
      <c r="BE2217">
        <f>AI2217</f>
        <v/>
      </c>
      <c r="BF2217">
        <f>AJ2217</f>
        <v/>
      </c>
      <c r="BG2217" s="14">
        <f>L2217</f>
        <v/>
      </c>
      <c r="BH2217" s="14">
        <f>IF(X2217="","",X2217)</f>
        <v/>
      </c>
      <c r="BI2217" s="14">
        <f>IF(Y2217="","",Y2217)</f>
        <v/>
      </c>
      <c r="BJ2217">
        <f>Z2217</f>
        <v/>
      </c>
      <c r="BK2217">
        <f>AA2217</f>
        <v/>
      </c>
      <c r="BL2217">
        <f>IFERROR(AX2217,"")</f>
        <v/>
      </c>
      <c r="BM2217">
        <f>IFERROR(AY2217,"")</f>
        <v/>
      </c>
    </row>
    <row r="2218" ht="14.25" customHeight="1">
      <c r="A2218">
        <f>ALGLIB_SSA_XAUUSD!AA2218</f>
        <v/>
      </c>
      <c r="B2218">
        <f>IF($A2218="","",INDEX(ALGLIB_SSA_XAUUSD!$B$2:$B$2401,MATCH($A2218,ALGLIB_SSA_XAUUSD!$A$2:$A$2401,1)))</f>
        <v/>
      </c>
      <c r="C2218">
        <f>IF($A2218="","",INDEX(ALGLIB_SSA_XAUUSD!$C$2:$C$2401,MATCH($A2218,ALGLIB_SSA_XAUUSD!$A$2:$A$2401,1)))</f>
        <v/>
      </c>
      <c r="D2218" s="14">
        <f>IF($A2218="","",INT((ROW()-2)/12)+1)</f>
        <v/>
      </c>
      <c r="E2218" s="14">
        <f>IF(AND(E2222&lt;&gt;"",D2222=D2210+1),E2210+(E2222-E2210)*8/12,"")</f>
        <v/>
      </c>
      <c r="F2218" s="14">
        <f>IF(AND(F2222&lt;&gt;"",D2222=D2210+1),F2210+(F2222-F2210)*8/12,"")</f>
        <v/>
      </c>
      <c r="G2218" s="14">
        <f>IF(AND(G2222&lt;&gt;"",D2222=D2210+1),G2210+(G2222-G2210)*8/12,"")</f>
        <v/>
      </c>
      <c r="H2218" s="14">
        <f>IF(AND(H2222&lt;&gt;"",D2222=D2210+1),H2210+(H2222-H2210)*8/12,"")</f>
        <v/>
      </c>
      <c r="I2218" s="14">
        <f>IF(AND(L2222&lt;&gt;"",D2222=D2210+1),I2210+(I2222-I2210)*8/12,"")</f>
        <v/>
      </c>
      <c r="J2218">
        <f>_xlfn.XLOOKUP($A2218,ALGLIB_SSA_XAUUSD!$AA$2:$AA$2401,ALGLIB_SSA_XAUUSD!$P$2:$P$2401,"",0)</f>
        <v/>
      </c>
      <c r="K2218">
        <f>_xlfn.XLOOKUP($A2218,ALGLIB_SSA_XAUUSD!$AA$2:$AA$2401,ALGLIB_SSA_XAUUSD!$Q$2:$Q$2401,"",0)</f>
        <v/>
      </c>
      <c r="L2218">
        <f>_xlfn.XLOOKUP($A2218,ALGLIB_SSA_XAUUSD!$AA$2:$AA$2401,ALGLIB_SSA_XAUUSD!$R$2:$R$2401,"",0)</f>
        <v/>
      </c>
      <c r="M2218">
        <f>_xlfn.XLOOKUP($A2218,ALGLIB_SSA_XAUUSD!$AA$2:$AA$2401,ALGLIB_SSA_XAUUSD!$S$2:$S$2401,"",0)</f>
        <v/>
      </c>
      <c r="N2218">
        <f>_xlfn.XLOOKUP($A2218,ALGLIB_SSA_XAUUSD!$AA$2:$AA$2401,ALGLIB_SSA_XAUUSD!$T$2:$T$2401,"",0)</f>
        <v/>
      </c>
      <c r="O2218">
        <f>_xlfn.XLOOKUP($A2218,ALGLIB_SSA_XAUUSD!$AA$2:$AA$2401,ALGLIB_SSA_XAUUSD!$U$2:$U$2401,"",0)</f>
        <v/>
      </c>
      <c r="P2218">
        <f>_xlfn.XLOOKUP($A2218,ALGLIB_SSA_XAUUSD!$AA$2:$AA$2401,ALGLIB_SSA_XAUUSD!$V$2:$V$2401,"",0)</f>
        <v/>
      </c>
      <c r="S2218">
        <f>A2218</f>
        <v/>
      </c>
      <c r="T2218">
        <f>J2218</f>
        <v/>
      </c>
      <c r="U2218">
        <f>K2218</f>
        <v/>
      </c>
      <c r="V2218" s="14">
        <f>IF($A2218="","",MOD(ROW()-2,12)+1)</f>
        <v/>
      </c>
      <c r="W2218">
        <f>L2218</f>
        <v/>
      </c>
      <c r="X2218" s="14">
        <f>IF(F2218="","",F2218)</f>
        <v/>
      </c>
      <c r="Y2218" s="14">
        <f>IF(G2218="","",G2218)</f>
        <v/>
      </c>
      <c r="Z2218">
        <f>M2218</f>
        <v/>
      </c>
      <c r="AA2218">
        <f>N2218</f>
        <v/>
      </c>
      <c r="AB2218" s="14">
        <f>IF(H2218="","",H2218)</f>
        <v/>
      </c>
      <c r="AC2218">
        <f>O2218</f>
        <v/>
      </c>
      <c r="AD2218" s="14">
        <f>IF(I2218="","",I2218)</f>
        <v/>
      </c>
      <c r="AE2218">
        <f>P2218</f>
        <v/>
      </c>
      <c r="AH2218">
        <f>IF(S2218&lt;&gt;"",S2218,AH2217+900)</f>
        <v/>
      </c>
      <c r="AI2218">
        <f>IF(T2218&lt;&gt;"",T2218,AI2217)</f>
        <v/>
      </c>
      <c r="AJ2218">
        <f>IF(U2218&lt;&gt;"",U2218,AJ2217)</f>
        <v/>
      </c>
      <c r="AK2218">
        <f>IF(W2218&lt;&gt;"",W2218,"")</f>
        <v/>
      </c>
      <c r="AL2218" s="14">
        <f>IF(X2218&lt;&gt;"",X2218,"")</f>
        <v/>
      </c>
      <c r="AM2218" s="14">
        <f>IF(Y2218&lt;&gt;"",Y2218,"")</f>
        <v/>
      </c>
      <c r="AN2218" s="14">
        <f>IF(OR(AL2218="",AM2218=""),"",AL2218-AM2218)</f>
        <v/>
      </c>
      <c r="AO2218">
        <f>IF(AN2218="","",IF(AN2218&gt;0,"Bullish","Bearish"))</f>
        <v/>
      </c>
      <c r="AP2218">
        <f>IF(AO2218="",AP2217,AO2218)</f>
        <v/>
      </c>
      <c r="AQ2218" s="14">
        <f>IF(AB2218&lt;&gt;"",AB2218,"")</f>
        <v/>
      </c>
      <c r="AR2218" s="14">
        <f>IF(AD2218&lt;&gt;"",AD2218,"")</f>
        <v/>
      </c>
      <c r="AS2218">
        <f>IF(AS2217+1=13,1,AS2217+1)</f>
        <v/>
      </c>
      <c r="AT2218">
        <f>IFERROR(IF(SLOPE($AQ$2198:$AQ$2209,$AS$2198:$AS$2209)&gt;0,MIN(3,ABS(SLOPE($AQ$2198:$AQ$2209,$AS$2198:$AS$2209))),IF(SLOPE($AQ$2198:$AQ$2209,$AS$2198:$AS$2209)&lt;-0.5,-0.5,0)),0)</f>
        <v/>
      </c>
      <c r="AU2218">
        <f>IFERROR(IF(SLOPE($AR$2198:$AR$2209,$AS$2198:$AS$2209)&lt;0,MAX(-3,-ABS(SLOPE($AR$2198:$AR$2209,$AS$2198:$AS$2209))),IF(SLOPE($AR$2198:$AR$2209,$AS$2198:$AS$2209)&gt;0.5,0.5,0)),0)</f>
        <v/>
      </c>
      <c r="AV2218">
        <f>($AQ$2210+(AT2218*(AS2218-1)))</f>
        <v/>
      </c>
      <c r="AW2218">
        <f>($AR$2210+(AU2218*(AS2218-1)))</f>
        <v/>
      </c>
      <c r="AX2218">
        <f>IF(AT2218&gt;0,AV2218+AT2218,AV2218)</f>
        <v/>
      </c>
      <c r="AY2218">
        <f>IF(AU2218&lt;0,AW2218+AU2218,AW2218)</f>
        <v/>
      </c>
      <c r="BA2218" s="14">
        <f>IFERROR(AX2218-AQ2218,"")</f>
        <v/>
      </c>
      <c r="BB2218" s="14">
        <f>IFERROR(AY2218-AR2218,"")</f>
        <v/>
      </c>
      <c r="BD2218">
        <f>AH2218</f>
        <v/>
      </c>
      <c r="BE2218">
        <f>AI2218</f>
        <v/>
      </c>
      <c r="BF2218">
        <f>AJ2218</f>
        <v/>
      </c>
      <c r="BG2218" s="14">
        <f>L2218</f>
        <v/>
      </c>
      <c r="BH2218" s="14">
        <f>IF(X2218="","",X2218)</f>
        <v/>
      </c>
      <c r="BI2218" s="14">
        <f>IF(Y2218="","",Y2218)</f>
        <v/>
      </c>
      <c r="BJ2218">
        <f>Z2218</f>
        <v/>
      </c>
      <c r="BK2218">
        <f>AA2218</f>
        <v/>
      </c>
      <c r="BL2218">
        <f>IFERROR(AX2218,"")</f>
        <v/>
      </c>
      <c r="BM2218">
        <f>IFERROR(AY2218,"")</f>
        <v/>
      </c>
    </row>
    <row r="2219" ht="14.25" customHeight="1">
      <c r="A2219">
        <f>ALGLIB_SSA_XAUUSD!AA2219</f>
        <v/>
      </c>
      <c r="B2219">
        <f>IF($A2219="","",INDEX(ALGLIB_SSA_XAUUSD!$B$2:$B$2401,MATCH($A2219,ALGLIB_SSA_XAUUSD!$A$2:$A$2401,1)))</f>
        <v/>
      </c>
      <c r="C2219">
        <f>IF($A2219="","",INDEX(ALGLIB_SSA_XAUUSD!$C$2:$C$2401,MATCH($A2219,ALGLIB_SSA_XAUUSD!$A$2:$A$2401,1)))</f>
        <v/>
      </c>
      <c r="D2219" s="14">
        <f>IF($A2219="","",INT((ROW()-2)/12)+1)</f>
        <v/>
      </c>
      <c r="E2219" s="14">
        <f>IF(AND(E2222&lt;&gt;"",D2222=D2210+1),E2210+(E2222-E2210)*9/12,"")</f>
        <v/>
      </c>
      <c r="F2219" s="14">
        <f>IF(AND(F2222&lt;&gt;"",D2222=D2210+1),F2210+(F2222-F2210)*9/12,"")</f>
        <v/>
      </c>
      <c r="G2219" s="14">
        <f>IF(AND(G2222&lt;&gt;"",D2222=D2210+1),G2210+(G2222-G2210)*9/12,"")</f>
        <v/>
      </c>
      <c r="H2219" s="14">
        <f>IF(AND(H2222&lt;&gt;"",D2222=D2210+1),H2210+(H2222-H2210)*9/12,"")</f>
        <v/>
      </c>
      <c r="I2219" s="14">
        <f>IF(AND(L2222&lt;&gt;"",D2222=D2210+1),I2210+(I2222-I2210)*9/12,"")</f>
        <v/>
      </c>
      <c r="J2219">
        <f>_xlfn.XLOOKUP($A2219,ALGLIB_SSA_XAUUSD!$AA$2:$AA$2401,ALGLIB_SSA_XAUUSD!$P$2:$P$2401,"",0)</f>
        <v/>
      </c>
      <c r="K2219">
        <f>_xlfn.XLOOKUP($A2219,ALGLIB_SSA_XAUUSD!$AA$2:$AA$2401,ALGLIB_SSA_XAUUSD!$Q$2:$Q$2401,"",0)</f>
        <v/>
      </c>
      <c r="L2219">
        <f>_xlfn.XLOOKUP($A2219,ALGLIB_SSA_XAUUSD!$AA$2:$AA$2401,ALGLIB_SSA_XAUUSD!$R$2:$R$2401,"",0)</f>
        <v/>
      </c>
      <c r="M2219">
        <f>_xlfn.XLOOKUP($A2219,ALGLIB_SSA_XAUUSD!$AA$2:$AA$2401,ALGLIB_SSA_XAUUSD!$S$2:$S$2401,"",0)</f>
        <v/>
      </c>
      <c r="N2219">
        <f>_xlfn.XLOOKUP($A2219,ALGLIB_SSA_XAUUSD!$AA$2:$AA$2401,ALGLIB_SSA_XAUUSD!$T$2:$T$2401,"",0)</f>
        <v/>
      </c>
      <c r="O2219">
        <f>_xlfn.XLOOKUP($A2219,ALGLIB_SSA_XAUUSD!$AA$2:$AA$2401,ALGLIB_SSA_XAUUSD!$U$2:$U$2401,"",0)</f>
        <v/>
      </c>
      <c r="P2219">
        <f>_xlfn.XLOOKUP($A2219,ALGLIB_SSA_XAUUSD!$AA$2:$AA$2401,ALGLIB_SSA_XAUUSD!$V$2:$V$2401,"",0)</f>
        <v/>
      </c>
      <c r="S2219">
        <f>A2219</f>
        <v/>
      </c>
      <c r="T2219">
        <f>J2219</f>
        <v/>
      </c>
      <c r="U2219">
        <f>K2219</f>
        <v/>
      </c>
      <c r="V2219" s="14">
        <f>IF($A2219="","",MOD(ROW()-2,12)+1)</f>
        <v/>
      </c>
      <c r="W2219">
        <f>L2219</f>
        <v/>
      </c>
      <c r="X2219" s="14">
        <f>IF(F2219="","",F2219)</f>
        <v/>
      </c>
      <c r="Y2219" s="14">
        <f>IF(G2219="","",G2219)</f>
        <v/>
      </c>
      <c r="Z2219">
        <f>M2219</f>
        <v/>
      </c>
      <c r="AA2219">
        <f>N2219</f>
        <v/>
      </c>
      <c r="AB2219" s="14">
        <f>IF(H2219="","",H2219)</f>
        <v/>
      </c>
      <c r="AC2219">
        <f>O2219</f>
        <v/>
      </c>
      <c r="AD2219" s="14">
        <f>IF(I2219="","",I2219)</f>
        <v/>
      </c>
      <c r="AE2219">
        <f>P2219</f>
        <v/>
      </c>
      <c r="AH2219">
        <f>IF(S2219&lt;&gt;"",S2219,AH2218+900)</f>
        <v/>
      </c>
      <c r="AI2219">
        <f>IF(T2219&lt;&gt;"",T2219,AI2218)</f>
        <v/>
      </c>
      <c r="AJ2219">
        <f>IF(U2219&lt;&gt;"",U2219,AJ2218)</f>
        <v/>
      </c>
      <c r="AK2219">
        <f>IF(W2219&lt;&gt;"",W2219,"")</f>
        <v/>
      </c>
      <c r="AL2219" s="14">
        <f>IF(X2219&lt;&gt;"",X2219,"")</f>
        <v/>
      </c>
      <c r="AM2219" s="14">
        <f>IF(Y2219&lt;&gt;"",Y2219,"")</f>
        <v/>
      </c>
      <c r="AN2219" s="14">
        <f>IF(OR(AL2219="",AM2219=""),"",AL2219-AM2219)</f>
        <v/>
      </c>
      <c r="AO2219">
        <f>IF(AN2219="","",IF(AN2219&gt;0,"Bullish","Bearish"))</f>
        <v/>
      </c>
      <c r="AP2219">
        <f>IF(AO2219="",AP2218,AO2219)</f>
        <v/>
      </c>
      <c r="AQ2219" s="14">
        <f>IF(AB2219&lt;&gt;"",AB2219,"")</f>
        <v/>
      </c>
      <c r="AR2219" s="14">
        <f>IF(AD2219&lt;&gt;"",AD2219,"")</f>
        <v/>
      </c>
      <c r="AS2219">
        <f>IF(AS2218+1=13,1,AS2218+1)</f>
        <v/>
      </c>
      <c r="AT2219">
        <f>IFERROR(IF(SLOPE($AQ$2198:$AQ$2209,$AS$2198:$AS$2209)&gt;0,MIN(3,ABS(SLOPE($AQ$2198:$AQ$2209,$AS$2198:$AS$2209))),IF(SLOPE($AQ$2198:$AQ$2209,$AS$2198:$AS$2209)&lt;-0.5,-0.5,0)),0)</f>
        <v/>
      </c>
      <c r="AU2219">
        <f>IFERROR(IF(SLOPE($AR$2198:$AR$2209,$AS$2198:$AS$2209)&lt;0,MAX(-3,-ABS(SLOPE($AR$2198:$AR$2209,$AS$2198:$AS$2209))),IF(SLOPE($AR$2198:$AR$2209,$AS$2198:$AS$2209)&gt;0.5,0.5,0)),0)</f>
        <v/>
      </c>
      <c r="AV2219">
        <f>($AQ$2210+(AT2219*(AS2219-1)))</f>
        <v/>
      </c>
      <c r="AW2219">
        <f>($AR$2210+(AU2219*(AS2219-1)))</f>
        <v/>
      </c>
      <c r="AX2219">
        <f>IF(AT2219&gt;0,AV2219+AT2219,AV2219)</f>
        <v/>
      </c>
      <c r="AY2219">
        <f>IF(AU2219&lt;0,AW2219+AU2219,AW2219)</f>
        <v/>
      </c>
      <c r="BA2219" s="14">
        <f>IFERROR(AX2219-AQ2219,"")</f>
        <v/>
      </c>
      <c r="BB2219" s="14">
        <f>IFERROR(AY2219-AR2219,"")</f>
        <v/>
      </c>
      <c r="BD2219">
        <f>AH2219</f>
        <v/>
      </c>
      <c r="BE2219">
        <f>AI2219</f>
        <v/>
      </c>
      <c r="BF2219">
        <f>AJ2219</f>
        <v/>
      </c>
      <c r="BG2219" s="14">
        <f>L2219</f>
        <v/>
      </c>
      <c r="BH2219" s="14">
        <f>IF(X2219="","",X2219)</f>
        <v/>
      </c>
      <c r="BI2219" s="14">
        <f>IF(Y2219="","",Y2219)</f>
        <v/>
      </c>
      <c r="BJ2219">
        <f>Z2219</f>
        <v/>
      </c>
      <c r="BK2219">
        <f>AA2219</f>
        <v/>
      </c>
      <c r="BL2219">
        <f>IFERROR(AX2219,"")</f>
        <v/>
      </c>
      <c r="BM2219">
        <f>IFERROR(AY2219,"")</f>
        <v/>
      </c>
    </row>
    <row r="2220" ht="14.25" customHeight="1">
      <c r="A2220">
        <f>ALGLIB_SSA_XAUUSD!AA2220</f>
        <v/>
      </c>
      <c r="B2220">
        <f>IF($A2220="","",INDEX(ALGLIB_SSA_XAUUSD!$B$2:$B$2401,MATCH($A2220,ALGLIB_SSA_XAUUSD!$A$2:$A$2401,1)))</f>
        <v/>
      </c>
      <c r="C2220">
        <f>IF($A2220="","",INDEX(ALGLIB_SSA_XAUUSD!$C$2:$C$2401,MATCH($A2220,ALGLIB_SSA_XAUUSD!$A$2:$A$2401,1)))</f>
        <v/>
      </c>
      <c r="D2220" s="14">
        <f>IF($A2220="","",INT((ROW()-2)/12)+1)</f>
        <v/>
      </c>
      <c r="E2220" s="14">
        <f>IF(AND(E2222&lt;&gt;"",D2222=D2210+1),E2210+(E2222-E2210)*10/12,"")</f>
        <v/>
      </c>
      <c r="F2220" s="14">
        <f>IF(AND(F2222&lt;&gt;"",D2222=D2210+1),F2210+(F2222-F2210)*10/12,"")</f>
        <v/>
      </c>
      <c r="G2220" s="14">
        <f>IF(AND(G2222&lt;&gt;"",D2222=D2210+1),G2210+(G2222-G2210)*10/12,"")</f>
        <v/>
      </c>
      <c r="H2220" s="14">
        <f>IF(AND(H2222&lt;&gt;"",D2222=D2210+1),H2210+(H2222-H2210)*10/12,"")</f>
        <v/>
      </c>
      <c r="I2220" s="14">
        <f>IF(AND(L2222&lt;&gt;"",D2222=D2210+1),I2210+(I2222-I2210)*10/12,"")</f>
        <v/>
      </c>
      <c r="J2220">
        <f>_xlfn.XLOOKUP($A2220,ALGLIB_SSA_XAUUSD!$AA$2:$AA$2401,ALGLIB_SSA_XAUUSD!$P$2:$P$2401,"",0)</f>
        <v/>
      </c>
      <c r="K2220">
        <f>_xlfn.XLOOKUP($A2220,ALGLIB_SSA_XAUUSD!$AA$2:$AA$2401,ALGLIB_SSA_XAUUSD!$Q$2:$Q$2401,"",0)</f>
        <v/>
      </c>
      <c r="L2220">
        <f>_xlfn.XLOOKUP($A2220,ALGLIB_SSA_XAUUSD!$AA$2:$AA$2401,ALGLIB_SSA_XAUUSD!$R$2:$R$2401,"",0)</f>
        <v/>
      </c>
      <c r="M2220">
        <f>_xlfn.XLOOKUP($A2220,ALGLIB_SSA_XAUUSD!$AA$2:$AA$2401,ALGLIB_SSA_XAUUSD!$S$2:$S$2401,"",0)</f>
        <v/>
      </c>
      <c r="N2220">
        <f>_xlfn.XLOOKUP($A2220,ALGLIB_SSA_XAUUSD!$AA$2:$AA$2401,ALGLIB_SSA_XAUUSD!$T$2:$T$2401,"",0)</f>
        <v/>
      </c>
      <c r="O2220">
        <f>_xlfn.XLOOKUP($A2220,ALGLIB_SSA_XAUUSD!$AA$2:$AA$2401,ALGLIB_SSA_XAUUSD!$U$2:$U$2401,"",0)</f>
        <v/>
      </c>
      <c r="P2220">
        <f>_xlfn.XLOOKUP($A2220,ALGLIB_SSA_XAUUSD!$AA$2:$AA$2401,ALGLIB_SSA_XAUUSD!$V$2:$V$2401,"",0)</f>
        <v/>
      </c>
      <c r="S2220">
        <f>A2220</f>
        <v/>
      </c>
      <c r="T2220">
        <f>J2220</f>
        <v/>
      </c>
      <c r="U2220">
        <f>K2220</f>
        <v/>
      </c>
      <c r="V2220" s="14">
        <f>IF($A2220="","",MOD(ROW()-2,12)+1)</f>
        <v/>
      </c>
      <c r="W2220">
        <f>L2220</f>
        <v/>
      </c>
      <c r="X2220" s="14">
        <f>IF(F2220="","",F2220)</f>
        <v/>
      </c>
      <c r="Y2220" s="14">
        <f>IF(G2220="","",G2220)</f>
        <v/>
      </c>
      <c r="Z2220">
        <f>M2220</f>
        <v/>
      </c>
      <c r="AA2220">
        <f>N2220</f>
        <v/>
      </c>
      <c r="AB2220" s="14">
        <f>IF(H2220="","",H2220)</f>
        <v/>
      </c>
      <c r="AC2220">
        <f>O2220</f>
        <v/>
      </c>
      <c r="AD2220" s="14">
        <f>IF(I2220="","",I2220)</f>
        <v/>
      </c>
      <c r="AE2220">
        <f>P2220</f>
        <v/>
      </c>
      <c r="AH2220">
        <f>IF(S2220&lt;&gt;"",S2220,AH2219+900)</f>
        <v/>
      </c>
      <c r="AI2220">
        <f>IF(T2220&lt;&gt;"",T2220,AI2219)</f>
        <v/>
      </c>
      <c r="AJ2220">
        <f>IF(U2220&lt;&gt;"",U2220,AJ2219)</f>
        <v/>
      </c>
      <c r="AK2220">
        <f>IF(W2220&lt;&gt;"",W2220,"")</f>
        <v/>
      </c>
      <c r="AL2220" s="14">
        <f>IF(X2220&lt;&gt;"",X2220,"")</f>
        <v/>
      </c>
      <c r="AM2220" s="14">
        <f>IF(Y2220&lt;&gt;"",Y2220,"")</f>
        <v/>
      </c>
      <c r="AN2220" s="14">
        <f>IF(OR(AL2220="",AM2220=""),"",AL2220-AM2220)</f>
        <v/>
      </c>
      <c r="AO2220">
        <f>IF(AN2220="","",IF(AN2220&gt;0,"Bullish","Bearish"))</f>
        <v/>
      </c>
      <c r="AP2220">
        <f>IF(AO2220="",AP2219,AO2220)</f>
        <v/>
      </c>
      <c r="AQ2220" s="14">
        <f>IF(AB2220&lt;&gt;"",AB2220,"")</f>
        <v/>
      </c>
      <c r="AR2220" s="14">
        <f>IF(AD2220&lt;&gt;"",AD2220,"")</f>
        <v/>
      </c>
      <c r="AS2220">
        <f>IF(AS2219+1=13,1,AS2219+1)</f>
        <v/>
      </c>
      <c r="AT2220">
        <f>IFERROR(IF(SLOPE($AQ$2198:$AQ$2209,$AS$2198:$AS$2209)&gt;0,MIN(3,ABS(SLOPE($AQ$2198:$AQ$2209,$AS$2198:$AS$2209))),IF(SLOPE($AQ$2198:$AQ$2209,$AS$2198:$AS$2209)&lt;-0.5,-0.5,0)),0)</f>
        <v/>
      </c>
      <c r="AU2220">
        <f>IFERROR(IF(SLOPE($AR$2198:$AR$2209,$AS$2198:$AS$2209)&lt;0,MAX(-3,-ABS(SLOPE($AR$2198:$AR$2209,$AS$2198:$AS$2209))),IF(SLOPE($AR$2198:$AR$2209,$AS$2198:$AS$2209)&gt;0.5,0.5,0)),0)</f>
        <v/>
      </c>
      <c r="AV2220">
        <f>($AQ$2210+(AT2220*(AS2220-1)))</f>
        <v/>
      </c>
      <c r="AW2220">
        <f>($AR$2210+(AU2220*(AS2220-1)))</f>
        <v/>
      </c>
      <c r="AX2220">
        <f>IF(AT2220&gt;0,AV2220+AT2220,AV2220)</f>
        <v/>
      </c>
      <c r="AY2220">
        <f>IF(AU2220&lt;0,AW2220+AU2220,AW2220)</f>
        <v/>
      </c>
      <c r="BA2220" s="14">
        <f>IFERROR(AX2220-AQ2220,"")</f>
        <v/>
      </c>
      <c r="BB2220" s="14">
        <f>IFERROR(AY2220-AR2220,"")</f>
        <v/>
      </c>
      <c r="BD2220">
        <f>AH2220</f>
        <v/>
      </c>
      <c r="BE2220">
        <f>AI2220</f>
        <v/>
      </c>
      <c r="BF2220">
        <f>AJ2220</f>
        <v/>
      </c>
      <c r="BG2220" s="14">
        <f>L2220</f>
        <v/>
      </c>
      <c r="BH2220" s="14">
        <f>IF(X2220="","",X2220)</f>
        <v/>
      </c>
      <c r="BI2220" s="14">
        <f>IF(Y2220="","",Y2220)</f>
        <v/>
      </c>
      <c r="BJ2220">
        <f>Z2220</f>
        <v/>
      </c>
      <c r="BK2220">
        <f>AA2220</f>
        <v/>
      </c>
      <c r="BL2220">
        <f>IFERROR(AX2220,"")</f>
        <v/>
      </c>
      <c r="BM2220">
        <f>IFERROR(AY2220,"")</f>
        <v/>
      </c>
    </row>
    <row r="2221" ht="14.25" customHeight="1">
      <c r="A2221">
        <f>ALGLIB_SSA_XAUUSD!AA2221</f>
        <v/>
      </c>
      <c r="B2221">
        <f>IF($A2221="","",INDEX(ALGLIB_SSA_XAUUSD!$B$2:$B$2401,MATCH($A2221,ALGLIB_SSA_XAUUSD!$A$2:$A$2401,1)))</f>
        <v/>
      </c>
      <c r="C2221">
        <f>IF($A2221="","",INDEX(ALGLIB_SSA_XAUUSD!$C$2:$C$2401,MATCH($A2221,ALGLIB_SSA_XAUUSD!$A$2:$A$2401,1)))</f>
        <v/>
      </c>
      <c r="D2221" s="14">
        <f>IF($A2221="","",INT((ROW()-2)/12)+1)</f>
        <v/>
      </c>
      <c r="E2221" s="14">
        <f>IF(AND(E2222&lt;&gt;"",D2222=D2210+1),E2210+(E2222-E2210)*11/12,"")</f>
        <v/>
      </c>
      <c r="F2221" s="14">
        <f>IF(AND(F2222&lt;&gt;"",D2222=D2210+1),F2210+(F2222-F2210)*11/12,"")</f>
        <v/>
      </c>
      <c r="G2221" s="14">
        <f>IF(AND(G2222&lt;&gt;"",D2222=D2210+1),G2210+(G2222-G2210)*11/12,"")</f>
        <v/>
      </c>
      <c r="H2221" s="14">
        <f>IF(AND(H2222&lt;&gt;"",D2222=D2210+1),H2210+(H2222-H2210)*11/12,"")</f>
        <v/>
      </c>
      <c r="I2221" s="14">
        <f>IF(AND(L2222&lt;&gt;"",D2222=D2210+1),I2210+(I2222-I2210)*11/12,"")</f>
        <v/>
      </c>
      <c r="J2221">
        <f>_xlfn.XLOOKUP($A2221,ALGLIB_SSA_XAUUSD!$AA$2:$AA$2401,ALGLIB_SSA_XAUUSD!$P$2:$P$2401,"",0)</f>
        <v/>
      </c>
      <c r="K2221">
        <f>_xlfn.XLOOKUP($A2221,ALGLIB_SSA_XAUUSD!$AA$2:$AA$2401,ALGLIB_SSA_XAUUSD!$Q$2:$Q$2401,"",0)</f>
        <v/>
      </c>
      <c r="L2221">
        <f>_xlfn.XLOOKUP($A2221,ALGLIB_SSA_XAUUSD!$AA$2:$AA$2401,ALGLIB_SSA_XAUUSD!$R$2:$R$2401,"",0)</f>
        <v/>
      </c>
      <c r="M2221">
        <f>_xlfn.XLOOKUP($A2221,ALGLIB_SSA_XAUUSD!$AA$2:$AA$2401,ALGLIB_SSA_XAUUSD!$S$2:$S$2401,"",0)</f>
        <v/>
      </c>
      <c r="N2221">
        <f>_xlfn.XLOOKUP($A2221,ALGLIB_SSA_XAUUSD!$AA$2:$AA$2401,ALGLIB_SSA_XAUUSD!$T$2:$T$2401,"",0)</f>
        <v/>
      </c>
      <c r="O2221">
        <f>_xlfn.XLOOKUP($A2221,ALGLIB_SSA_XAUUSD!$AA$2:$AA$2401,ALGLIB_SSA_XAUUSD!$U$2:$U$2401,"",0)</f>
        <v/>
      </c>
      <c r="P2221">
        <f>_xlfn.XLOOKUP($A2221,ALGLIB_SSA_XAUUSD!$AA$2:$AA$2401,ALGLIB_SSA_XAUUSD!$V$2:$V$2401,"",0)</f>
        <v/>
      </c>
      <c r="S2221">
        <f>A2221</f>
        <v/>
      </c>
      <c r="T2221">
        <f>J2221</f>
        <v/>
      </c>
      <c r="U2221">
        <f>K2221</f>
        <v/>
      </c>
      <c r="V2221" s="14">
        <f>IF($A2221="","",MOD(ROW()-2,12)+1)</f>
        <v/>
      </c>
      <c r="W2221">
        <f>L2221</f>
        <v/>
      </c>
      <c r="X2221" s="14">
        <f>IF(F2221="","",F2221)</f>
        <v/>
      </c>
      <c r="Y2221" s="14">
        <f>IF(G2221="","",G2221)</f>
        <v/>
      </c>
      <c r="Z2221">
        <f>M2221</f>
        <v/>
      </c>
      <c r="AA2221">
        <f>N2221</f>
        <v/>
      </c>
      <c r="AB2221" s="14">
        <f>IF(H2221="","",H2221)</f>
        <v/>
      </c>
      <c r="AC2221">
        <f>O2221</f>
        <v/>
      </c>
      <c r="AD2221" s="14">
        <f>IF(I2221="","",I2221)</f>
        <v/>
      </c>
      <c r="AE2221">
        <f>P2221</f>
        <v/>
      </c>
      <c r="AH2221">
        <f>IF(S2221&lt;&gt;"",S2221,AH2220+900)</f>
        <v/>
      </c>
      <c r="AI2221">
        <f>IF(T2221&lt;&gt;"",T2221,AI2220)</f>
        <v/>
      </c>
      <c r="AJ2221">
        <f>IF(U2221&lt;&gt;"",U2221,AJ2220)</f>
        <v/>
      </c>
      <c r="AK2221">
        <f>IF(W2221&lt;&gt;"",W2221,"")</f>
        <v/>
      </c>
      <c r="AL2221" s="14">
        <f>IF(X2221&lt;&gt;"",X2221,"")</f>
        <v/>
      </c>
      <c r="AM2221" s="14">
        <f>IF(Y2221&lt;&gt;"",Y2221,"")</f>
        <v/>
      </c>
      <c r="AN2221" s="14">
        <f>IF(OR(AL2221="",AM2221=""),"",AL2221-AM2221)</f>
        <v/>
      </c>
      <c r="AO2221">
        <f>IF(AN2221="","",IF(AN2221&gt;0,"Bullish","Bearish"))</f>
        <v/>
      </c>
      <c r="AP2221">
        <f>IF(AO2221="",AP2220,AO2221)</f>
        <v/>
      </c>
      <c r="AQ2221" s="14">
        <f>IF(AB2221&lt;&gt;"",AB2221,"")</f>
        <v/>
      </c>
      <c r="AR2221" s="14">
        <f>IF(AD2221&lt;&gt;"",AD2221,"")</f>
        <v/>
      </c>
      <c r="AS2221">
        <f>IF(AS2220+1=13,1,AS2220+1)</f>
        <v/>
      </c>
      <c r="AT2221">
        <f>IFERROR(IF(SLOPE($AQ$2198:$AQ$2209,$AS$2198:$AS$2209)&gt;0,MIN(3,ABS(SLOPE($AQ$2198:$AQ$2209,$AS$2198:$AS$2209))),IF(SLOPE($AQ$2198:$AQ$2209,$AS$2198:$AS$2209)&lt;-0.5,-0.5,0)),0)</f>
        <v/>
      </c>
      <c r="AU2221">
        <f>IFERROR(IF(SLOPE($AR$2198:$AR$2209,$AS$2198:$AS$2209)&lt;0,MAX(-3,-ABS(SLOPE($AR$2198:$AR$2209,$AS$2198:$AS$2209))),IF(SLOPE($AR$2198:$AR$2209,$AS$2198:$AS$2209)&gt;0.5,0.5,0)),0)</f>
        <v/>
      </c>
      <c r="AV2221">
        <f>($AQ$2210+(AT2221*(AS2221-1)))</f>
        <v/>
      </c>
      <c r="AW2221">
        <f>($AR$2210+(AU2221*(AS2221-1)))</f>
        <v/>
      </c>
      <c r="AX2221">
        <f>IF(AT2221&gt;0,AV2221+AT2221,AV2221)</f>
        <v/>
      </c>
      <c r="AY2221">
        <f>IF(AU2221&lt;0,AW2221+AU2221,AW2221)</f>
        <v/>
      </c>
      <c r="BA2221" s="14">
        <f>IFERROR(AX2221-AQ2221,"")</f>
        <v/>
      </c>
      <c r="BB2221" s="14">
        <f>IFERROR(AY2221-AR2221,"")</f>
        <v/>
      </c>
      <c r="BD2221">
        <f>AH2221</f>
        <v/>
      </c>
      <c r="BE2221">
        <f>AI2221</f>
        <v/>
      </c>
      <c r="BF2221">
        <f>AJ2221</f>
        <v/>
      </c>
      <c r="BG2221" s="14">
        <f>L2221</f>
        <v/>
      </c>
      <c r="BH2221" s="14">
        <f>IF(X2221="","",X2221)</f>
        <v/>
      </c>
      <c r="BI2221" s="14">
        <f>IF(Y2221="","",Y2221)</f>
        <v/>
      </c>
      <c r="BJ2221">
        <f>Z2221</f>
        <v/>
      </c>
      <c r="BK2221">
        <f>AA2221</f>
        <v/>
      </c>
      <c r="BL2221">
        <f>IFERROR(AX2221,"")</f>
        <v/>
      </c>
      <c r="BM2221">
        <f>IFERROR(AY2221,"")</f>
        <v/>
      </c>
    </row>
    <row r="2222" ht="14.25" customHeight="1">
      <c r="A2222">
        <f>ALGLIB_SSA_XAUUSD!AA2222</f>
        <v/>
      </c>
      <c r="B2222">
        <f>IF($A2222="","",INDEX(ALGLIB_SSA_XAUUSD!$B$2:$B$2401,MATCH($A2222,ALGLIB_SSA_XAUUSD!$A$2:$A$2401,1)))</f>
        <v/>
      </c>
      <c r="C2222">
        <f>IF($A2222="","",INDEX(ALGLIB_SSA_XAUUSD!$C$2:$C$2401,MATCH($A2222,ALGLIB_SSA_XAUUSD!$A$2:$A$2401,1)))</f>
        <v/>
      </c>
      <c r="D2222" s="14">
        <f>IF($A2222="","",INT((ROW()-2)/12)+1)</f>
        <v/>
      </c>
      <c r="E2222" s="14">
        <f>IF($A2222="","",INDEX(ALGLIB_SSA_XAUUSD!$D$2:$D$2401,MATCH($A2222,ALGLIB_SSA_XAUUSD!$A$2:$A$2401,1)))</f>
        <v/>
      </c>
      <c r="F2222" s="14">
        <f>IF($A2222="","",INDEX(ALGLIB_SSA_XAUUSD!$E$2:$E$2401,MATCH($A2222,ALGLIB_SSA_XAUUSD!$A$2:$A$2401,1)))</f>
        <v/>
      </c>
      <c r="G2222" s="14">
        <f>IF($A2222="","",INDEX(ALGLIB_SSA_XAUUSD!$F$2:$F$2401,MATCH($A2222,ALGLIB_SSA_XAUUSD!$A$2:$A$2401,1)))</f>
        <v/>
      </c>
      <c r="H2222" s="14">
        <f>IF($A2222="","",INDEX(ALGLIB_SSA_XAUUSD!$G$2:$G$2401,MATCH($A2222,ALGLIB_SSA_XAUUSD!$A$2:$A$2401,1)))</f>
        <v/>
      </c>
      <c r="I2222" s="14">
        <f>IF($A2222="","",INDEX(ALGLIB_SSA_XAUUSD!$H$2:$H$2401,MATCH($A2222,ALGLIB_SSA_XAUUSD!$A$2:$A$2401,1)))</f>
        <v/>
      </c>
      <c r="J2222">
        <f>_xlfn.XLOOKUP($A2222,ALGLIB_SSA_XAUUSD!$AA$2:$AA$2401,ALGLIB_SSA_XAUUSD!$P$2:$P$2401,"",0)</f>
        <v/>
      </c>
      <c r="K2222">
        <f>_xlfn.XLOOKUP($A2222,ALGLIB_SSA_XAUUSD!$AA$2:$AA$2401,ALGLIB_SSA_XAUUSD!$Q$2:$Q$2401,"",0)</f>
        <v/>
      </c>
      <c r="L2222">
        <f>_xlfn.XLOOKUP($A2222,ALGLIB_SSA_XAUUSD!$AA$2:$AA$2401,ALGLIB_SSA_XAUUSD!$R$2:$R$2401,"",0)</f>
        <v/>
      </c>
      <c r="M2222">
        <f>_xlfn.XLOOKUP($A2222,ALGLIB_SSA_XAUUSD!$AA$2:$AA$2401,ALGLIB_SSA_XAUUSD!$S$2:$S$2401,"",0)</f>
        <v/>
      </c>
      <c r="N2222">
        <f>_xlfn.XLOOKUP($A2222,ALGLIB_SSA_XAUUSD!$AA$2:$AA$2401,ALGLIB_SSA_XAUUSD!$T$2:$T$2401,"",0)</f>
        <v/>
      </c>
      <c r="O2222">
        <f>_xlfn.XLOOKUP($A2222,ALGLIB_SSA_XAUUSD!$AA$2:$AA$2401,ALGLIB_SSA_XAUUSD!$U$2:$U$2401,"",0)</f>
        <v/>
      </c>
      <c r="P2222">
        <f>_xlfn.XLOOKUP($A2222,ALGLIB_SSA_XAUUSD!$AA$2:$AA$2401,ALGLIB_SSA_XAUUSD!$V$2:$V$2401,"",0)</f>
        <v/>
      </c>
      <c r="S2222">
        <f>A2222</f>
        <v/>
      </c>
      <c r="T2222">
        <f>J2222</f>
        <v/>
      </c>
      <c r="U2222">
        <f>K2222</f>
        <v/>
      </c>
      <c r="V2222" s="14">
        <f>IF($A2222="","",MOD(ROW()-2,12)+1)</f>
        <v/>
      </c>
      <c r="W2222">
        <f>L2222</f>
        <v/>
      </c>
      <c r="X2222" s="14">
        <f>IF(F2222="","",F2222)</f>
        <v/>
      </c>
      <c r="Y2222" s="14">
        <f>IF(G2222="","",G2222)</f>
        <v/>
      </c>
      <c r="Z2222">
        <f>M2222</f>
        <v/>
      </c>
      <c r="AA2222">
        <f>N2222</f>
        <v/>
      </c>
      <c r="AB2222" s="14">
        <f>IF(H2222="","",H2222)</f>
        <v/>
      </c>
      <c r="AC2222">
        <f>O2222</f>
        <v/>
      </c>
      <c r="AD2222" s="14">
        <f>IF(I2222="","",I2222)</f>
        <v/>
      </c>
      <c r="AE2222">
        <f>P2222</f>
        <v/>
      </c>
      <c r="AH2222">
        <f>IF(S2222&lt;&gt;"",S2222,AH2221+900)</f>
        <v/>
      </c>
      <c r="AI2222">
        <f>IF(T2222&lt;&gt;"",T2222,AI2221)</f>
        <v/>
      </c>
      <c r="AJ2222">
        <f>IF(U2222&lt;&gt;"",U2222,AJ2221)</f>
        <v/>
      </c>
      <c r="AK2222">
        <f>IF(W2222&lt;&gt;"",W2222,"")</f>
        <v/>
      </c>
      <c r="AL2222" s="14">
        <f>IF(X2222&lt;&gt;"",X2222,"")</f>
        <v/>
      </c>
      <c r="AM2222" s="14">
        <f>IF(Y2222&lt;&gt;"",Y2222,"")</f>
        <v/>
      </c>
      <c r="AN2222" s="14">
        <f>IF(OR(AL2222="",AM2222=""),"",AL2222-AM2222)</f>
        <v/>
      </c>
      <c r="AO2222">
        <f>IF(AN2222="","",IF(AN2222&gt;0,"Bullish","Bearish"))</f>
        <v/>
      </c>
      <c r="AP2222">
        <f>IF(AO2222="",AP2221,AO2222)</f>
        <v/>
      </c>
      <c r="AQ2222" s="14">
        <f>IF(AB2222&lt;&gt;"",AB2222,"")</f>
        <v/>
      </c>
      <c r="AR2222" s="14">
        <f>IF(AD2222&lt;&gt;"",AD2222,"")</f>
        <v/>
      </c>
      <c r="AS2222">
        <f>IF(AS2221+1=13,1,AS2221+1)</f>
        <v/>
      </c>
      <c r="AT2222">
        <f>IFERROR(IF(SLOPE($AQ$2210:$AQ$2221,$AS$2210:$AS$2221)&gt;0,MIN(3,ABS(SLOPE($AQ$2210:$AQ$2221,$AS$2210:$AS$2221))),IF(SLOPE($AQ$2210:$AQ$2221,$AS$2210:$AS$2221)&lt;-0.5,-0.5,0)),0)</f>
        <v/>
      </c>
      <c r="AU2222">
        <f>IFERROR(IF(SLOPE($AR$2210:$AR$2221,$AS$2210:$AS$2221)&lt;0,MAX(-3,-ABS(SLOPE($AR$2210:$AR$2221,$AS$2210:$AS$2221))),IF(SLOPE($AR$2210:$AR$2221,$AS$2210:$AS$2221)&gt;0.5,0.5,0)),0)</f>
        <v/>
      </c>
      <c r="AV2222">
        <f>($AQ$2222+(AT2222*(AS2222-1)))</f>
        <v/>
      </c>
      <c r="AW2222">
        <f>($AR$2222+(AU2222*(AS2222-1)))</f>
        <v/>
      </c>
      <c r="AX2222">
        <f>IF(AT2222&gt;0,AV2222+AT2222,AV2222)</f>
        <v/>
      </c>
      <c r="AY2222">
        <f>IF(AU2222&lt;0,AW2222+AU2222,AW2222)</f>
        <v/>
      </c>
      <c r="BA2222" s="14">
        <f>IFERROR(AX2222-AQ2222,"")</f>
        <v/>
      </c>
      <c r="BB2222" s="14">
        <f>IFERROR(AY2222-AR2222,"")</f>
        <v/>
      </c>
      <c r="BD2222">
        <f>AH2222</f>
        <v/>
      </c>
      <c r="BE2222">
        <f>AI2222</f>
        <v/>
      </c>
      <c r="BF2222">
        <f>AJ2222</f>
        <v/>
      </c>
      <c r="BG2222" s="14">
        <f>L2222</f>
        <v/>
      </c>
      <c r="BH2222" s="14">
        <f>IF(X2222="","",X2222)</f>
        <v/>
      </c>
      <c r="BI2222" s="14">
        <f>IF(Y2222="","",Y2222)</f>
        <v/>
      </c>
      <c r="BJ2222">
        <f>Z2222</f>
        <v/>
      </c>
      <c r="BK2222">
        <f>AA2222</f>
        <v/>
      </c>
      <c r="BL2222">
        <f>IFERROR(AX2222,"")</f>
        <v/>
      </c>
      <c r="BM2222">
        <f>IFERROR(AY2222,"")</f>
        <v/>
      </c>
    </row>
    <row r="2223" ht="14.25" customHeight="1">
      <c r="A2223">
        <f>ALGLIB_SSA_XAUUSD!AA2223</f>
        <v/>
      </c>
      <c r="B2223">
        <f>IF($A2223="","",INDEX(ALGLIB_SSA_XAUUSD!$B$2:$B$2401,MATCH($A2223,ALGLIB_SSA_XAUUSD!$A$2:$A$2401,1)))</f>
        <v/>
      </c>
      <c r="C2223">
        <f>IF($A2223="","",INDEX(ALGLIB_SSA_XAUUSD!$C$2:$C$2401,MATCH($A2223,ALGLIB_SSA_XAUUSD!$A$2:$A$2401,1)))</f>
        <v/>
      </c>
      <c r="D2223" s="14">
        <f>IF($A2223="","",INT((ROW()-2)/12)+1)</f>
        <v/>
      </c>
      <c r="E2223" s="14">
        <f>IF(AND(E2234&lt;&gt;"",D2234=D2222+1),E2222+(E2234-E2222)*1/12,"")</f>
        <v/>
      </c>
      <c r="F2223" s="14">
        <f>IF(AND(F2234&lt;&gt;"",D2234=D2222+1),F2222+(F2234-F2222)*1/12,"")</f>
        <v/>
      </c>
      <c r="G2223" s="14">
        <f>IF(AND(G2234&lt;&gt;"",D2234=D2222+1),G2222+(G2234-G2222)*1/12,"")</f>
        <v/>
      </c>
      <c r="H2223" s="14">
        <f>IF(AND(H2234&lt;&gt;"",D2234=D2222+1),H2222+(H2234-H2222)*1/12,"")</f>
        <v/>
      </c>
      <c r="I2223" s="14">
        <f>IF(AND(L2234&lt;&gt;"",D2234=D2222+1),I2222+(I2234-I2222)*1/12,"")</f>
        <v/>
      </c>
      <c r="J2223">
        <f>_xlfn.XLOOKUP($A2223,ALGLIB_SSA_XAUUSD!$AA$2:$AA$2401,ALGLIB_SSA_XAUUSD!$P$2:$P$2401,"",0)</f>
        <v/>
      </c>
      <c r="K2223">
        <f>_xlfn.XLOOKUP($A2223,ALGLIB_SSA_XAUUSD!$AA$2:$AA$2401,ALGLIB_SSA_XAUUSD!$Q$2:$Q$2401,"",0)</f>
        <v/>
      </c>
      <c r="L2223">
        <f>_xlfn.XLOOKUP($A2223,ALGLIB_SSA_XAUUSD!$AA$2:$AA$2401,ALGLIB_SSA_XAUUSD!$R$2:$R$2401,"",0)</f>
        <v/>
      </c>
      <c r="M2223">
        <f>_xlfn.XLOOKUP($A2223,ALGLIB_SSA_XAUUSD!$AA$2:$AA$2401,ALGLIB_SSA_XAUUSD!$S$2:$S$2401,"",0)</f>
        <v/>
      </c>
      <c r="N2223">
        <f>_xlfn.XLOOKUP($A2223,ALGLIB_SSA_XAUUSD!$AA$2:$AA$2401,ALGLIB_SSA_XAUUSD!$T$2:$T$2401,"",0)</f>
        <v/>
      </c>
      <c r="O2223">
        <f>_xlfn.XLOOKUP($A2223,ALGLIB_SSA_XAUUSD!$AA$2:$AA$2401,ALGLIB_SSA_XAUUSD!$U$2:$U$2401,"",0)</f>
        <v/>
      </c>
      <c r="P2223">
        <f>_xlfn.XLOOKUP($A2223,ALGLIB_SSA_XAUUSD!$AA$2:$AA$2401,ALGLIB_SSA_XAUUSD!$V$2:$V$2401,"",0)</f>
        <v/>
      </c>
      <c r="S2223">
        <f>A2223</f>
        <v/>
      </c>
      <c r="T2223">
        <f>J2223</f>
        <v/>
      </c>
      <c r="U2223">
        <f>K2223</f>
        <v/>
      </c>
      <c r="V2223" s="14">
        <f>IF($A2223="","",MOD(ROW()-2,12)+1)</f>
        <v/>
      </c>
      <c r="W2223">
        <f>L2223</f>
        <v/>
      </c>
      <c r="X2223" s="14">
        <f>IF(F2223="","",F2223)</f>
        <v/>
      </c>
      <c r="Y2223" s="14">
        <f>IF(G2223="","",G2223)</f>
        <v/>
      </c>
      <c r="Z2223">
        <f>M2223</f>
        <v/>
      </c>
      <c r="AA2223">
        <f>N2223</f>
        <v/>
      </c>
      <c r="AB2223" s="14">
        <f>IF(H2223="","",H2223)</f>
        <v/>
      </c>
      <c r="AC2223">
        <f>O2223</f>
        <v/>
      </c>
      <c r="AD2223" s="14">
        <f>IF(I2223="","",I2223)</f>
        <v/>
      </c>
      <c r="AE2223">
        <f>P2223</f>
        <v/>
      </c>
      <c r="AH2223">
        <f>IF(S2223&lt;&gt;"",S2223,AH2222+900)</f>
        <v/>
      </c>
      <c r="AI2223">
        <f>IF(T2223&lt;&gt;"",T2223,AI2222)</f>
        <v/>
      </c>
      <c r="AJ2223">
        <f>IF(U2223&lt;&gt;"",U2223,AJ2222)</f>
        <v/>
      </c>
      <c r="AK2223">
        <f>IF(W2223&lt;&gt;"",W2223,"")</f>
        <v/>
      </c>
      <c r="AL2223" s="14">
        <f>IF(X2223&lt;&gt;"",X2223,"")</f>
        <v/>
      </c>
      <c r="AM2223" s="14">
        <f>IF(Y2223&lt;&gt;"",Y2223,"")</f>
        <v/>
      </c>
      <c r="AN2223" s="14">
        <f>IF(OR(AL2223="",AM2223=""),"",AL2223-AM2223)</f>
        <v/>
      </c>
      <c r="AO2223">
        <f>IF(AN2223="","",IF(AN2223&gt;0,"Bullish","Bearish"))</f>
        <v/>
      </c>
      <c r="AP2223">
        <f>IF(AO2223="",AP2222,AO2223)</f>
        <v/>
      </c>
      <c r="AQ2223" s="14">
        <f>IF(AB2223&lt;&gt;"",AB2223,"")</f>
        <v/>
      </c>
      <c r="AR2223" s="14">
        <f>IF(AD2223&lt;&gt;"",AD2223,"")</f>
        <v/>
      </c>
      <c r="AS2223">
        <f>IF(AS2222+1=13,1,AS2222+1)</f>
        <v/>
      </c>
      <c r="AT2223">
        <f>IFERROR(IF(SLOPE($AQ$2210:$AQ$2221,$AS$2210:$AS$2221)&gt;0,MIN(3,ABS(SLOPE($AQ$2210:$AQ$2221,$AS$2210:$AS$2221))),IF(SLOPE($AQ$2210:$AQ$2221,$AS$2210:$AS$2221)&lt;-0.5,-0.5,0)),0)</f>
        <v/>
      </c>
      <c r="AU2223">
        <f>IFERROR(IF(SLOPE($AR$2210:$AR$2221,$AS$2210:$AS$2221)&lt;0,MAX(-3,-ABS(SLOPE($AR$2210:$AR$2221,$AS$2210:$AS$2221))),IF(SLOPE($AR$2210:$AR$2221,$AS$2210:$AS$2221)&gt;0.5,0.5,0)),0)</f>
        <v/>
      </c>
      <c r="AV2223">
        <f>($AQ$2222+(AT2223*(AS2223-1)))</f>
        <v/>
      </c>
      <c r="AW2223">
        <f>($AR$2222+(AU2223*(AS2223-1)))</f>
        <v/>
      </c>
      <c r="AX2223">
        <f>IF(AT2223&gt;0,AV2223+AT2223,AV2223)</f>
        <v/>
      </c>
      <c r="AY2223">
        <f>IF(AU2223&lt;0,AW2223+AU2223,AW2223)</f>
        <v/>
      </c>
      <c r="BA2223" s="14">
        <f>IFERROR(AX2223-AQ2223,"")</f>
        <v/>
      </c>
      <c r="BB2223" s="14">
        <f>IFERROR(AY2223-AR2223,"")</f>
        <v/>
      </c>
      <c r="BD2223">
        <f>AH2223</f>
        <v/>
      </c>
      <c r="BE2223">
        <f>AI2223</f>
        <v/>
      </c>
      <c r="BF2223">
        <f>AJ2223</f>
        <v/>
      </c>
      <c r="BG2223" s="14">
        <f>L2223</f>
        <v/>
      </c>
      <c r="BH2223" s="14">
        <f>IF(X2223="","",X2223)</f>
        <v/>
      </c>
      <c r="BI2223" s="14">
        <f>IF(Y2223="","",Y2223)</f>
        <v/>
      </c>
      <c r="BJ2223">
        <f>Z2223</f>
        <v/>
      </c>
      <c r="BK2223">
        <f>AA2223</f>
        <v/>
      </c>
      <c r="BL2223">
        <f>IFERROR(AX2223,"")</f>
        <v/>
      </c>
      <c r="BM2223">
        <f>IFERROR(AY2223,"")</f>
        <v/>
      </c>
    </row>
    <row r="2224" ht="14.25" customHeight="1">
      <c r="A2224">
        <f>ALGLIB_SSA_XAUUSD!AA2224</f>
        <v/>
      </c>
      <c r="B2224">
        <f>IF($A2224="","",INDEX(ALGLIB_SSA_XAUUSD!$B$2:$B$2401,MATCH($A2224,ALGLIB_SSA_XAUUSD!$A$2:$A$2401,1)))</f>
        <v/>
      </c>
      <c r="C2224">
        <f>IF($A2224="","",INDEX(ALGLIB_SSA_XAUUSD!$C$2:$C$2401,MATCH($A2224,ALGLIB_SSA_XAUUSD!$A$2:$A$2401,1)))</f>
        <v/>
      </c>
      <c r="D2224" s="14">
        <f>IF($A2224="","",INT((ROW()-2)/12)+1)</f>
        <v/>
      </c>
      <c r="E2224" s="14">
        <f>IF(AND(E2234&lt;&gt;"",D2234=D2222+1),E2222+(E2234-E2222)*2/12,"")</f>
        <v/>
      </c>
      <c r="F2224" s="14">
        <f>IF(AND(F2234&lt;&gt;"",D2234=D2222+1),F2222+(F2234-F2222)*2/12,"")</f>
        <v/>
      </c>
      <c r="G2224" s="14">
        <f>IF(AND(G2234&lt;&gt;"",D2234=D2222+1),G2222+(G2234-G2222)*2/12,"")</f>
        <v/>
      </c>
      <c r="H2224" s="14">
        <f>IF(AND(H2234&lt;&gt;"",D2234=D2222+1),H2222+(H2234-H2222)*2/12,"")</f>
        <v/>
      </c>
      <c r="I2224" s="14">
        <f>IF(AND(L2234&lt;&gt;"",D2234=D2222+1),I2222+(I2234-I2222)*2/12,"")</f>
        <v/>
      </c>
      <c r="J2224">
        <f>_xlfn.XLOOKUP($A2224,ALGLIB_SSA_XAUUSD!$AA$2:$AA$2401,ALGLIB_SSA_XAUUSD!$P$2:$P$2401,"",0)</f>
        <v/>
      </c>
      <c r="K2224">
        <f>_xlfn.XLOOKUP($A2224,ALGLIB_SSA_XAUUSD!$AA$2:$AA$2401,ALGLIB_SSA_XAUUSD!$Q$2:$Q$2401,"",0)</f>
        <v/>
      </c>
      <c r="L2224">
        <f>_xlfn.XLOOKUP($A2224,ALGLIB_SSA_XAUUSD!$AA$2:$AA$2401,ALGLIB_SSA_XAUUSD!$R$2:$R$2401,"",0)</f>
        <v/>
      </c>
      <c r="M2224">
        <f>_xlfn.XLOOKUP($A2224,ALGLIB_SSA_XAUUSD!$AA$2:$AA$2401,ALGLIB_SSA_XAUUSD!$S$2:$S$2401,"",0)</f>
        <v/>
      </c>
      <c r="N2224">
        <f>_xlfn.XLOOKUP($A2224,ALGLIB_SSA_XAUUSD!$AA$2:$AA$2401,ALGLIB_SSA_XAUUSD!$T$2:$T$2401,"",0)</f>
        <v/>
      </c>
      <c r="O2224">
        <f>_xlfn.XLOOKUP($A2224,ALGLIB_SSA_XAUUSD!$AA$2:$AA$2401,ALGLIB_SSA_XAUUSD!$U$2:$U$2401,"",0)</f>
        <v/>
      </c>
      <c r="P2224">
        <f>_xlfn.XLOOKUP($A2224,ALGLIB_SSA_XAUUSD!$AA$2:$AA$2401,ALGLIB_SSA_XAUUSD!$V$2:$V$2401,"",0)</f>
        <v/>
      </c>
      <c r="S2224">
        <f>A2224</f>
        <v/>
      </c>
      <c r="T2224">
        <f>J2224</f>
        <v/>
      </c>
      <c r="U2224">
        <f>K2224</f>
        <v/>
      </c>
      <c r="V2224" s="14">
        <f>IF($A2224="","",MOD(ROW()-2,12)+1)</f>
        <v/>
      </c>
      <c r="W2224">
        <f>L2224</f>
        <v/>
      </c>
      <c r="X2224" s="14">
        <f>IF(F2224="","",F2224)</f>
        <v/>
      </c>
      <c r="Y2224" s="14">
        <f>IF(G2224="","",G2224)</f>
        <v/>
      </c>
      <c r="Z2224">
        <f>M2224</f>
        <v/>
      </c>
      <c r="AA2224">
        <f>N2224</f>
        <v/>
      </c>
      <c r="AB2224" s="14">
        <f>IF(H2224="","",H2224)</f>
        <v/>
      </c>
      <c r="AC2224">
        <f>O2224</f>
        <v/>
      </c>
      <c r="AD2224" s="14">
        <f>IF(I2224="","",I2224)</f>
        <v/>
      </c>
      <c r="AE2224">
        <f>P2224</f>
        <v/>
      </c>
      <c r="AH2224">
        <f>IF(S2224&lt;&gt;"",S2224,AH2223+900)</f>
        <v/>
      </c>
      <c r="AI2224">
        <f>IF(T2224&lt;&gt;"",T2224,AI2223)</f>
        <v/>
      </c>
      <c r="AJ2224">
        <f>IF(U2224&lt;&gt;"",U2224,AJ2223)</f>
        <v/>
      </c>
      <c r="AK2224">
        <f>IF(W2224&lt;&gt;"",W2224,"")</f>
        <v/>
      </c>
      <c r="AL2224" s="14">
        <f>IF(X2224&lt;&gt;"",X2224,"")</f>
        <v/>
      </c>
      <c r="AM2224" s="14">
        <f>IF(Y2224&lt;&gt;"",Y2224,"")</f>
        <v/>
      </c>
      <c r="AN2224" s="14">
        <f>IF(OR(AL2224="",AM2224=""),"",AL2224-AM2224)</f>
        <v/>
      </c>
      <c r="AO2224">
        <f>IF(AN2224="","",IF(AN2224&gt;0,"Bullish","Bearish"))</f>
        <v/>
      </c>
      <c r="AP2224">
        <f>IF(AO2224="",AP2223,AO2224)</f>
        <v/>
      </c>
      <c r="AQ2224" s="14">
        <f>IF(AB2224&lt;&gt;"",AB2224,"")</f>
        <v/>
      </c>
      <c r="AR2224" s="14">
        <f>IF(AD2224&lt;&gt;"",AD2224,"")</f>
        <v/>
      </c>
      <c r="AS2224">
        <f>IF(AS2223+1=13,1,AS2223+1)</f>
        <v/>
      </c>
      <c r="AT2224">
        <f>IFERROR(IF(SLOPE($AQ$2210:$AQ$2221,$AS$2210:$AS$2221)&gt;0,MIN(3,ABS(SLOPE($AQ$2210:$AQ$2221,$AS$2210:$AS$2221))),IF(SLOPE($AQ$2210:$AQ$2221,$AS$2210:$AS$2221)&lt;-0.5,-0.5,0)),0)</f>
        <v/>
      </c>
      <c r="AU2224">
        <f>IFERROR(IF(SLOPE($AR$2210:$AR$2221,$AS$2210:$AS$2221)&lt;0,MAX(-3,-ABS(SLOPE($AR$2210:$AR$2221,$AS$2210:$AS$2221))),IF(SLOPE($AR$2210:$AR$2221,$AS$2210:$AS$2221)&gt;0.5,0.5,0)),0)</f>
        <v/>
      </c>
      <c r="AV2224">
        <f>($AQ$2222+(AT2224*(AS2224-1)))</f>
        <v/>
      </c>
      <c r="AW2224">
        <f>($AR$2222+(AU2224*(AS2224-1)))</f>
        <v/>
      </c>
      <c r="AX2224">
        <f>IF(AT2224&gt;0,AV2224+AT2224,AV2224)</f>
        <v/>
      </c>
      <c r="AY2224">
        <f>IF(AU2224&lt;0,AW2224+AU2224,AW2224)</f>
        <v/>
      </c>
      <c r="BA2224" s="14">
        <f>IFERROR(AX2224-AQ2224,"")</f>
        <v/>
      </c>
      <c r="BB2224" s="14">
        <f>IFERROR(AY2224-AR2224,"")</f>
        <v/>
      </c>
      <c r="BD2224">
        <f>AH2224</f>
        <v/>
      </c>
      <c r="BE2224">
        <f>AI2224</f>
        <v/>
      </c>
      <c r="BF2224">
        <f>AJ2224</f>
        <v/>
      </c>
      <c r="BG2224" s="14">
        <f>L2224</f>
        <v/>
      </c>
      <c r="BH2224" s="14">
        <f>IF(X2224="","",X2224)</f>
        <v/>
      </c>
      <c r="BI2224" s="14">
        <f>IF(Y2224="","",Y2224)</f>
        <v/>
      </c>
      <c r="BJ2224">
        <f>Z2224</f>
        <v/>
      </c>
      <c r="BK2224">
        <f>AA2224</f>
        <v/>
      </c>
      <c r="BL2224">
        <f>IFERROR(AX2224,"")</f>
        <v/>
      </c>
      <c r="BM2224">
        <f>IFERROR(AY2224,"")</f>
        <v/>
      </c>
    </row>
    <row r="2225" ht="14.25" customHeight="1">
      <c r="A2225">
        <f>ALGLIB_SSA_XAUUSD!AA2225</f>
        <v/>
      </c>
      <c r="B2225">
        <f>IF($A2225="","",INDEX(ALGLIB_SSA_XAUUSD!$B$2:$B$2401,MATCH($A2225,ALGLIB_SSA_XAUUSD!$A$2:$A$2401,1)))</f>
        <v/>
      </c>
      <c r="C2225">
        <f>IF($A2225="","",INDEX(ALGLIB_SSA_XAUUSD!$C$2:$C$2401,MATCH($A2225,ALGLIB_SSA_XAUUSD!$A$2:$A$2401,1)))</f>
        <v/>
      </c>
      <c r="D2225" s="14">
        <f>IF($A2225="","",INT((ROW()-2)/12)+1)</f>
        <v/>
      </c>
      <c r="E2225" s="14">
        <f>IF(AND(E2234&lt;&gt;"",D2234=D2222+1),E2222+(E2234-E2222)*3/12,"")</f>
        <v/>
      </c>
      <c r="F2225" s="14">
        <f>IF(AND(F2234&lt;&gt;"",D2234=D2222+1),F2222+(F2234-F2222)*3/12,"")</f>
        <v/>
      </c>
      <c r="G2225" s="14">
        <f>IF(AND(G2234&lt;&gt;"",D2234=D2222+1),G2222+(G2234-G2222)*3/12,"")</f>
        <v/>
      </c>
      <c r="H2225" s="14">
        <f>IF(AND(H2234&lt;&gt;"",D2234=D2222+1),H2222+(H2234-H2222)*3/12,"")</f>
        <v/>
      </c>
      <c r="I2225" s="14">
        <f>IF(AND(L2234&lt;&gt;"",D2234=D2222+1),I2222+(I2234-I2222)*3/12,"")</f>
        <v/>
      </c>
      <c r="J2225">
        <f>_xlfn.XLOOKUP($A2225,ALGLIB_SSA_XAUUSD!$AA$2:$AA$2401,ALGLIB_SSA_XAUUSD!$P$2:$P$2401,"",0)</f>
        <v/>
      </c>
      <c r="K2225">
        <f>_xlfn.XLOOKUP($A2225,ALGLIB_SSA_XAUUSD!$AA$2:$AA$2401,ALGLIB_SSA_XAUUSD!$Q$2:$Q$2401,"",0)</f>
        <v/>
      </c>
      <c r="L2225">
        <f>_xlfn.XLOOKUP($A2225,ALGLIB_SSA_XAUUSD!$AA$2:$AA$2401,ALGLIB_SSA_XAUUSD!$R$2:$R$2401,"",0)</f>
        <v/>
      </c>
      <c r="M2225">
        <f>_xlfn.XLOOKUP($A2225,ALGLIB_SSA_XAUUSD!$AA$2:$AA$2401,ALGLIB_SSA_XAUUSD!$S$2:$S$2401,"",0)</f>
        <v/>
      </c>
      <c r="N2225">
        <f>_xlfn.XLOOKUP($A2225,ALGLIB_SSA_XAUUSD!$AA$2:$AA$2401,ALGLIB_SSA_XAUUSD!$T$2:$T$2401,"",0)</f>
        <v/>
      </c>
      <c r="O2225">
        <f>_xlfn.XLOOKUP($A2225,ALGLIB_SSA_XAUUSD!$AA$2:$AA$2401,ALGLIB_SSA_XAUUSD!$U$2:$U$2401,"",0)</f>
        <v/>
      </c>
      <c r="P2225">
        <f>_xlfn.XLOOKUP($A2225,ALGLIB_SSA_XAUUSD!$AA$2:$AA$2401,ALGLIB_SSA_XAUUSD!$V$2:$V$2401,"",0)</f>
        <v/>
      </c>
      <c r="S2225">
        <f>A2225</f>
        <v/>
      </c>
      <c r="T2225">
        <f>J2225</f>
        <v/>
      </c>
      <c r="U2225">
        <f>K2225</f>
        <v/>
      </c>
      <c r="V2225" s="14">
        <f>IF($A2225="","",MOD(ROW()-2,12)+1)</f>
        <v/>
      </c>
      <c r="W2225">
        <f>L2225</f>
        <v/>
      </c>
      <c r="X2225" s="14">
        <f>IF(F2225="","",F2225)</f>
        <v/>
      </c>
      <c r="Y2225" s="14">
        <f>IF(G2225="","",G2225)</f>
        <v/>
      </c>
      <c r="Z2225">
        <f>M2225</f>
        <v/>
      </c>
      <c r="AA2225">
        <f>N2225</f>
        <v/>
      </c>
      <c r="AB2225" s="14">
        <f>IF(H2225="","",H2225)</f>
        <v/>
      </c>
      <c r="AC2225">
        <f>O2225</f>
        <v/>
      </c>
      <c r="AD2225" s="14">
        <f>IF(I2225="","",I2225)</f>
        <v/>
      </c>
      <c r="AE2225">
        <f>P2225</f>
        <v/>
      </c>
      <c r="AH2225">
        <f>IF(S2225&lt;&gt;"",S2225,AH2224+900)</f>
        <v/>
      </c>
      <c r="AI2225">
        <f>IF(T2225&lt;&gt;"",T2225,AI2224)</f>
        <v/>
      </c>
      <c r="AJ2225">
        <f>IF(U2225&lt;&gt;"",U2225,AJ2224)</f>
        <v/>
      </c>
      <c r="AK2225">
        <f>IF(W2225&lt;&gt;"",W2225,"")</f>
        <v/>
      </c>
      <c r="AL2225" s="14">
        <f>IF(X2225&lt;&gt;"",X2225,"")</f>
        <v/>
      </c>
      <c r="AM2225" s="14">
        <f>IF(Y2225&lt;&gt;"",Y2225,"")</f>
        <v/>
      </c>
      <c r="AN2225" s="14">
        <f>IF(OR(AL2225="",AM2225=""),"",AL2225-AM2225)</f>
        <v/>
      </c>
      <c r="AO2225">
        <f>IF(AN2225="","",IF(AN2225&gt;0,"Bullish","Bearish"))</f>
        <v/>
      </c>
      <c r="AP2225">
        <f>IF(AO2225="",AP2224,AO2225)</f>
        <v/>
      </c>
      <c r="AQ2225" s="14">
        <f>IF(AB2225&lt;&gt;"",AB2225,"")</f>
        <v/>
      </c>
      <c r="AR2225" s="14">
        <f>IF(AD2225&lt;&gt;"",AD2225,"")</f>
        <v/>
      </c>
      <c r="AS2225">
        <f>IF(AS2224+1=13,1,AS2224+1)</f>
        <v/>
      </c>
      <c r="AT2225">
        <f>IFERROR(IF(SLOPE($AQ$2210:$AQ$2221,$AS$2210:$AS$2221)&gt;0,MIN(3,ABS(SLOPE($AQ$2210:$AQ$2221,$AS$2210:$AS$2221))),IF(SLOPE($AQ$2210:$AQ$2221,$AS$2210:$AS$2221)&lt;-0.5,-0.5,0)),0)</f>
        <v/>
      </c>
      <c r="AU2225">
        <f>IFERROR(IF(SLOPE($AR$2210:$AR$2221,$AS$2210:$AS$2221)&lt;0,MAX(-3,-ABS(SLOPE($AR$2210:$AR$2221,$AS$2210:$AS$2221))),IF(SLOPE($AR$2210:$AR$2221,$AS$2210:$AS$2221)&gt;0.5,0.5,0)),0)</f>
        <v/>
      </c>
      <c r="AV2225">
        <f>($AQ$2222+(AT2225*(AS2225-1)))</f>
        <v/>
      </c>
      <c r="AW2225">
        <f>($AR$2222+(AU2225*(AS2225-1)))</f>
        <v/>
      </c>
      <c r="AX2225">
        <f>IF(AT2225&gt;0,AV2225+AT2225,AV2225)</f>
        <v/>
      </c>
      <c r="AY2225">
        <f>IF(AU2225&lt;0,AW2225+AU2225,AW2225)</f>
        <v/>
      </c>
      <c r="BA2225" s="14">
        <f>IFERROR(AX2225-AQ2225,"")</f>
        <v/>
      </c>
      <c r="BB2225" s="14">
        <f>IFERROR(AY2225-AR2225,"")</f>
        <v/>
      </c>
      <c r="BD2225">
        <f>AH2225</f>
        <v/>
      </c>
      <c r="BE2225">
        <f>AI2225</f>
        <v/>
      </c>
      <c r="BF2225">
        <f>AJ2225</f>
        <v/>
      </c>
      <c r="BG2225" s="14">
        <f>L2225</f>
        <v/>
      </c>
      <c r="BH2225" s="14">
        <f>IF(X2225="","",X2225)</f>
        <v/>
      </c>
      <c r="BI2225" s="14">
        <f>IF(Y2225="","",Y2225)</f>
        <v/>
      </c>
      <c r="BJ2225">
        <f>Z2225</f>
        <v/>
      </c>
      <c r="BK2225">
        <f>AA2225</f>
        <v/>
      </c>
      <c r="BL2225">
        <f>IFERROR(AX2225,"")</f>
        <v/>
      </c>
      <c r="BM2225">
        <f>IFERROR(AY2225,"")</f>
        <v/>
      </c>
    </row>
    <row r="2226" ht="14.25" customHeight="1">
      <c r="A2226">
        <f>ALGLIB_SSA_XAUUSD!AA2226</f>
        <v/>
      </c>
      <c r="B2226">
        <f>IF($A2226="","",INDEX(ALGLIB_SSA_XAUUSD!$B$2:$B$2401,MATCH($A2226,ALGLIB_SSA_XAUUSD!$A$2:$A$2401,1)))</f>
        <v/>
      </c>
      <c r="C2226">
        <f>IF($A2226="","",INDEX(ALGLIB_SSA_XAUUSD!$C$2:$C$2401,MATCH($A2226,ALGLIB_SSA_XAUUSD!$A$2:$A$2401,1)))</f>
        <v/>
      </c>
      <c r="D2226" s="14">
        <f>IF($A2226="","",INT((ROW()-2)/12)+1)</f>
        <v/>
      </c>
      <c r="E2226" s="14">
        <f>IF(AND(E2234&lt;&gt;"",D2234=D2222+1),E2222+(E2234-E2222)*4/12,"")</f>
        <v/>
      </c>
      <c r="F2226" s="14">
        <f>IF(AND(F2234&lt;&gt;"",D2234=D2222+1),F2222+(F2234-F2222)*4/12,"")</f>
        <v/>
      </c>
      <c r="G2226" s="14">
        <f>IF(AND(G2234&lt;&gt;"",D2234=D2222+1),G2222+(G2234-G2222)*4/12,"")</f>
        <v/>
      </c>
      <c r="H2226" s="14">
        <f>IF(AND(H2234&lt;&gt;"",D2234=D2222+1),H2222+(H2234-H2222)*4/12,"")</f>
        <v/>
      </c>
      <c r="I2226" s="14">
        <f>IF(AND(L2234&lt;&gt;"",D2234=D2222+1),I2222+(I2234-I2222)*4/12,"")</f>
        <v/>
      </c>
      <c r="J2226">
        <f>_xlfn.XLOOKUP($A2226,ALGLIB_SSA_XAUUSD!$AA$2:$AA$2401,ALGLIB_SSA_XAUUSD!$P$2:$P$2401,"",0)</f>
        <v/>
      </c>
      <c r="K2226">
        <f>_xlfn.XLOOKUP($A2226,ALGLIB_SSA_XAUUSD!$AA$2:$AA$2401,ALGLIB_SSA_XAUUSD!$Q$2:$Q$2401,"",0)</f>
        <v/>
      </c>
      <c r="L2226">
        <f>_xlfn.XLOOKUP($A2226,ALGLIB_SSA_XAUUSD!$AA$2:$AA$2401,ALGLIB_SSA_XAUUSD!$R$2:$R$2401,"",0)</f>
        <v/>
      </c>
      <c r="M2226">
        <f>_xlfn.XLOOKUP($A2226,ALGLIB_SSA_XAUUSD!$AA$2:$AA$2401,ALGLIB_SSA_XAUUSD!$S$2:$S$2401,"",0)</f>
        <v/>
      </c>
      <c r="N2226">
        <f>_xlfn.XLOOKUP($A2226,ALGLIB_SSA_XAUUSD!$AA$2:$AA$2401,ALGLIB_SSA_XAUUSD!$T$2:$T$2401,"",0)</f>
        <v/>
      </c>
      <c r="O2226">
        <f>_xlfn.XLOOKUP($A2226,ALGLIB_SSA_XAUUSD!$AA$2:$AA$2401,ALGLIB_SSA_XAUUSD!$U$2:$U$2401,"",0)</f>
        <v/>
      </c>
      <c r="P2226">
        <f>_xlfn.XLOOKUP($A2226,ALGLIB_SSA_XAUUSD!$AA$2:$AA$2401,ALGLIB_SSA_XAUUSD!$V$2:$V$2401,"",0)</f>
        <v/>
      </c>
      <c r="S2226">
        <f>A2226</f>
        <v/>
      </c>
      <c r="T2226">
        <f>J2226</f>
        <v/>
      </c>
      <c r="U2226">
        <f>K2226</f>
        <v/>
      </c>
      <c r="V2226" s="14">
        <f>IF($A2226="","",MOD(ROW()-2,12)+1)</f>
        <v/>
      </c>
      <c r="W2226">
        <f>L2226</f>
        <v/>
      </c>
      <c r="X2226" s="14">
        <f>IF(F2226="","",F2226)</f>
        <v/>
      </c>
      <c r="Y2226" s="14">
        <f>IF(G2226="","",G2226)</f>
        <v/>
      </c>
      <c r="Z2226">
        <f>M2226</f>
        <v/>
      </c>
      <c r="AA2226">
        <f>N2226</f>
        <v/>
      </c>
      <c r="AB2226" s="14">
        <f>IF(H2226="","",H2226)</f>
        <v/>
      </c>
      <c r="AC2226">
        <f>O2226</f>
        <v/>
      </c>
      <c r="AD2226" s="14">
        <f>IF(I2226="","",I2226)</f>
        <v/>
      </c>
      <c r="AE2226">
        <f>P2226</f>
        <v/>
      </c>
      <c r="AH2226">
        <f>IF(S2226&lt;&gt;"",S2226,AH2225+900)</f>
        <v/>
      </c>
      <c r="AI2226">
        <f>IF(T2226&lt;&gt;"",T2226,AI2225)</f>
        <v/>
      </c>
      <c r="AJ2226">
        <f>IF(U2226&lt;&gt;"",U2226,AJ2225)</f>
        <v/>
      </c>
      <c r="AK2226">
        <f>IF(W2226&lt;&gt;"",W2226,"")</f>
        <v/>
      </c>
      <c r="AL2226" s="14">
        <f>IF(X2226&lt;&gt;"",X2226,"")</f>
        <v/>
      </c>
      <c r="AM2226" s="14">
        <f>IF(Y2226&lt;&gt;"",Y2226,"")</f>
        <v/>
      </c>
      <c r="AN2226" s="14">
        <f>IF(OR(AL2226="",AM2226=""),"",AL2226-AM2226)</f>
        <v/>
      </c>
      <c r="AO2226">
        <f>IF(AN2226="","",IF(AN2226&gt;0,"Bullish","Bearish"))</f>
        <v/>
      </c>
      <c r="AP2226">
        <f>IF(AO2226="",AP2225,AO2226)</f>
        <v/>
      </c>
      <c r="AQ2226" s="14">
        <f>IF(AB2226&lt;&gt;"",AB2226,"")</f>
        <v/>
      </c>
      <c r="AR2226" s="14">
        <f>IF(AD2226&lt;&gt;"",AD2226,"")</f>
        <v/>
      </c>
      <c r="AS2226">
        <f>IF(AS2225+1=13,1,AS2225+1)</f>
        <v/>
      </c>
      <c r="AT2226">
        <f>IFERROR(IF(SLOPE($AQ$2210:$AQ$2221,$AS$2210:$AS$2221)&gt;0,MIN(3,ABS(SLOPE($AQ$2210:$AQ$2221,$AS$2210:$AS$2221))),IF(SLOPE($AQ$2210:$AQ$2221,$AS$2210:$AS$2221)&lt;-0.5,-0.5,0)),0)</f>
        <v/>
      </c>
      <c r="AU2226">
        <f>IFERROR(IF(SLOPE($AR$2210:$AR$2221,$AS$2210:$AS$2221)&lt;0,MAX(-3,-ABS(SLOPE($AR$2210:$AR$2221,$AS$2210:$AS$2221))),IF(SLOPE($AR$2210:$AR$2221,$AS$2210:$AS$2221)&gt;0.5,0.5,0)),0)</f>
        <v/>
      </c>
      <c r="AV2226">
        <f>($AQ$2222+(AT2226*(AS2226-1)))</f>
        <v/>
      </c>
      <c r="AW2226">
        <f>($AR$2222+(AU2226*(AS2226-1)))</f>
        <v/>
      </c>
      <c r="AX2226">
        <f>IF(AT2226&gt;0,AV2226+AT2226,AV2226)</f>
        <v/>
      </c>
      <c r="AY2226">
        <f>IF(AU2226&lt;0,AW2226+AU2226,AW2226)</f>
        <v/>
      </c>
      <c r="BA2226" s="14">
        <f>IFERROR(AX2226-AQ2226,"")</f>
        <v/>
      </c>
      <c r="BB2226" s="14">
        <f>IFERROR(AY2226-AR2226,"")</f>
        <v/>
      </c>
      <c r="BD2226">
        <f>AH2226</f>
        <v/>
      </c>
      <c r="BE2226">
        <f>AI2226</f>
        <v/>
      </c>
      <c r="BF2226">
        <f>AJ2226</f>
        <v/>
      </c>
      <c r="BG2226" s="14">
        <f>L2226</f>
        <v/>
      </c>
      <c r="BH2226" s="14">
        <f>IF(X2226="","",X2226)</f>
        <v/>
      </c>
      <c r="BI2226" s="14">
        <f>IF(Y2226="","",Y2226)</f>
        <v/>
      </c>
      <c r="BJ2226">
        <f>Z2226</f>
        <v/>
      </c>
      <c r="BK2226">
        <f>AA2226</f>
        <v/>
      </c>
      <c r="BL2226">
        <f>IFERROR(AX2226,"")</f>
        <v/>
      </c>
      <c r="BM2226">
        <f>IFERROR(AY2226,"")</f>
        <v/>
      </c>
    </row>
    <row r="2227" ht="14.25" customHeight="1">
      <c r="A2227">
        <f>ALGLIB_SSA_XAUUSD!AA2227</f>
        <v/>
      </c>
      <c r="B2227">
        <f>IF($A2227="","",INDEX(ALGLIB_SSA_XAUUSD!$B$2:$B$2401,MATCH($A2227,ALGLIB_SSA_XAUUSD!$A$2:$A$2401,1)))</f>
        <v/>
      </c>
      <c r="C2227">
        <f>IF($A2227="","",INDEX(ALGLIB_SSA_XAUUSD!$C$2:$C$2401,MATCH($A2227,ALGLIB_SSA_XAUUSD!$A$2:$A$2401,1)))</f>
        <v/>
      </c>
      <c r="D2227" s="14">
        <f>IF($A2227="","",INT((ROW()-2)/12)+1)</f>
        <v/>
      </c>
      <c r="E2227" s="14">
        <f>IF(AND(E2234&lt;&gt;"",D2234=D2222+1),E2222+(E2234-E2222)*5/12,"")</f>
        <v/>
      </c>
      <c r="F2227" s="14">
        <f>IF(AND(F2234&lt;&gt;"",D2234=D2222+1),F2222+(F2234-F2222)*5/12,"")</f>
        <v/>
      </c>
      <c r="G2227" s="14">
        <f>IF(AND(G2234&lt;&gt;"",D2234=D2222+1),G2222+(G2234-G2222)*5/12,"")</f>
        <v/>
      </c>
      <c r="H2227" s="14">
        <f>IF(AND(H2234&lt;&gt;"",D2234=D2222+1),H2222+(H2234-H2222)*5/12,"")</f>
        <v/>
      </c>
      <c r="I2227" s="14">
        <f>IF(AND(L2234&lt;&gt;"",D2234=D2222+1),I2222+(I2234-I2222)*5/12,"")</f>
        <v/>
      </c>
      <c r="J2227">
        <f>_xlfn.XLOOKUP($A2227,ALGLIB_SSA_XAUUSD!$AA$2:$AA$2401,ALGLIB_SSA_XAUUSD!$P$2:$P$2401,"",0)</f>
        <v/>
      </c>
      <c r="K2227">
        <f>_xlfn.XLOOKUP($A2227,ALGLIB_SSA_XAUUSD!$AA$2:$AA$2401,ALGLIB_SSA_XAUUSD!$Q$2:$Q$2401,"",0)</f>
        <v/>
      </c>
      <c r="L2227">
        <f>_xlfn.XLOOKUP($A2227,ALGLIB_SSA_XAUUSD!$AA$2:$AA$2401,ALGLIB_SSA_XAUUSD!$R$2:$R$2401,"",0)</f>
        <v/>
      </c>
      <c r="M2227">
        <f>_xlfn.XLOOKUP($A2227,ALGLIB_SSA_XAUUSD!$AA$2:$AA$2401,ALGLIB_SSA_XAUUSD!$S$2:$S$2401,"",0)</f>
        <v/>
      </c>
      <c r="N2227">
        <f>_xlfn.XLOOKUP($A2227,ALGLIB_SSA_XAUUSD!$AA$2:$AA$2401,ALGLIB_SSA_XAUUSD!$T$2:$T$2401,"",0)</f>
        <v/>
      </c>
      <c r="O2227">
        <f>_xlfn.XLOOKUP($A2227,ALGLIB_SSA_XAUUSD!$AA$2:$AA$2401,ALGLIB_SSA_XAUUSD!$U$2:$U$2401,"",0)</f>
        <v/>
      </c>
      <c r="P2227">
        <f>_xlfn.XLOOKUP($A2227,ALGLIB_SSA_XAUUSD!$AA$2:$AA$2401,ALGLIB_SSA_XAUUSD!$V$2:$V$2401,"",0)</f>
        <v/>
      </c>
      <c r="S2227">
        <f>A2227</f>
        <v/>
      </c>
      <c r="T2227">
        <f>J2227</f>
        <v/>
      </c>
      <c r="U2227">
        <f>K2227</f>
        <v/>
      </c>
      <c r="V2227" s="14">
        <f>IF($A2227="","",MOD(ROW()-2,12)+1)</f>
        <v/>
      </c>
      <c r="W2227">
        <f>L2227</f>
        <v/>
      </c>
      <c r="X2227" s="14">
        <f>IF(F2227="","",F2227)</f>
        <v/>
      </c>
      <c r="Y2227" s="14">
        <f>IF(G2227="","",G2227)</f>
        <v/>
      </c>
      <c r="Z2227">
        <f>M2227</f>
        <v/>
      </c>
      <c r="AA2227">
        <f>N2227</f>
        <v/>
      </c>
      <c r="AB2227" s="14">
        <f>IF(H2227="","",H2227)</f>
        <v/>
      </c>
      <c r="AC2227">
        <f>O2227</f>
        <v/>
      </c>
      <c r="AD2227" s="14">
        <f>IF(I2227="","",I2227)</f>
        <v/>
      </c>
      <c r="AE2227">
        <f>P2227</f>
        <v/>
      </c>
      <c r="AH2227">
        <f>IF(S2227&lt;&gt;"",S2227,AH2226+900)</f>
        <v/>
      </c>
      <c r="AI2227">
        <f>IF(T2227&lt;&gt;"",T2227,AI2226)</f>
        <v/>
      </c>
      <c r="AJ2227">
        <f>IF(U2227&lt;&gt;"",U2227,AJ2226)</f>
        <v/>
      </c>
      <c r="AK2227">
        <f>IF(W2227&lt;&gt;"",W2227,"")</f>
        <v/>
      </c>
      <c r="AL2227" s="14">
        <f>IF(X2227&lt;&gt;"",X2227,"")</f>
        <v/>
      </c>
      <c r="AM2227" s="14">
        <f>IF(Y2227&lt;&gt;"",Y2227,"")</f>
        <v/>
      </c>
      <c r="AN2227" s="14">
        <f>IF(OR(AL2227="",AM2227=""),"",AL2227-AM2227)</f>
        <v/>
      </c>
      <c r="AO2227">
        <f>IF(AN2227="","",IF(AN2227&gt;0,"Bullish","Bearish"))</f>
        <v/>
      </c>
      <c r="AP2227">
        <f>IF(AO2227="",AP2226,AO2227)</f>
        <v/>
      </c>
      <c r="AQ2227" s="14">
        <f>IF(AB2227&lt;&gt;"",AB2227,"")</f>
        <v/>
      </c>
      <c r="AR2227" s="14">
        <f>IF(AD2227&lt;&gt;"",AD2227,"")</f>
        <v/>
      </c>
      <c r="AS2227">
        <f>IF(AS2226+1=13,1,AS2226+1)</f>
        <v/>
      </c>
      <c r="AT2227">
        <f>IFERROR(IF(SLOPE($AQ$2210:$AQ$2221,$AS$2210:$AS$2221)&gt;0,MIN(3,ABS(SLOPE($AQ$2210:$AQ$2221,$AS$2210:$AS$2221))),IF(SLOPE($AQ$2210:$AQ$2221,$AS$2210:$AS$2221)&lt;-0.5,-0.5,0)),0)</f>
        <v/>
      </c>
      <c r="AU2227">
        <f>IFERROR(IF(SLOPE($AR$2210:$AR$2221,$AS$2210:$AS$2221)&lt;0,MAX(-3,-ABS(SLOPE($AR$2210:$AR$2221,$AS$2210:$AS$2221))),IF(SLOPE($AR$2210:$AR$2221,$AS$2210:$AS$2221)&gt;0.5,0.5,0)),0)</f>
        <v/>
      </c>
      <c r="AV2227">
        <f>($AQ$2222+(AT2227*(AS2227-1)))</f>
        <v/>
      </c>
      <c r="AW2227">
        <f>($AR$2222+(AU2227*(AS2227-1)))</f>
        <v/>
      </c>
      <c r="AX2227">
        <f>IF(AT2227&gt;0,AV2227+AT2227,AV2227)</f>
        <v/>
      </c>
      <c r="AY2227">
        <f>IF(AU2227&lt;0,AW2227+AU2227,AW2227)</f>
        <v/>
      </c>
      <c r="BA2227" s="14">
        <f>IFERROR(AX2227-AQ2227,"")</f>
        <v/>
      </c>
      <c r="BB2227" s="14">
        <f>IFERROR(AY2227-AR2227,"")</f>
        <v/>
      </c>
      <c r="BD2227">
        <f>AH2227</f>
        <v/>
      </c>
      <c r="BE2227">
        <f>AI2227</f>
        <v/>
      </c>
      <c r="BF2227">
        <f>AJ2227</f>
        <v/>
      </c>
      <c r="BG2227" s="14">
        <f>L2227</f>
        <v/>
      </c>
      <c r="BH2227" s="14">
        <f>IF(X2227="","",X2227)</f>
        <v/>
      </c>
      <c r="BI2227" s="14">
        <f>IF(Y2227="","",Y2227)</f>
        <v/>
      </c>
      <c r="BJ2227">
        <f>Z2227</f>
        <v/>
      </c>
      <c r="BK2227">
        <f>AA2227</f>
        <v/>
      </c>
      <c r="BL2227">
        <f>IFERROR(AX2227,"")</f>
        <v/>
      </c>
      <c r="BM2227">
        <f>IFERROR(AY2227,"")</f>
        <v/>
      </c>
    </row>
    <row r="2228" ht="14.25" customHeight="1">
      <c r="A2228">
        <f>ALGLIB_SSA_XAUUSD!AA2228</f>
        <v/>
      </c>
      <c r="B2228">
        <f>IF($A2228="","",INDEX(ALGLIB_SSA_XAUUSD!$B$2:$B$2401,MATCH($A2228,ALGLIB_SSA_XAUUSD!$A$2:$A$2401,1)))</f>
        <v/>
      </c>
      <c r="C2228">
        <f>IF($A2228="","",INDEX(ALGLIB_SSA_XAUUSD!$C$2:$C$2401,MATCH($A2228,ALGLIB_SSA_XAUUSD!$A$2:$A$2401,1)))</f>
        <v/>
      </c>
      <c r="D2228" s="14">
        <f>IF($A2228="","",INT((ROW()-2)/12)+1)</f>
        <v/>
      </c>
      <c r="E2228" s="14">
        <f>IF(AND(E2234&lt;&gt;"",D2234=D2222+1),E2222+(E2234-E2222)*6/12,"")</f>
        <v/>
      </c>
      <c r="F2228" s="14">
        <f>IF(AND(F2234&lt;&gt;"",D2234=D2222+1),F2222+(F2234-F2222)*6/12,"")</f>
        <v/>
      </c>
      <c r="G2228" s="14">
        <f>IF(AND(G2234&lt;&gt;"",D2234=D2222+1),G2222+(G2234-G2222)*6/12,"")</f>
        <v/>
      </c>
      <c r="H2228" s="14">
        <f>IF(AND(H2234&lt;&gt;"",D2234=D2222+1),H2222+(H2234-H2222)*6/12,"")</f>
        <v/>
      </c>
      <c r="I2228" s="14">
        <f>IF(AND(L2234&lt;&gt;"",D2234=D2222+1),I2222+(I2234-I2222)*6/12,"")</f>
        <v/>
      </c>
      <c r="J2228">
        <f>_xlfn.XLOOKUP($A2228,ALGLIB_SSA_XAUUSD!$AA$2:$AA$2401,ALGLIB_SSA_XAUUSD!$P$2:$P$2401,"",0)</f>
        <v/>
      </c>
      <c r="K2228">
        <f>_xlfn.XLOOKUP($A2228,ALGLIB_SSA_XAUUSD!$AA$2:$AA$2401,ALGLIB_SSA_XAUUSD!$Q$2:$Q$2401,"",0)</f>
        <v/>
      </c>
      <c r="L2228">
        <f>_xlfn.XLOOKUP($A2228,ALGLIB_SSA_XAUUSD!$AA$2:$AA$2401,ALGLIB_SSA_XAUUSD!$R$2:$R$2401,"",0)</f>
        <v/>
      </c>
      <c r="M2228">
        <f>_xlfn.XLOOKUP($A2228,ALGLIB_SSA_XAUUSD!$AA$2:$AA$2401,ALGLIB_SSA_XAUUSD!$S$2:$S$2401,"",0)</f>
        <v/>
      </c>
      <c r="N2228">
        <f>_xlfn.XLOOKUP($A2228,ALGLIB_SSA_XAUUSD!$AA$2:$AA$2401,ALGLIB_SSA_XAUUSD!$T$2:$T$2401,"",0)</f>
        <v/>
      </c>
      <c r="O2228">
        <f>_xlfn.XLOOKUP($A2228,ALGLIB_SSA_XAUUSD!$AA$2:$AA$2401,ALGLIB_SSA_XAUUSD!$U$2:$U$2401,"",0)</f>
        <v/>
      </c>
      <c r="P2228">
        <f>_xlfn.XLOOKUP($A2228,ALGLIB_SSA_XAUUSD!$AA$2:$AA$2401,ALGLIB_SSA_XAUUSD!$V$2:$V$2401,"",0)</f>
        <v/>
      </c>
      <c r="S2228">
        <f>A2228</f>
        <v/>
      </c>
      <c r="T2228">
        <f>J2228</f>
        <v/>
      </c>
      <c r="U2228">
        <f>K2228</f>
        <v/>
      </c>
      <c r="V2228" s="14">
        <f>IF($A2228="","",MOD(ROW()-2,12)+1)</f>
        <v/>
      </c>
      <c r="W2228">
        <f>L2228</f>
        <v/>
      </c>
      <c r="X2228" s="14">
        <f>IF(F2228="","",F2228)</f>
        <v/>
      </c>
      <c r="Y2228" s="14">
        <f>IF(G2228="","",G2228)</f>
        <v/>
      </c>
      <c r="Z2228">
        <f>M2228</f>
        <v/>
      </c>
      <c r="AA2228">
        <f>N2228</f>
        <v/>
      </c>
      <c r="AB2228" s="14">
        <f>IF(H2228="","",H2228)</f>
        <v/>
      </c>
      <c r="AC2228">
        <f>O2228</f>
        <v/>
      </c>
      <c r="AD2228" s="14">
        <f>IF(I2228="","",I2228)</f>
        <v/>
      </c>
      <c r="AE2228">
        <f>P2228</f>
        <v/>
      </c>
      <c r="AH2228">
        <f>IF(S2228&lt;&gt;"",S2228,AH2227+900)</f>
        <v/>
      </c>
      <c r="AI2228">
        <f>IF(T2228&lt;&gt;"",T2228,AI2227)</f>
        <v/>
      </c>
      <c r="AJ2228">
        <f>IF(U2228&lt;&gt;"",U2228,AJ2227)</f>
        <v/>
      </c>
      <c r="AK2228">
        <f>IF(W2228&lt;&gt;"",W2228,"")</f>
        <v/>
      </c>
      <c r="AL2228" s="14">
        <f>IF(X2228&lt;&gt;"",X2228,"")</f>
        <v/>
      </c>
      <c r="AM2228" s="14">
        <f>IF(Y2228&lt;&gt;"",Y2228,"")</f>
        <v/>
      </c>
      <c r="AN2228" s="14">
        <f>IF(OR(AL2228="",AM2228=""),"",AL2228-AM2228)</f>
        <v/>
      </c>
      <c r="AO2228">
        <f>IF(AN2228="","",IF(AN2228&gt;0,"Bullish","Bearish"))</f>
        <v/>
      </c>
      <c r="AP2228">
        <f>IF(AO2228="",AP2227,AO2228)</f>
        <v/>
      </c>
      <c r="AQ2228" s="14">
        <f>IF(AB2228&lt;&gt;"",AB2228,"")</f>
        <v/>
      </c>
      <c r="AR2228" s="14">
        <f>IF(AD2228&lt;&gt;"",AD2228,"")</f>
        <v/>
      </c>
      <c r="AS2228">
        <f>IF(AS2227+1=13,1,AS2227+1)</f>
        <v/>
      </c>
      <c r="AT2228">
        <f>IFERROR(IF(SLOPE($AQ$2210:$AQ$2221,$AS$2210:$AS$2221)&gt;0,MIN(3,ABS(SLOPE($AQ$2210:$AQ$2221,$AS$2210:$AS$2221))),IF(SLOPE($AQ$2210:$AQ$2221,$AS$2210:$AS$2221)&lt;-0.5,-0.5,0)),0)</f>
        <v/>
      </c>
      <c r="AU2228">
        <f>IFERROR(IF(SLOPE($AR$2210:$AR$2221,$AS$2210:$AS$2221)&lt;0,MAX(-3,-ABS(SLOPE($AR$2210:$AR$2221,$AS$2210:$AS$2221))),IF(SLOPE($AR$2210:$AR$2221,$AS$2210:$AS$2221)&gt;0.5,0.5,0)),0)</f>
        <v/>
      </c>
      <c r="AV2228">
        <f>($AQ$2222+(AT2228*(AS2228-1)))</f>
        <v/>
      </c>
      <c r="AW2228">
        <f>($AR$2222+(AU2228*(AS2228-1)))</f>
        <v/>
      </c>
      <c r="AX2228">
        <f>IF(AT2228&gt;0,AV2228+AT2228,AV2228)</f>
        <v/>
      </c>
      <c r="AY2228">
        <f>IF(AU2228&lt;0,AW2228+AU2228,AW2228)</f>
        <v/>
      </c>
      <c r="BA2228" s="14">
        <f>IFERROR(AX2228-AQ2228,"")</f>
        <v/>
      </c>
      <c r="BB2228" s="14">
        <f>IFERROR(AY2228-AR2228,"")</f>
        <v/>
      </c>
      <c r="BD2228">
        <f>AH2228</f>
        <v/>
      </c>
      <c r="BE2228">
        <f>AI2228</f>
        <v/>
      </c>
      <c r="BF2228">
        <f>AJ2228</f>
        <v/>
      </c>
      <c r="BG2228" s="14">
        <f>L2228</f>
        <v/>
      </c>
      <c r="BH2228" s="14">
        <f>IF(X2228="","",X2228)</f>
        <v/>
      </c>
      <c r="BI2228" s="14">
        <f>IF(Y2228="","",Y2228)</f>
        <v/>
      </c>
      <c r="BJ2228">
        <f>Z2228</f>
        <v/>
      </c>
      <c r="BK2228">
        <f>AA2228</f>
        <v/>
      </c>
      <c r="BL2228">
        <f>IFERROR(AX2228,"")</f>
        <v/>
      </c>
      <c r="BM2228">
        <f>IFERROR(AY2228,"")</f>
        <v/>
      </c>
    </row>
    <row r="2229" ht="14.25" customHeight="1">
      <c r="A2229">
        <f>ALGLIB_SSA_XAUUSD!AA2229</f>
        <v/>
      </c>
      <c r="B2229">
        <f>IF($A2229="","",INDEX(ALGLIB_SSA_XAUUSD!$B$2:$B$2401,MATCH($A2229,ALGLIB_SSA_XAUUSD!$A$2:$A$2401,1)))</f>
        <v/>
      </c>
      <c r="C2229">
        <f>IF($A2229="","",INDEX(ALGLIB_SSA_XAUUSD!$C$2:$C$2401,MATCH($A2229,ALGLIB_SSA_XAUUSD!$A$2:$A$2401,1)))</f>
        <v/>
      </c>
      <c r="D2229" s="14">
        <f>IF($A2229="","",INT((ROW()-2)/12)+1)</f>
        <v/>
      </c>
      <c r="E2229" s="14">
        <f>IF(AND(E2234&lt;&gt;"",D2234=D2222+1),E2222+(E2234-E2222)*7/12,"")</f>
        <v/>
      </c>
      <c r="F2229" s="14">
        <f>IF(AND(F2234&lt;&gt;"",D2234=D2222+1),F2222+(F2234-F2222)*7/12,"")</f>
        <v/>
      </c>
      <c r="G2229" s="14">
        <f>IF(AND(G2234&lt;&gt;"",D2234=D2222+1),G2222+(G2234-G2222)*7/12,"")</f>
        <v/>
      </c>
      <c r="H2229" s="14">
        <f>IF(AND(H2234&lt;&gt;"",D2234=D2222+1),H2222+(H2234-H2222)*7/12,"")</f>
        <v/>
      </c>
      <c r="I2229" s="14">
        <f>IF(AND(L2234&lt;&gt;"",D2234=D2222+1),I2222+(I2234-I2222)*7/12,"")</f>
        <v/>
      </c>
      <c r="J2229">
        <f>_xlfn.XLOOKUP($A2229,ALGLIB_SSA_XAUUSD!$AA$2:$AA$2401,ALGLIB_SSA_XAUUSD!$P$2:$P$2401,"",0)</f>
        <v/>
      </c>
      <c r="K2229">
        <f>_xlfn.XLOOKUP($A2229,ALGLIB_SSA_XAUUSD!$AA$2:$AA$2401,ALGLIB_SSA_XAUUSD!$Q$2:$Q$2401,"",0)</f>
        <v/>
      </c>
      <c r="L2229">
        <f>_xlfn.XLOOKUP($A2229,ALGLIB_SSA_XAUUSD!$AA$2:$AA$2401,ALGLIB_SSA_XAUUSD!$R$2:$R$2401,"",0)</f>
        <v/>
      </c>
      <c r="M2229">
        <f>_xlfn.XLOOKUP($A2229,ALGLIB_SSA_XAUUSD!$AA$2:$AA$2401,ALGLIB_SSA_XAUUSD!$S$2:$S$2401,"",0)</f>
        <v/>
      </c>
      <c r="N2229">
        <f>_xlfn.XLOOKUP($A2229,ALGLIB_SSA_XAUUSD!$AA$2:$AA$2401,ALGLIB_SSA_XAUUSD!$T$2:$T$2401,"",0)</f>
        <v/>
      </c>
      <c r="O2229">
        <f>_xlfn.XLOOKUP($A2229,ALGLIB_SSA_XAUUSD!$AA$2:$AA$2401,ALGLIB_SSA_XAUUSD!$U$2:$U$2401,"",0)</f>
        <v/>
      </c>
      <c r="P2229">
        <f>_xlfn.XLOOKUP($A2229,ALGLIB_SSA_XAUUSD!$AA$2:$AA$2401,ALGLIB_SSA_XAUUSD!$V$2:$V$2401,"",0)</f>
        <v/>
      </c>
      <c r="S2229">
        <f>A2229</f>
        <v/>
      </c>
      <c r="T2229">
        <f>J2229</f>
        <v/>
      </c>
      <c r="U2229">
        <f>K2229</f>
        <v/>
      </c>
      <c r="V2229" s="14">
        <f>IF($A2229="","",MOD(ROW()-2,12)+1)</f>
        <v/>
      </c>
      <c r="W2229">
        <f>L2229</f>
        <v/>
      </c>
      <c r="X2229" s="14">
        <f>IF(F2229="","",F2229)</f>
        <v/>
      </c>
      <c r="Y2229" s="14">
        <f>IF(G2229="","",G2229)</f>
        <v/>
      </c>
      <c r="Z2229">
        <f>M2229</f>
        <v/>
      </c>
      <c r="AA2229">
        <f>N2229</f>
        <v/>
      </c>
      <c r="AB2229" s="14">
        <f>IF(H2229="","",H2229)</f>
        <v/>
      </c>
      <c r="AC2229">
        <f>O2229</f>
        <v/>
      </c>
      <c r="AD2229" s="14">
        <f>IF(I2229="","",I2229)</f>
        <v/>
      </c>
      <c r="AE2229">
        <f>P2229</f>
        <v/>
      </c>
      <c r="AH2229">
        <f>IF(S2229&lt;&gt;"",S2229,AH2228+900)</f>
        <v/>
      </c>
      <c r="AI2229">
        <f>IF(T2229&lt;&gt;"",T2229,AI2228)</f>
        <v/>
      </c>
      <c r="AJ2229">
        <f>IF(U2229&lt;&gt;"",U2229,AJ2228)</f>
        <v/>
      </c>
      <c r="AK2229">
        <f>IF(W2229&lt;&gt;"",W2229,"")</f>
        <v/>
      </c>
      <c r="AL2229" s="14">
        <f>IF(X2229&lt;&gt;"",X2229,"")</f>
        <v/>
      </c>
      <c r="AM2229" s="14">
        <f>IF(Y2229&lt;&gt;"",Y2229,"")</f>
        <v/>
      </c>
      <c r="AN2229" s="14">
        <f>IF(OR(AL2229="",AM2229=""),"",AL2229-AM2229)</f>
        <v/>
      </c>
      <c r="AO2229">
        <f>IF(AN2229="","",IF(AN2229&gt;0,"Bullish","Bearish"))</f>
        <v/>
      </c>
      <c r="AP2229">
        <f>IF(AO2229="",AP2228,AO2229)</f>
        <v/>
      </c>
      <c r="AQ2229" s="14">
        <f>IF(AB2229&lt;&gt;"",AB2229,"")</f>
        <v/>
      </c>
      <c r="AR2229" s="14">
        <f>IF(AD2229&lt;&gt;"",AD2229,"")</f>
        <v/>
      </c>
      <c r="AS2229">
        <f>IF(AS2228+1=13,1,AS2228+1)</f>
        <v/>
      </c>
      <c r="AT2229">
        <f>IFERROR(IF(SLOPE($AQ$2210:$AQ$2221,$AS$2210:$AS$2221)&gt;0,MIN(3,ABS(SLOPE($AQ$2210:$AQ$2221,$AS$2210:$AS$2221))),IF(SLOPE($AQ$2210:$AQ$2221,$AS$2210:$AS$2221)&lt;-0.5,-0.5,0)),0)</f>
        <v/>
      </c>
      <c r="AU2229">
        <f>IFERROR(IF(SLOPE($AR$2210:$AR$2221,$AS$2210:$AS$2221)&lt;0,MAX(-3,-ABS(SLOPE($AR$2210:$AR$2221,$AS$2210:$AS$2221))),IF(SLOPE($AR$2210:$AR$2221,$AS$2210:$AS$2221)&gt;0.5,0.5,0)),0)</f>
        <v/>
      </c>
      <c r="AV2229">
        <f>($AQ$2222+(AT2229*(AS2229-1)))</f>
        <v/>
      </c>
      <c r="AW2229">
        <f>($AR$2222+(AU2229*(AS2229-1)))</f>
        <v/>
      </c>
      <c r="AX2229">
        <f>IF(AT2229&gt;0,AV2229+AT2229,AV2229)</f>
        <v/>
      </c>
      <c r="AY2229">
        <f>IF(AU2229&lt;0,AW2229+AU2229,AW2229)</f>
        <v/>
      </c>
      <c r="BA2229" s="14">
        <f>IFERROR(AX2229-AQ2229,"")</f>
        <v/>
      </c>
      <c r="BB2229" s="14">
        <f>IFERROR(AY2229-AR2229,"")</f>
        <v/>
      </c>
      <c r="BD2229">
        <f>AH2229</f>
        <v/>
      </c>
      <c r="BE2229">
        <f>AI2229</f>
        <v/>
      </c>
      <c r="BF2229">
        <f>AJ2229</f>
        <v/>
      </c>
      <c r="BG2229" s="14">
        <f>L2229</f>
        <v/>
      </c>
      <c r="BH2229" s="14">
        <f>IF(X2229="","",X2229)</f>
        <v/>
      </c>
      <c r="BI2229" s="14">
        <f>IF(Y2229="","",Y2229)</f>
        <v/>
      </c>
      <c r="BJ2229">
        <f>Z2229</f>
        <v/>
      </c>
      <c r="BK2229">
        <f>AA2229</f>
        <v/>
      </c>
      <c r="BL2229">
        <f>IFERROR(AX2229,"")</f>
        <v/>
      </c>
      <c r="BM2229">
        <f>IFERROR(AY2229,"")</f>
        <v/>
      </c>
    </row>
    <row r="2230" ht="14.25" customHeight="1">
      <c r="A2230">
        <f>ALGLIB_SSA_XAUUSD!AA2230</f>
        <v/>
      </c>
      <c r="B2230">
        <f>IF($A2230="","",INDEX(ALGLIB_SSA_XAUUSD!$B$2:$B$2401,MATCH($A2230,ALGLIB_SSA_XAUUSD!$A$2:$A$2401,1)))</f>
        <v/>
      </c>
      <c r="C2230">
        <f>IF($A2230="","",INDEX(ALGLIB_SSA_XAUUSD!$C$2:$C$2401,MATCH($A2230,ALGLIB_SSA_XAUUSD!$A$2:$A$2401,1)))</f>
        <v/>
      </c>
      <c r="D2230" s="14">
        <f>IF($A2230="","",INT((ROW()-2)/12)+1)</f>
        <v/>
      </c>
      <c r="E2230" s="14">
        <f>IF(AND(E2234&lt;&gt;"",D2234=D2222+1),E2222+(E2234-E2222)*8/12,"")</f>
        <v/>
      </c>
      <c r="F2230" s="14">
        <f>IF(AND(F2234&lt;&gt;"",D2234=D2222+1),F2222+(F2234-F2222)*8/12,"")</f>
        <v/>
      </c>
      <c r="G2230" s="14">
        <f>IF(AND(G2234&lt;&gt;"",D2234=D2222+1),G2222+(G2234-G2222)*8/12,"")</f>
        <v/>
      </c>
      <c r="H2230" s="14">
        <f>IF(AND(H2234&lt;&gt;"",D2234=D2222+1),H2222+(H2234-H2222)*8/12,"")</f>
        <v/>
      </c>
      <c r="I2230" s="14">
        <f>IF(AND(L2234&lt;&gt;"",D2234=D2222+1),I2222+(I2234-I2222)*8/12,"")</f>
        <v/>
      </c>
      <c r="J2230">
        <f>_xlfn.XLOOKUP($A2230,ALGLIB_SSA_XAUUSD!$AA$2:$AA$2401,ALGLIB_SSA_XAUUSD!$P$2:$P$2401,"",0)</f>
        <v/>
      </c>
      <c r="K2230">
        <f>_xlfn.XLOOKUP($A2230,ALGLIB_SSA_XAUUSD!$AA$2:$AA$2401,ALGLIB_SSA_XAUUSD!$Q$2:$Q$2401,"",0)</f>
        <v/>
      </c>
      <c r="L2230">
        <f>_xlfn.XLOOKUP($A2230,ALGLIB_SSA_XAUUSD!$AA$2:$AA$2401,ALGLIB_SSA_XAUUSD!$R$2:$R$2401,"",0)</f>
        <v/>
      </c>
      <c r="M2230">
        <f>_xlfn.XLOOKUP($A2230,ALGLIB_SSA_XAUUSD!$AA$2:$AA$2401,ALGLIB_SSA_XAUUSD!$S$2:$S$2401,"",0)</f>
        <v/>
      </c>
      <c r="N2230">
        <f>_xlfn.XLOOKUP($A2230,ALGLIB_SSA_XAUUSD!$AA$2:$AA$2401,ALGLIB_SSA_XAUUSD!$T$2:$T$2401,"",0)</f>
        <v/>
      </c>
      <c r="O2230">
        <f>_xlfn.XLOOKUP($A2230,ALGLIB_SSA_XAUUSD!$AA$2:$AA$2401,ALGLIB_SSA_XAUUSD!$U$2:$U$2401,"",0)</f>
        <v/>
      </c>
      <c r="P2230">
        <f>_xlfn.XLOOKUP($A2230,ALGLIB_SSA_XAUUSD!$AA$2:$AA$2401,ALGLIB_SSA_XAUUSD!$V$2:$V$2401,"",0)</f>
        <v/>
      </c>
      <c r="S2230">
        <f>A2230</f>
        <v/>
      </c>
      <c r="T2230">
        <f>J2230</f>
        <v/>
      </c>
      <c r="U2230">
        <f>K2230</f>
        <v/>
      </c>
      <c r="V2230" s="14">
        <f>IF($A2230="","",MOD(ROW()-2,12)+1)</f>
        <v/>
      </c>
      <c r="W2230">
        <f>L2230</f>
        <v/>
      </c>
      <c r="X2230" s="14">
        <f>IF(F2230="","",F2230)</f>
        <v/>
      </c>
      <c r="Y2230" s="14">
        <f>IF(G2230="","",G2230)</f>
        <v/>
      </c>
      <c r="Z2230">
        <f>M2230</f>
        <v/>
      </c>
      <c r="AA2230">
        <f>N2230</f>
        <v/>
      </c>
      <c r="AB2230" s="14">
        <f>IF(H2230="","",H2230)</f>
        <v/>
      </c>
      <c r="AC2230">
        <f>O2230</f>
        <v/>
      </c>
      <c r="AD2230" s="14">
        <f>IF(I2230="","",I2230)</f>
        <v/>
      </c>
      <c r="AE2230">
        <f>P2230</f>
        <v/>
      </c>
      <c r="AH2230">
        <f>IF(S2230&lt;&gt;"",S2230,AH2229+900)</f>
        <v/>
      </c>
      <c r="AI2230">
        <f>IF(T2230&lt;&gt;"",T2230,AI2229)</f>
        <v/>
      </c>
      <c r="AJ2230">
        <f>IF(U2230&lt;&gt;"",U2230,AJ2229)</f>
        <v/>
      </c>
      <c r="AK2230">
        <f>IF(W2230&lt;&gt;"",W2230,"")</f>
        <v/>
      </c>
      <c r="AL2230" s="14">
        <f>IF(X2230&lt;&gt;"",X2230,"")</f>
        <v/>
      </c>
      <c r="AM2230" s="14">
        <f>IF(Y2230&lt;&gt;"",Y2230,"")</f>
        <v/>
      </c>
      <c r="AN2230" s="14">
        <f>IF(OR(AL2230="",AM2230=""),"",AL2230-AM2230)</f>
        <v/>
      </c>
      <c r="AO2230">
        <f>IF(AN2230="","",IF(AN2230&gt;0,"Bullish","Bearish"))</f>
        <v/>
      </c>
      <c r="AP2230">
        <f>IF(AO2230="",AP2229,AO2230)</f>
        <v/>
      </c>
      <c r="AQ2230" s="14">
        <f>IF(AB2230&lt;&gt;"",AB2230,"")</f>
        <v/>
      </c>
      <c r="AR2230" s="14">
        <f>IF(AD2230&lt;&gt;"",AD2230,"")</f>
        <v/>
      </c>
      <c r="AS2230">
        <f>IF(AS2229+1=13,1,AS2229+1)</f>
        <v/>
      </c>
      <c r="AT2230">
        <f>IFERROR(IF(SLOPE($AQ$2210:$AQ$2221,$AS$2210:$AS$2221)&gt;0,MIN(3,ABS(SLOPE($AQ$2210:$AQ$2221,$AS$2210:$AS$2221))),IF(SLOPE($AQ$2210:$AQ$2221,$AS$2210:$AS$2221)&lt;-0.5,-0.5,0)),0)</f>
        <v/>
      </c>
      <c r="AU2230">
        <f>IFERROR(IF(SLOPE($AR$2210:$AR$2221,$AS$2210:$AS$2221)&lt;0,MAX(-3,-ABS(SLOPE($AR$2210:$AR$2221,$AS$2210:$AS$2221))),IF(SLOPE($AR$2210:$AR$2221,$AS$2210:$AS$2221)&gt;0.5,0.5,0)),0)</f>
        <v/>
      </c>
      <c r="AV2230">
        <f>($AQ$2222+(AT2230*(AS2230-1)))</f>
        <v/>
      </c>
      <c r="AW2230">
        <f>($AR$2222+(AU2230*(AS2230-1)))</f>
        <v/>
      </c>
      <c r="AX2230">
        <f>IF(AT2230&gt;0,AV2230+AT2230,AV2230)</f>
        <v/>
      </c>
      <c r="AY2230">
        <f>IF(AU2230&lt;0,AW2230+AU2230,AW2230)</f>
        <v/>
      </c>
      <c r="BA2230" s="14">
        <f>IFERROR(AX2230-AQ2230,"")</f>
        <v/>
      </c>
      <c r="BB2230" s="14">
        <f>IFERROR(AY2230-AR2230,"")</f>
        <v/>
      </c>
      <c r="BD2230">
        <f>AH2230</f>
        <v/>
      </c>
      <c r="BE2230">
        <f>AI2230</f>
        <v/>
      </c>
      <c r="BF2230">
        <f>AJ2230</f>
        <v/>
      </c>
      <c r="BG2230" s="14">
        <f>L2230</f>
        <v/>
      </c>
      <c r="BH2230" s="14">
        <f>IF(X2230="","",X2230)</f>
        <v/>
      </c>
      <c r="BI2230" s="14">
        <f>IF(Y2230="","",Y2230)</f>
        <v/>
      </c>
      <c r="BJ2230">
        <f>Z2230</f>
        <v/>
      </c>
      <c r="BK2230">
        <f>AA2230</f>
        <v/>
      </c>
      <c r="BL2230">
        <f>IFERROR(AX2230,"")</f>
        <v/>
      </c>
      <c r="BM2230">
        <f>IFERROR(AY2230,"")</f>
        <v/>
      </c>
    </row>
    <row r="2231" ht="14.25" customHeight="1">
      <c r="A2231">
        <f>ALGLIB_SSA_XAUUSD!AA2231</f>
        <v/>
      </c>
      <c r="B2231">
        <f>IF($A2231="","",INDEX(ALGLIB_SSA_XAUUSD!$B$2:$B$2401,MATCH($A2231,ALGLIB_SSA_XAUUSD!$A$2:$A$2401,1)))</f>
        <v/>
      </c>
      <c r="C2231">
        <f>IF($A2231="","",INDEX(ALGLIB_SSA_XAUUSD!$C$2:$C$2401,MATCH($A2231,ALGLIB_SSA_XAUUSD!$A$2:$A$2401,1)))</f>
        <v/>
      </c>
      <c r="D2231" s="14">
        <f>IF($A2231="","",INT((ROW()-2)/12)+1)</f>
        <v/>
      </c>
      <c r="E2231" s="14">
        <f>IF(AND(E2234&lt;&gt;"",D2234=D2222+1),E2222+(E2234-E2222)*9/12,"")</f>
        <v/>
      </c>
      <c r="F2231" s="14">
        <f>IF(AND(F2234&lt;&gt;"",D2234=D2222+1),F2222+(F2234-F2222)*9/12,"")</f>
        <v/>
      </c>
      <c r="G2231" s="14">
        <f>IF(AND(G2234&lt;&gt;"",D2234=D2222+1),G2222+(G2234-G2222)*9/12,"")</f>
        <v/>
      </c>
      <c r="H2231" s="14">
        <f>IF(AND(H2234&lt;&gt;"",D2234=D2222+1),H2222+(H2234-H2222)*9/12,"")</f>
        <v/>
      </c>
      <c r="I2231" s="14">
        <f>IF(AND(L2234&lt;&gt;"",D2234=D2222+1),I2222+(I2234-I2222)*9/12,"")</f>
        <v/>
      </c>
      <c r="J2231">
        <f>_xlfn.XLOOKUP($A2231,ALGLIB_SSA_XAUUSD!$AA$2:$AA$2401,ALGLIB_SSA_XAUUSD!$P$2:$P$2401,"",0)</f>
        <v/>
      </c>
      <c r="K2231">
        <f>_xlfn.XLOOKUP($A2231,ALGLIB_SSA_XAUUSD!$AA$2:$AA$2401,ALGLIB_SSA_XAUUSD!$Q$2:$Q$2401,"",0)</f>
        <v/>
      </c>
      <c r="L2231">
        <f>_xlfn.XLOOKUP($A2231,ALGLIB_SSA_XAUUSD!$AA$2:$AA$2401,ALGLIB_SSA_XAUUSD!$R$2:$R$2401,"",0)</f>
        <v/>
      </c>
      <c r="M2231">
        <f>_xlfn.XLOOKUP($A2231,ALGLIB_SSA_XAUUSD!$AA$2:$AA$2401,ALGLIB_SSA_XAUUSD!$S$2:$S$2401,"",0)</f>
        <v/>
      </c>
      <c r="N2231">
        <f>_xlfn.XLOOKUP($A2231,ALGLIB_SSA_XAUUSD!$AA$2:$AA$2401,ALGLIB_SSA_XAUUSD!$T$2:$T$2401,"",0)</f>
        <v/>
      </c>
      <c r="O2231">
        <f>_xlfn.XLOOKUP($A2231,ALGLIB_SSA_XAUUSD!$AA$2:$AA$2401,ALGLIB_SSA_XAUUSD!$U$2:$U$2401,"",0)</f>
        <v/>
      </c>
      <c r="P2231">
        <f>_xlfn.XLOOKUP($A2231,ALGLIB_SSA_XAUUSD!$AA$2:$AA$2401,ALGLIB_SSA_XAUUSD!$V$2:$V$2401,"",0)</f>
        <v/>
      </c>
      <c r="S2231">
        <f>A2231</f>
        <v/>
      </c>
      <c r="T2231">
        <f>J2231</f>
        <v/>
      </c>
      <c r="U2231">
        <f>K2231</f>
        <v/>
      </c>
      <c r="V2231" s="14">
        <f>IF($A2231="","",MOD(ROW()-2,12)+1)</f>
        <v/>
      </c>
      <c r="W2231">
        <f>L2231</f>
        <v/>
      </c>
      <c r="X2231" s="14">
        <f>IF(F2231="","",F2231)</f>
        <v/>
      </c>
      <c r="Y2231" s="14">
        <f>IF(G2231="","",G2231)</f>
        <v/>
      </c>
      <c r="Z2231">
        <f>M2231</f>
        <v/>
      </c>
      <c r="AA2231">
        <f>N2231</f>
        <v/>
      </c>
      <c r="AB2231" s="14">
        <f>IF(H2231="","",H2231)</f>
        <v/>
      </c>
      <c r="AC2231">
        <f>O2231</f>
        <v/>
      </c>
      <c r="AD2231" s="14">
        <f>IF(I2231="","",I2231)</f>
        <v/>
      </c>
      <c r="AE2231">
        <f>P2231</f>
        <v/>
      </c>
      <c r="AH2231">
        <f>IF(S2231&lt;&gt;"",S2231,AH2230+900)</f>
        <v/>
      </c>
      <c r="AI2231">
        <f>IF(T2231&lt;&gt;"",T2231,AI2230)</f>
        <v/>
      </c>
      <c r="AJ2231">
        <f>IF(U2231&lt;&gt;"",U2231,AJ2230)</f>
        <v/>
      </c>
      <c r="AK2231">
        <f>IF(W2231&lt;&gt;"",W2231,"")</f>
        <v/>
      </c>
      <c r="AL2231" s="14">
        <f>IF(X2231&lt;&gt;"",X2231,"")</f>
        <v/>
      </c>
      <c r="AM2231" s="14">
        <f>IF(Y2231&lt;&gt;"",Y2231,"")</f>
        <v/>
      </c>
      <c r="AN2231" s="14">
        <f>IF(OR(AL2231="",AM2231=""),"",AL2231-AM2231)</f>
        <v/>
      </c>
      <c r="AO2231">
        <f>IF(AN2231="","",IF(AN2231&gt;0,"Bullish","Bearish"))</f>
        <v/>
      </c>
      <c r="AP2231">
        <f>IF(AO2231="",AP2230,AO2231)</f>
        <v/>
      </c>
      <c r="AQ2231" s="14">
        <f>IF(AB2231&lt;&gt;"",AB2231,"")</f>
        <v/>
      </c>
      <c r="AR2231" s="14">
        <f>IF(AD2231&lt;&gt;"",AD2231,"")</f>
        <v/>
      </c>
      <c r="AS2231">
        <f>IF(AS2230+1=13,1,AS2230+1)</f>
        <v/>
      </c>
      <c r="AT2231">
        <f>IFERROR(IF(SLOPE($AQ$2210:$AQ$2221,$AS$2210:$AS$2221)&gt;0,MIN(3,ABS(SLOPE($AQ$2210:$AQ$2221,$AS$2210:$AS$2221))),IF(SLOPE($AQ$2210:$AQ$2221,$AS$2210:$AS$2221)&lt;-0.5,-0.5,0)),0)</f>
        <v/>
      </c>
      <c r="AU2231">
        <f>IFERROR(IF(SLOPE($AR$2210:$AR$2221,$AS$2210:$AS$2221)&lt;0,MAX(-3,-ABS(SLOPE($AR$2210:$AR$2221,$AS$2210:$AS$2221))),IF(SLOPE($AR$2210:$AR$2221,$AS$2210:$AS$2221)&gt;0.5,0.5,0)),0)</f>
        <v/>
      </c>
      <c r="AV2231">
        <f>($AQ$2222+(AT2231*(AS2231-1)))</f>
        <v/>
      </c>
      <c r="AW2231">
        <f>($AR$2222+(AU2231*(AS2231-1)))</f>
        <v/>
      </c>
      <c r="AX2231">
        <f>IF(AT2231&gt;0,AV2231+AT2231,AV2231)</f>
        <v/>
      </c>
      <c r="AY2231">
        <f>IF(AU2231&lt;0,AW2231+AU2231,AW2231)</f>
        <v/>
      </c>
      <c r="BA2231" s="14">
        <f>IFERROR(AX2231-AQ2231,"")</f>
        <v/>
      </c>
      <c r="BB2231" s="14">
        <f>IFERROR(AY2231-AR2231,"")</f>
        <v/>
      </c>
      <c r="BD2231">
        <f>AH2231</f>
        <v/>
      </c>
      <c r="BE2231">
        <f>AI2231</f>
        <v/>
      </c>
      <c r="BF2231">
        <f>AJ2231</f>
        <v/>
      </c>
      <c r="BG2231" s="14">
        <f>L2231</f>
        <v/>
      </c>
      <c r="BH2231" s="14">
        <f>IF(X2231="","",X2231)</f>
        <v/>
      </c>
      <c r="BI2231" s="14">
        <f>IF(Y2231="","",Y2231)</f>
        <v/>
      </c>
      <c r="BJ2231">
        <f>Z2231</f>
        <v/>
      </c>
      <c r="BK2231">
        <f>AA2231</f>
        <v/>
      </c>
      <c r="BL2231">
        <f>IFERROR(AX2231,"")</f>
        <v/>
      </c>
      <c r="BM2231">
        <f>IFERROR(AY2231,"")</f>
        <v/>
      </c>
    </row>
    <row r="2232" ht="14.25" customHeight="1">
      <c r="A2232">
        <f>ALGLIB_SSA_XAUUSD!AA2232</f>
        <v/>
      </c>
      <c r="B2232">
        <f>IF($A2232="","",INDEX(ALGLIB_SSA_XAUUSD!$B$2:$B$2401,MATCH($A2232,ALGLIB_SSA_XAUUSD!$A$2:$A$2401,1)))</f>
        <v/>
      </c>
      <c r="C2232">
        <f>IF($A2232="","",INDEX(ALGLIB_SSA_XAUUSD!$C$2:$C$2401,MATCH($A2232,ALGLIB_SSA_XAUUSD!$A$2:$A$2401,1)))</f>
        <v/>
      </c>
      <c r="D2232" s="14">
        <f>IF($A2232="","",INT((ROW()-2)/12)+1)</f>
        <v/>
      </c>
      <c r="E2232" s="14">
        <f>IF(AND(E2234&lt;&gt;"",D2234=D2222+1),E2222+(E2234-E2222)*10/12,"")</f>
        <v/>
      </c>
      <c r="F2232" s="14">
        <f>IF(AND(F2234&lt;&gt;"",D2234=D2222+1),F2222+(F2234-F2222)*10/12,"")</f>
        <v/>
      </c>
      <c r="G2232" s="14">
        <f>IF(AND(G2234&lt;&gt;"",D2234=D2222+1),G2222+(G2234-G2222)*10/12,"")</f>
        <v/>
      </c>
      <c r="H2232" s="14">
        <f>IF(AND(H2234&lt;&gt;"",D2234=D2222+1),H2222+(H2234-H2222)*10/12,"")</f>
        <v/>
      </c>
      <c r="I2232" s="14">
        <f>IF(AND(L2234&lt;&gt;"",D2234=D2222+1),I2222+(I2234-I2222)*10/12,"")</f>
        <v/>
      </c>
      <c r="J2232">
        <f>_xlfn.XLOOKUP($A2232,ALGLIB_SSA_XAUUSD!$AA$2:$AA$2401,ALGLIB_SSA_XAUUSD!$P$2:$P$2401,"",0)</f>
        <v/>
      </c>
      <c r="K2232">
        <f>_xlfn.XLOOKUP($A2232,ALGLIB_SSA_XAUUSD!$AA$2:$AA$2401,ALGLIB_SSA_XAUUSD!$Q$2:$Q$2401,"",0)</f>
        <v/>
      </c>
      <c r="L2232">
        <f>_xlfn.XLOOKUP($A2232,ALGLIB_SSA_XAUUSD!$AA$2:$AA$2401,ALGLIB_SSA_XAUUSD!$R$2:$R$2401,"",0)</f>
        <v/>
      </c>
      <c r="M2232">
        <f>_xlfn.XLOOKUP($A2232,ALGLIB_SSA_XAUUSD!$AA$2:$AA$2401,ALGLIB_SSA_XAUUSD!$S$2:$S$2401,"",0)</f>
        <v/>
      </c>
      <c r="N2232">
        <f>_xlfn.XLOOKUP($A2232,ALGLIB_SSA_XAUUSD!$AA$2:$AA$2401,ALGLIB_SSA_XAUUSD!$T$2:$T$2401,"",0)</f>
        <v/>
      </c>
      <c r="O2232">
        <f>_xlfn.XLOOKUP($A2232,ALGLIB_SSA_XAUUSD!$AA$2:$AA$2401,ALGLIB_SSA_XAUUSD!$U$2:$U$2401,"",0)</f>
        <v/>
      </c>
      <c r="P2232">
        <f>_xlfn.XLOOKUP($A2232,ALGLIB_SSA_XAUUSD!$AA$2:$AA$2401,ALGLIB_SSA_XAUUSD!$V$2:$V$2401,"",0)</f>
        <v/>
      </c>
      <c r="S2232">
        <f>A2232</f>
        <v/>
      </c>
      <c r="T2232">
        <f>J2232</f>
        <v/>
      </c>
      <c r="U2232">
        <f>K2232</f>
        <v/>
      </c>
      <c r="V2232" s="14">
        <f>IF($A2232="","",MOD(ROW()-2,12)+1)</f>
        <v/>
      </c>
      <c r="W2232">
        <f>L2232</f>
        <v/>
      </c>
      <c r="X2232" s="14">
        <f>IF(F2232="","",F2232)</f>
        <v/>
      </c>
      <c r="Y2232" s="14">
        <f>IF(G2232="","",G2232)</f>
        <v/>
      </c>
      <c r="Z2232">
        <f>M2232</f>
        <v/>
      </c>
      <c r="AA2232">
        <f>N2232</f>
        <v/>
      </c>
      <c r="AB2232" s="14">
        <f>IF(H2232="","",H2232)</f>
        <v/>
      </c>
      <c r="AC2232">
        <f>O2232</f>
        <v/>
      </c>
      <c r="AD2232" s="14">
        <f>IF(I2232="","",I2232)</f>
        <v/>
      </c>
      <c r="AE2232">
        <f>P2232</f>
        <v/>
      </c>
      <c r="AH2232">
        <f>IF(S2232&lt;&gt;"",S2232,AH2231+900)</f>
        <v/>
      </c>
      <c r="AI2232">
        <f>IF(T2232&lt;&gt;"",T2232,AI2231)</f>
        <v/>
      </c>
      <c r="AJ2232">
        <f>IF(U2232&lt;&gt;"",U2232,AJ2231)</f>
        <v/>
      </c>
      <c r="AK2232">
        <f>IF(W2232&lt;&gt;"",W2232,"")</f>
        <v/>
      </c>
      <c r="AL2232" s="14">
        <f>IF(X2232&lt;&gt;"",X2232,"")</f>
        <v/>
      </c>
      <c r="AM2232" s="14">
        <f>IF(Y2232&lt;&gt;"",Y2232,"")</f>
        <v/>
      </c>
      <c r="AN2232" s="14">
        <f>IF(OR(AL2232="",AM2232=""),"",AL2232-AM2232)</f>
        <v/>
      </c>
      <c r="AO2232">
        <f>IF(AN2232="","",IF(AN2232&gt;0,"Bullish","Bearish"))</f>
        <v/>
      </c>
      <c r="AP2232">
        <f>IF(AO2232="",AP2231,AO2232)</f>
        <v/>
      </c>
      <c r="AQ2232" s="14">
        <f>IF(AB2232&lt;&gt;"",AB2232,"")</f>
        <v/>
      </c>
      <c r="AR2232" s="14">
        <f>IF(AD2232&lt;&gt;"",AD2232,"")</f>
        <v/>
      </c>
      <c r="AS2232">
        <f>IF(AS2231+1=13,1,AS2231+1)</f>
        <v/>
      </c>
      <c r="AT2232">
        <f>IFERROR(IF(SLOPE($AQ$2210:$AQ$2221,$AS$2210:$AS$2221)&gt;0,MIN(3,ABS(SLOPE($AQ$2210:$AQ$2221,$AS$2210:$AS$2221))),IF(SLOPE($AQ$2210:$AQ$2221,$AS$2210:$AS$2221)&lt;-0.5,-0.5,0)),0)</f>
        <v/>
      </c>
      <c r="AU2232">
        <f>IFERROR(IF(SLOPE($AR$2210:$AR$2221,$AS$2210:$AS$2221)&lt;0,MAX(-3,-ABS(SLOPE($AR$2210:$AR$2221,$AS$2210:$AS$2221))),IF(SLOPE($AR$2210:$AR$2221,$AS$2210:$AS$2221)&gt;0.5,0.5,0)),0)</f>
        <v/>
      </c>
      <c r="AV2232">
        <f>($AQ$2222+(AT2232*(AS2232-1)))</f>
        <v/>
      </c>
      <c r="AW2232">
        <f>($AR$2222+(AU2232*(AS2232-1)))</f>
        <v/>
      </c>
      <c r="AX2232">
        <f>IF(AT2232&gt;0,AV2232+AT2232,AV2232)</f>
        <v/>
      </c>
      <c r="AY2232">
        <f>IF(AU2232&lt;0,AW2232+AU2232,AW2232)</f>
        <v/>
      </c>
      <c r="BA2232" s="14">
        <f>IFERROR(AX2232-AQ2232,"")</f>
        <v/>
      </c>
      <c r="BB2232" s="14">
        <f>IFERROR(AY2232-AR2232,"")</f>
        <v/>
      </c>
      <c r="BD2232">
        <f>AH2232</f>
        <v/>
      </c>
      <c r="BE2232">
        <f>AI2232</f>
        <v/>
      </c>
      <c r="BF2232">
        <f>AJ2232</f>
        <v/>
      </c>
      <c r="BG2232" s="14">
        <f>L2232</f>
        <v/>
      </c>
      <c r="BH2232" s="14">
        <f>IF(X2232="","",X2232)</f>
        <v/>
      </c>
      <c r="BI2232" s="14">
        <f>IF(Y2232="","",Y2232)</f>
        <v/>
      </c>
      <c r="BJ2232">
        <f>Z2232</f>
        <v/>
      </c>
      <c r="BK2232">
        <f>AA2232</f>
        <v/>
      </c>
      <c r="BL2232">
        <f>IFERROR(AX2232,"")</f>
        <v/>
      </c>
      <c r="BM2232">
        <f>IFERROR(AY2232,"")</f>
        <v/>
      </c>
    </row>
    <row r="2233" ht="14.25" customHeight="1">
      <c r="A2233">
        <f>ALGLIB_SSA_XAUUSD!AA2233</f>
        <v/>
      </c>
      <c r="B2233">
        <f>IF($A2233="","",INDEX(ALGLIB_SSA_XAUUSD!$B$2:$B$2401,MATCH($A2233,ALGLIB_SSA_XAUUSD!$A$2:$A$2401,1)))</f>
        <v/>
      </c>
      <c r="C2233">
        <f>IF($A2233="","",INDEX(ALGLIB_SSA_XAUUSD!$C$2:$C$2401,MATCH($A2233,ALGLIB_SSA_XAUUSD!$A$2:$A$2401,1)))</f>
        <v/>
      </c>
      <c r="D2233" s="14">
        <f>IF($A2233="","",INT((ROW()-2)/12)+1)</f>
        <v/>
      </c>
      <c r="E2233" s="14">
        <f>IF(AND(E2234&lt;&gt;"",D2234=D2222+1),E2222+(E2234-E2222)*11/12,"")</f>
        <v/>
      </c>
      <c r="F2233" s="14">
        <f>IF(AND(F2234&lt;&gt;"",D2234=D2222+1),F2222+(F2234-F2222)*11/12,"")</f>
        <v/>
      </c>
      <c r="G2233" s="14">
        <f>IF(AND(G2234&lt;&gt;"",D2234=D2222+1),G2222+(G2234-G2222)*11/12,"")</f>
        <v/>
      </c>
      <c r="H2233" s="14">
        <f>IF(AND(H2234&lt;&gt;"",D2234=D2222+1),H2222+(H2234-H2222)*11/12,"")</f>
        <v/>
      </c>
      <c r="I2233" s="14">
        <f>IF(AND(L2234&lt;&gt;"",D2234=D2222+1),I2222+(I2234-I2222)*11/12,"")</f>
        <v/>
      </c>
      <c r="J2233">
        <f>_xlfn.XLOOKUP($A2233,ALGLIB_SSA_XAUUSD!$AA$2:$AA$2401,ALGLIB_SSA_XAUUSD!$P$2:$P$2401,"",0)</f>
        <v/>
      </c>
      <c r="K2233">
        <f>_xlfn.XLOOKUP($A2233,ALGLIB_SSA_XAUUSD!$AA$2:$AA$2401,ALGLIB_SSA_XAUUSD!$Q$2:$Q$2401,"",0)</f>
        <v/>
      </c>
      <c r="L2233">
        <f>_xlfn.XLOOKUP($A2233,ALGLIB_SSA_XAUUSD!$AA$2:$AA$2401,ALGLIB_SSA_XAUUSD!$R$2:$R$2401,"",0)</f>
        <v/>
      </c>
      <c r="M2233">
        <f>_xlfn.XLOOKUP($A2233,ALGLIB_SSA_XAUUSD!$AA$2:$AA$2401,ALGLIB_SSA_XAUUSD!$S$2:$S$2401,"",0)</f>
        <v/>
      </c>
      <c r="N2233">
        <f>_xlfn.XLOOKUP($A2233,ALGLIB_SSA_XAUUSD!$AA$2:$AA$2401,ALGLIB_SSA_XAUUSD!$T$2:$T$2401,"",0)</f>
        <v/>
      </c>
      <c r="O2233">
        <f>_xlfn.XLOOKUP($A2233,ALGLIB_SSA_XAUUSD!$AA$2:$AA$2401,ALGLIB_SSA_XAUUSD!$U$2:$U$2401,"",0)</f>
        <v/>
      </c>
      <c r="P2233">
        <f>_xlfn.XLOOKUP($A2233,ALGLIB_SSA_XAUUSD!$AA$2:$AA$2401,ALGLIB_SSA_XAUUSD!$V$2:$V$2401,"",0)</f>
        <v/>
      </c>
      <c r="S2233">
        <f>A2233</f>
        <v/>
      </c>
      <c r="T2233">
        <f>J2233</f>
        <v/>
      </c>
      <c r="U2233">
        <f>K2233</f>
        <v/>
      </c>
      <c r="V2233" s="14">
        <f>IF($A2233="","",MOD(ROW()-2,12)+1)</f>
        <v/>
      </c>
      <c r="W2233">
        <f>L2233</f>
        <v/>
      </c>
      <c r="X2233" s="14">
        <f>IF(F2233="","",F2233)</f>
        <v/>
      </c>
      <c r="Y2233" s="14">
        <f>IF(G2233="","",G2233)</f>
        <v/>
      </c>
      <c r="Z2233">
        <f>M2233</f>
        <v/>
      </c>
      <c r="AA2233">
        <f>N2233</f>
        <v/>
      </c>
      <c r="AB2233" s="14">
        <f>IF(H2233="","",H2233)</f>
        <v/>
      </c>
      <c r="AC2233">
        <f>O2233</f>
        <v/>
      </c>
      <c r="AD2233" s="14">
        <f>IF(I2233="","",I2233)</f>
        <v/>
      </c>
      <c r="AE2233">
        <f>P2233</f>
        <v/>
      </c>
      <c r="AH2233">
        <f>IF(S2233&lt;&gt;"",S2233,AH2232+900)</f>
        <v/>
      </c>
      <c r="AI2233">
        <f>IF(T2233&lt;&gt;"",T2233,AI2232)</f>
        <v/>
      </c>
      <c r="AJ2233">
        <f>IF(U2233&lt;&gt;"",U2233,AJ2232)</f>
        <v/>
      </c>
      <c r="AK2233">
        <f>IF(W2233&lt;&gt;"",W2233,"")</f>
        <v/>
      </c>
      <c r="AL2233" s="14">
        <f>IF(X2233&lt;&gt;"",X2233,"")</f>
        <v/>
      </c>
      <c r="AM2233" s="14">
        <f>IF(Y2233&lt;&gt;"",Y2233,"")</f>
        <v/>
      </c>
      <c r="AN2233" s="14">
        <f>IF(OR(AL2233="",AM2233=""),"",AL2233-AM2233)</f>
        <v/>
      </c>
      <c r="AO2233">
        <f>IF(AN2233="","",IF(AN2233&gt;0,"Bullish","Bearish"))</f>
        <v/>
      </c>
      <c r="AP2233">
        <f>IF(AO2233="",AP2232,AO2233)</f>
        <v/>
      </c>
      <c r="AQ2233" s="14">
        <f>IF(AB2233&lt;&gt;"",AB2233,"")</f>
        <v/>
      </c>
      <c r="AR2233" s="14">
        <f>IF(AD2233&lt;&gt;"",AD2233,"")</f>
        <v/>
      </c>
      <c r="AS2233">
        <f>IF(AS2232+1=13,1,AS2232+1)</f>
        <v/>
      </c>
      <c r="AT2233">
        <f>IFERROR(IF(SLOPE($AQ$2210:$AQ$2221,$AS$2210:$AS$2221)&gt;0,MIN(3,ABS(SLOPE($AQ$2210:$AQ$2221,$AS$2210:$AS$2221))),IF(SLOPE($AQ$2210:$AQ$2221,$AS$2210:$AS$2221)&lt;-0.5,-0.5,0)),0)</f>
        <v/>
      </c>
      <c r="AU2233">
        <f>IFERROR(IF(SLOPE($AR$2210:$AR$2221,$AS$2210:$AS$2221)&lt;0,MAX(-3,-ABS(SLOPE($AR$2210:$AR$2221,$AS$2210:$AS$2221))),IF(SLOPE($AR$2210:$AR$2221,$AS$2210:$AS$2221)&gt;0.5,0.5,0)),0)</f>
        <v/>
      </c>
      <c r="AV2233">
        <f>($AQ$2222+(AT2233*(AS2233-1)))</f>
        <v/>
      </c>
      <c r="AW2233">
        <f>($AR$2222+(AU2233*(AS2233-1)))</f>
        <v/>
      </c>
      <c r="AX2233">
        <f>IF(AT2233&gt;0,AV2233+AT2233,AV2233)</f>
        <v/>
      </c>
      <c r="AY2233">
        <f>IF(AU2233&lt;0,AW2233+AU2233,AW2233)</f>
        <v/>
      </c>
      <c r="BA2233" s="14">
        <f>IFERROR(AX2233-AQ2233,"")</f>
        <v/>
      </c>
      <c r="BB2233" s="14">
        <f>IFERROR(AY2233-AR2233,"")</f>
        <v/>
      </c>
      <c r="BD2233">
        <f>AH2233</f>
        <v/>
      </c>
      <c r="BE2233">
        <f>AI2233</f>
        <v/>
      </c>
      <c r="BF2233">
        <f>AJ2233</f>
        <v/>
      </c>
      <c r="BG2233" s="14">
        <f>L2233</f>
        <v/>
      </c>
      <c r="BH2233" s="14">
        <f>IF(X2233="","",X2233)</f>
        <v/>
      </c>
      <c r="BI2233" s="14">
        <f>IF(Y2233="","",Y2233)</f>
        <v/>
      </c>
      <c r="BJ2233">
        <f>Z2233</f>
        <v/>
      </c>
      <c r="BK2233">
        <f>AA2233</f>
        <v/>
      </c>
      <c r="BL2233">
        <f>IFERROR(AX2233,"")</f>
        <v/>
      </c>
      <c r="BM2233">
        <f>IFERROR(AY2233,"")</f>
        <v/>
      </c>
    </row>
    <row r="2234" ht="14.25" customHeight="1">
      <c r="A2234">
        <f>ALGLIB_SSA_XAUUSD!AA2234</f>
        <v/>
      </c>
      <c r="B2234">
        <f>IF($A2234="","",INDEX(ALGLIB_SSA_XAUUSD!$B$2:$B$2401,MATCH($A2234,ALGLIB_SSA_XAUUSD!$A$2:$A$2401,1)))</f>
        <v/>
      </c>
      <c r="C2234">
        <f>IF($A2234="","",INDEX(ALGLIB_SSA_XAUUSD!$C$2:$C$2401,MATCH($A2234,ALGLIB_SSA_XAUUSD!$A$2:$A$2401,1)))</f>
        <v/>
      </c>
      <c r="D2234" s="14">
        <f>IF($A2234="","",INT((ROW()-2)/12)+1)</f>
        <v/>
      </c>
      <c r="E2234" s="14">
        <f>IF($A2234="","",INDEX(ALGLIB_SSA_XAUUSD!$D$2:$D$2401,MATCH($A2234,ALGLIB_SSA_XAUUSD!$A$2:$A$2401,1)))</f>
        <v/>
      </c>
      <c r="F2234" s="14">
        <f>IF($A2234="","",INDEX(ALGLIB_SSA_XAUUSD!$E$2:$E$2401,MATCH($A2234,ALGLIB_SSA_XAUUSD!$A$2:$A$2401,1)))</f>
        <v/>
      </c>
      <c r="G2234" s="14">
        <f>IF($A2234="","",INDEX(ALGLIB_SSA_XAUUSD!$F$2:$F$2401,MATCH($A2234,ALGLIB_SSA_XAUUSD!$A$2:$A$2401,1)))</f>
        <v/>
      </c>
      <c r="H2234" s="14">
        <f>IF($A2234="","",INDEX(ALGLIB_SSA_XAUUSD!$G$2:$G$2401,MATCH($A2234,ALGLIB_SSA_XAUUSD!$A$2:$A$2401,1)))</f>
        <v/>
      </c>
      <c r="I2234" s="14">
        <f>IF($A2234="","",INDEX(ALGLIB_SSA_XAUUSD!$H$2:$H$2401,MATCH($A2234,ALGLIB_SSA_XAUUSD!$A$2:$A$2401,1)))</f>
        <v/>
      </c>
      <c r="J2234">
        <f>_xlfn.XLOOKUP($A2234,ALGLIB_SSA_XAUUSD!$AA$2:$AA$2401,ALGLIB_SSA_XAUUSD!$P$2:$P$2401,"",0)</f>
        <v/>
      </c>
      <c r="K2234">
        <f>_xlfn.XLOOKUP($A2234,ALGLIB_SSA_XAUUSD!$AA$2:$AA$2401,ALGLIB_SSA_XAUUSD!$Q$2:$Q$2401,"",0)</f>
        <v/>
      </c>
      <c r="L2234">
        <f>_xlfn.XLOOKUP($A2234,ALGLIB_SSA_XAUUSD!$AA$2:$AA$2401,ALGLIB_SSA_XAUUSD!$R$2:$R$2401,"",0)</f>
        <v/>
      </c>
      <c r="M2234">
        <f>_xlfn.XLOOKUP($A2234,ALGLIB_SSA_XAUUSD!$AA$2:$AA$2401,ALGLIB_SSA_XAUUSD!$S$2:$S$2401,"",0)</f>
        <v/>
      </c>
      <c r="N2234">
        <f>_xlfn.XLOOKUP($A2234,ALGLIB_SSA_XAUUSD!$AA$2:$AA$2401,ALGLIB_SSA_XAUUSD!$T$2:$T$2401,"",0)</f>
        <v/>
      </c>
      <c r="O2234">
        <f>_xlfn.XLOOKUP($A2234,ALGLIB_SSA_XAUUSD!$AA$2:$AA$2401,ALGLIB_SSA_XAUUSD!$U$2:$U$2401,"",0)</f>
        <v/>
      </c>
      <c r="P2234">
        <f>_xlfn.XLOOKUP($A2234,ALGLIB_SSA_XAUUSD!$AA$2:$AA$2401,ALGLIB_SSA_XAUUSD!$V$2:$V$2401,"",0)</f>
        <v/>
      </c>
      <c r="S2234">
        <f>A2234</f>
        <v/>
      </c>
      <c r="T2234">
        <f>J2234</f>
        <v/>
      </c>
      <c r="U2234">
        <f>K2234</f>
        <v/>
      </c>
      <c r="V2234" s="14">
        <f>IF($A2234="","",MOD(ROW()-2,12)+1)</f>
        <v/>
      </c>
      <c r="W2234">
        <f>L2234</f>
        <v/>
      </c>
      <c r="X2234" s="14">
        <f>IF(F2234="","",F2234)</f>
        <v/>
      </c>
      <c r="Y2234" s="14">
        <f>IF(G2234="","",G2234)</f>
        <v/>
      </c>
      <c r="Z2234">
        <f>M2234</f>
        <v/>
      </c>
      <c r="AA2234">
        <f>N2234</f>
        <v/>
      </c>
      <c r="AB2234" s="14">
        <f>IF(H2234="","",H2234)</f>
        <v/>
      </c>
      <c r="AC2234">
        <f>O2234</f>
        <v/>
      </c>
      <c r="AD2234" s="14">
        <f>IF(I2234="","",I2234)</f>
        <v/>
      </c>
      <c r="AE2234">
        <f>P2234</f>
        <v/>
      </c>
      <c r="AH2234">
        <f>IF(S2234&lt;&gt;"",S2234,AH2233+900)</f>
        <v/>
      </c>
      <c r="AI2234">
        <f>IF(T2234&lt;&gt;"",T2234,AI2233)</f>
        <v/>
      </c>
      <c r="AJ2234">
        <f>IF(U2234&lt;&gt;"",U2234,AJ2233)</f>
        <v/>
      </c>
      <c r="AK2234">
        <f>IF(W2234&lt;&gt;"",W2234,"")</f>
        <v/>
      </c>
      <c r="AL2234" s="14">
        <f>IF(X2234&lt;&gt;"",X2234,"")</f>
        <v/>
      </c>
      <c r="AM2234" s="14">
        <f>IF(Y2234&lt;&gt;"",Y2234,"")</f>
        <v/>
      </c>
      <c r="AN2234" s="14">
        <f>IF(OR(AL2234="",AM2234=""),"",AL2234-AM2234)</f>
        <v/>
      </c>
      <c r="AO2234">
        <f>IF(AN2234="","",IF(AN2234&gt;0,"Bullish","Bearish"))</f>
        <v/>
      </c>
      <c r="AP2234">
        <f>IF(AO2234="",AP2233,AO2234)</f>
        <v/>
      </c>
      <c r="AQ2234" s="14">
        <f>IF(AB2234&lt;&gt;"",AB2234,"")</f>
        <v/>
      </c>
      <c r="AR2234" s="14">
        <f>IF(AD2234&lt;&gt;"",AD2234,"")</f>
        <v/>
      </c>
      <c r="AS2234">
        <f>IF(AS2233+1=13,1,AS2233+1)</f>
        <v/>
      </c>
      <c r="AT2234">
        <f>IFERROR(IF(SLOPE($AQ$2222:$AQ$2233,$AS$2222:$AS$2233)&gt;0,MIN(3,ABS(SLOPE($AQ$2222:$AQ$2233,$AS$2222:$AS$2233))),IF(SLOPE($AQ$2222:$AQ$2233,$AS$2222:$AS$2233)&lt;-0.5,-0.5,0)),0)</f>
        <v/>
      </c>
      <c r="AU2234">
        <f>IFERROR(IF(SLOPE($AR$2222:$AR$2233,$AS$2222:$AS$2233)&lt;0,MAX(-3,-ABS(SLOPE($AR$2222:$AR$2233,$AS$2222:$AS$2233))),IF(SLOPE($AR$2222:$AR$2233,$AS$2222:$AS$2233)&gt;0.5,0.5,0)),0)</f>
        <v/>
      </c>
      <c r="AV2234">
        <f>($AQ$2234+(AT2234*(AS2234-1)))</f>
        <v/>
      </c>
      <c r="AW2234">
        <f>($AR$2234+(AU2234*(AS2234-1)))</f>
        <v/>
      </c>
      <c r="AX2234">
        <f>IF(AT2234&gt;0,AV2234+AT2234,AV2234)</f>
        <v/>
      </c>
      <c r="AY2234">
        <f>IF(AU2234&lt;0,AW2234+AU2234,AW2234)</f>
        <v/>
      </c>
      <c r="BA2234" s="14">
        <f>IFERROR(AX2234-AQ2234,"")</f>
        <v/>
      </c>
      <c r="BB2234" s="14">
        <f>IFERROR(AY2234-AR2234,"")</f>
        <v/>
      </c>
      <c r="BD2234">
        <f>AH2234</f>
        <v/>
      </c>
      <c r="BE2234">
        <f>AI2234</f>
        <v/>
      </c>
      <c r="BF2234">
        <f>AJ2234</f>
        <v/>
      </c>
      <c r="BG2234" s="14">
        <f>L2234</f>
        <v/>
      </c>
      <c r="BH2234" s="14">
        <f>IF(X2234="","",X2234)</f>
        <v/>
      </c>
      <c r="BI2234" s="14">
        <f>IF(Y2234="","",Y2234)</f>
        <v/>
      </c>
      <c r="BJ2234">
        <f>Z2234</f>
        <v/>
      </c>
      <c r="BK2234">
        <f>AA2234</f>
        <v/>
      </c>
      <c r="BL2234">
        <f>IFERROR(AX2234,"")</f>
        <v/>
      </c>
      <c r="BM2234">
        <f>IFERROR(AY2234,"")</f>
        <v/>
      </c>
    </row>
    <row r="2235" ht="14.25" customHeight="1">
      <c r="A2235">
        <f>ALGLIB_SSA_XAUUSD!AA2235</f>
        <v/>
      </c>
      <c r="B2235">
        <f>IF($A2235="","",INDEX(ALGLIB_SSA_XAUUSD!$B$2:$B$2401,MATCH($A2235,ALGLIB_SSA_XAUUSD!$A$2:$A$2401,1)))</f>
        <v/>
      </c>
      <c r="C2235">
        <f>IF($A2235="","",INDEX(ALGLIB_SSA_XAUUSD!$C$2:$C$2401,MATCH($A2235,ALGLIB_SSA_XAUUSD!$A$2:$A$2401,1)))</f>
        <v/>
      </c>
      <c r="D2235" s="14">
        <f>IF($A2235="","",INT((ROW()-2)/12)+1)</f>
        <v/>
      </c>
      <c r="E2235" s="14">
        <f>IF(AND(E2246&lt;&gt;"",D2246=D2234+1),E2234+(E2246-E2234)*1/12,"")</f>
        <v/>
      </c>
      <c r="F2235" s="14">
        <f>IF(AND(F2246&lt;&gt;"",D2246=D2234+1),F2234+(F2246-F2234)*1/12,"")</f>
        <v/>
      </c>
      <c r="G2235" s="14">
        <f>IF(AND(G2246&lt;&gt;"",D2246=D2234+1),G2234+(G2246-G2234)*1/12,"")</f>
        <v/>
      </c>
      <c r="H2235" s="14">
        <f>IF(AND(H2246&lt;&gt;"",D2246=D2234+1),H2234+(H2246-H2234)*1/12,"")</f>
        <v/>
      </c>
      <c r="I2235" s="14">
        <f>IF(AND(L2246&lt;&gt;"",D2246=D2234+1),I2234+(I2246-I2234)*1/12,"")</f>
        <v/>
      </c>
      <c r="J2235">
        <f>_xlfn.XLOOKUP($A2235,ALGLIB_SSA_XAUUSD!$AA$2:$AA$2401,ALGLIB_SSA_XAUUSD!$P$2:$P$2401,"",0)</f>
        <v/>
      </c>
      <c r="K2235">
        <f>_xlfn.XLOOKUP($A2235,ALGLIB_SSA_XAUUSD!$AA$2:$AA$2401,ALGLIB_SSA_XAUUSD!$Q$2:$Q$2401,"",0)</f>
        <v/>
      </c>
      <c r="L2235">
        <f>_xlfn.XLOOKUP($A2235,ALGLIB_SSA_XAUUSD!$AA$2:$AA$2401,ALGLIB_SSA_XAUUSD!$R$2:$R$2401,"",0)</f>
        <v/>
      </c>
      <c r="M2235">
        <f>_xlfn.XLOOKUP($A2235,ALGLIB_SSA_XAUUSD!$AA$2:$AA$2401,ALGLIB_SSA_XAUUSD!$S$2:$S$2401,"",0)</f>
        <v/>
      </c>
      <c r="N2235">
        <f>_xlfn.XLOOKUP($A2235,ALGLIB_SSA_XAUUSD!$AA$2:$AA$2401,ALGLIB_SSA_XAUUSD!$T$2:$T$2401,"",0)</f>
        <v/>
      </c>
      <c r="O2235">
        <f>_xlfn.XLOOKUP($A2235,ALGLIB_SSA_XAUUSD!$AA$2:$AA$2401,ALGLIB_SSA_XAUUSD!$U$2:$U$2401,"",0)</f>
        <v/>
      </c>
      <c r="P2235">
        <f>_xlfn.XLOOKUP($A2235,ALGLIB_SSA_XAUUSD!$AA$2:$AA$2401,ALGLIB_SSA_XAUUSD!$V$2:$V$2401,"",0)</f>
        <v/>
      </c>
      <c r="S2235">
        <f>A2235</f>
        <v/>
      </c>
      <c r="T2235">
        <f>J2235</f>
        <v/>
      </c>
      <c r="U2235">
        <f>K2235</f>
        <v/>
      </c>
      <c r="V2235" s="14">
        <f>IF($A2235="","",MOD(ROW()-2,12)+1)</f>
        <v/>
      </c>
      <c r="W2235">
        <f>L2235</f>
        <v/>
      </c>
      <c r="X2235" s="14">
        <f>IF(F2235="","",F2235)</f>
        <v/>
      </c>
      <c r="Y2235" s="14">
        <f>IF(G2235="","",G2235)</f>
        <v/>
      </c>
      <c r="Z2235">
        <f>M2235</f>
        <v/>
      </c>
      <c r="AA2235">
        <f>N2235</f>
        <v/>
      </c>
      <c r="AB2235" s="14">
        <f>IF(H2235="","",H2235)</f>
        <v/>
      </c>
      <c r="AC2235">
        <f>O2235</f>
        <v/>
      </c>
      <c r="AD2235" s="14">
        <f>IF(I2235="","",I2235)</f>
        <v/>
      </c>
      <c r="AE2235">
        <f>P2235</f>
        <v/>
      </c>
      <c r="AH2235">
        <f>IF(S2235&lt;&gt;"",S2235,AH2234+900)</f>
        <v/>
      </c>
      <c r="AI2235">
        <f>IF(T2235&lt;&gt;"",T2235,AI2234)</f>
        <v/>
      </c>
      <c r="AJ2235">
        <f>IF(U2235&lt;&gt;"",U2235,AJ2234)</f>
        <v/>
      </c>
      <c r="AK2235">
        <f>IF(W2235&lt;&gt;"",W2235,"")</f>
        <v/>
      </c>
      <c r="AL2235" s="14">
        <f>IF(X2235&lt;&gt;"",X2235,"")</f>
        <v/>
      </c>
      <c r="AM2235" s="14">
        <f>IF(Y2235&lt;&gt;"",Y2235,"")</f>
        <v/>
      </c>
      <c r="AN2235" s="14">
        <f>IF(OR(AL2235="",AM2235=""),"",AL2235-AM2235)</f>
        <v/>
      </c>
      <c r="AO2235">
        <f>IF(AN2235="","",IF(AN2235&gt;0,"Bullish","Bearish"))</f>
        <v/>
      </c>
      <c r="AP2235">
        <f>IF(AO2235="",AP2234,AO2235)</f>
        <v/>
      </c>
      <c r="AQ2235" s="14">
        <f>IF(AB2235&lt;&gt;"",AB2235,"")</f>
        <v/>
      </c>
      <c r="AR2235" s="14">
        <f>IF(AD2235&lt;&gt;"",AD2235,"")</f>
        <v/>
      </c>
      <c r="AS2235">
        <f>IF(AS2234+1=13,1,AS2234+1)</f>
        <v/>
      </c>
      <c r="AT2235">
        <f>IFERROR(IF(SLOPE($AQ$2222:$AQ$2233,$AS$2222:$AS$2233)&gt;0,MIN(3,ABS(SLOPE($AQ$2222:$AQ$2233,$AS$2222:$AS$2233))),IF(SLOPE($AQ$2222:$AQ$2233,$AS$2222:$AS$2233)&lt;-0.5,-0.5,0)),0)</f>
        <v/>
      </c>
      <c r="AU2235">
        <f>IFERROR(IF(SLOPE($AR$2222:$AR$2233,$AS$2222:$AS$2233)&lt;0,MAX(-3,-ABS(SLOPE($AR$2222:$AR$2233,$AS$2222:$AS$2233))),IF(SLOPE($AR$2222:$AR$2233,$AS$2222:$AS$2233)&gt;0.5,0.5,0)),0)</f>
        <v/>
      </c>
      <c r="AV2235">
        <f>($AQ$2234+(AT2235*(AS2235-1)))</f>
        <v/>
      </c>
      <c r="AW2235">
        <f>($AR$2234+(AU2235*(AS2235-1)))</f>
        <v/>
      </c>
      <c r="AX2235">
        <f>IF(AT2235&gt;0,AV2235+AT2235,AV2235)</f>
        <v/>
      </c>
      <c r="AY2235">
        <f>IF(AU2235&lt;0,AW2235+AU2235,AW2235)</f>
        <v/>
      </c>
      <c r="BA2235" s="14">
        <f>IFERROR(AX2235-AQ2235,"")</f>
        <v/>
      </c>
      <c r="BB2235" s="14">
        <f>IFERROR(AY2235-AR2235,"")</f>
        <v/>
      </c>
      <c r="BD2235">
        <f>AH2235</f>
        <v/>
      </c>
      <c r="BE2235">
        <f>AI2235</f>
        <v/>
      </c>
      <c r="BF2235">
        <f>AJ2235</f>
        <v/>
      </c>
      <c r="BG2235" s="14">
        <f>L2235</f>
        <v/>
      </c>
      <c r="BH2235" s="14">
        <f>IF(X2235="","",X2235)</f>
        <v/>
      </c>
      <c r="BI2235" s="14">
        <f>IF(Y2235="","",Y2235)</f>
        <v/>
      </c>
      <c r="BJ2235">
        <f>Z2235</f>
        <v/>
      </c>
      <c r="BK2235">
        <f>AA2235</f>
        <v/>
      </c>
      <c r="BL2235">
        <f>IFERROR(AX2235,"")</f>
        <v/>
      </c>
      <c r="BM2235">
        <f>IFERROR(AY2235,"")</f>
        <v/>
      </c>
    </row>
    <row r="2236" ht="14.25" customHeight="1">
      <c r="A2236">
        <f>ALGLIB_SSA_XAUUSD!AA2236</f>
        <v/>
      </c>
      <c r="B2236">
        <f>IF($A2236="","",INDEX(ALGLIB_SSA_XAUUSD!$B$2:$B$2401,MATCH($A2236,ALGLIB_SSA_XAUUSD!$A$2:$A$2401,1)))</f>
        <v/>
      </c>
      <c r="C2236">
        <f>IF($A2236="","",INDEX(ALGLIB_SSA_XAUUSD!$C$2:$C$2401,MATCH($A2236,ALGLIB_SSA_XAUUSD!$A$2:$A$2401,1)))</f>
        <v/>
      </c>
      <c r="D2236" s="14">
        <f>IF($A2236="","",INT((ROW()-2)/12)+1)</f>
        <v/>
      </c>
      <c r="E2236" s="14">
        <f>IF(AND(E2246&lt;&gt;"",D2246=D2234+1),E2234+(E2246-E2234)*2/12,"")</f>
        <v/>
      </c>
      <c r="F2236" s="14">
        <f>IF(AND(F2246&lt;&gt;"",D2246=D2234+1),F2234+(F2246-F2234)*2/12,"")</f>
        <v/>
      </c>
      <c r="G2236" s="14">
        <f>IF(AND(G2246&lt;&gt;"",D2246=D2234+1),G2234+(G2246-G2234)*2/12,"")</f>
        <v/>
      </c>
      <c r="H2236" s="14">
        <f>IF(AND(H2246&lt;&gt;"",D2246=D2234+1),H2234+(H2246-H2234)*2/12,"")</f>
        <v/>
      </c>
      <c r="I2236" s="14">
        <f>IF(AND(L2246&lt;&gt;"",D2246=D2234+1),I2234+(I2246-I2234)*2/12,"")</f>
        <v/>
      </c>
      <c r="J2236">
        <f>_xlfn.XLOOKUP($A2236,ALGLIB_SSA_XAUUSD!$AA$2:$AA$2401,ALGLIB_SSA_XAUUSD!$P$2:$P$2401,"",0)</f>
        <v/>
      </c>
      <c r="K2236">
        <f>_xlfn.XLOOKUP($A2236,ALGLIB_SSA_XAUUSD!$AA$2:$AA$2401,ALGLIB_SSA_XAUUSD!$Q$2:$Q$2401,"",0)</f>
        <v/>
      </c>
      <c r="L2236">
        <f>_xlfn.XLOOKUP($A2236,ALGLIB_SSA_XAUUSD!$AA$2:$AA$2401,ALGLIB_SSA_XAUUSD!$R$2:$R$2401,"",0)</f>
        <v/>
      </c>
      <c r="M2236">
        <f>_xlfn.XLOOKUP($A2236,ALGLIB_SSA_XAUUSD!$AA$2:$AA$2401,ALGLIB_SSA_XAUUSD!$S$2:$S$2401,"",0)</f>
        <v/>
      </c>
      <c r="N2236">
        <f>_xlfn.XLOOKUP($A2236,ALGLIB_SSA_XAUUSD!$AA$2:$AA$2401,ALGLIB_SSA_XAUUSD!$T$2:$T$2401,"",0)</f>
        <v/>
      </c>
      <c r="O2236">
        <f>_xlfn.XLOOKUP($A2236,ALGLIB_SSA_XAUUSD!$AA$2:$AA$2401,ALGLIB_SSA_XAUUSD!$U$2:$U$2401,"",0)</f>
        <v/>
      </c>
      <c r="P2236">
        <f>_xlfn.XLOOKUP($A2236,ALGLIB_SSA_XAUUSD!$AA$2:$AA$2401,ALGLIB_SSA_XAUUSD!$V$2:$V$2401,"",0)</f>
        <v/>
      </c>
      <c r="S2236">
        <f>A2236</f>
        <v/>
      </c>
      <c r="T2236">
        <f>J2236</f>
        <v/>
      </c>
      <c r="U2236">
        <f>K2236</f>
        <v/>
      </c>
      <c r="V2236" s="14">
        <f>IF($A2236="","",MOD(ROW()-2,12)+1)</f>
        <v/>
      </c>
      <c r="W2236">
        <f>L2236</f>
        <v/>
      </c>
      <c r="X2236" s="14">
        <f>IF(F2236="","",F2236)</f>
        <v/>
      </c>
      <c r="Y2236" s="14">
        <f>IF(G2236="","",G2236)</f>
        <v/>
      </c>
      <c r="Z2236">
        <f>M2236</f>
        <v/>
      </c>
      <c r="AA2236">
        <f>N2236</f>
        <v/>
      </c>
      <c r="AB2236" s="14">
        <f>IF(H2236="","",H2236)</f>
        <v/>
      </c>
      <c r="AC2236">
        <f>O2236</f>
        <v/>
      </c>
      <c r="AD2236" s="14">
        <f>IF(I2236="","",I2236)</f>
        <v/>
      </c>
      <c r="AE2236">
        <f>P2236</f>
        <v/>
      </c>
      <c r="AH2236">
        <f>IF(S2236&lt;&gt;"",S2236,AH2235+900)</f>
        <v/>
      </c>
      <c r="AI2236">
        <f>IF(T2236&lt;&gt;"",T2236,AI2235)</f>
        <v/>
      </c>
      <c r="AJ2236">
        <f>IF(U2236&lt;&gt;"",U2236,AJ2235)</f>
        <v/>
      </c>
      <c r="AK2236">
        <f>IF(W2236&lt;&gt;"",W2236,"")</f>
        <v/>
      </c>
      <c r="AL2236" s="14">
        <f>IF(X2236&lt;&gt;"",X2236,"")</f>
        <v/>
      </c>
      <c r="AM2236" s="14">
        <f>IF(Y2236&lt;&gt;"",Y2236,"")</f>
        <v/>
      </c>
      <c r="AN2236" s="14">
        <f>IF(OR(AL2236="",AM2236=""),"",AL2236-AM2236)</f>
        <v/>
      </c>
      <c r="AO2236">
        <f>IF(AN2236="","",IF(AN2236&gt;0,"Bullish","Bearish"))</f>
        <v/>
      </c>
      <c r="AP2236">
        <f>IF(AO2236="",AP2235,AO2236)</f>
        <v/>
      </c>
      <c r="AQ2236" s="14">
        <f>IF(AB2236&lt;&gt;"",AB2236,"")</f>
        <v/>
      </c>
      <c r="AR2236" s="14">
        <f>IF(AD2236&lt;&gt;"",AD2236,"")</f>
        <v/>
      </c>
      <c r="AS2236">
        <f>IF(AS2235+1=13,1,AS2235+1)</f>
        <v/>
      </c>
      <c r="AT2236">
        <f>IFERROR(IF(SLOPE($AQ$2222:$AQ$2233,$AS$2222:$AS$2233)&gt;0,MIN(3,ABS(SLOPE($AQ$2222:$AQ$2233,$AS$2222:$AS$2233))),IF(SLOPE($AQ$2222:$AQ$2233,$AS$2222:$AS$2233)&lt;-0.5,-0.5,0)),0)</f>
        <v/>
      </c>
      <c r="AU2236">
        <f>IFERROR(IF(SLOPE($AR$2222:$AR$2233,$AS$2222:$AS$2233)&lt;0,MAX(-3,-ABS(SLOPE($AR$2222:$AR$2233,$AS$2222:$AS$2233))),IF(SLOPE($AR$2222:$AR$2233,$AS$2222:$AS$2233)&gt;0.5,0.5,0)),0)</f>
        <v/>
      </c>
      <c r="AV2236">
        <f>($AQ$2234+(AT2236*(AS2236-1)))</f>
        <v/>
      </c>
      <c r="AW2236">
        <f>($AR$2234+(AU2236*(AS2236-1)))</f>
        <v/>
      </c>
      <c r="AX2236">
        <f>IF(AT2236&gt;0,AV2236+AT2236,AV2236)</f>
        <v/>
      </c>
      <c r="AY2236">
        <f>IF(AU2236&lt;0,AW2236+AU2236,AW2236)</f>
        <v/>
      </c>
      <c r="BA2236" s="14">
        <f>IFERROR(AX2236-AQ2236,"")</f>
        <v/>
      </c>
      <c r="BB2236" s="14">
        <f>IFERROR(AY2236-AR2236,"")</f>
        <v/>
      </c>
      <c r="BD2236">
        <f>AH2236</f>
        <v/>
      </c>
      <c r="BE2236">
        <f>AI2236</f>
        <v/>
      </c>
      <c r="BF2236">
        <f>AJ2236</f>
        <v/>
      </c>
      <c r="BG2236" s="14">
        <f>L2236</f>
        <v/>
      </c>
      <c r="BH2236" s="14">
        <f>IF(X2236="","",X2236)</f>
        <v/>
      </c>
      <c r="BI2236" s="14">
        <f>IF(Y2236="","",Y2236)</f>
        <v/>
      </c>
      <c r="BJ2236">
        <f>Z2236</f>
        <v/>
      </c>
      <c r="BK2236">
        <f>AA2236</f>
        <v/>
      </c>
      <c r="BL2236">
        <f>IFERROR(AX2236,"")</f>
        <v/>
      </c>
      <c r="BM2236">
        <f>IFERROR(AY2236,"")</f>
        <v/>
      </c>
    </row>
    <row r="2237" ht="14.25" customHeight="1">
      <c r="A2237">
        <f>ALGLIB_SSA_XAUUSD!AA2237</f>
        <v/>
      </c>
      <c r="B2237">
        <f>IF($A2237="","",INDEX(ALGLIB_SSA_XAUUSD!$B$2:$B$2401,MATCH($A2237,ALGLIB_SSA_XAUUSD!$A$2:$A$2401,1)))</f>
        <v/>
      </c>
      <c r="C2237">
        <f>IF($A2237="","",INDEX(ALGLIB_SSA_XAUUSD!$C$2:$C$2401,MATCH($A2237,ALGLIB_SSA_XAUUSD!$A$2:$A$2401,1)))</f>
        <v/>
      </c>
      <c r="D2237" s="14">
        <f>IF($A2237="","",INT((ROW()-2)/12)+1)</f>
        <v/>
      </c>
      <c r="E2237" s="14">
        <f>IF(AND(E2246&lt;&gt;"",D2246=D2234+1),E2234+(E2246-E2234)*3/12,"")</f>
        <v/>
      </c>
      <c r="F2237" s="14">
        <f>IF(AND(F2246&lt;&gt;"",D2246=D2234+1),F2234+(F2246-F2234)*3/12,"")</f>
        <v/>
      </c>
      <c r="G2237" s="14">
        <f>IF(AND(G2246&lt;&gt;"",D2246=D2234+1),G2234+(G2246-G2234)*3/12,"")</f>
        <v/>
      </c>
      <c r="H2237" s="14">
        <f>IF(AND(H2246&lt;&gt;"",D2246=D2234+1),H2234+(H2246-H2234)*3/12,"")</f>
        <v/>
      </c>
      <c r="I2237" s="14">
        <f>IF(AND(L2246&lt;&gt;"",D2246=D2234+1),I2234+(I2246-I2234)*3/12,"")</f>
        <v/>
      </c>
      <c r="J2237">
        <f>_xlfn.XLOOKUP($A2237,ALGLIB_SSA_XAUUSD!$AA$2:$AA$2401,ALGLIB_SSA_XAUUSD!$P$2:$P$2401,"",0)</f>
        <v/>
      </c>
      <c r="K2237">
        <f>_xlfn.XLOOKUP($A2237,ALGLIB_SSA_XAUUSD!$AA$2:$AA$2401,ALGLIB_SSA_XAUUSD!$Q$2:$Q$2401,"",0)</f>
        <v/>
      </c>
      <c r="L2237">
        <f>_xlfn.XLOOKUP($A2237,ALGLIB_SSA_XAUUSD!$AA$2:$AA$2401,ALGLIB_SSA_XAUUSD!$R$2:$R$2401,"",0)</f>
        <v/>
      </c>
      <c r="M2237">
        <f>_xlfn.XLOOKUP($A2237,ALGLIB_SSA_XAUUSD!$AA$2:$AA$2401,ALGLIB_SSA_XAUUSD!$S$2:$S$2401,"",0)</f>
        <v/>
      </c>
      <c r="N2237">
        <f>_xlfn.XLOOKUP($A2237,ALGLIB_SSA_XAUUSD!$AA$2:$AA$2401,ALGLIB_SSA_XAUUSD!$T$2:$T$2401,"",0)</f>
        <v/>
      </c>
      <c r="O2237">
        <f>_xlfn.XLOOKUP($A2237,ALGLIB_SSA_XAUUSD!$AA$2:$AA$2401,ALGLIB_SSA_XAUUSD!$U$2:$U$2401,"",0)</f>
        <v/>
      </c>
      <c r="P2237">
        <f>_xlfn.XLOOKUP($A2237,ALGLIB_SSA_XAUUSD!$AA$2:$AA$2401,ALGLIB_SSA_XAUUSD!$V$2:$V$2401,"",0)</f>
        <v/>
      </c>
      <c r="S2237">
        <f>A2237</f>
        <v/>
      </c>
      <c r="T2237">
        <f>J2237</f>
        <v/>
      </c>
      <c r="U2237">
        <f>K2237</f>
        <v/>
      </c>
      <c r="V2237" s="14">
        <f>IF($A2237="","",MOD(ROW()-2,12)+1)</f>
        <v/>
      </c>
      <c r="W2237">
        <f>L2237</f>
        <v/>
      </c>
      <c r="X2237" s="14">
        <f>IF(F2237="","",F2237)</f>
        <v/>
      </c>
      <c r="Y2237" s="14">
        <f>IF(G2237="","",G2237)</f>
        <v/>
      </c>
      <c r="Z2237">
        <f>M2237</f>
        <v/>
      </c>
      <c r="AA2237">
        <f>N2237</f>
        <v/>
      </c>
      <c r="AB2237" s="14">
        <f>IF(H2237="","",H2237)</f>
        <v/>
      </c>
      <c r="AC2237">
        <f>O2237</f>
        <v/>
      </c>
      <c r="AD2237" s="14">
        <f>IF(I2237="","",I2237)</f>
        <v/>
      </c>
      <c r="AE2237">
        <f>P2237</f>
        <v/>
      </c>
      <c r="AH2237">
        <f>IF(S2237&lt;&gt;"",S2237,AH2236+900)</f>
        <v/>
      </c>
      <c r="AI2237">
        <f>IF(T2237&lt;&gt;"",T2237,AI2236)</f>
        <v/>
      </c>
      <c r="AJ2237">
        <f>IF(U2237&lt;&gt;"",U2237,AJ2236)</f>
        <v/>
      </c>
      <c r="AK2237">
        <f>IF(W2237&lt;&gt;"",W2237,"")</f>
        <v/>
      </c>
      <c r="AL2237" s="14">
        <f>IF(X2237&lt;&gt;"",X2237,"")</f>
        <v/>
      </c>
      <c r="AM2237" s="14">
        <f>IF(Y2237&lt;&gt;"",Y2237,"")</f>
        <v/>
      </c>
      <c r="AN2237" s="14">
        <f>IF(OR(AL2237="",AM2237=""),"",AL2237-AM2237)</f>
        <v/>
      </c>
      <c r="AO2237">
        <f>IF(AN2237="","",IF(AN2237&gt;0,"Bullish","Bearish"))</f>
        <v/>
      </c>
      <c r="AP2237">
        <f>IF(AO2237="",AP2236,AO2237)</f>
        <v/>
      </c>
      <c r="AQ2237" s="14">
        <f>IF(AB2237&lt;&gt;"",AB2237,"")</f>
        <v/>
      </c>
      <c r="AR2237" s="14">
        <f>IF(AD2237&lt;&gt;"",AD2237,"")</f>
        <v/>
      </c>
      <c r="AS2237">
        <f>IF(AS2236+1=13,1,AS2236+1)</f>
        <v/>
      </c>
      <c r="AT2237">
        <f>IFERROR(IF(SLOPE($AQ$2222:$AQ$2233,$AS$2222:$AS$2233)&gt;0,MIN(3,ABS(SLOPE($AQ$2222:$AQ$2233,$AS$2222:$AS$2233))),IF(SLOPE($AQ$2222:$AQ$2233,$AS$2222:$AS$2233)&lt;-0.5,-0.5,0)),0)</f>
        <v/>
      </c>
      <c r="AU2237">
        <f>IFERROR(IF(SLOPE($AR$2222:$AR$2233,$AS$2222:$AS$2233)&lt;0,MAX(-3,-ABS(SLOPE($AR$2222:$AR$2233,$AS$2222:$AS$2233))),IF(SLOPE($AR$2222:$AR$2233,$AS$2222:$AS$2233)&gt;0.5,0.5,0)),0)</f>
        <v/>
      </c>
      <c r="AV2237">
        <f>($AQ$2234+(AT2237*(AS2237-1)))</f>
        <v/>
      </c>
      <c r="AW2237">
        <f>($AR$2234+(AU2237*(AS2237-1)))</f>
        <v/>
      </c>
      <c r="AX2237">
        <f>IF(AT2237&gt;0,AV2237+AT2237,AV2237)</f>
        <v/>
      </c>
      <c r="AY2237">
        <f>IF(AU2237&lt;0,AW2237+AU2237,AW2237)</f>
        <v/>
      </c>
      <c r="BA2237" s="14">
        <f>IFERROR(AX2237-AQ2237,"")</f>
        <v/>
      </c>
      <c r="BB2237" s="14">
        <f>IFERROR(AY2237-AR2237,"")</f>
        <v/>
      </c>
      <c r="BD2237">
        <f>AH2237</f>
        <v/>
      </c>
      <c r="BE2237">
        <f>AI2237</f>
        <v/>
      </c>
      <c r="BF2237">
        <f>AJ2237</f>
        <v/>
      </c>
      <c r="BG2237" s="14">
        <f>L2237</f>
        <v/>
      </c>
      <c r="BH2237" s="14">
        <f>IF(X2237="","",X2237)</f>
        <v/>
      </c>
      <c r="BI2237" s="14">
        <f>IF(Y2237="","",Y2237)</f>
        <v/>
      </c>
      <c r="BJ2237">
        <f>Z2237</f>
        <v/>
      </c>
      <c r="BK2237">
        <f>AA2237</f>
        <v/>
      </c>
      <c r="BL2237">
        <f>IFERROR(AX2237,"")</f>
        <v/>
      </c>
      <c r="BM2237">
        <f>IFERROR(AY2237,"")</f>
        <v/>
      </c>
    </row>
    <row r="2238" ht="14.25" customHeight="1">
      <c r="A2238">
        <f>ALGLIB_SSA_XAUUSD!AA2238</f>
        <v/>
      </c>
      <c r="B2238">
        <f>IF($A2238="","",INDEX(ALGLIB_SSA_XAUUSD!$B$2:$B$2401,MATCH($A2238,ALGLIB_SSA_XAUUSD!$A$2:$A$2401,1)))</f>
        <v/>
      </c>
      <c r="C2238">
        <f>IF($A2238="","",INDEX(ALGLIB_SSA_XAUUSD!$C$2:$C$2401,MATCH($A2238,ALGLIB_SSA_XAUUSD!$A$2:$A$2401,1)))</f>
        <v/>
      </c>
      <c r="D2238" s="14">
        <f>IF($A2238="","",INT((ROW()-2)/12)+1)</f>
        <v/>
      </c>
      <c r="E2238" s="14">
        <f>IF(AND(E2246&lt;&gt;"",D2246=D2234+1),E2234+(E2246-E2234)*4/12,"")</f>
        <v/>
      </c>
      <c r="F2238" s="14">
        <f>IF(AND(F2246&lt;&gt;"",D2246=D2234+1),F2234+(F2246-F2234)*4/12,"")</f>
        <v/>
      </c>
      <c r="G2238" s="14">
        <f>IF(AND(G2246&lt;&gt;"",D2246=D2234+1),G2234+(G2246-G2234)*4/12,"")</f>
        <v/>
      </c>
      <c r="H2238" s="14">
        <f>IF(AND(H2246&lt;&gt;"",D2246=D2234+1),H2234+(H2246-H2234)*4/12,"")</f>
        <v/>
      </c>
      <c r="I2238" s="14">
        <f>IF(AND(L2246&lt;&gt;"",D2246=D2234+1),I2234+(I2246-I2234)*4/12,"")</f>
        <v/>
      </c>
      <c r="J2238">
        <f>_xlfn.XLOOKUP($A2238,ALGLIB_SSA_XAUUSD!$AA$2:$AA$2401,ALGLIB_SSA_XAUUSD!$P$2:$P$2401,"",0)</f>
        <v/>
      </c>
      <c r="K2238">
        <f>_xlfn.XLOOKUP($A2238,ALGLIB_SSA_XAUUSD!$AA$2:$AA$2401,ALGLIB_SSA_XAUUSD!$Q$2:$Q$2401,"",0)</f>
        <v/>
      </c>
      <c r="L2238">
        <f>_xlfn.XLOOKUP($A2238,ALGLIB_SSA_XAUUSD!$AA$2:$AA$2401,ALGLIB_SSA_XAUUSD!$R$2:$R$2401,"",0)</f>
        <v/>
      </c>
      <c r="M2238">
        <f>_xlfn.XLOOKUP($A2238,ALGLIB_SSA_XAUUSD!$AA$2:$AA$2401,ALGLIB_SSA_XAUUSD!$S$2:$S$2401,"",0)</f>
        <v/>
      </c>
      <c r="N2238">
        <f>_xlfn.XLOOKUP($A2238,ALGLIB_SSA_XAUUSD!$AA$2:$AA$2401,ALGLIB_SSA_XAUUSD!$T$2:$T$2401,"",0)</f>
        <v/>
      </c>
      <c r="O2238">
        <f>_xlfn.XLOOKUP($A2238,ALGLIB_SSA_XAUUSD!$AA$2:$AA$2401,ALGLIB_SSA_XAUUSD!$U$2:$U$2401,"",0)</f>
        <v/>
      </c>
      <c r="P2238">
        <f>_xlfn.XLOOKUP($A2238,ALGLIB_SSA_XAUUSD!$AA$2:$AA$2401,ALGLIB_SSA_XAUUSD!$V$2:$V$2401,"",0)</f>
        <v/>
      </c>
      <c r="S2238">
        <f>A2238</f>
        <v/>
      </c>
      <c r="T2238">
        <f>J2238</f>
        <v/>
      </c>
      <c r="U2238">
        <f>K2238</f>
        <v/>
      </c>
      <c r="V2238" s="14">
        <f>IF($A2238="","",MOD(ROW()-2,12)+1)</f>
        <v/>
      </c>
      <c r="W2238">
        <f>L2238</f>
        <v/>
      </c>
      <c r="X2238" s="14">
        <f>IF(F2238="","",F2238)</f>
        <v/>
      </c>
      <c r="Y2238" s="14">
        <f>IF(G2238="","",G2238)</f>
        <v/>
      </c>
      <c r="Z2238">
        <f>M2238</f>
        <v/>
      </c>
      <c r="AA2238">
        <f>N2238</f>
        <v/>
      </c>
      <c r="AB2238" s="14">
        <f>IF(H2238="","",H2238)</f>
        <v/>
      </c>
      <c r="AC2238">
        <f>O2238</f>
        <v/>
      </c>
      <c r="AD2238" s="14">
        <f>IF(I2238="","",I2238)</f>
        <v/>
      </c>
      <c r="AE2238">
        <f>P2238</f>
        <v/>
      </c>
      <c r="AH2238">
        <f>IF(S2238&lt;&gt;"",S2238,AH2237+900)</f>
        <v/>
      </c>
      <c r="AI2238">
        <f>IF(T2238&lt;&gt;"",T2238,AI2237)</f>
        <v/>
      </c>
      <c r="AJ2238">
        <f>IF(U2238&lt;&gt;"",U2238,AJ2237)</f>
        <v/>
      </c>
      <c r="AK2238">
        <f>IF(W2238&lt;&gt;"",W2238,"")</f>
        <v/>
      </c>
      <c r="AL2238" s="14">
        <f>IF(X2238&lt;&gt;"",X2238,"")</f>
        <v/>
      </c>
      <c r="AM2238" s="14">
        <f>IF(Y2238&lt;&gt;"",Y2238,"")</f>
        <v/>
      </c>
      <c r="AN2238" s="14">
        <f>IF(OR(AL2238="",AM2238=""),"",AL2238-AM2238)</f>
        <v/>
      </c>
      <c r="AO2238">
        <f>IF(AN2238="","",IF(AN2238&gt;0,"Bullish","Bearish"))</f>
        <v/>
      </c>
      <c r="AP2238">
        <f>IF(AO2238="",AP2237,AO2238)</f>
        <v/>
      </c>
      <c r="AQ2238" s="14">
        <f>IF(AB2238&lt;&gt;"",AB2238,"")</f>
        <v/>
      </c>
      <c r="AR2238" s="14">
        <f>IF(AD2238&lt;&gt;"",AD2238,"")</f>
        <v/>
      </c>
      <c r="AS2238">
        <f>IF(AS2237+1=13,1,AS2237+1)</f>
        <v/>
      </c>
      <c r="AT2238">
        <f>IFERROR(IF(SLOPE($AQ$2222:$AQ$2233,$AS$2222:$AS$2233)&gt;0,MIN(3,ABS(SLOPE($AQ$2222:$AQ$2233,$AS$2222:$AS$2233))),IF(SLOPE($AQ$2222:$AQ$2233,$AS$2222:$AS$2233)&lt;-0.5,-0.5,0)),0)</f>
        <v/>
      </c>
      <c r="AU2238">
        <f>IFERROR(IF(SLOPE($AR$2222:$AR$2233,$AS$2222:$AS$2233)&lt;0,MAX(-3,-ABS(SLOPE($AR$2222:$AR$2233,$AS$2222:$AS$2233))),IF(SLOPE($AR$2222:$AR$2233,$AS$2222:$AS$2233)&gt;0.5,0.5,0)),0)</f>
        <v/>
      </c>
      <c r="AV2238">
        <f>($AQ$2234+(AT2238*(AS2238-1)))</f>
        <v/>
      </c>
      <c r="AW2238">
        <f>($AR$2234+(AU2238*(AS2238-1)))</f>
        <v/>
      </c>
      <c r="AX2238">
        <f>IF(AT2238&gt;0,AV2238+AT2238,AV2238)</f>
        <v/>
      </c>
      <c r="AY2238">
        <f>IF(AU2238&lt;0,AW2238+AU2238,AW2238)</f>
        <v/>
      </c>
      <c r="BA2238" s="14">
        <f>IFERROR(AX2238-AQ2238,"")</f>
        <v/>
      </c>
      <c r="BB2238" s="14">
        <f>IFERROR(AY2238-AR2238,"")</f>
        <v/>
      </c>
      <c r="BD2238">
        <f>AH2238</f>
        <v/>
      </c>
      <c r="BE2238">
        <f>AI2238</f>
        <v/>
      </c>
      <c r="BF2238">
        <f>AJ2238</f>
        <v/>
      </c>
      <c r="BG2238" s="14">
        <f>L2238</f>
        <v/>
      </c>
      <c r="BH2238" s="14">
        <f>IF(X2238="","",X2238)</f>
        <v/>
      </c>
      <c r="BI2238" s="14">
        <f>IF(Y2238="","",Y2238)</f>
        <v/>
      </c>
      <c r="BJ2238">
        <f>Z2238</f>
        <v/>
      </c>
      <c r="BK2238">
        <f>AA2238</f>
        <v/>
      </c>
      <c r="BL2238">
        <f>IFERROR(AX2238,"")</f>
        <v/>
      </c>
      <c r="BM2238">
        <f>IFERROR(AY2238,"")</f>
        <v/>
      </c>
    </row>
    <row r="2239" ht="14.25" customHeight="1">
      <c r="A2239">
        <f>ALGLIB_SSA_XAUUSD!AA2239</f>
        <v/>
      </c>
      <c r="B2239">
        <f>IF($A2239="","",INDEX(ALGLIB_SSA_XAUUSD!$B$2:$B$2401,MATCH($A2239,ALGLIB_SSA_XAUUSD!$A$2:$A$2401,1)))</f>
        <v/>
      </c>
      <c r="C2239">
        <f>IF($A2239="","",INDEX(ALGLIB_SSA_XAUUSD!$C$2:$C$2401,MATCH($A2239,ALGLIB_SSA_XAUUSD!$A$2:$A$2401,1)))</f>
        <v/>
      </c>
      <c r="D2239" s="14">
        <f>IF($A2239="","",INT((ROW()-2)/12)+1)</f>
        <v/>
      </c>
      <c r="E2239" s="14">
        <f>IF(AND(E2246&lt;&gt;"",D2246=D2234+1),E2234+(E2246-E2234)*5/12,"")</f>
        <v/>
      </c>
      <c r="F2239" s="14">
        <f>IF(AND(F2246&lt;&gt;"",D2246=D2234+1),F2234+(F2246-F2234)*5/12,"")</f>
        <v/>
      </c>
      <c r="G2239" s="14">
        <f>IF(AND(G2246&lt;&gt;"",D2246=D2234+1),G2234+(G2246-G2234)*5/12,"")</f>
        <v/>
      </c>
      <c r="H2239" s="14">
        <f>IF(AND(H2246&lt;&gt;"",D2246=D2234+1),H2234+(H2246-H2234)*5/12,"")</f>
        <v/>
      </c>
      <c r="I2239" s="14">
        <f>IF(AND(L2246&lt;&gt;"",D2246=D2234+1),I2234+(I2246-I2234)*5/12,"")</f>
        <v/>
      </c>
      <c r="J2239">
        <f>_xlfn.XLOOKUP($A2239,ALGLIB_SSA_XAUUSD!$AA$2:$AA$2401,ALGLIB_SSA_XAUUSD!$P$2:$P$2401,"",0)</f>
        <v/>
      </c>
      <c r="K2239">
        <f>_xlfn.XLOOKUP($A2239,ALGLIB_SSA_XAUUSD!$AA$2:$AA$2401,ALGLIB_SSA_XAUUSD!$Q$2:$Q$2401,"",0)</f>
        <v/>
      </c>
      <c r="L2239">
        <f>_xlfn.XLOOKUP($A2239,ALGLIB_SSA_XAUUSD!$AA$2:$AA$2401,ALGLIB_SSA_XAUUSD!$R$2:$R$2401,"",0)</f>
        <v/>
      </c>
      <c r="M2239">
        <f>_xlfn.XLOOKUP($A2239,ALGLIB_SSA_XAUUSD!$AA$2:$AA$2401,ALGLIB_SSA_XAUUSD!$S$2:$S$2401,"",0)</f>
        <v/>
      </c>
      <c r="N2239">
        <f>_xlfn.XLOOKUP($A2239,ALGLIB_SSA_XAUUSD!$AA$2:$AA$2401,ALGLIB_SSA_XAUUSD!$T$2:$T$2401,"",0)</f>
        <v/>
      </c>
      <c r="O2239">
        <f>_xlfn.XLOOKUP($A2239,ALGLIB_SSA_XAUUSD!$AA$2:$AA$2401,ALGLIB_SSA_XAUUSD!$U$2:$U$2401,"",0)</f>
        <v/>
      </c>
      <c r="P2239">
        <f>_xlfn.XLOOKUP($A2239,ALGLIB_SSA_XAUUSD!$AA$2:$AA$2401,ALGLIB_SSA_XAUUSD!$V$2:$V$2401,"",0)</f>
        <v/>
      </c>
      <c r="S2239">
        <f>A2239</f>
        <v/>
      </c>
      <c r="T2239">
        <f>J2239</f>
        <v/>
      </c>
      <c r="U2239">
        <f>K2239</f>
        <v/>
      </c>
      <c r="V2239" s="14">
        <f>IF($A2239="","",MOD(ROW()-2,12)+1)</f>
        <v/>
      </c>
      <c r="W2239">
        <f>L2239</f>
        <v/>
      </c>
      <c r="X2239" s="14">
        <f>IF(F2239="","",F2239)</f>
        <v/>
      </c>
      <c r="Y2239" s="14">
        <f>IF(G2239="","",G2239)</f>
        <v/>
      </c>
      <c r="Z2239">
        <f>M2239</f>
        <v/>
      </c>
      <c r="AA2239">
        <f>N2239</f>
        <v/>
      </c>
      <c r="AB2239" s="14">
        <f>IF(H2239="","",H2239)</f>
        <v/>
      </c>
      <c r="AC2239">
        <f>O2239</f>
        <v/>
      </c>
      <c r="AD2239" s="14">
        <f>IF(I2239="","",I2239)</f>
        <v/>
      </c>
      <c r="AE2239">
        <f>P2239</f>
        <v/>
      </c>
      <c r="AH2239">
        <f>IF(S2239&lt;&gt;"",S2239,AH2238+900)</f>
        <v/>
      </c>
      <c r="AI2239">
        <f>IF(T2239&lt;&gt;"",T2239,AI2238)</f>
        <v/>
      </c>
      <c r="AJ2239">
        <f>IF(U2239&lt;&gt;"",U2239,AJ2238)</f>
        <v/>
      </c>
      <c r="AK2239">
        <f>IF(W2239&lt;&gt;"",W2239,"")</f>
        <v/>
      </c>
      <c r="AL2239" s="14">
        <f>IF(X2239&lt;&gt;"",X2239,"")</f>
        <v/>
      </c>
      <c r="AM2239" s="14">
        <f>IF(Y2239&lt;&gt;"",Y2239,"")</f>
        <v/>
      </c>
      <c r="AN2239" s="14">
        <f>IF(OR(AL2239="",AM2239=""),"",AL2239-AM2239)</f>
        <v/>
      </c>
      <c r="AO2239">
        <f>IF(AN2239="","",IF(AN2239&gt;0,"Bullish","Bearish"))</f>
        <v/>
      </c>
      <c r="AP2239">
        <f>IF(AO2239="",AP2238,AO2239)</f>
        <v/>
      </c>
      <c r="AQ2239" s="14">
        <f>IF(AB2239&lt;&gt;"",AB2239,"")</f>
        <v/>
      </c>
      <c r="AR2239" s="14">
        <f>IF(AD2239&lt;&gt;"",AD2239,"")</f>
        <v/>
      </c>
      <c r="AS2239">
        <f>IF(AS2238+1=13,1,AS2238+1)</f>
        <v/>
      </c>
      <c r="AT2239">
        <f>IFERROR(IF(SLOPE($AQ$2222:$AQ$2233,$AS$2222:$AS$2233)&gt;0,MIN(3,ABS(SLOPE($AQ$2222:$AQ$2233,$AS$2222:$AS$2233))),IF(SLOPE($AQ$2222:$AQ$2233,$AS$2222:$AS$2233)&lt;-0.5,-0.5,0)),0)</f>
        <v/>
      </c>
      <c r="AU2239">
        <f>IFERROR(IF(SLOPE($AR$2222:$AR$2233,$AS$2222:$AS$2233)&lt;0,MAX(-3,-ABS(SLOPE($AR$2222:$AR$2233,$AS$2222:$AS$2233))),IF(SLOPE($AR$2222:$AR$2233,$AS$2222:$AS$2233)&gt;0.5,0.5,0)),0)</f>
        <v/>
      </c>
      <c r="AV2239">
        <f>($AQ$2234+(AT2239*(AS2239-1)))</f>
        <v/>
      </c>
      <c r="AW2239">
        <f>($AR$2234+(AU2239*(AS2239-1)))</f>
        <v/>
      </c>
      <c r="AX2239">
        <f>IF(AT2239&gt;0,AV2239+AT2239,AV2239)</f>
        <v/>
      </c>
      <c r="AY2239">
        <f>IF(AU2239&lt;0,AW2239+AU2239,AW2239)</f>
        <v/>
      </c>
      <c r="BA2239" s="14">
        <f>IFERROR(AX2239-AQ2239,"")</f>
        <v/>
      </c>
      <c r="BB2239" s="14">
        <f>IFERROR(AY2239-AR2239,"")</f>
        <v/>
      </c>
      <c r="BD2239">
        <f>AH2239</f>
        <v/>
      </c>
      <c r="BE2239">
        <f>AI2239</f>
        <v/>
      </c>
      <c r="BF2239">
        <f>AJ2239</f>
        <v/>
      </c>
      <c r="BG2239" s="14">
        <f>L2239</f>
        <v/>
      </c>
      <c r="BH2239" s="14">
        <f>IF(X2239="","",X2239)</f>
        <v/>
      </c>
      <c r="BI2239" s="14">
        <f>IF(Y2239="","",Y2239)</f>
        <v/>
      </c>
      <c r="BJ2239">
        <f>Z2239</f>
        <v/>
      </c>
      <c r="BK2239">
        <f>AA2239</f>
        <v/>
      </c>
      <c r="BL2239">
        <f>IFERROR(AX2239,"")</f>
        <v/>
      </c>
      <c r="BM2239">
        <f>IFERROR(AY2239,"")</f>
        <v/>
      </c>
    </row>
    <row r="2240" ht="14.25" customHeight="1">
      <c r="A2240">
        <f>ALGLIB_SSA_XAUUSD!AA2240</f>
        <v/>
      </c>
      <c r="B2240">
        <f>IF($A2240="","",INDEX(ALGLIB_SSA_XAUUSD!$B$2:$B$2401,MATCH($A2240,ALGLIB_SSA_XAUUSD!$A$2:$A$2401,1)))</f>
        <v/>
      </c>
      <c r="C2240">
        <f>IF($A2240="","",INDEX(ALGLIB_SSA_XAUUSD!$C$2:$C$2401,MATCH($A2240,ALGLIB_SSA_XAUUSD!$A$2:$A$2401,1)))</f>
        <v/>
      </c>
      <c r="D2240" s="14">
        <f>IF($A2240="","",INT((ROW()-2)/12)+1)</f>
        <v/>
      </c>
      <c r="E2240" s="14">
        <f>IF(AND(E2246&lt;&gt;"",D2246=D2234+1),E2234+(E2246-E2234)*6/12,"")</f>
        <v/>
      </c>
      <c r="F2240" s="14">
        <f>IF(AND(F2246&lt;&gt;"",D2246=D2234+1),F2234+(F2246-F2234)*6/12,"")</f>
        <v/>
      </c>
      <c r="G2240" s="14">
        <f>IF(AND(G2246&lt;&gt;"",D2246=D2234+1),G2234+(G2246-G2234)*6/12,"")</f>
        <v/>
      </c>
      <c r="H2240" s="14">
        <f>IF(AND(H2246&lt;&gt;"",D2246=D2234+1),H2234+(H2246-H2234)*6/12,"")</f>
        <v/>
      </c>
      <c r="I2240" s="14">
        <f>IF(AND(L2246&lt;&gt;"",D2246=D2234+1),I2234+(I2246-I2234)*6/12,"")</f>
        <v/>
      </c>
      <c r="J2240">
        <f>_xlfn.XLOOKUP($A2240,ALGLIB_SSA_XAUUSD!$AA$2:$AA$2401,ALGLIB_SSA_XAUUSD!$P$2:$P$2401,"",0)</f>
        <v/>
      </c>
      <c r="K2240">
        <f>_xlfn.XLOOKUP($A2240,ALGLIB_SSA_XAUUSD!$AA$2:$AA$2401,ALGLIB_SSA_XAUUSD!$Q$2:$Q$2401,"",0)</f>
        <v/>
      </c>
      <c r="L2240">
        <f>_xlfn.XLOOKUP($A2240,ALGLIB_SSA_XAUUSD!$AA$2:$AA$2401,ALGLIB_SSA_XAUUSD!$R$2:$R$2401,"",0)</f>
        <v/>
      </c>
      <c r="M2240">
        <f>_xlfn.XLOOKUP($A2240,ALGLIB_SSA_XAUUSD!$AA$2:$AA$2401,ALGLIB_SSA_XAUUSD!$S$2:$S$2401,"",0)</f>
        <v/>
      </c>
      <c r="N2240">
        <f>_xlfn.XLOOKUP($A2240,ALGLIB_SSA_XAUUSD!$AA$2:$AA$2401,ALGLIB_SSA_XAUUSD!$T$2:$T$2401,"",0)</f>
        <v/>
      </c>
      <c r="O2240">
        <f>_xlfn.XLOOKUP($A2240,ALGLIB_SSA_XAUUSD!$AA$2:$AA$2401,ALGLIB_SSA_XAUUSD!$U$2:$U$2401,"",0)</f>
        <v/>
      </c>
      <c r="P2240">
        <f>_xlfn.XLOOKUP($A2240,ALGLIB_SSA_XAUUSD!$AA$2:$AA$2401,ALGLIB_SSA_XAUUSD!$V$2:$V$2401,"",0)</f>
        <v/>
      </c>
      <c r="S2240">
        <f>A2240</f>
        <v/>
      </c>
      <c r="T2240">
        <f>J2240</f>
        <v/>
      </c>
      <c r="U2240">
        <f>K2240</f>
        <v/>
      </c>
      <c r="V2240" s="14">
        <f>IF($A2240="","",MOD(ROW()-2,12)+1)</f>
        <v/>
      </c>
      <c r="W2240">
        <f>L2240</f>
        <v/>
      </c>
      <c r="X2240" s="14">
        <f>IF(F2240="","",F2240)</f>
        <v/>
      </c>
      <c r="Y2240" s="14">
        <f>IF(G2240="","",G2240)</f>
        <v/>
      </c>
      <c r="Z2240">
        <f>M2240</f>
        <v/>
      </c>
      <c r="AA2240">
        <f>N2240</f>
        <v/>
      </c>
      <c r="AB2240" s="14">
        <f>IF(H2240="","",H2240)</f>
        <v/>
      </c>
      <c r="AC2240">
        <f>O2240</f>
        <v/>
      </c>
      <c r="AD2240" s="14">
        <f>IF(I2240="","",I2240)</f>
        <v/>
      </c>
      <c r="AE2240">
        <f>P2240</f>
        <v/>
      </c>
      <c r="AH2240">
        <f>IF(S2240&lt;&gt;"",S2240,AH2239+900)</f>
        <v/>
      </c>
      <c r="AI2240">
        <f>IF(T2240&lt;&gt;"",T2240,AI2239)</f>
        <v/>
      </c>
      <c r="AJ2240">
        <f>IF(U2240&lt;&gt;"",U2240,AJ2239)</f>
        <v/>
      </c>
      <c r="AK2240">
        <f>IF(W2240&lt;&gt;"",W2240,"")</f>
        <v/>
      </c>
      <c r="AL2240" s="14">
        <f>IF(X2240&lt;&gt;"",X2240,"")</f>
        <v/>
      </c>
      <c r="AM2240" s="14">
        <f>IF(Y2240&lt;&gt;"",Y2240,"")</f>
        <v/>
      </c>
      <c r="AN2240" s="14">
        <f>IF(OR(AL2240="",AM2240=""),"",AL2240-AM2240)</f>
        <v/>
      </c>
      <c r="AO2240">
        <f>IF(AN2240="","",IF(AN2240&gt;0,"Bullish","Bearish"))</f>
        <v/>
      </c>
      <c r="AP2240">
        <f>IF(AO2240="",AP2239,AO2240)</f>
        <v/>
      </c>
      <c r="AQ2240" s="14">
        <f>IF(AB2240&lt;&gt;"",AB2240,"")</f>
        <v/>
      </c>
      <c r="AR2240" s="14">
        <f>IF(AD2240&lt;&gt;"",AD2240,"")</f>
        <v/>
      </c>
      <c r="AS2240">
        <f>IF(AS2239+1=13,1,AS2239+1)</f>
        <v/>
      </c>
      <c r="AT2240">
        <f>IFERROR(IF(SLOPE($AQ$2222:$AQ$2233,$AS$2222:$AS$2233)&gt;0,MIN(3,ABS(SLOPE($AQ$2222:$AQ$2233,$AS$2222:$AS$2233))),IF(SLOPE($AQ$2222:$AQ$2233,$AS$2222:$AS$2233)&lt;-0.5,-0.5,0)),0)</f>
        <v/>
      </c>
      <c r="AU2240">
        <f>IFERROR(IF(SLOPE($AR$2222:$AR$2233,$AS$2222:$AS$2233)&lt;0,MAX(-3,-ABS(SLOPE($AR$2222:$AR$2233,$AS$2222:$AS$2233))),IF(SLOPE($AR$2222:$AR$2233,$AS$2222:$AS$2233)&gt;0.5,0.5,0)),0)</f>
        <v/>
      </c>
      <c r="AV2240">
        <f>($AQ$2234+(AT2240*(AS2240-1)))</f>
        <v/>
      </c>
      <c r="AW2240">
        <f>($AR$2234+(AU2240*(AS2240-1)))</f>
        <v/>
      </c>
      <c r="AX2240">
        <f>IF(AT2240&gt;0,AV2240+AT2240,AV2240)</f>
        <v/>
      </c>
      <c r="AY2240">
        <f>IF(AU2240&lt;0,AW2240+AU2240,AW2240)</f>
        <v/>
      </c>
      <c r="BA2240" s="14">
        <f>IFERROR(AX2240-AQ2240,"")</f>
        <v/>
      </c>
      <c r="BB2240" s="14">
        <f>IFERROR(AY2240-AR2240,"")</f>
        <v/>
      </c>
      <c r="BD2240">
        <f>AH2240</f>
        <v/>
      </c>
      <c r="BE2240">
        <f>AI2240</f>
        <v/>
      </c>
      <c r="BF2240">
        <f>AJ2240</f>
        <v/>
      </c>
      <c r="BG2240" s="14">
        <f>L2240</f>
        <v/>
      </c>
      <c r="BH2240" s="14">
        <f>IF(X2240="","",X2240)</f>
        <v/>
      </c>
      <c r="BI2240" s="14">
        <f>IF(Y2240="","",Y2240)</f>
        <v/>
      </c>
      <c r="BJ2240">
        <f>Z2240</f>
        <v/>
      </c>
      <c r="BK2240">
        <f>AA2240</f>
        <v/>
      </c>
      <c r="BL2240">
        <f>IFERROR(AX2240,"")</f>
        <v/>
      </c>
      <c r="BM2240">
        <f>IFERROR(AY2240,"")</f>
        <v/>
      </c>
    </row>
    <row r="2241" ht="14.25" customHeight="1">
      <c r="A2241">
        <f>ALGLIB_SSA_XAUUSD!AA2241</f>
        <v/>
      </c>
      <c r="B2241">
        <f>IF($A2241="","",INDEX(ALGLIB_SSA_XAUUSD!$B$2:$B$2401,MATCH($A2241,ALGLIB_SSA_XAUUSD!$A$2:$A$2401,1)))</f>
        <v/>
      </c>
      <c r="C2241">
        <f>IF($A2241="","",INDEX(ALGLIB_SSA_XAUUSD!$C$2:$C$2401,MATCH($A2241,ALGLIB_SSA_XAUUSD!$A$2:$A$2401,1)))</f>
        <v/>
      </c>
      <c r="D2241" s="14">
        <f>IF($A2241="","",INT((ROW()-2)/12)+1)</f>
        <v/>
      </c>
      <c r="E2241" s="14">
        <f>IF(AND(E2246&lt;&gt;"",D2246=D2234+1),E2234+(E2246-E2234)*7/12,"")</f>
        <v/>
      </c>
      <c r="F2241" s="14">
        <f>IF(AND(F2246&lt;&gt;"",D2246=D2234+1),F2234+(F2246-F2234)*7/12,"")</f>
        <v/>
      </c>
      <c r="G2241" s="14">
        <f>IF(AND(G2246&lt;&gt;"",D2246=D2234+1),G2234+(G2246-G2234)*7/12,"")</f>
        <v/>
      </c>
      <c r="H2241" s="14">
        <f>IF(AND(H2246&lt;&gt;"",D2246=D2234+1),H2234+(H2246-H2234)*7/12,"")</f>
        <v/>
      </c>
      <c r="I2241" s="14">
        <f>IF(AND(L2246&lt;&gt;"",D2246=D2234+1),I2234+(I2246-I2234)*7/12,"")</f>
        <v/>
      </c>
      <c r="J2241">
        <f>_xlfn.XLOOKUP($A2241,ALGLIB_SSA_XAUUSD!$AA$2:$AA$2401,ALGLIB_SSA_XAUUSD!$P$2:$P$2401,"",0)</f>
        <v/>
      </c>
      <c r="K2241">
        <f>_xlfn.XLOOKUP($A2241,ALGLIB_SSA_XAUUSD!$AA$2:$AA$2401,ALGLIB_SSA_XAUUSD!$Q$2:$Q$2401,"",0)</f>
        <v/>
      </c>
      <c r="L2241">
        <f>_xlfn.XLOOKUP($A2241,ALGLIB_SSA_XAUUSD!$AA$2:$AA$2401,ALGLIB_SSA_XAUUSD!$R$2:$R$2401,"",0)</f>
        <v/>
      </c>
      <c r="M2241">
        <f>_xlfn.XLOOKUP($A2241,ALGLIB_SSA_XAUUSD!$AA$2:$AA$2401,ALGLIB_SSA_XAUUSD!$S$2:$S$2401,"",0)</f>
        <v/>
      </c>
      <c r="N2241">
        <f>_xlfn.XLOOKUP($A2241,ALGLIB_SSA_XAUUSD!$AA$2:$AA$2401,ALGLIB_SSA_XAUUSD!$T$2:$T$2401,"",0)</f>
        <v/>
      </c>
      <c r="O2241">
        <f>_xlfn.XLOOKUP($A2241,ALGLIB_SSA_XAUUSD!$AA$2:$AA$2401,ALGLIB_SSA_XAUUSD!$U$2:$U$2401,"",0)</f>
        <v/>
      </c>
      <c r="P2241">
        <f>_xlfn.XLOOKUP($A2241,ALGLIB_SSA_XAUUSD!$AA$2:$AA$2401,ALGLIB_SSA_XAUUSD!$V$2:$V$2401,"",0)</f>
        <v/>
      </c>
      <c r="S2241">
        <f>A2241</f>
        <v/>
      </c>
      <c r="T2241">
        <f>J2241</f>
        <v/>
      </c>
      <c r="U2241">
        <f>K2241</f>
        <v/>
      </c>
      <c r="V2241" s="14">
        <f>IF($A2241="","",MOD(ROW()-2,12)+1)</f>
        <v/>
      </c>
      <c r="W2241">
        <f>L2241</f>
        <v/>
      </c>
      <c r="X2241" s="14">
        <f>IF(F2241="","",F2241)</f>
        <v/>
      </c>
      <c r="Y2241" s="14">
        <f>IF(G2241="","",G2241)</f>
        <v/>
      </c>
      <c r="Z2241">
        <f>M2241</f>
        <v/>
      </c>
      <c r="AA2241">
        <f>N2241</f>
        <v/>
      </c>
      <c r="AB2241" s="14">
        <f>IF(H2241="","",H2241)</f>
        <v/>
      </c>
      <c r="AC2241">
        <f>O2241</f>
        <v/>
      </c>
      <c r="AD2241" s="14">
        <f>IF(I2241="","",I2241)</f>
        <v/>
      </c>
      <c r="AE2241">
        <f>P2241</f>
        <v/>
      </c>
      <c r="AH2241">
        <f>IF(S2241&lt;&gt;"",S2241,AH2240+900)</f>
        <v/>
      </c>
      <c r="AI2241">
        <f>IF(T2241&lt;&gt;"",T2241,AI2240)</f>
        <v/>
      </c>
      <c r="AJ2241">
        <f>IF(U2241&lt;&gt;"",U2241,AJ2240)</f>
        <v/>
      </c>
      <c r="AK2241">
        <f>IF(W2241&lt;&gt;"",W2241,"")</f>
        <v/>
      </c>
      <c r="AL2241" s="14">
        <f>IF(X2241&lt;&gt;"",X2241,"")</f>
        <v/>
      </c>
      <c r="AM2241" s="14">
        <f>IF(Y2241&lt;&gt;"",Y2241,"")</f>
        <v/>
      </c>
      <c r="AN2241" s="14">
        <f>IF(OR(AL2241="",AM2241=""),"",AL2241-AM2241)</f>
        <v/>
      </c>
      <c r="AO2241">
        <f>IF(AN2241="","",IF(AN2241&gt;0,"Bullish","Bearish"))</f>
        <v/>
      </c>
      <c r="AP2241">
        <f>IF(AO2241="",AP2240,AO2241)</f>
        <v/>
      </c>
      <c r="AQ2241" s="14">
        <f>IF(AB2241&lt;&gt;"",AB2241,"")</f>
        <v/>
      </c>
      <c r="AR2241" s="14">
        <f>IF(AD2241&lt;&gt;"",AD2241,"")</f>
        <v/>
      </c>
      <c r="AS2241">
        <f>IF(AS2240+1=13,1,AS2240+1)</f>
        <v/>
      </c>
      <c r="AT2241">
        <f>IFERROR(IF(SLOPE($AQ$2222:$AQ$2233,$AS$2222:$AS$2233)&gt;0,MIN(3,ABS(SLOPE($AQ$2222:$AQ$2233,$AS$2222:$AS$2233))),IF(SLOPE($AQ$2222:$AQ$2233,$AS$2222:$AS$2233)&lt;-0.5,-0.5,0)),0)</f>
        <v/>
      </c>
      <c r="AU2241">
        <f>IFERROR(IF(SLOPE($AR$2222:$AR$2233,$AS$2222:$AS$2233)&lt;0,MAX(-3,-ABS(SLOPE($AR$2222:$AR$2233,$AS$2222:$AS$2233))),IF(SLOPE($AR$2222:$AR$2233,$AS$2222:$AS$2233)&gt;0.5,0.5,0)),0)</f>
        <v/>
      </c>
      <c r="AV2241">
        <f>($AQ$2234+(AT2241*(AS2241-1)))</f>
        <v/>
      </c>
      <c r="AW2241">
        <f>($AR$2234+(AU2241*(AS2241-1)))</f>
        <v/>
      </c>
      <c r="AX2241">
        <f>IF(AT2241&gt;0,AV2241+AT2241,AV2241)</f>
        <v/>
      </c>
      <c r="AY2241">
        <f>IF(AU2241&lt;0,AW2241+AU2241,AW2241)</f>
        <v/>
      </c>
      <c r="BA2241" s="14">
        <f>IFERROR(AX2241-AQ2241,"")</f>
        <v/>
      </c>
      <c r="BB2241" s="14">
        <f>IFERROR(AY2241-AR2241,"")</f>
        <v/>
      </c>
      <c r="BD2241">
        <f>AH2241</f>
        <v/>
      </c>
      <c r="BE2241">
        <f>AI2241</f>
        <v/>
      </c>
      <c r="BF2241">
        <f>AJ2241</f>
        <v/>
      </c>
      <c r="BG2241" s="14">
        <f>L2241</f>
        <v/>
      </c>
      <c r="BH2241" s="14">
        <f>IF(X2241="","",X2241)</f>
        <v/>
      </c>
      <c r="BI2241" s="14">
        <f>IF(Y2241="","",Y2241)</f>
        <v/>
      </c>
      <c r="BJ2241">
        <f>Z2241</f>
        <v/>
      </c>
      <c r="BK2241">
        <f>AA2241</f>
        <v/>
      </c>
      <c r="BL2241">
        <f>IFERROR(AX2241,"")</f>
        <v/>
      </c>
      <c r="BM2241">
        <f>IFERROR(AY2241,"")</f>
        <v/>
      </c>
    </row>
    <row r="2242" ht="14.25" customHeight="1">
      <c r="A2242">
        <f>ALGLIB_SSA_XAUUSD!AA2242</f>
        <v/>
      </c>
      <c r="B2242">
        <f>IF($A2242="","",INDEX(ALGLIB_SSA_XAUUSD!$B$2:$B$2401,MATCH($A2242,ALGLIB_SSA_XAUUSD!$A$2:$A$2401,1)))</f>
        <v/>
      </c>
      <c r="C2242">
        <f>IF($A2242="","",INDEX(ALGLIB_SSA_XAUUSD!$C$2:$C$2401,MATCH($A2242,ALGLIB_SSA_XAUUSD!$A$2:$A$2401,1)))</f>
        <v/>
      </c>
      <c r="D2242" s="14">
        <f>IF($A2242="","",INT((ROW()-2)/12)+1)</f>
        <v/>
      </c>
      <c r="E2242" s="14">
        <f>IF(AND(E2246&lt;&gt;"",D2246=D2234+1),E2234+(E2246-E2234)*8/12,"")</f>
        <v/>
      </c>
      <c r="F2242" s="14">
        <f>IF(AND(F2246&lt;&gt;"",D2246=D2234+1),F2234+(F2246-F2234)*8/12,"")</f>
        <v/>
      </c>
      <c r="G2242" s="14">
        <f>IF(AND(G2246&lt;&gt;"",D2246=D2234+1),G2234+(G2246-G2234)*8/12,"")</f>
        <v/>
      </c>
      <c r="H2242" s="14">
        <f>IF(AND(H2246&lt;&gt;"",D2246=D2234+1),H2234+(H2246-H2234)*8/12,"")</f>
        <v/>
      </c>
      <c r="I2242" s="14">
        <f>IF(AND(L2246&lt;&gt;"",D2246=D2234+1),I2234+(I2246-I2234)*8/12,"")</f>
        <v/>
      </c>
      <c r="J2242">
        <f>_xlfn.XLOOKUP($A2242,ALGLIB_SSA_XAUUSD!$AA$2:$AA$2401,ALGLIB_SSA_XAUUSD!$P$2:$P$2401,"",0)</f>
        <v/>
      </c>
      <c r="K2242">
        <f>_xlfn.XLOOKUP($A2242,ALGLIB_SSA_XAUUSD!$AA$2:$AA$2401,ALGLIB_SSA_XAUUSD!$Q$2:$Q$2401,"",0)</f>
        <v/>
      </c>
      <c r="L2242">
        <f>_xlfn.XLOOKUP($A2242,ALGLIB_SSA_XAUUSD!$AA$2:$AA$2401,ALGLIB_SSA_XAUUSD!$R$2:$R$2401,"",0)</f>
        <v/>
      </c>
      <c r="M2242">
        <f>_xlfn.XLOOKUP($A2242,ALGLIB_SSA_XAUUSD!$AA$2:$AA$2401,ALGLIB_SSA_XAUUSD!$S$2:$S$2401,"",0)</f>
        <v/>
      </c>
      <c r="N2242">
        <f>_xlfn.XLOOKUP($A2242,ALGLIB_SSA_XAUUSD!$AA$2:$AA$2401,ALGLIB_SSA_XAUUSD!$T$2:$T$2401,"",0)</f>
        <v/>
      </c>
      <c r="O2242">
        <f>_xlfn.XLOOKUP($A2242,ALGLIB_SSA_XAUUSD!$AA$2:$AA$2401,ALGLIB_SSA_XAUUSD!$U$2:$U$2401,"",0)</f>
        <v/>
      </c>
      <c r="P2242">
        <f>_xlfn.XLOOKUP($A2242,ALGLIB_SSA_XAUUSD!$AA$2:$AA$2401,ALGLIB_SSA_XAUUSD!$V$2:$V$2401,"",0)</f>
        <v/>
      </c>
      <c r="S2242">
        <f>A2242</f>
        <v/>
      </c>
      <c r="T2242">
        <f>J2242</f>
        <v/>
      </c>
      <c r="U2242">
        <f>K2242</f>
        <v/>
      </c>
      <c r="V2242" s="14">
        <f>IF($A2242="","",MOD(ROW()-2,12)+1)</f>
        <v/>
      </c>
      <c r="W2242">
        <f>L2242</f>
        <v/>
      </c>
      <c r="X2242" s="14">
        <f>IF(F2242="","",F2242)</f>
        <v/>
      </c>
      <c r="Y2242" s="14">
        <f>IF(G2242="","",G2242)</f>
        <v/>
      </c>
      <c r="Z2242">
        <f>M2242</f>
        <v/>
      </c>
      <c r="AA2242">
        <f>N2242</f>
        <v/>
      </c>
      <c r="AB2242" s="14">
        <f>IF(H2242="","",H2242)</f>
        <v/>
      </c>
      <c r="AC2242">
        <f>O2242</f>
        <v/>
      </c>
      <c r="AD2242" s="14">
        <f>IF(I2242="","",I2242)</f>
        <v/>
      </c>
      <c r="AE2242">
        <f>P2242</f>
        <v/>
      </c>
      <c r="AH2242">
        <f>IF(S2242&lt;&gt;"",S2242,AH2241+900)</f>
        <v/>
      </c>
      <c r="AI2242">
        <f>IF(T2242&lt;&gt;"",T2242,AI2241)</f>
        <v/>
      </c>
      <c r="AJ2242">
        <f>IF(U2242&lt;&gt;"",U2242,AJ2241)</f>
        <v/>
      </c>
      <c r="AK2242">
        <f>IF(W2242&lt;&gt;"",W2242,"")</f>
        <v/>
      </c>
      <c r="AL2242" s="14">
        <f>IF(X2242&lt;&gt;"",X2242,"")</f>
        <v/>
      </c>
      <c r="AM2242" s="14">
        <f>IF(Y2242&lt;&gt;"",Y2242,"")</f>
        <v/>
      </c>
      <c r="AN2242" s="14">
        <f>IF(OR(AL2242="",AM2242=""),"",AL2242-AM2242)</f>
        <v/>
      </c>
      <c r="AO2242">
        <f>IF(AN2242="","",IF(AN2242&gt;0,"Bullish","Bearish"))</f>
        <v/>
      </c>
      <c r="AP2242">
        <f>IF(AO2242="",AP2241,AO2242)</f>
        <v/>
      </c>
      <c r="AQ2242" s="14">
        <f>IF(AB2242&lt;&gt;"",AB2242,"")</f>
        <v/>
      </c>
      <c r="AR2242" s="14">
        <f>IF(AD2242&lt;&gt;"",AD2242,"")</f>
        <v/>
      </c>
      <c r="AS2242">
        <f>IF(AS2241+1=13,1,AS2241+1)</f>
        <v/>
      </c>
      <c r="AT2242">
        <f>IFERROR(IF(SLOPE($AQ$2222:$AQ$2233,$AS$2222:$AS$2233)&gt;0,MIN(3,ABS(SLOPE($AQ$2222:$AQ$2233,$AS$2222:$AS$2233))),IF(SLOPE($AQ$2222:$AQ$2233,$AS$2222:$AS$2233)&lt;-0.5,-0.5,0)),0)</f>
        <v/>
      </c>
      <c r="AU2242">
        <f>IFERROR(IF(SLOPE($AR$2222:$AR$2233,$AS$2222:$AS$2233)&lt;0,MAX(-3,-ABS(SLOPE($AR$2222:$AR$2233,$AS$2222:$AS$2233))),IF(SLOPE($AR$2222:$AR$2233,$AS$2222:$AS$2233)&gt;0.5,0.5,0)),0)</f>
        <v/>
      </c>
      <c r="AV2242">
        <f>($AQ$2234+(AT2242*(AS2242-1)))</f>
        <v/>
      </c>
      <c r="AW2242">
        <f>($AR$2234+(AU2242*(AS2242-1)))</f>
        <v/>
      </c>
      <c r="AX2242">
        <f>IF(AT2242&gt;0,AV2242+AT2242,AV2242)</f>
        <v/>
      </c>
      <c r="AY2242">
        <f>IF(AU2242&lt;0,AW2242+AU2242,AW2242)</f>
        <v/>
      </c>
      <c r="BA2242" s="14">
        <f>IFERROR(AX2242-AQ2242,"")</f>
        <v/>
      </c>
      <c r="BB2242" s="14">
        <f>IFERROR(AY2242-AR2242,"")</f>
        <v/>
      </c>
      <c r="BD2242">
        <f>AH2242</f>
        <v/>
      </c>
      <c r="BE2242">
        <f>AI2242</f>
        <v/>
      </c>
      <c r="BF2242">
        <f>AJ2242</f>
        <v/>
      </c>
      <c r="BG2242" s="14">
        <f>L2242</f>
        <v/>
      </c>
      <c r="BH2242" s="14">
        <f>IF(X2242="","",X2242)</f>
        <v/>
      </c>
      <c r="BI2242" s="14">
        <f>IF(Y2242="","",Y2242)</f>
        <v/>
      </c>
      <c r="BJ2242">
        <f>Z2242</f>
        <v/>
      </c>
      <c r="BK2242">
        <f>AA2242</f>
        <v/>
      </c>
      <c r="BL2242">
        <f>IFERROR(AX2242,"")</f>
        <v/>
      </c>
      <c r="BM2242">
        <f>IFERROR(AY2242,"")</f>
        <v/>
      </c>
    </row>
    <row r="2243" ht="14.25" customHeight="1">
      <c r="A2243">
        <f>ALGLIB_SSA_XAUUSD!AA2243</f>
        <v/>
      </c>
      <c r="B2243">
        <f>IF($A2243="","",INDEX(ALGLIB_SSA_XAUUSD!$B$2:$B$2401,MATCH($A2243,ALGLIB_SSA_XAUUSD!$A$2:$A$2401,1)))</f>
        <v/>
      </c>
      <c r="C2243">
        <f>IF($A2243="","",INDEX(ALGLIB_SSA_XAUUSD!$C$2:$C$2401,MATCH($A2243,ALGLIB_SSA_XAUUSD!$A$2:$A$2401,1)))</f>
        <v/>
      </c>
      <c r="D2243" s="14">
        <f>IF($A2243="","",INT((ROW()-2)/12)+1)</f>
        <v/>
      </c>
      <c r="E2243" s="14">
        <f>IF(AND(E2246&lt;&gt;"",D2246=D2234+1),E2234+(E2246-E2234)*9/12,"")</f>
        <v/>
      </c>
      <c r="F2243" s="14">
        <f>IF(AND(F2246&lt;&gt;"",D2246=D2234+1),F2234+(F2246-F2234)*9/12,"")</f>
        <v/>
      </c>
      <c r="G2243" s="14">
        <f>IF(AND(G2246&lt;&gt;"",D2246=D2234+1),G2234+(G2246-G2234)*9/12,"")</f>
        <v/>
      </c>
      <c r="H2243" s="14">
        <f>IF(AND(H2246&lt;&gt;"",D2246=D2234+1),H2234+(H2246-H2234)*9/12,"")</f>
        <v/>
      </c>
      <c r="I2243" s="14">
        <f>IF(AND(L2246&lt;&gt;"",D2246=D2234+1),I2234+(I2246-I2234)*9/12,"")</f>
        <v/>
      </c>
      <c r="J2243">
        <f>_xlfn.XLOOKUP($A2243,ALGLIB_SSA_XAUUSD!$AA$2:$AA$2401,ALGLIB_SSA_XAUUSD!$P$2:$P$2401,"",0)</f>
        <v/>
      </c>
      <c r="K2243">
        <f>_xlfn.XLOOKUP($A2243,ALGLIB_SSA_XAUUSD!$AA$2:$AA$2401,ALGLIB_SSA_XAUUSD!$Q$2:$Q$2401,"",0)</f>
        <v/>
      </c>
      <c r="L2243">
        <f>_xlfn.XLOOKUP($A2243,ALGLIB_SSA_XAUUSD!$AA$2:$AA$2401,ALGLIB_SSA_XAUUSD!$R$2:$R$2401,"",0)</f>
        <v/>
      </c>
      <c r="M2243">
        <f>_xlfn.XLOOKUP($A2243,ALGLIB_SSA_XAUUSD!$AA$2:$AA$2401,ALGLIB_SSA_XAUUSD!$S$2:$S$2401,"",0)</f>
        <v/>
      </c>
      <c r="N2243">
        <f>_xlfn.XLOOKUP($A2243,ALGLIB_SSA_XAUUSD!$AA$2:$AA$2401,ALGLIB_SSA_XAUUSD!$T$2:$T$2401,"",0)</f>
        <v/>
      </c>
      <c r="O2243">
        <f>_xlfn.XLOOKUP($A2243,ALGLIB_SSA_XAUUSD!$AA$2:$AA$2401,ALGLIB_SSA_XAUUSD!$U$2:$U$2401,"",0)</f>
        <v/>
      </c>
      <c r="P2243">
        <f>_xlfn.XLOOKUP($A2243,ALGLIB_SSA_XAUUSD!$AA$2:$AA$2401,ALGLIB_SSA_XAUUSD!$V$2:$V$2401,"",0)</f>
        <v/>
      </c>
      <c r="S2243">
        <f>A2243</f>
        <v/>
      </c>
      <c r="T2243">
        <f>J2243</f>
        <v/>
      </c>
      <c r="U2243">
        <f>K2243</f>
        <v/>
      </c>
      <c r="V2243" s="14">
        <f>IF($A2243="","",MOD(ROW()-2,12)+1)</f>
        <v/>
      </c>
      <c r="W2243">
        <f>L2243</f>
        <v/>
      </c>
      <c r="X2243" s="14">
        <f>IF(F2243="","",F2243)</f>
        <v/>
      </c>
      <c r="Y2243" s="14">
        <f>IF(G2243="","",G2243)</f>
        <v/>
      </c>
      <c r="Z2243">
        <f>M2243</f>
        <v/>
      </c>
      <c r="AA2243">
        <f>N2243</f>
        <v/>
      </c>
      <c r="AB2243" s="14">
        <f>IF(H2243="","",H2243)</f>
        <v/>
      </c>
      <c r="AC2243">
        <f>O2243</f>
        <v/>
      </c>
      <c r="AD2243" s="14">
        <f>IF(I2243="","",I2243)</f>
        <v/>
      </c>
      <c r="AE2243">
        <f>P2243</f>
        <v/>
      </c>
      <c r="AH2243">
        <f>IF(S2243&lt;&gt;"",S2243,AH2242+900)</f>
        <v/>
      </c>
      <c r="AI2243">
        <f>IF(T2243&lt;&gt;"",T2243,AI2242)</f>
        <v/>
      </c>
      <c r="AJ2243">
        <f>IF(U2243&lt;&gt;"",U2243,AJ2242)</f>
        <v/>
      </c>
      <c r="AK2243">
        <f>IF(W2243&lt;&gt;"",W2243,"")</f>
        <v/>
      </c>
      <c r="AL2243" s="14">
        <f>IF(X2243&lt;&gt;"",X2243,"")</f>
        <v/>
      </c>
      <c r="AM2243" s="14">
        <f>IF(Y2243&lt;&gt;"",Y2243,"")</f>
        <v/>
      </c>
      <c r="AN2243" s="14">
        <f>IF(OR(AL2243="",AM2243=""),"",AL2243-AM2243)</f>
        <v/>
      </c>
      <c r="AO2243">
        <f>IF(AN2243="","",IF(AN2243&gt;0,"Bullish","Bearish"))</f>
        <v/>
      </c>
      <c r="AP2243">
        <f>IF(AO2243="",AP2242,AO2243)</f>
        <v/>
      </c>
      <c r="AQ2243" s="14">
        <f>IF(AB2243&lt;&gt;"",AB2243,"")</f>
        <v/>
      </c>
      <c r="AR2243" s="14">
        <f>IF(AD2243&lt;&gt;"",AD2243,"")</f>
        <v/>
      </c>
      <c r="AS2243">
        <f>IF(AS2242+1=13,1,AS2242+1)</f>
        <v/>
      </c>
      <c r="AT2243">
        <f>IFERROR(IF(SLOPE($AQ$2222:$AQ$2233,$AS$2222:$AS$2233)&gt;0,MIN(3,ABS(SLOPE($AQ$2222:$AQ$2233,$AS$2222:$AS$2233))),IF(SLOPE($AQ$2222:$AQ$2233,$AS$2222:$AS$2233)&lt;-0.5,-0.5,0)),0)</f>
        <v/>
      </c>
      <c r="AU2243">
        <f>IFERROR(IF(SLOPE($AR$2222:$AR$2233,$AS$2222:$AS$2233)&lt;0,MAX(-3,-ABS(SLOPE($AR$2222:$AR$2233,$AS$2222:$AS$2233))),IF(SLOPE($AR$2222:$AR$2233,$AS$2222:$AS$2233)&gt;0.5,0.5,0)),0)</f>
        <v/>
      </c>
      <c r="AV2243">
        <f>($AQ$2234+(AT2243*(AS2243-1)))</f>
        <v/>
      </c>
      <c r="AW2243">
        <f>($AR$2234+(AU2243*(AS2243-1)))</f>
        <v/>
      </c>
      <c r="AX2243">
        <f>IF(AT2243&gt;0,AV2243+AT2243,AV2243)</f>
        <v/>
      </c>
      <c r="AY2243">
        <f>IF(AU2243&lt;0,AW2243+AU2243,AW2243)</f>
        <v/>
      </c>
      <c r="BA2243" s="14">
        <f>IFERROR(AX2243-AQ2243,"")</f>
        <v/>
      </c>
      <c r="BB2243" s="14">
        <f>IFERROR(AY2243-AR2243,"")</f>
        <v/>
      </c>
      <c r="BD2243">
        <f>AH2243</f>
        <v/>
      </c>
      <c r="BE2243">
        <f>AI2243</f>
        <v/>
      </c>
      <c r="BF2243">
        <f>AJ2243</f>
        <v/>
      </c>
      <c r="BG2243" s="14">
        <f>L2243</f>
        <v/>
      </c>
      <c r="BH2243" s="14">
        <f>IF(X2243="","",X2243)</f>
        <v/>
      </c>
      <c r="BI2243" s="14">
        <f>IF(Y2243="","",Y2243)</f>
        <v/>
      </c>
      <c r="BJ2243">
        <f>Z2243</f>
        <v/>
      </c>
      <c r="BK2243">
        <f>AA2243</f>
        <v/>
      </c>
      <c r="BL2243">
        <f>IFERROR(AX2243,"")</f>
        <v/>
      </c>
      <c r="BM2243">
        <f>IFERROR(AY2243,"")</f>
        <v/>
      </c>
    </row>
    <row r="2244" ht="14.25" customHeight="1">
      <c r="A2244">
        <f>ALGLIB_SSA_XAUUSD!AA2244</f>
        <v/>
      </c>
      <c r="B2244">
        <f>IF($A2244="","",INDEX(ALGLIB_SSA_XAUUSD!$B$2:$B$2401,MATCH($A2244,ALGLIB_SSA_XAUUSD!$A$2:$A$2401,1)))</f>
        <v/>
      </c>
      <c r="C2244">
        <f>IF($A2244="","",INDEX(ALGLIB_SSA_XAUUSD!$C$2:$C$2401,MATCH($A2244,ALGLIB_SSA_XAUUSD!$A$2:$A$2401,1)))</f>
        <v/>
      </c>
      <c r="D2244" s="14">
        <f>IF($A2244="","",INT((ROW()-2)/12)+1)</f>
        <v/>
      </c>
      <c r="E2244" s="14">
        <f>IF(AND(E2246&lt;&gt;"",D2246=D2234+1),E2234+(E2246-E2234)*10/12,"")</f>
        <v/>
      </c>
      <c r="F2244" s="14">
        <f>IF(AND(F2246&lt;&gt;"",D2246=D2234+1),F2234+(F2246-F2234)*10/12,"")</f>
        <v/>
      </c>
      <c r="G2244" s="14">
        <f>IF(AND(G2246&lt;&gt;"",D2246=D2234+1),G2234+(G2246-G2234)*10/12,"")</f>
        <v/>
      </c>
      <c r="H2244" s="14">
        <f>IF(AND(H2246&lt;&gt;"",D2246=D2234+1),H2234+(H2246-H2234)*10/12,"")</f>
        <v/>
      </c>
      <c r="I2244" s="14">
        <f>IF(AND(L2246&lt;&gt;"",D2246=D2234+1),I2234+(I2246-I2234)*10/12,"")</f>
        <v/>
      </c>
      <c r="J2244">
        <f>_xlfn.XLOOKUP($A2244,ALGLIB_SSA_XAUUSD!$AA$2:$AA$2401,ALGLIB_SSA_XAUUSD!$P$2:$P$2401,"",0)</f>
        <v/>
      </c>
      <c r="K2244">
        <f>_xlfn.XLOOKUP($A2244,ALGLIB_SSA_XAUUSD!$AA$2:$AA$2401,ALGLIB_SSA_XAUUSD!$Q$2:$Q$2401,"",0)</f>
        <v/>
      </c>
      <c r="L2244">
        <f>_xlfn.XLOOKUP($A2244,ALGLIB_SSA_XAUUSD!$AA$2:$AA$2401,ALGLIB_SSA_XAUUSD!$R$2:$R$2401,"",0)</f>
        <v/>
      </c>
      <c r="M2244">
        <f>_xlfn.XLOOKUP($A2244,ALGLIB_SSA_XAUUSD!$AA$2:$AA$2401,ALGLIB_SSA_XAUUSD!$S$2:$S$2401,"",0)</f>
        <v/>
      </c>
      <c r="N2244">
        <f>_xlfn.XLOOKUP($A2244,ALGLIB_SSA_XAUUSD!$AA$2:$AA$2401,ALGLIB_SSA_XAUUSD!$T$2:$T$2401,"",0)</f>
        <v/>
      </c>
      <c r="O2244">
        <f>_xlfn.XLOOKUP($A2244,ALGLIB_SSA_XAUUSD!$AA$2:$AA$2401,ALGLIB_SSA_XAUUSD!$U$2:$U$2401,"",0)</f>
        <v/>
      </c>
      <c r="P2244">
        <f>_xlfn.XLOOKUP($A2244,ALGLIB_SSA_XAUUSD!$AA$2:$AA$2401,ALGLIB_SSA_XAUUSD!$V$2:$V$2401,"",0)</f>
        <v/>
      </c>
      <c r="S2244">
        <f>A2244</f>
        <v/>
      </c>
      <c r="T2244">
        <f>J2244</f>
        <v/>
      </c>
      <c r="U2244">
        <f>K2244</f>
        <v/>
      </c>
      <c r="V2244" s="14">
        <f>IF($A2244="","",MOD(ROW()-2,12)+1)</f>
        <v/>
      </c>
      <c r="W2244">
        <f>L2244</f>
        <v/>
      </c>
      <c r="X2244" s="14">
        <f>IF(F2244="","",F2244)</f>
        <v/>
      </c>
      <c r="Y2244" s="14">
        <f>IF(G2244="","",G2244)</f>
        <v/>
      </c>
      <c r="Z2244">
        <f>M2244</f>
        <v/>
      </c>
      <c r="AA2244">
        <f>N2244</f>
        <v/>
      </c>
      <c r="AB2244" s="14">
        <f>IF(H2244="","",H2244)</f>
        <v/>
      </c>
      <c r="AC2244">
        <f>O2244</f>
        <v/>
      </c>
      <c r="AD2244" s="14">
        <f>IF(I2244="","",I2244)</f>
        <v/>
      </c>
      <c r="AE2244">
        <f>P2244</f>
        <v/>
      </c>
      <c r="AH2244">
        <f>IF(S2244&lt;&gt;"",S2244,AH2243+900)</f>
        <v/>
      </c>
      <c r="AI2244">
        <f>IF(T2244&lt;&gt;"",T2244,AI2243)</f>
        <v/>
      </c>
      <c r="AJ2244">
        <f>IF(U2244&lt;&gt;"",U2244,AJ2243)</f>
        <v/>
      </c>
      <c r="AK2244">
        <f>IF(W2244&lt;&gt;"",W2244,"")</f>
        <v/>
      </c>
      <c r="AL2244" s="14">
        <f>IF(X2244&lt;&gt;"",X2244,"")</f>
        <v/>
      </c>
      <c r="AM2244" s="14">
        <f>IF(Y2244&lt;&gt;"",Y2244,"")</f>
        <v/>
      </c>
      <c r="AN2244" s="14">
        <f>IF(OR(AL2244="",AM2244=""),"",AL2244-AM2244)</f>
        <v/>
      </c>
      <c r="AO2244">
        <f>IF(AN2244="","",IF(AN2244&gt;0,"Bullish","Bearish"))</f>
        <v/>
      </c>
      <c r="AP2244">
        <f>IF(AO2244="",AP2243,AO2244)</f>
        <v/>
      </c>
      <c r="AQ2244" s="14">
        <f>IF(AB2244&lt;&gt;"",AB2244,"")</f>
        <v/>
      </c>
      <c r="AR2244" s="14">
        <f>IF(AD2244&lt;&gt;"",AD2244,"")</f>
        <v/>
      </c>
      <c r="AS2244">
        <f>IF(AS2243+1=13,1,AS2243+1)</f>
        <v/>
      </c>
      <c r="AT2244">
        <f>IFERROR(IF(SLOPE($AQ$2222:$AQ$2233,$AS$2222:$AS$2233)&gt;0,MIN(3,ABS(SLOPE($AQ$2222:$AQ$2233,$AS$2222:$AS$2233))),IF(SLOPE($AQ$2222:$AQ$2233,$AS$2222:$AS$2233)&lt;-0.5,-0.5,0)),0)</f>
        <v/>
      </c>
      <c r="AU2244">
        <f>IFERROR(IF(SLOPE($AR$2222:$AR$2233,$AS$2222:$AS$2233)&lt;0,MAX(-3,-ABS(SLOPE($AR$2222:$AR$2233,$AS$2222:$AS$2233))),IF(SLOPE($AR$2222:$AR$2233,$AS$2222:$AS$2233)&gt;0.5,0.5,0)),0)</f>
        <v/>
      </c>
      <c r="AV2244">
        <f>($AQ$2234+(AT2244*(AS2244-1)))</f>
        <v/>
      </c>
      <c r="AW2244">
        <f>($AR$2234+(AU2244*(AS2244-1)))</f>
        <v/>
      </c>
      <c r="AX2244">
        <f>IF(AT2244&gt;0,AV2244+AT2244,AV2244)</f>
        <v/>
      </c>
      <c r="AY2244">
        <f>IF(AU2244&lt;0,AW2244+AU2244,AW2244)</f>
        <v/>
      </c>
      <c r="BA2244" s="14">
        <f>IFERROR(AX2244-AQ2244,"")</f>
        <v/>
      </c>
      <c r="BB2244" s="14">
        <f>IFERROR(AY2244-AR2244,"")</f>
        <v/>
      </c>
      <c r="BD2244">
        <f>AH2244</f>
        <v/>
      </c>
      <c r="BE2244">
        <f>AI2244</f>
        <v/>
      </c>
      <c r="BF2244">
        <f>AJ2244</f>
        <v/>
      </c>
      <c r="BG2244" s="14">
        <f>L2244</f>
        <v/>
      </c>
      <c r="BH2244" s="14">
        <f>IF(X2244="","",X2244)</f>
        <v/>
      </c>
      <c r="BI2244" s="14">
        <f>IF(Y2244="","",Y2244)</f>
        <v/>
      </c>
      <c r="BJ2244">
        <f>Z2244</f>
        <v/>
      </c>
      <c r="BK2244">
        <f>AA2244</f>
        <v/>
      </c>
      <c r="BL2244">
        <f>IFERROR(AX2244,"")</f>
        <v/>
      </c>
      <c r="BM2244">
        <f>IFERROR(AY2244,"")</f>
        <v/>
      </c>
    </row>
    <row r="2245" ht="14.25" customHeight="1">
      <c r="A2245">
        <f>ALGLIB_SSA_XAUUSD!AA2245</f>
        <v/>
      </c>
      <c r="B2245">
        <f>IF($A2245="","",INDEX(ALGLIB_SSA_XAUUSD!$B$2:$B$2401,MATCH($A2245,ALGLIB_SSA_XAUUSD!$A$2:$A$2401,1)))</f>
        <v/>
      </c>
      <c r="C2245">
        <f>IF($A2245="","",INDEX(ALGLIB_SSA_XAUUSD!$C$2:$C$2401,MATCH($A2245,ALGLIB_SSA_XAUUSD!$A$2:$A$2401,1)))</f>
        <v/>
      </c>
      <c r="D2245" s="14">
        <f>IF($A2245="","",INT((ROW()-2)/12)+1)</f>
        <v/>
      </c>
      <c r="E2245" s="14">
        <f>IF(AND(E2246&lt;&gt;"",D2246=D2234+1),E2234+(E2246-E2234)*11/12,"")</f>
        <v/>
      </c>
      <c r="F2245" s="14">
        <f>IF(AND(F2246&lt;&gt;"",D2246=D2234+1),F2234+(F2246-F2234)*11/12,"")</f>
        <v/>
      </c>
      <c r="G2245" s="14">
        <f>IF(AND(G2246&lt;&gt;"",D2246=D2234+1),G2234+(G2246-G2234)*11/12,"")</f>
        <v/>
      </c>
      <c r="H2245" s="14">
        <f>IF(AND(H2246&lt;&gt;"",D2246=D2234+1),H2234+(H2246-H2234)*11/12,"")</f>
        <v/>
      </c>
      <c r="I2245" s="14">
        <f>IF(AND(L2246&lt;&gt;"",D2246=D2234+1),I2234+(I2246-I2234)*11/12,"")</f>
        <v/>
      </c>
      <c r="J2245">
        <f>_xlfn.XLOOKUP($A2245,ALGLIB_SSA_XAUUSD!$AA$2:$AA$2401,ALGLIB_SSA_XAUUSD!$P$2:$P$2401,"",0)</f>
        <v/>
      </c>
      <c r="K2245">
        <f>_xlfn.XLOOKUP($A2245,ALGLIB_SSA_XAUUSD!$AA$2:$AA$2401,ALGLIB_SSA_XAUUSD!$Q$2:$Q$2401,"",0)</f>
        <v/>
      </c>
      <c r="L2245">
        <f>_xlfn.XLOOKUP($A2245,ALGLIB_SSA_XAUUSD!$AA$2:$AA$2401,ALGLIB_SSA_XAUUSD!$R$2:$R$2401,"",0)</f>
        <v/>
      </c>
      <c r="M2245">
        <f>_xlfn.XLOOKUP($A2245,ALGLIB_SSA_XAUUSD!$AA$2:$AA$2401,ALGLIB_SSA_XAUUSD!$S$2:$S$2401,"",0)</f>
        <v/>
      </c>
      <c r="N2245">
        <f>_xlfn.XLOOKUP($A2245,ALGLIB_SSA_XAUUSD!$AA$2:$AA$2401,ALGLIB_SSA_XAUUSD!$T$2:$T$2401,"",0)</f>
        <v/>
      </c>
      <c r="O2245">
        <f>_xlfn.XLOOKUP($A2245,ALGLIB_SSA_XAUUSD!$AA$2:$AA$2401,ALGLIB_SSA_XAUUSD!$U$2:$U$2401,"",0)</f>
        <v/>
      </c>
      <c r="P2245">
        <f>_xlfn.XLOOKUP($A2245,ALGLIB_SSA_XAUUSD!$AA$2:$AA$2401,ALGLIB_SSA_XAUUSD!$V$2:$V$2401,"",0)</f>
        <v/>
      </c>
      <c r="S2245">
        <f>A2245</f>
        <v/>
      </c>
      <c r="T2245">
        <f>J2245</f>
        <v/>
      </c>
      <c r="U2245">
        <f>K2245</f>
        <v/>
      </c>
      <c r="V2245" s="14">
        <f>IF($A2245="","",MOD(ROW()-2,12)+1)</f>
        <v/>
      </c>
      <c r="W2245">
        <f>L2245</f>
        <v/>
      </c>
      <c r="X2245" s="14">
        <f>IF(F2245="","",F2245)</f>
        <v/>
      </c>
      <c r="Y2245" s="14">
        <f>IF(G2245="","",G2245)</f>
        <v/>
      </c>
      <c r="Z2245">
        <f>M2245</f>
        <v/>
      </c>
      <c r="AA2245">
        <f>N2245</f>
        <v/>
      </c>
      <c r="AB2245" s="14">
        <f>IF(H2245="","",H2245)</f>
        <v/>
      </c>
      <c r="AC2245">
        <f>O2245</f>
        <v/>
      </c>
      <c r="AD2245" s="14">
        <f>IF(I2245="","",I2245)</f>
        <v/>
      </c>
      <c r="AE2245">
        <f>P2245</f>
        <v/>
      </c>
      <c r="AH2245">
        <f>IF(S2245&lt;&gt;"",S2245,AH2244+900)</f>
        <v/>
      </c>
      <c r="AI2245">
        <f>IF(T2245&lt;&gt;"",T2245,AI2244)</f>
        <v/>
      </c>
      <c r="AJ2245">
        <f>IF(U2245&lt;&gt;"",U2245,AJ2244)</f>
        <v/>
      </c>
      <c r="AK2245">
        <f>IF(W2245&lt;&gt;"",W2245,"")</f>
        <v/>
      </c>
      <c r="AL2245" s="14">
        <f>IF(X2245&lt;&gt;"",X2245,"")</f>
        <v/>
      </c>
      <c r="AM2245" s="14">
        <f>IF(Y2245&lt;&gt;"",Y2245,"")</f>
        <v/>
      </c>
      <c r="AN2245" s="14">
        <f>IF(OR(AL2245="",AM2245=""),"",AL2245-AM2245)</f>
        <v/>
      </c>
      <c r="AO2245">
        <f>IF(AN2245="","",IF(AN2245&gt;0,"Bullish","Bearish"))</f>
        <v/>
      </c>
      <c r="AP2245">
        <f>IF(AO2245="",AP2244,AO2245)</f>
        <v/>
      </c>
      <c r="AQ2245" s="14">
        <f>IF(AB2245&lt;&gt;"",AB2245,"")</f>
        <v/>
      </c>
      <c r="AR2245" s="14">
        <f>IF(AD2245&lt;&gt;"",AD2245,"")</f>
        <v/>
      </c>
      <c r="AS2245">
        <f>IF(AS2244+1=13,1,AS2244+1)</f>
        <v/>
      </c>
      <c r="AT2245">
        <f>IFERROR(IF(SLOPE($AQ$2222:$AQ$2233,$AS$2222:$AS$2233)&gt;0,MIN(3,ABS(SLOPE($AQ$2222:$AQ$2233,$AS$2222:$AS$2233))),IF(SLOPE($AQ$2222:$AQ$2233,$AS$2222:$AS$2233)&lt;-0.5,-0.5,0)),0)</f>
        <v/>
      </c>
      <c r="AU2245">
        <f>IFERROR(IF(SLOPE($AR$2222:$AR$2233,$AS$2222:$AS$2233)&lt;0,MAX(-3,-ABS(SLOPE($AR$2222:$AR$2233,$AS$2222:$AS$2233))),IF(SLOPE($AR$2222:$AR$2233,$AS$2222:$AS$2233)&gt;0.5,0.5,0)),0)</f>
        <v/>
      </c>
      <c r="AV2245">
        <f>($AQ$2234+(AT2245*(AS2245-1)))</f>
        <v/>
      </c>
      <c r="AW2245">
        <f>($AR$2234+(AU2245*(AS2245-1)))</f>
        <v/>
      </c>
      <c r="AX2245">
        <f>IF(AT2245&gt;0,AV2245+AT2245,AV2245)</f>
        <v/>
      </c>
      <c r="AY2245">
        <f>IF(AU2245&lt;0,AW2245+AU2245,AW2245)</f>
        <v/>
      </c>
      <c r="BA2245" s="14">
        <f>IFERROR(AX2245-AQ2245,"")</f>
        <v/>
      </c>
      <c r="BB2245" s="14">
        <f>IFERROR(AY2245-AR2245,"")</f>
        <v/>
      </c>
      <c r="BD2245">
        <f>AH2245</f>
        <v/>
      </c>
      <c r="BE2245">
        <f>AI2245</f>
        <v/>
      </c>
      <c r="BF2245">
        <f>AJ2245</f>
        <v/>
      </c>
      <c r="BG2245" s="14">
        <f>L2245</f>
        <v/>
      </c>
      <c r="BH2245" s="14">
        <f>IF(X2245="","",X2245)</f>
        <v/>
      </c>
      <c r="BI2245" s="14">
        <f>IF(Y2245="","",Y2245)</f>
        <v/>
      </c>
      <c r="BJ2245">
        <f>Z2245</f>
        <v/>
      </c>
      <c r="BK2245">
        <f>AA2245</f>
        <v/>
      </c>
      <c r="BL2245">
        <f>IFERROR(AX2245,"")</f>
        <v/>
      </c>
      <c r="BM2245">
        <f>IFERROR(AY2245,"")</f>
        <v/>
      </c>
    </row>
    <row r="2246" ht="14.25" customHeight="1">
      <c r="A2246">
        <f>ALGLIB_SSA_XAUUSD!AA2246</f>
        <v/>
      </c>
      <c r="B2246">
        <f>IF($A2246="","",INDEX(ALGLIB_SSA_XAUUSD!$B$2:$B$2401,MATCH($A2246,ALGLIB_SSA_XAUUSD!$A$2:$A$2401,1)))</f>
        <v/>
      </c>
      <c r="C2246">
        <f>IF($A2246="","",INDEX(ALGLIB_SSA_XAUUSD!$C$2:$C$2401,MATCH($A2246,ALGLIB_SSA_XAUUSD!$A$2:$A$2401,1)))</f>
        <v/>
      </c>
      <c r="D2246" s="14">
        <f>IF($A2246="","",INT((ROW()-2)/12)+1)</f>
        <v/>
      </c>
      <c r="E2246" s="14">
        <f>IF($A2246="","",INDEX(ALGLIB_SSA_XAUUSD!$D$2:$D$2401,MATCH($A2246,ALGLIB_SSA_XAUUSD!$A$2:$A$2401,1)))</f>
        <v/>
      </c>
      <c r="F2246" s="14">
        <f>IF($A2246="","",INDEX(ALGLIB_SSA_XAUUSD!$E$2:$E$2401,MATCH($A2246,ALGLIB_SSA_XAUUSD!$A$2:$A$2401,1)))</f>
        <v/>
      </c>
      <c r="G2246" s="14">
        <f>IF($A2246="","",INDEX(ALGLIB_SSA_XAUUSD!$F$2:$F$2401,MATCH($A2246,ALGLIB_SSA_XAUUSD!$A$2:$A$2401,1)))</f>
        <v/>
      </c>
      <c r="H2246" s="14">
        <f>IF($A2246="","",INDEX(ALGLIB_SSA_XAUUSD!$G$2:$G$2401,MATCH($A2246,ALGLIB_SSA_XAUUSD!$A$2:$A$2401,1)))</f>
        <v/>
      </c>
      <c r="I2246" s="14">
        <f>IF($A2246="","",INDEX(ALGLIB_SSA_XAUUSD!$H$2:$H$2401,MATCH($A2246,ALGLIB_SSA_XAUUSD!$A$2:$A$2401,1)))</f>
        <v/>
      </c>
      <c r="J2246">
        <f>_xlfn.XLOOKUP($A2246,ALGLIB_SSA_XAUUSD!$AA$2:$AA$2401,ALGLIB_SSA_XAUUSD!$P$2:$P$2401,"",0)</f>
        <v/>
      </c>
      <c r="K2246">
        <f>_xlfn.XLOOKUP($A2246,ALGLIB_SSA_XAUUSD!$AA$2:$AA$2401,ALGLIB_SSA_XAUUSD!$Q$2:$Q$2401,"",0)</f>
        <v/>
      </c>
      <c r="L2246">
        <f>_xlfn.XLOOKUP($A2246,ALGLIB_SSA_XAUUSD!$AA$2:$AA$2401,ALGLIB_SSA_XAUUSD!$R$2:$R$2401,"",0)</f>
        <v/>
      </c>
      <c r="M2246">
        <f>_xlfn.XLOOKUP($A2246,ALGLIB_SSA_XAUUSD!$AA$2:$AA$2401,ALGLIB_SSA_XAUUSD!$S$2:$S$2401,"",0)</f>
        <v/>
      </c>
      <c r="N2246">
        <f>_xlfn.XLOOKUP($A2246,ALGLIB_SSA_XAUUSD!$AA$2:$AA$2401,ALGLIB_SSA_XAUUSD!$T$2:$T$2401,"",0)</f>
        <v/>
      </c>
      <c r="O2246">
        <f>_xlfn.XLOOKUP($A2246,ALGLIB_SSA_XAUUSD!$AA$2:$AA$2401,ALGLIB_SSA_XAUUSD!$U$2:$U$2401,"",0)</f>
        <v/>
      </c>
      <c r="P2246">
        <f>_xlfn.XLOOKUP($A2246,ALGLIB_SSA_XAUUSD!$AA$2:$AA$2401,ALGLIB_SSA_XAUUSD!$V$2:$V$2401,"",0)</f>
        <v/>
      </c>
      <c r="S2246">
        <f>A2246</f>
        <v/>
      </c>
      <c r="T2246">
        <f>J2246</f>
        <v/>
      </c>
      <c r="U2246">
        <f>K2246</f>
        <v/>
      </c>
      <c r="V2246" s="14">
        <f>IF($A2246="","",MOD(ROW()-2,12)+1)</f>
        <v/>
      </c>
      <c r="W2246">
        <f>L2246</f>
        <v/>
      </c>
      <c r="X2246" s="14">
        <f>IF(F2246="","",F2246)</f>
        <v/>
      </c>
      <c r="Y2246" s="14">
        <f>IF(G2246="","",G2246)</f>
        <v/>
      </c>
      <c r="Z2246">
        <f>M2246</f>
        <v/>
      </c>
      <c r="AA2246">
        <f>N2246</f>
        <v/>
      </c>
      <c r="AB2246" s="14">
        <f>IF(H2246="","",H2246)</f>
        <v/>
      </c>
      <c r="AC2246">
        <f>O2246</f>
        <v/>
      </c>
      <c r="AD2246" s="14">
        <f>IF(I2246="","",I2246)</f>
        <v/>
      </c>
      <c r="AE2246">
        <f>P2246</f>
        <v/>
      </c>
      <c r="AH2246">
        <f>IF(S2246&lt;&gt;"",S2246,AH2245+900)</f>
        <v/>
      </c>
      <c r="AI2246">
        <f>IF(T2246&lt;&gt;"",T2246,AI2245)</f>
        <v/>
      </c>
      <c r="AJ2246">
        <f>IF(U2246&lt;&gt;"",U2246,AJ2245)</f>
        <v/>
      </c>
      <c r="AK2246">
        <f>IF(W2246&lt;&gt;"",W2246,"")</f>
        <v/>
      </c>
      <c r="AL2246" s="14">
        <f>IF(X2246&lt;&gt;"",X2246,"")</f>
        <v/>
      </c>
      <c r="AM2246" s="14">
        <f>IF(Y2246&lt;&gt;"",Y2246,"")</f>
        <v/>
      </c>
      <c r="AN2246" s="14">
        <f>IF(OR(AL2246="",AM2246=""),"",AL2246-AM2246)</f>
        <v/>
      </c>
      <c r="AO2246">
        <f>IF(AN2246="","",IF(AN2246&gt;0,"Bullish","Bearish"))</f>
        <v/>
      </c>
      <c r="AP2246">
        <f>IF(AO2246="",AP2245,AO2246)</f>
        <v/>
      </c>
      <c r="AQ2246" s="14">
        <f>IF(AB2246&lt;&gt;"",AB2246,"")</f>
        <v/>
      </c>
      <c r="AR2246" s="14">
        <f>IF(AD2246&lt;&gt;"",AD2246,"")</f>
        <v/>
      </c>
      <c r="AS2246">
        <f>IF(AS2245+1=13,1,AS2245+1)</f>
        <v/>
      </c>
      <c r="AT2246">
        <f>IFERROR(IF(SLOPE($AQ$2234:$AQ$2245,$AS$2234:$AS$2245)&gt;0,MIN(3,ABS(SLOPE($AQ$2234:$AQ$2245,$AS$2234:$AS$2245))),IF(SLOPE($AQ$2234:$AQ$2245,$AS$2234:$AS$2245)&lt;-0.5,-0.5,0)),0)</f>
        <v/>
      </c>
      <c r="AU2246">
        <f>IFERROR(IF(SLOPE($AR$2234:$AR$2245,$AS$2234:$AS$2245)&lt;0,MAX(-3,-ABS(SLOPE($AR$2234:$AR$2245,$AS$2234:$AS$2245))),IF(SLOPE($AR$2234:$AR$2245,$AS$2234:$AS$2245)&gt;0.5,0.5,0)),0)</f>
        <v/>
      </c>
      <c r="AV2246">
        <f>($AQ$2246+(AT2246*(AS2246-1)))</f>
        <v/>
      </c>
      <c r="AW2246">
        <f>($AR$2246+(AU2246*(AS2246-1)))</f>
        <v/>
      </c>
      <c r="AX2246">
        <f>IF(AT2246&gt;0,AV2246+AT2246,AV2246)</f>
        <v/>
      </c>
      <c r="AY2246">
        <f>IF(AU2246&lt;0,AW2246+AU2246,AW2246)</f>
        <v/>
      </c>
      <c r="BA2246" s="14">
        <f>IFERROR(AX2246-AQ2246,"")</f>
        <v/>
      </c>
      <c r="BB2246" s="14">
        <f>IFERROR(AY2246-AR2246,"")</f>
        <v/>
      </c>
      <c r="BD2246">
        <f>AH2246</f>
        <v/>
      </c>
      <c r="BE2246">
        <f>AI2246</f>
        <v/>
      </c>
      <c r="BF2246">
        <f>AJ2246</f>
        <v/>
      </c>
      <c r="BG2246" s="14">
        <f>L2246</f>
        <v/>
      </c>
      <c r="BH2246" s="14">
        <f>IF(X2246="","",X2246)</f>
        <v/>
      </c>
      <c r="BI2246" s="14">
        <f>IF(Y2246="","",Y2246)</f>
        <v/>
      </c>
      <c r="BJ2246">
        <f>Z2246</f>
        <v/>
      </c>
      <c r="BK2246">
        <f>AA2246</f>
        <v/>
      </c>
      <c r="BL2246">
        <f>IFERROR(AX2246,"")</f>
        <v/>
      </c>
      <c r="BM2246">
        <f>IFERROR(AY2246,"")</f>
        <v/>
      </c>
    </row>
    <row r="2247" ht="14.25" customHeight="1">
      <c r="A2247">
        <f>ALGLIB_SSA_XAUUSD!AA2247</f>
        <v/>
      </c>
      <c r="B2247">
        <f>IF($A2247="","",INDEX(ALGLIB_SSA_XAUUSD!$B$2:$B$2401,MATCH($A2247,ALGLIB_SSA_XAUUSD!$A$2:$A$2401,1)))</f>
        <v/>
      </c>
      <c r="C2247">
        <f>IF($A2247="","",INDEX(ALGLIB_SSA_XAUUSD!$C$2:$C$2401,MATCH($A2247,ALGLIB_SSA_XAUUSD!$A$2:$A$2401,1)))</f>
        <v/>
      </c>
      <c r="D2247" s="14">
        <f>IF($A2247="","",INT((ROW()-2)/12)+1)</f>
        <v/>
      </c>
      <c r="E2247" s="14">
        <f>IF(AND(E2258&lt;&gt;"",D2258=D2246+1),E2246+(E2258-E2246)*1/12,"")</f>
        <v/>
      </c>
      <c r="F2247" s="14">
        <f>IF(AND(F2258&lt;&gt;"",D2258=D2246+1),F2246+(F2258-F2246)*1/12,"")</f>
        <v/>
      </c>
      <c r="G2247" s="14">
        <f>IF(AND(G2258&lt;&gt;"",D2258=D2246+1),G2246+(G2258-G2246)*1/12,"")</f>
        <v/>
      </c>
      <c r="H2247" s="14">
        <f>IF(AND(H2258&lt;&gt;"",D2258=D2246+1),H2246+(H2258-H2246)*1/12,"")</f>
        <v/>
      </c>
      <c r="I2247" s="14">
        <f>IF(AND(L2258&lt;&gt;"",D2258=D2246+1),I2246+(I2258-I2246)*1/12,"")</f>
        <v/>
      </c>
      <c r="J2247">
        <f>_xlfn.XLOOKUP($A2247,ALGLIB_SSA_XAUUSD!$AA$2:$AA$2401,ALGLIB_SSA_XAUUSD!$P$2:$P$2401,"",0)</f>
        <v/>
      </c>
      <c r="K2247">
        <f>_xlfn.XLOOKUP($A2247,ALGLIB_SSA_XAUUSD!$AA$2:$AA$2401,ALGLIB_SSA_XAUUSD!$Q$2:$Q$2401,"",0)</f>
        <v/>
      </c>
      <c r="L2247">
        <f>_xlfn.XLOOKUP($A2247,ALGLIB_SSA_XAUUSD!$AA$2:$AA$2401,ALGLIB_SSA_XAUUSD!$R$2:$R$2401,"",0)</f>
        <v/>
      </c>
      <c r="M2247">
        <f>_xlfn.XLOOKUP($A2247,ALGLIB_SSA_XAUUSD!$AA$2:$AA$2401,ALGLIB_SSA_XAUUSD!$S$2:$S$2401,"",0)</f>
        <v/>
      </c>
      <c r="N2247">
        <f>_xlfn.XLOOKUP($A2247,ALGLIB_SSA_XAUUSD!$AA$2:$AA$2401,ALGLIB_SSA_XAUUSD!$T$2:$T$2401,"",0)</f>
        <v/>
      </c>
      <c r="O2247">
        <f>_xlfn.XLOOKUP($A2247,ALGLIB_SSA_XAUUSD!$AA$2:$AA$2401,ALGLIB_SSA_XAUUSD!$U$2:$U$2401,"",0)</f>
        <v/>
      </c>
      <c r="P2247">
        <f>_xlfn.XLOOKUP($A2247,ALGLIB_SSA_XAUUSD!$AA$2:$AA$2401,ALGLIB_SSA_XAUUSD!$V$2:$V$2401,"",0)</f>
        <v/>
      </c>
      <c r="S2247">
        <f>A2247</f>
        <v/>
      </c>
      <c r="T2247">
        <f>J2247</f>
        <v/>
      </c>
      <c r="U2247">
        <f>K2247</f>
        <v/>
      </c>
      <c r="V2247" s="14">
        <f>IF($A2247="","",MOD(ROW()-2,12)+1)</f>
        <v/>
      </c>
      <c r="W2247">
        <f>L2247</f>
        <v/>
      </c>
      <c r="X2247" s="14">
        <f>IF(F2247="","",F2247)</f>
        <v/>
      </c>
      <c r="Y2247" s="14">
        <f>IF(G2247="","",G2247)</f>
        <v/>
      </c>
      <c r="Z2247">
        <f>M2247</f>
        <v/>
      </c>
      <c r="AA2247">
        <f>N2247</f>
        <v/>
      </c>
      <c r="AB2247" s="14">
        <f>IF(H2247="","",H2247)</f>
        <v/>
      </c>
      <c r="AC2247">
        <f>O2247</f>
        <v/>
      </c>
      <c r="AD2247" s="14">
        <f>IF(I2247="","",I2247)</f>
        <v/>
      </c>
      <c r="AE2247">
        <f>P2247</f>
        <v/>
      </c>
      <c r="AH2247">
        <f>IF(S2247&lt;&gt;"",S2247,AH2246+900)</f>
        <v/>
      </c>
      <c r="AI2247">
        <f>IF(T2247&lt;&gt;"",T2247,AI2246)</f>
        <v/>
      </c>
      <c r="AJ2247">
        <f>IF(U2247&lt;&gt;"",U2247,AJ2246)</f>
        <v/>
      </c>
      <c r="AK2247">
        <f>IF(W2247&lt;&gt;"",W2247,"")</f>
        <v/>
      </c>
      <c r="AL2247" s="14">
        <f>IF(X2247&lt;&gt;"",X2247,"")</f>
        <v/>
      </c>
      <c r="AM2247" s="14">
        <f>IF(Y2247&lt;&gt;"",Y2247,"")</f>
        <v/>
      </c>
      <c r="AN2247" s="14">
        <f>IF(OR(AL2247="",AM2247=""),"",AL2247-AM2247)</f>
        <v/>
      </c>
      <c r="AO2247">
        <f>IF(AN2247="","",IF(AN2247&gt;0,"Bullish","Bearish"))</f>
        <v/>
      </c>
      <c r="AP2247">
        <f>IF(AO2247="",AP2246,AO2247)</f>
        <v/>
      </c>
      <c r="AQ2247" s="14">
        <f>IF(AB2247&lt;&gt;"",AB2247,"")</f>
        <v/>
      </c>
      <c r="AR2247" s="14">
        <f>IF(AD2247&lt;&gt;"",AD2247,"")</f>
        <v/>
      </c>
      <c r="AS2247">
        <f>IF(AS2246+1=13,1,AS2246+1)</f>
        <v/>
      </c>
      <c r="AT2247">
        <f>IFERROR(IF(SLOPE($AQ$2234:$AQ$2245,$AS$2234:$AS$2245)&gt;0,MIN(3,ABS(SLOPE($AQ$2234:$AQ$2245,$AS$2234:$AS$2245))),IF(SLOPE($AQ$2234:$AQ$2245,$AS$2234:$AS$2245)&lt;-0.5,-0.5,0)),0)</f>
        <v/>
      </c>
      <c r="AU2247">
        <f>IFERROR(IF(SLOPE($AR$2234:$AR$2245,$AS$2234:$AS$2245)&lt;0,MAX(-3,-ABS(SLOPE($AR$2234:$AR$2245,$AS$2234:$AS$2245))),IF(SLOPE($AR$2234:$AR$2245,$AS$2234:$AS$2245)&gt;0.5,0.5,0)),0)</f>
        <v/>
      </c>
      <c r="AV2247">
        <f>($AQ$2246+(AT2247*(AS2247-1)))</f>
        <v/>
      </c>
      <c r="AW2247">
        <f>($AR$2246+(AU2247*(AS2247-1)))</f>
        <v/>
      </c>
      <c r="AX2247">
        <f>IF(AT2247&gt;0,AV2247+AT2247,AV2247)</f>
        <v/>
      </c>
      <c r="AY2247">
        <f>IF(AU2247&lt;0,AW2247+AU2247,AW2247)</f>
        <v/>
      </c>
      <c r="BA2247" s="14">
        <f>IFERROR(AX2247-AQ2247,"")</f>
        <v/>
      </c>
      <c r="BB2247" s="14">
        <f>IFERROR(AY2247-AR2247,"")</f>
        <v/>
      </c>
      <c r="BD2247">
        <f>AH2247</f>
        <v/>
      </c>
      <c r="BE2247">
        <f>AI2247</f>
        <v/>
      </c>
      <c r="BF2247">
        <f>AJ2247</f>
        <v/>
      </c>
      <c r="BG2247" s="14">
        <f>L2247</f>
        <v/>
      </c>
      <c r="BH2247" s="14">
        <f>IF(X2247="","",X2247)</f>
        <v/>
      </c>
      <c r="BI2247" s="14">
        <f>IF(Y2247="","",Y2247)</f>
        <v/>
      </c>
      <c r="BJ2247">
        <f>Z2247</f>
        <v/>
      </c>
      <c r="BK2247">
        <f>AA2247</f>
        <v/>
      </c>
      <c r="BL2247">
        <f>IFERROR(AX2247,"")</f>
        <v/>
      </c>
      <c r="BM2247">
        <f>IFERROR(AY2247,"")</f>
        <v/>
      </c>
    </row>
    <row r="2248" ht="14.25" customHeight="1">
      <c r="A2248">
        <f>ALGLIB_SSA_XAUUSD!AA2248</f>
        <v/>
      </c>
      <c r="B2248">
        <f>IF($A2248="","",INDEX(ALGLIB_SSA_XAUUSD!$B$2:$B$2401,MATCH($A2248,ALGLIB_SSA_XAUUSD!$A$2:$A$2401,1)))</f>
        <v/>
      </c>
      <c r="C2248">
        <f>IF($A2248="","",INDEX(ALGLIB_SSA_XAUUSD!$C$2:$C$2401,MATCH($A2248,ALGLIB_SSA_XAUUSD!$A$2:$A$2401,1)))</f>
        <v/>
      </c>
      <c r="D2248" s="14">
        <f>IF($A2248="","",INT((ROW()-2)/12)+1)</f>
        <v/>
      </c>
      <c r="E2248" s="14">
        <f>IF(AND(E2258&lt;&gt;"",D2258=D2246+1),E2246+(E2258-E2246)*2/12,"")</f>
        <v/>
      </c>
      <c r="F2248" s="14">
        <f>IF(AND(F2258&lt;&gt;"",D2258=D2246+1),F2246+(F2258-F2246)*2/12,"")</f>
        <v/>
      </c>
      <c r="G2248" s="14">
        <f>IF(AND(G2258&lt;&gt;"",D2258=D2246+1),G2246+(G2258-G2246)*2/12,"")</f>
        <v/>
      </c>
      <c r="H2248" s="14">
        <f>IF(AND(H2258&lt;&gt;"",D2258=D2246+1),H2246+(H2258-H2246)*2/12,"")</f>
        <v/>
      </c>
      <c r="I2248" s="14">
        <f>IF(AND(L2258&lt;&gt;"",D2258=D2246+1),I2246+(I2258-I2246)*2/12,"")</f>
        <v/>
      </c>
      <c r="J2248">
        <f>_xlfn.XLOOKUP($A2248,ALGLIB_SSA_XAUUSD!$AA$2:$AA$2401,ALGLIB_SSA_XAUUSD!$P$2:$P$2401,"",0)</f>
        <v/>
      </c>
      <c r="K2248">
        <f>_xlfn.XLOOKUP($A2248,ALGLIB_SSA_XAUUSD!$AA$2:$AA$2401,ALGLIB_SSA_XAUUSD!$Q$2:$Q$2401,"",0)</f>
        <v/>
      </c>
      <c r="L2248">
        <f>_xlfn.XLOOKUP($A2248,ALGLIB_SSA_XAUUSD!$AA$2:$AA$2401,ALGLIB_SSA_XAUUSD!$R$2:$R$2401,"",0)</f>
        <v/>
      </c>
      <c r="M2248">
        <f>_xlfn.XLOOKUP($A2248,ALGLIB_SSA_XAUUSD!$AA$2:$AA$2401,ALGLIB_SSA_XAUUSD!$S$2:$S$2401,"",0)</f>
        <v/>
      </c>
      <c r="N2248">
        <f>_xlfn.XLOOKUP($A2248,ALGLIB_SSA_XAUUSD!$AA$2:$AA$2401,ALGLIB_SSA_XAUUSD!$T$2:$T$2401,"",0)</f>
        <v/>
      </c>
      <c r="O2248">
        <f>_xlfn.XLOOKUP($A2248,ALGLIB_SSA_XAUUSD!$AA$2:$AA$2401,ALGLIB_SSA_XAUUSD!$U$2:$U$2401,"",0)</f>
        <v/>
      </c>
      <c r="P2248">
        <f>_xlfn.XLOOKUP($A2248,ALGLIB_SSA_XAUUSD!$AA$2:$AA$2401,ALGLIB_SSA_XAUUSD!$V$2:$V$2401,"",0)</f>
        <v/>
      </c>
      <c r="S2248">
        <f>A2248</f>
        <v/>
      </c>
      <c r="T2248">
        <f>J2248</f>
        <v/>
      </c>
      <c r="U2248">
        <f>K2248</f>
        <v/>
      </c>
      <c r="V2248" s="14">
        <f>IF($A2248="","",MOD(ROW()-2,12)+1)</f>
        <v/>
      </c>
      <c r="W2248">
        <f>L2248</f>
        <v/>
      </c>
      <c r="X2248" s="14">
        <f>IF(F2248="","",F2248)</f>
        <v/>
      </c>
      <c r="Y2248" s="14">
        <f>IF(G2248="","",G2248)</f>
        <v/>
      </c>
      <c r="Z2248">
        <f>M2248</f>
        <v/>
      </c>
      <c r="AA2248">
        <f>N2248</f>
        <v/>
      </c>
      <c r="AB2248" s="14">
        <f>IF(H2248="","",H2248)</f>
        <v/>
      </c>
      <c r="AC2248">
        <f>O2248</f>
        <v/>
      </c>
      <c r="AD2248" s="14">
        <f>IF(I2248="","",I2248)</f>
        <v/>
      </c>
      <c r="AE2248">
        <f>P2248</f>
        <v/>
      </c>
      <c r="AH2248">
        <f>IF(S2248&lt;&gt;"",S2248,AH2247+900)</f>
        <v/>
      </c>
      <c r="AI2248">
        <f>IF(T2248&lt;&gt;"",T2248,AI2247)</f>
        <v/>
      </c>
      <c r="AJ2248">
        <f>IF(U2248&lt;&gt;"",U2248,AJ2247)</f>
        <v/>
      </c>
      <c r="AK2248">
        <f>IF(W2248&lt;&gt;"",W2248,"")</f>
        <v/>
      </c>
      <c r="AL2248" s="14">
        <f>IF(X2248&lt;&gt;"",X2248,"")</f>
        <v/>
      </c>
      <c r="AM2248" s="14">
        <f>IF(Y2248&lt;&gt;"",Y2248,"")</f>
        <v/>
      </c>
      <c r="AN2248" s="14">
        <f>IF(OR(AL2248="",AM2248=""),"",AL2248-AM2248)</f>
        <v/>
      </c>
      <c r="AO2248">
        <f>IF(AN2248="","",IF(AN2248&gt;0,"Bullish","Bearish"))</f>
        <v/>
      </c>
      <c r="AP2248">
        <f>IF(AO2248="",AP2247,AO2248)</f>
        <v/>
      </c>
      <c r="AQ2248" s="14">
        <f>IF(AB2248&lt;&gt;"",AB2248,"")</f>
        <v/>
      </c>
      <c r="AR2248" s="14">
        <f>IF(AD2248&lt;&gt;"",AD2248,"")</f>
        <v/>
      </c>
      <c r="AS2248">
        <f>IF(AS2247+1=13,1,AS2247+1)</f>
        <v/>
      </c>
      <c r="AT2248">
        <f>IFERROR(IF(SLOPE($AQ$2234:$AQ$2245,$AS$2234:$AS$2245)&gt;0,MIN(3,ABS(SLOPE($AQ$2234:$AQ$2245,$AS$2234:$AS$2245))),IF(SLOPE($AQ$2234:$AQ$2245,$AS$2234:$AS$2245)&lt;-0.5,-0.5,0)),0)</f>
        <v/>
      </c>
      <c r="AU2248">
        <f>IFERROR(IF(SLOPE($AR$2234:$AR$2245,$AS$2234:$AS$2245)&lt;0,MAX(-3,-ABS(SLOPE($AR$2234:$AR$2245,$AS$2234:$AS$2245))),IF(SLOPE($AR$2234:$AR$2245,$AS$2234:$AS$2245)&gt;0.5,0.5,0)),0)</f>
        <v/>
      </c>
      <c r="AV2248">
        <f>($AQ$2246+(AT2248*(AS2248-1)))</f>
        <v/>
      </c>
      <c r="AW2248">
        <f>($AR$2246+(AU2248*(AS2248-1)))</f>
        <v/>
      </c>
      <c r="AX2248">
        <f>IF(AT2248&gt;0,AV2248+AT2248,AV2248)</f>
        <v/>
      </c>
      <c r="AY2248">
        <f>IF(AU2248&lt;0,AW2248+AU2248,AW2248)</f>
        <v/>
      </c>
      <c r="BA2248" s="14">
        <f>IFERROR(AX2248-AQ2248,"")</f>
        <v/>
      </c>
      <c r="BB2248" s="14">
        <f>IFERROR(AY2248-AR2248,"")</f>
        <v/>
      </c>
      <c r="BD2248">
        <f>AH2248</f>
        <v/>
      </c>
      <c r="BE2248">
        <f>AI2248</f>
        <v/>
      </c>
      <c r="BF2248">
        <f>AJ2248</f>
        <v/>
      </c>
      <c r="BG2248" s="14">
        <f>L2248</f>
        <v/>
      </c>
      <c r="BH2248" s="14">
        <f>IF(X2248="","",X2248)</f>
        <v/>
      </c>
      <c r="BI2248" s="14">
        <f>IF(Y2248="","",Y2248)</f>
        <v/>
      </c>
      <c r="BJ2248">
        <f>Z2248</f>
        <v/>
      </c>
      <c r="BK2248">
        <f>AA2248</f>
        <v/>
      </c>
      <c r="BL2248">
        <f>IFERROR(AX2248,"")</f>
        <v/>
      </c>
      <c r="BM2248">
        <f>IFERROR(AY2248,"")</f>
        <v/>
      </c>
    </row>
    <row r="2249" ht="14.25" customHeight="1">
      <c r="A2249">
        <f>ALGLIB_SSA_XAUUSD!AA2249</f>
        <v/>
      </c>
      <c r="B2249">
        <f>IF($A2249="","",INDEX(ALGLIB_SSA_XAUUSD!$B$2:$B$2401,MATCH($A2249,ALGLIB_SSA_XAUUSD!$A$2:$A$2401,1)))</f>
        <v/>
      </c>
      <c r="C2249">
        <f>IF($A2249="","",INDEX(ALGLIB_SSA_XAUUSD!$C$2:$C$2401,MATCH($A2249,ALGLIB_SSA_XAUUSD!$A$2:$A$2401,1)))</f>
        <v/>
      </c>
      <c r="D2249" s="14">
        <f>IF($A2249="","",INT((ROW()-2)/12)+1)</f>
        <v/>
      </c>
      <c r="E2249" s="14">
        <f>IF(AND(E2258&lt;&gt;"",D2258=D2246+1),E2246+(E2258-E2246)*3/12,"")</f>
        <v/>
      </c>
      <c r="F2249" s="14">
        <f>IF(AND(F2258&lt;&gt;"",D2258=D2246+1),F2246+(F2258-F2246)*3/12,"")</f>
        <v/>
      </c>
      <c r="G2249" s="14">
        <f>IF(AND(G2258&lt;&gt;"",D2258=D2246+1),G2246+(G2258-G2246)*3/12,"")</f>
        <v/>
      </c>
      <c r="H2249" s="14">
        <f>IF(AND(H2258&lt;&gt;"",D2258=D2246+1),H2246+(H2258-H2246)*3/12,"")</f>
        <v/>
      </c>
      <c r="I2249" s="14">
        <f>IF(AND(L2258&lt;&gt;"",D2258=D2246+1),I2246+(I2258-I2246)*3/12,"")</f>
        <v/>
      </c>
      <c r="J2249">
        <f>_xlfn.XLOOKUP($A2249,ALGLIB_SSA_XAUUSD!$AA$2:$AA$2401,ALGLIB_SSA_XAUUSD!$P$2:$P$2401,"",0)</f>
        <v/>
      </c>
      <c r="K2249">
        <f>_xlfn.XLOOKUP($A2249,ALGLIB_SSA_XAUUSD!$AA$2:$AA$2401,ALGLIB_SSA_XAUUSD!$Q$2:$Q$2401,"",0)</f>
        <v/>
      </c>
      <c r="L2249">
        <f>_xlfn.XLOOKUP($A2249,ALGLIB_SSA_XAUUSD!$AA$2:$AA$2401,ALGLIB_SSA_XAUUSD!$R$2:$R$2401,"",0)</f>
        <v/>
      </c>
      <c r="M2249">
        <f>_xlfn.XLOOKUP($A2249,ALGLIB_SSA_XAUUSD!$AA$2:$AA$2401,ALGLIB_SSA_XAUUSD!$S$2:$S$2401,"",0)</f>
        <v/>
      </c>
      <c r="N2249">
        <f>_xlfn.XLOOKUP($A2249,ALGLIB_SSA_XAUUSD!$AA$2:$AA$2401,ALGLIB_SSA_XAUUSD!$T$2:$T$2401,"",0)</f>
        <v/>
      </c>
      <c r="O2249">
        <f>_xlfn.XLOOKUP($A2249,ALGLIB_SSA_XAUUSD!$AA$2:$AA$2401,ALGLIB_SSA_XAUUSD!$U$2:$U$2401,"",0)</f>
        <v/>
      </c>
      <c r="P2249">
        <f>_xlfn.XLOOKUP($A2249,ALGLIB_SSA_XAUUSD!$AA$2:$AA$2401,ALGLIB_SSA_XAUUSD!$V$2:$V$2401,"",0)</f>
        <v/>
      </c>
      <c r="S2249">
        <f>A2249</f>
        <v/>
      </c>
      <c r="T2249">
        <f>J2249</f>
        <v/>
      </c>
      <c r="U2249">
        <f>K2249</f>
        <v/>
      </c>
      <c r="V2249" s="14">
        <f>IF($A2249="","",MOD(ROW()-2,12)+1)</f>
        <v/>
      </c>
      <c r="W2249">
        <f>L2249</f>
        <v/>
      </c>
      <c r="X2249" s="14">
        <f>IF(F2249="","",F2249)</f>
        <v/>
      </c>
      <c r="Y2249" s="14">
        <f>IF(G2249="","",G2249)</f>
        <v/>
      </c>
      <c r="Z2249">
        <f>M2249</f>
        <v/>
      </c>
      <c r="AA2249">
        <f>N2249</f>
        <v/>
      </c>
      <c r="AB2249" s="14">
        <f>IF(H2249="","",H2249)</f>
        <v/>
      </c>
      <c r="AC2249">
        <f>O2249</f>
        <v/>
      </c>
      <c r="AD2249" s="14">
        <f>IF(I2249="","",I2249)</f>
        <v/>
      </c>
      <c r="AE2249">
        <f>P2249</f>
        <v/>
      </c>
      <c r="AH2249">
        <f>IF(S2249&lt;&gt;"",S2249,AH2248+900)</f>
        <v/>
      </c>
      <c r="AI2249">
        <f>IF(T2249&lt;&gt;"",T2249,AI2248)</f>
        <v/>
      </c>
      <c r="AJ2249">
        <f>IF(U2249&lt;&gt;"",U2249,AJ2248)</f>
        <v/>
      </c>
      <c r="AK2249">
        <f>IF(W2249&lt;&gt;"",W2249,"")</f>
        <v/>
      </c>
      <c r="AL2249" s="14">
        <f>IF(X2249&lt;&gt;"",X2249,"")</f>
        <v/>
      </c>
      <c r="AM2249" s="14">
        <f>IF(Y2249&lt;&gt;"",Y2249,"")</f>
        <v/>
      </c>
      <c r="AN2249" s="14">
        <f>IF(OR(AL2249="",AM2249=""),"",AL2249-AM2249)</f>
        <v/>
      </c>
      <c r="AO2249">
        <f>IF(AN2249="","",IF(AN2249&gt;0,"Bullish","Bearish"))</f>
        <v/>
      </c>
      <c r="AP2249">
        <f>IF(AO2249="",AP2248,AO2249)</f>
        <v/>
      </c>
      <c r="AQ2249" s="14">
        <f>IF(AB2249&lt;&gt;"",AB2249,"")</f>
        <v/>
      </c>
      <c r="AR2249" s="14">
        <f>IF(AD2249&lt;&gt;"",AD2249,"")</f>
        <v/>
      </c>
      <c r="AS2249">
        <f>IF(AS2248+1=13,1,AS2248+1)</f>
        <v/>
      </c>
      <c r="AT2249">
        <f>IFERROR(IF(SLOPE($AQ$2234:$AQ$2245,$AS$2234:$AS$2245)&gt;0,MIN(3,ABS(SLOPE($AQ$2234:$AQ$2245,$AS$2234:$AS$2245))),IF(SLOPE($AQ$2234:$AQ$2245,$AS$2234:$AS$2245)&lt;-0.5,-0.5,0)),0)</f>
        <v/>
      </c>
      <c r="AU2249">
        <f>IFERROR(IF(SLOPE($AR$2234:$AR$2245,$AS$2234:$AS$2245)&lt;0,MAX(-3,-ABS(SLOPE($AR$2234:$AR$2245,$AS$2234:$AS$2245))),IF(SLOPE($AR$2234:$AR$2245,$AS$2234:$AS$2245)&gt;0.5,0.5,0)),0)</f>
        <v/>
      </c>
      <c r="AV2249">
        <f>($AQ$2246+(AT2249*(AS2249-1)))</f>
        <v/>
      </c>
      <c r="AW2249">
        <f>($AR$2246+(AU2249*(AS2249-1)))</f>
        <v/>
      </c>
      <c r="AX2249">
        <f>IF(AT2249&gt;0,AV2249+AT2249,AV2249)</f>
        <v/>
      </c>
      <c r="AY2249">
        <f>IF(AU2249&lt;0,AW2249+AU2249,AW2249)</f>
        <v/>
      </c>
      <c r="BA2249" s="14">
        <f>IFERROR(AX2249-AQ2249,"")</f>
        <v/>
      </c>
      <c r="BB2249" s="14">
        <f>IFERROR(AY2249-AR2249,"")</f>
        <v/>
      </c>
      <c r="BD2249">
        <f>AH2249</f>
        <v/>
      </c>
      <c r="BE2249">
        <f>AI2249</f>
        <v/>
      </c>
      <c r="BF2249">
        <f>AJ2249</f>
        <v/>
      </c>
      <c r="BG2249" s="14">
        <f>L2249</f>
        <v/>
      </c>
      <c r="BH2249" s="14">
        <f>IF(X2249="","",X2249)</f>
        <v/>
      </c>
      <c r="BI2249" s="14">
        <f>IF(Y2249="","",Y2249)</f>
        <v/>
      </c>
      <c r="BJ2249">
        <f>Z2249</f>
        <v/>
      </c>
      <c r="BK2249">
        <f>AA2249</f>
        <v/>
      </c>
      <c r="BL2249">
        <f>IFERROR(AX2249,"")</f>
        <v/>
      </c>
      <c r="BM2249">
        <f>IFERROR(AY2249,"")</f>
        <v/>
      </c>
    </row>
    <row r="2250" ht="14.25" customHeight="1">
      <c r="A2250">
        <f>ALGLIB_SSA_XAUUSD!AA2250</f>
        <v/>
      </c>
      <c r="B2250">
        <f>IF($A2250="","",INDEX(ALGLIB_SSA_XAUUSD!$B$2:$B$2401,MATCH($A2250,ALGLIB_SSA_XAUUSD!$A$2:$A$2401,1)))</f>
        <v/>
      </c>
      <c r="C2250">
        <f>IF($A2250="","",INDEX(ALGLIB_SSA_XAUUSD!$C$2:$C$2401,MATCH($A2250,ALGLIB_SSA_XAUUSD!$A$2:$A$2401,1)))</f>
        <v/>
      </c>
      <c r="D2250" s="14">
        <f>IF($A2250="","",INT((ROW()-2)/12)+1)</f>
        <v/>
      </c>
      <c r="E2250" s="14">
        <f>IF(AND(E2258&lt;&gt;"",D2258=D2246+1),E2246+(E2258-E2246)*4/12,"")</f>
        <v/>
      </c>
      <c r="F2250" s="14">
        <f>IF(AND(F2258&lt;&gt;"",D2258=D2246+1),F2246+(F2258-F2246)*4/12,"")</f>
        <v/>
      </c>
      <c r="G2250" s="14">
        <f>IF(AND(G2258&lt;&gt;"",D2258=D2246+1),G2246+(G2258-G2246)*4/12,"")</f>
        <v/>
      </c>
      <c r="H2250" s="14">
        <f>IF(AND(H2258&lt;&gt;"",D2258=D2246+1),H2246+(H2258-H2246)*4/12,"")</f>
        <v/>
      </c>
      <c r="I2250" s="14">
        <f>IF(AND(L2258&lt;&gt;"",D2258=D2246+1),I2246+(I2258-I2246)*4/12,"")</f>
        <v/>
      </c>
      <c r="J2250">
        <f>_xlfn.XLOOKUP($A2250,ALGLIB_SSA_XAUUSD!$AA$2:$AA$2401,ALGLIB_SSA_XAUUSD!$P$2:$P$2401,"",0)</f>
        <v/>
      </c>
      <c r="K2250">
        <f>_xlfn.XLOOKUP($A2250,ALGLIB_SSA_XAUUSD!$AA$2:$AA$2401,ALGLIB_SSA_XAUUSD!$Q$2:$Q$2401,"",0)</f>
        <v/>
      </c>
      <c r="L2250">
        <f>_xlfn.XLOOKUP($A2250,ALGLIB_SSA_XAUUSD!$AA$2:$AA$2401,ALGLIB_SSA_XAUUSD!$R$2:$R$2401,"",0)</f>
        <v/>
      </c>
      <c r="M2250">
        <f>_xlfn.XLOOKUP($A2250,ALGLIB_SSA_XAUUSD!$AA$2:$AA$2401,ALGLIB_SSA_XAUUSD!$S$2:$S$2401,"",0)</f>
        <v/>
      </c>
      <c r="N2250">
        <f>_xlfn.XLOOKUP($A2250,ALGLIB_SSA_XAUUSD!$AA$2:$AA$2401,ALGLIB_SSA_XAUUSD!$T$2:$T$2401,"",0)</f>
        <v/>
      </c>
      <c r="O2250">
        <f>_xlfn.XLOOKUP($A2250,ALGLIB_SSA_XAUUSD!$AA$2:$AA$2401,ALGLIB_SSA_XAUUSD!$U$2:$U$2401,"",0)</f>
        <v/>
      </c>
      <c r="P2250">
        <f>_xlfn.XLOOKUP($A2250,ALGLIB_SSA_XAUUSD!$AA$2:$AA$2401,ALGLIB_SSA_XAUUSD!$V$2:$V$2401,"",0)</f>
        <v/>
      </c>
      <c r="S2250">
        <f>A2250</f>
        <v/>
      </c>
      <c r="T2250">
        <f>J2250</f>
        <v/>
      </c>
      <c r="U2250">
        <f>K2250</f>
        <v/>
      </c>
      <c r="V2250" s="14">
        <f>IF($A2250="","",MOD(ROW()-2,12)+1)</f>
        <v/>
      </c>
      <c r="W2250">
        <f>L2250</f>
        <v/>
      </c>
      <c r="X2250" s="14">
        <f>IF(F2250="","",F2250)</f>
        <v/>
      </c>
      <c r="Y2250" s="14">
        <f>IF(G2250="","",G2250)</f>
        <v/>
      </c>
      <c r="Z2250">
        <f>M2250</f>
        <v/>
      </c>
      <c r="AA2250">
        <f>N2250</f>
        <v/>
      </c>
      <c r="AB2250" s="14">
        <f>IF(H2250="","",H2250)</f>
        <v/>
      </c>
      <c r="AC2250">
        <f>O2250</f>
        <v/>
      </c>
      <c r="AD2250" s="14">
        <f>IF(I2250="","",I2250)</f>
        <v/>
      </c>
      <c r="AE2250">
        <f>P2250</f>
        <v/>
      </c>
      <c r="AH2250">
        <f>IF(S2250&lt;&gt;"",S2250,AH2249+900)</f>
        <v/>
      </c>
      <c r="AI2250">
        <f>IF(T2250&lt;&gt;"",T2250,AI2249)</f>
        <v/>
      </c>
      <c r="AJ2250">
        <f>IF(U2250&lt;&gt;"",U2250,AJ2249)</f>
        <v/>
      </c>
      <c r="AK2250">
        <f>IF(W2250&lt;&gt;"",W2250,"")</f>
        <v/>
      </c>
      <c r="AL2250" s="14">
        <f>IF(X2250&lt;&gt;"",X2250,"")</f>
        <v/>
      </c>
      <c r="AM2250" s="14">
        <f>IF(Y2250&lt;&gt;"",Y2250,"")</f>
        <v/>
      </c>
      <c r="AN2250" s="14">
        <f>IF(OR(AL2250="",AM2250=""),"",AL2250-AM2250)</f>
        <v/>
      </c>
      <c r="AO2250">
        <f>IF(AN2250="","",IF(AN2250&gt;0,"Bullish","Bearish"))</f>
        <v/>
      </c>
      <c r="AP2250">
        <f>IF(AO2250="",AP2249,AO2250)</f>
        <v/>
      </c>
      <c r="AQ2250" s="14">
        <f>IF(AB2250&lt;&gt;"",AB2250,"")</f>
        <v/>
      </c>
      <c r="AR2250" s="14">
        <f>IF(AD2250&lt;&gt;"",AD2250,"")</f>
        <v/>
      </c>
      <c r="AS2250">
        <f>IF(AS2249+1=13,1,AS2249+1)</f>
        <v/>
      </c>
      <c r="AT2250">
        <f>IFERROR(IF(SLOPE($AQ$2234:$AQ$2245,$AS$2234:$AS$2245)&gt;0,MIN(3,ABS(SLOPE($AQ$2234:$AQ$2245,$AS$2234:$AS$2245))),IF(SLOPE($AQ$2234:$AQ$2245,$AS$2234:$AS$2245)&lt;-0.5,-0.5,0)),0)</f>
        <v/>
      </c>
      <c r="AU2250">
        <f>IFERROR(IF(SLOPE($AR$2234:$AR$2245,$AS$2234:$AS$2245)&lt;0,MAX(-3,-ABS(SLOPE($AR$2234:$AR$2245,$AS$2234:$AS$2245))),IF(SLOPE($AR$2234:$AR$2245,$AS$2234:$AS$2245)&gt;0.5,0.5,0)),0)</f>
        <v/>
      </c>
      <c r="AV2250">
        <f>($AQ$2246+(AT2250*(AS2250-1)))</f>
        <v/>
      </c>
      <c r="AW2250">
        <f>($AR$2246+(AU2250*(AS2250-1)))</f>
        <v/>
      </c>
      <c r="AX2250">
        <f>IF(AT2250&gt;0,AV2250+AT2250,AV2250)</f>
        <v/>
      </c>
      <c r="AY2250">
        <f>IF(AU2250&lt;0,AW2250+AU2250,AW2250)</f>
        <v/>
      </c>
      <c r="BA2250" s="14">
        <f>IFERROR(AX2250-AQ2250,"")</f>
        <v/>
      </c>
      <c r="BB2250" s="14">
        <f>IFERROR(AY2250-AR2250,"")</f>
        <v/>
      </c>
      <c r="BD2250">
        <f>AH2250</f>
        <v/>
      </c>
      <c r="BE2250">
        <f>AI2250</f>
        <v/>
      </c>
      <c r="BF2250">
        <f>AJ2250</f>
        <v/>
      </c>
      <c r="BG2250" s="14">
        <f>L2250</f>
        <v/>
      </c>
      <c r="BH2250" s="14">
        <f>IF(X2250="","",X2250)</f>
        <v/>
      </c>
      <c r="BI2250" s="14">
        <f>IF(Y2250="","",Y2250)</f>
        <v/>
      </c>
      <c r="BJ2250">
        <f>Z2250</f>
        <v/>
      </c>
      <c r="BK2250">
        <f>AA2250</f>
        <v/>
      </c>
      <c r="BL2250">
        <f>IFERROR(AX2250,"")</f>
        <v/>
      </c>
      <c r="BM2250">
        <f>IFERROR(AY2250,"")</f>
        <v/>
      </c>
    </row>
    <row r="2251" ht="14.25" customHeight="1">
      <c r="A2251">
        <f>ALGLIB_SSA_XAUUSD!AA2251</f>
        <v/>
      </c>
      <c r="B2251">
        <f>IF($A2251="","",INDEX(ALGLIB_SSA_XAUUSD!$B$2:$B$2401,MATCH($A2251,ALGLIB_SSA_XAUUSD!$A$2:$A$2401,1)))</f>
        <v/>
      </c>
      <c r="C2251">
        <f>IF($A2251="","",INDEX(ALGLIB_SSA_XAUUSD!$C$2:$C$2401,MATCH($A2251,ALGLIB_SSA_XAUUSD!$A$2:$A$2401,1)))</f>
        <v/>
      </c>
      <c r="D2251" s="14">
        <f>IF($A2251="","",INT((ROW()-2)/12)+1)</f>
        <v/>
      </c>
      <c r="E2251" s="14">
        <f>IF(AND(E2258&lt;&gt;"",D2258=D2246+1),E2246+(E2258-E2246)*5/12,"")</f>
        <v/>
      </c>
      <c r="F2251" s="14">
        <f>IF(AND(F2258&lt;&gt;"",D2258=D2246+1),F2246+(F2258-F2246)*5/12,"")</f>
        <v/>
      </c>
      <c r="G2251" s="14">
        <f>IF(AND(G2258&lt;&gt;"",D2258=D2246+1),G2246+(G2258-G2246)*5/12,"")</f>
        <v/>
      </c>
      <c r="H2251" s="14">
        <f>IF(AND(H2258&lt;&gt;"",D2258=D2246+1),H2246+(H2258-H2246)*5/12,"")</f>
        <v/>
      </c>
      <c r="I2251" s="14">
        <f>IF(AND(L2258&lt;&gt;"",D2258=D2246+1),I2246+(I2258-I2246)*5/12,"")</f>
        <v/>
      </c>
      <c r="J2251">
        <f>_xlfn.XLOOKUP($A2251,ALGLIB_SSA_XAUUSD!$AA$2:$AA$2401,ALGLIB_SSA_XAUUSD!$P$2:$P$2401,"",0)</f>
        <v/>
      </c>
      <c r="K2251">
        <f>_xlfn.XLOOKUP($A2251,ALGLIB_SSA_XAUUSD!$AA$2:$AA$2401,ALGLIB_SSA_XAUUSD!$Q$2:$Q$2401,"",0)</f>
        <v/>
      </c>
      <c r="L2251">
        <f>_xlfn.XLOOKUP($A2251,ALGLIB_SSA_XAUUSD!$AA$2:$AA$2401,ALGLIB_SSA_XAUUSD!$R$2:$R$2401,"",0)</f>
        <v/>
      </c>
      <c r="M2251">
        <f>_xlfn.XLOOKUP($A2251,ALGLIB_SSA_XAUUSD!$AA$2:$AA$2401,ALGLIB_SSA_XAUUSD!$S$2:$S$2401,"",0)</f>
        <v/>
      </c>
      <c r="N2251">
        <f>_xlfn.XLOOKUP($A2251,ALGLIB_SSA_XAUUSD!$AA$2:$AA$2401,ALGLIB_SSA_XAUUSD!$T$2:$T$2401,"",0)</f>
        <v/>
      </c>
      <c r="O2251">
        <f>_xlfn.XLOOKUP($A2251,ALGLIB_SSA_XAUUSD!$AA$2:$AA$2401,ALGLIB_SSA_XAUUSD!$U$2:$U$2401,"",0)</f>
        <v/>
      </c>
      <c r="P2251">
        <f>_xlfn.XLOOKUP($A2251,ALGLIB_SSA_XAUUSD!$AA$2:$AA$2401,ALGLIB_SSA_XAUUSD!$V$2:$V$2401,"",0)</f>
        <v/>
      </c>
      <c r="S2251">
        <f>A2251</f>
        <v/>
      </c>
      <c r="T2251">
        <f>J2251</f>
        <v/>
      </c>
      <c r="U2251">
        <f>K2251</f>
        <v/>
      </c>
      <c r="V2251" s="14">
        <f>IF($A2251="","",MOD(ROW()-2,12)+1)</f>
        <v/>
      </c>
      <c r="W2251">
        <f>L2251</f>
        <v/>
      </c>
      <c r="X2251" s="14">
        <f>IF(F2251="","",F2251)</f>
        <v/>
      </c>
      <c r="Y2251" s="14">
        <f>IF(G2251="","",G2251)</f>
        <v/>
      </c>
      <c r="Z2251">
        <f>M2251</f>
        <v/>
      </c>
      <c r="AA2251">
        <f>N2251</f>
        <v/>
      </c>
      <c r="AB2251" s="14">
        <f>IF(H2251="","",H2251)</f>
        <v/>
      </c>
      <c r="AC2251">
        <f>O2251</f>
        <v/>
      </c>
      <c r="AD2251" s="14">
        <f>IF(I2251="","",I2251)</f>
        <v/>
      </c>
      <c r="AE2251">
        <f>P2251</f>
        <v/>
      </c>
      <c r="AH2251">
        <f>IF(S2251&lt;&gt;"",S2251,AH2250+900)</f>
        <v/>
      </c>
      <c r="AI2251">
        <f>IF(T2251&lt;&gt;"",T2251,AI2250)</f>
        <v/>
      </c>
      <c r="AJ2251">
        <f>IF(U2251&lt;&gt;"",U2251,AJ2250)</f>
        <v/>
      </c>
      <c r="AK2251">
        <f>IF(W2251&lt;&gt;"",W2251,"")</f>
        <v/>
      </c>
      <c r="AL2251" s="14">
        <f>IF(X2251&lt;&gt;"",X2251,"")</f>
        <v/>
      </c>
      <c r="AM2251" s="14">
        <f>IF(Y2251&lt;&gt;"",Y2251,"")</f>
        <v/>
      </c>
      <c r="AN2251" s="14">
        <f>IF(OR(AL2251="",AM2251=""),"",AL2251-AM2251)</f>
        <v/>
      </c>
      <c r="AO2251">
        <f>IF(AN2251="","",IF(AN2251&gt;0,"Bullish","Bearish"))</f>
        <v/>
      </c>
      <c r="AP2251">
        <f>IF(AO2251="",AP2250,AO2251)</f>
        <v/>
      </c>
      <c r="AQ2251" s="14">
        <f>IF(AB2251&lt;&gt;"",AB2251,"")</f>
        <v/>
      </c>
      <c r="AR2251" s="14">
        <f>IF(AD2251&lt;&gt;"",AD2251,"")</f>
        <v/>
      </c>
      <c r="AS2251">
        <f>IF(AS2250+1=13,1,AS2250+1)</f>
        <v/>
      </c>
      <c r="AT2251">
        <f>IFERROR(IF(SLOPE($AQ$2234:$AQ$2245,$AS$2234:$AS$2245)&gt;0,MIN(3,ABS(SLOPE($AQ$2234:$AQ$2245,$AS$2234:$AS$2245))),IF(SLOPE($AQ$2234:$AQ$2245,$AS$2234:$AS$2245)&lt;-0.5,-0.5,0)),0)</f>
        <v/>
      </c>
      <c r="AU2251">
        <f>IFERROR(IF(SLOPE($AR$2234:$AR$2245,$AS$2234:$AS$2245)&lt;0,MAX(-3,-ABS(SLOPE($AR$2234:$AR$2245,$AS$2234:$AS$2245))),IF(SLOPE($AR$2234:$AR$2245,$AS$2234:$AS$2245)&gt;0.5,0.5,0)),0)</f>
        <v/>
      </c>
      <c r="AV2251">
        <f>($AQ$2246+(AT2251*(AS2251-1)))</f>
        <v/>
      </c>
      <c r="AW2251">
        <f>($AR$2246+(AU2251*(AS2251-1)))</f>
        <v/>
      </c>
      <c r="AX2251">
        <f>IF(AT2251&gt;0,AV2251+AT2251,AV2251)</f>
        <v/>
      </c>
      <c r="AY2251">
        <f>IF(AU2251&lt;0,AW2251+AU2251,AW2251)</f>
        <v/>
      </c>
      <c r="BA2251" s="14">
        <f>IFERROR(AX2251-AQ2251,"")</f>
        <v/>
      </c>
      <c r="BB2251" s="14">
        <f>IFERROR(AY2251-AR2251,"")</f>
        <v/>
      </c>
      <c r="BD2251">
        <f>AH2251</f>
        <v/>
      </c>
      <c r="BE2251">
        <f>AI2251</f>
        <v/>
      </c>
      <c r="BF2251">
        <f>AJ2251</f>
        <v/>
      </c>
      <c r="BG2251" s="14">
        <f>L2251</f>
        <v/>
      </c>
      <c r="BH2251" s="14">
        <f>IF(X2251="","",X2251)</f>
        <v/>
      </c>
      <c r="BI2251" s="14">
        <f>IF(Y2251="","",Y2251)</f>
        <v/>
      </c>
      <c r="BJ2251">
        <f>Z2251</f>
        <v/>
      </c>
      <c r="BK2251">
        <f>AA2251</f>
        <v/>
      </c>
      <c r="BL2251">
        <f>IFERROR(AX2251,"")</f>
        <v/>
      </c>
      <c r="BM2251">
        <f>IFERROR(AY2251,"")</f>
        <v/>
      </c>
    </row>
    <row r="2252" ht="14.25" customHeight="1">
      <c r="A2252">
        <f>ALGLIB_SSA_XAUUSD!AA2252</f>
        <v/>
      </c>
      <c r="B2252">
        <f>IF($A2252="","",INDEX(ALGLIB_SSA_XAUUSD!$B$2:$B$2401,MATCH($A2252,ALGLIB_SSA_XAUUSD!$A$2:$A$2401,1)))</f>
        <v/>
      </c>
      <c r="C2252">
        <f>IF($A2252="","",INDEX(ALGLIB_SSA_XAUUSD!$C$2:$C$2401,MATCH($A2252,ALGLIB_SSA_XAUUSD!$A$2:$A$2401,1)))</f>
        <v/>
      </c>
      <c r="D2252" s="14">
        <f>IF($A2252="","",INT((ROW()-2)/12)+1)</f>
        <v/>
      </c>
      <c r="E2252" s="14">
        <f>IF(AND(E2258&lt;&gt;"",D2258=D2246+1),E2246+(E2258-E2246)*6/12,"")</f>
        <v/>
      </c>
      <c r="F2252" s="14">
        <f>IF(AND(F2258&lt;&gt;"",D2258=D2246+1),F2246+(F2258-F2246)*6/12,"")</f>
        <v/>
      </c>
      <c r="G2252" s="14">
        <f>IF(AND(G2258&lt;&gt;"",D2258=D2246+1),G2246+(G2258-G2246)*6/12,"")</f>
        <v/>
      </c>
      <c r="H2252" s="14">
        <f>IF(AND(H2258&lt;&gt;"",D2258=D2246+1),H2246+(H2258-H2246)*6/12,"")</f>
        <v/>
      </c>
      <c r="I2252" s="14">
        <f>IF(AND(L2258&lt;&gt;"",D2258=D2246+1),I2246+(I2258-I2246)*6/12,"")</f>
        <v/>
      </c>
      <c r="J2252">
        <f>_xlfn.XLOOKUP($A2252,ALGLIB_SSA_XAUUSD!$AA$2:$AA$2401,ALGLIB_SSA_XAUUSD!$P$2:$P$2401,"",0)</f>
        <v/>
      </c>
      <c r="K2252">
        <f>_xlfn.XLOOKUP($A2252,ALGLIB_SSA_XAUUSD!$AA$2:$AA$2401,ALGLIB_SSA_XAUUSD!$Q$2:$Q$2401,"",0)</f>
        <v/>
      </c>
      <c r="L2252">
        <f>_xlfn.XLOOKUP($A2252,ALGLIB_SSA_XAUUSD!$AA$2:$AA$2401,ALGLIB_SSA_XAUUSD!$R$2:$R$2401,"",0)</f>
        <v/>
      </c>
      <c r="M2252">
        <f>_xlfn.XLOOKUP($A2252,ALGLIB_SSA_XAUUSD!$AA$2:$AA$2401,ALGLIB_SSA_XAUUSD!$S$2:$S$2401,"",0)</f>
        <v/>
      </c>
      <c r="N2252">
        <f>_xlfn.XLOOKUP($A2252,ALGLIB_SSA_XAUUSD!$AA$2:$AA$2401,ALGLIB_SSA_XAUUSD!$T$2:$T$2401,"",0)</f>
        <v/>
      </c>
      <c r="O2252">
        <f>_xlfn.XLOOKUP($A2252,ALGLIB_SSA_XAUUSD!$AA$2:$AA$2401,ALGLIB_SSA_XAUUSD!$U$2:$U$2401,"",0)</f>
        <v/>
      </c>
      <c r="P2252">
        <f>_xlfn.XLOOKUP($A2252,ALGLIB_SSA_XAUUSD!$AA$2:$AA$2401,ALGLIB_SSA_XAUUSD!$V$2:$V$2401,"",0)</f>
        <v/>
      </c>
      <c r="S2252">
        <f>A2252</f>
        <v/>
      </c>
      <c r="T2252">
        <f>J2252</f>
        <v/>
      </c>
      <c r="U2252">
        <f>K2252</f>
        <v/>
      </c>
      <c r="V2252" s="14">
        <f>IF($A2252="","",MOD(ROW()-2,12)+1)</f>
        <v/>
      </c>
      <c r="W2252">
        <f>L2252</f>
        <v/>
      </c>
      <c r="X2252" s="14">
        <f>IF(F2252="","",F2252)</f>
        <v/>
      </c>
      <c r="Y2252" s="14">
        <f>IF(G2252="","",G2252)</f>
        <v/>
      </c>
      <c r="Z2252">
        <f>M2252</f>
        <v/>
      </c>
      <c r="AA2252">
        <f>N2252</f>
        <v/>
      </c>
      <c r="AB2252" s="14">
        <f>IF(H2252="","",H2252)</f>
        <v/>
      </c>
      <c r="AC2252">
        <f>O2252</f>
        <v/>
      </c>
      <c r="AD2252" s="14">
        <f>IF(I2252="","",I2252)</f>
        <v/>
      </c>
      <c r="AE2252">
        <f>P2252</f>
        <v/>
      </c>
      <c r="AH2252">
        <f>IF(S2252&lt;&gt;"",S2252,AH2251+900)</f>
        <v/>
      </c>
      <c r="AI2252">
        <f>IF(T2252&lt;&gt;"",T2252,AI2251)</f>
        <v/>
      </c>
      <c r="AJ2252">
        <f>IF(U2252&lt;&gt;"",U2252,AJ2251)</f>
        <v/>
      </c>
      <c r="AK2252">
        <f>IF(W2252&lt;&gt;"",W2252,"")</f>
        <v/>
      </c>
      <c r="AL2252" s="14">
        <f>IF(X2252&lt;&gt;"",X2252,"")</f>
        <v/>
      </c>
      <c r="AM2252" s="14">
        <f>IF(Y2252&lt;&gt;"",Y2252,"")</f>
        <v/>
      </c>
      <c r="AN2252" s="14">
        <f>IF(OR(AL2252="",AM2252=""),"",AL2252-AM2252)</f>
        <v/>
      </c>
      <c r="AO2252">
        <f>IF(AN2252="","",IF(AN2252&gt;0,"Bullish","Bearish"))</f>
        <v/>
      </c>
      <c r="AP2252">
        <f>IF(AO2252="",AP2251,AO2252)</f>
        <v/>
      </c>
      <c r="AQ2252" s="14">
        <f>IF(AB2252&lt;&gt;"",AB2252,"")</f>
        <v/>
      </c>
      <c r="AR2252" s="14">
        <f>IF(AD2252&lt;&gt;"",AD2252,"")</f>
        <v/>
      </c>
      <c r="AS2252">
        <f>IF(AS2251+1=13,1,AS2251+1)</f>
        <v/>
      </c>
      <c r="AT2252">
        <f>IFERROR(IF(SLOPE($AQ$2234:$AQ$2245,$AS$2234:$AS$2245)&gt;0,MIN(3,ABS(SLOPE($AQ$2234:$AQ$2245,$AS$2234:$AS$2245))),IF(SLOPE($AQ$2234:$AQ$2245,$AS$2234:$AS$2245)&lt;-0.5,-0.5,0)),0)</f>
        <v/>
      </c>
      <c r="AU2252">
        <f>IFERROR(IF(SLOPE($AR$2234:$AR$2245,$AS$2234:$AS$2245)&lt;0,MAX(-3,-ABS(SLOPE($AR$2234:$AR$2245,$AS$2234:$AS$2245))),IF(SLOPE($AR$2234:$AR$2245,$AS$2234:$AS$2245)&gt;0.5,0.5,0)),0)</f>
        <v/>
      </c>
      <c r="AV2252">
        <f>($AQ$2246+(AT2252*(AS2252-1)))</f>
        <v/>
      </c>
      <c r="AW2252">
        <f>($AR$2246+(AU2252*(AS2252-1)))</f>
        <v/>
      </c>
      <c r="AX2252">
        <f>IF(AT2252&gt;0,AV2252+AT2252,AV2252)</f>
        <v/>
      </c>
      <c r="AY2252">
        <f>IF(AU2252&lt;0,AW2252+AU2252,AW2252)</f>
        <v/>
      </c>
      <c r="BA2252" s="14">
        <f>IFERROR(AX2252-AQ2252,"")</f>
        <v/>
      </c>
      <c r="BB2252" s="14">
        <f>IFERROR(AY2252-AR2252,"")</f>
        <v/>
      </c>
      <c r="BD2252">
        <f>AH2252</f>
        <v/>
      </c>
      <c r="BE2252">
        <f>AI2252</f>
        <v/>
      </c>
      <c r="BF2252">
        <f>AJ2252</f>
        <v/>
      </c>
      <c r="BG2252" s="14">
        <f>L2252</f>
        <v/>
      </c>
      <c r="BH2252" s="14">
        <f>IF(X2252="","",X2252)</f>
        <v/>
      </c>
      <c r="BI2252" s="14">
        <f>IF(Y2252="","",Y2252)</f>
        <v/>
      </c>
      <c r="BJ2252">
        <f>Z2252</f>
        <v/>
      </c>
      <c r="BK2252">
        <f>AA2252</f>
        <v/>
      </c>
      <c r="BL2252">
        <f>IFERROR(AX2252,"")</f>
        <v/>
      </c>
      <c r="BM2252">
        <f>IFERROR(AY2252,"")</f>
        <v/>
      </c>
    </row>
    <row r="2253" ht="14.25" customHeight="1">
      <c r="A2253">
        <f>ALGLIB_SSA_XAUUSD!AA2253</f>
        <v/>
      </c>
      <c r="B2253">
        <f>IF($A2253="","",INDEX(ALGLIB_SSA_XAUUSD!$B$2:$B$2401,MATCH($A2253,ALGLIB_SSA_XAUUSD!$A$2:$A$2401,1)))</f>
        <v/>
      </c>
      <c r="C2253">
        <f>IF($A2253="","",INDEX(ALGLIB_SSA_XAUUSD!$C$2:$C$2401,MATCH($A2253,ALGLIB_SSA_XAUUSD!$A$2:$A$2401,1)))</f>
        <v/>
      </c>
      <c r="D2253" s="14">
        <f>IF($A2253="","",INT((ROW()-2)/12)+1)</f>
        <v/>
      </c>
      <c r="E2253" s="14">
        <f>IF(AND(E2258&lt;&gt;"",D2258=D2246+1),E2246+(E2258-E2246)*7/12,"")</f>
        <v/>
      </c>
      <c r="F2253" s="14">
        <f>IF(AND(F2258&lt;&gt;"",D2258=D2246+1),F2246+(F2258-F2246)*7/12,"")</f>
        <v/>
      </c>
      <c r="G2253" s="14">
        <f>IF(AND(G2258&lt;&gt;"",D2258=D2246+1),G2246+(G2258-G2246)*7/12,"")</f>
        <v/>
      </c>
      <c r="H2253" s="14">
        <f>IF(AND(H2258&lt;&gt;"",D2258=D2246+1),H2246+(H2258-H2246)*7/12,"")</f>
        <v/>
      </c>
      <c r="I2253" s="14">
        <f>IF(AND(L2258&lt;&gt;"",D2258=D2246+1),I2246+(I2258-I2246)*7/12,"")</f>
        <v/>
      </c>
      <c r="J2253">
        <f>_xlfn.XLOOKUP($A2253,ALGLIB_SSA_XAUUSD!$AA$2:$AA$2401,ALGLIB_SSA_XAUUSD!$P$2:$P$2401,"",0)</f>
        <v/>
      </c>
      <c r="K2253">
        <f>_xlfn.XLOOKUP($A2253,ALGLIB_SSA_XAUUSD!$AA$2:$AA$2401,ALGLIB_SSA_XAUUSD!$Q$2:$Q$2401,"",0)</f>
        <v/>
      </c>
      <c r="L2253">
        <f>_xlfn.XLOOKUP($A2253,ALGLIB_SSA_XAUUSD!$AA$2:$AA$2401,ALGLIB_SSA_XAUUSD!$R$2:$R$2401,"",0)</f>
        <v/>
      </c>
      <c r="M2253">
        <f>_xlfn.XLOOKUP($A2253,ALGLIB_SSA_XAUUSD!$AA$2:$AA$2401,ALGLIB_SSA_XAUUSD!$S$2:$S$2401,"",0)</f>
        <v/>
      </c>
      <c r="N2253">
        <f>_xlfn.XLOOKUP($A2253,ALGLIB_SSA_XAUUSD!$AA$2:$AA$2401,ALGLIB_SSA_XAUUSD!$T$2:$T$2401,"",0)</f>
        <v/>
      </c>
      <c r="O2253">
        <f>_xlfn.XLOOKUP($A2253,ALGLIB_SSA_XAUUSD!$AA$2:$AA$2401,ALGLIB_SSA_XAUUSD!$U$2:$U$2401,"",0)</f>
        <v/>
      </c>
      <c r="P2253">
        <f>_xlfn.XLOOKUP($A2253,ALGLIB_SSA_XAUUSD!$AA$2:$AA$2401,ALGLIB_SSA_XAUUSD!$V$2:$V$2401,"",0)</f>
        <v/>
      </c>
      <c r="S2253">
        <f>A2253</f>
        <v/>
      </c>
      <c r="T2253">
        <f>J2253</f>
        <v/>
      </c>
      <c r="U2253">
        <f>K2253</f>
        <v/>
      </c>
      <c r="V2253" s="14">
        <f>IF($A2253="","",MOD(ROW()-2,12)+1)</f>
        <v/>
      </c>
      <c r="W2253">
        <f>L2253</f>
        <v/>
      </c>
      <c r="X2253" s="14">
        <f>IF(F2253="","",F2253)</f>
        <v/>
      </c>
      <c r="Y2253" s="14">
        <f>IF(G2253="","",G2253)</f>
        <v/>
      </c>
      <c r="Z2253">
        <f>M2253</f>
        <v/>
      </c>
      <c r="AA2253">
        <f>N2253</f>
        <v/>
      </c>
      <c r="AB2253" s="14">
        <f>IF(H2253="","",H2253)</f>
        <v/>
      </c>
      <c r="AC2253">
        <f>O2253</f>
        <v/>
      </c>
      <c r="AD2253" s="14">
        <f>IF(I2253="","",I2253)</f>
        <v/>
      </c>
      <c r="AE2253">
        <f>P2253</f>
        <v/>
      </c>
      <c r="AH2253">
        <f>IF(S2253&lt;&gt;"",S2253,AH2252+900)</f>
        <v/>
      </c>
      <c r="AI2253">
        <f>IF(T2253&lt;&gt;"",T2253,AI2252)</f>
        <v/>
      </c>
      <c r="AJ2253">
        <f>IF(U2253&lt;&gt;"",U2253,AJ2252)</f>
        <v/>
      </c>
      <c r="AK2253">
        <f>IF(W2253&lt;&gt;"",W2253,"")</f>
        <v/>
      </c>
      <c r="AL2253" s="14">
        <f>IF(X2253&lt;&gt;"",X2253,"")</f>
        <v/>
      </c>
      <c r="AM2253" s="14">
        <f>IF(Y2253&lt;&gt;"",Y2253,"")</f>
        <v/>
      </c>
      <c r="AN2253" s="14">
        <f>IF(OR(AL2253="",AM2253=""),"",AL2253-AM2253)</f>
        <v/>
      </c>
      <c r="AO2253">
        <f>IF(AN2253="","",IF(AN2253&gt;0,"Bullish","Bearish"))</f>
        <v/>
      </c>
      <c r="AP2253">
        <f>IF(AO2253="",AP2252,AO2253)</f>
        <v/>
      </c>
      <c r="AQ2253" s="14">
        <f>IF(AB2253&lt;&gt;"",AB2253,"")</f>
        <v/>
      </c>
      <c r="AR2253" s="14">
        <f>IF(AD2253&lt;&gt;"",AD2253,"")</f>
        <v/>
      </c>
      <c r="AS2253">
        <f>IF(AS2252+1=13,1,AS2252+1)</f>
        <v/>
      </c>
      <c r="AT2253">
        <f>IFERROR(IF(SLOPE($AQ$2234:$AQ$2245,$AS$2234:$AS$2245)&gt;0,MIN(3,ABS(SLOPE($AQ$2234:$AQ$2245,$AS$2234:$AS$2245))),IF(SLOPE($AQ$2234:$AQ$2245,$AS$2234:$AS$2245)&lt;-0.5,-0.5,0)),0)</f>
        <v/>
      </c>
      <c r="AU2253">
        <f>IFERROR(IF(SLOPE($AR$2234:$AR$2245,$AS$2234:$AS$2245)&lt;0,MAX(-3,-ABS(SLOPE($AR$2234:$AR$2245,$AS$2234:$AS$2245))),IF(SLOPE($AR$2234:$AR$2245,$AS$2234:$AS$2245)&gt;0.5,0.5,0)),0)</f>
        <v/>
      </c>
      <c r="AV2253">
        <f>($AQ$2246+(AT2253*(AS2253-1)))</f>
        <v/>
      </c>
      <c r="AW2253">
        <f>($AR$2246+(AU2253*(AS2253-1)))</f>
        <v/>
      </c>
      <c r="AX2253">
        <f>IF(AT2253&gt;0,AV2253+AT2253,AV2253)</f>
        <v/>
      </c>
      <c r="AY2253">
        <f>IF(AU2253&lt;0,AW2253+AU2253,AW2253)</f>
        <v/>
      </c>
      <c r="BA2253" s="14">
        <f>IFERROR(AX2253-AQ2253,"")</f>
        <v/>
      </c>
      <c r="BB2253" s="14">
        <f>IFERROR(AY2253-AR2253,"")</f>
        <v/>
      </c>
      <c r="BD2253">
        <f>AH2253</f>
        <v/>
      </c>
      <c r="BE2253">
        <f>AI2253</f>
        <v/>
      </c>
      <c r="BF2253">
        <f>AJ2253</f>
        <v/>
      </c>
      <c r="BG2253" s="14">
        <f>L2253</f>
        <v/>
      </c>
      <c r="BH2253" s="14">
        <f>IF(X2253="","",X2253)</f>
        <v/>
      </c>
      <c r="BI2253" s="14">
        <f>IF(Y2253="","",Y2253)</f>
        <v/>
      </c>
      <c r="BJ2253">
        <f>Z2253</f>
        <v/>
      </c>
      <c r="BK2253">
        <f>AA2253</f>
        <v/>
      </c>
      <c r="BL2253">
        <f>IFERROR(AX2253,"")</f>
        <v/>
      </c>
      <c r="BM2253">
        <f>IFERROR(AY2253,"")</f>
        <v/>
      </c>
    </row>
    <row r="2254" ht="14.25" customHeight="1">
      <c r="A2254">
        <f>ALGLIB_SSA_XAUUSD!AA2254</f>
        <v/>
      </c>
      <c r="B2254">
        <f>IF($A2254="","",INDEX(ALGLIB_SSA_XAUUSD!$B$2:$B$2401,MATCH($A2254,ALGLIB_SSA_XAUUSD!$A$2:$A$2401,1)))</f>
        <v/>
      </c>
      <c r="C2254">
        <f>IF($A2254="","",INDEX(ALGLIB_SSA_XAUUSD!$C$2:$C$2401,MATCH($A2254,ALGLIB_SSA_XAUUSD!$A$2:$A$2401,1)))</f>
        <v/>
      </c>
      <c r="D2254" s="14">
        <f>IF($A2254="","",INT((ROW()-2)/12)+1)</f>
        <v/>
      </c>
      <c r="E2254" s="14">
        <f>IF(AND(E2258&lt;&gt;"",D2258=D2246+1),E2246+(E2258-E2246)*8/12,"")</f>
        <v/>
      </c>
      <c r="F2254" s="14">
        <f>IF(AND(F2258&lt;&gt;"",D2258=D2246+1),F2246+(F2258-F2246)*8/12,"")</f>
        <v/>
      </c>
      <c r="G2254" s="14">
        <f>IF(AND(G2258&lt;&gt;"",D2258=D2246+1),G2246+(G2258-G2246)*8/12,"")</f>
        <v/>
      </c>
      <c r="H2254" s="14">
        <f>IF(AND(H2258&lt;&gt;"",D2258=D2246+1),H2246+(H2258-H2246)*8/12,"")</f>
        <v/>
      </c>
      <c r="I2254" s="14">
        <f>IF(AND(L2258&lt;&gt;"",D2258=D2246+1),I2246+(I2258-I2246)*8/12,"")</f>
        <v/>
      </c>
      <c r="J2254">
        <f>_xlfn.XLOOKUP($A2254,ALGLIB_SSA_XAUUSD!$AA$2:$AA$2401,ALGLIB_SSA_XAUUSD!$P$2:$P$2401,"",0)</f>
        <v/>
      </c>
      <c r="K2254">
        <f>_xlfn.XLOOKUP($A2254,ALGLIB_SSA_XAUUSD!$AA$2:$AA$2401,ALGLIB_SSA_XAUUSD!$Q$2:$Q$2401,"",0)</f>
        <v/>
      </c>
      <c r="L2254">
        <f>_xlfn.XLOOKUP($A2254,ALGLIB_SSA_XAUUSD!$AA$2:$AA$2401,ALGLIB_SSA_XAUUSD!$R$2:$R$2401,"",0)</f>
        <v/>
      </c>
      <c r="M2254">
        <f>_xlfn.XLOOKUP($A2254,ALGLIB_SSA_XAUUSD!$AA$2:$AA$2401,ALGLIB_SSA_XAUUSD!$S$2:$S$2401,"",0)</f>
        <v/>
      </c>
      <c r="N2254">
        <f>_xlfn.XLOOKUP($A2254,ALGLIB_SSA_XAUUSD!$AA$2:$AA$2401,ALGLIB_SSA_XAUUSD!$T$2:$T$2401,"",0)</f>
        <v/>
      </c>
      <c r="O2254">
        <f>_xlfn.XLOOKUP($A2254,ALGLIB_SSA_XAUUSD!$AA$2:$AA$2401,ALGLIB_SSA_XAUUSD!$U$2:$U$2401,"",0)</f>
        <v/>
      </c>
      <c r="P2254">
        <f>_xlfn.XLOOKUP($A2254,ALGLIB_SSA_XAUUSD!$AA$2:$AA$2401,ALGLIB_SSA_XAUUSD!$V$2:$V$2401,"",0)</f>
        <v/>
      </c>
      <c r="S2254">
        <f>A2254</f>
        <v/>
      </c>
      <c r="T2254">
        <f>J2254</f>
        <v/>
      </c>
      <c r="U2254">
        <f>K2254</f>
        <v/>
      </c>
      <c r="V2254" s="14">
        <f>IF($A2254="","",MOD(ROW()-2,12)+1)</f>
        <v/>
      </c>
      <c r="W2254">
        <f>L2254</f>
        <v/>
      </c>
      <c r="X2254" s="14">
        <f>IF(F2254="","",F2254)</f>
        <v/>
      </c>
      <c r="Y2254" s="14">
        <f>IF(G2254="","",G2254)</f>
        <v/>
      </c>
      <c r="Z2254">
        <f>M2254</f>
        <v/>
      </c>
      <c r="AA2254">
        <f>N2254</f>
        <v/>
      </c>
      <c r="AB2254" s="14">
        <f>IF(H2254="","",H2254)</f>
        <v/>
      </c>
      <c r="AC2254">
        <f>O2254</f>
        <v/>
      </c>
      <c r="AD2254" s="14">
        <f>IF(I2254="","",I2254)</f>
        <v/>
      </c>
      <c r="AE2254">
        <f>P2254</f>
        <v/>
      </c>
      <c r="AH2254">
        <f>IF(S2254&lt;&gt;"",S2254,AH2253+900)</f>
        <v/>
      </c>
      <c r="AI2254">
        <f>IF(T2254&lt;&gt;"",T2254,AI2253)</f>
        <v/>
      </c>
      <c r="AJ2254">
        <f>IF(U2254&lt;&gt;"",U2254,AJ2253)</f>
        <v/>
      </c>
      <c r="AK2254">
        <f>IF(W2254&lt;&gt;"",W2254,"")</f>
        <v/>
      </c>
      <c r="AL2254" s="14">
        <f>IF(X2254&lt;&gt;"",X2254,"")</f>
        <v/>
      </c>
      <c r="AM2254" s="14">
        <f>IF(Y2254&lt;&gt;"",Y2254,"")</f>
        <v/>
      </c>
      <c r="AN2254" s="14">
        <f>IF(OR(AL2254="",AM2254=""),"",AL2254-AM2254)</f>
        <v/>
      </c>
      <c r="AO2254">
        <f>IF(AN2254="","",IF(AN2254&gt;0,"Bullish","Bearish"))</f>
        <v/>
      </c>
      <c r="AP2254">
        <f>IF(AO2254="",AP2253,AO2254)</f>
        <v/>
      </c>
      <c r="AQ2254" s="14">
        <f>IF(AB2254&lt;&gt;"",AB2254,"")</f>
        <v/>
      </c>
      <c r="AR2254" s="14">
        <f>IF(AD2254&lt;&gt;"",AD2254,"")</f>
        <v/>
      </c>
      <c r="AS2254">
        <f>IF(AS2253+1=13,1,AS2253+1)</f>
        <v/>
      </c>
      <c r="AT2254">
        <f>IFERROR(IF(SLOPE($AQ$2234:$AQ$2245,$AS$2234:$AS$2245)&gt;0,MIN(3,ABS(SLOPE($AQ$2234:$AQ$2245,$AS$2234:$AS$2245))),IF(SLOPE($AQ$2234:$AQ$2245,$AS$2234:$AS$2245)&lt;-0.5,-0.5,0)),0)</f>
        <v/>
      </c>
      <c r="AU2254">
        <f>IFERROR(IF(SLOPE($AR$2234:$AR$2245,$AS$2234:$AS$2245)&lt;0,MAX(-3,-ABS(SLOPE($AR$2234:$AR$2245,$AS$2234:$AS$2245))),IF(SLOPE($AR$2234:$AR$2245,$AS$2234:$AS$2245)&gt;0.5,0.5,0)),0)</f>
        <v/>
      </c>
      <c r="AV2254">
        <f>($AQ$2246+(AT2254*(AS2254-1)))</f>
        <v/>
      </c>
      <c r="AW2254">
        <f>($AR$2246+(AU2254*(AS2254-1)))</f>
        <v/>
      </c>
      <c r="AX2254">
        <f>IF(AT2254&gt;0,AV2254+AT2254,AV2254)</f>
        <v/>
      </c>
      <c r="AY2254">
        <f>IF(AU2254&lt;0,AW2254+AU2254,AW2254)</f>
        <v/>
      </c>
      <c r="BA2254" s="14">
        <f>IFERROR(AX2254-AQ2254,"")</f>
        <v/>
      </c>
      <c r="BB2254" s="14">
        <f>IFERROR(AY2254-AR2254,"")</f>
        <v/>
      </c>
      <c r="BD2254">
        <f>AH2254</f>
        <v/>
      </c>
      <c r="BE2254">
        <f>AI2254</f>
        <v/>
      </c>
      <c r="BF2254">
        <f>AJ2254</f>
        <v/>
      </c>
      <c r="BG2254" s="14">
        <f>L2254</f>
        <v/>
      </c>
      <c r="BH2254" s="14">
        <f>IF(X2254="","",X2254)</f>
        <v/>
      </c>
      <c r="BI2254" s="14">
        <f>IF(Y2254="","",Y2254)</f>
        <v/>
      </c>
      <c r="BJ2254">
        <f>Z2254</f>
        <v/>
      </c>
      <c r="BK2254">
        <f>AA2254</f>
        <v/>
      </c>
      <c r="BL2254">
        <f>IFERROR(AX2254,"")</f>
        <v/>
      </c>
      <c r="BM2254">
        <f>IFERROR(AY2254,"")</f>
        <v/>
      </c>
    </row>
    <row r="2255" ht="14.25" customHeight="1">
      <c r="A2255">
        <f>ALGLIB_SSA_XAUUSD!AA2255</f>
        <v/>
      </c>
      <c r="B2255">
        <f>IF($A2255="","",INDEX(ALGLIB_SSA_XAUUSD!$B$2:$B$2401,MATCH($A2255,ALGLIB_SSA_XAUUSD!$A$2:$A$2401,1)))</f>
        <v/>
      </c>
      <c r="C2255">
        <f>IF($A2255="","",INDEX(ALGLIB_SSA_XAUUSD!$C$2:$C$2401,MATCH($A2255,ALGLIB_SSA_XAUUSD!$A$2:$A$2401,1)))</f>
        <v/>
      </c>
      <c r="D2255" s="14">
        <f>IF($A2255="","",INT((ROW()-2)/12)+1)</f>
        <v/>
      </c>
      <c r="E2255" s="14">
        <f>IF(AND(E2258&lt;&gt;"",D2258=D2246+1),E2246+(E2258-E2246)*9/12,"")</f>
        <v/>
      </c>
      <c r="F2255" s="14">
        <f>IF(AND(F2258&lt;&gt;"",D2258=D2246+1),F2246+(F2258-F2246)*9/12,"")</f>
        <v/>
      </c>
      <c r="G2255" s="14">
        <f>IF(AND(G2258&lt;&gt;"",D2258=D2246+1),G2246+(G2258-G2246)*9/12,"")</f>
        <v/>
      </c>
      <c r="H2255" s="14">
        <f>IF(AND(H2258&lt;&gt;"",D2258=D2246+1),H2246+(H2258-H2246)*9/12,"")</f>
        <v/>
      </c>
      <c r="I2255" s="14">
        <f>IF(AND(L2258&lt;&gt;"",D2258=D2246+1),I2246+(I2258-I2246)*9/12,"")</f>
        <v/>
      </c>
      <c r="J2255">
        <f>_xlfn.XLOOKUP($A2255,ALGLIB_SSA_XAUUSD!$AA$2:$AA$2401,ALGLIB_SSA_XAUUSD!$P$2:$P$2401,"",0)</f>
        <v/>
      </c>
      <c r="K2255">
        <f>_xlfn.XLOOKUP($A2255,ALGLIB_SSA_XAUUSD!$AA$2:$AA$2401,ALGLIB_SSA_XAUUSD!$Q$2:$Q$2401,"",0)</f>
        <v/>
      </c>
      <c r="L2255">
        <f>_xlfn.XLOOKUP($A2255,ALGLIB_SSA_XAUUSD!$AA$2:$AA$2401,ALGLIB_SSA_XAUUSD!$R$2:$R$2401,"",0)</f>
        <v/>
      </c>
      <c r="M2255">
        <f>_xlfn.XLOOKUP($A2255,ALGLIB_SSA_XAUUSD!$AA$2:$AA$2401,ALGLIB_SSA_XAUUSD!$S$2:$S$2401,"",0)</f>
        <v/>
      </c>
      <c r="N2255">
        <f>_xlfn.XLOOKUP($A2255,ALGLIB_SSA_XAUUSD!$AA$2:$AA$2401,ALGLIB_SSA_XAUUSD!$T$2:$T$2401,"",0)</f>
        <v/>
      </c>
      <c r="O2255">
        <f>_xlfn.XLOOKUP($A2255,ALGLIB_SSA_XAUUSD!$AA$2:$AA$2401,ALGLIB_SSA_XAUUSD!$U$2:$U$2401,"",0)</f>
        <v/>
      </c>
      <c r="P2255">
        <f>_xlfn.XLOOKUP($A2255,ALGLIB_SSA_XAUUSD!$AA$2:$AA$2401,ALGLIB_SSA_XAUUSD!$V$2:$V$2401,"",0)</f>
        <v/>
      </c>
      <c r="S2255">
        <f>A2255</f>
        <v/>
      </c>
      <c r="T2255">
        <f>J2255</f>
        <v/>
      </c>
      <c r="U2255">
        <f>K2255</f>
        <v/>
      </c>
      <c r="V2255" s="14">
        <f>IF($A2255="","",MOD(ROW()-2,12)+1)</f>
        <v/>
      </c>
      <c r="W2255">
        <f>L2255</f>
        <v/>
      </c>
      <c r="X2255" s="14">
        <f>IF(F2255="","",F2255)</f>
        <v/>
      </c>
      <c r="Y2255" s="14">
        <f>IF(G2255="","",G2255)</f>
        <v/>
      </c>
      <c r="Z2255">
        <f>M2255</f>
        <v/>
      </c>
      <c r="AA2255">
        <f>N2255</f>
        <v/>
      </c>
      <c r="AB2255" s="14">
        <f>IF(H2255="","",H2255)</f>
        <v/>
      </c>
      <c r="AC2255">
        <f>O2255</f>
        <v/>
      </c>
      <c r="AD2255" s="14">
        <f>IF(I2255="","",I2255)</f>
        <v/>
      </c>
      <c r="AE2255">
        <f>P2255</f>
        <v/>
      </c>
      <c r="AH2255">
        <f>IF(S2255&lt;&gt;"",S2255,AH2254+900)</f>
        <v/>
      </c>
      <c r="AI2255">
        <f>IF(T2255&lt;&gt;"",T2255,AI2254)</f>
        <v/>
      </c>
      <c r="AJ2255">
        <f>IF(U2255&lt;&gt;"",U2255,AJ2254)</f>
        <v/>
      </c>
      <c r="AK2255">
        <f>IF(W2255&lt;&gt;"",W2255,"")</f>
        <v/>
      </c>
      <c r="AL2255" s="14">
        <f>IF(X2255&lt;&gt;"",X2255,"")</f>
        <v/>
      </c>
      <c r="AM2255" s="14">
        <f>IF(Y2255&lt;&gt;"",Y2255,"")</f>
        <v/>
      </c>
      <c r="AN2255" s="14">
        <f>IF(OR(AL2255="",AM2255=""),"",AL2255-AM2255)</f>
        <v/>
      </c>
      <c r="AO2255">
        <f>IF(AN2255="","",IF(AN2255&gt;0,"Bullish","Bearish"))</f>
        <v/>
      </c>
      <c r="AP2255">
        <f>IF(AO2255="",AP2254,AO2255)</f>
        <v/>
      </c>
      <c r="AQ2255" s="14">
        <f>IF(AB2255&lt;&gt;"",AB2255,"")</f>
        <v/>
      </c>
      <c r="AR2255" s="14">
        <f>IF(AD2255&lt;&gt;"",AD2255,"")</f>
        <v/>
      </c>
      <c r="AS2255">
        <f>IF(AS2254+1=13,1,AS2254+1)</f>
        <v/>
      </c>
      <c r="AT2255">
        <f>IFERROR(IF(SLOPE($AQ$2234:$AQ$2245,$AS$2234:$AS$2245)&gt;0,MIN(3,ABS(SLOPE($AQ$2234:$AQ$2245,$AS$2234:$AS$2245))),IF(SLOPE($AQ$2234:$AQ$2245,$AS$2234:$AS$2245)&lt;-0.5,-0.5,0)),0)</f>
        <v/>
      </c>
      <c r="AU2255">
        <f>IFERROR(IF(SLOPE($AR$2234:$AR$2245,$AS$2234:$AS$2245)&lt;0,MAX(-3,-ABS(SLOPE($AR$2234:$AR$2245,$AS$2234:$AS$2245))),IF(SLOPE($AR$2234:$AR$2245,$AS$2234:$AS$2245)&gt;0.5,0.5,0)),0)</f>
        <v/>
      </c>
      <c r="AV2255">
        <f>($AQ$2246+(AT2255*(AS2255-1)))</f>
        <v/>
      </c>
      <c r="AW2255">
        <f>($AR$2246+(AU2255*(AS2255-1)))</f>
        <v/>
      </c>
      <c r="AX2255">
        <f>IF(AT2255&gt;0,AV2255+AT2255,AV2255)</f>
        <v/>
      </c>
      <c r="AY2255">
        <f>IF(AU2255&lt;0,AW2255+AU2255,AW2255)</f>
        <v/>
      </c>
      <c r="BA2255" s="14">
        <f>IFERROR(AX2255-AQ2255,"")</f>
        <v/>
      </c>
      <c r="BB2255" s="14">
        <f>IFERROR(AY2255-AR2255,"")</f>
        <v/>
      </c>
      <c r="BD2255">
        <f>AH2255</f>
        <v/>
      </c>
      <c r="BE2255">
        <f>AI2255</f>
        <v/>
      </c>
      <c r="BF2255">
        <f>AJ2255</f>
        <v/>
      </c>
      <c r="BG2255" s="14">
        <f>L2255</f>
        <v/>
      </c>
      <c r="BH2255" s="14">
        <f>IF(X2255="","",X2255)</f>
        <v/>
      </c>
      <c r="BI2255" s="14">
        <f>IF(Y2255="","",Y2255)</f>
        <v/>
      </c>
      <c r="BJ2255">
        <f>Z2255</f>
        <v/>
      </c>
      <c r="BK2255">
        <f>AA2255</f>
        <v/>
      </c>
      <c r="BL2255">
        <f>IFERROR(AX2255,"")</f>
        <v/>
      </c>
      <c r="BM2255">
        <f>IFERROR(AY2255,"")</f>
        <v/>
      </c>
    </row>
    <row r="2256" ht="14.25" customHeight="1">
      <c r="A2256">
        <f>ALGLIB_SSA_XAUUSD!AA2256</f>
        <v/>
      </c>
      <c r="B2256">
        <f>IF($A2256="","",INDEX(ALGLIB_SSA_XAUUSD!$B$2:$B$2401,MATCH($A2256,ALGLIB_SSA_XAUUSD!$A$2:$A$2401,1)))</f>
        <v/>
      </c>
      <c r="C2256">
        <f>IF($A2256="","",INDEX(ALGLIB_SSA_XAUUSD!$C$2:$C$2401,MATCH($A2256,ALGLIB_SSA_XAUUSD!$A$2:$A$2401,1)))</f>
        <v/>
      </c>
      <c r="D2256" s="14">
        <f>IF($A2256="","",INT((ROW()-2)/12)+1)</f>
        <v/>
      </c>
      <c r="E2256" s="14">
        <f>IF(AND(E2258&lt;&gt;"",D2258=D2246+1),E2246+(E2258-E2246)*10/12,"")</f>
        <v/>
      </c>
      <c r="F2256" s="14">
        <f>IF(AND(F2258&lt;&gt;"",D2258=D2246+1),F2246+(F2258-F2246)*10/12,"")</f>
        <v/>
      </c>
      <c r="G2256" s="14">
        <f>IF(AND(G2258&lt;&gt;"",D2258=D2246+1),G2246+(G2258-G2246)*10/12,"")</f>
        <v/>
      </c>
      <c r="H2256" s="14">
        <f>IF(AND(H2258&lt;&gt;"",D2258=D2246+1),H2246+(H2258-H2246)*10/12,"")</f>
        <v/>
      </c>
      <c r="I2256" s="14">
        <f>IF(AND(L2258&lt;&gt;"",D2258=D2246+1),I2246+(I2258-I2246)*10/12,"")</f>
        <v/>
      </c>
      <c r="J2256">
        <f>_xlfn.XLOOKUP($A2256,ALGLIB_SSA_XAUUSD!$AA$2:$AA$2401,ALGLIB_SSA_XAUUSD!$P$2:$P$2401,"",0)</f>
        <v/>
      </c>
      <c r="K2256">
        <f>_xlfn.XLOOKUP($A2256,ALGLIB_SSA_XAUUSD!$AA$2:$AA$2401,ALGLIB_SSA_XAUUSD!$Q$2:$Q$2401,"",0)</f>
        <v/>
      </c>
      <c r="L2256">
        <f>_xlfn.XLOOKUP($A2256,ALGLIB_SSA_XAUUSD!$AA$2:$AA$2401,ALGLIB_SSA_XAUUSD!$R$2:$R$2401,"",0)</f>
        <v/>
      </c>
      <c r="M2256">
        <f>_xlfn.XLOOKUP($A2256,ALGLIB_SSA_XAUUSD!$AA$2:$AA$2401,ALGLIB_SSA_XAUUSD!$S$2:$S$2401,"",0)</f>
        <v/>
      </c>
      <c r="N2256">
        <f>_xlfn.XLOOKUP($A2256,ALGLIB_SSA_XAUUSD!$AA$2:$AA$2401,ALGLIB_SSA_XAUUSD!$T$2:$T$2401,"",0)</f>
        <v/>
      </c>
      <c r="O2256">
        <f>_xlfn.XLOOKUP($A2256,ALGLIB_SSA_XAUUSD!$AA$2:$AA$2401,ALGLIB_SSA_XAUUSD!$U$2:$U$2401,"",0)</f>
        <v/>
      </c>
      <c r="P2256">
        <f>_xlfn.XLOOKUP($A2256,ALGLIB_SSA_XAUUSD!$AA$2:$AA$2401,ALGLIB_SSA_XAUUSD!$V$2:$V$2401,"",0)</f>
        <v/>
      </c>
      <c r="S2256">
        <f>A2256</f>
        <v/>
      </c>
      <c r="T2256">
        <f>J2256</f>
        <v/>
      </c>
      <c r="U2256">
        <f>K2256</f>
        <v/>
      </c>
      <c r="V2256" s="14">
        <f>IF($A2256="","",MOD(ROW()-2,12)+1)</f>
        <v/>
      </c>
      <c r="W2256">
        <f>L2256</f>
        <v/>
      </c>
      <c r="X2256" s="14">
        <f>IF(F2256="","",F2256)</f>
        <v/>
      </c>
      <c r="Y2256" s="14">
        <f>IF(G2256="","",G2256)</f>
        <v/>
      </c>
      <c r="Z2256">
        <f>M2256</f>
        <v/>
      </c>
      <c r="AA2256">
        <f>N2256</f>
        <v/>
      </c>
      <c r="AB2256" s="14">
        <f>IF(H2256="","",H2256)</f>
        <v/>
      </c>
      <c r="AC2256">
        <f>O2256</f>
        <v/>
      </c>
      <c r="AD2256" s="14">
        <f>IF(I2256="","",I2256)</f>
        <v/>
      </c>
      <c r="AE2256">
        <f>P2256</f>
        <v/>
      </c>
      <c r="AH2256">
        <f>IF(S2256&lt;&gt;"",S2256,AH2255+900)</f>
        <v/>
      </c>
      <c r="AI2256">
        <f>IF(T2256&lt;&gt;"",T2256,AI2255)</f>
        <v/>
      </c>
      <c r="AJ2256">
        <f>IF(U2256&lt;&gt;"",U2256,AJ2255)</f>
        <v/>
      </c>
      <c r="AK2256">
        <f>IF(W2256&lt;&gt;"",W2256,"")</f>
        <v/>
      </c>
      <c r="AL2256" s="14">
        <f>IF(X2256&lt;&gt;"",X2256,"")</f>
        <v/>
      </c>
      <c r="AM2256" s="14">
        <f>IF(Y2256&lt;&gt;"",Y2256,"")</f>
        <v/>
      </c>
      <c r="AN2256" s="14">
        <f>IF(OR(AL2256="",AM2256=""),"",AL2256-AM2256)</f>
        <v/>
      </c>
      <c r="AO2256">
        <f>IF(AN2256="","",IF(AN2256&gt;0,"Bullish","Bearish"))</f>
        <v/>
      </c>
      <c r="AP2256">
        <f>IF(AO2256="",AP2255,AO2256)</f>
        <v/>
      </c>
      <c r="AQ2256" s="14">
        <f>IF(AB2256&lt;&gt;"",AB2256,"")</f>
        <v/>
      </c>
      <c r="AR2256" s="14">
        <f>IF(AD2256&lt;&gt;"",AD2256,"")</f>
        <v/>
      </c>
      <c r="AS2256">
        <f>IF(AS2255+1=13,1,AS2255+1)</f>
        <v/>
      </c>
      <c r="AT2256">
        <f>IFERROR(IF(SLOPE($AQ$2234:$AQ$2245,$AS$2234:$AS$2245)&gt;0,MIN(3,ABS(SLOPE($AQ$2234:$AQ$2245,$AS$2234:$AS$2245))),IF(SLOPE($AQ$2234:$AQ$2245,$AS$2234:$AS$2245)&lt;-0.5,-0.5,0)),0)</f>
        <v/>
      </c>
      <c r="AU2256">
        <f>IFERROR(IF(SLOPE($AR$2234:$AR$2245,$AS$2234:$AS$2245)&lt;0,MAX(-3,-ABS(SLOPE($AR$2234:$AR$2245,$AS$2234:$AS$2245))),IF(SLOPE($AR$2234:$AR$2245,$AS$2234:$AS$2245)&gt;0.5,0.5,0)),0)</f>
        <v/>
      </c>
      <c r="AV2256">
        <f>($AQ$2246+(AT2256*(AS2256-1)))</f>
        <v/>
      </c>
      <c r="AW2256">
        <f>($AR$2246+(AU2256*(AS2256-1)))</f>
        <v/>
      </c>
      <c r="AX2256">
        <f>IF(AT2256&gt;0,AV2256+AT2256,AV2256)</f>
        <v/>
      </c>
      <c r="AY2256">
        <f>IF(AU2256&lt;0,AW2256+AU2256,AW2256)</f>
        <v/>
      </c>
      <c r="BA2256" s="14">
        <f>IFERROR(AX2256-AQ2256,"")</f>
        <v/>
      </c>
      <c r="BB2256" s="14">
        <f>IFERROR(AY2256-AR2256,"")</f>
        <v/>
      </c>
      <c r="BD2256">
        <f>AH2256</f>
        <v/>
      </c>
      <c r="BE2256">
        <f>AI2256</f>
        <v/>
      </c>
      <c r="BF2256">
        <f>AJ2256</f>
        <v/>
      </c>
      <c r="BG2256" s="14">
        <f>L2256</f>
        <v/>
      </c>
      <c r="BH2256" s="14">
        <f>IF(X2256="","",X2256)</f>
        <v/>
      </c>
      <c r="BI2256" s="14">
        <f>IF(Y2256="","",Y2256)</f>
        <v/>
      </c>
      <c r="BJ2256">
        <f>Z2256</f>
        <v/>
      </c>
      <c r="BK2256">
        <f>AA2256</f>
        <v/>
      </c>
      <c r="BL2256">
        <f>IFERROR(AX2256,"")</f>
        <v/>
      </c>
      <c r="BM2256">
        <f>IFERROR(AY2256,"")</f>
        <v/>
      </c>
    </row>
    <row r="2257" ht="14.25" customHeight="1">
      <c r="A2257">
        <f>ALGLIB_SSA_XAUUSD!AA2257</f>
        <v/>
      </c>
      <c r="B2257">
        <f>IF($A2257="","",INDEX(ALGLIB_SSA_XAUUSD!$B$2:$B$2401,MATCH($A2257,ALGLIB_SSA_XAUUSD!$A$2:$A$2401,1)))</f>
        <v/>
      </c>
      <c r="C2257">
        <f>IF($A2257="","",INDEX(ALGLIB_SSA_XAUUSD!$C$2:$C$2401,MATCH($A2257,ALGLIB_SSA_XAUUSD!$A$2:$A$2401,1)))</f>
        <v/>
      </c>
      <c r="D2257" s="14">
        <f>IF($A2257="","",INT((ROW()-2)/12)+1)</f>
        <v/>
      </c>
      <c r="E2257" s="14">
        <f>IF(AND(E2258&lt;&gt;"",D2258=D2246+1),E2246+(E2258-E2246)*11/12,"")</f>
        <v/>
      </c>
      <c r="F2257" s="14">
        <f>IF(AND(F2258&lt;&gt;"",D2258=D2246+1),F2246+(F2258-F2246)*11/12,"")</f>
        <v/>
      </c>
      <c r="G2257" s="14">
        <f>IF(AND(G2258&lt;&gt;"",D2258=D2246+1),G2246+(G2258-G2246)*11/12,"")</f>
        <v/>
      </c>
      <c r="H2257" s="14">
        <f>IF(AND(H2258&lt;&gt;"",D2258=D2246+1),H2246+(H2258-H2246)*11/12,"")</f>
        <v/>
      </c>
      <c r="I2257" s="14">
        <f>IF(AND(L2258&lt;&gt;"",D2258=D2246+1),I2246+(I2258-I2246)*11/12,"")</f>
        <v/>
      </c>
      <c r="J2257">
        <f>_xlfn.XLOOKUP($A2257,ALGLIB_SSA_XAUUSD!$AA$2:$AA$2401,ALGLIB_SSA_XAUUSD!$P$2:$P$2401,"",0)</f>
        <v/>
      </c>
      <c r="K2257">
        <f>_xlfn.XLOOKUP($A2257,ALGLIB_SSA_XAUUSD!$AA$2:$AA$2401,ALGLIB_SSA_XAUUSD!$Q$2:$Q$2401,"",0)</f>
        <v/>
      </c>
      <c r="L2257">
        <f>_xlfn.XLOOKUP($A2257,ALGLIB_SSA_XAUUSD!$AA$2:$AA$2401,ALGLIB_SSA_XAUUSD!$R$2:$R$2401,"",0)</f>
        <v/>
      </c>
      <c r="M2257">
        <f>_xlfn.XLOOKUP($A2257,ALGLIB_SSA_XAUUSD!$AA$2:$AA$2401,ALGLIB_SSA_XAUUSD!$S$2:$S$2401,"",0)</f>
        <v/>
      </c>
      <c r="N2257">
        <f>_xlfn.XLOOKUP($A2257,ALGLIB_SSA_XAUUSD!$AA$2:$AA$2401,ALGLIB_SSA_XAUUSD!$T$2:$T$2401,"",0)</f>
        <v/>
      </c>
      <c r="O2257">
        <f>_xlfn.XLOOKUP($A2257,ALGLIB_SSA_XAUUSD!$AA$2:$AA$2401,ALGLIB_SSA_XAUUSD!$U$2:$U$2401,"",0)</f>
        <v/>
      </c>
      <c r="P2257">
        <f>_xlfn.XLOOKUP($A2257,ALGLIB_SSA_XAUUSD!$AA$2:$AA$2401,ALGLIB_SSA_XAUUSD!$V$2:$V$2401,"",0)</f>
        <v/>
      </c>
      <c r="S2257">
        <f>A2257</f>
        <v/>
      </c>
      <c r="T2257">
        <f>J2257</f>
        <v/>
      </c>
      <c r="U2257">
        <f>K2257</f>
        <v/>
      </c>
      <c r="V2257" s="14">
        <f>IF($A2257="","",MOD(ROW()-2,12)+1)</f>
        <v/>
      </c>
      <c r="W2257">
        <f>L2257</f>
        <v/>
      </c>
      <c r="X2257" s="14">
        <f>IF(F2257="","",F2257)</f>
        <v/>
      </c>
      <c r="Y2257" s="14">
        <f>IF(G2257="","",G2257)</f>
        <v/>
      </c>
      <c r="Z2257">
        <f>M2257</f>
        <v/>
      </c>
      <c r="AA2257">
        <f>N2257</f>
        <v/>
      </c>
      <c r="AB2257" s="14">
        <f>IF(H2257="","",H2257)</f>
        <v/>
      </c>
      <c r="AC2257">
        <f>O2257</f>
        <v/>
      </c>
      <c r="AD2257" s="14">
        <f>IF(I2257="","",I2257)</f>
        <v/>
      </c>
      <c r="AE2257">
        <f>P2257</f>
        <v/>
      </c>
      <c r="AH2257">
        <f>IF(S2257&lt;&gt;"",S2257,AH2256+900)</f>
        <v/>
      </c>
      <c r="AI2257">
        <f>IF(T2257&lt;&gt;"",T2257,AI2256)</f>
        <v/>
      </c>
      <c r="AJ2257">
        <f>IF(U2257&lt;&gt;"",U2257,AJ2256)</f>
        <v/>
      </c>
      <c r="AK2257">
        <f>IF(W2257&lt;&gt;"",W2257,"")</f>
        <v/>
      </c>
      <c r="AL2257" s="14">
        <f>IF(X2257&lt;&gt;"",X2257,"")</f>
        <v/>
      </c>
      <c r="AM2257" s="14">
        <f>IF(Y2257&lt;&gt;"",Y2257,"")</f>
        <v/>
      </c>
      <c r="AN2257" s="14">
        <f>IF(OR(AL2257="",AM2257=""),"",AL2257-AM2257)</f>
        <v/>
      </c>
      <c r="AO2257">
        <f>IF(AN2257="","",IF(AN2257&gt;0,"Bullish","Bearish"))</f>
        <v/>
      </c>
      <c r="AP2257">
        <f>IF(AO2257="",AP2256,AO2257)</f>
        <v/>
      </c>
      <c r="AQ2257" s="14">
        <f>IF(AB2257&lt;&gt;"",AB2257,"")</f>
        <v/>
      </c>
      <c r="AR2257" s="14">
        <f>IF(AD2257&lt;&gt;"",AD2257,"")</f>
        <v/>
      </c>
      <c r="AS2257">
        <f>IF(AS2256+1=13,1,AS2256+1)</f>
        <v/>
      </c>
      <c r="AT2257">
        <f>IFERROR(IF(SLOPE($AQ$2234:$AQ$2245,$AS$2234:$AS$2245)&gt;0,MIN(3,ABS(SLOPE($AQ$2234:$AQ$2245,$AS$2234:$AS$2245))),IF(SLOPE($AQ$2234:$AQ$2245,$AS$2234:$AS$2245)&lt;-0.5,-0.5,0)),0)</f>
        <v/>
      </c>
      <c r="AU2257">
        <f>IFERROR(IF(SLOPE($AR$2234:$AR$2245,$AS$2234:$AS$2245)&lt;0,MAX(-3,-ABS(SLOPE($AR$2234:$AR$2245,$AS$2234:$AS$2245))),IF(SLOPE($AR$2234:$AR$2245,$AS$2234:$AS$2245)&gt;0.5,0.5,0)),0)</f>
        <v/>
      </c>
      <c r="AV2257">
        <f>($AQ$2246+(AT2257*(AS2257-1)))</f>
        <v/>
      </c>
      <c r="AW2257">
        <f>($AR$2246+(AU2257*(AS2257-1)))</f>
        <v/>
      </c>
      <c r="AX2257">
        <f>IF(AT2257&gt;0,AV2257+AT2257,AV2257)</f>
        <v/>
      </c>
      <c r="AY2257">
        <f>IF(AU2257&lt;0,AW2257+AU2257,AW2257)</f>
        <v/>
      </c>
      <c r="BA2257" s="14">
        <f>IFERROR(AX2257-AQ2257,"")</f>
        <v/>
      </c>
      <c r="BB2257" s="14">
        <f>IFERROR(AY2257-AR2257,"")</f>
        <v/>
      </c>
      <c r="BD2257">
        <f>AH2257</f>
        <v/>
      </c>
      <c r="BE2257">
        <f>AI2257</f>
        <v/>
      </c>
      <c r="BF2257">
        <f>AJ2257</f>
        <v/>
      </c>
      <c r="BG2257" s="14">
        <f>L2257</f>
        <v/>
      </c>
      <c r="BH2257" s="14">
        <f>IF(X2257="","",X2257)</f>
        <v/>
      </c>
      <c r="BI2257" s="14">
        <f>IF(Y2257="","",Y2257)</f>
        <v/>
      </c>
      <c r="BJ2257">
        <f>Z2257</f>
        <v/>
      </c>
      <c r="BK2257">
        <f>AA2257</f>
        <v/>
      </c>
      <c r="BL2257">
        <f>IFERROR(AX2257,"")</f>
        <v/>
      </c>
      <c r="BM2257">
        <f>IFERROR(AY2257,"")</f>
        <v/>
      </c>
    </row>
    <row r="2258" ht="14.25" customHeight="1">
      <c r="A2258">
        <f>ALGLIB_SSA_XAUUSD!AA2258</f>
        <v/>
      </c>
      <c r="B2258">
        <f>IF($A2258="","",INDEX(ALGLIB_SSA_XAUUSD!$B$2:$B$2401,MATCH($A2258,ALGLIB_SSA_XAUUSD!$A$2:$A$2401,1)))</f>
        <v/>
      </c>
      <c r="C2258">
        <f>IF($A2258="","",INDEX(ALGLIB_SSA_XAUUSD!$C$2:$C$2401,MATCH($A2258,ALGLIB_SSA_XAUUSD!$A$2:$A$2401,1)))</f>
        <v/>
      </c>
      <c r="D2258" s="14">
        <f>IF($A2258="","",INT((ROW()-2)/12)+1)</f>
        <v/>
      </c>
      <c r="E2258" s="14">
        <f>IF($A2258="","",INDEX(ALGLIB_SSA_XAUUSD!$D$2:$D$2401,MATCH($A2258,ALGLIB_SSA_XAUUSD!$A$2:$A$2401,1)))</f>
        <v/>
      </c>
      <c r="F2258" s="14">
        <f>IF($A2258="","",INDEX(ALGLIB_SSA_XAUUSD!$E$2:$E$2401,MATCH($A2258,ALGLIB_SSA_XAUUSD!$A$2:$A$2401,1)))</f>
        <v/>
      </c>
      <c r="G2258" s="14">
        <f>IF($A2258="","",INDEX(ALGLIB_SSA_XAUUSD!$F$2:$F$2401,MATCH($A2258,ALGLIB_SSA_XAUUSD!$A$2:$A$2401,1)))</f>
        <v/>
      </c>
      <c r="H2258" s="14">
        <f>IF($A2258="","",INDEX(ALGLIB_SSA_XAUUSD!$G$2:$G$2401,MATCH($A2258,ALGLIB_SSA_XAUUSD!$A$2:$A$2401,1)))</f>
        <v/>
      </c>
      <c r="I2258" s="14">
        <f>IF($A2258="","",INDEX(ALGLIB_SSA_XAUUSD!$H$2:$H$2401,MATCH($A2258,ALGLIB_SSA_XAUUSD!$A$2:$A$2401,1)))</f>
        <v/>
      </c>
      <c r="J2258">
        <f>_xlfn.XLOOKUP($A2258,ALGLIB_SSA_XAUUSD!$AA$2:$AA$2401,ALGLIB_SSA_XAUUSD!$P$2:$P$2401,"",0)</f>
        <v/>
      </c>
      <c r="K2258">
        <f>_xlfn.XLOOKUP($A2258,ALGLIB_SSA_XAUUSD!$AA$2:$AA$2401,ALGLIB_SSA_XAUUSD!$Q$2:$Q$2401,"",0)</f>
        <v/>
      </c>
      <c r="L2258">
        <f>_xlfn.XLOOKUP($A2258,ALGLIB_SSA_XAUUSD!$AA$2:$AA$2401,ALGLIB_SSA_XAUUSD!$R$2:$R$2401,"",0)</f>
        <v/>
      </c>
      <c r="M2258">
        <f>_xlfn.XLOOKUP($A2258,ALGLIB_SSA_XAUUSD!$AA$2:$AA$2401,ALGLIB_SSA_XAUUSD!$S$2:$S$2401,"",0)</f>
        <v/>
      </c>
      <c r="N2258">
        <f>_xlfn.XLOOKUP($A2258,ALGLIB_SSA_XAUUSD!$AA$2:$AA$2401,ALGLIB_SSA_XAUUSD!$T$2:$T$2401,"",0)</f>
        <v/>
      </c>
      <c r="O2258">
        <f>_xlfn.XLOOKUP($A2258,ALGLIB_SSA_XAUUSD!$AA$2:$AA$2401,ALGLIB_SSA_XAUUSD!$U$2:$U$2401,"",0)</f>
        <v/>
      </c>
      <c r="P2258">
        <f>_xlfn.XLOOKUP($A2258,ALGLIB_SSA_XAUUSD!$AA$2:$AA$2401,ALGLIB_SSA_XAUUSD!$V$2:$V$2401,"",0)</f>
        <v/>
      </c>
      <c r="S2258">
        <f>A2258</f>
        <v/>
      </c>
      <c r="T2258">
        <f>J2258</f>
        <v/>
      </c>
      <c r="U2258">
        <f>K2258</f>
        <v/>
      </c>
      <c r="V2258" s="14">
        <f>IF($A2258="","",MOD(ROW()-2,12)+1)</f>
        <v/>
      </c>
      <c r="W2258">
        <f>L2258</f>
        <v/>
      </c>
      <c r="X2258" s="14">
        <f>IF(F2258="","",F2258)</f>
        <v/>
      </c>
      <c r="Y2258" s="14">
        <f>IF(G2258="","",G2258)</f>
        <v/>
      </c>
      <c r="Z2258">
        <f>M2258</f>
        <v/>
      </c>
      <c r="AA2258">
        <f>N2258</f>
        <v/>
      </c>
      <c r="AB2258" s="14">
        <f>IF(H2258="","",H2258)</f>
        <v/>
      </c>
      <c r="AC2258">
        <f>O2258</f>
        <v/>
      </c>
      <c r="AD2258" s="14">
        <f>IF(I2258="","",I2258)</f>
        <v/>
      </c>
      <c r="AE2258">
        <f>P2258</f>
        <v/>
      </c>
      <c r="AH2258">
        <f>IF(S2258&lt;&gt;"",S2258,AH2257+900)</f>
        <v/>
      </c>
      <c r="AI2258">
        <f>IF(T2258&lt;&gt;"",T2258,AI2257)</f>
        <v/>
      </c>
      <c r="AJ2258">
        <f>IF(U2258&lt;&gt;"",U2258,AJ2257)</f>
        <v/>
      </c>
      <c r="AK2258">
        <f>IF(W2258&lt;&gt;"",W2258,"")</f>
        <v/>
      </c>
      <c r="AL2258" s="14">
        <f>IF(X2258&lt;&gt;"",X2258,"")</f>
        <v/>
      </c>
      <c r="AM2258" s="14">
        <f>IF(Y2258&lt;&gt;"",Y2258,"")</f>
        <v/>
      </c>
      <c r="AN2258" s="14">
        <f>IF(OR(AL2258="",AM2258=""),"",AL2258-AM2258)</f>
        <v/>
      </c>
      <c r="AO2258">
        <f>IF(AN2258="","",IF(AN2258&gt;0,"Bullish","Bearish"))</f>
        <v/>
      </c>
      <c r="AP2258">
        <f>IF(AO2258="",AP2257,AO2258)</f>
        <v/>
      </c>
      <c r="AQ2258" s="14">
        <f>IF(AB2258&lt;&gt;"",AB2258,"")</f>
        <v/>
      </c>
      <c r="AR2258" s="14">
        <f>IF(AD2258&lt;&gt;"",AD2258,"")</f>
        <v/>
      </c>
      <c r="AS2258">
        <f>IF(AS2257+1=13,1,AS2257+1)</f>
        <v/>
      </c>
      <c r="AT2258">
        <f>IFERROR(IF(SLOPE($AQ$2246:$AQ$2257,$AS$2246:$AS$2257)&gt;0,MIN(3,ABS(SLOPE($AQ$2246:$AQ$2257,$AS$2246:$AS$2257))),IF(SLOPE($AQ$2246:$AQ$2257,$AS$2246:$AS$2257)&lt;-0.5,-0.5,0)),0)</f>
        <v/>
      </c>
      <c r="AU2258">
        <f>IFERROR(IF(SLOPE($AR$2246:$AR$2257,$AS$2246:$AS$2257)&lt;0,MAX(-3,-ABS(SLOPE($AR$2246:$AR$2257,$AS$2246:$AS$2257))),IF(SLOPE($AR$2246:$AR$2257,$AS$2246:$AS$2257)&gt;0.5,0.5,0)),0)</f>
        <v/>
      </c>
      <c r="AV2258">
        <f>($AQ$2258+(AT2258*(AS2258-1)))</f>
        <v/>
      </c>
      <c r="AW2258">
        <f>($AR$2258+(AU2258*(AS2258-1)))</f>
        <v/>
      </c>
      <c r="AX2258">
        <f>IF(AT2258&gt;0,AV2258+AT2258,AV2258)</f>
        <v/>
      </c>
      <c r="AY2258">
        <f>IF(AU2258&lt;0,AW2258+AU2258,AW2258)</f>
        <v/>
      </c>
      <c r="BA2258" s="14">
        <f>IFERROR(AX2258-AQ2258,"")</f>
        <v/>
      </c>
      <c r="BB2258" s="14">
        <f>IFERROR(AY2258-AR2258,"")</f>
        <v/>
      </c>
      <c r="BD2258">
        <f>AH2258</f>
        <v/>
      </c>
      <c r="BE2258">
        <f>AI2258</f>
        <v/>
      </c>
      <c r="BF2258">
        <f>AJ2258</f>
        <v/>
      </c>
      <c r="BG2258" s="14">
        <f>L2258</f>
        <v/>
      </c>
      <c r="BH2258" s="14">
        <f>IF(X2258="","",X2258)</f>
        <v/>
      </c>
      <c r="BI2258" s="14">
        <f>IF(Y2258="","",Y2258)</f>
        <v/>
      </c>
      <c r="BJ2258">
        <f>Z2258</f>
        <v/>
      </c>
      <c r="BK2258">
        <f>AA2258</f>
        <v/>
      </c>
      <c r="BL2258">
        <f>IFERROR(AX2258,"")</f>
        <v/>
      </c>
      <c r="BM2258">
        <f>IFERROR(AY2258,"")</f>
        <v/>
      </c>
    </row>
    <row r="2259" ht="14.25" customHeight="1">
      <c r="A2259">
        <f>ALGLIB_SSA_XAUUSD!AA2259</f>
        <v/>
      </c>
      <c r="B2259">
        <f>IF($A2259="","",INDEX(ALGLIB_SSA_XAUUSD!$B$2:$B$2401,MATCH($A2259,ALGLIB_SSA_XAUUSD!$A$2:$A$2401,1)))</f>
        <v/>
      </c>
      <c r="C2259">
        <f>IF($A2259="","",INDEX(ALGLIB_SSA_XAUUSD!$C$2:$C$2401,MATCH($A2259,ALGLIB_SSA_XAUUSD!$A$2:$A$2401,1)))</f>
        <v/>
      </c>
      <c r="D2259" s="14">
        <f>IF($A2259="","",INT((ROW()-2)/12)+1)</f>
        <v/>
      </c>
      <c r="E2259" s="14">
        <f>IF(AND(E2270&lt;&gt;"",D2270=D2258+1),E2258+(E2270-E2258)*1/12,"")</f>
        <v/>
      </c>
      <c r="F2259" s="14">
        <f>IF(AND(F2270&lt;&gt;"",D2270=D2258+1),F2258+(F2270-F2258)*1/12,"")</f>
        <v/>
      </c>
      <c r="G2259" s="14">
        <f>IF(AND(G2270&lt;&gt;"",D2270=D2258+1),G2258+(G2270-G2258)*1/12,"")</f>
        <v/>
      </c>
      <c r="H2259" s="14">
        <f>IF(AND(H2270&lt;&gt;"",D2270=D2258+1),H2258+(H2270-H2258)*1/12,"")</f>
        <v/>
      </c>
      <c r="I2259" s="14">
        <f>IF(AND(L2270&lt;&gt;"",D2270=D2258+1),I2258+(I2270-I2258)*1/12,"")</f>
        <v/>
      </c>
      <c r="J2259">
        <f>_xlfn.XLOOKUP($A2259,ALGLIB_SSA_XAUUSD!$AA$2:$AA$2401,ALGLIB_SSA_XAUUSD!$P$2:$P$2401,"",0)</f>
        <v/>
      </c>
      <c r="K2259">
        <f>_xlfn.XLOOKUP($A2259,ALGLIB_SSA_XAUUSD!$AA$2:$AA$2401,ALGLIB_SSA_XAUUSD!$Q$2:$Q$2401,"",0)</f>
        <v/>
      </c>
      <c r="L2259">
        <f>_xlfn.XLOOKUP($A2259,ALGLIB_SSA_XAUUSD!$AA$2:$AA$2401,ALGLIB_SSA_XAUUSD!$R$2:$R$2401,"",0)</f>
        <v/>
      </c>
      <c r="M2259">
        <f>_xlfn.XLOOKUP($A2259,ALGLIB_SSA_XAUUSD!$AA$2:$AA$2401,ALGLIB_SSA_XAUUSD!$S$2:$S$2401,"",0)</f>
        <v/>
      </c>
      <c r="N2259">
        <f>_xlfn.XLOOKUP($A2259,ALGLIB_SSA_XAUUSD!$AA$2:$AA$2401,ALGLIB_SSA_XAUUSD!$T$2:$T$2401,"",0)</f>
        <v/>
      </c>
      <c r="O2259">
        <f>_xlfn.XLOOKUP($A2259,ALGLIB_SSA_XAUUSD!$AA$2:$AA$2401,ALGLIB_SSA_XAUUSD!$U$2:$U$2401,"",0)</f>
        <v/>
      </c>
      <c r="P2259">
        <f>_xlfn.XLOOKUP($A2259,ALGLIB_SSA_XAUUSD!$AA$2:$AA$2401,ALGLIB_SSA_XAUUSD!$V$2:$V$2401,"",0)</f>
        <v/>
      </c>
      <c r="S2259">
        <f>A2259</f>
        <v/>
      </c>
      <c r="T2259">
        <f>J2259</f>
        <v/>
      </c>
      <c r="U2259">
        <f>K2259</f>
        <v/>
      </c>
      <c r="V2259" s="14">
        <f>IF($A2259="","",MOD(ROW()-2,12)+1)</f>
        <v/>
      </c>
      <c r="W2259">
        <f>L2259</f>
        <v/>
      </c>
      <c r="X2259" s="14">
        <f>IF(F2259="","",F2259)</f>
        <v/>
      </c>
      <c r="Y2259" s="14">
        <f>IF(G2259="","",G2259)</f>
        <v/>
      </c>
      <c r="Z2259">
        <f>M2259</f>
        <v/>
      </c>
      <c r="AA2259">
        <f>N2259</f>
        <v/>
      </c>
      <c r="AB2259" s="14">
        <f>IF(H2259="","",H2259)</f>
        <v/>
      </c>
      <c r="AC2259">
        <f>O2259</f>
        <v/>
      </c>
      <c r="AD2259" s="14">
        <f>IF(I2259="","",I2259)</f>
        <v/>
      </c>
      <c r="AE2259">
        <f>P2259</f>
        <v/>
      </c>
      <c r="AH2259">
        <f>IF(S2259&lt;&gt;"",S2259,AH2258+900)</f>
        <v/>
      </c>
      <c r="AI2259">
        <f>IF(T2259&lt;&gt;"",T2259,AI2258)</f>
        <v/>
      </c>
      <c r="AJ2259">
        <f>IF(U2259&lt;&gt;"",U2259,AJ2258)</f>
        <v/>
      </c>
      <c r="AK2259">
        <f>IF(W2259&lt;&gt;"",W2259,"")</f>
        <v/>
      </c>
      <c r="AL2259" s="14">
        <f>IF(X2259&lt;&gt;"",X2259,"")</f>
        <v/>
      </c>
      <c r="AM2259" s="14">
        <f>IF(Y2259&lt;&gt;"",Y2259,"")</f>
        <v/>
      </c>
      <c r="AN2259" s="14">
        <f>IF(OR(AL2259="",AM2259=""),"",AL2259-AM2259)</f>
        <v/>
      </c>
      <c r="AO2259">
        <f>IF(AN2259="","",IF(AN2259&gt;0,"Bullish","Bearish"))</f>
        <v/>
      </c>
      <c r="AP2259">
        <f>IF(AO2259="",AP2258,AO2259)</f>
        <v/>
      </c>
      <c r="AQ2259" s="14">
        <f>IF(AB2259&lt;&gt;"",AB2259,"")</f>
        <v/>
      </c>
      <c r="AR2259" s="14">
        <f>IF(AD2259&lt;&gt;"",AD2259,"")</f>
        <v/>
      </c>
      <c r="AS2259">
        <f>IF(AS2258+1=13,1,AS2258+1)</f>
        <v/>
      </c>
      <c r="AT2259">
        <f>IFERROR(IF(SLOPE($AQ$2246:$AQ$2257,$AS$2246:$AS$2257)&gt;0,MIN(3,ABS(SLOPE($AQ$2246:$AQ$2257,$AS$2246:$AS$2257))),IF(SLOPE($AQ$2246:$AQ$2257,$AS$2246:$AS$2257)&lt;-0.5,-0.5,0)),0)</f>
        <v/>
      </c>
      <c r="AU2259">
        <f>IFERROR(IF(SLOPE($AR$2246:$AR$2257,$AS$2246:$AS$2257)&lt;0,MAX(-3,-ABS(SLOPE($AR$2246:$AR$2257,$AS$2246:$AS$2257))),IF(SLOPE($AR$2246:$AR$2257,$AS$2246:$AS$2257)&gt;0.5,0.5,0)),0)</f>
        <v/>
      </c>
      <c r="AV2259">
        <f>($AQ$2258+(AT2259*(AS2259-1)))</f>
        <v/>
      </c>
      <c r="AW2259">
        <f>($AR$2258+(AU2259*(AS2259-1)))</f>
        <v/>
      </c>
      <c r="AX2259">
        <f>IF(AT2259&gt;0,AV2259+AT2259,AV2259)</f>
        <v/>
      </c>
      <c r="AY2259">
        <f>IF(AU2259&lt;0,AW2259+AU2259,AW2259)</f>
        <v/>
      </c>
      <c r="BA2259" s="14">
        <f>IFERROR(AX2259-AQ2259,"")</f>
        <v/>
      </c>
      <c r="BB2259" s="14">
        <f>IFERROR(AY2259-AR2259,"")</f>
        <v/>
      </c>
      <c r="BD2259">
        <f>AH2259</f>
        <v/>
      </c>
      <c r="BE2259">
        <f>AI2259</f>
        <v/>
      </c>
      <c r="BF2259">
        <f>AJ2259</f>
        <v/>
      </c>
      <c r="BG2259" s="14">
        <f>L2259</f>
        <v/>
      </c>
      <c r="BH2259" s="14">
        <f>IF(X2259="","",X2259)</f>
        <v/>
      </c>
      <c r="BI2259" s="14">
        <f>IF(Y2259="","",Y2259)</f>
        <v/>
      </c>
      <c r="BJ2259">
        <f>Z2259</f>
        <v/>
      </c>
      <c r="BK2259">
        <f>AA2259</f>
        <v/>
      </c>
      <c r="BL2259">
        <f>IFERROR(AX2259,"")</f>
        <v/>
      </c>
      <c r="BM2259">
        <f>IFERROR(AY2259,"")</f>
        <v/>
      </c>
    </row>
    <row r="2260" ht="14.25" customHeight="1">
      <c r="A2260">
        <f>ALGLIB_SSA_XAUUSD!AA2260</f>
        <v/>
      </c>
      <c r="B2260">
        <f>IF($A2260="","",INDEX(ALGLIB_SSA_XAUUSD!$B$2:$B$2401,MATCH($A2260,ALGLIB_SSA_XAUUSD!$A$2:$A$2401,1)))</f>
        <v/>
      </c>
      <c r="C2260">
        <f>IF($A2260="","",INDEX(ALGLIB_SSA_XAUUSD!$C$2:$C$2401,MATCH($A2260,ALGLIB_SSA_XAUUSD!$A$2:$A$2401,1)))</f>
        <v/>
      </c>
      <c r="D2260" s="14">
        <f>IF($A2260="","",INT((ROW()-2)/12)+1)</f>
        <v/>
      </c>
      <c r="E2260" s="14">
        <f>IF(AND(E2270&lt;&gt;"",D2270=D2258+1),E2258+(E2270-E2258)*2/12,"")</f>
        <v/>
      </c>
      <c r="F2260" s="14">
        <f>IF(AND(F2270&lt;&gt;"",D2270=D2258+1),F2258+(F2270-F2258)*2/12,"")</f>
        <v/>
      </c>
      <c r="G2260" s="14">
        <f>IF(AND(G2270&lt;&gt;"",D2270=D2258+1),G2258+(G2270-G2258)*2/12,"")</f>
        <v/>
      </c>
      <c r="H2260" s="14">
        <f>IF(AND(H2270&lt;&gt;"",D2270=D2258+1),H2258+(H2270-H2258)*2/12,"")</f>
        <v/>
      </c>
      <c r="I2260" s="14">
        <f>IF(AND(L2270&lt;&gt;"",D2270=D2258+1),I2258+(I2270-I2258)*2/12,"")</f>
        <v/>
      </c>
      <c r="J2260">
        <f>_xlfn.XLOOKUP($A2260,ALGLIB_SSA_XAUUSD!$AA$2:$AA$2401,ALGLIB_SSA_XAUUSD!$P$2:$P$2401,"",0)</f>
        <v/>
      </c>
      <c r="K2260">
        <f>_xlfn.XLOOKUP($A2260,ALGLIB_SSA_XAUUSD!$AA$2:$AA$2401,ALGLIB_SSA_XAUUSD!$Q$2:$Q$2401,"",0)</f>
        <v/>
      </c>
      <c r="L2260">
        <f>_xlfn.XLOOKUP($A2260,ALGLIB_SSA_XAUUSD!$AA$2:$AA$2401,ALGLIB_SSA_XAUUSD!$R$2:$R$2401,"",0)</f>
        <v/>
      </c>
      <c r="M2260">
        <f>_xlfn.XLOOKUP($A2260,ALGLIB_SSA_XAUUSD!$AA$2:$AA$2401,ALGLIB_SSA_XAUUSD!$S$2:$S$2401,"",0)</f>
        <v/>
      </c>
      <c r="N2260">
        <f>_xlfn.XLOOKUP($A2260,ALGLIB_SSA_XAUUSD!$AA$2:$AA$2401,ALGLIB_SSA_XAUUSD!$T$2:$T$2401,"",0)</f>
        <v/>
      </c>
      <c r="O2260">
        <f>_xlfn.XLOOKUP($A2260,ALGLIB_SSA_XAUUSD!$AA$2:$AA$2401,ALGLIB_SSA_XAUUSD!$U$2:$U$2401,"",0)</f>
        <v/>
      </c>
      <c r="P2260">
        <f>_xlfn.XLOOKUP($A2260,ALGLIB_SSA_XAUUSD!$AA$2:$AA$2401,ALGLIB_SSA_XAUUSD!$V$2:$V$2401,"",0)</f>
        <v/>
      </c>
      <c r="S2260">
        <f>A2260</f>
        <v/>
      </c>
      <c r="T2260">
        <f>J2260</f>
        <v/>
      </c>
      <c r="U2260">
        <f>K2260</f>
        <v/>
      </c>
      <c r="V2260" s="14">
        <f>IF($A2260="","",MOD(ROW()-2,12)+1)</f>
        <v/>
      </c>
      <c r="W2260">
        <f>L2260</f>
        <v/>
      </c>
      <c r="X2260" s="14">
        <f>IF(F2260="","",F2260)</f>
        <v/>
      </c>
      <c r="Y2260" s="14">
        <f>IF(G2260="","",G2260)</f>
        <v/>
      </c>
      <c r="Z2260">
        <f>M2260</f>
        <v/>
      </c>
      <c r="AA2260">
        <f>N2260</f>
        <v/>
      </c>
      <c r="AB2260" s="14">
        <f>IF(H2260="","",H2260)</f>
        <v/>
      </c>
      <c r="AC2260">
        <f>O2260</f>
        <v/>
      </c>
      <c r="AD2260" s="14">
        <f>IF(I2260="","",I2260)</f>
        <v/>
      </c>
      <c r="AE2260">
        <f>P2260</f>
        <v/>
      </c>
      <c r="AH2260">
        <f>IF(S2260&lt;&gt;"",S2260,AH2259+900)</f>
        <v/>
      </c>
      <c r="AI2260">
        <f>IF(T2260&lt;&gt;"",T2260,AI2259)</f>
        <v/>
      </c>
      <c r="AJ2260">
        <f>IF(U2260&lt;&gt;"",U2260,AJ2259)</f>
        <v/>
      </c>
      <c r="AK2260">
        <f>IF(W2260&lt;&gt;"",W2260,"")</f>
        <v/>
      </c>
      <c r="AL2260" s="14">
        <f>IF(X2260&lt;&gt;"",X2260,"")</f>
        <v/>
      </c>
      <c r="AM2260" s="14">
        <f>IF(Y2260&lt;&gt;"",Y2260,"")</f>
        <v/>
      </c>
      <c r="AN2260" s="14">
        <f>IF(OR(AL2260="",AM2260=""),"",AL2260-AM2260)</f>
        <v/>
      </c>
      <c r="AO2260">
        <f>IF(AN2260="","",IF(AN2260&gt;0,"Bullish","Bearish"))</f>
        <v/>
      </c>
      <c r="AP2260">
        <f>IF(AO2260="",AP2259,AO2260)</f>
        <v/>
      </c>
      <c r="AQ2260" s="14">
        <f>IF(AB2260&lt;&gt;"",AB2260,"")</f>
        <v/>
      </c>
      <c r="AR2260" s="14">
        <f>IF(AD2260&lt;&gt;"",AD2260,"")</f>
        <v/>
      </c>
      <c r="AS2260">
        <f>IF(AS2259+1=13,1,AS2259+1)</f>
        <v/>
      </c>
      <c r="AT2260">
        <f>IFERROR(IF(SLOPE($AQ$2246:$AQ$2257,$AS$2246:$AS$2257)&gt;0,MIN(3,ABS(SLOPE($AQ$2246:$AQ$2257,$AS$2246:$AS$2257))),IF(SLOPE($AQ$2246:$AQ$2257,$AS$2246:$AS$2257)&lt;-0.5,-0.5,0)),0)</f>
        <v/>
      </c>
      <c r="AU2260">
        <f>IFERROR(IF(SLOPE($AR$2246:$AR$2257,$AS$2246:$AS$2257)&lt;0,MAX(-3,-ABS(SLOPE($AR$2246:$AR$2257,$AS$2246:$AS$2257))),IF(SLOPE($AR$2246:$AR$2257,$AS$2246:$AS$2257)&gt;0.5,0.5,0)),0)</f>
        <v/>
      </c>
      <c r="AV2260">
        <f>($AQ$2258+(AT2260*(AS2260-1)))</f>
        <v/>
      </c>
      <c r="AW2260">
        <f>($AR$2258+(AU2260*(AS2260-1)))</f>
        <v/>
      </c>
      <c r="AX2260">
        <f>IF(AT2260&gt;0,AV2260+AT2260,AV2260)</f>
        <v/>
      </c>
      <c r="AY2260">
        <f>IF(AU2260&lt;0,AW2260+AU2260,AW2260)</f>
        <v/>
      </c>
      <c r="BA2260" s="14">
        <f>IFERROR(AX2260-AQ2260,"")</f>
        <v/>
      </c>
      <c r="BB2260" s="14">
        <f>IFERROR(AY2260-AR2260,"")</f>
        <v/>
      </c>
      <c r="BD2260">
        <f>AH2260</f>
        <v/>
      </c>
      <c r="BE2260">
        <f>AI2260</f>
        <v/>
      </c>
      <c r="BF2260">
        <f>AJ2260</f>
        <v/>
      </c>
      <c r="BG2260" s="14">
        <f>L2260</f>
        <v/>
      </c>
      <c r="BH2260" s="14">
        <f>IF(X2260="","",X2260)</f>
        <v/>
      </c>
      <c r="BI2260" s="14">
        <f>IF(Y2260="","",Y2260)</f>
        <v/>
      </c>
      <c r="BJ2260">
        <f>Z2260</f>
        <v/>
      </c>
      <c r="BK2260">
        <f>AA2260</f>
        <v/>
      </c>
      <c r="BL2260">
        <f>IFERROR(AX2260,"")</f>
        <v/>
      </c>
      <c r="BM2260">
        <f>IFERROR(AY2260,"")</f>
        <v/>
      </c>
    </row>
    <row r="2261" ht="14.25" customHeight="1">
      <c r="A2261">
        <f>ALGLIB_SSA_XAUUSD!AA2261</f>
        <v/>
      </c>
      <c r="B2261">
        <f>IF($A2261="","",INDEX(ALGLIB_SSA_XAUUSD!$B$2:$B$2401,MATCH($A2261,ALGLIB_SSA_XAUUSD!$A$2:$A$2401,1)))</f>
        <v/>
      </c>
      <c r="C2261">
        <f>IF($A2261="","",INDEX(ALGLIB_SSA_XAUUSD!$C$2:$C$2401,MATCH($A2261,ALGLIB_SSA_XAUUSD!$A$2:$A$2401,1)))</f>
        <v/>
      </c>
      <c r="D2261" s="14">
        <f>IF($A2261="","",INT((ROW()-2)/12)+1)</f>
        <v/>
      </c>
      <c r="E2261" s="14">
        <f>IF(AND(E2270&lt;&gt;"",D2270=D2258+1),E2258+(E2270-E2258)*3/12,"")</f>
        <v/>
      </c>
      <c r="F2261" s="14">
        <f>IF(AND(F2270&lt;&gt;"",D2270=D2258+1),F2258+(F2270-F2258)*3/12,"")</f>
        <v/>
      </c>
      <c r="G2261" s="14">
        <f>IF(AND(G2270&lt;&gt;"",D2270=D2258+1),G2258+(G2270-G2258)*3/12,"")</f>
        <v/>
      </c>
      <c r="H2261" s="14">
        <f>IF(AND(H2270&lt;&gt;"",D2270=D2258+1),H2258+(H2270-H2258)*3/12,"")</f>
        <v/>
      </c>
      <c r="I2261" s="14">
        <f>IF(AND(L2270&lt;&gt;"",D2270=D2258+1),I2258+(I2270-I2258)*3/12,"")</f>
        <v/>
      </c>
      <c r="J2261">
        <f>_xlfn.XLOOKUP($A2261,ALGLIB_SSA_XAUUSD!$AA$2:$AA$2401,ALGLIB_SSA_XAUUSD!$P$2:$P$2401,"",0)</f>
        <v/>
      </c>
      <c r="K2261">
        <f>_xlfn.XLOOKUP($A2261,ALGLIB_SSA_XAUUSD!$AA$2:$AA$2401,ALGLIB_SSA_XAUUSD!$Q$2:$Q$2401,"",0)</f>
        <v/>
      </c>
      <c r="L2261">
        <f>_xlfn.XLOOKUP($A2261,ALGLIB_SSA_XAUUSD!$AA$2:$AA$2401,ALGLIB_SSA_XAUUSD!$R$2:$R$2401,"",0)</f>
        <v/>
      </c>
      <c r="M2261">
        <f>_xlfn.XLOOKUP($A2261,ALGLIB_SSA_XAUUSD!$AA$2:$AA$2401,ALGLIB_SSA_XAUUSD!$S$2:$S$2401,"",0)</f>
        <v/>
      </c>
      <c r="N2261">
        <f>_xlfn.XLOOKUP($A2261,ALGLIB_SSA_XAUUSD!$AA$2:$AA$2401,ALGLIB_SSA_XAUUSD!$T$2:$T$2401,"",0)</f>
        <v/>
      </c>
      <c r="O2261">
        <f>_xlfn.XLOOKUP($A2261,ALGLIB_SSA_XAUUSD!$AA$2:$AA$2401,ALGLIB_SSA_XAUUSD!$U$2:$U$2401,"",0)</f>
        <v/>
      </c>
      <c r="P2261">
        <f>_xlfn.XLOOKUP($A2261,ALGLIB_SSA_XAUUSD!$AA$2:$AA$2401,ALGLIB_SSA_XAUUSD!$V$2:$V$2401,"",0)</f>
        <v/>
      </c>
      <c r="S2261">
        <f>A2261</f>
        <v/>
      </c>
      <c r="T2261">
        <f>J2261</f>
        <v/>
      </c>
      <c r="U2261">
        <f>K2261</f>
        <v/>
      </c>
      <c r="V2261" s="14">
        <f>IF($A2261="","",MOD(ROW()-2,12)+1)</f>
        <v/>
      </c>
      <c r="W2261">
        <f>L2261</f>
        <v/>
      </c>
      <c r="X2261" s="14">
        <f>IF(F2261="","",F2261)</f>
        <v/>
      </c>
      <c r="Y2261" s="14">
        <f>IF(G2261="","",G2261)</f>
        <v/>
      </c>
      <c r="Z2261">
        <f>M2261</f>
        <v/>
      </c>
      <c r="AA2261">
        <f>N2261</f>
        <v/>
      </c>
      <c r="AB2261" s="14">
        <f>IF(H2261="","",H2261)</f>
        <v/>
      </c>
      <c r="AC2261">
        <f>O2261</f>
        <v/>
      </c>
      <c r="AD2261" s="14">
        <f>IF(I2261="","",I2261)</f>
        <v/>
      </c>
      <c r="AE2261">
        <f>P2261</f>
        <v/>
      </c>
      <c r="AH2261">
        <f>IF(S2261&lt;&gt;"",S2261,AH2260+900)</f>
        <v/>
      </c>
      <c r="AI2261">
        <f>IF(T2261&lt;&gt;"",T2261,AI2260)</f>
        <v/>
      </c>
      <c r="AJ2261">
        <f>IF(U2261&lt;&gt;"",U2261,AJ2260)</f>
        <v/>
      </c>
      <c r="AK2261">
        <f>IF(W2261&lt;&gt;"",W2261,"")</f>
        <v/>
      </c>
      <c r="AL2261" s="14">
        <f>IF(X2261&lt;&gt;"",X2261,"")</f>
        <v/>
      </c>
      <c r="AM2261" s="14">
        <f>IF(Y2261&lt;&gt;"",Y2261,"")</f>
        <v/>
      </c>
      <c r="AN2261" s="14">
        <f>IF(OR(AL2261="",AM2261=""),"",AL2261-AM2261)</f>
        <v/>
      </c>
      <c r="AO2261">
        <f>IF(AN2261="","",IF(AN2261&gt;0,"Bullish","Bearish"))</f>
        <v/>
      </c>
      <c r="AP2261">
        <f>IF(AO2261="",AP2260,AO2261)</f>
        <v/>
      </c>
      <c r="AQ2261" s="14">
        <f>IF(AB2261&lt;&gt;"",AB2261,"")</f>
        <v/>
      </c>
      <c r="AR2261" s="14">
        <f>IF(AD2261&lt;&gt;"",AD2261,"")</f>
        <v/>
      </c>
      <c r="AS2261">
        <f>IF(AS2260+1=13,1,AS2260+1)</f>
        <v/>
      </c>
      <c r="AT2261">
        <f>IFERROR(IF(SLOPE($AQ$2246:$AQ$2257,$AS$2246:$AS$2257)&gt;0,MIN(3,ABS(SLOPE($AQ$2246:$AQ$2257,$AS$2246:$AS$2257))),IF(SLOPE($AQ$2246:$AQ$2257,$AS$2246:$AS$2257)&lt;-0.5,-0.5,0)),0)</f>
        <v/>
      </c>
      <c r="AU2261">
        <f>IFERROR(IF(SLOPE($AR$2246:$AR$2257,$AS$2246:$AS$2257)&lt;0,MAX(-3,-ABS(SLOPE($AR$2246:$AR$2257,$AS$2246:$AS$2257))),IF(SLOPE($AR$2246:$AR$2257,$AS$2246:$AS$2257)&gt;0.5,0.5,0)),0)</f>
        <v/>
      </c>
      <c r="AV2261">
        <f>($AQ$2258+(AT2261*(AS2261-1)))</f>
        <v/>
      </c>
      <c r="AW2261">
        <f>($AR$2258+(AU2261*(AS2261-1)))</f>
        <v/>
      </c>
      <c r="AX2261">
        <f>IF(AT2261&gt;0,AV2261+AT2261,AV2261)</f>
        <v/>
      </c>
      <c r="AY2261">
        <f>IF(AU2261&lt;0,AW2261+AU2261,AW2261)</f>
        <v/>
      </c>
      <c r="BA2261" s="14">
        <f>IFERROR(AX2261-AQ2261,"")</f>
        <v/>
      </c>
      <c r="BB2261" s="14">
        <f>IFERROR(AY2261-AR2261,"")</f>
        <v/>
      </c>
      <c r="BD2261">
        <f>AH2261</f>
        <v/>
      </c>
      <c r="BE2261">
        <f>AI2261</f>
        <v/>
      </c>
      <c r="BF2261">
        <f>AJ2261</f>
        <v/>
      </c>
      <c r="BG2261" s="14">
        <f>L2261</f>
        <v/>
      </c>
      <c r="BH2261" s="14">
        <f>IF(X2261="","",X2261)</f>
        <v/>
      </c>
      <c r="BI2261" s="14">
        <f>IF(Y2261="","",Y2261)</f>
        <v/>
      </c>
      <c r="BJ2261">
        <f>Z2261</f>
        <v/>
      </c>
      <c r="BK2261">
        <f>AA2261</f>
        <v/>
      </c>
      <c r="BL2261">
        <f>IFERROR(AX2261,"")</f>
        <v/>
      </c>
      <c r="BM2261">
        <f>IFERROR(AY2261,"")</f>
        <v/>
      </c>
    </row>
    <row r="2262" ht="14.25" customHeight="1">
      <c r="A2262">
        <f>ALGLIB_SSA_XAUUSD!AA2262</f>
        <v/>
      </c>
      <c r="B2262">
        <f>IF($A2262="","",INDEX(ALGLIB_SSA_XAUUSD!$B$2:$B$2401,MATCH($A2262,ALGLIB_SSA_XAUUSD!$A$2:$A$2401,1)))</f>
        <v/>
      </c>
      <c r="C2262">
        <f>IF($A2262="","",INDEX(ALGLIB_SSA_XAUUSD!$C$2:$C$2401,MATCH($A2262,ALGLIB_SSA_XAUUSD!$A$2:$A$2401,1)))</f>
        <v/>
      </c>
      <c r="D2262" s="14">
        <f>IF($A2262="","",INT((ROW()-2)/12)+1)</f>
        <v/>
      </c>
      <c r="E2262" s="14">
        <f>IF(AND(E2270&lt;&gt;"",D2270=D2258+1),E2258+(E2270-E2258)*4/12,"")</f>
        <v/>
      </c>
      <c r="F2262" s="14">
        <f>IF(AND(F2270&lt;&gt;"",D2270=D2258+1),F2258+(F2270-F2258)*4/12,"")</f>
        <v/>
      </c>
      <c r="G2262" s="14">
        <f>IF(AND(G2270&lt;&gt;"",D2270=D2258+1),G2258+(G2270-G2258)*4/12,"")</f>
        <v/>
      </c>
      <c r="H2262" s="14">
        <f>IF(AND(H2270&lt;&gt;"",D2270=D2258+1),H2258+(H2270-H2258)*4/12,"")</f>
        <v/>
      </c>
      <c r="I2262" s="14">
        <f>IF(AND(L2270&lt;&gt;"",D2270=D2258+1),I2258+(I2270-I2258)*4/12,"")</f>
        <v/>
      </c>
      <c r="J2262">
        <f>_xlfn.XLOOKUP($A2262,ALGLIB_SSA_XAUUSD!$AA$2:$AA$2401,ALGLIB_SSA_XAUUSD!$P$2:$P$2401,"",0)</f>
        <v/>
      </c>
      <c r="K2262">
        <f>_xlfn.XLOOKUP($A2262,ALGLIB_SSA_XAUUSD!$AA$2:$AA$2401,ALGLIB_SSA_XAUUSD!$Q$2:$Q$2401,"",0)</f>
        <v/>
      </c>
      <c r="L2262">
        <f>_xlfn.XLOOKUP($A2262,ALGLIB_SSA_XAUUSD!$AA$2:$AA$2401,ALGLIB_SSA_XAUUSD!$R$2:$R$2401,"",0)</f>
        <v/>
      </c>
      <c r="M2262">
        <f>_xlfn.XLOOKUP($A2262,ALGLIB_SSA_XAUUSD!$AA$2:$AA$2401,ALGLIB_SSA_XAUUSD!$S$2:$S$2401,"",0)</f>
        <v/>
      </c>
      <c r="N2262">
        <f>_xlfn.XLOOKUP($A2262,ALGLIB_SSA_XAUUSD!$AA$2:$AA$2401,ALGLIB_SSA_XAUUSD!$T$2:$T$2401,"",0)</f>
        <v/>
      </c>
      <c r="O2262">
        <f>_xlfn.XLOOKUP($A2262,ALGLIB_SSA_XAUUSD!$AA$2:$AA$2401,ALGLIB_SSA_XAUUSD!$U$2:$U$2401,"",0)</f>
        <v/>
      </c>
      <c r="P2262">
        <f>_xlfn.XLOOKUP($A2262,ALGLIB_SSA_XAUUSD!$AA$2:$AA$2401,ALGLIB_SSA_XAUUSD!$V$2:$V$2401,"",0)</f>
        <v/>
      </c>
      <c r="S2262">
        <f>A2262</f>
        <v/>
      </c>
      <c r="T2262">
        <f>J2262</f>
        <v/>
      </c>
      <c r="U2262">
        <f>K2262</f>
        <v/>
      </c>
      <c r="V2262" s="14">
        <f>IF($A2262="","",MOD(ROW()-2,12)+1)</f>
        <v/>
      </c>
      <c r="W2262">
        <f>L2262</f>
        <v/>
      </c>
      <c r="X2262" s="14">
        <f>IF(F2262="","",F2262)</f>
        <v/>
      </c>
      <c r="Y2262" s="14">
        <f>IF(G2262="","",G2262)</f>
        <v/>
      </c>
      <c r="Z2262">
        <f>M2262</f>
        <v/>
      </c>
      <c r="AA2262">
        <f>N2262</f>
        <v/>
      </c>
      <c r="AB2262" s="14">
        <f>IF(H2262="","",H2262)</f>
        <v/>
      </c>
      <c r="AC2262">
        <f>O2262</f>
        <v/>
      </c>
      <c r="AD2262" s="14">
        <f>IF(I2262="","",I2262)</f>
        <v/>
      </c>
      <c r="AE2262">
        <f>P2262</f>
        <v/>
      </c>
      <c r="AH2262">
        <f>IF(S2262&lt;&gt;"",S2262,AH2261+900)</f>
        <v/>
      </c>
      <c r="AI2262">
        <f>IF(T2262&lt;&gt;"",T2262,AI2261)</f>
        <v/>
      </c>
      <c r="AJ2262">
        <f>IF(U2262&lt;&gt;"",U2262,AJ2261)</f>
        <v/>
      </c>
      <c r="AK2262">
        <f>IF(W2262&lt;&gt;"",W2262,"")</f>
        <v/>
      </c>
      <c r="AL2262" s="14">
        <f>IF(X2262&lt;&gt;"",X2262,"")</f>
        <v/>
      </c>
      <c r="AM2262" s="14">
        <f>IF(Y2262&lt;&gt;"",Y2262,"")</f>
        <v/>
      </c>
      <c r="AN2262" s="14">
        <f>IF(OR(AL2262="",AM2262=""),"",AL2262-AM2262)</f>
        <v/>
      </c>
      <c r="AO2262">
        <f>IF(AN2262="","",IF(AN2262&gt;0,"Bullish","Bearish"))</f>
        <v/>
      </c>
      <c r="AP2262">
        <f>IF(AO2262="",AP2261,AO2262)</f>
        <v/>
      </c>
      <c r="AQ2262" s="14">
        <f>IF(AB2262&lt;&gt;"",AB2262,"")</f>
        <v/>
      </c>
      <c r="AR2262" s="14">
        <f>IF(AD2262&lt;&gt;"",AD2262,"")</f>
        <v/>
      </c>
      <c r="AS2262">
        <f>IF(AS2261+1=13,1,AS2261+1)</f>
        <v/>
      </c>
      <c r="AT2262">
        <f>IFERROR(IF(SLOPE($AQ$2246:$AQ$2257,$AS$2246:$AS$2257)&gt;0,MIN(3,ABS(SLOPE($AQ$2246:$AQ$2257,$AS$2246:$AS$2257))),IF(SLOPE($AQ$2246:$AQ$2257,$AS$2246:$AS$2257)&lt;-0.5,-0.5,0)),0)</f>
        <v/>
      </c>
      <c r="AU2262">
        <f>IFERROR(IF(SLOPE($AR$2246:$AR$2257,$AS$2246:$AS$2257)&lt;0,MAX(-3,-ABS(SLOPE($AR$2246:$AR$2257,$AS$2246:$AS$2257))),IF(SLOPE($AR$2246:$AR$2257,$AS$2246:$AS$2257)&gt;0.5,0.5,0)),0)</f>
        <v/>
      </c>
      <c r="AV2262">
        <f>($AQ$2258+(AT2262*(AS2262-1)))</f>
        <v/>
      </c>
      <c r="AW2262">
        <f>($AR$2258+(AU2262*(AS2262-1)))</f>
        <v/>
      </c>
      <c r="AX2262">
        <f>IF(AT2262&gt;0,AV2262+AT2262,AV2262)</f>
        <v/>
      </c>
      <c r="AY2262">
        <f>IF(AU2262&lt;0,AW2262+AU2262,AW2262)</f>
        <v/>
      </c>
      <c r="BA2262" s="14">
        <f>IFERROR(AX2262-AQ2262,"")</f>
        <v/>
      </c>
      <c r="BB2262" s="14">
        <f>IFERROR(AY2262-AR2262,"")</f>
        <v/>
      </c>
      <c r="BD2262">
        <f>AH2262</f>
        <v/>
      </c>
      <c r="BE2262">
        <f>AI2262</f>
        <v/>
      </c>
      <c r="BF2262">
        <f>AJ2262</f>
        <v/>
      </c>
      <c r="BG2262" s="14">
        <f>L2262</f>
        <v/>
      </c>
      <c r="BH2262" s="14">
        <f>IF(X2262="","",X2262)</f>
        <v/>
      </c>
      <c r="BI2262" s="14">
        <f>IF(Y2262="","",Y2262)</f>
        <v/>
      </c>
      <c r="BJ2262">
        <f>Z2262</f>
        <v/>
      </c>
      <c r="BK2262">
        <f>AA2262</f>
        <v/>
      </c>
      <c r="BL2262">
        <f>IFERROR(AX2262,"")</f>
        <v/>
      </c>
      <c r="BM2262">
        <f>IFERROR(AY2262,"")</f>
        <v/>
      </c>
    </row>
    <row r="2263" ht="14.25" customHeight="1">
      <c r="A2263">
        <f>ALGLIB_SSA_XAUUSD!AA2263</f>
        <v/>
      </c>
      <c r="B2263">
        <f>IF($A2263="","",INDEX(ALGLIB_SSA_XAUUSD!$B$2:$B$2401,MATCH($A2263,ALGLIB_SSA_XAUUSD!$A$2:$A$2401,1)))</f>
        <v/>
      </c>
      <c r="C2263">
        <f>IF($A2263="","",INDEX(ALGLIB_SSA_XAUUSD!$C$2:$C$2401,MATCH($A2263,ALGLIB_SSA_XAUUSD!$A$2:$A$2401,1)))</f>
        <v/>
      </c>
      <c r="D2263" s="14">
        <f>IF($A2263="","",INT((ROW()-2)/12)+1)</f>
        <v/>
      </c>
      <c r="E2263" s="14">
        <f>IF(AND(E2270&lt;&gt;"",D2270=D2258+1),E2258+(E2270-E2258)*5/12,"")</f>
        <v/>
      </c>
      <c r="F2263" s="14">
        <f>IF(AND(F2270&lt;&gt;"",D2270=D2258+1),F2258+(F2270-F2258)*5/12,"")</f>
        <v/>
      </c>
      <c r="G2263" s="14">
        <f>IF(AND(G2270&lt;&gt;"",D2270=D2258+1),G2258+(G2270-G2258)*5/12,"")</f>
        <v/>
      </c>
      <c r="H2263" s="14">
        <f>IF(AND(H2270&lt;&gt;"",D2270=D2258+1),H2258+(H2270-H2258)*5/12,"")</f>
        <v/>
      </c>
      <c r="I2263" s="14">
        <f>IF(AND(L2270&lt;&gt;"",D2270=D2258+1),I2258+(I2270-I2258)*5/12,"")</f>
        <v/>
      </c>
      <c r="J2263">
        <f>_xlfn.XLOOKUP($A2263,ALGLIB_SSA_XAUUSD!$AA$2:$AA$2401,ALGLIB_SSA_XAUUSD!$P$2:$P$2401,"",0)</f>
        <v/>
      </c>
      <c r="K2263">
        <f>_xlfn.XLOOKUP($A2263,ALGLIB_SSA_XAUUSD!$AA$2:$AA$2401,ALGLIB_SSA_XAUUSD!$Q$2:$Q$2401,"",0)</f>
        <v/>
      </c>
      <c r="L2263">
        <f>_xlfn.XLOOKUP($A2263,ALGLIB_SSA_XAUUSD!$AA$2:$AA$2401,ALGLIB_SSA_XAUUSD!$R$2:$R$2401,"",0)</f>
        <v/>
      </c>
      <c r="M2263">
        <f>_xlfn.XLOOKUP($A2263,ALGLIB_SSA_XAUUSD!$AA$2:$AA$2401,ALGLIB_SSA_XAUUSD!$S$2:$S$2401,"",0)</f>
        <v/>
      </c>
      <c r="N2263">
        <f>_xlfn.XLOOKUP($A2263,ALGLIB_SSA_XAUUSD!$AA$2:$AA$2401,ALGLIB_SSA_XAUUSD!$T$2:$T$2401,"",0)</f>
        <v/>
      </c>
      <c r="O2263">
        <f>_xlfn.XLOOKUP($A2263,ALGLIB_SSA_XAUUSD!$AA$2:$AA$2401,ALGLIB_SSA_XAUUSD!$U$2:$U$2401,"",0)</f>
        <v/>
      </c>
      <c r="P2263">
        <f>_xlfn.XLOOKUP($A2263,ALGLIB_SSA_XAUUSD!$AA$2:$AA$2401,ALGLIB_SSA_XAUUSD!$V$2:$V$2401,"",0)</f>
        <v/>
      </c>
      <c r="S2263">
        <f>A2263</f>
        <v/>
      </c>
      <c r="T2263">
        <f>J2263</f>
        <v/>
      </c>
      <c r="U2263">
        <f>K2263</f>
        <v/>
      </c>
      <c r="V2263" s="14">
        <f>IF($A2263="","",MOD(ROW()-2,12)+1)</f>
        <v/>
      </c>
      <c r="W2263">
        <f>L2263</f>
        <v/>
      </c>
      <c r="X2263" s="14">
        <f>IF(F2263="","",F2263)</f>
        <v/>
      </c>
      <c r="Y2263" s="14">
        <f>IF(G2263="","",G2263)</f>
        <v/>
      </c>
      <c r="Z2263">
        <f>M2263</f>
        <v/>
      </c>
      <c r="AA2263">
        <f>N2263</f>
        <v/>
      </c>
      <c r="AB2263" s="14">
        <f>IF(H2263="","",H2263)</f>
        <v/>
      </c>
      <c r="AC2263">
        <f>O2263</f>
        <v/>
      </c>
      <c r="AD2263" s="14">
        <f>IF(I2263="","",I2263)</f>
        <v/>
      </c>
      <c r="AE2263">
        <f>P2263</f>
        <v/>
      </c>
      <c r="AH2263">
        <f>IF(S2263&lt;&gt;"",S2263,AH2262+900)</f>
        <v/>
      </c>
      <c r="AI2263">
        <f>IF(T2263&lt;&gt;"",T2263,AI2262)</f>
        <v/>
      </c>
      <c r="AJ2263">
        <f>IF(U2263&lt;&gt;"",U2263,AJ2262)</f>
        <v/>
      </c>
      <c r="AK2263">
        <f>IF(W2263&lt;&gt;"",W2263,"")</f>
        <v/>
      </c>
      <c r="AL2263" s="14">
        <f>IF(X2263&lt;&gt;"",X2263,"")</f>
        <v/>
      </c>
      <c r="AM2263" s="14">
        <f>IF(Y2263&lt;&gt;"",Y2263,"")</f>
        <v/>
      </c>
      <c r="AN2263" s="14">
        <f>IF(OR(AL2263="",AM2263=""),"",AL2263-AM2263)</f>
        <v/>
      </c>
      <c r="AO2263">
        <f>IF(AN2263="","",IF(AN2263&gt;0,"Bullish","Bearish"))</f>
        <v/>
      </c>
      <c r="AP2263">
        <f>IF(AO2263="",AP2262,AO2263)</f>
        <v/>
      </c>
      <c r="AQ2263" s="14">
        <f>IF(AB2263&lt;&gt;"",AB2263,"")</f>
        <v/>
      </c>
      <c r="AR2263" s="14">
        <f>IF(AD2263&lt;&gt;"",AD2263,"")</f>
        <v/>
      </c>
      <c r="AS2263">
        <f>IF(AS2262+1=13,1,AS2262+1)</f>
        <v/>
      </c>
      <c r="AT2263">
        <f>IFERROR(IF(SLOPE($AQ$2246:$AQ$2257,$AS$2246:$AS$2257)&gt;0,MIN(3,ABS(SLOPE($AQ$2246:$AQ$2257,$AS$2246:$AS$2257))),IF(SLOPE($AQ$2246:$AQ$2257,$AS$2246:$AS$2257)&lt;-0.5,-0.5,0)),0)</f>
        <v/>
      </c>
      <c r="AU2263">
        <f>IFERROR(IF(SLOPE($AR$2246:$AR$2257,$AS$2246:$AS$2257)&lt;0,MAX(-3,-ABS(SLOPE($AR$2246:$AR$2257,$AS$2246:$AS$2257))),IF(SLOPE($AR$2246:$AR$2257,$AS$2246:$AS$2257)&gt;0.5,0.5,0)),0)</f>
        <v/>
      </c>
      <c r="AV2263">
        <f>($AQ$2258+(AT2263*(AS2263-1)))</f>
        <v/>
      </c>
      <c r="AW2263">
        <f>($AR$2258+(AU2263*(AS2263-1)))</f>
        <v/>
      </c>
      <c r="AX2263">
        <f>IF(AT2263&gt;0,AV2263+AT2263,AV2263)</f>
        <v/>
      </c>
      <c r="AY2263">
        <f>IF(AU2263&lt;0,AW2263+AU2263,AW2263)</f>
        <v/>
      </c>
      <c r="BA2263" s="14">
        <f>IFERROR(AX2263-AQ2263,"")</f>
        <v/>
      </c>
      <c r="BB2263" s="14">
        <f>IFERROR(AY2263-AR2263,"")</f>
        <v/>
      </c>
      <c r="BD2263">
        <f>AH2263</f>
        <v/>
      </c>
      <c r="BE2263">
        <f>AI2263</f>
        <v/>
      </c>
      <c r="BF2263">
        <f>AJ2263</f>
        <v/>
      </c>
      <c r="BG2263" s="14">
        <f>L2263</f>
        <v/>
      </c>
      <c r="BH2263" s="14">
        <f>IF(X2263="","",X2263)</f>
        <v/>
      </c>
      <c r="BI2263" s="14">
        <f>IF(Y2263="","",Y2263)</f>
        <v/>
      </c>
      <c r="BJ2263">
        <f>Z2263</f>
        <v/>
      </c>
      <c r="BK2263">
        <f>AA2263</f>
        <v/>
      </c>
      <c r="BL2263">
        <f>IFERROR(AX2263,"")</f>
        <v/>
      </c>
      <c r="BM2263">
        <f>IFERROR(AY2263,"")</f>
        <v/>
      </c>
    </row>
    <row r="2264" ht="14.25" customHeight="1">
      <c r="A2264">
        <f>ALGLIB_SSA_XAUUSD!AA2264</f>
        <v/>
      </c>
      <c r="B2264">
        <f>IF($A2264="","",INDEX(ALGLIB_SSA_XAUUSD!$B$2:$B$2401,MATCH($A2264,ALGLIB_SSA_XAUUSD!$A$2:$A$2401,1)))</f>
        <v/>
      </c>
      <c r="C2264">
        <f>IF($A2264="","",INDEX(ALGLIB_SSA_XAUUSD!$C$2:$C$2401,MATCH($A2264,ALGLIB_SSA_XAUUSD!$A$2:$A$2401,1)))</f>
        <v/>
      </c>
      <c r="D2264" s="14">
        <f>IF($A2264="","",INT((ROW()-2)/12)+1)</f>
        <v/>
      </c>
      <c r="E2264" s="14">
        <f>IF(AND(E2270&lt;&gt;"",D2270=D2258+1),E2258+(E2270-E2258)*6/12,"")</f>
        <v/>
      </c>
      <c r="F2264" s="14">
        <f>IF(AND(F2270&lt;&gt;"",D2270=D2258+1),F2258+(F2270-F2258)*6/12,"")</f>
        <v/>
      </c>
      <c r="G2264" s="14">
        <f>IF(AND(G2270&lt;&gt;"",D2270=D2258+1),G2258+(G2270-G2258)*6/12,"")</f>
        <v/>
      </c>
      <c r="H2264" s="14">
        <f>IF(AND(H2270&lt;&gt;"",D2270=D2258+1),H2258+(H2270-H2258)*6/12,"")</f>
        <v/>
      </c>
      <c r="I2264" s="14">
        <f>IF(AND(L2270&lt;&gt;"",D2270=D2258+1),I2258+(I2270-I2258)*6/12,"")</f>
        <v/>
      </c>
      <c r="J2264">
        <f>_xlfn.XLOOKUP($A2264,ALGLIB_SSA_XAUUSD!$AA$2:$AA$2401,ALGLIB_SSA_XAUUSD!$P$2:$P$2401,"",0)</f>
        <v/>
      </c>
      <c r="K2264">
        <f>_xlfn.XLOOKUP($A2264,ALGLIB_SSA_XAUUSD!$AA$2:$AA$2401,ALGLIB_SSA_XAUUSD!$Q$2:$Q$2401,"",0)</f>
        <v/>
      </c>
      <c r="L2264">
        <f>_xlfn.XLOOKUP($A2264,ALGLIB_SSA_XAUUSD!$AA$2:$AA$2401,ALGLIB_SSA_XAUUSD!$R$2:$R$2401,"",0)</f>
        <v/>
      </c>
      <c r="M2264">
        <f>_xlfn.XLOOKUP($A2264,ALGLIB_SSA_XAUUSD!$AA$2:$AA$2401,ALGLIB_SSA_XAUUSD!$S$2:$S$2401,"",0)</f>
        <v/>
      </c>
      <c r="N2264">
        <f>_xlfn.XLOOKUP($A2264,ALGLIB_SSA_XAUUSD!$AA$2:$AA$2401,ALGLIB_SSA_XAUUSD!$T$2:$T$2401,"",0)</f>
        <v/>
      </c>
      <c r="O2264">
        <f>_xlfn.XLOOKUP($A2264,ALGLIB_SSA_XAUUSD!$AA$2:$AA$2401,ALGLIB_SSA_XAUUSD!$U$2:$U$2401,"",0)</f>
        <v/>
      </c>
      <c r="P2264">
        <f>_xlfn.XLOOKUP($A2264,ALGLIB_SSA_XAUUSD!$AA$2:$AA$2401,ALGLIB_SSA_XAUUSD!$V$2:$V$2401,"",0)</f>
        <v/>
      </c>
      <c r="S2264">
        <f>A2264</f>
        <v/>
      </c>
      <c r="T2264">
        <f>J2264</f>
        <v/>
      </c>
      <c r="U2264">
        <f>K2264</f>
        <v/>
      </c>
      <c r="V2264" s="14">
        <f>IF($A2264="","",MOD(ROW()-2,12)+1)</f>
        <v/>
      </c>
      <c r="W2264">
        <f>L2264</f>
        <v/>
      </c>
      <c r="X2264" s="14">
        <f>IF(F2264="","",F2264)</f>
        <v/>
      </c>
      <c r="Y2264" s="14">
        <f>IF(G2264="","",G2264)</f>
        <v/>
      </c>
      <c r="Z2264">
        <f>M2264</f>
        <v/>
      </c>
      <c r="AA2264">
        <f>N2264</f>
        <v/>
      </c>
      <c r="AB2264" s="14">
        <f>IF(H2264="","",H2264)</f>
        <v/>
      </c>
      <c r="AC2264">
        <f>O2264</f>
        <v/>
      </c>
      <c r="AD2264" s="14">
        <f>IF(I2264="","",I2264)</f>
        <v/>
      </c>
      <c r="AE2264">
        <f>P2264</f>
        <v/>
      </c>
      <c r="AH2264">
        <f>IF(S2264&lt;&gt;"",S2264,AH2263+900)</f>
        <v/>
      </c>
      <c r="AI2264">
        <f>IF(T2264&lt;&gt;"",T2264,AI2263)</f>
        <v/>
      </c>
      <c r="AJ2264">
        <f>IF(U2264&lt;&gt;"",U2264,AJ2263)</f>
        <v/>
      </c>
      <c r="AK2264">
        <f>IF(W2264&lt;&gt;"",W2264,"")</f>
        <v/>
      </c>
      <c r="AL2264" s="14">
        <f>IF(X2264&lt;&gt;"",X2264,"")</f>
        <v/>
      </c>
      <c r="AM2264" s="14">
        <f>IF(Y2264&lt;&gt;"",Y2264,"")</f>
        <v/>
      </c>
      <c r="AN2264" s="14">
        <f>IF(OR(AL2264="",AM2264=""),"",AL2264-AM2264)</f>
        <v/>
      </c>
      <c r="AO2264">
        <f>IF(AN2264="","",IF(AN2264&gt;0,"Bullish","Bearish"))</f>
        <v/>
      </c>
      <c r="AP2264">
        <f>IF(AO2264="",AP2263,AO2264)</f>
        <v/>
      </c>
      <c r="AQ2264" s="14">
        <f>IF(AB2264&lt;&gt;"",AB2264,"")</f>
        <v/>
      </c>
      <c r="AR2264" s="14">
        <f>IF(AD2264&lt;&gt;"",AD2264,"")</f>
        <v/>
      </c>
      <c r="AS2264">
        <f>IF(AS2263+1=13,1,AS2263+1)</f>
        <v/>
      </c>
      <c r="AT2264">
        <f>IFERROR(IF(SLOPE($AQ$2246:$AQ$2257,$AS$2246:$AS$2257)&gt;0,MIN(3,ABS(SLOPE($AQ$2246:$AQ$2257,$AS$2246:$AS$2257))),IF(SLOPE($AQ$2246:$AQ$2257,$AS$2246:$AS$2257)&lt;-0.5,-0.5,0)),0)</f>
        <v/>
      </c>
      <c r="AU2264">
        <f>IFERROR(IF(SLOPE($AR$2246:$AR$2257,$AS$2246:$AS$2257)&lt;0,MAX(-3,-ABS(SLOPE($AR$2246:$AR$2257,$AS$2246:$AS$2257))),IF(SLOPE($AR$2246:$AR$2257,$AS$2246:$AS$2257)&gt;0.5,0.5,0)),0)</f>
        <v/>
      </c>
      <c r="AV2264">
        <f>($AQ$2258+(AT2264*(AS2264-1)))</f>
        <v/>
      </c>
      <c r="AW2264">
        <f>($AR$2258+(AU2264*(AS2264-1)))</f>
        <v/>
      </c>
      <c r="AX2264">
        <f>IF(AT2264&gt;0,AV2264+AT2264,AV2264)</f>
        <v/>
      </c>
      <c r="AY2264">
        <f>IF(AU2264&lt;0,AW2264+AU2264,AW2264)</f>
        <v/>
      </c>
      <c r="BA2264" s="14">
        <f>IFERROR(AX2264-AQ2264,"")</f>
        <v/>
      </c>
      <c r="BB2264" s="14">
        <f>IFERROR(AY2264-AR2264,"")</f>
        <v/>
      </c>
      <c r="BD2264">
        <f>AH2264</f>
        <v/>
      </c>
      <c r="BE2264">
        <f>AI2264</f>
        <v/>
      </c>
      <c r="BF2264">
        <f>AJ2264</f>
        <v/>
      </c>
      <c r="BG2264" s="14">
        <f>L2264</f>
        <v/>
      </c>
      <c r="BH2264" s="14">
        <f>IF(X2264="","",X2264)</f>
        <v/>
      </c>
      <c r="BI2264" s="14">
        <f>IF(Y2264="","",Y2264)</f>
        <v/>
      </c>
      <c r="BJ2264">
        <f>Z2264</f>
        <v/>
      </c>
      <c r="BK2264">
        <f>AA2264</f>
        <v/>
      </c>
      <c r="BL2264">
        <f>IFERROR(AX2264,"")</f>
        <v/>
      </c>
      <c r="BM2264">
        <f>IFERROR(AY2264,"")</f>
        <v/>
      </c>
    </row>
    <row r="2265" ht="14.25" customHeight="1">
      <c r="A2265">
        <f>ALGLIB_SSA_XAUUSD!AA2265</f>
        <v/>
      </c>
      <c r="B2265">
        <f>IF($A2265="","",INDEX(ALGLIB_SSA_XAUUSD!$B$2:$B$2401,MATCH($A2265,ALGLIB_SSA_XAUUSD!$A$2:$A$2401,1)))</f>
        <v/>
      </c>
      <c r="C2265">
        <f>IF($A2265="","",INDEX(ALGLIB_SSA_XAUUSD!$C$2:$C$2401,MATCH($A2265,ALGLIB_SSA_XAUUSD!$A$2:$A$2401,1)))</f>
        <v/>
      </c>
      <c r="D2265" s="14">
        <f>IF($A2265="","",INT((ROW()-2)/12)+1)</f>
        <v/>
      </c>
      <c r="E2265" s="14">
        <f>IF(AND(E2270&lt;&gt;"",D2270=D2258+1),E2258+(E2270-E2258)*7/12,"")</f>
        <v/>
      </c>
      <c r="F2265" s="14">
        <f>IF(AND(F2270&lt;&gt;"",D2270=D2258+1),F2258+(F2270-F2258)*7/12,"")</f>
        <v/>
      </c>
      <c r="G2265" s="14">
        <f>IF(AND(G2270&lt;&gt;"",D2270=D2258+1),G2258+(G2270-G2258)*7/12,"")</f>
        <v/>
      </c>
      <c r="H2265" s="14">
        <f>IF(AND(H2270&lt;&gt;"",D2270=D2258+1),H2258+(H2270-H2258)*7/12,"")</f>
        <v/>
      </c>
      <c r="I2265" s="14">
        <f>IF(AND(L2270&lt;&gt;"",D2270=D2258+1),I2258+(I2270-I2258)*7/12,"")</f>
        <v/>
      </c>
      <c r="J2265">
        <f>_xlfn.XLOOKUP($A2265,ALGLIB_SSA_XAUUSD!$AA$2:$AA$2401,ALGLIB_SSA_XAUUSD!$P$2:$P$2401,"",0)</f>
        <v/>
      </c>
      <c r="K2265">
        <f>_xlfn.XLOOKUP($A2265,ALGLIB_SSA_XAUUSD!$AA$2:$AA$2401,ALGLIB_SSA_XAUUSD!$Q$2:$Q$2401,"",0)</f>
        <v/>
      </c>
      <c r="L2265">
        <f>_xlfn.XLOOKUP($A2265,ALGLIB_SSA_XAUUSD!$AA$2:$AA$2401,ALGLIB_SSA_XAUUSD!$R$2:$R$2401,"",0)</f>
        <v/>
      </c>
      <c r="M2265">
        <f>_xlfn.XLOOKUP($A2265,ALGLIB_SSA_XAUUSD!$AA$2:$AA$2401,ALGLIB_SSA_XAUUSD!$S$2:$S$2401,"",0)</f>
        <v/>
      </c>
      <c r="N2265">
        <f>_xlfn.XLOOKUP($A2265,ALGLIB_SSA_XAUUSD!$AA$2:$AA$2401,ALGLIB_SSA_XAUUSD!$T$2:$T$2401,"",0)</f>
        <v/>
      </c>
      <c r="O2265">
        <f>_xlfn.XLOOKUP($A2265,ALGLIB_SSA_XAUUSD!$AA$2:$AA$2401,ALGLIB_SSA_XAUUSD!$U$2:$U$2401,"",0)</f>
        <v/>
      </c>
      <c r="P2265">
        <f>_xlfn.XLOOKUP($A2265,ALGLIB_SSA_XAUUSD!$AA$2:$AA$2401,ALGLIB_SSA_XAUUSD!$V$2:$V$2401,"",0)</f>
        <v/>
      </c>
      <c r="S2265">
        <f>A2265</f>
        <v/>
      </c>
      <c r="T2265">
        <f>J2265</f>
        <v/>
      </c>
      <c r="U2265">
        <f>K2265</f>
        <v/>
      </c>
      <c r="V2265" s="14">
        <f>IF($A2265="","",MOD(ROW()-2,12)+1)</f>
        <v/>
      </c>
      <c r="W2265">
        <f>L2265</f>
        <v/>
      </c>
      <c r="X2265" s="14">
        <f>IF(F2265="","",F2265)</f>
        <v/>
      </c>
      <c r="Y2265" s="14">
        <f>IF(G2265="","",G2265)</f>
        <v/>
      </c>
      <c r="Z2265">
        <f>M2265</f>
        <v/>
      </c>
      <c r="AA2265">
        <f>N2265</f>
        <v/>
      </c>
      <c r="AB2265" s="14">
        <f>IF(H2265="","",H2265)</f>
        <v/>
      </c>
      <c r="AC2265">
        <f>O2265</f>
        <v/>
      </c>
      <c r="AD2265" s="14">
        <f>IF(I2265="","",I2265)</f>
        <v/>
      </c>
      <c r="AE2265">
        <f>P2265</f>
        <v/>
      </c>
      <c r="AH2265">
        <f>IF(S2265&lt;&gt;"",S2265,AH2264+900)</f>
        <v/>
      </c>
      <c r="AI2265">
        <f>IF(T2265&lt;&gt;"",T2265,AI2264)</f>
        <v/>
      </c>
      <c r="AJ2265">
        <f>IF(U2265&lt;&gt;"",U2265,AJ2264)</f>
        <v/>
      </c>
      <c r="AK2265">
        <f>IF(W2265&lt;&gt;"",W2265,"")</f>
        <v/>
      </c>
      <c r="AL2265" s="14">
        <f>IF(X2265&lt;&gt;"",X2265,"")</f>
        <v/>
      </c>
      <c r="AM2265" s="14">
        <f>IF(Y2265&lt;&gt;"",Y2265,"")</f>
        <v/>
      </c>
      <c r="AN2265" s="14">
        <f>IF(OR(AL2265="",AM2265=""),"",AL2265-AM2265)</f>
        <v/>
      </c>
      <c r="AO2265">
        <f>IF(AN2265="","",IF(AN2265&gt;0,"Bullish","Bearish"))</f>
        <v/>
      </c>
      <c r="AP2265">
        <f>IF(AO2265="",AP2264,AO2265)</f>
        <v/>
      </c>
      <c r="AQ2265" s="14">
        <f>IF(AB2265&lt;&gt;"",AB2265,"")</f>
        <v/>
      </c>
      <c r="AR2265" s="14">
        <f>IF(AD2265&lt;&gt;"",AD2265,"")</f>
        <v/>
      </c>
      <c r="AS2265">
        <f>IF(AS2264+1=13,1,AS2264+1)</f>
        <v/>
      </c>
      <c r="AT2265">
        <f>IFERROR(IF(SLOPE($AQ$2246:$AQ$2257,$AS$2246:$AS$2257)&gt;0,MIN(3,ABS(SLOPE($AQ$2246:$AQ$2257,$AS$2246:$AS$2257))),IF(SLOPE($AQ$2246:$AQ$2257,$AS$2246:$AS$2257)&lt;-0.5,-0.5,0)),0)</f>
        <v/>
      </c>
      <c r="AU2265">
        <f>IFERROR(IF(SLOPE($AR$2246:$AR$2257,$AS$2246:$AS$2257)&lt;0,MAX(-3,-ABS(SLOPE($AR$2246:$AR$2257,$AS$2246:$AS$2257))),IF(SLOPE($AR$2246:$AR$2257,$AS$2246:$AS$2257)&gt;0.5,0.5,0)),0)</f>
        <v/>
      </c>
      <c r="AV2265">
        <f>($AQ$2258+(AT2265*(AS2265-1)))</f>
        <v/>
      </c>
      <c r="AW2265">
        <f>($AR$2258+(AU2265*(AS2265-1)))</f>
        <v/>
      </c>
      <c r="AX2265">
        <f>IF(AT2265&gt;0,AV2265+AT2265,AV2265)</f>
        <v/>
      </c>
      <c r="AY2265">
        <f>IF(AU2265&lt;0,AW2265+AU2265,AW2265)</f>
        <v/>
      </c>
      <c r="BA2265" s="14">
        <f>IFERROR(AX2265-AQ2265,"")</f>
        <v/>
      </c>
      <c r="BB2265" s="14">
        <f>IFERROR(AY2265-AR2265,"")</f>
        <v/>
      </c>
      <c r="BD2265">
        <f>AH2265</f>
        <v/>
      </c>
      <c r="BE2265">
        <f>AI2265</f>
        <v/>
      </c>
      <c r="BF2265">
        <f>AJ2265</f>
        <v/>
      </c>
      <c r="BG2265" s="14">
        <f>L2265</f>
        <v/>
      </c>
      <c r="BH2265" s="14">
        <f>IF(X2265="","",X2265)</f>
        <v/>
      </c>
      <c r="BI2265" s="14">
        <f>IF(Y2265="","",Y2265)</f>
        <v/>
      </c>
      <c r="BJ2265">
        <f>Z2265</f>
        <v/>
      </c>
      <c r="BK2265">
        <f>AA2265</f>
        <v/>
      </c>
      <c r="BL2265">
        <f>IFERROR(AX2265,"")</f>
        <v/>
      </c>
      <c r="BM2265">
        <f>IFERROR(AY2265,"")</f>
        <v/>
      </c>
    </row>
    <row r="2266" ht="14.25" customHeight="1">
      <c r="A2266">
        <f>ALGLIB_SSA_XAUUSD!AA2266</f>
        <v/>
      </c>
      <c r="B2266">
        <f>IF($A2266="","",INDEX(ALGLIB_SSA_XAUUSD!$B$2:$B$2401,MATCH($A2266,ALGLIB_SSA_XAUUSD!$A$2:$A$2401,1)))</f>
        <v/>
      </c>
      <c r="C2266">
        <f>IF($A2266="","",INDEX(ALGLIB_SSA_XAUUSD!$C$2:$C$2401,MATCH($A2266,ALGLIB_SSA_XAUUSD!$A$2:$A$2401,1)))</f>
        <v/>
      </c>
      <c r="D2266" s="14">
        <f>IF($A2266="","",INT((ROW()-2)/12)+1)</f>
        <v/>
      </c>
      <c r="E2266" s="14">
        <f>IF(AND(E2270&lt;&gt;"",D2270=D2258+1),E2258+(E2270-E2258)*8/12,"")</f>
        <v/>
      </c>
      <c r="F2266" s="14">
        <f>IF(AND(F2270&lt;&gt;"",D2270=D2258+1),F2258+(F2270-F2258)*8/12,"")</f>
        <v/>
      </c>
      <c r="G2266" s="14">
        <f>IF(AND(G2270&lt;&gt;"",D2270=D2258+1),G2258+(G2270-G2258)*8/12,"")</f>
        <v/>
      </c>
      <c r="H2266" s="14">
        <f>IF(AND(H2270&lt;&gt;"",D2270=D2258+1),H2258+(H2270-H2258)*8/12,"")</f>
        <v/>
      </c>
      <c r="I2266" s="14">
        <f>IF(AND(L2270&lt;&gt;"",D2270=D2258+1),I2258+(I2270-I2258)*8/12,"")</f>
        <v/>
      </c>
      <c r="J2266">
        <f>_xlfn.XLOOKUP($A2266,ALGLIB_SSA_XAUUSD!$AA$2:$AA$2401,ALGLIB_SSA_XAUUSD!$P$2:$P$2401,"",0)</f>
        <v/>
      </c>
      <c r="K2266">
        <f>_xlfn.XLOOKUP($A2266,ALGLIB_SSA_XAUUSD!$AA$2:$AA$2401,ALGLIB_SSA_XAUUSD!$Q$2:$Q$2401,"",0)</f>
        <v/>
      </c>
      <c r="L2266">
        <f>_xlfn.XLOOKUP($A2266,ALGLIB_SSA_XAUUSD!$AA$2:$AA$2401,ALGLIB_SSA_XAUUSD!$R$2:$R$2401,"",0)</f>
        <v/>
      </c>
      <c r="M2266">
        <f>_xlfn.XLOOKUP($A2266,ALGLIB_SSA_XAUUSD!$AA$2:$AA$2401,ALGLIB_SSA_XAUUSD!$S$2:$S$2401,"",0)</f>
        <v/>
      </c>
      <c r="N2266">
        <f>_xlfn.XLOOKUP($A2266,ALGLIB_SSA_XAUUSD!$AA$2:$AA$2401,ALGLIB_SSA_XAUUSD!$T$2:$T$2401,"",0)</f>
        <v/>
      </c>
      <c r="O2266">
        <f>_xlfn.XLOOKUP($A2266,ALGLIB_SSA_XAUUSD!$AA$2:$AA$2401,ALGLIB_SSA_XAUUSD!$U$2:$U$2401,"",0)</f>
        <v/>
      </c>
      <c r="P2266">
        <f>_xlfn.XLOOKUP($A2266,ALGLIB_SSA_XAUUSD!$AA$2:$AA$2401,ALGLIB_SSA_XAUUSD!$V$2:$V$2401,"",0)</f>
        <v/>
      </c>
      <c r="S2266">
        <f>A2266</f>
        <v/>
      </c>
      <c r="T2266">
        <f>J2266</f>
        <v/>
      </c>
      <c r="U2266">
        <f>K2266</f>
        <v/>
      </c>
      <c r="V2266" s="14">
        <f>IF($A2266="","",MOD(ROW()-2,12)+1)</f>
        <v/>
      </c>
      <c r="W2266">
        <f>L2266</f>
        <v/>
      </c>
      <c r="X2266" s="14">
        <f>IF(F2266="","",F2266)</f>
        <v/>
      </c>
      <c r="Y2266" s="14">
        <f>IF(G2266="","",G2266)</f>
        <v/>
      </c>
      <c r="Z2266">
        <f>M2266</f>
        <v/>
      </c>
      <c r="AA2266">
        <f>N2266</f>
        <v/>
      </c>
      <c r="AB2266" s="14">
        <f>IF(H2266="","",H2266)</f>
        <v/>
      </c>
      <c r="AC2266">
        <f>O2266</f>
        <v/>
      </c>
      <c r="AD2266" s="14">
        <f>IF(I2266="","",I2266)</f>
        <v/>
      </c>
      <c r="AE2266">
        <f>P2266</f>
        <v/>
      </c>
      <c r="AH2266">
        <f>IF(S2266&lt;&gt;"",S2266,AH2265+900)</f>
        <v/>
      </c>
      <c r="AI2266">
        <f>IF(T2266&lt;&gt;"",T2266,AI2265)</f>
        <v/>
      </c>
      <c r="AJ2266">
        <f>IF(U2266&lt;&gt;"",U2266,AJ2265)</f>
        <v/>
      </c>
      <c r="AK2266">
        <f>IF(W2266&lt;&gt;"",W2266,"")</f>
        <v/>
      </c>
      <c r="AL2266" s="14">
        <f>IF(X2266&lt;&gt;"",X2266,"")</f>
        <v/>
      </c>
      <c r="AM2266" s="14">
        <f>IF(Y2266&lt;&gt;"",Y2266,"")</f>
        <v/>
      </c>
      <c r="AN2266" s="14">
        <f>IF(OR(AL2266="",AM2266=""),"",AL2266-AM2266)</f>
        <v/>
      </c>
      <c r="AO2266">
        <f>IF(AN2266="","",IF(AN2266&gt;0,"Bullish","Bearish"))</f>
        <v/>
      </c>
      <c r="AP2266">
        <f>IF(AO2266="",AP2265,AO2266)</f>
        <v/>
      </c>
      <c r="AQ2266" s="14">
        <f>IF(AB2266&lt;&gt;"",AB2266,"")</f>
        <v/>
      </c>
      <c r="AR2266" s="14">
        <f>IF(AD2266&lt;&gt;"",AD2266,"")</f>
        <v/>
      </c>
      <c r="AS2266">
        <f>IF(AS2265+1=13,1,AS2265+1)</f>
        <v/>
      </c>
      <c r="AT2266">
        <f>IFERROR(IF(SLOPE($AQ$2246:$AQ$2257,$AS$2246:$AS$2257)&gt;0,MIN(3,ABS(SLOPE($AQ$2246:$AQ$2257,$AS$2246:$AS$2257))),IF(SLOPE($AQ$2246:$AQ$2257,$AS$2246:$AS$2257)&lt;-0.5,-0.5,0)),0)</f>
        <v/>
      </c>
      <c r="AU2266">
        <f>IFERROR(IF(SLOPE($AR$2246:$AR$2257,$AS$2246:$AS$2257)&lt;0,MAX(-3,-ABS(SLOPE($AR$2246:$AR$2257,$AS$2246:$AS$2257))),IF(SLOPE($AR$2246:$AR$2257,$AS$2246:$AS$2257)&gt;0.5,0.5,0)),0)</f>
        <v/>
      </c>
      <c r="AV2266">
        <f>($AQ$2258+(AT2266*(AS2266-1)))</f>
        <v/>
      </c>
      <c r="AW2266">
        <f>($AR$2258+(AU2266*(AS2266-1)))</f>
        <v/>
      </c>
      <c r="AX2266">
        <f>IF(AT2266&gt;0,AV2266+AT2266,AV2266)</f>
        <v/>
      </c>
      <c r="AY2266">
        <f>IF(AU2266&lt;0,AW2266+AU2266,AW2266)</f>
        <v/>
      </c>
      <c r="BA2266" s="14">
        <f>IFERROR(AX2266-AQ2266,"")</f>
        <v/>
      </c>
      <c r="BB2266" s="14">
        <f>IFERROR(AY2266-AR2266,"")</f>
        <v/>
      </c>
      <c r="BD2266">
        <f>AH2266</f>
        <v/>
      </c>
      <c r="BE2266">
        <f>AI2266</f>
        <v/>
      </c>
      <c r="BF2266">
        <f>AJ2266</f>
        <v/>
      </c>
      <c r="BG2266" s="14">
        <f>L2266</f>
        <v/>
      </c>
      <c r="BH2266" s="14">
        <f>IF(X2266="","",X2266)</f>
        <v/>
      </c>
      <c r="BI2266" s="14">
        <f>IF(Y2266="","",Y2266)</f>
        <v/>
      </c>
      <c r="BJ2266">
        <f>Z2266</f>
        <v/>
      </c>
      <c r="BK2266">
        <f>AA2266</f>
        <v/>
      </c>
      <c r="BL2266">
        <f>IFERROR(AX2266,"")</f>
        <v/>
      </c>
      <c r="BM2266">
        <f>IFERROR(AY2266,"")</f>
        <v/>
      </c>
    </row>
    <row r="2267" ht="14.25" customHeight="1">
      <c r="A2267">
        <f>ALGLIB_SSA_XAUUSD!AA2267</f>
        <v/>
      </c>
      <c r="B2267">
        <f>IF($A2267="","",INDEX(ALGLIB_SSA_XAUUSD!$B$2:$B$2401,MATCH($A2267,ALGLIB_SSA_XAUUSD!$A$2:$A$2401,1)))</f>
        <v/>
      </c>
      <c r="C2267">
        <f>IF($A2267="","",INDEX(ALGLIB_SSA_XAUUSD!$C$2:$C$2401,MATCH($A2267,ALGLIB_SSA_XAUUSD!$A$2:$A$2401,1)))</f>
        <v/>
      </c>
      <c r="D2267" s="14">
        <f>IF($A2267="","",INT((ROW()-2)/12)+1)</f>
        <v/>
      </c>
      <c r="E2267" s="14">
        <f>IF(AND(E2270&lt;&gt;"",D2270=D2258+1),E2258+(E2270-E2258)*9/12,"")</f>
        <v/>
      </c>
      <c r="F2267" s="14">
        <f>IF(AND(F2270&lt;&gt;"",D2270=D2258+1),F2258+(F2270-F2258)*9/12,"")</f>
        <v/>
      </c>
      <c r="G2267" s="14">
        <f>IF(AND(G2270&lt;&gt;"",D2270=D2258+1),G2258+(G2270-G2258)*9/12,"")</f>
        <v/>
      </c>
      <c r="H2267" s="14">
        <f>IF(AND(H2270&lt;&gt;"",D2270=D2258+1),H2258+(H2270-H2258)*9/12,"")</f>
        <v/>
      </c>
      <c r="I2267" s="14">
        <f>IF(AND(L2270&lt;&gt;"",D2270=D2258+1),I2258+(I2270-I2258)*9/12,"")</f>
        <v/>
      </c>
      <c r="J2267">
        <f>_xlfn.XLOOKUP($A2267,ALGLIB_SSA_XAUUSD!$AA$2:$AA$2401,ALGLIB_SSA_XAUUSD!$P$2:$P$2401,"",0)</f>
        <v/>
      </c>
      <c r="K2267">
        <f>_xlfn.XLOOKUP($A2267,ALGLIB_SSA_XAUUSD!$AA$2:$AA$2401,ALGLIB_SSA_XAUUSD!$Q$2:$Q$2401,"",0)</f>
        <v/>
      </c>
      <c r="L2267">
        <f>_xlfn.XLOOKUP($A2267,ALGLIB_SSA_XAUUSD!$AA$2:$AA$2401,ALGLIB_SSA_XAUUSD!$R$2:$R$2401,"",0)</f>
        <v/>
      </c>
      <c r="M2267">
        <f>_xlfn.XLOOKUP($A2267,ALGLIB_SSA_XAUUSD!$AA$2:$AA$2401,ALGLIB_SSA_XAUUSD!$S$2:$S$2401,"",0)</f>
        <v/>
      </c>
      <c r="N2267">
        <f>_xlfn.XLOOKUP($A2267,ALGLIB_SSA_XAUUSD!$AA$2:$AA$2401,ALGLIB_SSA_XAUUSD!$T$2:$T$2401,"",0)</f>
        <v/>
      </c>
      <c r="O2267">
        <f>_xlfn.XLOOKUP($A2267,ALGLIB_SSA_XAUUSD!$AA$2:$AA$2401,ALGLIB_SSA_XAUUSD!$U$2:$U$2401,"",0)</f>
        <v/>
      </c>
      <c r="P2267">
        <f>_xlfn.XLOOKUP($A2267,ALGLIB_SSA_XAUUSD!$AA$2:$AA$2401,ALGLIB_SSA_XAUUSD!$V$2:$V$2401,"",0)</f>
        <v/>
      </c>
      <c r="S2267">
        <f>A2267</f>
        <v/>
      </c>
      <c r="T2267">
        <f>J2267</f>
        <v/>
      </c>
      <c r="U2267">
        <f>K2267</f>
        <v/>
      </c>
      <c r="V2267" s="14">
        <f>IF($A2267="","",MOD(ROW()-2,12)+1)</f>
        <v/>
      </c>
      <c r="W2267">
        <f>L2267</f>
        <v/>
      </c>
      <c r="X2267" s="14">
        <f>IF(F2267="","",F2267)</f>
        <v/>
      </c>
      <c r="Y2267" s="14">
        <f>IF(G2267="","",G2267)</f>
        <v/>
      </c>
      <c r="Z2267">
        <f>M2267</f>
        <v/>
      </c>
      <c r="AA2267">
        <f>N2267</f>
        <v/>
      </c>
      <c r="AB2267" s="14">
        <f>IF(H2267="","",H2267)</f>
        <v/>
      </c>
      <c r="AC2267">
        <f>O2267</f>
        <v/>
      </c>
      <c r="AD2267" s="14">
        <f>IF(I2267="","",I2267)</f>
        <v/>
      </c>
      <c r="AE2267">
        <f>P2267</f>
        <v/>
      </c>
      <c r="AH2267">
        <f>IF(S2267&lt;&gt;"",S2267,AH2266+900)</f>
        <v/>
      </c>
      <c r="AI2267">
        <f>IF(T2267&lt;&gt;"",T2267,AI2266)</f>
        <v/>
      </c>
      <c r="AJ2267">
        <f>IF(U2267&lt;&gt;"",U2267,AJ2266)</f>
        <v/>
      </c>
      <c r="AK2267">
        <f>IF(W2267&lt;&gt;"",W2267,"")</f>
        <v/>
      </c>
      <c r="AL2267" s="14">
        <f>IF(X2267&lt;&gt;"",X2267,"")</f>
        <v/>
      </c>
      <c r="AM2267" s="14">
        <f>IF(Y2267&lt;&gt;"",Y2267,"")</f>
        <v/>
      </c>
      <c r="AN2267" s="14">
        <f>IF(OR(AL2267="",AM2267=""),"",AL2267-AM2267)</f>
        <v/>
      </c>
      <c r="AO2267">
        <f>IF(AN2267="","",IF(AN2267&gt;0,"Bullish","Bearish"))</f>
        <v/>
      </c>
      <c r="AP2267">
        <f>IF(AO2267="",AP2266,AO2267)</f>
        <v/>
      </c>
      <c r="AQ2267" s="14">
        <f>IF(AB2267&lt;&gt;"",AB2267,"")</f>
        <v/>
      </c>
      <c r="AR2267" s="14">
        <f>IF(AD2267&lt;&gt;"",AD2267,"")</f>
        <v/>
      </c>
      <c r="AS2267">
        <f>IF(AS2266+1=13,1,AS2266+1)</f>
        <v/>
      </c>
      <c r="AT2267">
        <f>IFERROR(IF(SLOPE($AQ$2246:$AQ$2257,$AS$2246:$AS$2257)&gt;0,MIN(3,ABS(SLOPE($AQ$2246:$AQ$2257,$AS$2246:$AS$2257))),IF(SLOPE($AQ$2246:$AQ$2257,$AS$2246:$AS$2257)&lt;-0.5,-0.5,0)),0)</f>
        <v/>
      </c>
      <c r="AU2267">
        <f>IFERROR(IF(SLOPE($AR$2246:$AR$2257,$AS$2246:$AS$2257)&lt;0,MAX(-3,-ABS(SLOPE($AR$2246:$AR$2257,$AS$2246:$AS$2257))),IF(SLOPE($AR$2246:$AR$2257,$AS$2246:$AS$2257)&gt;0.5,0.5,0)),0)</f>
        <v/>
      </c>
      <c r="AV2267">
        <f>($AQ$2258+(AT2267*(AS2267-1)))</f>
        <v/>
      </c>
      <c r="AW2267">
        <f>($AR$2258+(AU2267*(AS2267-1)))</f>
        <v/>
      </c>
      <c r="AX2267">
        <f>IF(AT2267&gt;0,AV2267+AT2267,AV2267)</f>
        <v/>
      </c>
      <c r="AY2267">
        <f>IF(AU2267&lt;0,AW2267+AU2267,AW2267)</f>
        <v/>
      </c>
      <c r="BA2267" s="14">
        <f>IFERROR(AX2267-AQ2267,"")</f>
        <v/>
      </c>
      <c r="BB2267" s="14">
        <f>IFERROR(AY2267-AR2267,"")</f>
        <v/>
      </c>
      <c r="BD2267">
        <f>AH2267</f>
        <v/>
      </c>
      <c r="BE2267">
        <f>AI2267</f>
        <v/>
      </c>
      <c r="BF2267">
        <f>AJ2267</f>
        <v/>
      </c>
      <c r="BG2267" s="14">
        <f>L2267</f>
        <v/>
      </c>
      <c r="BH2267" s="14">
        <f>IF(X2267="","",X2267)</f>
        <v/>
      </c>
      <c r="BI2267" s="14">
        <f>IF(Y2267="","",Y2267)</f>
        <v/>
      </c>
      <c r="BJ2267">
        <f>Z2267</f>
        <v/>
      </c>
      <c r="BK2267">
        <f>AA2267</f>
        <v/>
      </c>
      <c r="BL2267">
        <f>IFERROR(AX2267,"")</f>
        <v/>
      </c>
      <c r="BM2267">
        <f>IFERROR(AY2267,"")</f>
        <v/>
      </c>
    </row>
    <row r="2268" ht="14.25" customHeight="1">
      <c r="A2268">
        <f>ALGLIB_SSA_XAUUSD!AA2268</f>
        <v/>
      </c>
      <c r="B2268">
        <f>IF($A2268="","",INDEX(ALGLIB_SSA_XAUUSD!$B$2:$B$2401,MATCH($A2268,ALGLIB_SSA_XAUUSD!$A$2:$A$2401,1)))</f>
        <v/>
      </c>
      <c r="C2268">
        <f>IF($A2268="","",INDEX(ALGLIB_SSA_XAUUSD!$C$2:$C$2401,MATCH($A2268,ALGLIB_SSA_XAUUSD!$A$2:$A$2401,1)))</f>
        <v/>
      </c>
      <c r="D2268" s="14">
        <f>IF($A2268="","",INT((ROW()-2)/12)+1)</f>
        <v/>
      </c>
      <c r="E2268" s="14">
        <f>IF(AND(E2270&lt;&gt;"",D2270=D2258+1),E2258+(E2270-E2258)*10/12,"")</f>
        <v/>
      </c>
      <c r="F2268" s="14">
        <f>IF(AND(F2270&lt;&gt;"",D2270=D2258+1),F2258+(F2270-F2258)*10/12,"")</f>
        <v/>
      </c>
      <c r="G2268" s="14">
        <f>IF(AND(G2270&lt;&gt;"",D2270=D2258+1),G2258+(G2270-G2258)*10/12,"")</f>
        <v/>
      </c>
      <c r="H2268" s="14">
        <f>IF(AND(H2270&lt;&gt;"",D2270=D2258+1),H2258+(H2270-H2258)*10/12,"")</f>
        <v/>
      </c>
      <c r="I2268" s="14">
        <f>IF(AND(L2270&lt;&gt;"",D2270=D2258+1),I2258+(I2270-I2258)*10/12,"")</f>
        <v/>
      </c>
      <c r="J2268">
        <f>_xlfn.XLOOKUP($A2268,ALGLIB_SSA_XAUUSD!$AA$2:$AA$2401,ALGLIB_SSA_XAUUSD!$P$2:$P$2401,"",0)</f>
        <v/>
      </c>
      <c r="K2268">
        <f>_xlfn.XLOOKUP($A2268,ALGLIB_SSA_XAUUSD!$AA$2:$AA$2401,ALGLIB_SSA_XAUUSD!$Q$2:$Q$2401,"",0)</f>
        <v/>
      </c>
      <c r="L2268">
        <f>_xlfn.XLOOKUP($A2268,ALGLIB_SSA_XAUUSD!$AA$2:$AA$2401,ALGLIB_SSA_XAUUSD!$R$2:$R$2401,"",0)</f>
        <v/>
      </c>
      <c r="M2268">
        <f>_xlfn.XLOOKUP($A2268,ALGLIB_SSA_XAUUSD!$AA$2:$AA$2401,ALGLIB_SSA_XAUUSD!$S$2:$S$2401,"",0)</f>
        <v/>
      </c>
      <c r="N2268">
        <f>_xlfn.XLOOKUP($A2268,ALGLIB_SSA_XAUUSD!$AA$2:$AA$2401,ALGLIB_SSA_XAUUSD!$T$2:$T$2401,"",0)</f>
        <v/>
      </c>
      <c r="O2268">
        <f>_xlfn.XLOOKUP($A2268,ALGLIB_SSA_XAUUSD!$AA$2:$AA$2401,ALGLIB_SSA_XAUUSD!$U$2:$U$2401,"",0)</f>
        <v/>
      </c>
      <c r="P2268">
        <f>_xlfn.XLOOKUP($A2268,ALGLIB_SSA_XAUUSD!$AA$2:$AA$2401,ALGLIB_SSA_XAUUSD!$V$2:$V$2401,"",0)</f>
        <v/>
      </c>
      <c r="S2268">
        <f>A2268</f>
        <v/>
      </c>
      <c r="T2268">
        <f>J2268</f>
        <v/>
      </c>
      <c r="U2268">
        <f>K2268</f>
        <v/>
      </c>
      <c r="V2268" s="14">
        <f>IF($A2268="","",MOD(ROW()-2,12)+1)</f>
        <v/>
      </c>
      <c r="W2268">
        <f>L2268</f>
        <v/>
      </c>
      <c r="X2268" s="14">
        <f>IF(F2268="","",F2268)</f>
        <v/>
      </c>
      <c r="Y2268" s="14">
        <f>IF(G2268="","",G2268)</f>
        <v/>
      </c>
      <c r="Z2268">
        <f>M2268</f>
        <v/>
      </c>
      <c r="AA2268">
        <f>N2268</f>
        <v/>
      </c>
      <c r="AB2268" s="14">
        <f>IF(H2268="","",H2268)</f>
        <v/>
      </c>
      <c r="AC2268">
        <f>O2268</f>
        <v/>
      </c>
      <c r="AD2268" s="14">
        <f>IF(I2268="","",I2268)</f>
        <v/>
      </c>
      <c r="AE2268">
        <f>P2268</f>
        <v/>
      </c>
      <c r="AH2268">
        <f>IF(S2268&lt;&gt;"",S2268,AH2267+900)</f>
        <v/>
      </c>
      <c r="AI2268">
        <f>IF(T2268&lt;&gt;"",T2268,AI2267)</f>
        <v/>
      </c>
      <c r="AJ2268">
        <f>IF(U2268&lt;&gt;"",U2268,AJ2267)</f>
        <v/>
      </c>
      <c r="AK2268">
        <f>IF(W2268&lt;&gt;"",W2268,"")</f>
        <v/>
      </c>
      <c r="AL2268" s="14">
        <f>IF(X2268&lt;&gt;"",X2268,"")</f>
        <v/>
      </c>
      <c r="AM2268" s="14">
        <f>IF(Y2268&lt;&gt;"",Y2268,"")</f>
        <v/>
      </c>
      <c r="AN2268" s="14">
        <f>IF(OR(AL2268="",AM2268=""),"",AL2268-AM2268)</f>
        <v/>
      </c>
      <c r="AO2268">
        <f>IF(AN2268="","",IF(AN2268&gt;0,"Bullish","Bearish"))</f>
        <v/>
      </c>
      <c r="AP2268">
        <f>IF(AO2268="",AP2267,AO2268)</f>
        <v/>
      </c>
      <c r="AQ2268" s="14">
        <f>IF(AB2268&lt;&gt;"",AB2268,"")</f>
        <v/>
      </c>
      <c r="AR2268" s="14">
        <f>IF(AD2268&lt;&gt;"",AD2268,"")</f>
        <v/>
      </c>
      <c r="AS2268">
        <f>IF(AS2267+1=13,1,AS2267+1)</f>
        <v/>
      </c>
      <c r="AT2268">
        <f>IFERROR(IF(SLOPE($AQ$2246:$AQ$2257,$AS$2246:$AS$2257)&gt;0,MIN(3,ABS(SLOPE($AQ$2246:$AQ$2257,$AS$2246:$AS$2257))),IF(SLOPE($AQ$2246:$AQ$2257,$AS$2246:$AS$2257)&lt;-0.5,-0.5,0)),0)</f>
        <v/>
      </c>
      <c r="AU2268">
        <f>IFERROR(IF(SLOPE($AR$2246:$AR$2257,$AS$2246:$AS$2257)&lt;0,MAX(-3,-ABS(SLOPE($AR$2246:$AR$2257,$AS$2246:$AS$2257))),IF(SLOPE($AR$2246:$AR$2257,$AS$2246:$AS$2257)&gt;0.5,0.5,0)),0)</f>
        <v/>
      </c>
      <c r="AV2268">
        <f>($AQ$2258+(AT2268*(AS2268-1)))</f>
        <v/>
      </c>
      <c r="AW2268">
        <f>($AR$2258+(AU2268*(AS2268-1)))</f>
        <v/>
      </c>
      <c r="AX2268">
        <f>IF(AT2268&gt;0,AV2268+AT2268,AV2268)</f>
        <v/>
      </c>
      <c r="AY2268">
        <f>IF(AU2268&lt;0,AW2268+AU2268,AW2268)</f>
        <v/>
      </c>
      <c r="BA2268" s="14">
        <f>IFERROR(AX2268-AQ2268,"")</f>
        <v/>
      </c>
      <c r="BB2268" s="14">
        <f>IFERROR(AY2268-AR2268,"")</f>
        <v/>
      </c>
      <c r="BD2268">
        <f>AH2268</f>
        <v/>
      </c>
      <c r="BE2268">
        <f>AI2268</f>
        <v/>
      </c>
      <c r="BF2268">
        <f>AJ2268</f>
        <v/>
      </c>
      <c r="BG2268" s="14">
        <f>L2268</f>
        <v/>
      </c>
      <c r="BH2268" s="14">
        <f>IF(X2268="","",X2268)</f>
        <v/>
      </c>
      <c r="BI2268" s="14">
        <f>IF(Y2268="","",Y2268)</f>
        <v/>
      </c>
      <c r="BJ2268">
        <f>Z2268</f>
        <v/>
      </c>
      <c r="BK2268">
        <f>AA2268</f>
        <v/>
      </c>
      <c r="BL2268">
        <f>IFERROR(AX2268,"")</f>
        <v/>
      </c>
      <c r="BM2268">
        <f>IFERROR(AY2268,"")</f>
        <v/>
      </c>
    </row>
    <row r="2269" ht="14.25" customHeight="1">
      <c r="A2269">
        <f>ALGLIB_SSA_XAUUSD!AA2269</f>
        <v/>
      </c>
      <c r="B2269">
        <f>IF($A2269="","",INDEX(ALGLIB_SSA_XAUUSD!$B$2:$B$2401,MATCH($A2269,ALGLIB_SSA_XAUUSD!$A$2:$A$2401,1)))</f>
        <v/>
      </c>
      <c r="C2269">
        <f>IF($A2269="","",INDEX(ALGLIB_SSA_XAUUSD!$C$2:$C$2401,MATCH($A2269,ALGLIB_SSA_XAUUSD!$A$2:$A$2401,1)))</f>
        <v/>
      </c>
      <c r="D2269" s="14">
        <f>IF($A2269="","",INT((ROW()-2)/12)+1)</f>
        <v/>
      </c>
      <c r="E2269" s="14">
        <f>IF(AND(E2270&lt;&gt;"",D2270=D2258+1),E2258+(E2270-E2258)*11/12,"")</f>
        <v/>
      </c>
      <c r="F2269" s="14">
        <f>IF(AND(F2270&lt;&gt;"",D2270=D2258+1),F2258+(F2270-F2258)*11/12,"")</f>
        <v/>
      </c>
      <c r="G2269" s="14">
        <f>IF(AND(G2270&lt;&gt;"",D2270=D2258+1),G2258+(G2270-G2258)*11/12,"")</f>
        <v/>
      </c>
      <c r="H2269" s="14">
        <f>IF(AND(H2270&lt;&gt;"",D2270=D2258+1),H2258+(H2270-H2258)*11/12,"")</f>
        <v/>
      </c>
      <c r="I2269" s="14">
        <f>IF(AND(L2270&lt;&gt;"",D2270=D2258+1),I2258+(I2270-I2258)*11/12,"")</f>
        <v/>
      </c>
      <c r="J2269">
        <f>_xlfn.XLOOKUP($A2269,ALGLIB_SSA_XAUUSD!$AA$2:$AA$2401,ALGLIB_SSA_XAUUSD!$P$2:$P$2401,"",0)</f>
        <v/>
      </c>
      <c r="K2269">
        <f>_xlfn.XLOOKUP($A2269,ALGLIB_SSA_XAUUSD!$AA$2:$AA$2401,ALGLIB_SSA_XAUUSD!$Q$2:$Q$2401,"",0)</f>
        <v/>
      </c>
      <c r="L2269">
        <f>_xlfn.XLOOKUP($A2269,ALGLIB_SSA_XAUUSD!$AA$2:$AA$2401,ALGLIB_SSA_XAUUSD!$R$2:$R$2401,"",0)</f>
        <v/>
      </c>
      <c r="M2269">
        <f>_xlfn.XLOOKUP($A2269,ALGLIB_SSA_XAUUSD!$AA$2:$AA$2401,ALGLIB_SSA_XAUUSD!$S$2:$S$2401,"",0)</f>
        <v/>
      </c>
      <c r="N2269">
        <f>_xlfn.XLOOKUP($A2269,ALGLIB_SSA_XAUUSD!$AA$2:$AA$2401,ALGLIB_SSA_XAUUSD!$T$2:$T$2401,"",0)</f>
        <v/>
      </c>
      <c r="O2269">
        <f>_xlfn.XLOOKUP($A2269,ALGLIB_SSA_XAUUSD!$AA$2:$AA$2401,ALGLIB_SSA_XAUUSD!$U$2:$U$2401,"",0)</f>
        <v/>
      </c>
      <c r="P2269">
        <f>_xlfn.XLOOKUP($A2269,ALGLIB_SSA_XAUUSD!$AA$2:$AA$2401,ALGLIB_SSA_XAUUSD!$V$2:$V$2401,"",0)</f>
        <v/>
      </c>
      <c r="S2269">
        <f>A2269</f>
        <v/>
      </c>
      <c r="T2269">
        <f>J2269</f>
        <v/>
      </c>
      <c r="U2269">
        <f>K2269</f>
        <v/>
      </c>
      <c r="V2269" s="14">
        <f>IF($A2269="","",MOD(ROW()-2,12)+1)</f>
        <v/>
      </c>
      <c r="W2269">
        <f>L2269</f>
        <v/>
      </c>
      <c r="X2269" s="14">
        <f>IF(F2269="","",F2269)</f>
        <v/>
      </c>
      <c r="Y2269" s="14">
        <f>IF(G2269="","",G2269)</f>
        <v/>
      </c>
      <c r="Z2269">
        <f>M2269</f>
        <v/>
      </c>
      <c r="AA2269">
        <f>N2269</f>
        <v/>
      </c>
      <c r="AB2269" s="14">
        <f>IF(H2269="","",H2269)</f>
        <v/>
      </c>
      <c r="AC2269">
        <f>O2269</f>
        <v/>
      </c>
      <c r="AD2269" s="14">
        <f>IF(I2269="","",I2269)</f>
        <v/>
      </c>
      <c r="AE2269">
        <f>P2269</f>
        <v/>
      </c>
      <c r="AH2269">
        <f>IF(S2269&lt;&gt;"",S2269,AH2268+900)</f>
        <v/>
      </c>
      <c r="AI2269">
        <f>IF(T2269&lt;&gt;"",T2269,AI2268)</f>
        <v/>
      </c>
      <c r="AJ2269">
        <f>IF(U2269&lt;&gt;"",U2269,AJ2268)</f>
        <v/>
      </c>
      <c r="AK2269">
        <f>IF(W2269&lt;&gt;"",W2269,"")</f>
        <v/>
      </c>
      <c r="AL2269" s="14">
        <f>IF(X2269&lt;&gt;"",X2269,"")</f>
        <v/>
      </c>
      <c r="AM2269" s="14">
        <f>IF(Y2269&lt;&gt;"",Y2269,"")</f>
        <v/>
      </c>
      <c r="AN2269" s="14">
        <f>IF(OR(AL2269="",AM2269=""),"",AL2269-AM2269)</f>
        <v/>
      </c>
      <c r="AO2269">
        <f>IF(AN2269="","",IF(AN2269&gt;0,"Bullish","Bearish"))</f>
        <v/>
      </c>
      <c r="AP2269">
        <f>IF(AO2269="",AP2268,AO2269)</f>
        <v/>
      </c>
      <c r="AQ2269" s="14">
        <f>IF(AB2269&lt;&gt;"",AB2269,"")</f>
        <v/>
      </c>
      <c r="AR2269" s="14">
        <f>IF(AD2269&lt;&gt;"",AD2269,"")</f>
        <v/>
      </c>
      <c r="AS2269">
        <f>IF(AS2268+1=13,1,AS2268+1)</f>
        <v/>
      </c>
      <c r="AT2269">
        <f>IFERROR(IF(SLOPE($AQ$2246:$AQ$2257,$AS$2246:$AS$2257)&gt;0,MIN(3,ABS(SLOPE($AQ$2246:$AQ$2257,$AS$2246:$AS$2257))),IF(SLOPE($AQ$2246:$AQ$2257,$AS$2246:$AS$2257)&lt;-0.5,-0.5,0)),0)</f>
        <v/>
      </c>
      <c r="AU2269">
        <f>IFERROR(IF(SLOPE($AR$2246:$AR$2257,$AS$2246:$AS$2257)&lt;0,MAX(-3,-ABS(SLOPE($AR$2246:$AR$2257,$AS$2246:$AS$2257))),IF(SLOPE($AR$2246:$AR$2257,$AS$2246:$AS$2257)&gt;0.5,0.5,0)),0)</f>
        <v/>
      </c>
      <c r="AV2269">
        <f>($AQ$2258+(AT2269*(AS2269-1)))</f>
        <v/>
      </c>
      <c r="AW2269">
        <f>($AR$2258+(AU2269*(AS2269-1)))</f>
        <v/>
      </c>
      <c r="AX2269">
        <f>IF(AT2269&gt;0,AV2269+AT2269,AV2269)</f>
        <v/>
      </c>
      <c r="AY2269">
        <f>IF(AU2269&lt;0,AW2269+AU2269,AW2269)</f>
        <v/>
      </c>
      <c r="BA2269" s="14">
        <f>IFERROR(AX2269-AQ2269,"")</f>
        <v/>
      </c>
      <c r="BB2269" s="14">
        <f>IFERROR(AY2269-AR2269,"")</f>
        <v/>
      </c>
      <c r="BD2269">
        <f>AH2269</f>
        <v/>
      </c>
      <c r="BE2269">
        <f>AI2269</f>
        <v/>
      </c>
      <c r="BF2269">
        <f>AJ2269</f>
        <v/>
      </c>
      <c r="BG2269" s="14">
        <f>L2269</f>
        <v/>
      </c>
      <c r="BH2269" s="14">
        <f>IF(X2269="","",X2269)</f>
        <v/>
      </c>
      <c r="BI2269" s="14">
        <f>IF(Y2269="","",Y2269)</f>
        <v/>
      </c>
      <c r="BJ2269">
        <f>Z2269</f>
        <v/>
      </c>
      <c r="BK2269">
        <f>AA2269</f>
        <v/>
      </c>
      <c r="BL2269">
        <f>IFERROR(AX2269,"")</f>
        <v/>
      </c>
      <c r="BM2269">
        <f>IFERROR(AY2269,"")</f>
        <v/>
      </c>
    </row>
    <row r="2270" ht="14.25" customHeight="1">
      <c r="A2270">
        <f>ALGLIB_SSA_XAUUSD!AA2270</f>
        <v/>
      </c>
      <c r="B2270">
        <f>IF($A2270="","",INDEX(ALGLIB_SSA_XAUUSD!$B$2:$B$2401,MATCH($A2270,ALGLIB_SSA_XAUUSD!$A$2:$A$2401,1)))</f>
        <v/>
      </c>
      <c r="C2270">
        <f>IF($A2270="","",INDEX(ALGLIB_SSA_XAUUSD!$C$2:$C$2401,MATCH($A2270,ALGLIB_SSA_XAUUSD!$A$2:$A$2401,1)))</f>
        <v/>
      </c>
      <c r="D2270" s="14">
        <f>IF($A2270="","",INT((ROW()-2)/12)+1)</f>
        <v/>
      </c>
      <c r="E2270" s="14">
        <f>IF($A2270="","",INDEX(ALGLIB_SSA_XAUUSD!$D$2:$D$2401,MATCH($A2270,ALGLIB_SSA_XAUUSD!$A$2:$A$2401,1)))</f>
        <v/>
      </c>
      <c r="F2270" s="14">
        <f>IF($A2270="","",INDEX(ALGLIB_SSA_XAUUSD!$E$2:$E$2401,MATCH($A2270,ALGLIB_SSA_XAUUSD!$A$2:$A$2401,1)))</f>
        <v/>
      </c>
      <c r="G2270" s="14">
        <f>IF($A2270="","",INDEX(ALGLIB_SSA_XAUUSD!$F$2:$F$2401,MATCH($A2270,ALGLIB_SSA_XAUUSD!$A$2:$A$2401,1)))</f>
        <v/>
      </c>
      <c r="H2270" s="14">
        <f>IF($A2270="","",INDEX(ALGLIB_SSA_XAUUSD!$G$2:$G$2401,MATCH($A2270,ALGLIB_SSA_XAUUSD!$A$2:$A$2401,1)))</f>
        <v/>
      </c>
      <c r="I2270" s="14">
        <f>IF($A2270="","",INDEX(ALGLIB_SSA_XAUUSD!$H$2:$H$2401,MATCH($A2270,ALGLIB_SSA_XAUUSD!$A$2:$A$2401,1)))</f>
        <v/>
      </c>
      <c r="J2270">
        <f>_xlfn.XLOOKUP($A2270,ALGLIB_SSA_XAUUSD!$AA$2:$AA$2401,ALGLIB_SSA_XAUUSD!$P$2:$P$2401,"",0)</f>
        <v/>
      </c>
      <c r="K2270">
        <f>_xlfn.XLOOKUP($A2270,ALGLIB_SSA_XAUUSD!$AA$2:$AA$2401,ALGLIB_SSA_XAUUSD!$Q$2:$Q$2401,"",0)</f>
        <v/>
      </c>
      <c r="L2270">
        <f>_xlfn.XLOOKUP($A2270,ALGLIB_SSA_XAUUSD!$AA$2:$AA$2401,ALGLIB_SSA_XAUUSD!$R$2:$R$2401,"",0)</f>
        <v/>
      </c>
      <c r="M2270">
        <f>_xlfn.XLOOKUP($A2270,ALGLIB_SSA_XAUUSD!$AA$2:$AA$2401,ALGLIB_SSA_XAUUSD!$S$2:$S$2401,"",0)</f>
        <v/>
      </c>
      <c r="N2270">
        <f>_xlfn.XLOOKUP($A2270,ALGLIB_SSA_XAUUSD!$AA$2:$AA$2401,ALGLIB_SSA_XAUUSD!$T$2:$T$2401,"",0)</f>
        <v/>
      </c>
      <c r="O2270">
        <f>_xlfn.XLOOKUP($A2270,ALGLIB_SSA_XAUUSD!$AA$2:$AA$2401,ALGLIB_SSA_XAUUSD!$U$2:$U$2401,"",0)</f>
        <v/>
      </c>
      <c r="P2270">
        <f>_xlfn.XLOOKUP($A2270,ALGLIB_SSA_XAUUSD!$AA$2:$AA$2401,ALGLIB_SSA_XAUUSD!$V$2:$V$2401,"",0)</f>
        <v/>
      </c>
      <c r="S2270">
        <f>A2270</f>
        <v/>
      </c>
      <c r="T2270">
        <f>J2270</f>
        <v/>
      </c>
      <c r="U2270">
        <f>K2270</f>
        <v/>
      </c>
      <c r="V2270" s="14">
        <f>IF($A2270="","",MOD(ROW()-2,12)+1)</f>
        <v/>
      </c>
      <c r="W2270">
        <f>L2270</f>
        <v/>
      </c>
      <c r="X2270" s="14">
        <f>IF(F2270="","",F2270)</f>
        <v/>
      </c>
      <c r="Y2270" s="14">
        <f>IF(G2270="","",G2270)</f>
        <v/>
      </c>
      <c r="Z2270">
        <f>M2270</f>
        <v/>
      </c>
      <c r="AA2270">
        <f>N2270</f>
        <v/>
      </c>
      <c r="AB2270" s="14">
        <f>IF(H2270="","",H2270)</f>
        <v/>
      </c>
      <c r="AC2270">
        <f>O2270</f>
        <v/>
      </c>
      <c r="AD2270" s="14">
        <f>IF(I2270="","",I2270)</f>
        <v/>
      </c>
      <c r="AE2270">
        <f>P2270</f>
        <v/>
      </c>
      <c r="AH2270">
        <f>IF(S2270&lt;&gt;"",S2270,AH2269+900)</f>
        <v/>
      </c>
      <c r="AI2270">
        <f>IF(T2270&lt;&gt;"",T2270,AI2269)</f>
        <v/>
      </c>
      <c r="AJ2270">
        <f>IF(U2270&lt;&gt;"",U2270,AJ2269)</f>
        <v/>
      </c>
      <c r="AK2270">
        <f>IF(W2270&lt;&gt;"",W2270,"")</f>
        <v/>
      </c>
      <c r="AL2270" s="14">
        <f>IF(X2270&lt;&gt;"",X2270,"")</f>
        <v/>
      </c>
      <c r="AM2270" s="14">
        <f>IF(Y2270&lt;&gt;"",Y2270,"")</f>
        <v/>
      </c>
      <c r="AN2270" s="14">
        <f>IF(OR(AL2270="",AM2270=""),"",AL2270-AM2270)</f>
        <v/>
      </c>
      <c r="AO2270">
        <f>IF(AN2270="","",IF(AN2270&gt;0,"Bullish","Bearish"))</f>
        <v/>
      </c>
      <c r="AP2270">
        <f>IF(AO2270="",AP2269,AO2270)</f>
        <v/>
      </c>
      <c r="AQ2270" s="14">
        <f>IF(AB2270&lt;&gt;"",AB2270,"")</f>
        <v/>
      </c>
      <c r="AR2270" s="14">
        <f>IF(AD2270&lt;&gt;"",AD2270,"")</f>
        <v/>
      </c>
      <c r="AS2270">
        <f>IF(AS2269+1=13,1,AS2269+1)</f>
        <v/>
      </c>
      <c r="AT2270">
        <f>IFERROR(IF(SLOPE($AQ$2258:$AQ$2269,$AS$2258:$AS$2269)&gt;0,MIN(3,ABS(SLOPE($AQ$2258:$AQ$2269,$AS$2258:$AS$2269))),IF(SLOPE($AQ$2258:$AQ$2269,$AS$2258:$AS$2269)&lt;-0.5,-0.5,0)),0)</f>
        <v/>
      </c>
      <c r="AU2270">
        <f>IFERROR(IF(SLOPE($AR$2258:$AR$2269,$AS$2258:$AS$2269)&lt;0,MAX(-3,-ABS(SLOPE($AR$2258:$AR$2269,$AS$2258:$AS$2269))),IF(SLOPE($AR$2258:$AR$2269,$AS$2258:$AS$2269)&gt;0.5,0.5,0)),0)</f>
        <v/>
      </c>
      <c r="AV2270">
        <f>($AQ$2270+(AT2270*(AS2270-1)))</f>
        <v/>
      </c>
      <c r="AW2270">
        <f>($AR$2270+(AU2270*(AS2270-1)))</f>
        <v/>
      </c>
      <c r="AX2270">
        <f>IF(AT2270&gt;0,AV2270+AT2270,AV2270)</f>
        <v/>
      </c>
      <c r="AY2270">
        <f>IF(AU2270&lt;0,AW2270+AU2270,AW2270)</f>
        <v/>
      </c>
      <c r="BA2270" s="14">
        <f>IFERROR(AX2270-AQ2270,"")</f>
        <v/>
      </c>
      <c r="BB2270" s="14">
        <f>IFERROR(AY2270-AR2270,"")</f>
        <v/>
      </c>
      <c r="BD2270">
        <f>AH2270</f>
        <v/>
      </c>
      <c r="BE2270">
        <f>AI2270</f>
        <v/>
      </c>
      <c r="BF2270">
        <f>AJ2270</f>
        <v/>
      </c>
      <c r="BG2270" s="14">
        <f>L2270</f>
        <v/>
      </c>
      <c r="BH2270" s="14">
        <f>IF(X2270="","",X2270)</f>
        <v/>
      </c>
      <c r="BI2270" s="14">
        <f>IF(Y2270="","",Y2270)</f>
        <v/>
      </c>
      <c r="BJ2270">
        <f>Z2270</f>
        <v/>
      </c>
      <c r="BK2270">
        <f>AA2270</f>
        <v/>
      </c>
      <c r="BL2270">
        <f>IFERROR(AX2270,"")</f>
        <v/>
      </c>
      <c r="BM2270">
        <f>IFERROR(AY2270,"")</f>
        <v/>
      </c>
    </row>
    <row r="2271" ht="14.25" customHeight="1">
      <c r="A2271">
        <f>ALGLIB_SSA_XAUUSD!AA2271</f>
        <v/>
      </c>
      <c r="B2271">
        <f>IF($A2271="","",INDEX(ALGLIB_SSA_XAUUSD!$B$2:$B$2401,MATCH($A2271,ALGLIB_SSA_XAUUSD!$A$2:$A$2401,1)))</f>
        <v/>
      </c>
      <c r="C2271">
        <f>IF($A2271="","",INDEX(ALGLIB_SSA_XAUUSD!$C$2:$C$2401,MATCH($A2271,ALGLIB_SSA_XAUUSD!$A$2:$A$2401,1)))</f>
        <v/>
      </c>
      <c r="D2271" s="14">
        <f>IF($A2271="","",INT((ROW()-2)/12)+1)</f>
        <v/>
      </c>
      <c r="E2271" s="14">
        <f>IF(AND(E2282&lt;&gt;"",D2282=D2270+1),E2270+(E2282-E2270)*1/12,"")</f>
        <v/>
      </c>
      <c r="F2271" s="14">
        <f>IF(AND(F2282&lt;&gt;"",D2282=D2270+1),F2270+(F2282-F2270)*1/12,"")</f>
        <v/>
      </c>
      <c r="G2271" s="14">
        <f>IF(AND(G2282&lt;&gt;"",D2282=D2270+1),G2270+(G2282-G2270)*1/12,"")</f>
        <v/>
      </c>
      <c r="H2271" s="14">
        <f>IF(AND(H2282&lt;&gt;"",D2282=D2270+1),H2270+(H2282-H2270)*1/12,"")</f>
        <v/>
      </c>
      <c r="I2271" s="14">
        <f>IF(AND(L2282&lt;&gt;"",D2282=D2270+1),I2270+(I2282-I2270)*1/12,"")</f>
        <v/>
      </c>
      <c r="J2271">
        <f>_xlfn.XLOOKUP($A2271,ALGLIB_SSA_XAUUSD!$AA$2:$AA$2401,ALGLIB_SSA_XAUUSD!$P$2:$P$2401,"",0)</f>
        <v/>
      </c>
      <c r="K2271">
        <f>_xlfn.XLOOKUP($A2271,ALGLIB_SSA_XAUUSD!$AA$2:$AA$2401,ALGLIB_SSA_XAUUSD!$Q$2:$Q$2401,"",0)</f>
        <v/>
      </c>
      <c r="L2271">
        <f>_xlfn.XLOOKUP($A2271,ALGLIB_SSA_XAUUSD!$AA$2:$AA$2401,ALGLIB_SSA_XAUUSD!$R$2:$R$2401,"",0)</f>
        <v/>
      </c>
      <c r="M2271">
        <f>_xlfn.XLOOKUP($A2271,ALGLIB_SSA_XAUUSD!$AA$2:$AA$2401,ALGLIB_SSA_XAUUSD!$S$2:$S$2401,"",0)</f>
        <v/>
      </c>
      <c r="N2271">
        <f>_xlfn.XLOOKUP($A2271,ALGLIB_SSA_XAUUSD!$AA$2:$AA$2401,ALGLIB_SSA_XAUUSD!$T$2:$T$2401,"",0)</f>
        <v/>
      </c>
      <c r="O2271">
        <f>_xlfn.XLOOKUP($A2271,ALGLIB_SSA_XAUUSD!$AA$2:$AA$2401,ALGLIB_SSA_XAUUSD!$U$2:$U$2401,"",0)</f>
        <v/>
      </c>
      <c r="P2271">
        <f>_xlfn.XLOOKUP($A2271,ALGLIB_SSA_XAUUSD!$AA$2:$AA$2401,ALGLIB_SSA_XAUUSD!$V$2:$V$2401,"",0)</f>
        <v/>
      </c>
      <c r="S2271">
        <f>A2271</f>
        <v/>
      </c>
      <c r="T2271">
        <f>J2271</f>
        <v/>
      </c>
      <c r="U2271">
        <f>K2271</f>
        <v/>
      </c>
      <c r="V2271" s="14">
        <f>IF($A2271="","",MOD(ROW()-2,12)+1)</f>
        <v/>
      </c>
      <c r="W2271">
        <f>L2271</f>
        <v/>
      </c>
      <c r="X2271" s="14">
        <f>IF(F2271="","",F2271)</f>
        <v/>
      </c>
      <c r="Y2271" s="14">
        <f>IF(G2271="","",G2271)</f>
        <v/>
      </c>
      <c r="Z2271">
        <f>M2271</f>
        <v/>
      </c>
      <c r="AA2271">
        <f>N2271</f>
        <v/>
      </c>
      <c r="AB2271" s="14">
        <f>IF(H2271="","",H2271)</f>
        <v/>
      </c>
      <c r="AC2271">
        <f>O2271</f>
        <v/>
      </c>
      <c r="AD2271" s="14">
        <f>IF(I2271="","",I2271)</f>
        <v/>
      </c>
      <c r="AE2271">
        <f>P2271</f>
        <v/>
      </c>
      <c r="AH2271">
        <f>IF(S2271&lt;&gt;"",S2271,AH2270+900)</f>
        <v/>
      </c>
      <c r="AI2271">
        <f>IF(T2271&lt;&gt;"",T2271,AI2270)</f>
        <v/>
      </c>
      <c r="AJ2271">
        <f>IF(U2271&lt;&gt;"",U2271,AJ2270)</f>
        <v/>
      </c>
      <c r="AK2271">
        <f>IF(W2271&lt;&gt;"",W2271,"")</f>
        <v/>
      </c>
      <c r="AL2271" s="14">
        <f>IF(X2271&lt;&gt;"",X2271,"")</f>
        <v/>
      </c>
      <c r="AM2271" s="14">
        <f>IF(Y2271&lt;&gt;"",Y2271,"")</f>
        <v/>
      </c>
      <c r="AN2271" s="14">
        <f>IF(OR(AL2271="",AM2271=""),"",AL2271-AM2271)</f>
        <v/>
      </c>
      <c r="AO2271">
        <f>IF(AN2271="","",IF(AN2271&gt;0,"Bullish","Bearish"))</f>
        <v/>
      </c>
      <c r="AP2271">
        <f>IF(AO2271="",AP2270,AO2271)</f>
        <v/>
      </c>
      <c r="AQ2271" s="14">
        <f>IF(AB2271&lt;&gt;"",AB2271,"")</f>
        <v/>
      </c>
      <c r="AR2271" s="14">
        <f>IF(AD2271&lt;&gt;"",AD2271,"")</f>
        <v/>
      </c>
      <c r="AS2271">
        <f>IF(AS2270+1=13,1,AS2270+1)</f>
        <v/>
      </c>
      <c r="AT2271">
        <f>IFERROR(IF(SLOPE($AQ$2258:$AQ$2269,$AS$2258:$AS$2269)&gt;0,MIN(3,ABS(SLOPE($AQ$2258:$AQ$2269,$AS$2258:$AS$2269))),IF(SLOPE($AQ$2258:$AQ$2269,$AS$2258:$AS$2269)&lt;-0.5,-0.5,0)),0)</f>
        <v/>
      </c>
      <c r="AU2271">
        <f>IFERROR(IF(SLOPE($AR$2258:$AR$2269,$AS$2258:$AS$2269)&lt;0,MAX(-3,-ABS(SLOPE($AR$2258:$AR$2269,$AS$2258:$AS$2269))),IF(SLOPE($AR$2258:$AR$2269,$AS$2258:$AS$2269)&gt;0.5,0.5,0)),0)</f>
        <v/>
      </c>
      <c r="AV2271">
        <f>($AQ$2270+(AT2271*(AS2271-1)))</f>
        <v/>
      </c>
      <c r="AW2271">
        <f>($AR$2270+(AU2271*(AS2271-1)))</f>
        <v/>
      </c>
      <c r="AX2271">
        <f>IF(AT2271&gt;0,AV2271+AT2271,AV2271)</f>
        <v/>
      </c>
      <c r="AY2271">
        <f>IF(AU2271&lt;0,AW2271+AU2271,AW2271)</f>
        <v/>
      </c>
      <c r="BA2271" s="14">
        <f>IFERROR(AX2271-AQ2271,"")</f>
        <v/>
      </c>
      <c r="BB2271" s="14">
        <f>IFERROR(AY2271-AR2271,"")</f>
        <v/>
      </c>
      <c r="BD2271">
        <f>AH2271</f>
        <v/>
      </c>
      <c r="BE2271">
        <f>AI2271</f>
        <v/>
      </c>
      <c r="BF2271">
        <f>AJ2271</f>
        <v/>
      </c>
      <c r="BG2271" s="14">
        <f>L2271</f>
        <v/>
      </c>
      <c r="BH2271" s="14">
        <f>IF(X2271="","",X2271)</f>
        <v/>
      </c>
      <c r="BI2271" s="14">
        <f>IF(Y2271="","",Y2271)</f>
        <v/>
      </c>
      <c r="BJ2271">
        <f>Z2271</f>
        <v/>
      </c>
      <c r="BK2271">
        <f>AA2271</f>
        <v/>
      </c>
      <c r="BL2271">
        <f>IFERROR(AX2271,"")</f>
        <v/>
      </c>
      <c r="BM2271">
        <f>IFERROR(AY2271,"")</f>
        <v/>
      </c>
    </row>
    <row r="2272" ht="14.25" customHeight="1">
      <c r="A2272">
        <f>ALGLIB_SSA_XAUUSD!AA2272</f>
        <v/>
      </c>
      <c r="B2272">
        <f>IF($A2272="","",INDEX(ALGLIB_SSA_XAUUSD!$B$2:$B$2401,MATCH($A2272,ALGLIB_SSA_XAUUSD!$A$2:$A$2401,1)))</f>
        <v/>
      </c>
      <c r="C2272">
        <f>IF($A2272="","",INDEX(ALGLIB_SSA_XAUUSD!$C$2:$C$2401,MATCH($A2272,ALGLIB_SSA_XAUUSD!$A$2:$A$2401,1)))</f>
        <v/>
      </c>
      <c r="D2272" s="14">
        <f>IF($A2272="","",INT((ROW()-2)/12)+1)</f>
        <v/>
      </c>
      <c r="E2272" s="14">
        <f>IF(AND(E2282&lt;&gt;"",D2282=D2270+1),E2270+(E2282-E2270)*2/12,"")</f>
        <v/>
      </c>
      <c r="F2272" s="14">
        <f>IF(AND(F2282&lt;&gt;"",D2282=D2270+1),F2270+(F2282-F2270)*2/12,"")</f>
        <v/>
      </c>
      <c r="G2272" s="14">
        <f>IF(AND(G2282&lt;&gt;"",D2282=D2270+1),G2270+(G2282-G2270)*2/12,"")</f>
        <v/>
      </c>
      <c r="H2272" s="14">
        <f>IF(AND(H2282&lt;&gt;"",D2282=D2270+1),H2270+(H2282-H2270)*2/12,"")</f>
        <v/>
      </c>
      <c r="I2272" s="14">
        <f>IF(AND(L2282&lt;&gt;"",D2282=D2270+1),I2270+(I2282-I2270)*2/12,"")</f>
        <v/>
      </c>
      <c r="J2272">
        <f>_xlfn.XLOOKUP($A2272,ALGLIB_SSA_XAUUSD!$AA$2:$AA$2401,ALGLIB_SSA_XAUUSD!$P$2:$P$2401,"",0)</f>
        <v/>
      </c>
      <c r="K2272">
        <f>_xlfn.XLOOKUP($A2272,ALGLIB_SSA_XAUUSD!$AA$2:$AA$2401,ALGLIB_SSA_XAUUSD!$Q$2:$Q$2401,"",0)</f>
        <v/>
      </c>
      <c r="L2272">
        <f>_xlfn.XLOOKUP($A2272,ALGLIB_SSA_XAUUSD!$AA$2:$AA$2401,ALGLIB_SSA_XAUUSD!$R$2:$R$2401,"",0)</f>
        <v/>
      </c>
      <c r="M2272">
        <f>_xlfn.XLOOKUP($A2272,ALGLIB_SSA_XAUUSD!$AA$2:$AA$2401,ALGLIB_SSA_XAUUSD!$S$2:$S$2401,"",0)</f>
        <v/>
      </c>
      <c r="N2272">
        <f>_xlfn.XLOOKUP($A2272,ALGLIB_SSA_XAUUSD!$AA$2:$AA$2401,ALGLIB_SSA_XAUUSD!$T$2:$T$2401,"",0)</f>
        <v/>
      </c>
      <c r="O2272">
        <f>_xlfn.XLOOKUP($A2272,ALGLIB_SSA_XAUUSD!$AA$2:$AA$2401,ALGLIB_SSA_XAUUSD!$U$2:$U$2401,"",0)</f>
        <v/>
      </c>
      <c r="P2272">
        <f>_xlfn.XLOOKUP($A2272,ALGLIB_SSA_XAUUSD!$AA$2:$AA$2401,ALGLIB_SSA_XAUUSD!$V$2:$V$2401,"",0)</f>
        <v/>
      </c>
      <c r="S2272">
        <f>A2272</f>
        <v/>
      </c>
      <c r="T2272">
        <f>J2272</f>
        <v/>
      </c>
      <c r="U2272">
        <f>K2272</f>
        <v/>
      </c>
      <c r="V2272" s="14">
        <f>IF($A2272="","",MOD(ROW()-2,12)+1)</f>
        <v/>
      </c>
      <c r="W2272">
        <f>L2272</f>
        <v/>
      </c>
      <c r="X2272" s="14">
        <f>IF(F2272="","",F2272)</f>
        <v/>
      </c>
      <c r="Y2272" s="14">
        <f>IF(G2272="","",G2272)</f>
        <v/>
      </c>
      <c r="Z2272">
        <f>M2272</f>
        <v/>
      </c>
      <c r="AA2272">
        <f>N2272</f>
        <v/>
      </c>
      <c r="AB2272" s="14">
        <f>IF(H2272="","",H2272)</f>
        <v/>
      </c>
      <c r="AC2272">
        <f>O2272</f>
        <v/>
      </c>
      <c r="AD2272" s="14">
        <f>IF(I2272="","",I2272)</f>
        <v/>
      </c>
      <c r="AE2272">
        <f>P2272</f>
        <v/>
      </c>
      <c r="AH2272">
        <f>IF(S2272&lt;&gt;"",S2272,AH2271+900)</f>
        <v/>
      </c>
      <c r="AI2272">
        <f>IF(T2272&lt;&gt;"",T2272,AI2271)</f>
        <v/>
      </c>
      <c r="AJ2272">
        <f>IF(U2272&lt;&gt;"",U2272,AJ2271)</f>
        <v/>
      </c>
      <c r="AK2272">
        <f>IF(W2272&lt;&gt;"",W2272,"")</f>
        <v/>
      </c>
      <c r="AL2272" s="14">
        <f>IF(X2272&lt;&gt;"",X2272,"")</f>
        <v/>
      </c>
      <c r="AM2272" s="14">
        <f>IF(Y2272&lt;&gt;"",Y2272,"")</f>
        <v/>
      </c>
      <c r="AN2272" s="14">
        <f>IF(OR(AL2272="",AM2272=""),"",AL2272-AM2272)</f>
        <v/>
      </c>
      <c r="AO2272">
        <f>IF(AN2272="","",IF(AN2272&gt;0,"Bullish","Bearish"))</f>
        <v/>
      </c>
      <c r="AP2272">
        <f>IF(AO2272="",AP2271,AO2272)</f>
        <v/>
      </c>
      <c r="AQ2272" s="14">
        <f>IF(AB2272&lt;&gt;"",AB2272,"")</f>
        <v/>
      </c>
      <c r="AR2272" s="14">
        <f>IF(AD2272&lt;&gt;"",AD2272,"")</f>
        <v/>
      </c>
      <c r="AS2272">
        <f>IF(AS2271+1=13,1,AS2271+1)</f>
        <v/>
      </c>
      <c r="AT2272">
        <f>IFERROR(IF(SLOPE($AQ$2258:$AQ$2269,$AS$2258:$AS$2269)&gt;0,MIN(3,ABS(SLOPE($AQ$2258:$AQ$2269,$AS$2258:$AS$2269))),IF(SLOPE($AQ$2258:$AQ$2269,$AS$2258:$AS$2269)&lt;-0.5,-0.5,0)),0)</f>
        <v/>
      </c>
      <c r="AU2272">
        <f>IFERROR(IF(SLOPE($AR$2258:$AR$2269,$AS$2258:$AS$2269)&lt;0,MAX(-3,-ABS(SLOPE($AR$2258:$AR$2269,$AS$2258:$AS$2269))),IF(SLOPE($AR$2258:$AR$2269,$AS$2258:$AS$2269)&gt;0.5,0.5,0)),0)</f>
        <v/>
      </c>
      <c r="AV2272">
        <f>($AQ$2270+(AT2272*(AS2272-1)))</f>
        <v/>
      </c>
      <c r="AW2272">
        <f>($AR$2270+(AU2272*(AS2272-1)))</f>
        <v/>
      </c>
      <c r="AX2272">
        <f>IF(AT2272&gt;0,AV2272+AT2272,AV2272)</f>
        <v/>
      </c>
      <c r="AY2272">
        <f>IF(AU2272&lt;0,AW2272+AU2272,AW2272)</f>
        <v/>
      </c>
      <c r="BA2272" s="14">
        <f>IFERROR(AX2272-AQ2272,"")</f>
        <v/>
      </c>
      <c r="BB2272" s="14">
        <f>IFERROR(AY2272-AR2272,"")</f>
        <v/>
      </c>
      <c r="BD2272">
        <f>AH2272</f>
        <v/>
      </c>
      <c r="BE2272">
        <f>AI2272</f>
        <v/>
      </c>
      <c r="BF2272">
        <f>AJ2272</f>
        <v/>
      </c>
      <c r="BG2272" s="14">
        <f>L2272</f>
        <v/>
      </c>
      <c r="BH2272" s="14">
        <f>IF(X2272="","",X2272)</f>
        <v/>
      </c>
      <c r="BI2272" s="14">
        <f>IF(Y2272="","",Y2272)</f>
        <v/>
      </c>
      <c r="BJ2272">
        <f>Z2272</f>
        <v/>
      </c>
      <c r="BK2272">
        <f>AA2272</f>
        <v/>
      </c>
      <c r="BL2272">
        <f>IFERROR(AX2272,"")</f>
        <v/>
      </c>
      <c r="BM2272">
        <f>IFERROR(AY2272,"")</f>
        <v/>
      </c>
    </row>
    <row r="2273" ht="14.25" customHeight="1">
      <c r="A2273">
        <f>ALGLIB_SSA_XAUUSD!AA2273</f>
        <v/>
      </c>
      <c r="B2273">
        <f>IF($A2273="","",INDEX(ALGLIB_SSA_XAUUSD!$B$2:$B$2401,MATCH($A2273,ALGLIB_SSA_XAUUSD!$A$2:$A$2401,1)))</f>
        <v/>
      </c>
      <c r="C2273">
        <f>IF($A2273="","",INDEX(ALGLIB_SSA_XAUUSD!$C$2:$C$2401,MATCH($A2273,ALGLIB_SSA_XAUUSD!$A$2:$A$2401,1)))</f>
        <v/>
      </c>
      <c r="D2273" s="14">
        <f>IF($A2273="","",INT((ROW()-2)/12)+1)</f>
        <v/>
      </c>
      <c r="E2273" s="14">
        <f>IF(AND(E2282&lt;&gt;"",D2282=D2270+1),E2270+(E2282-E2270)*3/12,"")</f>
        <v/>
      </c>
      <c r="F2273" s="14">
        <f>IF(AND(F2282&lt;&gt;"",D2282=D2270+1),F2270+(F2282-F2270)*3/12,"")</f>
        <v/>
      </c>
      <c r="G2273" s="14">
        <f>IF(AND(G2282&lt;&gt;"",D2282=D2270+1),G2270+(G2282-G2270)*3/12,"")</f>
        <v/>
      </c>
      <c r="H2273" s="14">
        <f>IF(AND(H2282&lt;&gt;"",D2282=D2270+1),H2270+(H2282-H2270)*3/12,"")</f>
        <v/>
      </c>
      <c r="I2273" s="14">
        <f>IF(AND(L2282&lt;&gt;"",D2282=D2270+1),I2270+(I2282-I2270)*3/12,"")</f>
        <v/>
      </c>
      <c r="J2273">
        <f>_xlfn.XLOOKUP($A2273,ALGLIB_SSA_XAUUSD!$AA$2:$AA$2401,ALGLIB_SSA_XAUUSD!$P$2:$P$2401,"",0)</f>
        <v/>
      </c>
      <c r="K2273">
        <f>_xlfn.XLOOKUP($A2273,ALGLIB_SSA_XAUUSD!$AA$2:$AA$2401,ALGLIB_SSA_XAUUSD!$Q$2:$Q$2401,"",0)</f>
        <v/>
      </c>
      <c r="L2273">
        <f>_xlfn.XLOOKUP($A2273,ALGLIB_SSA_XAUUSD!$AA$2:$AA$2401,ALGLIB_SSA_XAUUSD!$R$2:$R$2401,"",0)</f>
        <v/>
      </c>
      <c r="M2273">
        <f>_xlfn.XLOOKUP($A2273,ALGLIB_SSA_XAUUSD!$AA$2:$AA$2401,ALGLIB_SSA_XAUUSD!$S$2:$S$2401,"",0)</f>
        <v/>
      </c>
      <c r="N2273">
        <f>_xlfn.XLOOKUP($A2273,ALGLIB_SSA_XAUUSD!$AA$2:$AA$2401,ALGLIB_SSA_XAUUSD!$T$2:$T$2401,"",0)</f>
        <v/>
      </c>
      <c r="O2273">
        <f>_xlfn.XLOOKUP($A2273,ALGLIB_SSA_XAUUSD!$AA$2:$AA$2401,ALGLIB_SSA_XAUUSD!$U$2:$U$2401,"",0)</f>
        <v/>
      </c>
      <c r="P2273">
        <f>_xlfn.XLOOKUP($A2273,ALGLIB_SSA_XAUUSD!$AA$2:$AA$2401,ALGLIB_SSA_XAUUSD!$V$2:$V$2401,"",0)</f>
        <v/>
      </c>
      <c r="S2273">
        <f>A2273</f>
        <v/>
      </c>
      <c r="T2273">
        <f>J2273</f>
        <v/>
      </c>
      <c r="U2273">
        <f>K2273</f>
        <v/>
      </c>
      <c r="V2273" s="14">
        <f>IF($A2273="","",MOD(ROW()-2,12)+1)</f>
        <v/>
      </c>
      <c r="W2273">
        <f>L2273</f>
        <v/>
      </c>
      <c r="X2273" s="14">
        <f>IF(F2273="","",F2273)</f>
        <v/>
      </c>
      <c r="Y2273" s="14">
        <f>IF(G2273="","",G2273)</f>
        <v/>
      </c>
      <c r="Z2273">
        <f>M2273</f>
        <v/>
      </c>
      <c r="AA2273">
        <f>N2273</f>
        <v/>
      </c>
      <c r="AB2273" s="14">
        <f>IF(H2273="","",H2273)</f>
        <v/>
      </c>
      <c r="AC2273">
        <f>O2273</f>
        <v/>
      </c>
      <c r="AD2273" s="14">
        <f>IF(I2273="","",I2273)</f>
        <v/>
      </c>
      <c r="AE2273">
        <f>P2273</f>
        <v/>
      </c>
      <c r="AH2273">
        <f>IF(S2273&lt;&gt;"",S2273,AH2272+900)</f>
        <v/>
      </c>
      <c r="AI2273">
        <f>IF(T2273&lt;&gt;"",T2273,AI2272)</f>
        <v/>
      </c>
      <c r="AJ2273">
        <f>IF(U2273&lt;&gt;"",U2273,AJ2272)</f>
        <v/>
      </c>
      <c r="AK2273">
        <f>IF(W2273&lt;&gt;"",W2273,"")</f>
        <v/>
      </c>
      <c r="AL2273" s="14">
        <f>IF(X2273&lt;&gt;"",X2273,"")</f>
        <v/>
      </c>
      <c r="AM2273" s="14">
        <f>IF(Y2273&lt;&gt;"",Y2273,"")</f>
        <v/>
      </c>
      <c r="AN2273" s="14">
        <f>IF(OR(AL2273="",AM2273=""),"",AL2273-AM2273)</f>
        <v/>
      </c>
      <c r="AO2273">
        <f>IF(AN2273="","",IF(AN2273&gt;0,"Bullish","Bearish"))</f>
        <v/>
      </c>
      <c r="AP2273">
        <f>IF(AO2273="",AP2272,AO2273)</f>
        <v/>
      </c>
      <c r="AQ2273" s="14">
        <f>IF(AB2273&lt;&gt;"",AB2273,"")</f>
        <v/>
      </c>
      <c r="AR2273" s="14">
        <f>IF(AD2273&lt;&gt;"",AD2273,"")</f>
        <v/>
      </c>
      <c r="AS2273">
        <f>IF(AS2272+1=13,1,AS2272+1)</f>
        <v/>
      </c>
      <c r="AT2273">
        <f>IFERROR(IF(SLOPE($AQ$2258:$AQ$2269,$AS$2258:$AS$2269)&gt;0,MIN(3,ABS(SLOPE($AQ$2258:$AQ$2269,$AS$2258:$AS$2269))),IF(SLOPE($AQ$2258:$AQ$2269,$AS$2258:$AS$2269)&lt;-0.5,-0.5,0)),0)</f>
        <v/>
      </c>
      <c r="AU2273">
        <f>IFERROR(IF(SLOPE($AR$2258:$AR$2269,$AS$2258:$AS$2269)&lt;0,MAX(-3,-ABS(SLOPE($AR$2258:$AR$2269,$AS$2258:$AS$2269))),IF(SLOPE($AR$2258:$AR$2269,$AS$2258:$AS$2269)&gt;0.5,0.5,0)),0)</f>
        <v/>
      </c>
      <c r="AV2273">
        <f>($AQ$2270+(AT2273*(AS2273-1)))</f>
        <v/>
      </c>
      <c r="AW2273">
        <f>($AR$2270+(AU2273*(AS2273-1)))</f>
        <v/>
      </c>
      <c r="AX2273">
        <f>IF(AT2273&gt;0,AV2273+AT2273,AV2273)</f>
        <v/>
      </c>
      <c r="AY2273">
        <f>IF(AU2273&lt;0,AW2273+AU2273,AW2273)</f>
        <v/>
      </c>
      <c r="BA2273" s="14">
        <f>IFERROR(AX2273-AQ2273,"")</f>
        <v/>
      </c>
      <c r="BB2273" s="14">
        <f>IFERROR(AY2273-AR2273,"")</f>
        <v/>
      </c>
      <c r="BD2273">
        <f>AH2273</f>
        <v/>
      </c>
      <c r="BE2273">
        <f>AI2273</f>
        <v/>
      </c>
      <c r="BF2273">
        <f>AJ2273</f>
        <v/>
      </c>
      <c r="BG2273" s="14">
        <f>L2273</f>
        <v/>
      </c>
      <c r="BH2273" s="14">
        <f>IF(X2273="","",X2273)</f>
        <v/>
      </c>
      <c r="BI2273" s="14">
        <f>IF(Y2273="","",Y2273)</f>
        <v/>
      </c>
      <c r="BJ2273">
        <f>Z2273</f>
        <v/>
      </c>
      <c r="BK2273">
        <f>AA2273</f>
        <v/>
      </c>
      <c r="BL2273">
        <f>IFERROR(AX2273,"")</f>
        <v/>
      </c>
      <c r="BM2273">
        <f>IFERROR(AY2273,"")</f>
        <v/>
      </c>
    </row>
    <row r="2274" ht="14.25" customHeight="1">
      <c r="A2274">
        <f>ALGLIB_SSA_XAUUSD!AA2274</f>
        <v/>
      </c>
      <c r="B2274">
        <f>IF($A2274="","",INDEX(ALGLIB_SSA_XAUUSD!$B$2:$B$2401,MATCH($A2274,ALGLIB_SSA_XAUUSD!$A$2:$A$2401,1)))</f>
        <v/>
      </c>
      <c r="C2274">
        <f>IF($A2274="","",INDEX(ALGLIB_SSA_XAUUSD!$C$2:$C$2401,MATCH($A2274,ALGLIB_SSA_XAUUSD!$A$2:$A$2401,1)))</f>
        <v/>
      </c>
      <c r="D2274" s="14">
        <f>IF($A2274="","",INT((ROW()-2)/12)+1)</f>
        <v/>
      </c>
      <c r="E2274" s="14">
        <f>IF(AND(E2282&lt;&gt;"",D2282=D2270+1),E2270+(E2282-E2270)*4/12,"")</f>
        <v/>
      </c>
      <c r="F2274" s="14">
        <f>IF(AND(F2282&lt;&gt;"",D2282=D2270+1),F2270+(F2282-F2270)*4/12,"")</f>
        <v/>
      </c>
      <c r="G2274" s="14">
        <f>IF(AND(G2282&lt;&gt;"",D2282=D2270+1),G2270+(G2282-G2270)*4/12,"")</f>
        <v/>
      </c>
      <c r="H2274" s="14">
        <f>IF(AND(H2282&lt;&gt;"",D2282=D2270+1),H2270+(H2282-H2270)*4/12,"")</f>
        <v/>
      </c>
      <c r="I2274" s="14">
        <f>IF(AND(L2282&lt;&gt;"",D2282=D2270+1),I2270+(I2282-I2270)*4/12,"")</f>
        <v/>
      </c>
      <c r="J2274">
        <f>_xlfn.XLOOKUP($A2274,ALGLIB_SSA_XAUUSD!$AA$2:$AA$2401,ALGLIB_SSA_XAUUSD!$P$2:$P$2401,"",0)</f>
        <v/>
      </c>
      <c r="K2274">
        <f>_xlfn.XLOOKUP($A2274,ALGLIB_SSA_XAUUSD!$AA$2:$AA$2401,ALGLIB_SSA_XAUUSD!$Q$2:$Q$2401,"",0)</f>
        <v/>
      </c>
      <c r="L2274">
        <f>_xlfn.XLOOKUP($A2274,ALGLIB_SSA_XAUUSD!$AA$2:$AA$2401,ALGLIB_SSA_XAUUSD!$R$2:$R$2401,"",0)</f>
        <v/>
      </c>
      <c r="M2274">
        <f>_xlfn.XLOOKUP($A2274,ALGLIB_SSA_XAUUSD!$AA$2:$AA$2401,ALGLIB_SSA_XAUUSD!$S$2:$S$2401,"",0)</f>
        <v/>
      </c>
      <c r="N2274">
        <f>_xlfn.XLOOKUP($A2274,ALGLIB_SSA_XAUUSD!$AA$2:$AA$2401,ALGLIB_SSA_XAUUSD!$T$2:$T$2401,"",0)</f>
        <v/>
      </c>
      <c r="O2274">
        <f>_xlfn.XLOOKUP($A2274,ALGLIB_SSA_XAUUSD!$AA$2:$AA$2401,ALGLIB_SSA_XAUUSD!$U$2:$U$2401,"",0)</f>
        <v/>
      </c>
      <c r="P2274">
        <f>_xlfn.XLOOKUP($A2274,ALGLIB_SSA_XAUUSD!$AA$2:$AA$2401,ALGLIB_SSA_XAUUSD!$V$2:$V$2401,"",0)</f>
        <v/>
      </c>
      <c r="S2274">
        <f>A2274</f>
        <v/>
      </c>
      <c r="T2274">
        <f>J2274</f>
        <v/>
      </c>
      <c r="U2274">
        <f>K2274</f>
        <v/>
      </c>
      <c r="V2274" s="14">
        <f>IF($A2274="","",MOD(ROW()-2,12)+1)</f>
        <v/>
      </c>
      <c r="W2274">
        <f>L2274</f>
        <v/>
      </c>
      <c r="X2274" s="14">
        <f>IF(F2274="","",F2274)</f>
        <v/>
      </c>
      <c r="Y2274" s="14">
        <f>IF(G2274="","",G2274)</f>
        <v/>
      </c>
      <c r="Z2274">
        <f>M2274</f>
        <v/>
      </c>
      <c r="AA2274">
        <f>N2274</f>
        <v/>
      </c>
      <c r="AB2274" s="14">
        <f>IF(H2274="","",H2274)</f>
        <v/>
      </c>
      <c r="AC2274">
        <f>O2274</f>
        <v/>
      </c>
      <c r="AD2274" s="14">
        <f>IF(I2274="","",I2274)</f>
        <v/>
      </c>
      <c r="AE2274">
        <f>P2274</f>
        <v/>
      </c>
      <c r="AH2274">
        <f>IF(S2274&lt;&gt;"",S2274,AH2273+900)</f>
        <v/>
      </c>
      <c r="AI2274">
        <f>IF(T2274&lt;&gt;"",T2274,AI2273)</f>
        <v/>
      </c>
      <c r="AJ2274">
        <f>IF(U2274&lt;&gt;"",U2274,AJ2273)</f>
        <v/>
      </c>
      <c r="AK2274">
        <f>IF(W2274&lt;&gt;"",W2274,"")</f>
        <v/>
      </c>
      <c r="AL2274" s="14">
        <f>IF(X2274&lt;&gt;"",X2274,"")</f>
        <v/>
      </c>
      <c r="AM2274" s="14">
        <f>IF(Y2274&lt;&gt;"",Y2274,"")</f>
        <v/>
      </c>
      <c r="AN2274" s="14">
        <f>IF(OR(AL2274="",AM2274=""),"",AL2274-AM2274)</f>
        <v/>
      </c>
      <c r="AO2274">
        <f>IF(AN2274="","",IF(AN2274&gt;0,"Bullish","Bearish"))</f>
        <v/>
      </c>
      <c r="AP2274">
        <f>IF(AO2274="",AP2273,AO2274)</f>
        <v/>
      </c>
      <c r="AQ2274" s="14">
        <f>IF(AB2274&lt;&gt;"",AB2274,"")</f>
        <v/>
      </c>
      <c r="AR2274" s="14">
        <f>IF(AD2274&lt;&gt;"",AD2274,"")</f>
        <v/>
      </c>
      <c r="AS2274">
        <f>IF(AS2273+1=13,1,AS2273+1)</f>
        <v/>
      </c>
      <c r="AT2274">
        <f>IFERROR(IF(SLOPE($AQ$2258:$AQ$2269,$AS$2258:$AS$2269)&gt;0,MIN(3,ABS(SLOPE($AQ$2258:$AQ$2269,$AS$2258:$AS$2269))),IF(SLOPE($AQ$2258:$AQ$2269,$AS$2258:$AS$2269)&lt;-0.5,-0.5,0)),0)</f>
        <v/>
      </c>
      <c r="AU2274">
        <f>IFERROR(IF(SLOPE($AR$2258:$AR$2269,$AS$2258:$AS$2269)&lt;0,MAX(-3,-ABS(SLOPE($AR$2258:$AR$2269,$AS$2258:$AS$2269))),IF(SLOPE($AR$2258:$AR$2269,$AS$2258:$AS$2269)&gt;0.5,0.5,0)),0)</f>
        <v/>
      </c>
      <c r="AV2274">
        <f>($AQ$2270+(AT2274*(AS2274-1)))</f>
        <v/>
      </c>
      <c r="AW2274">
        <f>($AR$2270+(AU2274*(AS2274-1)))</f>
        <v/>
      </c>
      <c r="AX2274">
        <f>IF(AT2274&gt;0,AV2274+AT2274,AV2274)</f>
        <v/>
      </c>
      <c r="AY2274">
        <f>IF(AU2274&lt;0,AW2274+AU2274,AW2274)</f>
        <v/>
      </c>
      <c r="BA2274" s="14">
        <f>IFERROR(AX2274-AQ2274,"")</f>
        <v/>
      </c>
      <c r="BB2274" s="14">
        <f>IFERROR(AY2274-AR2274,"")</f>
        <v/>
      </c>
      <c r="BD2274">
        <f>AH2274</f>
        <v/>
      </c>
      <c r="BE2274">
        <f>AI2274</f>
        <v/>
      </c>
      <c r="BF2274">
        <f>AJ2274</f>
        <v/>
      </c>
      <c r="BG2274" s="14">
        <f>L2274</f>
        <v/>
      </c>
      <c r="BH2274" s="14">
        <f>IF(X2274="","",X2274)</f>
        <v/>
      </c>
      <c r="BI2274" s="14">
        <f>IF(Y2274="","",Y2274)</f>
        <v/>
      </c>
      <c r="BJ2274">
        <f>Z2274</f>
        <v/>
      </c>
      <c r="BK2274">
        <f>AA2274</f>
        <v/>
      </c>
      <c r="BL2274">
        <f>IFERROR(AX2274,"")</f>
        <v/>
      </c>
      <c r="BM2274">
        <f>IFERROR(AY2274,"")</f>
        <v/>
      </c>
    </row>
    <row r="2275" ht="14.25" customHeight="1">
      <c r="A2275">
        <f>ALGLIB_SSA_XAUUSD!AA2275</f>
        <v/>
      </c>
      <c r="B2275">
        <f>IF($A2275="","",INDEX(ALGLIB_SSA_XAUUSD!$B$2:$B$2401,MATCH($A2275,ALGLIB_SSA_XAUUSD!$A$2:$A$2401,1)))</f>
        <v/>
      </c>
      <c r="C2275">
        <f>IF($A2275="","",INDEX(ALGLIB_SSA_XAUUSD!$C$2:$C$2401,MATCH($A2275,ALGLIB_SSA_XAUUSD!$A$2:$A$2401,1)))</f>
        <v/>
      </c>
      <c r="D2275" s="14">
        <f>IF($A2275="","",INT((ROW()-2)/12)+1)</f>
        <v/>
      </c>
      <c r="E2275" s="14">
        <f>IF(AND(E2282&lt;&gt;"",D2282=D2270+1),E2270+(E2282-E2270)*5/12,"")</f>
        <v/>
      </c>
      <c r="F2275" s="14">
        <f>IF(AND(F2282&lt;&gt;"",D2282=D2270+1),F2270+(F2282-F2270)*5/12,"")</f>
        <v/>
      </c>
      <c r="G2275" s="14">
        <f>IF(AND(G2282&lt;&gt;"",D2282=D2270+1),G2270+(G2282-G2270)*5/12,"")</f>
        <v/>
      </c>
      <c r="H2275" s="14">
        <f>IF(AND(H2282&lt;&gt;"",D2282=D2270+1),H2270+(H2282-H2270)*5/12,"")</f>
        <v/>
      </c>
      <c r="I2275" s="14">
        <f>IF(AND(L2282&lt;&gt;"",D2282=D2270+1),I2270+(I2282-I2270)*5/12,"")</f>
        <v/>
      </c>
      <c r="J2275">
        <f>_xlfn.XLOOKUP($A2275,ALGLIB_SSA_XAUUSD!$AA$2:$AA$2401,ALGLIB_SSA_XAUUSD!$P$2:$P$2401,"",0)</f>
        <v/>
      </c>
      <c r="K2275">
        <f>_xlfn.XLOOKUP($A2275,ALGLIB_SSA_XAUUSD!$AA$2:$AA$2401,ALGLIB_SSA_XAUUSD!$Q$2:$Q$2401,"",0)</f>
        <v/>
      </c>
      <c r="L2275">
        <f>_xlfn.XLOOKUP($A2275,ALGLIB_SSA_XAUUSD!$AA$2:$AA$2401,ALGLIB_SSA_XAUUSD!$R$2:$R$2401,"",0)</f>
        <v/>
      </c>
      <c r="M2275">
        <f>_xlfn.XLOOKUP($A2275,ALGLIB_SSA_XAUUSD!$AA$2:$AA$2401,ALGLIB_SSA_XAUUSD!$S$2:$S$2401,"",0)</f>
        <v/>
      </c>
      <c r="N2275">
        <f>_xlfn.XLOOKUP($A2275,ALGLIB_SSA_XAUUSD!$AA$2:$AA$2401,ALGLIB_SSA_XAUUSD!$T$2:$T$2401,"",0)</f>
        <v/>
      </c>
      <c r="O2275">
        <f>_xlfn.XLOOKUP($A2275,ALGLIB_SSA_XAUUSD!$AA$2:$AA$2401,ALGLIB_SSA_XAUUSD!$U$2:$U$2401,"",0)</f>
        <v/>
      </c>
      <c r="P2275">
        <f>_xlfn.XLOOKUP($A2275,ALGLIB_SSA_XAUUSD!$AA$2:$AA$2401,ALGLIB_SSA_XAUUSD!$V$2:$V$2401,"",0)</f>
        <v/>
      </c>
      <c r="S2275">
        <f>A2275</f>
        <v/>
      </c>
      <c r="T2275">
        <f>J2275</f>
        <v/>
      </c>
      <c r="U2275">
        <f>K2275</f>
        <v/>
      </c>
      <c r="V2275" s="14">
        <f>IF($A2275="","",MOD(ROW()-2,12)+1)</f>
        <v/>
      </c>
      <c r="W2275">
        <f>L2275</f>
        <v/>
      </c>
      <c r="X2275" s="14">
        <f>IF(F2275="","",F2275)</f>
        <v/>
      </c>
      <c r="Y2275" s="14">
        <f>IF(G2275="","",G2275)</f>
        <v/>
      </c>
      <c r="Z2275">
        <f>M2275</f>
        <v/>
      </c>
      <c r="AA2275">
        <f>N2275</f>
        <v/>
      </c>
      <c r="AB2275" s="14">
        <f>IF(H2275="","",H2275)</f>
        <v/>
      </c>
      <c r="AC2275">
        <f>O2275</f>
        <v/>
      </c>
      <c r="AD2275" s="14">
        <f>IF(I2275="","",I2275)</f>
        <v/>
      </c>
      <c r="AE2275">
        <f>P2275</f>
        <v/>
      </c>
      <c r="AH2275">
        <f>IF(S2275&lt;&gt;"",S2275,AH2274+900)</f>
        <v/>
      </c>
      <c r="AI2275">
        <f>IF(T2275&lt;&gt;"",T2275,AI2274)</f>
        <v/>
      </c>
      <c r="AJ2275">
        <f>IF(U2275&lt;&gt;"",U2275,AJ2274)</f>
        <v/>
      </c>
      <c r="AK2275">
        <f>IF(W2275&lt;&gt;"",W2275,"")</f>
        <v/>
      </c>
      <c r="AL2275" s="14">
        <f>IF(X2275&lt;&gt;"",X2275,"")</f>
        <v/>
      </c>
      <c r="AM2275" s="14">
        <f>IF(Y2275&lt;&gt;"",Y2275,"")</f>
        <v/>
      </c>
      <c r="AN2275" s="14">
        <f>IF(OR(AL2275="",AM2275=""),"",AL2275-AM2275)</f>
        <v/>
      </c>
      <c r="AO2275">
        <f>IF(AN2275="","",IF(AN2275&gt;0,"Bullish","Bearish"))</f>
        <v/>
      </c>
      <c r="AP2275">
        <f>IF(AO2275="",AP2274,AO2275)</f>
        <v/>
      </c>
      <c r="AQ2275" s="14">
        <f>IF(AB2275&lt;&gt;"",AB2275,"")</f>
        <v/>
      </c>
      <c r="AR2275" s="14">
        <f>IF(AD2275&lt;&gt;"",AD2275,"")</f>
        <v/>
      </c>
      <c r="AS2275">
        <f>IF(AS2274+1=13,1,AS2274+1)</f>
        <v/>
      </c>
      <c r="AT2275">
        <f>IFERROR(IF(SLOPE($AQ$2258:$AQ$2269,$AS$2258:$AS$2269)&gt;0,MIN(3,ABS(SLOPE($AQ$2258:$AQ$2269,$AS$2258:$AS$2269))),IF(SLOPE($AQ$2258:$AQ$2269,$AS$2258:$AS$2269)&lt;-0.5,-0.5,0)),0)</f>
        <v/>
      </c>
      <c r="AU2275">
        <f>IFERROR(IF(SLOPE($AR$2258:$AR$2269,$AS$2258:$AS$2269)&lt;0,MAX(-3,-ABS(SLOPE($AR$2258:$AR$2269,$AS$2258:$AS$2269))),IF(SLOPE($AR$2258:$AR$2269,$AS$2258:$AS$2269)&gt;0.5,0.5,0)),0)</f>
        <v/>
      </c>
      <c r="AV2275">
        <f>($AQ$2270+(AT2275*(AS2275-1)))</f>
        <v/>
      </c>
      <c r="AW2275">
        <f>($AR$2270+(AU2275*(AS2275-1)))</f>
        <v/>
      </c>
      <c r="AX2275">
        <f>IF(AT2275&gt;0,AV2275+AT2275,AV2275)</f>
        <v/>
      </c>
      <c r="AY2275">
        <f>IF(AU2275&lt;0,AW2275+AU2275,AW2275)</f>
        <v/>
      </c>
      <c r="BA2275" s="14">
        <f>IFERROR(AX2275-AQ2275,"")</f>
        <v/>
      </c>
      <c r="BB2275" s="14">
        <f>IFERROR(AY2275-AR2275,"")</f>
        <v/>
      </c>
      <c r="BD2275">
        <f>AH2275</f>
        <v/>
      </c>
      <c r="BE2275">
        <f>AI2275</f>
        <v/>
      </c>
      <c r="BF2275">
        <f>AJ2275</f>
        <v/>
      </c>
      <c r="BG2275" s="14">
        <f>L2275</f>
        <v/>
      </c>
      <c r="BH2275" s="14">
        <f>IF(X2275="","",X2275)</f>
        <v/>
      </c>
      <c r="BI2275" s="14">
        <f>IF(Y2275="","",Y2275)</f>
        <v/>
      </c>
      <c r="BJ2275">
        <f>Z2275</f>
        <v/>
      </c>
      <c r="BK2275">
        <f>AA2275</f>
        <v/>
      </c>
      <c r="BL2275">
        <f>IFERROR(AX2275,"")</f>
        <v/>
      </c>
      <c r="BM2275">
        <f>IFERROR(AY2275,"")</f>
        <v/>
      </c>
    </row>
    <row r="2276" ht="14.25" customHeight="1">
      <c r="A2276">
        <f>ALGLIB_SSA_XAUUSD!AA2276</f>
        <v/>
      </c>
      <c r="B2276">
        <f>IF($A2276="","",INDEX(ALGLIB_SSA_XAUUSD!$B$2:$B$2401,MATCH($A2276,ALGLIB_SSA_XAUUSD!$A$2:$A$2401,1)))</f>
        <v/>
      </c>
      <c r="C2276">
        <f>IF($A2276="","",INDEX(ALGLIB_SSA_XAUUSD!$C$2:$C$2401,MATCH($A2276,ALGLIB_SSA_XAUUSD!$A$2:$A$2401,1)))</f>
        <v/>
      </c>
      <c r="D2276" s="14">
        <f>IF($A2276="","",INT((ROW()-2)/12)+1)</f>
        <v/>
      </c>
      <c r="E2276" s="14">
        <f>IF(AND(E2282&lt;&gt;"",D2282=D2270+1),E2270+(E2282-E2270)*6/12,"")</f>
        <v/>
      </c>
      <c r="F2276" s="14">
        <f>IF(AND(F2282&lt;&gt;"",D2282=D2270+1),F2270+(F2282-F2270)*6/12,"")</f>
        <v/>
      </c>
      <c r="G2276" s="14">
        <f>IF(AND(G2282&lt;&gt;"",D2282=D2270+1),G2270+(G2282-G2270)*6/12,"")</f>
        <v/>
      </c>
      <c r="H2276" s="14">
        <f>IF(AND(H2282&lt;&gt;"",D2282=D2270+1),H2270+(H2282-H2270)*6/12,"")</f>
        <v/>
      </c>
      <c r="I2276" s="14">
        <f>IF(AND(L2282&lt;&gt;"",D2282=D2270+1),I2270+(I2282-I2270)*6/12,"")</f>
        <v/>
      </c>
      <c r="J2276">
        <f>_xlfn.XLOOKUP($A2276,ALGLIB_SSA_XAUUSD!$AA$2:$AA$2401,ALGLIB_SSA_XAUUSD!$P$2:$P$2401,"",0)</f>
        <v/>
      </c>
      <c r="K2276">
        <f>_xlfn.XLOOKUP($A2276,ALGLIB_SSA_XAUUSD!$AA$2:$AA$2401,ALGLIB_SSA_XAUUSD!$Q$2:$Q$2401,"",0)</f>
        <v/>
      </c>
      <c r="L2276">
        <f>_xlfn.XLOOKUP($A2276,ALGLIB_SSA_XAUUSD!$AA$2:$AA$2401,ALGLIB_SSA_XAUUSD!$R$2:$R$2401,"",0)</f>
        <v/>
      </c>
      <c r="M2276">
        <f>_xlfn.XLOOKUP($A2276,ALGLIB_SSA_XAUUSD!$AA$2:$AA$2401,ALGLIB_SSA_XAUUSD!$S$2:$S$2401,"",0)</f>
        <v/>
      </c>
      <c r="N2276">
        <f>_xlfn.XLOOKUP($A2276,ALGLIB_SSA_XAUUSD!$AA$2:$AA$2401,ALGLIB_SSA_XAUUSD!$T$2:$T$2401,"",0)</f>
        <v/>
      </c>
      <c r="O2276">
        <f>_xlfn.XLOOKUP($A2276,ALGLIB_SSA_XAUUSD!$AA$2:$AA$2401,ALGLIB_SSA_XAUUSD!$U$2:$U$2401,"",0)</f>
        <v/>
      </c>
      <c r="P2276">
        <f>_xlfn.XLOOKUP($A2276,ALGLIB_SSA_XAUUSD!$AA$2:$AA$2401,ALGLIB_SSA_XAUUSD!$V$2:$V$2401,"",0)</f>
        <v/>
      </c>
      <c r="S2276">
        <f>A2276</f>
        <v/>
      </c>
      <c r="T2276">
        <f>J2276</f>
        <v/>
      </c>
      <c r="U2276">
        <f>K2276</f>
        <v/>
      </c>
      <c r="V2276" s="14">
        <f>IF($A2276="","",MOD(ROW()-2,12)+1)</f>
        <v/>
      </c>
      <c r="W2276">
        <f>L2276</f>
        <v/>
      </c>
      <c r="X2276" s="14">
        <f>IF(F2276="","",F2276)</f>
        <v/>
      </c>
      <c r="Y2276" s="14">
        <f>IF(G2276="","",G2276)</f>
        <v/>
      </c>
      <c r="Z2276">
        <f>M2276</f>
        <v/>
      </c>
      <c r="AA2276">
        <f>N2276</f>
        <v/>
      </c>
      <c r="AB2276" s="14">
        <f>IF(H2276="","",H2276)</f>
        <v/>
      </c>
      <c r="AC2276">
        <f>O2276</f>
        <v/>
      </c>
      <c r="AD2276" s="14">
        <f>IF(I2276="","",I2276)</f>
        <v/>
      </c>
      <c r="AE2276">
        <f>P2276</f>
        <v/>
      </c>
      <c r="AH2276">
        <f>IF(S2276&lt;&gt;"",S2276,AH2275+900)</f>
        <v/>
      </c>
      <c r="AI2276">
        <f>IF(T2276&lt;&gt;"",T2276,AI2275)</f>
        <v/>
      </c>
      <c r="AJ2276">
        <f>IF(U2276&lt;&gt;"",U2276,AJ2275)</f>
        <v/>
      </c>
      <c r="AK2276">
        <f>IF(W2276&lt;&gt;"",W2276,"")</f>
        <v/>
      </c>
      <c r="AL2276" s="14">
        <f>IF(X2276&lt;&gt;"",X2276,"")</f>
        <v/>
      </c>
      <c r="AM2276" s="14">
        <f>IF(Y2276&lt;&gt;"",Y2276,"")</f>
        <v/>
      </c>
      <c r="AN2276" s="14">
        <f>IF(OR(AL2276="",AM2276=""),"",AL2276-AM2276)</f>
        <v/>
      </c>
      <c r="AO2276">
        <f>IF(AN2276="","",IF(AN2276&gt;0,"Bullish","Bearish"))</f>
        <v/>
      </c>
      <c r="AP2276">
        <f>IF(AO2276="",AP2275,AO2276)</f>
        <v/>
      </c>
      <c r="AQ2276" s="14">
        <f>IF(AB2276&lt;&gt;"",AB2276,"")</f>
        <v/>
      </c>
      <c r="AR2276" s="14">
        <f>IF(AD2276&lt;&gt;"",AD2276,"")</f>
        <v/>
      </c>
      <c r="AS2276">
        <f>IF(AS2275+1=13,1,AS2275+1)</f>
        <v/>
      </c>
      <c r="AT2276">
        <f>IFERROR(IF(SLOPE($AQ$2258:$AQ$2269,$AS$2258:$AS$2269)&gt;0,MIN(3,ABS(SLOPE($AQ$2258:$AQ$2269,$AS$2258:$AS$2269))),IF(SLOPE($AQ$2258:$AQ$2269,$AS$2258:$AS$2269)&lt;-0.5,-0.5,0)),0)</f>
        <v/>
      </c>
      <c r="AU2276">
        <f>IFERROR(IF(SLOPE($AR$2258:$AR$2269,$AS$2258:$AS$2269)&lt;0,MAX(-3,-ABS(SLOPE($AR$2258:$AR$2269,$AS$2258:$AS$2269))),IF(SLOPE($AR$2258:$AR$2269,$AS$2258:$AS$2269)&gt;0.5,0.5,0)),0)</f>
        <v/>
      </c>
      <c r="AV2276">
        <f>($AQ$2270+(AT2276*(AS2276-1)))</f>
        <v/>
      </c>
      <c r="AW2276">
        <f>($AR$2270+(AU2276*(AS2276-1)))</f>
        <v/>
      </c>
      <c r="AX2276">
        <f>IF(AT2276&gt;0,AV2276+AT2276,AV2276)</f>
        <v/>
      </c>
      <c r="AY2276">
        <f>IF(AU2276&lt;0,AW2276+AU2276,AW2276)</f>
        <v/>
      </c>
      <c r="BA2276" s="14">
        <f>IFERROR(AX2276-AQ2276,"")</f>
        <v/>
      </c>
      <c r="BB2276" s="14">
        <f>IFERROR(AY2276-AR2276,"")</f>
        <v/>
      </c>
      <c r="BD2276">
        <f>AH2276</f>
        <v/>
      </c>
      <c r="BE2276">
        <f>AI2276</f>
        <v/>
      </c>
      <c r="BF2276">
        <f>AJ2276</f>
        <v/>
      </c>
      <c r="BG2276" s="14">
        <f>L2276</f>
        <v/>
      </c>
      <c r="BH2276" s="14">
        <f>IF(X2276="","",X2276)</f>
        <v/>
      </c>
      <c r="BI2276" s="14">
        <f>IF(Y2276="","",Y2276)</f>
        <v/>
      </c>
      <c r="BJ2276">
        <f>Z2276</f>
        <v/>
      </c>
      <c r="BK2276">
        <f>AA2276</f>
        <v/>
      </c>
      <c r="BL2276">
        <f>IFERROR(AX2276,"")</f>
        <v/>
      </c>
      <c r="BM2276">
        <f>IFERROR(AY2276,"")</f>
        <v/>
      </c>
    </row>
    <row r="2277" ht="14.25" customHeight="1">
      <c r="A2277">
        <f>ALGLIB_SSA_XAUUSD!AA2277</f>
        <v/>
      </c>
      <c r="B2277">
        <f>IF($A2277="","",INDEX(ALGLIB_SSA_XAUUSD!$B$2:$B$2401,MATCH($A2277,ALGLIB_SSA_XAUUSD!$A$2:$A$2401,1)))</f>
        <v/>
      </c>
      <c r="C2277">
        <f>IF($A2277="","",INDEX(ALGLIB_SSA_XAUUSD!$C$2:$C$2401,MATCH($A2277,ALGLIB_SSA_XAUUSD!$A$2:$A$2401,1)))</f>
        <v/>
      </c>
      <c r="D2277" s="14">
        <f>IF($A2277="","",INT((ROW()-2)/12)+1)</f>
        <v/>
      </c>
      <c r="E2277" s="14">
        <f>IF(AND(E2282&lt;&gt;"",D2282=D2270+1),E2270+(E2282-E2270)*7/12,"")</f>
        <v/>
      </c>
      <c r="F2277" s="14">
        <f>IF(AND(F2282&lt;&gt;"",D2282=D2270+1),F2270+(F2282-F2270)*7/12,"")</f>
        <v/>
      </c>
      <c r="G2277" s="14">
        <f>IF(AND(G2282&lt;&gt;"",D2282=D2270+1),G2270+(G2282-G2270)*7/12,"")</f>
        <v/>
      </c>
      <c r="H2277" s="14">
        <f>IF(AND(H2282&lt;&gt;"",D2282=D2270+1),H2270+(H2282-H2270)*7/12,"")</f>
        <v/>
      </c>
      <c r="I2277" s="14">
        <f>IF(AND(L2282&lt;&gt;"",D2282=D2270+1),I2270+(I2282-I2270)*7/12,"")</f>
        <v/>
      </c>
      <c r="J2277">
        <f>_xlfn.XLOOKUP($A2277,ALGLIB_SSA_XAUUSD!$AA$2:$AA$2401,ALGLIB_SSA_XAUUSD!$P$2:$P$2401,"",0)</f>
        <v/>
      </c>
      <c r="K2277">
        <f>_xlfn.XLOOKUP($A2277,ALGLIB_SSA_XAUUSD!$AA$2:$AA$2401,ALGLIB_SSA_XAUUSD!$Q$2:$Q$2401,"",0)</f>
        <v/>
      </c>
      <c r="L2277">
        <f>_xlfn.XLOOKUP($A2277,ALGLIB_SSA_XAUUSD!$AA$2:$AA$2401,ALGLIB_SSA_XAUUSD!$R$2:$R$2401,"",0)</f>
        <v/>
      </c>
      <c r="M2277">
        <f>_xlfn.XLOOKUP($A2277,ALGLIB_SSA_XAUUSD!$AA$2:$AA$2401,ALGLIB_SSA_XAUUSD!$S$2:$S$2401,"",0)</f>
        <v/>
      </c>
      <c r="N2277">
        <f>_xlfn.XLOOKUP($A2277,ALGLIB_SSA_XAUUSD!$AA$2:$AA$2401,ALGLIB_SSA_XAUUSD!$T$2:$T$2401,"",0)</f>
        <v/>
      </c>
      <c r="O2277">
        <f>_xlfn.XLOOKUP($A2277,ALGLIB_SSA_XAUUSD!$AA$2:$AA$2401,ALGLIB_SSA_XAUUSD!$U$2:$U$2401,"",0)</f>
        <v/>
      </c>
      <c r="P2277">
        <f>_xlfn.XLOOKUP($A2277,ALGLIB_SSA_XAUUSD!$AA$2:$AA$2401,ALGLIB_SSA_XAUUSD!$V$2:$V$2401,"",0)</f>
        <v/>
      </c>
      <c r="S2277">
        <f>A2277</f>
        <v/>
      </c>
      <c r="T2277">
        <f>J2277</f>
        <v/>
      </c>
      <c r="U2277">
        <f>K2277</f>
        <v/>
      </c>
      <c r="V2277" s="14">
        <f>IF($A2277="","",MOD(ROW()-2,12)+1)</f>
        <v/>
      </c>
      <c r="W2277">
        <f>L2277</f>
        <v/>
      </c>
      <c r="X2277" s="14">
        <f>IF(F2277="","",F2277)</f>
        <v/>
      </c>
      <c r="Y2277" s="14">
        <f>IF(G2277="","",G2277)</f>
        <v/>
      </c>
      <c r="Z2277">
        <f>M2277</f>
        <v/>
      </c>
      <c r="AA2277">
        <f>N2277</f>
        <v/>
      </c>
      <c r="AB2277" s="14">
        <f>IF(H2277="","",H2277)</f>
        <v/>
      </c>
      <c r="AC2277">
        <f>O2277</f>
        <v/>
      </c>
      <c r="AD2277" s="14">
        <f>IF(I2277="","",I2277)</f>
        <v/>
      </c>
      <c r="AE2277">
        <f>P2277</f>
        <v/>
      </c>
      <c r="AH2277">
        <f>IF(S2277&lt;&gt;"",S2277,AH2276+900)</f>
        <v/>
      </c>
      <c r="AI2277">
        <f>IF(T2277&lt;&gt;"",T2277,AI2276)</f>
        <v/>
      </c>
      <c r="AJ2277">
        <f>IF(U2277&lt;&gt;"",U2277,AJ2276)</f>
        <v/>
      </c>
      <c r="AK2277">
        <f>IF(W2277&lt;&gt;"",W2277,"")</f>
        <v/>
      </c>
      <c r="AL2277" s="14">
        <f>IF(X2277&lt;&gt;"",X2277,"")</f>
        <v/>
      </c>
      <c r="AM2277" s="14">
        <f>IF(Y2277&lt;&gt;"",Y2277,"")</f>
        <v/>
      </c>
      <c r="AN2277" s="14">
        <f>IF(OR(AL2277="",AM2277=""),"",AL2277-AM2277)</f>
        <v/>
      </c>
      <c r="AO2277">
        <f>IF(AN2277="","",IF(AN2277&gt;0,"Bullish","Bearish"))</f>
        <v/>
      </c>
      <c r="AP2277">
        <f>IF(AO2277="",AP2276,AO2277)</f>
        <v/>
      </c>
      <c r="AQ2277" s="14">
        <f>IF(AB2277&lt;&gt;"",AB2277,"")</f>
        <v/>
      </c>
      <c r="AR2277" s="14">
        <f>IF(AD2277&lt;&gt;"",AD2277,"")</f>
        <v/>
      </c>
      <c r="AS2277">
        <f>IF(AS2276+1=13,1,AS2276+1)</f>
        <v/>
      </c>
      <c r="AT2277">
        <f>IFERROR(IF(SLOPE($AQ$2258:$AQ$2269,$AS$2258:$AS$2269)&gt;0,MIN(3,ABS(SLOPE($AQ$2258:$AQ$2269,$AS$2258:$AS$2269))),IF(SLOPE($AQ$2258:$AQ$2269,$AS$2258:$AS$2269)&lt;-0.5,-0.5,0)),0)</f>
        <v/>
      </c>
      <c r="AU2277">
        <f>IFERROR(IF(SLOPE($AR$2258:$AR$2269,$AS$2258:$AS$2269)&lt;0,MAX(-3,-ABS(SLOPE($AR$2258:$AR$2269,$AS$2258:$AS$2269))),IF(SLOPE($AR$2258:$AR$2269,$AS$2258:$AS$2269)&gt;0.5,0.5,0)),0)</f>
        <v/>
      </c>
      <c r="AV2277">
        <f>($AQ$2270+(AT2277*(AS2277-1)))</f>
        <v/>
      </c>
      <c r="AW2277">
        <f>($AR$2270+(AU2277*(AS2277-1)))</f>
        <v/>
      </c>
      <c r="AX2277">
        <f>IF(AT2277&gt;0,AV2277+AT2277,AV2277)</f>
        <v/>
      </c>
      <c r="AY2277">
        <f>IF(AU2277&lt;0,AW2277+AU2277,AW2277)</f>
        <v/>
      </c>
      <c r="BA2277" s="14">
        <f>IFERROR(AX2277-AQ2277,"")</f>
        <v/>
      </c>
      <c r="BB2277" s="14">
        <f>IFERROR(AY2277-AR2277,"")</f>
        <v/>
      </c>
      <c r="BD2277">
        <f>AH2277</f>
        <v/>
      </c>
      <c r="BE2277">
        <f>AI2277</f>
        <v/>
      </c>
      <c r="BF2277">
        <f>AJ2277</f>
        <v/>
      </c>
      <c r="BG2277" s="14">
        <f>L2277</f>
        <v/>
      </c>
      <c r="BH2277" s="14">
        <f>IF(X2277="","",X2277)</f>
        <v/>
      </c>
      <c r="BI2277" s="14">
        <f>IF(Y2277="","",Y2277)</f>
        <v/>
      </c>
      <c r="BJ2277">
        <f>Z2277</f>
        <v/>
      </c>
      <c r="BK2277">
        <f>AA2277</f>
        <v/>
      </c>
      <c r="BL2277">
        <f>IFERROR(AX2277,"")</f>
        <v/>
      </c>
      <c r="BM2277">
        <f>IFERROR(AY2277,"")</f>
        <v/>
      </c>
    </row>
    <row r="2278" ht="14.25" customHeight="1">
      <c r="A2278">
        <f>ALGLIB_SSA_XAUUSD!AA2278</f>
        <v/>
      </c>
      <c r="B2278">
        <f>IF($A2278="","",INDEX(ALGLIB_SSA_XAUUSD!$B$2:$B$2401,MATCH($A2278,ALGLIB_SSA_XAUUSD!$A$2:$A$2401,1)))</f>
        <v/>
      </c>
      <c r="C2278">
        <f>IF($A2278="","",INDEX(ALGLIB_SSA_XAUUSD!$C$2:$C$2401,MATCH($A2278,ALGLIB_SSA_XAUUSD!$A$2:$A$2401,1)))</f>
        <v/>
      </c>
      <c r="D2278" s="14">
        <f>IF($A2278="","",INT((ROW()-2)/12)+1)</f>
        <v/>
      </c>
      <c r="E2278" s="14">
        <f>IF(AND(E2282&lt;&gt;"",D2282=D2270+1),E2270+(E2282-E2270)*8/12,"")</f>
        <v/>
      </c>
      <c r="F2278" s="14">
        <f>IF(AND(F2282&lt;&gt;"",D2282=D2270+1),F2270+(F2282-F2270)*8/12,"")</f>
        <v/>
      </c>
      <c r="G2278" s="14">
        <f>IF(AND(G2282&lt;&gt;"",D2282=D2270+1),G2270+(G2282-G2270)*8/12,"")</f>
        <v/>
      </c>
      <c r="H2278" s="14">
        <f>IF(AND(H2282&lt;&gt;"",D2282=D2270+1),H2270+(H2282-H2270)*8/12,"")</f>
        <v/>
      </c>
      <c r="I2278" s="14">
        <f>IF(AND(L2282&lt;&gt;"",D2282=D2270+1),I2270+(I2282-I2270)*8/12,"")</f>
        <v/>
      </c>
      <c r="J2278">
        <f>_xlfn.XLOOKUP($A2278,ALGLIB_SSA_XAUUSD!$AA$2:$AA$2401,ALGLIB_SSA_XAUUSD!$P$2:$P$2401,"",0)</f>
        <v/>
      </c>
      <c r="K2278">
        <f>_xlfn.XLOOKUP($A2278,ALGLIB_SSA_XAUUSD!$AA$2:$AA$2401,ALGLIB_SSA_XAUUSD!$Q$2:$Q$2401,"",0)</f>
        <v/>
      </c>
      <c r="L2278">
        <f>_xlfn.XLOOKUP($A2278,ALGLIB_SSA_XAUUSD!$AA$2:$AA$2401,ALGLIB_SSA_XAUUSD!$R$2:$R$2401,"",0)</f>
        <v/>
      </c>
      <c r="M2278">
        <f>_xlfn.XLOOKUP($A2278,ALGLIB_SSA_XAUUSD!$AA$2:$AA$2401,ALGLIB_SSA_XAUUSD!$S$2:$S$2401,"",0)</f>
        <v/>
      </c>
      <c r="N2278">
        <f>_xlfn.XLOOKUP($A2278,ALGLIB_SSA_XAUUSD!$AA$2:$AA$2401,ALGLIB_SSA_XAUUSD!$T$2:$T$2401,"",0)</f>
        <v/>
      </c>
      <c r="O2278">
        <f>_xlfn.XLOOKUP($A2278,ALGLIB_SSA_XAUUSD!$AA$2:$AA$2401,ALGLIB_SSA_XAUUSD!$U$2:$U$2401,"",0)</f>
        <v/>
      </c>
      <c r="P2278">
        <f>_xlfn.XLOOKUP($A2278,ALGLIB_SSA_XAUUSD!$AA$2:$AA$2401,ALGLIB_SSA_XAUUSD!$V$2:$V$2401,"",0)</f>
        <v/>
      </c>
      <c r="S2278">
        <f>A2278</f>
        <v/>
      </c>
      <c r="T2278">
        <f>J2278</f>
        <v/>
      </c>
      <c r="U2278">
        <f>K2278</f>
        <v/>
      </c>
      <c r="V2278" s="14">
        <f>IF($A2278="","",MOD(ROW()-2,12)+1)</f>
        <v/>
      </c>
      <c r="W2278">
        <f>L2278</f>
        <v/>
      </c>
      <c r="X2278" s="14">
        <f>IF(F2278="","",F2278)</f>
        <v/>
      </c>
      <c r="Y2278" s="14">
        <f>IF(G2278="","",G2278)</f>
        <v/>
      </c>
      <c r="Z2278">
        <f>M2278</f>
        <v/>
      </c>
      <c r="AA2278">
        <f>N2278</f>
        <v/>
      </c>
      <c r="AB2278" s="14">
        <f>IF(H2278="","",H2278)</f>
        <v/>
      </c>
      <c r="AC2278">
        <f>O2278</f>
        <v/>
      </c>
      <c r="AD2278" s="14">
        <f>IF(I2278="","",I2278)</f>
        <v/>
      </c>
      <c r="AE2278">
        <f>P2278</f>
        <v/>
      </c>
      <c r="AH2278">
        <f>IF(S2278&lt;&gt;"",S2278,AH2277+900)</f>
        <v/>
      </c>
      <c r="AI2278">
        <f>IF(T2278&lt;&gt;"",T2278,AI2277)</f>
        <v/>
      </c>
      <c r="AJ2278">
        <f>IF(U2278&lt;&gt;"",U2278,AJ2277)</f>
        <v/>
      </c>
      <c r="AK2278">
        <f>IF(W2278&lt;&gt;"",W2278,"")</f>
        <v/>
      </c>
      <c r="AL2278" s="14">
        <f>IF(X2278&lt;&gt;"",X2278,"")</f>
        <v/>
      </c>
      <c r="AM2278" s="14">
        <f>IF(Y2278&lt;&gt;"",Y2278,"")</f>
        <v/>
      </c>
      <c r="AN2278" s="14">
        <f>IF(OR(AL2278="",AM2278=""),"",AL2278-AM2278)</f>
        <v/>
      </c>
      <c r="AO2278">
        <f>IF(AN2278="","",IF(AN2278&gt;0,"Bullish","Bearish"))</f>
        <v/>
      </c>
      <c r="AP2278">
        <f>IF(AO2278="",AP2277,AO2278)</f>
        <v/>
      </c>
      <c r="AQ2278" s="14">
        <f>IF(AB2278&lt;&gt;"",AB2278,"")</f>
        <v/>
      </c>
      <c r="AR2278" s="14">
        <f>IF(AD2278&lt;&gt;"",AD2278,"")</f>
        <v/>
      </c>
      <c r="AS2278">
        <f>IF(AS2277+1=13,1,AS2277+1)</f>
        <v/>
      </c>
      <c r="AT2278">
        <f>IFERROR(IF(SLOPE($AQ$2258:$AQ$2269,$AS$2258:$AS$2269)&gt;0,MIN(3,ABS(SLOPE($AQ$2258:$AQ$2269,$AS$2258:$AS$2269))),IF(SLOPE($AQ$2258:$AQ$2269,$AS$2258:$AS$2269)&lt;-0.5,-0.5,0)),0)</f>
        <v/>
      </c>
      <c r="AU2278">
        <f>IFERROR(IF(SLOPE($AR$2258:$AR$2269,$AS$2258:$AS$2269)&lt;0,MAX(-3,-ABS(SLOPE($AR$2258:$AR$2269,$AS$2258:$AS$2269))),IF(SLOPE($AR$2258:$AR$2269,$AS$2258:$AS$2269)&gt;0.5,0.5,0)),0)</f>
        <v/>
      </c>
      <c r="AV2278">
        <f>($AQ$2270+(AT2278*(AS2278-1)))</f>
        <v/>
      </c>
      <c r="AW2278">
        <f>($AR$2270+(AU2278*(AS2278-1)))</f>
        <v/>
      </c>
      <c r="AX2278">
        <f>IF(AT2278&gt;0,AV2278+AT2278,AV2278)</f>
        <v/>
      </c>
      <c r="AY2278">
        <f>IF(AU2278&lt;0,AW2278+AU2278,AW2278)</f>
        <v/>
      </c>
      <c r="BA2278" s="14">
        <f>IFERROR(AX2278-AQ2278,"")</f>
        <v/>
      </c>
      <c r="BB2278" s="14">
        <f>IFERROR(AY2278-AR2278,"")</f>
        <v/>
      </c>
      <c r="BD2278">
        <f>AH2278</f>
        <v/>
      </c>
      <c r="BE2278">
        <f>AI2278</f>
        <v/>
      </c>
      <c r="BF2278">
        <f>AJ2278</f>
        <v/>
      </c>
      <c r="BG2278" s="14">
        <f>L2278</f>
        <v/>
      </c>
      <c r="BH2278" s="14">
        <f>IF(X2278="","",X2278)</f>
        <v/>
      </c>
      <c r="BI2278" s="14">
        <f>IF(Y2278="","",Y2278)</f>
        <v/>
      </c>
      <c r="BJ2278">
        <f>Z2278</f>
        <v/>
      </c>
      <c r="BK2278">
        <f>AA2278</f>
        <v/>
      </c>
      <c r="BL2278">
        <f>IFERROR(AX2278,"")</f>
        <v/>
      </c>
      <c r="BM2278">
        <f>IFERROR(AY2278,"")</f>
        <v/>
      </c>
    </row>
    <row r="2279" ht="14.25" customHeight="1">
      <c r="A2279">
        <f>ALGLIB_SSA_XAUUSD!AA2279</f>
        <v/>
      </c>
      <c r="B2279">
        <f>IF($A2279="","",INDEX(ALGLIB_SSA_XAUUSD!$B$2:$B$2401,MATCH($A2279,ALGLIB_SSA_XAUUSD!$A$2:$A$2401,1)))</f>
        <v/>
      </c>
      <c r="C2279">
        <f>IF($A2279="","",INDEX(ALGLIB_SSA_XAUUSD!$C$2:$C$2401,MATCH($A2279,ALGLIB_SSA_XAUUSD!$A$2:$A$2401,1)))</f>
        <v/>
      </c>
      <c r="D2279" s="14">
        <f>IF($A2279="","",INT((ROW()-2)/12)+1)</f>
        <v/>
      </c>
      <c r="E2279" s="14">
        <f>IF(AND(E2282&lt;&gt;"",D2282=D2270+1),E2270+(E2282-E2270)*9/12,"")</f>
        <v/>
      </c>
      <c r="F2279" s="14">
        <f>IF(AND(F2282&lt;&gt;"",D2282=D2270+1),F2270+(F2282-F2270)*9/12,"")</f>
        <v/>
      </c>
      <c r="G2279" s="14">
        <f>IF(AND(G2282&lt;&gt;"",D2282=D2270+1),G2270+(G2282-G2270)*9/12,"")</f>
        <v/>
      </c>
      <c r="H2279" s="14">
        <f>IF(AND(H2282&lt;&gt;"",D2282=D2270+1),H2270+(H2282-H2270)*9/12,"")</f>
        <v/>
      </c>
      <c r="I2279" s="14">
        <f>IF(AND(L2282&lt;&gt;"",D2282=D2270+1),I2270+(I2282-I2270)*9/12,"")</f>
        <v/>
      </c>
      <c r="J2279">
        <f>_xlfn.XLOOKUP($A2279,ALGLIB_SSA_XAUUSD!$AA$2:$AA$2401,ALGLIB_SSA_XAUUSD!$P$2:$P$2401,"",0)</f>
        <v/>
      </c>
      <c r="K2279">
        <f>_xlfn.XLOOKUP($A2279,ALGLIB_SSA_XAUUSD!$AA$2:$AA$2401,ALGLIB_SSA_XAUUSD!$Q$2:$Q$2401,"",0)</f>
        <v/>
      </c>
      <c r="L2279">
        <f>_xlfn.XLOOKUP($A2279,ALGLIB_SSA_XAUUSD!$AA$2:$AA$2401,ALGLIB_SSA_XAUUSD!$R$2:$R$2401,"",0)</f>
        <v/>
      </c>
      <c r="M2279">
        <f>_xlfn.XLOOKUP($A2279,ALGLIB_SSA_XAUUSD!$AA$2:$AA$2401,ALGLIB_SSA_XAUUSD!$S$2:$S$2401,"",0)</f>
        <v/>
      </c>
      <c r="N2279">
        <f>_xlfn.XLOOKUP($A2279,ALGLIB_SSA_XAUUSD!$AA$2:$AA$2401,ALGLIB_SSA_XAUUSD!$T$2:$T$2401,"",0)</f>
        <v/>
      </c>
      <c r="O2279">
        <f>_xlfn.XLOOKUP($A2279,ALGLIB_SSA_XAUUSD!$AA$2:$AA$2401,ALGLIB_SSA_XAUUSD!$U$2:$U$2401,"",0)</f>
        <v/>
      </c>
      <c r="P2279">
        <f>_xlfn.XLOOKUP($A2279,ALGLIB_SSA_XAUUSD!$AA$2:$AA$2401,ALGLIB_SSA_XAUUSD!$V$2:$V$2401,"",0)</f>
        <v/>
      </c>
      <c r="S2279">
        <f>A2279</f>
        <v/>
      </c>
      <c r="T2279">
        <f>J2279</f>
        <v/>
      </c>
      <c r="U2279">
        <f>K2279</f>
        <v/>
      </c>
      <c r="V2279" s="14">
        <f>IF($A2279="","",MOD(ROW()-2,12)+1)</f>
        <v/>
      </c>
      <c r="W2279">
        <f>L2279</f>
        <v/>
      </c>
      <c r="X2279" s="14">
        <f>IF(F2279="","",F2279)</f>
        <v/>
      </c>
      <c r="Y2279" s="14">
        <f>IF(G2279="","",G2279)</f>
        <v/>
      </c>
      <c r="Z2279">
        <f>M2279</f>
        <v/>
      </c>
      <c r="AA2279">
        <f>N2279</f>
        <v/>
      </c>
      <c r="AB2279" s="14">
        <f>IF(H2279="","",H2279)</f>
        <v/>
      </c>
      <c r="AC2279">
        <f>O2279</f>
        <v/>
      </c>
      <c r="AD2279" s="14">
        <f>IF(I2279="","",I2279)</f>
        <v/>
      </c>
      <c r="AE2279">
        <f>P2279</f>
        <v/>
      </c>
      <c r="AH2279">
        <f>IF(S2279&lt;&gt;"",S2279,AH2278+900)</f>
        <v/>
      </c>
      <c r="AI2279">
        <f>IF(T2279&lt;&gt;"",T2279,AI2278)</f>
        <v/>
      </c>
      <c r="AJ2279">
        <f>IF(U2279&lt;&gt;"",U2279,AJ2278)</f>
        <v/>
      </c>
      <c r="AK2279">
        <f>IF(W2279&lt;&gt;"",W2279,"")</f>
        <v/>
      </c>
      <c r="AL2279" s="14">
        <f>IF(X2279&lt;&gt;"",X2279,"")</f>
        <v/>
      </c>
      <c r="AM2279" s="14">
        <f>IF(Y2279&lt;&gt;"",Y2279,"")</f>
        <v/>
      </c>
      <c r="AN2279" s="14">
        <f>IF(OR(AL2279="",AM2279=""),"",AL2279-AM2279)</f>
        <v/>
      </c>
      <c r="AO2279">
        <f>IF(AN2279="","",IF(AN2279&gt;0,"Bullish","Bearish"))</f>
        <v/>
      </c>
      <c r="AP2279">
        <f>IF(AO2279="",AP2278,AO2279)</f>
        <v/>
      </c>
      <c r="AQ2279" s="14">
        <f>IF(AB2279&lt;&gt;"",AB2279,"")</f>
        <v/>
      </c>
      <c r="AR2279" s="14">
        <f>IF(AD2279&lt;&gt;"",AD2279,"")</f>
        <v/>
      </c>
      <c r="AS2279">
        <f>IF(AS2278+1=13,1,AS2278+1)</f>
        <v/>
      </c>
      <c r="AT2279">
        <f>IFERROR(IF(SLOPE($AQ$2258:$AQ$2269,$AS$2258:$AS$2269)&gt;0,MIN(3,ABS(SLOPE($AQ$2258:$AQ$2269,$AS$2258:$AS$2269))),IF(SLOPE($AQ$2258:$AQ$2269,$AS$2258:$AS$2269)&lt;-0.5,-0.5,0)),0)</f>
        <v/>
      </c>
      <c r="AU2279">
        <f>IFERROR(IF(SLOPE($AR$2258:$AR$2269,$AS$2258:$AS$2269)&lt;0,MAX(-3,-ABS(SLOPE($AR$2258:$AR$2269,$AS$2258:$AS$2269))),IF(SLOPE($AR$2258:$AR$2269,$AS$2258:$AS$2269)&gt;0.5,0.5,0)),0)</f>
        <v/>
      </c>
      <c r="AV2279">
        <f>($AQ$2270+(AT2279*(AS2279-1)))</f>
        <v/>
      </c>
      <c r="AW2279">
        <f>($AR$2270+(AU2279*(AS2279-1)))</f>
        <v/>
      </c>
      <c r="AX2279">
        <f>IF(AT2279&gt;0,AV2279+AT2279,AV2279)</f>
        <v/>
      </c>
      <c r="AY2279">
        <f>IF(AU2279&lt;0,AW2279+AU2279,AW2279)</f>
        <v/>
      </c>
      <c r="BA2279" s="14">
        <f>IFERROR(AX2279-AQ2279,"")</f>
        <v/>
      </c>
      <c r="BB2279" s="14">
        <f>IFERROR(AY2279-AR2279,"")</f>
        <v/>
      </c>
      <c r="BD2279">
        <f>AH2279</f>
        <v/>
      </c>
      <c r="BE2279">
        <f>AI2279</f>
        <v/>
      </c>
      <c r="BF2279">
        <f>AJ2279</f>
        <v/>
      </c>
      <c r="BG2279" s="14">
        <f>L2279</f>
        <v/>
      </c>
      <c r="BH2279" s="14">
        <f>IF(X2279="","",X2279)</f>
        <v/>
      </c>
      <c r="BI2279" s="14">
        <f>IF(Y2279="","",Y2279)</f>
        <v/>
      </c>
      <c r="BJ2279">
        <f>Z2279</f>
        <v/>
      </c>
      <c r="BK2279">
        <f>AA2279</f>
        <v/>
      </c>
      <c r="BL2279">
        <f>IFERROR(AX2279,"")</f>
        <v/>
      </c>
      <c r="BM2279">
        <f>IFERROR(AY2279,"")</f>
        <v/>
      </c>
    </row>
    <row r="2280" ht="14.25" customHeight="1">
      <c r="A2280">
        <f>ALGLIB_SSA_XAUUSD!AA2280</f>
        <v/>
      </c>
      <c r="B2280">
        <f>IF($A2280="","",INDEX(ALGLIB_SSA_XAUUSD!$B$2:$B$2401,MATCH($A2280,ALGLIB_SSA_XAUUSD!$A$2:$A$2401,1)))</f>
        <v/>
      </c>
      <c r="C2280">
        <f>IF($A2280="","",INDEX(ALGLIB_SSA_XAUUSD!$C$2:$C$2401,MATCH($A2280,ALGLIB_SSA_XAUUSD!$A$2:$A$2401,1)))</f>
        <v/>
      </c>
      <c r="D2280" s="14">
        <f>IF($A2280="","",INT((ROW()-2)/12)+1)</f>
        <v/>
      </c>
      <c r="E2280" s="14">
        <f>IF(AND(E2282&lt;&gt;"",D2282=D2270+1),E2270+(E2282-E2270)*10/12,"")</f>
        <v/>
      </c>
      <c r="F2280" s="14">
        <f>IF(AND(F2282&lt;&gt;"",D2282=D2270+1),F2270+(F2282-F2270)*10/12,"")</f>
        <v/>
      </c>
      <c r="G2280" s="14">
        <f>IF(AND(G2282&lt;&gt;"",D2282=D2270+1),G2270+(G2282-G2270)*10/12,"")</f>
        <v/>
      </c>
      <c r="H2280" s="14">
        <f>IF(AND(H2282&lt;&gt;"",D2282=D2270+1),H2270+(H2282-H2270)*10/12,"")</f>
        <v/>
      </c>
      <c r="I2280" s="14">
        <f>IF(AND(L2282&lt;&gt;"",D2282=D2270+1),I2270+(I2282-I2270)*10/12,"")</f>
        <v/>
      </c>
      <c r="J2280">
        <f>_xlfn.XLOOKUP($A2280,ALGLIB_SSA_XAUUSD!$AA$2:$AA$2401,ALGLIB_SSA_XAUUSD!$P$2:$P$2401,"",0)</f>
        <v/>
      </c>
      <c r="K2280">
        <f>_xlfn.XLOOKUP($A2280,ALGLIB_SSA_XAUUSD!$AA$2:$AA$2401,ALGLIB_SSA_XAUUSD!$Q$2:$Q$2401,"",0)</f>
        <v/>
      </c>
      <c r="L2280">
        <f>_xlfn.XLOOKUP($A2280,ALGLIB_SSA_XAUUSD!$AA$2:$AA$2401,ALGLIB_SSA_XAUUSD!$R$2:$R$2401,"",0)</f>
        <v/>
      </c>
      <c r="M2280">
        <f>_xlfn.XLOOKUP($A2280,ALGLIB_SSA_XAUUSD!$AA$2:$AA$2401,ALGLIB_SSA_XAUUSD!$S$2:$S$2401,"",0)</f>
        <v/>
      </c>
      <c r="N2280">
        <f>_xlfn.XLOOKUP($A2280,ALGLIB_SSA_XAUUSD!$AA$2:$AA$2401,ALGLIB_SSA_XAUUSD!$T$2:$T$2401,"",0)</f>
        <v/>
      </c>
      <c r="O2280">
        <f>_xlfn.XLOOKUP($A2280,ALGLIB_SSA_XAUUSD!$AA$2:$AA$2401,ALGLIB_SSA_XAUUSD!$U$2:$U$2401,"",0)</f>
        <v/>
      </c>
      <c r="P2280">
        <f>_xlfn.XLOOKUP($A2280,ALGLIB_SSA_XAUUSD!$AA$2:$AA$2401,ALGLIB_SSA_XAUUSD!$V$2:$V$2401,"",0)</f>
        <v/>
      </c>
      <c r="S2280">
        <f>A2280</f>
        <v/>
      </c>
      <c r="T2280">
        <f>J2280</f>
        <v/>
      </c>
      <c r="U2280">
        <f>K2280</f>
        <v/>
      </c>
      <c r="V2280" s="14">
        <f>IF($A2280="","",MOD(ROW()-2,12)+1)</f>
        <v/>
      </c>
      <c r="W2280">
        <f>L2280</f>
        <v/>
      </c>
      <c r="X2280" s="14">
        <f>IF(F2280="","",F2280)</f>
        <v/>
      </c>
      <c r="Y2280" s="14">
        <f>IF(G2280="","",G2280)</f>
        <v/>
      </c>
      <c r="Z2280">
        <f>M2280</f>
        <v/>
      </c>
      <c r="AA2280">
        <f>N2280</f>
        <v/>
      </c>
      <c r="AB2280" s="14">
        <f>IF(H2280="","",H2280)</f>
        <v/>
      </c>
      <c r="AC2280">
        <f>O2280</f>
        <v/>
      </c>
      <c r="AD2280" s="14">
        <f>IF(I2280="","",I2280)</f>
        <v/>
      </c>
      <c r="AE2280">
        <f>P2280</f>
        <v/>
      </c>
      <c r="AH2280">
        <f>IF(S2280&lt;&gt;"",S2280,AH2279+900)</f>
        <v/>
      </c>
      <c r="AI2280">
        <f>IF(T2280&lt;&gt;"",T2280,AI2279)</f>
        <v/>
      </c>
      <c r="AJ2280">
        <f>IF(U2280&lt;&gt;"",U2280,AJ2279)</f>
        <v/>
      </c>
      <c r="AK2280">
        <f>IF(W2280&lt;&gt;"",W2280,"")</f>
        <v/>
      </c>
      <c r="AL2280" s="14">
        <f>IF(X2280&lt;&gt;"",X2280,"")</f>
        <v/>
      </c>
      <c r="AM2280" s="14">
        <f>IF(Y2280&lt;&gt;"",Y2280,"")</f>
        <v/>
      </c>
      <c r="AN2280" s="14">
        <f>IF(OR(AL2280="",AM2280=""),"",AL2280-AM2280)</f>
        <v/>
      </c>
      <c r="AO2280">
        <f>IF(AN2280="","",IF(AN2280&gt;0,"Bullish","Bearish"))</f>
        <v/>
      </c>
      <c r="AP2280">
        <f>IF(AO2280="",AP2279,AO2280)</f>
        <v/>
      </c>
      <c r="AQ2280" s="14">
        <f>IF(AB2280&lt;&gt;"",AB2280,"")</f>
        <v/>
      </c>
      <c r="AR2280" s="14">
        <f>IF(AD2280&lt;&gt;"",AD2280,"")</f>
        <v/>
      </c>
      <c r="AS2280">
        <f>IF(AS2279+1=13,1,AS2279+1)</f>
        <v/>
      </c>
      <c r="AT2280">
        <f>IFERROR(IF(SLOPE($AQ$2258:$AQ$2269,$AS$2258:$AS$2269)&gt;0,MIN(3,ABS(SLOPE($AQ$2258:$AQ$2269,$AS$2258:$AS$2269))),IF(SLOPE($AQ$2258:$AQ$2269,$AS$2258:$AS$2269)&lt;-0.5,-0.5,0)),0)</f>
        <v/>
      </c>
      <c r="AU2280">
        <f>IFERROR(IF(SLOPE($AR$2258:$AR$2269,$AS$2258:$AS$2269)&lt;0,MAX(-3,-ABS(SLOPE($AR$2258:$AR$2269,$AS$2258:$AS$2269))),IF(SLOPE($AR$2258:$AR$2269,$AS$2258:$AS$2269)&gt;0.5,0.5,0)),0)</f>
        <v/>
      </c>
      <c r="AV2280">
        <f>($AQ$2270+(AT2280*(AS2280-1)))</f>
        <v/>
      </c>
      <c r="AW2280">
        <f>($AR$2270+(AU2280*(AS2280-1)))</f>
        <v/>
      </c>
      <c r="AX2280">
        <f>IF(AT2280&gt;0,AV2280+AT2280,AV2280)</f>
        <v/>
      </c>
      <c r="AY2280">
        <f>IF(AU2280&lt;0,AW2280+AU2280,AW2280)</f>
        <v/>
      </c>
      <c r="BA2280" s="14">
        <f>IFERROR(AX2280-AQ2280,"")</f>
        <v/>
      </c>
      <c r="BB2280" s="14">
        <f>IFERROR(AY2280-AR2280,"")</f>
        <v/>
      </c>
      <c r="BD2280">
        <f>AH2280</f>
        <v/>
      </c>
      <c r="BE2280">
        <f>AI2280</f>
        <v/>
      </c>
      <c r="BF2280">
        <f>AJ2280</f>
        <v/>
      </c>
      <c r="BG2280" s="14">
        <f>L2280</f>
        <v/>
      </c>
      <c r="BH2280" s="14">
        <f>IF(X2280="","",X2280)</f>
        <v/>
      </c>
      <c r="BI2280" s="14">
        <f>IF(Y2280="","",Y2280)</f>
        <v/>
      </c>
      <c r="BJ2280">
        <f>Z2280</f>
        <v/>
      </c>
      <c r="BK2280">
        <f>AA2280</f>
        <v/>
      </c>
      <c r="BL2280">
        <f>IFERROR(AX2280,"")</f>
        <v/>
      </c>
      <c r="BM2280">
        <f>IFERROR(AY2280,"")</f>
        <v/>
      </c>
    </row>
    <row r="2281" ht="14.25" customHeight="1">
      <c r="A2281">
        <f>ALGLIB_SSA_XAUUSD!AA2281</f>
        <v/>
      </c>
      <c r="B2281">
        <f>IF($A2281="","",INDEX(ALGLIB_SSA_XAUUSD!$B$2:$B$2401,MATCH($A2281,ALGLIB_SSA_XAUUSD!$A$2:$A$2401,1)))</f>
        <v/>
      </c>
      <c r="C2281">
        <f>IF($A2281="","",INDEX(ALGLIB_SSA_XAUUSD!$C$2:$C$2401,MATCH($A2281,ALGLIB_SSA_XAUUSD!$A$2:$A$2401,1)))</f>
        <v/>
      </c>
      <c r="D2281" s="14">
        <f>IF($A2281="","",INT((ROW()-2)/12)+1)</f>
        <v/>
      </c>
      <c r="E2281" s="14">
        <f>IF(AND(E2282&lt;&gt;"",D2282=D2270+1),E2270+(E2282-E2270)*11/12,"")</f>
        <v/>
      </c>
      <c r="F2281" s="14">
        <f>IF(AND(F2282&lt;&gt;"",D2282=D2270+1),F2270+(F2282-F2270)*11/12,"")</f>
        <v/>
      </c>
      <c r="G2281" s="14">
        <f>IF(AND(G2282&lt;&gt;"",D2282=D2270+1),G2270+(G2282-G2270)*11/12,"")</f>
        <v/>
      </c>
      <c r="H2281" s="14">
        <f>IF(AND(H2282&lt;&gt;"",D2282=D2270+1),H2270+(H2282-H2270)*11/12,"")</f>
        <v/>
      </c>
      <c r="I2281" s="14">
        <f>IF(AND(L2282&lt;&gt;"",D2282=D2270+1),I2270+(I2282-I2270)*11/12,"")</f>
        <v/>
      </c>
      <c r="J2281">
        <f>_xlfn.XLOOKUP($A2281,ALGLIB_SSA_XAUUSD!$AA$2:$AA$2401,ALGLIB_SSA_XAUUSD!$P$2:$P$2401,"",0)</f>
        <v/>
      </c>
      <c r="K2281">
        <f>_xlfn.XLOOKUP($A2281,ALGLIB_SSA_XAUUSD!$AA$2:$AA$2401,ALGLIB_SSA_XAUUSD!$Q$2:$Q$2401,"",0)</f>
        <v/>
      </c>
      <c r="L2281">
        <f>_xlfn.XLOOKUP($A2281,ALGLIB_SSA_XAUUSD!$AA$2:$AA$2401,ALGLIB_SSA_XAUUSD!$R$2:$R$2401,"",0)</f>
        <v/>
      </c>
      <c r="M2281">
        <f>_xlfn.XLOOKUP($A2281,ALGLIB_SSA_XAUUSD!$AA$2:$AA$2401,ALGLIB_SSA_XAUUSD!$S$2:$S$2401,"",0)</f>
        <v/>
      </c>
      <c r="N2281">
        <f>_xlfn.XLOOKUP($A2281,ALGLIB_SSA_XAUUSD!$AA$2:$AA$2401,ALGLIB_SSA_XAUUSD!$T$2:$T$2401,"",0)</f>
        <v/>
      </c>
      <c r="O2281">
        <f>_xlfn.XLOOKUP($A2281,ALGLIB_SSA_XAUUSD!$AA$2:$AA$2401,ALGLIB_SSA_XAUUSD!$U$2:$U$2401,"",0)</f>
        <v/>
      </c>
      <c r="P2281">
        <f>_xlfn.XLOOKUP($A2281,ALGLIB_SSA_XAUUSD!$AA$2:$AA$2401,ALGLIB_SSA_XAUUSD!$V$2:$V$2401,"",0)</f>
        <v/>
      </c>
      <c r="S2281">
        <f>A2281</f>
        <v/>
      </c>
      <c r="T2281">
        <f>J2281</f>
        <v/>
      </c>
      <c r="U2281">
        <f>K2281</f>
        <v/>
      </c>
      <c r="V2281" s="14">
        <f>IF($A2281="","",MOD(ROW()-2,12)+1)</f>
        <v/>
      </c>
      <c r="W2281">
        <f>L2281</f>
        <v/>
      </c>
      <c r="X2281" s="14">
        <f>IF(F2281="","",F2281)</f>
        <v/>
      </c>
      <c r="Y2281" s="14">
        <f>IF(G2281="","",G2281)</f>
        <v/>
      </c>
      <c r="Z2281">
        <f>M2281</f>
        <v/>
      </c>
      <c r="AA2281">
        <f>N2281</f>
        <v/>
      </c>
      <c r="AB2281" s="14">
        <f>IF(H2281="","",H2281)</f>
        <v/>
      </c>
      <c r="AC2281">
        <f>O2281</f>
        <v/>
      </c>
      <c r="AD2281" s="14">
        <f>IF(I2281="","",I2281)</f>
        <v/>
      </c>
      <c r="AE2281">
        <f>P2281</f>
        <v/>
      </c>
      <c r="AH2281">
        <f>IF(S2281&lt;&gt;"",S2281,AH2280+900)</f>
        <v/>
      </c>
      <c r="AI2281">
        <f>IF(T2281&lt;&gt;"",T2281,AI2280)</f>
        <v/>
      </c>
      <c r="AJ2281">
        <f>IF(U2281&lt;&gt;"",U2281,AJ2280)</f>
        <v/>
      </c>
      <c r="AK2281">
        <f>IF(W2281&lt;&gt;"",W2281,"")</f>
        <v/>
      </c>
      <c r="AL2281" s="14">
        <f>IF(X2281&lt;&gt;"",X2281,"")</f>
        <v/>
      </c>
      <c r="AM2281" s="14">
        <f>IF(Y2281&lt;&gt;"",Y2281,"")</f>
        <v/>
      </c>
      <c r="AN2281" s="14">
        <f>IF(OR(AL2281="",AM2281=""),"",AL2281-AM2281)</f>
        <v/>
      </c>
      <c r="AO2281">
        <f>IF(AN2281="","",IF(AN2281&gt;0,"Bullish","Bearish"))</f>
        <v/>
      </c>
      <c r="AP2281">
        <f>IF(AO2281="",AP2280,AO2281)</f>
        <v/>
      </c>
      <c r="AQ2281" s="14">
        <f>IF(AB2281&lt;&gt;"",AB2281,"")</f>
        <v/>
      </c>
      <c r="AR2281" s="14">
        <f>IF(AD2281&lt;&gt;"",AD2281,"")</f>
        <v/>
      </c>
      <c r="AS2281">
        <f>IF(AS2280+1=13,1,AS2280+1)</f>
        <v/>
      </c>
      <c r="AT2281">
        <f>IFERROR(IF(SLOPE($AQ$2258:$AQ$2269,$AS$2258:$AS$2269)&gt;0,MIN(3,ABS(SLOPE($AQ$2258:$AQ$2269,$AS$2258:$AS$2269))),IF(SLOPE($AQ$2258:$AQ$2269,$AS$2258:$AS$2269)&lt;-0.5,-0.5,0)),0)</f>
        <v/>
      </c>
      <c r="AU2281">
        <f>IFERROR(IF(SLOPE($AR$2258:$AR$2269,$AS$2258:$AS$2269)&lt;0,MAX(-3,-ABS(SLOPE($AR$2258:$AR$2269,$AS$2258:$AS$2269))),IF(SLOPE($AR$2258:$AR$2269,$AS$2258:$AS$2269)&gt;0.5,0.5,0)),0)</f>
        <v/>
      </c>
      <c r="AV2281">
        <f>($AQ$2270+(AT2281*(AS2281-1)))</f>
        <v/>
      </c>
      <c r="AW2281">
        <f>($AR$2270+(AU2281*(AS2281-1)))</f>
        <v/>
      </c>
      <c r="AX2281">
        <f>IF(AT2281&gt;0,AV2281+AT2281,AV2281)</f>
        <v/>
      </c>
      <c r="AY2281">
        <f>IF(AU2281&lt;0,AW2281+AU2281,AW2281)</f>
        <v/>
      </c>
      <c r="BA2281" s="14">
        <f>IFERROR(AX2281-AQ2281,"")</f>
        <v/>
      </c>
      <c r="BB2281" s="14">
        <f>IFERROR(AY2281-AR2281,"")</f>
        <v/>
      </c>
      <c r="BD2281">
        <f>AH2281</f>
        <v/>
      </c>
      <c r="BE2281">
        <f>AI2281</f>
        <v/>
      </c>
      <c r="BF2281">
        <f>AJ2281</f>
        <v/>
      </c>
      <c r="BG2281" s="14">
        <f>L2281</f>
        <v/>
      </c>
      <c r="BH2281" s="14">
        <f>IF(X2281="","",X2281)</f>
        <v/>
      </c>
      <c r="BI2281" s="14">
        <f>IF(Y2281="","",Y2281)</f>
        <v/>
      </c>
      <c r="BJ2281">
        <f>Z2281</f>
        <v/>
      </c>
      <c r="BK2281">
        <f>AA2281</f>
        <v/>
      </c>
      <c r="BL2281">
        <f>IFERROR(AX2281,"")</f>
        <v/>
      </c>
      <c r="BM2281">
        <f>IFERROR(AY2281,"")</f>
        <v/>
      </c>
    </row>
    <row r="2282" ht="14.25" customHeight="1">
      <c r="A2282">
        <f>ALGLIB_SSA_XAUUSD!AA2282</f>
        <v/>
      </c>
      <c r="B2282">
        <f>IF($A2282="","",INDEX(ALGLIB_SSA_XAUUSD!$B$2:$B$2401,MATCH($A2282,ALGLIB_SSA_XAUUSD!$A$2:$A$2401,1)))</f>
        <v/>
      </c>
      <c r="C2282">
        <f>IF($A2282="","",INDEX(ALGLIB_SSA_XAUUSD!$C$2:$C$2401,MATCH($A2282,ALGLIB_SSA_XAUUSD!$A$2:$A$2401,1)))</f>
        <v/>
      </c>
      <c r="D2282" s="14">
        <f>IF($A2282="","",INT((ROW()-2)/12)+1)</f>
        <v/>
      </c>
      <c r="E2282" s="14">
        <f>IF($A2282="","",INDEX(ALGLIB_SSA_XAUUSD!$D$2:$D$2401,MATCH($A2282,ALGLIB_SSA_XAUUSD!$A$2:$A$2401,1)))</f>
        <v/>
      </c>
      <c r="F2282" s="14">
        <f>IF($A2282="","",INDEX(ALGLIB_SSA_XAUUSD!$E$2:$E$2401,MATCH($A2282,ALGLIB_SSA_XAUUSD!$A$2:$A$2401,1)))</f>
        <v/>
      </c>
      <c r="G2282" s="14">
        <f>IF($A2282="","",INDEX(ALGLIB_SSA_XAUUSD!$F$2:$F$2401,MATCH($A2282,ALGLIB_SSA_XAUUSD!$A$2:$A$2401,1)))</f>
        <v/>
      </c>
      <c r="H2282" s="14">
        <f>IF($A2282="","",INDEX(ALGLIB_SSA_XAUUSD!$G$2:$G$2401,MATCH($A2282,ALGLIB_SSA_XAUUSD!$A$2:$A$2401,1)))</f>
        <v/>
      </c>
      <c r="I2282" s="14">
        <f>IF($A2282="","",INDEX(ALGLIB_SSA_XAUUSD!$H$2:$H$2401,MATCH($A2282,ALGLIB_SSA_XAUUSD!$A$2:$A$2401,1)))</f>
        <v/>
      </c>
      <c r="J2282">
        <f>_xlfn.XLOOKUP($A2282,ALGLIB_SSA_XAUUSD!$AA$2:$AA$2401,ALGLIB_SSA_XAUUSD!$P$2:$P$2401,"",0)</f>
        <v/>
      </c>
      <c r="K2282">
        <f>_xlfn.XLOOKUP($A2282,ALGLIB_SSA_XAUUSD!$AA$2:$AA$2401,ALGLIB_SSA_XAUUSD!$Q$2:$Q$2401,"",0)</f>
        <v/>
      </c>
      <c r="L2282">
        <f>_xlfn.XLOOKUP($A2282,ALGLIB_SSA_XAUUSD!$AA$2:$AA$2401,ALGLIB_SSA_XAUUSD!$R$2:$R$2401,"",0)</f>
        <v/>
      </c>
      <c r="M2282">
        <f>_xlfn.XLOOKUP($A2282,ALGLIB_SSA_XAUUSD!$AA$2:$AA$2401,ALGLIB_SSA_XAUUSD!$S$2:$S$2401,"",0)</f>
        <v/>
      </c>
      <c r="N2282">
        <f>_xlfn.XLOOKUP($A2282,ALGLIB_SSA_XAUUSD!$AA$2:$AA$2401,ALGLIB_SSA_XAUUSD!$T$2:$T$2401,"",0)</f>
        <v/>
      </c>
      <c r="O2282">
        <f>_xlfn.XLOOKUP($A2282,ALGLIB_SSA_XAUUSD!$AA$2:$AA$2401,ALGLIB_SSA_XAUUSD!$U$2:$U$2401,"",0)</f>
        <v/>
      </c>
      <c r="P2282">
        <f>_xlfn.XLOOKUP($A2282,ALGLIB_SSA_XAUUSD!$AA$2:$AA$2401,ALGLIB_SSA_XAUUSD!$V$2:$V$2401,"",0)</f>
        <v/>
      </c>
      <c r="S2282">
        <f>A2282</f>
        <v/>
      </c>
      <c r="T2282">
        <f>J2282</f>
        <v/>
      </c>
      <c r="U2282">
        <f>K2282</f>
        <v/>
      </c>
      <c r="V2282" s="14">
        <f>IF($A2282="","",MOD(ROW()-2,12)+1)</f>
        <v/>
      </c>
      <c r="W2282">
        <f>L2282</f>
        <v/>
      </c>
      <c r="X2282" s="14">
        <f>IF(F2282="","",F2282)</f>
        <v/>
      </c>
      <c r="Y2282" s="14">
        <f>IF(G2282="","",G2282)</f>
        <v/>
      </c>
      <c r="Z2282">
        <f>M2282</f>
        <v/>
      </c>
      <c r="AA2282">
        <f>N2282</f>
        <v/>
      </c>
      <c r="AB2282" s="14">
        <f>IF(H2282="","",H2282)</f>
        <v/>
      </c>
      <c r="AC2282">
        <f>O2282</f>
        <v/>
      </c>
      <c r="AD2282" s="14">
        <f>IF(I2282="","",I2282)</f>
        <v/>
      </c>
      <c r="AE2282">
        <f>P2282</f>
        <v/>
      </c>
      <c r="AH2282">
        <f>IF(S2282&lt;&gt;"",S2282,AH2281+900)</f>
        <v/>
      </c>
      <c r="AI2282">
        <f>IF(T2282&lt;&gt;"",T2282,AI2281)</f>
        <v/>
      </c>
      <c r="AJ2282">
        <f>IF(U2282&lt;&gt;"",U2282,AJ2281)</f>
        <v/>
      </c>
      <c r="AK2282">
        <f>IF(W2282&lt;&gt;"",W2282,"")</f>
        <v/>
      </c>
      <c r="AL2282" s="14">
        <f>IF(X2282&lt;&gt;"",X2282,"")</f>
        <v/>
      </c>
      <c r="AM2282" s="14">
        <f>IF(Y2282&lt;&gt;"",Y2282,"")</f>
        <v/>
      </c>
      <c r="AN2282" s="14">
        <f>IF(OR(AL2282="",AM2282=""),"",AL2282-AM2282)</f>
        <v/>
      </c>
      <c r="AO2282">
        <f>IF(AN2282="","",IF(AN2282&gt;0,"Bullish","Bearish"))</f>
        <v/>
      </c>
      <c r="AP2282">
        <f>IF(AO2282="",AP2281,AO2282)</f>
        <v/>
      </c>
      <c r="AQ2282" s="14">
        <f>IF(AB2282&lt;&gt;"",AB2282,"")</f>
        <v/>
      </c>
      <c r="AR2282" s="14">
        <f>IF(AD2282&lt;&gt;"",AD2282,"")</f>
        <v/>
      </c>
      <c r="AS2282">
        <f>IF(AS2281+1=13,1,AS2281+1)</f>
        <v/>
      </c>
      <c r="AT2282">
        <f>IFERROR(IF(SLOPE($AQ$2270:$AQ$2281,$AS$2270:$AS$2281)&gt;0,MIN(3,ABS(SLOPE($AQ$2270:$AQ$2281,$AS$2270:$AS$2281))),IF(SLOPE($AQ$2270:$AQ$2281,$AS$2270:$AS$2281)&lt;-0.5,-0.5,0)),0)</f>
        <v/>
      </c>
      <c r="AU2282">
        <f>IFERROR(IF(SLOPE($AR$2270:$AR$2281,$AS$2270:$AS$2281)&lt;0,MAX(-3,-ABS(SLOPE($AR$2270:$AR$2281,$AS$2270:$AS$2281))),IF(SLOPE($AR$2270:$AR$2281,$AS$2270:$AS$2281)&gt;0.5,0.5,0)),0)</f>
        <v/>
      </c>
      <c r="AV2282">
        <f>($AQ$2282+(AT2282*(AS2282-1)))</f>
        <v/>
      </c>
      <c r="AW2282">
        <f>($AR$2282+(AU2282*(AS2282-1)))</f>
        <v/>
      </c>
      <c r="AX2282">
        <f>IF(AT2282&gt;0,AV2282+AT2282,AV2282)</f>
        <v/>
      </c>
      <c r="AY2282">
        <f>IF(AU2282&lt;0,AW2282+AU2282,AW2282)</f>
        <v/>
      </c>
      <c r="BA2282" s="14">
        <f>IFERROR(AX2282-AQ2282,"")</f>
        <v/>
      </c>
      <c r="BB2282" s="14">
        <f>IFERROR(AY2282-AR2282,"")</f>
        <v/>
      </c>
      <c r="BD2282">
        <f>AH2282</f>
        <v/>
      </c>
      <c r="BE2282">
        <f>AI2282</f>
        <v/>
      </c>
      <c r="BF2282">
        <f>AJ2282</f>
        <v/>
      </c>
      <c r="BG2282" s="14">
        <f>L2282</f>
        <v/>
      </c>
      <c r="BH2282" s="14">
        <f>IF(X2282="","",X2282)</f>
        <v/>
      </c>
      <c r="BI2282" s="14">
        <f>IF(Y2282="","",Y2282)</f>
        <v/>
      </c>
      <c r="BJ2282">
        <f>Z2282</f>
        <v/>
      </c>
      <c r="BK2282">
        <f>AA2282</f>
        <v/>
      </c>
      <c r="BL2282">
        <f>IFERROR(AX2282,"")</f>
        <v/>
      </c>
      <c r="BM2282">
        <f>IFERROR(AY2282,"")</f>
        <v/>
      </c>
    </row>
    <row r="2283" ht="14.25" customHeight="1">
      <c r="A2283">
        <f>ALGLIB_SSA_XAUUSD!AA2283</f>
        <v/>
      </c>
      <c r="B2283">
        <f>IF($A2283="","",INDEX(ALGLIB_SSA_XAUUSD!$B$2:$B$2401,MATCH($A2283,ALGLIB_SSA_XAUUSD!$A$2:$A$2401,1)))</f>
        <v/>
      </c>
      <c r="C2283">
        <f>IF($A2283="","",INDEX(ALGLIB_SSA_XAUUSD!$C$2:$C$2401,MATCH($A2283,ALGLIB_SSA_XAUUSD!$A$2:$A$2401,1)))</f>
        <v/>
      </c>
      <c r="D2283" s="14">
        <f>IF($A2283="","",INT((ROW()-2)/12)+1)</f>
        <v/>
      </c>
      <c r="E2283" s="14">
        <f>IF(AND(E2294&lt;&gt;"",D2294=D2282+1),E2282+(E2294-E2282)*1/12,"")</f>
        <v/>
      </c>
      <c r="F2283" s="14">
        <f>IF(AND(F2294&lt;&gt;"",D2294=D2282+1),F2282+(F2294-F2282)*1/12,"")</f>
        <v/>
      </c>
      <c r="G2283" s="14">
        <f>IF(AND(G2294&lt;&gt;"",D2294=D2282+1),G2282+(G2294-G2282)*1/12,"")</f>
        <v/>
      </c>
      <c r="H2283" s="14">
        <f>IF(AND(H2294&lt;&gt;"",D2294=D2282+1),H2282+(H2294-H2282)*1/12,"")</f>
        <v/>
      </c>
      <c r="I2283" s="14">
        <f>IF(AND(L2294&lt;&gt;"",D2294=D2282+1),I2282+(I2294-I2282)*1/12,"")</f>
        <v/>
      </c>
      <c r="J2283">
        <f>_xlfn.XLOOKUP($A2283,ALGLIB_SSA_XAUUSD!$AA$2:$AA$2401,ALGLIB_SSA_XAUUSD!$P$2:$P$2401,"",0)</f>
        <v/>
      </c>
      <c r="K2283">
        <f>_xlfn.XLOOKUP($A2283,ALGLIB_SSA_XAUUSD!$AA$2:$AA$2401,ALGLIB_SSA_XAUUSD!$Q$2:$Q$2401,"",0)</f>
        <v/>
      </c>
      <c r="L2283">
        <f>_xlfn.XLOOKUP($A2283,ALGLIB_SSA_XAUUSD!$AA$2:$AA$2401,ALGLIB_SSA_XAUUSD!$R$2:$R$2401,"",0)</f>
        <v/>
      </c>
      <c r="M2283">
        <f>_xlfn.XLOOKUP($A2283,ALGLIB_SSA_XAUUSD!$AA$2:$AA$2401,ALGLIB_SSA_XAUUSD!$S$2:$S$2401,"",0)</f>
        <v/>
      </c>
      <c r="N2283">
        <f>_xlfn.XLOOKUP($A2283,ALGLIB_SSA_XAUUSD!$AA$2:$AA$2401,ALGLIB_SSA_XAUUSD!$T$2:$T$2401,"",0)</f>
        <v/>
      </c>
      <c r="O2283">
        <f>_xlfn.XLOOKUP($A2283,ALGLIB_SSA_XAUUSD!$AA$2:$AA$2401,ALGLIB_SSA_XAUUSD!$U$2:$U$2401,"",0)</f>
        <v/>
      </c>
      <c r="P2283">
        <f>_xlfn.XLOOKUP($A2283,ALGLIB_SSA_XAUUSD!$AA$2:$AA$2401,ALGLIB_SSA_XAUUSD!$V$2:$V$2401,"",0)</f>
        <v/>
      </c>
      <c r="S2283">
        <f>A2283</f>
        <v/>
      </c>
      <c r="T2283">
        <f>J2283</f>
        <v/>
      </c>
      <c r="U2283">
        <f>K2283</f>
        <v/>
      </c>
      <c r="V2283" s="14">
        <f>IF($A2283="","",MOD(ROW()-2,12)+1)</f>
        <v/>
      </c>
      <c r="W2283">
        <f>L2283</f>
        <v/>
      </c>
      <c r="X2283" s="14">
        <f>IF(F2283="","",F2283)</f>
        <v/>
      </c>
      <c r="Y2283" s="14">
        <f>IF(G2283="","",G2283)</f>
        <v/>
      </c>
      <c r="Z2283">
        <f>M2283</f>
        <v/>
      </c>
      <c r="AA2283">
        <f>N2283</f>
        <v/>
      </c>
      <c r="AB2283" s="14">
        <f>IF(H2283="","",H2283)</f>
        <v/>
      </c>
      <c r="AC2283">
        <f>O2283</f>
        <v/>
      </c>
      <c r="AD2283" s="14">
        <f>IF(I2283="","",I2283)</f>
        <v/>
      </c>
      <c r="AE2283">
        <f>P2283</f>
        <v/>
      </c>
      <c r="AH2283">
        <f>IF(S2283&lt;&gt;"",S2283,AH2282+900)</f>
        <v/>
      </c>
      <c r="AI2283">
        <f>IF(T2283&lt;&gt;"",T2283,AI2282)</f>
        <v/>
      </c>
      <c r="AJ2283">
        <f>IF(U2283&lt;&gt;"",U2283,AJ2282)</f>
        <v/>
      </c>
      <c r="AK2283">
        <f>IF(W2283&lt;&gt;"",W2283,"")</f>
        <v/>
      </c>
      <c r="AL2283" s="14">
        <f>IF(X2283&lt;&gt;"",X2283,"")</f>
        <v/>
      </c>
      <c r="AM2283" s="14">
        <f>IF(Y2283&lt;&gt;"",Y2283,"")</f>
        <v/>
      </c>
      <c r="AN2283" s="14">
        <f>IF(OR(AL2283="",AM2283=""),"",AL2283-AM2283)</f>
        <v/>
      </c>
      <c r="AO2283">
        <f>IF(AN2283="","",IF(AN2283&gt;0,"Bullish","Bearish"))</f>
        <v/>
      </c>
      <c r="AP2283">
        <f>IF(AO2283="",AP2282,AO2283)</f>
        <v/>
      </c>
      <c r="AQ2283" s="14">
        <f>IF(AB2283&lt;&gt;"",AB2283,"")</f>
        <v/>
      </c>
      <c r="AR2283" s="14">
        <f>IF(AD2283&lt;&gt;"",AD2283,"")</f>
        <v/>
      </c>
      <c r="AS2283">
        <f>IF(AS2282+1=13,1,AS2282+1)</f>
        <v/>
      </c>
      <c r="AT2283">
        <f>IFERROR(IF(SLOPE($AQ$2270:$AQ$2281,$AS$2270:$AS$2281)&gt;0,MIN(3,ABS(SLOPE($AQ$2270:$AQ$2281,$AS$2270:$AS$2281))),IF(SLOPE($AQ$2270:$AQ$2281,$AS$2270:$AS$2281)&lt;-0.5,-0.5,0)),0)</f>
        <v/>
      </c>
      <c r="AU2283">
        <f>IFERROR(IF(SLOPE($AR$2270:$AR$2281,$AS$2270:$AS$2281)&lt;0,MAX(-3,-ABS(SLOPE($AR$2270:$AR$2281,$AS$2270:$AS$2281))),IF(SLOPE($AR$2270:$AR$2281,$AS$2270:$AS$2281)&gt;0.5,0.5,0)),0)</f>
        <v/>
      </c>
      <c r="AV2283">
        <f>($AQ$2282+(AT2283*(AS2283-1)))</f>
        <v/>
      </c>
      <c r="AW2283">
        <f>($AR$2282+(AU2283*(AS2283-1)))</f>
        <v/>
      </c>
      <c r="AX2283">
        <f>IF(AT2283&gt;0,AV2283+AT2283,AV2283)</f>
        <v/>
      </c>
      <c r="AY2283">
        <f>IF(AU2283&lt;0,AW2283+AU2283,AW2283)</f>
        <v/>
      </c>
      <c r="BA2283" s="14">
        <f>IFERROR(AX2283-AQ2283,"")</f>
        <v/>
      </c>
      <c r="BB2283" s="14">
        <f>IFERROR(AY2283-AR2283,"")</f>
        <v/>
      </c>
      <c r="BD2283">
        <f>AH2283</f>
        <v/>
      </c>
      <c r="BE2283">
        <f>AI2283</f>
        <v/>
      </c>
      <c r="BF2283">
        <f>AJ2283</f>
        <v/>
      </c>
      <c r="BG2283" s="14">
        <f>L2283</f>
        <v/>
      </c>
      <c r="BH2283" s="14">
        <f>IF(X2283="","",X2283)</f>
        <v/>
      </c>
      <c r="BI2283" s="14">
        <f>IF(Y2283="","",Y2283)</f>
        <v/>
      </c>
      <c r="BJ2283">
        <f>Z2283</f>
        <v/>
      </c>
      <c r="BK2283">
        <f>AA2283</f>
        <v/>
      </c>
      <c r="BL2283">
        <f>IFERROR(AX2283,"")</f>
        <v/>
      </c>
      <c r="BM2283">
        <f>IFERROR(AY2283,"")</f>
        <v/>
      </c>
    </row>
    <row r="2284" ht="14.25" customHeight="1">
      <c r="A2284">
        <f>ALGLIB_SSA_XAUUSD!AA2284</f>
        <v/>
      </c>
      <c r="B2284">
        <f>IF($A2284="","",INDEX(ALGLIB_SSA_XAUUSD!$B$2:$B$2401,MATCH($A2284,ALGLIB_SSA_XAUUSD!$A$2:$A$2401,1)))</f>
        <v/>
      </c>
      <c r="C2284">
        <f>IF($A2284="","",INDEX(ALGLIB_SSA_XAUUSD!$C$2:$C$2401,MATCH($A2284,ALGLIB_SSA_XAUUSD!$A$2:$A$2401,1)))</f>
        <v/>
      </c>
      <c r="D2284" s="14">
        <f>IF($A2284="","",INT((ROW()-2)/12)+1)</f>
        <v/>
      </c>
      <c r="E2284" s="14">
        <f>IF(AND(E2294&lt;&gt;"",D2294=D2282+1),E2282+(E2294-E2282)*2/12,"")</f>
        <v/>
      </c>
      <c r="F2284" s="14">
        <f>IF(AND(F2294&lt;&gt;"",D2294=D2282+1),F2282+(F2294-F2282)*2/12,"")</f>
        <v/>
      </c>
      <c r="G2284" s="14">
        <f>IF(AND(G2294&lt;&gt;"",D2294=D2282+1),G2282+(G2294-G2282)*2/12,"")</f>
        <v/>
      </c>
      <c r="H2284" s="14">
        <f>IF(AND(H2294&lt;&gt;"",D2294=D2282+1),H2282+(H2294-H2282)*2/12,"")</f>
        <v/>
      </c>
      <c r="I2284" s="14">
        <f>IF(AND(L2294&lt;&gt;"",D2294=D2282+1),I2282+(I2294-I2282)*2/12,"")</f>
        <v/>
      </c>
      <c r="J2284">
        <f>_xlfn.XLOOKUP($A2284,ALGLIB_SSA_XAUUSD!$AA$2:$AA$2401,ALGLIB_SSA_XAUUSD!$P$2:$P$2401,"",0)</f>
        <v/>
      </c>
      <c r="K2284">
        <f>_xlfn.XLOOKUP($A2284,ALGLIB_SSA_XAUUSD!$AA$2:$AA$2401,ALGLIB_SSA_XAUUSD!$Q$2:$Q$2401,"",0)</f>
        <v/>
      </c>
      <c r="L2284">
        <f>_xlfn.XLOOKUP($A2284,ALGLIB_SSA_XAUUSD!$AA$2:$AA$2401,ALGLIB_SSA_XAUUSD!$R$2:$R$2401,"",0)</f>
        <v/>
      </c>
      <c r="M2284">
        <f>_xlfn.XLOOKUP($A2284,ALGLIB_SSA_XAUUSD!$AA$2:$AA$2401,ALGLIB_SSA_XAUUSD!$S$2:$S$2401,"",0)</f>
        <v/>
      </c>
      <c r="N2284">
        <f>_xlfn.XLOOKUP($A2284,ALGLIB_SSA_XAUUSD!$AA$2:$AA$2401,ALGLIB_SSA_XAUUSD!$T$2:$T$2401,"",0)</f>
        <v/>
      </c>
      <c r="O2284">
        <f>_xlfn.XLOOKUP($A2284,ALGLIB_SSA_XAUUSD!$AA$2:$AA$2401,ALGLIB_SSA_XAUUSD!$U$2:$U$2401,"",0)</f>
        <v/>
      </c>
      <c r="P2284">
        <f>_xlfn.XLOOKUP($A2284,ALGLIB_SSA_XAUUSD!$AA$2:$AA$2401,ALGLIB_SSA_XAUUSD!$V$2:$V$2401,"",0)</f>
        <v/>
      </c>
      <c r="S2284">
        <f>A2284</f>
        <v/>
      </c>
      <c r="T2284">
        <f>J2284</f>
        <v/>
      </c>
      <c r="U2284">
        <f>K2284</f>
        <v/>
      </c>
      <c r="V2284" s="14">
        <f>IF($A2284="","",MOD(ROW()-2,12)+1)</f>
        <v/>
      </c>
      <c r="W2284">
        <f>L2284</f>
        <v/>
      </c>
      <c r="X2284" s="14">
        <f>IF(F2284="","",F2284)</f>
        <v/>
      </c>
      <c r="Y2284" s="14">
        <f>IF(G2284="","",G2284)</f>
        <v/>
      </c>
      <c r="Z2284">
        <f>M2284</f>
        <v/>
      </c>
      <c r="AA2284">
        <f>N2284</f>
        <v/>
      </c>
      <c r="AB2284" s="14">
        <f>IF(H2284="","",H2284)</f>
        <v/>
      </c>
      <c r="AC2284">
        <f>O2284</f>
        <v/>
      </c>
      <c r="AD2284" s="14">
        <f>IF(I2284="","",I2284)</f>
        <v/>
      </c>
      <c r="AE2284">
        <f>P2284</f>
        <v/>
      </c>
      <c r="AH2284">
        <f>IF(S2284&lt;&gt;"",S2284,AH2283+900)</f>
        <v/>
      </c>
      <c r="AI2284">
        <f>IF(T2284&lt;&gt;"",T2284,AI2283)</f>
        <v/>
      </c>
      <c r="AJ2284">
        <f>IF(U2284&lt;&gt;"",U2284,AJ2283)</f>
        <v/>
      </c>
      <c r="AK2284">
        <f>IF(W2284&lt;&gt;"",W2284,"")</f>
        <v/>
      </c>
      <c r="AL2284" s="14">
        <f>IF(X2284&lt;&gt;"",X2284,"")</f>
        <v/>
      </c>
      <c r="AM2284" s="14">
        <f>IF(Y2284&lt;&gt;"",Y2284,"")</f>
        <v/>
      </c>
      <c r="AN2284" s="14">
        <f>IF(OR(AL2284="",AM2284=""),"",AL2284-AM2284)</f>
        <v/>
      </c>
      <c r="AO2284">
        <f>IF(AN2284="","",IF(AN2284&gt;0,"Bullish","Bearish"))</f>
        <v/>
      </c>
      <c r="AP2284">
        <f>IF(AO2284="",AP2283,AO2284)</f>
        <v/>
      </c>
      <c r="AQ2284" s="14">
        <f>IF(AB2284&lt;&gt;"",AB2284,"")</f>
        <v/>
      </c>
      <c r="AR2284" s="14">
        <f>IF(AD2284&lt;&gt;"",AD2284,"")</f>
        <v/>
      </c>
      <c r="AS2284">
        <f>IF(AS2283+1=13,1,AS2283+1)</f>
        <v/>
      </c>
      <c r="AT2284">
        <f>IFERROR(IF(SLOPE($AQ$2270:$AQ$2281,$AS$2270:$AS$2281)&gt;0,MIN(3,ABS(SLOPE($AQ$2270:$AQ$2281,$AS$2270:$AS$2281))),IF(SLOPE($AQ$2270:$AQ$2281,$AS$2270:$AS$2281)&lt;-0.5,-0.5,0)),0)</f>
        <v/>
      </c>
      <c r="AU2284">
        <f>IFERROR(IF(SLOPE($AR$2270:$AR$2281,$AS$2270:$AS$2281)&lt;0,MAX(-3,-ABS(SLOPE($AR$2270:$AR$2281,$AS$2270:$AS$2281))),IF(SLOPE($AR$2270:$AR$2281,$AS$2270:$AS$2281)&gt;0.5,0.5,0)),0)</f>
        <v/>
      </c>
      <c r="AV2284">
        <f>($AQ$2282+(AT2284*(AS2284-1)))</f>
        <v/>
      </c>
      <c r="AW2284">
        <f>($AR$2282+(AU2284*(AS2284-1)))</f>
        <v/>
      </c>
      <c r="AX2284">
        <f>IF(AT2284&gt;0,AV2284+AT2284,AV2284)</f>
        <v/>
      </c>
      <c r="AY2284">
        <f>IF(AU2284&lt;0,AW2284+AU2284,AW2284)</f>
        <v/>
      </c>
      <c r="BA2284" s="14">
        <f>IFERROR(AX2284-AQ2284,"")</f>
        <v/>
      </c>
      <c r="BB2284" s="14">
        <f>IFERROR(AY2284-AR2284,"")</f>
        <v/>
      </c>
      <c r="BD2284">
        <f>AH2284</f>
        <v/>
      </c>
      <c r="BE2284">
        <f>AI2284</f>
        <v/>
      </c>
      <c r="BF2284">
        <f>AJ2284</f>
        <v/>
      </c>
      <c r="BG2284" s="14">
        <f>L2284</f>
        <v/>
      </c>
      <c r="BH2284" s="14">
        <f>IF(X2284="","",X2284)</f>
        <v/>
      </c>
      <c r="BI2284" s="14">
        <f>IF(Y2284="","",Y2284)</f>
        <v/>
      </c>
      <c r="BJ2284">
        <f>Z2284</f>
        <v/>
      </c>
      <c r="BK2284">
        <f>AA2284</f>
        <v/>
      </c>
      <c r="BL2284">
        <f>IFERROR(AX2284,"")</f>
        <v/>
      </c>
      <c r="BM2284">
        <f>IFERROR(AY2284,"")</f>
        <v/>
      </c>
    </row>
    <row r="2285" ht="14.25" customHeight="1">
      <c r="A2285">
        <f>ALGLIB_SSA_XAUUSD!AA2285</f>
        <v/>
      </c>
      <c r="B2285">
        <f>IF($A2285="","",INDEX(ALGLIB_SSA_XAUUSD!$B$2:$B$2401,MATCH($A2285,ALGLIB_SSA_XAUUSD!$A$2:$A$2401,1)))</f>
        <v/>
      </c>
      <c r="C2285">
        <f>IF($A2285="","",INDEX(ALGLIB_SSA_XAUUSD!$C$2:$C$2401,MATCH($A2285,ALGLIB_SSA_XAUUSD!$A$2:$A$2401,1)))</f>
        <v/>
      </c>
      <c r="D2285" s="14">
        <f>IF($A2285="","",INT((ROW()-2)/12)+1)</f>
        <v/>
      </c>
      <c r="E2285" s="14">
        <f>IF(AND(E2294&lt;&gt;"",D2294=D2282+1),E2282+(E2294-E2282)*3/12,"")</f>
        <v/>
      </c>
      <c r="F2285" s="14">
        <f>IF(AND(F2294&lt;&gt;"",D2294=D2282+1),F2282+(F2294-F2282)*3/12,"")</f>
        <v/>
      </c>
      <c r="G2285" s="14">
        <f>IF(AND(G2294&lt;&gt;"",D2294=D2282+1),G2282+(G2294-G2282)*3/12,"")</f>
        <v/>
      </c>
      <c r="H2285" s="14">
        <f>IF(AND(H2294&lt;&gt;"",D2294=D2282+1),H2282+(H2294-H2282)*3/12,"")</f>
        <v/>
      </c>
      <c r="I2285" s="14">
        <f>IF(AND(L2294&lt;&gt;"",D2294=D2282+1),I2282+(I2294-I2282)*3/12,"")</f>
        <v/>
      </c>
      <c r="J2285">
        <f>_xlfn.XLOOKUP($A2285,ALGLIB_SSA_XAUUSD!$AA$2:$AA$2401,ALGLIB_SSA_XAUUSD!$P$2:$P$2401,"",0)</f>
        <v/>
      </c>
      <c r="K2285">
        <f>_xlfn.XLOOKUP($A2285,ALGLIB_SSA_XAUUSD!$AA$2:$AA$2401,ALGLIB_SSA_XAUUSD!$Q$2:$Q$2401,"",0)</f>
        <v/>
      </c>
      <c r="L2285">
        <f>_xlfn.XLOOKUP($A2285,ALGLIB_SSA_XAUUSD!$AA$2:$AA$2401,ALGLIB_SSA_XAUUSD!$R$2:$R$2401,"",0)</f>
        <v/>
      </c>
      <c r="M2285">
        <f>_xlfn.XLOOKUP($A2285,ALGLIB_SSA_XAUUSD!$AA$2:$AA$2401,ALGLIB_SSA_XAUUSD!$S$2:$S$2401,"",0)</f>
        <v/>
      </c>
      <c r="N2285">
        <f>_xlfn.XLOOKUP($A2285,ALGLIB_SSA_XAUUSD!$AA$2:$AA$2401,ALGLIB_SSA_XAUUSD!$T$2:$T$2401,"",0)</f>
        <v/>
      </c>
      <c r="O2285">
        <f>_xlfn.XLOOKUP($A2285,ALGLIB_SSA_XAUUSD!$AA$2:$AA$2401,ALGLIB_SSA_XAUUSD!$U$2:$U$2401,"",0)</f>
        <v/>
      </c>
      <c r="P2285">
        <f>_xlfn.XLOOKUP($A2285,ALGLIB_SSA_XAUUSD!$AA$2:$AA$2401,ALGLIB_SSA_XAUUSD!$V$2:$V$2401,"",0)</f>
        <v/>
      </c>
      <c r="S2285">
        <f>A2285</f>
        <v/>
      </c>
      <c r="T2285">
        <f>J2285</f>
        <v/>
      </c>
      <c r="U2285">
        <f>K2285</f>
        <v/>
      </c>
      <c r="V2285" s="14">
        <f>IF($A2285="","",MOD(ROW()-2,12)+1)</f>
        <v/>
      </c>
      <c r="W2285">
        <f>L2285</f>
        <v/>
      </c>
      <c r="X2285" s="14">
        <f>IF(F2285="","",F2285)</f>
        <v/>
      </c>
      <c r="Y2285" s="14">
        <f>IF(G2285="","",G2285)</f>
        <v/>
      </c>
      <c r="Z2285">
        <f>M2285</f>
        <v/>
      </c>
      <c r="AA2285">
        <f>N2285</f>
        <v/>
      </c>
      <c r="AB2285" s="14">
        <f>IF(H2285="","",H2285)</f>
        <v/>
      </c>
      <c r="AC2285">
        <f>O2285</f>
        <v/>
      </c>
      <c r="AD2285" s="14">
        <f>IF(I2285="","",I2285)</f>
        <v/>
      </c>
      <c r="AE2285">
        <f>P2285</f>
        <v/>
      </c>
      <c r="AH2285">
        <f>IF(S2285&lt;&gt;"",S2285,AH2284+900)</f>
        <v/>
      </c>
      <c r="AI2285">
        <f>IF(T2285&lt;&gt;"",T2285,AI2284)</f>
        <v/>
      </c>
      <c r="AJ2285">
        <f>IF(U2285&lt;&gt;"",U2285,AJ2284)</f>
        <v/>
      </c>
      <c r="AK2285">
        <f>IF(W2285&lt;&gt;"",W2285,"")</f>
        <v/>
      </c>
      <c r="AL2285" s="14">
        <f>IF(X2285&lt;&gt;"",X2285,"")</f>
        <v/>
      </c>
      <c r="AM2285" s="14">
        <f>IF(Y2285&lt;&gt;"",Y2285,"")</f>
        <v/>
      </c>
      <c r="AN2285" s="14">
        <f>IF(OR(AL2285="",AM2285=""),"",AL2285-AM2285)</f>
        <v/>
      </c>
      <c r="AO2285">
        <f>IF(AN2285="","",IF(AN2285&gt;0,"Bullish","Bearish"))</f>
        <v/>
      </c>
      <c r="AP2285">
        <f>IF(AO2285="",AP2284,AO2285)</f>
        <v/>
      </c>
      <c r="AQ2285" s="14">
        <f>IF(AB2285&lt;&gt;"",AB2285,"")</f>
        <v/>
      </c>
      <c r="AR2285" s="14">
        <f>IF(AD2285&lt;&gt;"",AD2285,"")</f>
        <v/>
      </c>
      <c r="AS2285">
        <f>IF(AS2284+1=13,1,AS2284+1)</f>
        <v/>
      </c>
      <c r="AT2285">
        <f>IFERROR(IF(SLOPE($AQ$2270:$AQ$2281,$AS$2270:$AS$2281)&gt;0,MIN(3,ABS(SLOPE($AQ$2270:$AQ$2281,$AS$2270:$AS$2281))),IF(SLOPE($AQ$2270:$AQ$2281,$AS$2270:$AS$2281)&lt;-0.5,-0.5,0)),0)</f>
        <v/>
      </c>
      <c r="AU2285">
        <f>IFERROR(IF(SLOPE($AR$2270:$AR$2281,$AS$2270:$AS$2281)&lt;0,MAX(-3,-ABS(SLOPE($AR$2270:$AR$2281,$AS$2270:$AS$2281))),IF(SLOPE($AR$2270:$AR$2281,$AS$2270:$AS$2281)&gt;0.5,0.5,0)),0)</f>
        <v/>
      </c>
      <c r="AV2285">
        <f>($AQ$2282+(AT2285*(AS2285-1)))</f>
        <v/>
      </c>
      <c r="AW2285">
        <f>($AR$2282+(AU2285*(AS2285-1)))</f>
        <v/>
      </c>
      <c r="AX2285">
        <f>IF(AT2285&gt;0,AV2285+AT2285,AV2285)</f>
        <v/>
      </c>
      <c r="AY2285">
        <f>IF(AU2285&lt;0,AW2285+AU2285,AW2285)</f>
        <v/>
      </c>
      <c r="BA2285" s="14">
        <f>IFERROR(AX2285-AQ2285,"")</f>
        <v/>
      </c>
      <c r="BB2285" s="14">
        <f>IFERROR(AY2285-AR2285,"")</f>
        <v/>
      </c>
      <c r="BD2285">
        <f>AH2285</f>
        <v/>
      </c>
      <c r="BE2285">
        <f>AI2285</f>
        <v/>
      </c>
      <c r="BF2285">
        <f>AJ2285</f>
        <v/>
      </c>
      <c r="BG2285" s="14">
        <f>L2285</f>
        <v/>
      </c>
      <c r="BH2285" s="14">
        <f>IF(X2285="","",X2285)</f>
        <v/>
      </c>
      <c r="BI2285" s="14">
        <f>IF(Y2285="","",Y2285)</f>
        <v/>
      </c>
      <c r="BJ2285">
        <f>Z2285</f>
        <v/>
      </c>
      <c r="BK2285">
        <f>AA2285</f>
        <v/>
      </c>
      <c r="BL2285">
        <f>IFERROR(AX2285,"")</f>
        <v/>
      </c>
      <c r="BM2285">
        <f>IFERROR(AY2285,"")</f>
        <v/>
      </c>
    </row>
    <row r="2286" ht="14.25" customHeight="1">
      <c r="A2286">
        <f>ALGLIB_SSA_XAUUSD!AA2286</f>
        <v/>
      </c>
      <c r="B2286">
        <f>IF($A2286="","",INDEX(ALGLIB_SSA_XAUUSD!$B$2:$B$2401,MATCH($A2286,ALGLIB_SSA_XAUUSD!$A$2:$A$2401,1)))</f>
        <v/>
      </c>
      <c r="C2286">
        <f>IF($A2286="","",INDEX(ALGLIB_SSA_XAUUSD!$C$2:$C$2401,MATCH($A2286,ALGLIB_SSA_XAUUSD!$A$2:$A$2401,1)))</f>
        <v/>
      </c>
      <c r="D2286" s="14">
        <f>IF($A2286="","",INT((ROW()-2)/12)+1)</f>
        <v/>
      </c>
      <c r="E2286" s="14">
        <f>IF(AND(E2294&lt;&gt;"",D2294=D2282+1),E2282+(E2294-E2282)*4/12,"")</f>
        <v/>
      </c>
      <c r="F2286" s="14">
        <f>IF(AND(F2294&lt;&gt;"",D2294=D2282+1),F2282+(F2294-F2282)*4/12,"")</f>
        <v/>
      </c>
      <c r="G2286" s="14">
        <f>IF(AND(G2294&lt;&gt;"",D2294=D2282+1),G2282+(G2294-G2282)*4/12,"")</f>
        <v/>
      </c>
      <c r="H2286" s="14">
        <f>IF(AND(H2294&lt;&gt;"",D2294=D2282+1),H2282+(H2294-H2282)*4/12,"")</f>
        <v/>
      </c>
      <c r="I2286" s="14">
        <f>IF(AND(L2294&lt;&gt;"",D2294=D2282+1),I2282+(I2294-I2282)*4/12,"")</f>
        <v/>
      </c>
      <c r="J2286">
        <f>_xlfn.XLOOKUP($A2286,ALGLIB_SSA_XAUUSD!$AA$2:$AA$2401,ALGLIB_SSA_XAUUSD!$P$2:$P$2401,"",0)</f>
        <v/>
      </c>
      <c r="K2286">
        <f>_xlfn.XLOOKUP($A2286,ALGLIB_SSA_XAUUSD!$AA$2:$AA$2401,ALGLIB_SSA_XAUUSD!$Q$2:$Q$2401,"",0)</f>
        <v/>
      </c>
      <c r="L2286">
        <f>_xlfn.XLOOKUP($A2286,ALGLIB_SSA_XAUUSD!$AA$2:$AA$2401,ALGLIB_SSA_XAUUSD!$R$2:$R$2401,"",0)</f>
        <v/>
      </c>
      <c r="M2286">
        <f>_xlfn.XLOOKUP($A2286,ALGLIB_SSA_XAUUSD!$AA$2:$AA$2401,ALGLIB_SSA_XAUUSD!$S$2:$S$2401,"",0)</f>
        <v/>
      </c>
      <c r="N2286">
        <f>_xlfn.XLOOKUP($A2286,ALGLIB_SSA_XAUUSD!$AA$2:$AA$2401,ALGLIB_SSA_XAUUSD!$T$2:$T$2401,"",0)</f>
        <v/>
      </c>
      <c r="O2286">
        <f>_xlfn.XLOOKUP($A2286,ALGLIB_SSA_XAUUSD!$AA$2:$AA$2401,ALGLIB_SSA_XAUUSD!$U$2:$U$2401,"",0)</f>
        <v/>
      </c>
      <c r="P2286">
        <f>_xlfn.XLOOKUP($A2286,ALGLIB_SSA_XAUUSD!$AA$2:$AA$2401,ALGLIB_SSA_XAUUSD!$V$2:$V$2401,"",0)</f>
        <v/>
      </c>
      <c r="S2286">
        <f>A2286</f>
        <v/>
      </c>
      <c r="T2286">
        <f>J2286</f>
        <v/>
      </c>
      <c r="U2286">
        <f>K2286</f>
        <v/>
      </c>
      <c r="V2286" s="14">
        <f>IF($A2286="","",MOD(ROW()-2,12)+1)</f>
        <v/>
      </c>
      <c r="W2286">
        <f>L2286</f>
        <v/>
      </c>
      <c r="X2286" s="14">
        <f>IF(F2286="","",F2286)</f>
        <v/>
      </c>
      <c r="Y2286" s="14">
        <f>IF(G2286="","",G2286)</f>
        <v/>
      </c>
      <c r="Z2286">
        <f>M2286</f>
        <v/>
      </c>
      <c r="AA2286">
        <f>N2286</f>
        <v/>
      </c>
      <c r="AB2286" s="14">
        <f>IF(H2286="","",H2286)</f>
        <v/>
      </c>
      <c r="AC2286">
        <f>O2286</f>
        <v/>
      </c>
      <c r="AD2286" s="14">
        <f>IF(I2286="","",I2286)</f>
        <v/>
      </c>
      <c r="AE2286">
        <f>P2286</f>
        <v/>
      </c>
      <c r="AH2286">
        <f>IF(S2286&lt;&gt;"",S2286,AH2285+900)</f>
        <v/>
      </c>
      <c r="AI2286">
        <f>IF(T2286&lt;&gt;"",T2286,AI2285)</f>
        <v/>
      </c>
      <c r="AJ2286">
        <f>IF(U2286&lt;&gt;"",U2286,AJ2285)</f>
        <v/>
      </c>
      <c r="AK2286">
        <f>IF(W2286&lt;&gt;"",W2286,"")</f>
        <v/>
      </c>
      <c r="AL2286" s="14">
        <f>IF(X2286&lt;&gt;"",X2286,"")</f>
        <v/>
      </c>
      <c r="AM2286" s="14">
        <f>IF(Y2286&lt;&gt;"",Y2286,"")</f>
        <v/>
      </c>
      <c r="AN2286" s="14">
        <f>IF(OR(AL2286="",AM2286=""),"",AL2286-AM2286)</f>
        <v/>
      </c>
      <c r="AO2286">
        <f>IF(AN2286="","",IF(AN2286&gt;0,"Bullish","Bearish"))</f>
        <v/>
      </c>
      <c r="AP2286">
        <f>IF(AO2286="",AP2285,AO2286)</f>
        <v/>
      </c>
      <c r="AQ2286" s="14">
        <f>IF(AB2286&lt;&gt;"",AB2286,"")</f>
        <v/>
      </c>
      <c r="AR2286" s="14">
        <f>IF(AD2286&lt;&gt;"",AD2286,"")</f>
        <v/>
      </c>
      <c r="AS2286">
        <f>IF(AS2285+1=13,1,AS2285+1)</f>
        <v/>
      </c>
      <c r="AT2286">
        <f>IFERROR(IF(SLOPE($AQ$2270:$AQ$2281,$AS$2270:$AS$2281)&gt;0,MIN(3,ABS(SLOPE($AQ$2270:$AQ$2281,$AS$2270:$AS$2281))),IF(SLOPE($AQ$2270:$AQ$2281,$AS$2270:$AS$2281)&lt;-0.5,-0.5,0)),0)</f>
        <v/>
      </c>
      <c r="AU2286">
        <f>IFERROR(IF(SLOPE($AR$2270:$AR$2281,$AS$2270:$AS$2281)&lt;0,MAX(-3,-ABS(SLOPE($AR$2270:$AR$2281,$AS$2270:$AS$2281))),IF(SLOPE($AR$2270:$AR$2281,$AS$2270:$AS$2281)&gt;0.5,0.5,0)),0)</f>
        <v/>
      </c>
      <c r="AV2286">
        <f>($AQ$2282+(AT2286*(AS2286-1)))</f>
        <v/>
      </c>
      <c r="AW2286">
        <f>($AR$2282+(AU2286*(AS2286-1)))</f>
        <v/>
      </c>
      <c r="AX2286">
        <f>IF(AT2286&gt;0,AV2286+AT2286,AV2286)</f>
        <v/>
      </c>
      <c r="AY2286">
        <f>IF(AU2286&lt;0,AW2286+AU2286,AW2286)</f>
        <v/>
      </c>
      <c r="BA2286" s="14">
        <f>IFERROR(AX2286-AQ2286,"")</f>
        <v/>
      </c>
      <c r="BB2286" s="14">
        <f>IFERROR(AY2286-AR2286,"")</f>
        <v/>
      </c>
      <c r="BD2286">
        <f>AH2286</f>
        <v/>
      </c>
      <c r="BE2286">
        <f>AI2286</f>
        <v/>
      </c>
      <c r="BF2286">
        <f>AJ2286</f>
        <v/>
      </c>
      <c r="BG2286" s="14">
        <f>L2286</f>
        <v/>
      </c>
      <c r="BH2286" s="14">
        <f>IF(X2286="","",X2286)</f>
        <v/>
      </c>
      <c r="BI2286" s="14">
        <f>IF(Y2286="","",Y2286)</f>
        <v/>
      </c>
      <c r="BJ2286">
        <f>Z2286</f>
        <v/>
      </c>
      <c r="BK2286">
        <f>AA2286</f>
        <v/>
      </c>
      <c r="BL2286">
        <f>IFERROR(AX2286,"")</f>
        <v/>
      </c>
      <c r="BM2286">
        <f>IFERROR(AY2286,"")</f>
        <v/>
      </c>
    </row>
    <row r="2287" ht="14.25" customHeight="1">
      <c r="A2287">
        <f>ALGLIB_SSA_XAUUSD!AA2287</f>
        <v/>
      </c>
      <c r="B2287">
        <f>IF($A2287="","",INDEX(ALGLIB_SSA_XAUUSD!$B$2:$B$2401,MATCH($A2287,ALGLIB_SSA_XAUUSD!$A$2:$A$2401,1)))</f>
        <v/>
      </c>
      <c r="C2287">
        <f>IF($A2287="","",INDEX(ALGLIB_SSA_XAUUSD!$C$2:$C$2401,MATCH($A2287,ALGLIB_SSA_XAUUSD!$A$2:$A$2401,1)))</f>
        <v/>
      </c>
      <c r="D2287" s="14">
        <f>IF($A2287="","",INT((ROW()-2)/12)+1)</f>
        <v/>
      </c>
      <c r="E2287" s="14">
        <f>IF(AND(E2294&lt;&gt;"",D2294=D2282+1),E2282+(E2294-E2282)*5/12,"")</f>
        <v/>
      </c>
      <c r="F2287" s="14">
        <f>IF(AND(F2294&lt;&gt;"",D2294=D2282+1),F2282+(F2294-F2282)*5/12,"")</f>
        <v/>
      </c>
      <c r="G2287" s="14">
        <f>IF(AND(G2294&lt;&gt;"",D2294=D2282+1),G2282+(G2294-G2282)*5/12,"")</f>
        <v/>
      </c>
      <c r="H2287" s="14">
        <f>IF(AND(H2294&lt;&gt;"",D2294=D2282+1),H2282+(H2294-H2282)*5/12,"")</f>
        <v/>
      </c>
      <c r="I2287" s="14">
        <f>IF(AND(L2294&lt;&gt;"",D2294=D2282+1),I2282+(I2294-I2282)*5/12,"")</f>
        <v/>
      </c>
      <c r="J2287">
        <f>_xlfn.XLOOKUP($A2287,ALGLIB_SSA_XAUUSD!$AA$2:$AA$2401,ALGLIB_SSA_XAUUSD!$P$2:$P$2401,"",0)</f>
        <v/>
      </c>
      <c r="K2287">
        <f>_xlfn.XLOOKUP($A2287,ALGLIB_SSA_XAUUSD!$AA$2:$AA$2401,ALGLIB_SSA_XAUUSD!$Q$2:$Q$2401,"",0)</f>
        <v/>
      </c>
      <c r="L2287">
        <f>_xlfn.XLOOKUP($A2287,ALGLIB_SSA_XAUUSD!$AA$2:$AA$2401,ALGLIB_SSA_XAUUSD!$R$2:$R$2401,"",0)</f>
        <v/>
      </c>
      <c r="M2287">
        <f>_xlfn.XLOOKUP($A2287,ALGLIB_SSA_XAUUSD!$AA$2:$AA$2401,ALGLIB_SSA_XAUUSD!$S$2:$S$2401,"",0)</f>
        <v/>
      </c>
      <c r="N2287">
        <f>_xlfn.XLOOKUP($A2287,ALGLIB_SSA_XAUUSD!$AA$2:$AA$2401,ALGLIB_SSA_XAUUSD!$T$2:$T$2401,"",0)</f>
        <v/>
      </c>
      <c r="O2287">
        <f>_xlfn.XLOOKUP($A2287,ALGLIB_SSA_XAUUSD!$AA$2:$AA$2401,ALGLIB_SSA_XAUUSD!$U$2:$U$2401,"",0)</f>
        <v/>
      </c>
      <c r="P2287">
        <f>_xlfn.XLOOKUP($A2287,ALGLIB_SSA_XAUUSD!$AA$2:$AA$2401,ALGLIB_SSA_XAUUSD!$V$2:$V$2401,"",0)</f>
        <v/>
      </c>
      <c r="S2287">
        <f>A2287</f>
        <v/>
      </c>
      <c r="T2287">
        <f>J2287</f>
        <v/>
      </c>
      <c r="U2287">
        <f>K2287</f>
        <v/>
      </c>
      <c r="V2287" s="14">
        <f>IF($A2287="","",MOD(ROW()-2,12)+1)</f>
        <v/>
      </c>
      <c r="W2287">
        <f>L2287</f>
        <v/>
      </c>
      <c r="X2287" s="14">
        <f>IF(F2287="","",F2287)</f>
        <v/>
      </c>
      <c r="Y2287" s="14">
        <f>IF(G2287="","",G2287)</f>
        <v/>
      </c>
      <c r="Z2287">
        <f>M2287</f>
        <v/>
      </c>
      <c r="AA2287">
        <f>N2287</f>
        <v/>
      </c>
      <c r="AB2287" s="14">
        <f>IF(H2287="","",H2287)</f>
        <v/>
      </c>
      <c r="AC2287">
        <f>O2287</f>
        <v/>
      </c>
      <c r="AD2287" s="14">
        <f>IF(I2287="","",I2287)</f>
        <v/>
      </c>
      <c r="AE2287">
        <f>P2287</f>
        <v/>
      </c>
      <c r="AH2287">
        <f>IF(S2287&lt;&gt;"",S2287,AH2286+900)</f>
        <v/>
      </c>
      <c r="AI2287">
        <f>IF(T2287&lt;&gt;"",T2287,AI2286)</f>
        <v/>
      </c>
      <c r="AJ2287">
        <f>IF(U2287&lt;&gt;"",U2287,AJ2286)</f>
        <v/>
      </c>
      <c r="AK2287">
        <f>IF(W2287&lt;&gt;"",W2287,"")</f>
        <v/>
      </c>
      <c r="AL2287" s="14">
        <f>IF(X2287&lt;&gt;"",X2287,"")</f>
        <v/>
      </c>
      <c r="AM2287" s="14">
        <f>IF(Y2287&lt;&gt;"",Y2287,"")</f>
        <v/>
      </c>
      <c r="AN2287" s="14">
        <f>IF(OR(AL2287="",AM2287=""),"",AL2287-AM2287)</f>
        <v/>
      </c>
      <c r="AO2287">
        <f>IF(AN2287="","",IF(AN2287&gt;0,"Bullish","Bearish"))</f>
        <v/>
      </c>
      <c r="AP2287">
        <f>IF(AO2287="",AP2286,AO2287)</f>
        <v/>
      </c>
      <c r="AQ2287" s="14">
        <f>IF(AB2287&lt;&gt;"",AB2287,"")</f>
        <v/>
      </c>
      <c r="AR2287" s="14">
        <f>IF(AD2287&lt;&gt;"",AD2287,"")</f>
        <v/>
      </c>
      <c r="AS2287">
        <f>IF(AS2286+1=13,1,AS2286+1)</f>
        <v/>
      </c>
      <c r="AT2287">
        <f>IFERROR(IF(SLOPE($AQ$2270:$AQ$2281,$AS$2270:$AS$2281)&gt;0,MIN(3,ABS(SLOPE($AQ$2270:$AQ$2281,$AS$2270:$AS$2281))),IF(SLOPE($AQ$2270:$AQ$2281,$AS$2270:$AS$2281)&lt;-0.5,-0.5,0)),0)</f>
        <v/>
      </c>
      <c r="AU2287">
        <f>IFERROR(IF(SLOPE($AR$2270:$AR$2281,$AS$2270:$AS$2281)&lt;0,MAX(-3,-ABS(SLOPE($AR$2270:$AR$2281,$AS$2270:$AS$2281))),IF(SLOPE($AR$2270:$AR$2281,$AS$2270:$AS$2281)&gt;0.5,0.5,0)),0)</f>
        <v/>
      </c>
      <c r="AV2287">
        <f>($AQ$2282+(AT2287*(AS2287-1)))</f>
        <v/>
      </c>
      <c r="AW2287">
        <f>($AR$2282+(AU2287*(AS2287-1)))</f>
        <v/>
      </c>
      <c r="AX2287">
        <f>IF(AT2287&gt;0,AV2287+AT2287,AV2287)</f>
        <v/>
      </c>
      <c r="AY2287">
        <f>IF(AU2287&lt;0,AW2287+AU2287,AW2287)</f>
        <v/>
      </c>
      <c r="BA2287" s="14">
        <f>IFERROR(AX2287-AQ2287,"")</f>
        <v/>
      </c>
      <c r="BB2287" s="14">
        <f>IFERROR(AY2287-AR2287,"")</f>
        <v/>
      </c>
      <c r="BD2287">
        <f>AH2287</f>
        <v/>
      </c>
      <c r="BE2287">
        <f>AI2287</f>
        <v/>
      </c>
      <c r="BF2287">
        <f>AJ2287</f>
        <v/>
      </c>
      <c r="BG2287" s="14">
        <f>L2287</f>
        <v/>
      </c>
      <c r="BH2287" s="14">
        <f>IF(X2287="","",X2287)</f>
        <v/>
      </c>
      <c r="BI2287" s="14">
        <f>IF(Y2287="","",Y2287)</f>
        <v/>
      </c>
      <c r="BJ2287">
        <f>Z2287</f>
        <v/>
      </c>
      <c r="BK2287">
        <f>AA2287</f>
        <v/>
      </c>
      <c r="BL2287">
        <f>IFERROR(AX2287,"")</f>
        <v/>
      </c>
      <c r="BM2287">
        <f>IFERROR(AY2287,"")</f>
        <v/>
      </c>
    </row>
    <row r="2288" ht="14.25" customHeight="1">
      <c r="A2288">
        <f>ALGLIB_SSA_XAUUSD!AA2288</f>
        <v/>
      </c>
      <c r="B2288">
        <f>IF($A2288="","",INDEX(ALGLIB_SSA_XAUUSD!$B$2:$B$2401,MATCH($A2288,ALGLIB_SSA_XAUUSD!$A$2:$A$2401,1)))</f>
        <v/>
      </c>
      <c r="C2288">
        <f>IF($A2288="","",INDEX(ALGLIB_SSA_XAUUSD!$C$2:$C$2401,MATCH($A2288,ALGLIB_SSA_XAUUSD!$A$2:$A$2401,1)))</f>
        <v/>
      </c>
      <c r="D2288" s="14">
        <f>IF($A2288="","",INT((ROW()-2)/12)+1)</f>
        <v/>
      </c>
      <c r="E2288" s="14">
        <f>IF(AND(E2294&lt;&gt;"",D2294=D2282+1),E2282+(E2294-E2282)*6/12,"")</f>
        <v/>
      </c>
      <c r="F2288" s="14">
        <f>IF(AND(F2294&lt;&gt;"",D2294=D2282+1),F2282+(F2294-F2282)*6/12,"")</f>
        <v/>
      </c>
      <c r="G2288" s="14">
        <f>IF(AND(G2294&lt;&gt;"",D2294=D2282+1),G2282+(G2294-G2282)*6/12,"")</f>
        <v/>
      </c>
      <c r="H2288" s="14">
        <f>IF(AND(H2294&lt;&gt;"",D2294=D2282+1),H2282+(H2294-H2282)*6/12,"")</f>
        <v/>
      </c>
      <c r="I2288" s="14">
        <f>IF(AND(L2294&lt;&gt;"",D2294=D2282+1),I2282+(I2294-I2282)*6/12,"")</f>
        <v/>
      </c>
      <c r="J2288">
        <f>_xlfn.XLOOKUP($A2288,ALGLIB_SSA_XAUUSD!$AA$2:$AA$2401,ALGLIB_SSA_XAUUSD!$P$2:$P$2401,"",0)</f>
        <v/>
      </c>
      <c r="K2288">
        <f>_xlfn.XLOOKUP($A2288,ALGLIB_SSA_XAUUSD!$AA$2:$AA$2401,ALGLIB_SSA_XAUUSD!$Q$2:$Q$2401,"",0)</f>
        <v/>
      </c>
      <c r="L2288">
        <f>_xlfn.XLOOKUP($A2288,ALGLIB_SSA_XAUUSD!$AA$2:$AA$2401,ALGLIB_SSA_XAUUSD!$R$2:$R$2401,"",0)</f>
        <v/>
      </c>
      <c r="M2288">
        <f>_xlfn.XLOOKUP($A2288,ALGLIB_SSA_XAUUSD!$AA$2:$AA$2401,ALGLIB_SSA_XAUUSD!$S$2:$S$2401,"",0)</f>
        <v/>
      </c>
      <c r="N2288">
        <f>_xlfn.XLOOKUP($A2288,ALGLIB_SSA_XAUUSD!$AA$2:$AA$2401,ALGLIB_SSA_XAUUSD!$T$2:$T$2401,"",0)</f>
        <v/>
      </c>
      <c r="O2288">
        <f>_xlfn.XLOOKUP($A2288,ALGLIB_SSA_XAUUSD!$AA$2:$AA$2401,ALGLIB_SSA_XAUUSD!$U$2:$U$2401,"",0)</f>
        <v/>
      </c>
      <c r="P2288">
        <f>_xlfn.XLOOKUP($A2288,ALGLIB_SSA_XAUUSD!$AA$2:$AA$2401,ALGLIB_SSA_XAUUSD!$V$2:$V$2401,"",0)</f>
        <v/>
      </c>
      <c r="S2288">
        <f>A2288</f>
        <v/>
      </c>
      <c r="T2288">
        <f>J2288</f>
        <v/>
      </c>
      <c r="U2288">
        <f>K2288</f>
        <v/>
      </c>
      <c r="V2288" s="14">
        <f>IF($A2288="","",MOD(ROW()-2,12)+1)</f>
        <v/>
      </c>
      <c r="W2288">
        <f>L2288</f>
        <v/>
      </c>
      <c r="X2288" s="14">
        <f>IF(F2288="","",F2288)</f>
        <v/>
      </c>
      <c r="Y2288" s="14">
        <f>IF(G2288="","",G2288)</f>
        <v/>
      </c>
      <c r="Z2288">
        <f>M2288</f>
        <v/>
      </c>
      <c r="AA2288">
        <f>N2288</f>
        <v/>
      </c>
      <c r="AB2288" s="14">
        <f>IF(H2288="","",H2288)</f>
        <v/>
      </c>
      <c r="AC2288">
        <f>O2288</f>
        <v/>
      </c>
      <c r="AD2288" s="14">
        <f>IF(I2288="","",I2288)</f>
        <v/>
      </c>
      <c r="AE2288">
        <f>P2288</f>
        <v/>
      </c>
      <c r="AH2288">
        <f>IF(S2288&lt;&gt;"",S2288,AH2287+900)</f>
        <v/>
      </c>
      <c r="AI2288">
        <f>IF(T2288&lt;&gt;"",T2288,AI2287)</f>
        <v/>
      </c>
      <c r="AJ2288">
        <f>IF(U2288&lt;&gt;"",U2288,AJ2287)</f>
        <v/>
      </c>
      <c r="AK2288">
        <f>IF(W2288&lt;&gt;"",W2288,"")</f>
        <v/>
      </c>
      <c r="AL2288" s="14">
        <f>IF(X2288&lt;&gt;"",X2288,"")</f>
        <v/>
      </c>
      <c r="AM2288" s="14">
        <f>IF(Y2288&lt;&gt;"",Y2288,"")</f>
        <v/>
      </c>
      <c r="AN2288" s="14">
        <f>IF(OR(AL2288="",AM2288=""),"",AL2288-AM2288)</f>
        <v/>
      </c>
      <c r="AO2288">
        <f>IF(AN2288="","",IF(AN2288&gt;0,"Bullish","Bearish"))</f>
        <v/>
      </c>
      <c r="AP2288">
        <f>IF(AO2288="",AP2287,AO2288)</f>
        <v/>
      </c>
      <c r="AQ2288" s="14">
        <f>IF(AB2288&lt;&gt;"",AB2288,"")</f>
        <v/>
      </c>
      <c r="AR2288" s="14">
        <f>IF(AD2288&lt;&gt;"",AD2288,"")</f>
        <v/>
      </c>
      <c r="AS2288">
        <f>IF(AS2287+1=13,1,AS2287+1)</f>
        <v/>
      </c>
      <c r="AT2288">
        <f>IFERROR(IF(SLOPE($AQ$2270:$AQ$2281,$AS$2270:$AS$2281)&gt;0,MIN(3,ABS(SLOPE($AQ$2270:$AQ$2281,$AS$2270:$AS$2281))),IF(SLOPE($AQ$2270:$AQ$2281,$AS$2270:$AS$2281)&lt;-0.5,-0.5,0)),0)</f>
        <v/>
      </c>
      <c r="AU2288">
        <f>IFERROR(IF(SLOPE($AR$2270:$AR$2281,$AS$2270:$AS$2281)&lt;0,MAX(-3,-ABS(SLOPE($AR$2270:$AR$2281,$AS$2270:$AS$2281))),IF(SLOPE($AR$2270:$AR$2281,$AS$2270:$AS$2281)&gt;0.5,0.5,0)),0)</f>
        <v/>
      </c>
      <c r="AV2288">
        <f>($AQ$2282+(AT2288*(AS2288-1)))</f>
        <v/>
      </c>
      <c r="AW2288">
        <f>($AR$2282+(AU2288*(AS2288-1)))</f>
        <v/>
      </c>
      <c r="AX2288">
        <f>IF(AT2288&gt;0,AV2288+AT2288,AV2288)</f>
        <v/>
      </c>
      <c r="AY2288">
        <f>IF(AU2288&lt;0,AW2288+AU2288,AW2288)</f>
        <v/>
      </c>
      <c r="BA2288" s="14">
        <f>IFERROR(AX2288-AQ2288,"")</f>
        <v/>
      </c>
      <c r="BB2288" s="14">
        <f>IFERROR(AY2288-AR2288,"")</f>
        <v/>
      </c>
      <c r="BD2288">
        <f>AH2288</f>
        <v/>
      </c>
      <c r="BE2288">
        <f>AI2288</f>
        <v/>
      </c>
      <c r="BF2288">
        <f>AJ2288</f>
        <v/>
      </c>
      <c r="BG2288" s="14">
        <f>L2288</f>
        <v/>
      </c>
      <c r="BH2288" s="14">
        <f>IF(X2288="","",X2288)</f>
        <v/>
      </c>
      <c r="BI2288" s="14">
        <f>IF(Y2288="","",Y2288)</f>
        <v/>
      </c>
      <c r="BJ2288">
        <f>Z2288</f>
        <v/>
      </c>
      <c r="BK2288">
        <f>AA2288</f>
        <v/>
      </c>
      <c r="BL2288">
        <f>IFERROR(AX2288,"")</f>
        <v/>
      </c>
      <c r="BM2288">
        <f>IFERROR(AY2288,"")</f>
        <v/>
      </c>
    </row>
    <row r="2289" ht="14.25" customHeight="1">
      <c r="A2289">
        <f>ALGLIB_SSA_XAUUSD!AA2289</f>
        <v/>
      </c>
      <c r="B2289">
        <f>IF($A2289="","",INDEX(ALGLIB_SSA_XAUUSD!$B$2:$B$2401,MATCH($A2289,ALGLIB_SSA_XAUUSD!$A$2:$A$2401,1)))</f>
        <v/>
      </c>
      <c r="C2289">
        <f>IF($A2289="","",INDEX(ALGLIB_SSA_XAUUSD!$C$2:$C$2401,MATCH($A2289,ALGLIB_SSA_XAUUSD!$A$2:$A$2401,1)))</f>
        <v/>
      </c>
      <c r="D2289" s="14">
        <f>IF($A2289="","",INT((ROW()-2)/12)+1)</f>
        <v/>
      </c>
      <c r="E2289" s="14">
        <f>IF(AND(E2294&lt;&gt;"",D2294=D2282+1),E2282+(E2294-E2282)*7/12,"")</f>
        <v/>
      </c>
      <c r="F2289" s="14">
        <f>IF(AND(F2294&lt;&gt;"",D2294=D2282+1),F2282+(F2294-F2282)*7/12,"")</f>
        <v/>
      </c>
      <c r="G2289" s="14">
        <f>IF(AND(G2294&lt;&gt;"",D2294=D2282+1),G2282+(G2294-G2282)*7/12,"")</f>
        <v/>
      </c>
      <c r="H2289" s="14">
        <f>IF(AND(H2294&lt;&gt;"",D2294=D2282+1),H2282+(H2294-H2282)*7/12,"")</f>
        <v/>
      </c>
      <c r="I2289" s="14">
        <f>IF(AND(L2294&lt;&gt;"",D2294=D2282+1),I2282+(I2294-I2282)*7/12,"")</f>
        <v/>
      </c>
      <c r="J2289">
        <f>_xlfn.XLOOKUP($A2289,ALGLIB_SSA_XAUUSD!$AA$2:$AA$2401,ALGLIB_SSA_XAUUSD!$P$2:$P$2401,"",0)</f>
        <v/>
      </c>
      <c r="K2289">
        <f>_xlfn.XLOOKUP($A2289,ALGLIB_SSA_XAUUSD!$AA$2:$AA$2401,ALGLIB_SSA_XAUUSD!$Q$2:$Q$2401,"",0)</f>
        <v/>
      </c>
      <c r="L2289">
        <f>_xlfn.XLOOKUP($A2289,ALGLIB_SSA_XAUUSD!$AA$2:$AA$2401,ALGLIB_SSA_XAUUSD!$R$2:$R$2401,"",0)</f>
        <v/>
      </c>
      <c r="M2289">
        <f>_xlfn.XLOOKUP($A2289,ALGLIB_SSA_XAUUSD!$AA$2:$AA$2401,ALGLIB_SSA_XAUUSD!$S$2:$S$2401,"",0)</f>
        <v/>
      </c>
      <c r="N2289">
        <f>_xlfn.XLOOKUP($A2289,ALGLIB_SSA_XAUUSD!$AA$2:$AA$2401,ALGLIB_SSA_XAUUSD!$T$2:$T$2401,"",0)</f>
        <v/>
      </c>
      <c r="O2289">
        <f>_xlfn.XLOOKUP($A2289,ALGLIB_SSA_XAUUSD!$AA$2:$AA$2401,ALGLIB_SSA_XAUUSD!$U$2:$U$2401,"",0)</f>
        <v/>
      </c>
      <c r="P2289">
        <f>_xlfn.XLOOKUP($A2289,ALGLIB_SSA_XAUUSD!$AA$2:$AA$2401,ALGLIB_SSA_XAUUSD!$V$2:$V$2401,"",0)</f>
        <v/>
      </c>
      <c r="S2289">
        <f>A2289</f>
        <v/>
      </c>
      <c r="T2289">
        <f>J2289</f>
        <v/>
      </c>
      <c r="U2289">
        <f>K2289</f>
        <v/>
      </c>
      <c r="V2289" s="14">
        <f>IF($A2289="","",MOD(ROW()-2,12)+1)</f>
        <v/>
      </c>
      <c r="W2289">
        <f>L2289</f>
        <v/>
      </c>
      <c r="X2289" s="14">
        <f>IF(F2289="","",F2289)</f>
        <v/>
      </c>
      <c r="Y2289" s="14">
        <f>IF(G2289="","",G2289)</f>
        <v/>
      </c>
      <c r="Z2289">
        <f>M2289</f>
        <v/>
      </c>
      <c r="AA2289">
        <f>N2289</f>
        <v/>
      </c>
      <c r="AB2289" s="14">
        <f>IF(H2289="","",H2289)</f>
        <v/>
      </c>
      <c r="AC2289">
        <f>O2289</f>
        <v/>
      </c>
      <c r="AD2289" s="14">
        <f>IF(I2289="","",I2289)</f>
        <v/>
      </c>
      <c r="AE2289">
        <f>P2289</f>
        <v/>
      </c>
      <c r="AH2289">
        <f>IF(S2289&lt;&gt;"",S2289,AH2288+900)</f>
        <v/>
      </c>
      <c r="AI2289">
        <f>IF(T2289&lt;&gt;"",T2289,AI2288)</f>
        <v/>
      </c>
      <c r="AJ2289">
        <f>IF(U2289&lt;&gt;"",U2289,AJ2288)</f>
        <v/>
      </c>
      <c r="AK2289">
        <f>IF(W2289&lt;&gt;"",W2289,"")</f>
        <v/>
      </c>
      <c r="AL2289" s="14">
        <f>IF(X2289&lt;&gt;"",X2289,"")</f>
        <v/>
      </c>
      <c r="AM2289" s="14">
        <f>IF(Y2289&lt;&gt;"",Y2289,"")</f>
        <v/>
      </c>
      <c r="AN2289" s="14">
        <f>IF(OR(AL2289="",AM2289=""),"",AL2289-AM2289)</f>
        <v/>
      </c>
      <c r="AO2289">
        <f>IF(AN2289="","",IF(AN2289&gt;0,"Bullish","Bearish"))</f>
        <v/>
      </c>
      <c r="AP2289">
        <f>IF(AO2289="",AP2288,AO2289)</f>
        <v/>
      </c>
      <c r="AQ2289" s="14">
        <f>IF(AB2289&lt;&gt;"",AB2289,"")</f>
        <v/>
      </c>
      <c r="AR2289" s="14">
        <f>IF(AD2289&lt;&gt;"",AD2289,"")</f>
        <v/>
      </c>
      <c r="AS2289">
        <f>IF(AS2288+1=13,1,AS2288+1)</f>
        <v/>
      </c>
      <c r="AT2289">
        <f>IFERROR(IF(SLOPE($AQ$2270:$AQ$2281,$AS$2270:$AS$2281)&gt;0,MIN(3,ABS(SLOPE($AQ$2270:$AQ$2281,$AS$2270:$AS$2281))),IF(SLOPE($AQ$2270:$AQ$2281,$AS$2270:$AS$2281)&lt;-0.5,-0.5,0)),0)</f>
        <v/>
      </c>
      <c r="AU2289">
        <f>IFERROR(IF(SLOPE($AR$2270:$AR$2281,$AS$2270:$AS$2281)&lt;0,MAX(-3,-ABS(SLOPE($AR$2270:$AR$2281,$AS$2270:$AS$2281))),IF(SLOPE($AR$2270:$AR$2281,$AS$2270:$AS$2281)&gt;0.5,0.5,0)),0)</f>
        <v/>
      </c>
      <c r="AV2289">
        <f>($AQ$2282+(AT2289*(AS2289-1)))</f>
        <v/>
      </c>
      <c r="AW2289">
        <f>($AR$2282+(AU2289*(AS2289-1)))</f>
        <v/>
      </c>
      <c r="AX2289">
        <f>IF(AT2289&gt;0,AV2289+AT2289,AV2289)</f>
        <v/>
      </c>
      <c r="AY2289">
        <f>IF(AU2289&lt;0,AW2289+AU2289,AW2289)</f>
        <v/>
      </c>
      <c r="BA2289" s="14">
        <f>IFERROR(AX2289-AQ2289,"")</f>
        <v/>
      </c>
      <c r="BB2289" s="14">
        <f>IFERROR(AY2289-AR2289,"")</f>
        <v/>
      </c>
      <c r="BD2289">
        <f>AH2289</f>
        <v/>
      </c>
      <c r="BE2289">
        <f>AI2289</f>
        <v/>
      </c>
      <c r="BF2289">
        <f>AJ2289</f>
        <v/>
      </c>
      <c r="BG2289" s="14">
        <f>L2289</f>
        <v/>
      </c>
      <c r="BH2289" s="14">
        <f>IF(X2289="","",X2289)</f>
        <v/>
      </c>
      <c r="BI2289" s="14">
        <f>IF(Y2289="","",Y2289)</f>
        <v/>
      </c>
      <c r="BJ2289">
        <f>Z2289</f>
        <v/>
      </c>
      <c r="BK2289">
        <f>AA2289</f>
        <v/>
      </c>
      <c r="BL2289">
        <f>IFERROR(AX2289,"")</f>
        <v/>
      </c>
      <c r="BM2289">
        <f>IFERROR(AY2289,"")</f>
        <v/>
      </c>
    </row>
    <row r="2290" ht="14.25" customHeight="1">
      <c r="A2290">
        <f>ALGLIB_SSA_XAUUSD!AA2290</f>
        <v/>
      </c>
      <c r="B2290">
        <f>IF($A2290="","",INDEX(ALGLIB_SSA_XAUUSD!$B$2:$B$2401,MATCH($A2290,ALGLIB_SSA_XAUUSD!$A$2:$A$2401,1)))</f>
        <v/>
      </c>
      <c r="C2290">
        <f>IF($A2290="","",INDEX(ALGLIB_SSA_XAUUSD!$C$2:$C$2401,MATCH($A2290,ALGLIB_SSA_XAUUSD!$A$2:$A$2401,1)))</f>
        <v/>
      </c>
      <c r="D2290" s="14">
        <f>IF($A2290="","",INT((ROW()-2)/12)+1)</f>
        <v/>
      </c>
      <c r="E2290" s="14">
        <f>IF(AND(E2294&lt;&gt;"",D2294=D2282+1),E2282+(E2294-E2282)*8/12,"")</f>
        <v/>
      </c>
      <c r="F2290" s="14">
        <f>IF(AND(F2294&lt;&gt;"",D2294=D2282+1),F2282+(F2294-F2282)*8/12,"")</f>
        <v/>
      </c>
      <c r="G2290" s="14">
        <f>IF(AND(G2294&lt;&gt;"",D2294=D2282+1),G2282+(G2294-G2282)*8/12,"")</f>
        <v/>
      </c>
      <c r="H2290" s="14">
        <f>IF(AND(H2294&lt;&gt;"",D2294=D2282+1),H2282+(H2294-H2282)*8/12,"")</f>
        <v/>
      </c>
      <c r="I2290" s="14">
        <f>IF(AND(L2294&lt;&gt;"",D2294=D2282+1),I2282+(I2294-I2282)*8/12,"")</f>
        <v/>
      </c>
      <c r="J2290">
        <f>_xlfn.XLOOKUP($A2290,ALGLIB_SSA_XAUUSD!$AA$2:$AA$2401,ALGLIB_SSA_XAUUSD!$P$2:$P$2401,"",0)</f>
        <v/>
      </c>
      <c r="K2290">
        <f>_xlfn.XLOOKUP($A2290,ALGLIB_SSA_XAUUSD!$AA$2:$AA$2401,ALGLIB_SSA_XAUUSD!$Q$2:$Q$2401,"",0)</f>
        <v/>
      </c>
      <c r="L2290">
        <f>_xlfn.XLOOKUP($A2290,ALGLIB_SSA_XAUUSD!$AA$2:$AA$2401,ALGLIB_SSA_XAUUSD!$R$2:$R$2401,"",0)</f>
        <v/>
      </c>
      <c r="M2290">
        <f>_xlfn.XLOOKUP($A2290,ALGLIB_SSA_XAUUSD!$AA$2:$AA$2401,ALGLIB_SSA_XAUUSD!$S$2:$S$2401,"",0)</f>
        <v/>
      </c>
      <c r="N2290">
        <f>_xlfn.XLOOKUP($A2290,ALGLIB_SSA_XAUUSD!$AA$2:$AA$2401,ALGLIB_SSA_XAUUSD!$T$2:$T$2401,"",0)</f>
        <v/>
      </c>
      <c r="O2290">
        <f>_xlfn.XLOOKUP($A2290,ALGLIB_SSA_XAUUSD!$AA$2:$AA$2401,ALGLIB_SSA_XAUUSD!$U$2:$U$2401,"",0)</f>
        <v/>
      </c>
      <c r="P2290">
        <f>_xlfn.XLOOKUP($A2290,ALGLIB_SSA_XAUUSD!$AA$2:$AA$2401,ALGLIB_SSA_XAUUSD!$V$2:$V$2401,"",0)</f>
        <v/>
      </c>
      <c r="S2290">
        <f>A2290</f>
        <v/>
      </c>
      <c r="T2290">
        <f>J2290</f>
        <v/>
      </c>
      <c r="U2290">
        <f>K2290</f>
        <v/>
      </c>
      <c r="V2290" s="14">
        <f>IF($A2290="","",MOD(ROW()-2,12)+1)</f>
        <v/>
      </c>
      <c r="W2290">
        <f>L2290</f>
        <v/>
      </c>
      <c r="X2290" s="14">
        <f>IF(F2290="","",F2290)</f>
        <v/>
      </c>
      <c r="Y2290" s="14">
        <f>IF(G2290="","",G2290)</f>
        <v/>
      </c>
      <c r="Z2290">
        <f>M2290</f>
        <v/>
      </c>
      <c r="AA2290">
        <f>N2290</f>
        <v/>
      </c>
      <c r="AB2290" s="14">
        <f>IF(H2290="","",H2290)</f>
        <v/>
      </c>
      <c r="AC2290">
        <f>O2290</f>
        <v/>
      </c>
      <c r="AD2290" s="14">
        <f>IF(I2290="","",I2290)</f>
        <v/>
      </c>
      <c r="AE2290">
        <f>P2290</f>
        <v/>
      </c>
      <c r="AH2290">
        <f>IF(S2290&lt;&gt;"",S2290,AH2289+900)</f>
        <v/>
      </c>
      <c r="AI2290">
        <f>IF(T2290&lt;&gt;"",T2290,AI2289)</f>
        <v/>
      </c>
      <c r="AJ2290">
        <f>IF(U2290&lt;&gt;"",U2290,AJ2289)</f>
        <v/>
      </c>
      <c r="AK2290">
        <f>IF(W2290&lt;&gt;"",W2290,"")</f>
        <v/>
      </c>
      <c r="AL2290" s="14">
        <f>IF(X2290&lt;&gt;"",X2290,"")</f>
        <v/>
      </c>
      <c r="AM2290" s="14">
        <f>IF(Y2290&lt;&gt;"",Y2290,"")</f>
        <v/>
      </c>
      <c r="AN2290" s="14">
        <f>IF(OR(AL2290="",AM2290=""),"",AL2290-AM2290)</f>
        <v/>
      </c>
      <c r="AO2290">
        <f>IF(AN2290="","",IF(AN2290&gt;0,"Bullish","Bearish"))</f>
        <v/>
      </c>
      <c r="AP2290">
        <f>IF(AO2290="",AP2289,AO2290)</f>
        <v/>
      </c>
      <c r="AQ2290" s="14">
        <f>IF(AB2290&lt;&gt;"",AB2290,"")</f>
        <v/>
      </c>
      <c r="AR2290" s="14">
        <f>IF(AD2290&lt;&gt;"",AD2290,"")</f>
        <v/>
      </c>
      <c r="AS2290">
        <f>IF(AS2289+1=13,1,AS2289+1)</f>
        <v/>
      </c>
      <c r="AT2290">
        <f>IFERROR(IF(SLOPE($AQ$2270:$AQ$2281,$AS$2270:$AS$2281)&gt;0,MIN(3,ABS(SLOPE($AQ$2270:$AQ$2281,$AS$2270:$AS$2281))),IF(SLOPE($AQ$2270:$AQ$2281,$AS$2270:$AS$2281)&lt;-0.5,-0.5,0)),0)</f>
        <v/>
      </c>
      <c r="AU2290">
        <f>IFERROR(IF(SLOPE($AR$2270:$AR$2281,$AS$2270:$AS$2281)&lt;0,MAX(-3,-ABS(SLOPE($AR$2270:$AR$2281,$AS$2270:$AS$2281))),IF(SLOPE($AR$2270:$AR$2281,$AS$2270:$AS$2281)&gt;0.5,0.5,0)),0)</f>
        <v/>
      </c>
      <c r="AV2290">
        <f>($AQ$2282+(AT2290*(AS2290-1)))</f>
        <v/>
      </c>
      <c r="AW2290">
        <f>($AR$2282+(AU2290*(AS2290-1)))</f>
        <v/>
      </c>
      <c r="AX2290">
        <f>IF(AT2290&gt;0,AV2290+AT2290,AV2290)</f>
        <v/>
      </c>
      <c r="AY2290">
        <f>IF(AU2290&lt;0,AW2290+AU2290,AW2290)</f>
        <v/>
      </c>
      <c r="BA2290" s="14">
        <f>IFERROR(AX2290-AQ2290,"")</f>
        <v/>
      </c>
      <c r="BB2290" s="14">
        <f>IFERROR(AY2290-AR2290,"")</f>
        <v/>
      </c>
      <c r="BD2290">
        <f>AH2290</f>
        <v/>
      </c>
      <c r="BE2290">
        <f>AI2290</f>
        <v/>
      </c>
      <c r="BF2290">
        <f>AJ2290</f>
        <v/>
      </c>
      <c r="BG2290" s="14">
        <f>L2290</f>
        <v/>
      </c>
      <c r="BH2290" s="14">
        <f>IF(X2290="","",X2290)</f>
        <v/>
      </c>
      <c r="BI2290" s="14">
        <f>IF(Y2290="","",Y2290)</f>
        <v/>
      </c>
      <c r="BJ2290">
        <f>Z2290</f>
        <v/>
      </c>
      <c r="BK2290">
        <f>AA2290</f>
        <v/>
      </c>
      <c r="BL2290">
        <f>IFERROR(AX2290,"")</f>
        <v/>
      </c>
      <c r="BM2290">
        <f>IFERROR(AY2290,"")</f>
        <v/>
      </c>
    </row>
    <row r="2291" ht="14.25" customHeight="1">
      <c r="A2291">
        <f>ALGLIB_SSA_XAUUSD!AA2291</f>
        <v/>
      </c>
      <c r="B2291">
        <f>IF($A2291="","",INDEX(ALGLIB_SSA_XAUUSD!$B$2:$B$2401,MATCH($A2291,ALGLIB_SSA_XAUUSD!$A$2:$A$2401,1)))</f>
        <v/>
      </c>
      <c r="C2291">
        <f>IF($A2291="","",INDEX(ALGLIB_SSA_XAUUSD!$C$2:$C$2401,MATCH($A2291,ALGLIB_SSA_XAUUSD!$A$2:$A$2401,1)))</f>
        <v/>
      </c>
      <c r="D2291" s="14">
        <f>IF($A2291="","",INT((ROW()-2)/12)+1)</f>
        <v/>
      </c>
      <c r="E2291" s="14">
        <f>IF(AND(E2294&lt;&gt;"",D2294=D2282+1),E2282+(E2294-E2282)*9/12,"")</f>
        <v/>
      </c>
      <c r="F2291" s="14">
        <f>IF(AND(F2294&lt;&gt;"",D2294=D2282+1),F2282+(F2294-F2282)*9/12,"")</f>
        <v/>
      </c>
      <c r="G2291" s="14">
        <f>IF(AND(G2294&lt;&gt;"",D2294=D2282+1),G2282+(G2294-G2282)*9/12,"")</f>
        <v/>
      </c>
      <c r="H2291" s="14">
        <f>IF(AND(H2294&lt;&gt;"",D2294=D2282+1),H2282+(H2294-H2282)*9/12,"")</f>
        <v/>
      </c>
      <c r="I2291" s="14">
        <f>IF(AND(L2294&lt;&gt;"",D2294=D2282+1),I2282+(I2294-I2282)*9/12,"")</f>
        <v/>
      </c>
      <c r="J2291">
        <f>_xlfn.XLOOKUP($A2291,ALGLIB_SSA_XAUUSD!$AA$2:$AA$2401,ALGLIB_SSA_XAUUSD!$P$2:$P$2401,"",0)</f>
        <v/>
      </c>
      <c r="K2291">
        <f>_xlfn.XLOOKUP($A2291,ALGLIB_SSA_XAUUSD!$AA$2:$AA$2401,ALGLIB_SSA_XAUUSD!$Q$2:$Q$2401,"",0)</f>
        <v/>
      </c>
      <c r="L2291">
        <f>_xlfn.XLOOKUP($A2291,ALGLIB_SSA_XAUUSD!$AA$2:$AA$2401,ALGLIB_SSA_XAUUSD!$R$2:$R$2401,"",0)</f>
        <v/>
      </c>
      <c r="M2291">
        <f>_xlfn.XLOOKUP($A2291,ALGLIB_SSA_XAUUSD!$AA$2:$AA$2401,ALGLIB_SSA_XAUUSD!$S$2:$S$2401,"",0)</f>
        <v/>
      </c>
      <c r="N2291">
        <f>_xlfn.XLOOKUP($A2291,ALGLIB_SSA_XAUUSD!$AA$2:$AA$2401,ALGLIB_SSA_XAUUSD!$T$2:$T$2401,"",0)</f>
        <v/>
      </c>
      <c r="O2291">
        <f>_xlfn.XLOOKUP($A2291,ALGLIB_SSA_XAUUSD!$AA$2:$AA$2401,ALGLIB_SSA_XAUUSD!$U$2:$U$2401,"",0)</f>
        <v/>
      </c>
      <c r="P2291">
        <f>_xlfn.XLOOKUP($A2291,ALGLIB_SSA_XAUUSD!$AA$2:$AA$2401,ALGLIB_SSA_XAUUSD!$V$2:$V$2401,"",0)</f>
        <v/>
      </c>
      <c r="S2291">
        <f>A2291</f>
        <v/>
      </c>
      <c r="T2291">
        <f>J2291</f>
        <v/>
      </c>
      <c r="U2291">
        <f>K2291</f>
        <v/>
      </c>
      <c r="V2291" s="14">
        <f>IF($A2291="","",MOD(ROW()-2,12)+1)</f>
        <v/>
      </c>
      <c r="W2291">
        <f>L2291</f>
        <v/>
      </c>
      <c r="X2291" s="14">
        <f>IF(F2291="","",F2291)</f>
        <v/>
      </c>
      <c r="Y2291" s="14">
        <f>IF(G2291="","",G2291)</f>
        <v/>
      </c>
      <c r="Z2291">
        <f>M2291</f>
        <v/>
      </c>
      <c r="AA2291">
        <f>N2291</f>
        <v/>
      </c>
      <c r="AB2291" s="14">
        <f>IF(H2291="","",H2291)</f>
        <v/>
      </c>
      <c r="AC2291">
        <f>O2291</f>
        <v/>
      </c>
      <c r="AD2291" s="14">
        <f>IF(I2291="","",I2291)</f>
        <v/>
      </c>
      <c r="AE2291">
        <f>P2291</f>
        <v/>
      </c>
      <c r="AH2291">
        <f>IF(S2291&lt;&gt;"",S2291,AH2290+900)</f>
        <v/>
      </c>
      <c r="AI2291">
        <f>IF(T2291&lt;&gt;"",T2291,AI2290)</f>
        <v/>
      </c>
      <c r="AJ2291">
        <f>IF(U2291&lt;&gt;"",U2291,AJ2290)</f>
        <v/>
      </c>
      <c r="AK2291">
        <f>IF(W2291&lt;&gt;"",W2291,"")</f>
        <v/>
      </c>
      <c r="AL2291" s="14">
        <f>IF(X2291&lt;&gt;"",X2291,"")</f>
        <v/>
      </c>
      <c r="AM2291" s="14">
        <f>IF(Y2291&lt;&gt;"",Y2291,"")</f>
        <v/>
      </c>
      <c r="AN2291" s="14">
        <f>IF(OR(AL2291="",AM2291=""),"",AL2291-AM2291)</f>
        <v/>
      </c>
      <c r="AO2291">
        <f>IF(AN2291="","",IF(AN2291&gt;0,"Bullish","Bearish"))</f>
        <v/>
      </c>
      <c r="AP2291">
        <f>IF(AO2291="",AP2290,AO2291)</f>
        <v/>
      </c>
      <c r="AQ2291" s="14">
        <f>IF(AB2291&lt;&gt;"",AB2291,"")</f>
        <v/>
      </c>
      <c r="AR2291" s="14">
        <f>IF(AD2291&lt;&gt;"",AD2291,"")</f>
        <v/>
      </c>
      <c r="AS2291">
        <f>IF(AS2290+1=13,1,AS2290+1)</f>
        <v/>
      </c>
      <c r="AT2291">
        <f>IFERROR(IF(SLOPE($AQ$2270:$AQ$2281,$AS$2270:$AS$2281)&gt;0,MIN(3,ABS(SLOPE($AQ$2270:$AQ$2281,$AS$2270:$AS$2281))),IF(SLOPE($AQ$2270:$AQ$2281,$AS$2270:$AS$2281)&lt;-0.5,-0.5,0)),0)</f>
        <v/>
      </c>
      <c r="AU2291">
        <f>IFERROR(IF(SLOPE($AR$2270:$AR$2281,$AS$2270:$AS$2281)&lt;0,MAX(-3,-ABS(SLOPE($AR$2270:$AR$2281,$AS$2270:$AS$2281))),IF(SLOPE($AR$2270:$AR$2281,$AS$2270:$AS$2281)&gt;0.5,0.5,0)),0)</f>
        <v/>
      </c>
      <c r="AV2291">
        <f>($AQ$2282+(AT2291*(AS2291-1)))</f>
        <v/>
      </c>
      <c r="AW2291">
        <f>($AR$2282+(AU2291*(AS2291-1)))</f>
        <v/>
      </c>
      <c r="AX2291">
        <f>IF(AT2291&gt;0,AV2291+AT2291,AV2291)</f>
        <v/>
      </c>
      <c r="AY2291">
        <f>IF(AU2291&lt;0,AW2291+AU2291,AW2291)</f>
        <v/>
      </c>
      <c r="BA2291" s="14">
        <f>IFERROR(AX2291-AQ2291,"")</f>
        <v/>
      </c>
      <c r="BB2291" s="14">
        <f>IFERROR(AY2291-AR2291,"")</f>
        <v/>
      </c>
      <c r="BD2291">
        <f>AH2291</f>
        <v/>
      </c>
      <c r="BE2291">
        <f>AI2291</f>
        <v/>
      </c>
      <c r="BF2291">
        <f>AJ2291</f>
        <v/>
      </c>
      <c r="BG2291" s="14">
        <f>L2291</f>
        <v/>
      </c>
      <c r="BH2291" s="14">
        <f>IF(X2291="","",X2291)</f>
        <v/>
      </c>
      <c r="BI2291" s="14">
        <f>IF(Y2291="","",Y2291)</f>
        <v/>
      </c>
      <c r="BJ2291">
        <f>Z2291</f>
        <v/>
      </c>
      <c r="BK2291">
        <f>AA2291</f>
        <v/>
      </c>
      <c r="BL2291">
        <f>IFERROR(AX2291,"")</f>
        <v/>
      </c>
      <c r="BM2291">
        <f>IFERROR(AY2291,"")</f>
        <v/>
      </c>
    </row>
    <row r="2292" ht="14.25" customHeight="1">
      <c r="A2292">
        <f>ALGLIB_SSA_XAUUSD!AA2292</f>
        <v/>
      </c>
      <c r="B2292">
        <f>IF($A2292="","",INDEX(ALGLIB_SSA_XAUUSD!$B$2:$B$2401,MATCH($A2292,ALGLIB_SSA_XAUUSD!$A$2:$A$2401,1)))</f>
        <v/>
      </c>
      <c r="C2292">
        <f>IF($A2292="","",INDEX(ALGLIB_SSA_XAUUSD!$C$2:$C$2401,MATCH($A2292,ALGLIB_SSA_XAUUSD!$A$2:$A$2401,1)))</f>
        <v/>
      </c>
      <c r="D2292" s="14">
        <f>IF($A2292="","",INT((ROW()-2)/12)+1)</f>
        <v/>
      </c>
      <c r="E2292" s="14">
        <f>IF(AND(E2294&lt;&gt;"",D2294=D2282+1),E2282+(E2294-E2282)*10/12,"")</f>
        <v/>
      </c>
      <c r="F2292" s="14">
        <f>IF(AND(F2294&lt;&gt;"",D2294=D2282+1),F2282+(F2294-F2282)*10/12,"")</f>
        <v/>
      </c>
      <c r="G2292" s="14">
        <f>IF(AND(G2294&lt;&gt;"",D2294=D2282+1),G2282+(G2294-G2282)*10/12,"")</f>
        <v/>
      </c>
      <c r="H2292" s="14">
        <f>IF(AND(H2294&lt;&gt;"",D2294=D2282+1),H2282+(H2294-H2282)*10/12,"")</f>
        <v/>
      </c>
      <c r="I2292" s="14">
        <f>IF(AND(L2294&lt;&gt;"",D2294=D2282+1),I2282+(I2294-I2282)*10/12,"")</f>
        <v/>
      </c>
      <c r="J2292">
        <f>_xlfn.XLOOKUP($A2292,ALGLIB_SSA_XAUUSD!$AA$2:$AA$2401,ALGLIB_SSA_XAUUSD!$P$2:$P$2401,"",0)</f>
        <v/>
      </c>
      <c r="K2292">
        <f>_xlfn.XLOOKUP($A2292,ALGLIB_SSA_XAUUSD!$AA$2:$AA$2401,ALGLIB_SSA_XAUUSD!$Q$2:$Q$2401,"",0)</f>
        <v/>
      </c>
      <c r="L2292">
        <f>_xlfn.XLOOKUP($A2292,ALGLIB_SSA_XAUUSD!$AA$2:$AA$2401,ALGLIB_SSA_XAUUSD!$R$2:$R$2401,"",0)</f>
        <v/>
      </c>
      <c r="M2292">
        <f>_xlfn.XLOOKUP($A2292,ALGLIB_SSA_XAUUSD!$AA$2:$AA$2401,ALGLIB_SSA_XAUUSD!$S$2:$S$2401,"",0)</f>
        <v/>
      </c>
      <c r="N2292">
        <f>_xlfn.XLOOKUP($A2292,ALGLIB_SSA_XAUUSD!$AA$2:$AA$2401,ALGLIB_SSA_XAUUSD!$T$2:$T$2401,"",0)</f>
        <v/>
      </c>
      <c r="O2292">
        <f>_xlfn.XLOOKUP($A2292,ALGLIB_SSA_XAUUSD!$AA$2:$AA$2401,ALGLIB_SSA_XAUUSD!$U$2:$U$2401,"",0)</f>
        <v/>
      </c>
      <c r="P2292">
        <f>_xlfn.XLOOKUP($A2292,ALGLIB_SSA_XAUUSD!$AA$2:$AA$2401,ALGLIB_SSA_XAUUSD!$V$2:$V$2401,"",0)</f>
        <v/>
      </c>
      <c r="S2292">
        <f>A2292</f>
        <v/>
      </c>
      <c r="T2292">
        <f>J2292</f>
        <v/>
      </c>
      <c r="U2292">
        <f>K2292</f>
        <v/>
      </c>
      <c r="V2292" s="14">
        <f>IF($A2292="","",MOD(ROW()-2,12)+1)</f>
        <v/>
      </c>
      <c r="W2292">
        <f>L2292</f>
        <v/>
      </c>
      <c r="X2292" s="14">
        <f>IF(F2292="","",F2292)</f>
        <v/>
      </c>
      <c r="Y2292" s="14">
        <f>IF(G2292="","",G2292)</f>
        <v/>
      </c>
      <c r="Z2292">
        <f>M2292</f>
        <v/>
      </c>
      <c r="AA2292">
        <f>N2292</f>
        <v/>
      </c>
      <c r="AB2292" s="14">
        <f>IF(H2292="","",H2292)</f>
        <v/>
      </c>
      <c r="AC2292">
        <f>O2292</f>
        <v/>
      </c>
      <c r="AD2292" s="14">
        <f>IF(I2292="","",I2292)</f>
        <v/>
      </c>
      <c r="AE2292">
        <f>P2292</f>
        <v/>
      </c>
      <c r="AH2292">
        <f>IF(S2292&lt;&gt;"",S2292,AH2291+900)</f>
        <v/>
      </c>
      <c r="AI2292">
        <f>IF(T2292&lt;&gt;"",T2292,AI2291)</f>
        <v/>
      </c>
      <c r="AJ2292">
        <f>IF(U2292&lt;&gt;"",U2292,AJ2291)</f>
        <v/>
      </c>
      <c r="AK2292">
        <f>IF(W2292&lt;&gt;"",W2292,"")</f>
        <v/>
      </c>
      <c r="AL2292" s="14">
        <f>IF(X2292&lt;&gt;"",X2292,"")</f>
        <v/>
      </c>
      <c r="AM2292" s="14">
        <f>IF(Y2292&lt;&gt;"",Y2292,"")</f>
        <v/>
      </c>
      <c r="AN2292" s="14">
        <f>IF(OR(AL2292="",AM2292=""),"",AL2292-AM2292)</f>
        <v/>
      </c>
      <c r="AO2292">
        <f>IF(AN2292="","",IF(AN2292&gt;0,"Bullish","Bearish"))</f>
        <v/>
      </c>
      <c r="AP2292">
        <f>IF(AO2292="",AP2291,AO2292)</f>
        <v/>
      </c>
      <c r="AQ2292" s="14">
        <f>IF(AB2292&lt;&gt;"",AB2292,"")</f>
        <v/>
      </c>
      <c r="AR2292" s="14">
        <f>IF(AD2292&lt;&gt;"",AD2292,"")</f>
        <v/>
      </c>
      <c r="AS2292">
        <f>IF(AS2291+1=13,1,AS2291+1)</f>
        <v/>
      </c>
      <c r="AT2292">
        <f>IFERROR(IF(SLOPE($AQ$2270:$AQ$2281,$AS$2270:$AS$2281)&gt;0,MIN(3,ABS(SLOPE($AQ$2270:$AQ$2281,$AS$2270:$AS$2281))),IF(SLOPE($AQ$2270:$AQ$2281,$AS$2270:$AS$2281)&lt;-0.5,-0.5,0)),0)</f>
        <v/>
      </c>
      <c r="AU2292">
        <f>IFERROR(IF(SLOPE($AR$2270:$AR$2281,$AS$2270:$AS$2281)&lt;0,MAX(-3,-ABS(SLOPE($AR$2270:$AR$2281,$AS$2270:$AS$2281))),IF(SLOPE($AR$2270:$AR$2281,$AS$2270:$AS$2281)&gt;0.5,0.5,0)),0)</f>
        <v/>
      </c>
      <c r="AV2292">
        <f>($AQ$2282+(AT2292*(AS2292-1)))</f>
        <v/>
      </c>
      <c r="AW2292">
        <f>($AR$2282+(AU2292*(AS2292-1)))</f>
        <v/>
      </c>
      <c r="AX2292">
        <f>IF(AT2292&gt;0,AV2292+AT2292,AV2292)</f>
        <v/>
      </c>
      <c r="AY2292">
        <f>IF(AU2292&lt;0,AW2292+AU2292,AW2292)</f>
        <v/>
      </c>
      <c r="BA2292" s="14">
        <f>IFERROR(AX2292-AQ2292,"")</f>
        <v/>
      </c>
      <c r="BB2292" s="14">
        <f>IFERROR(AY2292-AR2292,"")</f>
        <v/>
      </c>
      <c r="BD2292">
        <f>AH2292</f>
        <v/>
      </c>
      <c r="BE2292">
        <f>AI2292</f>
        <v/>
      </c>
      <c r="BF2292">
        <f>AJ2292</f>
        <v/>
      </c>
      <c r="BG2292" s="14">
        <f>L2292</f>
        <v/>
      </c>
      <c r="BH2292" s="14">
        <f>IF(X2292="","",X2292)</f>
        <v/>
      </c>
      <c r="BI2292" s="14">
        <f>IF(Y2292="","",Y2292)</f>
        <v/>
      </c>
      <c r="BJ2292">
        <f>Z2292</f>
        <v/>
      </c>
      <c r="BK2292">
        <f>AA2292</f>
        <v/>
      </c>
      <c r="BL2292">
        <f>IFERROR(AX2292,"")</f>
        <v/>
      </c>
      <c r="BM2292">
        <f>IFERROR(AY2292,"")</f>
        <v/>
      </c>
    </row>
    <row r="2293" ht="14.25" customHeight="1">
      <c r="A2293">
        <f>ALGLIB_SSA_XAUUSD!AA2293</f>
        <v/>
      </c>
      <c r="B2293">
        <f>IF($A2293="","",INDEX(ALGLIB_SSA_XAUUSD!$B$2:$B$2401,MATCH($A2293,ALGLIB_SSA_XAUUSD!$A$2:$A$2401,1)))</f>
        <v/>
      </c>
      <c r="C2293">
        <f>IF($A2293="","",INDEX(ALGLIB_SSA_XAUUSD!$C$2:$C$2401,MATCH($A2293,ALGLIB_SSA_XAUUSD!$A$2:$A$2401,1)))</f>
        <v/>
      </c>
      <c r="D2293" s="14">
        <f>IF($A2293="","",INT((ROW()-2)/12)+1)</f>
        <v/>
      </c>
      <c r="E2293" s="14">
        <f>IF(AND(E2294&lt;&gt;"",D2294=D2282+1),E2282+(E2294-E2282)*11/12,"")</f>
        <v/>
      </c>
      <c r="F2293" s="14">
        <f>IF(AND(F2294&lt;&gt;"",D2294=D2282+1),F2282+(F2294-F2282)*11/12,"")</f>
        <v/>
      </c>
      <c r="G2293" s="14">
        <f>IF(AND(G2294&lt;&gt;"",D2294=D2282+1),G2282+(G2294-G2282)*11/12,"")</f>
        <v/>
      </c>
      <c r="H2293" s="14">
        <f>IF(AND(H2294&lt;&gt;"",D2294=D2282+1),H2282+(H2294-H2282)*11/12,"")</f>
        <v/>
      </c>
      <c r="I2293" s="14">
        <f>IF(AND(L2294&lt;&gt;"",D2294=D2282+1),I2282+(I2294-I2282)*11/12,"")</f>
        <v/>
      </c>
      <c r="J2293">
        <f>_xlfn.XLOOKUP($A2293,ALGLIB_SSA_XAUUSD!$AA$2:$AA$2401,ALGLIB_SSA_XAUUSD!$P$2:$P$2401,"",0)</f>
        <v/>
      </c>
      <c r="K2293">
        <f>_xlfn.XLOOKUP($A2293,ALGLIB_SSA_XAUUSD!$AA$2:$AA$2401,ALGLIB_SSA_XAUUSD!$Q$2:$Q$2401,"",0)</f>
        <v/>
      </c>
      <c r="L2293">
        <f>_xlfn.XLOOKUP($A2293,ALGLIB_SSA_XAUUSD!$AA$2:$AA$2401,ALGLIB_SSA_XAUUSD!$R$2:$R$2401,"",0)</f>
        <v/>
      </c>
      <c r="M2293">
        <f>_xlfn.XLOOKUP($A2293,ALGLIB_SSA_XAUUSD!$AA$2:$AA$2401,ALGLIB_SSA_XAUUSD!$S$2:$S$2401,"",0)</f>
        <v/>
      </c>
      <c r="N2293">
        <f>_xlfn.XLOOKUP($A2293,ALGLIB_SSA_XAUUSD!$AA$2:$AA$2401,ALGLIB_SSA_XAUUSD!$T$2:$T$2401,"",0)</f>
        <v/>
      </c>
      <c r="O2293">
        <f>_xlfn.XLOOKUP($A2293,ALGLIB_SSA_XAUUSD!$AA$2:$AA$2401,ALGLIB_SSA_XAUUSD!$U$2:$U$2401,"",0)</f>
        <v/>
      </c>
      <c r="P2293">
        <f>_xlfn.XLOOKUP($A2293,ALGLIB_SSA_XAUUSD!$AA$2:$AA$2401,ALGLIB_SSA_XAUUSD!$V$2:$V$2401,"",0)</f>
        <v/>
      </c>
      <c r="S2293">
        <f>A2293</f>
        <v/>
      </c>
      <c r="T2293">
        <f>J2293</f>
        <v/>
      </c>
      <c r="U2293">
        <f>K2293</f>
        <v/>
      </c>
      <c r="V2293" s="14">
        <f>IF($A2293="","",MOD(ROW()-2,12)+1)</f>
        <v/>
      </c>
      <c r="W2293">
        <f>L2293</f>
        <v/>
      </c>
      <c r="X2293" s="14">
        <f>IF(F2293="","",F2293)</f>
        <v/>
      </c>
      <c r="Y2293" s="14">
        <f>IF(G2293="","",G2293)</f>
        <v/>
      </c>
      <c r="Z2293">
        <f>M2293</f>
        <v/>
      </c>
      <c r="AA2293">
        <f>N2293</f>
        <v/>
      </c>
      <c r="AB2293" s="14">
        <f>IF(H2293="","",H2293)</f>
        <v/>
      </c>
      <c r="AC2293">
        <f>O2293</f>
        <v/>
      </c>
      <c r="AD2293" s="14">
        <f>IF(I2293="","",I2293)</f>
        <v/>
      </c>
      <c r="AE2293">
        <f>P2293</f>
        <v/>
      </c>
      <c r="AH2293">
        <f>IF(S2293&lt;&gt;"",S2293,AH2292+900)</f>
        <v/>
      </c>
      <c r="AI2293">
        <f>IF(T2293&lt;&gt;"",T2293,AI2292)</f>
        <v/>
      </c>
      <c r="AJ2293">
        <f>IF(U2293&lt;&gt;"",U2293,AJ2292)</f>
        <v/>
      </c>
      <c r="AK2293">
        <f>IF(W2293&lt;&gt;"",W2293,"")</f>
        <v/>
      </c>
      <c r="AL2293" s="14">
        <f>IF(X2293&lt;&gt;"",X2293,"")</f>
        <v/>
      </c>
      <c r="AM2293" s="14">
        <f>IF(Y2293&lt;&gt;"",Y2293,"")</f>
        <v/>
      </c>
      <c r="AN2293" s="14">
        <f>IF(OR(AL2293="",AM2293=""),"",AL2293-AM2293)</f>
        <v/>
      </c>
      <c r="AO2293">
        <f>IF(AN2293="","",IF(AN2293&gt;0,"Bullish","Bearish"))</f>
        <v/>
      </c>
      <c r="AP2293">
        <f>IF(AO2293="",AP2292,AO2293)</f>
        <v/>
      </c>
      <c r="AQ2293" s="14">
        <f>IF(AB2293&lt;&gt;"",AB2293,"")</f>
        <v/>
      </c>
      <c r="AR2293" s="14">
        <f>IF(AD2293&lt;&gt;"",AD2293,"")</f>
        <v/>
      </c>
      <c r="AS2293">
        <f>IF(AS2292+1=13,1,AS2292+1)</f>
        <v/>
      </c>
      <c r="AT2293">
        <f>IFERROR(IF(SLOPE($AQ$2270:$AQ$2281,$AS$2270:$AS$2281)&gt;0,MIN(3,ABS(SLOPE($AQ$2270:$AQ$2281,$AS$2270:$AS$2281))),IF(SLOPE($AQ$2270:$AQ$2281,$AS$2270:$AS$2281)&lt;-0.5,-0.5,0)),0)</f>
        <v/>
      </c>
      <c r="AU2293">
        <f>IFERROR(IF(SLOPE($AR$2270:$AR$2281,$AS$2270:$AS$2281)&lt;0,MAX(-3,-ABS(SLOPE($AR$2270:$AR$2281,$AS$2270:$AS$2281))),IF(SLOPE($AR$2270:$AR$2281,$AS$2270:$AS$2281)&gt;0.5,0.5,0)),0)</f>
        <v/>
      </c>
      <c r="AV2293">
        <f>($AQ$2282+(AT2293*(AS2293-1)))</f>
        <v/>
      </c>
      <c r="AW2293">
        <f>($AR$2282+(AU2293*(AS2293-1)))</f>
        <v/>
      </c>
      <c r="AX2293">
        <f>IF(AT2293&gt;0,AV2293+AT2293,AV2293)</f>
        <v/>
      </c>
      <c r="AY2293">
        <f>IF(AU2293&lt;0,AW2293+AU2293,AW2293)</f>
        <v/>
      </c>
      <c r="BA2293" s="14">
        <f>IFERROR(AX2293-AQ2293,"")</f>
        <v/>
      </c>
      <c r="BB2293" s="14">
        <f>IFERROR(AY2293-AR2293,"")</f>
        <v/>
      </c>
      <c r="BD2293">
        <f>AH2293</f>
        <v/>
      </c>
      <c r="BE2293">
        <f>AI2293</f>
        <v/>
      </c>
      <c r="BF2293">
        <f>AJ2293</f>
        <v/>
      </c>
      <c r="BG2293" s="14">
        <f>L2293</f>
        <v/>
      </c>
      <c r="BH2293" s="14">
        <f>IF(X2293="","",X2293)</f>
        <v/>
      </c>
      <c r="BI2293" s="14">
        <f>IF(Y2293="","",Y2293)</f>
        <v/>
      </c>
      <c r="BJ2293">
        <f>Z2293</f>
        <v/>
      </c>
      <c r="BK2293">
        <f>AA2293</f>
        <v/>
      </c>
      <c r="BL2293">
        <f>IFERROR(AX2293,"")</f>
        <v/>
      </c>
      <c r="BM2293">
        <f>IFERROR(AY2293,"")</f>
        <v/>
      </c>
    </row>
    <row r="2294" ht="14.25" customHeight="1">
      <c r="A2294">
        <f>ALGLIB_SSA_XAUUSD!AA2294</f>
        <v/>
      </c>
      <c r="B2294">
        <f>IF($A2294="","",INDEX(ALGLIB_SSA_XAUUSD!$B$2:$B$2401,MATCH($A2294,ALGLIB_SSA_XAUUSD!$A$2:$A$2401,1)))</f>
        <v/>
      </c>
      <c r="C2294">
        <f>IF($A2294="","",INDEX(ALGLIB_SSA_XAUUSD!$C$2:$C$2401,MATCH($A2294,ALGLIB_SSA_XAUUSD!$A$2:$A$2401,1)))</f>
        <v/>
      </c>
      <c r="D2294" s="14">
        <f>IF($A2294="","",INT((ROW()-2)/12)+1)</f>
        <v/>
      </c>
      <c r="E2294" s="14">
        <f>IF($A2294="","",INDEX(ALGLIB_SSA_XAUUSD!$D$2:$D$2401,MATCH($A2294,ALGLIB_SSA_XAUUSD!$A$2:$A$2401,1)))</f>
        <v/>
      </c>
      <c r="F2294" s="14">
        <f>IF($A2294="","",INDEX(ALGLIB_SSA_XAUUSD!$E$2:$E$2401,MATCH($A2294,ALGLIB_SSA_XAUUSD!$A$2:$A$2401,1)))</f>
        <v/>
      </c>
      <c r="G2294" s="14">
        <f>IF($A2294="","",INDEX(ALGLIB_SSA_XAUUSD!$F$2:$F$2401,MATCH($A2294,ALGLIB_SSA_XAUUSD!$A$2:$A$2401,1)))</f>
        <v/>
      </c>
      <c r="H2294" s="14">
        <f>IF($A2294="","",INDEX(ALGLIB_SSA_XAUUSD!$G$2:$G$2401,MATCH($A2294,ALGLIB_SSA_XAUUSD!$A$2:$A$2401,1)))</f>
        <v/>
      </c>
      <c r="I2294" s="14">
        <f>IF($A2294="","",INDEX(ALGLIB_SSA_XAUUSD!$H$2:$H$2401,MATCH($A2294,ALGLIB_SSA_XAUUSD!$A$2:$A$2401,1)))</f>
        <v/>
      </c>
      <c r="J2294">
        <f>_xlfn.XLOOKUP($A2294,ALGLIB_SSA_XAUUSD!$AA$2:$AA$2401,ALGLIB_SSA_XAUUSD!$P$2:$P$2401,"",0)</f>
        <v/>
      </c>
      <c r="K2294">
        <f>_xlfn.XLOOKUP($A2294,ALGLIB_SSA_XAUUSD!$AA$2:$AA$2401,ALGLIB_SSA_XAUUSD!$Q$2:$Q$2401,"",0)</f>
        <v/>
      </c>
      <c r="L2294">
        <f>_xlfn.XLOOKUP($A2294,ALGLIB_SSA_XAUUSD!$AA$2:$AA$2401,ALGLIB_SSA_XAUUSD!$R$2:$R$2401,"",0)</f>
        <v/>
      </c>
      <c r="M2294">
        <f>_xlfn.XLOOKUP($A2294,ALGLIB_SSA_XAUUSD!$AA$2:$AA$2401,ALGLIB_SSA_XAUUSD!$S$2:$S$2401,"",0)</f>
        <v/>
      </c>
      <c r="N2294">
        <f>_xlfn.XLOOKUP($A2294,ALGLIB_SSA_XAUUSD!$AA$2:$AA$2401,ALGLIB_SSA_XAUUSD!$T$2:$T$2401,"",0)</f>
        <v/>
      </c>
      <c r="O2294">
        <f>_xlfn.XLOOKUP($A2294,ALGLIB_SSA_XAUUSD!$AA$2:$AA$2401,ALGLIB_SSA_XAUUSD!$U$2:$U$2401,"",0)</f>
        <v/>
      </c>
      <c r="P2294">
        <f>_xlfn.XLOOKUP($A2294,ALGLIB_SSA_XAUUSD!$AA$2:$AA$2401,ALGLIB_SSA_XAUUSD!$V$2:$V$2401,"",0)</f>
        <v/>
      </c>
      <c r="S2294">
        <f>A2294</f>
        <v/>
      </c>
      <c r="T2294">
        <f>J2294</f>
        <v/>
      </c>
      <c r="U2294">
        <f>K2294</f>
        <v/>
      </c>
      <c r="V2294" s="14">
        <f>IF($A2294="","",MOD(ROW()-2,12)+1)</f>
        <v/>
      </c>
      <c r="W2294">
        <f>L2294</f>
        <v/>
      </c>
      <c r="X2294" s="14">
        <f>IF(F2294="","",F2294)</f>
        <v/>
      </c>
      <c r="Y2294" s="14">
        <f>IF(G2294="","",G2294)</f>
        <v/>
      </c>
      <c r="Z2294">
        <f>M2294</f>
        <v/>
      </c>
      <c r="AA2294">
        <f>N2294</f>
        <v/>
      </c>
      <c r="AB2294" s="14">
        <f>IF(H2294="","",H2294)</f>
        <v/>
      </c>
      <c r="AC2294">
        <f>O2294</f>
        <v/>
      </c>
      <c r="AD2294" s="14">
        <f>IF(I2294="","",I2294)</f>
        <v/>
      </c>
      <c r="AE2294">
        <f>P2294</f>
        <v/>
      </c>
      <c r="AH2294">
        <f>IF(S2294&lt;&gt;"",S2294,AH2293+900)</f>
        <v/>
      </c>
      <c r="AI2294">
        <f>IF(T2294&lt;&gt;"",T2294,AI2293)</f>
        <v/>
      </c>
      <c r="AJ2294">
        <f>IF(U2294&lt;&gt;"",U2294,AJ2293)</f>
        <v/>
      </c>
      <c r="AK2294">
        <f>IF(W2294&lt;&gt;"",W2294,"")</f>
        <v/>
      </c>
      <c r="AL2294" s="14">
        <f>IF(X2294&lt;&gt;"",X2294,"")</f>
        <v/>
      </c>
      <c r="AM2294" s="14">
        <f>IF(Y2294&lt;&gt;"",Y2294,"")</f>
        <v/>
      </c>
      <c r="AN2294" s="14">
        <f>IF(OR(AL2294="",AM2294=""),"",AL2294-AM2294)</f>
        <v/>
      </c>
      <c r="AO2294">
        <f>IF(AN2294="","",IF(AN2294&gt;0,"Bullish","Bearish"))</f>
        <v/>
      </c>
      <c r="AP2294">
        <f>IF(AO2294="",AP2293,AO2294)</f>
        <v/>
      </c>
      <c r="AQ2294" s="14">
        <f>IF(AB2294&lt;&gt;"",AB2294,"")</f>
        <v/>
      </c>
      <c r="AR2294" s="14">
        <f>IF(AD2294&lt;&gt;"",AD2294,"")</f>
        <v/>
      </c>
      <c r="AS2294">
        <f>IF(AS2293+1=13,1,AS2293+1)</f>
        <v/>
      </c>
      <c r="AT2294">
        <f>IFERROR(IF(SLOPE($AQ$2282:$AQ$2293,$AS$2282:$AS$2293)&gt;0,MIN(3,ABS(SLOPE($AQ$2282:$AQ$2293,$AS$2282:$AS$2293))),IF(SLOPE($AQ$2282:$AQ$2293,$AS$2282:$AS$2293)&lt;-0.5,-0.5,0)),0)</f>
        <v/>
      </c>
      <c r="AU2294">
        <f>IFERROR(IF(SLOPE($AR$2282:$AR$2293,$AS$2282:$AS$2293)&lt;0,MAX(-3,-ABS(SLOPE($AR$2282:$AR$2293,$AS$2282:$AS$2293))),IF(SLOPE($AR$2282:$AR$2293,$AS$2282:$AS$2293)&gt;0.5,0.5,0)),0)</f>
        <v/>
      </c>
      <c r="AV2294">
        <f>($AQ$2294+(AT2294*(AS2294-1)))</f>
        <v/>
      </c>
      <c r="AW2294">
        <f>($AR$2294+(AU2294*(AS2294-1)))</f>
        <v/>
      </c>
      <c r="AX2294">
        <f>IF(AT2294&gt;0,AV2294+AT2294,AV2294)</f>
        <v/>
      </c>
      <c r="AY2294">
        <f>IF(AU2294&lt;0,AW2294+AU2294,AW2294)</f>
        <v/>
      </c>
      <c r="BA2294" s="14">
        <f>IFERROR(AX2294-AQ2294,"")</f>
        <v/>
      </c>
      <c r="BB2294" s="14">
        <f>IFERROR(AY2294-AR2294,"")</f>
        <v/>
      </c>
      <c r="BD2294">
        <f>AH2294</f>
        <v/>
      </c>
      <c r="BE2294">
        <f>AI2294</f>
        <v/>
      </c>
      <c r="BF2294">
        <f>AJ2294</f>
        <v/>
      </c>
      <c r="BG2294" s="14">
        <f>L2294</f>
        <v/>
      </c>
      <c r="BH2294" s="14">
        <f>IF(X2294="","",X2294)</f>
        <v/>
      </c>
      <c r="BI2294" s="14">
        <f>IF(Y2294="","",Y2294)</f>
        <v/>
      </c>
      <c r="BJ2294">
        <f>Z2294</f>
        <v/>
      </c>
      <c r="BK2294">
        <f>AA2294</f>
        <v/>
      </c>
      <c r="BL2294">
        <f>IFERROR(AX2294,"")</f>
        <v/>
      </c>
      <c r="BM2294">
        <f>IFERROR(AY2294,"")</f>
        <v/>
      </c>
    </row>
    <row r="2295" ht="14.25" customHeight="1">
      <c r="A2295">
        <f>ALGLIB_SSA_XAUUSD!AA2295</f>
        <v/>
      </c>
      <c r="B2295">
        <f>IF($A2295="","",INDEX(ALGLIB_SSA_XAUUSD!$B$2:$B$2401,MATCH($A2295,ALGLIB_SSA_XAUUSD!$A$2:$A$2401,1)))</f>
        <v/>
      </c>
      <c r="C2295">
        <f>IF($A2295="","",INDEX(ALGLIB_SSA_XAUUSD!$C$2:$C$2401,MATCH($A2295,ALGLIB_SSA_XAUUSD!$A$2:$A$2401,1)))</f>
        <v/>
      </c>
      <c r="D2295" s="14">
        <f>IF($A2295="","",INT((ROW()-2)/12)+1)</f>
        <v/>
      </c>
      <c r="E2295" s="14">
        <f>IF(AND(E2306&lt;&gt;"",D2306=D2294+1),E2294+(E2306-E2294)*1/12,"")</f>
        <v/>
      </c>
      <c r="F2295" s="14">
        <f>IF(AND(F2306&lt;&gt;"",D2306=D2294+1),F2294+(F2306-F2294)*1/12,"")</f>
        <v/>
      </c>
      <c r="G2295" s="14">
        <f>IF(AND(G2306&lt;&gt;"",D2306=D2294+1),G2294+(G2306-G2294)*1/12,"")</f>
        <v/>
      </c>
      <c r="H2295" s="14">
        <f>IF(AND(H2306&lt;&gt;"",D2306=D2294+1),H2294+(H2306-H2294)*1/12,"")</f>
        <v/>
      </c>
      <c r="I2295" s="14">
        <f>IF(AND(L2306&lt;&gt;"",D2306=D2294+1),I2294+(I2306-I2294)*1/12,"")</f>
        <v/>
      </c>
      <c r="J2295">
        <f>_xlfn.XLOOKUP($A2295,ALGLIB_SSA_XAUUSD!$AA$2:$AA$2401,ALGLIB_SSA_XAUUSD!$P$2:$P$2401,"",0)</f>
        <v/>
      </c>
      <c r="K2295">
        <f>_xlfn.XLOOKUP($A2295,ALGLIB_SSA_XAUUSD!$AA$2:$AA$2401,ALGLIB_SSA_XAUUSD!$Q$2:$Q$2401,"",0)</f>
        <v/>
      </c>
      <c r="L2295">
        <f>_xlfn.XLOOKUP($A2295,ALGLIB_SSA_XAUUSD!$AA$2:$AA$2401,ALGLIB_SSA_XAUUSD!$R$2:$R$2401,"",0)</f>
        <v/>
      </c>
      <c r="M2295">
        <f>_xlfn.XLOOKUP($A2295,ALGLIB_SSA_XAUUSD!$AA$2:$AA$2401,ALGLIB_SSA_XAUUSD!$S$2:$S$2401,"",0)</f>
        <v/>
      </c>
      <c r="N2295">
        <f>_xlfn.XLOOKUP($A2295,ALGLIB_SSA_XAUUSD!$AA$2:$AA$2401,ALGLIB_SSA_XAUUSD!$T$2:$T$2401,"",0)</f>
        <v/>
      </c>
      <c r="O2295">
        <f>_xlfn.XLOOKUP($A2295,ALGLIB_SSA_XAUUSD!$AA$2:$AA$2401,ALGLIB_SSA_XAUUSD!$U$2:$U$2401,"",0)</f>
        <v/>
      </c>
      <c r="P2295">
        <f>_xlfn.XLOOKUP($A2295,ALGLIB_SSA_XAUUSD!$AA$2:$AA$2401,ALGLIB_SSA_XAUUSD!$V$2:$V$2401,"",0)</f>
        <v/>
      </c>
      <c r="S2295">
        <f>A2295</f>
        <v/>
      </c>
      <c r="T2295">
        <f>J2295</f>
        <v/>
      </c>
      <c r="U2295">
        <f>K2295</f>
        <v/>
      </c>
      <c r="V2295" s="14">
        <f>IF($A2295="","",MOD(ROW()-2,12)+1)</f>
        <v/>
      </c>
      <c r="W2295">
        <f>L2295</f>
        <v/>
      </c>
      <c r="X2295" s="14">
        <f>IF(F2295="","",F2295)</f>
        <v/>
      </c>
      <c r="Y2295" s="14">
        <f>IF(G2295="","",G2295)</f>
        <v/>
      </c>
      <c r="Z2295">
        <f>M2295</f>
        <v/>
      </c>
      <c r="AA2295">
        <f>N2295</f>
        <v/>
      </c>
      <c r="AB2295" s="14">
        <f>IF(H2295="","",H2295)</f>
        <v/>
      </c>
      <c r="AC2295">
        <f>O2295</f>
        <v/>
      </c>
      <c r="AD2295" s="14">
        <f>IF(I2295="","",I2295)</f>
        <v/>
      </c>
      <c r="AE2295">
        <f>P2295</f>
        <v/>
      </c>
      <c r="AH2295">
        <f>IF(S2295&lt;&gt;"",S2295,AH2294+900)</f>
        <v/>
      </c>
      <c r="AI2295">
        <f>IF(T2295&lt;&gt;"",T2295,AI2294)</f>
        <v/>
      </c>
      <c r="AJ2295">
        <f>IF(U2295&lt;&gt;"",U2295,AJ2294)</f>
        <v/>
      </c>
      <c r="AK2295">
        <f>IF(W2295&lt;&gt;"",W2295,"")</f>
        <v/>
      </c>
      <c r="AL2295" s="14">
        <f>IF(X2295&lt;&gt;"",X2295,"")</f>
        <v/>
      </c>
      <c r="AM2295" s="14">
        <f>IF(Y2295&lt;&gt;"",Y2295,"")</f>
        <v/>
      </c>
      <c r="AN2295" s="14">
        <f>IF(OR(AL2295="",AM2295=""),"",AL2295-AM2295)</f>
        <v/>
      </c>
      <c r="AO2295">
        <f>IF(AN2295="","",IF(AN2295&gt;0,"Bullish","Bearish"))</f>
        <v/>
      </c>
      <c r="AP2295">
        <f>IF(AO2295="",AP2294,AO2295)</f>
        <v/>
      </c>
      <c r="AQ2295" s="14">
        <f>IF(AB2295&lt;&gt;"",AB2295,"")</f>
        <v/>
      </c>
      <c r="AR2295" s="14">
        <f>IF(AD2295&lt;&gt;"",AD2295,"")</f>
        <v/>
      </c>
      <c r="AS2295">
        <f>IF(AS2294+1=13,1,AS2294+1)</f>
        <v/>
      </c>
      <c r="AT2295">
        <f>IFERROR(IF(SLOPE($AQ$2282:$AQ$2293,$AS$2282:$AS$2293)&gt;0,MIN(3,ABS(SLOPE($AQ$2282:$AQ$2293,$AS$2282:$AS$2293))),IF(SLOPE($AQ$2282:$AQ$2293,$AS$2282:$AS$2293)&lt;-0.5,-0.5,0)),0)</f>
        <v/>
      </c>
      <c r="AU2295">
        <f>IFERROR(IF(SLOPE($AR$2282:$AR$2293,$AS$2282:$AS$2293)&lt;0,MAX(-3,-ABS(SLOPE($AR$2282:$AR$2293,$AS$2282:$AS$2293))),IF(SLOPE($AR$2282:$AR$2293,$AS$2282:$AS$2293)&gt;0.5,0.5,0)),0)</f>
        <v/>
      </c>
      <c r="AV2295">
        <f>($AQ$2294+(AT2295*(AS2295-1)))</f>
        <v/>
      </c>
      <c r="AW2295">
        <f>($AR$2294+(AU2295*(AS2295-1)))</f>
        <v/>
      </c>
      <c r="AX2295">
        <f>IF(AT2295&gt;0,AV2295+AT2295,AV2295)</f>
        <v/>
      </c>
      <c r="AY2295">
        <f>IF(AU2295&lt;0,AW2295+AU2295,AW2295)</f>
        <v/>
      </c>
      <c r="BA2295" s="14">
        <f>IFERROR(AX2295-AQ2295,"")</f>
        <v/>
      </c>
      <c r="BB2295" s="14">
        <f>IFERROR(AY2295-AR2295,"")</f>
        <v/>
      </c>
      <c r="BD2295">
        <f>AH2295</f>
        <v/>
      </c>
      <c r="BE2295">
        <f>AI2295</f>
        <v/>
      </c>
      <c r="BF2295">
        <f>AJ2295</f>
        <v/>
      </c>
      <c r="BG2295" s="14">
        <f>L2295</f>
        <v/>
      </c>
      <c r="BH2295" s="14">
        <f>IF(X2295="","",X2295)</f>
        <v/>
      </c>
      <c r="BI2295" s="14">
        <f>IF(Y2295="","",Y2295)</f>
        <v/>
      </c>
      <c r="BJ2295">
        <f>Z2295</f>
        <v/>
      </c>
      <c r="BK2295">
        <f>AA2295</f>
        <v/>
      </c>
      <c r="BL2295">
        <f>IFERROR(AX2295,"")</f>
        <v/>
      </c>
      <c r="BM2295">
        <f>IFERROR(AY2295,"")</f>
        <v/>
      </c>
    </row>
    <row r="2296" ht="14.25" customHeight="1">
      <c r="A2296">
        <f>ALGLIB_SSA_XAUUSD!AA2296</f>
        <v/>
      </c>
      <c r="B2296">
        <f>IF($A2296="","",INDEX(ALGLIB_SSA_XAUUSD!$B$2:$B$2401,MATCH($A2296,ALGLIB_SSA_XAUUSD!$A$2:$A$2401,1)))</f>
        <v/>
      </c>
      <c r="C2296">
        <f>IF($A2296="","",INDEX(ALGLIB_SSA_XAUUSD!$C$2:$C$2401,MATCH($A2296,ALGLIB_SSA_XAUUSD!$A$2:$A$2401,1)))</f>
        <v/>
      </c>
      <c r="D2296" s="14">
        <f>IF($A2296="","",INT((ROW()-2)/12)+1)</f>
        <v/>
      </c>
      <c r="E2296" s="14">
        <f>IF(AND(E2306&lt;&gt;"",D2306=D2294+1),E2294+(E2306-E2294)*2/12,"")</f>
        <v/>
      </c>
      <c r="F2296" s="14">
        <f>IF(AND(F2306&lt;&gt;"",D2306=D2294+1),F2294+(F2306-F2294)*2/12,"")</f>
        <v/>
      </c>
      <c r="G2296" s="14">
        <f>IF(AND(G2306&lt;&gt;"",D2306=D2294+1),G2294+(G2306-G2294)*2/12,"")</f>
        <v/>
      </c>
      <c r="H2296" s="14">
        <f>IF(AND(H2306&lt;&gt;"",D2306=D2294+1),H2294+(H2306-H2294)*2/12,"")</f>
        <v/>
      </c>
      <c r="I2296" s="14">
        <f>IF(AND(L2306&lt;&gt;"",D2306=D2294+1),I2294+(I2306-I2294)*2/12,"")</f>
        <v/>
      </c>
      <c r="J2296">
        <f>_xlfn.XLOOKUP($A2296,ALGLIB_SSA_XAUUSD!$AA$2:$AA$2401,ALGLIB_SSA_XAUUSD!$P$2:$P$2401,"",0)</f>
        <v/>
      </c>
      <c r="K2296">
        <f>_xlfn.XLOOKUP($A2296,ALGLIB_SSA_XAUUSD!$AA$2:$AA$2401,ALGLIB_SSA_XAUUSD!$Q$2:$Q$2401,"",0)</f>
        <v/>
      </c>
      <c r="L2296">
        <f>_xlfn.XLOOKUP($A2296,ALGLIB_SSA_XAUUSD!$AA$2:$AA$2401,ALGLIB_SSA_XAUUSD!$R$2:$R$2401,"",0)</f>
        <v/>
      </c>
      <c r="M2296">
        <f>_xlfn.XLOOKUP($A2296,ALGLIB_SSA_XAUUSD!$AA$2:$AA$2401,ALGLIB_SSA_XAUUSD!$S$2:$S$2401,"",0)</f>
        <v/>
      </c>
      <c r="N2296">
        <f>_xlfn.XLOOKUP($A2296,ALGLIB_SSA_XAUUSD!$AA$2:$AA$2401,ALGLIB_SSA_XAUUSD!$T$2:$T$2401,"",0)</f>
        <v/>
      </c>
      <c r="O2296">
        <f>_xlfn.XLOOKUP($A2296,ALGLIB_SSA_XAUUSD!$AA$2:$AA$2401,ALGLIB_SSA_XAUUSD!$U$2:$U$2401,"",0)</f>
        <v/>
      </c>
      <c r="P2296">
        <f>_xlfn.XLOOKUP($A2296,ALGLIB_SSA_XAUUSD!$AA$2:$AA$2401,ALGLIB_SSA_XAUUSD!$V$2:$V$2401,"",0)</f>
        <v/>
      </c>
      <c r="S2296">
        <f>A2296</f>
        <v/>
      </c>
      <c r="T2296">
        <f>J2296</f>
        <v/>
      </c>
      <c r="U2296">
        <f>K2296</f>
        <v/>
      </c>
      <c r="V2296" s="14">
        <f>IF($A2296="","",MOD(ROW()-2,12)+1)</f>
        <v/>
      </c>
      <c r="W2296">
        <f>L2296</f>
        <v/>
      </c>
      <c r="X2296" s="14">
        <f>IF(F2296="","",F2296)</f>
        <v/>
      </c>
      <c r="Y2296" s="14">
        <f>IF(G2296="","",G2296)</f>
        <v/>
      </c>
      <c r="Z2296">
        <f>M2296</f>
        <v/>
      </c>
      <c r="AA2296">
        <f>N2296</f>
        <v/>
      </c>
      <c r="AB2296" s="14">
        <f>IF(H2296="","",H2296)</f>
        <v/>
      </c>
      <c r="AC2296">
        <f>O2296</f>
        <v/>
      </c>
      <c r="AD2296" s="14">
        <f>IF(I2296="","",I2296)</f>
        <v/>
      </c>
      <c r="AE2296">
        <f>P2296</f>
        <v/>
      </c>
      <c r="AH2296">
        <f>IF(S2296&lt;&gt;"",S2296,AH2295+900)</f>
        <v/>
      </c>
      <c r="AI2296">
        <f>IF(T2296&lt;&gt;"",T2296,AI2295)</f>
        <v/>
      </c>
      <c r="AJ2296">
        <f>IF(U2296&lt;&gt;"",U2296,AJ2295)</f>
        <v/>
      </c>
      <c r="AK2296">
        <f>IF(W2296&lt;&gt;"",W2296,"")</f>
        <v/>
      </c>
      <c r="AL2296" s="14">
        <f>IF(X2296&lt;&gt;"",X2296,"")</f>
        <v/>
      </c>
      <c r="AM2296" s="14">
        <f>IF(Y2296&lt;&gt;"",Y2296,"")</f>
        <v/>
      </c>
      <c r="AN2296" s="14">
        <f>IF(OR(AL2296="",AM2296=""),"",AL2296-AM2296)</f>
        <v/>
      </c>
      <c r="AO2296">
        <f>IF(AN2296="","",IF(AN2296&gt;0,"Bullish","Bearish"))</f>
        <v/>
      </c>
      <c r="AP2296">
        <f>IF(AO2296="",AP2295,AO2296)</f>
        <v/>
      </c>
      <c r="AQ2296" s="14">
        <f>IF(AB2296&lt;&gt;"",AB2296,"")</f>
        <v/>
      </c>
      <c r="AR2296" s="14">
        <f>IF(AD2296&lt;&gt;"",AD2296,"")</f>
        <v/>
      </c>
      <c r="AS2296">
        <f>IF(AS2295+1=13,1,AS2295+1)</f>
        <v/>
      </c>
      <c r="AT2296">
        <f>IFERROR(IF(SLOPE($AQ$2282:$AQ$2293,$AS$2282:$AS$2293)&gt;0,MIN(3,ABS(SLOPE($AQ$2282:$AQ$2293,$AS$2282:$AS$2293))),IF(SLOPE($AQ$2282:$AQ$2293,$AS$2282:$AS$2293)&lt;-0.5,-0.5,0)),0)</f>
        <v/>
      </c>
      <c r="AU2296">
        <f>IFERROR(IF(SLOPE($AR$2282:$AR$2293,$AS$2282:$AS$2293)&lt;0,MAX(-3,-ABS(SLOPE($AR$2282:$AR$2293,$AS$2282:$AS$2293))),IF(SLOPE($AR$2282:$AR$2293,$AS$2282:$AS$2293)&gt;0.5,0.5,0)),0)</f>
        <v/>
      </c>
      <c r="AV2296">
        <f>($AQ$2294+(AT2296*(AS2296-1)))</f>
        <v/>
      </c>
      <c r="AW2296">
        <f>($AR$2294+(AU2296*(AS2296-1)))</f>
        <v/>
      </c>
      <c r="AX2296">
        <f>IF(AT2296&gt;0,AV2296+AT2296,AV2296)</f>
        <v/>
      </c>
      <c r="AY2296">
        <f>IF(AU2296&lt;0,AW2296+AU2296,AW2296)</f>
        <v/>
      </c>
      <c r="BA2296" s="14">
        <f>IFERROR(AX2296-AQ2296,"")</f>
        <v/>
      </c>
      <c r="BB2296" s="14">
        <f>IFERROR(AY2296-AR2296,"")</f>
        <v/>
      </c>
      <c r="BD2296">
        <f>AH2296</f>
        <v/>
      </c>
      <c r="BE2296">
        <f>AI2296</f>
        <v/>
      </c>
      <c r="BF2296">
        <f>AJ2296</f>
        <v/>
      </c>
      <c r="BG2296" s="14">
        <f>L2296</f>
        <v/>
      </c>
      <c r="BH2296" s="14">
        <f>IF(X2296="","",X2296)</f>
        <v/>
      </c>
      <c r="BI2296" s="14">
        <f>IF(Y2296="","",Y2296)</f>
        <v/>
      </c>
      <c r="BJ2296">
        <f>Z2296</f>
        <v/>
      </c>
      <c r="BK2296">
        <f>AA2296</f>
        <v/>
      </c>
      <c r="BL2296">
        <f>IFERROR(AX2296,"")</f>
        <v/>
      </c>
      <c r="BM2296">
        <f>IFERROR(AY2296,"")</f>
        <v/>
      </c>
    </row>
    <row r="2297" ht="14.25" customHeight="1">
      <c r="A2297">
        <f>ALGLIB_SSA_XAUUSD!AA2297</f>
        <v/>
      </c>
      <c r="B2297">
        <f>IF($A2297="","",INDEX(ALGLIB_SSA_XAUUSD!$B$2:$B$2401,MATCH($A2297,ALGLIB_SSA_XAUUSD!$A$2:$A$2401,1)))</f>
        <v/>
      </c>
      <c r="C2297">
        <f>IF($A2297="","",INDEX(ALGLIB_SSA_XAUUSD!$C$2:$C$2401,MATCH($A2297,ALGLIB_SSA_XAUUSD!$A$2:$A$2401,1)))</f>
        <v/>
      </c>
      <c r="D2297" s="14">
        <f>IF($A2297="","",INT((ROW()-2)/12)+1)</f>
        <v/>
      </c>
      <c r="E2297" s="14">
        <f>IF(AND(E2306&lt;&gt;"",D2306=D2294+1),E2294+(E2306-E2294)*3/12,"")</f>
        <v/>
      </c>
      <c r="F2297" s="14">
        <f>IF(AND(F2306&lt;&gt;"",D2306=D2294+1),F2294+(F2306-F2294)*3/12,"")</f>
        <v/>
      </c>
      <c r="G2297" s="14">
        <f>IF(AND(G2306&lt;&gt;"",D2306=D2294+1),G2294+(G2306-G2294)*3/12,"")</f>
        <v/>
      </c>
      <c r="H2297" s="14">
        <f>IF(AND(H2306&lt;&gt;"",D2306=D2294+1),H2294+(H2306-H2294)*3/12,"")</f>
        <v/>
      </c>
      <c r="I2297" s="14">
        <f>IF(AND(L2306&lt;&gt;"",D2306=D2294+1),I2294+(I2306-I2294)*3/12,"")</f>
        <v/>
      </c>
      <c r="J2297">
        <f>_xlfn.XLOOKUP($A2297,ALGLIB_SSA_XAUUSD!$AA$2:$AA$2401,ALGLIB_SSA_XAUUSD!$P$2:$P$2401,"",0)</f>
        <v/>
      </c>
      <c r="K2297">
        <f>_xlfn.XLOOKUP($A2297,ALGLIB_SSA_XAUUSD!$AA$2:$AA$2401,ALGLIB_SSA_XAUUSD!$Q$2:$Q$2401,"",0)</f>
        <v/>
      </c>
      <c r="L2297">
        <f>_xlfn.XLOOKUP($A2297,ALGLIB_SSA_XAUUSD!$AA$2:$AA$2401,ALGLIB_SSA_XAUUSD!$R$2:$R$2401,"",0)</f>
        <v/>
      </c>
      <c r="M2297">
        <f>_xlfn.XLOOKUP($A2297,ALGLIB_SSA_XAUUSD!$AA$2:$AA$2401,ALGLIB_SSA_XAUUSD!$S$2:$S$2401,"",0)</f>
        <v/>
      </c>
      <c r="N2297">
        <f>_xlfn.XLOOKUP($A2297,ALGLIB_SSA_XAUUSD!$AA$2:$AA$2401,ALGLIB_SSA_XAUUSD!$T$2:$T$2401,"",0)</f>
        <v/>
      </c>
      <c r="O2297">
        <f>_xlfn.XLOOKUP($A2297,ALGLIB_SSA_XAUUSD!$AA$2:$AA$2401,ALGLIB_SSA_XAUUSD!$U$2:$U$2401,"",0)</f>
        <v/>
      </c>
      <c r="P2297">
        <f>_xlfn.XLOOKUP($A2297,ALGLIB_SSA_XAUUSD!$AA$2:$AA$2401,ALGLIB_SSA_XAUUSD!$V$2:$V$2401,"",0)</f>
        <v/>
      </c>
      <c r="S2297">
        <f>A2297</f>
        <v/>
      </c>
      <c r="T2297">
        <f>J2297</f>
        <v/>
      </c>
      <c r="U2297">
        <f>K2297</f>
        <v/>
      </c>
      <c r="V2297" s="14">
        <f>IF($A2297="","",MOD(ROW()-2,12)+1)</f>
        <v/>
      </c>
      <c r="W2297">
        <f>L2297</f>
        <v/>
      </c>
      <c r="X2297" s="14">
        <f>IF(F2297="","",F2297)</f>
        <v/>
      </c>
      <c r="Y2297" s="14">
        <f>IF(G2297="","",G2297)</f>
        <v/>
      </c>
      <c r="Z2297">
        <f>M2297</f>
        <v/>
      </c>
      <c r="AA2297">
        <f>N2297</f>
        <v/>
      </c>
      <c r="AB2297" s="14">
        <f>IF(H2297="","",H2297)</f>
        <v/>
      </c>
      <c r="AC2297">
        <f>O2297</f>
        <v/>
      </c>
      <c r="AD2297" s="14">
        <f>IF(I2297="","",I2297)</f>
        <v/>
      </c>
      <c r="AE2297">
        <f>P2297</f>
        <v/>
      </c>
      <c r="AH2297">
        <f>IF(S2297&lt;&gt;"",S2297,AH2296+900)</f>
        <v/>
      </c>
      <c r="AI2297">
        <f>IF(T2297&lt;&gt;"",T2297,AI2296)</f>
        <v/>
      </c>
      <c r="AJ2297">
        <f>IF(U2297&lt;&gt;"",U2297,AJ2296)</f>
        <v/>
      </c>
      <c r="AK2297">
        <f>IF(W2297&lt;&gt;"",W2297,"")</f>
        <v/>
      </c>
      <c r="AL2297" s="14">
        <f>IF(X2297&lt;&gt;"",X2297,"")</f>
        <v/>
      </c>
      <c r="AM2297" s="14">
        <f>IF(Y2297&lt;&gt;"",Y2297,"")</f>
        <v/>
      </c>
      <c r="AN2297" s="14">
        <f>IF(OR(AL2297="",AM2297=""),"",AL2297-AM2297)</f>
        <v/>
      </c>
      <c r="AO2297">
        <f>IF(AN2297="","",IF(AN2297&gt;0,"Bullish","Bearish"))</f>
        <v/>
      </c>
      <c r="AP2297">
        <f>IF(AO2297="",AP2296,AO2297)</f>
        <v/>
      </c>
      <c r="AQ2297" s="14">
        <f>IF(AB2297&lt;&gt;"",AB2297,"")</f>
        <v/>
      </c>
      <c r="AR2297" s="14">
        <f>IF(AD2297&lt;&gt;"",AD2297,"")</f>
        <v/>
      </c>
      <c r="AS2297">
        <f>IF(AS2296+1=13,1,AS2296+1)</f>
        <v/>
      </c>
      <c r="AT2297">
        <f>IFERROR(IF(SLOPE($AQ$2282:$AQ$2293,$AS$2282:$AS$2293)&gt;0,MIN(3,ABS(SLOPE($AQ$2282:$AQ$2293,$AS$2282:$AS$2293))),IF(SLOPE($AQ$2282:$AQ$2293,$AS$2282:$AS$2293)&lt;-0.5,-0.5,0)),0)</f>
        <v/>
      </c>
      <c r="AU2297">
        <f>IFERROR(IF(SLOPE($AR$2282:$AR$2293,$AS$2282:$AS$2293)&lt;0,MAX(-3,-ABS(SLOPE($AR$2282:$AR$2293,$AS$2282:$AS$2293))),IF(SLOPE($AR$2282:$AR$2293,$AS$2282:$AS$2293)&gt;0.5,0.5,0)),0)</f>
        <v/>
      </c>
      <c r="AV2297">
        <f>($AQ$2294+(AT2297*(AS2297-1)))</f>
        <v/>
      </c>
      <c r="AW2297">
        <f>($AR$2294+(AU2297*(AS2297-1)))</f>
        <v/>
      </c>
      <c r="AX2297">
        <f>IF(AT2297&gt;0,AV2297+AT2297,AV2297)</f>
        <v/>
      </c>
      <c r="AY2297">
        <f>IF(AU2297&lt;0,AW2297+AU2297,AW2297)</f>
        <v/>
      </c>
      <c r="BA2297" s="14">
        <f>IFERROR(AX2297-AQ2297,"")</f>
        <v/>
      </c>
      <c r="BB2297" s="14">
        <f>IFERROR(AY2297-AR2297,"")</f>
        <v/>
      </c>
      <c r="BD2297">
        <f>AH2297</f>
        <v/>
      </c>
      <c r="BE2297">
        <f>AI2297</f>
        <v/>
      </c>
      <c r="BF2297">
        <f>AJ2297</f>
        <v/>
      </c>
      <c r="BG2297" s="14">
        <f>L2297</f>
        <v/>
      </c>
      <c r="BH2297" s="14">
        <f>IF(X2297="","",X2297)</f>
        <v/>
      </c>
      <c r="BI2297" s="14">
        <f>IF(Y2297="","",Y2297)</f>
        <v/>
      </c>
      <c r="BJ2297">
        <f>Z2297</f>
        <v/>
      </c>
      <c r="BK2297">
        <f>AA2297</f>
        <v/>
      </c>
      <c r="BL2297">
        <f>IFERROR(AX2297,"")</f>
        <v/>
      </c>
      <c r="BM2297">
        <f>IFERROR(AY2297,"")</f>
        <v/>
      </c>
    </row>
    <row r="2298" ht="14.25" customHeight="1">
      <c r="A2298">
        <f>ALGLIB_SSA_XAUUSD!AA2298</f>
        <v/>
      </c>
      <c r="B2298">
        <f>IF($A2298="","",INDEX(ALGLIB_SSA_XAUUSD!$B$2:$B$2401,MATCH($A2298,ALGLIB_SSA_XAUUSD!$A$2:$A$2401,1)))</f>
        <v/>
      </c>
      <c r="C2298">
        <f>IF($A2298="","",INDEX(ALGLIB_SSA_XAUUSD!$C$2:$C$2401,MATCH($A2298,ALGLIB_SSA_XAUUSD!$A$2:$A$2401,1)))</f>
        <v/>
      </c>
      <c r="D2298" s="14">
        <f>IF($A2298="","",INT((ROW()-2)/12)+1)</f>
        <v/>
      </c>
      <c r="E2298" s="14">
        <f>IF(AND(E2306&lt;&gt;"",D2306=D2294+1),E2294+(E2306-E2294)*4/12,"")</f>
        <v/>
      </c>
      <c r="F2298" s="14">
        <f>IF(AND(F2306&lt;&gt;"",D2306=D2294+1),F2294+(F2306-F2294)*4/12,"")</f>
        <v/>
      </c>
      <c r="G2298" s="14">
        <f>IF(AND(G2306&lt;&gt;"",D2306=D2294+1),G2294+(G2306-G2294)*4/12,"")</f>
        <v/>
      </c>
      <c r="H2298" s="14">
        <f>IF(AND(H2306&lt;&gt;"",D2306=D2294+1),H2294+(H2306-H2294)*4/12,"")</f>
        <v/>
      </c>
      <c r="I2298" s="14">
        <f>IF(AND(L2306&lt;&gt;"",D2306=D2294+1),I2294+(I2306-I2294)*4/12,"")</f>
        <v/>
      </c>
      <c r="J2298">
        <f>_xlfn.XLOOKUP($A2298,ALGLIB_SSA_XAUUSD!$AA$2:$AA$2401,ALGLIB_SSA_XAUUSD!$P$2:$P$2401,"",0)</f>
        <v/>
      </c>
      <c r="K2298">
        <f>_xlfn.XLOOKUP($A2298,ALGLIB_SSA_XAUUSD!$AA$2:$AA$2401,ALGLIB_SSA_XAUUSD!$Q$2:$Q$2401,"",0)</f>
        <v/>
      </c>
      <c r="L2298">
        <f>_xlfn.XLOOKUP($A2298,ALGLIB_SSA_XAUUSD!$AA$2:$AA$2401,ALGLIB_SSA_XAUUSD!$R$2:$R$2401,"",0)</f>
        <v/>
      </c>
      <c r="M2298">
        <f>_xlfn.XLOOKUP($A2298,ALGLIB_SSA_XAUUSD!$AA$2:$AA$2401,ALGLIB_SSA_XAUUSD!$S$2:$S$2401,"",0)</f>
        <v/>
      </c>
      <c r="N2298">
        <f>_xlfn.XLOOKUP($A2298,ALGLIB_SSA_XAUUSD!$AA$2:$AA$2401,ALGLIB_SSA_XAUUSD!$T$2:$T$2401,"",0)</f>
        <v/>
      </c>
      <c r="O2298">
        <f>_xlfn.XLOOKUP($A2298,ALGLIB_SSA_XAUUSD!$AA$2:$AA$2401,ALGLIB_SSA_XAUUSD!$U$2:$U$2401,"",0)</f>
        <v/>
      </c>
      <c r="P2298">
        <f>_xlfn.XLOOKUP($A2298,ALGLIB_SSA_XAUUSD!$AA$2:$AA$2401,ALGLIB_SSA_XAUUSD!$V$2:$V$2401,"",0)</f>
        <v/>
      </c>
      <c r="S2298">
        <f>A2298</f>
        <v/>
      </c>
      <c r="T2298">
        <f>J2298</f>
        <v/>
      </c>
      <c r="U2298">
        <f>K2298</f>
        <v/>
      </c>
      <c r="V2298" s="14">
        <f>IF($A2298="","",MOD(ROW()-2,12)+1)</f>
        <v/>
      </c>
      <c r="W2298">
        <f>L2298</f>
        <v/>
      </c>
      <c r="X2298" s="14">
        <f>IF(F2298="","",F2298)</f>
        <v/>
      </c>
      <c r="Y2298" s="14">
        <f>IF(G2298="","",G2298)</f>
        <v/>
      </c>
      <c r="Z2298">
        <f>M2298</f>
        <v/>
      </c>
      <c r="AA2298">
        <f>N2298</f>
        <v/>
      </c>
      <c r="AB2298" s="14">
        <f>IF(H2298="","",H2298)</f>
        <v/>
      </c>
      <c r="AC2298">
        <f>O2298</f>
        <v/>
      </c>
      <c r="AD2298" s="14">
        <f>IF(I2298="","",I2298)</f>
        <v/>
      </c>
      <c r="AE2298">
        <f>P2298</f>
        <v/>
      </c>
      <c r="AH2298">
        <f>IF(S2298&lt;&gt;"",S2298,AH2297+900)</f>
        <v/>
      </c>
      <c r="AI2298">
        <f>IF(T2298&lt;&gt;"",T2298,AI2297)</f>
        <v/>
      </c>
      <c r="AJ2298">
        <f>IF(U2298&lt;&gt;"",U2298,AJ2297)</f>
        <v/>
      </c>
      <c r="AK2298">
        <f>IF(W2298&lt;&gt;"",W2298,"")</f>
        <v/>
      </c>
      <c r="AL2298" s="14">
        <f>IF(X2298&lt;&gt;"",X2298,"")</f>
        <v/>
      </c>
      <c r="AM2298" s="14">
        <f>IF(Y2298&lt;&gt;"",Y2298,"")</f>
        <v/>
      </c>
      <c r="AN2298" s="14">
        <f>IF(OR(AL2298="",AM2298=""),"",AL2298-AM2298)</f>
        <v/>
      </c>
      <c r="AO2298">
        <f>IF(AN2298="","",IF(AN2298&gt;0,"Bullish","Bearish"))</f>
        <v/>
      </c>
      <c r="AP2298">
        <f>IF(AO2298="",AP2297,AO2298)</f>
        <v/>
      </c>
      <c r="AQ2298" s="14">
        <f>IF(AB2298&lt;&gt;"",AB2298,"")</f>
        <v/>
      </c>
      <c r="AR2298" s="14">
        <f>IF(AD2298&lt;&gt;"",AD2298,"")</f>
        <v/>
      </c>
      <c r="AS2298">
        <f>IF(AS2297+1=13,1,AS2297+1)</f>
        <v/>
      </c>
      <c r="AT2298">
        <f>IFERROR(IF(SLOPE($AQ$2282:$AQ$2293,$AS$2282:$AS$2293)&gt;0,MIN(3,ABS(SLOPE($AQ$2282:$AQ$2293,$AS$2282:$AS$2293))),IF(SLOPE($AQ$2282:$AQ$2293,$AS$2282:$AS$2293)&lt;-0.5,-0.5,0)),0)</f>
        <v/>
      </c>
      <c r="AU2298">
        <f>IFERROR(IF(SLOPE($AR$2282:$AR$2293,$AS$2282:$AS$2293)&lt;0,MAX(-3,-ABS(SLOPE($AR$2282:$AR$2293,$AS$2282:$AS$2293))),IF(SLOPE($AR$2282:$AR$2293,$AS$2282:$AS$2293)&gt;0.5,0.5,0)),0)</f>
        <v/>
      </c>
      <c r="AV2298">
        <f>($AQ$2294+(AT2298*(AS2298-1)))</f>
        <v/>
      </c>
      <c r="AW2298">
        <f>($AR$2294+(AU2298*(AS2298-1)))</f>
        <v/>
      </c>
      <c r="AX2298">
        <f>IF(AT2298&gt;0,AV2298+AT2298,AV2298)</f>
        <v/>
      </c>
      <c r="AY2298">
        <f>IF(AU2298&lt;0,AW2298+AU2298,AW2298)</f>
        <v/>
      </c>
      <c r="BA2298" s="14">
        <f>IFERROR(AX2298-AQ2298,"")</f>
        <v/>
      </c>
      <c r="BB2298" s="14">
        <f>IFERROR(AY2298-AR2298,"")</f>
        <v/>
      </c>
      <c r="BD2298">
        <f>AH2298</f>
        <v/>
      </c>
      <c r="BE2298">
        <f>AI2298</f>
        <v/>
      </c>
      <c r="BF2298">
        <f>AJ2298</f>
        <v/>
      </c>
      <c r="BG2298" s="14">
        <f>L2298</f>
        <v/>
      </c>
      <c r="BH2298" s="14">
        <f>IF(X2298="","",X2298)</f>
        <v/>
      </c>
      <c r="BI2298" s="14">
        <f>IF(Y2298="","",Y2298)</f>
        <v/>
      </c>
      <c r="BJ2298">
        <f>Z2298</f>
        <v/>
      </c>
      <c r="BK2298">
        <f>AA2298</f>
        <v/>
      </c>
      <c r="BL2298">
        <f>IFERROR(AX2298,"")</f>
        <v/>
      </c>
      <c r="BM2298">
        <f>IFERROR(AY2298,"")</f>
        <v/>
      </c>
    </row>
    <row r="2299" ht="14.25" customHeight="1">
      <c r="A2299">
        <f>ALGLIB_SSA_XAUUSD!AA2299</f>
        <v/>
      </c>
      <c r="B2299">
        <f>IF($A2299="","",INDEX(ALGLIB_SSA_XAUUSD!$B$2:$B$2401,MATCH($A2299,ALGLIB_SSA_XAUUSD!$A$2:$A$2401,1)))</f>
        <v/>
      </c>
      <c r="C2299">
        <f>IF($A2299="","",INDEX(ALGLIB_SSA_XAUUSD!$C$2:$C$2401,MATCH($A2299,ALGLIB_SSA_XAUUSD!$A$2:$A$2401,1)))</f>
        <v/>
      </c>
      <c r="D2299" s="14">
        <f>IF($A2299="","",INT((ROW()-2)/12)+1)</f>
        <v/>
      </c>
      <c r="E2299" s="14">
        <f>IF(AND(E2306&lt;&gt;"",D2306=D2294+1),E2294+(E2306-E2294)*5/12,"")</f>
        <v/>
      </c>
      <c r="F2299" s="14">
        <f>IF(AND(F2306&lt;&gt;"",D2306=D2294+1),F2294+(F2306-F2294)*5/12,"")</f>
        <v/>
      </c>
      <c r="G2299" s="14">
        <f>IF(AND(G2306&lt;&gt;"",D2306=D2294+1),G2294+(G2306-G2294)*5/12,"")</f>
        <v/>
      </c>
      <c r="H2299" s="14">
        <f>IF(AND(H2306&lt;&gt;"",D2306=D2294+1),H2294+(H2306-H2294)*5/12,"")</f>
        <v/>
      </c>
      <c r="I2299" s="14">
        <f>IF(AND(L2306&lt;&gt;"",D2306=D2294+1),I2294+(I2306-I2294)*5/12,"")</f>
        <v/>
      </c>
      <c r="J2299">
        <f>_xlfn.XLOOKUP($A2299,ALGLIB_SSA_XAUUSD!$AA$2:$AA$2401,ALGLIB_SSA_XAUUSD!$P$2:$P$2401,"",0)</f>
        <v/>
      </c>
      <c r="K2299">
        <f>_xlfn.XLOOKUP($A2299,ALGLIB_SSA_XAUUSD!$AA$2:$AA$2401,ALGLIB_SSA_XAUUSD!$Q$2:$Q$2401,"",0)</f>
        <v/>
      </c>
      <c r="L2299">
        <f>_xlfn.XLOOKUP($A2299,ALGLIB_SSA_XAUUSD!$AA$2:$AA$2401,ALGLIB_SSA_XAUUSD!$R$2:$R$2401,"",0)</f>
        <v/>
      </c>
      <c r="M2299">
        <f>_xlfn.XLOOKUP($A2299,ALGLIB_SSA_XAUUSD!$AA$2:$AA$2401,ALGLIB_SSA_XAUUSD!$S$2:$S$2401,"",0)</f>
        <v/>
      </c>
      <c r="N2299">
        <f>_xlfn.XLOOKUP($A2299,ALGLIB_SSA_XAUUSD!$AA$2:$AA$2401,ALGLIB_SSA_XAUUSD!$T$2:$T$2401,"",0)</f>
        <v/>
      </c>
      <c r="O2299">
        <f>_xlfn.XLOOKUP($A2299,ALGLIB_SSA_XAUUSD!$AA$2:$AA$2401,ALGLIB_SSA_XAUUSD!$U$2:$U$2401,"",0)</f>
        <v/>
      </c>
      <c r="P2299">
        <f>_xlfn.XLOOKUP($A2299,ALGLIB_SSA_XAUUSD!$AA$2:$AA$2401,ALGLIB_SSA_XAUUSD!$V$2:$V$2401,"",0)</f>
        <v/>
      </c>
      <c r="S2299">
        <f>A2299</f>
        <v/>
      </c>
      <c r="T2299">
        <f>J2299</f>
        <v/>
      </c>
      <c r="U2299">
        <f>K2299</f>
        <v/>
      </c>
      <c r="V2299" s="14">
        <f>IF($A2299="","",MOD(ROW()-2,12)+1)</f>
        <v/>
      </c>
      <c r="W2299">
        <f>L2299</f>
        <v/>
      </c>
      <c r="X2299" s="14">
        <f>IF(F2299="","",F2299)</f>
        <v/>
      </c>
      <c r="Y2299" s="14">
        <f>IF(G2299="","",G2299)</f>
        <v/>
      </c>
      <c r="Z2299">
        <f>M2299</f>
        <v/>
      </c>
      <c r="AA2299">
        <f>N2299</f>
        <v/>
      </c>
      <c r="AB2299" s="14">
        <f>IF(H2299="","",H2299)</f>
        <v/>
      </c>
      <c r="AC2299">
        <f>O2299</f>
        <v/>
      </c>
      <c r="AD2299" s="14">
        <f>IF(I2299="","",I2299)</f>
        <v/>
      </c>
      <c r="AE2299">
        <f>P2299</f>
        <v/>
      </c>
      <c r="AH2299">
        <f>IF(S2299&lt;&gt;"",S2299,AH2298+900)</f>
        <v/>
      </c>
      <c r="AI2299">
        <f>IF(T2299&lt;&gt;"",T2299,AI2298)</f>
        <v/>
      </c>
      <c r="AJ2299">
        <f>IF(U2299&lt;&gt;"",U2299,AJ2298)</f>
        <v/>
      </c>
      <c r="AK2299">
        <f>IF(W2299&lt;&gt;"",W2299,"")</f>
        <v/>
      </c>
      <c r="AL2299" s="14">
        <f>IF(X2299&lt;&gt;"",X2299,"")</f>
        <v/>
      </c>
      <c r="AM2299" s="14">
        <f>IF(Y2299&lt;&gt;"",Y2299,"")</f>
        <v/>
      </c>
      <c r="AN2299" s="14">
        <f>IF(OR(AL2299="",AM2299=""),"",AL2299-AM2299)</f>
        <v/>
      </c>
      <c r="AO2299">
        <f>IF(AN2299="","",IF(AN2299&gt;0,"Bullish","Bearish"))</f>
        <v/>
      </c>
      <c r="AP2299">
        <f>IF(AO2299="",AP2298,AO2299)</f>
        <v/>
      </c>
      <c r="AQ2299" s="14">
        <f>IF(AB2299&lt;&gt;"",AB2299,"")</f>
        <v/>
      </c>
      <c r="AR2299" s="14">
        <f>IF(AD2299&lt;&gt;"",AD2299,"")</f>
        <v/>
      </c>
      <c r="AS2299">
        <f>IF(AS2298+1=13,1,AS2298+1)</f>
        <v/>
      </c>
      <c r="AT2299">
        <f>IFERROR(IF(SLOPE($AQ$2282:$AQ$2293,$AS$2282:$AS$2293)&gt;0,MIN(3,ABS(SLOPE($AQ$2282:$AQ$2293,$AS$2282:$AS$2293))),IF(SLOPE($AQ$2282:$AQ$2293,$AS$2282:$AS$2293)&lt;-0.5,-0.5,0)),0)</f>
        <v/>
      </c>
      <c r="AU2299">
        <f>IFERROR(IF(SLOPE($AR$2282:$AR$2293,$AS$2282:$AS$2293)&lt;0,MAX(-3,-ABS(SLOPE($AR$2282:$AR$2293,$AS$2282:$AS$2293))),IF(SLOPE($AR$2282:$AR$2293,$AS$2282:$AS$2293)&gt;0.5,0.5,0)),0)</f>
        <v/>
      </c>
      <c r="AV2299">
        <f>($AQ$2294+(AT2299*(AS2299-1)))</f>
        <v/>
      </c>
      <c r="AW2299">
        <f>($AR$2294+(AU2299*(AS2299-1)))</f>
        <v/>
      </c>
      <c r="AX2299">
        <f>IF(AT2299&gt;0,AV2299+AT2299,AV2299)</f>
        <v/>
      </c>
      <c r="AY2299">
        <f>IF(AU2299&lt;0,AW2299+AU2299,AW2299)</f>
        <v/>
      </c>
      <c r="BA2299" s="14">
        <f>IFERROR(AX2299-AQ2299,"")</f>
        <v/>
      </c>
      <c r="BB2299" s="14">
        <f>IFERROR(AY2299-AR2299,"")</f>
        <v/>
      </c>
      <c r="BD2299">
        <f>AH2299</f>
        <v/>
      </c>
      <c r="BE2299">
        <f>AI2299</f>
        <v/>
      </c>
      <c r="BF2299">
        <f>AJ2299</f>
        <v/>
      </c>
      <c r="BG2299" s="14">
        <f>L2299</f>
        <v/>
      </c>
      <c r="BH2299" s="14">
        <f>IF(X2299="","",X2299)</f>
        <v/>
      </c>
      <c r="BI2299" s="14">
        <f>IF(Y2299="","",Y2299)</f>
        <v/>
      </c>
      <c r="BJ2299">
        <f>Z2299</f>
        <v/>
      </c>
      <c r="BK2299">
        <f>AA2299</f>
        <v/>
      </c>
      <c r="BL2299">
        <f>IFERROR(AX2299,"")</f>
        <v/>
      </c>
      <c r="BM2299">
        <f>IFERROR(AY2299,"")</f>
        <v/>
      </c>
    </row>
    <row r="2300" ht="14.25" customHeight="1">
      <c r="A2300">
        <f>ALGLIB_SSA_XAUUSD!AA2300</f>
        <v/>
      </c>
      <c r="B2300">
        <f>IF($A2300="","",INDEX(ALGLIB_SSA_XAUUSD!$B$2:$B$2401,MATCH($A2300,ALGLIB_SSA_XAUUSD!$A$2:$A$2401,1)))</f>
        <v/>
      </c>
      <c r="C2300">
        <f>IF($A2300="","",INDEX(ALGLIB_SSA_XAUUSD!$C$2:$C$2401,MATCH($A2300,ALGLIB_SSA_XAUUSD!$A$2:$A$2401,1)))</f>
        <v/>
      </c>
      <c r="D2300" s="14">
        <f>IF($A2300="","",INT((ROW()-2)/12)+1)</f>
        <v/>
      </c>
      <c r="E2300" s="14">
        <f>IF(AND(E2306&lt;&gt;"",D2306=D2294+1),E2294+(E2306-E2294)*6/12,"")</f>
        <v/>
      </c>
      <c r="F2300" s="14">
        <f>IF(AND(F2306&lt;&gt;"",D2306=D2294+1),F2294+(F2306-F2294)*6/12,"")</f>
        <v/>
      </c>
      <c r="G2300" s="14">
        <f>IF(AND(G2306&lt;&gt;"",D2306=D2294+1),G2294+(G2306-G2294)*6/12,"")</f>
        <v/>
      </c>
      <c r="H2300" s="14">
        <f>IF(AND(H2306&lt;&gt;"",D2306=D2294+1),H2294+(H2306-H2294)*6/12,"")</f>
        <v/>
      </c>
      <c r="I2300" s="14">
        <f>IF(AND(L2306&lt;&gt;"",D2306=D2294+1),I2294+(I2306-I2294)*6/12,"")</f>
        <v/>
      </c>
      <c r="J2300">
        <f>_xlfn.XLOOKUP($A2300,ALGLIB_SSA_XAUUSD!$AA$2:$AA$2401,ALGLIB_SSA_XAUUSD!$P$2:$P$2401,"",0)</f>
        <v/>
      </c>
      <c r="K2300">
        <f>_xlfn.XLOOKUP($A2300,ALGLIB_SSA_XAUUSD!$AA$2:$AA$2401,ALGLIB_SSA_XAUUSD!$Q$2:$Q$2401,"",0)</f>
        <v/>
      </c>
      <c r="L2300">
        <f>_xlfn.XLOOKUP($A2300,ALGLIB_SSA_XAUUSD!$AA$2:$AA$2401,ALGLIB_SSA_XAUUSD!$R$2:$R$2401,"",0)</f>
        <v/>
      </c>
      <c r="M2300">
        <f>_xlfn.XLOOKUP($A2300,ALGLIB_SSA_XAUUSD!$AA$2:$AA$2401,ALGLIB_SSA_XAUUSD!$S$2:$S$2401,"",0)</f>
        <v/>
      </c>
      <c r="N2300">
        <f>_xlfn.XLOOKUP($A2300,ALGLIB_SSA_XAUUSD!$AA$2:$AA$2401,ALGLIB_SSA_XAUUSD!$T$2:$T$2401,"",0)</f>
        <v/>
      </c>
      <c r="O2300">
        <f>_xlfn.XLOOKUP($A2300,ALGLIB_SSA_XAUUSD!$AA$2:$AA$2401,ALGLIB_SSA_XAUUSD!$U$2:$U$2401,"",0)</f>
        <v/>
      </c>
      <c r="P2300">
        <f>_xlfn.XLOOKUP($A2300,ALGLIB_SSA_XAUUSD!$AA$2:$AA$2401,ALGLIB_SSA_XAUUSD!$V$2:$V$2401,"",0)</f>
        <v/>
      </c>
      <c r="S2300">
        <f>A2300</f>
        <v/>
      </c>
      <c r="T2300">
        <f>J2300</f>
        <v/>
      </c>
      <c r="U2300">
        <f>K2300</f>
        <v/>
      </c>
      <c r="V2300" s="14">
        <f>IF($A2300="","",MOD(ROW()-2,12)+1)</f>
        <v/>
      </c>
      <c r="W2300">
        <f>L2300</f>
        <v/>
      </c>
      <c r="X2300" s="14">
        <f>IF(F2300="","",F2300)</f>
        <v/>
      </c>
      <c r="Y2300" s="14">
        <f>IF(G2300="","",G2300)</f>
        <v/>
      </c>
      <c r="Z2300">
        <f>M2300</f>
        <v/>
      </c>
      <c r="AA2300">
        <f>N2300</f>
        <v/>
      </c>
      <c r="AB2300" s="14">
        <f>IF(H2300="","",H2300)</f>
        <v/>
      </c>
      <c r="AC2300">
        <f>O2300</f>
        <v/>
      </c>
      <c r="AD2300" s="14">
        <f>IF(I2300="","",I2300)</f>
        <v/>
      </c>
      <c r="AE2300">
        <f>P2300</f>
        <v/>
      </c>
      <c r="AH2300">
        <f>IF(S2300&lt;&gt;"",S2300,AH2299+900)</f>
        <v/>
      </c>
      <c r="AI2300">
        <f>IF(T2300&lt;&gt;"",T2300,AI2299)</f>
        <v/>
      </c>
      <c r="AJ2300">
        <f>IF(U2300&lt;&gt;"",U2300,AJ2299)</f>
        <v/>
      </c>
      <c r="AK2300">
        <f>IF(W2300&lt;&gt;"",W2300,"")</f>
        <v/>
      </c>
      <c r="AL2300" s="14">
        <f>IF(X2300&lt;&gt;"",X2300,"")</f>
        <v/>
      </c>
      <c r="AM2300" s="14">
        <f>IF(Y2300&lt;&gt;"",Y2300,"")</f>
        <v/>
      </c>
      <c r="AN2300" s="14">
        <f>IF(OR(AL2300="",AM2300=""),"",AL2300-AM2300)</f>
        <v/>
      </c>
      <c r="AO2300">
        <f>IF(AN2300="","",IF(AN2300&gt;0,"Bullish","Bearish"))</f>
        <v/>
      </c>
      <c r="AP2300">
        <f>IF(AO2300="",AP2299,AO2300)</f>
        <v/>
      </c>
      <c r="AQ2300" s="14">
        <f>IF(AB2300&lt;&gt;"",AB2300,"")</f>
        <v/>
      </c>
      <c r="AR2300" s="14">
        <f>IF(AD2300&lt;&gt;"",AD2300,"")</f>
        <v/>
      </c>
      <c r="AS2300">
        <f>IF(AS2299+1=13,1,AS2299+1)</f>
        <v/>
      </c>
      <c r="AT2300">
        <f>IFERROR(IF(SLOPE($AQ$2282:$AQ$2293,$AS$2282:$AS$2293)&gt;0,MIN(3,ABS(SLOPE($AQ$2282:$AQ$2293,$AS$2282:$AS$2293))),IF(SLOPE($AQ$2282:$AQ$2293,$AS$2282:$AS$2293)&lt;-0.5,-0.5,0)),0)</f>
        <v/>
      </c>
      <c r="AU2300">
        <f>IFERROR(IF(SLOPE($AR$2282:$AR$2293,$AS$2282:$AS$2293)&lt;0,MAX(-3,-ABS(SLOPE($AR$2282:$AR$2293,$AS$2282:$AS$2293))),IF(SLOPE($AR$2282:$AR$2293,$AS$2282:$AS$2293)&gt;0.5,0.5,0)),0)</f>
        <v/>
      </c>
      <c r="AV2300">
        <f>($AQ$2294+(AT2300*(AS2300-1)))</f>
        <v/>
      </c>
      <c r="AW2300">
        <f>($AR$2294+(AU2300*(AS2300-1)))</f>
        <v/>
      </c>
      <c r="AX2300">
        <f>IF(AT2300&gt;0,AV2300+AT2300,AV2300)</f>
        <v/>
      </c>
      <c r="AY2300">
        <f>IF(AU2300&lt;0,AW2300+AU2300,AW2300)</f>
        <v/>
      </c>
      <c r="BA2300" s="14">
        <f>IFERROR(AX2300-AQ2300,"")</f>
        <v/>
      </c>
      <c r="BB2300" s="14">
        <f>IFERROR(AY2300-AR2300,"")</f>
        <v/>
      </c>
      <c r="BD2300">
        <f>AH2300</f>
        <v/>
      </c>
      <c r="BE2300">
        <f>AI2300</f>
        <v/>
      </c>
      <c r="BF2300">
        <f>AJ2300</f>
        <v/>
      </c>
      <c r="BG2300" s="14">
        <f>L2300</f>
        <v/>
      </c>
      <c r="BH2300" s="14">
        <f>IF(X2300="","",X2300)</f>
        <v/>
      </c>
      <c r="BI2300" s="14">
        <f>IF(Y2300="","",Y2300)</f>
        <v/>
      </c>
      <c r="BJ2300">
        <f>Z2300</f>
        <v/>
      </c>
      <c r="BK2300">
        <f>AA2300</f>
        <v/>
      </c>
      <c r="BL2300">
        <f>IFERROR(AX2300,"")</f>
        <v/>
      </c>
      <c r="BM2300">
        <f>IFERROR(AY2300,"")</f>
        <v/>
      </c>
    </row>
    <row r="2301" ht="14.25" customHeight="1">
      <c r="A2301">
        <f>ALGLIB_SSA_XAUUSD!AA2301</f>
        <v/>
      </c>
      <c r="B2301">
        <f>IF($A2301="","",INDEX(ALGLIB_SSA_XAUUSD!$B$2:$B$2401,MATCH($A2301,ALGLIB_SSA_XAUUSD!$A$2:$A$2401,1)))</f>
        <v/>
      </c>
      <c r="C2301">
        <f>IF($A2301="","",INDEX(ALGLIB_SSA_XAUUSD!$C$2:$C$2401,MATCH($A2301,ALGLIB_SSA_XAUUSD!$A$2:$A$2401,1)))</f>
        <v/>
      </c>
      <c r="D2301" s="14">
        <f>IF($A2301="","",INT((ROW()-2)/12)+1)</f>
        <v/>
      </c>
      <c r="E2301" s="14">
        <f>IF(AND(E2306&lt;&gt;"",D2306=D2294+1),E2294+(E2306-E2294)*7/12,"")</f>
        <v/>
      </c>
      <c r="F2301" s="14">
        <f>IF(AND(F2306&lt;&gt;"",D2306=D2294+1),F2294+(F2306-F2294)*7/12,"")</f>
        <v/>
      </c>
      <c r="G2301" s="14">
        <f>IF(AND(G2306&lt;&gt;"",D2306=D2294+1),G2294+(G2306-G2294)*7/12,"")</f>
        <v/>
      </c>
      <c r="H2301" s="14">
        <f>IF(AND(H2306&lt;&gt;"",D2306=D2294+1),H2294+(H2306-H2294)*7/12,"")</f>
        <v/>
      </c>
      <c r="I2301" s="14">
        <f>IF(AND(L2306&lt;&gt;"",D2306=D2294+1),I2294+(I2306-I2294)*7/12,"")</f>
        <v/>
      </c>
      <c r="J2301">
        <f>_xlfn.XLOOKUP($A2301,ALGLIB_SSA_XAUUSD!$AA$2:$AA$2401,ALGLIB_SSA_XAUUSD!$P$2:$P$2401,"",0)</f>
        <v/>
      </c>
      <c r="K2301">
        <f>_xlfn.XLOOKUP($A2301,ALGLIB_SSA_XAUUSD!$AA$2:$AA$2401,ALGLIB_SSA_XAUUSD!$Q$2:$Q$2401,"",0)</f>
        <v/>
      </c>
      <c r="L2301">
        <f>_xlfn.XLOOKUP($A2301,ALGLIB_SSA_XAUUSD!$AA$2:$AA$2401,ALGLIB_SSA_XAUUSD!$R$2:$R$2401,"",0)</f>
        <v/>
      </c>
      <c r="M2301">
        <f>_xlfn.XLOOKUP($A2301,ALGLIB_SSA_XAUUSD!$AA$2:$AA$2401,ALGLIB_SSA_XAUUSD!$S$2:$S$2401,"",0)</f>
        <v/>
      </c>
      <c r="N2301">
        <f>_xlfn.XLOOKUP($A2301,ALGLIB_SSA_XAUUSD!$AA$2:$AA$2401,ALGLIB_SSA_XAUUSD!$T$2:$T$2401,"",0)</f>
        <v/>
      </c>
      <c r="O2301">
        <f>_xlfn.XLOOKUP($A2301,ALGLIB_SSA_XAUUSD!$AA$2:$AA$2401,ALGLIB_SSA_XAUUSD!$U$2:$U$2401,"",0)</f>
        <v/>
      </c>
      <c r="P2301">
        <f>_xlfn.XLOOKUP($A2301,ALGLIB_SSA_XAUUSD!$AA$2:$AA$2401,ALGLIB_SSA_XAUUSD!$V$2:$V$2401,"",0)</f>
        <v/>
      </c>
      <c r="S2301">
        <f>A2301</f>
        <v/>
      </c>
      <c r="T2301">
        <f>J2301</f>
        <v/>
      </c>
      <c r="U2301">
        <f>K2301</f>
        <v/>
      </c>
      <c r="V2301" s="14">
        <f>IF($A2301="","",MOD(ROW()-2,12)+1)</f>
        <v/>
      </c>
      <c r="W2301">
        <f>L2301</f>
        <v/>
      </c>
      <c r="X2301" s="14">
        <f>IF(F2301="","",F2301)</f>
        <v/>
      </c>
      <c r="Y2301" s="14">
        <f>IF(G2301="","",G2301)</f>
        <v/>
      </c>
      <c r="Z2301">
        <f>M2301</f>
        <v/>
      </c>
      <c r="AA2301">
        <f>N2301</f>
        <v/>
      </c>
      <c r="AB2301" s="14">
        <f>IF(H2301="","",H2301)</f>
        <v/>
      </c>
      <c r="AC2301">
        <f>O2301</f>
        <v/>
      </c>
      <c r="AD2301" s="14">
        <f>IF(I2301="","",I2301)</f>
        <v/>
      </c>
      <c r="AE2301">
        <f>P2301</f>
        <v/>
      </c>
      <c r="AH2301">
        <f>IF(S2301&lt;&gt;"",S2301,AH2300+900)</f>
        <v/>
      </c>
      <c r="AI2301">
        <f>IF(T2301&lt;&gt;"",T2301,AI2300)</f>
        <v/>
      </c>
      <c r="AJ2301">
        <f>IF(U2301&lt;&gt;"",U2301,AJ2300)</f>
        <v/>
      </c>
      <c r="AK2301">
        <f>IF(W2301&lt;&gt;"",W2301,"")</f>
        <v/>
      </c>
      <c r="AL2301" s="14">
        <f>IF(X2301&lt;&gt;"",X2301,"")</f>
        <v/>
      </c>
      <c r="AM2301" s="14">
        <f>IF(Y2301&lt;&gt;"",Y2301,"")</f>
        <v/>
      </c>
      <c r="AN2301" s="14">
        <f>IF(OR(AL2301="",AM2301=""),"",AL2301-AM2301)</f>
        <v/>
      </c>
      <c r="AO2301">
        <f>IF(AN2301="","",IF(AN2301&gt;0,"Bullish","Bearish"))</f>
        <v/>
      </c>
      <c r="AP2301">
        <f>IF(AO2301="",AP2300,AO2301)</f>
        <v/>
      </c>
      <c r="AQ2301" s="14">
        <f>IF(AB2301&lt;&gt;"",AB2301,"")</f>
        <v/>
      </c>
      <c r="AR2301" s="14">
        <f>IF(AD2301&lt;&gt;"",AD2301,"")</f>
        <v/>
      </c>
      <c r="AS2301">
        <f>IF(AS2300+1=13,1,AS2300+1)</f>
        <v/>
      </c>
      <c r="AT2301">
        <f>IFERROR(IF(SLOPE($AQ$2282:$AQ$2293,$AS$2282:$AS$2293)&gt;0,MIN(3,ABS(SLOPE($AQ$2282:$AQ$2293,$AS$2282:$AS$2293))),IF(SLOPE($AQ$2282:$AQ$2293,$AS$2282:$AS$2293)&lt;-0.5,-0.5,0)),0)</f>
        <v/>
      </c>
      <c r="AU2301">
        <f>IFERROR(IF(SLOPE($AR$2282:$AR$2293,$AS$2282:$AS$2293)&lt;0,MAX(-3,-ABS(SLOPE($AR$2282:$AR$2293,$AS$2282:$AS$2293))),IF(SLOPE($AR$2282:$AR$2293,$AS$2282:$AS$2293)&gt;0.5,0.5,0)),0)</f>
        <v/>
      </c>
      <c r="AV2301">
        <f>($AQ$2294+(AT2301*(AS2301-1)))</f>
        <v/>
      </c>
      <c r="AW2301">
        <f>($AR$2294+(AU2301*(AS2301-1)))</f>
        <v/>
      </c>
      <c r="AX2301">
        <f>IF(AT2301&gt;0,AV2301+AT2301,AV2301)</f>
        <v/>
      </c>
      <c r="AY2301">
        <f>IF(AU2301&lt;0,AW2301+AU2301,AW2301)</f>
        <v/>
      </c>
      <c r="BA2301" s="14">
        <f>IFERROR(AX2301-AQ2301,"")</f>
        <v/>
      </c>
      <c r="BB2301" s="14">
        <f>IFERROR(AY2301-AR2301,"")</f>
        <v/>
      </c>
      <c r="BD2301">
        <f>AH2301</f>
        <v/>
      </c>
      <c r="BE2301">
        <f>AI2301</f>
        <v/>
      </c>
      <c r="BF2301">
        <f>AJ2301</f>
        <v/>
      </c>
      <c r="BG2301" s="14">
        <f>L2301</f>
        <v/>
      </c>
      <c r="BH2301" s="14">
        <f>IF(X2301="","",X2301)</f>
        <v/>
      </c>
      <c r="BI2301" s="14">
        <f>IF(Y2301="","",Y2301)</f>
        <v/>
      </c>
      <c r="BJ2301">
        <f>Z2301</f>
        <v/>
      </c>
      <c r="BK2301">
        <f>AA2301</f>
        <v/>
      </c>
      <c r="BL2301">
        <f>IFERROR(AX2301,"")</f>
        <v/>
      </c>
      <c r="BM2301">
        <f>IFERROR(AY2301,"")</f>
        <v/>
      </c>
    </row>
    <row r="2302" ht="14.25" customHeight="1">
      <c r="A2302">
        <f>ALGLIB_SSA_XAUUSD!AA2302</f>
        <v/>
      </c>
      <c r="B2302">
        <f>IF($A2302="","",INDEX(ALGLIB_SSA_XAUUSD!$B$2:$B$2401,MATCH($A2302,ALGLIB_SSA_XAUUSD!$A$2:$A$2401,1)))</f>
        <v/>
      </c>
      <c r="C2302">
        <f>IF($A2302="","",INDEX(ALGLIB_SSA_XAUUSD!$C$2:$C$2401,MATCH($A2302,ALGLIB_SSA_XAUUSD!$A$2:$A$2401,1)))</f>
        <v/>
      </c>
      <c r="D2302" s="14">
        <f>IF($A2302="","",INT((ROW()-2)/12)+1)</f>
        <v/>
      </c>
      <c r="E2302" s="14">
        <f>IF(AND(E2306&lt;&gt;"",D2306=D2294+1),E2294+(E2306-E2294)*8/12,"")</f>
        <v/>
      </c>
      <c r="F2302" s="14">
        <f>IF(AND(F2306&lt;&gt;"",D2306=D2294+1),F2294+(F2306-F2294)*8/12,"")</f>
        <v/>
      </c>
      <c r="G2302" s="14">
        <f>IF(AND(G2306&lt;&gt;"",D2306=D2294+1),G2294+(G2306-G2294)*8/12,"")</f>
        <v/>
      </c>
      <c r="H2302" s="14">
        <f>IF(AND(H2306&lt;&gt;"",D2306=D2294+1),H2294+(H2306-H2294)*8/12,"")</f>
        <v/>
      </c>
      <c r="I2302" s="14">
        <f>IF(AND(L2306&lt;&gt;"",D2306=D2294+1),I2294+(I2306-I2294)*8/12,"")</f>
        <v/>
      </c>
      <c r="J2302">
        <f>_xlfn.XLOOKUP($A2302,ALGLIB_SSA_XAUUSD!$AA$2:$AA$2401,ALGLIB_SSA_XAUUSD!$P$2:$P$2401,"",0)</f>
        <v/>
      </c>
      <c r="K2302">
        <f>_xlfn.XLOOKUP($A2302,ALGLIB_SSA_XAUUSD!$AA$2:$AA$2401,ALGLIB_SSA_XAUUSD!$Q$2:$Q$2401,"",0)</f>
        <v/>
      </c>
      <c r="L2302">
        <f>_xlfn.XLOOKUP($A2302,ALGLIB_SSA_XAUUSD!$AA$2:$AA$2401,ALGLIB_SSA_XAUUSD!$R$2:$R$2401,"",0)</f>
        <v/>
      </c>
      <c r="M2302">
        <f>_xlfn.XLOOKUP($A2302,ALGLIB_SSA_XAUUSD!$AA$2:$AA$2401,ALGLIB_SSA_XAUUSD!$S$2:$S$2401,"",0)</f>
        <v/>
      </c>
      <c r="N2302">
        <f>_xlfn.XLOOKUP($A2302,ALGLIB_SSA_XAUUSD!$AA$2:$AA$2401,ALGLIB_SSA_XAUUSD!$T$2:$T$2401,"",0)</f>
        <v/>
      </c>
      <c r="O2302">
        <f>_xlfn.XLOOKUP($A2302,ALGLIB_SSA_XAUUSD!$AA$2:$AA$2401,ALGLIB_SSA_XAUUSD!$U$2:$U$2401,"",0)</f>
        <v/>
      </c>
      <c r="P2302">
        <f>_xlfn.XLOOKUP($A2302,ALGLIB_SSA_XAUUSD!$AA$2:$AA$2401,ALGLIB_SSA_XAUUSD!$V$2:$V$2401,"",0)</f>
        <v/>
      </c>
      <c r="S2302">
        <f>A2302</f>
        <v/>
      </c>
      <c r="T2302">
        <f>J2302</f>
        <v/>
      </c>
      <c r="U2302">
        <f>K2302</f>
        <v/>
      </c>
      <c r="V2302" s="14">
        <f>IF($A2302="","",MOD(ROW()-2,12)+1)</f>
        <v/>
      </c>
      <c r="W2302">
        <f>L2302</f>
        <v/>
      </c>
      <c r="X2302" s="14">
        <f>IF(F2302="","",F2302)</f>
        <v/>
      </c>
      <c r="Y2302" s="14">
        <f>IF(G2302="","",G2302)</f>
        <v/>
      </c>
      <c r="Z2302">
        <f>M2302</f>
        <v/>
      </c>
      <c r="AA2302">
        <f>N2302</f>
        <v/>
      </c>
      <c r="AB2302" s="14">
        <f>IF(H2302="","",H2302)</f>
        <v/>
      </c>
      <c r="AC2302">
        <f>O2302</f>
        <v/>
      </c>
      <c r="AD2302" s="14">
        <f>IF(I2302="","",I2302)</f>
        <v/>
      </c>
      <c r="AE2302">
        <f>P2302</f>
        <v/>
      </c>
      <c r="AH2302">
        <f>IF(S2302&lt;&gt;"",S2302,AH2301+900)</f>
        <v/>
      </c>
      <c r="AI2302">
        <f>IF(T2302&lt;&gt;"",T2302,AI2301)</f>
        <v/>
      </c>
      <c r="AJ2302">
        <f>IF(U2302&lt;&gt;"",U2302,AJ2301)</f>
        <v/>
      </c>
      <c r="AK2302">
        <f>IF(W2302&lt;&gt;"",W2302,"")</f>
        <v/>
      </c>
      <c r="AL2302" s="14">
        <f>IF(X2302&lt;&gt;"",X2302,"")</f>
        <v/>
      </c>
      <c r="AM2302" s="14">
        <f>IF(Y2302&lt;&gt;"",Y2302,"")</f>
        <v/>
      </c>
      <c r="AN2302" s="14">
        <f>IF(OR(AL2302="",AM2302=""),"",AL2302-AM2302)</f>
        <v/>
      </c>
      <c r="AO2302">
        <f>IF(AN2302="","",IF(AN2302&gt;0,"Bullish","Bearish"))</f>
        <v/>
      </c>
      <c r="AP2302">
        <f>IF(AO2302="",AP2301,AO2302)</f>
        <v/>
      </c>
      <c r="AQ2302" s="14">
        <f>IF(AB2302&lt;&gt;"",AB2302,"")</f>
        <v/>
      </c>
      <c r="AR2302" s="14">
        <f>IF(AD2302&lt;&gt;"",AD2302,"")</f>
        <v/>
      </c>
      <c r="AS2302">
        <f>IF(AS2301+1=13,1,AS2301+1)</f>
        <v/>
      </c>
      <c r="AT2302">
        <f>IFERROR(IF(SLOPE($AQ$2282:$AQ$2293,$AS$2282:$AS$2293)&gt;0,MIN(3,ABS(SLOPE($AQ$2282:$AQ$2293,$AS$2282:$AS$2293))),IF(SLOPE($AQ$2282:$AQ$2293,$AS$2282:$AS$2293)&lt;-0.5,-0.5,0)),0)</f>
        <v/>
      </c>
      <c r="AU2302">
        <f>IFERROR(IF(SLOPE($AR$2282:$AR$2293,$AS$2282:$AS$2293)&lt;0,MAX(-3,-ABS(SLOPE($AR$2282:$AR$2293,$AS$2282:$AS$2293))),IF(SLOPE($AR$2282:$AR$2293,$AS$2282:$AS$2293)&gt;0.5,0.5,0)),0)</f>
        <v/>
      </c>
      <c r="AV2302">
        <f>($AQ$2294+(AT2302*(AS2302-1)))</f>
        <v/>
      </c>
      <c r="AW2302">
        <f>($AR$2294+(AU2302*(AS2302-1)))</f>
        <v/>
      </c>
      <c r="AX2302">
        <f>IF(AT2302&gt;0,AV2302+AT2302,AV2302)</f>
        <v/>
      </c>
      <c r="AY2302">
        <f>IF(AU2302&lt;0,AW2302+AU2302,AW2302)</f>
        <v/>
      </c>
      <c r="BA2302" s="14">
        <f>IFERROR(AX2302-AQ2302,"")</f>
        <v/>
      </c>
      <c r="BB2302" s="14">
        <f>IFERROR(AY2302-AR2302,"")</f>
        <v/>
      </c>
      <c r="BD2302">
        <f>AH2302</f>
        <v/>
      </c>
      <c r="BE2302">
        <f>AI2302</f>
        <v/>
      </c>
      <c r="BF2302">
        <f>AJ2302</f>
        <v/>
      </c>
      <c r="BG2302" s="14">
        <f>L2302</f>
        <v/>
      </c>
      <c r="BH2302" s="14">
        <f>IF(X2302="","",X2302)</f>
        <v/>
      </c>
      <c r="BI2302" s="14">
        <f>IF(Y2302="","",Y2302)</f>
        <v/>
      </c>
      <c r="BJ2302">
        <f>Z2302</f>
        <v/>
      </c>
      <c r="BK2302">
        <f>AA2302</f>
        <v/>
      </c>
      <c r="BL2302">
        <f>IFERROR(AX2302,"")</f>
        <v/>
      </c>
      <c r="BM2302">
        <f>IFERROR(AY2302,"")</f>
        <v/>
      </c>
    </row>
    <row r="2303" ht="14.25" customHeight="1">
      <c r="A2303">
        <f>ALGLIB_SSA_XAUUSD!AA2303</f>
        <v/>
      </c>
      <c r="B2303">
        <f>IF($A2303="","",INDEX(ALGLIB_SSA_XAUUSD!$B$2:$B$2401,MATCH($A2303,ALGLIB_SSA_XAUUSD!$A$2:$A$2401,1)))</f>
        <v/>
      </c>
      <c r="C2303">
        <f>IF($A2303="","",INDEX(ALGLIB_SSA_XAUUSD!$C$2:$C$2401,MATCH($A2303,ALGLIB_SSA_XAUUSD!$A$2:$A$2401,1)))</f>
        <v/>
      </c>
      <c r="D2303" s="14">
        <f>IF($A2303="","",INT((ROW()-2)/12)+1)</f>
        <v/>
      </c>
      <c r="E2303" s="14">
        <f>IF(AND(E2306&lt;&gt;"",D2306=D2294+1),E2294+(E2306-E2294)*9/12,"")</f>
        <v/>
      </c>
      <c r="F2303" s="14">
        <f>IF(AND(F2306&lt;&gt;"",D2306=D2294+1),F2294+(F2306-F2294)*9/12,"")</f>
        <v/>
      </c>
      <c r="G2303" s="14">
        <f>IF(AND(G2306&lt;&gt;"",D2306=D2294+1),G2294+(G2306-G2294)*9/12,"")</f>
        <v/>
      </c>
      <c r="H2303" s="14">
        <f>IF(AND(H2306&lt;&gt;"",D2306=D2294+1),H2294+(H2306-H2294)*9/12,"")</f>
        <v/>
      </c>
      <c r="I2303" s="14">
        <f>IF(AND(L2306&lt;&gt;"",D2306=D2294+1),I2294+(I2306-I2294)*9/12,"")</f>
        <v/>
      </c>
      <c r="J2303">
        <f>_xlfn.XLOOKUP($A2303,ALGLIB_SSA_XAUUSD!$AA$2:$AA$2401,ALGLIB_SSA_XAUUSD!$P$2:$P$2401,"",0)</f>
        <v/>
      </c>
      <c r="K2303">
        <f>_xlfn.XLOOKUP($A2303,ALGLIB_SSA_XAUUSD!$AA$2:$AA$2401,ALGLIB_SSA_XAUUSD!$Q$2:$Q$2401,"",0)</f>
        <v/>
      </c>
      <c r="L2303">
        <f>_xlfn.XLOOKUP($A2303,ALGLIB_SSA_XAUUSD!$AA$2:$AA$2401,ALGLIB_SSA_XAUUSD!$R$2:$R$2401,"",0)</f>
        <v/>
      </c>
      <c r="M2303">
        <f>_xlfn.XLOOKUP($A2303,ALGLIB_SSA_XAUUSD!$AA$2:$AA$2401,ALGLIB_SSA_XAUUSD!$S$2:$S$2401,"",0)</f>
        <v/>
      </c>
      <c r="N2303">
        <f>_xlfn.XLOOKUP($A2303,ALGLIB_SSA_XAUUSD!$AA$2:$AA$2401,ALGLIB_SSA_XAUUSD!$T$2:$T$2401,"",0)</f>
        <v/>
      </c>
      <c r="O2303">
        <f>_xlfn.XLOOKUP($A2303,ALGLIB_SSA_XAUUSD!$AA$2:$AA$2401,ALGLIB_SSA_XAUUSD!$U$2:$U$2401,"",0)</f>
        <v/>
      </c>
      <c r="P2303">
        <f>_xlfn.XLOOKUP($A2303,ALGLIB_SSA_XAUUSD!$AA$2:$AA$2401,ALGLIB_SSA_XAUUSD!$V$2:$V$2401,"",0)</f>
        <v/>
      </c>
      <c r="S2303">
        <f>A2303</f>
        <v/>
      </c>
      <c r="T2303">
        <f>J2303</f>
        <v/>
      </c>
      <c r="U2303">
        <f>K2303</f>
        <v/>
      </c>
      <c r="V2303" s="14">
        <f>IF($A2303="","",MOD(ROW()-2,12)+1)</f>
        <v/>
      </c>
      <c r="W2303">
        <f>L2303</f>
        <v/>
      </c>
      <c r="X2303" s="14">
        <f>IF(F2303="","",F2303)</f>
        <v/>
      </c>
      <c r="Y2303" s="14">
        <f>IF(G2303="","",G2303)</f>
        <v/>
      </c>
      <c r="Z2303">
        <f>M2303</f>
        <v/>
      </c>
      <c r="AA2303">
        <f>N2303</f>
        <v/>
      </c>
      <c r="AB2303" s="14">
        <f>IF(H2303="","",H2303)</f>
        <v/>
      </c>
      <c r="AC2303">
        <f>O2303</f>
        <v/>
      </c>
      <c r="AD2303" s="14">
        <f>IF(I2303="","",I2303)</f>
        <v/>
      </c>
      <c r="AE2303">
        <f>P2303</f>
        <v/>
      </c>
      <c r="AH2303">
        <f>IF(S2303&lt;&gt;"",S2303,AH2302+900)</f>
        <v/>
      </c>
      <c r="AI2303">
        <f>IF(T2303&lt;&gt;"",T2303,AI2302)</f>
        <v/>
      </c>
      <c r="AJ2303">
        <f>IF(U2303&lt;&gt;"",U2303,AJ2302)</f>
        <v/>
      </c>
      <c r="AK2303">
        <f>IF(W2303&lt;&gt;"",W2303,"")</f>
        <v/>
      </c>
      <c r="AL2303" s="14">
        <f>IF(X2303&lt;&gt;"",X2303,"")</f>
        <v/>
      </c>
      <c r="AM2303" s="14">
        <f>IF(Y2303&lt;&gt;"",Y2303,"")</f>
        <v/>
      </c>
      <c r="AN2303" s="14">
        <f>IF(OR(AL2303="",AM2303=""),"",AL2303-AM2303)</f>
        <v/>
      </c>
      <c r="AO2303">
        <f>IF(AN2303="","",IF(AN2303&gt;0,"Bullish","Bearish"))</f>
        <v/>
      </c>
      <c r="AP2303">
        <f>IF(AO2303="",AP2302,AO2303)</f>
        <v/>
      </c>
      <c r="AQ2303" s="14">
        <f>IF(AB2303&lt;&gt;"",AB2303,"")</f>
        <v/>
      </c>
      <c r="AR2303" s="14">
        <f>IF(AD2303&lt;&gt;"",AD2303,"")</f>
        <v/>
      </c>
      <c r="AS2303">
        <f>IF(AS2302+1=13,1,AS2302+1)</f>
        <v/>
      </c>
      <c r="AT2303">
        <f>IFERROR(IF(SLOPE($AQ$2282:$AQ$2293,$AS$2282:$AS$2293)&gt;0,MIN(3,ABS(SLOPE($AQ$2282:$AQ$2293,$AS$2282:$AS$2293))),IF(SLOPE($AQ$2282:$AQ$2293,$AS$2282:$AS$2293)&lt;-0.5,-0.5,0)),0)</f>
        <v/>
      </c>
      <c r="AU2303">
        <f>IFERROR(IF(SLOPE($AR$2282:$AR$2293,$AS$2282:$AS$2293)&lt;0,MAX(-3,-ABS(SLOPE($AR$2282:$AR$2293,$AS$2282:$AS$2293))),IF(SLOPE($AR$2282:$AR$2293,$AS$2282:$AS$2293)&gt;0.5,0.5,0)),0)</f>
        <v/>
      </c>
      <c r="AV2303">
        <f>($AQ$2294+(AT2303*(AS2303-1)))</f>
        <v/>
      </c>
      <c r="AW2303">
        <f>($AR$2294+(AU2303*(AS2303-1)))</f>
        <v/>
      </c>
      <c r="AX2303">
        <f>IF(AT2303&gt;0,AV2303+AT2303,AV2303)</f>
        <v/>
      </c>
      <c r="AY2303">
        <f>IF(AU2303&lt;0,AW2303+AU2303,AW2303)</f>
        <v/>
      </c>
      <c r="BA2303" s="14">
        <f>IFERROR(AX2303-AQ2303,"")</f>
        <v/>
      </c>
      <c r="BB2303" s="14">
        <f>IFERROR(AY2303-AR2303,"")</f>
        <v/>
      </c>
      <c r="BD2303">
        <f>AH2303</f>
        <v/>
      </c>
      <c r="BE2303">
        <f>AI2303</f>
        <v/>
      </c>
      <c r="BF2303">
        <f>AJ2303</f>
        <v/>
      </c>
      <c r="BG2303" s="14">
        <f>L2303</f>
        <v/>
      </c>
      <c r="BH2303" s="14">
        <f>IF(X2303="","",X2303)</f>
        <v/>
      </c>
      <c r="BI2303" s="14">
        <f>IF(Y2303="","",Y2303)</f>
        <v/>
      </c>
      <c r="BJ2303">
        <f>Z2303</f>
        <v/>
      </c>
      <c r="BK2303">
        <f>AA2303</f>
        <v/>
      </c>
      <c r="BL2303">
        <f>IFERROR(AX2303,"")</f>
        <v/>
      </c>
      <c r="BM2303">
        <f>IFERROR(AY2303,"")</f>
        <v/>
      </c>
    </row>
    <row r="2304" ht="14.25" customHeight="1">
      <c r="A2304">
        <f>ALGLIB_SSA_XAUUSD!AA2304</f>
        <v/>
      </c>
      <c r="B2304">
        <f>IF($A2304="","",INDEX(ALGLIB_SSA_XAUUSD!$B$2:$B$2401,MATCH($A2304,ALGLIB_SSA_XAUUSD!$A$2:$A$2401,1)))</f>
        <v/>
      </c>
      <c r="C2304">
        <f>IF($A2304="","",INDEX(ALGLIB_SSA_XAUUSD!$C$2:$C$2401,MATCH($A2304,ALGLIB_SSA_XAUUSD!$A$2:$A$2401,1)))</f>
        <v/>
      </c>
      <c r="D2304" s="14">
        <f>IF($A2304="","",INT((ROW()-2)/12)+1)</f>
        <v/>
      </c>
      <c r="E2304" s="14">
        <f>IF(AND(E2306&lt;&gt;"",D2306=D2294+1),E2294+(E2306-E2294)*10/12,"")</f>
        <v/>
      </c>
      <c r="F2304" s="14">
        <f>IF(AND(F2306&lt;&gt;"",D2306=D2294+1),F2294+(F2306-F2294)*10/12,"")</f>
        <v/>
      </c>
      <c r="G2304" s="14">
        <f>IF(AND(G2306&lt;&gt;"",D2306=D2294+1),G2294+(G2306-G2294)*10/12,"")</f>
        <v/>
      </c>
      <c r="H2304" s="14">
        <f>IF(AND(H2306&lt;&gt;"",D2306=D2294+1),H2294+(H2306-H2294)*10/12,"")</f>
        <v/>
      </c>
      <c r="I2304" s="14">
        <f>IF(AND(L2306&lt;&gt;"",D2306=D2294+1),I2294+(I2306-I2294)*10/12,"")</f>
        <v/>
      </c>
      <c r="J2304">
        <f>_xlfn.XLOOKUP($A2304,ALGLIB_SSA_XAUUSD!$AA$2:$AA$2401,ALGLIB_SSA_XAUUSD!$P$2:$P$2401,"",0)</f>
        <v/>
      </c>
      <c r="K2304">
        <f>_xlfn.XLOOKUP($A2304,ALGLIB_SSA_XAUUSD!$AA$2:$AA$2401,ALGLIB_SSA_XAUUSD!$Q$2:$Q$2401,"",0)</f>
        <v/>
      </c>
      <c r="L2304">
        <f>_xlfn.XLOOKUP($A2304,ALGLIB_SSA_XAUUSD!$AA$2:$AA$2401,ALGLIB_SSA_XAUUSD!$R$2:$R$2401,"",0)</f>
        <v/>
      </c>
      <c r="M2304">
        <f>_xlfn.XLOOKUP($A2304,ALGLIB_SSA_XAUUSD!$AA$2:$AA$2401,ALGLIB_SSA_XAUUSD!$S$2:$S$2401,"",0)</f>
        <v/>
      </c>
      <c r="N2304">
        <f>_xlfn.XLOOKUP($A2304,ALGLIB_SSA_XAUUSD!$AA$2:$AA$2401,ALGLIB_SSA_XAUUSD!$T$2:$T$2401,"",0)</f>
        <v/>
      </c>
      <c r="O2304">
        <f>_xlfn.XLOOKUP($A2304,ALGLIB_SSA_XAUUSD!$AA$2:$AA$2401,ALGLIB_SSA_XAUUSD!$U$2:$U$2401,"",0)</f>
        <v/>
      </c>
      <c r="P2304">
        <f>_xlfn.XLOOKUP($A2304,ALGLIB_SSA_XAUUSD!$AA$2:$AA$2401,ALGLIB_SSA_XAUUSD!$V$2:$V$2401,"",0)</f>
        <v/>
      </c>
      <c r="S2304">
        <f>A2304</f>
        <v/>
      </c>
      <c r="T2304">
        <f>J2304</f>
        <v/>
      </c>
      <c r="U2304">
        <f>K2304</f>
        <v/>
      </c>
      <c r="V2304" s="14">
        <f>IF($A2304="","",MOD(ROW()-2,12)+1)</f>
        <v/>
      </c>
      <c r="W2304">
        <f>L2304</f>
        <v/>
      </c>
      <c r="X2304" s="14">
        <f>IF(F2304="","",F2304)</f>
        <v/>
      </c>
      <c r="Y2304" s="14">
        <f>IF(G2304="","",G2304)</f>
        <v/>
      </c>
      <c r="Z2304">
        <f>M2304</f>
        <v/>
      </c>
      <c r="AA2304">
        <f>N2304</f>
        <v/>
      </c>
      <c r="AB2304" s="14">
        <f>IF(H2304="","",H2304)</f>
        <v/>
      </c>
      <c r="AC2304">
        <f>O2304</f>
        <v/>
      </c>
      <c r="AD2304" s="14">
        <f>IF(I2304="","",I2304)</f>
        <v/>
      </c>
      <c r="AE2304">
        <f>P2304</f>
        <v/>
      </c>
      <c r="AH2304">
        <f>IF(S2304&lt;&gt;"",S2304,AH2303+900)</f>
        <v/>
      </c>
      <c r="AI2304">
        <f>IF(T2304&lt;&gt;"",T2304,AI2303)</f>
        <v/>
      </c>
      <c r="AJ2304">
        <f>IF(U2304&lt;&gt;"",U2304,AJ2303)</f>
        <v/>
      </c>
      <c r="AK2304">
        <f>IF(W2304&lt;&gt;"",W2304,"")</f>
        <v/>
      </c>
      <c r="AL2304" s="14">
        <f>IF(X2304&lt;&gt;"",X2304,"")</f>
        <v/>
      </c>
      <c r="AM2304" s="14">
        <f>IF(Y2304&lt;&gt;"",Y2304,"")</f>
        <v/>
      </c>
      <c r="AN2304" s="14">
        <f>IF(OR(AL2304="",AM2304=""),"",AL2304-AM2304)</f>
        <v/>
      </c>
      <c r="AO2304">
        <f>IF(AN2304="","",IF(AN2304&gt;0,"Bullish","Bearish"))</f>
        <v/>
      </c>
      <c r="AP2304">
        <f>IF(AO2304="",AP2303,AO2304)</f>
        <v/>
      </c>
      <c r="AQ2304" s="14">
        <f>IF(AB2304&lt;&gt;"",AB2304,"")</f>
        <v/>
      </c>
      <c r="AR2304" s="14">
        <f>IF(AD2304&lt;&gt;"",AD2304,"")</f>
        <v/>
      </c>
      <c r="AS2304">
        <f>IF(AS2303+1=13,1,AS2303+1)</f>
        <v/>
      </c>
      <c r="AT2304">
        <f>IFERROR(IF(SLOPE($AQ$2282:$AQ$2293,$AS$2282:$AS$2293)&gt;0,MIN(3,ABS(SLOPE($AQ$2282:$AQ$2293,$AS$2282:$AS$2293))),IF(SLOPE($AQ$2282:$AQ$2293,$AS$2282:$AS$2293)&lt;-0.5,-0.5,0)),0)</f>
        <v/>
      </c>
      <c r="AU2304">
        <f>IFERROR(IF(SLOPE($AR$2282:$AR$2293,$AS$2282:$AS$2293)&lt;0,MAX(-3,-ABS(SLOPE($AR$2282:$AR$2293,$AS$2282:$AS$2293))),IF(SLOPE($AR$2282:$AR$2293,$AS$2282:$AS$2293)&gt;0.5,0.5,0)),0)</f>
        <v/>
      </c>
      <c r="AV2304">
        <f>($AQ$2294+(AT2304*(AS2304-1)))</f>
        <v/>
      </c>
      <c r="AW2304">
        <f>($AR$2294+(AU2304*(AS2304-1)))</f>
        <v/>
      </c>
      <c r="AX2304">
        <f>IF(AT2304&gt;0,AV2304+AT2304,AV2304)</f>
        <v/>
      </c>
      <c r="AY2304">
        <f>IF(AU2304&lt;0,AW2304+AU2304,AW2304)</f>
        <v/>
      </c>
      <c r="BA2304" s="14">
        <f>IFERROR(AX2304-AQ2304,"")</f>
        <v/>
      </c>
      <c r="BB2304" s="14">
        <f>IFERROR(AY2304-AR2304,"")</f>
        <v/>
      </c>
      <c r="BD2304">
        <f>AH2304</f>
        <v/>
      </c>
      <c r="BE2304">
        <f>AI2304</f>
        <v/>
      </c>
      <c r="BF2304">
        <f>AJ2304</f>
        <v/>
      </c>
      <c r="BG2304" s="14">
        <f>L2304</f>
        <v/>
      </c>
      <c r="BH2304" s="14">
        <f>IF(X2304="","",X2304)</f>
        <v/>
      </c>
      <c r="BI2304" s="14">
        <f>IF(Y2304="","",Y2304)</f>
        <v/>
      </c>
      <c r="BJ2304">
        <f>Z2304</f>
        <v/>
      </c>
      <c r="BK2304">
        <f>AA2304</f>
        <v/>
      </c>
      <c r="BL2304">
        <f>IFERROR(AX2304,"")</f>
        <v/>
      </c>
      <c r="BM2304">
        <f>IFERROR(AY2304,"")</f>
        <v/>
      </c>
    </row>
    <row r="2305" ht="14.25" customHeight="1">
      <c r="A2305">
        <f>ALGLIB_SSA_XAUUSD!AA2305</f>
        <v/>
      </c>
      <c r="B2305">
        <f>IF($A2305="","",INDEX(ALGLIB_SSA_XAUUSD!$B$2:$B$2401,MATCH($A2305,ALGLIB_SSA_XAUUSD!$A$2:$A$2401,1)))</f>
        <v/>
      </c>
      <c r="C2305">
        <f>IF($A2305="","",INDEX(ALGLIB_SSA_XAUUSD!$C$2:$C$2401,MATCH($A2305,ALGLIB_SSA_XAUUSD!$A$2:$A$2401,1)))</f>
        <v/>
      </c>
      <c r="D2305" s="14">
        <f>IF($A2305="","",INT((ROW()-2)/12)+1)</f>
        <v/>
      </c>
      <c r="E2305" s="14">
        <f>IF(AND(E2306&lt;&gt;"",D2306=D2294+1),E2294+(E2306-E2294)*11/12,"")</f>
        <v/>
      </c>
      <c r="F2305" s="14">
        <f>IF(AND(F2306&lt;&gt;"",D2306=D2294+1),F2294+(F2306-F2294)*11/12,"")</f>
        <v/>
      </c>
      <c r="G2305" s="14">
        <f>IF(AND(G2306&lt;&gt;"",D2306=D2294+1),G2294+(G2306-G2294)*11/12,"")</f>
        <v/>
      </c>
      <c r="H2305" s="14">
        <f>IF(AND(H2306&lt;&gt;"",D2306=D2294+1),H2294+(H2306-H2294)*11/12,"")</f>
        <v/>
      </c>
      <c r="I2305" s="14">
        <f>IF(AND(L2306&lt;&gt;"",D2306=D2294+1),I2294+(I2306-I2294)*11/12,"")</f>
        <v/>
      </c>
      <c r="J2305">
        <f>_xlfn.XLOOKUP($A2305,ALGLIB_SSA_XAUUSD!$AA$2:$AA$2401,ALGLIB_SSA_XAUUSD!$P$2:$P$2401,"",0)</f>
        <v/>
      </c>
      <c r="K2305">
        <f>_xlfn.XLOOKUP($A2305,ALGLIB_SSA_XAUUSD!$AA$2:$AA$2401,ALGLIB_SSA_XAUUSD!$Q$2:$Q$2401,"",0)</f>
        <v/>
      </c>
      <c r="L2305">
        <f>_xlfn.XLOOKUP($A2305,ALGLIB_SSA_XAUUSD!$AA$2:$AA$2401,ALGLIB_SSA_XAUUSD!$R$2:$R$2401,"",0)</f>
        <v/>
      </c>
      <c r="M2305">
        <f>_xlfn.XLOOKUP($A2305,ALGLIB_SSA_XAUUSD!$AA$2:$AA$2401,ALGLIB_SSA_XAUUSD!$S$2:$S$2401,"",0)</f>
        <v/>
      </c>
      <c r="N2305">
        <f>_xlfn.XLOOKUP($A2305,ALGLIB_SSA_XAUUSD!$AA$2:$AA$2401,ALGLIB_SSA_XAUUSD!$T$2:$T$2401,"",0)</f>
        <v/>
      </c>
      <c r="O2305">
        <f>_xlfn.XLOOKUP($A2305,ALGLIB_SSA_XAUUSD!$AA$2:$AA$2401,ALGLIB_SSA_XAUUSD!$U$2:$U$2401,"",0)</f>
        <v/>
      </c>
      <c r="P2305">
        <f>_xlfn.XLOOKUP($A2305,ALGLIB_SSA_XAUUSD!$AA$2:$AA$2401,ALGLIB_SSA_XAUUSD!$V$2:$V$2401,"",0)</f>
        <v/>
      </c>
      <c r="S2305">
        <f>A2305</f>
        <v/>
      </c>
      <c r="T2305">
        <f>J2305</f>
        <v/>
      </c>
      <c r="U2305">
        <f>K2305</f>
        <v/>
      </c>
      <c r="V2305" s="14">
        <f>IF($A2305="","",MOD(ROW()-2,12)+1)</f>
        <v/>
      </c>
      <c r="W2305">
        <f>L2305</f>
        <v/>
      </c>
      <c r="X2305" s="14">
        <f>IF(F2305="","",F2305)</f>
        <v/>
      </c>
      <c r="Y2305" s="14">
        <f>IF(G2305="","",G2305)</f>
        <v/>
      </c>
      <c r="Z2305">
        <f>M2305</f>
        <v/>
      </c>
      <c r="AA2305">
        <f>N2305</f>
        <v/>
      </c>
      <c r="AB2305" s="14">
        <f>IF(H2305="","",H2305)</f>
        <v/>
      </c>
      <c r="AC2305">
        <f>O2305</f>
        <v/>
      </c>
      <c r="AD2305" s="14">
        <f>IF(I2305="","",I2305)</f>
        <v/>
      </c>
      <c r="AE2305">
        <f>P2305</f>
        <v/>
      </c>
      <c r="AH2305">
        <f>IF(S2305&lt;&gt;"",S2305,AH2304+900)</f>
        <v/>
      </c>
      <c r="AI2305">
        <f>IF(T2305&lt;&gt;"",T2305,AI2304)</f>
        <v/>
      </c>
      <c r="AJ2305">
        <f>IF(U2305&lt;&gt;"",U2305,AJ2304)</f>
        <v/>
      </c>
      <c r="AK2305">
        <f>IF(W2305&lt;&gt;"",W2305,"")</f>
        <v/>
      </c>
      <c r="AL2305" s="14">
        <f>IF(X2305&lt;&gt;"",X2305,"")</f>
        <v/>
      </c>
      <c r="AM2305" s="14">
        <f>IF(Y2305&lt;&gt;"",Y2305,"")</f>
        <v/>
      </c>
      <c r="AN2305" s="14">
        <f>IF(OR(AL2305="",AM2305=""),"",AL2305-AM2305)</f>
        <v/>
      </c>
      <c r="AO2305">
        <f>IF(AN2305="","",IF(AN2305&gt;0,"Bullish","Bearish"))</f>
        <v/>
      </c>
      <c r="AP2305">
        <f>IF(AO2305="",AP2304,AO2305)</f>
        <v/>
      </c>
      <c r="AQ2305" s="14">
        <f>IF(AB2305&lt;&gt;"",AB2305,"")</f>
        <v/>
      </c>
      <c r="AR2305" s="14">
        <f>IF(AD2305&lt;&gt;"",AD2305,"")</f>
        <v/>
      </c>
      <c r="AS2305">
        <f>IF(AS2304+1=13,1,AS2304+1)</f>
        <v/>
      </c>
      <c r="AT2305">
        <f>IFERROR(IF(SLOPE($AQ$2282:$AQ$2293,$AS$2282:$AS$2293)&gt;0,MIN(3,ABS(SLOPE($AQ$2282:$AQ$2293,$AS$2282:$AS$2293))),IF(SLOPE($AQ$2282:$AQ$2293,$AS$2282:$AS$2293)&lt;-0.5,-0.5,0)),0)</f>
        <v/>
      </c>
      <c r="AU2305">
        <f>IFERROR(IF(SLOPE($AR$2282:$AR$2293,$AS$2282:$AS$2293)&lt;0,MAX(-3,-ABS(SLOPE($AR$2282:$AR$2293,$AS$2282:$AS$2293))),IF(SLOPE($AR$2282:$AR$2293,$AS$2282:$AS$2293)&gt;0.5,0.5,0)),0)</f>
        <v/>
      </c>
      <c r="AV2305">
        <f>($AQ$2294+(AT2305*(AS2305-1)))</f>
        <v/>
      </c>
      <c r="AW2305">
        <f>($AR$2294+(AU2305*(AS2305-1)))</f>
        <v/>
      </c>
      <c r="AX2305">
        <f>IF(AT2305&gt;0,AV2305+AT2305,AV2305)</f>
        <v/>
      </c>
      <c r="AY2305">
        <f>IF(AU2305&lt;0,AW2305+AU2305,AW2305)</f>
        <v/>
      </c>
      <c r="BA2305" s="14">
        <f>IFERROR(AX2305-AQ2305,"")</f>
        <v/>
      </c>
      <c r="BB2305" s="14">
        <f>IFERROR(AY2305-AR2305,"")</f>
        <v/>
      </c>
      <c r="BD2305">
        <f>AH2305</f>
        <v/>
      </c>
      <c r="BE2305">
        <f>AI2305</f>
        <v/>
      </c>
      <c r="BF2305">
        <f>AJ2305</f>
        <v/>
      </c>
      <c r="BG2305" s="14">
        <f>L2305</f>
        <v/>
      </c>
      <c r="BH2305" s="14">
        <f>IF(X2305="","",X2305)</f>
        <v/>
      </c>
      <c r="BI2305" s="14">
        <f>IF(Y2305="","",Y2305)</f>
        <v/>
      </c>
      <c r="BJ2305">
        <f>Z2305</f>
        <v/>
      </c>
      <c r="BK2305">
        <f>AA2305</f>
        <v/>
      </c>
      <c r="BL2305">
        <f>IFERROR(AX2305,"")</f>
        <v/>
      </c>
      <c r="BM2305">
        <f>IFERROR(AY2305,"")</f>
        <v/>
      </c>
    </row>
    <row r="2306" ht="14.25" customHeight="1">
      <c r="A2306">
        <f>ALGLIB_SSA_XAUUSD!AA2306</f>
        <v/>
      </c>
      <c r="B2306">
        <f>IF($A2306="","",INDEX(ALGLIB_SSA_XAUUSD!$B$2:$B$2401,MATCH($A2306,ALGLIB_SSA_XAUUSD!$A$2:$A$2401,1)))</f>
        <v/>
      </c>
      <c r="C2306">
        <f>IF($A2306="","",INDEX(ALGLIB_SSA_XAUUSD!$C$2:$C$2401,MATCH($A2306,ALGLIB_SSA_XAUUSD!$A$2:$A$2401,1)))</f>
        <v/>
      </c>
      <c r="D2306" s="14">
        <f>IF($A2306="","",INT((ROW()-2)/12)+1)</f>
        <v/>
      </c>
      <c r="E2306" s="14">
        <f>IF($A2306="","",INDEX(ALGLIB_SSA_XAUUSD!$D$2:$D$2401,MATCH($A2306,ALGLIB_SSA_XAUUSD!$A$2:$A$2401,1)))</f>
        <v/>
      </c>
      <c r="F2306" s="14">
        <f>IF($A2306="","",INDEX(ALGLIB_SSA_XAUUSD!$E$2:$E$2401,MATCH($A2306,ALGLIB_SSA_XAUUSD!$A$2:$A$2401,1)))</f>
        <v/>
      </c>
      <c r="G2306" s="14">
        <f>IF($A2306="","",INDEX(ALGLIB_SSA_XAUUSD!$F$2:$F$2401,MATCH($A2306,ALGLIB_SSA_XAUUSD!$A$2:$A$2401,1)))</f>
        <v/>
      </c>
      <c r="H2306" s="14">
        <f>IF($A2306="","",INDEX(ALGLIB_SSA_XAUUSD!$G$2:$G$2401,MATCH($A2306,ALGLIB_SSA_XAUUSD!$A$2:$A$2401,1)))</f>
        <v/>
      </c>
      <c r="I2306" s="14">
        <f>IF($A2306="","",INDEX(ALGLIB_SSA_XAUUSD!$H$2:$H$2401,MATCH($A2306,ALGLIB_SSA_XAUUSD!$A$2:$A$2401,1)))</f>
        <v/>
      </c>
      <c r="J2306">
        <f>_xlfn.XLOOKUP($A2306,ALGLIB_SSA_XAUUSD!$AA$2:$AA$2401,ALGLIB_SSA_XAUUSD!$P$2:$P$2401,"",0)</f>
        <v/>
      </c>
      <c r="K2306">
        <f>_xlfn.XLOOKUP($A2306,ALGLIB_SSA_XAUUSD!$AA$2:$AA$2401,ALGLIB_SSA_XAUUSD!$Q$2:$Q$2401,"",0)</f>
        <v/>
      </c>
      <c r="L2306">
        <f>_xlfn.XLOOKUP($A2306,ALGLIB_SSA_XAUUSD!$AA$2:$AA$2401,ALGLIB_SSA_XAUUSD!$R$2:$R$2401,"",0)</f>
        <v/>
      </c>
      <c r="M2306">
        <f>_xlfn.XLOOKUP($A2306,ALGLIB_SSA_XAUUSD!$AA$2:$AA$2401,ALGLIB_SSA_XAUUSD!$S$2:$S$2401,"",0)</f>
        <v/>
      </c>
      <c r="N2306">
        <f>_xlfn.XLOOKUP($A2306,ALGLIB_SSA_XAUUSD!$AA$2:$AA$2401,ALGLIB_SSA_XAUUSD!$T$2:$T$2401,"",0)</f>
        <v/>
      </c>
      <c r="O2306">
        <f>_xlfn.XLOOKUP($A2306,ALGLIB_SSA_XAUUSD!$AA$2:$AA$2401,ALGLIB_SSA_XAUUSD!$U$2:$U$2401,"",0)</f>
        <v/>
      </c>
      <c r="P2306">
        <f>_xlfn.XLOOKUP($A2306,ALGLIB_SSA_XAUUSD!$AA$2:$AA$2401,ALGLIB_SSA_XAUUSD!$V$2:$V$2401,"",0)</f>
        <v/>
      </c>
      <c r="S2306">
        <f>A2306</f>
        <v/>
      </c>
      <c r="T2306">
        <f>J2306</f>
        <v/>
      </c>
      <c r="U2306">
        <f>K2306</f>
        <v/>
      </c>
      <c r="V2306" s="14">
        <f>IF($A2306="","",MOD(ROW()-2,12)+1)</f>
        <v/>
      </c>
      <c r="W2306">
        <f>L2306</f>
        <v/>
      </c>
      <c r="X2306" s="14">
        <f>IF(F2306="","",F2306)</f>
        <v/>
      </c>
      <c r="Y2306" s="14">
        <f>IF(G2306="","",G2306)</f>
        <v/>
      </c>
      <c r="Z2306">
        <f>M2306</f>
        <v/>
      </c>
      <c r="AA2306">
        <f>N2306</f>
        <v/>
      </c>
      <c r="AB2306" s="14">
        <f>IF(H2306="","",H2306)</f>
        <v/>
      </c>
      <c r="AC2306">
        <f>O2306</f>
        <v/>
      </c>
      <c r="AD2306" s="14">
        <f>IF(I2306="","",I2306)</f>
        <v/>
      </c>
      <c r="AE2306">
        <f>P2306</f>
        <v/>
      </c>
      <c r="AH2306">
        <f>IF(S2306&lt;&gt;"",S2306,AH2305+900)</f>
        <v/>
      </c>
      <c r="AI2306">
        <f>IF(T2306&lt;&gt;"",T2306,AI2305)</f>
        <v/>
      </c>
      <c r="AJ2306">
        <f>IF(U2306&lt;&gt;"",U2306,AJ2305)</f>
        <v/>
      </c>
      <c r="AK2306">
        <f>IF(W2306&lt;&gt;"",W2306,"")</f>
        <v/>
      </c>
      <c r="AL2306" s="14">
        <f>IF(X2306&lt;&gt;"",X2306,"")</f>
        <v/>
      </c>
      <c r="AM2306" s="14">
        <f>IF(Y2306&lt;&gt;"",Y2306,"")</f>
        <v/>
      </c>
      <c r="AN2306" s="14">
        <f>IF(OR(AL2306="",AM2306=""),"",AL2306-AM2306)</f>
        <v/>
      </c>
      <c r="AO2306">
        <f>IF(AN2306="","",IF(AN2306&gt;0,"Bullish","Bearish"))</f>
        <v/>
      </c>
      <c r="AP2306">
        <f>IF(AO2306="",AP2305,AO2306)</f>
        <v/>
      </c>
      <c r="AQ2306" s="14">
        <f>IF(AB2306&lt;&gt;"",AB2306,"")</f>
        <v/>
      </c>
      <c r="AR2306" s="14">
        <f>IF(AD2306&lt;&gt;"",AD2306,"")</f>
        <v/>
      </c>
      <c r="AS2306">
        <f>IF(AS2305+1=13,1,AS2305+1)</f>
        <v/>
      </c>
      <c r="AT2306">
        <f>IFERROR(IF(SLOPE($AQ$2294:$AQ$2305,$AS$2294:$AS$2305)&gt;0,MIN(3,ABS(SLOPE($AQ$2294:$AQ$2305,$AS$2294:$AS$2305))),IF(SLOPE($AQ$2294:$AQ$2305,$AS$2294:$AS$2305)&lt;-0.5,-0.5,0)),0)</f>
        <v/>
      </c>
      <c r="AU2306">
        <f>IFERROR(IF(SLOPE($AR$2294:$AR$2305,$AS$2294:$AS$2305)&lt;0,MAX(-3,-ABS(SLOPE($AR$2294:$AR$2305,$AS$2294:$AS$2305))),IF(SLOPE($AR$2294:$AR$2305,$AS$2294:$AS$2305)&gt;0.5,0.5,0)),0)</f>
        <v/>
      </c>
      <c r="AV2306">
        <f>($AQ$2306+(AT2306*(AS2306-1)))</f>
        <v/>
      </c>
      <c r="AW2306">
        <f>($AR$2306+(AU2306*(AS2306-1)))</f>
        <v/>
      </c>
      <c r="AX2306">
        <f>IF(AT2306&gt;0,AV2306+AT2306,AV2306)</f>
        <v/>
      </c>
      <c r="AY2306">
        <f>IF(AU2306&lt;0,AW2306+AU2306,AW2306)</f>
        <v/>
      </c>
      <c r="BA2306" s="14">
        <f>IFERROR(AX2306-AQ2306,"")</f>
        <v/>
      </c>
      <c r="BB2306" s="14">
        <f>IFERROR(AY2306-AR2306,"")</f>
        <v/>
      </c>
      <c r="BD2306">
        <f>AH2306</f>
        <v/>
      </c>
      <c r="BE2306">
        <f>AI2306</f>
        <v/>
      </c>
      <c r="BF2306">
        <f>AJ2306</f>
        <v/>
      </c>
      <c r="BG2306" s="14">
        <f>L2306</f>
        <v/>
      </c>
      <c r="BH2306" s="14">
        <f>IF(X2306="","",X2306)</f>
        <v/>
      </c>
      <c r="BI2306" s="14">
        <f>IF(Y2306="","",Y2306)</f>
        <v/>
      </c>
      <c r="BJ2306">
        <f>Z2306</f>
        <v/>
      </c>
      <c r="BK2306">
        <f>AA2306</f>
        <v/>
      </c>
      <c r="BL2306">
        <f>IFERROR(AX2306,"")</f>
        <v/>
      </c>
      <c r="BM2306">
        <f>IFERROR(AY2306,"")</f>
        <v/>
      </c>
    </row>
    <row r="2307" ht="14.25" customHeight="1">
      <c r="A2307">
        <f>ALGLIB_SSA_XAUUSD!AA2307</f>
        <v/>
      </c>
      <c r="B2307">
        <f>IF($A2307="","",INDEX(ALGLIB_SSA_XAUUSD!$B$2:$B$2401,MATCH($A2307,ALGLIB_SSA_XAUUSD!$A$2:$A$2401,1)))</f>
        <v/>
      </c>
      <c r="C2307">
        <f>IF($A2307="","",INDEX(ALGLIB_SSA_XAUUSD!$C$2:$C$2401,MATCH($A2307,ALGLIB_SSA_XAUUSD!$A$2:$A$2401,1)))</f>
        <v/>
      </c>
      <c r="D2307" s="14">
        <f>IF($A2307="","",INT((ROW()-2)/12)+1)</f>
        <v/>
      </c>
      <c r="E2307" s="14">
        <f>IF(AND(E2318&lt;&gt;"",D2318=D2306+1),E2306+(E2318-E2306)*1/12,"")</f>
        <v/>
      </c>
      <c r="F2307" s="14">
        <f>IF(AND(F2318&lt;&gt;"",D2318=D2306+1),F2306+(F2318-F2306)*1/12,"")</f>
        <v/>
      </c>
      <c r="G2307" s="14">
        <f>IF(AND(G2318&lt;&gt;"",D2318=D2306+1),G2306+(G2318-G2306)*1/12,"")</f>
        <v/>
      </c>
      <c r="H2307" s="14">
        <f>IF(AND(H2318&lt;&gt;"",D2318=D2306+1),H2306+(H2318-H2306)*1/12,"")</f>
        <v/>
      </c>
      <c r="I2307" s="14">
        <f>IF(AND(L2318&lt;&gt;"",D2318=D2306+1),I2306+(I2318-I2306)*1/12,"")</f>
        <v/>
      </c>
      <c r="J2307">
        <f>_xlfn.XLOOKUP($A2307,ALGLIB_SSA_XAUUSD!$AA$2:$AA$2401,ALGLIB_SSA_XAUUSD!$P$2:$P$2401,"",0)</f>
        <v/>
      </c>
      <c r="K2307">
        <f>_xlfn.XLOOKUP($A2307,ALGLIB_SSA_XAUUSD!$AA$2:$AA$2401,ALGLIB_SSA_XAUUSD!$Q$2:$Q$2401,"",0)</f>
        <v/>
      </c>
      <c r="L2307">
        <f>_xlfn.XLOOKUP($A2307,ALGLIB_SSA_XAUUSD!$AA$2:$AA$2401,ALGLIB_SSA_XAUUSD!$R$2:$R$2401,"",0)</f>
        <v/>
      </c>
      <c r="M2307">
        <f>_xlfn.XLOOKUP($A2307,ALGLIB_SSA_XAUUSD!$AA$2:$AA$2401,ALGLIB_SSA_XAUUSD!$S$2:$S$2401,"",0)</f>
        <v/>
      </c>
      <c r="N2307">
        <f>_xlfn.XLOOKUP($A2307,ALGLIB_SSA_XAUUSD!$AA$2:$AA$2401,ALGLIB_SSA_XAUUSD!$T$2:$T$2401,"",0)</f>
        <v/>
      </c>
      <c r="O2307">
        <f>_xlfn.XLOOKUP($A2307,ALGLIB_SSA_XAUUSD!$AA$2:$AA$2401,ALGLIB_SSA_XAUUSD!$U$2:$U$2401,"",0)</f>
        <v/>
      </c>
      <c r="P2307">
        <f>_xlfn.XLOOKUP($A2307,ALGLIB_SSA_XAUUSD!$AA$2:$AA$2401,ALGLIB_SSA_XAUUSD!$V$2:$V$2401,"",0)</f>
        <v/>
      </c>
      <c r="S2307">
        <f>A2307</f>
        <v/>
      </c>
      <c r="T2307">
        <f>J2307</f>
        <v/>
      </c>
      <c r="U2307">
        <f>K2307</f>
        <v/>
      </c>
      <c r="V2307" s="14">
        <f>IF($A2307="","",MOD(ROW()-2,12)+1)</f>
        <v/>
      </c>
      <c r="W2307">
        <f>L2307</f>
        <v/>
      </c>
      <c r="X2307" s="14">
        <f>IF(F2307="","",F2307)</f>
        <v/>
      </c>
      <c r="Y2307" s="14">
        <f>IF(G2307="","",G2307)</f>
        <v/>
      </c>
      <c r="Z2307">
        <f>M2307</f>
        <v/>
      </c>
      <c r="AA2307">
        <f>N2307</f>
        <v/>
      </c>
      <c r="AB2307" s="14">
        <f>IF(H2307="","",H2307)</f>
        <v/>
      </c>
      <c r="AC2307">
        <f>O2307</f>
        <v/>
      </c>
      <c r="AD2307" s="14">
        <f>IF(I2307="","",I2307)</f>
        <v/>
      </c>
      <c r="AE2307">
        <f>P2307</f>
        <v/>
      </c>
      <c r="AH2307">
        <f>IF(S2307&lt;&gt;"",S2307,AH2306+900)</f>
        <v/>
      </c>
      <c r="AI2307">
        <f>IF(T2307&lt;&gt;"",T2307,AI2306)</f>
        <v/>
      </c>
      <c r="AJ2307">
        <f>IF(U2307&lt;&gt;"",U2307,AJ2306)</f>
        <v/>
      </c>
      <c r="AK2307">
        <f>IF(W2307&lt;&gt;"",W2307,"")</f>
        <v/>
      </c>
      <c r="AL2307" s="14">
        <f>IF(X2307&lt;&gt;"",X2307,"")</f>
        <v/>
      </c>
      <c r="AM2307" s="14">
        <f>IF(Y2307&lt;&gt;"",Y2307,"")</f>
        <v/>
      </c>
      <c r="AN2307" s="14">
        <f>IF(OR(AL2307="",AM2307=""),"",AL2307-AM2307)</f>
        <v/>
      </c>
      <c r="AO2307">
        <f>IF(AN2307="","",IF(AN2307&gt;0,"Bullish","Bearish"))</f>
        <v/>
      </c>
      <c r="AP2307">
        <f>IF(AO2307="",AP2306,AO2307)</f>
        <v/>
      </c>
      <c r="AQ2307" s="14">
        <f>IF(AB2307&lt;&gt;"",AB2307,"")</f>
        <v/>
      </c>
      <c r="AR2307" s="14">
        <f>IF(AD2307&lt;&gt;"",AD2307,"")</f>
        <v/>
      </c>
      <c r="AS2307">
        <f>IF(AS2306+1=13,1,AS2306+1)</f>
        <v/>
      </c>
      <c r="AT2307">
        <f>IFERROR(IF(SLOPE($AQ$2294:$AQ$2305,$AS$2294:$AS$2305)&gt;0,MIN(3,ABS(SLOPE($AQ$2294:$AQ$2305,$AS$2294:$AS$2305))),IF(SLOPE($AQ$2294:$AQ$2305,$AS$2294:$AS$2305)&lt;-0.5,-0.5,0)),0)</f>
        <v/>
      </c>
      <c r="AU2307">
        <f>IFERROR(IF(SLOPE($AR$2294:$AR$2305,$AS$2294:$AS$2305)&lt;0,MAX(-3,-ABS(SLOPE($AR$2294:$AR$2305,$AS$2294:$AS$2305))),IF(SLOPE($AR$2294:$AR$2305,$AS$2294:$AS$2305)&gt;0.5,0.5,0)),0)</f>
        <v/>
      </c>
      <c r="AV2307">
        <f>($AQ$2306+(AT2307*(AS2307-1)))</f>
        <v/>
      </c>
      <c r="AW2307">
        <f>($AR$2306+(AU2307*(AS2307-1)))</f>
        <v/>
      </c>
      <c r="AX2307">
        <f>IF(AT2307&gt;0,AV2307+AT2307,AV2307)</f>
        <v/>
      </c>
      <c r="AY2307">
        <f>IF(AU2307&lt;0,AW2307+AU2307,AW2307)</f>
        <v/>
      </c>
      <c r="BA2307" s="14">
        <f>IFERROR(AX2307-AQ2307,"")</f>
        <v/>
      </c>
      <c r="BB2307" s="14">
        <f>IFERROR(AY2307-AR2307,"")</f>
        <v/>
      </c>
      <c r="BD2307">
        <f>AH2307</f>
        <v/>
      </c>
      <c r="BE2307">
        <f>AI2307</f>
        <v/>
      </c>
      <c r="BF2307">
        <f>AJ2307</f>
        <v/>
      </c>
      <c r="BG2307" s="14">
        <f>L2307</f>
        <v/>
      </c>
      <c r="BH2307" s="14">
        <f>IF(X2307="","",X2307)</f>
        <v/>
      </c>
      <c r="BI2307" s="14">
        <f>IF(Y2307="","",Y2307)</f>
        <v/>
      </c>
      <c r="BJ2307">
        <f>Z2307</f>
        <v/>
      </c>
      <c r="BK2307">
        <f>AA2307</f>
        <v/>
      </c>
      <c r="BL2307">
        <f>IFERROR(AX2307,"")</f>
        <v/>
      </c>
      <c r="BM2307">
        <f>IFERROR(AY2307,"")</f>
        <v/>
      </c>
    </row>
    <row r="2308" ht="14.25" customHeight="1">
      <c r="A2308">
        <f>ALGLIB_SSA_XAUUSD!AA2308</f>
        <v/>
      </c>
      <c r="B2308">
        <f>IF($A2308="","",INDEX(ALGLIB_SSA_XAUUSD!$B$2:$B$2401,MATCH($A2308,ALGLIB_SSA_XAUUSD!$A$2:$A$2401,1)))</f>
        <v/>
      </c>
      <c r="C2308">
        <f>IF($A2308="","",INDEX(ALGLIB_SSA_XAUUSD!$C$2:$C$2401,MATCH($A2308,ALGLIB_SSA_XAUUSD!$A$2:$A$2401,1)))</f>
        <v/>
      </c>
      <c r="D2308" s="14">
        <f>IF($A2308="","",INT((ROW()-2)/12)+1)</f>
        <v/>
      </c>
      <c r="E2308" s="14">
        <f>IF(AND(E2318&lt;&gt;"",D2318=D2306+1),E2306+(E2318-E2306)*2/12,"")</f>
        <v/>
      </c>
      <c r="F2308" s="14">
        <f>IF(AND(F2318&lt;&gt;"",D2318=D2306+1),F2306+(F2318-F2306)*2/12,"")</f>
        <v/>
      </c>
      <c r="G2308" s="14">
        <f>IF(AND(G2318&lt;&gt;"",D2318=D2306+1),G2306+(G2318-G2306)*2/12,"")</f>
        <v/>
      </c>
      <c r="H2308" s="14">
        <f>IF(AND(H2318&lt;&gt;"",D2318=D2306+1),H2306+(H2318-H2306)*2/12,"")</f>
        <v/>
      </c>
      <c r="I2308" s="14">
        <f>IF(AND(L2318&lt;&gt;"",D2318=D2306+1),I2306+(I2318-I2306)*2/12,"")</f>
        <v/>
      </c>
      <c r="J2308">
        <f>_xlfn.XLOOKUP($A2308,ALGLIB_SSA_XAUUSD!$AA$2:$AA$2401,ALGLIB_SSA_XAUUSD!$P$2:$P$2401,"",0)</f>
        <v/>
      </c>
      <c r="K2308">
        <f>_xlfn.XLOOKUP($A2308,ALGLIB_SSA_XAUUSD!$AA$2:$AA$2401,ALGLIB_SSA_XAUUSD!$Q$2:$Q$2401,"",0)</f>
        <v/>
      </c>
      <c r="L2308">
        <f>_xlfn.XLOOKUP($A2308,ALGLIB_SSA_XAUUSD!$AA$2:$AA$2401,ALGLIB_SSA_XAUUSD!$R$2:$R$2401,"",0)</f>
        <v/>
      </c>
      <c r="M2308">
        <f>_xlfn.XLOOKUP($A2308,ALGLIB_SSA_XAUUSD!$AA$2:$AA$2401,ALGLIB_SSA_XAUUSD!$S$2:$S$2401,"",0)</f>
        <v/>
      </c>
      <c r="N2308">
        <f>_xlfn.XLOOKUP($A2308,ALGLIB_SSA_XAUUSD!$AA$2:$AA$2401,ALGLIB_SSA_XAUUSD!$T$2:$T$2401,"",0)</f>
        <v/>
      </c>
      <c r="O2308">
        <f>_xlfn.XLOOKUP($A2308,ALGLIB_SSA_XAUUSD!$AA$2:$AA$2401,ALGLIB_SSA_XAUUSD!$U$2:$U$2401,"",0)</f>
        <v/>
      </c>
      <c r="P2308">
        <f>_xlfn.XLOOKUP($A2308,ALGLIB_SSA_XAUUSD!$AA$2:$AA$2401,ALGLIB_SSA_XAUUSD!$V$2:$V$2401,"",0)</f>
        <v/>
      </c>
      <c r="S2308">
        <f>A2308</f>
        <v/>
      </c>
      <c r="T2308">
        <f>J2308</f>
        <v/>
      </c>
      <c r="U2308">
        <f>K2308</f>
        <v/>
      </c>
      <c r="V2308" s="14">
        <f>IF($A2308="","",MOD(ROW()-2,12)+1)</f>
        <v/>
      </c>
      <c r="W2308">
        <f>L2308</f>
        <v/>
      </c>
      <c r="X2308" s="14">
        <f>IF(F2308="","",F2308)</f>
        <v/>
      </c>
      <c r="Y2308" s="14">
        <f>IF(G2308="","",G2308)</f>
        <v/>
      </c>
      <c r="Z2308">
        <f>M2308</f>
        <v/>
      </c>
      <c r="AA2308">
        <f>N2308</f>
        <v/>
      </c>
      <c r="AB2308" s="14">
        <f>IF(H2308="","",H2308)</f>
        <v/>
      </c>
      <c r="AC2308">
        <f>O2308</f>
        <v/>
      </c>
      <c r="AD2308" s="14">
        <f>IF(I2308="","",I2308)</f>
        <v/>
      </c>
      <c r="AE2308">
        <f>P2308</f>
        <v/>
      </c>
      <c r="AH2308">
        <f>IF(S2308&lt;&gt;"",S2308,AH2307+900)</f>
        <v/>
      </c>
      <c r="AI2308">
        <f>IF(T2308&lt;&gt;"",T2308,AI2307)</f>
        <v/>
      </c>
      <c r="AJ2308">
        <f>IF(U2308&lt;&gt;"",U2308,AJ2307)</f>
        <v/>
      </c>
      <c r="AK2308">
        <f>IF(W2308&lt;&gt;"",W2308,"")</f>
        <v/>
      </c>
      <c r="AL2308" s="14">
        <f>IF(X2308&lt;&gt;"",X2308,"")</f>
        <v/>
      </c>
      <c r="AM2308" s="14">
        <f>IF(Y2308&lt;&gt;"",Y2308,"")</f>
        <v/>
      </c>
      <c r="AN2308" s="14">
        <f>IF(OR(AL2308="",AM2308=""),"",AL2308-AM2308)</f>
        <v/>
      </c>
      <c r="AO2308">
        <f>IF(AN2308="","",IF(AN2308&gt;0,"Bullish","Bearish"))</f>
        <v/>
      </c>
      <c r="AP2308">
        <f>IF(AO2308="",AP2307,AO2308)</f>
        <v/>
      </c>
      <c r="AQ2308" s="14">
        <f>IF(AB2308&lt;&gt;"",AB2308,"")</f>
        <v/>
      </c>
      <c r="AR2308" s="14">
        <f>IF(AD2308&lt;&gt;"",AD2308,"")</f>
        <v/>
      </c>
      <c r="AS2308">
        <f>IF(AS2307+1=13,1,AS2307+1)</f>
        <v/>
      </c>
      <c r="AT2308">
        <f>IFERROR(IF(SLOPE($AQ$2294:$AQ$2305,$AS$2294:$AS$2305)&gt;0,MIN(3,ABS(SLOPE($AQ$2294:$AQ$2305,$AS$2294:$AS$2305))),IF(SLOPE($AQ$2294:$AQ$2305,$AS$2294:$AS$2305)&lt;-0.5,-0.5,0)),0)</f>
        <v/>
      </c>
      <c r="AU2308">
        <f>IFERROR(IF(SLOPE($AR$2294:$AR$2305,$AS$2294:$AS$2305)&lt;0,MAX(-3,-ABS(SLOPE($AR$2294:$AR$2305,$AS$2294:$AS$2305))),IF(SLOPE($AR$2294:$AR$2305,$AS$2294:$AS$2305)&gt;0.5,0.5,0)),0)</f>
        <v/>
      </c>
      <c r="AV2308">
        <f>($AQ$2306+(AT2308*(AS2308-1)))</f>
        <v/>
      </c>
      <c r="AW2308">
        <f>($AR$2306+(AU2308*(AS2308-1)))</f>
        <v/>
      </c>
      <c r="AX2308">
        <f>IF(AT2308&gt;0,AV2308+AT2308,AV2308)</f>
        <v/>
      </c>
      <c r="AY2308">
        <f>IF(AU2308&lt;0,AW2308+AU2308,AW2308)</f>
        <v/>
      </c>
      <c r="BA2308" s="14">
        <f>IFERROR(AX2308-AQ2308,"")</f>
        <v/>
      </c>
      <c r="BB2308" s="14">
        <f>IFERROR(AY2308-AR2308,"")</f>
        <v/>
      </c>
      <c r="BD2308">
        <f>AH2308</f>
        <v/>
      </c>
      <c r="BE2308">
        <f>AI2308</f>
        <v/>
      </c>
      <c r="BF2308">
        <f>AJ2308</f>
        <v/>
      </c>
      <c r="BG2308" s="14">
        <f>L2308</f>
        <v/>
      </c>
      <c r="BH2308" s="14">
        <f>IF(X2308="","",X2308)</f>
        <v/>
      </c>
      <c r="BI2308" s="14">
        <f>IF(Y2308="","",Y2308)</f>
        <v/>
      </c>
      <c r="BJ2308">
        <f>Z2308</f>
        <v/>
      </c>
      <c r="BK2308">
        <f>AA2308</f>
        <v/>
      </c>
      <c r="BL2308">
        <f>IFERROR(AX2308,"")</f>
        <v/>
      </c>
      <c r="BM2308">
        <f>IFERROR(AY2308,"")</f>
        <v/>
      </c>
    </row>
    <row r="2309" ht="14.25" customHeight="1">
      <c r="A2309">
        <f>ALGLIB_SSA_XAUUSD!AA2309</f>
        <v/>
      </c>
      <c r="B2309">
        <f>IF($A2309="","",INDEX(ALGLIB_SSA_XAUUSD!$B$2:$B$2401,MATCH($A2309,ALGLIB_SSA_XAUUSD!$A$2:$A$2401,1)))</f>
        <v/>
      </c>
      <c r="C2309">
        <f>IF($A2309="","",INDEX(ALGLIB_SSA_XAUUSD!$C$2:$C$2401,MATCH($A2309,ALGLIB_SSA_XAUUSD!$A$2:$A$2401,1)))</f>
        <v/>
      </c>
      <c r="D2309" s="14">
        <f>IF($A2309="","",INT((ROW()-2)/12)+1)</f>
        <v/>
      </c>
      <c r="E2309" s="14">
        <f>IF(AND(E2318&lt;&gt;"",D2318=D2306+1),E2306+(E2318-E2306)*3/12,"")</f>
        <v/>
      </c>
      <c r="F2309" s="14">
        <f>IF(AND(F2318&lt;&gt;"",D2318=D2306+1),F2306+(F2318-F2306)*3/12,"")</f>
        <v/>
      </c>
      <c r="G2309" s="14">
        <f>IF(AND(G2318&lt;&gt;"",D2318=D2306+1),G2306+(G2318-G2306)*3/12,"")</f>
        <v/>
      </c>
      <c r="H2309" s="14">
        <f>IF(AND(H2318&lt;&gt;"",D2318=D2306+1),H2306+(H2318-H2306)*3/12,"")</f>
        <v/>
      </c>
      <c r="I2309" s="14">
        <f>IF(AND(L2318&lt;&gt;"",D2318=D2306+1),I2306+(I2318-I2306)*3/12,"")</f>
        <v/>
      </c>
      <c r="J2309">
        <f>_xlfn.XLOOKUP($A2309,ALGLIB_SSA_XAUUSD!$AA$2:$AA$2401,ALGLIB_SSA_XAUUSD!$P$2:$P$2401,"",0)</f>
        <v/>
      </c>
      <c r="K2309">
        <f>_xlfn.XLOOKUP($A2309,ALGLIB_SSA_XAUUSD!$AA$2:$AA$2401,ALGLIB_SSA_XAUUSD!$Q$2:$Q$2401,"",0)</f>
        <v/>
      </c>
      <c r="L2309">
        <f>_xlfn.XLOOKUP($A2309,ALGLIB_SSA_XAUUSD!$AA$2:$AA$2401,ALGLIB_SSA_XAUUSD!$R$2:$R$2401,"",0)</f>
        <v/>
      </c>
      <c r="M2309">
        <f>_xlfn.XLOOKUP($A2309,ALGLIB_SSA_XAUUSD!$AA$2:$AA$2401,ALGLIB_SSA_XAUUSD!$S$2:$S$2401,"",0)</f>
        <v/>
      </c>
      <c r="N2309">
        <f>_xlfn.XLOOKUP($A2309,ALGLIB_SSA_XAUUSD!$AA$2:$AA$2401,ALGLIB_SSA_XAUUSD!$T$2:$T$2401,"",0)</f>
        <v/>
      </c>
      <c r="O2309">
        <f>_xlfn.XLOOKUP($A2309,ALGLIB_SSA_XAUUSD!$AA$2:$AA$2401,ALGLIB_SSA_XAUUSD!$U$2:$U$2401,"",0)</f>
        <v/>
      </c>
      <c r="P2309">
        <f>_xlfn.XLOOKUP($A2309,ALGLIB_SSA_XAUUSD!$AA$2:$AA$2401,ALGLIB_SSA_XAUUSD!$V$2:$V$2401,"",0)</f>
        <v/>
      </c>
      <c r="S2309">
        <f>A2309</f>
        <v/>
      </c>
      <c r="T2309">
        <f>J2309</f>
        <v/>
      </c>
      <c r="U2309">
        <f>K2309</f>
        <v/>
      </c>
      <c r="V2309" s="14">
        <f>IF($A2309="","",MOD(ROW()-2,12)+1)</f>
        <v/>
      </c>
      <c r="W2309">
        <f>L2309</f>
        <v/>
      </c>
      <c r="X2309" s="14">
        <f>IF(F2309="","",F2309)</f>
        <v/>
      </c>
      <c r="Y2309" s="14">
        <f>IF(G2309="","",G2309)</f>
        <v/>
      </c>
      <c r="Z2309">
        <f>M2309</f>
        <v/>
      </c>
      <c r="AA2309">
        <f>N2309</f>
        <v/>
      </c>
      <c r="AB2309" s="14">
        <f>IF(H2309="","",H2309)</f>
        <v/>
      </c>
      <c r="AC2309">
        <f>O2309</f>
        <v/>
      </c>
      <c r="AD2309" s="14">
        <f>IF(I2309="","",I2309)</f>
        <v/>
      </c>
      <c r="AE2309">
        <f>P2309</f>
        <v/>
      </c>
      <c r="AH2309">
        <f>IF(S2309&lt;&gt;"",S2309,AH2308+900)</f>
        <v/>
      </c>
      <c r="AI2309">
        <f>IF(T2309&lt;&gt;"",T2309,AI2308)</f>
        <v/>
      </c>
      <c r="AJ2309">
        <f>IF(U2309&lt;&gt;"",U2309,AJ2308)</f>
        <v/>
      </c>
      <c r="AK2309">
        <f>IF(W2309&lt;&gt;"",W2309,"")</f>
        <v/>
      </c>
      <c r="AL2309" s="14">
        <f>IF(X2309&lt;&gt;"",X2309,"")</f>
        <v/>
      </c>
      <c r="AM2309" s="14">
        <f>IF(Y2309&lt;&gt;"",Y2309,"")</f>
        <v/>
      </c>
      <c r="AN2309" s="14">
        <f>IF(OR(AL2309="",AM2309=""),"",AL2309-AM2309)</f>
        <v/>
      </c>
      <c r="AO2309">
        <f>IF(AN2309="","",IF(AN2309&gt;0,"Bullish","Bearish"))</f>
        <v/>
      </c>
      <c r="AP2309">
        <f>IF(AO2309="",AP2308,AO2309)</f>
        <v/>
      </c>
      <c r="AQ2309" s="14">
        <f>IF(AB2309&lt;&gt;"",AB2309,"")</f>
        <v/>
      </c>
      <c r="AR2309" s="14">
        <f>IF(AD2309&lt;&gt;"",AD2309,"")</f>
        <v/>
      </c>
      <c r="AS2309">
        <f>IF(AS2308+1=13,1,AS2308+1)</f>
        <v/>
      </c>
      <c r="AT2309">
        <f>IFERROR(IF(SLOPE($AQ$2294:$AQ$2305,$AS$2294:$AS$2305)&gt;0,MIN(3,ABS(SLOPE($AQ$2294:$AQ$2305,$AS$2294:$AS$2305))),IF(SLOPE($AQ$2294:$AQ$2305,$AS$2294:$AS$2305)&lt;-0.5,-0.5,0)),0)</f>
        <v/>
      </c>
      <c r="AU2309">
        <f>IFERROR(IF(SLOPE($AR$2294:$AR$2305,$AS$2294:$AS$2305)&lt;0,MAX(-3,-ABS(SLOPE($AR$2294:$AR$2305,$AS$2294:$AS$2305))),IF(SLOPE($AR$2294:$AR$2305,$AS$2294:$AS$2305)&gt;0.5,0.5,0)),0)</f>
        <v/>
      </c>
      <c r="AV2309">
        <f>($AQ$2306+(AT2309*(AS2309-1)))</f>
        <v/>
      </c>
      <c r="AW2309">
        <f>($AR$2306+(AU2309*(AS2309-1)))</f>
        <v/>
      </c>
      <c r="AX2309">
        <f>IF(AT2309&gt;0,AV2309+AT2309,AV2309)</f>
        <v/>
      </c>
      <c r="AY2309">
        <f>IF(AU2309&lt;0,AW2309+AU2309,AW2309)</f>
        <v/>
      </c>
      <c r="BA2309" s="14">
        <f>IFERROR(AX2309-AQ2309,"")</f>
        <v/>
      </c>
      <c r="BB2309" s="14">
        <f>IFERROR(AY2309-AR2309,"")</f>
        <v/>
      </c>
      <c r="BD2309">
        <f>AH2309</f>
        <v/>
      </c>
      <c r="BE2309">
        <f>AI2309</f>
        <v/>
      </c>
      <c r="BF2309">
        <f>AJ2309</f>
        <v/>
      </c>
      <c r="BG2309" s="14">
        <f>L2309</f>
        <v/>
      </c>
      <c r="BH2309" s="14">
        <f>IF(X2309="","",X2309)</f>
        <v/>
      </c>
      <c r="BI2309" s="14">
        <f>IF(Y2309="","",Y2309)</f>
        <v/>
      </c>
      <c r="BJ2309">
        <f>Z2309</f>
        <v/>
      </c>
      <c r="BK2309">
        <f>AA2309</f>
        <v/>
      </c>
      <c r="BL2309">
        <f>IFERROR(AX2309,"")</f>
        <v/>
      </c>
      <c r="BM2309">
        <f>IFERROR(AY2309,"")</f>
        <v/>
      </c>
    </row>
    <row r="2310" ht="14.25" customHeight="1">
      <c r="A2310">
        <f>ALGLIB_SSA_XAUUSD!AA2310</f>
        <v/>
      </c>
      <c r="B2310">
        <f>IF($A2310="","",INDEX(ALGLIB_SSA_XAUUSD!$B$2:$B$2401,MATCH($A2310,ALGLIB_SSA_XAUUSD!$A$2:$A$2401,1)))</f>
        <v/>
      </c>
      <c r="C2310">
        <f>IF($A2310="","",INDEX(ALGLIB_SSA_XAUUSD!$C$2:$C$2401,MATCH($A2310,ALGLIB_SSA_XAUUSD!$A$2:$A$2401,1)))</f>
        <v/>
      </c>
      <c r="D2310" s="14">
        <f>IF($A2310="","",INT((ROW()-2)/12)+1)</f>
        <v/>
      </c>
      <c r="E2310" s="14">
        <f>IF(AND(E2318&lt;&gt;"",D2318=D2306+1),E2306+(E2318-E2306)*4/12,"")</f>
        <v/>
      </c>
      <c r="F2310" s="14">
        <f>IF(AND(F2318&lt;&gt;"",D2318=D2306+1),F2306+(F2318-F2306)*4/12,"")</f>
        <v/>
      </c>
      <c r="G2310" s="14">
        <f>IF(AND(G2318&lt;&gt;"",D2318=D2306+1),G2306+(G2318-G2306)*4/12,"")</f>
        <v/>
      </c>
      <c r="H2310" s="14">
        <f>IF(AND(H2318&lt;&gt;"",D2318=D2306+1),H2306+(H2318-H2306)*4/12,"")</f>
        <v/>
      </c>
      <c r="I2310" s="14">
        <f>IF(AND(L2318&lt;&gt;"",D2318=D2306+1),I2306+(I2318-I2306)*4/12,"")</f>
        <v/>
      </c>
      <c r="J2310">
        <f>_xlfn.XLOOKUP($A2310,ALGLIB_SSA_XAUUSD!$AA$2:$AA$2401,ALGLIB_SSA_XAUUSD!$P$2:$P$2401,"",0)</f>
        <v/>
      </c>
      <c r="K2310">
        <f>_xlfn.XLOOKUP($A2310,ALGLIB_SSA_XAUUSD!$AA$2:$AA$2401,ALGLIB_SSA_XAUUSD!$Q$2:$Q$2401,"",0)</f>
        <v/>
      </c>
      <c r="L2310">
        <f>_xlfn.XLOOKUP($A2310,ALGLIB_SSA_XAUUSD!$AA$2:$AA$2401,ALGLIB_SSA_XAUUSD!$R$2:$R$2401,"",0)</f>
        <v/>
      </c>
      <c r="M2310">
        <f>_xlfn.XLOOKUP($A2310,ALGLIB_SSA_XAUUSD!$AA$2:$AA$2401,ALGLIB_SSA_XAUUSD!$S$2:$S$2401,"",0)</f>
        <v/>
      </c>
      <c r="N2310">
        <f>_xlfn.XLOOKUP($A2310,ALGLIB_SSA_XAUUSD!$AA$2:$AA$2401,ALGLIB_SSA_XAUUSD!$T$2:$T$2401,"",0)</f>
        <v/>
      </c>
      <c r="O2310">
        <f>_xlfn.XLOOKUP($A2310,ALGLIB_SSA_XAUUSD!$AA$2:$AA$2401,ALGLIB_SSA_XAUUSD!$U$2:$U$2401,"",0)</f>
        <v/>
      </c>
      <c r="P2310">
        <f>_xlfn.XLOOKUP($A2310,ALGLIB_SSA_XAUUSD!$AA$2:$AA$2401,ALGLIB_SSA_XAUUSD!$V$2:$V$2401,"",0)</f>
        <v/>
      </c>
      <c r="S2310">
        <f>A2310</f>
        <v/>
      </c>
      <c r="T2310">
        <f>J2310</f>
        <v/>
      </c>
      <c r="U2310">
        <f>K2310</f>
        <v/>
      </c>
      <c r="V2310" s="14">
        <f>IF($A2310="","",MOD(ROW()-2,12)+1)</f>
        <v/>
      </c>
      <c r="W2310">
        <f>L2310</f>
        <v/>
      </c>
      <c r="X2310" s="14">
        <f>IF(F2310="","",F2310)</f>
        <v/>
      </c>
      <c r="Y2310" s="14">
        <f>IF(G2310="","",G2310)</f>
        <v/>
      </c>
      <c r="Z2310">
        <f>M2310</f>
        <v/>
      </c>
      <c r="AA2310">
        <f>N2310</f>
        <v/>
      </c>
      <c r="AB2310" s="14">
        <f>IF(H2310="","",H2310)</f>
        <v/>
      </c>
      <c r="AC2310">
        <f>O2310</f>
        <v/>
      </c>
      <c r="AD2310" s="14">
        <f>IF(I2310="","",I2310)</f>
        <v/>
      </c>
      <c r="AE2310">
        <f>P2310</f>
        <v/>
      </c>
      <c r="AH2310">
        <f>IF(S2310&lt;&gt;"",S2310,AH2309+900)</f>
        <v/>
      </c>
      <c r="AI2310">
        <f>IF(T2310&lt;&gt;"",T2310,AI2309)</f>
        <v/>
      </c>
      <c r="AJ2310">
        <f>IF(U2310&lt;&gt;"",U2310,AJ2309)</f>
        <v/>
      </c>
      <c r="AK2310">
        <f>IF(W2310&lt;&gt;"",W2310,"")</f>
        <v/>
      </c>
      <c r="AL2310" s="14">
        <f>IF(X2310&lt;&gt;"",X2310,"")</f>
        <v/>
      </c>
      <c r="AM2310" s="14">
        <f>IF(Y2310&lt;&gt;"",Y2310,"")</f>
        <v/>
      </c>
      <c r="AN2310" s="14">
        <f>IF(OR(AL2310="",AM2310=""),"",AL2310-AM2310)</f>
        <v/>
      </c>
      <c r="AO2310">
        <f>IF(AN2310="","",IF(AN2310&gt;0,"Bullish","Bearish"))</f>
        <v/>
      </c>
      <c r="AP2310">
        <f>IF(AO2310="",AP2309,AO2310)</f>
        <v/>
      </c>
      <c r="AQ2310" s="14">
        <f>IF(AB2310&lt;&gt;"",AB2310,"")</f>
        <v/>
      </c>
      <c r="AR2310" s="14">
        <f>IF(AD2310&lt;&gt;"",AD2310,"")</f>
        <v/>
      </c>
      <c r="AS2310">
        <f>IF(AS2309+1=13,1,AS2309+1)</f>
        <v/>
      </c>
      <c r="AT2310">
        <f>IFERROR(IF(SLOPE($AQ$2294:$AQ$2305,$AS$2294:$AS$2305)&gt;0,MIN(3,ABS(SLOPE($AQ$2294:$AQ$2305,$AS$2294:$AS$2305))),IF(SLOPE($AQ$2294:$AQ$2305,$AS$2294:$AS$2305)&lt;-0.5,-0.5,0)),0)</f>
        <v/>
      </c>
      <c r="AU2310">
        <f>IFERROR(IF(SLOPE($AR$2294:$AR$2305,$AS$2294:$AS$2305)&lt;0,MAX(-3,-ABS(SLOPE($AR$2294:$AR$2305,$AS$2294:$AS$2305))),IF(SLOPE($AR$2294:$AR$2305,$AS$2294:$AS$2305)&gt;0.5,0.5,0)),0)</f>
        <v/>
      </c>
      <c r="AV2310">
        <f>($AQ$2306+(AT2310*(AS2310-1)))</f>
        <v/>
      </c>
      <c r="AW2310">
        <f>($AR$2306+(AU2310*(AS2310-1)))</f>
        <v/>
      </c>
      <c r="AX2310">
        <f>IF(AT2310&gt;0,AV2310+AT2310,AV2310)</f>
        <v/>
      </c>
      <c r="AY2310">
        <f>IF(AU2310&lt;0,AW2310+AU2310,AW2310)</f>
        <v/>
      </c>
      <c r="BA2310" s="14">
        <f>IFERROR(AX2310-AQ2310,"")</f>
        <v/>
      </c>
      <c r="BB2310" s="14">
        <f>IFERROR(AY2310-AR2310,"")</f>
        <v/>
      </c>
      <c r="BD2310">
        <f>AH2310</f>
        <v/>
      </c>
      <c r="BE2310">
        <f>AI2310</f>
        <v/>
      </c>
      <c r="BF2310">
        <f>AJ2310</f>
        <v/>
      </c>
      <c r="BG2310" s="14">
        <f>L2310</f>
        <v/>
      </c>
      <c r="BH2310" s="14">
        <f>IF(X2310="","",X2310)</f>
        <v/>
      </c>
      <c r="BI2310" s="14">
        <f>IF(Y2310="","",Y2310)</f>
        <v/>
      </c>
      <c r="BJ2310">
        <f>Z2310</f>
        <v/>
      </c>
      <c r="BK2310">
        <f>AA2310</f>
        <v/>
      </c>
      <c r="BL2310">
        <f>IFERROR(AX2310,"")</f>
        <v/>
      </c>
      <c r="BM2310">
        <f>IFERROR(AY2310,"")</f>
        <v/>
      </c>
    </row>
    <row r="2311" ht="14.25" customHeight="1">
      <c r="A2311">
        <f>ALGLIB_SSA_XAUUSD!AA2311</f>
        <v/>
      </c>
      <c r="B2311">
        <f>IF($A2311="","",INDEX(ALGLIB_SSA_XAUUSD!$B$2:$B$2401,MATCH($A2311,ALGLIB_SSA_XAUUSD!$A$2:$A$2401,1)))</f>
        <v/>
      </c>
      <c r="C2311">
        <f>IF($A2311="","",INDEX(ALGLIB_SSA_XAUUSD!$C$2:$C$2401,MATCH($A2311,ALGLIB_SSA_XAUUSD!$A$2:$A$2401,1)))</f>
        <v/>
      </c>
      <c r="D2311" s="14">
        <f>IF($A2311="","",INT((ROW()-2)/12)+1)</f>
        <v/>
      </c>
      <c r="E2311" s="14">
        <f>IF(AND(E2318&lt;&gt;"",D2318=D2306+1),E2306+(E2318-E2306)*5/12,"")</f>
        <v/>
      </c>
      <c r="F2311" s="14">
        <f>IF(AND(F2318&lt;&gt;"",D2318=D2306+1),F2306+(F2318-F2306)*5/12,"")</f>
        <v/>
      </c>
      <c r="G2311" s="14">
        <f>IF(AND(G2318&lt;&gt;"",D2318=D2306+1),G2306+(G2318-G2306)*5/12,"")</f>
        <v/>
      </c>
      <c r="H2311" s="14">
        <f>IF(AND(H2318&lt;&gt;"",D2318=D2306+1),H2306+(H2318-H2306)*5/12,"")</f>
        <v/>
      </c>
      <c r="I2311" s="14">
        <f>IF(AND(L2318&lt;&gt;"",D2318=D2306+1),I2306+(I2318-I2306)*5/12,"")</f>
        <v/>
      </c>
      <c r="J2311">
        <f>_xlfn.XLOOKUP($A2311,ALGLIB_SSA_XAUUSD!$AA$2:$AA$2401,ALGLIB_SSA_XAUUSD!$P$2:$P$2401,"",0)</f>
        <v/>
      </c>
      <c r="K2311">
        <f>_xlfn.XLOOKUP($A2311,ALGLIB_SSA_XAUUSD!$AA$2:$AA$2401,ALGLIB_SSA_XAUUSD!$Q$2:$Q$2401,"",0)</f>
        <v/>
      </c>
      <c r="L2311">
        <f>_xlfn.XLOOKUP($A2311,ALGLIB_SSA_XAUUSD!$AA$2:$AA$2401,ALGLIB_SSA_XAUUSD!$R$2:$R$2401,"",0)</f>
        <v/>
      </c>
      <c r="M2311">
        <f>_xlfn.XLOOKUP($A2311,ALGLIB_SSA_XAUUSD!$AA$2:$AA$2401,ALGLIB_SSA_XAUUSD!$S$2:$S$2401,"",0)</f>
        <v/>
      </c>
      <c r="N2311">
        <f>_xlfn.XLOOKUP($A2311,ALGLIB_SSA_XAUUSD!$AA$2:$AA$2401,ALGLIB_SSA_XAUUSD!$T$2:$T$2401,"",0)</f>
        <v/>
      </c>
      <c r="O2311">
        <f>_xlfn.XLOOKUP($A2311,ALGLIB_SSA_XAUUSD!$AA$2:$AA$2401,ALGLIB_SSA_XAUUSD!$U$2:$U$2401,"",0)</f>
        <v/>
      </c>
      <c r="P2311">
        <f>_xlfn.XLOOKUP($A2311,ALGLIB_SSA_XAUUSD!$AA$2:$AA$2401,ALGLIB_SSA_XAUUSD!$V$2:$V$2401,"",0)</f>
        <v/>
      </c>
      <c r="S2311">
        <f>A2311</f>
        <v/>
      </c>
      <c r="T2311">
        <f>J2311</f>
        <v/>
      </c>
      <c r="U2311">
        <f>K2311</f>
        <v/>
      </c>
      <c r="V2311" s="14">
        <f>IF($A2311="","",MOD(ROW()-2,12)+1)</f>
        <v/>
      </c>
      <c r="W2311">
        <f>L2311</f>
        <v/>
      </c>
      <c r="X2311" s="14">
        <f>IF(F2311="","",F2311)</f>
        <v/>
      </c>
      <c r="Y2311" s="14">
        <f>IF(G2311="","",G2311)</f>
        <v/>
      </c>
      <c r="Z2311">
        <f>M2311</f>
        <v/>
      </c>
      <c r="AA2311">
        <f>N2311</f>
        <v/>
      </c>
      <c r="AB2311" s="14">
        <f>IF(H2311="","",H2311)</f>
        <v/>
      </c>
      <c r="AC2311">
        <f>O2311</f>
        <v/>
      </c>
      <c r="AD2311" s="14">
        <f>IF(I2311="","",I2311)</f>
        <v/>
      </c>
      <c r="AE2311">
        <f>P2311</f>
        <v/>
      </c>
      <c r="AH2311">
        <f>IF(S2311&lt;&gt;"",S2311,AH2310+900)</f>
        <v/>
      </c>
      <c r="AI2311">
        <f>IF(T2311&lt;&gt;"",T2311,AI2310)</f>
        <v/>
      </c>
      <c r="AJ2311">
        <f>IF(U2311&lt;&gt;"",U2311,AJ2310)</f>
        <v/>
      </c>
      <c r="AK2311">
        <f>IF(W2311&lt;&gt;"",W2311,"")</f>
        <v/>
      </c>
      <c r="AL2311" s="14">
        <f>IF(X2311&lt;&gt;"",X2311,"")</f>
        <v/>
      </c>
      <c r="AM2311" s="14">
        <f>IF(Y2311&lt;&gt;"",Y2311,"")</f>
        <v/>
      </c>
      <c r="AN2311" s="14">
        <f>IF(OR(AL2311="",AM2311=""),"",AL2311-AM2311)</f>
        <v/>
      </c>
      <c r="AO2311">
        <f>IF(AN2311="","",IF(AN2311&gt;0,"Bullish","Bearish"))</f>
        <v/>
      </c>
      <c r="AP2311">
        <f>IF(AO2311="",AP2310,AO2311)</f>
        <v/>
      </c>
      <c r="AQ2311" s="14">
        <f>IF(AB2311&lt;&gt;"",AB2311,"")</f>
        <v/>
      </c>
      <c r="AR2311" s="14">
        <f>IF(AD2311&lt;&gt;"",AD2311,"")</f>
        <v/>
      </c>
      <c r="AS2311">
        <f>IF(AS2310+1=13,1,AS2310+1)</f>
        <v/>
      </c>
      <c r="AT2311">
        <f>IFERROR(IF(SLOPE($AQ$2294:$AQ$2305,$AS$2294:$AS$2305)&gt;0,MIN(3,ABS(SLOPE($AQ$2294:$AQ$2305,$AS$2294:$AS$2305))),IF(SLOPE($AQ$2294:$AQ$2305,$AS$2294:$AS$2305)&lt;-0.5,-0.5,0)),0)</f>
        <v/>
      </c>
      <c r="AU2311">
        <f>IFERROR(IF(SLOPE($AR$2294:$AR$2305,$AS$2294:$AS$2305)&lt;0,MAX(-3,-ABS(SLOPE($AR$2294:$AR$2305,$AS$2294:$AS$2305))),IF(SLOPE($AR$2294:$AR$2305,$AS$2294:$AS$2305)&gt;0.5,0.5,0)),0)</f>
        <v/>
      </c>
      <c r="AV2311">
        <f>($AQ$2306+(AT2311*(AS2311-1)))</f>
        <v/>
      </c>
      <c r="AW2311">
        <f>($AR$2306+(AU2311*(AS2311-1)))</f>
        <v/>
      </c>
      <c r="AX2311">
        <f>IF(AT2311&gt;0,AV2311+AT2311,AV2311)</f>
        <v/>
      </c>
      <c r="AY2311">
        <f>IF(AU2311&lt;0,AW2311+AU2311,AW2311)</f>
        <v/>
      </c>
      <c r="BA2311" s="14">
        <f>IFERROR(AX2311-AQ2311,"")</f>
        <v/>
      </c>
      <c r="BB2311" s="14">
        <f>IFERROR(AY2311-AR2311,"")</f>
        <v/>
      </c>
      <c r="BD2311">
        <f>AH2311</f>
        <v/>
      </c>
      <c r="BE2311">
        <f>AI2311</f>
        <v/>
      </c>
      <c r="BF2311">
        <f>AJ2311</f>
        <v/>
      </c>
      <c r="BG2311" s="14">
        <f>L2311</f>
        <v/>
      </c>
      <c r="BH2311" s="14">
        <f>IF(X2311="","",X2311)</f>
        <v/>
      </c>
      <c r="BI2311" s="14">
        <f>IF(Y2311="","",Y2311)</f>
        <v/>
      </c>
      <c r="BJ2311">
        <f>Z2311</f>
        <v/>
      </c>
      <c r="BK2311">
        <f>AA2311</f>
        <v/>
      </c>
      <c r="BL2311">
        <f>IFERROR(AX2311,"")</f>
        <v/>
      </c>
      <c r="BM2311">
        <f>IFERROR(AY2311,"")</f>
        <v/>
      </c>
    </row>
    <row r="2312" ht="14.25" customHeight="1">
      <c r="A2312">
        <f>ALGLIB_SSA_XAUUSD!AA2312</f>
        <v/>
      </c>
      <c r="B2312">
        <f>IF($A2312="","",INDEX(ALGLIB_SSA_XAUUSD!$B$2:$B$2401,MATCH($A2312,ALGLIB_SSA_XAUUSD!$A$2:$A$2401,1)))</f>
        <v/>
      </c>
      <c r="C2312">
        <f>IF($A2312="","",INDEX(ALGLIB_SSA_XAUUSD!$C$2:$C$2401,MATCH($A2312,ALGLIB_SSA_XAUUSD!$A$2:$A$2401,1)))</f>
        <v/>
      </c>
      <c r="D2312" s="14">
        <f>IF($A2312="","",INT((ROW()-2)/12)+1)</f>
        <v/>
      </c>
      <c r="E2312" s="14">
        <f>IF(AND(E2318&lt;&gt;"",D2318=D2306+1),E2306+(E2318-E2306)*6/12,"")</f>
        <v/>
      </c>
      <c r="F2312" s="14">
        <f>IF(AND(F2318&lt;&gt;"",D2318=D2306+1),F2306+(F2318-F2306)*6/12,"")</f>
        <v/>
      </c>
      <c r="G2312" s="14">
        <f>IF(AND(G2318&lt;&gt;"",D2318=D2306+1),G2306+(G2318-G2306)*6/12,"")</f>
        <v/>
      </c>
      <c r="H2312" s="14">
        <f>IF(AND(H2318&lt;&gt;"",D2318=D2306+1),H2306+(H2318-H2306)*6/12,"")</f>
        <v/>
      </c>
      <c r="I2312" s="14">
        <f>IF(AND(L2318&lt;&gt;"",D2318=D2306+1),I2306+(I2318-I2306)*6/12,"")</f>
        <v/>
      </c>
      <c r="J2312">
        <f>_xlfn.XLOOKUP($A2312,ALGLIB_SSA_XAUUSD!$AA$2:$AA$2401,ALGLIB_SSA_XAUUSD!$P$2:$P$2401,"",0)</f>
        <v/>
      </c>
      <c r="K2312">
        <f>_xlfn.XLOOKUP($A2312,ALGLIB_SSA_XAUUSD!$AA$2:$AA$2401,ALGLIB_SSA_XAUUSD!$Q$2:$Q$2401,"",0)</f>
        <v/>
      </c>
      <c r="L2312">
        <f>_xlfn.XLOOKUP($A2312,ALGLIB_SSA_XAUUSD!$AA$2:$AA$2401,ALGLIB_SSA_XAUUSD!$R$2:$R$2401,"",0)</f>
        <v/>
      </c>
      <c r="M2312">
        <f>_xlfn.XLOOKUP($A2312,ALGLIB_SSA_XAUUSD!$AA$2:$AA$2401,ALGLIB_SSA_XAUUSD!$S$2:$S$2401,"",0)</f>
        <v/>
      </c>
      <c r="N2312">
        <f>_xlfn.XLOOKUP($A2312,ALGLIB_SSA_XAUUSD!$AA$2:$AA$2401,ALGLIB_SSA_XAUUSD!$T$2:$T$2401,"",0)</f>
        <v/>
      </c>
      <c r="O2312">
        <f>_xlfn.XLOOKUP($A2312,ALGLIB_SSA_XAUUSD!$AA$2:$AA$2401,ALGLIB_SSA_XAUUSD!$U$2:$U$2401,"",0)</f>
        <v/>
      </c>
      <c r="P2312">
        <f>_xlfn.XLOOKUP($A2312,ALGLIB_SSA_XAUUSD!$AA$2:$AA$2401,ALGLIB_SSA_XAUUSD!$V$2:$V$2401,"",0)</f>
        <v/>
      </c>
      <c r="S2312">
        <f>A2312</f>
        <v/>
      </c>
      <c r="T2312">
        <f>J2312</f>
        <v/>
      </c>
      <c r="U2312">
        <f>K2312</f>
        <v/>
      </c>
      <c r="V2312" s="14">
        <f>IF($A2312="","",MOD(ROW()-2,12)+1)</f>
        <v/>
      </c>
      <c r="W2312">
        <f>L2312</f>
        <v/>
      </c>
      <c r="X2312" s="14">
        <f>IF(F2312="","",F2312)</f>
        <v/>
      </c>
      <c r="Y2312" s="14">
        <f>IF(G2312="","",G2312)</f>
        <v/>
      </c>
      <c r="Z2312">
        <f>M2312</f>
        <v/>
      </c>
      <c r="AA2312">
        <f>N2312</f>
        <v/>
      </c>
      <c r="AB2312" s="14">
        <f>IF(H2312="","",H2312)</f>
        <v/>
      </c>
      <c r="AC2312">
        <f>O2312</f>
        <v/>
      </c>
      <c r="AD2312" s="14">
        <f>IF(I2312="","",I2312)</f>
        <v/>
      </c>
      <c r="AE2312">
        <f>P2312</f>
        <v/>
      </c>
      <c r="AH2312">
        <f>IF(S2312&lt;&gt;"",S2312,AH2311+900)</f>
        <v/>
      </c>
      <c r="AI2312">
        <f>IF(T2312&lt;&gt;"",T2312,AI2311)</f>
        <v/>
      </c>
      <c r="AJ2312">
        <f>IF(U2312&lt;&gt;"",U2312,AJ2311)</f>
        <v/>
      </c>
      <c r="AK2312">
        <f>IF(W2312&lt;&gt;"",W2312,"")</f>
        <v/>
      </c>
      <c r="AL2312" s="14">
        <f>IF(X2312&lt;&gt;"",X2312,"")</f>
        <v/>
      </c>
      <c r="AM2312" s="14">
        <f>IF(Y2312&lt;&gt;"",Y2312,"")</f>
        <v/>
      </c>
      <c r="AN2312" s="14">
        <f>IF(OR(AL2312="",AM2312=""),"",AL2312-AM2312)</f>
        <v/>
      </c>
      <c r="AO2312">
        <f>IF(AN2312="","",IF(AN2312&gt;0,"Bullish","Bearish"))</f>
        <v/>
      </c>
      <c r="AP2312">
        <f>IF(AO2312="",AP2311,AO2312)</f>
        <v/>
      </c>
      <c r="AQ2312" s="14">
        <f>IF(AB2312&lt;&gt;"",AB2312,"")</f>
        <v/>
      </c>
      <c r="AR2312" s="14">
        <f>IF(AD2312&lt;&gt;"",AD2312,"")</f>
        <v/>
      </c>
      <c r="AS2312">
        <f>IF(AS2311+1=13,1,AS2311+1)</f>
        <v/>
      </c>
      <c r="AT2312">
        <f>IFERROR(IF(SLOPE($AQ$2294:$AQ$2305,$AS$2294:$AS$2305)&gt;0,MIN(3,ABS(SLOPE($AQ$2294:$AQ$2305,$AS$2294:$AS$2305))),IF(SLOPE($AQ$2294:$AQ$2305,$AS$2294:$AS$2305)&lt;-0.5,-0.5,0)),0)</f>
        <v/>
      </c>
      <c r="AU2312">
        <f>IFERROR(IF(SLOPE($AR$2294:$AR$2305,$AS$2294:$AS$2305)&lt;0,MAX(-3,-ABS(SLOPE($AR$2294:$AR$2305,$AS$2294:$AS$2305))),IF(SLOPE($AR$2294:$AR$2305,$AS$2294:$AS$2305)&gt;0.5,0.5,0)),0)</f>
        <v/>
      </c>
      <c r="AV2312">
        <f>($AQ$2306+(AT2312*(AS2312-1)))</f>
        <v/>
      </c>
      <c r="AW2312">
        <f>($AR$2306+(AU2312*(AS2312-1)))</f>
        <v/>
      </c>
      <c r="AX2312">
        <f>IF(AT2312&gt;0,AV2312+AT2312,AV2312)</f>
        <v/>
      </c>
      <c r="AY2312">
        <f>IF(AU2312&lt;0,AW2312+AU2312,AW2312)</f>
        <v/>
      </c>
      <c r="BA2312" s="14">
        <f>IFERROR(AX2312-AQ2312,"")</f>
        <v/>
      </c>
      <c r="BB2312" s="14">
        <f>IFERROR(AY2312-AR2312,"")</f>
        <v/>
      </c>
      <c r="BD2312">
        <f>AH2312</f>
        <v/>
      </c>
      <c r="BE2312">
        <f>AI2312</f>
        <v/>
      </c>
      <c r="BF2312">
        <f>AJ2312</f>
        <v/>
      </c>
      <c r="BG2312" s="14">
        <f>L2312</f>
        <v/>
      </c>
      <c r="BH2312" s="14">
        <f>IF(X2312="","",X2312)</f>
        <v/>
      </c>
      <c r="BI2312" s="14">
        <f>IF(Y2312="","",Y2312)</f>
        <v/>
      </c>
      <c r="BJ2312">
        <f>Z2312</f>
        <v/>
      </c>
      <c r="BK2312">
        <f>AA2312</f>
        <v/>
      </c>
      <c r="BL2312">
        <f>IFERROR(AX2312,"")</f>
        <v/>
      </c>
      <c r="BM2312">
        <f>IFERROR(AY2312,"")</f>
        <v/>
      </c>
    </row>
    <row r="2313" ht="14.25" customHeight="1">
      <c r="A2313">
        <f>ALGLIB_SSA_XAUUSD!AA2313</f>
        <v/>
      </c>
      <c r="B2313">
        <f>IF($A2313="","",INDEX(ALGLIB_SSA_XAUUSD!$B$2:$B$2401,MATCH($A2313,ALGLIB_SSA_XAUUSD!$A$2:$A$2401,1)))</f>
        <v/>
      </c>
      <c r="C2313">
        <f>IF($A2313="","",INDEX(ALGLIB_SSA_XAUUSD!$C$2:$C$2401,MATCH($A2313,ALGLIB_SSA_XAUUSD!$A$2:$A$2401,1)))</f>
        <v/>
      </c>
      <c r="D2313" s="14">
        <f>IF($A2313="","",INT((ROW()-2)/12)+1)</f>
        <v/>
      </c>
      <c r="E2313" s="14">
        <f>IF(AND(E2318&lt;&gt;"",D2318=D2306+1),E2306+(E2318-E2306)*7/12,"")</f>
        <v/>
      </c>
      <c r="F2313" s="14">
        <f>IF(AND(F2318&lt;&gt;"",D2318=D2306+1),F2306+(F2318-F2306)*7/12,"")</f>
        <v/>
      </c>
      <c r="G2313" s="14">
        <f>IF(AND(G2318&lt;&gt;"",D2318=D2306+1),G2306+(G2318-G2306)*7/12,"")</f>
        <v/>
      </c>
      <c r="H2313" s="14">
        <f>IF(AND(H2318&lt;&gt;"",D2318=D2306+1),H2306+(H2318-H2306)*7/12,"")</f>
        <v/>
      </c>
      <c r="I2313" s="14">
        <f>IF(AND(L2318&lt;&gt;"",D2318=D2306+1),I2306+(I2318-I2306)*7/12,"")</f>
        <v/>
      </c>
      <c r="J2313">
        <f>_xlfn.XLOOKUP($A2313,ALGLIB_SSA_XAUUSD!$AA$2:$AA$2401,ALGLIB_SSA_XAUUSD!$P$2:$P$2401,"",0)</f>
        <v/>
      </c>
      <c r="K2313">
        <f>_xlfn.XLOOKUP($A2313,ALGLIB_SSA_XAUUSD!$AA$2:$AA$2401,ALGLIB_SSA_XAUUSD!$Q$2:$Q$2401,"",0)</f>
        <v/>
      </c>
      <c r="L2313">
        <f>_xlfn.XLOOKUP($A2313,ALGLIB_SSA_XAUUSD!$AA$2:$AA$2401,ALGLIB_SSA_XAUUSD!$R$2:$R$2401,"",0)</f>
        <v/>
      </c>
      <c r="M2313">
        <f>_xlfn.XLOOKUP($A2313,ALGLIB_SSA_XAUUSD!$AA$2:$AA$2401,ALGLIB_SSA_XAUUSD!$S$2:$S$2401,"",0)</f>
        <v/>
      </c>
      <c r="N2313">
        <f>_xlfn.XLOOKUP($A2313,ALGLIB_SSA_XAUUSD!$AA$2:$AA$2401,ALGLIB_SSA_XAUUSD!$T$2:$T$2401,"",0)</f>
        <v/>
      </c>
      <c r="O2313">
        <f>_xlfn.XLOOKUP($A2313,ALGLIB_SSA_XAUUSD!$AA$2:$AA$2401,ALGLIB_SSA_XAUUSD!$U$2:$U$2401,"",0)</f>
        <v/>
      </c>
      <c r="P2313">
        <f>_xlfn.XLOOKUP($A2313,ALGLIB_SSA_XAUUSD!$AA$2:$AA$2401,ALGLIB_SSA_XAUUSD!$V$2:$V$2401,"",0)</f>
        <v/>
      </c>
      <c r="S2313">
        <f>A2313</f>
        <v/>
      </c>
      <c r="T2313">
        <f>J2313</f>
        <v/>
      </c>
      <c r="U2313">
        <f>K2313</f>
        <v/>
      </c>
      <c r="V2313" s="14">
        <f>IF($A2313="","",MOD(ROW()-2,12)+1)</f>
        <v/>
      </c>
      <c r="W2313">
        <f>L2313</f>
        <v/>
      </c>
      <c r="X2313" s="14">
        <f>IF(F2313="","",F2313)</f>
        <v/>
      </c>
      <c r="Y2313" s="14">
        <f>IF(G2313="","",G2313)</f>
        <v/>
      </c>
      <c r="Z2313">
        <f>M2313</f>
        <v/>
      </c>
      <c r="AA2313">
        <f>N2313</f>
        <v/>
      </c>
      <c r="AB2313" s="14">
        <f>IF(H2313="","",H2313)</f>
        <v/>
      </c>
      <c r="AC2313">
        <f>O2313</f>
        <v/>
      </c>
      <c r="AD2313" s="14">
        <f>IF(I2313="","",I2313)</f>
        <v/>
      </c>
      <c r="AE2313">
        <f>P2313</f>
        <v/>
      </c>
      <c r="AH2313">
        <f>IF(S2313&lt;&gt;"",S2313,AH2312+900)</f>
        <v/>
      </c>
      <c r="AI2313">
        <f>IF(T2313&lt;&gt;"",T2313,AI2312)</f>
        <v/>
      </c>
      <c r="AJ2313">
        <f>IF(U2313&lt;&gt;"",U2313,AJ2312)</f>
        <v/>
      </c>
      <c r="AK2313">
        <f>IF(W2313&lt;&gt;"",W2313,"")</f>
        <v/>
      </c>
      <c r="AL2313" s="14">
        <f>IF(X2313&lt;&gt;"",X2313,"")</f>
        <v/>
      </c>
      <c r="AM2313" s="14">
        <f>IF(Y2313&lt;&gt;"",Y2313,"")</f>
        <v/>
      </c>
      <c r="AN2313" s="14">
        <f>IF(OR(AL2313="",AM2313=""),"",AL2313-AM2313)</f>
        <v/>
      </c>
      <c r="AO2313">
        <f>IF(AN2313="","",IF(AN2313&gt;0,"Bullish","Bearish"))</f>
        <v/>
      </c>
      <c r="AP2313">
        <f>IF(AO2313="",AP2312,AO2313)</f>
        <v/>
      </c>
      <c r="AQ2313" s="14">
        <f>IF(AB2313&lt;&gt;"",AB2313,"")</f>
        <v/>
      </c>
      <c r="AR2313" s="14">
        <f>IF(AD2313&lt;&gt;"",AD2313,"")</f>
        <v/>
      </c>
      <c r="AS2313">
        <f>IF(AS2312+1=13,1,AS2312+1)</f>
        <v/>
      </c>
      <c r="AT2313">
        <f>IFERROR(IF(SLOPE($AQ$2294:$AQ$2305,$AS$2294:$AS$2305)&gt;0,MIN(3,ABS(SLOPE($AQ$2294:$AQ$2305,$AS$2294:$AS$2305))),IF(SLOPE($AQ$2294:$AQ$2305,$AS$2294:$AS$2305)&lt;-0.5,-0.5,0)),0)</f>
        <v/>
      </c>
      <c r="AU2313">
        <f>IFERROR(IF(SLOPE($AR$2294:$AR$2305,$AS$2294:$AS$2305)&lt;0,MAX(-3,-ABS(SLOPE($AR$2294:$AR$2305,$AS$2294:$AS$2305))),IF(SLOPE($AR$2294:$AR$2305,$AS$2294:$AS$2305)&gt;0.5,0.5,0)),0)</f>
        <v/>
      </c>
      <c r="AV2313">
        <f>($AQ$2306+(AT2313*(AS2313-1)))</f>
        <v/>
      </c>
      <c r="AW2313">
        <f>($AR$2306+(AU2313*(AS2313-1)))</f>
        <v/>
      </c>
      <c r="AX2313">
        <f>IF(AT2313&gt;0,AV2313+AT2313,AV2313)</f>
        <v/>
      </c>
      <c r="AY2313">
        <f>IF(AU2313&lt;0,AW2313+AU2313,AW2313)</f>
        <v/>
      </c>
      <c r="BA2313" s="14">
        <f>IFERROR(AX2313-AQ2313,"")</f>
        <v/>
      </c>
      <c r="BB2313" s="14">
        <f>IFERROR(AY2313-AR2313,"")</f>
        <v/>
      </c>
      <c r="BD2313">
        <f>AH2313</f>
        <v/>
      </c>
      <c r="BE2313">
        <f>AI2313</f>
        <v/>
      </c>
      <c r="BF2313">
        <f>AJ2313</f>
        <v/>
      </c>
      <c r="BG2313" s="14">
        <f>L2313</f>
        <v/>
      </c>
      <c r="BH2313" s="14">
        <f>IF(X2313="","",X2313)</f>
        <v/>
      </c>
      <c r="BI2313" s="14">
        <f>IF(Y2313="","",Y2313)</f>
        <v/>
      </c>
      <c r="BJ2313">
        <f>Z2313</f>
        <v/>
      </c>
      <c r="BK2313">
        <f>AA2313</f>
        <v/>
      </c>
      <c r="BL2313">
        <f>IFERROR(AX2313,"")</f>
        <v/>
      </c>
      <c r="BM2313">
        <f>IFERROR(AY2313,"")</f>
        <v/>
      </c>
    </row>
    <row r="2314" ht="14.25" customHeight="1">
      <c r="A2314">
        <f>ALGLIB_SSA_XAUUSD!AA2314</f>
        <v/>
      </c>
      <c r="B2314">
        <f>IF($A2314="","",INDEX(ALGLIB_SSA_XAUUSD!$B$2:$B$2401,MATCH($A2314,ALGLIB_SSA_XAUUSD!$A$2:$A$2401,1)))</f>
        <v/>
      </c>
      <c r="C2314">
        <f>IF($A2314="","",INDEX(ALGLIB_SSA_XAUUSD!$C$2:$C$2401,MATCH($A2314,ALGLIB_SSA_XAUUSD!$A$2:$A$2401,1)))</f>
        <v/>
      </c>
      <c r="D2314" s="14">
        <f>IF($A2314="","",INT((ROW()-2)/12)+1)</f>
        <v/>
      </c>
      <c r="E2314" s="14">
        <f>IF(AND(E2318&lt;&gt;"",D2318=D2306+1),E2306+(E2318-E2306)*8/12,"")</f>
        <v/>
      </c>
      <c r="F2314" s="14">
        <f>IF(AND(F2318&lt;&gt;"",D2318=D2306+1),F2306+(F2318-F2306)*8/12,"")</f>
        <v/>
      </c>
      <c r="G2314" s="14">
        <f>IF(AND(G2318&lt;&gt;"",D2318=D2306+1),G2306+(G2318-G2306)*8/12,"")</f>
        <v/>
      </c>
      <c r="H2314" s="14">
        <f>IF(AND(H2318&lt;&gt;"",D2318=D2306+1),H2306+(H2318-H2306)*8/12,"")</f>
        <v/>
      </c>
      <c r="I2314" s="14">
        <f>IF(AND(L2318&lt;&gt;"",D2318=D2306+1),I2306+(I2318-I2306)*8/12,"")</f>
        <v/>
      </c>
      <c r="J2314">
        <f>_xlfn.XLOOKUP($A2314,ALGLIB_SSA_XAUUSD!$AA$2:$AA$2401,ALGLIB_SSA_XAUUSD!$P$2:$P$2401,"",0)</f>
        <v/>
      </c>
      <c r="K2314">
        <f>_xlfn.XLOOKUP($A2314,ALGLIB_SSA_XAUUSD!$AA$2:$AA$2401,ALGLIB_SSA_XAUUSD!$Q$2:$Q$2401,"",0)</f>
        <v/>
      </c>
      <c r="L2314">
        <f>_xlfn.XLOOKUP($A2314,ALGLIB_SSA_XAUUSD!$AA$2:$AA$2401,ALGLIB_SSA_XAUUSD!$R$2:$R$2401,"",0)</f>
        <v/>
      </c>
      <c r="M2314">
        <f>_xlfn.XLOOKUP($A2314,ALGLIB_SSA_XAUUSD!$AA$2:$AA$2401,ALGLIB_SSA_XAUUSD!$S$2:$S$2401,"",0)</f>
        <v/>
      </c>
      <c r="N2314">
        <f>_xlfn.XLOOKUP($A2314,ALGLIB_SSA_XAUUSD!$AA$2:$AA$2401,ALGLIB_SSA_XAUUSD!$T$2:$T$2401,"",0)</f>
        <v/>
      </c>
      <c r="O2314">
        <f>_xlfn.XLOOKUP($A2314,ALGLIB_SSA_XAUUSD!$AA$2:$AA$2401,ALGLIB_SSA_XAUUSD!$U$2:$U$2401,"",0)</f>
        <v/>
      </c>
      <c r="P2314">
        <f>_xlfn.XLOOKUP($A2314,ALGLIB_SSA_XAUUSD!$AA$2:$AA$2401,ALGLIB_SSA_XAUUSD!$V$2:$V$2401,"",0)</f>
        <v/>
      </c>
      <c r="S2314">
        <f>A2314</f>
        <v/>
      </c>
      <c r="T2314">
        <f>J2314</f>
        <v/>
      </c>
      <c r="U2314">
        <f>K2314</f>
        <v/>
      </c>
      <c r="V2314" s="14">
        <f>IF($A2314="","",MOD(ROW()-2,12)+1)</f>
        <v/>
      </c>
      <c r="W2314">
        <f>L2314</f>
        <v/>
      </c>
      <c r="X2314" s="14">
        <f>IF(F2314="","",F2314)</f>
        <v/>
      </c>
      <c r="Y2314" s="14">
        <f>IF(G2314="","",G2314)</f>
        <v/>
      </c>
      <c r="Z2314">
        <f>M2314</f>
        <v/>
      </c>
      <c r="AA2314">
        <f>N2314</f>
        <v/>
      </c>
      <c r="AB2314" s="14">
        <f>IF(H2314="","",H2314)</f>
        <v/>
      </c>
      <c r="AC2314">
        <f>O2314</f>
        <v/>
      </c>
      <c r="AD2314" s="14">
        <f>IF(I2314="","",I2314)</f>
        <v/>
      </c>
      <c r="AE2314">
        <f>P2314</f>
        <v/>
      </c>
      <c r="AH2314">
        <f>IF(S2314&lt;&gt;"",S2314,AH2313+900)</f>
        <v/>
      </c>
      <c r="AI2314">
        <f>IF(T2314&lt;&gt;"",T2314,AI2313)</f>
        <v/>
      </c>
      <c r="AJ2314">
        <f>IF(U2314&lt;&gt;"",U2314,AJ2313)</f>
        <v/>
      </c>
      <c r="AK2314">
        <f>IF(W2314&lt;&gt;"",W2314,"")</f>
        <v/>
      </c>
      <c r="AL2314" s="14">
        <f>IF(X2314&lt;&gt;"",X2314,"")</f>
        <v/>
      </c>
      <c r="AM2314" s="14">
        <f>IF(Y2314&lt;&gt;"",Y2314,"")</f>
        <v/>
      </c>
      <c r="AN2314" s="14">
        <f>IF(OR(AL2314="",AM2314=""),"",AL2314-AM2314)</f>
        <v/>
      </c>
      <c r="AO2314">
        <f>IF(AN2314="","",IF(AN2314&gt;0,"Bullish","Bearish"))</f>
        <v/>
      </c>
      <c r="AP2314">
        <f>IF(AO2314="",AP2313,AO2314)</f>
        <v/>
      </c>
      <c r="AQ2314" s="14">
        <f>IF(AB2314&lt;&gt;"",AB2314,"")</f>
        <v/>
      </c>
      <c r="AR2314" s="14">
        <f>IF(AD2314&lt;&gt;"",AD2314,"")</f>
        <v/>
      </c>
      <c r="AS2314">
        <f>IF(AS2313+1=13,1,AS2313+1)</f>
        <v/>
      </c>
      <c r="AT2314">
        <f>IFERROR(IF(SLOPE($AQ$2294:$AQ$2305,$AS$2294:$AS$2305)&gt;0,MIN(3,ABS(SLOPE($AQ$2294:$AQ$2305,$AS$2294:$AS$2305))),IF(SLOPE($AQ$2294:$AQ$2305,$AS$2294:$AS$2305)&lt;-0.5,-0.5,0)),0)</f>
        <v/>
      </c>
      <c r="AU2314">
        <f>IFERROR(IF(SLOPE($AR$2294:$AR$2305,$AS$2294:$AS$2305)&lt;0,MAX(-3,-ABS(SLOPE($AR$2294:$AR$2305,$AS$2294:$AS$2305))),IF(SLOPE($AR$2294:$AR$2305,$AS$2294:$AS$2305)&gt;0.5,0.5,0)),0)</f>
        <v/>
      </c>
      <c r="AV2314">
        <f>($AQ$2306+(AT2314*(AS2314-1)))</f>
        <v/>
      </c>
      <c r="AW2314">
        <f>($AR$2306+(AU2314*(AS2314-1)))</f>
        <v/>
      </c>
      <c r="AX2314">
        <f>IF(AT2314&gt;0,AV2314+AT2314,AV2314)</f>
        <v/>
      </c>
      <c r="AY2314">
        <f>IF(AU2314&lt;0,AW2314+AU2314,AW2314)</f>
        <v/>
      </c>
      <c r="BA2314" s="14">
        <f>IFERROR(AX2314-AQ2314,"")</f>
        <v/>
      </c>
      <c r="BB2314" s="14">
        <f>IFERROR(AY2314-AR2314,"")</f>
        <v/>
      </c>
      <c r="BD2314">
        <f>AH2314</f>
        <v/>
      </c>
      <c r="BE2314">
        <f>AI2314</f>
        <v/>
      </c>
      <c r="BF2314">
        <f>AJ2314</f>
        <v/>
      </c>
      <c r="BG2314" s="14">
        <f>L2314</f>
        <v/>
      </c>
      <c r="BH2314" s="14">
        <f>IF(X2314="","",X2314)</f>
        <v/>
      </c>
      <c r="BI2314" s="14">
        <f>IF(Y2314="","",Y2314)</f>
        <v/>
      </c>
      <c r="BJ2314">
        <f>Z2314</f>
        <v/>
      </c>
      <c r="BK2314">
        <f>AA2314</f>
        <v/>
      </c>
      <c r="BL2314">
        <f>IFERROR(AX2314,"")</f>
        <v/>
      </c>
      <c r="BM2314">
        <f>IFERROR(AY2314,"")</f>
        <v/>
      </c>
    </row>
    <row r="2315" ht="14.25" customHeight="1">
      <c r="A2315">
        <f>ALGLIB_SSA_XAUUSD!AA2315</f>
        <v/>
      </c>
      <c r="B2315">
        <f>IF($A2315="","",INDEX(ALGLIB_SSA_XAUUSD!$B$2:$B$2401,MATCH($A2315,ALGLIB_SSA_XAUUSD!$A$2:$A$2401,1)))</f>
        <v/>
      </c>
      <c r="C2315">
        <f>IF($A2315="","",INDEX(ALGLIB_SSA_XAUUSD!$C$2:$C$2401,MATCH($A2315,ALGLIB_SSA_XAUUSD!$A$2:$A$2401,1)))</f>
        <v/>
      </c>
      <c r="D2315" s="14">
        <f>IF($A2315="","",INT((ROW()-2)/12)+1)</f>
        <v/>
      </c>
      <c r="E2315" s="14">
        <f>IF(AND(E2318&lt;&gt;"",D2318=D2306+1),E2306+(E2318-E2306)*9/12,"")</f>
        <v/>
      </c>
      <c r="F2315" s="14">
        <f>IF(AND(F2318&lt;&gt;"",D2318=D2306+1),F2306+(F2318-F2306)*9/12,"")</f>
        <v/>
      </c>
      <c r="G2315" s="14">
        <f>IF(AND(G2318&lt;&gt;"",D2318=D2306+1),G2306+(G2318-G2306)*9/12,"")</f>
        <v/>
      </c>
      <c r="H2315" s="14">
        <f>IF(AND(H2318&lt;&gt;"",D2318=D2306+1),H2306+(H2318-H2306)*9/12,"")</f>
        <v/>
      </c>
      <c r="I2315" s="14">
        <f>IF(AND(L2318&lt;&gt;"",D2318=D2306+1),I2306+(I2318-I2306)*9/12,"")</f>
        <v/>
      </c>
      <c r="J2315">
        <f>_xlfn.XLOOKUP($A2315,ALGLIB_SSA_XAUUSD!$AA$2:$AA$2401,ALGLIB_SSA_XAUUSD!$P$2:$P$2401,"",0)</f>
        <v/>
      </c>
      <c r="K2315">
        <f>_xlfn.XLOOKUP($A2315,ALGLIB_SSA_XAUUSD!$AA$2:$AA$2401,ALGLIB_SSA_XAUUSD!$Q$2:$Q$2401,"",0)</f>
        <v/>
      </c>
      <c r="L2315">
        <f>_xlfn.XLOOKUP($A2315,ALGLIB_SSA_XAUUSD!$AA$2:$AA$2401,ALGLIB_SSA_XAUUSD!$R$2:$R$2401,"",0)</f>
        <v/>
      </c>
      <c r="M2315">
        <f>_xlfn.XLOOKUP($A2315,ALGLIB_SSA_XAUUSD!$AA$2:$AA$2401,ALGLIB_SSA_XAUUSD!$S$2:$S$2401,"",0)</f>
        <v/>
      </c>
      <c r="N2315">
        <f>_xlfn.XLOOKUP($A2315,ALGLIB_SSA_XAUUSD!$AA$2:$AA$2401,ALGLIB_SSA_XAUUSD!$T$2:$T$2401,"",0)</f>
        <v/>
      </c>
      <c r="O2315">
        <f>_xlfn.XLOOKUP($A2315,ALGLIB_SSA_XAUUSD!$AA$2:$AA$2401,ALGLIB_SSA_XAUUSD!$U$2:$U$2401,"",0)</f>
        <v/>
      </c>
      <c r="P2315">
        <f>_xlfn.XLOOKUP($A2315,ALGLIB_SSA_XAUUSD!$AA$2:$AA$2401,ALGLIB_SSA_XAUUSD!$V$2:$V$2401,"",0)</f>
        <v/>
      </c>
      <c r="S2315">
        <f>A2315</f>
        <v/>
      </c>
      <c r="T2315">
        <f>J2315</f>
        <v/>
      </c>
      <c r="U2315">
        <f>K2315</f>
        <v/>
      </c>
      <c r="V2315" s="14">
        <f>IF($A2315="","",MOD(ROW()-2,12)+1)</f>
        <v/>
      </c>
      <c r="W2315">
        <f>L2315</f>
        <v/>
      </c>
      <c r="X2315" s="14">
        <f>IF(F2315="","",F2315)</f>
        <v/>
      </c>
      <c r="Y2315" s="14">
        <f>IF(G2315="","",G2315)</f>
        <v/>
      </c>
      <c r="Z2315">
        <f>M2315</f>
        <v/>
      </c>
      <c r="AA2315">
        <f>N2315</f>
        <v/>
      </c>
      <c r="AB2315" s="14">
        <f>IF(H2315="","",H2315)</f>
        <v/>
      </c>
      <c r="AC2315">
        <f>O2315</f>
        <v/>
      </c>
      <c r="AD2315" s="14">
        <f>IF(I2315="","",I2315)</f>
        <v/>
      </c>
      <c r="AE2315">
        <f>P2315</f>
        <v/>
      </c>
      <c r="AH2315">
        <f>IF(S2315&lt;&gt;"",S2315,AH2314+900)</f>
        <v/>
      </c>
      <c r="AI2315">
        <f>IF(T2315&lt;&gt;"",T2315,AI2314)</f>
        <v/>
      </c>
      <c r="AJ2315">
        <f>IF(U2315&lt;&gt;"",U2315,AJ2314)</f>
        <v/>
      </c>
      <c r="AK2315">
        <f>IF(W2315&lt;&gt;"",W2315,"")</f>
        <v/>
      </c>
      <c r="AL2315" s="14">
        <f>IF(X2315&lt;&gt;"",X2315,"")</f>
        <v/>
      </c>
      <c r="AM2315" s="14">
        <f>IF(Y2315&lt;&gt;"",Y2315,"")</f>
        <v/>
      </c>
      <c r="AN2315" s="14">
        <f>IF(OR(AL2315="",AM2315=""),"",AL2315-AM2315)</f>
        <v/>
      </c>
      <c r="AO2315">
        <f>IF(AN2315="","",IF(AN2315&gt;0,"Bullish","Bearish"))</f>
        <v/>
      </c>
      <c r="AP2315">
        <f>IF(AO2315="",AP2314,AO2315)</f>
        <v/>
      </c>
      <c r="AQ2315" s="14">
        <f>IF(AB2315&lt;&gt;"",AB2315,"")</f>
        <v/>
      </c>
      <c r="AR2315" s="14">
        <f>IF(AD2315&lt;&gt;"",AD2315,"")</f>
        <v/>
      </c>
      <c r="AS2315">
        <f>IF(AS2314+1=13,1,AS2314+1)</f>
        <v/>
      </c>
      <c r="AT2315">
        <f>IFERROR(IF(SLOPE($AQ$2294:$AQ$2305,$AS$2294:$AS$2305)&gt;0,MIN(3,ABS(SLOPE($AQ$2294:$AQ$2305,$AS$2294:$AS$2305))),IF(SLOPE($AQ$2294:$AQ$2305,$AS$2294:$AS$2305)&lt;-0.5,-0.5,0)),0)</f>
        <v/>
      </c>
      <c r="AU2315">
        <f>IFERROR(IF(SLOPE($AR$2294:$AR$2305,$AS$2294:$AS$2305)&lt;0,MAX(-3,-ABS(SLOPE($AR$2294:$AR$2305,$AS$2294:$AS$2305))),IF(SLOPE($AR$2294:$AR$2305,$AS$2294:$AS$2305)&gt;0.5,0.5,0)),0)</f>
        <v/>
      </c>
      <c r="AV2315">
        <f>($AQ$2306+(AT2315*(AS2315-1)))</f>
        <v/>
      </c>
      <c r="AW2315">
        <f>($AR$2306+(AU2315*(AS2315-1)))</f>
        <v/>
      </c>
      <c r="AX2315">
        <f>IF(AT2315&gt;0,AV2315+AT2315,AV2315)</f>
        <v/>
      </c>
      <c r="AY2315">
        <f>IF(AU2315&lt;0,AW2315+AU2315,AW2315)</f>
        <v/>
      </c>
      <c r="BA2315" s="14">
        <f>IFERROR(AX2315-AQ2315,"")</f>
        <v/>
      </c>
      <c r="BB2315" s="14">
        <f>IFERROR(AY2315-AR2315,"")</f>
        <v/>
      </c>
      <c r="BD2315">
        <f>AH2315</f>
        <v/>
      </c>
      <c r="BE2315">
        <f>AI2315</f>
        <v/>
      </c>
      <c r="BF2315">
        <f>AJ2315</f>
        <v/>
      </c>
      <c r="BG2315" s="14">
        <f>L2315</f>
        <v/>
      </c>
      <c r="BH2315" s="14">
        <f>IF(X2315="","",X2315)</f>
        <v/>
      </c>
      <c r="BI2315" s="14">
        <f>IF(Y2315="","",Y2315)</f>
        <v/>
      </c>
      <c r="BJ2315">
        <f>Z2315</f>
        <v/>
      </c>
      <c r="BK2315">
        <f>AA2315</f>
        <v/>
      </c>
      <c r="BL2315">
        <f>IFERROR(AX2315,"")</f>
        <v/>
      </c>
      <c r="BM2315">
        <f>IFERROR(AY2315,"")</f>
        <v/>
      </c>
    </row>
    <row r="2316" ht="14.25" customHeight="1">
      <c r="A2316">
        <f>ALGLIB_SSA_XAUUSD!AA2316</f>
        <v/>
      </c>
      <c r="B2316">
        <f>IF($A2316="","",INDEX(ALGLIB_SSA_XAUUSD!$B$2:$B$2401,MATCH($A2316,ALGLIB_SSA_XAUUSD!$A$2:$A$2401,1)))</f>
        <v/>
      </c>
      <c r="C2316">
        <f>IF($A2316="","",INDEX(ALGLIB_SSA_XAUUSD!$C$2:$C$2401,MATCH($A2316,ALGLIB_SSA_XAUUSD!$A$2:$A$2401,1)))</f>
        <v/>
      </c>
      <c r="D2316" s="14">
        <f>IF($A2316="","",INT((ROW()-2)/12)+1)</f>
        <v/>
      </c>
      <c r="E2316" s="14">
        <f>IF(AND(E2318&lt;&gt;"",D2318=D2306+1),E2306+(E2318-E2306)*10/12,"")</f>
        <v/>
      </c>
      <c r="F2316" s="14">
        <f>IF(AND(F2318&lt;&gt;"",D2318=D2306+1),F2306+(F2318-F2306)*10/12,"")</f>
        <v/>
      </c>
      <c r="G2316" s="14">
        <f>IF(AND(G2318&lt;&gt;"",D2318=D2306+1),G2306+(G2318-G2306)*10/12,"")</f>
        <v/>
      </c>
      <c r="H2316" s="14">
        <f>IF(AND(H2318&lt;&gt;"",D2318=D2306+1),H2306+(H2318-H2306)*10/12,"")</f>
        <v/>
      </c>
      <c r="I2316" s="14">
        <f>IF(AND(L2318&lt;&gt;"",D2318=D2306+1),I2306+(I2318-I2306)*10/12,"")</f>
        <v/>
      </c>
      <c r="J2316">
        <f>_xlfn.XLOOKUP($A2316,ALGLIB_SSA_XAUUSD!$AA$2:$AA$2401,ALGLIB_SSA_XAUUSD!$P$2:$P$2401,"",0)</f>
        <v/>
      </c>
      <c r="K2316">
        <f>_xlfn.XLOOKUP($A2316,ALGLIB_SSA_XAUUSD!$AA$2:$AA$2401,ALGLIB_SSA_XAUUSD!$Q$2:$Q$2401,"",0)</f>
        <v/>
      </c>
      <c r="L2316">
        <f>_xlfn.XLOOKUP($A2316,ALGLIB_SSA_XAUUSD!$AA$2:$AA$2401,ALGLIB_SSA_XAUUSD!$R$2:$R$2401,"",0)</f>
        <v/>
      </c>
      <c r="M2316">
        <f>_xlfn.XLOOKUP($A2316,ALGLIB_SSA_XAUUSD!$AA$2:$AA$2401,ALGLIB_SSA_XAUUSD!$S$2:$S$2401,"",0)</f>
        <v/>
      </c>
      <c r="N2316">
        <f>_xlfn.XLOOKUP($A2316,ALGLIB_SSA_XAUUSD!$AA$2:$AA$2401,ALGLIB_SSA_XAUUSD!$T$2:$T$2401,"",0)</f>
        <v/>
      </c>
      <c r="O2316">
        <f>_xlfn.XLOOKUP($A2316,ALGLIB_SSA_XAUUSD!$AA$2:$AA$2401,ALGLIB_SSA_XAUUSD!$U$2:$U$2401,"",0)</f>
        <v/>
      </c>
      <c r="P2316">
        <f>_xlfn.XLOOKUP($A2316,ALGLIB_SSA_XAUUSD!$AA$2:$AA$2401,ALGLIB_SSA_XAUUSD!$V$2:$V$2401,"",0)</f>
        <v/>
      </c>
      <c r="S2316">
        <f>A2316</f>
        <v/>
      </c>
      <c r="T2316">
        <f>J2316</f>
        <v/>
      </c>
      <c r="U2316">
        <f>K2316</f>
        <v/>
      </c>
      <c r="V2316" s="14">
        <f>IF($A2316="","",MOD(ROW()-2,12)+1)</f>
        <v/>
      </c>
      <c r="W2316">
        <f>L2316</f>
        <v/>
      </c>
      <c r="X2316" s="14">
        <f>IF(F2316="","",F2316)</f>
        <v/>
      </c>
      <c r="Y2316" s="14">
        <f>IF(G2316="","",G2316)</f>
        <v/>
      </c>
      <c r="Z2316">
        <f>M2316</f>
        <v/>
      </c>
      <c r="AA2316">
        <f>N2316</f>
        <v/>
      </c>
      <c r="AB2316" s="14">
        <f>IF(H2316="","",H2316)</f>
        <v/>
      </c>
      <c r="AC2316">
        <f>O2316</f>
        <v/>
      </c>
      <c r="AD2316" s="14">
        <f>IF(I2316="","",I2316)</f>
        <v/>
      </c>
      <c r="AE2316">
        <f>P2316</f>
        <v/>
      </c>
      <c r="AH2316">
        <f>IF(S2316&lt;&gt;"",S2316,AH2315+900)</f>
        <v/>
      </c>
      <c r="AI2316">
        <f>IF(T2316&lt;&gt;"",T2316,AI2315)</f>
        <v/>
      </c>
      <c r="AJ2316">
        <f>IF(U2316&lt;&gt;"",U2316,AJ2315)</f>
        <v/>
      </c>
      <c r="AK2316">
        <f>IF(W2316&lt;&gt;"",W2316,"")</f>
        <v/>
      </c>
      <c r="AL2316" s="14">
        <f>IF(X2316&lt;&gt;"",X2316,"")</f>
        <v/>
      </c>
      <c r="AM2316" s="14">
        <f>IF(Y2316&lt;&gt;"",Y2316,"")</f>
        <v/>
      </c>
      <c r="AN2316" s="14">
        <f>IF(OR(AL2316="",AM2316=""),"",AL2316-AM2316)</f>
        <v/>
      </c>
      <c r="AO2316">
        <f>IF(AN2316="","",IF(AN2316&gt;0,"Bullish","Bearish"))</f>
        <v/>
      </c>
      <c r="AP2316">
        <f>IF(AO2316="",AP2315,AO2316)</f>
        <v/>
      </c>
      <c r="AQ2316" s="14">
        <f>IF(AB2316&lt;&gt;"",AB2316,"")</f>
        <v/>
      </c>
      <c r="AR2316" s="14">
        <f>IF(AD2316&lt;&gt;"",AD2316,"")</f>
        <v/>
      </c>
      <c r="AS2316">
        <f>IF(AS2315+1=13,1,AS2315+1)</f>
        <v/>
      </c>
      <c r="AT2316">
        <f>IFERROR(IF(SLOPE($AQ$2294:$AQ$2305,$AS$2294:$AS$2305)&gt;0,MIN(3,ABS(SLOPE($AQ$2294:$AQ$2305,$AS$2294:$AS$2305))),IF(SLOPE($AQ$2294:$AQ$2305,$AS$2294:$AS$2305)&lt;-0.5,-0.5,0)),0)</f>
        <v/>
      </c>
      <c r="AU2316">
        <f>IFERROR(IF(SLOPE($AR$2294:$AR$2305,$AS$2294:$AS$2305)&lt;0,MAX(-3,-ABS(SLOPE($AR$2294:$AR$2305,$AS$2294:$AS$2305))),IF(SLOPE($AR$2294:$AR$2305,$AS$2294:$AS$2305)&gt;0.5,0.5,0)),0)</f>
        <v/>
      </c>
      <c r="AV2316">
        <f>($AQ$2306+(AT2316*(AS2316-1)))</f>
        <v/>
      </c>
      <c r="AW2316">
        <f>($AR$2306+(AU2316*(AS2316-1)))</f>
        <v/>
      </c>
      <c r="AX2316">
        <f>IF(AT2316&gt;0,AV2316+AT2316,AV2316)</f>
        <v/>
      </c>
      <c r="AY2316">
        <f>IF(AU2316&lt;0,AW2316+AU2316,AW2316)</f>
        <v/>
      </c>
      <c r="BA2316" s="14">
        <f>IFERROR(AX2316-AQ2316,"")</f>
        <v/>
      </c>
      <c r="BB2316" s="14">
        <f>IFERROR(AY2316-AR2316,"")</f>
        <v/>
      </c>
      <c r="BD2316">
        <f>AH2316</f>
        <v/>
      </c>
      <c r="BE2316">
        <f>AI2316</f>
        <v/>
      </c>
      <c r="BF2316">
        <f>AJ2316</f>
        <v/>
      </c>
      <c r="BG2316" s="14">
        <f>L2316</f>
        <v/>
      </c>
      <c r="BH2316" s="14">
        <f>IF(X2316="","",X2316)</f>
        <v/>
      </c>
      <c r="BI2316" s="14">
        <f>IF(Y2316="","",Y2316)</f>
        <v/>
      </c>
      <c r="BJ2316">
        <f>Z2316</f>
        <v/>
      </c>
      <c r="BK2316">
        <f>AA2316</f>
        <v/>
      </c>
      <c r="BL2316">
        <f>IFERROR(AX2316,"")</f>
        <v/>
      </c>
      <c r="BM2316">
        <f>IFERROR(AY2316,"")</f>
        <v/>
      </c>
    </row>
    <row r="2317" ht="14.25" customHeight="1">
      <c r="A2317">
        <f>ALGLIB_SSA_XAUUSD!AA2317</f>
        <v/>
      </c>
      <c r="B2317">
        <f>IF($A2317="","",INDEX(ALGLIB_SSA_XAUUSD!$B$2:$B$2401,MATCH($A2317,ALGLIB_SSA_XAUUSD!$A$2:$A$2401,1)))</f>
        <v/>
      </c>
      <c r="C2317">
        <f>IF($A2317="","",INDEX(ALGLIB_SSA_XAUUSD!$C$2:$C$2401,MATCH($A2317,ALGLIB_SSA_XAUUSD!$A$2:$A$2401,1)))</f>
        <v/>
      </c>
      <c r="D2317" s="14">
        <f>IF($A2317="","",INT((ROW()-2)/12)+1)</f>
        <v/>
      </c>
      <c r="E2317" s="14">
        <f>IF(AND(E2318&lt;&gt;"",D2318=D2306+1),E2306+(E2318-E2306)*11/12,"")</f>
        <v/>
      </c>
      <c r="F2317" s="14">
        <f>IF(AND(F2318&lt;&gt;"",D2318=D2306+1),F2306+(F2318-F2306)*11/12,"")</f>
        <v/>
      </c>
      <c r="G2317" s="14">
        <f>IF(AND(G2318&lt;&gt;"",D2318=D2306+1),G2306+(G2318-G2306)*11/12,"")</f>
        <v/>
      </c>
      <c r="H2317" s="14">
        <f>IF(AND(H2318&lt;&gt;"",D2318=D2306+1),H2306+(H2318-H2306)*11/12,"")</f>
        <v/>
      </c>
      <c r="I2317" s="14">
        <f>IF(AND(L2318&lt;&gt;"",D2318=D2306+1),I2306+(I2318-I2306)*11/12,"")</f>
        <v/>
      </c>
      <c r="J2317">
        <f>_xlfn.XLOOKUP($A2317,ALGLIB_SSA_XAUUSD!$AA$2:$AA$2401,ALGLIB_SSA_XAUUSD!$P$2:$P$2401,"",0)</f>
        <v/>
      </c>
      <c r="K2317">
        <f>_xlfn.XLOOKUP($A2317,ALGLIB_SSA_XAUUSD!$AA$2:$AA$2401,ALGLIB_SSA_XAUUSD!$Q$2:$Q$2401,"",0)</f>
        <v/>
      </c>
      <c r="L2317">
        <f>_xlfn.XLOOKUP($A2317,ALGLIB_SSA_XAUUSD!$AA$2:$AA$2401,ALGLIB_SSA_XAUUSD!$R$2:$R$2401,"",0)</f>
        <v/>
      </c>
      <c r="M2317">
        <f>_xlfn.XLOOKUP($A2317,ALGLIB_SSA_XAUUSD!$AA$2:$AA$2401,ALGLIB_SSA_XAUUSD!$S$2:$S$2401,"",0)</f>
        <v/>
      </c>
      <c r="N2317">
        <f>_xlfn.XLOOKUP($A2317,ALGLIB_SSA_XAUUSD!$AA$2:$AA$2401,ALGLIB_SSA_XAUUSD!$T$2:$T$2401,"",0)</f>
        <v/>
      </c>
      <c r="O2317">
        <f>_xlfn.XLOOKUP($A2317,ALGLIB_SSA_XAUUSD!$AA$2:$AA$2401,ALGLIB_SSA_XAUUSD!$U$2:$U$2401,"",0)</f>
        <v/>
      </c>
      <c r="P2317">
        <f>_xlfn.XLOOKUP($A2317,ALGLIB_SSA_XAUUSD!$AA$2:$AA$2401,ALGLIB_SSA_XAUUSD!$V$2:$V$2401,"",0)</f>
        <v/>
      </c>
      <c r="S2317">
        <f>A2317</f>
        <v/>
      </c>
      <c r="T2317">
        <f>J2317</f>
        <v/>
      </c>
      <c r="U2317">
        <f>K2317</f>
        <v/>
      </c>
      <c r="V2317" s="14">
        <f>IF($A2317="","",MOD(ROW()-2,12)+1)</f>
        <v/>
      </c>
      <c r="W2317">
        <f>L2317</f>
        <v/>
      </c>
      <c r="X2317" s="14">
        <f>IF(F2317="","",F2317)</f>
        <v/>
      </c>
      <c r="Y2317" s="14">
        <f>IF(G2317="","",G2317)</f>
        <v/>
      </c>
      <c r="Z2317">
        <f>M2317</f>
        <v/>
      </c>
      <c r="AA2317">
        <f>N2317</f>
        <v/>
      </c>
      <c r="AB2317" s="14">
        <f>IF(H2317="","",H2317)</f>
        <v/>
      </c>
      <c r="AC2317">
        <f>O2317</f>
        <v/>
      </c>
      <c r="AD2317" s="14">
        <f>IF(I2317="","",I2317)</f>
        <v/>
      </c>
      <c r="AE2317">
        <f>P2317</f>
        <v/>
      </c>
      <c r="AH2317">
        <f>IF(S2317&lt;&gt;"",S2317,AH2316+900)</f>
        <v/>
      </c>
      <c r="AI2317">
        <f>IF(T2317&lt;&gt;"",T2317,AI2316)</f>
        <v/>
      </c>
      <c r="AJ2317">
        <f>IF(U2317&lt;&gt;"",U2317,AJ2316)</f>
        <v/>
      </c>
      <c r="AK2317">
        <f>IF(W2317&lt;&gt;"",W2317,"")</f>
        <v/>
      </c>
      <c r="AL2317" s="14">
        <f>IF(X2317&lt;&gt;"",X2317,"")</f>
        <v/>
      </c>
      <c r="AM2317" s="14">
        <f>IF(Y2317&lt;&gt;"",Y2317,"")</f>
        <v/>
      </c>
      <c r="AN2317" s="14">
        <f>IF(OR(AL2317="",AM2317=""),"",AL2317-AM2317)</f>
        <v/>
      </c>
      <c r="AO2317">
        <f>IF(AN2317="","",IF(AN2317&gt;0,"Bullish","Bearish"))</f>
        <v/>
      </c>
      <c r="AP2317">
        <f>IF(AO2317="",AP2316,AO2317)</f>
        <v/>
      </c>
      <c r="AQ2317" s="14">
        <f>IF(AB2317&lt;&gt;"",AB2317,"")</f>
        <v/>
      </c>
      <c r="AR2317" s="14">
        <f>IF(AD2317&lt;&gt;"",AD2317,"")</f>
        <v/>
      </c>
      <c r="AS2317">
        <f>IF(AS2316+1=13,1,AS2316+1)</f>
        <v/>
      </c>
      <c r="AT2317">
        <f>IFERROR(IF(SLOPE($AQ$2294:$AQ$2305,$AS$2294:$AS$2305)&gt;0,MIN(3,ABS(SLOPE($AQ$2294:$AQ$2305,$AS$2294:$AS$2305))),IF(SLOPE($AQ$2294:$AQ$2305,$AS$2294:$AS$2305)&lt;-0.5,-0.5,0)),0)</f>
        <v/>
      </c>
      <c r="AU2317">
        <f>IFERROR(IF(SLOPE($AR$2294:$AR$2305,$AS$2294:$AS$2305)&lt;0,MAX(-3,-ABS(SLOPE($AR$2294:$AR$2305,$AS$2294:$AS$2305))),IF(SLOPE($AR$2294:$AR$2305,$AS$2294:$AS$2305)&gt;0.5,0.5,0)),0)</f>
        <v/>
      </c>
      <c r="AV2317">
        <f>($AQ$2306+(AT2317*(AS2317-1)))</f>
        <v/>
      </c>
      <c r="AW2317">
        <f>($AR$2306+(AU2317*(AS2317-1)))</f>
        <v/>
      </c>
      <c r="AX2317">
        <f>IF(AT2317&gt;0,AV2317+AT2317,AV2317)</f>
        <v/>
      </c>
      <c r="AY2317">
        <f>IF(AU2317&lt;0,AW2317+AU2317,AW2317)</f>
        <v/>
      </c>
      <c r="BA2317" s="14">
        <f>IFERROR(AX2317-AQ2317,"")</f>
        <v/>
      </c>
      <c r="BB2317" s="14">
        <f>IFERROR(AY2317-AR2317,"")</f>
        <v/>
      </c>
      <c r="BD2317">
        <f>AH2317</f>
        <v/>
      </c>
      <c r="BE2317">
        <f>AI2317</f>
        <v/>
      </c>
      <c r="BF2317">
        <f>AJ2317</f>
        <v/>
      </c>
      <c r="BG2317" s="14">
        <f>L2317</f>
        <v/>
      </c>
      <c r="BH2317" s="14">
        <f>IF(X2317="","",X2317)</f>
        <v/>
      </c>
      <c r="BI2317" s="14">
        <f>IF(Y2317="","",Y2317)</f>
        <v/>
      </c>
      <c r="BJ2317">
        <f>Z2317</f>
        <v/>
      </c>
      <c r="BK2317">
        <f>AA2317</f>
        <v/>
      </c>
      <c r="BL2317">
        <f>IFERROR(AX2317,"")</f>
        <v/>
      </c>
      <c r="BM2317">
        <f>IFERROR(AY2317,"")</f>
        <v/>
      </c>
    </row>
    <row r="2318" ht="14.25" customHeight="1">
      <c r="A2318">
        <f>ALGLIB_SSA_XAUUSD!AA2318</f>
        <v/>
      </c>
      <c r="B2318">
        <f>IF($A2318="","",INDEX(ALGLIB_SSA_XAUUSD!$B$2:$B$2401,MATCH($A2318,ALGLIB_SSA_XAUUSD!$A$2:$A$2401,1)))</f>
        <v/>
      </c>
      <c r="C2318">
        <f>IF($A2318="","",INDEX(ALGLIB_SSA_XAUUSD!$C$2:$C$2401,MATCH($A2318,ALGLIB_SSA_XAUUSD!$A$2:$A$2401,1)))</f>
        <v/>
      </c>
      <c r="D2318" s="14">
        <f>IF($A2318="","",INT((ROW()-2)/12)+1)</f>
        <v/>
      </c>
      <c r="E2318" s="14">
        <f>IF($A2318="","",INDEX(ALGLIB_SSA_XAUUSD!$D$2:$D$2401,MATCH($A2318,ALGLIB_SSA_XAUUSD!$A$2:$A$2401,1)))</f>
        <v/>
      </c>
      <c r="F2318" s="14">
        <f>IF($A2318="","",INDEX(ALGLIB_SSA_XAUUSD!$E$2:$E$2401,MATCH($A2318,ALGLIB_SSA_XAUUSD!$A$2:$A$2401,1)))</f>
        <v/>
      </c>
      <c r="G2318" s="14">
        <f>IF($A2318="","",INDEX(ALGLIB_SSA_XAUUSD!$F$2:$F$2401,MATCH($A2318,ALGLIB_SSA_XAUUSD!$A$2:$A$2401,1)))</f>
        <v/>
      </c>
      <c r="H2318" s="14">
        <f>IF($A2318="","",INDEX(ALGLIB_SSA_XAUUSD!$G$2:$G$2401,MATCH($A2318,ALGLIB_SSA_XAUUSD!$A$2:$A$2401,1)))</f>
        <v/>
      </c>
      <c r="I2318" s="14">
        <f>IF($A2318="","",INDEX(ALGLIB_SSA_XAUUSD!$H$2:$H$2401,MATCH($A2318,ALGLIB_SSA_XAUUSD!$A$2:$A$2401,1)))</f>
        <v/>
      </c>
      <c r="J2318">
        <f>_xlfn.XLOOKUP($A2318,ALGLIB_SSA_XAUUSD!$AA$2:$AA$2401,ALGLIB_SSA_XAUUSD!$P$2:$P$2401,"",0)</f>
        <v/>
      </c>
      <c r="K2318">
        <f>_xlfn.XLOOKUP($A2318,ALGLIB_SSA_XAUUSD!$AA$2:$AA$2401,ALGLIB_SSA_XAUUSD!$Q$2:$Q$2401,"",0)</f>
        <v/>
      </c>
      <c r="L2318">
        <f>_xlfn.XLOOKUP($A2318,ALGLIB_SSA_XAUUSD!$AA$2:$AA$2401,ALGLIB_SSA_XAUUSD!$R$2:$R$2401,"",0)</f>
        <v/>
      </c>
      <c r="M2318">
        <f>_xlfn.XLOOKUP($A2318,ALGLIB_SSA_XAUUSD!$AA$2:$AA$2401,ALGLIB_SSA_XAUUSD!$S$2:$S$2401,"",0)</f>
        <v/>
      </c>
      <c r="N2318">
        <f>_xlfn.XLOOKUP($A2318,ALGLIB_SSA_XAUUSD!$AA$2:$AA$2401,ALGLIB_SSA_XAUUSD!$T$2:$T$2401,"",0)</f>
        <v/>
      </c>
      <c r="O2318">
        <f>_xlfn.XLOOKUP($A2318,ALGLIB_SSA_XAUUSD!$AA$2:$AA$2401,ALGLIB_SSA_XAUUSD!$U$2:$U$2401,"",0)</f>
        <v/>
      </c>
      <c r="P2318">
        <f>_xlfn.XLOOKUP($A2318,ALGLIB_SSA_XAUUSD!$AA$2:$AA$2401,ALGLIB_SSA_XAUUSD!$V$2:$V$2401,"",0)</f>
        <v/>
      </c>
      <c r="S2318">
        <f>A2318</f>
        <v/>
      </c>
      <c r="T2318">
        <f>J2318</f>
        <v/>
      </c>
      <c r="U2318">
        <f>K2318</f>
        <v/>
      </c>
      <c r="V2318" s="14">
        <f>IF($A2318="","",MOD(ROW()-2,12)+1)</f>
        <v/>
      </c>
      <c r="W2318">
        <f>L2318</f>
        <v/>
      </c>
      <c r="X2318" s="14">
        <f>IF(F2318="","",F2318)</f>
        <v/>
      </c>
      <c r="Y2318" s="14">
        <f>IF(G2318="","",G2318)</f>
        <v/>
      </c>
      <c r="Z2318">
        <f>M2318</f>
        <v/>
      </c>
      <c r="AA2318">
        <f>N2318</f>
        <v/>
      </c>
      <c r="AB2318" s="14">
        <f>IF(H2318="","",H2318)</f>
        <v/>
      </c>
      <c r="AC2318">
        <f>O2318</f>
        <v/>
      </c>
      <c r="AD2318" s="14">
        <f>IF(I2318="","",I2318)</f>
        <v/>
      </c>
      <c r="AE2318">
        <f>P2318</f>
        <v/>
      </c>
      <c r="AH2318">
        <f>IF(S2318&lt;&gt;"",S2318,AH2317+900)</f>
        <v/>
      </c>
      <c r="AI2318">
        <f>IF(T2318&lt;&gt;"",T2318,AI2317)</f>
        <v/>
      </c>
      <c r="AJ2318">
        <f>IF(U2318&lt;&gt;"",U2318,AJ2317)</f>
        <v/>
      </c>
      <c r="AK2318">
        <f>IF(W2318&lt;&gt;"",W2318,"")</f>
        <v/>
      </c>
      <c r="AL2318" s="14">
        <f>IF(X2318&lt;&gt;"",X2318,"")</f>
        <v/>
      </c>
      <c r="AM2318" s="14">
        <f>IF(Y2318&lt;&gt;"",Y2318,"")</f>
        <v/>
      </c>
      <c r="AN2318" s="14">
        <f>IF(OR(AL2318="",AM2318=""),"",AL2318-AM2318)</f>
        <v/>
      </c>
      <c r="AO2318">
        <f>IF(AN2318="","",IF(AN2318&gt;0,"Bullish","Bearish"))</f>
        <v/>
      </c>
      <c r="AP2318">
        <f>IF(AO2318="",AP2317,AO2318)</f>
        <v/>
      </c>
      <c r="AQ2318" s="14">
        <f>IF(AB2318&lt;&gt;"",AB2318,"")</f>
        <v/>
      </c>
      <c r="AR2318" s="14">
        <f>IF(AD2318&lt;&gt;"",AD2318,"")</f>
        <v/>
      </c>
      <c r="AS2318">
        <f>IF(AS2317+1=13,1,AS2317+1)</f>
        <v/>
      </c>
      <c r="AT2318">
        <f>IFERROR(IF(SLOPE($AQ$2306:$AQ$2317,$AS$2306:$AS$2317)&gt;0,MIN(3,ABS(SLOPE($AQ$2306:$AQ$2317,$AS$2306:$AS$2317))),IF(SLOPE($AQ$2306:$AQ$2317,$AS$2306:$AS$2317)&lt;-0.5,-0.5,0)),0)</f>
        <v/>
      </c>
      <c r="AU2318">
        <f>IFERROR(IF(SLOPE($AR$2306:$AR$2317,$AS$2306:$AS$2317)&lt;0,MAX(-3,-ABS(SLOPE($AR$2306:$AR$2317,$AS$2306:$AS$2317))),IF(SLOPE($AR$2306:$AR$2317,$AS$2306:$AS$2317)&gt;0.5,0.5,0)),0)</f>
        <v/>
      </c>
      <c r="AV2318">
        <f>($AQ$2318+(AT2318*(AS2318-1)))</f>
        <v/>
      </c>
      <c r="AW2318">
        <f>($AR$2318+(AU2318*(AS2318-1)))</f>
        <v/>
      </c>
      <c r="AX2318">
        <f>IF(AT2318&gt;0,AV2318+AT2318,AV2318)</f>
        <v/>
      </c>
      <c r="AY2318">
        <f>IF(AU2318&lt;0,AW2318+AU2318,AW2318)</f>
        <v/>
      </c>
      <c r="BA2318" s="14">
        <f>IFERROR(AX2318-AQ2318,"")</f>
        <v/>
      </c>
      <c r="BB2318" s="14">
        <f>IFERROR(AY2318-AR2318,"")</f>
        <v/>
      </c>
      <c r="BD2318">
        <f>AH2318</f>
        <v/>
      </c>
      <c r="BE2318">
        <f>AI2318</f>
        <v/>
      </c>
      <c r="BF2318">
        <f>AJ2318</f>
        <v/>
      </c>
      <c r="BG2318" s="14">
        <f>L2318</f>
        <v/>
      </c>
      <c r="BH2318" s="14">
        <f>IF(X2318="","",X2318)</f>
        <v/>
      </c>
      <c r="BI2318" s="14">
        <f>IF(Y2318="","",Y2318)</f>
        <v/>
      </c>
      <c r="BJ2318">
        <f>Z2318</f>
        <v/>
      </c>
      <c r="BK2318">
        <f>AA2318</f>
        <v/>
      </c>
      <c r="BL2318">
        <f>IFERROR(AX2318,"")</f>
        <v/>
      </c>
      <c r="BM2318">
        <f>IFERROR(AY2318,"")</f>
        <v/>
      </c>
    </row>
    <row r="2319" ht="14.25" customHeight="1">
      <c r="A2319">
        <f>ALGLIB_SSA_XAUUSD!AA2319</f>
        <v/>
      </c>
      <c r="B2319">
        <f>IF($A2319="","",INDEX(ALGLIB_SSA_XAUUSD!$B$2:$B$2401,MATCH($A2319,ALGLIB_SSA_XAUUSD!$A$2:$A$2401,1)))</f>
        <v/>
      </c>
      <c r="C2319">
        <f>IF($A2319="","",INDEX(ALGLIB_SSA_XAUUSD!$C$2:$C$2401,MATCH($A2319,ALGLIB_SSA_XAUUSD!$A$2:$A$2401,1)))</f>
        <v/>
      </c>
      <c r="D2319" s="14">
        <f>IF($A2319="","",INT((ROW()-2)/12)+1)</f>
        <v/>
      </c>
      <c r="E2319" s="14">
        <f>IF(AND(E2330&lt;&gt;"",D2330=D2318+1),E2318+(E2330-E2318)*1/12,"")</f>
        <v/>
      </c>
      <c r="F2319" s="14">
        <f>IF(AND(F2330&lt;&gt;"",D2330=D2318+1),F2318+(F2330-F2318)*1/12,"")</f>
        <v/>
      </c>
      <c r="G2319" s="14">
        <f>IF(AND(G2330&lt;&gt;"",D2330=D2318+1),G2318+(G2330-G2318)*1/12,"")</f>
        <v/>
      </c>
      <c r="H2319" s="14">
        <f>IF(AND(H2330&lt;&gt;"",D2330=D2318+1),H2318+(H2330-H2318)*1/12,"")</f>
        <v/>
      </c>
      <c r="I2319" s="14">
        <f>IF(AND(L2330&lt;&gt;"",D2330=D2318+1),I2318+(I2330-I2318)*1/12,"")</f>
        <v/>
      </c>
      <c r="J2319">
        <f>_xlfn.XLOOKUP($A2319,ALGLIB_SSA_XAUUSD!$AA$2:$AA$2401,ALGLIB_SSA_XAUUSD!$P$2:$P$2401,"",0)</f>
        <v/>
      </c>
      <c r="K2319">
        <f>_xlfn.XLOOKUP($A2319,ALGLIB_SSA_XAUUSD!$AA$2:$AA$2401,ALGLIB_SSA_XAUUSD!$Q$2:$Q$2401,"",0)</f>
        <v/>
      </c>
      <c r="L2319">
        <f>_xlfn.XLOOKUP($A2319,ALGLIB_SSA_XAUUSD!$AA$2:$AA$2401,ALGLIB_SSA_XAUUSD!$R$2:$R$2401,"",0)</f>
        <v/>
      </c>
      <c r="M2319">
        <f>_xlfn.XLOOKUP($A2319,ALGLIB_SSA_XAUUSD!$AA$2:$AA$2401,ALGLIB_SSA_XAUUSD!$S$2:$S$2401,"",0)</f>
        <v/>
      </c>
      <c r="N2319">
        <f>_xlfn.XLOOKUP($A2319,ALGLIB_SSA_XAUUSD!$AA$2:$AA$2401,ALGLIB_SSA_XAUUSD!$T$2:$T$2401,"",0)</f>
        <v/>
      </c>
      <c r="O2319">
        <f>_xlfn.XLOOKUP($A2319,ALGLIB_SSA_XAUUSD!$AA$2:$AA$2401,ALGLIB_SSA_XAUUSD!$U$2:$U$2401,"",0)</f>
        <v/>
      </c>
      <c r="P2319">
        <f>_xlfn.XLOOKUP($A2319,ALGLIB_SSA_XAUUSD!$AA$2:$AA$2401,ALGLIB_SSA_XAUUSD!$V$2:$V$2401,"",0)</f>
        <v/>
      </c>
      <c r="S2319">
        <f>A2319</f>
        <v/>
      </c>
      <c r="T2319">
        <f>J2319</f>
        <v/>
      </c>
      <c r="U2319">
        <f>K2319</f>
        <v/>
      </c>
      <c r="V2319" s="14">
        <f>IF($A2319="","",MOD(ROW()-2,12)+1)</f>
        <v/>
      </c>
      <c r="W2319">
        <f>L2319</f>
        <v/>
      </c>
      <c r="X2319" s="14">
        <f>IF(F2319="","",F2319)</f>
        <v/>
      </c>
      <c r="Y2319" s="14">
        <f>IF(G2319="","",G2319)</f>
        <v/>
      </c>
      <c r="Z2319">
        <f>M2319</f>
        <v/>
      </c>
      <c r="AA2319">
        <f>N2319</f>
        <v/>
      </c>
      <c r="AB2319" s="14">
        <f>IF(H2319="","",H2319)</f>
        <v/>
      </c>
      <c r="AC2319">
        <f>O2319</f>
        <v/>
      </c>
      <c r="AD2319" s="14">
        <f>IF(I2319="","",I2319)</f>
        <v/>
      </c>
      <c r="AE2319">
        <f>P2319</f>
        <v/>
      </c>
      <c r="AH2319">
        <f>IF(S2319&lt;&gt;"",S2319,AH2318+900)</f>
        <v/>
      </c>
      <c r="AI2319">
        <f>IF(T2319&lt;&gt;"",T2319,AI2318)</f>
        <v/>
      </c>
      <c r="AJ2319">
        <f>IF(U2319&lt;&gt;"",U2319,AJ2318)</f>
        <v/>
      </c>
      <c r="AK2319">
        <f>IF(W2319&lt;&gt;"",W2319,"")</f>
        <v/>
      </c>
      <c r="AL2319" s="14">
        <f>IF(X2319&lt;&gt;"",X2319,"")</f>
        <v/>
      </c>
      <c r="AM2319" s="14">
        <f>IF(Y2319&lt;&gt;"",Y2319,"")</f>
        <v/>
      </c>
      <c r="AN2319" s="14">
        <f>IF(OR(AL2319="",AM2319=""),"",AL2319-AM2319)</f>
        <v/>
      </c>
      <c r="AO2319">
        <f>IF(AN2319="","",IF(AN2319&gt;0,"Bullish","Bearish"))</f>
        <v/>
      </c>
      <c r="AP2319">
        <f>IF(AO2319="",AP2318,AO2319)</f>
        <v/>
      </c>
      <c r="AQ2319" s="14">
        <f>IF(AB2319&lt;&gt;"",AB2319,"")</f>
        <v/>
      </c>
      <c r="AR2319" s="14">
        <f>IF(AD2319&lt;&gt;"",AD2319,"")</f>
        <v/>
      </c>
      <c r="AS2319">
        <f>IF(AS2318+1=13,1,AS2318+1)</f>
        <v/>
      </c>
      <c r="AT2319">
        <f>IFERROR(IF(SLOPE($AQ$2306:$AQ$2317,$AS$2306:$AS$2317)&gt;0,MIN(3,ABS(SLOPE($AQ$2306:$AQ$2317,$AS$2306:$AS$2317))),IF(SLOPE($AQ$2306:$AQ$2317,$AS$2306:$AS$2317)&lt;-0.5,-0.5,0)),0)</f>
        <v/>
      </c>
      <c r="AU2319">
        <f>IFERROR(IF(SLOPE($AR$2306:$AR$2317,$AS$2306:$AS$2317)&lt;0,MAX(-3,-ABS(SLOPE($AR$2306:$AR$2317,$AS$2306:$AS$2317))),IF(SLOPE($AR$2306:$AR$2317,$AS$2306:$AS$2317)&gt;0.5,0.5,0)),0)</f>
        <v/>
      </c>
      <c r="AV2319">
        <f>($AQ$2318+(AT2319*(AS2319-1)))</f>
        <v/>
      </c>
      <c r="AW2319">
        <f>($AR$2318+(AU2319*(AS2319-1)))</f>
        <v/>
      </c>
      <c r="AX2319">
        <f>IF(AT2319&gt;0,AV2319+AT2319,AV2319)</f>
        <v/>
      </c>
      <c r="AY2319">
        <f>IF(AU2319&lt;0,AW2319+AU2319,AW2319)</f>
        <v/>
      </c>
      <c r="BA2319" s="14">
        <f>IFERROR(AX2319-AQ2319,"")</f>
        <v/>
      </c>
      <c r="BB2319" s="14">
        <f>IFERROR(AY2319-AR2319,"")</f>
        <v/>
      </c>
      <c r="BD2319">
        <f>AH2319</f>
        <v/>
      </c>
      <c r="BE2319">
        <f>AI2319</f>
        <v/>
      </c>
      <c r="BF2319">
        <f>AJ2319</f>
        <v/>
      </c>
      <c r="BG2319" s="14">
        <f>L2319</f>
        <v/>
      </c>
      <c r="BH2319" s="14">
        <f>IF(X2319="","",X2319)</f>
        <v/>
      </c>
      <c r="BI2319" s="14">
        <f>IF(Y2319="","",Y2319)</f>
        <v/>
      </c>
      <c r="BJ2319">
        <f>Z2319</f>
        <v/>
      </c>
      <c r="BK2319">
        <f>AA2319</f>
        <v/>
      </c>
      <c r="BL2319">
        <f>IFERROR(AX2319,"")</f>
        <v/>
      </c>
      <c r="BM2319">
        <f>IFERROR(AY2319,"")</f>
        <v/>
      </c>
    </row>
    <row r="2320" ht="14.25" customHeight="1">
      <c r="A2320">
        <f>ALGLIB_SSA_XAUUSD!AA2320</f>
        <v/>
      </c>
      <c r="B2320">
        <f>IF($A2320="","",INDEX(ALGLIB_SSA_XAUUSD!$B$2:$B$2401,MATCH($A2320,ALGLIB_SSA_XAUUSD!$A$2:$A$2401,1)))</f>
        <v/>
      </c>
      <c r="C2320">
        <f>IF($A2320="","",INDEX(ALGLIB_SSA_XAUUSD!$C$2:$C$2401,MATCH($A2320,ALGLIB_SSA_XAUUSD!$A$2:$A$2401,1)))</f>
        <v/>
      </c>
      <c r="D2320" s="14">
        <f>IF($A2320="","",INT((ROW()-2)/12)+1)</f>
        <v/>
      </c>
      <c r="E2320" s="14">
        <f>IF(AND(E2330&lt;&gt;"",D2330=D2318+1),E2318+(E2330-E2318)*2/12,"")</f>
        <v/>
      </c>
      <c r="F2320" s="14">
        <f>IF(AND(F2330&lt;&gt;"",D2330=D2318+1),F2318+(F2330-F2318)*2/12,"")</f>
        <v/>
      </c>
      <c r="G2320" s="14">
        <f>IF(AND(G2330&lt;&gt;"",D2330=D2318+1),G2318+(G2330-G2318)*2/12,"")</f>
        <v/>
      </c>
      <c r="H2320" s="14">
        <f>IF(AND(H2330&lt;&gt;"",D2330=D2318+1),H2318+(H2330-H2318)*2/12,"")</f>
        <v/>
      </c>
      <c r="I2320" s="14">
        <f>IF(AND(L2330&lt;&gt;"",D2330=D2318+1),I2318+(I2330-I2318)*2/12,"")</f>
        <v/>
      </c>
      <c r="J2320">
        <f>_xlfn.XLOOKUP($A2320,ALGLIB_SSA_XAUUSD!$AA$2:$AA$2401,ALGLIB_SSA_XAUUSD!$P$2:$P$2401,"",0)</f>
        <v/>
      </c>
      <c r="K2320">
        <f>_xlfn.XLOOKUP($A2320,ALGLIB_SSA_XAUUSD!$AA$2:$AA$2401,ALGLIB_SSA_XAUUSD!$Q$2:$Q$2401,"",0)</f>
        <v/>
      </c>
      <c r="L2320">
        <f>_xlfn.XLOOKUP($A2320,ALGLIB_SSA_XAUUSD!$AA$2:$AA$2401,ALGLIB_SSA_XAUUSD!$R$2:$R$2401,"",0)</f>
        <v/>
      </c>
      <c r="M2320">
        <f>_xlfn.XLOOKUP($A2320,ALGLIB_SSA_XAUUSD!$AA$2:$AA$2401,ALGLIB_SSA_XAUUSD!$S$2:$S$2401,"",0)</f>
        <v/>
      </c>
      <c r="N2320">
        <f>_xlfn.XLOOKUP($A2320,ALGLIB_SSA_XAUUSD!$AA$2:$AA$2401,ALGLIB_SSA_XAUUSD!$T$2:$T$2401,"",0)</f>
        <v/>
      </c>
      <c r="O2320">
        <f>_xlfn.XLOOKUP($A2320,ALGLIB_SSA_XAUUSD!$AA$2:$AA$2401,ALGLIB_SSA_XAUUSD!$U$2:$U$2401,"",0)</f>
        <v/>
      </c>
      <c r="P2320">
        <f>_xlfn.XLOOKUP($A2320,ALGLIB_SSA_XAUUSD!$AA$2:$AA$2401,ALGLIB_SSA_XAUUSD!$V$2:$V$2401,"",0)</f>
        <v/>
      </c>
      <c r="S2320">
        <f>A2320</f>
        <v/>
      </c>
      <c r="T2320">
        <f>J2320</f>
        <v/>
      </c>
      <c r="U2320">
        <f>K2320</f>
        <v/>
      </c>
      <c r="V2320" s="14">
        <f>IF($A2320="","",MOD(ROW()-2,12)+1)</f>
        <v/>
      </c>
      <c r="W2320">
        <f>L2320</f>
        <v/>
      </c>
      <c r="X2320" s="14">
        <f>IF(F2320="","",F2320)</f>
        <v/>
      </c>
      <c r="Y2320" s="14">
        <f>IF(G2320="","",G2320)</f>
        <v/>
      </c>
      <c r="Z2320">
        <f>M2320</f>
        <v/>
      </c>
      <c r="AA2320">
        <f>N2320</f>
        <v/>
      </c>
      <c r="AB2320" s="14">
        <f>IF(H2320="","",H2320)</f>
        <v/>
      </c>
      <c r="AC2320">
        <f>O2320</f>
        <v/>
      </c>
      <c r="AD2320" s="14">
        <f>IF(I2320="","",I2320)</f>
        <v/>
      </c>
      <c r="AE2320">
        <f>P2320</f>
        <v/>
      </c>
      <c r="AH2320">
        <f>IF(S2320&lt;&gt;"",S2320,AH2319+900)</f>
        <v/>
      </c>
      <c r="AI2320">
        <f>IF(T2320&lt;&gt;"",T2320,AI2319)</f>
        <v/>
      </c>
      <c r="AJ2320">
        <f>IF(U2320&lt;&gt;"",U2320,AJ2319)</f>
        <v/>
      </c>
      <c r="AK2320">
        <f>IF(W2320&lt;&gt;"",W2320,"")</f>
        <v/>
      </c>
      <c r="AL2320" s="14">
        <f>IF(X2320&lt;&gt;"",X2320,"")</f>
        <v/>
      </c>
      <c r="AM2320" s="14">
        <f>IF(Y2320&lt;&gt;"",Y2320,"")</f>
        <v/>
      </c>
      <c r="AN2320" s="14">
        <f>IF(OR(AL2320="",AM2320=""),"",AL2320-AM2320)</f>
        <v/>
      </c>
      <c r="AO2320">
        <f>IF(AN2320="","",IF(AN2320&gt;0,"Bullish","Bearish"))</f>
        <v/>
      </c>
      <c r="AP2320">
        <f>IF(AO2320="",AP2319,AO2320)</f>
        <v/>
      </c>
      <c r="AQ2320" s="14">
        <f>IF(AB2320&lt;&gt;"",AB2320,"")</f>
        <v/>
      </c>
      <c r="AR2320" s="14">
        <f>IF(AD2320&lt;&gt;"",AD2320,"")</f>
        <v/>
      </c>
      <c r="AS2320">
        <f>IF(AS2319+1=13,1,AS2319+1)</f>
        <v/>
      </c>
      <c r="AT2320">
        <f>IFERROR(IF(SLOPE($AQ$2306:$AQ$2317,$AS$2306:$AS$2317)&gt;0,MIN(3,ABS(SLOPE($AQ$2306:$AQ$2317,$AS$2306:$AS$2317))),IF(SLOPE($AQ$2306:$AQ$2317,$AS$2306:$AS$2317)&lt;-0.5,-0.5,0)),0)</f>
        <v/>
      </c>
      <c r="AU2320">
        <f>IFERROR(IF(SLOPE($AR$2306:$AR$2317,$AS$2306:$AS$2317)&lt;0,MAX(-3,-ABS(SLOPE($AR$2306:$AR$2317,$AS$2306:$AS$2317))),IF(SLOPE($AR$2306:$AR$2317,$AS$2306:$AS$2317)&gt;0.5,0.5,0)),0)</f>
        <v/>
      </c>
      <c r="AV2320">
        <f>($AQ$2318+(AT2320*(AS2320-1)))</f>
        <v/>
      </c>
      <c r="AW2320">
        <f>($AR$2318+(AU2320*(AS2320-1)))</f>
        <v/>
      </c>
      <c r="AX2320">
        <f>IF(AT2320&gt;0,AV2320+AT2320,AV2320)</f>
        <v/>
      </c>
      <c r="AY2320">
        <f>IF(AU2320&lt;0,AW2320+AU2320,AW2320)</f>
        <v/>
      </c>
      <c r="BA2320" s="14">
        <f>IFERROR(AX2320-AQ2320,"")</f>
        <v/>
      </c>
      <c r="BB2320" s="14">
        <f>IFERROR(AY2320-AR2320,"")</f>
        <v/>
      </c>
      <c r="BD2320">
        <f>AH2320</f>
        <v/>
      </c>
      <c r="BE2320">
        <f>AI2320</f>
        <v/>
      </c>
      <c r="BF2320">
        <f>AJ2320</f>
        <v/>
      </c>
      <c r="BG2320" s="14">
        <f>L2320</f>
        <v/>
      </c>
      <c r="BH2320" s="14">
        <f>IF(X2320="","",X2320)</f>
        <v/>
      </c>
      <c r="BI2320" s="14">
        <f>IF(Y2320="","",Y2320)</f>
        <v/>
      </c>
      <c r="BJ2320">
        <f>Z2320</f>
        <v/>
      </c>
      <c r="BK2320">
        <f>AA2320</f>
        <v/>
      </c>
      <c r="BL2320">
        <f>IFERROR(AX2320,"")</f>
        <v/>
      </c>
      <c r="BM2320">
        <f>IFERROR(AY2320,"")</f>
        <v/>
      </c>
    </row>
    <row r="2321" ht="14.25" customHeight="1">
      <c r="A2321">
        <f>ALGLIB_SSA_XAUUSD!AA2321</f>
        <v/>
      </c>
      <c r="B2321">
        <f>IF($A2321="","",INDEX(ALGLIB_SSA_XAUUSD!$B$2:$B$2401,MATCH($A2321,ALGLIB_SSA_XAUUSD!$A$2:$A$2401,1)))</f>
        <v/>
      </c>
      <c r="C2321">
        <f>IF($A2321="","",INDEX(ALGLIB_SSA_XAUUSD!$C$2:$C$2401,MATCH($A2321,ALGLIB_SSA_XAUUSD!$A$2:$A$2401,1)))</f>
        <v/>
      </c>
      <c r="D2321" s="14">
        <f>IF($A2321="","",INT((ROW()-2)/12)+1)</f>
        <v/>
      </c>
      <c r="E2321" s="14">
        <f>IF(AND(E2330&lt;&gt;"",D2330=D2318+1),E2318+(E2330-E2318)*3/12,"")</f>
        <v/>
      </c>
      <c r="F2321" s="14">
        <f>IF(AND(F2330&lt;&gt;"",D2330=D2318+1),F2318+(F2330-F2318)*3/12,"")</f>
        <v/>
      </c>
      <c r="G2321" s="14">
        <f>IF(AND(G2330&lt;&gt;"",D2330=D2318+1),G2318+(G2330-G2318)*3/12,"")</f>
        <v/>
      </c>
      <c r="H2321" s="14">
        <f>IF(AND(H2330&lt;&gt;"",D2330=D2318+1),H2318+(H2330-H2318)*3/12,"")</f>
        <v/>
      </c>
      <c r="I2321" s="14">
        <f>IF(AND(L2330&lt;&gt;"",D2330=D2318+1),I2318+(I2330-I2318)*3/12,"")</f>
        <v/>
      </c>
      <c r="J2321">
        <f>_xlfn.XLOOKUP($A2321,ALGLIB_SSA_XAUUSD!$AA$2:$AA$2401,ALGLIB_SSA_XAUUSD!$P$2:$P$2401,"",0)</f>
        <v/>
      </c>
      <c r="K2321">
        <f>_xlfn.XLOOKUP($A2321,ALGLIB_SSA_XAUUSD!$AA$2:$AA$2401,ALGLIB_SSA_XAUUSD!$Q$2:$Q$2401,"",0)</f>
        <v/>
      </c>
      <c r="L2321">
        <f>_xlfn.XLOOKUP($A2321,ALGLIB_SSA_XAUUSD!$AA$2:$AA$2401,ALGLIB_SSA_XAUUSD!$R$2:$R$2401,"",0)</f>
        <v/>
      </c>
      <c r="M2321">
        <f>_xlfn.XLOOKUP($A2321,ALGLIB_SSA_XAUUSD!$AA$2:$AA$2401,ALGLIB_SSA_XAUUSD!$S$2:$S$2401,"",0)</f>
        <v/>
      </c>
      <c r="N2321">
        <f>_xlfn.XLOOKUP($A2321,ALGLIB_SSA_XAUUSD!$AA$2:$AA$2401,ALGLIB_SSA_XAUUSD!$T$2:$T$2401,"",0)</f>
        <v/>
      </c>
      <c r="O2321">
        <f>_xlfn.XLOOKUP($A2321,ALGLIB_SSA_XAUUSD!$AA$2:$AA$2401,ALGLIB_SSA_XAUUSD!$U$2:$U$2401,"",0)</f>
        <v/>
      </c>
      <c r="P2321">
        <f>_xlfn.XLOOKUP($A2321,ALGLIB_SSA_XAUUSD!$AA$2:$AA$2401,ALGLIB_SSA_XAUUSD!$V$2:$V$2401,"",0)</f>
        <v/>
      </c>
      <c r="S2321">
        <f>A2321</f>
        <v/>
      </c>
      <c r="T2321">
        <f>J2321</f>
        <v/>
      </c>
      <c r="U2321">
        <f>K2321</f>
        <v/>
      </c>
      <c r="V2321" s="14">
        <f>IF($A2321="","",MOD(ROW()-2,12)+1)</f>
        <v/>
      </c>
      <c r="W2321">
        <f>L2321</f>
        <v/>
      </c>
      <c r="X2321" s="14">
        <f>IF(F2321="","",F2321)</f>
        <v/>
      </c>
      <c r="Y2321" s="14">
        <f>IF(G2321="","",G2321)</f>
        <v/>
      </c>
      <c r="Z2321">
        <f>M2321</f>
        <v/>
      </c>
      <c r="AA2321">
        <f>N2321</f>
        <v/>
      </c>
      <c r="AB2321" s="14">
        <f>IF(H2321="","",H2321)</f>
        <v/>
      </c>
      <c r="AC2321">
        <f>O2321</f>
        <v/>
      </c>
      <c r="AD2321" s="14">
        <f>IF(I2321="","",I2321)</f>
        <v/>
      </c>
      <c r="AE2321">
        <f>P2321</f>
        <v/>
      </c>
      <c r="AH2321">
        <f>IF(S2321&lt;&gt;"",S2321,AH2320+900)</f>
        <v/>
      </c>
      <c r="AI2321">
        <f>IF(T2321&lt;&gt;"",T2321,AI2320)</f>
        <v/>
      </c>
      <c r="AJ2321">
        <f>IF(U2321&lt;&gt;"",U2321,AJ2320)</f>
        <v/>
      </c>
      <c r="AK2321">
        <f>IF(W2321&lt;&gt;"",W2321,"")</f>
        <v/>
      </c>
      <c r="AL2321" s="14">
        <f>IF(X2321&lt;&gt;"",X2321,"")</f>
        <v/>
      </c>
      <c r="AM2321" s="14">
        <f>IF(Y2321&lt;&gt;"",Y2321,"")</f>
        <v/>
      </c>
      <c r="AN2321" s="14">
        <f>IF(OR(AL2321="",AM2321=""),"",AL2321-AM2321)</f>
        <v/>
      </c>
      <c r="AO2321">
        <f>IF(AN2321="","",IF(AN2321&gt;0,"Bullish","Bearish"))</f>
        <v/>
      </c>
      <c r="AP2321">
        <f>IF(AO2321="",AP2320,AO2321)</f>
        <v/>
      </c>
      <c r="AQ2321" s="14">
        <f>IF(AB2321&lt;&gt;"",AB2321,"")</f>
        <v/>
      </c>
      <c r="AR2321" s="14">
        <f>IF(AD2321&lt;&gt;"",AD2321,"")</f>
        <v/>
      </c>
      <c r="AS2321">
        <f>IF(AS2320+1=13,1,AS2320+1)</f>
        <v/>
      </c>
      <c r="AT2321">
        <f>IFERROR(IF(SLOPE($AQ$2306:$AQ$2317,$AS$2306:$AS$2317)&gt;0,MIN(3,ABS(SLOPE($AQ$2306:$AQ$2317,$AS$2306:$AS$2317))),IF(SLOPE($AQ$2306:$AQ$2317,$AS$2306:$AS$2317)&lt;-0.5,-0.5,0)),0)</f>
        <v/>
      </c>
      <c r="AU2321">
        <f>IFERROR(IF(SLOPE($AR$2306:$AR$2317,$AS$2306:$AS$2317)&lt;0,MAX(-3,-ABS(SLOPE($AR$2306:$AR$2317,$AS$2306:$AS$2317))),IF(SLOPE($AR$2306:$AR$2317,$AS$2306:$AS$2317)&gt;0.5,0.5,0)),0)</f>
        <v/>
      </c>
      <c r="AV2321">
        <f>($AQ$2318+(AT2321*(AS2321-1)))</f>
        <v/>
      </c>
      <c r="AW2321">
        <f>($AR$2318+(AU2321*(AS2321-1)))</f>
        <v/>
      </c>
      <c r="AX2321">
        <f>IF(AT2321&gt;0,AV2321+AT2321,AV2321)</f>
        <v/>
      </c>
      <c r="AY2321">
        <f>IF(AU2321&lt;0,AW2321+AU2321,AW2321)</f>
        <v/>
      </c>
      <c r="BA2321" s="14">
        <f>IFERROR(AX2321-AQ2321,"")</f>
        <v/>
      </c>
      <c r="BB2321" s="14">
        <f>IFERROR(AY2321-AR2321,"")</f>
        <v/>
      </c>
      <c r="BD2321">
        <f>AH2321</f>
        <v/>
      </c>
      <c r="BE2321">
        <f>AI2321</f>
        <v/>
      </c>
      <c r="BF2321">
        <f>AJ2321</f>
        <v/>
      </c>
      <c r="BG2321" s="14">
        <f>L2321</f>
        <v/>
      </c>
      <c r="BH2321" s="14">
        <f>IF(X2321="","",X2321)</f>
        <v/>
      </c>
      <c r="BI2321" s="14">
        <f>IF(Y2321="","",Y2321)</f>
        <v/>
      </c>
      <c r="BJ2321">
        <f>Z2321</f>
        <v/>
      </c>
      <c r="BK2321">
        <f>AA2321</f>
        <v/>
      </c>
      <c r="BL2321">
        <f>IFERROR(AX2321,"")</f>
        <v/>
      </c>
      <c r="BM2321">
        <f>IFERROR(AY2321,"")</f>
        <v/>
      </c>
    </row>
    <row r="2322" ht="14.25" customHeight="1">
      <c r="A2322">
        <f>ALGLIB_SSA_XAUUSD!AA2322</f>
        <v/>
      </c>
      <c r="B2322">
        <f>IF($A2322="","",INDEX(ALGLIB_SSA_XAUUSD!$B$2:$B$2401,MATCH($A2322,ALGLIB_SSA_XAUUSD!$A$2:$A$2401,1)))</f>
        <v/>
      </c>
      <c r="C2322">
        <f>IF($A2322="","",INDEX(ALGLIB_SSA_XAUUSD!$C$2:$C$2401,MATCH($A2322,ALGLIB_SSA_XAUUSD!$A$2:$A$2401,1)))</f>
        <v/>
      </c>
      <c r="D2322" s="14">
        <f>IF($A2322="","",INT((ROW()-2)/12)+1)</f>
        <v/>
      </c>
      <c r="E2322" s="14">
        <f>IF(AND(E2330&lt;&gt;"",D2330=D2318+1),E2318+(E2330-E2318)*4/12,"")</f>
        <v/>
      </c>
      <c r="F2322" s="14">
        <f>IF(AND(F2330&lt;&gt;"",D2330=D2318+1),F2318+(F2330-F2318)*4/12,"")</f>
        <v/>
      </c>
      <c r="G2322" s="14">
        <f>IF(AND(G2330&lt;&gt;"",D2330=D2318+1),G2318+(G2330-G2318)*4/12,"")</f>
        <v/>
      </c>
      <c r="H2322" s="14">
        <f>IF(AND(H2330&lt;&gt;"",D2330=D2318+1),H2318+(H2330-H2318)*4/12,"")</f>
        <v/>
      </c>
      <c r="I2322" s="14">
        <f>IF(AND(L2330&lt;&gt;"",D2330=D2318+1),I2318+(I2330-I2318)*4/12,"")</f>
        <v/>
      </c>
      <c r="J2322">
        <f>_xlfn.XLOOKUP($A2322,ALGLIB_SSA_XAUUSD!$AA$2:$AA$2401,ALGLIB_SSA_XAUUSD!$P$2:$P$2401,"",0)</f>
        <v/>
      </c>
      <c r="K2322">
        <f>_xlfn.XLOOKUP($A2322,ALGLIB_SSA_XAUUSD!$AA$2:$AA$2401,ALGLIB_SSA_XAUUSD!$Q$2:$Q$2401,"",0)</f>
        <v/>
      </c>
      <c r="L2322">
        <f>_xlfn.XLOOKUP($A2322,ALGLIB_SSA_XAUUSD!$AA$2:$AA$2401,ALGLIB_SSA_XAUUSD!$R$2:$R$2401,"",0)</f>
        <v/>
      </c>
      <c r="M2322">
        <f>_xlfn.XLOOKUP($A2322,ALGLIB_SSA_XAUUSD!$AA$2:$AA$2401,ALGLIB_SSA_XAUUSD!$S$2:$S$2401,"",0)</f>
        <v/>
      </c>
      <c r="N2322">
        <f>_xlfn.XLOOKUP($A2322,ALGLIB_SSA_XAUUSD!$AA$2:$AA$2401,ALGLIB_SSA_XAUUSD!$T$2:$T$2401,"",0)</f>
        <v/>
      </c>
      <c r="O2322">
        <f>_xlfn.XLOOKUP($A2322,ALGLIB_SSA_XAUUSD!$AA$2:$AA$2401,ALGLIB_SSA_XAUUSD!$U$2:$U$2401,"",0)</f>
        <v/>
      </c>
      <c r="P2322">
        <f>_xlfn.XLOOKUP($A2322,ALGLIB_SSA_XAUUSD!$AA$2:$AA$2401,ALGLIB_SSA_XAUUSD!$V$2:$V$2401,"",0)</f>
        <v/>
      </c>
      <c r="S2322">
        <f>A2322</f>
        <v/>
      </c>
      <c r="T2322">
        <f>J2322</f>
        <v/>
      </c>
      <c r="U2322">
        <f>K2322</f>
        <v/>
      </c>
      <c r="V2322" s="14">
        <f>IF($A2322="","",MOD(ROW()-2,12)+1)</f>
        <v/>
      </c>
      <c r="W2322">
        <f>L2322</f>
        <v/>
      </c>
      <c r="X2322" s="14">
        <f>IF(F2322="","",F2322)</f>
        <v/>
      </c>
      <c r="Y2322" s="14">
        <f>IF(G2322="","",G2322)</f>
        <v/>
      </c>
      <c r="Z2322">
        <f>M2322</f>
        <v/>
      </c>
      <c r="AA2322">
        <f>N2322</f>
        <v/>
      </c>
      <c r="AB2322" s="14">
        <f>IF(H2322="","",H2322)</f>
        <v/>
      </c>
      <c r="AC2322">
        <f>O2322</f>
        <v/>
      </c>
      <c r="AD2322" s="14">
        <f>IF(I2322="","",I2322)</f>
        <v/>
      </c>
      <c r="AE2322">
        <f>P2322</f>
        <v/>
      </c>
      <c r="AH2322">
        <f>IF(S2322&lt;&gt;"",S2322,AH2321+900)</f>
        <v/>
      </c>
      <c r="AI2322">
        <f>IF(T2322&lt;&gt;"",T2322,AI2321)</f>
        <v/>
      </c>
      <c r="AJ2322">
        <f>IF(U2322&lt;&gt;"",U2322,AJ2321)</f>
        <v/>
      </c>
      <c r="AK2322">
        <f>IF(W2322&lt;&gt;"",W2322,"")</f>
        <v/>
      </c>
      <c r="AL2322" s="14">
        <f>IF(X2322&lt;&gt;"",X2322,"")</f>
        <v/>
      </c>
      <c r="AM2322" s="14">
        <f>IF(Y2322&lt;&gt;"",Y2322,"")</f>
        <v/>
      </c>
      <c r="AN2322" s="14">
        <f>IF(OR(AL2322="",AM2322=""),"",AL2322-AM2322)</f>
        <v/>
      </c>
      <c r="AO2322">
        <f>IF(AN2322="","",IF(AN2322&gt;0,"Bullish","Bearish"))</f>
        <v/>
      </c>
      <c r="AP2322">
        <f>IF(AO2322="",AP2321,AO2322)</f>
        <v/>
      </c>
      <c r="AQ2322" s="14">
        <f>IF(AB2322&lt;&gt;"",AB2322,"")</f>
        <v/>
      </c>
      <c r="AR2322" s="14">
        <f>IF(AD2322&lt;&gt;"",AD2322,"")</f>
        <v/>
      </c>
      <c r="AS2322">
        <f>IF(AS2321+1=13,1,AS2321+1)</f>
        <v/>
      </c>
      <c r="AT2322">
        <f>IFERROR(IF(SLOPE($AQ$2306:$AQ$2317,$AS$2306:$AS$2317)&gt;0,MIN(3,ABS(SLOPE($AQ$2306:$AQ$2317,$AS$2306:$AS$2317))),IF(SLOPE($AQ$2306:$AQ$2317,$AS$2306:$AS$2317)&lt;-0.5,-0.5,0)),0)</f>
        <v/>
      </c>
      <c r="AU2322">
        <f>IFERROR(IF(SLOPE($AR$2306:$AR$2317,$AS$2306:$AS$2317)&lt;0,MAX(-3,-ABS(SLOPE($AR$2306:$AR$2317,$AS$2306:$AS$2317))),IF(SLOPE($AR$2306:$AR$2317,$AS$2306:$AS$2317)&gt;0.5,0.5,0)),0)</f>
        <v/>
      </c>
      <c r="AV2322">
        <f>($AQ$2318+(AT2322*(AS2322-1)))</f>
        <v/>
      </c>
      <c r="AW2322">
        <f>($AR$2318+(AU2322*(AS2322-1)))</f>
        <v/>
      </c>
      <c r="AX2322">
        <f>IF(AT2322&gt;0,AV2322+AT2322,AV2322)</f>
        <v/>
      </c>
      <c r="AY2322">
        <f>IF(AU2322&lt;0,AW2322+AU2322,AW2322)</f>
        <v/>
      </c>
      <c r="BA2322" s="14">
        <f>IFERROR(AX2322-AQ2322,"")</f>
        <v/>
      </c>
      <c r="BB2322" s="14">
        <f>IFERROR(AY2322-AR2322,"")</f>
        <v/>
      </c>
      <c r="BD2322">
        <f>AH2322</f>
        <v/>
      </c>
      <c r="BE2322">
        <f>AI2322</f>
        <v/>
      </c>
      <c r="BF2322">
        <f>AJ2322</f>
        <v/>
      </c>
      <c r="BG2322" s="14">
        <f>L2322</f>
        <v/>
      </c>
      <c r="BH2322" s="14">
        <f>IF(X2322="","",X2322)</f>
        <v/>
      </c>
      <c r="BI2322" s="14">
        <f>IF(Y2322="","",Y2322)</f>
        <v/>
      </c>
      <c r="BJ2322">
        <f>Z2322</f>
        <v/>
      </c>
      <c r="BK2322">
        <f>AA2322</f>
        <v/>
      </c>
      <c r="BL2322">
        <f>IFERROR(AX2322,"")</f>
        <v/>
      </c>
      <c r="BM2322">
        <f>IFERROR(AY2322,"")</f>
        <v/>
      </c>
    </row>
    <row r="2323" ht="14.25" customHeight="1">
      <c r="A2323">
        <f>ALGLIB_SSA_XAUUSD!AA2323</f>
        <v/>
      </c>
      <c r="B2323">
        <f>IF($A2323="","",INDEX(ALGLIB_SSA_XAUUSD!$B$2:$B$2401,MATCH($A2323,ALGLIB_SSA_XAUUSD!$A$2:$A$2401,1)))</f>
        <v/>
      </c>
      <c r="C2323">
        <f>IF($A2323="","",INDEX(ALGLIB_SSA_XAUUSD!$C$2:$C$2401,MATCH($A2323,ALGLIB_SSA_XAUUSD!$A$2:$A$2401,1)))</f>
        <v/>
      </c>
      <c r="D2323" s="14">
        <f>IF($A2323="","",INT((ROW()-2)/12)+1)</f>
        <v/>
      </c>
      <c r="E2323" s="14">
        <f>IF(AND(E2330&lt;&gt;"",D2330=D2318+1),E2318+(E2330-E2318)*5/12,"")</f>
        <v/>
      </c>
      <c r="F2323" s="14">
        <f>IF(AND(F2330&lt;&gt;"",D2330=D2318+1),F2318+(F2330-F2318)*5/12,"")</f>
        <v/>
      </c>
      <c r="G2323" s="14">
        <f>IF(AND(G2330&lt;&gt;"",D2330=D2318+1),G2318+(G2330-G2318)*5/12,"")</f>
        <v/>
      </c>
      <c r="H2323" s="14">
        <f>IF(AND(H2330&lt;&gt;"",D2330=D2318+1),H2318+(H2330-H2318)*5/12,"")</f>
        <v/>
      </c>
      <c r="I2323" s="14">
        <f>IF(AND(L2330&lt;&gt;"",D2330=D2318+1),I2318+(I2330-I2318)*5/12,"")</f>
        <v/>
      </c>
      <c r="J2323">
        <f>_xlfn.XLOOKUP($A2323,ALGLIB_SSA_XAUUSD!$AA$2:$AA$2401,ALGLIB_SSA_XAUUSD!$P$2:$P$2401,"",0)</f>
        <v/>
      </c>
      <c r="K2323">
        <f>_xlfn.XLOOKUP($A2323,ALGLIB_SSA_XAUUSD!$AA$2:$AA$2401,ALGLIB_SSA_XAUUSD!$Q$2:$Q$2401,"",0)</f>
        <v/>
      </c>
      <c r="L2323">
        <f>_xlfn.XLOOKUP($A2323,ALGLIB_SSA_XAUUSD!$AA$2:$AA$2401,ALGLIB_SSA_XAUUSD!$R$2:$R$2401,"",0)</f>
        <v/>
      </c>
      <c r="M2323">
        <f>_xlfn.XLOOKUP($A2323,ALGLIB_SSA_XAUUSD!$AA$2:$AA$2401,ALGLIB_SSA_XAUUSD!$S$2:$S$2401,"",0)</f>
        <v/>
      </c>
      <c r="N2323">
        <f>_xlfn.XLOOKUP($A2323,ALGLIB_SSA_XAUUSD!$AA$2:$AA$2401,ALGLIB_SSA_XAUUSD!$T$2:$T$2401,"",0)</f>
        <v/>
      </c>
      <c r="O2323">
        <f>_xlfn.XLOOKUP($A2323,ALGLIB_SSA_XAUUSD!$AA$2:$AA$2401,ALGLIB_SSA_XAUUSD!$U$2:$U$2401,"",0)</f>
        <v/>
      </c>
      <c r="P2323">
        <f>_xlfn.XLOOKUP($A2323,ALGLIB_SSA_XAUUSD!$AA$2:$AA$2401,ALGLIB_SSA_XAUUSD!$V$2:$V$2401,"",0)</f>
        <v/>
      </c>
      <c r="S2323">
        <f>A2323</f>
        <v/>
      </c>
      <c r="T2323">
        <f>J2323</f>
        <v/>
      </c>
      <c r="U2323">
        <f>K2323</f>
        <v/>
      </c>
      <c r="V2323" s="14">
        <f>IF($A2323="","",MOD(ROW()-2,12)+1)</f>
        <v/>
      </c>
      <c r="W2323">
        <f>L2323</f>
        <v/>
      </c>
      <c r="X2323" s="14">
        <f>IF(F2323="","",F2323)</f>
        <v/>
      </c>
      <c r="Y2323" s="14">
        <f>IF(G2323="","",G2323)</f>
        <v/>
      </c>
      <c r="Z2323">
        <f>M2323</f>
        <v/>
      </c>
      <c r="AA2323">
        <f>N2323</f>
        <v/>
      </c>
      <c r="AB2323" s="14">
        <f>IF(H2323="","",H2323)</f>
        <v/>
      </c>
      <c r="AC2323">
        <f>O2323</f>
        <v/>
      </c>
      <c r="AD2323" s="14">
        <f>IF(I2323="","",I2323)</f>
        <v/>
      </c>
      <c r="AE2323">
        <f>P2323</f>
        <v/>
      </c>
      <c r="AH2323">
        <f>IF(S2323&lt;&gt;"",S2323,AH2322+900)</f>
        <v/>
      </c>
      <c r="AI2323">
        <f>IF(T2323&lt;&gt;"",T2323,AI2322)</f>
        <v/>
      </c>
      <c r="AJ2323">
        <f>IF(U2323&lt;&gt;"",U2323,AJ2322)</f>
        <v/>
      </c>
      <c r="AK2323">
        <f>IF(W2323&lt;&gt;"",W2323,"")</f>
        <v/>
      </c>
      <c r="AL2323" s="14">
        <f>IF(X2323&lt;&gt;"",X2323,"")</f>
        <v/>
      </c>
      <c r="AM2323" s="14">
        <f>IF(Y2323&lt;&gt;"",Y2323,"")</f>
        <v/>
      </c>
      <c r="AN2323" s="14">
        <f>IF(OR(AL2323="",AM2323=""),"",AL2323-AM2323)</f>
        <v/>
      </c>
      <c r="AO2323">
        <f>IF(AN2323="","",IF(AN2323&gt;0,"Bullish","Bearish"))</f>
        <v/>
      </c>
      <c r="AP2323">
        <f>IF(AO2323="",AP2322,AO2323)</f>
        <v/>
      </c>
      <c r="AQ2323" s="14">
        <f>IF(AB2323&lt;&gt;"",AB2323,"")</f>
        <v/>
      </c>
      <c r="AR2323" s="14">
        <f>IF(AD2323&lt;&gt;"",AD2323,"")</f>
        <v/>
      </c>
      <c r="AS2323">
        <f>IF(AS2322+1=13,1,AS2322+1)</f>
        <v/>
      </c>
      <c r="AT2323">
        <f>IFERROR(IF(SLOPE($AQ$2306:$AQ$2317,$AS$2306:$AS$2317)&gt;0,MIN(3,ABS(SLOPE($AQ$2306:$AQ$2317,$AS$2306:$AS$2317))),IF(SLOPE($AQ$2306:$AQ$2317,$AS$2306:$AS$2317)&lt;-0.5,-0.5,0)),0)</f>
        <v/>
      </c>
      <c r="AU2323">
        <f>IFERROR(IF(SLOPE($AR$2306:$AR$2317,$AS$2306:$AS$2317)&lt;0,MAX(-3,-ABS(SLOPE($AR$2306:$AR$2317,$AS$2306:$AS$2317))),IF(SLOPE($AR$2306:$AR$2317,$AS$2306:$AS$2317)&gt;0.5,0.5,0)),0)</f>
        <v/>
      </c>
      <c r="AV2323">
        <f>($AQ$2318+(AT2323*(AS2323-1)))</f>
        <v/>
      </c>
      <c r="AW2323">
        <f>($AR$2318+(AU2323*(AS2323-1)))</f>
        <v/>
      </c>
      <c r="AX2323">
        <f>IF(AT2323&gt;0,AV2323+AT2323,AV2323)</f>
        <v/>
      </c>
      <c r="AY2323">
        <f>IF(AU2323&lt;0,AW2323+AU2323,AW2323)</f>
        <v/>
      </c>
      <c r="BA2323" s="14">
        <f>IFERROR(AX2323-AQ2323,"")</f>
        <v/>
      </c>
      <c r="BB2323" s="14">
        <f>IFERROR(AY2323-AR2323,"")</f>
        <v/>
      </c>
      <c r="BD2323">
        <f>AH2323</f>
        <v/>
      </c>
      <c r="BE2323">
        <f>AI2323</f>
        <v/>
      </c>
      <c r="BF2323">
        <f>AJ2323</f>
        <v/>
      </c>
      <c r="BG2323" s="14">
        <f>L2323</f>
        <v/>
      </c>
      <c r="BH2323" s="14">
        <f>IF(X2323="","",X2323)</f>
        <v/>
      </c>
      <c r="BI2323" s="14">
        <f>IF(Y2323="","",Y2323)</f>
        <v/>
      </c>
      <c r="BJ2323">
        <f>Z2323</f>
        <v/>
      </c>
      <c r="BK2323">
        <f>AA2323</f>
        <v/>
      </c>
      <c r="BL2323">
        <f>IFERROR(AX2323,"")</f>
        <v/>
      </c>
      <c r="BM2323">
        <f>IFERROR(AY2323,"")</f>
        <v/>
      </c>
    </row>
    <row r="2324" ht="14.25" customHeight="1">
      <c r="A2324">
        <f>ALGLIB_SSA_XAUUSD!AA2324</f>
        <v/>
      </c>
      <c r="B2324">
        <f>IF($A2324="","",INDEX(ALGLIB_SSA_XAUUSD!$B$2:$B$2401,MATCH($A2324,ALGLIB_SSA_XAUUSD!$A$2:$A$2401,1)))</f>
        <v/>
      </c>
      <c r="C2324">
        <f>IF($A2324="","",INDEX(ALGLIB_SSA_XAUUSD!$C$2:$C$2401,MATCH($A2324,ALGLIB_SSA_XAUUSD!$A$2:$A$2401,1)))</f>
        <v/>
      </c>
      <c r="D2324" s="14">
        <f>IF($A2324="","",INT((ROW()-2)/12)+1)</f>
        <v/>
      </c>
      <c r="E2324" s="14">
        <f>IF(AND(E2330&lt;&gt;"",D2330=D2318+1),E2318+(E2330-E2318)*6/12,"")</f>
        <v/>
      </c>
      <c r="F2324" s="14">
        <f>IF(AND(F2330&lt;&gt;"",D2330=D2318+1),F2318+(F2330-F2318)*6/12,"")</f>
        <v/>
      </c>
      <c r="G2324" s="14">
        <f>IF(AND(G2330&lt;&gt;"",D2330=D2318+1),G2318+(G2330-G2318)*6/12,"")</f>
        <v/>
      </c>
      <c r="H2324" s="14">
        <f>IF(AND(H2330&lt;&gt;"",D2330=D2318+1),H2318+(H2330-H2318)*6/12,"")</f>
        <v/>
      </c>
      <c r="I2324" s="14">
        <f>IF(AND(L2330&lt;&gt;"",D2330=D2318+1),I2318+(I2330-I2318)*6/12,"")</f>
        <v/>
      </c>
      <c r="J2324">
        <f>_xlfn.XLOOKUP($A2324,ALGLIB_SSA_XAUUSD!$AA$2:$AA$2401,ALGLIB_SSA_XAUUSD!$P$2:$P$2401,"",0)</f>
        <v/>
      </c>
      <c r="K2324">
        <f>_xlfn.XLOOKUP($A2324,ALGLIB_SSA_XAUUSD!$AA$2:$AA$2401,ALGLIB_SSA_XAUUSD!$Q$2:$Q$2401,"",0)</f>
        <v/>
      </c>
      <c r="L2324">
        <f>_xlfn.XLOOKUP($A2324,ALGLIB_SSA_XAUUSD!$AA$2:$AA$2401,ALGLIB_SSA_XAUUSD!$R$2:$R$2401,"",0)</f>
        <v/>
      </c>
      <c r="M2324">
        <f>_xlfn.XLOOKUP($A2324,ALGLIB_SSA_XAUUSD!$AA$2:$AA$2401,ALGLIB_SSA_XAUUSD!$S$2:$S$2401,"",0)</f>
        <v/>
      </c>
      <c r="N2324">
        <f>_xlfn.XLOOKUP($A2324,ALGLIB_SSA_XAUUSD!$AA$2:$AA$2401,ALGLIB_SSA_XAUUSD!$T$2:$T$2401,"",0)</f>
        <v/>
      </c>
      <c r="O2324">
        <f>_xlfn.XLOOKUP($A2324,ALGLIB_SSA_XAUUSD!$AA$2:$AA$2401,ALGLIB_SSA_XAUUSD!$U$2:$U$2401,"",0)</f>
        <v/>
      </c>
      <c r="P2324">
        <f>_xlfn.XLOOKUP($A2324,ALGLIB_SSA_XAUUSD!$AA$2:$AA$2401,ALGLIB_SSA_XAUUSD!$V$2:$V$2401,"",0)</f>
        <v/>
      </c>
      <c r="S2324">
        <f>A2324</f>
        <v/>
      </c>
      <c r="T2324">
        <f>J2324</f>
        <v/>
      </c>
      <c r="U2324">
        <f>K2324</f>
        <v/>
      </c>
      <c r="V2324" s="14">
        <f>IF($A2324="","",MOD(ROW()-2,12)+1)</f>
        <v/>
      </c>
      <c r="W2324">
        <f>L2324</f>
        <v/>
      </c>
      <c r="X2324" s="14">
        <f>IF(F2324="","",F2324)</f>
        <v/>
      </c>
      <c r="Y2324" s="14">
        <f>IF(G2324="","",G2324)</f>
        <v/>
      </c>
      <c r="Z2324">
        <f>M2324</f>
        <v/>
      </c>
      <c r="AA2324">
        <f>N2324</f>
        <v/>
      </c>
      <c r="AB2324" s="14">
        <f>IF(H2324="","",H2324)</f>
        <v/>
      </c>
      <c r="AC2324">
        <f>O2324</f>
        <v/>
      </c>
      <c r="AD2324" s="14">
        <f>IF(I2324="","",I2324)</f>
        <v/>
      </c>
      <c r="AE2324">
        <f>P2324</f>
        <v/>
      </c>
      <c r="AH2324">
        <f>IF(S2324&lt;&gt;"",S2324,AH2323+900)</f>
        <v/>
      </c>
      <c r="AI2324">
        <f>IF(T2324&lt;&gt;"",T2324,AI2323)</f>
        <v/>
      </c>
      <c r="AJ2324">
        <f>IF(U2324&lt;&gt;"",U2324,AJ2323)</f>
        <v/>
      </c>
      <c r="AK2324">
        <f>IF(W2324&lt;&gt;"",W2324,"")</f>
        <v/>
      </c>
      <c r="AL2324" s="14">
        <f>IF(X2324&lt;&gt;"",X2324,"")</f>
        <v/>
      </c>
      <c r="AM2324" s="14">
        <f>IF(Y2324&lt;&gt;"",Y2324,"")</f>
        <v/>
      </c>
      <c r="AN2324" s="14">
        <f>IF(OR(AL2324="",AM2324=""),"",AL2324-AM2324)</f>
        <v/>
      </c>
      <c r="AO2324">
        <f>IF(AN2324="","",IF(AN2324&gt;0,"Bullish","Bearish"))</f>
        <v/>
      </c>
      <c r="AP2324">
        <f>IF(AO2324="",AP2323,AO2324)</f>
        <v/>
      </c>
      <c r="AQ2324" s="14">
        <f>IF(AB2324&lt;&gt;"",AB2324,"")</f>
        <v/>
      </c>
      <c r="AR2324" s="14">
        <f>IF(AD2324&lt;&gt;"",AD2324,"")</f>
        <v/>
      </c>
      <c r="AS2324">
        <f>IF(AS2323+1=13,1,AS2323+1)</f>
        <v/>
      </c>
      <c r="AT2324">
        <f>IFERROR(IF(SLOPE($AQ$2306:$AQ$2317,$AS$2306:$AS$2317)&gt;0,MIN(3,ABS(SLOPE($AQ$2306:$AQ$2317,$AS$2306:$AS$2317))),IF(SLOPE($AQ$2306:$AQ$2317,$AS$2306:$AS$2317)&lt;-0.5,-0.5,0)),0)</f>
        <v/>
      </c>
      <c r="AU2324">
        <f>IFERROR(IF(SLOPE($AR$2306:$AR$2317,$AS$2306:$AS$2317)&lt;0,MAX(-3,-ABS(SLOPE($AR$2306:$AR$2317,$AS$2306:$AS$2317))),IF(SLOPE($AR$2306:$AR$2317,$AS$2306:$AS$2317)&gt;0.5,0.5,0)),0)</f>
        <v/>
      </c>
      <c r="AV2324">
        <f>($AQ$2318+(AT2324*(AS2324-1)))</f>
        <v/>
      </c>
      <c r="AW2324">
        <f>($AR$2318+(AU2324*(AS2324-1)))</f>
        <v/>
      </c>
      <c r="AX2324">
        <f>IF(AT2324&gt;0,AV2324+AT2324,AV2324)</f>
        <v/>
      </c>
      <c r="AY2324">
        <f>IF(AU2324&lt;0,AW2324+AU2324,AW2324)</f>
        <v/>
      </c>
      <c r="BA2324" s="14">
        <f>IFERROR(AX2324-AQ2324,"")</f>
        <v/>
      </c>
      <c r="BB2324" s="14">
        <f>IFERROR(AY2324-AR2324,"")</f>
        <v/>
      </c>
      <c r="BD2324">
        <f>AH2324</f>
        <v/>
      </c>
      <c r="BE2324">
        <f>AI2324</f>
        <v/>
      </c>
      <c r="BF2324">
        <f>AJ2324</f>
        <v/>
      </c>
      <c r="BG2324" s="14">
        <f>L2324</f>
        <v/>
      </c>
      <c r="BH2324" s="14">
        <f>IF(X2324="","",X2324)</f>
        <v/>
      </c>
      <c r="BI2324" s="14">
        <f>IF(Y2324="","",Y2324)</f>
        <v/>
      </c>
      <c r="BJ2324">
        <f>Z2324</f>
        <v/>
      </c>
      <c r="BK2324">
        <f>AA2324</f>
        <v/>
      </c>
      <c r="BL2324">
        <f>IFERROR(AX2324,"")</f>
        <v/>
      </c>
      <c r="BM2324">
        <f>IFERROR(AY2324,"")</f>
        <v/>
      </c>
    </row>
    <row r="2325" ht="14.25" customHeight="1">
      <c r="A2325">
        <f>ALGLIB_SSA_XAUUSD!AA2325</f>
        <v/>
      </c>
      <c r="B2325">
        <f>IF($A2325="","",INDEX(ALGLIB_SSA_XAUUSD!$B$2:$B$2401,MATCH($A2325,ALGLIB_SSA_XAUUSD!$A$2:$A$2401,1)))</f>
        <v/>
      </c>
      <c r="C2325">
        <f>IF($A2325="","",INDEX(ALGLIB_SSA_XAUUSD!$C$2:$C$2401,MATCH($A2325,ALGLIB_SSA_XAUUSD!$A$2:$A$2401,1)))</f>
        <v/>
      </c>
      <c r="D2325" s="14">
        <f>IF($A2325="","",INT((ROW()-2)/12)+1)</f>
        <v/>
      </c>
      <c r="E2325" s="14">
        <f>IF(AND(E2330&lt;&gt;"",D2330=D2318+1),E2318+(E2330-E2318)*7/12,"")</f>
        <v/>
      </c>
      <c r="F2325" s="14">
        <f>IF(AND(F2330&lt;&gt;"",D2330=D2318+1),F2318+(F2330-F2318)*7/12,"")</f>
        <v/>
      </c>
      <c r="G2325" s="14">
        <f>IF(AND(G2330&lt;&gt;"",D2330=D2318+1),G2318+(G2330-G2318)*7/12,"")</f>
        <v/>
      </c>
      <c r="H2325" s="14">
        <f>IF(AND(H2330&lt;&gt;"",D2330=D2318+1),H2318+(H2330-H2318)*7/12,"")</f>
        <v/>
      </c>
      <c r="I2325" s="14">
        <f>IF(AND(L2330&lt;&gt;"",D2330=D2318+1),I2318+(I2330-I2318)*7/12,"")</f>
        <v/>
      </c>
      <c r="J2325">
        <f>_xlfn.XLOOKUP($A2325,ALGLIB_SSA_XAUUSD!$AA$2:$AA$2401,ALGLIB_SSA_XAUUSD!$P$2:$P$2401,"",0)</f>
        <v/>
      </c>
      <c r="K2325">
        <f>_xlfn.XLOOKUP($A2325,ALGLIB_SSA_XAUUSD!$AA$2:$AA$2401,ALGLIB_SSA_XAUUSD!$Q$2:$Q$2401,"",0)</f>
        <v/>
      </c>
      <c r="L2325">
        <f>_xlfn.XLOOKUP($A2325,ALGLIB_SSA_XAUUSD!$AA$2:$AA$2401,ALGLIB_SSA_XAUUSD!$R$2:$R$2401,"",0)</f>
        <v/>
      </c>
      <c r="M2325">
        <f>_xlfn.XLOOKUP($A2325,ALGLIB_SSA_XAUUSD!$AA$2:$AA$2401,ALGLIB_SSA_XAUUSD!$S$2:$S$2401,"",0)</f>
        <v/>
      </c>
      <c r="N2325">
        <f>_xlfn.XLOOKUP($A2325,ALGLIB_SSA_XAUUSD!$AA$2:$AA$2401,ALGLIB_SSA_XAUUSD!$T$2:$T$2401,"",0)</f>
        <v/>
      </c>
      <c r="O2325">
        <f>_xlfn.XLOOKUP($A2325,ALGLIB_SSA_XAUUSD!$AA$2:$AA$2401,ALGLIB_SSA_XAUUSD!$U$2:$U$2401,"",0)</f>
        <v/>
      </c>
      <c r="P2325">
        <f>_xlfn.XLOOKUP($A2325,ALGLIB_SSA_XAUUSD!$AA$2:$AA$2401,ALGLIB_SSA_XAUUSD!$V$2:$V$2401,"",0)</f>
        <v/>
      </c>
      <c r="S2325">
        <f>A2325</f>
        <v/>
      </c>
      <c r="T2325">
        <f>J2325</f>
        <v/>
      </c>
      <c r="U2325">
        <f>K2325</f>
        <v/>
      </c>
      <c r="V2325" s="14">
        <f>IF($A2325="","",MOD(ROW()-2,12)+1)</f>
        <v/>
      </c>
      <c r="W2325">
        <f>L2325</f>
        <v/>
      </c>
      <c r="X2325" s="14">
        <f>IF(F2325="","",F2325)</f>
        <v/>
      </c>
      <c r="Y2325" s="14">
        <f>IF(G2325="","",G2325)</f>
        <v/>
      </c>
      <c r="Z2325">
        <f>M2325</f>
        <v/>
      </c>
      <c r="AA2325">
        <f>N2325</f>
        <v/>
      </c>
      <c r="AB2325" s="14">
        <f>IF(H2325="","",H2325)</f>
        <v/>
      </c>
      <c r="AC2325">
        <f>O2325</f>
        <v/>
      </c>
      <c r="AD2325" s="14">
        <f>IF(I2325="","",I2325)</f>
        <v/>
      </c>
      <c r="AE2325">
        <f>P2325</f>
        <v/>
      </c>
      <c r="AH2325">
        <f>IF(S2325&lt;&gt;"",S2325,AH2324+900)</f>
        <v/>
      </c>
      <c r="AI2325">
        <f>IF(T2325&lt;&gt;"",T2325,AI2324)</f>
        <v/>
      </c>
      <c r="AJ2325">
        <f>IF(U2325&lt;&gt;"",U2325,AJ2324)</f>
        <v/>
      </c>
      <c r="AK2325">
        <f>IF(W2325&lt;&gt;"",W2325,"")</f>
        <v/>
      </c>
      <c r="AL2325" s="14">
        <f>IF(X2325&lt;&gt;"",X2325,"")</f>
        <v/>
      </c>
      <c r="AM2325" s="14">
        <f>IF(Y2325&lt;&gt;"",Y2325,"")</f>
        <v/>
      </c>
      <c r="AN2325" s="14">
        <f>IF(OR(AL2325="",AM2325=""),"",AL2325-AM2325)</f>
        <v/>
      </c>
      <c r="AO2325">
        <f>IF(AN2325="","",IF(AN2325&gt;0,"Bullish","Bearish"))</f>
        <v/>
      </c>
      <c r="AP2325">
        <f>IF(AO2325="",AP2324,AO2325)</f>
        <v/>
      </c>
      <c r="AQ2325" s="14">
        <f>IF(AB2325&lt;&gt;"",AB2325,"")</f>
        <v/>
      </c>
      <c r="AR2325" s="14">
        <f>IF(AD2325&lt;&gt;"",AD2325,"")</f>
        <v/>
      </c>
      <c r="AS2325">
        <f>IF(AS2324+1=13,1,AS2324+1)</f>
        <v/>
      </c>
      <c r="AT2325">
        <f>IFERROR(IF(SLOPE($AQ$2306:$AQ$2317,$AS$2306:$AS$2317)&gt;0,MIN(3,ABS(SLOPE($AQ$2306:$AQ$2317,$AS$2306:$AS$2317))),IF(SLOPE($AQ$2306:$AQ$2317,$AS$2306:$AS$2317)&lt;-0.5,-0.5,0)),0)</f>
        <v/>
      </c>
      <c r="AU2325">
        <f>IFERROR(IF(SLOPE($AR$2306:$AR$2317,$AS$2306:$AS$2317)&lt;0,MAX(-3,-ABS(SLOPE($AR$2306:$AR$2317,$AS$2306:$AS$2317))),IF(SLOPE($AR$2306:$AR$2317,$AS$2306:$AS$2317)&gt;0.5,0.5,0)),0)</f>
        <v/>
      </c>
      <c r="AV2325">
        <f>($AQ$2318+(AT2325*(AS2325-1)))</f>
        <v/>
      </c>
      <c r="AW2325">
        <f>($AR$2318+(AU2325*(AS2325-1)))</f>
        <v/>
      </c>
      <c r="AX2325">
        <f>IF(AT2325&gt;0,AV2325+AT2325,AV2325)</f>
        <v/>
      </c>
      <c r="AY2325">
        <f>IF(AU2325&lt;0,AW2325+AU2325,AW2325)</f>
        <v/>
      </c>
      <c r="BA2325" s="14">
        <f>IFERROR(AX2325-AQ2325,"")</f>
        <v/>
      </c>
      <c r="BB2325" s="14">
        <f>IFERROR(AY2325-AR2325,"")</f>
        <v/>
      </c>
      <c r="BD2325">
        <f>AH2325</f>
        <v/>
      </c>
      <c r="BE2325">
        <f>AI2325</f>
        <v/>
      </c>
      <c r="BF2325">
        <f>AJ2325</f>
        <v/>
      </c>
      <c r="BG2325" s="14">
        <f>L2325</f>
        <v/>
      </c>
      <c r="BH2325" s="14">
        <f>IF(X2325="","",X2325)</f>
        <v/>
      </c>
      <c r="BI2325" s="14">
        <f>IF(Y2325="","",Y2325)</f>
        <v/>
      </c>
      <c r="BJ2325">
        <f>Z2325</f>
        <v/>
      </c>
      <c r="BK2325">
        <f>AA2325</f>
        <v/>
      </c>
      <c r="BL2325">
        <f>IFERROR(AX2325,"")</f>
        <v/>
      </c>
      <c r="BM2325">
        <f>IFERROR(AY2325,"")</f>
        <v/>
      </c>
    </row>
    <row r="2326" ht="14.25" customHeight="1">
      <c r="A2326">
        <f>ALGLIB_SSA_XAUUSD!AA2326</f>
        <v/>
      </c>
      <c r="B2326">
        <f>IF($A2326="","",INDEX(ALGLIB_SSA_XAUUSD!$B$2:$B$2401,MATCH($A2326,ALGLIB_SSA_XAUUSD!$A$2:$A$2401,1)))</f>
        <v/>
      </c>
      <c r="C2326">
        <f>IF($A2326="","",INDEX(ALGLIB_SSA_XAUUSD!$C$2:$C$2401,MATCH($A2326,ALGLIB_SSA_XAUUSD!$A$2:$A$2401,1)))</f>
        <v/>
      </c>
      <c r="D2326" s="14">
        <f>IF($A2326="","",INT((ROW()-2)/12)+1)</f>
        <v/>
      </c>
      <c r="E2326" s="14">
        <f>IF(AND(E2330&lt;&gt;"",D2330=D2318+1),E2318+(E2330-E2318)*8/12,"")</f>
        <v/>
      </c>
      <c r="F2326" s="14">
        <f>IF(AND(F2330&lt;&gt;"",D2330=D2318+1),F2318+(F2330-F2318)*8/12,"")</f>
        <v/>
      </c>
      <c r="G2326" s="14">
        <f>IF(AND(G2330&lt;&gt;"",D2330=D2318+1),G2318+(G2330-G2318)*8/12,"")</f>
        <v/>
      </c>
      <c r="H2326" s="14">
        <f>IF(AND(H2330&lt;&gt;"",D2330=D2318+1),H2318+(H2330-H2318)*8/12,"")</f>
        <v/>
      </c>
      <c r="I2326" s="14">
        <f>IF(AND(L2330&lt;&gt;"",D2330=D2318+1),I2318+(I2330-I2318)*8/12,"")</f>
        <v/>
      </c>
      <c r="J2326">
        <f>_xlfn.XLOOKUP($A2326,ALGLIB_SSA_XAUUSD!$AA$2:$AA$2401,ALGLIB_SSA_XAUUSD!$P$2:$P$2401,"",0)</f>
        <v/>
      </c>
      <c r="K2326">
        <f>_xlfn.XLOOKUP($A2326,ALGLIB_SSA_XAUUSD!$AA$2:$AA$2401,ALGLIB_SSA_XAUUSD!$Q$2:$Q$2401,"",0)</f>
        <v/>
      </c>
      <c r="L2326">
        <f>_xlfn.XLOOKUP($A2326,ALGLIB_SSA_XAUUSD!$AA$2:$AA$2401,ALGLIB_SSA_XAUUSD!$R$2:$R$2401,"",0)</f>
        <v/>
      </c>
      <c r="M2326">
        <f>_xlfn.XLOOKUP($A2326,ALGLIB_SSA_XAUUSD!$AA$2:$AA$2401,ALGLIB_SSA_XAUUSD!$S$2:$S$2401,"",0)</f>
        <v/>
      </c>
      <c r="N2326">
        <f>_xlfn.XLOOKUP($A2326,ALGLIB_SSA_XAUUSD!$AA$2:$AA$2401,ALGLIB_SSA_XAUUSD!$T$2:$T$2401,"",0)</f>
        <v/>
      </c>
      <c r="O2326">
        <f>_xlfn.XLOOKUP($A2326,ALGLIB_SSA_XAUUSD!$AA$2:$AA$2401,ALGLIB_SSA_XAUUSD!$U$2:$U$2401,"",0)</f>
        <v/>
      </c>
      <c r="P2326">
        <f>_xlfn.XLOOKUP($A2326,ALGLIB_SSA_XAUUSD!$AA$2:$AA$2401,ALGLIB_SSA_XAUUSD!$V$2:$V$2401,"",0)</f>
        <v/>
      </c>
      <c r="S2326">
        <f>A2326</f>
        <v/>
      </c>
      <c r="T2326">
        <f>J2326</f>
        <v/>
      </c>
      <c r="U2326">
        <f>K2326</f>
        <v/>
      </c>
      <c r="V2326" s="14">
        <f>IF($A2326="","",MOD(ROW()-2,12)+1)</f>
        <v/>
      </c>
      <c r="W2326">
        <f>L2326</f>
        <v/>
      </c>
      <c r="X2326" s="14">
        <f>IF(F2326="","",F2326)</f>
        <v/>
      </c>
      <c r="Y2326" s="14">
        <f>IF(G2326="","",G2326)</f>
        <v/>
      </c>
      <c r="Z2326">
        <f>M2326</f>
        <v/>
      </c>
      <c r="AA2326">
        <f>N2326</f>
        <v/>
      </c>
      <c r="AB2326" s="14">
        <f>IF(H2326="","",H2326)</f>
        <v/>
      </c>
      <c r="AC2326">
        <f>O2326</f>
        <v/>
      </c>
      <c r="AD2326" s="14">
        <f>IF(I2326="","",I2326)</f>
        <v/>
      </c>
      <c r="AE2326">
        <f>P2326</f>
        <v/>
      </c>
      <c r="AH2326">
        <f>IF(S2326&lt;&gt;"",S2326,AH2325+900)</f>
        <v/>
      </c>
      <c r="AI2326">
        <f>IF(T2326&lt;&gt;"",T2326,AI2325)</f>
        <v/>
      </c>
      <c r="AJ2326">
        <f>IF(U2326&lt;&gt;"",U2326,AJ2325)</f>
        <v/>
      </c>
      <c r="AK2326">
        <f>IF(W2326&lt;&gt;"",W2326,"")</f>
        <v/>
      </c>
      <c r="AL2326" s="14">
        <f>IF(X2326&lt;&gt;"",X2326,"")</f>
        <v/>
      </c>
      <c r="AM2326" s="14">
        <f>IF(Y2326&lt;&gt;"",Y2326,"")</f>
        <v/>
      </c>
      <c r="AN2326" s="14">
        <f>IF(OR(AL2326="",AM2326=""),"",AL2326-AM2326)</f>
        <v/>
      </c>
      <c r="AO2326">
        <f>IF(AN2326="","",IF(AN2326&gt;0,"Bullish","Bearish"))</f>
        <v/>
      </c>
      <c r="AP2326">
        <f>IF(AO2326="",AP2325,AO2326)</f>
        <v/>
      </c>
      <c r="AQ2326" s="14">
        <f>IF(AB2326&lt;&gt;"",AB2326,"")</f>
        <v/>
      </c>
      <c r="AR2326" s="14">
        <f>IF(AD2326&lt;&gt;"",AD2326,"")</f>
        <v/>
      </c>
      <c r="AS2326">
        <f>IF(AS2325+1=13,1,AS2325+1)</f>
        <v/>
      </c>
      <c r="AT2326">
        <f>IFERROR(IF(SLOPE($AQ$2306:$AQ$2317,$AS$2306:$AS$2317)&gt;0,MIN(3,ABS(SLOPE($AQ$2306:$AQ$2317,$AS$2306:$AS$2317))),IF(SLOPE($AQ$2306:$AQ$2317,$AS$2306:$AS$2317)&lt;-0.5,-0.5,0)),0)</f>
        <v/>
      </c>
      <c r="AU2326">
        <f>IFERROR(IF(SLOPE($AR$2306:$AR$2317,$AS$2306:$AS$2317)&lt;0,MAX(-3,-ABS(SLOPE($AR$2306:$AR$2317,$AS$2306:$AS$2317))),IF(SLOPE($AR$2306:$AR$2317,$AS$2306:$AS$2317)&gt;0.5,0.5,0)),0)</f>
        <v/>
      </c>
      <c r="AV2326">
        <f>($AQ$2318+(AT2326*(AS2326-1)))</f>
        <v/>
      </c>
      <c r="AW2326">
        <f>($AR$2318+(AU2326*(AS2326-1)))</f>
        <v/>
      </c>
      <c r="AX2326">
        <f>IF(AT2326&gt;0,AV2326+AT2326,AV2326)</f>
        <v/>
      </c>
      <c r="AY2326">
        <f>IF(AU2326&lt;0,AW2326+AU2326,AW2326)</f>
        <v/>
      </c>
      <c r="BA2326" s="14">
        <f>IFERROR(AX2326-AQ2326,"")</f>
        <v/>
      </c>
      <c r="BB2326" s="14">
        <f>IFERROR(AY2326-AR2326,"")</f>
        <v/>
      </c>
      <c r="BD2326">
        <f>AH2326</f>
        <v/>
      </c>
      <c r="BE2326">
        <f>AI2326</f>
        <v/>
      </c>
      <c r="BF2326">
        <f>AJ2326</f>
        <v/>
      </c>
      <c r="BG2326" s="14">
        <f>L2326</f>
        <v/>
      </c>
      <c r="BH2326" s="14">
        <f>IF(X2326="","",X2326)</f>
        <v/>
      </c>
      <c r="BI2326" s="14">
        <f>IF(Y2326="","",Y2326)</f>
        <v/>
      </c>
      <c r="BJ2326">
        <f>Z2326</f>
        <v/>
      </c>
      <c r="BK2326">
        <f>AA2326</f>
        <v/>
      </c>
      <c r="BL2326">
        <f>IFERROR(AX2326,"")</f>
        <v/>
      </c>
      <c r="BM2326">
        <f>IFERROR(AY2326,"")</f>
        <v/>
      </c>
    </row>
    <row r="2327" ht="14.25" customHeight="1">
      <c r="A2327">
        <f>ALGLIB_SSA_XAUUSD!AA2327</f>
        <v/>
      </c>
      <c r="B2327">
        <f>IF($A2327="","",INDEX(ALGLIB_SSA_XAUUSD!$B$2:$B$2401,MATCH($A2327,ALGLIB_SSA_XAUUSD!$A$2:$A$2401,1)))</f>
        <v/>
      </c>
      <c r="C2327">
        <f>IF($A2327="","",INDEX(ALGLIB_SSA_XAUUSD!$C$2:$C$2401,MATCH($A2327,ALGLIB_SSA_XAUUSD!$A$2:$A$2401,1)))</f>
        <v/>
      </c>
      <c r="D2327" s="14">
        <f>IF($A2327="","",INT((ROW()-2)/12)+1)</f>
        <v/>
      </c>
      <c r="E2327" s="14">
        <f>IF(AND(E2330&lt;&gt;"",D2330=D2318+1),E2318+(E2330-E2318)*9/12,"")</f>
        <v/>
      </c>
      <c r="F2327" s="14">
        <f>IF(AND(F2330&lt;&gt;"",D2330=D2318+1),F2318+(F2330-F2318)*9/12,"")</f>
        <v/>
      </c>
      <c r="G2327" s="14">
        <f>IF(AND(G2330&lt;&gt;"",D2330=D2318+1),G2318+(G2330-G2318)*9/12,"")</f>
        <v/>
      </c>
      <c r="H2327" s="14">
        <f>IF(AND(H2330&lt;&gt;"",D2330=D2318+1),H2318+(H2330-H2318)*9/12,"")</f>
        <v/>
      </c>
      <c r="I2327" s="14">
        <f>IF(AND(L2330&lt;&gt;"",D2330=D2318+1),I2318+(I2330-I2318)*9/12,"")</f>
        <v/>
      </c>
      <c r="J2327">
        <f>_xlfn.XLOOKUP($A2327,ALGLIB_SSA_XAUUSD!$AA$2:$AA$2401,ALGLIB_SSA_XAUUSD!$P$2:$P$2401,"",0)</f>
        <v/>
      </c>
      <c r="K2327">
        <f>_xlfn.XLOOKUP($A2327,ALGLIB_SSA_XAUUSD!$AA$2:$AA$2401,ALGLIB_SSA_XAUUSD!$Q$2:$Q$2401,"",0)</f>
        <v/>
      </c>
      <c r="L2327">
        <f>_xlfn.XLOOKUP($A2327,ALGLIB_SSA_XAUUSD!$AA$2:$AA$2401,ALGLIB_SSA_XAUUSD!$R$2:$R$2401,"",0)</f>
        <v/>
      </c>
      <c r="M2327">
        <f>_xlfn.XLOOKUP($A2327,ALGLIB_SSA_XAUUSD!$AA$2:$AA$2401,ALGLIB_SSA_XAUUSD!$S$2:$S$2401,"",0)</f>
        <v/>
      </c>
      <c r="N2327">
        <f>_xlfn.XLOOKUP($A2327,ALGLIB_SSA_XAUUSD!$AA$2:$AA$2401,ALGLIB_SSA_XAUUSD!$T$2:$T$2401,"",0)</f>
        <v/>
      </c>
      <c r="O2327">
        <f>_xlfn.XLOOKUP($A2327,ALGLIB_SSA_XAUUSD!$AA$2:$AA$2401,ALGLIB_SSA_XAUUSD!$U$2:$U$2401,"",0)</f>
        <v/>
      </c>
      <c r="P2327">
        <f>_xlfn.XLOOKUP($A2327,ALGLIB_SSA_XAUUSD!$AA$2:$AA$2401,ALGLIB_SSA_XAUUSD!$V$2:$V$2401,"",0)</f>
        <v/>
      </c>
      <c r="S2327">
        <f>A2327</f>
        <v/>
      </c>
      <c r="T2327">
        <f>J2327</f>
        <v/>
      </c>
      <c r="U2327">
        <f>K2327</f>
        <v/>
      </c>
      <c r="V2327" s="14">
        <f>IF($A2327="","",MOD(ROW()-2,12)+1)</f>
        <v/>
      </c>
      <c r="W2327">
        <f>L2327</f>
        <v/>
      </c>
      <c r="X2327" s="14">
        <f>IF(F2327="","",F2327)</f>
        <v/>
      </c>
      <c r="Y2327" s="14">
        <f>IF(G2327="","",G2327)</f>
        <v/>
      </c>
      <c r="Z2327">
        <f>M2327</f>
        <v/>
      </c>
      <c r="AA2327">
        <f>N2327</f>
        <v/>
      </c>
      <c r="AB2327" s="14">
        <f>IF(H2327="","",H2327)</f>
        <v/>
      </c>
      <c r="AC2327">
        <f>O2327</f>
        <v/>
      </c>
      <c r="AD2327" s="14">
        <f>IF(I2327="","",I2327)</f>
        <v/>
      </c>
      <c r="AE2327">
        <f>P2327</f>
        <v/>
      </c>
      <c r="AH2327">
        <f>IF(S2327&lt;&gt;"",S2327,AH2326+900)</f>
        <v/>
      </c>
      <c r="AI2327">
        <f>IF(T2327&lt;&gt;"",T2327,AI2326)</f>
        <v/>
      </c>
      <c r="AJ2327">
        <f>IF(U2327&lt;&gt;"",U2327,AJ2326)</f>
        <v/>
      </c>
      <c r="AK2327">
        <f>IF(W2327&lt;&gt;"",W2327,"")</f>
        <v/>
      </c>
      <c r="AL2327" s="14">
        <f>IF(X2327&lt;&gt;"",X2327,"")</f>
        <v/>
      </c>
      <c r="AM2327" s="14">
        <f>IF(Y2327&lt;&gt;"",Y2327,"")</f>
        <v/>
      </c>
      <c r="AN2327" s="14">
        <f>IF(OR(AL2327="",AM2327=""),"",AL2327-AM2327)</f>
        <v/>
      </c>
      <c r="AO2327">
        <f>IF(AN2327="","",IF(AN2327&gt;0,"Bullish","Bearish"))</f>
        <v/>
      </c>
      <c r="AP2327">
        <f>IF(AO2327="",AP2326,AO2327)</f>
        <v/>
      </c>
      <c r="AQ2327" s="14">
        <f>IF(AB2327&lt;&gt;"",AB2327,"")</f>
        <v/>
      </c>
      <c r="AR2327" s="14">
        <f>IF(AD2327&lt;&gt;"",AD2327,"")</f>
        <v/>
      </c>
      <c r="AS2327">
        <f>IF(AS2326+1=13,1,AS2326+1)</f>
        <v/>
      </c>
      <c r="AT2327">
        <f>IFERROR(IF(SLOPE($AQ$2306:$AQ$2317,$AS$2306:$AS$2317)&gt;0,MIN(3,ABS(SLOPE($AQ$2306:$AQ$2317,$AS$2306:$AS$2317))),IF(SLOPE($AQ$2306:$AQ$2317,$AS$2306:$AS$2317)&lt;-0.5,-0.5,0)),0)</f>
        <v/>
      </c>
      <c r="AU2327">
        <f>IFERROR(IF(SLOPE($AR$2306:$AR$2317,$AS$2306:$AS$2317)&lt;0,MAX(-3,-ABS(SLOPE($AR$2306:$AR$2317,$AS$2306:$AS$2317))),IF(SLOPE($AR$2306:$AR$2317,$AS$2306:$AS$2317)&gt;0.5,0.5,0)),0)</f>
        <v/>
      </c>
      <c r="AV2327">
        <f>($AQ$2318+(AT2327*(AS2327-1)))</f>
        <v/>
      </c>
      <c r="AW2327">
        <f>($AR$2318+(AU2327*(AS2327-1)))</f>
        <v/>
      </c>
      <c r="AX2327">
        <f>IF(AT2327&gt;0,AV2327+AT2327,AV2327)</f>
        <v/>
      </c>
      <c r="AY2327">
        <f>IF(AU2327&lt;0,AW2327+AU2327,AW2327)</f>
        <v/>
      </c>
      <c r="BA2327" s="14">
        <f>IFERROR(AX2327-AQ2327,"")</f>
        <v/>
      </c>
      <c r="BB2327" s="14">
        <f>IFERROR(AY2327-AR2327,"")</f>
        <v/>
      </c>
      <c r="BD2327">
        <f>AH2327</f>
        <v/>
      </c>
      <c r="BE2327">
        <f>AI2327</f>
        <v/>
      </c>
      <c r="BF2327">
        <f>AJ2327</f>
        <v/>
      </c>
      <c r="BG2327" s="14">
        <f>L2327</f>
        <v/>
      </c>
      <c r="BH2327" s="14">
        <f>IF(X2327="","",X2327)</f>
        <v/>
      </c>
      <c r="BI2327" s="14">
        <f>IF(Y2327="","",Y2327)</f>
        <v/>
      </c>
      <c r="BJ2327">
        <f>Z2327</f>
        <v/>
      </c>
      <c r="BK2327">
        <f>AA2327</f>
        <v/>
      </c>
      <c r="BL2327">
        <f>IFERROR(AX2327,"")</f>
        <v/>
      </c>
      <c r="BM2327">
        <f>IFERROR(AY2327,"")</f>
        <v/>
      </c>
    </row>
    <row r="2328" ht="14.25" customHeight="1">
      <c r="A2328">
        <f>ALGLIB_SSA_XAUUSD!AA2328</f>
        <v/>
      </c>
      <c r="B2328">
        <f>IF($A2328="","",INDEX(ALGLIB_SSA_XAUUSD!$B$2:$B$2401,MATCH($A2328,ALGLIB_SSA_XAUUSD!$A$2:$A$2401,1)))</f>
        <v/>
      </c>
      <c r="C2328">
        <f>IF($A2328="","",INDEX(ALGLIB_SSA_XAUUSD!$C$2:$C$2401,MATCH($A2328,ALGLIB_SSA_XAUUSD!$A$2:$A$2401,1)))</f>
        <v/>
      </c>
      <c r="D2328" s="14">
        <f>IF($A2328="","",INT((ROW()-2)/12)+1)</f>
        <v/>
      </c>
      <c r="E2328" s="14">
        <f>IF(AND(E2330&lt;&gt;"",D2330=D2318+1),E2318+(E2330-E2318)*10/12,"")</f>
        <v/>
      </c>
      <c r="F2328" s="14">
        <f>IF(AND(F2330&lt;&gt;"",D2330=D2318+1),F2318+(F2330-F2318)*10/12,"")</f>
        <v/>
      </c>
      <c r="G2328" s="14">
        <f>IF(AND(G2330&lt;&gt;"",D2330=D2318+1),G2318+(G2330-G2318)*10/12,"")</f>
        <v/>
      </c>
      <c r="H2328" s="14">
        <f>IF(AND(H2330&lt;&gt;"",D2330=D2318+1),H2318+(H2330-H2318)*10/12,"")</f>
        <v/>
      </c>
      <c r="I2328" s="14">
        <f>IF(AND(L2330&lt;&gt;"",D2330=D2318+1),I2318+(I2330-I2318)*10/12,"")</f>
        <v/>
      </c>
      <c r="J2328">
        <f>_xlfn.XLOOKUP($A2328,ALGLIB_SSA_XAUUSD!$AA$2:$AA$2401,ALGLIB_SSA_XAUUSD!$P$2:$P$2401,"",0)</f>
        <v/>
      </c>
      <c r="K2328">
        <f>_xlfn.XLOOKUP($A2328,ALGLIB_SSA_XAUUSD!$AA$2:$AA$2401,ALGLIB_SSA_XAUUSD!$Q$2:$Q$2401,"",0)</f>
        <v/>
      </c>
      <c r="L2328">
        <f>_xlfn.XLOOKUP($A2328,ALGLIB_SSA_XAUUSD!$AA$2:$AA$2401,ALGLIB_SSA_XAUUSD!$R$2:$R$2401,"",0)</f>
        <v/>
      </c>
      <c r="M2328">
        <f>_xlfn.XLOOKUP($A2328,ALGLIB_SSA_XAUUSD!$AA$2:$AA$2401,ALGLIB_SSA_XAUUSD!$S$2:$S$2401,"",0)</f>
        <v/>
      </c>
      <c r="N2328">
        <f>_xlfn.XLOOKUP($A2328,ALGLIB_SSA_XAUUSD!$AA$2:$AA$2401,ALGLIB_SSA_XAUUSD!$T$2:$T$2401,"",0)</f>
        <v/>
      </c>
      <c r="O2328">
        <f>_xlfn.XLOOKUP($A2328,ALGLIB_SSA_XAUUSD!$AA$2:$AA$2401,ALGLIB_SSA_XAUUSD!$U$2:$U$2401,"",0)</f>
        <v/>
      </c>
      <c r="P2328">
        <f>_xlfn.XLOOKUP($A2328,ALGLIB_SSA_XAUUSD!$AA$2:$AA$2401,ALGLIB_SSA_XAUUSD!$V$2:$V$2401,"",0)</f>
        <v/>
      </c>
      <c r="S2328">
        <f>A2328</f>
        <v/>
      </c>
      <c r="T2328">
        <f>J2328</f>
        <v/>
      </c>
      <c r="U2328">
        <f>K2328</f>
        <v/>
      </c>
      <c r="V2328" s="14">
        <f>IF($A2328="","",MOD(ROW()-2,12)+1)</f>
        <v/>
      </c>
      <c r="W2328">
        <f>L2328</f>
        <v/>
      </c>
      <c r="X2328" s="14">
        <f>IF(F2328="","",F2328)</f>
        <v/>
      </c>
      <c r="Y2328" s="14">
        <f>IF(G2328="","",G2328)</f>
        <v/>
      </c>
      <c r="Z2328">
        <f>M2328</f>
        <v/>
      </c>
      <c r="AA2328">
        <f>N2328</f>
        <v/>
      </c>
      <c r="AB2328" s="14">
        <f>IF(H2328="","",H2328)</f>
        <v/>
      </c>
      <c r="AC2328">
        <f>O2328</f>
        <v/>
      </c>
      <c r="AD2328" s="14">
        <f>IF(I2328="","",I2328)</f>
        <v/>
      </c>
      <c r="AE2328">
        <f>P2328</f>
        <v/>
      </c>
      <c r="AH2328">
        <f>IF(S2328&lt;&gt;"",S2328,AH2327+900)</f>
        <v/>
      </c>
      <c r="AI2328">
        <f>IF(T2328&lt;&gt;"",T2328,AI2327)</f>
        <v/>
      </c>
      <c r="AJ2328">
        <f>IF(U2328&lt;&gt;"",U2328,AJ2327)</f>
        <v/>
      </c>
      <c r="AK2328">
        <f>IF(W2328&lt;&gt;"",W2328,"")</f>
        <v/>
      </c>
      <c r="AL2328" s="14">
        <f>IF(X2328&lt;&gt;"",X2328,"")</f>
        <v/>
      </c>
      <c r="AM2328" s="14">
        <f>IF(Y2328&lt;&gt;"",Y2328,"")</f>
        <v/>
      </c>
      <c r="AN2328" s="14">
        <f>IF(OR(AL2328="",AM2328=""),"",AL2328-AM2328)</f>
        <v/>
      </c>
      <c r="AO2328">
        <f>IF(AN2328="","",IF(AN2328&gt;0,"Bullish","Bearish"))</f>
        <v/>
      </c>
      <c r="AP2328">
        <f>IF(AO2328="",AP2327,AO2328)</f>
        <v/>
      </c>
      <c r="AQ2328" s="14">
        <f>IF(AB2328&lt;&gt;"",AB2328,"")</f>
        <v/>
      </c>
      <c r="AR2328" s="14">
        <f>IF(AD2328&lt;&gt;"",AD2328,"")</f>
        <v/>
      </c>
      <c r="AS2328">
        <f>IF(AS2327+1=13,1,AS2327+1)</f>
        <v/>
      </c>
      <c r="AT2328">
        <f>IFERROR(IF(SLOPE($AQ$2306:$AQ$2317,$AS$2306:$AS$2317)&gt;0,MIN(3,ABS(SLOPE($AQ$2306:$AQ$2317,$AS$2306:$AS$2317))),IF(SLOPE($AQ$2306:$AQ$2317,$AS$2306:$AS$2317)&lt;-0.5,-0.5,0)),0)</f>
        <v/>
      </c>
      <c r="AU2328">
        <f>IFERROR(IF(SLOPE($AR$2306:$AR$2317,$AS$2306:$AS$2317)&lt;0,MAX(-3,-ABS(SLOPE($AR$2306:$AR$2317,$AS$2306:$AS$2317))),IF(SLOPE($AR$2306:$AR$2317,$AS$2306:$AS$2317)&gt;0.5,0.5,0)),0)</f>
        <v/>
      </c>
      <c r="AV2328">
        <f>($AQ$2318+(AT2328*(AS2328-1)))</f>
        <v/>
      </c>
      <c r="AW2328">
        <f>($AR$2318+(AU2328*(AS2328-1)))</f>
        <v/>
      </c>
      <c r="AX2328">
        <f>IF(AT2328&gt;0,AV2328+AT2328,AV2328)</f>
        <v/>
      </c>
      <c r="AY2328">
        <f>IF(AU2328&lt;0,AW2328+AU2328,AW2328)</f>
        <v/>
      </c>
      <c r="BA2328" s="14">
        <f>IFERROR(AX2328-AQ2328,"")</f>
        <v/>
      </c>
      <c r="BB2328" s="14">
        <f>IFERROR(AY2328-AR2328,"")</f>
        <v/>
      </c>
      <c r="BD2328">
        <f>AH2328</f>
        <v/>
      </c>
      <c r="BE2328">
        <f>AI2328</f>
        <v/>
      </c>
      <c r="BF2328">
        <f>AJ2328</f>
        <v/>
      </c>
      <c r="BG2328" s="14">
        <f>L2328</f>
        <v/>
      </c>
      <c r="BH2328" s="14">
        <f>IF(X2328="","",X2328)</f>
        <v/>
      </c>
      <c r="BI2328" s="14">
        <f>IF(Y2328="","",Y2328)</f>
        <v/>
      </c>
      <c r="BJ2328">
        <f>Z2328</f>
        <v/>
      </c>
      <c r="BK2328">
        <f>AA2328</f>
        <v/>
      </c>
      <c r="BL2328">
        <f>IFERROR(AX2328,"")</f>
        <v/>
      </c>
      <c r="BM2328">
        <f>IFERROR(AY2328,"")</f>
        <v/>
      </c>
    </row>
    <row r="2329" ht="14.25" customHeight="1">
      <c r="A2329">
        <f>ALGLIB_SSA_XAUUSD!AA2329</f>
        <v/>
      </c>
      <c r="B2329">
        <f>IF($A2329="","",INDEX(ALGLIB_SSA_XAUUSD!$B$2:$B$2401,MATCH($A2329,ALGLIB_SSA_XAUUSD!$A$2:$A$2401,1)))</f>
        <v/>
      </c>
      <c r="C2329">
        <f>IF($A2329="","",INDEX(ALGLIB_SSA_XAUUSD!$C$2:$C$2401,MATCH($A2329,ALGLIB_SSA_XAUUSD!$A$2:$A$2401,1)))</f>
        <v/>
      </c>
      <c r="D2329" s="14">
        <f>IF($A2329="","",INT((ROW()-2)/12)+1)</f>
        <v/>
      </c>
      <c r="E2329" s="14">
        <f>IF(AND(E2330&lt;&gt;"",D2330=D2318+1),E2318+(E2330-E2318)*11/12,"")</f>
        <v/>
      </c>
      <c r="F2329" s="14">
        <f>IF(AND(F2330&lt;&gt;"",D2330=D2318+1),F2318+(F2330-F2318)*11/12,"")</f>
        <v/>
      </c>
      <c r="G2329" s="14">
        <f>IF(AND(G2330&lt;&gt;"",D2330=D2318+1),G2318+(G2330-G2318)*11/12,"")</f>
        <v/>
      </c>
      <c r="H2329" s="14">
        <f>IF(AND(H2330&lt;&gt;"",D2330=D2318+1),H2318+(H2330-H2318)*11/12,"")</f>
        <v/>
      </c>
      <c r="I2329" s="14">
        <f>IF(AND(L2330&lt;&gt;"",D2330=D2318+1),I2318+(I2330-I2318)*11/12,"")</f>
        <v/>
      </c>
      <c r="J2329">
        <f>_xlfn.XLOOKUP($A2329,ALGLIB_SSA_XAUUSD!$AA$2:$AA$2401,ALGLIB_SSA_XAUUSD!$P$2:$P$2401,"",0)</f>
        <v/>
      </c>
      <c r="K2329">
        <f>_xlfn.XLOOKUP($A2329,ALGLIB_SSA_XAUUSD!$AA$2:$AA$2401,ALGLIB_SSA_XAUUSD!$Q$2:$Q$2401,"",0)</f>
        <v/>
      </c>
      <c r="L2329">
        <f>_xlfn.XLOOKUP($A2329,ALGLIB_SSA_XAUUSD!$AA$2:$AA$2401,ALGLIB_SSA_XAUUSD!$R$2:$R$2401,"",0)</f>
        <v/>
      </c>
      <c r="M2329">
        <f>_xlfn.XLOOKUP($A2329,ALGLIB_SSA_XAUUSD!$AA$2:$AA$2401,ALGLIB_SSA_XAUUSD!$S$2:$S$2401,"",0)</f>
        <v/>
      </c>
      <c r="N2329">
        <f>_xlfn.XLOOKUP($A2329,ALGLIB_SSA_XAUUSD!$AA$2:$AA$2401,ALGLIB_SSA_XAUUSD!$T$2:$T$2401,"",0)</f>
        <v/>
      </c>
      <c r="O2329">
        <f>_xlfn.XLOOKUP($A2329,ALGLIB_SSA_XAUUSD!$AA$2:$AA$2401,ALGLIB_SSA_XAUUSD!$U$2:$U$2401,"",0)</f>
        <v/>
      </c>
      <c r="P2329">
        <f>_xlfn.XLOOKUP($A2329,ALGLIB_SSA_XAUUSD!$AA$2:$AA$2401,ALGLIB_SSA_XAUUSD!$V$2:$V$2401,"",0)</f>
        <v/>
      </c>
      <c r="S2329">
        <f>A2329</f>
        <v/>
      </c>
      <c r="T2329">
        <f>J2329</f>
        <v/>
      </c>
      <c r="U2329">
        <f>K2329</f>
        <v/>
      </c>
      <c r="V2329" s="14">
        <f>IF($A2329="","",MOD(ROW()-2,12)+1)</f>
        <v/>
      </c>
      <c r="W2329">
        <f>L2329</f>
        <v/>
      </c>
      <c r="X2329" s="14">
        <f>IF(F2329="","",F2329)</f>
        <v/>
      </c>
      <c r="Y2329" s="14">
        <f>IF(G2329="","",G2329)</f>
        <v/>
      </c>
      <c r="Z2329">
        <f>M2329</f>
        <v/>
      </c>
      <c r="AA2329">
        <f>N2329</f>
        <v/>
      </c>
      <c r="AB2329" s="14">
        <f>IF(H2329="","",H2329)</f>
        <v/>
      </c>
      <c r="AC2329">
        <f>O2329</f>
        <v/>
      </c>
      <c r="AD2329" s="14">
        <f>IF(I2329="","",I2329)</f>
        <v/>
      </c>
      <c r="AE2329">
        <f>P2329</f>
        <v/>
      </c>
      <c r="AH2329">
        <f>IF(S2329&lt;&gt;"",S2329,AH2328+900)</f>
        <v/>
      </c>
      <c r="AI2329">
        <f>IF(T2329&lt;&gt;"",T2329,AI2328)</f>
        <v/>
      </c>
      <c r="AJ2329">
        <f>IF(U2329&lt;&gt;"",U2329,AJ2328)</f>
        <v/>
      </c>
      <c r="AK2329">
        <f>IF(W2329&lt;&gt;"",W2329,"")</f>
        <v/>
      </c>
      <c r="AL2329" s="14">
        <f>IF(X2329&lt;&gt;"",X2329,"")</f>
        <v/>
      </c>
      <c r="AM2329" s="14">
        <f>IF(Y2329&lt;&gt;"",Y2329,"")</f>
        <v/>
      </c>
      <c r="AN2329" s="14">
        <f>IF(OR(AL2329="",AM2329=""),"",AL2329-AM2329)</f>
        <v/>
      </c>
      <c r="AO2329">
        <f>IF(AN2329="","",IF(AN2329&gt;0,"Bullish","Bearish"))</f>
        <v/>
      </c>
      <c r="AP2329">
        <f>IF(AO2329="",AP2328,AO2329)</f>
        <v/>
      </c>
      <c r="AQ2329" s="14">
        <f>IF(AB2329&lt;&gt;"",AB2329,"")</f>
        <v/>
      </c>
      <c r="AR2329" s="14">
        <f>IF(AD2329&lt;&gt;"",AD2329,"")</f>
        <v/>
      </c>
      <c r="AS2329">
        <f>IF(AS2328+1=13,1,AS2328+1)</f>
        <v/>
      </c>
      <c r="AT2329">
        <f>IFERROR(IF(SLOPE($AQ$2306:$AQ$2317,$AS$2306:$AS$2317)&gt;0,MIN(3,ABS(SLOPE($AQ$2306:$AQ$2317,$AS$2306:$AS$2317))),IF(SLOPE($AQ$2306:$AQ$2317,$AS$2306:$AS$2317)&lt;-0.5,-0.5,0)),0)</f>
        <v/>
      </c>
      <c r="AU2329">
        <f>IFERROR(IF(SLOPE($AR$2306:$AR$2317,$AS$2306:$AS$2317)&lt;0,MAX(-3,-ABS(SLOPE($AR$2306:$AR$2317,$AS$2306:$AS$2317))),IF(SLOPE($AR$2306:$AR$2317,$AS$2306:$AS$2317)&gt;0.5,0.5,0)),0)</f>
        <v/>
      </c>
      <c r="AV2329">
        <f>($AQ$2318+(AT2329*(AS2329-1)))</f>
        <v/>
      </c>
      <c r="AW2329">
        <f>($AR$2318+(AU2329*(AS2329-1)))</f>
        <v/>
      </c>
      <c r="AX2329">
        <f>IF(AT2329&gt;0,AV2329+AT2329,AV2329)</f>
        <v/>
      </c>
      <c r="AY2329">
        <f>IF(AU2329&lt;0,AW2329+AU2329,AW2329)</f>
        <v/>
      </c>
      <c r="BA2329" s="14">
        <f>IFERROR(AX2329-AQ2329,"")</f>
        <v/>
      </c>
      <c r="BB2329" s="14">
        <f>IFERROR(AY2329-AR2329,"")</f>
        <v/>
      </c>
      <c r="BD2329">
        <f>AH2329</f>
        <v/>
      </c>
      <c r="BE2329">
        <f>AI2329</f>
        <v/>
      </c>
      <c r="BF2329">
        <f>AJ2329</f>
        <v/>
      </c>
      <c r="BG2329" s="14">
        <f>L2329</f>
        <v/>
      </c>
      <c r="BH2329" s="14">
        <f>IF(X2329="","",X2329)</f>
        <v/>
      </c>
      <c r="BI2329" s="14">
        <f>IF(Y2329="","",Y2329)</f>
        <v/>
      </c>
      <c r="BJ2329">
        <f>Z2329</f>
        <v/>
      </c>
      <c r="BK2329">
        <f>AA2329</f>
        <v/>
      </c>
      <c r="BL2329">
        <f>IFERROR(AX2329,"")</f>
        <v/>
      </c>
      <c r="BM2329">
        <f>IFERROR(AY2329,"")</f>
        <v/>
      </c>
    </row>
    <row r="2330" ht="14.25" customHeight="1">
      <c r="A2330">
        <f>ALGLIB_SSA_XAUUSD!AA2330</f>
        <v/>
      </c>
      <c r="B2330">
        <f>IF($A2330="","",INDEX(ALGLIB_SSA_XAUUSD!$B$2:$B$2401,MATCH($A2330,ALGLIB_SSA_XAUUSD!$A$2:$A$2401,1)))</f>
        <v/>
      </c>
      <c r="C2330">
        <f>IF($A2330="","",INDEX(ALGLIB_SSA_XAUUSD!$C$2:$C$2401,MATCH($A2330,ALGLIB_SSA_XAUUSD!$A$2:$A$2401,1)))</f>
        <v/>
      </c>
      <c r="D2330" s="14">
        <f>IF($A2330="","",INT((ROW()-2)/12)+1)</f>
        <v/>
      </c>
      <c r="E2330" s="14">
        <f>IF($A2330="","",INDEX(ALGLIB_SSA_XAUUSD!$D$2:$D$2401,MATCH($A2330,ALGLIB_SSA_XAUUSD!$A$2:$A$2401,1)))</f>
        <v/>
      </c>
      <c r="F2330" s="14">
        <f>IF($A2330="","",INDEX(ALGLIB_SSA_XAUUSD!$E$2:$E$2401,MATCH($A2330,ALGLIB_SSA_XAUUSD!$A$2:$A$2401,1)))</f>
        <v/>
      </c>
      <c r="G2330" s="14">
        <f>IF($A2330="","",INDEX(ALGLIB_SSA_XAUUSD!$F$2:$F$2401,MATCH($A2330,ALGLIB_SSA_XAUUSD!$A$2:$A$2401,1)))</f>
        <v/>
      </c>
      <c r="H2330" s="14">
        <f>IF($A2330="","",INDEX(ALGLIB_SSA_XAUUSD!$G$2:$G$2401,MATCH($A2330,ALGLIB_SSA_XAUUSD!$A$2:$A$2401,1)))</f>
        <v/>
      </c>
      <c r="I2330" s="14">
        <f>IF($A2330="","",INDEX(ALGLIB_SSA_XAUUSD!$H$2:$H$2401,MATCH($A2330,ALGLIB_SSA_XAUUSD!$A$2:$A$2401,1)))</f>
        <v/>
      </c>
      <c r="J2330">
        <f>_xlfn.XLOOKUP($A2330,ALGLIB_SSA_XAUUSD!$AA$2:$AA$2401,ALGLIB_SSA_XAUUSD!$P$2:$P$2401,"",0)</f>
        <v/>
      </c>
      <c r="K2330">
        <f>_xlfn.XLOOKUP($A2330,ALGLIB_SSA_XAUUSD!$AA$2:$AA$2401,ALGLIB_SSA_XAUUSD!$Q$2:$Q$2401,"",0)</f>
        <v/>
      </c>
      <c r="L2330">
        <f>_xlfn.XLOOKUP($A2330,ALGLIB_SSA_XAUUSD!$AA$2:$AA$2401,ALGLIB_SSA_XAUUSD!$R$2:$R$2401,"",0)</f>
        <v/>
      </c>
      <c r="M2330">
        <f>_xlfn.XLOOKUP($A2330,ALGLIB_SSA_XAUUSD!$AA$2:$AA$2401,ALGLIB_SSA_XAUUSD!$S$2:$S$2401,"",0)</f>
        <v/>
      </c>
      <c r="N2330">
        <f>_xlfn.XLOOKUP($A2330,ALGLIB_SSA_XAUUSD!$AA$2:$AA$2401,ALGLIB_SSA_XAUUSD!$T$2:$T$2401,"",0)</f>
        <v/>
      </c>
      <c r="O2330">
        <f>_xlfn.XLOOKUP($A2330,ALGLIB_SSA_XAUUSD!$AA$2:$AA$2401,ALGLIB_SSA_XAUUSD!$U$2:$U$2401,"",0)</f>
        <v/>
      </c>
      <c r="P2330">
        <f>_xlfn.XLOOKUP($A2330,ALGLIB_SSA_XAUUSD!$AA$2:$AA$2401,ALGLIB_SSA_XAUUSD!$V$2:$V$2401,"",0)</f>
        <v/>
      </c>
      <c r="S2330">
        <f>A2330</f>
        <v/>
      </c>
      <c r="T2330">
        <f>J2330</f>
        <v/>
      </c>
      <c r="U2330">
        <f>K2330</f>
        <v/>
      </c>
      <c r="V2330" s="14">
        <f>IF($A2330="","",MOD(ROW()-2,12)+1)</f>
        <v/>
      </c>
      <c r="W2330">
        <f>L2330</f>
        <v/>
      </c>
      <c r="X2330" s="14">
        <f>IF(F2330="","",F2330)</f>
        <v/>
      </c>
      <c r="Y2330" s="14">
        <f>IF(G2330="","",G2330)</f>
        <v/>
      </c>
      <c r="Z2330">
        <f>M2330</f>
        <v/>
      </c>
      <c r="AA2330">
        <f>N2330</f>
        <v/>
      </c>
      <c r="AB2330" s="14">
        <f>IF(H2330="","",H2330)</f>
        <v/>
      </c>
      <c r="AC2330">
        <f>O2330</f>
        <v/>
      </c>
      <c r="AD2330" s="14">
        <f>IF(I2330="","",I2330)</f>
        <v/>
      </c>
      <c r="AE2330">
        <f>P2330</f>
        <v/>
      </c>
      <c r="AH2330">
        <f>IF(S2330&lt;&gt;"",S2330,AH2329+900)</f>
        <v/>
      </c>
      <c r="AI2330">
        <f>IF(T2330&lt;&gt;"",T2330,AI2329)</f>
        <v/>
      </c>
      <c r="AJ2330">
        <f>IF(U2330&lt;&gt;"",U2330,AJ2329)</f>
        <v/>
      </c>
      <c r="AK2330">
        <f>IF(W2330&lt;&gt;"",W2330,"")</f>
        <v/>
      </c>
      <c r="AL2330" s="14">
        <f>IF(X2330&lt;&gt;"",X2330,"")</f>
        <v/>
      </c>
      <c r="AM2330" s="14">
        <f>IF(Y2330&lt;&gt;"",Y2330,"")</f>
        <v/>
      </c>
      <c r="AN2330" s="14">
        <f>IF(OR(AL2330="",AM2330=""),"",AL2330-AM2330)</f>
        <v/>
      </c>
      <c r="AO2330">
        <f>IF(AN2330="","",IF(AN2330&gt;0,"Bullish","Bearish"))</f>
        <v/>
      </c>
      <c r="AP2330">
        <f>IF(AO2330="",AP2329,AO2330)</f>
        <v/>
      </c>
      <c r="AQ2330" s="14">
        <f>IF(AB2330&lt;&gt;"",AB2330,"")</f>
        <v/>
      </c>
      <c r="AR2330" s="14">
        <f>IF(AD2330&lt;&gt;"",AD2330,"")</f>
        <v/>
      </c>
      <c r="AS2330">
        <f>IF(AS2329+1=13,1,AS2329+1)</f>
        <v/>
      </c>
      <c r="AT2330">
        <f>IFERROR(IF(SLOPE($AQ$2318:$AQ$2329,$AS$2318:$AS$2329)&gt;0,MIN(3,ABS(SLOPE($AQ$2318:$AQ$2329,$AS$2318:$AS$2329))),IF(SLOPE($AQ$2318:$AQ$2329,$AS$2318:$AS$2329)&lt;-0.5,-0.5,0)),0)</f>
        <v/>
      </c>
      <c r="AU2330">
        <f>IFERROR(IF(SLOPE($AR$2318:$AR$2329,$AS$2318:$AS$2329)&lt;0,MAX(-3,-ABS(SLOPE($AR$2318:$AR$2329,$AS$2318:$AS$2329))),IF(SLOPE($AR$2318:$AR$2329,$AS$2318:$AS$2329)&gt;0.5,0.5,0)),0)</f>
        <v/>
      </c>
      <c r="AV2330">
        <f>($AQ$2330+(AT2330*(AS2330-1)))</f>
        <v/>
      </c>
      <c r="AW2330">
        <f>($AR$2330+(AU2330*(AS2330-1)))</f>
        <v/>
      </c>
      <c r="AX2330">
        <f>IF(AT2330&gt;0,AV2330+AT2330,AV2330)</f>
        <v/>
      </c>
      <c r="AY2330">
        <f>IF(AU2330&lt;0,AW2330+AU2330,AW2330)</f>
        <v/>
      </c>
      <c r="BA2330" s="14">
        <f>IFERROR(AX2330-AQ2330,"")</f>
        <v/>
      </c>
      <c r="BB2330" s="14">
        <f>IFERROR(AY2330-AR2330,"")</f>
        <v/>
      </c>
      <c r="BD2330">
        <f>AH2330</f>
        <v/>
      </c>
      <c r="BE2330">
        <f>AI2330</f>
        <v/>
      </c>
      <c r="BF2330">
        <f>AJ2330</f>
        <v/>
      </c>
      <c r="BG2330" s="14">
        <f>L2330</f>
        <v/>
      </c>
      <c r="BH2330" s="14">
        <f>IF(X2330="","",X2330)</f>
        <v/>
      </c>
      <c r="BI2330" s="14">
        <f>IF(Y2330="","",Y2330)</f>
        <v/>
      </c>
      <c r="BJ2330">
        <f>Z2330</f>
        <v/>
      </c>
      <c r="BK2330">
        <f>AA2330</f>
        <v/>
      </c>
      <c r="BL2330">
        <f>IFERROR(AX2330,"")</f>
        <v/>
      </c>
      <c r="BM2330">
        <f>IFERROR(AY2330,"")</f>
        <v/>
      </c>
    </row>
    <row r="2331" ht="14.25" customHeight="1">
      <c r="A2331">
        <f>ALGLIB_SSA_XAUUSD!AA2331</f>
        <v/>
      </c>
      <c r="B2331">
        <f>IF($A2331="","",INDEX(ALGLIB_SSA_XAUUSD!$B$2:$B$2401,MATCH($A2331,ALGLIB_SSA_XAUUSD!$A$2:$A$2401,1)))</f>
        <v/>
      </c>
      <c r="C2331">
        <f>IF($A2331="","",INDEX(ALGLIB_SSA_XAUUSD!$C$2:$C$2401,MATCH($A2331,ALGLIB_SSA_XAUUSD!$A$2:$A$2401,1)))</f>
        <v/>
      </c>
      <c r="D2331" s="14">
        <f>IF($A2331="","",INT((ROW()-2)/12)+1)</f>
        <v/>
      </c>
      <c r="E2331" s="14">
        <f>IF(AND(E2342&lt;&gt;"",D2342=D2330+1),E2330+(E2342-E2330)*1/12,"")</f>
        <v/>
      </c>
      <c r="F2331" s="14">
        <f>IF(AND(F2342&lt;&gt;"",D2342=D2330+1),F2330+(F2342-F2330)*1/12,"")</f>
        <v/>
      </c>
      <c r="G2331" s="14">
        <f>IF(AND(G2342&lt;&gt;"",D2342=D2330+1),G2330+(G2342-G2330)*1/12,"")</f>
        <v/>
      </c>
      <c r="H2331" s="14">
        <f>IF(AND(H2342&lt;&gt;"",D2342=D2330+1),H2330+(H2342-H2330)*1/12,"")</f>
        <v/>
      </c>
      <c r="I2331" s="14">
        <f>IF(AND(L2342&lt;&gt;"",D2342=D2330+1),I2330+(I2342-I2330)*1/12,"")</f>
        <v/>
      </c>
      <c r="J2331">
        <f>_xlfn.XLOOKUP($A2331,ALGLIB_SSA_XAUUSD!$AA$2:$AA$2401,ALGLIB_SSA_XAUUSD!$P$2:$P$2401,"",0)</f>
        <v/>
      </c>
      <c r="K2331">
        <f>_xlfn.XLOOKUP($A2331,ALGLIB_SSA_XAUUSD!$AA$2:$AA$2401,ALGLIB_SSA_XAUUSD!$Q$2:$Q$2401,"",0)</f>
        <v/>
      </c>
      <c r="L2331">
        <f>_xlfn.XLOOKUP($A2331,ALGLIB_SSA_XAUUSD!$AA$2:$AA$2401,ALGLIB_SSA_XAUUSD!$R$2:$R$2401,"",0)</f>
        <v/>
      </c>
      <c r="M2331">
        <f>_xlfn.XLOOKUP($A2331,ALGLIB_SSA_XAUUSD!$AA$2:$AA$2401,ALGLIB_SSA_XAUUSD!$S$2:$S$2401,"",0)</f>
        <v/>
      </c>
      <c r="N2331">
        <f>_xlfn.XLOOKUP($A2331,ALGLIB_SSA_XAUUSD!$AA$2:$AA$2401,ALGLIB_SSA_XAUUSD!$T$2:$T$2401,"",0)</f>
        <v/>
      </c>
      <c r="O2331">
        <f>_xlfn.XLOOKUP($A2331,ALGLIB_SSA_XAUUSD!$AA$2:$AA$2401,ALGLIB_SSA_XAUUSD!$U$2:$U$2401,"",0)</f>
        <v/>
      </c>
      <c r="P2331">
        <f>_xlfn.XLOOKUP($A2331,ALGLIB_SSA_XAUUSD!$AA$2:$AA$2401,ALGLIB_SSA_XAUUSD!$V$2:$V$2401,"",0)</f>
        <v/>
      </c>
      <c r="S2331">
        <f>A2331</f>
        <v/>
      </c>
      <c r="T2331">
        <f>J2331</f>
        <v/>
      </c>
      <c r="U2331">
        <f>K2331</f>
        <v/>
      </c>
      <c r="V2331" s="14">
        <f>IF($A2331="","",MOD(ROW()-2,12)+1)</f>
        <v/>
      </c>
      <c r="W2331">
        <f>L2331</f>
        <v/>
      </c>
      <c r="X2331" s="14">
        <f>IF(F2331="","",F2331)</f>
        <v/>
      </c>
      <c r="Y2331" s="14">
        <f>IF(G2331="","",G2331)</f>
        <v/>
      </c>
      <c r="Z2331">
        <f>M2331</f>
        <v/>
      </c>
      <c r="AA2331">
        <f>N2331</f>
        <v/>
      </c>
      <c r="AB2331" s="14">
        <f>IF(H2331="","",H2331)</f>
        <v/>
      </c>
      <c r="AC2331">
        <f>O2331</f>
        <v/>
      </c>
      <c r="AD2331" s="14">
        <f>IF(I2331="","",I2331)</f>
        <v/>
      </c>
      <c r="AE2331">
        <f>P2331</f>
        <v/>
      </c>
      <c r="AH2331">
        <f>IF(S2331&lt;&gt;"",S2331,AH2330+900)</f>
        <v/>
      </c>
      <c r="AI2331">
        <f>IF(T2331&lt;&gt;"",T2331,AI2330)</f>
        <v/>
      </c>
      <c r="AJ2331">
        <f>IF(U2331&lt;&gt;"",U2331,AJ2330)</f>
        <v/>
      </c>
      <c r="AK2331">
        <f>IF(W2331&lt;&gt;"",W2331,"")</f>
        <v/>
      </c>
      <c r="AL2331" s="14">
        <f>IF(X2331&lt;&gt;"",X2331,"")</f>
        <v/>
      </c>
      <c r="AM2331" s="14">
        <f>IF(Y2331&lt;&gt;"",Y2331,"")</f>
        <v/>
      </c>
      <c r="AN2331" s="14">
        <f>IF(OR(AL2331="",AM2331=""),"",AL2331-AM2331)</f>
        <v/>
      </c>
      <c r="AO2331">
        <f>IF(AN2331="","",IF(AN2331&gt;0,"Bullish","Bearish"))</f>
        <v/>
      </c>
      <c r="AP2331">
        <f>IF(AO2331="",AP2330,AO2331)</f>
        <v/>
      </c>
      <c r="AQ2331" s="14">
        <f>IF(AB2331&lt;&gt;"",AB2331,"")</f>
        <v/>
      </c>
      <c r="AR2331" s="14">
        <f>IF(AD2331&lt;&gt;"",AD2331,"")</f>
        <v/>
      </c>
      <c r="AS2331">
        <f>IF(AS2330+1=13,1,AS2330+1)</f>
        <v/>
      </c>
      <c r="AT2331">
        <f>IFERROR(IF(SLOPE($AQ$2318:$AQ$2329,$AS$2318:$AS$2329)&gt;0,MIN(3,ABS(SLOPE($AQ$2318:$AQ$2329,$AS$2318:$AS$2329))),IF(SLOPE($AQ$2318:$AQ$2329,$AS$2318:$AS$2329)&lt;-0.5,-0.5,0)),0)</f>
        <v/>
      </c>
      <c r="AU2331">
        <f>IFERROR(IF(SLOPE($AR$2318:$AR$2329,$AS$2318:$AS$2329)&lt;0,MAX(-3,-ABS(SLOPE($AR$2318:$AR$2329,$AS$2318:$AS$2329))),IF(SLOPE($AR$2318:$AR$2329,$AS$2318:$AS$2329)&gt;0.5,0.5,0)),0)</f>
        <v/>
      </c>
      <c r="AV2331">
        <f>($AQ$2330+(AT2331*(AS2331-1)))</f>
        <v/>
      </c>
      <c r="AW2331">
        <f>($AR$2330+(AU2331*(AS2331-1)))</f>
        <v/>
      </c>
      <c r="AX2331">
        <f>IF(AT2331&gt;0,AV2331+AT2331,AV2331)</f>
        <v/>
      </c>
      <c r="AY2331">
        <f>IF(AU2331&lt;0,AW2331+AU2331,AW2331)</f>
        <v/>
      </c>
      <c r="BA2331" s="14">
        <f>IFERROR(AX2331-AQ2331,"")</f>
        <v/>
      </c>
      <c r="BB2331" s="14">
        <f>IFERROR(AY2331-AR2331,"")</f>
        <v/>
      </c>
      <c r="BD2331">
        <f>AH2331</f>
        <v/>
      </c>
      <c r="BE2331">
        <f>AI2331</f>
        <v/>
      </c>
      <c r="BF2331">
        <f>AJ2331</f>
        <v/>
      </c>
      <c r="BG2331" s="14">
        <f>L2331</f>
        <v/>
      </c>
      <c r="BH2331" s="14">
        <f>IF(X2331="","",X2331)</f>
        <v/>
      </c>
      <c r="BI2331" s="14">
        <f>IF(Y2331="","",Y2331)</f>
        <v/>
      </c>
      <c r="BJ2331">
        <f>Z2331</f>
        <v/>
      </c>
      <c r="BK2331">
        <f>AA2331</f>
        <v/>
      </c>
      <c r="BL2331">
        <f>IFERROR(AX2331,"")</f>
        <v/>
      </c>
      <c r="BM2331">
        <f>IFERROR(AY2331,"")</f>
        <v/>
      </c>
    </row>
    <row r="2332" ht="14.25" customHeight="1">
      <c r="A2332">
        <f>ALGLIB_SSA_XAUUSD!AA2332</f>
        <v/>
      </c>
      <c r="B2332">
        <f>IF($A2332="","",INDEX(ALGLIB_SSA_XAUUSD!$B$2:$B$2401,MATCH($A2332,ALGLIB_SSA_XAUUSD!$A$2:$A$2401,1)))</f>
        <v/>
      </c>
      <c r="C2332">
        <f>IF($A2332="","",INDEX(ALGLIB_SSA_XAUUSD!$C$2:$C$2401,MATCH($A2332,ALGLIB_SSA_XAUUSD!$A$2:$A$2401,1)))</f>
        <v/>
      </c>
      <c r="D2332" s="14">
        <f>IF($A2332="","",INT((ROW()-2)/12)+1)</f>
        <v/>
      </c>
      <c r="E2332" s="14">
        <f>IF(AND(E2342&lt;&gt;"",D2342=D2330+1),E2330+(E2342-E2330)*2/12,"")</f>
        <v/>
      </c>
      <c r="F2332" s="14">
        <f>IF(AND(F2342&lt;&gt;"",D2342=D2330+1),F2330+(F2342-F2330)*2/12,"")</f>
        <v/>
      </c>
      <c r="G2332" s="14">
        <f>IF(AND(G2342&lt;&gt;"",D2342=D2330+1),G2330+(G2342-G2330)*2/12,"")</f>
        <v/>
      </c>
      <c r="H2332" s="14">
        <f>IF(AND(H2342&lt;&gt;"",D2342=D2330+1),H2330+(H2342-H2330)*2/12,"")</f>
        <v/>
      </c>
      <c r="I2332" s="14">
        <f>IF(AND(L2342&lt;&gt;"",D2342=D2330+1),I2330+(I2342-I2330)*2/12,"")</f>
        <v/>
      </c>
      <c r="J2332">
        <f>_xlfn.XLOOKUP($A2332,ALGLIB_SSA_XAUUSD!$AA$2:$AA$2401,ALGLIB_SSA_XAUUSD!$P$2:$P$2401,"",0)</f>
        <v/>
      </c>
      <c r="K2332">
        <f>_xlfn.XLOOKUP($A2332,ALGLIB_SSA_XAUUSD!$AA$2:$AA$2401,ALGLIB_SSA_XAUUSD!$Q$2:$Q$2401,"",0)</f>
        <v/>
      </c>
      <c r="L2332">
        <f>_xlfn.XLOOKUP($A2332,ALGLIB_SSA_XAUUSD!$AA$2:$AA$2401,ALGLIB_SSA_XAUUSD!$R$2:$R$2401,"",0)</f>
        <v/>
      </c>
      <c r="M2332">
        <f>_xlfn.XLOOKUP($A2332,ALGLIB_SSA_XAUUSD!$AA$2:$AA$2401,ALGLIB_SSA_XAUUSD!$S$2:$S$2401,"",0)</f>
        <v/>
      </c>
      <c r="N2332">
        <f>_xlfn.XLOOKUP($A2332,ALGLIB_SSA_XAUUSD!$AA$2:$AA$2401,ALGLIB_SSA_XAUUSD!$T$2:$T$2401,"",0)</f>
        <v/>
      </c>
      <c r="O2332">
        <f>_xlfn.XLOOKUP($A2332,ALGLIB_SSA_XAUUSD!$AA$2:$AA$2401,ALGLIB_SSA_XAUUSD!$U$2:$U$2401,"",0)</f>
        <v/>
      </c>
      <c r="P2332">
        <f>_xlfn.XLOOKUP($A2332,ALGLIB_SSA_XAUUSD!$AA$2:$AA$2401,ALGLIB_SSA_XAUUSD!$V$2:$V$2401,"",0)</f>
        <v/>
      </c>
      <c r="S2332">
        <f>A2332</f>
        <v/>
      </c>
      <c r="T2332">
        <f>J2332</f>
        <v/>
      </c>
      <c r="U2332">
        <f>K2332</f>
        <v/>
      </c>
      <c r="V2332" s="14">
        <f>IF($A2332="","",MOD(ROW()-2,12)+1)</f>
        <v/>
      </c>
      <c r="W2332">
        <f>L2332</f>
        <v/>
      </c>
      <c r="X2332" s="14">
        <f>IF(F2332="","",F2332)</f>
        <v/>
      </c>
      <c r="Y2332" s="14">
        <f>IF(G2332="","",G2332)</f>
        <v/>
      </c>
      <c r="Z2332">
        <f>M2332</f>
        <v/>
      </c>
      <c r="AA2332">
        <f>N2332</f>
        <v/>
      </c>
      <c r="AB2332" s="14">
        <f>IF(H2332="","",H2332)</f>
        <v/>
      </c>
      <c r="AC2332">
        <f>O2332</f>
        <v/>
      </c>
      <c r="AD2332" s="14">
        <f>IF(I2332="","",I2332)</f>
        <v/>
      </c>
      <c r="AE2332">
        <f>P2332</f>
        <v/>
      </c>
      <c r="AH2332">
        <f>IF(S2332&lt;&gt;"",S2332,AH2331+900)</f>
        <v/>
      </c>
      <c r="AI2332">
        <f>IF(T2332&lt;&gt;"",T2332,AI2331)</f>
        <v/>
      </c>
      <c r="AJ2332">
        <f>IF(U2332&lt;&gt;"",U2332,AJ2331)</f>
        <v/>
      </c>
      <c r="AK2332">
        <f>IF(W2332&lt;&gt;"",W2332,"")</f>
        <v/>
      </c>
      <c r="AL2332" s="14">
        <f>IF(X2332&lt;&gt;"",X2332,"")</f>
        <v/>
      </c>
      <c r="AM2332" s="14">
        <f>IF(Y2332&lt;&gt;"",Y2332,"")</f>
        <v/>
      </c>
      <c r="AN2332" s="14">
        <f>IF(OR(AL2332="",AM2332=""),"",AL2332-AM2332)</f>
        <v/>
      </c>
      <c r="AO2332">
        <f>IF(AN2332="","",IF(AN2332&gt;0,"Bullish","Bearish"))</f>
        <v/>
      </c>
      <c r="AP2332">
        <f>IF(AO2332="",AP2331,AO2332)</f>
        <v/>
      </c>
      <c r="AQ2332" s="14">
        <f>IF(AB2332&lt;&gt;"",AB2332,"")</f>
        <v/>
      </c>
      <c r="AR2332" s="14">
        <f>IF(AD2332&lt;&gt;"",AD2332,"")</f>
        <v/>
      </c>
      <c r="AS2332">
        <f>IF(AS2331+1=13,1,AS2331+1)</f>
        <v/>
      </c>
      <c r="AT2332">
        <f>IFERROR(IF(SLOPE($AQ$2318:$AQ$2329,$AS$2318:$AS$2329)&gt;0,MIN(3,ABS(SLOPE($AQ$2318:$AQ$2329,$AS$2318:$AS$2329))),IF(SLOPE($AQ$2318:$AQ$2329,$AS$2318:$AS$2329)&lt;-0.5,-0.5,0)),0)</f>
        <v/>
      </c>
      <c r="AU2332">
        <f>IFERROR(IF(SLOPE($AR$2318:$AR$2329,$AS$2318:$AS$2329)&lt;0,MAX(-3,-ABS(SLOPE($AR$2318:$AR$2329,$AS$2318:$AS$2329))),IF(SLOPE($AR$2318:$AR$2329,$AS$2318:$AS$2329)&gt;0.5,0.5,0)),0)</f>
        <v/>
      </c>
      <c r="AV2332">
        <f>($AQ$2330+(AT2332*(AS2332-1)))</f>
        <v/>
      </c>
      <c r="AW2332">
        <f>($AR$2330+(AU2332*(AS2332-1)))</f>
        <v/>
      </c>
      <c r="AX2332">
        <f>IF(AT2332&gt;0,AV2332+AT2332,AV2332)</f>
        <v/>
      </c>
      <c r="AY2332">
        <f>IF(AU2332&lt;0,AW2332+AU2332,AW2332)</f>
        <v/>
      </c>
      <c r="BA2332" s="14">
        <f>IFERROR(AX2332-AQ2332,"")</f>
        <v/>
      </c>
      <c r="BB2332" s="14">
        <f>IFERROR(AY2332-AR2332,"")</f>
        <v/>
      </c>
      <c r="BD2332">
        <f>AH2332</f>
        <v/>
      </c>
      <c r="BE2332">
        <f>AI2332</f>
        <v/>
      </c>
      <c r="BF2332">
        <f>AJ2332</f>
        <v/>
      </c>
      <c r="BG2332" s="14">
        <f>L2332</f>
        <v/>
      </c>
      <c r="BH2332" s="14">
        <f>IF(X2332="","",X2332)</f>
        <v/>
      </c>
      <c r="BI2332" s="14">
        <f>IF(Y2332="","",Y2332)</f>
        <v/>
      </c>
      <c r="BJ2332">
        <f>Z2332</f>
        <v/>
      </c>
      <c r="BK2332">
        <f>AA2332</f>
        <v/>
      </c>
      <c r="BL2332">
        <f>IFERROR(AX2332,"")</f>
        <v/>
      </c>
      <c r="BM2332">
        <f>IFERROR(AY2332,"")</f>
        <v/>
      </c>
    </row>
    <row r="2333" ht="14.25" customHeight="1">
      <c r="A2333">
        <f>ALGLIB_SSA_XAUUSD!AA2333</f>
        <v/>
      </c>
      <c r="B2333">
        <f>IF($A2333="","",INDEX(ALGLIB_SSA_XAUUSD!$B$2:$B$2401,MATCH($A2333,ALGLIB_SSA_XAUUSD!$A$2:$A$2401,1)))</f>
        <v/>
      </c>
      <c r="C2333">
        <f>IF($A2333="","",INDEX(ALGLIB_SSA_XAUUSD!$C$2:$C$2401,MATCH($A2333,ALGLIB_SSA_XAUUSD!$A$2:$A$2401,1)))</f>
        <v/>
      </c>
      <c r="D2333" s="14">
        <f>IF($A2333="","",INT((ROW()-2)/12)+1)</f>
        <v/>
      </c>
      <c r="E2333" s="14">
        <f>IF(AND(E2342&lt;&gt;"",D2342=D2330+1),E2330+(E2342-E2330)*3/12,"")</f>
        <v/>
      </c>
      <c r="F2333" s="14">
        <f>IF(AND(F2342&lt;&gt;"",D2342=D2330+1),F2330+(F2342-F2330)*3/12,"")</f>
        <v/>
      </c>
      <c r="G2333" s="14">
        <f>IF(AND(G2342&lt;&gt;"",D2342=D2330+1),G2330+(G2342-G2330)*3/12,"")</f>
        <v/>
      </c>
      <c r="H2333" s="14">
        <f>IF(AND(H2342&lt;&gt;"",D2342=D2330+1),H2330+(H2342-H2330)*3/12,"")</f>
        <v/>
      </c>
      <c r="I2333" s="14">
        <f>IF(AND(L2342&lt;&gt;"",D2342=D2330+1),I2330+(I2342-I2330)*3/12,"")</f>
        <v/>
      </c>
      <c r="J2333">
        <f>_xlfn.XLOOKUP($A2333,ALGLIB_SSA_XAUUSD!$AA$2:$AA$2401,ALGLIB_SSA_XAUUSD!$P$2:$P$2401,"",0)</f>
        <v/>
      </c>
      <c r="K2333">
        <f>_xlfn.XLOOKUP($A2333,ALGLIB_SSA_XAUUSD!$AA$2:$AA$2401,ALGLIB_SSA_XAUUSD!$Q$2:$Q$2401,"",0)</f>
        <v/>
      </c>
      <c r="L2333">
        <f>_xlfn.XLOOKUP($A2333,ALGLIB_SSA_XAUUSD!$AA$2:$AA$2401,ALGLIB_SSA_XAUUSD!$R$2:$R$2401,"",0)</f>
        <v/>
      </c>
      <c r="M2333">
        <f>_xlfn.XLOOKUP($A2333,ALGLIB_SSA_XAUUSD!$AA$2:$AA$2401,ALGLIB_SSA_XAUUSD!$S$2:$S$2401,"",0)</f>
        <v/>
      </c>
      <c r="N2333">
        <f>_xlfn.XLOOKUP($A2333,ALGLIB_SSA_XAUUSD!$AA$2:$AA$2401,ALGLIB_SSA_XAUUSD!$T$2:$T$2401,"",0)</f>
        <v/>
      </c>
      <c r="O2333">
        <f>_xlfn.XLOOKUP($A2333,ALGLIB_SSA_XAUUSD!$AA$2:$AA$2401,ALGLIB_SSA_XAUUSD!$U$2:$U$2401,"",0)</f>
        <v/>
      </c>
      <c r="P2333">
        <f>_xlfn.XLOOKUP($A2333,ALGLIB_SSA_XAUUSD!$AA$2:$AA$2401,ALGLIB_SSA_XAUUSD!$V$2:$V$2401,"",0)</f>
        <v/>
      </c>
      <c r="S2333">
        <f>A2333</f>
        <v/>
      </c>
      <c r="T2333">
        <f>J2333</f>
        <v/>
      </c>
      <c r="U2333">
        <f>K2333</f>
        <v/>
      </c>
      <c r="V2333" s="14">
        <f>IF($A2333="","",MOD(ROW()-2,12)+1)</f>
        <v/>
      </c>
      <c r="W2333">
        <f>L2333</f>
        <v/>
      </c>
      <c r="X2333" s="14">
        <f>IF(F2333="","",F2333)</f>
        <v/>
      </c>
      <c r="Y2333" s="14">
        <f>IF(G2333="","",G2333)</f>
        <v/>
      </c>
      <c r="Z2333">
        <f>M2333</f>
        <v/>
      </c>
      <c r="AA2333">
        <f>N2333</f>
        <v/>
      </c>
      <c r="AB2333" s="14">
        <f>IF(H2333="","",H2333)</f>
        <v/>
      </c>
      <c r="AC2333">
        <f>O2333</f>
        <v/>
      </c>
      <c r="AD2333" s="14">
        <f>IF(I2333="","",I2333)</f>
        <v/>
      </c>
      <c r="AE2333">
        <f>P2333</f>
        <v/>
      </c>
      <c r="AH2333">
        <f>IF(S2333&lt;&gt;"",S2333,AH2332+900)</f>
        <v/>
      </c>
      <c r="AI2333">
        <f>IF(T2333&lt;&gt;"",T2333,AI2332)</f>
        <v/>
      </c>
      <c r="AJ2333">
        <f>IF(U2333&lt;&gt;"",U2333,AJ2332)</f>
        <v/>
      </c>
      <c r="AK2333">
        <f>IF(W2333&lt;&gt;"",W2333,"")</f>
        <v/>
      </c>
      <c r="AL2333" s="14">
        <f>IF(X2333&lt;&gt;"",X2333,"")</f>
        <v/>
      </c>
      <c r="AM2333" s="14">
        <f>IF(Y2333&lt;&gt;"",Y2333,"")</f>
        <v/>
      </c>
      <c r="AN2333" s="14">
        <f>IF(OR(AL2333="",AM2333=""),"",AL2333-AM2333)</f>
        <v/>
      </c>
      <c r="AO2333">
        <f>IF(AN2333="","",IF(AN2333&gt;0,"Bullish","Bearish"))</f>
        <v/>
      </c>
      <c r="AP2333">
        <f>IF(AO2333="",AP2332,AO2333)</f>
        <v/>
      </c>
      <c r="AQ2333" s="14">
        <f>IF(AB2333&lt;&gt;"",AB2333,"")</f>
        <v/>
      </c>
      <c r="AR2333" s="14">
        <f>IF(AD2333&lt;&gt;"",AD2333,"")</f>
        <v/>
      </c>
      <c r="AS2333">
        <f>IF(AS2332+1=13,1,AS2332+1)</f>
        <v/>
      </c>
      <c r="AT2333">
        <f>IFERROR(IF(SLOPE($AQ$2318:$AQ$2329,$AS$2318:$AS$2329)&gt;0,MIN(3,ABS(SLOPE($AQ$2318:$AQ$2329,$AS$2318:$AS$2329))),IF(SLOPE($AQ$2318:$AQ$2329,$AS$2318:$AS$2329)&lt;-0.5,-0.5,0)),0)</f>
        <v/>
      </c>
      <c r="AU2333">
        <f>IFERROR(IF(SLOPE($AR$2318:$AR$2329,$AS$2318:$AS$2329)&lt;0,MAX(-3,-ABS(SLOPE($AR$2318:$AR$2329,$AS$2318:$AS$2329))),IF(SLOPE($AR$2318:$AR$2329,$AS$2318:$AS$2329)&gt;0.5,0.5,0)),0)</f>
        <v/>
      </c>
      <c r="AV2333">
        <f>($AQ$2330+(AT2333*(AS2333-1)))</f>
        <v/>
      </c>
      <c r="AW2333">
        <f>($AR$2330+(AU2333*(AS2333-1)))</f>
        <v/>
      </c>
      <c r="AX2333">
        <f>IF(AT2333&gt;0,AV2333+AT2333,AV2333)</f>
        <v/>
      </c>
      <c r="AY2333">
        <f>IF(AU2333&lt;0,AW2333+AU2333,AW2333)</f>
        <v/>
      </c>
      <c r="BA2333" s="14">
        <f>IFERROR(AX2333-AQ2333,"")</f>
        <v/>
      </c>
      <c r="BB2333" s="14">
        <f>IFERROR(AY2333-AR2333,"")</f>
        <v/>
      </c>
      <c r="BD2333">
        <f>AH2333</f>
        <v/>
      </c>
      <c r="BE2333">
        <f>AI2333</f>
        <v/>
      </c>
      <c r="BF2333">
        <f>AJ2333</f>
        <v/>
      </c>
      <c r="BG2333" s="14">
        <f>L2333</f>
        <v/>
      </c>
      <c r="BH2333" s="14">
        <f>IF(X2333="","",X2333)</f>
        <v/>
      </c>
      <c r="BI2333" s="14">
        <f>IF(Y2333="","",Y2333)</f>
        <v/>
      </c>
      <c r="BJ2333">
        <f>Z2333</f>
        <v/>
      </c>
      <c r="BK2333">
        <f>AA2333</f>
        <v/>
      </c>
      <c r="BL2333">
        <f>IFERROR(AX2333,"")</f>
        <v/>
      </c>
      <c r="BM2333">
        <f>IFERROR(AY2333,"")</f>
        <v/>
      </c>
    </row>
    <row r="2334" ht="14.25" customHeight="1">
      <c r="A2334">
        <f>ALGLIB_SSA_XAUUSD!AA2334</f>
        <v/>
      </c>
      <c r="B2334">
        <f>IF($A2334="","",INDEX(ALGLIB_SSA_XAUUSD!$B$2:$B$2401,MATCH($A2334,ALGLIB_SSA_XAUUSD!$A$2:$A$2401,1)))</f>
        <v/>
      </c>
      <c r="C2334">
        <f>IF($A2334="","",INDEX(ALGLIB_SSA_XAUUSD!$C$2:$C$2401,MATCH($A2334,ALGLIB_SSA_XAUUSD!$A$2:$A$2401,1)))</f>
        <v/>
      </c>
      <c r="D2334" s="14">
        <f>IF($A2334="","",INT((ROW()-2)/12)+1)</f>
        <v/>
      </c>
      <c r="E2334" s="14">
        <f>IF(AND(E2342&lt;&gt;"",D2342=D2330+1),E2330+(E2342-E2330)*4/12,"")</f>
        <v/>
      </c>
      <c r="F2334" s="14">
        <f>IF(AND(F2342&lt;&gt;"",D2342=D2330+1),F2330+(F2342-F2330)*4/12,"")</f>
        <v/>
      </c>
      <c r="G2334" s="14">
        <f>IF(AND(G2342&lt;&gt;"",D2342=D2330+1),G2330+(G2342-G2330)*4/12,"")</f>
        <v/>
      </c>
      <c r="H2334" s="14">
        <f>IF(AND(H2342&lt;&gt;"",D2342=D2330+1),H2330+(H2342-H2330)*4/12,"")</f>
        <v/>
      </c>
      <c r="I2334" s="14">
        <f>IF(AND(L2342&lt;&gt;"",D2342=D2330+1),I2330+(I2342-I2330)*4/12,"")</f>
        <v/>
      </c>
      <c r="J2334">
        <f>_xlfn.XLOOKUP($A2334,ALGLIB_SSA_XAUUSD!$AA$2:$AA$2401,ALGLIB_SSA_XAUUSD!$P$2:$P$2401,"",0)</f>
        <v/>
      </c>
      <c r="K2334">
        <f>_xlfn.XLOOKUP($A2334,ALGLIB_SSA_XAUUSD!$AA$2:$AA$2401,ALGLIB_SSA_XAUUSD!$Q$2:$Q$2401,"",0)</f>
        <v/>
      </c>
      <c r="L2334">
        <f>_xlfn.XLOOKUP($A2334,ALGLIB_SSA_XAUUSD!$AA$2:$AA$2401,ALGLIB_SSA_XAUUSD!$R$2:$R$2401,"",0)</f>
        <v/>
      </c>
      <c r="M2334">
        <f>_xlfn.XLOOKUP($A2334,ALGLIB_SSA_XAUUSD!$AA$2:$AA$2401,ALGLIB_SSA_XAUUSD!$S$2:$S$2401,"",0)</f>
        <v/>
      </c>
      <c r="N2334">
        <f>_xlfn.XLOOKUP($A2334,ALGLIB_SSA_XAUUSD!$AA$2:$AA$2401,ALGLIB_SSA_XAUUSD!$T$2:$T$2401,"",0)</f>
        <v/>
      </c>
      <c r="O2334">
        <f>_xlfn.XLOOKUP($A2334,ALGLIB_SSA_XAUUSD!$AA$2:$AA$2401,ALGLIB_SSA_XAUUSD!$U$2:$U$2401,"",0)</f>
        <v/>
      </c>
      <c r="P2334">
        <f>_xlfn.XLOOKUP($A2334,ALGLIB_SSA_XAUUSD!$AA$2:$AA$2401,ALGLIB_SSA_XAUUSD!$V$2:$V$2401,"",0)</f>
        <v/>
      </c>
      <c r="S2334">
        <f>A2334</f>
        <v/>
      </c>
      <c r="T2334">
        <f>J2334</f>
        <v/>
      </c>
      <c r="U2334">
        <f>K2334</f>
        <v/>
      </c>
      <c r="V2334" s="14">
        <f>IF($A2334="","",MOD(ROW()-2,12)+1)</f>
        <v/>
      </c>
      <c r="W2334">
        <f>L2334</f>
        <v/>
      </c>
      <c r="X2334" s="14">
        <f>IF(F2334="","",F2334)</f>
        <v/>
      </c>
      <c r="Y2334" s="14">
        <f>IF(G2334="","",G2334)</f>
        <v/>
      </c>
      <c r="Z2334">
        <f>M2334</f>
        <v/>
      </c>
      <c r="AA2334">
        <f>N2334</f>
        <v/>
      </c>
      <c r="AB2334" s="14">
        <f>IF(H2334="","",H2334)</f>
        <v/>
      </c>
      <c r="AC2334">
        <f>O2334</f>
        <v/>
      </c>
      <c r="AD2334" s="14">
        <f>IF(I2334="","",I2334)</f>
        <v/>
      </c>
      <c r="AE2334">
        <f>P2334</f>
        <v/>
      </c>
      <c r="AH2334">
        <f>IF(S2334&lt;&gt;"",S2334,AH2333+900)</f>
        <v/>
      </c>
      <c r="AI2334">
        <f>IF(T2334&lt;&gt;"",T2334,AI2333)</f>
        <v/>
      </c>
      <c r="AJ2334">
        <f>IF(U2334&lt;&gt;"",U2334,AJ2333)</f>
        <v/>
      </c>
      <c r="AK2334">
        <f>IF(W2334&lt;&gt;"",W2334,"")</f>
        <v/>
      </c>
      <c r="AL2334" s="14">
        <f>IF(X2334&lt;&gt;"",X2334,"")</f>
        <v/>
      </c>
      <c r="AM2334" s="14">
        <f>IF(Y2334&lt;&gt;"",Y2334,"")</f>
        <v/>
      </c>
      <c r="AN2334" s="14">
        <f>IF(OR(AL2334="",AM2334=""),"",AL2334-AM2334)</f>
        <v/>
      </c>
      <c r="AO2334">
        <f>IF(AN2334="","",IF(AN2334&gt;0,"Bullish","Bearish"))</f>
        <v/>
      </c>
      <c r="AP2334">
        <f>IF(AO2334="",AP2333,AO2334)</f>
        <v/>
      </c>
      <c r="AQ2334" s="14">
        <f>IF(AB2334&lt;&gt;"",AB2334,"")</f>
        <v/>
      </c>
      <c r="AR2334" s="14">
        <f>IF(AD2334&lt;&gt;"",AD2334,"")</f>
        <v/>
      </c>
      <c r="AS2334">
        <f>IF(AS2333+1=13,1,AS2333+1)</f>
        <v/>
      </c>
      <c r="AT2334">
        <f>IFERROR(IF(SLOPE($AQ$2318:$AQ$2329,$AS$2318:$AS$2329)&gt;0,MIN(3,ABS(SLOPE($AQ$2318:$AQ$2329,$AS$2318:$AS$2329))),IF(SLOPE($AQ$2318:$AQ$2329,$AS$2318:$AS$2329)&lt;-0.5,-0.5,0)),0)</f>
        <v/>
      </c>
      <c r="AU2334">
        <f>IFERROR(IF(SLOPE($AR$2318:$AR$2329,$AS$2318:$AS$2329)&lt;0,MAX(-3,-ABS(SLOPE($AR$2318:$AR$2329,$AS$2318:$AS$2329))),IF(SLOPE($AR$2318:$AR$2329,$AS$2318:$AS$2329)&gt;0.5,0.5,0)),0)</f>
        <v/>
      </c>
      <c r="AV2334">
        <f>($AQ$2330+(AT2334*(AS2334-1)))</f>
        <v/>
      </c>
      <c r="AW2334">
        <f>($AR$2330+(AU2334*(AS2334-1)))</f>
        <v/>
      </c>
      <c r="AX2334">
        <f>IF(AT2334&gt;0,AV2334+AT2334,AV2334)</f>
        <v/>
      </c>
      <c r="AY2334">
        <f>IF(AU2334&lt;0,AW2334+AU2334,AW2334)</f>
        <v/>
      </c>
      <c r="BA2334" s="14">
        <f>IFERROR(AX2334-AQ2334,"")</f>
        <v/>
      </c>
      <c r="BB2334" s="14">
        <f>IFERROR(AY2334-AR2334,"")</f>
        <v/>
      </c>
      <c r="BD2334">
        <f>AH2334</f>
        <v/>
      </c>
      <c r="BE2334">
        <f>AI2334</f>
        <v/>
      </c>
      <c r="BF2334">
        <f>AJ2334</f>
        <v/>
      </c>
      <c r="BG2334" s="14">
        <f>L2334</f>
        <v/>
      </c>
      <c r="BH2334" s="14">
        <f>IF(X2334="","",X2334)</f>
        <v/>
      </c>
      <c r="BI2334" s="14">
        <f>IF(Y2334="","",Y2334)</f>
        <v/>
      </c>
      <c r="BJ2334">
        <f>Z2334</f>
        <v/>
      </c>
      <c r="BK2334">
        <f>AA2334</f>
        <v/>
      </c>
      <c r="BL2334">
        <f>IFERROR(AX2334,"")</f>
        <v/>
      </c>
      <c r="BM2334">
        <f>IFERROR(AY2334,"")</f>
        <v/>
      </c>
    </row>
    <row r="2335" ht="14.25" customHeight="1">
      <c r="A2335">
        <f>ALGLIB_SSA_XAUUSD!AA2335</f>
        <v/>
      </c>
      <c r="B2335">
        <f>IF($A2335="","",INDEX(ALGLIB_SSA_XAUUSD!$B$2:$B$2401,MATCH($A2335,ALGLIB_SSA_XAUUSD!$A$2:$A$2401,1)))</f>
        <v/>
      </c>
      <c r="C2335">
        <f>IF($A2335="","",INDEX(ALGLIB_SSA_XAUUSD!$C$2:$C$2401,MATCH($A2335,ALGLIB_SSA_XAUUSD!$A$2:$A$2401,1)))</f>
        <v/>
      </c>
      <c r="D2335" s="14">
        <f>IF($A2335="","",INT((ROW()-2)/12)+1)</f>
        <v/>
      </c>
      <c r="E2335" s="14">
        <f>IF(AND(E2342&lt;&gt;"",D2342=D2330+1),E2330+(E2342-E2330)*5/12,"")</f>
        <v/>
      </c>
      <c r="F2335" s="14">
        <f>IF(AND(F2342&lt;&gt;"",D2342=D2330+1),F2330+(F2342-F2330)*5/12,"")</f>
        <v/>
      </c>
      <c r="G2335" s="14">
        <f>IF(AND(G2342&lt;&gt;"",D2342=D2330+1),G2330+(G2342-G2330)*5/12,"")</f>
        <v/>
      </c>
      <c r="H2335" s="14">
        <f>IF(AND(H2342&lt;&gt;"",D2342=D2330+1),H2330+(H2342-H2330)*5/12,"")</f>
        <v/>
      </c>
      <c r="I2335" s="14">
        <f>IF(AND(L2342&lt;&gt;"",D2342=D2330+1),I2330+(I2342-I2330)*5/12,"")</f>
        <v/>
      </c>
      <c r="J2335">
        <f>_xlfn.XLOOKUP($A2335,ALGLIB_SSA_XAUUSD!$AA$2:$AA$2401,ALGLIB_SSA_XAUUSD!$P$2:$P$2401,"",0)</f>
        <v/>
      </c>
      <c r="K2335">
        <f>_xlfn.XLOOKUP($A2335,ALGLIB_SSA_XAUUSD!$AA$2:$AA$2401,ALGLIB_SSA_XAUUSD!$Q$2:$Q$2401,"",0)</f>
        <v/>
      </c>
      <c r="L2335">
        <f>_xlfn.XLOOKUP($A2335,ALGLIB_SSA_XAUUSD!$AA$2:$AA$2401,ALGLIB_SSA_XAUUSD!$R$2:$R$2401,"",0)</f>
        <v/>
      </c>
      <c r="M2335">
        <f>_xlfn.XLOOKUP($A2335,ALGLIB_SSA_XAUUSD!$AA$2:$AA$2401,ALGLIB_SSA_XAUUSD!$S$2:$S$2401,"",0)</f>
        <v/>
      </c>
      <c r="N2335">
        <f>_xlfn.XLOOKUP($A2335,ALGLIB_SSA_XAUUSD!$AA$2:$AA$2401,ALGLIB_SSA_XAUUSD!$T$2:$T$2401,"",0)</f>
        <v/>
      </c>
      <c r="O2335">
        <f>_xlfn.XLOOKUP($A2335,ALGLIB_SSA_XAUUSD!$AA$2:$AA$2401,ALGLIB_SSA_XAUUSD!$U$2:$U$2401,"",0)</f>
        <v/>
      </c>
      <c r="P2335">
        <f>_xlfn.XLOOKUP($A2335,ALGLIB_SSA_XAUUSD!$AA$2:$AA$2401,ALGLIB_SSA_XAUUSD!$V$2:$V$2401,"",0)</f>
        <v/>
      </c>
      <c r="S2335">
        <f>A2335</f>
        <v/>
      </c>
      <c r="T2335">
        <f>J2335</f>
        <v/>
      </c>
      <c r="U2335">
        <f>K2335</f>
        <v/>
      </c>
      <c r="V2335" s="14">
        <f>IF($A2335="","",MOD(ROW()-2,12)+1)</f>
        <v/>
      </c>
      <c r="W2335">
        <f>L2335</f>
        <v/>
      </c>
      <c r="X2335" s="14">
        <f>IF(F2335="","",F2335)</f>
        <v/>
      </c>
      <c r="Y2335" s="14">
        <f>IF(G2335="","",G2335)</f>
        <v/>
      </c>
      <c r="Z2335">
        <f>M2335</f>
        <v/>
      </c>
      <c r="AA2335">
        <f>N2335</f>
        <v/>
      </c>
      <c r="AB2335" s="14">
        <f>IF(H2335="","",H2335)</f>
        <v/>
      </c>
      <c r="AC2335">
        <f>O2335</f>
        <v/>
      </c>
      <c r="AD2335" s="14">
        <f>IF(I2335="","",I2335)</f>
        <v/>
      </c>
      <c r="AE2335">
        <f>P2335</f>
        <v/>
      </c>
      <c r="AH2335">
        <f>IF(S2335&lt;&gt;"",S2335,AH2334+900)</f>
        <v/>
      </c>
      <c r="AI2335">
        <f>IF(T2335&lt;&gt;"",T2335,AI2334)</f>
        <v/>
      </c>
      <c r="AJ2335">
        <f>IF(U2335&lt;&gt;"",U2335,AJ2334)</f>
        <v/>
      </c>
      <c r="AK2335">
        <f>IF(W2335&lt;&gt;"",W2335,"")</f>
        <v/>
      </c>
      <c r="AL2335" s="14">
        <f>IF(X2335&lt;&gt;"",X2335,"")</f>
        <v/>
      </c>
      <c r="AM2335" s="14">
        <f>IF(Y2335&lt;&gt;"",Y2335,"")</f>
        <v/>
      </c>
      <c r="AN2335" s="14">
        <f>IF(OR(AL2335="",AM2335=""),"",AL2335-AM2335)</f>
        <v/>
      </c>
      <c r="AO2335">
        <f>IF(AN2335="","",IF(AN2335&gt;0,"Bullish","Bearish"))</f>
        <v/>
      </c>
      <c r="AP2335">
        <f>IF(AO2335="",AP2334,AO2335)</f>
        <v/>
      </c>
      <c r="AQ2335" s="14">
        <f>IF(AB2335&lt;&gt;"",AB2335,"")</f>
        <v/>
      </c>
      <c r="AR2335" s="14">
        <f>IF(AD2335&lt;&gt;"",AD2335,"")</f>
        <v/>
      </c>
      <c r="AS2335">
        <f>IF(AS2334+1=13,1,AS2334+1)</f>
        <v/>
      </c>
      <c r="AT2335">
        <f>IFERROR(IF(SLOPE($AQ$2318:$AQ$2329,$AS$2318:$AS$2329)&gt;0,MIN(3,ABS(SLOPE($AQ$2318:$AQ$2329,$AS$2318:$AS$2329))),IF(SLOPE($AQ$2318:$AQ$2329,$AS$2318:$AS$2329)&lt;-0.5,-0.5,0)),0)</f>
        <v/>
      </c>
      <c r="AU2335">
        <f>IFERROR(IF(SLOPE($AR$2318:$AR$2329,$AS$2318:$AS$2329)&lt;0,MAX(-3,-ABS(SLOPE($AR$2318:$AR$2329,$AS$2318:$AS$2329))),IF(SLOPE($AR$2318:$AR$2329,$AS$2318:$AS$2329)&gt;0.5,0.5,0)),0)</f>
        <v/>
      </c>
      <c r="AV2335">
        <f>($AQ$2330+(AT2335*(AS2335-1)))</f>
        <v/>
      </c>
      <c r="AW2335">
        <f>($AR$2330+(AU2335*(AS2335-1)))</f>
        <v/>
      </c>
      <c r="AX2335">
        <f>IF(AT2335&gt;0,AV2335+AT2335,AV2335)</f>
        <v/>
      </c>
      <c r="AY2335">
        <f>IF(AU2335&lt;0,AW2335+AU2335,AW2335)</f>
        <v/>
      </c>
      <c r="BA2335" s="14">
        <f>IFERROR(AX2335-AQ2335,"")</f>
        <v/>
      </c>
      <c r="BB2335" s="14">
        <f>IFERROR(AY2335-AR2335,"")</f>
        <v/>
      </c>
      <c r="BD2335">
        <f>AH2335</f>
        <v/>
      </c>
      <c r="BE2335">
        <f>AI2335</f>
        <v/>
      </c>
      <c r="BF2335">
        <f>AJ2335</f>
        <v/>
      </c>
      <c r="BG2335" s="14">
        <f>L2335</f>
        <v/>
      </c>
      <c r="BH2335" s="14">
        <f>IF(X2335="","",X2335)</f>
        <v/>
      </c>
      <c r="BI2335" s="14">
        <f>IF(Y2335="","",Y2335)</f>
        <v/>
      </c>
      <c r="BJ2335">
        <f>Z2335</f>
        <v/>
      </c>
      <c r="BK2335">
        <f>AA2335</f>
        <v/>
      </c>
      <c r="BL2335">
        <f>IFERROR(AX2335,"")</f>
        <v/>
      </c>
      <c r="BM2335">
        <f>IFERROR(AY2335,"")</f>
        <v/>
      </c>
    </row>
    <row r="2336" ht="14.25" customHeight="1">
      <c r="A2336">
        <f>ALGLIB_SSA_XAUUSD!AA2336</f>
        <v/>
      </c>
      <c r="B2336">
        <f>IF($A2336="","",INDEX(ALGLIB_SSA_XAUUSD!$B$2:$B$2401,MATCH($A2336,ALGLIB_SSA_XAUUSD!$A$2:$A$2401,1)))</f>
        <v/>
      </c>
      <c r="C2336">
        <f>IF($A2336="","",INDEX(ALGLIB_SSA_XAUUSD!$C$2:$C$2401,MATCH($A2336,ALGLIB_SSA_XAUUSD!$A$2:$A$2401,1)))</f>
        <v/>
      </c>
      <c r="D2336" s="14">
        <f>IF($A2336="","",INT((ROW()-2)/12)+1)</f>
        <v/>
      </c>
      <c r="E2336" s="14">
        <f>IF(AND(E2342&lt;&gt;"",D2342=D2330+1),E2330+(E2342-E2330)*6/12,"")</f>
        <v/>
      </c>
      <c r="F2336" s="14">
        <f>IF(AND(F2342&lt;&gt;"",D2342=D2330+1),F2330+(F2342-F2330)*6/12,"")</f>
        <v/>
      </c>
      <c r="G2336" s="14">
        <f>IF(AND(G2342&lt;&gt;"",D2342=D2330+1),G2330+(G2342-G2330)*6/12,"")</f>
        <v/>
      </c>
      <c r="H2336" s="14">
        <f>IF(AND(H2342&lt;&gt;"",D2342=D2330+1),H2330+(H2342-H2330)*6/12,"")</f>
        <v/>
      </c>
      <c r="I2336" s="14">
        <f>IF(AND(L2342&lt;&gt;"",D2342=D2330+1),I2330+(I2342-I2330)*6/12,"")</f>
        <v/>
      </c>
      <c r="J2336">
        <f>_xlfn.XLOOKUP($A2336,ALGLIB_SSA_XAUUSD!$AA$2:$AA$2401,ALGLIB_SSA_XAUUSD!$P$2:$P$2401,"",0)</f>
        <v/>
      </c>
      <c r="K2336">
        <f>_xlfn.XLOOKUP($A2336,ALGLIB_SSA_XAUUSD!$AA$2:$AA$2401,ALGLIB_SSA_XAUUSD!$Q$2:$Q$2401,"",0)</f>
        <v/>
      </c>
      <c r="L2336">
        <f>_xlfn.XLOOKUP($A2336,ALGLIB_SSA_XAUUSD!$AA$2:$AA$2401,ALGLIB_SSA_XAUUSD!$R$2:$R$2401,"",0)</f>
        <v/>
      </c>
      <c r="M2336">
        <f>_xlfn.XLOOKUP($A2336,ALGLIB_SSA_XAUUSD!$AA$2:$AA$2401,ALGLIB_SSA_XAUUSD!$S$2:$S$2401,"",0)</f>
        <v/>
      </c>
      <c r="N2336">
        <f>_xlfn.XLOOKUP($A2336,ALGLIB_SSA_XAUUSD!$AA$2:$AA$2401,ALGLIB_SSA_XAUUSD!$T$2:$T$2401,"",0)</f>
        <v/>
      </c>
      <c r="O2336">
        <f>_xlfn.XLOOKUP($A2336,ALGLIB_SSA_XAUUSD!$AA$2:$AA$2401,ALGLIB_SSA_XAUUSD!$U$2:$U$2401,"",0)</f>
        <v/>
      </c>
      <c r="P2336">
        <f>_xlfn.XLOOKUP($A2336,ALGLIB_SSA_XAUUSD!$AA$2:$AA$2401,ALGLIB_SSA_XAUUSD!$V$2:$V$2401,"",0)</f>
        <v/>
      </c>
      <c r="S2336">
        <f>A2336</f>
        <v/>
      </c>
      <c r="T2336">
        <f>J2336</f>
        <v/>
      </c>
      <c r="U2336">
        <f>K2336</f>
        <v/>
      </c>
      <c r="V2336" s="14">
        <f>IF($A2336="","",MOD(ROW()-2,12)+1)</f>
        <v/>
      </c>
      <c r="W2336">
        <f>L2336</f>
        <v/>
      </c>
      <c r="X2336" s="14">
        <f>IF(F2336="","",F2336)</f>
        <v/>
      </c>
      <c r="Y2336" s="14">
        <f>IF(G2336="","",G2336)</f>
        <v/>
      </c>
      <c r="Z2336">
        <f>M2336</f>
        <v/>
      </c>
      <c r="AA2336">
        <f>N2336</f>
        <v/>
      </c>
      <c r="AB2336" s="14">
        <f>IF(H2336="","",H2336)</f>
        <v/>
      </c>
      <c r="AC2336">
        <f>O2336</f>
        <v/>
      </c>
      <c r="AD2336" s="14">
        <f>IF(I2336="","",I2336)</f>
        <v/>
      </c>
      <c r="AE2336">
        <f>P2336</f>
        <v/>
      </c>
      <c r="AH2336">
        <f>IF(S2336&lt;&gt;"",S2336,AH2335+900)</f>
        <v/>
      </c>
      <c r="AI2336">
        <f>IF(T2336&lt;&gt;"",T2336,AI2335)</f>
        <v/>
      </c>
      <c r="AJ2336">
        <f>IF(U2336&lt;&gt;"",U2336,AJ2335)</f>
        <v/>
      </c>
      <c r="AK2336">
        <f>IF(W2336&lt;&gt;"",W2336,"")</f>
        <v/>
      </c>
      <c r="AL2336" s="14">
        <f>IF(X2336&lt;&gt;"",X2336,"")</f>
        <v/>
      </c>
      <c r="AM2336" s="14">
        <f>IF(Y2336&lt;&gt;"",Y2336,"")</f>
        <v/>
      </c>
      <c r="AN2336" s="14">
        <f>IF(OR(AL2336="",AM2336=""),"",AL2336-AM2336)</f>
        <v/>
      </c>
      <c r="AO2336">
        <f>IF(AN2336="","",IF(AN2336&gt;0,"Bullish","Bearish"))</f>
        <v/>
      </c>
      <c r="AP2336">
        <f>IF(AO2336="",AP2335,AO2336)</f>
        <v/>
      </c>
      <c r="AQ2336" s="14">
        <f>IF(AB2336&lt;&gt;"",AB2336,"")</f>
        <v/>
      </c>
      <c r="AR2336" s="14">
        <f>IF(AD2336&lt;&gt;"",AD2336,"")</f>
        <v/>
      </c>
      <c r="AS2336">
        <f>IF(AS2335+1=13,1,AS2335+1)</f>
        <v/>
      </c>
      <c r="AT2336">
        <f>IFERROR(IF(SLOPE($AQ$2318:$AQ$2329,$AS$2318:$AS$2329)&gt;0,MIN(3,ABS(SLOPE($AQ$2318:$AQ$2329,$AS$2318:$AS$2329))),IF(SLOPE($AQ$2318:$AQ$2329,$AS$2318:$AS$2329)&lt;-0.5,-0.5,0)),0)</f>
        <v/>
      </c>
      <c r="AU2336">
        <f>IFERROR(IF(SLOPE($AR$2318:$AR$2329,$AS$2318:$AS$2329)&lt;0,MAX(-3,-ABS(SLOPE($AR$2318:$AR$2329,$AS$2318:$AS$2329))),IF(SLOPE($AR$2318:$AR$2329,$AS$2318:$AS$2329)&gt;0.5,0.5,0)),0)</f>
        <v/>
      </c>
      <c r="AV2336">
        <f>($AQ$2330+(AT2336*(AS2336-1)))</f>
        <v/>
      </c>
      <c r="AW2336">
        <f>($AR$2330+(AU2336*(AS2336-1)))</f>
        <v/>
      </c>
      <c r="AX2336">
        <f>IF(AT2336&gt;0,AV2336+AT2336,AV2336)</f>
        <v/>
      </c>
      <c r="AY2336">
        <f>IF(AU2336&lt;0,AW2336+AU2336,AW2336)</f>
        <v/>
      </c>
      <c r="BA2336" s="14">
        <f>IFERROR(AX2336-AQ2336,"")</f>
        <v/>
      </c>
      <c r="BB2336" s="14">
        <f>IFERROR(AY2336-AR2336,"")</f>
        <v/>
      </c>
      <c r="BD2336">
        <f>AH2336</f>
        <v/>
      </c>
      <c r="BE2336">
        <f>AI2336</f>
        <v/>
      </c>
      <c r="BF2336">
        <f>AJ2336</f>
        <v/>
      </c>
      <c r="BG2336" s="14">
        <f>L2336</f>
        <v/>
      </c>
      <c r="BH2336" s="14">
        <f>IF(X2336="","",X2336)</f>
        <v/>
      </c>
      <c r="BI2336" s="14">
        <f>IF(Y2336="","",Y2336)</f>
        <v/>
      </c>
      <c r="BJ2336">
        <f>Z2336</f>
        <v/>
      </c>
      <c r="BK2336">
        <f>AA2336</f>
        <v/>
      </c>
      <c r="BL2336">
        <f>IFERROR(AX2336,"")</f>
        <v/>
      </c>
      <c r="BM2336">
        <f>IFERROR(AY2336,"")</f>
        <v/>
      </c>
    </row>
    <row r="2337" ht="14.25" customHeight="1">
      <c r="A2337">
        <f>ALGLIB_SSA_XAUUSD!AA2337</f>
        <v/>
      </c>
      <c r="B2337">
        <f>IF($A2337="","",INDEX(ALGLIB_SSA_XAUUSD!$B$2:$B$2401,MATCH($A2337,ALGLIB_SSA_XAUUSD!$A$2:$A$2401,1)))</f>
        <v/>
      </c>
      <c r="C2337">
        <f>IF($A2337="","",INDEX(ALGLIB_SSA_XAUUSD!$C$2:$C$2401,MATCH($A2337,ALGLIB_SSA_XAUUSD!$A$2:$A$2401,1)))</f>
        <v/>
      </c>
      <c r="D2337" s="14">
        <f>IF($A2337="","",INT((ROW()-2)/12)+1)</f>
        <v/>
      </c>
      <c r="E2337" s="14">
        <f>IF(AND(E2342&lt;&gt;"",D2342=D2330+1),E2330+(E2342-E2330)*7/12,"")</f>
        <v/>
      </c>
      <c r="F2337" s="14">
        <f>IF(AND(F2342&lt;&gt;"",D2342=D2330+1),F2330+(F2342-F2330)*7/12,"")</f>
        <v/>
      </c>
      <c r="G2337" s="14">
        <f>IF(AND(G2342&lt;&gt;"",D2342=D2330+1),G2330+(G2342-G2330)*7/12,"")</f>
        <v/>
      </c>
      <c r="H2337" s="14">
        <f>IF(AND(H2342&lt;&gt;"",D2342=D2330+1),H2330+(H2342-H2330)*7/12,"")</f>
        <v/>
      </c>
      <c r="I2337" s="14">
        <f>IF(AND(L2342&lt;&gt;"",D2342=D2330+1),I2330+(I2342-I2330)*7/12,"")</f>
        <v/>
      </c>
      <c r="J2337">
        <f>_xlfn.XLOOKUP($A2337,ALGLIB_SSA_XAUUSD!$AA$2:$AA$2401,ALGLIB_SSA_XAUUSD!$P$2:$P$2401,"",0)</f>
        <v/>
      </c>
      <c r="K2337">
        <f>_xlfn.XLOOKUP($A2337,ALGLIB_SSA_XAUUSD!$AA$2:$AA$2401,ALGLIB_SSA_XAUUSD!$Q$2:$Q$2401,"",0)</f>
        <v/>
      </c>
      <c r="L2337">
        <f>_xlfn.XLOOKUP($A2337,ALGLIB_SSA_XAUUSD!$AA$2:$AA$2401,ALGLIB_SSA_XAUUSD!$R$2:$R$2401,"",0)</f>
        <v/>
      </c>
      <c r="M2337">
        <f>_xlfn.XLOOKUP($A2337,ALGLIB_SSA_XAUUSD!$AA$2:$AA$2401,ALGLIB_SSA_XAUUSD!$S$2:$S$2401,"",0)</f>
        <v/>
      </c>
      <c r="N2337">
        <f>_xlfn.XLOOKUP($A2337,ALGLIB_SSA_XAUUSD!$AA$2:$AA$2401,ALGLIB_SSA_XAUUSD!$T$2:$T$2401,"",0)</f>
        <v/>
      </c>
      <c r="O2337">
        <f>_xlfn.XLOOKUP($A2337,ALGLIB_SSA_XAUUSD!$AA$2:$AA$2401,ALGLIB_SSA_XAUUSD!$U$2:$U$2401,"",0)</f>
        <v/>
      </c>
      <c r="P2337">
        <f>_xlfn.XLOOKUP($A2337,ALGLIB_SSA_XAUUSD!$AA$2:$AA$2401,ALGLIB_SSA_XAUUSD!$V$2:$V$2401,"",0)</f>
        <v/>
      </c>
      <c r="S2337">
        <f>A2337</f>
        <v/>
      </c>
      <c r="T2337">
        <f>J2337</f>
        <v/>
      </c>
      <c r="U2337">
        <f>K2337</f>
        <v/>
      </c>
      <c r="V2337" s="14">
        <f>IF($A2337="","",MOD(ROW()-2,12)+1)</f>
        <v/>
      </c>
      <c r="W2337">
        <f>L2337</f>
        <v/>
      </c>
      <c r="X2337" s="14">
        <f>IF(F2337="","",F2337)</f>
        <v/>
      </c>
      <c r="Y2337" s="14">
        <f>IF(G2337="","",G2337)</f>
        <v/>
      </c>
      <c r="Z2337">
        <f>M2337</f>
        <v/>
      </c>
      <c r="AA2337">
        <f>N2337</f>
        <v/>
      </c>
      <c r="AB2337" s="14">
        <f>IF(H2337="","",H2337)</f>
        <v/>
      </c>
      <c r="AC2337">
        <f>O2337</f>
        <v/>
      </c>
      <c r="AD2337" s="14">
        <f>IF(I2337="","",I2337)</f>
        <v/>
      </c>
      <c r="AE2337">
        <f>P2337</f>
        <v/>
      </c>
      <c r="AH2337">
        <f>IF(S2337&lt;&gt;"",S2337,AH2336+900)</f>
        <v/>
      </c>
      <c r="AI2337">
        <f>IF(T2337&lt;&gt;"",T2337,AI2336)</f>
        <v/>
      </c>
      <c r="AJ2337">
        <f>IF(U2337&lt;&gt;"",U2337,AJ2336)</f>
        <v/>
      </c>
      <c r="AK2337">
        <f>IF(W2337&lt;&gt;"",W2337,"")</f>
        <v/>
      </c>
      <c r="AL2337" s="14">
        <f>IF(X2337&lt;&gt;"",X2337,"")</f>
        <v/>
      </c>
      <c r="AM2337" s="14">
        <f>IF(Y2337&lt;&gt;"",Y2337,"")</f>
        <v/>
      </c>
      <c r="AN2337" s="14">
        <f>IF(OR(AL2337="",AM2337=""),"",AL2337-AM2337)</f>
        <v/>
      </c>
      <c r="AO2337">
        <f>IF(AN2337="","",IF(AN2337&gt;0,"Bullish","Bearish"))</f>
        <v/>
      </c>
      <c r="AP2337">
        <f>IF(AO2337="",AP2336,AO2337)</f>
        <v/>
      </c>
      <c r="AQ2337" s="14">
        <f>IF(AB2337&lt;&gt;"",AB2337,"")</f>
        <v/>
      </c>
      <c r="AR2337" s="14">
        <f>IF(AD2337&lt;&gt;"",AD2337,"")</f>
        <v/>
      </c>
      <c r="AS2337">
        <f>IF(AS2336+1=13,1,AS2336+1)</f>
        <v/>
      </c>
      <c r="AT2337">
        <f>IFERROR(IF(SLOPE($AQ$2318:$AQ$2329,$AS$2318:$AS$2329)&gt;0,MIN(3,ABS(SLOPE($AQ$2318:$AQ$2329,$AS$2318:$AS$2329))),IF(SLOPE($AQ$2318:$AQ$2329,$AS$2318:$AS$2329)&lt;-0.5,-0.5,0)),0)</f>
        <v/>
      </c>
      <c r="AU2337">
        <f>IFERROR(IF(SLOPE($AR$2318:$AR$2329,$AS$2318:$AS$2329)&lt;0,MAX(-3,-ABS(SLOPE($AR$2318:$AR$2329,$AS$2318:$AS$2329))),IF(SLOPE($AR$2318:$AR$2329,$AS$2318:$AS$2329)&gt;0.5,0.5,0)),0)</f>
        <v/>
      </c>
      <c r="AV2337">
        <f>($AQ$2330+(AT2337*(AS2337-1)))</f>
        <v/>
      </c>
      <c r="AW2337">
        <f>($AR$2330+(AU2337*(AS2337-1)))</f>
        <v/>
      </c>
      <c r="AX2337">
        <f>IF(AT2337&gt;0,AV2337+AT2337,AV2337)</f>
        <v/>
      </c>
      <c r="AY2337">
        <f>IF(AU2337&lt;0,AW2337+AU2337,AW2337)</f>
        <v/>
      </c>
      <c r="BA2337" s="14">
        <f>IFERROR(AX2337-AQ2337,"")</f>
        <v/>
      </c>
      <c r="BB2337" s="14">
        <f>IFERROR(AY2337-AR2337,"")</f>
        <v/>
      </c>
      <c r="BD2337">
        <f>AH2337</f>
        <v/>
      </c>
      <c r="BE2337">
        <f>AI2337</f>
        <v/>
      </c>
      <c r="BF2337">
        <f>AJ2337</f>
        <v/>
      </c>
      <c r="BG2337" s="14">
        <f>L2337</f>
        <v/>
      </c>
      <c r="BH2337" s="14">
        <f>IF(X2337="","",X2337)</f>
        <v/>
      </c>
      <c r="BI2337" s="14">
        <f>IF(Y2337="","",Y2337)</f>
        <v/>
      </c>
      <c r="BJ2337">
        <f>Z2337</f>
        <v/>
      </c>
      <c r="BK2337">
        <f>AA2337</f>
        <v/>
      </c>
      <c r="BL2337">
        <f>IFERROR(AX2337,"")</f>
        <v/>
      </c>
      <c r="BM2337">
        <f>IFERROR(AY2337,"")</f>
        <v/>
      </c>
    </row>
    <row r="2338" ht="14.25" customHeight="1">
      <c r="A2338">
        <f>ALGLIB_SSA_XAUUSD!AA2338</f>
        <v/>
      </c>
      <c r="B2338">
        <f>IF($A2338="","",INDEX(ALGLIB_SSA_XAUUSD!$B$2:$B$2401,MATCH($A2338,ALGLIB_SSA_XAUUSD!$A$2:$A$2401,1)))</f>
        <v/>
      </c>
      <c r="C2338">
        <f>IF($A2338="","",INDEX(ALGLIB_SSA_XAUUSD!$C$2:$C$2401,MATCH($A2338,ALGLIB_SSA_XAUUSD!$A$2:$A$2401,1)))</f>
        <v/>
      </c>
      <c r="D2338" s="14">
        <f>IF($A2338="","",INT((ROW()-2)/12)+1)</f>
        <v/>
      </c>
      <c r="E2338" s="14">
        <f>IF(AND(E2342&lt;&gt;"",D2342=D2330+1),E2330+(E2342-E2330)*8/12,"")</f>
        <v/>
      </c>
      <c r="F2338" s="14">
        <f>IF(AND(F2342&lt;&gt;"",D2342=D2330+1),F2330+(F2342-F2330)*8/12,"")</f>
        <v/>
      </c>
      <c r="G2338" s="14">
        <f>IF(AND(G2342&lt;&gt;"",D2342=D2330+1),G2330+(G2342-G2330)*8/12,"")</f>
        <v/>
      </c>
      <c r="H2338" s="14">
        <f>IF(AND(H2342&lt;&gt;"",D2342=D2330+1),H2330+(H2342-H2330)*8/12,"")</f>
        <v/>
      </c>
      <c r="I2338" s="14">
        <f>IF(AND(L2342&lt;&gt;"",D2342=D2330+1),I2330+(I2342-I2330)*8/12,"")</f>
        <v/>
      </c>
      <c r="J2338">
        <f>_xlfn.XLOOKUP($A2338,ALGLIB_SSA_XAUUSD!$AA$2:$AA$2401,ALGLIB_SSA_XAUUSD!$P$2:$P$2401,"",0)</f>
        <v/>
      </c>
      <c r="K2338">
        <f>_xlfn.XLOOKUP($A2338,ALGLIB_SSA_XAUUSD!$AA$2:$AA$2401,ALGLIB_SSA_XAUUSD!$Q$2:$Q$2401,"",0)</f>
        <v/>
      </c>
      <c r="L2338">
        <f>_xlfn.XLOOKUP($A2338,ALGLIB_SSA_XAUUSD!$AA$2:$AA$2401,ALGLIB_SSA_XAUUSD!$R$2:$R$2401,"",0)</f>
        <v/>
      </c>
      <c r="M2338">
        <f>_xlfn.XLOOKUP($A2338,ALGLIB_SSA_XAUUSD!$AA$2:$AA$2401,ALGLIB_SSA_XAUUSD!$S$2:$S$2401,"",0)</f>
        <v/>
      </c>
      <c r="N2338">
        <f>_xlfn.XLOOKUP($A2338,ALGLIB_SSA_XAUUSD!$AA$2:$AA$2401,ALGLIB_SSA_XAUUSD!$T$2:$T$2401,"",0)</f>
        <v/>
      </c>
      <c r="O2338">
        <f>_xlfn.XLOOKUP($A2338,ALGLIB_SSA_XAUUSD!$AA$2:$AA$2401,ALGLIB_SSA_XAUUSD!$U$2:$U$2401,"",0)</f>
        <v/>
      </c>
      <c r="P2338">
        <f>_xlfn.XLOOKUP($A2338,ALGLIB_SSA_XAUUSD!$AA$2:$AA$2401,ALGLIB_SSA_XAUUSD!$V$2:$V$2401,"",0)</f>
        <v/>
      </c>
      <c r="S2338">
        <f>A2338</f>
        <v/>
      </c>
      <c r="T2338">
        <f>J2338</f>
        <v/>
      </c>
      <c r="U2338">
        <f>K2338</f>
        <v/>
      </c>
      <c r="V2338" s="14">
        <f>IF($A2338="","",MOD(ROW()-2,12)+1)</f>
        <v/>
      </c>
      <c r="W2338">
        <f>L2338</f>
        <v/>
      </c>
      <c r="X2338" s="14">
        <f>IF(F2338="","",F2338)</f>
        <v/>
      </c>
      <c r="Y2338" s="14">
        <f>IF(G2338="","",G2338)</f>
        <v/>
      </c>
      <c r="Z2338">
        <f>M2338</f>
        <v/>
      </c>
      <c r="AA2338">
        <f>N2338</f>
        <v/>
      </c>
      <c r="AB2338" s="14">
        <f>IF(H2338="","",H2338)</f>
        <v/>
      </c>
      <c r="AC2338">
        <f>O2338</f>
        <v/>
      </c>
      <c r="AD2338" s="14">
        <f>IF(I2338="","",I2338)</f>
        <v/>
      </c>
      <c r="AE2338">
        <f>P2338</f>
        <v/>
      </c>
      <c r="AH2338">
        <f>IF(S2338&lt;&gt;"",S2338,AH2337+900)</f>
        <v/>
      </c>
      <c r="AI2338">
        <f>IF(T2338&lt;&gt;"",T2338,AI2337)</f>
        <v/>
      </c>
      <c r="AJ2338">
        <f>IF(U2338&lt;&gt;"",U2338,AJ2337)</f>
        <v/>
      </c>
      <c r="AK2338">
        <f>IF(W2338&lt;&gt;"",W2338,"")</f>
        <v/>
      </c>
      <c r="AL2338" s="14">
        <f>IF(X2338&lt;&gt;"",X2338,"")</f>
        <v/>
      </c>
      <c r="AM2338" s="14">
        <f>IF(Y2338&lt;&gt;"",Y2338,"")</f>
        <v/>
      </c>
      <c r="AN2338" s="14">
        <f>IF(OR(AL2338="",AM2338=""),"",AL2338-AM2338)</f>
        <v/>
      </c>
      <c r="AO2338">
        <f>IF(AN2338="","",IF(AN2338&gt;0,"Bullish","Bearish"))</f>
        <v/>
      </c>
      <c r="AP2338">
        <f>IF(AO2338="",AP2337,AO2338)</f>
        <v/>
      </c>
      <c r="AQ2338" s="14">
        <f>IF(AB2338&lt;&gt;"",AB2338,"")</f>
        <v/>
      </c>
      <c r="AR2338" s="14">
        <f>IF(AD2338&lt;&gt;"",AD2338,"")</f>
        <v/>
      </c>
      <c r="AS2338">
        <f>IF(AS2337+1=13,1,AS2337+1)</f>
        <v/>
      </c>
      <c r="AT2338">
        <f>IFERROR(IF(SLOPE($AQ$2318:$AQ$2329,$AS$2318:$AS$2329)&gt;0,MIN(3,ABS(SLOPE($AQ$2318:$AQ$2329,$AS$2318:$AS$2329))),IF(SLOPE($AQ$2318:$AQ$2329,$AS$2318:$AS$2329)&lt;-0.5,-0.5,0)),0)</f>
        <v/>
      </c>
      <c r="AU2338">
        <f>IFERROR(IF(SLOPE($AR$2318:$AR$2329,$AS$2318:$AS$2329)&lt;0,MAX(-3,-ABS(SLOPE($AR$2318:$AR$2329,$AS$2318:$AS$2329))),IF(SLOPE($AR$2318:$AR$2329,$AS$2318:$AS$2329)&gt;0.5,0.5,0)),0)</f>
        <v/>
      </c>
      <c r="AV2338">
        <f>($AQ$2330+(AT2338*(AS2338-1)))</f>
        <v/>
      </c>
      <c r="AW2338">
        <f>($AR$2330+(AU2338*(AS2338-1)))</f>
        <v/>
      </c>
      <c r="AX2338">
        <f>IF(AT2338&gt;0,AV2338+AT2338,AV2338)</f>
        <v/>
      </c>
      <c r="AY2338">
        <f>IF(AU2338&lt;0,AW2338+AU2338,AW2338)</f>
        <v/>
      </c>
      <c r="BA2338" s="14">
        <f>IFERROR(AX2338-AQ2338,"")</f>
        <v/>
      </c>
      <c r="BB2338" s="14">
        <f>IFERROR(AY2338-AR2338,"")</f>
        <v/>
      </c>
      <c r="BD2338">
        <f>AH2338</f>
        <v/>
      </c>
      <c r="BE2338">
        <f>AI2338</f>
        <v/>
      </c>
      <c r="BF2338">
        <f>AJ2338</f>
        <v/>
      </c>
      <c r="BG2338" s="14">
        <f>L2338</f>
        <v/>
      </c>
      <c r="BH2338" s="14">
        <f>IF(X2338="","",X2338)</f>
        <v/>
      </c>
      <c r="BI2338" s="14">
        <f>IF(Y2338="","",Y2338)</f>
        <v/>
      </c>
      <c r="BJ2338">
        <f>Z2338</f>
        <v/>
      </c>
      <c r="BK2338">
        <f>AA2338</f>
        <v/>
      </c>
      <c r="BL2338">
        <f>IFERROR(AX2338,"")</f>
        <v/>
      </c>
      <c r="BM2338">
        <f>IFERROR(AY2338,"")</f>
        <v/>
      </c>
    </row>
    <row r="2339" ht="14.25" customHeight="1">
      <c r="A2339">
        <f>ALGLIB_SSA_XAUUSD!AA2339</f>
        <v/>
      </c>
      <c r="B2339">
        <f>IF($A2339="","",INDEX(ALGLIB_SSA_XAUUSD!$B$2:$B$2401,MATCH($A2339,ALGLIB_SSA_XAUUSD!$A$2:$A$2401,1)))</f>
        <v/>
      </c>
      <c r="C2339">
        <f>IF($A2339="","",INDEX(ALGLIB_SSA_XAUUSD!$C$2:$C$2401,MATCH($A2339,ALGLIB_SSA_XAUUSD!$A$2:$A$2401,1)))</f>
        <v/>
      </c>
      <c r="D2339" s="14">
        <f>IF($A2339="","",INT((ROW()-2)/12)+1)</f>
        <v/>
      </c>
      <c r="E2339" s="14">
        <f>IF(AND(E2342&lt;&gt;"",D2342=D2330+1),E2330+(E2342-E2330)*9/12,"")</f>
        <v/>
      </c>
      <c r="F2339" s="14">
        <f>IF(AND(F2342&lt;&gt;"",D2342=D2330+1),F2330+(F2342-F2330)*9/12,"")</f>
        <v/>
      </c>
      <c r="G2339" s="14">
        <f>IF(AND(G2342&lt;&gt;"",D2342=D2330+1),G2330+(G2342-G2330)*9/12,"")</f>
        <v/>
      </c>
      <c r="H2339" s="14">
        <f>IF(AND(H2342&lt;&gt;"",D2342=D2330+1),H2330+(H2342-H2330)*9/12,"")</f>
        <v/>
      </c>
      <c r="I2339" s="14">
        <f>IF(AND(L2342&lt;&gt;"",D2342=D2330+1),I2330+(I2342-I2330)*9/12,"")</f>
        <v/>
      </c>
      <c r="J2339">
        <f>_xlfn.XLOOKUP($A2339,ALGLIB_SSA_XAUUSD!$AA$2:$AA$2401,ALGLIB_SSA_XAUUSD!$P$2:$P$2401,"",0)</f>
        <v/>
      </c>
      <c r="K2339">
        <f>_xlfn.XLOOKUP($A2339,ALGLIB_SSA_XAUUSD!$AA$2:$AA$2401,ALGLIB_SSA_XAUUSD!$Q$2:$Q$2401,"",0)</f>
        <v/>
      </c>
      <c r="L2339">
        <f>_xlfn.XLOOKUP($A2339,ALGLIB_SSA_XAUUSD!$AA$2:$AA$2401,ALGLIB_SSA_XAUUSD!$R$2:$R$2401,"",0)</f>
        <v/>
      </c>
      <c r="M2339">
        <f>_xlfn.XLOOKUP($A2339,ALGLIB_SSA_XAUUSD!$AA$2:$AA$2401,ALGLIB_SSA_XAUUSD!$S$2:$S$2401,"",0)</f>
        <v/>
      </c>
      <c r="N2339">
        <f>_xlfn.XLOOKUP($A2339,ALGLIB_SSA_XAUUSD!$AA$2:$AA$2401,ALGLIB_SSA_XAUUSD!$T$2:$T$2401,"",0)</f>
        <v/>
      </c>
      <c r="O2339">
        <f>_xlfn.XLOOKUP($A2339,ALGLIB_SSA_XAUUSD!$AA$2:$AA$2401,ALGLIB_SSA_XAUUSD!$U$2:$U$2401,"",0)</f>
        <v/>
      </c>
      <c r="P2339">
        <f>_xlfn.XLOOKUP($A2339,ALGLIB_SSA_XAUUSD!$AA$2:$AA$2401,ALGLIB_SSA_XAUUSD!$V$2:$V$2401,"",0)</f>
        <v/>
      </c>
      <c r="S2339">
        <f>A2339</f>
        <v/>
      </c>
      <c r="T2339">
        <f>J2339</f>
        <v/>
      </c>
      <c r="U2339">
        <f>K2339</f>
        <v/>
      </c>
      <c r="V2339" s="14">
        <f>IF($A2339="","",MOD(ROW()-2,12)+1)</f>
        <v/>
      </c>
      <c r="W2339">
        <f>L2339</f>
        <v/>
      </c>
      <c r="X2339" s="14">
        <f>IF(F2339="","",F2339)</f>
        <v/>
      </c>
      <c r="Y2339" s="14">
        <f>IF(G2339="","",G2339)</f>
        <v/>
      </c>
      <c r="Z2339">
        <f>M2339</f>
        <v/>
      </c>
      <c r="AA2339">
        <f>N2339</f>
        <v/>
      </c>
      <c r="AB2339" s="14">
        <f>IF(H2339="","",H2339)</f>
        <v/>
      </c>
      <c r="AC2339">
        <f>O2339</f>
        <v/>
      </c>
      <c r="AD2339" s="14">
        <f>IF(I2339="","",I2339)</f>
        <v/>
      </c>
      <c r="AE2339">
        <f>P2339</f>
        <v/>
      </c>
      <c r="AH2339">
        <f>IF(S2339&lt;&gt;"",S2339,AH2338+900)</f>
        <v/>
      </c>
      <c r="AI2339">
        <f>IF(T2339&lt;&gt;"",T2339,AI2338)</f>
        <v/>
      </c>
      <c r="AJ2339">
        <f>IF(U2339&lt;&gt;"",U2339,AJ2338)</f>
        <v/>
      </c>
      <c r="AK2339">
        <f>IF(W2339&lt;&gt;"",W2339,"")</f>
        <v/>
      </c>
      <c r="AL2339" s="14">
        <f>IF(X2339&lt;&gt;"",X2339,"")</f>
        <v/>
      </c>
      <c r="AM2339" s="14">
        <f>IF(Y2339&lt;&gt;"",Y2339,"")</f>
        <v/>
      </c>
      <c r="AN2339" s="14">
        <f>IF(OR(AL2339="",AM2339=""),"",AL2339-AM2339)</f>
        <v/>
      </c>
      <c r="AO2339">
        <f>IF(AN2339="","",IF(AN2339&gt;0,"Bullish","Bearish"))</f>
        <v/>
      </c>
      <c r="AP2339">
        <f>IF(AO2339="",AP2338,AO2339)</f>
        <v/>
      </c>
      <c r="AQ2339" s="14">
        <f>IF(AB2339&lt;&gt;"",AB2339,"")</f>
        <v/>
      </c>
      <c r="AR2339" s="14">
        <f>IF(AD2339&lt;&gt;"",AD2339,"")</f>
        <v/>
      </c>
      <c r="AS2339">
        <f>IF(AS2338+1=13,1,AS2338+1)</f>
        <v/>
      </c>
      <c r="AT2339">
        <f>IFERROR(IF(SLOPE($AQ$2318:$AQ$2329,$AS$2318:$AS$2329)&gt;0,MIN(3,ABS(SLOPE($AQ$2318:$AQ$2329,$AS$2318:$AS$2329))),IF(SLOPE($AQ$2318:$AQ$2329,$AS$2318:$AS$2329)&lt;-0.5,-0.5,0)),0)</f>
        <v/>
      </c>
      <c r="AU2339">
        <f>IFERROR(IF(SLOPE($AR$2318:$AR$2329,$AS$2318:$AS$2329)&lt;0,MAX(-3,-ABS(SLOPE($AR$2318:$AR$2329,$AS$2318:$AS$2329))),IF(SLOPE($AR$2318:$AR$2329,$AS$2318:$AS$2329)&gt;0.5,0.5,0)),0)</f>
        <v/>
      </c>
      <c r="AV2339">
        <f>($AQ$2330+(AT2339*(AS2339-1)))</f>
        <v/>
      </c>
      <c r="AW2339">
        <f>($AR$2330+(AU2339*(AS2339-1)))</f>
        <v/>
      </c>
      <c r="AX2339">
        <f>IF(AT2339&gt;0,AV2339+AT2339,AV2339)</f>
        <v/>
      </c>
      <c r="AY2339">
        <f>IF(AU2339&lt;0,AW2339+AU2339,AW2339)</f>
        <v/>
      </c>
      <c r="BA2339" s="14">
        <f>IFERROR(AX2339-AQ2339,"")</f>
        <v/>
      </c>
      <c r="BB2339" s="14">
        <f>IFERROR(AY2339-AR2339,"")</f>
        <v/>
      </c>
      <c r="BD2339">
        <f>AH2339</f>
        <v/>
      </c>
      <c r="BE2339">
        <f>AI2339</f>
        <v/>
      </c>
      <c r="BF2339">
        <f>AJ2339</f>
        <v/>
      </c>
      <c r="BG2339" s="14">
        <f>L2339</f>
        <v/>
      </c>
      <c r="BH2339" s="14">
        <f>IF(X2339="","",X2339)</f>
        <v/>
      </c>
      <c r="BI2339" s="14">
        <f>IF(Y2339="","",Y2339)</f>
        <v/>
      </c>
      <c r="BJ2339">
        <f>Z2339</f>
        <v/>
      </c>
      <c r="BK2339">
        <f>AA2339</f>
        <v/>
      </c>
      <c r="BL2339">
        <f>IFERROR(AX2339,"")</f>
        <v/>
      </c>
      <c r="BM2339">
        <f>IFERROR(AY2339,"")</f>
        <v/>
      </c>
    </row>
    <row r="2340" ht="14.25" customHeight="1">
      <c r="A2340">
        <f>ALGLIB_SSA_XAUUSD!AA2340</f>
        <v/>
      </c>
      <c r="B2340">
        <f>IF($A2340="","",INDEX(ALGLIB_SSA_XAUUSD!$B$2:$B$2401,MATCH($A2340,ALGLIB_SSA_XAUUSD!$A$2:$A$2401,1)))</f>
        <v/>
      </c>
      <c r="C2340">
        <f>IF($A2340="","",INDEX(ALGLIB_SSA_XAUUSD!$C$2:$C$2401,MATCH($A2340,ALGLIB_SSA_XAUUSD!$A$2:$A$2401,1)))</f>
        <v/>
      </c>
      <c r="D2340" s="14">
        <f>IF($A2340="","",INT((ROW()-2)/12)+1)</f>
        <v/>
      </c>
      <c r="E2340" s="14">
        <f>IF(AND(E2342&lt;&gt;"",D2342=D2330+1),E2330+(E2342-E2330)*10/12,"")</f>
        <v/>
      </c>
      <c r="F2340" s="14">
        <f>IF(AND(F2342&lt;&gt;"",D2342=D2330+1),F2330+(F2342-F2330)*10/12,"")</f>
        <v/>
      </c>
      <c r="G2340" s="14">
        <f>IF(AND(G2342&lt;&gt;"",D2342=D2330+1),G2330+(G2342-G2330)*10/12,"")</f>
        <v/>
      </c>
      <c r="H2340" s="14">
        <f>IF(AND(H2342&lt;&gt;"",D2342=D2330+1),H2330+(H2342-H2330)*10/12,"")</f>
        <v/>
      </c>
      <c r="I2340" s="14">
        <f>IF(AND(L2342&lt;&gt;"",D2342=D2330+1),I2330+(I2342-I2330)*10/12,"")</f>
        <v/>
      </c>
      <c r="J2340">
        <f>_xlfn.XLOOKUP($A2340,ALGLIB_SSA_XAUUSD!$AA$2:$AA$2401,ALGLIB_SSA_XAUUSD!$P$2:$P$2401,"",0)</f>
        <v/>
      </c>
      <c r="K2340">
        <f>_xlfn.XLOOKUP($A2340,ALGLIB_SSA_XAUUSD!$AA$2:$AA$2401,ALGLIB_SSA_XAUUSD!$Q$2:$Q$2401,"",0)</f>
        <v/>
      </c>
      <c r="L2340">
        <f>_xlfn.XLOOKUP($A2340,ALGLIB_SSA_XAUUSD!$AA$2:$AA$2401,ALGLIB_SSA_XAUUSD!$R$2:$R$2401,"",0)</f>
        <v/>
      </c>
      <c r="M2340">
        <f>_xlfn.XLOOKUP($A2340,ALGLIB_SSA_XAUUSD!$AA$2:$AA$2401,ALGLIB_SSA_XAUUSD!$S$2:$S$2401,"",0)</f>
        <v/>
      </c>
      <c r="N2340">
        <f>_xlfn.XLOOKUP($A2340,ALGLIB_SSA_XAUUSD!$AA$2:$AA$2401,ALGLIB_SSA_XAUUSD!$T$2:$T$2401,"",0)</f>
        <v/>
      </c>
      <c r="O2340">
        <f>_xlfn.XLOOKUP($A2340,ALGLIB_SSA_XAUUSD!$AA$2:$AA$2401,ALGLIB_SSA_XAUUSD!$U$2:$U$2401,"",0)</f>
        <v/>
      </c>
      <c r="P2340">
        <f>_xlfn.XLOOKUP($A2340,ALGLIB_SSA_XAUUSD!$AA$2:$AA$2401,ALGLIB_SSA_XAUUSD!$V$2:$V$2401,"",0)</f>
        <v/>
      </c>
      <c r="S2340">
        <f>A2340</f>
        <v/>
      </c>
      <c r="T2340">
        <f>J2340</f>
        <v/>
      </c>
      <c r="U2340">
        <f>K2340</f>
        <v/>
      </c>
      <c r="V2340" s="14">
        <f>IF($A2340="","",MOD(ROW()-2,12)+1)</f>
        <v/>
      </c>
      <c r="W2340">
        <f>L2340</f>
        <v/>
      </c>
      <c r="X2340" s="14">
        <f>IF(F2340="","",F2340)</f>
        <v/>
      </c>
      <c r="Y2340" s="14">
        <f>IF(G2340="","",G2340)</f>
        <v/>
      </c>
      <c r="Z2340">
        <f>M2340</f>
        <v/>
      </c>
      <c r="AA2340">
        <f>N2340</f>
        <v/>
      </c>
      <c r="AB2340" s="14">
        <f>IF(H2340="","",H2340)</f>
        <v/>
      </c>
      <c r="AC2340">
        <f>O2340</f>
        <v/>
      </c>
      <c r="AD2340" s="14">
        <f>IF(I2340="","",I2340)</f>
        <v/>
      </c>
      <c r="AE2340">
        <f>P2340</f>
        <v/>
      </c>
      <c r="AH2340">
        <f>IF(S2340&lt;&gt;"",S2340,AH2339+900)</f>
        <v/>
      </c>
      <c r="AI2340">
        <f>IF(T2340&lt;&gt;"",T2340,AI2339)</f>
        <v/>
      </c>
      <c r="AJ2340">
        <f>IF(U2340&lt;&gt;"",U2340,AJ2339)</f>
        <v/>
      </c>
      <c r="AK2340">
        <f>IF(W2340&lt;&gt;"",W2340,"")</f>
        <v/>
      </c>
      <c r="AL2340" s="14">
        <f>IF(X2340&lt;&gt;"",X2340,"")</f>
        <v/>
      </c>
      <c r="AM2340" s="14">
        <f>IF(Y2340&lt;&gt;"",Y2340,"")</f>
        <v/>
      </c>
      <c r="AN2340" s="14">
        <f>IF(OR(AL2340="",AM2340=""),"",AL2340-AM2340)</f>
        <v/>
      </c>
      <c r="AO2340">
        <f>IF(AN2340="","",IF(AN2340&gt;0,"Bullish","Bearish"))</f>
        <v/>
      </c>
      <c r="AP2340">
        <f>IF(AO2340="",AP2339,AO2340)</f>
        <v/>
      </c>
      <c r="AQ2340" s="14">
        <f>IF(AB2340&lt;&gt;"",AB2340,"")</f>
        <v/>
      </c>
      <c r="AR2340" s="14">
        <f>IF(AD2340&lt;&gt;"",AD2340,"")</f>
        <v/>
      </c>
      <c r="AS2340">
        <f>IF(AS2339+1=13,1,AS2339+1)</f>
        <v/>
      </c>
      <c r="AT2340">
        <f>IFERROR(IF(SLOPE($AQ$2318:$AQ$2329,$AS$2318:$AS$2329)&gt;0,MIN(3,ABS(SLOPE($AQ$2318:$AQ$2329,$AS$2318:$AS$2329))),IF(SLOPE($AQ$2318:$AQ$2329,$AS$2318:$AS$2329)&lt;-0.5,-0.5,0)),0)</f>
        <v/>
      </c>
      <c r="AU2340">
        <f>IFERROR(IF(SLOPE($AR$2318:$AR$2329,$AS$2318:$AS$2329)&lt;0,MAX(-3,-ABS(SLOPE($AR$2318:$AR$2329,$AS$2318:$AS$2329))),IF(SLOPE($AR$2318:$AR$2329,$AS$2318:$AS$2329)&gt;0.5,0.5,0)),0)</f>
        <v/>
      </c>
      <c r="AV2340">
        <f>($AQ$2330+(AT2340*(AS2340-1)))</f>
        <v/>
      </c>
      <c r="AW2340">
        <f>($AR$2330+(AU2340*(AS2340-1)))</f>
        <v/>
      </c>
      <c r="AX2340">
        <f>IF(AT2340&gt;0,AV2340+AT2340,AV2340)</f>
        <v/>
      </c>
      <c r="AY2340">
        <f>IF(AU2340&lt;0,AW2340+AU2340,AW2340)</f>
        <v/>
      </c>
      <c r="BA2340" s="14">
        <f>IFERROR(AX2340-AQ2340,"")</f>
        <v/>
      </c>
      <c r="BB2340" s="14">
        <f>IFERROR(AY2340-AR2340,"")</f>
        <v/>
      </c>
      <c r="BD2340">
        <f>AH2340</f>
        <v/>
      </c>
      <c r="BE2340">
        <f>AI2340</f>
        <v/>
      </c>
      <c r="BF2340">
        <f>AJ2340</f>
        <v/>
      </c>
      <c r="BG2340" s="14">
        <f>L2340</f>
        <v/>
      </c>
      <c r="BH2340" s="14">
        <f>IF(X2340="","",X2340)</f>
        <v/>
      </c>
      <c r="BI2340" s="14">
        <f>IF(Y2340="","",Y2340)</f>
        <v/>
      </c>
      <c r="BJ2340">
        <f>Z2340</f>
        <v/>
      </c>
      <c r="BK2340">
        <f>AA2340</f>
        <v/>
      </c>
      <c r="BL2340">
        <f>IFERROR(AX2340,"")</f>
        <v/>
      </c>
      <c r="BM2340">
        <f>IFERROR(AY2340,"")</f>
        <v/>
      </c>
    </row>
    <row r="2341" ht="14.25" customHeight="1">
      <c r="A2341">
        <f>ALGLIB_SSA_XAUUSD!AA2341</f>
        <v/>
      </c>
      <c r="B2341">
        <f>IF($A2341="","",INDEX(ALGLIB_SSA_XAUUSD!$B$2:$B$2401,MATCH($A2341,ALGLIB_SSA_XAUUSD!$A$2:$A$2401,1)))</f>
        <v/>
      </c>
      <c r="C2341">
        <f>IF($A2341="","",INDEX(ALGLIB_SSA_XAUUSD!$C$2:$C$2401,MATCH($A2341,ALGLIB_SSA_XAUUSD!$A$2:$A$2401,1)))</f>
        <v/>
      </c>
      <c r="D2341" s="14">
        <f>IF($A2341="","",INT((ROW()-2)/12)+1)</f>
        <v/>
      </c>
      <c r="E2341" s="14">
        <f>IF(AND(E2342&lt;&gt;"",D2342=D2330+1),E2330+(E2342-E2330)*11/12,"")</f>
        <v/>
      </c>
      <c r="F2341" s="14">
        <f>IF(AND(F2342&lt;&gt;"",D2342=D2330+1),F2330+(F2342-F2330)*11/12,"")</f>
        <v/>
      </c>
      <c r="G2341" s="14">
        <f>IF(AND(G2342&lt;&gt;"",D2342=D2330+1),G2330+(G2342-G2330)*11/12,"")</f>
        <v/>
      </c>
      <c r="H2341" s="14">
        <f>IF(AND(H2342&lt;&gt;"",D2342=D2330+1),H2330+(H2342-H2330)*11/12,"")</f>
        <v/>
      </c>
      <c r="I2341" s="14">
        <f>IF(AND(L2342&lt;&gt;"",D2342=D2330+1),I2330+(I2342-I2330)*11/12,"")</f>
        <v/>
      </c>
      <c r="J2341">
        <f>_xlfn.XLOOKUP($A2341,ALGLIB_SSA_XAUUSD!$AA$2:$AA$2401,ALGLIB_SSA_XAUUSD!$P$2:$P$2401,"",0)</f>
        <v/>
      </c>
      <c r="K2341">
        <f>_xlfn.XLOOKUP($A2341,ALGLIB_SSA_XAUUSD!$AA$2:$AA$2401,ALGLIB_SSA_XAUUSD!$Q$2:$Q$2401,"",0)</f>
        <v/>
      </c>
      <c r="L2341">
        <f>_xlfn.XLOOKUP($A2341,ALGLIB_SSA_XAUUSD!$AA$2:$AA$2401,ALGLIB_SSA_XAUUSD!$R$2:$R$2401,"",0)</f>
        <v/>
      </c>
      <c r="M2341">
        <f>_xlfn.XLOOKUP($A2341,ALGLIB_SSA_XAUUSD!$AA$2:$AA$2401,ALGLIB_SSA_XAUUSD!$S$2:$S$2401,"",0)</f>
        <v/>
      </c>
      <c r="N2341">
        <f>_xlfn.XLOOKUP($A2341,ALGLIB_SSA_XAUUSD!$AA$2:$AA$2401,ALGLIB_SSA_XAUUSD!$T$2:$T$2401,"",0)</f>
        <v/>
      </c>
      <c r="O2341">
        <f>_xlfn.XLOOKUP($A2341,ALGLIB_SSA_XAUUSD!$AA$2:$AA$2401,ALGLIB_SSA_XAUUSD!$U$2:$U$2401,"",0)</f>
        <v/>
      </c>
      <c r="P2341">
        <f>_xlfn.XLOOKUP($A2341,ALGLIB_SSA_XAUUSD!$AA$2:$AA$2401,ALGLIB_SSA_XAUUSD!$V$2:$V$2401,"",0)</f>
        <v/>
      </c>
      <c r="S2341">
        <f>A2341</f>
        <v/>
      </c>
      <c r="T2341">
        <f>J2341</f>
        <v/>
      </c>
      <c r="U2341">
        <f>K2341</f>
        <v/>
      </c>
      <c r="V2341" s="14">
        <f>IF($A2341="","",MOD(ROW()-2,12)+1)</f>
        <v/>
      </c>
      <c r="W2341">
        <f>L2341</f>
        <v/>
      </c>
      <c r="X2341" s="14">
        <f>IF(F2341="","",F2341)</f>
        <v/>
      </c>
      <c r="Y2341" s="14">
        <f>IF(G2341="","",G2341)</f>
        <v/>
      </c>
      <c r="Z2341">
        <f>M2341</f>
        <v/>
      </c>
      <c r="AA2341">
        <f>N2341</f>
        <v/>
      </c>
      <c r="AB2341" s="14">
        <f>IF(H2341="","",H2341)</f>
        <v/>
      </c>
      <c r="AC2341">
        <f>O2341</f>
        <v/>
      </c>
      <c r="AD2341" s="14">
        <f>IF(I2341="","",I2341)</f>
        <v/>
      </c>
      <c r="AE2341">
        <f>P2341</f>
        <v/>
      </c>
      <c r="AH2341">
        <f>IF(S2341&lt;&gt;"",S2341,AH2340+900)</f>
        <v/>
      </c>
      <c r="AI2341">
        <f>IF(T2341&lt;&gt;"",T2341,AI2340)</f>
        <v/>
      </c>
      <c r="AJ2341">
        <f>IF(U2341&lt;&gt;"",U2341,AJ2340)</f>
        <v/>
      </c>
      <c r="AK2341">
        <f>IF(W2341&lt;&gt;"",W2341,"")</f>
        <v/>
      </c>
      <c r="AL2341" s="14">
        <f>IF(X2341&lt;&gt;"",X2341,"")</f>
        <v/>
      </c>
      <c r="AM2341" s="14">
        <f>IF(Y2341&lt;&gt;"",Y2341,"")</f>
        <v/>
      </c>
      <c r="AN2341" s="14">
        <f>IF(OR(AL2341="",AM2341=""),"",AL2341-AM2341)</f>
        <v/>
      </c>
      <c r="AO2341">
        <f>IF(AN2341="","",IF(AN2341&gt;0,"Bullish","Bearish"))</f>
        <v/>
      </c>
      <c r="AP2341">
        <f>IF(AO2341="",AP2340,AO2341)</f>
        <v/>
      </c>
      <c r="AQ2341" s="14">
        <f>IF(AB2341&lt;&gt;"",AB2341,"")</f>
        <v/>
      </c>
      <c r="AR2341" s="14">
        <f>IF(AD2341&lt;&gt;"",AD2341,"")</f>
        <v/>
      </c>
      <c r="AS2341">
        <f>IF(AS2340+1=13,1,AS2340+1)</f>
        <v/>
      </c>
      <c r="AT2341">
        <f>IFERROR(IF(SLOPE($AQ$2318:$AQ$2329,$AS$2318:$AS$2329)&gt;0,MIN(3,ABS(SLOPE($AQ$2318:$AQ$2329,$AS$2318:$AS$2329))),IF(SLOPE($AQ$2318:$AQ$2329,$AS$2318:$AS$2329)&lt;-0.5,-0.5,0)),0)</f>
        <v/>
      </c>
      <c r="AU2341">
        <f>IFERROR(IF(SLOPE($AR$2318:$AR$2329,$AS$2318:$AS$2329)&lt;0,MAX(-3,-ABS(SLOPE($AR$2318:$AR$2329,$AS$2318:$AS$2329))),IF(SLOPE($AR$2318:$AR$2329,$AS$2318:$AS$2329)&gt;0.5,0.5,0)),0)</f>
        <v/>
      </c>
      <c r="AV2341">
        <f>($AQ$2330+(AT2341*(AS2341-1)))</f>
        <v/>
      </c>
      <c r="AW2341">
        <f>($AR$2330+(AU2341*(AS2341-1)))</f>
        <v/>
      </c>
      <c r="AX2341">
        <f>IF(AT2341&gt;0,AV2341+AT2341,AV2341)</f>
        <v/>
      </c>
      <c r="AY2341">
        <f>IF(AU2341&lt;0,AW2341+AU2341,AW2341)</f>
        <v/>
      </c>
      <c r="BA2341" s="14">
        <f>IFERROR(AX2341-AQ2341,"")</f>
        <v/>
      </c>
      <c r="BB2341" s="14">
        <f>IFERROR(AY2341-AR2341,"")</f>
        <v/>
      </c>
      <c r="BD2341">
        <f>AH2341</f>
        <v/>
      </c>
      <c r="BE2341">
        <f>AI2341</f>
        <v/>
      </c>
      <c r="BF2341">
        <f>AJ2341</f>
        <v/>
      </c>
      <c r="BG2341" s="14">
        <f>L2341</f>
        <v/>
      </c>
      <c r="BH2341" s="14">
        <f>IF(X2341="","",X2341)</f>
        <v/>
      </c>
      <c r="BI2341" s="14">
        <f>IF(Y2341="","",Y2341)</f>
        <v/>
      </c>
      <c r="BJ2341">
        <f>Z2341</f>
        <v/>
      </c>
      <c r="BK2341">
        <f>AA2341</f>
        <v/>
      </c>
      <c r="BL2341">
        <f>IFERROR(AX2341,"")</f>
        <v/>
      </c>
      <c r="BM2341">
        <f>IFERROR(AY2341,"")</f>
        <v/>
      </c>
    </row>
    <row r="2342" ht="14.25" customFormat="1" customHeight="1" s="4">
      <c r="A2342" s="4">
        <f>ALGLIB_SSA_XAUUSD!AA2342</f>
        <v/>
      </c>
      <c r="B2342" s="4">
        <f>IF($A2342="","",INDEX(ALGLIB_SSA_XAUUSD!$B$2:$B$2401,MATCH($A2342,ALGLIB_SSA_XAUUSD!$A$2:$A$2401,1)))</f>
        <v/>
      </c>
      <c r="C2342" s="4">
        <f>IF($A2342="","",INDEX(ALGLIB_SSA_XAUUSD!$C$2:$C$2401,MATCH($A2342,ALGLIB_SSA_XAUUSD!$A$2:$A$2401,1)))</f>
        <v/>
      </c>
      <c r="D2342" s="6">
        <f>IF($A2342="","",INT((ROW()-2)/12)+1)</f>
        <v/>
      </c>
      <c r="E2342" s="6">
        <f>IF($A2342="","",INDEX(ALGLIB_SSA_XAUUSD!$D$2:$D$2401,MATCH($A2342,ALGLIB_SSA_XAUUSD!$A$2:$A$2401,1)))</f>
        <v/>
      </c>
      <c r="F2342" s="6">
        <f>IF($A2342="","",INDEX(ALGLIB_SSA_XAUUSD!$E$2:$E$2401,MATCH($A2342,ALGLIB_SSA_XAUUSD!$A$2:$A$2401,1)))</f>
        <v/>
      </c>
      <c r="G2342" s="6">
        <f>IF($A2342="","",INDEX(ALGLIB_SSA_XAUUSD!$F$2:$F$2401,MATCH($A2342,ALGLIB_SSA_XAUUSD!$A$2:$A$2401,1)))</f>
        <v/>
      </c>
      <c r="H2342" s="6">
        <f>IF($A2342="","",INDEX(ALGLIB_SSA_XAUUSD!$G$2:$G$2401,MATCH($A2342,ALGLIB_SSA_XAUUSD!$A$2:$A$2401,1)))</f>
        <v/>
      </c>
      <c r="I2342" s="6">
        <f>IF($A2342="","",INDEX(ALGLIB_SSA_XAUUSD!$H$2:$H$2401,MATCH($A2342,ALGLIB_SSA_XAUUSD!$A$2:$A$2401,1)))</f>
        <v/>
      </c>
      <c r="J2342" s="4">
        <f>_xlfn.XLOOKUP($A2342,ALGLIB_SSA_XAUUSD!$AA$2:$AA$2401,ALGLIB_SSA_XAUUSD!$P$2:$P$2401,"",0)</f>
        <v/>
      </c>
      <c r="K2342" s="4">
        <f>_xlfn.XLOOKUP($A2342,ALGLIB_SSA_XAUUSD!$AA$2:$AA$2401,ALGLIB_SSA_XAUUSD!$Q$2:$Q$2401,"",0)</f>
        <v/>
      </c>
      <c r="L2342" s="4">
        <f>_xlfn.XLOOKUP($A2342,ALGLIB_SSA_XAUUSD!$AA$2:$AA$2401,ALGLIB_SSA_XAUUSD!$R$2:$R$2401,"",0)</f>
        <v/>
      </c>
      <c r="M2342" s="4">
        <f>_xlfn.XLOOKUP($A2342,ALGLIB_SSA_XAUUSD!$AA$2:$AA$2401,ALGLIB_SSA_XAUUSD!$S$2:$S$2401,"",0)</f>
        <v/>
      </c>
      <c r="N2342" s="4">
        <f>_xlfn.XLOOKUP($A2342,ALGLIB_SSA_XAUUSD!$AA$2:$AA$2401,ALGLIB_SSA_XAUUSD!$T$2:$T$2401,"",0)</f>
        <v/>
      </c>
      <c r="O2342" s="4">
        <f>_xlfn.XLOOKUP($A2342,ALGLIB_SSA_XAUUSD!$AA$2:$AA$2401,ALGLIB_SSA_XAUUSD!$U$2:$U$2401,"",0)</f>
        <v/>
      </c>
      <c r="P2342" s="4">
        <f>_xlfn.XLOOKUP($A2342,ALGLIB_SSA_XAUUSD!$AA$2:$AA$2401,ALGLIB_SSA_XAUUSD!$V$2:$V$2401,"",0)</f>
        <v/>
      </c>
      <c r="S2342" s="4">
        <f>A2342</f>
        <v/>
      </c>
      <c r="T2342" s="4">
        <f>J2342</f>
        <v/>
      </c>
      <c r="U2342" s="4">
        <f>K2342</f>
        <v/>
      </c>
      <c r="V2342" s="6">
        <f>IF($A2342="","",MOD(ROW()-2,12)+1)</f>
        <v/>
      </c>
      <c r="W2342" s="4">
        <f>L2342</f>
        <v/>
      </c>
      <c r="X2342" s="6">
        <f>IF(F2342="","",F2342)</f>
        <v/>
      </c>
      <c r="Y2342" s="6">
        <f>IF(G2342="","",G2342)</f>
        <v/>
      </c>
      <c r="Z2342" s="4">
        <f>M2342</f>
        <v/>
      </c>
      <c r="AA2342" s="4">
        <f>N2342</f>
        <v/>
      </c>
      <c r="AB2342" s="6">
        <f>IF(H2342="","",H2342)</f>
        <v/>
      </c>
      <c r="AC2342" s="4">
        <f>O2342</f>
        <v/>
      </c>
      <c r="AD2342" s="6">
        <f>IF(I2342="","",I2342)</f>
        <v/>
      </c>
      <c r="AE2342" s="4">
        <f>P2342</f>
        <v/>
      </c>
      <c r="AH2342" s="4">
        <f>IF(S2342&lt;&gt;"",S2342,AH2341+900)</f>
        <v/>
      </c>
      <c r="AI2342" s="4">
        <f>IF(T2342&lt;&gt;"",T2342,AI2341)</f>
        <v/>
      </c>
      <c r="AJ2342" s="4">
        <f>IF(U2342&lt;&gt;"",U2342,AJ2341)</f>
        <v/>
      </c>
      <c r="AK2342" s="4">
        <f>IF(W2342&lt;&gt;"",W2342,"")</f>
        <v/>
      </c>
      <c r="AL2342" s="6">
        <f>IF(X2342&lt;&gt;"",X2342,"")</f>
        <v/>
      </c>
      <c r="AM2342" s="6">
        <f>IF(Y2342&lt;&gt;"",Y2342,"")</f>
        <v/>
      </c>
      <c r="AN2342" s="6">
        <f>IF(OR(AL2342="",AM2342=""),"",AL2342-AM2342)</f>
        <v/>
      </c>
      <c r="AO2342" s="4">
        <f>IF(AN2342="","",IF(AN2342&gt;0,"Bullish","Bearish"))</f>
        <v/>
      </c>
      <c r="AP2342" s="4">
        <f>IF(AO2342="",AP2341,AO2342)</f>
        <v/>
      </c>
      <c r="AQ2342" s="6">
        <f>IF(AB2342&lt;&gt;"",AB2342,"")</f>
        <v/>
      </c>
      <c r="AR2342" s="6">
        <f>IF(AD2342&lt;&gt;"",AD2342,"")</f>
        <v/>
      </c>
      <c r="AS2342" s="4">
        <f>IF(AS2341+1=13,1,AS2341+1)</f>
        <v/>
      </c>
      <c r="AT2342" s="4">
        <f>IFERROR(IF(SLOPE($AQ$2330:$AQ$2341,$AS$2330:$AS$2341)&gt;0,MIN(3,ABS(SLOPE($AQ$2330:$AQ$2341,$AS$2330:$AS$2341))),IF(SLOPE($AQ$2330:$AQ$2341,$AS$2330:$AS$2341)&lt;-0.5,-0.5,0)),0)</f>
        <v/>
      </c>
      <c r="AU2342" s="4">
        <f>IFERROR(IF(SLOPE($AR$2330:$AR$2341,$AS$2330:$AS$2341)&lt;0,MAX(-3,-ABS(SLOPE($AR$2330:$AR$2341,$AS$2330:$AS$2341))),IF(SLOPE($AR$2330:$AR$2341,$AS$2330:$AS$2341)&gt;0.5,0.5,0)),0)</f>
        <v/>
      </c>
      <c r="AV2342" s="4">
        <f>($AQ$2342+(AT2342*(AS2342-1)))</f>
        <v/>
      </c>
      <c r="AW2342" s="4">
        <f>($AR$2342+(AU2342*(AS2342-1)))</f>
        <v/>
      </c>
      <c r="AX2342" s="4">
        <f>IF(AT2342&gt;0,AV2342+AT2342,AV2342)</f>
        <v/>
      </c>
      <c r="AY2342" s="4">
        <f>IF(AU2342&lt;0,AW2342+AU2342,AW2342)</f>
        <v/>
      </c>
      <c r="BA2342" s="6">
        <f>IFERROR(AX2342-AQ2342,"")</f>
        <v/>
      </c>
      <c r="BB2342" s="6">
        <f>IFERROR(AY2342-AR2342,"")</f>
        <v/>
      </c>
      <c r="BD2342" s="4">
        <f>AH2342</f>
        <v/>
      </c>
      <c r="BE2342" s="4">
        <f>AI2342</f>
        <v/>
      </c>
      <c r="BF2342" s="4">
        <f>AJ2342</f>
        <v/>
      </c>
      <c r="BG2342" s="14">
        <f>L2342</f>
        <v/>
      </c>
      <c r="BH2342" s="6">
        <f>IF(X2342="","",X2342)</f>
        <v/>
      </c>
      <c r="BI2342" s="6">
        <f>IF(Y2342="","",Y2342)</f>
        <v/>
      </c>
      <c r="BJ2342" s="4">
        <f>Z2342</f>
        <v/>
      </c>
      <c r="BK2342" s="4">
        <f>AA2342</f>
        <v/>
      </c>
      <c r="BL2342" s="4">
        <f>IFERROR(AX2342,"")</f>
        <v/>
      </c>
      <c r="BM2342" s="4">
        <f>IFERROR(AY2342,"")</f>
        <v/>
      </c>
    </row>
    <row r="2343" ht="14.25" customHeight="1">
      <c r="A2343">
        <f>ALGLIB_SSA_XAUUSD!AA2343</f>
        <v/>
      </c>
      <c r="B2343">
        <f>IF($A2343="","",INDEX(ALGLIB_SSA_XAUUSD!$B$2:$B$2401,MATCH($A2343,ALGLIB_SSA_XAUUSD!$A$2:$A$2401,1)))</f>
        <v/>
      </c>
      <c r="C2343">
        <f>IF($A2343="","",INDEX(ALGLIB_SSA_XAUUSD!$C$2:$C$2401,MATCH($A2343,ALGLIB_SSA_XAUUSD!$A$2:$A$2401,1)))</f>
        <v/>
      </c>
      <c r="D2343" s="14">
        <f>IF($A2343="","",INT((ROW()-2)/12)+1)</f>
        <v/>
      </c>
      <c r="E2343" s="14">
        <f>IF(AND(E2354&lt;&gt;"",D2354=D2342+1),E2342+(E2354-E2342)*1/12,"")</f>
        <v/>
      </c>
      <c r="F2343" s="14">
        <f>IF(AND(F2354&lt;&gt;"",D2354=D2342+1),F2342+(F2354-F2342)*1/12,"")</f>
        <v/>
      </c>
      <c r="G2343" s="14">
        <f>IF(AND(G2354&lt;&gt;"",D2354=D2342+1),G2342+(G2354-G2342)*1/12,"")</f>
        <v/>
      </c>
      <c r="H2343" s="14">
        <f>IF(AND(H2354&lt;&gt;"",D2354=D2342+1),H2342+(H2354-H2342)*1/12,"")</f>
        <v/>
      </c>
      <c r="I2343" s="14">
        <f>IF(AND(L2354&lt;&gt;"",D2354=D2342+1),I2342+(I2354-I2342)*1/12,"")</f>
        <v/>
      </c>
      <c r="J2343">
        <f>_xlfn.XLOOKUP($A2343,ALGLIB_SSA_XAUUSD!$AA$2:$AA$2401,ALGLIB_SSA_XAUUSD!$P$2:$P$2401,"",0)</f>
        <v/>
      </c>
      <c r="K2343">
        <f>_xlfn.XLOOKUP($A2343,ALGLIB_SSA_XAUUSD!$AA$2:$AA$2401,ALGLIB_SSA_XAUUSD!$Q$2:$Q$2401,"",0)</f>
        <v/>
      </c>
      <c r="L2343">
        <f>_xlfn.XLOOKUP($A2343,ALGLIB_SSA_XAUUSD!$AA$2:$AA$2401,ALGLIB_SSA_XAUUSD!$R$2:$R$2401,"",0)</f>
        <v/>
      </c>
      <c r="M2343">
        <f>_xlfn.XLOOKUP($A2343,ALGLIB_SSA_XAUUSD!$AA$2:$AA$2401,ALGLIB_SSA_XAUUSD!$S$2:$S$2401,"",0)</f>
        <v/>
      </c>
      <c r="N2343">
        <f>_xlfn.XLOOKUP($A2343,ALGLIB_SSA_XAUUSD!$AA$2:$AA$2401,ALGLIB_SSA_XAUUSD!$T$2:$T$2401,"",0)</f>
        <v/>
      </c>
      <c r="O2343">
        <f>_xlfn.XLOOKUP($A2343,ALGLIB_SSA_XAUUSD!$AA$2:$AA$2401,ALGLIB_SSA_XAUUSD!$U$2:$U$2401,"",0)</f>
        <v/>
      </c>
      <c r="P2343">
        <f>_xlfn.XLOOKUP($A2343,ALGLIB_SSA_XAUUSD!$AA$2:$AA$2401,ALGLIB_SSA_XAUUSD!$V$2:$V$2401,"",0)</f>
        <v/>
      </c>
      <c r="S2343">
        <f>A2343</f>
        <v/>
      </c>
      <c r="T2343">
        <f>J2343</f>
        <v/>
      </c>
      <c r="U2343">
        <f>K2343</f>
        <v/>
      </c>
      <c r="V2343" s="14">
        <f>IF($A2343="","",MOD(ROW()-2,12)+1)</f>
        <v/>
      </c>
      <c r="W2343">
        <f>L2343</f>
        <v/>
      </c>
      <c r="X2343" s="14">
        <f>IF(F2343="","",F2343)</f>
        <v/>
      </c>
      <c r="Y2343" s="14">
        <f>IF(G2343="","",G2343)</f>
        <v/>
      </c>
      <c r="Z2343">
        <f>M2343</f>
        <v/>
      </c>
      <c r="AA2343">
        <f>N2343</f>
        <v/>
      </c>
      <c r="AB2343" s="14">
        <f>IF(H2343="","",H2343)</f>
        <v/>
      </c>
      <c r="AC2343">
        <f>O2343</f>
        <v/>
      </c>
      <c r="AD2343" s="14">
        <f>IF(I2343="","",I2343)</f>
        <v/>
      </c>
      <c r="AE2343">
        <f>P2343</f>
        <v/>
      </c>
      <c r="AH2343">
        <f>IF(S2343&lt;&gt;"",S2343,AH2342+900)</f>
        <v/>
      </c>
      <c r="AI2343">
        <f>IF(T2343&lt;&gt;"",T2343,AI2342)</f>
        <v/>
      </c>
      <c r="AJ2343">
        <f>IF(U2343&lt;&gt;"",U2343,AJ2342)</f>
        <v/>
      </c>
      <c r="AK2343">
        <f>IF(W2343&lt;&gt;"",W2343,"")</f>
        <v/>
      </c>
      <c r="AL2343" s="14">
        <f>IF(X2343&lt;&gt;"",X2343,"")</f>
        <v/>
      </c>
      <c r="AM2343" s="14">
        <f>IF(Y2343&lt;&gt;"",Y2343,"")</f>
        <v/>
      </c>
      <c r="AN2343" s="14">
        <f>IF(OR(AL2343="",AM2343=""),"",AL2343-AM2343)</f>
        <v/>
      </c>
      <c r="AO2343">
        <f>IF(AN2343="","",IF(AN2343&gt;0,"Bullish","Bearish"))</f>
        <v/>
      </c>
      <c r="AP2343">
        <f>IF(AO2343="",AP2342,AO2343)</f>
        <v/>
      </c>
      <c r="AQ2343" s="14">
        <f>IF(AB2343&lt;&gt;"",AB2343,"")</f>
        <v/>
      </c>
      <c r="AR2343" s="14">
        <f>IF(AD2343&lt;&gt;"",AD2343,"")</f>
        <v/>
      </c>
      <c r="AS2343">
        <f>IF(AS2342+1=13,1,AS2342+1)</f>
        <v/>
      </c>
      <c r="AT2343">
        <f>IFERROR(IF(SLOPE($AQ$2330:$AQ$2341,$AS$2330:$AS$2341)&gt;0,MIN(3,ABS(SLOPE($AQ$2330:$AQ$2341,$AS$2330:$AS$2341))),IF(SLOPE($AQ$2330:$AQ$2341,$AS$2330:$AS$2341)&lt;-0.5,-0.5,0)),0)</f>
        <v/>
      </c>
      <c r="AU2343">
        <f>IFERROR(IF(SLOPE($AR$2330:$AR$2341,$AS$2330:$AS$2341)&lt;0,MAX(-3,-ABS(SLOPE($AR$2330:$AR$2341,$AS$2330:$AS$2341))),IF(SLOPE($AR$2330:$AR$2341,$AS$2330:$AS$2341)&gt;0.5,0.5,0)),0)</f>
        <v/>
      </c>
      <c r="AV2343">
        <f>($AQ$2342+(AT2343*(AS2343-1)))</f>
        <v/>
      </c>
      <c r="AW2343">
        <f>($AR$2342+(AU2343*(AS2343-1)))</f>
        <v/>
      </c>
      <c r="AX2343">
        <f>IF(AT2343&gt;0,AV2343+AT2343,AV2343)</f>
        <v/>
      </c>
      <c r="AY2343">
        <f>IF(AU2343&lt;0,AW2343+AU2343,AW2343)</f>
        <v/>
      </c>
      <c r="BA2343" s="14">
        <f>IFERROR(AX2343-AQ2343,"")</f>
        <v/>
      </c>
      <c r="BB2343" s="14">
        <f>IFERROR(AY2343-AR2343,"")</f>
        <v/>
      </c>
      <c r="BD2343">
        <f>AH2343</f>
        <v/>
      </c>
      <c r="BE2343">
        <f>AI2343</f>
        <v/>
      </c>
      <c r="BF2343">
        <f>AJ2343</f>
        <v/>
      </c>
      <c r="BG2343" s="14">
        <f>L2343</f>
        <v/>
      </c>
      <c r="BH2343" s="14">
        <f>IF(X2343="","",X2343)</f>
        <v/>
      </c>
      <c r="BI2343" s="14">
        <f>IF(Y2343="","",Y2343)</f>
        <v/>
      </c>
      <c r="BJ2343">
        <f>Z2343</f>
        <v/>
      </c>
      <c r="BK2343">
        <f>AA2343</f>
        <v/>
      </c>
      <c r="BL2343">
        <f>IFERROR(AX2343,"")</f>
        <v/>
      </c>
      <c r="BM2343">
        <f>IFERROR(AY2343,"")</f>
        <v/>
      </c>
    </row>
    <row r="2344" ht="14.25" customHeight="1">
      <c r="A2344">
        <f>ALGLIB_SSA_XAUUSD!AA2344</f>
        <v/>
      </c>
      <c r="B2344">
        <f>IF($A2344="","",INDEX(ALGLIB_SSA_XAUUSD!$B$2:$B$2401,MATCH($A2344,ALGLIB_SSA_XAUUSD!$A$2:$A$2401,1)))</f>
        <v/>
      </c>
      <c r="C2344">
        <f>IF($A2344="","",INDEX(ALGLIB_SSA_XAUUSD!$C$2:$C$2401,MATCH($A2344,ALGLIB_SSA_XAUUSD!$A$2:$A$2401,1)))</f>
        <v/>
      </c>
      <c r="D2344" s="14">
        <f>IF($A2344="","",INT((ROW()-2)/12)+1)</f>
        <v/>
      </c>
      <c r="E2344" s="14">
        <f>IF(AND(E2354&lt;&gt;"",D2354=D2342+1),E2342+(E2354-E2342)*2/12,"")</f>
        <v/>
      </c>
      <c r="F2344" s="14">
        <f>IF(AND(F2354&lt;&gt;"",D2354=D2342+1),F2342+(F2354-F2342)*2/12,"")</f>
        <v/>
      </c>
      <c r="G2344" s="14">
        <f>IF(AND(G2354&lt;&gt;"",D2354=D2342+1),G2342+(G2354-G2342)*2/12,"")</f>
        <v/>
      </c>
      <c r="H2344" s="14">
        <f>IF(AND(H2354&lt;&gt;"",D2354=D2342+1),H2342+(H2354-H2342)*2/12,"")</f>
        <v/>
      </c>
      <c r="I2344" s="14">
        <f>IF(AND(L2354&lt;&gt;"",D2354=D2342+1),I2342+(I2354-I2342)*2/12,"")</f>
        <v/>
      </c>
      <c r="J2344">
        <f>_xlfn.XLOOKUP($A2344,ALGLIB_SSA_XAUUSD!$AA$2:$AA$2401,ALGLIB_SSA_XAUUSD!$P$2:$P$2401,"",0)</f>
        <v/>
      </c>
      <c r="K2344">
        <f>_xlfn.XLOOKUP($A2344,ALGLIB_SSA_XAUUSD!$AA$2:$AA$2401,ALGLIB_SSA_XAUUSD!$Q$2:$Q$2401,"",0)</f>
        <v/>
      </c>
      <c r="L2344">
        <f>_xlfn.XLOOKUP($A2344,ALGLIB_SSA_XAUUSD!$AA$2:$AA$2401,ALGLIB_SSA_XAUUSD!$R$2:$R$2401,"",0)</f>
        <v/>
      </c>
      <c r="M2344">
        <f>_xlfn.XLOOKUP($A2344,ALGLIB_SSA_XAUUSD!$AA$2:$AA$2401,ALGLIB_SSA_XAUUSD!$S$2:$S$2401,"",0)</f>
        <v/>
      </c>
      <c r="N2344">
        <f>_xlfn.XLOOKUP($A2344,ALGLIB_SSA_XAUUSD!$AA$2:$AA$2401,ALGLIB_SSA_XAUUSD!$T$2:$T$2401,"",0)</f>
        <v/>
      </c>
      <c r="O2344">
        <f>_xlfn.XLOOKUP($A2344,ALGLIB_SSA_XAUUSD!$AA$2:$AA$2401,ALGLIB_SSA_XAUUSD!$U$2:$U$2401,"",0)</f>
        <v/>
      </c>
      <c r="P2344">
        <f>_xlfn.XLOOKUP($A2344,ALGLIB_SSA_XAUUSD!$AA$2:$AA$2401,ALGLIB_SSA_XAUUSD!$V$2:$V$2401,"",0)</f>
        <v/>
      </c>
      <c r="S2344">
        <f>A2344</f>
        <v/>
      </c>
      <c r="T2344">
        <f>J2344</f>
        <v/>
      </c>
      <c r="U2344">
        <f>K2344</f>
        <v/>
      </c>
      <c r="V2344" s="14">
        <f>IF($A2344="","",MOD(ROW()-2,12)+1)</f>
        <v/>
      </c>
      <c r="W2344">
        <f>L2344</f>
        <v/>
      </c>
      <c r="X2344" s="14">
        <f>IF(F2344="","",F2344)</f>
        <v/>
      </c>
      <c r="Y2344" s="14">
        <f>IF(G2344="","",G2344)</f>
        <v/>
      </c>
      <c r="Z2344">
        <f>M2344</f>
        <v/>
      </c>
      <c r="AA2344">
        <f>N2344</f>
        <v/>
      </c>
      <c r="AB2344" s="14">
        <f>IF(H2344="","",H2344)</f>
        <v/>
      </c>
      <c r="AC2344">
        <f>O2344</f>
        <v/>
      </c>
      <c r="AD2344" s="14">
        <f>IF(I2344="","",I2344)</f>
        <v/>
      </c>
      <c r="AE2344">
        <f>P2344</f>
        <v/>
      </c>
      <c r="AH2344">
        <f>IF(S2344&lt;&gt;"",S2344,AH2343+900)</f>
        <v/>
      </c>
      <c r="AI2344">
        <f>IF(T2344&lt;&gt;"",T2344,AI2343)</f>
        <v/>
      </c>
      <c r="AJ2344">
        <f>IF(U2344&lt;&gt;"",U2344,AJ2343)</f>
        <v/>
      </c>
      <c r="AK2344">
        <f>IF(W2344&lt;&gt;"",W2344,"")</f>
        <v/>
      </c>
      <c r="AL2344" s="14">
        <f>IF(X2344&lt;&gt;"",X2344,"")</f>
        <v/>
      </c>
      <c r="AM2344" s="14">
        <f>IF(Y2344&lt;&gt;"",Y2344,"")</f>
        <v/>
      </c>
      <c r="AN2344" s="14">
        <f>IF(OR(AL2344="",AM2344=""),"",AL2344-AM2344)</f>
        <v/>
      </c>
      <c r="AO2344">
        <f>IF(AN2344="","",IF(AN2344&gt;0,"Bullish","Bearish"))</f>
        <v/>
      </c>
      <c r="AP2344">
        <f>IF(AO2344="",AP2343,AO2344)</f>
        <v/>
      </c>
      <c r="AQ2344" s="14">
        <f>IF(AB2344&lt;&gt;"",AB2344,"")</f>
        <v/>
      </c>
      <c r="AR2344" s="14">
        <f>IF(AD2344&lt;&gt;"",AD2344,"")</f>
        <v/>
      </c>
      <c r="AS2344">
        <f>IF(AS2343+1=13,1,AS2343+1)</f>
        <v/>
      </c>
      <c r="AT2344">
        <f>IFERROR(IF(SLOPE($AQ$2330:$AQ$2341,$AS$2330:$AS$2341)&gt;0,MIN(3,ABS(SLOPE($AQ$2330:$AQ$2341,$AS$2330:$AS$2341))),IF(SLOPE($AQ$2330:$AQ$2341,$AS$2330:$AS$2341)&lt;-0.5,-0.5,0)),0)</f>
        <v/>
      </c>
      <c r="AU2344">
        <f>IFERROR(IF(SLOPE($AR$2330:$AR$2341,$AS$2330:$AS$2341)&lt;0,MAX(-3,-ABS(SLOPE($AR$2330:$AR$2341,$AS$2330:$AS$2341))),IF(SLOPE($AR$2330:$AR$2341,$AS$2330:$AS$2341)&gt;0.5,0.5,0)),0)</f>
        <v/>
      </c>
      <c r="AV2344">
        <f>($AQ$2342+(AT2344*(AS2344-1)))</f>
        <v/>
      </c>
      <c r="AW2344">
        <f>($AR$2342+(AU2344*(AS2344-1)))</f>
        <v/>
      </c>
      <c r="AX2344">
        <f>IF(AT2344&gt;0,AV2344+AT2344,AV2344)</f>
        <v/>
      </c>
      <c r="AY2344">
        <f>IF(AU2344&lt;0,AW2344+AU2344,AW2344)</f>
        <v/>
      </c>
      <c r="BA2344" s="14">
        <f>IFERROR(AX2344-AQ2344,"")</f>
        <v/>
      </c>
      <c r="BB2344" s="14">
        <f>IFERROR(AY2344-AR2344,"")</f>
        <v/>
      </c>
      <c r="BD2344">
        <f>AH2344</f>
        <v/>
      </c>
      <c r="BE2344">
        <f>AI2344</f>
        <v/>
      </c>
      <c r="BF2344">
        <f>AJ2344</f>
        <v/>
      </c>
      <c r="BG2344" s="14">
        <f>L2344</f>
        <v/>
      </c>
      <c r="BH2344" s="14">
        <f>IF(X2344="","",X2344)</f>
        <v/>
      </c>
      <c r="BI2344" s="14">
        <f>IF(Y2344="","",Y2344)</f>
        <v/>
      </c>
      <c r="BJ2344">
        <f>Z2344</f>
        <v/>
      </c>
      <c r="BK2344">
        <f>AA2344</f>
        <v/>
      </c>
      <c r="BL2344">
        <f>IFERROR(AX2344,"")</f>
        <v/>
      </c>
      <c r="BM2344">
        <f>IFERROR(AY2344,"")</f>
        <v/>
      </c>
    </row>
    <row r="2345" ht="14.25" customHeight="1">
      <c r="A2345">
        <f>ALGLIB_SSA_XAUUSD!AA2345</f>
        <v/>
      </c>
      <c r="B2345">
        <f>IF($A2345="","",INDEX(ALGLIB_SSA_XAUUSD!$B$2:$B$2401,MATCH($A2345,ALGLIB_SSA_XAUUSD!$A$2:$A$2401,1)))</f>
        <v/>
      </c>
      <c r="C2345">
        <f>IF($A2345="","",INDEX(ALGLIB_SSA_XAUUSD!$C$2:$C$2401,MATCH($A2345,ALGLIB_SSA_XAUUSD!$A$2:$A$2401,1)))</f>
        <v/>
      </c>
      <c r="D2345" s="14">
        <f>IF($A2345="","",INT((ROW()-2)/12)+1)</f>
        <v/>
      </c>
      <c r="E2345" s="14">
        <f>IF(AND(E2354&lt;&gt;"",D2354=D2342+1),E2342+(E2354-E2342)*3/12,"")</f>
        <v/>
      </c>
      <c r="F2345" s="14">
        <f>IF(AND(F2354&lt;&gt;"",D2354=D2342+1),F2342+(F2354-F2342)*3/12,"")</f>
        <v/>
      </c>
      <c r="G2345" s="14">
        <f>IF(AND(G2354&lt;&gt;"",D2354=D2342+1),G2342+(G2354-G2342)*3/12,"")</f>
        <v/>
      </c>
      <c r="H2345" s="14">
        <f>IF(AND(H2354&lt;&gt;"",D2354=D2342+1),H2342+(H2354-H2342)*3/12,"")</f>
        <v/>
      </c>
      <c r="I2345" s="14">
        <f>IF(AND(L2354&lt;&gt;"",D2354=D2342+1),I2342+(I2354-I2342)*3/12,"")</f>
        <v/>
      </c>
      <c r="J2345">
        <f>_xlfn.XLOOKUP($A2345,ALGLIB_SSA_XAUUSD!$AA$2:$AA$2401,ALGLIB_SSA_XAUUSD!$P$2:$P$2401,"",0)</f>
        <v/>
      </c>
      <c r="K2345">
        <f>_xlfn.XLOOKUP($A2345,ALGLIB_SSA_XAUUSD!$AA$2:$AA$2401,ALGLIB_SSA_XAUUSD!$Q$2:$Q$2401,"",0)</f>
        <v/>
      </c>
      <c r="L2345">
        <f>_xlfn.XLOOKUP($A2345,ALGLIB_SSA_XAUUSD!$AA$2:$AA$2401,ALGLIB_SSA_XAUUSD!$R$2:$R$2401,"",0)</f>
        <v/>
      </c>
      <c r="M2345">
        <f>_xlfn.XLOOKUP($A2345,ALGLIB_SSA_XAUUSD!$AA$2:$AA$2401,ALGLIB_SSA_XAUUSD!$S$2:$S$2401,"",0)</f>
        <v/>
      </c>
      <c r="N2345">
        <f>_xlfn.XLOOKUP($A2345,ALGLIB_SSA_XAUUSD!$AA$2:$AA$2401,ALGLIB_SSA_XAUUSD!$T$2:$T$2401,"",0)</f>
        <v/>
      </c>
      <c r="O2345">
        <f>_xlfn.XLOOKUP($A2345,ALGLIB_SSA_XAUUSD!$AA$2:$AA$2401,ALGLIB_SSA_XAUUSD!$U$2:$U$2401,"",0)</f>
        <v/>
      </c>
      <c r="P2345">
        <f>_xlfn.XLOOKUP($A2345,ALGLIB_SSA_XAUUSD!$AA$2:$AA$2401,ALGLIB_SSA_XAUUSD!$V$2:$V$2401,"",0)</f>
        <v/>
      </c>
      <c r="S2345">
        <f>A2345</f>
        <v/>
      </c>
      <c r="T2345">
        <f>J2345</f>
        <v/>
      </c>
      <c r="U2345">
        <f>K2345</f>
        <v/>
      </c>
      <c r="V2345" s="14">
        <f>IF($A2345="","",MOD(ROW()-2,12)+1)</f>
        <v/>
      </c>
      <c r="W2345">
        <f>L2345</f>
        <v/>
      </c>
      <c r="X2345" s="14">
        <f>IF(F2345="","",F2345)</f>
        <v/>
      </c>
      <c r="Y2345" s="14">
        <f>IF(G2345="","",G2345)</f>
        <v/>
      </c>
      <c r="Z2345">
        <f>M2345</f>
        <v/>
      </c>
      <c r="AA2345">
        <f>N2345</f>
        <v/>
      </c>
      <c r="AB2345" s="14">
        <f>IF(H2345="","",H2345)</f>
        <v/>
      </c>
      <c r="AC2345">
        <f>O2345</f>
        <v/>
      </c>
      <c r="AD2345" s="14">
        <f>IF(I2345="","",I2345)</f>
        <v/>
      </c>
      <c r="AE2345">
        <f>P2345</f>
        <v/>
      </c>
      <c r="AH2345">
        <f>IF(S2345&lt;&gt;"",S2345,AH2344+900)</f>
        <v/>
      </c>
      <c r="AI2345">
        <f>IF(T2345&lt;&gt;"",T2345,AI2344)</f>
        <v/>
      </c>
      <c r="AJ2345">
        <f>IF(U2345&lt;&gt;"",U2345,AJ2344)</f>
        <v/>
      </c>
      <c r="AK2345">
        <f>IF(W2345&lt;&gt;"",W2345,"")</f>
        <v/>
      </c>
      <c r="AL2345" s="14">
        <f>IF(X2345&lt;&gt;"",X2345,"")</f>
        <v/>
      </c>
      <c r="AM2345" s="14">
        <f>IF(Y2345&lt;&gt;"",Y2345,"")</f>
        <v/>
      </c>
      <c r="AN2345" s="14">
        <f>IF(OR(AL2345="",AM2345=""),"",AL2345-AM2345)</f>
        <v/>
      </c>
      <c r="AO2345">
        <f>IF(AN2345="","",IF(AN2345&gt;0,"Bullish","Bearish"))</f>
        <v/>
      </c>
      <c r="AP2345">
        <f>IF(AO2345="",AP2344,AO2345)</f>
        <v/>
      </c>
      <c r="AQ2345" s="14">
        <f>IF(AB2345&lt;&gt;"",AB2345,"")</f>
        <v/>
      </c>
      <c r="AR2345" s="14">
        <f>IF(AD2345&lt;&gt;"",AD2345,"")</f>
        <v/>
      </c>
      <c r="AS2345">
        <f>IF(AS2344+1=13,1,AS2344+1)</f>
        <v/>
      </c>
      <c r="AT2345">
        <f>IFERROR(IF(SLOPE($AQ$2330:$AQ$2341,$AS$2330:$AS$2341)&gt;0,MIN(3,ABS(SLOPE($AQ$2330:$AQ$2341,$AS$2330:$AS$2341))),IF(SLOPE($AQ$2330:$AQ$2341,$AS$2330:$AS$2341)&lt;-0.5,-0.5,0)),0)</f>
        <v/>
      </c>
      <c r="AU2345">
        <f>IFERROR(IF(SLOPE($AR$2330:$AR$2341,$AS$2330:$AS$2341)&lt;0,MAX(-3,-ABS(SLOPE($AR$2330:$AR$2341,$AS$2330:$AS$2341))),IF(SLOPE($AR$2330:$AR$2341,$AS$2330:$AS$2341)&gt;0.5,0.5,0)),0)</f>
        <v/>
      </c>
      <c r="AV2345">
        <f>($AQ$2342+(AT2345*(AS2345-1)))</f>
        <v/>
      </c>
      <c r="AW2345">
        <f>($AR$2342+(AU2345*(AS2345-1)))</f>
        <v/>
      </c>
      <c r="AX2345">
        <f>IF(AT2345&gt;0,AV2345+AT2345,AV2345)</f>
        <v/>
      </c>
      <c r="AY2345">
        <f>IF(AU2345&lt;0,AW2345+AU2345,AW2345)</f>
        <v/>
      </c>
      <c r="BA2345" s="14">
        <f>IFERROR(AX2345-AQ2345,"")</f>
        <v/>
      </c>
      <c r="BB2345" s="14">
        <f>IFERROR(AY2345-AR2345,"")</f>
        <v/>
      </c>
      <c r="BD2345">
        <f>AH2345</f>
        <v/>
      </c>
      <c r="BE2345">
        <f>AI2345</f>
        <v/>
      </c>
      <c r="BF2345">
        <f>AJ2345</f>
        <v/>
      </c>
      <c r="BG2345" s="14">
        <f>L2345</f>
        <v/>
      </c>
      <c r="BH2345" s="14">
        <f>IF(X2345="","",X2345)</f>
        <v/>
      </c>
      <c r="BI2345" s="14">
        <f>IF(Y2345="","",Y2345)</f>
        <v/>
      </c>
      <c r="BJ2345">
        <f>Z2345</f>
        <v/>
      </c>
      <c r="BK2345">
        <f>AA2345</f>
        <v/>
      </c>
      <c r="BL2345">
        <f>IFERROR(AX2345,"")</f>
        <v/>
      </c>
      <c r="BM2345">
        <f>IFERROR(AY2345,"")</f>
        <v/>
      </c>
    </row>
    <row r="2346" ht="14.25" customHeight="1">
      <c r="A2346">
        <f>ALGLIB_SSA_XAUUSD!AA2346</f>
        <v/>
      </c>
      <c r="B2346">
        <f>IF($A2346="","",INDEX(ALGLIB_SSA_XAUUSD!$B$2:$B$2401,MATCH($A2346,ALGLIB_SSA_XAUUSD!$A$2:$A$2401,1)))</f>
        <v/>
      </c>
      <c r="C2346">
        <f>IF($A2346="","",INDEX(ALGLIB_SSA_XAUUSD!$C$2:$C$2401,MATCH($A2346,ALGLIB_SSA_XAUUSD!$A$2:$A$2401,1)))</f>
        <v/>
      </c>
      <c r="D2346" s="14">
        <f>IF($A2346="","",INT((ROW()-2)/12)+1)</f>
        <v/>
      </c>
      <c r="E2346" s="14">
        <f>IF(AND(E2354&lt;&gt;"",D2354=D2342+1),E2342+(E2354-E2342)*4/12,"")</f>
        <v/>
      </c>
      <c r="F2346" s="14">
        <f>IF(AND(F2354&lt;&gt;"",D2354=D2342+1),F2342+(F2354-F2342)*4/12,"")</f>
        <v/>
      </c>
      <c r="G2346" s="14">
        <f>IF(AND(G2354&lt;&gt;"",D2354=D2342+1),G2342+(G2354-G2342)*4/12,"")</f>
        <v/>
      </c>
      <c r="H2346" s="14">
        <f>IF(AND(H2354&lt;&gt;"",D2354=D2342+1),H2342+(H2354-H2342)*4/12,"")</f>
        <v/>
      </c>
      <c r="I2346" s="14">
        <f>IF(AND(L2354&lt;&gt;"",D2354=D2342+1),I2342+(I2354-I2342)*4/12,"")</f>
        <v/>
      </c>
      <c r="J2346">
        <f>_xlfn.XLOOKUP($A2346,ALGLIB_SSA_XAUUSD!$AA$2:$AA$2401,ALGLIB_SSA_XAUUSD!$P$2:$P$2401,"",0)</f>
        <v/>
      </c>
      <c r="K2346">
        <f>_xlfn.XLOOKUP($A2346,ALGLIB_SSA_XAUUSD!$AA$2:$AA$2401,ALGLIB_SSA_XAUUSD!$Q$2:$Q$2401,"",0)</f>
        <v/>
      </c>
      <c r="L2346">
        <f>_xlfn.XLOOKUP($A2346,ALGLIB_SSA_XAUUSD!$AA$2:$AA$2401,ALGLIB_SSA_XAUUSD!$R$2:$R$2401,"",0)</f>
        <v/>
      </c>
      <c r="M2346">
        <f>_xlfn.XLOOKUP($A2346,ALGLIB_SSA_XAUUSD!$AA$2:$AA$2401,ALGLIB_SSA_XAUUSD!$S$2:$S$2401,"",0)</f>
        <v/>
      </c>
      <c r="N2346">
        <f>_xlfn.XLOOKUP($A2346,ALGLIB_SSA_XAUUSD!$AA$2:$AA$2401,ALGLIB_SSA_XAUUSD!$T$2:$T$2401,"",0)</f>
        <v/>
      </c>
      <c r="O2346">
        <f>_xlfn.XLOOKUP($A2346,ALGLIB_SSA_XAUUSD!$AA$2:$AA$2401,ALGLIB_SSA_XAUUSD!$U$2:$U$2401,"",0)</f>
        <v/>
      </c>
      <c r="P2346">
        <f>_xlfn.XLOOKUP($A2346,ALGLIB_SSA_XAUUSD!$AA$2:$AA$2401,ALGLIB_SSA_XAUUSD!$V$2:$V$2401,"",0)</f>
        <v/>
      </c>
      <c r="S2346">
        <f>A2346</f>
        <v/>
      </c>
      <c r="T2346">
        <f>J2346</f>
        <v/>
      </c>
      <c r="U2346">
        <f>K2346</f>
        <v/>
      </c>
      <c r="V2346" s="14">
        <f>IF($A2346="","",MOD(ROW()-2,12)+1)</f>
        <v/>
      </c>
      <c r="W2346">
        <f>L2346</f>
        <v/>
      </c>
      <c r="X2346" s="14">
        <f>IF(F2346="","",F2346)</f>
        <v/>
      </c>
      <c r="Y2346" s="14">
        <f>IF(G2346="","",G2346)</f>
        <v/>
      </c>
      <c r="Z2346">
        <f>M2346</f>
        <v/>
      </c>
      <c r="AA2346">
        <f>N2346</f>
        <v/>
      </c>
      <c r="AB2346" s="14">
        <f>IF(H2346="","",H2346)</f>
        <v/>
      </c>
      <c r="AC2346">
        <f>O2346</f>
        <v/>
      </c>
      <c r="AD2346" s="14">
        <f>IF(I2346="","",I2346)</f>
        <v/>
      </c>
      <c r="AE2346">
        <f>P2346</f>
        <v/>
      </c>
      <c r="AH2346">
        <f>IF(S2346&lt;&gt;"",S2346,AH2345+900)</f>
        <v/>
      </c>
      <c r="AI2346">
        <f>IF(T2346&lt;&gt;"",T2346,AI2345)</f>
        <v/>
      </c>
      <c r="AJ2346">
        <f>IF(U2346&lt;&gt;"",U2346,AJ2345)</f>
        <v/>
      </c>
      <c r="AK2346">
        <f>IF(W2346&lt;&gt;"",W2346,"")</f>
        <v/>
      </c>
      <c r="AL2346" s="14">
        <f>IF(X2346&lt;&gt;"",X2346,"")</f>
        <v/>
      </c>
      <c r="AM2346" s="14">
        <f>IF(Y2346&lt;&gt;"",Y2346,"")</f>
        <v/>
      </c>
      <c r="AN2346" s="14">
        <f>IF(OR(AL2346="",AM2346=""),"",AL2346-AM2346)</f>
        <v/>
      </c>
      <c r="AO2346">
        <f>IF(AN2346="","",IF(AN2346&gt;0,"Bullish","Bearish"))</f>
        <v/>
      </c>
      <c r="AP2346">
        <f>IF(AO2346="",AP2345,AO2346)</f>
        <v/>
      </c>
      <c r="AQ2346" s="14">
        <f>IF(AB2346&lt;&gt;"",AB2346,"")</f>
        <v/>
      </c>
      <c r="AR2346" s="14">
        <f>IF(AD2346&lt;&gt;"",AD2346,"")</f>
        <v/>
      </c>
      <c r="AS2346">
        <f>IF(AS2345+1=13,1,AS2345+1)</f>
        <v/>
      </c>
      <c r="AT2346">
        <f>IFERROR(IF(SLOPE($AQ$2330:$AQ$2341,$AS$2330:$AS$2341)&gt;0,MIN(3,ABS(SLOPE($AQ$2330:$AQ$2341,$AS$2330:$AS$2341))),IF(SLOPE($AQ$2330:$AQ$2341,$AS$2330:$AS$2341)&lt;-0.5,-0.5,0)),0)</f>
        <v/>
      </c>
      <c r="AU2346">
        <f>IFERROR(IF(SLOPE($AR$2330:$AR$2341,$AS$2330:$AS$2341)&lt;0,MAX(-3,-ABS(SLOPE($AR$2330:$AR$2341,$AS$2330:$AS$2341))),IF(SLOPE($AR$2330:$AR$2341,$AS$2330:$AS$2341)&gt;0.5,0.5,0)),0)</f>
        <v/>
      </c>
      <c r="AV2346">
        <f>($AQ$2342+(AT2346*(AS2346-1)))</f>
        <v/>
      </c>
      <c r="AW2346">
        <f>($AR$2342+(AU2346*(AS2346-1)))</f>
        <v/>
      </c>
      <c r="AX2346">
        <f>IF(AT2346&gt;0,AV2346+AT2346,AV2346)</f>
        <v/>
      </c>
      <c r="AY2346">
        <f>IF(AU2346&lt;0,AW2346+AU2346,AW2346)</f>
        <v/>
      </c>
      <c r="BA2346" s="14">
        <f>IFERROR(AX2346-AQ2346,"")</f>
        <v/>
      </c>
      <c r="BB2346" s="14">
        <f>IFERROR(AY2346-AR2346,"")</f>
        <v/>
      </c>
      <c r="BD2346">
        <f>AH2346</f>
        <v/>
      </c>
      <c r="BE2346">
        <f>AI2346</f>
        <v/>
      </c>
      <c r="BF2346">
        <f>AJ2346</f>
        <v/>
      </c>
      <c r="BG2346" s="14">
        <f>L2346</f>
        <v/>
      </c>
      <c r="BH2346" s="14">
        <f>IF(X2346="","",X2346)</f>
        <v/>
      </c>
      <c r="BI2346" s="14">
        <f>IF(Y2346="","",Y2346)</f>
        <v/>
      </c>
      <c r="BJ2346">
        <f>Z2346</f>
        <v/>
      </c>
      <c r="BK2346">
        <f>AA2346</f>
        <v/>
      </c>
      <c r="BL2346">
        <f>IFERROR(AX2346,"")</f>
        <v/>
      </c>
      <c r="BM2346">
        <f>IFERROR(AY2346,"")</f>
        <v/>
      </c>
    </row>
    <row r="2347" ht="14.25" customHeight="1">
      <c r="A2347">
        <f>ALGLIB_SSA_XAUUSD!AA2347</f>
        <v/>
      </c>
      <c r="B2347">
        <f>IF($A2347="","",INDEX(ALGLIB_SSA_XAUUSD!$B$2:$B$2401,MATCH($A2347,ALGLIB_SSA_XAUUSD!$A$2:$A$2401,1)))</f>
        <v/>
      </c>
      <c r="C2347">
        <f>IF($A2347="","",INDEX(ALGLIB_SSA_XAUUSD!$C$2:$C$2401,MATCH($A2347,ALGLIB_SSA_XAUUSD!$A$2:$A$2401,1)))</f>
        <v/>
      </c>
      <c r="D2347" s="14">
        <f>IF($A2347="","",INT((ROW()-2)/12)+1)</f>
        <v/>
      </c>
      <c r="E2347" s="14">
        <f>IF(AND(E2354&lt;&gt;"",D2354=D2342+1),E2342+(E2354-E2342)*5/12,"")</f>
        <v/>
      </c>
      <c r="F2347" s="14">
        <f>IF(AND(F2354&lt;&gt;"",D2354=D2342+1),F2342+(F2354-F2342)*5/12,"")</f>
        <v/>
      </c>
      <c r="G2347" s="14">
        <f>IF(AND(G2354&lt;&gt;"",D2354=D2342+1),G2342+(G2354-G2342)*5/12,"")</f>
        <v/>
      </c>
      <c r="H2347" s="14">
        <f>IF(AND(H2354&lt;&gt;"",D2354=D2342+1),H2342+(H2354-H2342)*5/12,"")</f>
        <v/>
      </c>
      <c r="I2347" s="14">
        <f>IF(AND(L2354&lt;&gt;"",D2354=D2342+1),I2342+(I2354-I2342)*5/12,"")</f>
        <v/>
      </c>
      <c r="J2347">
        <f>_xlfn.XLOOKUP($A2347,ALGLIB_SSA_XAUUSD!$AA$2:$AA$2401,ALGLIB_SSA_XAUUSD!$P$2:$P$2401,"",0)</f>
        <v/>
      </c>
      <c r="K2347">
        <f>_xlfn.XLOOKUP($A2347,ALGLIB_SSA_XAUUSD!$AA$2:$AA$2401,ALGLIB_SSA_XAUUSD!$Q$2:$Q$2401,"",0)</f>
        <v/>
      </c>
      <c r="L2347">
        <f>_xlfn.XLOOKUP($A2347,ALGLIB_SSA_XAUUSD!$AA$2:$AA$2401,ALGLIB_SSA_XAUUSD!$R$2:$R$2401,"",0)</f>
        <v/>
      </c>
      <c r="M2347">
        <f>_xlfn.XLOOKUP($A2347,ALGLIB_SSA_XAUUSD!$AA$2:$AA$2401,ALGLIB_SSA_XAUUSD!$S$2:$S$2401,"",0)</f>
        <v/>
      </c>
      <c r="N2347">
        <f>_xlfn.XLOOKUP($A2347,ALGLIB_SSA_XAUUSD!$AA$2:$AA$2401,ALGLIB_SSA_XAUUSD!$T$2:$T$2401,"",0)</f>
        <v/>
      </c>
      <c r="O2347">
        <f>_xlfn.XLOOKUP($A2347,ALGLIB_SSA_XAUUSD!$AA$2:$AA$2401,ALGLIB_SSA_XAUUSD!$U$2:$U$2401,"",0)</f>
        <v/>
      </c>
      <c r="P2347">
        <f>_xlfn.XLOOKUP($A2347,ALGLIB_SSA_XAUUSD!$AA$2:$AA$2401,ALGLIB_SSA_XAUUSD!$V$2:$V$2401,"",0)</f>
        <v/>
      </c>
      <c r="S2347">
        <f>A2347</f>
        <v/>
      </c>
      <c r="T2347">
        <f>J2347</f>
        <v/>
      </c>
      <c r="U2347">
        <f>K2347</f>
        <v/>
      </c>
      <c r="V2347" s="14">
        <f>IF($A2347="","",MOD(ROW()-2,12)+1)</f>
        <v/>
      </c>
      <c r="W2347">
        <f>L2347</f>
        <v/>
      </c>
      <c r="X2347" s="14">
        <f>IF(F2347="","",F2347)</f>
        <v/>
      </c>
      <c r="Y2347" s="14">
        <f>IF(G2347="","",G2347)</f>
        <v/>
      </c>
      <c r="Z2347">
        <f>M2347</f>
        <v/>
      </c>
      <c r="AA2347">
        <f>N2347</f>
        <v/>
      </c>
      <c r="AB2347" s="14">
        <f>IF(H2347="","",H2347)</f>
        <v/>
      </c>
      <c r="AC2347">
        <f>O2347</f>
        <v/>
      </c>
      <c r="AD2347" s="14">
        <f>IF(I2347="","",I2347)</f>
        <v/>
      </c>
      <c r="AE2347">
        <f>P2347</f>
        <v/>
      </c>
      <c r="AH2347">
        <f>IF(S2347&lt;&gt;"",S2347,AH2346+900)</f>
        <v/>
      </c>
      <c r="AI2347">
        <f>IF(T2347&lt;&gt;"",T2347,AI2346)</f>
        <v/>
      </c>
      <c r="AJ2347">
        <f>IF(U2347&lt;&gt;"",U2347,AJ2346)</f>
        <v/>
      </c>
      <c r="AK2347">
        <f>IF(W2347&lt;&gt;"",W2347,"")</f>
        <v/>
      </c>
      <c r="AL2347" s="14">
        <f>IF(X2347&lt;&gt;"",X2347,"")</f>
        <v/>
      </c>
      <c r="AM2347" s="14">
        <f>IF(Y2347&lt;&gt;"",Y2347,"")</f>
        <v/>
      </c>
      <c r="AN2347" s="14">
        <f>IF(OR(AL2347="",AM2347=""),"",AL2347-AM2347)</f>
        <v/>
      </c>
      <c r="AO2347">
        <f>IF(AN2347="","",IF(AN2347&gt;0,"Bullish","Bearish"))</f>
        <v/>
      </c>
      <c r="AP2347">
        <f>IF(AO2347="",AP2346,AO2347)</f>
        <v/>
      </c>
      <c r="AQ2347" s="14">
        <f>IF(AB2347&lt;&gt;"",AB2347,"")</f>
        <v/>
      </c>
      <c r="AR2347" s="14">
        <f>IF(AD2347&lt;&gt;"",AD2347,"")</f>
        <v/>
      </c>
      <c r="AS2347">
        <f>IF(AS2346+1=13,1,AS2346+1)</f>
        <v/>
      </c>
      <c r="AT2347">
        <f>IFERROR(IF(SLOPE($AQ$2330:$AQ$2341,$AS$2330:$AS$2341)&gt;0,MIN(3,ABS(SLOPE($AQ$2330:$AQ$2341,$AS$2330:$AS$2341))),IF(SLOPE($AQ$2330:$AQ$2341,$AS$2330:$AS$2341)&lt;-0.5,-0.5,0)),0)</f>
        <v/>
      </c>
      <c r="AU2347">
        <f>IFERROR(IF(SLOPE($AR$2330:$AR$2341,$AS$2330:$AS$2341)&lt;0,MAX(-3,-ABS(SLOPE($AR$2330:$AR$2341,$AS$2330:$AS$2341))),IF(SLOPE($AR$2330:$AR$2341,$AS$2330:$AS$2341)&gt;0.5,0.5,0)),0)</f>
        <v/>
      </c>
      <c r="AV2347">
        <f>($AQ$2342+(AT2347*(AS2347-1)))</f>
        <v/>
      </c>
      <c r="AW2347">
        <f>($AR$2342+(AU2347*(AS2347-1)))</f>
        <v/>
      </c>
      <c r="AX2347">
        <f>IF(AT2347&gt;0,AV2347+AT2347,AV2347)</f>
        <v/>
      </c>
      <c r="AY2347">
        <f>IF(AU2347&lt;0,AW2347+AU2347,AW2347)</f>
        <v/>
      </c>
      <c r="BA2347" s="14">
        <f>IFERROR(AX2347-AQ2347,"")</f>
        <v/>
      </c>
      <c r="BB2347" s="14">
        <f>IFERROR(AY2347-AR2347,"")</f>
        <v/>
      </c>
      <c r="BD2347">
        <f>AH2347</f>
        <v/>
      </c>
      <c r="BE2347">
        <f>AI2347</f>
        <v/>
      </c>
      <c r="BF2347">
        <f>AJ2347</f>
        <v/>
      </c>
      <c r="BG2347" s="14">
        <f>L2347</f>
        <v/>
      </c>
      <c r="BH2347" s="14">
        <f>IF(X2347="","",X2347)</f>
        <v/>
      </c>
      <c r="BI2347" s="14">
        <f>IF(Y2347="","",Y2347)</f>
        <v/>
      </c>
      <c r="BJ2347">
        <f>Z2347</f>
        <v/>
      </c>
      <c r="BK2347">
        <f>AA2347</f>
        <v/>
      </c>
      <c r="BL2347">
        <f>IFERROR(AX2347,"")</f>
        <v/>
      </c>
      <c r="BM2347">
        <f>IFERROR(AY2347,"")</f>
        <v/>
      </c>
    </row>
    <row r="2348" ht="14.25" customHeight="1">
      <c r="A2348">
        <f>ALGLIB_SSA_XAUUSD!AA2348</f>
        <v/>
      </c>
      <c r="B2348">
        <f>IF($A2348="","",INDEX(ALGLIB_SSA_XAUUSD!$B$2:$B$2401,MATCH($A2348,ALGLIB_SSA_XAUUSD!$A$2:$A$2401,1)))</f>
        <v/>
      </c>
      <c r="C2348">
        <f>IF($A2348="","",INDEX(ALGLIB_SSA_XAUUSD!$C$2:$C$2401,MATCH($A2348,ALGLIB_SSA_XAUUSD!$A$2:$A$2401,1)))</f>
        <v/>
      </c>
      <c r="D2348" s="14">
        <f>IF($A2348="","",INT((ROW()-2)/12)+1)</f>
        <v/>
      </c>
      <c r="E2348" s="14">
        <f>IF(AND(E2354&lt;&gt;"",D2354=D2342+1),E2342+(E2354-E2342)*6/12,"")</f>
        <v/>
      </c>
      <c r="F2348" s="14">
        <f>IF(AND(F2354&lt;&gt;"",D2354=D2342+1),F2342+(F2354-F2342)*6/12,"")</f>
        <v/>
      </c>
      <c r="G2348" s="14">
        <f>IF(AND(G2354&lt;&gt;"",D2354=D2342+1),G2342+(G2354-G2342)*6/12,"")</f>
        <v/>
      </c>
      <c r="H2348" s="14">
        <f>IF(AND(H2354&lt;&gt;"",D2354=D2342+1),H2342+(H2354-H2342)*6/12,"")</f>
        <v/>
      </c>
      <c r="I2348" s="14">
        <f>IF(AND(L2354&lt;&gt;"",D2354=D2342+1),I2342+(I2354-I2342)*6/12,"")</f>
        <v/>
      </c>
      <c r="J2348">
        <f>_xlfn.XLOOKUP($A2348,ALGLIB_SSA_XAUUSD!$AA$2:$AA$2401,ALGLIB_SSA_XAUUSD!$P$2:$P$2401,"",0)</f>
        <v/>
      </c>
      <c r="K2348">
        <f>_xlfn.XLOOKUP($A2348,ALGLIB_SSA_XAUUSD!$AA$2:$AA$2401,ALGLIB_SSA_XAUUSD!$Q$2:$Q$2401,"",0)</f>
        <v/>
      </c>
      <c r="L2348">
        <f>_xlfn.XLOOKUP($A2348,ALGLIB_SSA_XAUUSD!$AA$2:$AA$2401,ALGLIB_SSA_XAUUSD!$R$2:$R$2401,"",0)</f>
        <v/>
      </c>
      <c r="M2348">
        <f>_xlfn.XLOOKUP($A2348,ALGLIB_SSA_XAUUSD!$AA$2:$AA$2401,ALGLIB_SSA_XAUUSD!$S$2:$S$2401,"",0)</f>
        <v/>
      </c>
      <c r="N2348">
        <f>_xlfn.XLOOKUP($A2348,ALGLIB_SSA_XAUUSD!$AA$2:$AA$2401,ALGLIB_SSA_XAUUSD!$T$2:$T$2401,"",0)</f>
        <v/>
      </c>
      <c r="O2348">
        <f>_xlfn.XLOOKUP($A2348,ALGLIB_SSA_XAUUSD!$AA$2:$AA$2401,ALGLIB_SSA_XAUUSD!$U$2:$U$2401,"",0)</f>
        <v/>
      </c>
      <c r="P2348">
        <f>_xlfn.XLOOKUP($A2348,ALGLIB_SSA_XAUUSD!$AA$2:$AA$2401,ALGLIB_SSA_XAUUSD!$V$2:$V$2401,"",0)</f>
        <v/>
      </c>
      <c r="S2348">
        <f>A2348</f>
        <v/>
      </c>
      <c r="T2348">
        <f>J2348</f>
        <v/>
      </c>
      <c r="U2348">
        <f>K2348</f>
        <v/>
      </c>
      <c r="V2348" s="14">
        <f>IF($A2348="","",MOD(ROW()-2,12)+1)</f>
        <v/>
      </c>
      <c r="W2348">
        <f>L2348</f>
        <v/>
      </c>
      <c r="X2348" s="14">
        <f>IF(F2348="","",F2348)</f>
        <v/>
      </c>
      <c r="Y2348" s="14">
        <f>IF(G2348="","",G2348)</f>
        <v/>
      </c>
      <c r="Z2348">
        <f>M2348</f>
        <v/>
      </c>
      <c r="AA2348">
        <f>N2348</f>
        <v/>
      </c>
      <c r="AB2348" s="14">
        <f>IF(H2348="","",H2348)</f>
        <v/>
      </c>
      <c r="AC2348">
        <f>O2348</f>
        <v/>
      </c>
      <c r="AD2348" s="14">
        <f>IF(I2348="","",I2348)</f>
        <v/>
      </c>
      <c r="AE2348">
        <f>P2348</f>
        <v/>
      </c>
      <c r="AH2348">
        <f>IF(S2348&lt;&gt;"",S2348,AH2347+900)</f>
        <v/>
      </c>
      <c r="AI2348">
        <f>IF(T2348&lt;&gt;"",T2348,AI2347)</f>
        <v/>
      </c>
      <c r="AJ2348">
        <f>IF(U2348&lt;&gt;"",U2348,AJ2347)</f>
        <v/>
      </c>
      <c r="AK2348">
        <f>IF(W2348&lt;&gt;"",W2348,"")</f>
        <v/>
      </c>
      <c r="AL2348" s="14">
        <f>IF(X2348&lt;&gt;"",X2348,"")</f>
        <v/>
      </c>
      <c r="AM2348" s="14">
        <f>IF(Y2348&lt;&gt;"",Y2348,"")</f>
        <v/>
      </c>
      <c r="AN2348" s="14">
        <f>IF(OR(AL2348="",AM2348=""),"",AL2348-AM2348)</f>
        <v/>
      </c>
      <c r="AO2348">
        <f>IF(AN2348="","",IF(AN2348&gt;0,"Bullish","Bearish"))</f>
        <v/>
      </c>
      <c r="AP2348">
        <f>IF(AO2348="",AP2347,AO2348)</f>
        <v/>
      </c>
      <c r="AQ2348" s="14">
        <f>IF(AB2348&lt;&gt;"",AB2348,"")</f>
        <v/>
      </c>
      <c r="AR2348" s="14">
        <f>IF(AD2348&lt;&gt;"",AD2348,"")</f>
        <v/>
      </c>
      <c r="AS2348">
        <f>IF(AS2347+1=13,1,AS2347+1)</f>
        <v/>
      </c>
      <c r="AT2348">
        <f>IFERROR(IF(SLOPE($AQ$2330:$AQ$2341,$AS$2330:$AS$2341)&gt;0,MIN(3,ABS(SLOPE($AQ$2330:$AQ$2341,$AS$2330:$AS$2341))),IF(SLOPE($AQ$2330:$AQ$2341,$AS$2330:$AS$2341)&lt;-0.5,-0.5,0)),0)</f>
        <v/>
      </c>
      <c r="AU2348">
        <f>IFERROR(IF(SLOPE($AR$2330:$AR$2341,$AS$2330:$AS$2341)&lt;0,MAX(-3,-ABS(SLOPE($AR$2330:$AR$2341,$AS$2330:$AS$2341))),IF(SLOPE($AR$2330:$AR$2341,$AS$2330:$AS$2341)&gt;0.5,0.5,0)),0)</f>
        <v/>
      </c>
      <c r="AV2348">
        <f>($AQ$2342+(AT2348*(AS2348-1)))</f>
        <v/>
      </c>
      <c r="AW2348">
        <f>($AR$2342+(AU2348*(AS2348-1)))</f>
        <v/>
      </c>
      <c r="AX2348">
        <f>IF(AT2348&gt;0,AV2348+AT2348,AV2348)</f>
        <v/>
      </c>
      <c r="AY2348">
        <f>IF(AU2348&lt;0,AW2348+AU2348,AW2348)</f>
        <v/>
      </c>
      <c r="BA2348" s="14">
        <f>IFERROR(AX2348-AQ2348,"")</f>
        <v/>
      </c>
      <c r="BB2348" s="14">
        <f>IFERROR(AY2348-AR2348,"")</f>
        <v/>
      </c>
      <c r="BD2348">
        <f>AH2348</f>
        <v/>
      </c>
      <c r="BE2348">
        <f>AI2348</f>
        <v/>
      </c>
      <c r="BF2348">
        <f>AJ2348</f>
        <v/>
      </c>
      <c r="BG2348" s="14">
        <f>L2348</f>
        <v/>
      </c>
      <c r="BH2348" s="14">
        <f>IF(X2348="","",X2348)</f>
        <v/>
      </c>
      <c r="BI2348" s="14">
        <f>IF(Y2348="","",Y2348)</f>
        <v/>
      </c>
      <c r="BJ2348">
        <f>Z2348</f>
        <v/>
      </c>
      <c r="BK2348">
        <f>AA2348</f>
        <v/>
      </c>
      <c r="BL2348">
        <f>IFERROR(AX2348,"")</f>
        <v/>
      </c>
      <c r="BM2348">
        <f>IFERROR(AY2348,"")</f>
        <v/>
      </c>
    </row>
    <row r="2349" ht="14.25" customHeight="1">
      <c r="A2349">
        <f>ALGLIB_SSA_XAUUSD!AA2349</f>
        <v/>
      </c>
      <c r="B2349">
        <f>IF($A2349="","",INDEX(ALGLIB_SSA_XAUUSD!$B$2:$B$2401,MATCH($A2349,ALGLIB_SSA_XAUUSD!$A$2:$A$2401,1)))</f>
        <v/>
      </c>
      <c r="C2349">
        <f>IF($A2349="","",INDEX(ALGLIB_SSA_XAUUSD!$C$2:$C$2401,MATCH($A2349,ALGLIB_SSA_XAUUSD!$A$2:$A$2401,1)))</f>
        <v/>
      </c>
      <c r="D2349" s="14">
        <f>IF($A2349="","",INT((ROW()-2)/12)+1)</f>
        <v/>
      </c>
      <c r="E2349" s="14">
        <f>IF(AND(E2354&lt;&gt;"",D2354=D2342+1),E2342+(E2354-E2342)*7/12,"")</f>
        <v/>
      </c>
      <c r="F2349" s="14">
        <f>IF(AND(F2354&lt;&gt;"",D2354=D2342+1),F2342+(F2354-F2342)*7/12,"")</f>
        <v/>
      </c>
      <c r="G2349" s="14">
        <f>IF(AND(G2354&lt;&gt;"",D2354=D2342+1),G2342+(G2354-G2342)*7/12,"")</f>
        <v/>
      </c>
      <c r="H2349" s="14">
        <f>IF(AND(H2354&lt;&gt;"",D2354=D2342+1),H2342+(H2354-H2342)*7/12,"")</f>
        <v/>
      </c>
      <c r="I2349" s="14">
        <f>IF(AND(L2354&lt;&gt;"",D2354=D2342+1),I2342+(I2354-I2342)*7/12,"")</f>
        <v/>
      </c>
      <c r="J2349">
        <f>_xlfn.XLOOKUP($A2349,ALGLIB_SSA_XAUUSD!$AA$2:$AA$2401,ALGLIB_SSA_XAUUSD!$P$2:$P$2401,"",0)</f>
        <v/>
      </c>
      <c r="K2349">
        <f>_xlfn.XLOOKUP($A2349,ALGLIB_SSA_XAUUSD!$AA$2:$AA$2401,ALGLIB_SSA_XAUUSD!$Q$2:$Q$2401,"",0)</f>
        <v/>
      </c>
      <c r="L2349">
        <f>_xlfn.XLOOKUP($A2349,ALGLIB_SSA_XAUUSD!$AA$2:$AA$2401,ALGLIB_SSA_XAUUSD!$R$2:$R$2401,"",0)</f>
        <v/>
      </c>
      <c r="M2349">
        <f>_xlfn.XLOOKUP($A2349,ALGLIB_SSA_XAUUSD!$AA$2:$AA$2401,ALGLIB_SSA_XAUUSD!$S$2:$S$2401,"",0)</f>
        <v/>
      </c>
      <c r="N2349">
        <f>_xlfn.XLOOKUP($A2349,ALGLIB_SSA_XAUUSD!$AA$2:$AA$2401,ALGLIB_SSA_XAUUSD!$T$2:$T$2401,"",0)</f>
        <v/>
      </c>
      <c r="O2349">
        <f>_xlfn.XLOOKUP($A2349,ALGLIB_SSA_XAUUSD!$AA$2:$AA$2401,ALGLIB_SSA_XAUUSD!$U$2:$U$2401,"",0)</f>
        <v/>
      </c>
      <c r="P2349">
        <f>_xlfn.XLOOKUP($A2349,ALGLIB_SSA_XAUUSD!$AA$2:$AA$2401,ALGLIB_SSA_XAUUSD!$V$2:$V$2401,"",0)</f>
        <v/>
      </c>
      <c r="S2349">
        <f>A2349</f>
        <v/>
      </c>
      <c r="T2349">
        <f>J2349</f>
        <v/>
      </c>
      <c r="U2349">
        <f>K2349</f>
        <v/>
      </c>
      <c r="V2349" s="14">
        <f>IF($A2349="","",MOD(ROW()-2,12)+1)</f>
        <v/>
      </c>
      <c r="W2349">
        <f>L2349</f>
        <v/>
      </c>
      <c r="X2349" s="14">
        <f>IF(F2349="","",F2349)</f>
        <v/>
      </c>
      <c r="Y2349" s="14">
        <f>IF(G2349="","",G2349)</f>
        <v/>
      </c>
      <c r="Z2349">
        <f>M2349</f>
        <v/>
      </c>
      <c r="AA2349">
        <f>N2349</f>
        <v/>
      </c>
      <c r="AB2349" s="14">
        <f>IF(H2349="","",H2349)</f>
        <v/>
      </c>
      <c r="AC2349">
        <f>O2349</f>
        <v/>
      </c>
      <c r="AD2349" s="14">
        <f>IF(I2349="","",I2349)</f>
        <v/>
      </c>
      <c r="AE2349">
        <f>P2349</f>
        <v/>
      </c>
      <c r="AH2349">
        <f>IF(S2349&lt;&gt;"",S2349,AH2348+900)</f>
        <v/>
      </c>
      <c r="AI2349">
        <f>IF(T2349&lt;&gt;"",T2349,AI2348)</f>
        <v/>
      </c>
      <c r="AJ2349">
        <f>IF(U2349&lt;&gt;"",U2349,AJ2348)</f>
        <v/>
      </c>
      <c r="AK2349">
        <f>IF(W2349&lt;&gt;"",W2349,"")</f>
        <v/>
      </c>
      <c r="AL2349" s="14">
        <f>IF(X2349&lt;&gt;"",X2349,"")</f>
        <v/>
      </c>
      <c r="AM2349" s="14">
        <f>IF(Y2349&lt;&gt;"",Y2349,"")</f>
        <v/>
      </c>
      <c r="AN2349" s="14">
        <f>IF(OR(AL2349="",AM2349=""),"",AL2349-AM2349)</f>
        <v/>
      </c>
      <c r="AO2349">
        <f>IF(AN2349="","",IF(AN2349&gt;0,"Bullish","Bearish"))</f>
        <v/>
      </c>
      <c r="AP2349">
        <f>IF(AO2349="",AP2348,AO2349)</f>
        <v/>
      </c>
      <c r="AQ2349" s="14">
        <f>IF(AB2349&lt;&gt;"",AB2349,"")</f>
        <v/>
      </c>
      <c r="AR2349" s="14">
        <f>IF(AD2349&lt;&gt;"",AD2349,"")</f>
        <v/>
      </c>
      <c r="AS2349">
        <f>IF(AS2348+1=13,1,AS2348+1)</f>
        <v/>
      </c>
      <c r="AT2349">
        <f>IFERROR(IF(SLOPE($AQ$2330:$AQ$2341,$AS$2330:$AS$2341)&gt;0,MIN(3,ABS(SLOPE($AQ$2330:$AQ$2341,$AS$2330:$AS$2341))),IF(SLOPE($AQ$2330:$AQ$2341,$AS$2330:$AS$2341)&lt;-0.5,-0.5,0)),0)</f>
        <v/>
      </c>
      <c r="AU2349">
        <f>IFERROR(IF(SLOPE($AR$2330:$AR$2341,$AS$2330:$AS$2341)&lt;0,MAX(-3,-ABS(SLOPE($AR$2330:$AR$2341,$AS$2330:$AS$2341))),IF(SLOPE($AR$2330:$AR$2341,$AS$2330:$AS$2341)&gt;0.5,0.5,0)),0)</f>
        <v/>
      </c>
      <c r="AV2349">
        <f>($AQ$2342+(AT2349*(AS2349-1)))</f>
        <v/>
      </c>
      <c r="AW2349">
        <f>($AR$2342+(AU2349*(AS2349-1)))</f>
        <v/>
      </c>
      <c r="AX2349">
        <f>IF(AT2349&gt;0,AV2349+AT2349,AV2349)</f>
        <v/>
      </c>
      <c r="AY2349">
        <f>IF(AU2349&lt;0,AW2349+AU2349,AW2349)</f>
        <v/>
      </c>
      <c r="BA2349" s="14">
        <f>IFERROR(AX2349-AQ2349,"")</f>
        <v/>
      </c>
      <c r="BB2349" s="14">
        <f>IFERROR(AY2349-AR2349,"")</f>
        <v/>
      </c>
      <c r="BD2349">
        <f>AH2349</f>
        <v/>
      </c>
      <c r="BE2349">
        <f>AI2349</f>
        <v/>
      </c>
      <c r="BF2349">
        <f>AJ2349</f>
        <v/>
      </c>
      <c r="BG2349" s="14">
        <f>L2349</f>
        <v/>
      </c>
      <c r="BH2349" s="14">
        <f>IF(X2349="","",X2349)</f>
        <v/>
      </c>
      <c r="BI2349" s="14">
        <f>IF(Y2349="","",Y2349)</f>
        <v/>
      </c>
      <c r="BJ2349">
        <f>Z2349</f>
        <v/>
      </c>
      <c r="BK2349">
        <f>AA2349</f>
        <v/>
      </c>
      <c r="BL2349">
        <f>IFERROR(AX2349,"")</f>
        <v/>
      </c>
      <c r="BM2349">
        <f>IFERROR(AY2349,"")</f>
        <v/>
      </c>
    </row>
    <row r="2350" ht="14.25" customHeight="1">
      <c r="A2350">
        <f>ALGLIB_SSA_XAUUSD!AA2350</f>
        <v/>
      </c>
      <c r="B2350">
        <f>IF($A2350="","",INDEX(ALGLIB_SSA_XAUUSD!$B$2:$B$2401,MATCH($A2350,ALGLIB_SSA_XAUUSD!$A$2:$A$2401,1)))</f>
        <v/>
      </c>
      <c r="C2350">
        <f>IF($A2350="","",INDEX(ALGLIB_SSA_XAUUSD!$C$2:$C$2401,MATCH($A2350,ALGLIB_SSA_XAUUSD!$A$2:$A$2401,1)))</f>
        <v/>
      </c>
      <c r="D2350" s="14">
        <f>IF($A2350="","",INT((ROW()-2)/12)+1)</f>
        <v/>
      </c>
      <c r="E2350" s="14">
        <f>IF(AND(E2354&lt;&gt;"",D2354=D2342+1),E2342+(E2354-E2342)*8/12,"")</f>
        <v/>
      </c>
      <c r="F2350" s="14">
        <f>IF(AND(F2354&lt;&gt;"",D2354=D2342+1),F2342+(F2354-F2342)*8/12,"")</f>
        <v/>
      </c>
      <c r="G2350" s="14">
        <f>IF(AND(G2354&lt;&gt;"",D2354=D2342+1),G2342+(G2354-G2342)*8/12,"")</f>
        <v/>
      </c>
      <c r="H2350" s="14">
        <f>IF(AND(H2354&lt;&gt;"",D2354=D2342+1),H2342+(H2354-H2342)*8/12,"")</f>
        <v/>
      </c>
      <c r="I2350" s="14">
        <f>IF(AND(L2354&lt;&gt;"",D2354=D2342+1),I2342+(I2354-I2342)*8/12,"")</f>
        <v/>
      </c>
      <c r="J2350">
        <f>_xlfn.XLOOKUP($A2350,ALGLIB_SSA_XAUUSD!$AA$2:$AA$2401,ALGLIB_SSA_XAUUSD!$P$2:$P$2401,"",0)</f>
        <v/>
      </c>
      <c r="K2350">
        <f>_xlfn.XLOOKUP($A2350,ALGLIB_SSA_XAUUSD!$AA$2:$AA$2401,ALGLIB_SSA_XAUUSD!$Q$2:$Q$2401,"",0)</f>
        <v/>
      </c>
      <c r="L2350">
        <f>_xlfn.XLOOKUP($A2350,ALGLIB_SSA_XAUUSD!$AA$2:$AA$2401,ALGLIB_SSA_XAUUSD!$R$2:$R$2401,"",0)</f>
        <v/>
      </c>
      <c r="M2350">
        <f>_xlfn.XLOOKUP($A2350,ALGLIB_SSA_XAUUSD!$AA$2:$AA$2401,ALGLIB_SSA_XAUUSD!$S$2:$S$2401,"",0)</f>
        <v/>
      </c>
      <c r="N2350">
        <f>_xlfn.XLOOKUP($A2350,ALGLIB_SSA_XAUUSD!$AA$2:$AA$2401,ALGLIB_SSA_XAUUSD!$T$2:$T$2401,"",0)</f>
        <v/>
      </c>
      <c r="O2350">
        <f>_xlfn.XLOOKUP($A2350,ALGLIB_SSA_XAUUSD!$AA$2:$AA$2401,ALGLIB_SSA_XAUUSD!$U$2:$U$2401,"",0)</f>
        <v/>
      </c>
      <c r="P2350">
        <f>_xlfn.XLOOKUP($A2350,ALGLIB_SSA_XAUUSD!$AA$2:$AA$2401,ALGLIB_SSA_XAUUSD!$V$2:$V$2401,"",0)</f>
        <v/>
      </c>
      <c r="S2350">
        <f>A2350</f>
        <v/>
      </c>
      <c r="T2350">
        <f>J2350</f>
        <v/>
      </c>
      <c r="U2350">
        <f>K2350</f>
        <v/>
      </c>
      <c r="V2350" s="14">
        <f>IF($A2350="","",MOD(ROW()-2,12)+1)</f>
        <v/>
      </c>
      <c r="W2350">
        <f>L2350</f>
        <v/>
      </c>
      <c r="X2350" s="14">
        <f>IF(F2350="","",F2350)</f>
        <v/>
      </c>
      <c r="Y2350" s="14">
        <f>IF(G2350="","",G2350)</f>
        <v/>
      </c>
      <c r="Z2350">
        <f>M2350</f>
        <v/>
      </c>
      <c r="AA2350">
        <f>N2350</f>
        <v/>
      </c>
      <c r="AB2350" s="14">
        <f>IF(H2350="","",H2350)</f>
        <v/>
      </c>
      <c r="AC2350">
        <f>O2350</f>
        <v/>
      </c>
      <c r="AD2350" s="14">
        <f>IF(I2350="","",I2350)</f>
        <v/>
      </c>
      <c r="AE2350">
        <f>P2350</f>
        <v/>
      </c>
      <c r="AH2350">
        <f>IF(S2350&lt;&gt;"",S2350,AH2349+900)</f>
        <v/>
      </c>
      <c r="AI2350">
        <f>IF(T2350&lt;&gt;"",T2350,AI2349)</f>
        <v/>
      </c>
      <c r="AJ2350">
        <f>IF(U2350&lt;&gt;"",U2350,AJ2349)</f>
        <v/>
      </c>
      <c r="AK2350">
        <f>IF(W2350&lt;&gt;"",W2350,"")</f>
        <v/>
      </c>
      <c r="AL2350" s="14">
        <f>IF(X2350&lt;&gt;"",X2350,"")</f>
        <v/>
      </c>
      <c r="AM2350" s="14">
        <f>IF(Y2350&lt;&gt;"",Y2350,"")</f>
        <v/>
      </c>
      <c r="AN2350" s="14">
        <f>IF(OR(AL2350="",AM2350=""),"",AL2350-AM2350)</f>
        <v/>
      </c>
      <c r="AO2350">
        <f>IF(AN2350="","",IF(AN2350&gt;0,"Bullish","Bearish"))</f>
        <v/>
      </c>
      <c r="AP2350">
        <f>IF(AO2350="",AP2349,AO2350)</f>
        <v/>
      </c>
      <c r="AQ2350" s="14">
        <f>IF(AB2350&lt;&gt;"",AB2350,"")</f>
        <v/>
      </c>
      <c r="AR2350" s="14">
        <f>IF(AD2350&lt;&gt;"",AD2350,"")</f>
        <v/>
      </c>
      <c r="AS2350">
        <f>IF(AS2349+1=13,1,AS2349+1)</f>
        <v/>
      </c>
      <c r="AT2350">
        <f>IFERROR(IF(SLOPE($AQ$2330:$AQ$2341,$AS$2330:$AS$2341)&gt;0,MIN(3,ABS(SLOPE($AQ$2330:$AQ$2341,$AS$2330:$AS$2341))),IF(SLOPE($AQ$2330:$AQ$2341,$AS$2330:$AS$2341)&lt;-0.5,-0.5,0)),0)</f>
        <v/>
      </c>
      <c r="AU2350">
        <f>IFERROR(IF(SLOPE($AR$2330:$AR$2341,$AS$2330:$AS$2341)&lt;0,MAX(-3,-ABS(SLOPE($AR$2330:$AR$2341,$AS$2330:$AS$2341))),IF(SLOPE($AR$2330:$AR$2341,$AS$2330:$AS$2341)&gt;0.5,0.5,0)),0)</f>
        <v/>
      </c>
      <c r="AV2350">
        <f>($AQ$2342+(AT2350*(AS2350-1)))</f>
        <v/>
      </c>
      <c r="AW2350">
        <f>($AR$2342+(AU2350*(AS2350-1)))</f>
        <v/>
      </c>
      <c r="AX2350">
        <f>IF(AT2350&gt;0,AV2350+AT2350,AV2350)</f>
        <v/>
      </c>
      <c r="AY2350">
        <f>IF(AU2350&lt;0,AW2350+AU2350,AW2350)</f>
        <v/>
      </c>
      <c r="BA2350" s="14">
        <f>IFERROR(AX2350-AQ2350,"")</f>
        <v/>
      </c>
      <c r="BB2350" s="14">
        <f>IFERROR(AY2350-AR2350,"")</f>
        <v/>
      </c>
      <c r="BD2350">
        <f>AH2350</f>
        <v/>
      </c>
      <c r="BE2350">
        <f>AI2350</f>
        <v/>
      </c>
      <c r="BF2350">
        <f>AJ2350</f>
        <v/>
      </c>
      <c r="BG2350" s="14">
        <f>L2350</f>
        <v/>
      </c>
      <c r="BH2350" s="14">
        <f>IF(X2350="","",X2350)</f>
        <v/>
      </c>
      <c r="BI2350" s="14">
        <f>IF(Y2350="","",Y2350)</f>
        <v/>
      </c>
      <c r="BJ2350">
        <f>Z2350</f>
        <v/>
      </c>
      <c r="BK2350">
        <f>AA2350</f>
        <v/>
      </c>
      <c r="BL2350">
        <f>IFERROR(AX2350,"")</f>
        <v/>
      </c>
      <c r="BM2350">
        <f>IFERROR(AY2350,"")</f>
        <v/>
      </c>
    </row>
    <row r="2351" ht="14.25" customHeight="1">
      <c r="A2351">
        <f>ALGLIB_SSA_XAUUSD!AA2351</f>
        <v/>
      </c>
      <c r="B2351">
        <f>IF($A2351="","",INDEX(ALGLIB_SSA_XAUUSD!$B$2:$B$2401,MATCH($A2351,ALGLIB_SSA_XAUUSD!$A$2:$A$2401,1)))</f>
        <v/>
      </c>
      <c r="C2351">
        <f>IF($A2351="","",INDEX(ALGLIB_SSA_XAUUSD!$C$2:$C$2401,MATCH($A2351,ALGLIB_SSA_XAUUSD!$A$2:$A$2401,1)))</f>
        <v/>
      </c>
      <c r="D2351" s="14">
        <f>IF($A2351="","",INT((ROW()-2)/12)+1)</f>
        <v/>
      </c>
      <c r="E2351" s="14">
        <f>IF(AND(E2354&lt;&gt;"",D2354=D2342+1),E2342+(E2354-E2342)*9/12,"")</f>
        <v/>
      </c>
      <c r="F2351" s="14">
        <f>IF(AND(F2354&lt;&gt;"",D2354=D2342+1),F2342+(F2354-F2342)*9/12,"")</f>
        <v/>
      </c>
      <c r="G2351" s="14">
        <f>IF(AND(G2354&lt;&gt;"",D2354=D2342+1),G2342+(G2354-G2342)*9/12,"")</f>
        <v/>
      </c>
      <c r="H2351" s="14">
        <f>IF(AND(H2354&lt;&gt;"",D2354=D2342+1),H2342+(H2354-H2342)*9/12,"")</f>
        <v/>
      </c>
      <c r="I2351" s="14">
        <f>IF(AND(L2354&lt;&gt;"",D2354=D2342+1),I2342+(I2354-I2342)*9/12,"")</f>
        <v/>
      </c>
      <c r="J2351">
        <f>_xlfn.XLOOKUP($A2351,ALGLIB_SSA_XAUUSD!$AA$2:$AA$2401,ALGLIB_SSA_XAUUSD!$P$2:$P$2401,"",0)</f>
        <v/>
      </c>
      <c r="K2351">
        <f>_xlfn.XLOOKUP($A2351,ALGLIB_SSA_XAUUSD!$AA$2:$AA$2401,ALGLIB_SSA_XAUUSD!$Q$2:$Q$2401,"",0)</f>
        <v/>
      </c>
      <c r="L2351">
        <f>_xlfn.XLOOKUP($A2351,ALGLIB_SSA_XAUUSD!$AA$2:$AA$2401,ALGLIB_SSA_XAUUSD!$R$2:$R$2401,"",0)</f>
        <v/>
      </c>
      <c r="M2351">
        <f>_xlfn.XLOOKUP($A2351,ALGLIB_SSA_XAUUSD!$AA$2:$AA$2401,ALGLIB_SSA_XAUUSD!$S$2:$S$2401,"",0)</f>
        <v/>
      </c>
      <c r="N2351">
        <f>_xlfn.XLOOKUP($A2351,ALGLIB_SSA_XAUUSD!$AA$2:$AA$2401,ALGLIB_SSA_XAUUSD!$T$2:$T$2401,"",0)</f>
        <v/>
      </c>
      <c r="O2351">
        <f>_xlfn.XLOOKUP($A2351,ALGLIB_SSA_XAUUSD!$AA$2:$AA$2401,ALGLIB_SSA_XAUUSD!$U$2:$U$2401,"",0)</f>
        <v/>
      </c>
      <c r="P2351">
        <f>_xlfn.XLOOKUP($A2351,ALGLIB_SSA_XAUUSD!$AA$2:$AA$2401,ALGLIB_SSA_XAUUSD!$V$2:$V$2401,"",0)</f>
        <v/>
      </c>
      <c r="S2351">
        <f>A2351</f>
        <v/>
      </c>
      <c r="T2351">
        <f>J2351</f>
        <v/>
      </c>
      <c r="U2351">
        <f>K2351</f>
        <v/>
      </c>
      <c r="V2351" s="14">
        <f>IF($A2351="","",MOD(ROW()-2,12)+1)</f>
        <v/>
      </c>
      <c r="W2351">
        <f>L2351</f>
        <v/>
      </c>
      <c r="X2351" s="14">
        <f>IF(F2351="","",F2351)</f>
        <v/>
      </c>
      <c r="Y2351" s="14">
        <f>IF(G2351="","",G2351)</f>
        <v/>
      </c>
      <c r="Z2351">
        <f>M2351</f>
        <v/>
      </c>
      <c r="AA2351">
        <f>N2351</f>
        <v/>
      </c>
      <c r="AB2351" s="14">
        <f>IF(H2351="","",H2351)</f>
        <v/>
      </c>
      <c r="AC2351">
        <f>O2351</f>
        <v/>
      </c>
      <c r="AD2351" s="14">
        <f>IF(I2351="","",I2351)</f>
        <v/>
      </c>
      <c r="AE2351">
        <f>P2351</f>
        <v/>
      </c>
      <c r="AH2351">
        <f>IF(S2351&lt;&gt;"",S2351,AH2350+900)</f>
        <v/>
      </c>
      <c r="AI2351">
        <f>IF(T2351&lt;&gt;"",T2351,AI2350)</f>
        <v/>
      </c>
      <c r="AJ2351">
        <f>IF(U2351&lt;&gt;"",U2351,AJ2350)</f>
        <v/>
      </c>
      <c r="AK2351">
        <f>IF(W2351&lt;&gt;"",W2351,"")</f>
        <v/>
      </c>
      <c r="AL2351" s="14">
        <f>IF(X2351&lt;&gt;"",X2351,"")</f>
        <v/>
      </c>
      <c r="AM2351" s="14">
        <f>IF(Y2351&lt;&gt;"",Y2351,"")</f>
        <v/>
      </c>
      <c r="AN2351" s="14">
        <f>IF(OR(AL2351="",AM2351=""),"",AL2351-AM2351)</f>
        <v/>
      </c>
      <c r="AO2351">
        <f>IF(AN2351="","",IF(AN2351&gt;0,"Bullish","Bearish"))</f>
        <v/>
      </c>
      <c r="AP2351">
        <f>IF(AO2351="",AP2350,AO2351)</f>
        <v/>
      </c>
      <c r="AQ2351" s="14">
        <f>IF(AB2351&lt;&gt;"",AB2351,"")</f>
        <v/>
      </c>
      <c r="AR2351" s="14">
        <f>IF(AD2351&lt;&gt;"",AD2351,"")</f>
        <v/>
      </c>
      <c r="AS2351">
        <f>IF(AS2350+1=13,1,AS2350+1)</f>
        <v/>
      </c>
      <c r="AT2351">
        <f>IFERROR(IF(SLOPE($AQ$2330:$AQ$2341,$AS$2330:$AS$2341)&gt;0,MIN(3,ABS(SLOPE($AQ$2330:$AQ$2341,$AS$2330:$AS$2341))),IF(SLOPE($AQ$2330:$AQ$2341,$AS$2330:$AS$2341)&lt;-0.5,-0.5,0)),0)</f>
        <v/>
      </c>
      <c r="AU2351">
        <f>IFERROR(IF(SLOPE($AR$2330:$AR$2341,$AS$2330:$AS$2341)&lt;0,MAX(-3,-ABS(SLOPE($AR$2330:$AR$2341,$AS$2330:$AS$2341))),IF(SLOPE($AR$2330:$AR$2341,$AS$2330:$AS$2341)&gt;0.5,0.5,0)),0)</f>
        <v/>
      </c>
      <c r="AV2351">
        <f>($AQ$2342+(AT2351*(AS2351-1)))</f>
        <v/>
      </c>
      <c r="AW2351">
        <f>($AR$2342+(AU2351*(AS2351-1)))</f>
        <v/>
      </c>
      <c r="AX2351">
        <f>IF(AT2351&gt;0,AV2351+AT2351,AV2351)</f>
        <v/>
      </c>
      <c r="AY2351">
        <f>IF(AU2351&lt;0,AW2351+AU2351,AW2351)</f>
        <v/>
      </c>
      <c r="BA2351" s="14">
        <f>IFERROR(AX2351-AQ2351,"")</f>
        <v/>
      </c>
      <c r="BB2351" s="14">
        <f>IFERROR(AY2351-AR2351,"")</f>
        <v/>
      </c>
      <c r="BD2351">
        <f>AH2351</f>
        <v/>
      </c>
      <c r="BE2351">
        <f>AI2351</f>
        <v/>
      </c>
      <c r="BF2351">
        <f>AJ2351</f>
        <v/>
      </c>
      <c r="BG2351" s="14">
        <f>L2351</f>
        <v/>
      </c>
      <c r="BH2351" s="14">
        <f>IF(X2351="","",X2351)</f>
        <v/>
      </c>
      <c r="BI2351" s="14">
        <f>IF(Y2351="","",Y2351)</f>
        <v/>
      </c>
      <c r="BJ2351">
        <f>Z2351</f>
        <v/>
      </c>
      <c r="BK2351">
        <f>AA2351</f>
        <v/>
      </c>
      <c r="BL2351">
        <f>IFERROR(AX2351,"")</f>
        <v/>
      </c>
      <c r="BM2351">
        <f>IFERROR(AY2351,"")</f>
        <v/>
      </c>
    </row>
    <row r="2352" ht="14.25" customHeight="1">
      <c r="A2352">
        <f>ALGLIB_SSA_XAUUSD!AA2352</f>
        <v/>
      </c>
      <c r="B2352">
        <f>IF($A2352="","",INDEX(ALGLIB_SSA_XAUUSD!$B$2:$B$2401,MATCH($A2352,ALGLIB_SSA_XAUUSD!$A$2:$A$2401,1)))</f>
        <v/>
      </c>
      <c r="C2352">
        <f>IF($A2352="","",INDEX(ALGLIB_SSA_XAUUSD!$C$2:$C$2401,MATCH($A2352,ALGLIB_SSA_XAUUSD!$A$2:$A$2401,1)))</f>
        <v/>
      </c>
      <c r="D2352" s="14">
        <f>IF($A2352="","",INT((ROW()-2)/12)+1)</f>
        <v/>
      </c>
      <c r="E2352" s="14">
        <f>IF(AND(E2354&lt;&gt;"",D2354=D2342+1),E2342+(E2354-E2342)*10/12,"")</f>
        <v/>
      </c>
      <c r="F2352" s="14">
        <f>IF(AND(F2354&lt;&gt;"",D2354=D2342+1),F2342+(F2354-F2342)*10/12,"")</f>
        <v/>
      </c>
      <c r="G2352" s="14">
        <f>IF(AND(G2354&lt;&gt;"",D2354=D2342+1),G2342+(G2354-G2342)*10/12,"")</f>
        <v/>
      </c>
      <c r="H2352" s="14">
        <f>IF(AND(H2354&lt;&gt;"",D2354=D2342+1),H2342+(H2354-H2342)*10/12,"")</f>
        <v/>
      </c>
      <c r="I2352" s="14">
        <f>IF(AND(L2354&lt;&gt;"",D2354=D2342+1),I2342+(I2354-I2342)*10/12,"")</f>
        <v/>
      </c>
      <c r="J2352">
        <f>_xlfn.XLOOKUP($A2352,ALGLIB_SSA_XAUUSD!$AA$2:$AA$2401,ALGLIB_SSA_XAUUSD!$P$2:$P$2401,"",0)</f>
        <v/>
      </c>
      <c r="K2352">
        <f>_xlfn.XLOOKUP($A2352,ALGLIB_SSA_XAUUSD!$AA$2:$AA$2401,ALGLIB_SSA_XAUUSD!$Q$2:$Q$2401,"",0)</f>
        <v/>
      </c>
      <c r="L2352">
        <f>_xlfn.XLOOKUP($A2352,ALGLIB_SSA_XAUUSD!$AA$2:$AA$2401,ALGLIB_SSA_XAUUSD!$R$2:$R$2401,"",0)</f>
        <v/>
      </c>
      <c r="M2352">
        <f>_xlfn.XLOOKUP($A2352,ALGLIB_SSA_XAUUSD!$AA$2:$AA$2401,ALGLIB_SSA_XAUUSD!$S$2:$S$2401,"",0)</f>
        <v/>
      </c>
      <c r="N2352">
        <f>_xlfn.XLOOKUP($A2352,ALGLIB_SSA_XAUUSD!$AA$2:$AA$2401,ALGLIB_SSA_XAUUSD!$T$2:$T$2401,"",0)</f>
        <v/>
      </c>
      <c r="O2352">
        <f>_xlfn.XLOOKUP($A2352,ALGLIB_SSA_XAUUSD!$AA$2:$AA$2401,ALGLIB_SSA_XAUUSD!$U$2:$U$2401,"",0)</f>
        <v/>
      </c>
      <c r="P2352">
        <f>_xlfn.XLOOKUP($A2352,ALGLIB_SSA_XAUUSD!$AA$2:$AA$2401,ALGLIB_SSA_XAUUSD!$V$2:$V$2401,"",0)</f>
        <v/>
      </c>
      <c r="S2352">
        <f>A2352</f>
        <v/>
      </c>
      <c r="T2352">
        <f>J2352</f>
        <v/>
      </c>
      <c r="U2352">
        <f>K2352</f>
        <v/>
      </c>
      <c r="V2352" s="14">
        <f>IF($A2352="","",MOD(ROW()-2,12)+1)</f>
        <v/>
      </c>
      <c r="W2352">
        <f>L2352</f>
        <v/>
      </c>
      <c r="X2352" s="14">
        <f>IF(F2352="","",F2352)</f>
        <v/>
      </c>
      <c r="Y2352" s="14">
        <f>IF(G2352="","",G2352)</f>
        <v/>
      </c>
      <c r="Z2352">
        <f>M2352</f>
        <v/>
      </c>
      <c r="AA2352">
        <f>N2352</f>
        <v/>
      </c>
      <c r="AB2352" s="14">
        <f>IF(H2352="","",H2352)</f>
        <v/>
      </c>
      <c r="AC2352">
        <f>O2352</f>
        <v/>
      </c>
      <c r="AD2352" s="14">
        <f>IF(I2352="","",I2352)</f>
        <v/>
      </c>
      <c r="AE2352">
        <f>P2352</f>
        <v/>
      </c>
      <c r="AH2352">
        <f>IF(S2352&lt;&gt;"",S2352,AH2351+900)</f>
        <v/>
      </c>
      <c r="AI2352">
        <f>IF(T2352&lt;&gt;"",T2352,AI2351)</f>
        <v/>
      </c>
      <c r="AJ2352">
        <f>IF(U2352&lt;&gt;"",U2352,AJ2351)</f>
        <v/>
      </c>
      <c r="AK2352">
        <f>IF(W2352&lt;&gt;"",W2352,"")</f>
        <v/>
      </c>
      <c r="AL2352" s="14">
        <f>IF(X2352&lt;&gt;"",X2352,"")</f>
        <v/>
      </c>
      <c r="AM2352" s="14">
        <f>IF(Y2352&lt;&gt;"",Y2352,"")</f>
        <v/>
      </c>
      <c r="AN2352" s="14">
        <f>IF(OR(AL2352="",AM2352=""),"",AL2352-AM2352)</f>
        <v/>
      </c>
      <c r="AO2352">
        <f>IF(AN2352="","",IF(AN2352&gt;0,"Bullish","Bearish"))</f>
        <v/>
      </c>
      <c r="AP2352">
        <f>IF(AO2352="",AP2351,AO2352)</f>
        <v/>
      </c>
      <c r="AQ2352" s="14">
        <f>IF(AB2352&lt;&gt;"",AB2352,"")</f>
        <v/>
      </c>
      <c r="AR2352" s="14">
        <f>IF(AD2352&lt;&gt;"",AD2352,"")</f>
        <v/>
      </c>
      <c r="AS2352">
        <f>IF(AS2351+1=13,1,AS2351+1)</f>
        <v/>
      </c>
      <c r="AT2352">
        <f>IFERROR(IF(SLOPE($AQ$2330:$AQ$2341,$AS$2330:$AS$2341)&gt;0,MIN(3,ABS(SLOPE($AQ$2330:$AQ$2341,$AS$2330:$AS$2341))),IF(SLOPE($AQ$2330:$AQ$2341,$AS$2330:$AS$2341)&lt;-0.5,-0.5,0)),0)</f>
        <v/>
      </c>
      <c r="AU2352">
        <f>IFERROR(IF(SLOPE($AR$2330:$AR$2341,$AS$2330:$AS$2341)&lt;0,MAX(-3,-ABS(SLOPE($AR$2330:$AR$2341,$AS$2330:$AS$2341))),IF(SLOPE($AR$2330:$AR$2341,$AS$2330:$AS$2341)&gt;0.5,0.5,0)),0)</f>
        <v/>
      </c>
      <c r="AV2352">
        <f>($AQ$2342+(AT2352*(AS2352-1)))</f>
        <v/>
      </c>
      <c r="AW2352">
        <f>($AR$2342+(AU2352*(AS2352-1)))</f>
        <v/>
      </c>
      <c r="AX2352">
        <f>IF(AT2352&gt;0,AV2352+AT2352,AV2352)</f>
        <v/>
      </c>
      <c r="AY2352">
        <f>IF(AU2352&lt;0,AW2352+AU2352,AW2352)</f>
        <v/>
      </c>
      <c r="BA2352" s="14">
        <f>IFERROR(AX2352-AQ2352,"")</f>
        <v/>
      </c>
      <c r="BB2352" s="14">
        <f>IFERROR(AY2352-AR2352,"")</f>
        <v/>
      </c>
      <c r="BD2352">
        <f>AH2352</f>
        <v/>
      </c>
      <c r="BE2352">
        <f>AI2352</f>
        <v/>
      </c>
      <c r="BF2352">
        <f>AJ2352</f>
        <v/>
      </c>
      <c r="BG2352" s="14">
        <f>L2352</f>
        <v/>
      </c>
      <c r="BH2352" s="14">
        <f>IF(X2352="","",X2352)</f>
        <v/>
      </c>
      <c r="BI2352" s="14">
        <f>IF(Y2352="","",Y2352)</f>
        <v/>
      </c>
      <c r="BJ2352">
        <f>Z2352</f>
        <v/>
      </c>
      <c r="BK2352">
        <f>AA2352</f>
        <v/>
      </c>
      <c r="BL2352">
        <f>IFERROR(AX2352,"")</f>
        <v/>
      </c>
      <c r="BM2352">
        <f>IFERROR(AY2352,"")</f>
        <v/>
      </c>
    </row>
    <row r="2353" ht="14.25" customHeight="1">
      <c r="A2353">
        <f>ALGLIB_SSA_XAUUSD!AA2353</f>
        <v/>
      </c>
      <c r="B2353">
        <f>IF($A2353="","",INDEX(ALGLIB_SSA_XAUUSD!$B$2:$B$2401,MATCH($A2353,ALGLIB_SSA_XAUUSD!$A$2:$A$2401,1)))</f>
        <v/>
      </c>
      <c r="C2353">
        <f>IF($A2353="","",INDEX(ALGLIB_SSA_XAUUSD!$C$2:$C$2401,MATCH($A2353,ALGLIB_SSA_XAUUSD!$A$2:$A$2401,1)))</f>
        <v/>
      </c>
      <c r="D2353" s="14">
        <f>IF($A2353="","",INT((ROW()-2)/12)+1)</f>
        <v/>
      </c>
      <c r="E2353" s="14">
        <f>IF(AND(E2354&lt;&gt;"",D2354=D2342+1),E2342+(E2354-E2342)*11/12,"")</f>
        <v/>
      </c>
      <c r="F2353" s="14">
        <f>IF(AND(F2354&lt;&gt;"",D2354=D2342+1),F2342+(F2354-F2342)*11/12,"")</f>
        <v/>
      </c>
      <c r="G2353" s="14">
        <f>IF(AND(G2354&lt;&gt;"",D2354=D2342+1),G2342+(G2354-G2342)*11/12,"")</f>
        <v/>
      </c>
      <c r="H2353" s="14">
        <f>IF(AND(H2354&lt;&gt;"",D2354=D2342+1),H2342+(H2354-H2342)*11/12,"")</f>
        <v/>
      </c>
      <c r="I2353" s="14">
        <f>IF(AND(L2354&lt;&gt;"",D2354=D2342+1),I2342+(I2354-I2342)*11/12,"")</f>
        <v/>
      </c>
      <c r="J2353">
        <f>_xlfn.XLOOKUP($A2353,ALGLIB_SSA_XAUUSD!$AA$2:$AA$2401,ALGLIB_SSA_XAUUSD!$P$2:$P$2401,"",0)</f>
        <v/>
      </c>
      <c r="K2353">
        <f>_xlfn.XLOOKUP($A2353,ALGLIB_SSA_XAUUSD!$AA$2:$AA$2401,ALGLIB_SSA_XAUUSD!$Q$2:$Q$2401,"",0)</f>
        <v/>
      </c>
      <c r="L2353">
        <f>_xlfn.XLOOKUP($A2353,ALGLIB_SSA_XAUUSD!$AA$2:$AA$2401,ALGLIB_SSA_XAUUSD!$R$2:$R$2401,"",0)</f>
        <v/>
      </c>
      <c r="M2353">
        <f>_xlfn.XLOOKUP($A2353,ALGLIB_SSA_XAUUSD!$AA$2:$AA$2401,ALGLIB_SSA_XAUUSD!$S$2:$S$2401,"",0)</f>
        <v/>
      </c>
      <c r="N2353">
        <f>_xlfn.XLOOKUP($A2353,ALGLIB_SSA_XAUUSD!$AA$2:$AA$2401,ALGLIB_SSA_XAUUSD!$T$2:$T$2401,"",0)</f>
        <v/>
      </c>
      <c r="O2353">
        <f>_xlfn.XLOOKUP($A2353,ALGLIB_SSA_XAUUSD!$AA$2:$AA$2401,ALGLIB_SSA_XAUUSD!$U$2:$U$2401,"",0)</f>
        <v/>
      </c>
      <c r="P2353">
        <f>_xlfn.XLOOKUP($A2353,ALGLIB_SSA_XAUUSD!$AA$2:$AA$2401,ALGLIB_SSA_XAUUSD!$V$2:$V$2401,"",0)</f>
        <v/>
      </c>
      <c r="S2353">
        <f>A2353</f>
        <v/>
      </c>
      <c r="T2353">
        <f>J2353</f>
        <v/>
      </c>
      <c r="U2353">
        <f>K2353</f>
        <v/>
      </c>
      <c r="V2353" s="14">
        <f>IF($A2353="","",MOD(ROW()-2,12)+1)</f>
        <v/>
      </c>
      <c r="W2353">
        <f>L2353</f>
        <v/>
      </c>
      <c r="X2353" s="14">
        <f>IF(F2353="","",F2353)</f>
        <v/>
      </c>
      <c r="Y2353" s="14">
        <f>IF(G2353="","",G2353)</f>
        <v/>
      </c>
      <c r="Z2353">
        <f>M2353</f>
        <v/>
      </c>
      <c r="AA2353">
        <f>N2353</f>
        <v/>
      </c>
      <c r="AB2353" s="14">
        <f>IF(H2353="","",H2353)</f>
        <v/>
      </c>
      <c r="AC2353">
        <f>O2353</f>
        <v/>
      </c>
      <c r="AD2353" s="14">
        <f>IF(I2353="","",I2353)</f>
        <v/>
      </c>
      <c r="AE2353">
        <f>P2353</f>
        <v/>
      </c>
      <c r="AH2353">
        <f>IF(S2353&lt;&gt;"",S2353,AH2352+900)</f>
        <v/>
      </c>
      <c r="AI2353">
        <f>IF(T2353&lt;&gt;"",T2353,AI2352)</f>
        <v/>
      </c>
      <c r="AJ2353">
        <f>IF(U2353&lt;&gt;"",U2353,AJ2352)</f>
        <v/>
      </c>
      <c r="AK2353">
        <f>IF(W2353&lt;&gt;"",W2353,"")</f>
        <v/>
      </c>
      <c r="AL2353" s="14">
        <f>IF(X2353&lt;&gt;"",X2353,"")</f>
        <v/>
      </c>
      <c r="AM2353" s="14">
        <f>IF(Y2353&lt;&gt;"",Y2353,"")</f>
        <v/>
      </c>
      <c r="AN2353" s="14">
        <f>IF(OR(AL2353="",AM2353=""),"",AL2353-AM2353)</f>
        <v/>
      </c>
      <c r="AO2353">
        <f>IF(AN2353="","",IF(AN2353&gt;0,"Bullish","Bearish"))</f>
        <v/>
      </c>
      <c r="AP2353">
        <f>IF(AO2353="",AP2352,AO2353)</f>
        <v/>
      </c>
      <c r="AQ2353" s="14">
        <f>IF(AB2353&lt;&gt;"",AB2353,"")</f>
        <v/>
      </c>
      <c r="AR2353" s="14">
        <f>IF(AD2353&lt;&gt;"",AD2353,"")</f>
        <v/>
      </c>
      <c r="AS2353">
        <f>IF(AS2352+1=13,1,AS2352+1)</f>
        <v/>
      </c>
      <c r="AT2353">
        <f>IFERROR(IF(SLOPE($AQ$2330:$AQ$2341,$AS$2330:$AS$2341)&gt;0,MIN(3,ABS(SLOPE($AQ$2330:$AQ$2341,$AS$2330:$AS$2341))),IF(SLOPE($AQ$2330:$AQ$2341,$AS$2330:$AS$2341)&lt;-0.5,-0.5,0)),0)</f>
        <v/>
      </c>
      <c r="AU2353">
        <f>IFERROR(IF(SLOPE($AR$2330:$AR$2341,$AS$2330:$AS$2341)&lt;0,MAX(-3,-ABS(SLOPE($AR$2330:$AR$2341,$AS$2330:$AS$2341))),IF(SLOPE($AR$2330:$AR$2341,$AS$2330:$AS$2341)&gt;0.5,0.5,0)),0)</f>
        <v/>
      </c>
      <c r="AV2353">
        <f>($AQ$2342+(AT2353*(AS2353-1)))</f>
        <v/>
      </c>
      <c r="AW2353">
        <f>($AR$2342+(AU2353*(AS2353-1)))</f>
        <v/>
      </c>
      <c r="AX2353">
        <f>IF(AT2353&gt;0,AV2353+AT2353,AV2353)</f>
        <v/>
      </c>
      <c r="AY2353">
        <f>IF(AU2353&lt;0,AW2353+AU2353,AW2353)</f>
        <v/>
      </c>
      <c r="BA2353" s="14">
        <f>IFERROR(AX2353-AQ2353,"")</f>
        <v/>
      </c>
      <c r="BB2353" s="14">
        <f>IFERROR(AY2353-AR2353,"")</f>
        <v/>
      </c>
      <c r="BD2353">
        <f>AH2353</f>
        <v/>
      </c>
      <c r="BE2353">
        <f>AI2353</f>
        <v/>
      </c>
      <c r="BF2353">
        <f>AJ2353</f>
        <v/>
      </c>
      <c r="BG2353" s="14">
        <f>L2353</f>
        <v/>
      </c>
      <c r="BH2353" s="14">
        <f>IF(X2353="","",X2353)</f>
        <v/>
      </c>
      <c r="BI2353" s="14">
        <f>IF(Y2353="","",Y2353)</f>
        <v/>
      </c>
      <c r="BJ2353">
        <f>Z2353</f>
        <v/>
      </c>
      <c r="BK2353">
        <f>AA2353</f>
        <v/>
      </c>
      <c r="BL2353">
        <f>IFERROR(AX2353,"")</f>
        <v/>
      </c>
      <c r="BM2353">
        <f>IFERROR(AY2353,"")</f>
        <v/>
      </c>
    </row>
    <row r="2354" ht="14.25" customFormat="1" customHeight="1" s="4">
      <c r="A2354" s="4">
        <f>ALGLIB_SSA_XAUUSD!AA2354</f>
        <v/>
      </c>
      <c r="B2354" s="4">
        <f>IF($A2354="","",INDEX(ALGLIB_SSA_XAUUSD!$B$2:$B$2401,MATCH($A2354,ALGLIB_SSA_XAUUSD!$A$2:$A$2401,1)))</f>
        <v/>
      </c>
      <c r="C2354" s="4">
        <f>IF($A2354="","",INDEX(ALGLIB_SSA_XAUUSD!$C$2:$C$2401,MATCH($A2354,ALGLIB_SSA_XAUUSD!$A$2:$A$2401,1)))</f>
        <v/>
      </c>
      <c r="D2354" s="6">
        <f>IF($A2354="","",INT((ROW()-2)/12)+1)</f>
        <v/>
      </c>
      <c r="E2354" s="6">
        <f>IF($A2354="","",INDEX(ALGLIB_SSA_XAUUSD!$D$2:$D$2401,MATCH($A2354,ALGLIB_SSA_XAUUSD!$A$2:$A$2401,1)))</f>
        <v/>
      </c>
      <c r="F2354" s="6">
        <f>IF($A2354="","",INDEX(ALGLIB_SSA_XAUUSD!$E$2:$E$2401,MATCH($A2354,ALGLIB_SSA_XAUUSD!$A$2:$A$2401,1)))</f>
        <v/>
      </c>
      <c r="G2354" s="6">
        <f>IF($A2354="","",INDEX(ALGLIB_SSA_XAUUSD!$F$2:$F$2401,MATCH($A2354,ALGLIB_SSA_XAUUSD!$A$2:$A$2401,1)))</f>
        <v/>
      </c>
      <c r="H2354" s="6">
        <f>IF($A2354="","",INDEX(ALGLIB_SSA_XAUUSD!$G$2:$G$2401,MATCH($A2354,ALGLIB_SSA_XAUUSD!$A$2:$A$2401,1)))</f>
        <v/>
      </c>
      <c r="I2354" s="6">
        <f>IF($A2354="","",INDEX(ALGLIB_SSA_XAUUSD!$H$2:$H$2401,MATCH($A2354,ALGLIB_SSA_XAUUSD!$A$2:$A$2401,1)))</f>
        <v/>
      </c>
      <c r="J2354" s="4">
        <f>_xlfn.XLOOKUP($A2354,ALGLIB_SSA_XAUUSD!$AA$2:$AA$2401,ALGLIB_SSA_XAUUSD!$P$2:$P$2401,"",0)</f>
        <v/>
      </c>
      <c r="K2354" s="4">
        <f>_xlfn.XLOOKUP($A2354,ALGLIB_SSA_XAUUSD!$AA$2:$AA$2401,ALGLIB_SSA_XAUUSD!$Q$2:$Q$2401,"",0)</f>
        <v/>
      </c>
      <c r="L2354" s="4">
        <f>_xlfn.XLOOKUP($A2354,ALGLIB_SSA_XAUUSD!$AA$2:$AA$2401,ALGLIB_SSA_XAUUSD!$R$2:$R$2401,"",0)</f>
        <v/>
      </c>
      <c r="M2354" s="4">
        <f>_xlfn.XLOOKUP($A2354,ALGLIB_SSA_XAUUSD!$AA$2:$AA$2401,ALGLIB_SSA_XAUUSD!$S$2:$S$2401,"",0)</f>
        <v/>
      </c>
      <c r="N2354" s="4">
        <f>_xlfn.XLOOKUP($A2354,ALGLIB_SSA_XAUUSD!$AA$2:$AA$2401,ALGLIB_SSA_XAUUSD!$T$2:$T$2401,"",0)</f>
        <v/>
      </c>
      <c r="O2354" s="4">
        <f>_xlfn.XLOOKUP($A2354,ALGLIB_SSA_XAUUSD!$AA$2:$AA$2401,ALGLIB_SSA_XAUUSD!$U$2:$U$2401,"",0)</f>
        <v/>
      </c>
      <c r="P2354" s="4">
        <f>_xlfn.XLOOKUP($A2354,ALGLIB_SSA_XAUUSD!$AA$2:$AA$2401,ALGLIB_SSA_XAUUSD!$V$2:$V$2401,"",0)</f>
        <v/>
      </c>
      <c r="S2354" s="4">
        <f>A2354</f>
        <v/>
      </c>
      <c r="T2354" s="4">
        <f>J2354</f>
        <v/>
      </c>
      <c r="U2354" s="4">
        <f>K2354</f>
        <v/>
      </c>
      <c r="V2354" s="6">
        <f>IF($A2354="","",MOD(ROW()-2,12)+1)</f>
        <v/>
      </c>
      <c r="W2354" s="4">
        <f>L2354</f>
        <v/>
      </c>
      <c r="X2354" s="6">
        <f>IF(F2354="","",F2354)</f>
        <v/>
      </c>
      <c r="Y2354" s="6">
        <f>IF(G2354="","",G2354)</f>
        <v/>
      </c>
      <c r="Z2354" s="4">
        <f>M2354</f>
        <v/>
      </c>
      <c r="AA2354" s="4">
        <f>N2354</f>
        <v/>
      </c>
      <c r="AB2354" s="6">
        <f>IF(H2354="","",H2354)</f>
        <v/>
      </c>
      <c r="AC2354" s="4">
        <f>O2354</f>
        <v/>
      </c>
      <c r="AD2354" s="6">
        <f>IF(I2354="","",I2354)</f>
        <v/>
      </c>
      <c r="AE2354" s="4">
        <f>P2354</f>
        <v/>
      </c>
      <c r="AH2354" s="4">
        <f>IF(S2354&lt;&gt;"",S2354,AH2353+900)</f>
        <v/>
      </c>
      <c r="AI2354" s="4">
        <f>IF(T2354&lt;&gt;"",T2354,AI2353)</f>
        <v/>
      </c>
      <c r="AJ2354" s="4">
        <f>IF(U2354&lt;&gt;"",U2354,AJ2353)</f>
        <v/>
      </c>
      <c r="AK2354" s="4">
        <f>IF(W2354&lt;&gt;"",W2354,"")</f>
        <v/>
      </c>
      <c r="AL2354" s="6">
        <f>IF(X2354&lt;&gt;"",X2354,"")</f>
        <v/>
      </c>
      <c r="AM2354" s="6">
        <f>IF(Y2354&lt;&gt;"",Y2354,"")</f>
        <v/>
      </c>
      <c r="AN2354" s="6">
        <f>IF(OR(AL2354="",AM2354=""),"",AL2354-AM2354)</f>
        <v/>
      </c>
      <c r="AO2354" s="4">
        <f>IF(AN2354="","",IF(AN2354&gt;0,"Bullish","Bearish"))</f>
        <v/>
      </c>
      <c r="AP2354" s="4">
        <f>IF(AO2354="",AP2353,AO2354)</f>
        <v/>
      </c>
      <c r="AQ2354" s="6">
        <f>IF(AB2354&lt;&gt;"",AB2354,"")</f>
        <v/>
      </c>
      <c r="AR2354" s="6">
        <f>IF(AD2354&lt;&gt;"",AD2354,"")</f>
        <v/>
      </c>
      <c r="AS2354" s="4">
        <f>IF(AS2353+1=13,1,AS2353+1)</f>
        <v/>
      </c>
      <c r="AT2354" s="4">
        <f>IFERROR(IF(SLOPE($AQ$2342:$AQ$2353,$AS$2342:$AS$2353)&gt;0,MIN(3,ABS(SLOPE($AQ$2342:$AQ$2353,$AS$2342:$AS$2353))),IF(SLOPE($AQ$2342:$AQ$2353,$AS$2342:$AS$2353)&lt;-0.5,-0.5,0)),0)</f>
        <v/>
      </c>
      <c r="AU2354" s="4">
        <f>IFERROR(IF(SLOPE($AR$2342:$AR$2353,$AS$2342:$AS$2353)&lt;0,MAX(-3,-ABS(SLOPE($AR$2342:$AR$2353,$AS$2342:$AS$2353))),IF(SLOPE($AR$2342:$AR$2353,$AS$2342:$AS$2353)&gt;0.5,0.5,0)),0)</f>
        <v/>
      </c>
      <c r="AV2354" s="4">
        <f>($AQ$2354+(AT2354*(AS2354-1)))</f>
        <v/>
      </c>
      <c r="AW2354" s="4">
        <f>($AR$2354+(AU2354*(AS2354-1)))</f>
        <v/>
      </c>
      <c r="AX2354" s="4">
        <f>IF(AT2354&gt;0,AV2354+AT2354,AV2354)</f>
        <v/>
      </c>
      <c r="AY2354" s="4">
        <f>IF(AU2354&lt;0,AW2354+AU2354,AW2354)</f>
        <v/>
      </c>
      <c r="BA2354" s="6">
        <f>IFERROR(AX2354-AQ2354,"")</f>
        <v/>
      </c>
      <c r="BB2354" s="6">
        <f>IFERROR(AY2354-AR2354,"")</f>
        <v/>
      </c>
      <c r="BD2354" s="4">
        <f>AH2354</f>
        <v/>
      </c>
      <c r="BE2354" s="4">
        <f>AI2354</f>
        <v/>
      </c>
      <c r="BF2354" s="4">
        <f>AJ2354</f>
        <v/>
      </c>
      <c r="BG2354" s="14">
        <f>L2354</f>
        <v/>
      </c>
      <c r="BH2354" s="6">
        <f>IF(X2354="","",X2354)</f>
        <v/>
      </c>
      <c r="BI2354" s="6">
        <f>IF(Y2354="","",Y2354)</f>
        <v/>
      </c>
      <c r="BJ2354" s="4">
        <f>Z2354</f>
        <v/>
      </c>
      <c r="BK2354" s="4">
        <f>AA2354</f>
        <v/>
      </c>
      <c r="BL2354" s="4">
        <f>IFERROR(AX2354,"")</f>
        <v/>
      </c>
      <c r="BM2354" s="4">
        <f>IFERROR(AY2354,"")</f>
        <v/>
      </c>
    </row>
    <row r="2355" ht="14.25" customHeight="1">
      <c r="A2355">
        <f>ALGLIB_SSA_XAUUSD!AA2355</f>
        <v/>
      </c>
      <c r="B2355">
        <f>IF($A2355="","",INDEX(ALGLIB_SSA_XAUUSD!$B$2:$B$2401,MATCH($A2355,ALGLIB_SSA_XAUUSD!$A$2:$A$2401,1)))</f>
        <v/>
      </c>
      <c r="C2355">
        <f>IF($A2355="","",INDEX(ALGLIB_SSA_XAUUSD!$C$2:$C$2401,MATCH($A2355,ALGLIB_SSA_XAUUSD!$A$2:$A$2401,1)))</f>
        <v/>
      </c>
      <c r="D2355" s="14">
        <f>IF($A2355="","",INT((ROW()-2)/12)+1)</f>
        <v/>
      </c>
      <c r="E2355" s="14">
        <f>IF(AND(E2366&lt;&gt;"",D2366=D2354+1),E2354+(E2366-E2354)*1/12,"")</f>
        <v/>
      </c>
      <c r="F2355" s="14">
        <f>IF(AND(F2366&lt;&gt;"",D2366=D2354+1),F2354+(F2366-F2354)*1/12,"")</f>
        <v/>
      </c>
      <c r="G2355" s="14">
        <f>IF(AND(G2366&lt;&gt;"",D2366=D2354+1),G2354+(G2366-G2354)*1/12,"")</f>
        <v/>
      </c>
      <c r="H2355" s="14">
        <f>IF(AND(H2366&lt;&gt;"",D2366=D2354+1),H2354+(H2366-H2354)*1/12,"")</f>
        <v/>
      </c>
      <c r="I2355" s="14">
        <f>IF(AND(L2366&lt;&gt;"",D2366=D2354+1),I2354+(I2366-I2354)*1/12,"")</f>
        <v/>
      </c>
      <c r="J2355">
        <f>_xlfn.XLOOKUP($A2355,ALGLIB_SSA_XAUUSD!$AA$2:$AA$2401,ALGLIB_SSA_XAUUSD!$P$2:$P$2401,"",0)</f>
        <v/>
      </c>
      <c r="K2355">
        <f>_xlfn.XLOOKUP($A2355,ALGLIB_SSA_XAUUSD!$AA$2:$AA$2401,ALGLIB_SSA_XAUUSD!$Q$2:$Q$2401,"",0)</f>
        <v/>
      </c>
      <c r="L2355">
        <f>_xlfn.XLOOKUP($A2355,ALGLIB_SSA_XAUUSD!$AA$2:$AA$2401,ALGLIB_SSA_XAUUSD!$R$2:$R$2401,"",0)</f>
        <v/>
      </c>
      <c r="M2355">
        <f>_xlfn.XLOOKUP($A2355,ALGLIB_SSA_XAUUSD!$AA$2:$AA$2401,ALGLIB_SSA_XAUUSD!$S$2:$S$2401,"",0)</f>
        <v/>
      </c>
      <c r="N2355">
        <f>_xlfn.XLOOKUP($A2355,ALGLIB_SSA_XAUUSD!$AA$2:$AA$2401,ALGLIB_SSA_XAUUSD!$T$2:$T$2401,"",0)</f>
        <v/>
      </c>
      <c r="O2355">
        <f>_xlfn.XLOOKUP($A2355,ALGLIB_SSA_XAUUSD!$AA$2:$AA$2401,ALGLIB_SSA_XAUUSD!$U$2:$U$2401,"",0)</f>
        <v/>
      </c>
      <c r="P2355">
        <f>_xlfn.XLOOKUP($A2355,ALGLIB_SSA_XAUUSD!$AA$2:$AA$2401,ALGLIB_SSA_XAUUSD!$V$2:$V$2401,"",0)</f>
        <v/>
      </c>
      <c r="S2355">
        <f>A2355</f>
        <v/>
      </c>
      <c r="T2355">
        <f>J2355</f>
        <v/>
      </c>
      <c r="U2355">
        <f>K2355</f>
        <v/>
      </c>
      <c r="V2355" s="14">
        <f>IF($A2355="","",MOD(ROW()-2,12)+1)</f>
        <v/>
      </c>
      <c r="W2355">
        <f>L2355</f>
        <v/>
      </c>
      <c r="X2355" s="14">
        <f>IF(F2355="","",F2355)</f>
        <v/>
      </c>
      <c r="Y2355" s="14">
        <f>IF(G2355="","",G2355)</f>
        <v/>
      </c>
      <c r="Z2355">
        <f>M2355</f>
        <v/>
      </c>
      <c r="AA2355">
        <f>N2355</f>
        <v/>
      </c>
      <c r="AB2355" s="14">
        <f>IF(H2355="","",H2355)</f>
        <v/>
      </c>
      <c r="AC2355">
        <f>O2355</f>
        <v/>
      </c>
      <c r="AD2355" s="14">
        <f>IF(I2355="","",I2355)</f>
        <v/>
      </c>
      <c r="AE2355">
        <f>P2355</f>
        <v/>
      </c>
      <c r="AH2355">
        <f>IF(S2355&lt;&gt;"",S2355,AH2354+900)</f>
        <v/>
      </c>
      <c r="AI2355">
        <f>IF(T2355&lt;&gt;"",T2355,AI2354)</f>
        <v/>
      </c>
      <c r="AJ2355">
        <f>IF(U2355&lt;&gt;"",U2355,AJ2354)</f>
        <v/>
      </c>
      <c r="AK2355">
        <f>IF(W2355&lt;&gt;"",W2355,"")</f>
        <v/>
      </c>
      <c r="AL2355" s="14">
        <f>IF(X2355&lt;&gt;"",X2355,"")</f>
        <v/>
      </c>
      <c r="AM2355" s="14">
        <f>IF(Y2355&lt;&gt;"",Y2355,"")</f>
        <v/>
      </c>
      <c r="AN2355" s="14">
        <f>IF(OR(AL2355="",AM2355=""),"",AL2355-AM2355)</f>
        <v/>
      </c>
      <c r="AO2355">
        <f>IF(AN2355="","",IF(AN2355&gt;0,"Bullish","Bearish"))</f>
        <v/>
      </c>
      <c r="AP2355">
        <f>IF(AO2355="",AP2354,AO2355)</f>
        <v/>
      </c>
      <c r="AQ2355" s="14">
        <f>IF(AB2355&lt;&gt;"",AB2355,"")</f>
        <v/>
      </c>
      <c r="AR2355" s="14">
        <f>IF(AD2355&lt;&gt;"",AD2355,"")</f>
        <v/>
      </c>
      <c r="AS2355">
        <f>IF(AS2354+1=13,1,AS2354+1)</f>
        <v/>
      </c>
      <c r="AT2355">
        <f>IFERROR(IF(SLOPE($AQ$2342:$AQ$2353,$AS$2342:$AS$2353)&gt;0,MIN(3,ABS(SLOPE($AQ$2342:$AQ$2353,$AS$2342:$AS$2353))),IF(SLOPE($AQ$2342:$AQ$2353,$AS$2342:$AS$2353)&lt;-0.5,-0.5,0)),0)</f>
        <v/>
      </c>
      <c r="AU2355">
        <f>IFERROR(IF(SLOPE($AR$2342:$AR$2353,$AS$2342:$AS$2353)&lt;0,MAX(-3,-ABS(SLOPE($AR$2342:$AR$2353,$AS$2342:$AS$2353))),IF(SLOPE($AR$2342:$AR$2353,$AS$2342:$AS$2353)&gt;0.5,0.5,0)),0)</f>
        <v/>
      </c>
      <c r="AV2355">
        <f>($AQ$2354+(AT2355*(AS2355-1)))</f>
        <v/>
      </c>
      <c r="AW2355">
        <f>($AR$2354+(AU2355*(AS2355-1)))</f>
        <v/>
      </c>
      <c r="AX2355">
        <f>IF(AT2355&gt;0,AV2355+AT2355,AV2355)</f>
        <v/>
      </c>
      <c r="AY2355">
        <f>IF(AU2355&lt;0,AW2355+AU2355,AW2355)</f>
        <v/>
      </c>
      <c r="BA2355" s="14">
        <f>IFERROR(AX2355-AQ2355,"")</f>
        <v/>
      </c>
      <c r="BB2355" s="14">
        <f>IFERROR(AY2355-AR2355,"")</f>
        <v/>
      </c>
      <c r="BD2355">
        <f>AH2355</f>
        <v/>
      </c>
      <c r="BE2355">
        <f>AI2355</f>
        <v/>
      </c>
      <c r="BF2355">
        <f>AJ2355</f>
        <v/>
      </c>
      <c r="BG2355" s="14">
        <f>L2355</f>
        <v/>
      </c>
      <c r="BH2355" s="14">
        <f>IF(X2355="","",X2355)</f>
        <v/>
      </c>
      <c r="BI2355" s="14">
        <f>IF(Y2355="","",Y2355)</f>
        <v/>
      </c>
      <c r="BJ2355">
        <f>Z2355</f>
        <v/>
      </c>
      <c r="BK2355">
        <f>AA2355</f>
        <v/>
      </c>
      <c r="BL2355">
        <f>IFERROR(AX2355,"")</f>
        <v/>
      </c>
      <c r="BM2355">
        <f>IFERROR(AY2355,"")</f>
        <v/>
      </c>
    </row>
    <row r="2356" ht="14.25" customHeight="1">
      <c r="A2356">
        <f>ALGLIB_SSA_XAUUSD!AA2356</f>
        <v/>
      </c>
      <c r="B2356">
        <f>IF($A2356="","",INDEX(ALGLIB_SSA_XAUUSD!$B$2:$B$2401,MATCH($A2356,ALGLIB_SSA_XAUUSD!$A$2:$A$2401,1)))</f>
        <v/>
      </c>
      <c r="C2356">
        <f>IF($A2356="","",INDEX(ALGLIB_SSA_XAUUSD!$C$2:$C$2401,MATCH($A2356,ALGLIB_SSA_XAUUSD!$A$2:$A$2401,1)))</f>
        <v/>
      </c>
      <c r="D2356" s="14">
        <f>IF($A2356="","",INT((ROW()-2)/12)+1)</f>
        <v/>
      </c>
      <c r="E2356" s="14">
        <f>IF(AND(E2366&lt;&gt;"",D2366=D2354+1),E2354+(E2366-E2354)*2/12,"")</f>
        <v/>
      </c>
      <c r="F2356" s="14">
        <f>IF(AND(F2366&lt;&gt;"",D2366=D2354+1),F2354+(F2366-F2354)*2/12,"")</f>
        <v/>
      </c>
      <c r="G2356" s="14">
        <f>IF(AND(G2366&lt;&gt;"",D2366=D2354+1),G2354+(G2366-G2354)*2/12,"")</f>
        <v/>
      </c>
      <c r="H2356" s="14">
        <f>IF(AND(H2366&lt;&gt;"",D2366=D2354+1),H2354+(H2366-H2354)*2/12,"")</f>
        <v/>
      </c>
      <c r="I2356" s="14">
        <f>IF(AND(L2366&lt;&gt;"",D2366=D2354+1),I2354+(I2366-I2354)*2/12,"")</f>
        <v/>
      </c>
      <c r="J2356">
        <f>_xlfn.XLOOKUP($A2356,ALGLIB_SSA_XAUUSD!$AA$2:$AA$2401,ALGLIB_SSA_XAUUSD!$P$2:$P$2401,"",0)</f>
        <v/>
      </c>
      <c r="K2356">
        <f>_xlfn.XLOOKUP($A2356,ALGLIB_SSA_XAUUSD!$AA$2:$AA$2401,ALGLIB_SSA_XAUUSD!$Q$2:$Q$2401,"",0)</f>
        <v/>
      </c>
      <c r="L2356">
        <f>_xlfn.XLOOKUP($A2356,ALGLIB_SSA_XAUUSD!$AA$2:$AA$2401,ALGLIB_SSA_XAUUSD!$R$2:$R$2401,"",0)</f>
        <v/>
      </c>
      <c r="M2356">
        <f>_xlfn.XLOOKUP($A2356,ALGLIB_SSA_XAUUSD!$AA$2:$AA$2401,ALGLIB_SSA_XAUUSD!$S$2:$S$2401,"",0)</f>
        <v/>
      </c>
      <c r="N2356">
        <f>_xlfn.XLOOKUP($A2356,ALGLIB_SSA_XAUUSD!$AA$2:$AA$2401,ALGLIB_SSA_XAUUSD!$T$2:$T$2401,"",0)</f>
        <v/>
      </c>
      <c r="O2356">
        <f>_xlfn.XLOOKUP($A2356,ALGLIB_SSA_XAUUSD!$AA$2:$AA$2401,ALGLIB_SSA_XAUUSD!$U$2:$U$2401,"",0)</f>
        <v/>
      </c>
      <c r="P2356">
        <f>_xlfn.XLOOKUP($A2356,ALGLIB_SSA_XAUUSD!$AA$2:$AA$2401,ALGLIB_SSA_XAUUSD!$V$2:$V$2401,"",0)</f>
        <v/>
      </c>
      <c r="S2356">
        <f>A2356</f>
        <v/>
      </c>
      <c r="T2356">
        <f>J2356</f>
        <v/>
      </c>
      <c r="U2356">
        <f>K2356</f>
        <v/>
      </c>
      <c r="V2356" s="14">
        <f>IF($A2356="","",MOD(ROW()-2,12)+1)</f>
        <v/>
      </c>
      <c r="W2356">
        <f>L2356</f>
        <v/>
      </c>
      <c r="X2356" s="14">
        <f>IF(F2356="","",F2356)</f>
        <v/>
      </c>
      <c r="Y2356" s="14">
        <f>IF(G2356="","",G2356)</f>
        <v/>
      </c>
      <c r="Z2356">
        <f>M2356</f>
        <v/>
      </c>
      <c r="AA2356">
        <f>N2356</f>
        <v/>
      </c>
      <c r="AB2356" s="14">
        <f>IF(H2356="","",H2356)</f>
        <v/>
      </c>
      <c r="AC2356">
        <f>O2356</f>
        <v/>
      </c>
      <c r="AD2356" s="14">
        <f>IF(I2356="","",I2356)</f>
        <v/>
      </c>
      <c r="AE2356">
        <f>P2356</f>
        <v/>
      </c>
      <c r="AH2356">
        <f>IF(S2356&lt;&gt;"",S2356,AH2355+900)</f>
        <v/>
      </c>
      <c r="AI2356">
        <f>IF(T2356&lt;&gt;"",T2356,AI2355)</f>
        <v/>
      </c>
      <c r="AJ2356">
        <f>IF(U2356&lt;&gt;"",U2356,AJ2355)</f>
        <v/>
      </c>
      <c r="AK2356">
        <f>IF(W2356&lt;&gt;"",W2356,"")</f>
        <v/>
      </c>
      <c r="AL2356" s="14">
        <f>IF(X2356&lt;&gt;"",X2356,"")</f>
        <v/>
      </c>
      <c r="AM2356" s="14">
        <f>IF(Y2356&lt;&gt;"",Y2356,"")</f>
        <v/>
      </c>
      <c r="AN2356" s="14">
        <f>IF(OR(AL2356="",AM2356=""),"",AL2356-AM2356)</f>
        <v/>
      </c>
      <c r="AO2356">
        <f>IF(AN2356="","",IF(AN2356&gt;0,"Bullish","Bearish"))</f>
        <v/>
      </c>
      <c r="AP2356">
        <f>IF(AO2356="",AP2355,AO2356)</f>
        <v/>
      </c>
      <c r="AQ2356" s="14">
        <f>IF(AB2356&lt;&gt;"",AB2356,"")</f>
        <v/>
      </c>
      <c r="AR2356" s="14">
        <f>IF(AD2356&lt;&gt;"",AD2356,"")</f>
        <v/>
      </c>
      <c r="AS2356">
        <f>IF(AS2355+1=13,1,AS2355+1)</f>
        <v/>
      </c>
      <c r="AT2356">
        <f>IFERROR(IF(SLOPE($AQ$2342:$AQ$2353,$AS$2342:$AS$2353)&gt;0,MIN(3,ABS(SLOPE($AQ$2342:$AQ$2353,$AS$2342:$AS$2353))),IF(SLOPE($AQ$2342:$AQ$2353,$AS$2342:$AS$2353)&lt;-0.5,-0.5,0)),0)</f>
        <v/>
      </c>
      <c r="AU2356">
        <f>IFERROR(IF(SLOPE($AR$2342:$AR$2353,$AS$2342:$AS$2353)&lt;0,MAX(-3,-ABS(SLOPE($AR$2342:$AR$2353,$AS$2342:$AS$2353))),IF(SLOPE($AR$2342:$AR$2353,$AS$2342:$AS$2353)&gt;0.5,0.5,0)),0)</f>
        <v/>
      </c>
      <c r="AV2356">
        <f>($AQ$2354+(AT2356*(AS2356-1)))</f>
        <v/>
      </c>
      <c r="AW2356">
        <f>($AR$2354+(AU2356*(AS2356-1)))</f>
        <v/>
      </c>
      <c r="AX2356">
        <f>IF(AT2356&gt;0,AV2356+AT2356,AV2356)</f>
        <v/>
      </c>
      <c r="AY2356">
        <f>IF(AU2356&lt;0,AW2356+AU2356,AW2356)</f>
        <v/>
      </c>
      <c r="BA2356" s="14">
        <f>IFERROR(AX2356-AQ2356,"")</f>
        <v/>
      </c>
      <c r="BB2356" s="14">
        <f>IFERROR(AY2356-AR2356,"")</f>
        <v/>
      </c>
      <c r="BD2356">
        <f>AH2356</f>
        <v/>
      </c>
      <c r="BE2356">
        <f>AI2356</f>
        <v/>
      </c>
      <c r="BF2356">
        <f>AJ2356</f>
        <v/>
      </c>
      <c r="BG2356" s="14">
        <f>L2356</f>
        <v/>
      </c>
      <c r="BH2356" s="14">
        <f>IF(X2356="","",X2356)</f>
        <v/>
      </c>
      <c r="BI2356" s="14">
        <f>IF(Y2356="","",Y2356)</f>
        <v/>
      </c>
      <c r="BJ2356">
        <f>Z2356</f>
        <v/>
      </c>
      <c r="BK2356">
        <f>AA2356</f>
        <v/>
      </c>
      <c r="BL2356">
        <f>IFERROR(AX2356,"")</f>
        <v/>
      </c>
      <c r="BM2356">
        <f>IFERROR(AY2356,"")</f>
        <v/>
      </c>
    </row>
    <row r="2357" ht="14.25" customHeight="1">
      <c r="A2357">
        <f>ALGLIB_SSA_XAUUSD!AA2357</f>
        <v/>
      </c>
      <c r="B2357">
        <f>IF($A2357="","",INDEX(ALGLIB_SSA_XAUUSD!$B$2:$B$2401,MATCH($A2357,ALGLIB_SSA_XAUUSD!$A$2:$A$2401,1)))</f>
        <v/>
      </c>
      <c r="C2357">
        <f>IF($A2357="","",INDEX(ALGLIB_SSA_XAUUSD!$C$2:$C$2401,MATCH($A2357,ALGLIB_SSA_XAUUSD!$A$2:$A$2401,1)))</f>
        <v/>
      </c>
      <c r="D2357" s="14">
        <f>IF($A2357="","",INT((ROW()-2)/12)+1)</f>
        <v/>
      </c>
      <c r="E2357" s="14">
        <f>IF(AND(E2366&lt;&gt;"",D2366=D2354+1),E2354+(E2366-E2354)*3/12,"")</f>
        <v/>
      </c>
      <c r="F2357" s="14">
        <f>IF(AND(F2366&lt;&gt;"",D2366=D2354+1),F2354+(F2366-F2354)*3/12,"")</f>
        <v/>
      </c>
      <c r="G2357" s="14">
        <f>IF(AND(G2366&lt;&gt;"",D2366=D2354+1),G2354+(G2366-G2354)*3/12,"")</f>
        <v/>
      </c>
      <c r="H2357" s="14">
        <f>IF(AND(H2366&lt;&gt;"",D2366=D2354+1),H2354+(H2366-H2354)*3/12,"")</f>
        <v/>
      </c>
      <c r="I2357" s="14">
        <f>IF(AND(L2366&lt;&gt;"",D2366=D2354+1),I2354+(I2366-I2354)*3/12,"")</f>
        <v/>
      </c>
      <c r="J2357">
        <f>_xlfn.XLOOKUP($A2357,ALGLIB_SSA_XAUUSD!$AA$2:$AA$2401,ALGLIB_SSA_XAUUSD!$P$2:$P$2401,"",0)</f>
        <v/>
      </c>
      <c r="K2357">
        <f>_xlfn.XLOOKUP($A2357,ALGLIB_SSA_XAUUSD!$AA$2:$AA$2401,ALGLIB_SSA_XAUUSD!$Q$2:$Q$2401,"",0)</f>
        <v/>
      </c>
      <c r="L2357">
        <f>_xlfn.XLOOKUP($A2357,ALGLIB_SSA_XAUUSD!$AA$2:$AA$2401,ALGLIB_SSA_XAUUSD!$R$2:$R$2401,"",0)</f>
        <v/>
      </c>
      <c r="M2357">
        <f>_xlfn.XLOOKUP($A2357,ALGLIB_SSA_XAUUSD!$AA$2:$AA$2401,ALGLIB_SSA_XAUUSD!$S$2:$S$2401,"",0)</f>
        <v/>
      </c>
      <c r="N2357">
        <f>_xlfn.XLOOKUP($A2357,ALGLIB_SSA_XAUUSD!$AA$2:$AA$2401,ALGLIB_SSA_XAUUSD!$T$2:$T$2401,"",0)</f>
        <v/>
      </c>
      <c r="O2357">
        <f>_xlfn.XLOOKUP($A2357,ALGLIB_SSA_XAUUSD!$AA$2:$AA$2401,ALGLIB_SSA_XAUUSD!$U$2:$U$2401,"",0)</f>
        <v/>
      </c>
      <c r="P2357">
        <f>_xlfn.XLOOKUP($A2357,ALGLIB_SSA_XAUUSD!$AA$2:$AA$2401,ALGLIB_SSA_XAUUSD!$V$2:$V$2401,"",0)</f>
        <v/>
      </c>
      <c r="S2357">
        <f>A2357</f>
        <v/>
      </c>
      <c r="T2357">
        <f>J2357</f>
        <v/>
      </c>
      <c r="U2357">
        <f>K2357</f>
        <v/>
      </c>
      <c r="V2357" s="14">
        <f>IF($A2357="","",MOD(ROW()-2,12)+1)</f>
        <v/>
      </c>
      <c r="W2357">
        <f>L2357</f>
        <v/>
      </c>
      <c r="X2357" s="14">
        <f>IF(F2357="","",F2357)</f>
        <v/>
      </c>
      <c r="Y2357" s="14">
        <f>IF(G2357="","",G2357)</f>
        <v/>
      </c>
      <c r="Z2357">
        <f>M2357</f>
        <v/>
      </c>
      <c r="AA2357">
        <f>N2357</f>
        <v/>
      </c>
      <c r="AB2357" s="14">
        <f>IF(H2357="","",H2357)</f>
        <v/>
      </c>
      <c r="AC2357">
        <f>O2357</f>
        <v/>
      </c>
      <c r="AD2357" s="14">
        <f>IF(I2357="","",I2357)</f>
        <v/>
      </c>
      <c r="AE2357">
        <f>P2357</f>
        <v/>
      </c>
      <c r="AH2357">
        <f>IF(S2357&lt;&gt;"",S2357,AH2356+900)</f>
        <v/>
      </c>
      <c r="AI2357">
        <f>IF(T2357&lt;&gt;"",T2357,AI2356)</f>
        <v/>
      </c>
      <c r="AJ2357">
        <f>IF(U2357&lt;&gt;"",U2357,AJ2356)</f>
        <v/>
      </c>
      <c r="AK2357">
        <f>IF(W2357&lt;&gt;"",W2357,"")</f>
        <v/>
      </c>
      <c r="AL2357" s="14">
        <f>IF(X2357&lt;&gt;"",X2357,"")</f>
        <v/>
      </c>
      <c r="AM2357" s="14">
        <f>IF(Y2357&lt;&gt;"",Y2357,"")</f>
        <v/>
      </c>
      <c r="AN2357" s="14">
        <f>IF(OR(AL2357="",AM2357=""),"",AL2357-AM2357)</f>
        <v/>
      </c>
      <c r="AO2357">
        <f>IF(AN2357="","",IF(AN2357&gt;0,"Bullish","Bearish"))</f>
        <v/>
      </c>
      <c r="AP2357">
        <f>IF(AO2357="",AP2356,AO2357)</f>
        <v/>
      </c>
      <c r="AQ2357" s="14">
        <f>IF(AB2357&lt;&gt;"",AB2357,"")</f>
        <v/>
      </c>
      <c r="AR2357" s="14">
        <f>IF(AD2357&lt;&gt;"",AD2357,"")</f>
        <v/>
      </c>
      <c r="AS2357">
        <f>IF(AS2356+1=13,1,AS2356+1)</f>
        <v/>
      </c>
      <c r="AT2357">
        <f>IFERROR(IF(SLOPE($AQ$2342:$AQ$2353,$AS$2342:$AS$2353)&gt;0,MIN(3,ABS(SLOPE($AQ$2342:$AQ$2353,$AS$2342:$AS$2353))),IF(SLOPE($AQ$2342:$AQ$2353,$AS$2342:$AS$2353)&lt;-0.5,-0.5,0)),0)</f>
        <v/>
      </c>
      <c r="AU2357">
        <f>IFERROR(IF(SLOPE($AR$2342:$AR$2353,$AS$2342:$AS$2353)&lt;0,MAX(-3,-ABS(SLOPE($AR$2342:$AR$2353,$AS$2342:$AS$2353))),IF(SLOPE($AR$2342:$AR$2353,$AS$2342:$AS$2353)&gt;0.5,0.5,0)),0)</f>
        <v/>
      </c>
      <c r="AV2357">
        <f>($AQ$2354+(AT2357*(AS2357-1)))</f>
        <v/>
      </c>
      <c r="AW2357">
        <f>($AR$2354+(AU2357*(AS2357-1)))</f>
        <v/>
      </c>
      <c r="AX2357">
        <f>IF(AT2357&gt;0,AV2357+AT2357,AV2357)</f>
        <v/>
      </c>
      <c r="AY2357">
        <f>IF(AU2357&lt;0,AW2357+AU2357,AW2357)</f>
        <v/>
      </c>
      <c r="BA2357" s="14">
        <f>IFERROR(AX2357-AQ2357,"")</f>
        <v/>
      </c>
      <c r="BB2357" s="14">
        <f>IFERROR(AY2357-AR2357,"")</f>
        <v/>
      </c>
      <c r="BD2357">
        <f>AH2357</f>
        <v/>
      </c>
      <c r="BE2357">
        <f>AI2357</f>
        <v/>
      </c>
      <c r="BF2357">
        <f>AJ2357</f>
        <v/>
      </c>
      <c r="BG2357" s="14">
        <f>L2357</f>
        <v/>
      </c>
      <c r="BH2357" s="14">
        <f>IF(X2357="","",X2357)</f>
        <v/>
      </c>
      <c r="BI2357" s="14">
        <f>IF(Y2357="","",Y2357)</f>
        <v/>
      </c>
      <c r="BJ2357">
        <f>Z2357</f>
        <v/>
      </c>
      <c r="BK2357">
        <f>AA2357</f>
        <v/>
      </c>
      <c r="BL2357">
        <f>IFERROR(AX2357,"")</f>
        <v/>
      </c>
      <c r="BM2357">
        <f>IFERROR(AY2357,"")</f>
        <v/>
      </c>
    </row>
    <row r="2358" ht="14.25" customHeight="1">
      <c r="A2358">
        <f>ALGLIB_SSA_XAUUSD!AA2358</f>
        <v/>
      </c>
      <c r="B2358">
        <f>IF($A2358="","",INDEX(ALGLIB_SSA_XAUUSD!$B$2:$B$2401,MATCH($A2358,ALGLIB_SSA_XAUUSD!$A$2:$A$2401,1)))</f>
        <v/>
      </c>
      <c r="C2358">
        <f>IF($A2358="","",INDEX(ALGLIB_SSA_XAUUSD!$C$2:$C$2401,MATCH($A2358,ALGLIB_SSA_XAUUSD!$A$2:$A$2401,1)))</f>
        <v/>
      </c>
      <c r="D2358" s="14">
        <f>IF($A2358="","",INT((ROW()-2)/12)+1)</f>
        <v/>
      </c>
      <c r="E2358" s="14">
        <f>IF(AND(E2366&lt;&gt;"",D2366=D2354+1),E2354+(E2366-E2354)*4/12,"")</f>
        <v/>
      </c>
      <c r="F2358" s="14">
        <f>IF(AND(F2366&lt;&gt;"",D2366=D2354+1),F2354+(F2366-F2354)*4/12,"")</f>
        <v/>
      </c>
      <c r="G2358" s="14">
        <f>IF(AND(G2366&lt;&gt;"",D2366=D2354+1),G2354+(G2366-G2354)*4/12,"")</f>
        <v/>
      </c>
      <c r="H2358" s="14">
        <f>IF(AND(H2366&lt;&gt;"",D2366=D2354+1),H2354+(H2366-H2354)*4/12,"")</f>
        <v/>
      </c>
      <c r="I2358" s="14">
        <f>IF(AND(L2366&lt;&gt;"",D2366=D2354+1),I2354+(I2366-I2354)*4/12,"")</f>
        <v/>
      </c>
      <c r="J2358">
        <f>_xlfn.XLOOKUP($A2358,ALGLIB_SSA_XAUUSD!$AA$2:$AA$2401,ALGLIB_SSA_XAUUSD!$P$2:$P$2401,"",0)</f>
        <v/>
      </c>
      <c r="K2358">
        <f>_xlfn.XLOOKUP($A2358,ALGLIB_SSA_XAUUSD!$AA$2:$AA$2401,ALGLIB_SSA_XAUUSD!$Q$2:$Q$2401,"",0)</f>
        <v/>
      </c>
      <c r="L2358">
        <f>_xlfn.XLOOKUP($A2358,ALGLIB_SSA_XAUUSD!$AA$2:$AA$2401,ALGLIB_SSA_XAUUSD!$R$2:$R$2401,"",0)</f>
        <v/>
      </c>
      <c r="M2358">
        <f>_xlfn.XLOOKUP($A2358,ALGLIB_SSA_XAUUSD!$AA$2:$AA$2401,ALGLIB_SSA_XAUUSD!$S$2:$S$2401,"",0)</f>
        <v/>
      </c>
      <c r="N2358">
        <f>_xlfn.XLOOKUP($A2358,ALGLIB_SSA_XAUUSD!$AA$2:$AA$2401,ALGLIB_SSA_XAUUSD!$T$2:$T$2401,"",0)</f>
        <v/>
      </c>
      <c r="O2358">
        <f>_xlfn.XLOOKUP($A2358,ALGLIB_SSA_XAUUSD!$AA$2:$AA$2401,ALGLIB_SSA_XAUUSD!$U$2:$U$2401,"",0)</f>
        <v/>
      </c>
      <c r="P2358">
        <f>_xlfn.XLOOKUP($A2358,ALGLIB_SSA_XAUUSD!$AA$2:$AA$2401,ALGLIB_SSA_XAUUSD!$V$2:$V$2401,"",0)</f>
        <v/>
      </c>
      <c r="S2358">
        <f>A2358</f>
        <v/>
      </c>
      <c r="T2358">
        <f>J2358</f>
        <v/>
      </c>
      <c r="U2358">
        <f>K2358</f>
        <v/>
      </c>
      <c r="V2358" s="14">
        <f>IF($A2358="","",MOD(ROW()-2,12)+1)</f>
        <v/>
      </c>
      <c r="W2358">
        <f>L2358</f>
        <v/>
      </c>
      <c r="X2358" s="14">
        <f>IF(F2358="","",F2358)</f>
        <v/>
      </c>
      <c r="Y2358" s="14">
        <f>IF(G2358="","",G2358)</f>
        <v/>
      </c>
      <c r="Z2358">
        <f>M2358</f>
        <v/>
      </c>
      <c r="AA2358">
        <f>N2358</f>
        <v/>
      </c>
      <c r="AB2358" s="14">
        <f>IF(H2358="","",H2358)</f>
        <v/>
      </c>
      <c r="AC2358">
        <f>O2358</f>
        <v/>
      </c>
      <c r="AD2358" s="14">
        <f>IF(I2358="","",I2358)</f>
        <v/>
      </c>
      <c r="AE2358">
        <f>P2358</f>
        <v/>
      </c>
      <c r="AH2358">
        <f>IF(S2358&lt;&gt;"",S2358,AH2357+900)</f>
        <v/>
      </c>
      <c r="AI2358">
        <f>IF(T2358&lt;&gt;"",T2358,AI2357)</f>
        <v/>
      </c>
      <c r="AJ2358">
        <f>IF(U2358&lt;&gt;"",U2358,AJ2357)</f>
        <v/>
      </c>
      <c r="AK2358">
        <f>IF(W2358&lt;&gt;"",W2358,"")</f>
        <v/>
      </c>
      <c r="AL2358" s="14">
        <f>IF(X2358&lt;&gt;"",X2358,"")</f>
        <v/>
      </c>
      <c r="AM2358" s="14">
        <f>IF(Y2358&lt;&gt;"",Y2358,"")</f>
        <v/>
      </c>
      <c r="AN2358" s="14">
        <f>IF(OR(AL2358="",AM2358=""),"",AL2358-AM2358)</f>
        <v/>
      </c>
      <c r="AO2358">
        <f>IF(AN2358="","",IF(AN2358&gt;0,"Bullish","Bearish"))</f>
        <v/>
      </c>
      <c r="AP2358">
        <f>IF(AO2358="",AP2357,AO2358)</f>
        <v/>
      </c>
      <c r="AQ2358" s="14">
        <f>IF(AB2358&lt;&gt;"",AB2358,"")</f>
        <v/>
      </c>
      <c r="AR2358" s="14">
        <f>IF(AD2358&lt;&gt;"",AD2358,"")</f>
        <v/>
      </c>
      <c r="AS2358">
        <f>IF(AS2357+1=13,1,AS2357+1)</f>
        <v/>
      </c>
      <c r="AT2358">
        <f>IFERROR(IF(SLOPE($AQ$2342:$AQ$2353,$AS$2342:$AS$2353)&gt;0,MIN(3,ABS(SLOPE($AQ$2342:$AQ$2353,$AS$2342:$AS$2353))),IF(SLOPE($AQ$2342:$AQ$2353,$AS$2342:$AS$2353)&lt;-0.5,-0.5,0)),0)</f>
        <v/>
      </c>
      <c r="AU2358">
        <f>IFERROR(IF(SLOPE($AR$2342:$AR$2353,$AS$2342:$AS$2353)&lt;0,MAX(-3,-ABS(SLOPE($AR$2342:$AR$2353,$AS$2342:$AS$2353))),IF(SLOPE($AR$2342:$AR$2353,$AS$2342:$AS$2353)&gt;0.5,0.5,0)),0)</f>
        <v/>
      </c>
      <c r="AV2358">
        <f>($AQ$2354+(AT2358*(AS2358-1)))</f>
        <v/>
      </c>
      <c r="AW2358">
        <f>($AR$2354+(AU2358*(AS2358-1)))</f>
        <v/>
      </c>
      <c r="AX2358">
        <f>IF(AT2358&gt;0,AV2358+AT2358,AV2358)</f>
        <v/>
      </c>
      <c r="AY2358">
        <f>IF(AU2358&lt;0,AW2358+AU2358,AW2358)</f>
        <v/>
      </c>
      <c r="BA2358" s="14">
        <f>IFERROR(AX2358-AQ2358,"")</f>
        <v/>
      </c>
      <c r="BB2358" s="14">
        <f>IFERROR(AY2358-AR2358,"")</f>
        <v/>
      </c>
      <c r="BD2358">
        <f>AH2358</f>
        <v/>
      </c>
      <c r="BE2358">
        <f>AI2358</f>
        <v/>
      </c>
      <c r="BF2358">
        <f>AJ2358</f>
        <v/>
      </c>
      <c r="BG2358" s="14">
        <f>L2358</f>
        <v/>
      </c>
      <c r="BH2358" s="14">
        <f>IF(X2358="","",X2358)</f>
        <v/>
      </c>
      <c r="BI2358" s="14">
        <f>IF(Y2358="","",Y2358)</f>
        <v/>
      </c>
      <c r="BJ2358">
        <f>Z2358</f>
        <v/>
      </c>
      <c r="BK2358">
        <f>AA2358</f>
        <v/>
      </c>
      <c r="BL2358">
        <f>IFERROR(AX2358,"")</f>
        <v/>
      </c>
      <c r="BM2358">
        <f>IFERROR(AY2358,"")</f>
        <v/>
      </c>
    </row>
    <row r="2359" ht="14.25" customHeight="1">
      <c r="A2359">
        <f>ALGLIB_SSA_XAUUSD!AA2359</f>
        <v/>
      </c>
      <c r="B2359">
        <f>IF($A2359="","",INDEX(ALGLIB_SSA_XAUUSD!$B$2:$B$2401,MATCH($A2359,ALGLIB_SSA_XAUUSD!$A$2:$A$2401,1)))</f>
        <v/>
      </c>
      <c r="C2359">
        <f>IF($A2359="","",INDEX(ALGLIB_SSA_XAUUSD!$C$2:$C$2401,MATCH($A2359,ALGLIB_SSA_XAUUSD!$A$2:$A$2401,1)))</f>
        <v/>
      </c>
      <c r="D2359" s="14">
        <f>IF($A2359="","",INT((ROW()-2)/12)+1)</f>
        <v/>
      </c>
      <c r="E2359" s="14">
        <f>IF(AND(E2366&lt;&gt;"",D2366=D2354+1),E2354+(E2366-E2354)*5/12,"")</f>
        <v/>
      </c>
      <c r="F2359" s="14">
        <f>IF(AND(F2366&lt;&gt;"",D2366=D2354+1),F2354+(F2366-F2354)*5/12,"")</f>
        <v/>
      </c>
      <c r="G2359" s="14">
        <f>IF(AND(G2366&lt;&gt;"",D2366=D2354+1),G2354+(G2366-G2354)*5/12,"")</f>
        <v/>
      </c>
      <c r="H2359" s="14">
        <f>IF(AND(H2366&lt;&gt;"",D2366=D2354+1),H2354+(H2366-H2354)*5/12,"")</f>
        <v/>
      </c>
      <c r="I2359" s="14">
        <f>IF(AND(L2366&lt;&gt;"",D2366=D2354+1),I2354+(I2366-I2354)*5/12,"")</f>
        <v/>
      </c>
      <c r="J2359">
        <f>_xlfn.XLOOKUP($A2359,ALGLIB_SSA_XAUUSD!$AA$2:$AA$2401,ALGLIB_SSA_XAUUSD!$P$2:$P$2401,"",0)</f>
        <v/>
      </c>
      <c r="K2359">
        <f>_xlfn.XLOOKUP($A2359,ALGLIB_SSA_XAUUSD!$AA$2:$AA$2401,ALGLIB_SSA_XAUUSD!$Q$2:$Q$2401,"",0)</f>
        <v/>
      </c>
      <c r="L2359">
        <f>_xlfn.XLOOKUP($A2359,ALGLIB_SSA_XAUUSD!$AA$2:$AA$2401,ALGLIB_SSA_XAUUSD!$R$2:$R$2401,"",0)</f>
        <v/>
      </c>
      <c r="M2359">
        <f>_xlfn.XLOOKUP($A2359,ALGLIB_SSA_XAUUSD!$AA$2:$AA$2401,ALGLIB_SSA_XAUUSD!$S$2:$S$2401,"",0)</f>
        <v/>
      </c>
      <c r="N2359">
        <f>_xlfn.XLOOKUP($A2359,ALGLIB_SSA_XAUUSD!$AA$2:$AA$2401,ALGLIB_SSA_XAUUSD!$T$2:$T$2401,"",0)</f>
        <v/>
      </c>
      <c r="O2359">
        <f>_xlfn.XLOOKUP($A2359,ALGLIB_SSA_XAUUSD!$AA$2:$AA$2401,ALGLIB_SSA_XAUUSD!$U$2:$U$2401,"",0)</f>
        <v/>
      </c>
      <c r="P2359">
        <f>_xlfn.XLOOKUP($A2359,ALGLIB_SSA_XAUUSD!$AA$2:$AA$2401,ALGLIB_SSA_XAUUSD!$V$2:$V$2401,"",0)</f>
        <v/>
      </c>
      <c r="S2359">
        <f>A2359</f>
        <v/>
      </c>
      <c r="T2359">
        <f>J2359</f>
        <v/>
      </c>
      <c r="U2359">
        <f>K2359</f>
        <v/>
      </c>
      <c r="V2359" s="14">
        <f>IF($A2359="","",MOD(ROW()-2,12)+1)</f>
        <v/>
      </c>
      <c r="W2359">
        <f>L2359</f>
        <v/>
      </c>
      <c r="X2359" s="14">
        <f>IF(F2359="","",F2359)</f>
        <v/>
      </c>
      <c r="Y2359" s="14">
        <f>IF(G2359="","",G2359)</f>
        <v/>
      </c>
      <c r="Z2359">
        <f>M2359</f>
        <v/>
      </c>
      <c r="AA2359">
        <f>N2359</f>
        <v/>
      </c>
      <c r="AB2359" s="14">
        <f>IF(H2359="","",H2359)</f>
        <v/>
      </c>
      <c r="AC2359">
        <f>O2359</f>
        <v/>
      </c>
      <c r="AD2359" s="14">
        <f>IF(I2359="","",I2359)</f>
        <v/>
      </c>
      <c r="AE2359">
        <f>P2359</f>
        <v/>
      </c>
      <c r="AH2359">
        <f>IF(S2359&lt;&gt;"",S2359,AH2358+900)</f>
        <v/>
      </c>
      <c r="AI2359">
        <f>IF(T2359&lt;&gt;"",T2359,AI2358)</f>
        <v/>
      </c>
      <c r="AJ2359">
        <f>IF(U2359&lt;&gt;"",U2359,AJ2358)</f>
        <v/>
      </c>
      <c r="AK2359">
        <f>IF(W2359&lt;&gt;"",W2359,"")</f>
        <v/>
      </c>
      <c r="AL2359" s="14">
        <f>IF(X2359&lt;&gt;"",X2359,"")</f>
        <v/>
      </c>
      <c r="AM2359" s="14">
        <f>IF(Y2359&lt;&gt;"",Y2359,"")</f>
        <v/>
      </c>
      <c r="AN2359" s="14">
        <f>IF(OR(AL2359="",AM2359=""),"",AL2359-AM2359)</f>
        <v/>
      </c>
      <c r="AO2359">
        <f>IF(AN2359="","",IF(AN2359&gt;0,"Bullish","Bearish"))</f>
        <v/>
      </c>
      <c r="AP2359">
        <f>IF(AO2359="",AP2358,AO2359)</f>
        <v/>
      </c>
      <c r="AQ2359" s="14">
        <f>IF(AB2359&lt;&gt;"",AB2359,"")</f>
        <v/>
      </c>
      <c r="AR2359" s="14">
        <f>IF(AD2359&lt;&gt;"",AD2359,"")</f>
        <v/>
      </c>
      <c r="AS2359">
        <f>IF(AS2358+1=13,1,AS2358+1)</f>
        <v/>
      </c>
      <c r="AT2359">
        <f>IFERROR(IF(SLOPE($AQ$2342:$AQ$2353,$AS$2342:$AS$2353)&gt;0,MIN(3,ABS(SLOPE($AQ$2342:$AQ$2353,$AS$2342:$AS$2353))),IF(SLOPE($AQ$2342:$AQ$2353,$AS$2342:$AS$2353)&lt;-0.5,-0.5,0)),0)</f>
        <v/>
      </c>
      <c r="AU2359">
        <f>IFERROR(IF(SLOPE($AR$2342:$AR$2353,$AS$2342:$AS$2353)&lt;0,MAX(-3,-ABS(SLOPE($AR$2342:$AR$2353,$AS$2342:$AS$2353))),IF(SLOPE($AR$2342:$AR$2353,$AS$2342:$AS$2353)&gt;0.5,0.5,0)),0)</f>
        <v/>
      </c>
      <c r="AV2359">
        <f>($AQ$2354+(AT2359*(AS2359-1)))</f>
        <v/>
      </c>
      <c r="AW2359">
        <f>($AR$2354+(AU2359*(AS2359-1)))</f>
        <v/>
      </c>
      <c r="AX2359">
        <f>IF(AT2359&gt;0,AV2359+AT2359,AV2359)</f>
        <v/>
      </c>
      <c r="AY2359">
        <f>IF(AU2359&lt;0,AW2359+AU2359,AW2359)</f>
        <v/>
      </c>
      <c r="BA2359" s="14">
        <f>IFERROR(AX2359-AQ2359,"")</f>
        <v/>
      </c>
      <c r="BB2359" s="14">
        <f>IFERROR(AY2359-AR2359,"")</f>
        <v/>
      </c>
      <c r="BD2359">
        <f>AH2359</f>
        <v/>
      </c>
      <c r="BE2359">
        <f>AI2359</f>
        <v/>
      </c>
      <c r="BF2359">
        <f>AJ2359</f>
        <v/>
      </c>
      <c r="BG2359" s="14">
        <f>L2359</f>
        <v/>
      </c>
      <c r="BH2359" s="14">
        <f>IF(X2359="","",X2359)</f>
        <v/>
      </c>
      <c r="BI2359" s="14">
        <f>IF(Y2359="","",Y2359)</f>
        <v/>
      </c>
      <c r="BJ2359">
        <f>Z2359</f>
        <v/>
      </c>
      <c r="BK2359">
        <f>AA2359</f>
        <v/>
      </c>
      <c r="BL2359">
        <f>IFERROR(AX2359,"")</f>
        <v/>
      </c>
      <c r="BM2359">
        <f>IFERROR(AY2359,"")</f>
        <v/>
      </c>
    </row>
    <row r="2360" ht="14.25" customHeight="1">
      <c r="A2360">
        <f>ALGLIB_SSA_XAUUSD!AA2360</f>
        <v/>
      </c>
      <c r="B2360">
        <f>IF($A2360="","",INDEX(ALGLIB_SSA_XAUUSD!$B$2:$B$2401,MATCH($A2360,ALGLIB_SSA_XAUUSD!$A$2:$A$2401,1)))</f>
        <v/>
      </c>
      <c r="C2360">
        <f>IF($A2360="","",INDEX(ALGLIB_SSA_XAUUSD!$C$2:$C$2401,MATCH($A2360,ALGLIB_SSA_XAUUSD!$A$2:$A$2401,1)))</f>
        <v/>
      </c>
      <c r="D2360" s="14">
        <f>IF($A2360="","",INT((ROW()-2)/12)+1)</f>
        <v/>
      </c>
      <c r="E2360" s="14">
        <f>IF(AND(E2366&lt;&gt;"",D2366=D2354+1),E2354+(E2366-E2354)*6/12,"")</f>
        <v/>
      </c>
      <c r="F2360" s="14">
        <f>IF(AND(F2366&lt;&gt;"",D2366=D2354+1),F2354+(F2366-F2354)*6/12,"")</f>
        <v/>
      </c>
      <c r="G2360" s="14">
        <f>IF(AND(G2366&lt;&gt;"",D2366=D2354+1),G2354+(G2366-G2354)*6/12,"")</f>
        <v/>
      </c>
      <c r="H2360" s="14">
        <f>IF(AND(H2366&lt;&gt;"",D2366=D2354+1),H2354+(H2366-H2354)*6/12,"")</f>
        <v/>
      </c>
      <c r="I2360" s="14">
        <f>IF(AND(L2366&lt;&gt;"",D2366=D2354+1),I2354+(I2366-I2354)*6/12,"")</f>
        <v/>
      </c>
      <c r="J2360">
        <f>_xlfn.XLOOKUP($A2360,ALGLIB_SSA_XAUUSD!$AA$2:$AA$2401,ALGLIB_SSA_XAUUSD!$P$2:$P$2401,"",0)</f>
        <v/>
      </c>
      <c r="K2360">
        <f>_xlfn.XLOOKUP($A2360,ALGLIB_SSA_XAUUSD!$AA$2:$AA$2401,ALGLIB_SSA_XAUUSD!$Q$2:$Q$2401,"",0)</f>
        <v/>
      </c>
      <c r="L2360">
        <f>_xlfn.XLOOKUP($A2360,ALGLIB_SSA_XAUUSD!$AA$2:$AA$2401,ALGLIB_SSA_XAUUSD!$R$2:$R$2401,"",0)</f>
        <v/>
      </c>
      <c r="M2360">
        <f>_xlfn.XLOOKUP($A2360,ALGLIB_SSA_XAUUSD!$AA$2:$AA$2401,ALGLIB_SSA_XAUUSD!$S$2:$S$2401,"",0)</f>
        <v/>
      </c>
      <c r="N2360">
        <f>_xlfn.XLOOKUP($A2360,ALGLIB_SSA_XAUUSD!$AA$2:$AA$2401,ALGLIB_SSA_XAUUSD!$T$2:$T$2401,"",0)</f>
        <v/>
      </c>
      <c r="O2360">
        <f>_xlfn.XLOOKUP($A2360,ALGLIB_SSA_XAUUSD!$AA$2:$AA$2401,ALGLIB_SSA_XAUUSD!$U$2:$U$2401,"",0)</f>
        <v/>
      </c>
      <c r="P2360">
        <f>_xlfn.XLOOKUP($A2360,ALGLIB_SSA_XAUUSD!$AA$2:$AA$2401,ALGLIB_SSA_XAUUSD!$V$2:$V$2401,"",0)</f>
        <v/>
      </c>
      <c r="S2360">
        <f>A2360</f>
        <v/>
      </c>
      <c r="T2360">
        <f>J2360</f>
        <v/>
      </c>
      <c r="U2360">
        <f>K2360</f>
        <v/>
      </c>
      <c r="V2360" s="14">
        <f>IF($A2360="","",MOD(ROW()-2,12)+1)</f>
        <v/>
      </c>
      <c r="W2360">
        <f>L2360</f>
        <v/>
      </c>
      <c r="X2360" s="14">
        <f>IF(F2360="","",F2360)</f>
        <v/>
      </c>
      <c r="Y2360" s="14">
        <f>IF(G2360="","",G2360)</f>
        <v/>
      </c>
      <c r="Z2360">
        <f>M2360</f>
        <v/>
      </c>
      <c r="AA2360">
        <f>N2360</f>
        <v/>
      </c>
      <c r="AB2360" s="14">
        <f>IF(H2360="","",H2360)</f>
        <v/>
      </c>
      <c r="AC2360">
        <f>O2360</f>
        <v/>
      </c>
      <c r="AD2360" s="14">
        <f>IF(I2360="","",I2360)</f>
        <v/>
      </c>
      <c r="AE2360">
        <f>P2360</f>
        <v/>
      </c>
      <c r="AH2360">
        <f>IF(S2360&lt;&gt;"",S2360,AH2359+900)</f>
        <v/>
      </c>
      <c r="AI2360">
        <f>IF(T2360&lt;&gt;"",T2360,AI2359)</f>
        <v/>
      </c>
      <c r="AJ2360">
        <f>IF(U2360&lt;&gt;"",U2360,AJ2359)</f>
        <v/>
      </c>
      <c r="AK2360">
        <f>IF(W2360&lt;&gt;"",W2360,"")</f>
        <v/>
      </c>
      <c r="AL2360" s="14">
        <f>IF(X2360&lt;&gt;"",X2360,"")</f>
        <v/>
      </c>
      <c r="AM2360" s="14">
        <f>IF(Y2360&lt;&gt;"",Y2360,"")</f>
        <v/>
      </c>
      <c r="AN2360" s="14">
        <f>IF(OR(AL2360="",AM2360=""),"",AL2360-AM2360)</f>
        <v/>
      </c>
      <c r="AO2360">
        <f>IF(AN2360="","",IF(AN2360&gt;0,"Bullish","Bearish"))</f>
        <v/>
      </c>
      <c r="AP2360">
        <f>IF(AO2360="",AP2359,AO2360)</f>
        <v/>
      </c>
      <c r="AQ2360" s="14">
        <f>IF(AB2360&lt;&gt;"",AB2360,"")</f>
        <v/>
      </c>
      <c r="AR2360" s="14">
        <f>IF(AD2360&lt;&gt;"",AD2360,"")</f>
        <v/>
      </c>
      <c r="AS2360">
        <f>IF(AS2359+1=13,1,AS2359+1)</f>
        <v/>
      </c>
      <c r="AT2360">
        <f>IFERROR(IF(SLOPE($AQ$2342:$AQ$2353,$AS$2342:$AS$2353)&gt;0,MIN(3,ABS(SLOPE($AQ$2342:$AQ$2353,$AS$2342:$AS$2353))),IF(SLOPE($AQ$2342:$AQ$2353,$AS$2342:$AS$2353)&lt;-0.5,-0.5,0)),0)</f>
        <v/>
      </c>
      <c r="AU2360">
        <f>IFERROR(IF(SLOPE($AR$2342:$AR$2353,$AS$2342:$AS$2353)&lt;0,MAX(-3,-ABS(SLOPE($AR$2342:$AR$2353,$AS$2342:$AS$2353))),IF(SLOPE($AR$2342:$AR$2353,$AS$2342:$AS$2353)&gt;0.5,0.5,0)),0)</f>
        <v/>
      </c>
      <c r="AV2360">
        <f>($AQ$2354+(AT2360*(AS2360-1)))</f>
        <v/>
      </c>
      <c r="AW2360">
        <f>($AR$2354+(AU2360*(AS2360-1)))</f>
        <v/>
      </c>
      <c r="AX2360">
        <f>IF(AT2360&gt;0,AV2360+AT2360,AV2360)</f>
        <v/>
      </c>
      <c r="AY2360">
        <f>IF(AU2360&lt;0,AW2360+AU2360,AW2360)</f>
        <v/>
      </c>
      <c r="BA2360" s="14">
        <f>IFERROR(AX2360-AQ2360,"")</f>
        <v/>
      </c>
      <c r="BB2360" s="14">
        <f>IFERROR(AY2360-AR2360,"")</f>
        <v/>
      </c>
      <c r="BD2360">
        <f>AH2360</f>
        <v/>
      </c>
      <c r="BE2360">
        <f>AI2360</f>
        <v/>
      </c>
      <c r="BF2360">
        <f>AJ2360</f>
        <v/>
      </c>
      <c r="BG2360" s="14">
        <f>L2360</f>
        <v/>
      </c>
      <c r="BH2360" s="14">
        <f>IF(X2360="","",X2360)</f>
        <v/>
      </c>
      <c r="BI2360" s="14">
        <f>IF(Y2360="","",Y2360)</f>
        <v/>
      </c>
      <c r="BJ2360">
        <f>Z2360</f>
        <v/>
      </c>
      <c r="BK2360">
        <f>AA2360</f>
        <v/>
      </c>
      <c r="BL2360">
        <f>IFERROR(AX2360,"")</f>
        <v/>
      </c>
      <c r="BM2360">
        <f>IFERROR(AY2360,"")</f>
        <v/>
      </c>
    </row>
    <row r="2361" ht="14.25" customHeight="1">
      <c r="A2361">
        <f>ALGLIB_SSA_XAUUSD!AA2361</f>
        <v/>
      </c>
      <c r="B2361">
        <f>IF($A2361="","",INDEX(ALGLIB_SSA_XAUUSD!$B$2:$B$2401,MATCH($A2361,ALGLIB_SSA_XAUUSD!$A$2:$A$2401,1)))</f>
        <v/>
      </c>
      <c r="C2361">
        <f>IF($A2361="","",INDEX(ALGLIB_SSA_XAUUSD!$C$2:$C$2401,MATCH($A2361,ALGLIB_SSA_XAUUSD!$A$2:$A$2401,1)))</f>
        <v/>
      </c>
      <c r="D2361" s="14">
        <f>IF($A2361="","",INT((ROW()-2)/12)+1)</f>
        <v/>
      </c>
      <c r="E2361" s="14">
        <f>IF(AND(E2366&lt;&gt;"",D2366=D2354+1),E2354+(E2366-E2354)*7/12,"")</f>
        <v/>
      </c>
      <c r="F2361" s="14">
        <f>IF(AND(F2366&lt;&gt;"",D2366=D2354+1),F2354+(F2366-F2354)*7/12,"")</f>
        <v/>
      </c>
      <c r="G2361" s="14">
        <f>IF(AND(G2366&lt;&gt;"",D2366=D2354+1),G2354+(G2366-G2354)*7/12,"")</f>
        <v/>
      </c>
      <c r="H2361" s="14">
        <f>IF(AND(H2366&lt;&gt;"",D2366=D2354+1),H2354+(H2366-H2354)*7/12,"")</f>
        <v/>
      </c>
      <c r="I2361" s="14">
        <f>IF(AND(L2366&lt;&gt;"",D2366=D2354+1),I2354+(I2366-I2354)*7/12,"")</f>
        <v/>
      </c>
      <c r="J2361">
        <f>_xlfn.XLOOKUP($A2361,ALGLIB_SSA_XAUUSD!$AA$2:$AA$2401,ALGLIB_SSA_XAUUSD!$P$2:$P$2401,"",0)</f>
        <v/>
      </c>
      <c r="K2361">
        <f>_xlfn.XLOOKUP($A2361,ALGLIB_SSA_XAUUSD!$AA$2:$AA$2401,ALGLIB_SSA_XAUUSD!$Q$2:$Q$2401,"",0)</f>
        <v/>
      </c>
      <c r="L2361">
        <f>_xlfn.XLOOKUP($A2361,ALGLIB_SSA_XAUUSD!$AA$2:$AA$2401,ALGLIB_SSA_XAUUSD!$R$2:$R$2401,"",0)</f>
        <v/>
      </c>
      <c r="M2361">
        <f>_xlfn.XLOOKUP($A2361,ALGLIB_SSA_XAUUSD!$AA$2:$AA$2401,ALGLIB_SSA_XAUUSD!$S$2:$S$2401,"",0)</f>
        <v/>
      </c>
      <c r="N2361">
        <f>_xlfn.XLOOKUP($A2361,ALGLIB_SSA_XAUUSD!$AA$2:$AA$2401,ALGLIB_SSA_XAUUSD!$T$2:$T$2401,"",0)</f>
        <v/>
      </c>
      <c r="O2361">
        <f>_xlfn.XLOOKUP($A2361,ALGLIB_SSA_XAUUSD!$AA$2:$AA$2401,ALGLIB_SSA_XAUUSD!$U$2:$U$2401,"",0)</f>
        <v/>
      </c>
      <c r="P2361">
        <f>_xlfn.XLOOKUP($A2361,ALGLIB_SSA_XAUUSD!$AA$2:$AA$2401,ALGLIB_SSA_XAUUSD!$V$2:$V$2401,"",0)</f>
        <v/>
      </c>
      <c r="S2361">
        <f>A2361</f>
        <v/>
      </c>
      <c r="T2361">
        <f>J2361</f>
        <v/>
      </c>
      <c r="U2361">
        <f>K2361</f>
        <v/>
      </c>
      <c r="V2361" s="14">
        <f>IF($A2361="","",MOD(ROW()-2,12)+1)</f>
        <v/>
      </c>
      <c r="W2361">
        <f>L2361</f>
        <v/>
      </c>
      <c r="X2361" s="14">
        <f>IF(F2361="","",F2361)</f>
        <v/>
      </c>
      <c r="Y2361" s="14">
        <f>IF(G2361="","",G2361)</f>
        <v/>
      </c>
      <c r="Z2361">
        <f>M2361</f>
        <v/>
      </c>
      <c r="AA2361">
        <f>N2361</f>
        <v/>
      </c>
      <c r="AB2361" s="14">
        <f>IF(H2361="","",H2361)</f>
        <v/>
      </c>
      <c r="AC2361">
        <f>O2361</f>
        <v/>
      </c>
      <c r="AD2361" s="14">
        <f>IF(I2361="","",I2361)</f>
        <v/>
      </c>
      <c r="AE2361">
        <f>P2361</f>
        <v/>
      </c>
      <c r="AH2361">
        <f>IF(S2361&lt;&gt;"",S2361,AH2360+900)</f>
        <v/>
      </c>
      <c r="AI2361">
        <f>IF(T2361&lt;&gt;"",T2361,AI2360)</f>
        <v/>
      </c>
      <c r="AJ2361">
        <f>IF(U2361&lt;&gt;"",U2361,AJ2360)</f>
        <v/>
      </c>
      <c r="AK2361">
        <f>IF(W2361&lt;&gt;"",W2361,"")</f>
        <v/>
      </c>
      <c r="AL2361" s="14">
        <f>IF(X2361&lt;&gt;"",X2361,"")</f>
        <v/>
      </c>
      <c r="AM2361" s="14">
        <f>IF(Y2361&lt;&gt;"",Y2361,"")</f>
        <v/>
      </c>
      <c r="AN2361" s="14">
        <f>IF(OR(AL2361="",AM2361=""),"",AL2361-AM2361)</f>
        <v/>
      </c>
      <c r="AO2361">
        <f>IF(AN2361="","",IF(AN2361&gt;0,"Bullish","Bearish"))</f>
        <v/>
      </c>
      <c r="AP2361">
        <f>IF(AO2361="",AP2360,AO2361)</f>
        <v/>
      </c>
      <c r="AQ2361" s="14">
        <f>IF(AB2361&lt;&gt;"",AB2361,"")</f>
        <v/>
      </c>
      <c r="AR2361" s="14">
        <f>IF(AD2361&lt;&gt;"",AD2361,"")</f>
        <v/>
      </c>
      <c r="AS2361">
        <f>IF(AS2360+1=13,1,AS2360+1)</f>
        <v/>
      </c>
      <c r="AT2361">
        <f>IFERROR(IF(SLOPE($AQ$2342:$AQ$2353,$AS$2342:$AS$2353)&gt;0,MIN(3,ABS(SLOPE($AQ$2342:$AQ$2353,$AS$2342:$AS$2353))),IF(SLOPE($AQ$2342:$AQ$2353,$AS$2342:$AS$2353)&lt;-0.5,-0.5,0)),0)</f>
        <v/>
      </c>
      <c r="AU2361">
        <f>IFERROR(IF(SLOPE($AR$2342:$AR$2353,$AS$2342:$AS$2353)&lt;0,MAX(-3,-ABS(SLOPE($AR$2342:$AR$2353,$AS$2342:$AS$2353))),IF(SLOPE($AR$2342:$AR$2353,$AS$2342:$AS$2353)&gt;0.5,0.5,0)),0)</f>
        <v/>
      </c>
      <c r="AV2361">
        <f>($AQ$2354+(AT2361*(AS2361-1)))</f>
        <v/>
      </c>
      <c r="AW2361">
        <f>($AR$2354+(AU2361*(AS2361-1)))</f>
        <v/>
      </c>
      <c r="AX2361">
        <f>IF(AT2361&gt;0,AV2361+AT2361,AV2361)</f>
        <v/>
      </c>
      <c r="AY2361">
        <f>IF(AU2361&lt;0,AW2361+AU2361,AW2361)</f>
        <v/>
      </c>
      <c r="BA2361" s="14">
        <f>IFERROR(AX2361-AQ2361,"")</f>
        <v/>
      </c>
      <c r="BB2361" s="14">
        <f>IFERROR(AY2361-AR2361,"")</f>
        <v/>
      </c>
      <c r="BD2361">
        <f>AH2361</f>
        <v/>
      </c>
      <c r="BE2361">
        <f>AI2361</f>
        <v/>
      </c>
      <c r="BF2361">
        <f>AJ2361</f>
        <v/>
      </c>
      <c r="BG2361" s="14">
        <f>L2361</f>
        <v/>
      </c>
      <c r="BH2361" s="14">
        <f>IF(X2361="","",X2361)</f>
        <v/>
      </c>
      <c r="BI2361" s="14">
        <f>IF(Y2361="","",Y2361)</f>
        <v/>
      </c>
      <c r="BJ2361">
        <f>Z2361</f>
        <v/>
      </c>
      <c r="BK2361">
        <f>AA2361</f>
        <v/>
      </c>
      <c r="BL2361">
        <f>IFERROR(AX2361,"")</f>
        <v/>
      </c>
      <c r="BM2361">
        <f>IFERROR(AY2361,"")</f>
        <v/>
      </c>
    </row>
    <row r="2362" ht="14.25" customHeight="1">
      <c r="A2362">
        <f>ALGLIB_SSA_XAUUSD!AA2362</f>
        <v/>
      </c>
      <c r="B2362">
        <f>IF($A2362="","",INDEX(ALGLIB_SSA_XAUUSD!$B$2:$B$2401,MATCH($A2362,ALGLIB_SSA_XAUUSD!$A$2:$A$2401,1)))</f>
        <v/>
      </c>
      <c r="C2362">
        <f>IF($A2362="","",INDEX(ALGLIB_SSA_XAUUSD!$C$2:$C$2401,MATCH($A2362,ALGLIB_SSA_XAUUSD!$A$2:$A$2401,1)))</f>
        <v/>
      </c>
      <c r="D2362" s="14">
        <f>IF($A2362="","",INT((ROW()-2)/12)+1)</f>
        <v/>
      </c>
      <c r="E2362" s="14">
        <f>IF(AND(E2366&lt;&gt;"",D2366=D2354+1),E2354+(E2366-E2354)*8/12,"")</f>
        <v/>
      </c>
      <c r="F2362" s="14">
        <f>IF(AND(F2366&lt;&gt;"",D2366=D2354+1),F2354+(F2366-F2354)*8/12,"")</f>
        <v/>
      </c>
      <c r="G2362" s="14">
        <f>IF(AND(G2366&lt;&gt;"",D2366=D2354+1),G2354+(G2366-G2354)*8/12,"")</f>
        <v/>
      </c>
      <c r="H2362" s="14">
        <f>IF(AND(H2366&lt;&gt;"",D2366=D2354+1),H2354+(H2366-H2354)*8/12,"")</f>
        <v/>
      </c>
      <c r="I2362" s="14">
        <f>IF(AND(L2366&lt;&gt;"",D2366=D2354+1),I2354+(I2366-I2354)*8/12,"")</f>
        <v/>
      </c>
      <c r="J2362">
        <f>_xlfn.XLOOKUP($A2362,ALGLIB_SSA_XAUUSD!$AA$2:$AA$2401,ALGLIB_SSA_XAUUSD!$P$2:$P$2401,"",0)</f>
        <v/>
      </c>
      <c r="K2362">
        <f>_xlfn.XLOOKUP($A2362,ALGLIB_SSA_XAUUSD!$AA$2:$AA$2401,ALGLIB_SSA_XAUUSD!$Q$2:$Q$2401,"",0)</f>
        <v/>
      </c>
      <c r="L2362">
        <f>_xlfn.XLOOKUP($A2362,ALGLIB_SSA_XAUUSD!$AA$2:$AA$2401,ALGLIB_SSA_XAUUSD!$R$2:$R$2401,"",0)</f>
        <v/>
      </c>
      <c r="M2362">
        <f>_xlfn.XLOOKUP($A2362,ALGLIB_SSA_XAUUSD!$AA$2:$AA$2401,ALGLIB_SSA_XAUUSD!$S$2:$S$2401,"",0)</f>
        <v/>
      </c>
      <c r="N2362">
        <f>_xlfn.XLOOKUP($A2362,ALGLIB_SSA_XAUUSD!$AA$2:$AA$2401,ALGLIB_SSA_XAUUSD!$T$2:$T$2401,"",0)</f>
        <v/>
      </c>
      <c r="O2362">
        <f>_xlfn.XLOOKUP($A2362,ALGLIB_SSA_XAUUSD!$AA$2:$AA$2401,ALGLIB_SSA_XAUUSD!$U$2:$U$2401,"",0)</f>
        <v/>
      </c>
      <c r="P2362">
        <f>_xlfn.XLOOKUP($A2362,ALGLIB_SSA_XAUUSD!$AA$2:$AA$2401,ALGLIB_SSA_XAUUSD!$V$2:$V$2401,"",0)</f>
        <v/>
      </c>
      <c r="S2362">
        <f>A2362</f>
        <v/>
      </c>
      <c r="T2362">
        <f>J2362</f>
        <v/>
      </c>
      <c r="U2362">
        <f>K2362</f>
        <v/>
      </c>
      <c r="V2362" s="14">
        <f>IF($A2362="","",MOD(ROW()-2,12)+1)</f>
        <v/>
      </c>
      <c r="W2362">
        <f>L2362</f>
        <v/>
      </c>
      <c r="X2362" s="14">
        <f>IF(F2362="","",F2362)</f>
        <v/>
      </c>
      <c r="Y2362" s="14">
        <f>IF(G2362="","",G2362)</f>
        <v/>
      </c>
      <c r="Z2362">
        <f>M2362</f>
        <v/>
      </c>
      <c r="AA2362">
        <f>N2362</f>
        <v/>
      </c>
      <c r="AB2362" s="14">
        <f>IF(H2362="","",H2362)</f>
        <v/>
      </c>
      <c r="AC2362">
        <f>O2362</f>
        <v/>
      </c>
      <c r="AD2362" s="14">
        <f>IF(I2362="","",I2362)</f>
        <v/>
      </c>
      <c r="AE2362">
        <f>P2362</f>
        <v/>
      </c>
      <c r="AH2362">
        <f>IF(S2362&lt;&gt;"",S2362,AH2361+900)</f>
        <v/>
      </c>
      <c r="AI2362">
        <f>IF(T2362&lt;&gt;"",T2362,AI2361)</f>
        <v/>
      </c>
      <c r="AJ2362">
        <f>IF(U2362&lt;&gt;"",U2362,AJ2361)</f>
        <v/>
      </c>
      <c r="AK2362">
        <f>IF(W2362&lt;&gt;"",W2362,"")</f>
        <v/>
      </c>
      <c r="AL2362" s="14">
        <f>IF(X2362&lt;&gt;"",X2362,"")</f>
        <v/>
      </c>
      <c r="AM2362" s="14">
        <f>IF(Y2362&lt;&gt;"",Y2362,"")</f>
        <v/>
      </c>
      <c r="AN2362" s="14">
        <f>IF(OR(AL2362="",AM2362=""),"",AL2362-AM2362)</f>
        <v/>
      </c>
      <c r="AO2362">
        <f>IF(AN2362="","",IF(AN2362&gt;0,"Bullish","Bearish"))</f>
        <v/>
      </c>
      <c r="AP2362">
        <f>IF(AO2362="",AP2361,AO2362)</f>
        <v/>
      </c>
      <c r="AQ2362" s="14">
        <f>IF(AB2362&lt;&gt;"",AB2362,"")</f>
        <v/>
      </c>
      <c r="AR2362" s="14">
        <f>IF(AD2362&lt;&gt;"",AD2362,"")</f>
        <v/>
      </c>
      <c r="AS2362">
        <f>IF(AS2361+1=13,1,AS2361+1)</f>
        <v/>
      </c>
      <c r="AT2362">
        <f>IFERROR(IF(SLOPE($AQ$2342:$AQ$2353,$AS$2342:$AS$2353)&gt;0,MIN(3,ABS(SLOPE($AQ$2342:$AQ$2353,$AS$2342:$AS$2353))),IF(SLOPE($AQ$2342:$AQ$2353,$AS$2342:$AS$2353)&lt;-0.5,-0.5,0)),0)</f>
        <v/>
      </c>
      <c r="AU2362">
        <f>IFERROR(IF(SLOPE($AR$2342:$AR$2353,$AS$2342:$AS$2353)&lt;0,MAX(-3,-ABS(SLOPE($AR$2342:$AR$2353,$AS$2342:$AS$2353))),IF(SLOPE($AR$2342:$AR$2353,$AS$2342:$AS$2353)&gt;0.5,0.5,0)),0)</f>
        <v/>
      </c>
      <c r="AV2362">
        <f>($AQ$2354+(AT2362*(AS2362-1)))</f>
        <v/>
      </c>
      <c r="AW2362">
        <f>($AR$2354+(AU2362*(AS2362-1)))</f>
        <v/>
      </c>
      <c r="AX2362">
        <f>IF(AT2362&gt;0,AV2362+AT2362,AV2362)</f>
        <v/>
      </c>
      <c r="AY2362">
        <f>IF(AU2362&lt;0,AW2362+AU2362,AW2362)</f>
        <v/>
      </c>
      <c r="BA2362" s="14">
        <f>IFERROR(AX2362-AQ2362,"")</f>
        <v/>
      </c>
      <c r="BB2362" s="14">
        <f>IFERROR(AY2362-AR2362,"")</f>
        <v/>
      </c>
      <c r="BD2362">
        <f>AH2362</f>
        <v/>
      </c>
      <c r="BE2362">
        <f>AI2362</f>
        <v/>
      </c>
      <c r="BF2362">
        <f>AJ2362</f>
        <v/>
      </c>
      <c r="BG2362" s="14">
        <f>L2362</f>
        <v/>
      </c>
      <c r="BH2362" s="14">
        <f>IF(X2362="","",X2362)</f>
        <v/>
      </c>
      <c r="BI2362" s="14">
        <f>IF(Y2362="","",Y2362)</f>
        <v/>
      </c>
      <c r="BJ2362">
        <f>Z2362</f>
        <v/>
      </c>
      <c r="BK2362">
        <f>AA2362</f>
        <v/>
      </c>
      <c r="BL2362">
        <f>IFERROR(AX2362,"")</f>
        <v/>
      </c>
      <c r="BM2362">
        <f>IFERROR(AY2362,"")</f>
        <v/>
      </c>
    </row>
    <row r="2363" ht="14.25" customHeight="1">
      <c r="A2363">
        <f>ALGLIB_SSA_XAUUSD!AA2363</f>
        <v/>
      </c>
      <c r="B2363">
        <f>IF($A2363="","",INDEX(ALGLIB_SSA_XAUUSD!$B$2:$B$2401,MATCH($A2363,ALGLIB_SSA_XAUUSD!$A$2:$A$2401,1)))</f>
        <v/>
      </c>
      <c r="C2363">
        <f>IF($A2363="","",INDEX(ALGLIB_SSA_XAUUSD!$C$2:$C$2401,MATCH($A2363,ALGLIB_SSA_XAUUSD!$A$2:$A$2401,1)))</f>
        <v/>
      </c>
      <c r="D2363" s="14">
        <f>IF($A2363="","",INT((ROW()-2)/12)+1)</f>
        <v/>
      </c>
      <c r="E2363" s="14">
        <f>IF(AND(E2366&lt;&gt;"",D2366=D2354+1),E2354+(E2366-E2354)*9/12,"")</f>
        <v/>
      </c>
      <c r="F2363" s="14">
        <f>IF(AND(F2366&lt;&gt;"",D2366=D2354+1),F2354+(F2366-F2354)*9/12,"")</f>
        <v/>
      </c>
      <c r="G2363" s="14">
        <f>IF(AND(G2366&lt;&gt;"",D2366=D2354+1),G2354+(G2366-G2354)*9/12,"")</f>
        <v/>
      </c>
      <c r="H2363" s="14">
        <f>IF(AND(H2366&lt;&gt;"",D2366=D2354+1),H2354+(H2366-H2354)*9/12,"")</f>
        <v/>
      </c>
      <c r="I2363" s="14">
        <f>IF(AND(L2366&lt;&gt;"",D2366=D2354+1),I2354+(I2366-I2354)*9/12,"")</f>
        <v/>
      </c>
      <c r="J2363">
        <f>_xlfn.XLOOKUP($A2363,ALGLIB_SSA_XAUUSD!$AA$2:$AA$2401,ALGLIB_SSA_XAUUSD!$P$2:$P$2401,"",0)</f>
        <v/>
      </c>
      <c r="K2363">
        <f>_xlfn.XLOOKUP($A2363,ALGLIB_SSA_XAUUSD!$AA$2:$AA$2401,ALGLIB_SSA_XAUUSD!$Q$2:$Q$2401,"",0)</f>
        <v/>
      </c>
      <c r="L2363">
        <f>_xlfn.XLOOKUP($A2363,ALGLIB_SSA_XAUUSD!$AA$2:$AA$2401,ALGLIB_SSA_XAUUSD!$R$2:$R$2401,"",0)</f>
        <v/>
      </c>
      <c r="M2363">
        <f>_xlfn.XLOOKUP($A2363,ALGLIB_SSA_XAUUSD!$AA$2:$AA$2401,ALGLIB_SSA_XAUUSD!$S$2:$S$2401,"",0)</f>
        <v/>
      </c>
      <c r="N2363">
        <f>_xlfn.XLOOKUP($A2363,ALGLIB_SSA_XAUUSD!$AA$2:$AA$2401,ALGLIB_SSA_XAUUSD!$T$2:$T$2401,"",0)</f>
        <v/>
      </c>
      <c r="O2363">
        <f>_xlfn.XLOOKUP($A2363,ALGLIB_SSA_XAUUSD!$AA$2:$AA$2401,ALGLIB_SSA_XAUUSD!$U$2:$U$2401,"",0)</f>
        <v/>
      </c>
      <c r="P2363">
        <f>_xlfn.XLOOKUP($A2363,ALGLIB_SSA_XAUUSD!$AA$2:$AA$2401,ALGLIB_SSA_XAUUSD!$V$2:$V$2401,"",0)</f>
        <v/>
      </c>
      <c r="S2363">
        <f>A2363</f>
        <v/>
      </c>
      <c r="T2363">
        <f>J2363</f>
        <v/>
      </c>
      <c r="U2363">
        <f>K2363</f>
        <v/>
      </c>
      <c r="V2363" s="14">
        <f>IF($A2363="","",MOD(ROW()-2,12)+1)</f>
        <v/>
      </c>
      <c r="W2363">
        <f>L2363</f>
        <v/>
      </c>
      <c r="X2363" s="14">
        <f>IF(F2363="","",F2363)</f>
        <v/>
      </c>
      <c r="Y2363" s="14">
        <f>IF(G2363="","",G2363)</f>
        <v/>
      </c>
      <c r="Z2363">
        <f>M2363</f>
        <v/>
      </c>
      <c r="AA2363">
        <f>N2363</f>
        <v/>
      </c>
      <c r="AB2363" s="14">
        <f>IF(H2363="","",H2363)</f>
        <v/>
      </c>
      <c r="AC2363">
        <f>O2363</f>
        <v/>
      </c>
      <c r="AD2363" s="14">
        <f>IF(I2363="","",I2363)</f>
        <v/>
      </c>
      <c r="AE2363">
        <f>P2363</f>
        <v/>
      </c>
      <c r="AH2363">
        <f>IF(S2363&lt;&gt;"",S2363,AH2362+900)</f>
        <v/>
      </c>
      <c r="AI2363">
        <f>IF(T2363&lt;&gt;"",T2363,AI2362)</f>
        <v/>
      </c>
      <c r="AJ2363">
        <f>IF(U2363&lt;&gt;"",U2363,AJ2362)</f>
        <v/>
      </c>
      <c r="AK2363">
        <f>IF(W2363&lt;&gt;"",W2363,"")</f>
        <v/>
      </c>
      <c r="AL2363" s="14">
        <f>IF(X2363&lt;&gt;"",X2363,"")</f>
        <v/>
      </c>
      <c r="AM2363" s="14">
        <f>IF(Y2363&lt;&gt;"",Y2363,"")</f>
        <v/>
      </c>
      <c r="AN2363" s="14">
        <f>IF(OR(AL2363="",AM2363=""),"",AL2363-AM2363)</f>
        <v/>
      </c>
      <c r="AO2363">
        <f>IF(AN2363="","",IF(AN2363&gt;0,"Bullish","Bearish"))</f>
        <v/>
      </c>
      <c r="AP2363">
        <f>IF(AO2363="",AP2362,AO2363)</f>
        <v/>
      </c>
      <c r="AQ2363" s="14">
        <f>IF(AB2363&lt;&gt;"",AB2363,"")</f>
        <v/>
      </c>
      <c r="AR2363" s="14">
        <f>IF(AD2363&lt;&gt;"",AD2363,"")</f>
        <v/>
      </c>
      <c r="AS2363">
        <f>IF(AS2362+1=13,1,AS2362+1)</f>
        <v/>
      </c>
      <c r="AT2363">
        <f>IFERROR(IF(SLOPE($AQ$2342:$AQ$2353,$AS$2342:$AS$2353)&gt;0,MIN(3,ABS(SLOPE($AQ$2342:$AQ$2353,$AS$2342:$AS$2353))),IF(SLOPE($AQ$2342:$AQ$2353,$AS$2342:$AS$2353)&lt;-0.5,-0.5,0)),0)</f>
        <v/>
      </c>
      <c r="AU2363">
        <f>IFERROR(IF(SLOPE($AR$2342:$AR$2353,$AS$2342:$AS$2353)&lt;0,MAX(-3,-ABS(SLOPE($AR$2342:$AR$2353,$AS$2342:$AS$2353))),IF(SLOPE($AR$2342:$AR$2353,$AS$2342:$AS$2353)&gt;0.5,0.5,0)),0)</f>
        <v/>
      </c>
      <c r="AV2363">
        <f>($AQ$2354+(AT2363*(AS2363-1)))</f>
        <v/>
      </c>
      <c r="AW2363">
        <f>($AR$2354+(AU2363*(AS2363-1)))</f>
        <v/>
      </c>
      <c r="AX2363">
        <f>IF(AT2363&gt;0,AV2363+AT2363,AV2363)</f>
        <v/>
      </c>
      <c r="AY2363">
        <f>IF(AU2363&lt;0,AW2363+AU2363,AW2363)</f>
        <v/>
      </c>
      <c r="BA2363" s="14">
        <f>IFERROR(AX2363-AQ2363,"")</f>
        <v/>
      </c>
      <c r="BB2363" s="14">
        <f>IFERROR(AY2363-AR2363,"")</f>
        <v/>
      </c>
      <c r="BD2363">
        <f>AH2363</f>
        <v/>
      </c>
      <c r="BE2363">
        <f>AI2363</f>
        <v/>
      </c>
      <c r="BF2363">
        <f>AJ2363</f>
        <v/>
      </c>
      <c r="BG2363" s="14">
        <f>L2363</f>
        <v/>
      </c>
      <c r="BH2363" s="14">
        <f>IF(X2363="","",X2363)</f>
        <v/>
      </c>
      <c r="BI2363" s="14">
        <f>IF(Y2363="","",Y2363)</f>
        <v/>
      </c>
      <c r="BJ2363">
        <f>Z2363</f>
        <v/>
      </c>
      <c r="BK2363">
        <f>AA2363</f>
        <v/>
      </c>
      <c r="BL2363">
        <f>IFERROR(AX2363,"")</f>
        <v/>
      </c>
      <c r="BM2363">
        <f>IFERROR(AY2363,"")</f>
        <v/>
      </c>
    </row>
    <row r="2364" ht="14.25" customHeight="1">
      <c r="A2364">
        <f>ALGLIB_SSA_XAUUSD!AA2364</f>
        <v/>
      </c>
      <c r="B2364">
        <f>IF($A2364="","",INDEX(ALGLIB_SSA_XAUUSD!$B$2:$B$2401,MATCH($A2364,ALGLIB_SSA_XAUUSD!$A$2:$A$2401,1)))</f>
        <v/>
      </c>
      <c r="C2364">
        <f>IF($A2364="","",INDEX(ALGLIB_SSA_XAUUSD!$C$2:$C$2401,MATCH($A2364,ALGLIB_SSA_XAUUSD!$A$2:$A$2401,1)))</f>
        <v/>
      </c>
      <c r="D2364" s="14">
        <f>IF($A2364="","",INT((ROW()-2)/12)+1)</f>
        <v/>
      </c>
      <c r="E2364" s="14">
        <f>IF(AND(E2366&lt;&gt;"",D2366=D2354+1),E2354+(E2366-E2354)*10/12,"")</f>
        <v/>
      </c>
      <c r="F2364" s="14">
        <f>IF(AND(F2366&lt;&gt;"",D2366=D2354+1),F2354+(F2366-F2354)*10/12,"")</f>
        <v/>
      </c>
      <c r="G2364" s="14">
        <f>IF(AND(G2366&lt;&gt;"",D2366=D2354+1),G2354+(G2366-G2354)*10/12,"")</f>
        <v/>
      </c>
      <c r="H2364" s="14">
        <f>IF(AND(H2366&lt;&gt;"",D2366=D2354+1),H2354+(H2366-H2354)*10/12,"")</f>
        <v/>
      </c>
      <c r="I2364" s="14">
        <f>IF(AND(L2366&lt;&gt;"",D2366=D2354+1),I2354+(I2366-I2354)*10/12,"")</f>
        <v/>
      </c>
      <c r="J2364">
        <f>_xlfn.XLOOKUP($A2364,ALGLIB_SSA_XAUUSD!$AA$2:$AA$2401,ALGLIB_SSA_XAUUSD!$P$2:$P$2401,"",0)</f>
        <v/>
      </c>
      <c r="K2364">
        <f>_xlfn.XLOOKUP($A2364,ALGLIB_SSA_XAUUSD!$AA$2:$AA$2401,ALGLIB_SSA_XAUUSD!$Q$2:$Q$2401,"",0)</f>
        <v/>
      </c>
      <c r="L2364">
        <f>_xlfn.XLOOKUP($A2364,ALGLIB_SSA_XAUUSD!$AA$2:$AA$2401,ALGLIB_SSA_XAUUSD!$R$2:$R$2401,"",0)</f>
        <v/>
      </c>
      <c r="M2364">
        <f>_xlfn.XLOOKUP($A2364,ALGLIB_SSA_XAUUSD!$AA$2:$AA$2401,ALGLIB_SSA_XAUUSD!$S$2:$S$2401,"",0)</f>
        <v/>
      </c>
      <c r="N2364">
        <f>_xlfn.XLOOKUP($A2364,ALGLIB_SSA_XAUUSD!$AA$2:$AA$2401,ALGLIB_SSA_XAUUSD!$T$2:$T$2401,"",0)</f>
        <v/>
      </c>
      <c r="O2364">
        <f>_xlfn.XLOOKUP($A2364,ALGLIB_SSA_XAUUSD!$AA$2:$AA$2401,ALGLIB_SSA_XAUUSD!$U$2:$U$2401,"",0)</f>
        <v/>
      </c>
      <c r="P2364">
        <f>_xlfn.XLOOKUP($A2364,ALGLIB_SSA_XAUUSD!$AA$2:$AA$2401,ALGLIB_SSA_XAUUSD!$V$2:$V$2401,"",0)</f>
        <v/>
      </c>
      <c r="S2364">
        <f>A2364</f>
        <v/>
      </c>
      <c r="T2364">
        <f>J2364</f>
        <v/>
      </c>
      <c r="U2364">
        <f>K2364</f>
        <v/>
      </c>
      <c r="V2364" s="14">
        <f>IF($A2364="","",MOD(ROW()-2,12)+1)</f>
        <v/>
      </c>
      <c r="W2364">
        <f>L2364</f>
        <v/>
      </c>
      <c r="X2364" s="14">
        <f>IF(F2364="","",F2364)</f>
        <v/>
      </c>
      <c r="Y2364" s="14">
        <f>IF(G2364="","",G2364)</f>
        <v/>
      </c>
      <c r="Z2364">
        <f>M2364</f>
        <v/>
      </c>
      <c r="AA2364">
        <f>N2364</f>
        <v/>
      </c>
      <c r="AB2364" s="14">
        <f>IF(H2364="","",H2364)</f>
        <v/>
      </c>
      <c r="AC2364">
        <f>O2364</f>
        <v/>
      </c>
      <c r="AD2364" s="14">
        <f>IF(I2364="","",I2364)</f>
        <v/>
      </c>
      <c r="AE2364">
        <f>P2364</f>
        <v/>
      </c>
      <c r="AH2364">
        <f>IF(S2364&lt;&gt;"",S2364,AH2363+900)</f>
        <v/>
      </c>
      <c r="AI2364">
        <f>IF(T2364&lt;&gt;"",T2364,AI2363)</f>
        <v/>
      </c>
      <c r="AJ2364">
        <f>IF(U2364&lt;&gt;"",U2364,AJ2363)</f>
        <v/>
      </c>
      <c r="AK2364">
        <f>IF(W2364&lt;&gt;"",W2364,"")</f>
        <v/>
      </c>
      <c r="AL2364" s="14">
        <f>IF(X2364&lt;&gt;"",X2364,"")</f>
        <v/>
      </c>
      <c r="AM2364" s="14">
        <f>IF(Y2364&lt;&gt;"",Y2364,"")</f>
        <v/>
      </c>
      <c r="AN2364" s="14">
        <f>IF(OR(AL2364="",AM2364=""),"",AL2364-AM2364)</f>
        <v/>
      </c>
      <c r="AO2364">
        <f>IF(AN2364="","",IF(AN2364&gt;0,"Bullish","Bearish"))</f>
        <v/>
      </c>
      <c r="AP2364">
        <f>IF(AO2364="",AP2363,AO2364)</f>
        <v/>
      </c>
      <c r="AQ2364" s="14">
        <f>IF(AB2364&lt;&gt;"",AB2364,"")</f>
        <v/>
      </c>
      <c r="AR2364" s="14">
        <f>IF(AD2364&lt;&gt;"",AD2364,"")</f>
        <v/>
      </c>
      <c r="AS2364">
        <f>IF(AS2363+1=13,1,AS2363+1)</f>
        <v/>
      </c>
      <c r="AT2364">
        <f>IFERROR(IF(SLOPE($AQ$2342:$AQ$2353,$AS$2342:$AS$2353)&gt;0,MIN(3,ABS(SLOPE($AQ$2342:$AQ$2353,$AS$2342:$AS$2353))),IF(SLOPE($AQ$2342:$AQ$2353,$AS$2342:$AS$2353)&lt;-0.5,-0.5,0)),0)</f>
        <v/>
      </c>
      <c r="AU2364">
        <f>IFERROR(IF(SLOPE($AR$2342:$AR$2353,$AS$2342:$AS$2353)&lt;0,MAX(-3,-ABS(SLOPE($AR$2342:$AR$2353,$AS$2342:$AS$2353))),IF(SLOPE($AR$2342:$AR$2353,$AS$2342:$AS$2353)&gt;0.5,0.5,0)),0)</f>
        <v/>
      </c>
      <c r="AV2364">
        <f>($AQ$2354+(AT2364*(AS2364-1)))</f>
        <v/>
      </c>
      <c r="AW2364">
        <f>($AR$2354+(AU2364*(AS2364-1)))</f>
        <v/>
      </c>
      <c r="AX2364">
        <f>IF(AT2364&gt;0,AV2364+AT2364,AV2364)</f>
        <v/>
      </c>
      <c r="AY2364">
        <f>IF(AU2364&lt;0,AW2364+AU2364,AW2364)</f>
        <v/>
      </c>
      <c r="BA2364" s="14">
        <f>IFERROR(AX2364-AQ2364,"")</f>
        <v/>
      </c>
      <c r="BB2364" s="14">
        <f>IFERROR(AY2364-AR2364,"")</f>
        <v/>
      </c>
      <c r="BD2364">
        <f>AH2364</f>
        <v/>
      </c>
      <c r="BE2364">
        <f>AI2364</f>
        <v/>
      </c>
      <c r="BF2364">
        <f>AJ2364</f>
        <v/>
      </c>
      <c r="BG2364" s="14">
        <f>L2364</f>
        <v/>
      </c>
      <c r="BH2364" s="14">
        <f>IF(X2364="","",X2364)</f>
        <v/>
      </c>
      <c r="BI2364" s="14">
        <f>IF(Y2364="","",Y2364)</f>
        <v/>
      </c>
      <c r="BJ2364">
        <f>Z2364</f>
        <v/>
      </c>
      <c r="BK2364">
        <f>AA2364</f>
        <v/>
      </c>
      <c r="BL2364">
        <f>IFERROR(AX2364,"")</f>
        <v/>
      </c>
      <c r="BM2364">
        <f>IFERROR(AY2364,"")</f>
        <v/>
      </c>
    </row>
    <row r="2365" ht="14.25" customHeight="1">
      <c r="A2365">
        <f>ALGLIB_SSA_XAUUSD!AA2365</f>
        <v/>
      </c>
      <c r="B2365">
        <f>IF($A2365="","",INDEX(ALGLIB_SSA_XAUUSD!$B$2:$B$2401,MATCH($A2365,ALGLIB_SSA_XAUUSD!$A$2:$A$2401,1)))</f>
        <v/>
      </c>
      <c r="C2365">
        <f>IF($A2365="","",INDEX(ALGLIB_SSA_XAUUSD!$C$2:$C$2401,MATCH($A2365,ALGLIB_SSA_XAUUSD!$A$2:$A$2401,1)))</f>
        <v/>
      </c>
      <c r="D2365" s="14">
        <f>IF($A2365="","",INT((ROW()-2)/12)+1)</f>
        <v/>
      </c>
      <c r="E2365" s="14">
        <f>IF(AND(E2366&lt;&gt;"",D2366=D2354+1),E2354+(E2366-E2354)*11/12,"")</f>
        <v/>
      </c>
      <c r="F2365" s="14">
        <f>IF(AND(F2366&lt;&gt;"",D2366=D2354+1),F2354+(F2366-F2354)*11/12,"")</f>
        <v/>
      </c>
      <c r="G2365" s="14">
        <f>IF(AND(G2366&lt;&gt;"",D2366=D2354+1),G2354+(G2366-G2354)*11/12,"")</f>
        <v/>
      </c>
      <c r="H2365" s="14">
        <f>IF(AND(H2366&lt;&gt;"",D2366=D2354+1),H2354+(H2366-H2354)*11/12,"")</f>
        <v/>
      </c>
      <c r="I2365" s="14">
        <f>IF(AND(L2366&lt;&gt;"",D2366=D2354+1),I2354+(I2366-I2354)*11/12,"")</f>
        <v/>
      </c>
      <c r="J2365">
        <f>_xlfn.XLOOKUP($A2365,ALGLIB_SSA_XAUUSD!$AA$2:$AA$2401,ALGLIB_SSA_XAUUSD!$P$2:$P$2401,"",0)</f>
        <v/>
      </c>
      <c r="K2365">
        <f>_xlfn.XLOOKUP($A2365,ALGLIB_SSA_XAUUSD!$AA$2:$AA$2401,ALGLIB_SSA_XAUUSD!$Q$2:$Q$2401,"",0)</f>
        <v/>
      </c>
      <c r="L2365">
        <f>_xlfn.XLOOKUP($A2365,ALGLIB_SSA_XAUUSD!$AA$2:$AA$2401,ALGLIB_SSA_XAUUSD!$R$2:$R$2401,"",0)</f>
        <v/>
      </c>
      <c r="M2365">
        <f>_xlfn.XLOOKUP($A2365,ALGLIB_SSA_XAUUSD!$AA$2:$AA$2401,ALGLIB_SSA_XAUUSD!$S$2:$S$2401,"",0)</f>
        <v/>
      </c>
      <c r="N2365">
        <f>_xlfn.XLOOKUP($A2365,ALGLIB_SSA_XAUUSD!$AA$2:$AA$2401,ALGLIB_SSA_XAUUSD!$T$2:$T$2401,"",0)</f>
        <v/>
      </c>
      <c r="O2365">
        <f>_xlfn.XLOOKUP($A2365,ALGLIB_SSA_XAUUSD!$AA$2:$AA$2401,ALGLIB_SSA_XAUUSD!$U$2:$U$2401,"",0)</f>
        <v/>
      </c>
      <c r="P2365">
        <f>_xlfn.XLOOKUP($A2365,ALGLIB_SSA_XAUUSD!$AA$2:$AA$2401,ALGLIB_SSA_XAUUSD!$V$2:$V$2401,"",0)</f>
        <v/>
      </c>
      <c r="S2365">
        <f>A2365</f>
        <v/>
      </c>
      <c r="T2365">
        <f>J2365</f>
        <v/>
      </c>
      <c r="U2365">
        <f>K2365</f>
        <v/>
      </c>
      <c r="V2365" s="14">
        <f>IF($A2365="","",MOD(ROW()-2,12)+1)</f>
        <v/>
      </c>
      <c r="W2365">
        <f>L2365</f>
        <v/>
      </c>
      <c r="X2365" s="14">
        <f>IF(F2365="","",F2365)</f>
        <v/>
      </c>
      <c r="Y2365" s="14">
        <f>IF(G2365="","",G2365)</f>
        <v/>
      </c>
      <c r="Z2365">
        <f>M2365</f>
        <v/>
      </c>
      <c r="AA2365">
        <f>N2365</f>
        <v/>
      </c>
      <c r="AB2365" s="14">
        <f>IF(H2365="","",H2365)</f>
        <v/>
      </c>
      <c r="AC2365">
        <f>O2365</f>
        <v/>
      </c>
      <c r="AD2365" s="14">
        <f>IF(I2365="","",I2365)</f>
        <v/>
      </c>
      <c r="AE2365">
        <f>P2365</f>
        <v/>
      </c>
      <c r="AH2365">
        <f>IF(S2365&lt;&gt;"",S2365,AH2364+900)</f>
        <v/>
      </c>
      <c r="AI2365">
        <f>IF(T2365&lt;&gt;"",T2365,AI2364)</f>
        <v/>
      </c>
      <c r="AJ2365">
        <f>IF(U2365&lt;&gt;"",U2365,AJ2364)</f>
        <v/>
      </c>
      <c r="AK2365">
        <f>IF(W2365&lt;&gt;"",W2365,"")</f>
        <v/>
      </c>
      <c r="AL2365" s="14">
        <f>IF(X2365&lt;&gt;"",X2365,"")</f>
        <v/>
      </c>
      <c r="AM2365" s="14">
        <f>IF(Y2365&lt;&gt;"",Y2365,"")</f>
        <v/>
      </c>
      <c r="AN2365" s="14">
        <f>IF(OR(AL2365="",AM2365=""),"",AL2365-AM2365)</f>
        <v/>
      </c>
      <c r="AO2365">
        <f>IF(AN2365="","",IF(AN2365&gt;0,"Bullish","Bearish"))</f>
        <v/>
      </c>
      <c r="AP2365">
        <f>IF(AO2365="",AP2364,AO2365)</f>
        <v/>
      </c>
      <c r="AQ2365" s="14">
        <f>IF(AB2365&lt;&gt;"",AB2365,"")</f>
        <v/>
      </c>
      <c r="AR2365" s="14">
        <f>IF(AD2365&lt;&gt;"",AD2365,"")</f>
        <v/>
      </c>
      <c r="AS2365">
        <f>IF(AS2364+1=13,1,AS2364+1)</f>
        <v/>
      </c>
      <c r="AT2365">
        <f>IFERROR(IF(SLOPE($AQ$2342:$AQ$2353,$AS$2342:$AS$2353)&gt;0,MIN(3,ABS(SLOPE($AQ$2342:$AQ$2353,$AS$2342:$AS$2353))),IF(SLOPE($AQ$2342:$AQ$2353,$AS$2342:$AS$2353)&lt;-0.5,-0.5,0)),0)</f>
        <v/>
      </c>
      <c r="AU2365">
        <f>IFERROR(IF(SLOPE($AR$2342:$AR$2353,$AS$2342:$AS$2353)&lt;0,MAX(-3,-ABS(SLOPE($AR$2342:$AR$2353,$AS$2342:$AS$2353))),IF(SLOPE($AR$2342:$AR$2353,$AS$2342:$AS$2353)&gt;0.5,0.5,0)),0)</f>
        <v/>
      </c>
      <c r="AV2365">
        <f>($AQ$2354+(AT2365*(AS2365-1)))</f>
        <v/>
      </c>
      <c r="AW2365">
        <f>($AR$2354+(AU2365*(AS2365-1)))</f>
        <v/>
      </c>
      <c r="AX2365">
        <f>IF(AT2365&gt;0,AV2365+AT2365,AV2365)</f>
        <v/>
      </c>
      <c r="AY2365">
        <f>IF(AU2365&lt;0,AW2365+AU2365,AW2365)</f>
        <v/>
      </c>
      <c r="BA2365" s="14">
        <f>IFERROR(AX2365-AQ2365,"")</f>
        <v/>
      </c>
      <c r="BB2365" s="14">
        <f>IFERROR(AY2365-AR2365,"")</f>
        <v/>
      </c>
      <c r="BD2365">
        <f>AH2365</f>
        <v/>
      </c>
      <c r="BE2365">
        <f>AI2365</f>
        <v/>
      </c>
      <c r="BF2365">
        <f>AJ2365</f>
        <v/>
      </c>
      <c r="BG2365" s="14">
        <f>L2365</f>
        <v/>
      </c>
      <c r="BH2365" s="14">
        <f>IF(X2365="","",X2365)</f>
        <v/>
      </c>
      <c r="BI2365" s="14">
        <f>IF(Y2365="","",Y2365)</f>
        <v/>
      </c>
      <c r="BJ2365">
        <f>Z2365</f>
        <v/>
      </c>
      <c r="BK2365">
        <f>AA2365</f>
        <v/>
      </c>
      <c r="BL2365">
        <f>IFERROR(AX2365,"")</f>
        <v/>
      </c>
      <c r="BM2365">
        <f>IFERROR(AY2365,"")</f>
        <v/>
      </c>
    </row>
    <row r="2366" ht="14.25" customFormat="1" customHeight="1" s="4">
      <c r="A2366" s="4">
        <f>ALGLIB_SSA_XAUUSD!AA2366</f>
        <v/>
      </c>
      <c r="B2366" s="4">
        <f>IF($A2366="","",INDEX(ALGLIB_SSA_XAUUSD!$B$2:$B$2401,MATCH($A2366,ALGLIB_SSA_XAUUSD!$A$2:$A$2401,1)))</f>
        <v/>
      </c>
      <c r="C2366" s="4">
        <f>IF($A2366="","",INDEX(ALGLIB_SSA_XAUUSD!$C$2:$C$2401,MATCH($A2366,ALGLIB_SSA_XAUUSD!$A$2:$A$2401,1)))</f>
        <v/>
      </c>
      <c r="D2366" s="6">
        <f>IF($A2366="","",INT((ROW()-2)/12)+1)</f>
        <v/>
      </c>
      <c r="E2366" s="6">
        <f>IF($A2366="","",INDEX(ALGLIB_SSA_XAUUSD!$D$2:$D$2401,MATCH($A2366,ALGLIB_SSA_XAUUSD!$A$2:$A$2401,1)))</f>
        <v/>
      </c>
      <c r="F2366" s="6">
        <f>IF($A2366="","",INDEX(ALGLIB_SSA_XAUUSD!$E$2:$E$2401,MATCH($A2366,ALGLIB_SSA_XAUUSD!$A$2:$A$2401,1)))</f>
        <v/>
      </c>
      <c r="G2366" s="6">
        <f>IF($A2366="","",INDEX(ALGLIB_SSA_XAUUSD!$F$2:$F$2401,MATCH($A2366,ALGLIB_SSA_XAUUSD!$A$2:$A$2401,1)))</f>
        <v/>
      </c>
      <c r="H2366" s="6">
        <f>IF($A2366="","",INDEX(ALGLIB_SSA_XAUUSD!$G$2:$G$2401,MATCH($A2366,ALGLIB_SSA_XAUUSD!$A$2:$A$2401,1)))</f>
        <v/>
      </c>
      <c r="I2366" s="6">
        <f>IF($A2366="","",INDEX(ALGLIB_SSA_XAUUSD!$H$2:$H$2401,MATCH($A2366,ALGLIB_SSA_XAUUSD!$A$2:$A$2401,1)))</f>
        <v/>
      </c>
      <c r="J2366" s="4">
        <f>_xlfn.XLOOKUP($A2366,ALGLIB_SSA_XAUUSD!$AA$2:$AA$2401,ALGLIB_SSA_XAUUSD!$P$2:$P$2401,"",0)</f>
        <v/>
      </c>
      <c r="K2366" s="4">
        <f>_xlfn.XLOOKUP($A2366,ALGLIB_SSA_XAUUSD!$AA$2:$AA$2401,ALGLIB_SSA_XAUUSD!$Q$2:$Q$2401,"",0)</f>
        <v/>
      </c>
      <c r="L2366" s="4">
        <f>_xlfn.XLOOKUP($A2366,ALGLIB_SSA_XAUUSD!$AA$2:$AA$2401,ALGLIB_SSA_XAUUSD!$R$2:$R$2401,"",0)</f>
        <v/>
      </c>
      <c r="M2366" s="4">
        <f>_xlfn.XLOOKUP($A2366,ALGLIB_SSA_XAUUSD!$AA$2:$AA$2401,ALGLIB_SSA_XAUUSD!$S$2:$S$2401,"",0)</f>
        <v/>
      </c>
      <c r="N2366" s="4">
        <f>_xlfn.XLOOKUP($A2366,ALGLIB_SSA_XAUUSD!$AA$2:$AA$2401,ALGLIB_SSA_XAUUSD!$T$2:$T$2401,"",0)</f>
        <v/>
      </c>
      <c r="O2366" s="4">
        <f>_xlfn.XLOOKUP($A2366,ALGLIB_SSA_XAUUSD!$AA$2:$AA$2401,ALGLIB_SSA_XAUUSD!$U$2:$U$2401,"",0)</f>
        <v/>
      </c>
      <c r="P2366" s="4">
        <f>_xlfn.XLOOKUP($A2366,ALGLIB_SSA_XAUUSD!$AA$2:$AA$2401,ALGLIB_SSA_XAUUSD!$V$2:$V$2401,"",0)</f>
        <v/>
      </c>
      <c r="S2366" s="4">
        <f>A2366</f>
        <v/>
      </c>
      <c r="T2366" s="4">
        <f>J2366</f>
        <v/>
      </c>
      <c r="U2366" s="4">
        <f>K2366</f>
        <v/>
      </c>
      <c r="V2366" s="6">
        <f>IF($A2366="","",MOD(ROW()-2,12)+1)</f>
        <v/>
      </c>
      <c r="W2366" s="4">
        <f>L2366</f>
        <v/>
      </c>
      <c r="X2366" s="6">
        <f>IF(F2366="","",F2366)</f>
        <v/>
      </c>
      <c r="Y2366" s="6">
        <f>IF(G2366="","",G2366)</f>
        <v/>
      </c>
      <c r="Z2366" s="4">
        <f>M2366</f>
        <v/>
      </c>
      <c r="AA2366" s="4">
        <f>N2366</f>
        <v/>
      </c>
      <c r="AB2366" s="6">
        <f>IF(H2366="","",H2366)</f>
        <v/>
      </c>
      <c r="AC2366" s="4">
        <f>O2366</f>
        <v/>
      </c>
      <c r="AD2366" s="6">
        <f>IF(I2366="","",I2366)</f>
        <v/>
      </c>
      <c r="AE2366" s="4">
        <f>P2366</f>
        <v/>
      </c>
      <c r="AH2366" s="4">
        <f>IF(S2366&lt;&gt;"",S2366,AH2365+900)</f>
        <v/>
      </c>
      <c r="AI2366" s="4">
        <f>IF(T2366&lt;&gt;"",T2366,AI2365)</f>
        <v/>
      </c>
      <c r="AJ2366" s="4">
        <f>IF(U2366&lt;&gt;"",U2366,AJ2365)</f>
        <v/>
      </c>
      <c r="AK2366" s="4">
        <f>IF(W2366&lt;&gt;"",W2366,"")</f>
        <v/>
      </c>
      <c r="AL2366" s="6">
        <f>IF(X2366&lt;&gt;"",X2366,"")</f>
        <v/>
      </c>
      <c r="AM2366" s="6">
        <f>IF(Y2366&lt;&gt;"",Y2366,"")</f>
        <v/>
      </c>
      <c r="AN2366" s="6">
        <f>IF(OR(AL2366="",AM2366=""),"",AL2366-AM2366)</f>
        <v/>
      </c>
      <c r="AO2366" s="4">
        <f>IF(AN2366="","",IF(AN2366&gt;0,"Bullish","Bearish"))</f>
        <v/>
      </c>
      <c r="AP2366" s="4">
        <f>IF(AO2366="",AP2365,AO2366)</f>
        <v/>
      </c>
      <c r="AQ2366" s="6">
        <f>IF(AB2366&lt;&gt;"",AB2366,"")</f>
        <v/>
      </c>
      <c r="AR2366" s="6">
        <f>IF(AD2366&lt;&gt;"",AD2366,"")</f>
        <v/>
      </c>
      <c r="AS2366" s="4">
        <f>IF(AS2365+1=13,1,AS2365+1)</f>
        <v/>
      </c>
      <c r="AT2366" s="4">
        <f>IFERROR(IF(SLOPE($AQ$2354:$AQ$2365,$AS$2354:$AS$2365)&gt;0,MIN(3,ABS(SLOPE($AQ$2354:$AQ$2365,$AS$2354:$AS$2365))),IF(SLOPE($AQ$2354:$AQ$2365,$AS$2354:$AS$2365)&lt;-0.5,-0.5,0)),0)</f>
        <v/>
      </c>
      <c r="AU2366" s="4">
        <f>IFERROR(IF(SLOPE($AR$2354:$AR$2365,$AS$2354:$AS$2365)&lt;0,MAX(-3,-ABS(SLOPE($AR$2354:$AR$2365,$AS$2354:$AS$2365))),IF(SLOPE($AR$2354:$AR$2365,$AS$2354:$AS$2365)&gt;0.5,0.5,0)),0)</f>
        <v/>
      </c>
      <c r="AV2366" s="4">
        <f>($AQ$2366+(AT2366*(AS2366-1)))</f>
        <v/>
      </c>
      <c r="AW2366" s="4">
        <f>($AR$2366+(AU2366*(AS2366-1)))</f>
        <v/>
      </c>
      <c r="AX2366" s="4">
        <f>IF(AT2366&gt;0,AV2366+AT2366,AV2366)</f>
        <v/>
      </c>
      <c r="AY2366" s="4">
        <f>IF(AU2366&lt;0,AW2366+AU2366,AW2366)</f>
        <v/>
      </c>
      <c r="BA2366" s="14">
        <f>IFERROR(AX2366-AQ2366,"")</f>
        <v/>
      </c>
      <c r="BB2366" s="14">
        <f>IFERROR(AY2366-AR2366,"")</f>
        <v/>
      </c>
      <c r="BD2366" s="4">
        <f>AH2366</f>
        <v/>
      </c>
      <c r="BE2366" s="4">
        <f>AI2366</f>
        <v/>
      </c>
      <c r="BF2366" s="4">
        <f>AJ2366</f>
        <v/>
      </c>
      <c r="BG2366" s="14">
        <f>L2366</f>
        <v/>
      </c>
      <c r="BH2366" s="14">
        <f>IF(X2366="","",X2366)</f>
        <v/>
      </c>
      <c r="BI2366" s="14">
        <f>IF(Y2366="","",Y2366)</f>
        <v/>
      </c>
      <c r="BJ2366" s="4">
        <f>Z2366</f>
        <v/>
      </c>
      <c r="BK2366" s="4">
        <f>AA2366</f>
        <v/>
      </c>
      <c r="BL2366" s="4">
        <f>IFERROR(AX2366,"")</f>
        <v/>
      </c>
      <c r="BM2366" s="4">
        <f>IFERROR(AY2366,"")</f>
        <v/>
      </c>
    </row>
    <row r="2367" ht="14.25" customHeight="1">
      <c r="A2367">
        <f>ALGLIB_SSA_XAUUSD!AA2367</f>
        <v/>
      </c>
      <c r="B2367">
        <f>IF($A2367="","",INDEX(ALGLIB_SSA_XAUUSD!$B$2:$B$2401,MATCH($A2367,ALGLIB_SSA_XAUUSD!$A$2:$A$2401,1)))</f>
        <v/>
      </c>
      <c r="C2367">
        <f>IF($A2367="","",INDEX(ALGLIB_SSA_XAUUSD!$C$2:$C$2401,MATCH($A2367,ALGLIB_SSA_XAUUSD!$A$2:$A$2401,1)))</f>
        <v/>
      </c>
      <c r="D2367" s="14">
        <f>IF($A2367="","",INT((ROW()-2)/12)+1)</f>
        <v/>
      </c>
      <c r="E2367" s="14">
        <f>IF(AND(E2378&lt;&gt;"",D2378=D2366+1),E2366+(E2378-E2366)*1/12,"")</f>
        <v/>
      </c>
      <c r="F2367" s="14">
        <f>IF(AND(F2378&lt;&gt;"",D2378=D2366+1),F2366+(F2378-F2366)*1/12,"")</f>
        <v/>
      </c>
      <c r="G2367" s="14">
        <f>IF(AND(G2378&lt;&gt;"",D2378=D2366+1),G2366+(G2378-G2366)*1/12,"")</f>
        <v/>
      </c>
      <c r="H2367" s="14">
        <f>IF(AND(H2378&lt;&gt;"",D2378=D2366+1),H2366+(H2378-H2366)*1/12,"")</f>
        <v/>
      </c>
      <c r="I2367" s="14">
        <f>IF(AND(L2378&lt;&gt;"",D2378=D2366+1),I2366+(I2378-I2366)*1/12,"")</f>
        <v/>
      </c>
      <c r="J2367">
        <f>_xlfn.XLOOKUP($A2367,ALGLIB_SSA_XAUUSD!$AA$2:$AA$2401,ALGLIB_SSA_XAUUSD!$P$2:$P$2401,"",0)</f>
        <v/>
      </c>
      <c r="K2367">
        <f>_xlfn.XLOOKUP($A2367,ALGLIB_SSA_XAUUSD!$AA$2:$AA$2401,ALGLIB_SSA_XAUUSD!$Q$2:$Q$2401,"",0)</f>
        <v/>
      </c>
      <c r="L2367">
        <f>_xlfn.XLOOKUP($A2367,ALGLIB_SSA_XAUUSD!$AA$2:$AA$2401,ALGLIB_SSA_XAUUSD!$R$2:$R$2401,"",0)</f>
        <v/>
      </c>
      <c r="M2367">
        <f>_xlfn.XLOOKUP($A2367,ALGLIB_SSA_XAUUSD!$AA$2:$AA$2401,ALGLIB_SSA_XAUUSD!$S$2:$S$2401,"",0)</f>
        <v/>
      </c>
      <c r="N2367">
        <f>_xlfn.XLOOKUP($A2367,ALGLIB_SSA_XAUUSD!$AA$2:$AA$2401,ALGLIB_SSA_XAUUSD!$T$2:$T$2401,"",0)</f>
        <v/>
      </c>
      <c r="O2367">
        <f>_xlfn.XLOOKUP($A2367,ALGLIB_SSA_XAUUSD!$AA$2:$AA$2401,ALGLIB_SSA_XAUUSD!$U$2:$U$2401,"",0)</f>
        <v/>
      </c>
      <c r="P2367">
        <f>_xlfn.XLOOKUP($A2367,ALGLIB_SSA_XAUUSD!$AA$2:$AA$2401,ALGLIB_SSA_XAUUSD!$V$2:$V$2401,"",0)</f>
        <v/>
      </c>
      <c r="S2367">
        <f>A2367</f>
        <v/>
      </c>
      <c r="T2367">
        <f>J2367</f>
        <v/>
      </c>
      <c r="U2367">
        <f>K2367</f>
        <v/>
      </c>
      <c r="V2367" s="14">
        <f>IF($A2367="","",MOD(ROW()-2,12)+1)</f>
        <v/>
      </c>
      <c r="W2367">
        <f>L2367</f>
        <v/>
      </c>
      <c r="X2367" s="14">
        <f>IF(F2367="","",F2367)</f>
        <v/>
      </c>
      <c r="Y2367" s="14">
        <f>IF(G2367="","",G2367)</f>
        <v/>
      </c>
      <c r="Z2367">
        <f>M2367</f>
        <v/>
      </c>
      <c r="AA2367">
        <f>N2367</f>
        <v/>
      </c>
      <c r="AB2367" s="14">
        <f>IF(H2367="","",H2367)</f>
        <v/>
      </c>
      <c r="AC2367">
        <f>O2367</f>
        <v/>
      </c>
      <c r="AD2367" s="14">
        <f>IF(I2367="","",I2367)</f>
        <v/>
      </c>
      <c r="AE2367">
        <f>P2367</f>
        <v/>
      </c>
      <c r="AH2367">
        <f>IF(S2367&lt;&gt;"",S2367,AH2366+900)</f>
        <v/>
      </c>
      <c r="AI2367">
        <f>IF(T2367&lt;&gt;"",T2367,AI2366)</f>
        <v/>
      </c>
      <c r="AJ2367">
        <f>IF(U2367&lt;&gt;"",U2367,AJ2366)</f>
        <v/>
      </c>
      <c r="AK2367">
        <f>IF(W2367&lt;&gt;"",W2367,"")</f>
        <v/>
      </c>
      <c r="AL2367" s="14">
        <f>IF(X2367&lt;&gt;"",X2367,"")</f>
        <v/>
      </c>
      <c r="AM2367" s="14">
        <f>IF(Y2367&lt;&gt;"",Y2367,"")</f>
        <v/>
      </c>
      <c r="AN2367" s="14">
        <f>IF(OR(AL2367="",AM2367=""),"",AL2367-AM2367)</f>
        <v/>
      </c>
      <c r="AO2367">
        <f>IF(AN2367="","",IF(AN2367&gt;0,"Bullish","Bearish"))</f>
        <v/>
      </c>
      <c r="AP2367">
        <f>IF(AO2367="",AP2366,AO2367)</f>
        <v/>
      </c>
      <c r="AQ2367" s="14">
        <f>IF(AB2367&lt;&gt;"",AB2367,"")</f>
        <v/>
      </c>
      <c r="AR2367" s="14">
        <f>IF(AD2367&lt;&gt;"",AD2367,"")</f>
        <v/>
      </c>
      <c r="AS2367">
        <f>IF(AS2366+1=13,1,AS2366+1)</f>
        <v/>
      </c>
      <c r="AT2367">
        <f>IFERROR(IF(SLOPE($AQ$2354:$AQ$2365,$AS$2354:$AS$2365)&gt;0,MIN(3,ABS(SLOPE($AQ$2354:$AQ$2365,$AS$2354:$AS$2365))),IF(SLOPE($AQ$2354:$AQ$2365,$AS$2354:$AS$2365)&lt;-0.5,-0.5,0)),0)</f>
        <v/>
      </c>
      <c r="AU2367">
        <f>IFERROR(IF(SLOPE($AR$2354:$AR$2365,$AS$2354:$AS$2365)&lt;0,MAX(-3,-ABS(SLOPE($AR$2354:$AR$2365,$AS$2354:$AS$2365))),IF(SLOPE($AR$2354:$AR$2365,$AS$2354:$AS$2365)&gt;0.5,0.5,0)),0)</f>
        <v/>
      </c>
      <c r="AV2367">
        <f>($AQ$2366+(AT2367*(AS2367-1)))</f>
        <v/>
      </c>
      <c r="AW2367">
        <f>($AR$2366+(AU2367*(AS2367-1)))</f>
        <v/>
      </c>
      <c r="AX2367">
        <f>IF(AT2367&gt;0,AV2367+AT2367,AV2367)</f>
        <v/>
      </c>
      <c r="AY2367">
        <f>IF(AU2367&lt;0,AW2367+AU2367,AW2367)</f>
        <v/>
      </c>
      <c r="BA2367" s="14">
        <f>IFERROR(AX2367-AQ2367,"")</f>
        <v/>
      </c>
      <c r="BB2367" s="14">
        <f>IFERROR(AY2367-AR2367,"")</f>
        <v/>
      </c>
      <c r="BD2367">
        <f>AH2367</f>
        <v/>
      </c>
      <c r="BE2367">
        <f>AI2367</f>
        <v/>
      </c>
      <c r="BF2367">
        <f>AJ2367</f>
        <v/>
      </c>
      <c r="BG2367" s="14">
        <f>L2367</f>
        <v/>
      </c>
      <c r="BH2367" s="14">
        <f>IF(X2367="","",X2367)</f>
        <v/>
      </c>
      <c r="BI2367" s="14">
        <f>IF(Y2367="","",Y2367)</f>
        <v/>
      </c>
      <c r="BJ2367">
        <f>Z2367</f>
        <v/>
      </c>
      <c r="BK2367">
        <f>AA2367</f>
        <v/>
      </c>
      <c r="BL2367">
        <f>IFERROR(AX2367,"")</f>
        <v/>
      </c>
      <c r="BM2367">
        <f>IFERROR(AY2367,"")</f>
        <v/>
      </c>
    </row>
    <row r="2368" ht="14.25" customHeight="1">
      <c r="A2368">
        <f>ALGLIB_SSA_XAUUSD!AA2368</f>
        <v/>
      </c>
      <c r="B2368">
        <f>IF($A2368="","",INDEX(ALGLIB_SSA_XAUUSD!$B$2:$B$2401,MATCH($A2368,ALGLIB_SSA_XAUUSD!$A$2:$A$2401,1)))</f>
        <v/>
      </c>
      <c r="C2368">
        <f>IF($A2368="","",INDEX(ALGLIB_SSA_XAUUSD!$C$2:$C$2401,MATCH($A2368,ALGLIB_SSA_XAUUSD!$A$2:$A$2401,1)))</f>
        <v/>
      </c>
      <c r="D2368" s="14">
        <f>IF($A2368="","",INT((ROW()-2)/12)+1)</f>
        <v/>
      </c>
      <c r="E2368" s="14">
        <f>IF(AND(E2378&lt;&gt;"",D2378=D2366+1),E2366+(E2378-E2366)*2/12,"")</f>
        <v/>
      </c>
      <c r="F2368" s="14">
        <f>IF(AND(F2378&lt;&gt;"",D2378=D2366+1),F2366+(F2378-F2366)*2/12,"")</f>
        <v/>
      </c>
      <c r="G2368" s="14">
        <f>IF(AND(G2378&lt;&gt;"",D2378=D2366+1),G2366+(G2378-G2366)*2/12,"")</f>
        <v/>
      </c>
      <c r="H2368" s="14">
        <f>IF(AND(H2378&lt;&gt;"",D2378=D2366+1),H2366+(H2378-H2366)*2/12,"")</f>
        <v/>
      </c>
      <c r="I2368" s="14">
        <f>IF(AND(L2378&lt;&gt;"",D2378=D2366+1),I2366+(I2378-I2366)*2/12,"")</f>
        <v/>
      </c>
      <c r="J2368">
        <f>_xlfn.XLOOKUP($A2368,ALGLIB_SSA_XAUUSD!$AA$2:$AA$2401,ALGLIB_SSA_XAUUSD!$P$2:$P$2401,"",0)</f>
        <v/>
      </c>
      <c r="K2368">
        <f>_xlfn.XLOOKUP($A2368,ALGLIB_SSA_XAUUSD!$AA$2:$AA$2401,ALGLIB_SSA_XAUUSD!$Q$2:$Q$2401,"",0)</f>
        <v/>
      </c>
      <c r="L2368">
        <f>_xlfn.XLOOKUP($A2368,ALGLIB_SSA_XAUUSD!$AA$2:$AA$2401,ALGLIB_SSA_XAUUSD!$R$2:$R$2401,"",0)</f>
        <v/>
      </c>
      <c r="M2368">
        <f>_xlfn.XLOOKUP($A2368,ALGLIB_SSA_XAUUSD!$AA$2:$AA$2401,ALGLIB_SSA_XAUUSD!$S$2:$S$2401,"",0)</f>
        <v/>
      </c>
      <c r="N2368">
        <f>_xlfn.XLOOKUP($A2368,ALGLIB_SSA_XAUUSD!$AA$2:$AA$2401,ALGLIB_SSA_XAUUSD!$T$2:$T$2401,"",0)</f>
        <v/>
      </c>
      <c r="O2368">
        <f>_xlfn.XLOOKUP($A2368,ALGLIB_SSA_XAUUSD!$AA$2:$AA$2401,ALGLIB_SSA_XAUUSD!$U$2:$U$2401,"",0)</f>
        <v/>
      </c>
      <c r="P2368">
        <f>_xlfn.XLOOKUP($A2368,ALGLIB_SSA_XAUUSD!$AA$2:$AA$2401,ALGLIB_SSA_XAUUSD!$V$2:$V$2401,"",0)</f>
        <v/>
      </c>
      <c r="S2368">
        <f>A2368</f>
        <v/>
      </c>
      <c r="T2368">
        <f>J2368</f>
        <v/>
      </c>
      <c r="U2368">
        <f>K2368</f>
        <v/>
      </c>
      <c r="V2368" s="14">
        <f>IF($A2368="","",MOD(ROW()-2,12)+1)</f>
        <v/>
      </c>
      <c r="W2368">
        <f>L2368</f>
        <v/>
      </c>
      <c r="X2368" s="14">
        <f>IF(F2368="","",F2368)</f>
        <v/>
      </c>
      <c r="Y2368" s="14">
        <f>IF(G2368="","",G2368)</f>
        <v/>
      </c>
      <c r="Z2368">
        <f>M2368</f>
        <v/>
      </c>
      <c r="AA2368">
        <f>N2368</f>
        <v/>
      </c>
      <c r="AB2368" s="14">
        <f>IF(H2368="","",H2368)</f>
        <v/>
      </c>
      <c r="AC2368">
        <f>O2368</f>
        <v/>
      </c>
      <c r="AD2368" s="14">
        <f>IF(I2368="","",I2368)</f>
        <v/>
      </c>
      <c r="AE2368">
        <f>P2368</f>
        <v/>
      </c>
      <c r="AH2368">
        <f>IF(S2368&lt;&gt;"",S2368,AH2367+900)</f>
        <v/>
      </c>
      <c r="AI2368">
        <f>IF(T2368&lt;&gt;"",T2368,AI2367)</f>
        <v/>
      </c>
      <c r="AJ2368">
        <f>IF(U2368&lt;&gt;"",U2368,AJ2367)</f>
        <v/>
      </c>
      <c r="AK2368">
        <f>IF(W2368&lt;&gt;"",W2368,"")</f>
        <v/>
      </c>
      <c r="AL2368" s="14">
        <f>IF(X2368&lt;&gt;"",X2368,"")</f>
        <v/>
      </c>
      <c r="AM2368" s="14">
        <f>IF(Y2368&lt;&gt;"",Y2368,"")</f>
        <v/>
      </c>
      <c r="AN2368" s="14">
        <f>IF(OR(AL2368="",AM2368=""),"",AL2368-AM2368)</f>
        <v/>
      </c>
      <c r="AO2368">
        <f>IF(AN2368="","",IF(AN2368&gt;0,"Bullish","Bearish"))</f>
        <v/>
      </c>
      <c r="AP2368">
        <f>IF(AO2368="",AP2367,AO2368)</f>
        <v/>
      </c>
      <c r="AQ2368" s="14">
        <f>IF(AB2368&lt;&gt;"",AB2368,"")</f>
        <v/>
      </c>
      <c r="AR2368" s="14">
        <f>IF(AD2368&lt;&gt;"",AD2368,"")</f>
        <v/>
      </c>
      <c r="AS2368">
        <f>IF(AS2367+1=13,1,AS2367+1)</f>
        <v/>
      </c>
      <c r="AT2368">
        <f>IFERROR(IF(SLOPE($AQ$2354:$AQ$2365,$AS$2354:$AS$2365)&gt;0,MIN(3,ABS(SLOPE($AQ$2354:$AQ$2365,$AS$2354:$AS$2365))),IF(SLOPE($AQ$2354:$AQ$2365,$AS$2354:$AS$2365)&lt;-0.5,-0.5,0)),0)</f>
        <v/>
      </c>
      <c r="AU2368">
        <f>IFERROR(IF(SLOPE($AR$2354:$AR$2365,$AS$2354:$AS$2365)&lt;0,MAX(-3,-ABS(SLOPE($AR$2354:$AR$2365,$AS$2354:$AS$2365))),IF(SLOPE($AR$2354:$AR$2365,$AS$2354:$AS$2365)&gt;0.5,0.5,0)),0)</f>
        <v/>
      </c>
      <c r="AV2368">
        <f>($AQ$2366+(AT2368*(AS2368-1)))</f>
        <v/>
      </c>
      <c r="AW2368">
        <f>($AR$2366+(AU2368*(AS2368-1)))</f>
        <v/>
      </c>
      <c r="AX2368">
        <f>IF(AT2368&gt;0,AV2368+AT2368,AV2368)</f>
        <v/>
      </c>
      <c r="AY2368">
        <f>IF(AU2368&lt;0,AW2368+AU2368,AW2368)</f>
        <v/>
      </c>
      <c r="BA2368" s="14">
        <f>IFERROR(AX2368-AQ2368,"")</f>
        <v/>
      </c>
      <c r="BB2368" s="14">
        <f>IFERROR(AY2368-AR2368,"")</f>
        <v/>
      </c>
      <c r="BD2368">
        <f>AH2368</f>
        <v/>
      </c>
      <c r="BE2368">
        <f>AI2368</f>
        <v/>
      </c>
      <c r="BF2368">
        <f>AJ2368</f>
        <v/>
      </c>
      <c r="BG2368" s="14">
        <f>L2368</f>
        <v/>
      </c>
      <c r="BH2368" s="14">
        <f>IF(X2368="","",X2368)</f>
        <v/>
      </c>
      <c r="BI2368" s="14">
        <f>IF(Y2368="","",Y2368)</f>
        <v/>
      </c>
      <c r="BJ2368">
        <f>Z2368</f>
        <v/>
      </c>
      <c r="BK2368">
        <f>AA2368</f>
        <v/>
      </c>
      <c r="BL2368">
        <f>IFERROR(AX2368,"")</f>
        <v/>
      </c>
      <c r="BM2368">
        <f>IFERROR(AY2368,"")</f>
        <v/>
      </c>
    </row>
    <row r="2369" ht="14.25" customHeight="1">
      <c r="A2369">
        <f>ALGLIB_SSA_XAUUSD!AA2369</f>
        <v/>
      </c>
      <c r="B2369">
        <f>IF($A2369="","",INDEX(ALGLIB_SSA_XAUUSD!$B$2:$B$2401,MATCH($A2369,ALGLIB_SSA_XAUUSD!$A$2:$A$2401,1)))</f>
        <v/>
      </c>
      <c r="C2369">
        <f>IF($A2369="","",INDEX(ALGLIB_SSA_XAUUSD!$C$2:$C$2401,MATCH($A2369,ALGLIB_SSA_XAUUSD!$A$2:$A$2401,1)))</f>
        <v/>
      </c>
      <c r="D2369" s="14">
        <f>IF($A2369="","",INT((ROW()-2)/12)+1)</f>
        <v/>
      </c>
      <c r="E2369" s="14">
        <f>IF(AND(E2378&lt;&gt;"",D2378=D2366+1),E2366+(E2378-E2366)*3/12,"")</f>
        <v/>
      </c>
      <c r="F2369" s="14">
        <f>IF(AND(F2378&lt;&gt;"",D2378=D2366+1),F2366+(F2378-F2366)*3/12,"")</f>
        <v/>
      </c>
      <c r="G2369" s="14">
        <f>IF(AND(G2378&lt;&gt;"",D2378=D2366+1),G2366+(G2378-G2366)*3/12,"")</f>
        <v/>
      </c>
      <c r="H2369" s="14">
        <f>IF(AND(H2378&lt;&gt;"",D2378=D2366+1),H2366+(H2378-H2366)*3/12,"")</f>
        <v/>
      </c>
      <c r="I2369" s="14">
        <f>IF(AND(L2378&lt;&gt;"",D2378=D2366+1),I2366+(I2378-I2366)*3/12,"")</f>
        <v/>
      </c>
      <c r="J2369">
        <f>_xlfn.XLOOKUP($A2369,ALGLIB_SSA_XAUUSD!$AA$2:$AA$2401,ALGLIB_SSA_XAUUSD!$P$2:$P$2401,"",0)</f>
        <v/>
      </c>
      <c r="K2369">
        <f>_xlfn.XLOOKUP($A2369,ALGLIB_SSA_XAUUSD!$AA$2:$AA$2401,ALGLIB_SSA_XAUUSD!$Q$2:$Q$2401,"",0)</f>
        <v/>
      </c>
      <c r="L2369">
        <f>_xlfn.XLOOKUP($A2369,ALGLIB_SSA_XAUUSD!$AA$2:$AA$2401,ALGLIB_SSA_XAUUSD!$R$2:$R$2401,"",0)</f>
        <v/>
      </c>
      <c r="M2369">
        <f>_xlfn.XLOOKUP($A2369,ALGLIB_SSA_XAUUSD!$AA$2:$AA$2401,ALGLIB_SSA_XAUUSD!$S$2:$S$2401,"",0)</f>
        <v/>
      </c>
      <c r="N2369">
        <f>_xlfn.XLOOKUP($A2369,ALGLIB_SSA_XAUUSD!$AA$2:$AA$2401,ALGLIB_SSA_XAUUSD!$T$2:$T$2401,"",0)</f>
        <v/>
      </c>
      <c r="O2369">
        <f>_xlfn.XLOOKUP($A2369,ALGLIB_SSA_XAUUSD!$AA$2:$AA$2401,ALGLIB_SSA_XAUUSD!$U$2:$U$2401,"",0)</f>
        <v/>
      </c>
      <c r="P2369">
        <f>_xlfn.XLOOKUP($A2369,ALGLIB_SSA_XAUUSD!$AA$2:$AA$2401,ALGLIB_SSA_XAUUSD!$V$2:$V$2401,"",0)</f>
        <v/>
      </c>
      <c r="S2369">
        <f>A2369</f>
        <v/>
      </c>
      <c r="T2369">
        <f>J2369</f>
        <v/>
      </c>
      <c r="U2369">
        <f>K2369</f>
        <v/>
      </c>
      <c r="V2369" s="14">
        <f>IF($A2369="","",MOD(ROW()-2,12)+1)</f>
        <v/>
      </c>
      <c r="W2369">
        <f>L2369</f>
        <v/>
      </c>
      <c r="X2369" s="14">
        <f>IF(F2369="","",F2369)</f>
        <v/>
      </c>
      <c r="Y2369" s="14">
        <f>IF(G2369="","",G2369)</f>
        <v/>
      </c>
      <c r="Z2369">
        <f>M2369</f>
        <v/>
      </c>
      <c r="AA2369">
        <f>N2369</f>
        <v/>
      </c>
      <c r="AB2369" s="14">
        <f>IF(H2369="","",H2369)</f>
        <v/>
      </c>
      <c r="AC2369">
        <f>O2369</f>
        <v/>
      </c>
      <c r="AD2369" s="14">
        <f>IF(I2369="","",I2369)</f>
        <v/>
      </c>
      <c r="AE2369">
        <f>P2369</f>
        <v/>
      </c>
      <c r="AH2369">
        <f>IF(S2369&lt;&gt;"",S2369,AH2368+900)</f>
        <v/>
      </c>
      <c r="AI2369">
        <f>IF(T2369&lt;&gt;"",T2369,AI2368)</f>
        <v/>
      </c>
      <c r="AJ2369">
        <f>IF(U2369&lt;&gt;"",U2369,AJ2368)</f>
        <v/>
      </c>
      <c r="AK2369">
        <f>IF(W2369&lt;&gt;"",W2369,"")</f>
        <v/>
      </c>
      <c r="AL2369" s="14">
        <f>IF(X2369&lt;&gt;"",X2369,"")</f>
        <v/>
      </c>
      <c r="AM2369" s="14">
        <f>IF(Y2369&lt;&gt;"",Y2369,"")</f>
        <v/>
      </c>
      <c r="AN2369" s="14">
        <f>IF(OR(AL2369="",AM2369=""),"",AL2369-AM2369)</f>
        <v/>
      </c>
      <c r="AO2369">
        <f>IF(AN2369="","",IF(AN2369&gt;0,"Bullish","Bearish"))</f>
        <v/>
      </c>
      <c r="AP2369">
        <f>IF(AO2369="",AP2368,AO2369)</f>
        <v/>
      </c>
      <c r="AQ2369" s="14">
        <f>IF(AB2369&lt;&gt;"",AB2369,"")</f>
        <v/>
      </c>
      <c r="AR2369" s="14">
        <f>IF(AD2369&lt;&gt;"",AD2369,"")</f>
        <v/>
      </c>
      <c r="AS2369">
        <f>IF(AS2368+1=13,1,AS2368+1)</f>
        <v/>
      </c>
      <c r="AT2369">
        <f>IFERROR(IF(SLOPE($AQ$2354:$AQ$2365,$AS$2354:$AS$2365)&gt;0,MIN(3,ABS(SLOPE($AQ$2354:$AQ$2365,$AS$2354:$AS$2365))),IF(SLOPE($AQ$2354:$AQ$2365,$AS$2354:$AS$2365)&lt;-0.5,-0.5,0)),0)</f>
        <v/>
      </c>
      <c r="AU2369">
        <f>IFERROR(IF(SLOPE($AR$2354:$AR$2365,$AS$2354:$AS$2365)&lt;0,MAX(-3,-ABS(SLOPE($AR$2354:$AR$2365,$AS$2354:$AS$2365))),IF(SLOPE($AR$2354:$AR$2365,$AS$2354:$AS$2365)&gt;0.5,0.5,0)),0)</f>
        <v/>
      </c>
      <c r="AV2369">
        <f>($AQ$2366+(AT2369*(AS2369-1)))</f>
        <v/>
      </c>
      <c r="AW2369">
        <f>($AR$2366+(AU2369*(AS2369-1)))</f>
        <v/>
      </c>
      <c r="AX2369">
        <f>IF(AT2369&gt;0,AV2369+AT2369,AV2369)</f>
        <v/>
      </c>
      <c r="AY2369">
        <f>IF(AU2369&lt;0,AW2369+AU2369,AW2369)</f>
        <v/>
      </c>
      <c r="BA2369" s="14">
        <f>IFERROR(AX2369-AQ2369,"")</f>
        <v/>
      </c>
      <c r="BB2369" s="14">
        <f>IFERROR(AY2369-AR2369,"")</f>
        <v/>
      </c>
      <c r="BD2369">
        <f>AH2369</f>
        <v/>
      </c>
      <c r="BE2369">
        <f>AI2369</f>
        <v/>
      </c>
      <c r="BF2369">
        <f>AJ2369</f>
        <v/>
      </c>
      <c r="BG2369" s="14">
        <f>L2369</f>
        <v/>
      </c>
      <c r="BH2369" s="14">
        <f>IF(X2369="","",X2369)</f>
        <v/>
      </c>
      <c r="BI2369" s="14">
        <f>IF(Y2369="","",Y2369)</f>
        <v/>
      </c>
      <c r="BJ2369">
        <f>Z2369</f>
        <v/>
      </c>
      <c r="BK2369">
        <f>AA2369</f>
        <v/>
      </c>
      <c r="BL2369">
        <f>IFERROR(AX2369,"")</f>
        <v/>
      </c>
      <c r="BM2369">
        <f>IFERROR(AY2369,"")</f>
        <v/>
      </c>
    </row>
    <row r="2370" ht="14.25" customHeight="1">
      <c r="A2370">
        <f>ALGLIB_SSA_XAUUSD!AA2370</f>
        <v/>
      </c>
      <c r="B2370">
        <f>IF($A2370="","",INDEX(ALGLIB_SSA_XAUUSD!$B$2:$B$2401,MATCH($A2370,ALGLIB_SSA_XAUUSD!$A$2:$A$2401,1)))</f>
        <v/>
      </c>
      <c r="C2370">
        <f>IF($A2370="","",INDEX(ALGLIB_SSA_XAUUSD!$C$2:$C$2401,MATCH($A2370,ALGLIB_SSA_XAUUSD!$A$2:$A$2401,1)))</f>
        <v/>
      </c>
      <c r="D2370" s="14">
        <f>IF($A2370="","",INT((ROW()-2)/12)+1)</f>
        <v/>
      </c>
      <c r="E2370" s="14">
        <f>IF(AND(E2378&lt;&gt;"",D2378=D2366+1),E2366+(E2378-E2366)*4/12,"")</f>
        <v/>
      </c>
      <c r="F2370" s="14">
        <f>IF(AND(F2378&lt;&gt;"",D2378=D2366+1),F2366+(F2378-F2366)*4/12,"")</f>
        <v/>
      </c>
      <c r="G2370" s="14">
        <f>IF(AND(G2378&lt;&gt;"",D2378=D2366+1),G2366+(G2378-G2366)*4/12,"")</f>
        <v/>
      </c>
      <c r="H2370" s="14">
        <f>IF(AND(H2378&lt;&gt;"",D2378=D2366+1),H2366+(H2378-H2366)*4/12,"")</f>
        <v/>
      </c>
      <c r="I2370" s="14">
        <f>IF(AND(L2378&lt;&gt;"",D2378=D2366+1),I2366+(I2378-I2366)*4/12,"")</f>
        <v/>
      </c>
      <c r="J2370">
        <f>_xlfn.XLOOKUP($A2370,ALGLIB_SSA_XAUUSD!$AA$2:$AA$2401,ALGLIB_SSA_XAUUSD!$P$2:$P$2401,"",0)</f>
        <v/>
      </c>
      <c r="K2370">
        <f>_xlfn.XLOOKUP($A2370,ALGLIB_SSA_XAUUSD!$AA$2:$AA$2401,ALGLIB_SSA_XAUUSD!$Q$2:$Q$2401,"",0)</f>
        <v/>
      </c>
      <c r="L2370">
        <f>_xlfn.XLOOKUP($A2370,ALGLIB_SSA_XAUUSD!$AA$2:$AA$2401,ALGLIB_SSA_XAUUSD!$R$2:$R$2401,"",0)</f>
        <v/>
      </c>
      <c r="M2370">
        <f>_xlfn.XLOOKUP($A2370,ALGLIB_SSA_XAUUSD!$AA$2:$AA$2401,ALGLIB_SSA_XAUUSD!$S$2:$S$2401,"",0)</f>
        <v/>
      </c>
      <c r="N2370">
        <f>_xlfn.XLOOKUP($A2370,ALGLIB_SSA_XAUUSD!$AA$2:$AA$2401,ALGLIB_SSA_XAUUSD!$T$2:$T$2401,"",0)</f>
        <v/>
      </c>
      <c r="O2370">
        <f>_xlfn.XLOOKUP($A2370,ALGLIB_SSA_XAUUSD!$AA$2:$AA$2401,ALGLIB_SSA_XAUUSD!$U$2:$U$2401,"",0)</f>
        <v/>
      </c>
      <c r="P2370">
        <f>_xlfn.XLOOKUP($A2370,ALGLIB_SSA_XAUUSD!$AA$2:$AA$2401,ALGLIB_SSA_XAUUSD!$V$2:$V$2401,"",0)</f>
        <v/>
      </c>
      <c r="S2370">
        <f>A2370</f>
        <v/>
      </c>
      <c r="T2370">
        <f>J2370</f>
        <v/>
      </c>
      <c r="U2370">
        <f>K2370</f>
        <v/>
      </c>
      <c r="V2370" s="14">
        <f>IF($A2370="","",MOD(ROW()-2,12)+1)</f>
        <v/>
      </c>
      <c r="W2370">
        <f>L2370</f>
        <v/>
      </c>
      <c r="X2370" s="14">
        <f>IF(F2370="","",F2370)</f>
        <v/>
      </c>
      <c r="Y2370" s="14">
        <f>IF(G2370="","",G2370)</f>
        <v/>
      </c>
      <c r="Z2370">
        <f>M2370</f>
        <v/>
      </c>
      <c r="AA2370">
        <f>N2370</f>
        <v/>
      </c>
      <c r="AB2370" s="14">
        <f>IF(H2370="","",H2370)</f>
        <v/>
      </c>
      <c r="AC2370">
        <f>O2370</f>
        <v/>
      </c>
      <c r="AD2370" s="14">
        <f>IF(I2370="","",I2370)</f>
        <v/>
      </c>
      <c r="AE2370">
        <f>P2370</f>
        <v/>
      </c>
      <c r="AH2370">
        <f>IF(S2370&lt;&gt;"",S2370,AH2369+900)</f>
        <v/>
      </c>
      <c r="AI2370">
        <f>IF(T2370&lt;&gt;"",T2370,AI2369)</f>
        <v/>
      </c>
      <c r="AJ2370">
        <f>IF(U2370&lt;&gt;"",U2370,AJ2369)</f>
        <v/>
      </c>
      <c r="AK2370">
        <f>IF(W2370&lt;&gt;"",W2370,"")</f>
        <v/>
      </c>
      <c r="AL2370" s="14">
        <f>IF(X2370&lt;&gt;"",X2370,"")</f>
        <v/>
      </c>
      <c r="AM2370" s="14">
        <f>IF(Y2370&lt;&gt;"",Y2370,"")</f>
        <v/>
      </c>
      <c r="AN2370" s="14">
        <f>IF(OR(AL2370="",AM2370=""),"",AL2370-AM2370)</f>
        <v/>
      </c>
      <c r="AO2370">
        <f>IF(AN2370="","",IF(AN2370&gt;0,"Bullish","Bearish"))</f>
        <v/>
      </c>
      <c r="AP2370">
        <f>IF(AO2370="",AP2369,AO2370)</f>
        <v/>
      </c>
      <c r="AQ2370" s="14">
        <f>IF(AB2370&lt;&gt;"",AB2370,"")</f>
        <v/>
      </c>
      <c r="AR2370" s="14">
        <f>IF(AD2370&lt;&gt;"",AD2370,"")</f>
        <v/>
      </c>
      <c r="AS2370">
        <f>IF(AS2369+1=13,1,AS2369+1)</f>
        <v/>
      </c>
      <c r="AT2370">
        <f>IFERROR(IF(SLOPE($AQ$2354:$AQ$2365,$AS$2354:$AS$2365)&gt;0,MIN(3,ABS(SLOPE($AQ$2354:$AQ$2365,$AS$2354:$AS$2365))),IF(SLOPE($AQ$2354:$AQ$2365,$AS$2354:$AS$2365)&lt;-0.5,-0.5,0)),0)</f>
        <v/>
      </c>
      <c r="AU2370">
        <f>IFERROR(IF(SLOPE($AR$2354:$AR$2365,$AS$2354:$AS$2365)&lt;0,MAX(-3,-ABS(SLOPE($AR$2354:$AR$2365,$AS$2354:$AS$2365))),IF(SLOPE($AR$2354:$AR$2365,$AS$2354:$AS$2365)&gt;0.5,0.5,0)),0)</f>
        <v/>
      </c>
      <c r="AV2370">
        <f>($AQ$2366+(AT2370*(AS2370-1)))</f>
        <v/>
      </c>
      <c r="AW2370">
        <f>($AR$2366+(AU2370*(AS2370-1)))</f>
        <v/>
      </c>
      <c r="AX2370">
        <f>IF(AT2370&gt;0,AV2370+AT2370,AV2370)</f>
        <v/>
      </c>
      <c r="AY2370">
        <f>IF(AU2370&lt;0,AW2370+AU2370,AW2370)</f>
        <v/>
      </c>
      <c r="BA2370" s="14">
        <f>IFERROR(AX2370-AQ2370,"")</f>
        <v/>
      </c>
      <c r="BB2370" s="14">
        <f>IFERROR(AY2370-AR2370,"")</f>
        <v/>
      </c>
      <c r="BD2370">
        <f>AH2370</f>
        <v/>
      </c>
      <c r="BE2370">
        <f>AI2370</f>
        <v/>
      </c>
      <c r="BF2370">
        <f>AJ2370</f>
        <v/>
      </c>
      <c r="BG2370" s="14">
        <f>L2370</f>
        <v/>
      </c>
      <c r="BH2370" s="14">
        <f>IF(X2370="","",X2370)</f>
        <v/>
      </c>
      <c r="BI2370" s="14">
        <f>IF(Y2370="","",Y2370)</f>
        <v/>
      </c>
      <c r="BJ2370">
        <f>Z2370</f>
        <v/>
      </c>
      <c r="BK2370">
        <f>AA2370</f>
        <v/>
      </c>
      <c r="BL2370">
        <f>IFERROR(AX2370,"")</f>
        <v/>
      </c>
      <c r="BM2370">
        <f>IFERROR(AY2370,"")</f>
        <v/>
      </c>
    </row>
    <row r="2371" ht="14.25" customHeight="1">
      <c r="A2371">
        <f>ALGLIB_SSA_XAUUSD!AA2371</f>
        <v/>
      </c>
      <c r="B2371">
        <f>IF($A2371="","",INDEX(ALGLIB_SSA_XAUUSD!$B$2:$B$2401,MATCH($A2371,ALGLIB_SSA_XAUUSD!$A$2:$A$2401,1)))</f>
        <v/>
      </c>
      <c r="C2371">
        <f>IF($A2371="","",INDEX(ALGLIB_SSA_XAUUSD!$C$2:$C$2401,MATCH($A2371,ALGLIB_SSA_XAUUSD!$A$2:$A$2401,1)))</f>
        <v/>
      </c>
      <c r="D2371" s="14">
        <f>IF($A2371="","",INT((ROW()-2)/12)+1)</f>
        <v/>
      </c>
      <c r="E2371" s="14">
        <f>IF(AND(E2378&lt;&gt;"",D2378=D2366+1),E2366+(E2378-E2366)*5/12,"")</f>
        <v/>
      </c>
      <c r="F2371" s="14">
        <f>IF(AND(F2378&lt;&gt;"",D2378=D2366+1),F2366+(F2378-F2366)*5/12,"")</f>
        <v/>
      </c>
      <c r="G2371" s="14">
        <f>IF(AND(G2378&lt;&gt;"",D2378=D2366+1),G2366+(G2378-G2366)*5/12,"")</f>
        <v/>
      </c>
      <c r="H2371" s="14">
        <f>IF(AND(H2378&lt;&gt;"",D2378=D2366+1),H2366+(H2378-H2366)*5/12,"")</f>
        <v/>
      </c>
      <c r="I2371" s="14">
        <f>IF(AND(L2378&lt;&gt;"",D2378=D2366+1),I2366+(I2378-I2366)*5/12,"")</f>
        <v/>
      </c>
      <c r="J2371">
        <f>_xlfn.XLOOKUP($A2371,ALGLIB_SSA_XAUUSD!$AA$2:$AA$2401,ALGLIB_SSA_XAUUSD!$P$2:$P$2401,"",0)</f>
        <v/>
      </c>
      <c r="K2371">
        <f>_xlfn.XLOOKUP($A2371,ALGLIB_SSA_XAUUSD!$AA$2:$AA$2401,ALGLIB_SSA_XAUUSD!$Q$2:$Q$2401,"",0)</f>
        <v/>
      </c>
      <c r="L2371">
        <f>_xlfn.XLOOKUP($A2371,ALGLIB_SSA_XAUUSD!$AA$2:$AA$2401,ALGLIB_SSA_XAUUSD!$R$2:$R$2401,"",0)</f>
        <v/>
      </c>
      <c r="M2371">
        <f>_xlfn.XLOOKUP($A2371,ALGLIB_SSA_XAUUSD!$AA$2:$AA$2401,ALGLIB_SSA_XAUUSD!$S$2:$S$2401,"",0)</f>
        <v/>
      </c>
      <c r="N2371">
        <f>_xlfn.XLOOKUP($A2371,ALGLIB_SSA_XAUUSD!$AA$2:$AA$2401,ALGLIB_SSA_XAUUSD!$T$2:$T$2401,"",0)</f>
        <v/>
      </c>
      <c r="O2371">
        <f>_xlfn.XLOOKUP($A2371,ALGLIB_SSA_XAUUSD!$AA$2:$AA$2401,ALGLIB_SSA_XAUUSD!$U$2:$U$2401,"",0)</f>
        <v/>
      </c>
      <c r="P2371">
        <f>_xlfn.XLOOKUP($A2371,ALGLIB_SSA_XAUUSD!$AA$2:$AA$2401,ALGLIB_SSA_XAUUSD!$V$2:$V$2401,"",0)</f>
        <v/>
      </c>
      <c r="S2371">
        <f>A2371</f>
        <v/>
      </c>
      <c r="T2371">
        <f>J2371</f>
        <v/>
      </c>
      <c r="U2371">
        <f>K2371</f>
        <v/>
      </c>
      <c r="V2371" s="14">
        <f>IF($A2371="","",MOD(ROW()-2,12)+1)</f>
        <v/>
      </c>
      <c r="W2371">
        <f>L2371</f>
        <v/>
      </c>
      <c r="X2371" s="14">
        <f>IF(F2371="","",F2371)</f>
        <v/>
      </c>
      <c r="Y2371" s="14">
        <f>IF(G2371="","",G2371)</f>
        <v/>
      </c>
      <c r="Z2371">
        <f>M2371</f>
        <v/>
      </c>
      <c r="AA2371">
        <f>N2371</f>
        <v/>
      </c>
      <c r="AB2371" s="14">
        <f>IF(H2371="","",H2371)</f>
        <v/>
      </c>
      <c r="AC2371">
        <f>O2371</f>
        <v/>
      </c>
      <c r="AD2371" s="14">
        <f>IF(I2371="","",I2371)</f>
        <v/>
      </c>
      <c r="AE2371">
        <f>P2371</f>
        <v/>
      </c>
      <c r="AH2371">
        <f>IF(S2371&lt;&gt;"",S2371,AH2370+900)</f>
        <v/>
      </c>
      <c r="AI2371">
        <f>IF(T2371&lt;&gt;"",T2371,AI2370)</f>
        <v/>
      </c>
      <c r="AJ2371">
        <f>IF(U2371&lt;&gt;"",U2371,AJ2370)</f>
        <v/>
      </c>
      <c r="AK2371">
        <f>IF(W2371&lt;&gt;"",W2371,"")</f>
        <v/>
      </c>
      <c r="AL2371" s="14">
        <f>IF(X2371&lt;&gt;"",X2371,"")</f>
        <v/>
      </c>
      <c r="AM2371" s="14">
        <f>IF(Y2371&lt;&gt;"",Y2371,"")</f>
        <v/>
      </c>
      <c r="AN2371" s="14">
        <f>IF(OR(AL2371="",AM2371=""),"",AL2371-AM2371)</f>
        <v/>
      </c>
      <c r="AO2371">
        <f>IF(AN2371="","",IF(AN2371&gt;0,"Bullish","Bearish"))</f>
        <v/>
      </c>
      <c r="AP2371">
        <f>IF(AO2371="",AP2370,AO2371)</f>
        <v/>
      </c>
      <c r="AQ2371" s="14">
        <f>IF(AB2371&lt;&gt;"",AB2371,"")</f>
        <v/>
      </c>
      <c r="AR2371" s="14">
        <f>IF(AD2371&lt;&gt;"",AD2371,"")</f>
        <v/>
      </c>
      <c r="AS2371">
        <f>IF(AS2370+1=13,1,AS2370+1)</f>
        <v/>
      </c>
      <c r="AT2371">
        <f>IFERROR(IF(SLOPE($AQ$2354:$AQ$2365,$AS$2354:$AS$2365)&gt;0,MIN(3,ABS(SLOPE($AQ$2354:$AQ$2365,$AS$2354:$AS$2365))),IF(SLOPE($AQ$2354:$AQ$2365,$AS$2354:$AS$2365)&lt;-0.5,-0.5,0)),0)</f>
        <v/>
      </c>
      <c r="AU2371">
        <f>IFERROR(IF(SLOPE($AR$2354:$AR$2365,$AS$2354:$AS$2365)&lt;0,MAX(-3,-ABS(SLOPE($AR$2354:$AR$2365,$AS$2354:$AS$2365))),IF(SLOPE($AR$2354:$AR$2365,$AS$2354:$AS$2365)&gt;0.5,0.5,0)),0)</f>
        <v/>
      </c>
      <c r="AV2371">
        <f>($AQ$2366+(AT2371*(AS2371-1)))</f>
        <v/>
      </c>
      <c r="AW2371">
        <f>($AR$2366+(AU2371*(AS2371-1)))</f>
        <v/>
      </c>
      <c r="AX2371">
        <f>IF(AT2371&gt;0,AV2371+AT2371,AV2371)</f>
        <v/>
      </c>
      <c r="AY2371">
        <f>IF(AU2371&lt;0,AW2371+AU2371,AW2371)</f>
        <v/>
      </c>
      <c r="BA2371" s="14">
        <f>IFERROR(AX2371-AQ2371,"")</f>
        <v/>
      </c>
      <c r="BB2371" s="14">
        <f>IFERROR(AY2371-AR2371,"")</f>
        <v/>
      </c>
      <c r="BD2371">
        <f>AH2371</f>
        <v/>
      </c>
      <c r="BE2371">
        <f>AI2371</f>
        <v/>
      </c>
      <c r="BF2371">
        <f>AJ2371</f>
        <v/>
      </c>
      <c r="BG2371" s="14">
        <f>L2371</f>
        <v/>
      </c>
      <c r="BH2371" s="14">
        <f>IF(X2371="","",X2371)</f>
        <v/>
      </c>
      <c r="BI2371" s="14">
        <f>IF(Y2371="","",Y2371)</f>
        <v/>
      </c>
      <c r="BJ2371">
        <f>Z2371</f>
        <v/>
      </c>
      <c r="BK2371">
        <f>AA2371</f>
        <v/>
      </c>
      <c r="BL2371">
        <f>IFERROR(AX2371,"")</f>
        <v/>
      </c>
      <c r="BM2371">
        <f>IFERROR(AY2371,"")</f>
        <v/>
      </c>
    </row>
    <row r="2372" ht="14.25" customHeight="1">
      <c r="A2372">
        <f>ALGLIB_SSA_XAUUSD!AA2372</f>
        <v/>
      </c>
      <c r="B2372">
        <f>IF($A2372="","",INDEX(ALGLIB_SSA_XAUUSD!$B$2:$B$2401,MATCH($A2372,ALGLIB_SSA_XAUUSD!$A$2:$A$2401,1)))</f>
        <v/>
      </c>
      <c r="C2372">
        <f>IF($A2372="","",INDEX(ALGLIB_SSA_XAUUSD!$C$2:$C$2401,MATCH($A2372,ALGLIB_SSA_XAUUSD!$A$2:$A$2401,1)))</f>
        <v/>
      </c>
      <c r="D2372" s="14">
        <f>IF($A2372="","",INT((ROW()-2)/12)+1)</f>
        <v/>
      </c>
      <c r="E2372" s="14">
        <f>IF(AND(E2378&lt;&gt;"",D2378=D2366+1),E2366+(E2378-E2366)*6/12,"")</f>
        <v/>
      </c>
      <c r="F2372" s="14">
        <f>IF(AND(F2378&lt;&gt;"",D2378=D2366+1),F2366+(F2378-F2366)*6/12,"")</f>
        <v/>
      </c>
      <c r="G2372" s="14">
        <f>IF(AND(G2378&lt;&gt;"",D2378=D2366+1),G2366+(G2378-G2366)*6/12,"")</f>
        <v/>
      </c>
      <c r="H2372" s="14">
        <f>IF(AND(H2378&lt;&gt;"",D2378=D2366+1),H2366+(H2378-H2366)*6/12,"")</f>
        <v/>
      </c>
      <c r="I2372" s="14">
        <f>IF(AND(L2378&lt;&gt;"",D2378=D2366+1),I2366+(I2378-I2366)*6/12,"")</f>
        <v/>
      </c>
      <c r="J2372">
        <f>_xlfn.XLOOKUP($A2372,ALGLIB_SSA_XAUUSD!$AA$2:$AA$2401,ALGLIB_SSA_XAUUSD!$P$2:$P$2401,"",0)</f>
        <v/>
      </c>
      <c r="K2372">
        <f>_xlfn.XLOOKUP($A2372,ALGLIB_SSA_XAUUSD!$AA$2:$AA$2401,ALGLIB_SSA_XAUUSD!$Q$2:$Q$2401,"",0)</f>
        <v/>
      </c>
      <c r="L2372">
        <f>_xlfn.XLOOKUP($A2372,ALGLIB_SSA_XAUUSD!$AA$2:$AA$2401,ALGLIB_SSA_XAUUSD!$R$2:$R$2401,"",0)</f>
        <v/>
      </c>
      <c r="M2372">
        <f>_xlfn.XLOOKUP($A2372,ALGLIB_SSA_XAUUSD!$AA$2:$AA$2401,ALGLIB_SSA_XAUUSD!$S$2:$S$2401,"",0)</f>
        <v/>
      </c>
      <c r="N2372">
        <f>_xlfn.XLOOKUP($A2372,ALGLIB_SSA_XAUUSD!$AA$2:$AA$2401,ALGLIB_SSA_XAUUSD!$T$2:$T$2401,"",0)</f>
        <v/>
      </c>
      <c r="O2372">
        <f>_xlfn.XLOOKUP($A2372,ALGLIB_SSA_XAUUSD!$AA$2:$AA$2401,ALGLIB_SSA_XAUUSD!$U$2:$U$2401,"",0)</f>
        <v/>
      </c>
      <c r="P2372">
        <f>_xlfn.XLOOKUP($A2372,ALGLIB_SSA_XAUUSD!$AA$2:$AA$2401,ALGLIB_SSA_XAUUSD!$V$2:$V$2401,"",0)</f>
        <v/>
      </c>
      <c r="S2372">
        <f>A2372</f>
        <v/>
      </c>
      <c r="T2372">
        <f>J2372</f>
        <v/>
      </c>
      <c r="U2372">
        <f>K2372</f>
        <v/>
      </c>
      <c r="V2372" s="14">
        <f>IF($A2372="","",MOD(ROW()-2,12)+1)</f>
        <v/>
      </c>
      <c r="W2372">
        <f>L2372</f>
        <v/>
      </c>
      <c r="X2372" s="14">
        <f>IF(F2372="","",F2372)</f>
        <v/>
      </c>
      <c r="Y2372" s="14">
        <f>IF(G2372="","",G2372)</f>
        <v/>
      </c>
      <c r="Z2372">
        <f>M2372</f>
        <v/>
      </c>
      <c r="AA2372">
        <f>N2372</f>
        <v/>
      </c>
      <c r="AB2372" s="14">
        <f>IF(H2372="","",H2372)</f>
        <v/>
      </c>
      <c r="AC2372">
        <f>O2372</f>
        <v/>
      </c>
      <c r="AD2372" s="14">
        <f>IF(I2372="","",I2372)</f>
        <v/>
      </c>
      <c r="AE2372">
        <f>P2372</f>
        <v/>
      </c>
      <c r="AH2372">
        <f>IF(S2372&lt;&gt;"",S2372,AH2371+900)</f>
        <v/>
      </c>
      <c r="AI2372">
        <f>IF(T2372&lt;&gt;"",T2372,AI2371)</f>
        <v/>
      </c>
      <c r="AJ2372">
        <f>IF(U2372&lt;&gt;"",U2372,AJ2371)</f>
        <v/>
      </c>
      <c r="AK2372">
        <f>IF(W2372&lt;&gt;"",W2372,"")</f>
        <v/>
      </c>
      <c r="AL2372" s="14">
        <f>IF(X2372&lt;&gt;"",X2372,"")</f>
        <v/>
      </c>
      <c r="AM2372" s="14">
        <f>IF(Y2372&lt;&gt;"",Y2372,"")</f>
        <v/>
      </c>
      <c r="AN2372" s="14">
        <f>IF(OR(AL2372="",AM2372=""),"",AL2372-AM2372)</f>
        <v/>
      </c>
      <c r="AO2372">
        <f>IF(AN2372="","",IF(AN2372&gt;0,"Bullish","Bearish"))</f>
        <v/>
      </c>
      <c r="AP2372">
        <f>IF(AO2372="",AP2371,AO2372)</f>
        <v/>
      </c>
      <c r="AQ2372" s="14">
        <f>IF(AB2372&lt;&gt;"",AB2372,"")</f>
        <v/>
      </c>
      <c r="AR2372" s="14">
        <f>IF(AD2372&lt;&gt;"",AD2372,"")</f>
        <v/>
      </c>
      <c r="AS2372">
        <f>IF(AS2371+1=13,1,AS2371+1)</f>
        <v/>
      </c>
      <c r="AT2372">
        <f>IFERROR(IF(SLOPE($AQ$2354:$AQ$2365,$AS$2354:$AS$2365)&gt;0,MIN(3,ABS(SLOPE($AQ$2354:$AQ$2365,$AS$2354:$AS$2365))),IF(SLOPE($AQ$2354:$AQ$2365,$AS$2354:$AS$2365)&lt;-0.5,-0.5,0)),0)</f>
        <v/>
      </c>
      <c r="AU2372">
        <f>IFERROR(IF(SLOPE($AR$2354:$AR$2365,$AS$2354:$AS$2365)&lt;0,MAX(-3,-ABS(SLOPE($AR$2354:$AR$2365,$AS$2354:$AS$2365))),IF(SLOPE($AR$2354:$AR$2365,$AS$2354:$AS$2365)&gt;0.5,0.5,0)),0)</f>
        <v/>
      </c>
      <c r="AV2372">
        <f>($AQ$2366+(AT2372*(AS2372-1)))</f>
        <v/>
      </c>
      <c r="AW2372">
        <f>($AR$2366+(AU2372*(AS2372-1)))</f>
        <v/>
      </c>
      <c r="AX2372">
        <f>IF(AT2372&gt;0,AV2372+AT2372,AV2372)</f>
        <v/>
      </c>
      <c r="AY2372">
        <f>IF(AU2372&lt;0,AW2372+AU2372,AW2372)</f>
        <v/>
      </c>
      <c r="BA2372" s="14">
        <f>IFERROR(AX2372-AQ2372,"")</f>
        <v/>
      </c>
      <c r="BB2372" s="14">
        <f>IFERROR(AY2372-AR2372,"")</f>
        <v/>
      </c>
      <c r="BD2372">
        <f>AH2372</f>
        <v/>
      </c>
      <c r="BE2372">
        <f>AI2372</f>
        <v/>
      </c>
      <c r="BF2372">
        <f>AJ2372</f>
        <v/>
      </c>
      <c r="BG2372" s="14">
        <f>L2372</f>
        <v/>
      </c>
      <c r="BH2372" s="14">
        <f>IF(X2372="","",X2372)</f>
        <v/>
      </c>
      <c r="BI2372" s="14">
        <f>IF(Y2372="","",Y2372)</f>
        <v/>
      </c>
      <c r="BJ2372">
        <f>Z2372</f>
        <v/>
      </c>
      <c r="BK2372">
        <f>AA2372</f>
        <v/>
      </c>
      <c r="BL2372">
        <f>IFERROR(AX2372,"")</f>
        <v/>
      </c>
      <c r="BM2372">
        <f>IFERROR(AY2372,"")</f>
        <v/>
      </c>
    </row>
    <row r="2373" ht="14.25" customHeight="1">
      <c r="A2373">
        <f>ALGLIB_SSA_XAUUSD!AA2373</f>
        <v/>
      </c>
      <c r="B2373">
        <f>IF($A2373="","",INDEX(ALGLIB_SSA_XAUUSD!$B$2:$B$2401,MATCH($A2373,ALGLIB_SSA_XAUUSD!$A$2:$A$2401,1)))</f>
        <v/>
      </c>
      <c r="C2373">
        <f>IF($A2373="","",INDEX(ALGLIB_SSA_XAUUSD!$C$2:$C$2401,MATCH($A2373,ALGLIB_SSA_XAUUSD!$A$2:$A$2401,1)))</f>
        <v/>
      </c>
      <c r="D2373" s="14">
        <f>IF($A2373="","",INT((ROW()-2)/12)+1)</f>
        <v/>
      </c>
      <c r="E2373" s="14">
        <f>IF(AND(E2378&lt;&gt;"",D2378=D2366+1),E2366+(E2378-E2366)*7/12,"")</f>
        <v/>
      </c>
      <c r="F2373" s="14">
        <f>IF(AND(F2378&lt;&gt;"",D2378=D2366+1),F2366+(F2378-F2366)*7/12,"")</f>
        <v/>
      </c>
      <c r="G2373" s="14">
        <f>IF(AND(G2378&lt;&gt;"",D2378=D2366+1),G2366+(G2378-G2366)*7/12,"")</f>
        <v/>
      </c>
      <c r="H2373" s="14">
        <f>IF(AND(H2378&lt;&gt;"",D2378=D2366+1),H2366+(H2378-H2366)*7/12,"")</f>
        <v/>
      </c>
      <c r="I2373" s="14">
        <f>IF(AND(L2378&lt;&gt;"",D2378=D2366+1),I2366+(I2378-I2366)*7/12,"")</f>
        <v/>
      </c>
      <c r="J2373">
        <f>_xlfn.XLOOKUP($A2373,ALGLIB_SSA_XAUUSD!$AA$2:$AA$2401,ALGLIB_SSA_XAUUSD!$P$2:$P$2401,"",0)</f>
        <v/>
      </c>
      <c r="K2373">
        <f>_xlfn.XLOOKUP($A2373,ALGLIB_SSA_XAUUSD!$AA$2:$AA$2401,ALGLIB_SSA_XAUUSD!$Q$2:$Q$2401,"",0)</f>
        <v/>
      </c>
      <c r="L2373">
        <f>_xlfn.XLOOKUP($A2373,ALGLIB_SSA_XAUUSD!$AA$2:$AA$2401,ALGLIB_SSA_XAUUSD!$R$2:$R$2401,"",0)</f>
        <v/>
      </c>
      <c r="M2373">
        <f>_xlfn.XLOOKUP($A2373,ALGLIB_SSA_XAUUSD!$AA$2:$AA$2401,ALGLIB_SSA_XAUUSD!$S$2:$S$2401,"",0)</f>
        <v/>
      </c>
      <c r="N2373">
        <f>_xlfn.XLOOKUP($A2373,ALGLIB_SSA_XAUUSD!$AA$2:$AA$2401,ALGLIB_SSA_XAUUSD!$T$2:$T$2401,"",0)</f>
        <v/>
      </c>
      <c r="O2373">
        <f>_xlfn.XLOOKUP($A2373,ALGLIB_SSA_XAUUSD!$AA$2:$AA$2401,ALGLIB_SSA_XAUUSD!$U$2:$U$2401,"",0)</f>
        <v/>
      </c>
      <c r="P2373">
        <f>_xlfn.XLOOKUP($A2373,ALGLIB_SSA_XAUUSD!$AA$2:$AA$2401,ALGLIB_SSA_XAUUSD!$V$2:$V$2401,"",0)</f>
        <v/>
      </c>
      <c r="S2373">
        <f>A2373</f>
        <v/>
      </c>
      <c r="T2373">
        <f>J2373</f>
        <v/>
      </c>
      <c r="U2373">
        <f>K2373</f>
        <v/>
      </c>
      <c r="V2373" s="14">
        <f>IF($A2373="","",MOD(ROW()-2,12)+1)</f>
        <v/>
      </c>
      <c r="W2373">
        <f>L2373</f>
        <v/>
      </c>
      <c r="X2373" s="14">
        <f>IF(F2373="","",F2373)</f>
        <v/>
      </c>
      <c r="Y2373" s="14">
        <f>IF(G2373="","",G2373)</f>
        <v/>
      </c>
      <c r="Z2373">
        <f>M2373</f>
        <v/>
      </c>
      <c r="AA2373">
        <f>N2373</f>
        <v/>
      </c>
      <c r="AB2373" s="14">
        <f>IF(H2373="","",H2373)</f>
        <v/>
      </c>
      <c r="AC2373">
        <f>O2373</f>
        <v/>
      </c>
      <c r="AD2373" s="14">
        <f>IF(I2373="","",I2373)</f>
        <v/>
      </c>
      <c r="AE2373">
        <f>P2373</f>
        <v/>
      </c>
      <c r="AH2373">
        <f>IF(S2373&lt;&gt;"",S2373,AH2372+900)</f>
        <v/>
      </c>
      <c r="AI2373">
        <f>IF(T2373&lt;&gt;"",T2373,AI2372)</f>
        <v/>
      </c>
      <c r="AJ2373">
        <f>IF(U2373&lt;&gt;"",U2373,AJ2372)</f>
        <v/>
      </c>
      <c r="AK2373">
        <f>IF(W2373&lt;&gt;"",W2373,"")</f>
        <v/>
      </c>
      <c r="AL2373" s="14">
        <f>IF(X2373&lt;&gt;"",X2373,"")</f>
        <v/>
      </c>
      <c r="AM2373" s="14">
        <f>IF(Y2373&lt;&gt;"",Y2373,"")</f>
        <v/>
      </c>
      <c r="AN2373" s="14">
        <f>IF(OR(AL2373="",AM2373=""),"",AL2373-AM2373)</f>
        <v/>
      </c>
      <c r="AO2373">
        <f>IF(AN2373="","",IF(AN2373&gt;0,"Bullish","Bearish"))</f>
        <v/>
      </c>
      <c r="AP2373">
        <f>IF(AO2373="",AP2372,AO2373)</f>
        <v/>
      </c>
      <c r="AQ2373" s="14">
        <f>IF(AB2373&lt;&gt;"",AB2373,"")</f>
        <v/>
      </c>
      <c r="AR2373" s="14">
        <f>IF(AD2373&lt;&gt;"",AD2373,"")</f>
        <v/>
      </c>
      <c r="AS2373">
        <f>IF(AS2372+1=13,1,AS2372+1)</f>
        <v/>
      </c>
      <c r="AT2373">
        <f>IFERROR(IF(SLOPE($AQ$2354:$AQ$2365,$AS$2354:$AS$2365)&gt;0,MIN(3,ABS(SLOPE($AQ$2354:$AQ$2365,$AS$2354:$AS$2365))),IF(SLOPE($AQ$2354:$AQ$2365,$AS$2354:$AS$2365)&lt;-0.5,-0.5,0)),0)</f>
        <v/>
      </c>
      <c r="AU2373">
        <f>IFERROR(IF(SLOPE($AR$2354:$AR$2365,$AS$2354:$AS$2365)&lt;0,MAX(-3,-ABS(SLOPE($AR$2354:$AR$2365,$AS$2354:$AS$2365))),IF(SLOPE($AR$2354:$AR$2365,$AS$2354:$AS$2365)&gt;0.5,0.5,0)),0)</f>
        <v/>
      </c>
      <c r="AV2373">
        <f>($AQ$2366+(AT2373*(AS2373-1)))</f>
        <v/>
      </c>
      <c r="AW2373">
        <f>($AR$2366+(AU2373*(AS2373-1)))</f>
        <v/>
      </c>
      <c r="AX2373">
        <f>IF(AT2373&gt;0,AV2373+AT2373,AV2373)</f>
        <v/>
      </c>
      <c r="AY2373">
        <f>IF(AU2373&lt;0,AW2373+AU2373,AW2373)</f>
        <v/>
      </c>
      <c r="BA2373" s="14">
        <f>IFERROR(AX2373-AQ2373,"")</f>
        <v/>
      </c>
      <c r="BB2373" s="14">
        <f>IFERROR(AY2373-AR2373,"")</f>
        <v/>
      </c>
      <c r="BD2373">
        <f>AH2373</f>
        <v/>
      </c>
      <c r="BE2373">
        <f>AI2373</f>
        <v/>
      </c>
      <c r="BF2373">
        <f>AJ2373</f>
        <v/>
      </c>
      <c r="BG2373" s="14">
        <f>L2373</f>
        <v/>
      </c>
      <c r="BH2373" s="14">
        <f>IF(X2373="","",X2373)</f>
        <v/>
      </c>
      <c r="BI2373" s="14">
        <f>IF(Y2373="","",Y2373)</f>
        <v/>
      </c>
      <c r="BJ2373">
        <f>Z2373</f>
        <v/>
      </c>
      <c r="BK2373">
        <f>AA2373</f>
        <v/>
      </c>
      <c r="BL2373">
        <f>IFERROR(AX2373,"")</f>
        <v/>
      </c>
      <c r="BM2373">
        <f>IFERROR(AY2373,"")</f>
        <v/>
      </c>
    </row>
    <row r="2374" ht="14.25" customHeight="1">
      <c r="A2374">
        <f>ALGLIB_SSA_XAUUSD!AA2374</f>
        <v/>
      </c>
      <c r="B2374">
        <f>IF($A2374="","",INDEX(ALGLIB_SSA_XAUUSD!$B$2:$B$2401,MATCH($A2374,ALGLIB_SSA_XAUUSD!$A$2:$A$2401,1)))</f>
        <v/>
      </c>
      <c r="C2374">
        <f>IF($A2374="","",INDEX(ALGLIB_SSA_XAUUSD!$C$2:$C$2401,MATCH($A2374,ALGLIB_SSA_XAUUSD!$A$2:$A$2401,1)))</f>
        <v/>
      </c>
      <c r="D2374" s="14">
        <f>IF($A2374="","",INT((ROW()-2)/12)+1)</f>
        <v/>
      </c>
      <c r="E2374" s="14">
        <f>IF(AND(E2378&lt;&gt;"",D2378=D2366+1),E2366+(E2378-E2366)*8/12,"")</f>
        <v/>
      </c>
      <c r="F2374" s="14">
        <f>IF(AND(F2378&lt;&gt;"",D2378=D2366+1),F2366+(F2378-F2366)*8/12,"")</f>
        <v/>
      </c>
      <c r="G2374" s="14">
        <f>IF(AND(G2378&lt;&gt;"",D2378=D2366+1),G2366+(G2378-G2366)*8/12,"")</f>
        <v/>
      </c>
      <c r="H2374" s="14">
        <f>IF(AND(H2378&lt;&gt;"",D2378=D2366+1),H2366+(H2378-H2366)*8/12,"")</f>
        <v/>
      </c>
      <c r="I2374" s="14">
        <f>IF(AND(L2378&lt;&gt;"",D2378=D2366+1),I2366+(I2378-I2366)*8/12,"")</f>
        <v/>
      </c>
      <c r="J2374">
        <f>_xlfn.XLOOKUP($A2374,ALGLIB_SSA_XAUUSD!$AA$2:$AA$2401,ALGLIB_SSA_XAUUSD!$P$2:$P$2401,"",0)</f>
        <v/>
      </c>
      <c r="K2374">
        <f>_xlfn.XLOOKUP($A2374,ALGLIB_SSA_XAUUSD!$AA$2:$AA$2401,ALGLIB_SSA_XAUUSD!$Q$2:$Q$2401,"",0)</f>
        <v/>
      </c>
      <c r="L2374">
        <f>_xlfn.XLOOKUP($A2374,ALGLIB_SSA_XAUUSD!$AA$2:$AA$2401,ALGLIB_SSA_XAUUSD!$R$2:$R$2401,"",0)</f>
        <v/>
      </c>
      <c r="M2374">
        <f>_xlfn.XLOOKUP($A2374,ALGLIB_SSA_XAUUSD!$AA$2:$AA$2401,ALGLIB_SSA_XAUUSD!$S$2:$S$2401,"",0)</f>
        <v/>
      </c>
      <c r="N2374">
        <f>_xlfn.XLOOKUP($A2374,ALGLIB_SSA_XAUUSD!$AA$2:$AA$2401,ALGLIB_SSA_XAUUSD!$T$2:$T$2401,"",0)</f>
        <v/>
      </c>
      <c r="O2374">
        <f>_xlfn.XLOOKUP($A2374,ALGLIB_SSA_XAUUSD!$AA$2:$AA$2401,ALGLIB_SSA_XAUUSD!$U$2:$U$2401,"",0)</f>
        <v/>
      </c>
      <c r="P2374">
        <f>_xlfn.XLOOKUP($A2374,ALGLIB_SSA_XAUUSD!$AA$2:$AA$2401,ALGLIB_SSA_XAUUSD!$V$2:$V$2401,"",0)</f>
        <v/>
      </c>
      <c r="S2374">
        <f>A2374</f>
        <v/>
      </c>
      <c r="T2374">
        <f>J2374</f>
        <v/>
      </c>
      <c r="U2374">
        <f>K2374</f>
        <v/>
      </c>
      <c r="V2374" s="14">
        <f>IF($A2374="","",MOD(ROW()-2,12)+1)</f>
        <v/>
      </c>
      <c r="W2374">
        <f>L2374</f>
        <v/>
      </c>
      <c r="X2374" s="14">
        <f>IF(F2374="","",F2374)</f>
        <v/>
      </c>
      <c r="Y2374" s="14">
        <f>IF(G2374="","",G2374)</f>
        <v/>
      </c>
      <c r="Z2374">
        <f>M2374</f>
        <v/>
      </c>
      <c r="AA2374">
        <f>N2374</f>
        <v/>
      </c>
      <c r="AB2374" s="14">
        <f>IF(H2374="","",H2374)</f>
        <v/>
      </c>
      <c r="AC2374">
        <f>O2374</f>
        <v/>
      </c>
      <c r="AD2374" s="14">
        <f>IF(I2374="","",I2374)</f>
        <v/>
      </c>
      <c r="AE2374">
        <f>P2374</f>
        <v/>
      </c>
      <c r="AH2374">
        <f>IF(S2374&lt;&gt;"",S2374,AH2373+900)</f>
        <v/>
      </c>
      <c r="AI2374">
        <f>IF(T2374&lt;&gt;"",T2374,AI2373)</f>
        <v/>
      </c>
      <c r="AJ2374">
        <f>IF(U2374&lt;&gt;"",U2374,AJ2373)</f>
        <v/>
      </c>
      <c r="AK2374">
        <f>IF(W2374&lt;&gt;"",W2374,"")</f>
        <v/>
      </c>
      <c r="AL2374" s="14">
        <f>IF(X2374&lt;&gt;"",X2374,"")</f>
        <v/>
      </c>
      <c r="AM2374" s="14">
        <f>IF(Y2374&lt;&gt;"",Y2374,"")</f>
        <v/>
      </c>
      <c r="AN2374" s="14">
        <f>IF(OR(AL2374="",AM2374=""),"",AL2374-AM2374)</f>
        <v/>
      </c>
      <c r="AO2374">
        <f>IF(AN2374="","",IF(AN2374&gt;0,"Bullish","Bearish"))</f>
        <v/>
      </c>
      <c r="AP2374">
        <f>IF(AO2374="",AP2373,AO2374)</f>
        <v/>
      </c>
      <c r="AQ2374" s="14">
        <f>IF(AB2374&lt;&gt;"",AB2374,"")</f>
        <v/>
      </c>
      <c r="AR2374" s="14">
        <f>IF(AD2374&lt;&gt;"",AD2374,"")</f>
        <v/>
      </c>
      <c r="AS2374">
        <f>IF(AS2373+1=13,1,AS2373+1)</f>
        <v/>
      </c>
      <c r="AT2374">
        <f>IFERROR(IF(SLOPE($AQ$2354:$AQ$2365,$AS$2354:$AS$2365)&gt;0,MIN(3,ABS(SLOPE($AQ$2354:$AQ$2365,$AS$2354:$AS$2365))),IF(SLOPE($AQ$2354:$AQ$2365,$AS$2354:$AS$2365)&lt;-0.5,-0.5,0)),0)</f>
        <v/>
      </c>
      <c r="AU2374">
        <f>IFERROR(IF(SLOPE($AR$2354:$AR$2365,$AS$2354:$AS$2365)&lt;0,MAX(-3,-ABS(SLOPE($AR$2354:$AR$2365,$AS$2354:$AS$2365))),IF(SLOPE($AR$2354:$AR$2365,$AS$2354:$AS$2365)&gt;0.5,0.5,0)),0)</f>
        <v/>
      </c>
      <c r="AV2374">
        <f>($AQ$2366+(AT2374*(AS2374-1)))</f>
        <v/>
      </c>
      <c r="AW2374">
        <f>($AR$2366+(AU2374*(AS2374-1)))</f>
        <v/>
      </c>
      <c r="AX2374">
        <f>IF(AT2374&gt;0,AV2374+AT2374,AV2374)</f>
        <v/>
      </c>
      <c r="AY2374">
        <f>IF(AU2374&lt;0,AW2374+AU2374,AW2374)</f>
        <v/>
      </c>
      <c r="BA2374" s="14">
        <f>IFERROR(AX2374-AQ2374,"")</f>
        <v/>
      </c>
      <c r="BB2374" s="14">
        <f>IFERROR(AY2374-AR2374,"")</f>
        <v/>
      </c>
      <c r="BD2374">
        <f>AH2374</f>
        <v/>
      </c>
      <c r="BE2374">
        <f>AI2374</f>
        <v/>
      </c>
      <c r="BF2374">
        <f>AJ2374</f>
        <v/>
      </c>
      <c r="BG2374" s="14">
        <f>L2374</f>
        <v/>
      </c>
      <c r="BH2374" s="14">
        <f>IF(X2374="","",X2374)</f>
        <v/>
      </c>
      <c r="BI2374" s="14">
        <f>IF(Y2374="","",Y2374)</f>
        <v/>
      </c>
      <c r="BJ2374">
        <f>Z2374</f>
        <v/>
      </c>
      <c r="BK2374">
        <f>AA2374</f>
        <v/>
      </c>
      <c r="BL2374">
        <f>IFERROR(AX2374,"")</f>
        <v/>
      </c>
      <c r="BM2374">
        <f>IFERROR(AY2374,"")</f>
        <v/>
      </c>
    </row>
    <row r="2375" ht="14.25" customHeight="1">
      <c r="A2375">
        <f>ALGLIB_SSA_XAUUSD!AA2375</f>
        <v/>
      </c>
      <c r="B2375">
        <f>IF($A2375="","",INDEX(ALGLIB_SSA_XAUUSD!$B$2:$B$2401,MATCH($A2375,ALGLIB_SSA_XAUUSD!$A$2:$A$2401,1)))</f>
        <v/>
      </c>
      <c r="C2375">
        <f>IF($A2375="","",INDEX(ALGLIB_SSA_XAUUSD!$C$2:$C$2401,MATCH($A2375,ALGLIB_SSA_XAUUSD!$A$2:$A$2401,1)))</f>
        <v/>
      </c>
      <c r="D2375" s="14">
        <f>IF($A2375="","",INT((ROW()-2)/12)+1)</f>
        <v/>
      </c>
      <c r="E2375" s="14">
        <f>IF(AND(E2378&lt;&gt;"",D2378=D2366+1),E2366+(E2378-E2366)*9/12,"")</f>
        <v/>
      </c>
      <c r="F2375" s="14">
        <f>IF(AND(F2378&lt;&gt;"",D2378=D2366+1),F2366+(F2378-F2366)*9/12,"")</f>
        <v/>
      </c>
      <c r="G2375" s="14">
        <f>IF(AND(G2378&lt;&gt;"",D2378=D2366+1),G2366+(G2378-G2366)*9/12,"")</f>
        <v/>
      </c>
      <c r="H2375" s="14">
        <f>IF(AND(H2378&lt;&gt;"",D2378=D2366+1),H2366+(H2378-H2366)*9/12,"")</f>
        <v/>
      </c>
      <c r="I2375" s="14">
        <f>IF(AND(L2378&lt;&gt;"",D2378=D2366+1),I2366+(I2378-I2366)*9/12,"")</f>
        <v/>
      </c>
      <c r="J2375">
        <f>_xlfn.XLOOKUP($A2375,ALGLIB_SSA_XAUUSD!$AA$2:$AA$2401,ALGLIB_SSA_XAUUSD!$P$2:$P$2401,"",0)</f>
        <v/>
      </c>
      <c r="K2375">
        <f>_xlfn.XLOOKUP($A2375,ALGLIB_SSA_XAUUSD!$AA$2:$AA$2401,ALGLIB_SSA_XAUUSD!$Q$2:$Q$2401,"",0)</f>
        <v/>
      </c>
      <c r="L2375">
        <f>_xlfn.XLOOKUP($A2375,ALGLIB_SSA_XAUUSD!$AA$2:$AA$2401,ALGLIB_SSA_XAUUSD!$R$2:$R$2401,"",0)</f>
        <v/>
      </c>
      <c r="M2375">
        <f>_xlfn.XLOOKUP($A2375,ALGLIB_SSA_XAUUSD!$AA$2:$AA$2401,ALGLIB_SSA_XAUUSD!$S$2:$S$2401,"",0)</f>
        <v/>
      </c>
      <c r="N2375">
        <f>_xlfn.XLOOKUP($A2375,ALGLIB_SSA_XAUUSD!$AA$2:$AA$2401,ALGLIB_SSA_XAUUSD!$T$2:$T$2401,"",0)</f>
        <v/>
      </c>
      <c r="O2375">
        <f>_xlfn.XLOOKUP($A2375,ALGLIB_SSA_XAUUSD!$AA$2:$AA$2401,ALGLIB_SSA_XAUUSD!$U$2:$U$2401,"",0)</f>
        <v/>
      </c>
      <c r="P2375">
        <f>_xlfn.XLOOKUP($A2375,ALGLIB_SSA_XAUUSD!$AA$2:$AA$2401,ALGLIB_SSA_XAUUSD!$V$2:$V$2401,"",0)</f>
        <v/>
      </c>
      <c r="S2375">
        <f>A2375</f>
        <v/>
      </c>
      <c r="T2375">
        <f>J2375</f>
        <v/>
      </c>
      <c r="U2375">
        <f>K2375</f>
        <v/>
      </c>
      <c r="V2375" s="14">
        <f>IF($A2375="","",MOD(ROW()-2,12)+1)</f>
        <v/>
      </c>
      <c r="W2375">
        <f>L2375</f>
        <v/>
      </c>
      <c r="X2375" s="14">
        <f>IF(F2375="","",F2375)</f>
        <v/>
      </c>
      <c r="Y2375" s="14">
        <f>IF(G2375="","",G2375)</f>
        <v/>
      </c>
      <c r="Z2375">
        <f>M2375</f>
        <v/>
      </c>
      <c r="AA2375">
        <f>N2375</f>
        <v/>
      </c>
      <c r="AB2375" s="14">
        <f>IF(H2375="","",H2375)</f>
        <v/>
      </c>
      <c r="AC2375">
        <f>O2375</f>
        <v/>
      </c>
      <c r="AD2375" s="14">
        <f>IF(I2375="","",I2375)</f>
        <v/>
      </c>
      <c r="AE2375">
        <f>P2375</f>
        <v/>
      </c>
      <c r="AH2375">
        <f>IF(S2375&lt;&gt;"",S2375,AH2374+900)</f>
        <v/>
      </c>
      <c r="AI2375">
        <f>IF(T2375&lt;&gt;"",T2375,AI2374)</f>
        <v/>
      </c>
      <c r="AJ2375">
        <f>IF(U2375&lt;&gt;"",U2375,AJ2374)</f>
        <v/>
      </c>
      <c r="AK2375">
        <f>IF(W2375&lt;&gt;"",W2375,"")</f>
        <v/>
      </c>
      <c r="AL2375" s="14">
        <f>IF(X2375&lt;&gt;"",X2375,"")</f>
        <v/>
      </c>
      <c r="AM2375" s="14">
        <f>IF(Y2375&lt;&gt;"",Y2375,"")</f>
        <v/>
      </c>
      <c r="AN2375" s="14">
        <f>IF(OR(AL2375="",AM2375=""),"",AL2375-AM2375)</f>
        <v/>
      </c>
      <c r="AO2375">
        <f>IF(AN2375="","",IF(AN2375&gt;0,"Bullish","Bearish"))</f>
        <v/>
      </c>
      <c r="AP2375">
        <f>IF(AO2375="",AP2374,AO2375)</f>
        <v/>
      </c>
      <c r="AQ2375" s="14">
        <f>IF(AB2375&lt;&gt;"",AB2375,"")</f>
        <v/>
      </c>
      <c r="AR2375" s="14">
        <f>IF(AD2375&lt;&gt;"",AD2375,"")</f>
        <v/>
      </c>
      <c r="AS2375">
        <f>IF(AS2374+1=13,1,AS2374+1)</f>
        <v/>
      </c>
      <c r="AT2375">
        <f>IFERROR(IF(SLOPE($AQ$2354:$AQ$2365,$AS$2354:$AS$2365)&gt;0,MIN(3,ABS(SLOPE($AQ$2354:$AQ$2365,$AS$2354:$AS$2365))),IF(SLOPE($AQ$2354:$AQ$2365,$AS$2354:$AS$2365)&lt;-0.5,-0.5,0)),0)</f>
        <v/>
      </c>
      <c r="AU2375">
        <f>IFERROR(IF(SLOPE($AR$2354:$AR$2365,$AS$2354:$AS$2365)&lt;0,MAX(-3,-ABS(SLOPE($AR$2354:$AR$2365,$AS$2354:$AS$2365))),IF(SLOPE($AR$2354:$AR$2365,$AS$2354:$AS$2365)&gt;0.5,0.5,0)),0)</f>
        <v/>
      </c>
      <c r="AV2375">
        <f>($AQ$2366+(AT2375*(AS2375-1)))</f>
        <v/>
      </c>
      <c r="AW2375">
        <f>($AR$2366+(AU2375*(AS2375-1)))</f>
        <v/>
      </c>
      <c r="AX2375">
        <f>IF(AT2375&gt;0,AV2375+AT2375,AV2375)</f>
        <v/>
      </c>
      <c r="AY2375">
        <f>IF(AU2375&lt;0,AW2375+AU2375,AW2375)</f>
        <v/>
      </c>
      <c r="BA2375" s="14">
        <f>IFERROR(AX2375-AQ2375,"")</f>
        <v/>
      </c>
      <c r="BB2375" s="14">
        <f>IFERROR(AY2375-AR2375,"")</f>
        <v/>
      </c>
      <c r="BD2375">
        <f>AH2375</f>
        <v/>
      </c>
      <c r="BE2375">
        <f>AI2375</f>
        <v/>
      </c>
      <c r="BF2375">
        <f>AJ2375</f>
        <v/>
      </c>
      <c r="BG2375" s="14">
        <f>L2375</f>
        <v/>
      </c>
      <c r="BH2375" s="14">
        <f>IF(X2375="","",X2375)</f>
        <v/>
      </c>
      <c r="BI2375" s="14">
        <f>IF(Y2375="","",Y2375)</f>
        <v/>
      </c>
      <c r="BJ2375">
        <f>Z2375</f>
        <v/>
      </c>
      <c r="BK2375">
        <f>AA2375</f>
        <v/>
      </c>
      <c r="BL2375">
        <f>IFERROR(AX2375,"")</f>
        <v/>
      </c>
      <c r="BM2375">
        <f>IFERROR(AY2375,"")</f>
        <v/>
      </c>
    </row>
    <row r="2376" ht="14.25" customHeight="1">
      <c r="A2376">
        <f>ALGLIB_SSA_XAUUSD!AA2376</f>
        <v/>
      </c>
      <c r="B2376">
        <f>IF($A2376="","",INDEX(ALGLIB_SSA_XAUUSD!$B$2:$B$2401,MATCH($A2376,ALGLIB_SSA_XAUUSD!$A$2:$A$2401,1)))</f>
        <v/>
      </c>
      <c r="C2376">
        <f>IF($A2376="","",INDEX(ALGLIB_SSA_XAUUSD!$C$2:$C$2401,MATCH($A2376,ALGLIB_SSA_XAUUSD!$A$2:$A$2401,1)))</f>
        <v/>
      </c>
      <c r="D2376" s="14">
        <f>IF($A2376="","",INT((ROW()-2)/12)+1)</f>
        <v/>
      </c>
      <c r="E2376" s="14">
        <f>IF(AND(E2378&lt;&gt;"",D2378=D2366+1),E2366+(E2378-E2366)*10/12,"")</f>
        <v/>
      </c>
      <c r="F2376" s="14">
        <f>IF(AND(F2378&lt;&gt;"",D2378=D2366+1),F2366+(F2378-F2366)*10/12,"")</f>
        <v/>
      </c>
      <c r="G2376" s="14">
        <f>IF(AND(G2378&lt;&gt;"",D2378=D2366+1),G2366+(G2378-G2366)*10/12,"")</f>
        <v/>
      </c>
      <c r="H2376" s="14">
        <f>IF(AND(H2378&lt;&gt;"",D2378=D2366+1),H2366+(H2378-H2366)*10/12,"")</f>
        <v/>
      </c>
      <c r="I2376" s="14">
        <f>IF(AND(L2378&lt;&gt;"",D2378=D2366+1),I2366+(I2378-I2366)*10/12,"")</f>
        <v/>
      </c>
      <c r="J2376">
        <f>_xlfn.XLOOKUP($A2376,ALGLIB_SSA_XAUUSD!$AA$2:$AA$2401,ALGLIB_SSA_XAUUSD!$P$2:$P$2401,"",0)</f>
        <v/>
      </c>
      <c r="K2376">
        <f>_xlfn.XLOOKUP($A2376,ALGLIB_SSA_XAUUSD!$AA$2:$AA$2401,ALGLIB_SSA_XAUUSD!$Q$2:$Q$2401,"",0)</f>
        <v/>
      </c>
      <c r="L2376">
        <f>_xlfn.XLOOKUP($A2376,ALGLIB_SSA_XAUUSD!$AA$2:$AA$2401,ALGLIB_SSA_XAUUSD!$R$2:$R$2401,"",0)</f>
        <v/>
      </c>
      <c r="M2376">
        <f>_xlfn.XLOOKUP($A2376,ALGLIB_SSA_XAUUSD!$AA$2:$AA$2401,ALGLIB_SSA_XAUUSD!$S$2:$S$2401,"",0)</f>
        <v/>
      </c>
      <c r="N2376">
        <f>_xlfn.XLOOKUP($A2376,ALGLIB_SSA_XAUUSD!$AA$2:$AA$2401,ALGLIB_SSA_XAUUSD!$T$2:$T$2401,"",0)</f>
        <v/>
      </c>
      <c r="O2376">
        <f>_xlfn.XLOOKUP($A2376,ALGLIB_SSA_XAUUSD!$AA$2:$AA$2401,ALGLIB_SSA_XAUUSD!$U$2:$U$2401,"",0)</f>
        <v/>
      </c>
      <c r="P2376">
        <f>_xlfn.XLOOKUP($A2376,ALGLIB_SSA_XAUUSD!$AA$2:$AA$2401,ALGLIB_SSA_XAUUSD!$V$2:$V$2401,"",0)</f>
        <v/>
      </c>
      <c r="S2376">
        <f>A2376</f>
        <v/>
      </c>
      <c r="T2376">
        <f>J2376</f>
        <v/>
      </c>
      <c r="U2376">
        <f>K2376</f>
        <v/>
      </c>
      <c r="V2376" s="14">
        <f>IF($A2376="","",MOD(ROW()-2,12)+1)</f>
        <v/>
      </c>
      <c r="W2376">
        <f>L2376</f>
        <v/>
      </c>
      <c r="X2376" s="14">
        <f>IF(F2376="","",F2376)</f>
        <v/>
      </c>
      <c r="Y2376" s="14">
        <f>IF(G2376="","",G2376)</f>
        <v/>
      </c>
      <c r="Z2376">
        <f>M2376</f>
        <v/>
      </c>
      <c r="AA2376">
        <f>N2376</f>
        <v/>
      </c>
      <c r="AB2376" s="14">
        <f>IF(H2376="","",H2376)</f>
        <v/>
      </c>
      <c r="AC2376">
        <f>O2376</f>
        <v/>
      </c>
      <c r="AD2376" s="14">
        <f>IF(I2376="","",I2376)</f>
        <v/>
      </c>
      <c r="AE2376">
        <f>P2376</f>
        <v/>
      </c>
      <c r="AH2376">
        <f>IF(S2376&lt;&gt;"",S2376,AH2375+900)</f>
        <v/>
      </c>
      <c r="AI2376">
        <f>IF(T2376&lt;&gt;"",T2376,AI2375)</f>
        <v/>
      </c>
      <c r="AJ2376">
        <f>IF(U2376&lt;&gt;"",U2376,AJ2375)</f>
        <v/>
      </c>
      <c r="AK2376">
        <f>IF(W2376&lt;&gt;"",W2376,"")</f>
        <v/>
      </c>
      <c r="AL2376" s="14">
        <f>IF(X2376&lt;&gt;"",X2376,"")</f>
        <v/>
      </c>
      <c r="AM2376" s="14">
        <f>IF(Y2376&lt;&gt;"",Y2376,"")</f>
        <v/>
      </c>
      <c r="AN2376" s="14">
        <f>IF(OR(AL2376="",AM2376=""),"",AL2376-AM2376)</f>
        <v/>
      </c>
      <c r="AO2376">
        <f>IF(AN2376="","",IF(AN2376&gt;0,"Bullish","Bearish"))</f>
        <v/>
      </c>
      <c r="AP2376">
        <f>IF(AO2376="",AP2375,AO2376)</f>
        <v/>
      </c>
      <c r="AQ2376" s="14">
        <f>IF(AB2376&lt;&gt;"",AB2376,"")</f>
        <v/>
      </c>
      <c r="AR2376" s="14">
        <f>IF(AD2376&lt;&gt;"",AD2376,"")</f>
        <v/>
      </c>
      <c r="AS2376">
        <f>IF(AS2375+1=13,1,AS2375+1)</f>
        <v/>
      </c>
      <c r="AT2376">
        <f>IFERROR(IF(SLOPE($AQ$2354:$AQ$2365,$AS$2354:$AS$2365)&gt;0,MIN(3,ABS(SLOPE($AQ$2354:$AQ$2365,$AS$2354:$AS$2365))),IF(SLOPE($AQ$2354:$AQ$2365,$AS$2354:$AS$2365)&lt;-0.5,-0.5,0)),0)</f>
        <v/>
      </c>
      <c r="AU2376">
        <f>IFERROR(IF(SLOPE($AR$2354:$AR$2365,$AS$2354:$AS$2365)&lt;0,MAX(-3,-ABS(SLOPE($AR$2354:$AR$2365,$AS$2354:$AS$2365))),IF(SLOPE($AR$2354:$AR$2365,$AS$2354:$AS$2365)&gt;0.5,0.5,0)),0)</f>
        <v/>
      </c>
      <c r="AV2376">
        <f>($AQ$2366+(AT2376*(AS2376-1)))</f>
        <v/>
      </c>
      <c r="AW2376">
        <f>($AR$2366+(AU2376*(AS2376-1)))</f>
        <v/>
      </c>
      <c r="AX2376">
        <f>IF(AT2376&gt;0,AV2376+AT2376,AV2376)</f>
        <v/>
      </c>
      <c r="AY2376">
        <f>IF(AU2376&lt;0,AW2376+AU2376,AW2376)</f>
        <v/>
      </c>
      <c r="BA2376" s="14">
        <f>IFERROR(AX2376-AQ2376,"")</f>
        <v/>
      </c>
      <c r="BB2376" s="14">
        <f>IFERROR(AY2376-AR2376,"")</f>
        <v/>
      </c>
      <c r="BD2376">
        <f>AH2376</f>
        <v/>
      </c>
      <c r="BE2376">
        <f>AI2376</f>
        <v/>
      </c>
      <c r="BF2376">
        <f>AJ2376</f>
        <v/>
      </c>
      <c r="BG2376" s="14">
        <f>L2376</f>
        <v/>
      </c>
      <c r="BH2376" s="14">
        <f>IF(X2376="","",X2376)</f>
        <v/>
      </c>
      <c r="BI2376" s="14">
        <f>IF(Y2376="","",Y2376)</f>
        <v/>
      </c>
      <c r="BJ2376">
        <f>Z2376</f>
        <v/>
      </c>
      <c r="BK2376">
        <f>AA2376</f>
        <v/>
      </c>
      <c r="BL2376">
        <f>IFERROR(AX2376,"")</f>
        <v/>
      </c>
      <c r="BM2376">
        <f>IFERROR(AY2376,"")</f>
        <v/>
      </c>
    </row>
    <row r="2377" ht="14.25" customHeight="1">
      <c r="A2377">
        <f>ALGLIB_SSA_XAUUSD!AA2377</f>
        <v/>
      </c>
      <c r="B2377">
        <f>IF($A2377="","",INDEX(ALGLIB_SSA_XAUUSD!$B$2:$B$2401,MATCH($A2377,ALGLIB_SSA_XAUUSD!$A$2:$A$2401,1)))</f>
        <v/>
      </c>
      <c r="C2377">
        <f>IF($A2377="","",INDEX(ALGLIB_SSA_XAUUSD!$C$2:$C$2401,MATCH($A2377,ALGLIB_SSA_XAUUSD!$A$2:$A$2401,1)))</f>
        <v/>
      </c>
      <c r="D2377" s="14">
        <f>IF($A2377="","",INT((ROW()-2)/12)+1)</f>
        <v/>
      </c>
      <c r="E2377" s="14">
        <f>IF(AND(E2378&lt;&gt;"",D2378=D2366+1),E2366+(E2378-E2366)*11/12,"")</f>
        <v/>
      </c>
      <c r="F2377" s="14">
        <f>IF(AND(F2378&lt;&gt;"",D2378=D2366+1),F2366+(F2378-F2366)*11/12,"")</f>
        <v/>
      </c>
      <c r="G2377" s="14">
        <f>IF(AND(G2378&lt;&gt;"",D2378=D2366+1),G2366+(G2378-G2366)*11/12,"")</f>
        <v/>
      </c>
      <c r="H2377" s="14">
        <f>IF(AND(H2378&lt;&gt;"",D2378=D2366+1),H2366+(H2378-H2366)*11/12,"")</f>
        <v/>
      </c>
      <c r="I2377" s="14">
        <f>IF(AND(L2378&lt;&gt;"",D2378=D2366+1),I2366+(I2378-I2366)*11/12,"")</f>
        <v/>
      </c>
      <c r="J2377">
        <f>_xlfn.XLOOKUP($A2377,ALGLIB_SSA_XAUUSD!$AA$2:$AA$2401,ALGLIB_SSA_XAUUSD!$P$2:$P$2401,"",0)</f>
        <v/>
      </c>
      <c r="K2377">
        <f>_xlfn.XLOOKUP($A2377,ALGLIB_SSA_XAUUSD!$AA$2:$AA$2401,ALGLIB_SSA_XAUUSD!$Q$2:$Q$2401,"",0)</f>
        <v/>
      </c>
      <c r="L2377">
        <f>_xlfn.XLOOKUP($A2377,ALGLIB_SSA_XAUUSD!$AA$2:$AA$2401,ALGLIB_SSA_XAUUSD!$R$2:$R$2401,"",0)</f>
        <v/>
      </c>
      <c r="M2377">
        <f>_xlfn.XLOOKUP($A2377,ALGLIB_SSA_XAUUSD!$AA$2:$AA$2401,ALGLIB_SSA_XAUUSD!$S$2:$S$2401,"",0)</f>
        <v/>
      </c>
      <c r="N2377">
        <f>_xlfn.XLOOKUP($A2377,ALGLIB_SSA_XAUUSD!$AA$2:$AA$2401,ALGLIB_SSA_XAUUSD!$T$2:$T$2401,"",0)</f>
        <v/>
      </c>
      <c r="O2377">
        <f>_xlfn.XLOOKUP($A2377,ALGLIB_SSA_XAUUSD!$AA$2:$AA$2401,ALGLIB_SSA_XAUUSD!$U$2:$U$2401,"",0)</f>
        <v/>
      </c>
      <c r="P2377">
        <f>_xlfn.XLOOKUP($A2377,ALGLIB_SSA_XAUUSD!$AA$2:$AA$2401,ALGLIB_SSA_XAUUSD!$V$2:$V$2401,"",0)</f>
        <v/>
      </c>
      <c r="S2377">
        <f>A2377</f>
        <v/>
      </c>
      <c r="T2377">
        <f>J2377</f>
        <v/>
      </c>
      <c r="U2377">
        <f>K2377</f>
        <v/>
      </c>
      <c r="V2377" s="14">
        <f>IF($A2377="","",MOD(ROW()-2,12)+1)</f>
        <v/>
      </c>
      <c r="W2377">
        <f>L2377</f>
        <v/>
      </c>
      <c r="X2377" s="14">
        <f>IF(F2377="","",F2377)</f>
        <v/>
      </c>
      <c r="Y2377" s="14">
        <f>IF(G2377="","",G2377)</f>
        <v/>
      </c>
      <c r="Z2377">
        <f>M2377</f>
        <v/>
      </c>
      <c r="AA2377">
        <f>N2377</f>
        <v/>
      </c>
      <c r="AB2377" s="14">
        <f>IF(H2377="","",H2377)</f>
        <v/>
      </c>
      <c r="AC2377">
        <f>O2377</f>
        <v/>
      </c>
      <c r="AD2377" s="14">
        <f>IF(I2377="","",I2377)</f>
        <v/>
      </c>
      <c r="AE2377">
        <f>P2377</f>
        <v/>
      </c>
      <c r="AH2377">
        <f>IF(S2377&lt;&gt;"",S2377,AH2376+900)</f>
        <v/>
      </c>
      <c r="AI2377">
        <f>IF(T2377&lt;&gt;"",T2377,AI2376)</f>
        <v/>
      </c>
      <c r="AJ2377">
        <f>IF(U2377&lt;&gt;"",U2377,AJ2376)</f>
        <v/>
      </c>
      <c r="AK2377">
        <f>IF(W2377&lt;&gt;"",W2377,"")</f>
        <v/>
      </c>
      <c r="AL2377" s="14">
        <f>IF(X2377&lt;&gt;"",X2377,"")</f>
        <v/>
      </c>
      <c r="AM2377" s="14">
        <f>IF(Y2377&lt;&gt;"",Y2377,"")</f>
        <v/>
      </c>
      <c r="AN2377" s="14">
        <f>IF(OR(AL2377="",AM2377=""),"",AL2377-AM2377)</f>
        <v/>
      </c>
      <c r="AO2377">
        <f>IF(AN2377="","",IF(AN2377&gt;0,"Bullish","Bearish"))</f>
        <v/>
      </c>
      <c r="AP2377">
        <f>IF(AO2377="",AP2376,AO2377)</f>
        <v/>
      </c>
      <c r="AQ2377" s="14">
        <f>IF(AB2377&lt;&gt;"",AB2377,"")</f>
        <v/>
      </c>
      <c r="AR2377" s="14">
        <f>IF(AD2377&lt;&gt;"",AD2377,"")</f>
        <v/>
      </c>
      <c r="AS2377">
        <f>IF(AS2376+1=13,1,AS2376+1)</f>
        <v/>
      </c>
      <c r="AT2377">
        <f>IFERROR(IF(SLOPE($AQ$2354:$AQ$2365,$AS$2354:$AS$2365)&gt;0,MIN(3,ABS(SLOPE($AQ$2354:$AQ$2365,$AS$2354:$AS$2365))),IF(SLOPE($AQ$2354:$AQ$2365,$AS$2354:$AS$2365)&lt;-0.5,-0.5,0)),0)</f>
        <v/>
      </c>
      <c r="AU2377">
        <f>IFERROR(IF(SLOPE($AR$2354:$AR$2365,$AS$2354:$AS$2365)&lt;0,MAX(-3,-ABS(SLOPE($AR$2354:$AR$2365,$AS$2354:$AS$2365))),IF(SLOPE($AR$2354:$AR$2365,$AS$2354:$AS$2365)&gt;0.5,0.5,0)),0)</f>
        <v/>
      </c>
      <c r="AV2377">
        <f>($AQ$2366+(AT2377*(AS2377-1)))</f>
        <v/>
      </c>
      <c r="AW2377">
        <f>($AR$2366+(AU2377*(AS2377-1)))</f>
        <v/>
      </c>
      <c r="AX2377">
        <f>IF(AT2377&gt;0,AV2377+AT2377,AV2377)</f>
        <v/>
      </c>
      <c r="AY2377">
        <f>IF(AU2377&lt;0,AW2377+AU2377,AW2377)</f>
        <v/>
      </c>
      <c r="BA2377" s="14">
        <f>IFERROR(AX2377-AQ2377,"")</f>
        <v/>
      </c>
      <c r="BB2377" s="14">
        <f>IFERROR(AY2377-AR2377,"")</f>
        <v/>
      </c>
      <c r="BD2377">
        <f>AH2377</f>
        <v/>
      </c>
      <c r="BE2377">
        <f>AI2377</f>
        <v/>
      </c>
      <c r="BF2377">
        <f>AJ2377</f>
        <v/>
      </c>
      <c r="BG2377" s="14">
        <f>L2377</f>
        <v/>
      </c>
      <c r="BH2377" s="14">
        <f>IF(X2377="","",X2377)</f>
        <v/>
      </c>
      <c r="BI2377" s="14">
        <f>IF(Y2377="","",Y2377)</f>
        <v/>
      </c>
      <c r="BJ2377">
        <f>Z2377</f>
        <v/>
      </c>
      <c r="BK2377">
        <f>AA2377</f>
        <v/>
      </c>
      <c r="BL2377">
        <f>IFERROR(AX2377,"")</f>
        <v/>
      </c>
      <c r="BM2377">
        <f>IFERROR(AY2377,"")</f>
        <v/>
      </c>
    </row>
    <row r="2378" ht="14.25" customFormat="1" customHeight="1" s="4">
      <c r="A2378" s="4">
        <f>ALGLIB_SSA_XAUUSD!AA2378</f>
        <v/>
      </c>
      <c r="B2378" s="4">
        <f>IF($A2378="","",INDEX(ALGLIB_SSA_XAUUSD!$B$2:$B$2401,MATCH($A2378,ALGLIB_SSA_XAUUSD!$A$2:$A$2401,1)))</f>
        <v/>
      </c>
      <c r="C2378" s="4">
        <f>IF($A2378="","",INDEX(ALGLIB_SSA_XAUUSD!$C$2:$C$2401,MATCH($A2378,ALGLIB_SSA_XAUUSD!$A$2:$A$2401,1)))</f>
        <v/>
      </c>
      <c r="D2378" s="6">
        <f>IF($A2378="","",INT((ROW()-2)/12)+1)</f>
        <v/>
      </c>
      <c r="E2378" s="6">
        <f>IF($A2378="","",INDEX(ALGLIB_SSA_XAUUSD!$D$2:$D$2401,MATCH($A2378,ALGLIB_SSA_XAUUSD!$A$2:$A$2401,1)))</f>
        <v/>
      </c>
      <c r="F2378" s="6">
        <f>IF($A2378="","",INDEX(ALGLIB_SSA_XAUUSD!$E$2:$E$2401,MATCH($A2378,ALGLIB_SSA_XAUUSD!$A$2:$A$2401,1)))</f>
        <v/>
      </c>
      <c r="G2378" s="6">
        <f>IF($A2378="","",INDEX(ALGLIB_SSA_XAUUSD!$F$2:$F$2401,MATCH($A2378,ALGLIB_SSA_XAUUSD!$A$2:$A$2401,1)))</f>
        <v/>
      </c>
      <c r="H2378" s="6">
        <f>IF($A2378="","",INDEX(ALGLIB_SSA_XAUUSD!$G$2:$G$2401,MATCH($A2378,ALGLIB_SSA_XAUUSD!$A$2:$A$2401,1)))</f>
        <v/>
      </c>
      <c r="I2378" s="6">
        <f>IF($A2378="","",INDEX(ALGLIB_SSA_XAUUSD!$H$2:$H$2401,MATCH($A2378,ALGLIB_SSA_XAUUSD!$A$2:$A$2401,1)))</f>
        <v/>
      </c>
      <c r="J2378" s="4">
        <f>_xlfn.XLOOKUP($A2378,ALGLIB_SSA_XAUUSD!$AA$2:$AA$2401,ALGLIB_SSA_XAUUSD!$P$2:$P$2401,"",0)</f>
        <v/>
      </c>
      <c r="K2378" s="4">
        <f>_xlfn.XLOOKUP($A2378,ALGLIB_SSA_XAUUSD!$AA$2:$AA$2401,ALGLIB_SSA_XAUUSD!$Q$2:$Q$2401,"",0)</f>
        <v/>
      </c>
      <c r="L2378" s="4">
        <f>_xlfn.XLOOKUP($A2378,ALGLIB_SSA_XAUUSD!$AA$2:$AA$2401,ALGLIB_SSA_XAUUSD!$R$2:$R$2401,"",0)</f>
        <v/>
      </c>
      <c r="M2378" s="4">
        <f>_xlfn.XLOOKUP($A2378,ALGLIB_SSA_XAUUSD!$AA$2:$AA$2401,ALGLIB_SSA_XAUUSD!$S$2:$S$2401,"",0)</f>
        <v/>
      </c>
      <c r="N2378" s="4">
        <f>_xlfn.XLOOKUP($A2378,ALGLIB_SSA_XAUUSD!$AA$2:$AA$2401,ALGLIB_SSA_XAUUSD!$T$2:$T$2401,"",0)</f>
        <v/>
      </c>
      <c r="O2378" s="4">
        <f>_xlfn.XLOOKUP($A2378,ALGLIB_SSA_XAUUSD!$AA$2:$AA$2401,ALGLIB_SSA_XAUUSD!$U$2:$U$2401,"",0)</f>
        <v/>
      </c>
      <c r="P2378" s="4">
        <f>_xlfn.XLOOKUP($A2378,ALGLIB_SSA_XAUUSD!$AA$2:$AA$2401,ALGLIB_SSA_XAUUSD!$V$2:$V$2401,"",0)</f>
        <v/>
      </c>
      <c r="S2378" s="4">
        <f>A2378</f>
        <v/>
      </c>
      <c r="T2378" s="4">
        <f>J2378</f>
        <v/>
      </c>
      <c r="U2378" s="4">
        <f>K2378</f>
        <v/>
      </c>
      <c r="V2378" s="6">
        <f>IF($A2378="","",MOD(ROW()-2,12)+1)</f>
        <v/>
      </c>
      <c r="W2378" s="4">
        <f>L2378</f>
        <v/>
      </c>
      <c r="X2378" s="6">
        <f>IF(F2378="","",F2378)</f>
        <v/>
      </c>
      <c r="Y2378" s="6">
        <f>IF(G2378="","",G2378)</f>
        <v/>
      </c>
      <c r="Z2378" s="4">
        <f>M2378</f>
        <v/>
      </c>
      <c r="AA2378" s="4">
        <f>N2378</f>
        <v/>
      </c>
      <c r="AB2378" s="6">
        <f>IF(H2378="","",H2378)</f>
        <v/>
      </c>
      <c r="AC2378" s="4">
        <f>O2378</f>
        <v/>
      </c>
      <c r="AD2378" s="6">
        <f>IF(I2378="","",I2378)</f>
        <v/>
      </c>
      <c r="AE2378" s="4">
        <f>P2378</f>
        <v/>
      </c>
      <c r="AH2378" s="4">
        <f>IF(S2378&lt;&gt;"",S2378,AH2377+900)</f>
        <v/>
      </c>
      <c r="AI2378" s="4">
        <f>IF(T2378&lt;&gt;"",T2378,AI2377)</f>
        <v/>
      </c>
      <c r="AJ2378" s="4">
        <f>IF(U2378&lt;&gt;"",U2378,AJ2377)</f>
        <v/>
      </c>
      <c r="AK2378" s="4">
        <f>IF(W2378&lt;&gt;"",W2378,"")</f>
        <v/>
      </c>
      <c r="AL2378" s="6">
        <f>IF(X2378&lt;&gt;"",X2378,"")</f>
        <v/>
      </c>
      <c r="AM2378" s="6">
        <f>IF(Y2378&lt;&gt;"",Y2378,"")</f>
        <v/>
      </c>
      <c r="AN2378" s="6">
        <f>IF(OR(AL2378="",AM2378=""),"",AL2378-AM2378)</f>
        <v/>
      </c>
      <c r="AO2378" s="4">
        <f>IF(AN2378="","",IF(AN2378&gt;0,"Bullish","Bearish"))</f>
        <v/>
      </c>
      <c r="AP2378" s="4">
        <f>IF(AO2378="",AP2377,AO2378)</f>
        <v/>
      </c>
      <c r="AQ2378" s="6">
        <f>IF(AB2378&lt;&gt;"",AB2378,"")</f>
        <v/>
      </c>
      <c r="AR2378" s="6">
        <f>IF(AD2378&lt;&gt;"",AD2378,"")</f>
        <v/>
      </c>
      <c r="AS2378" s="4">
        <f>IF(AS2377+1=13,1,AS2377+1)</f>
        <v/>
      </c>
      <c r="AT2378" s="4">
        <f>IFERROR(IF(SLOPE($AQ$2366:$AQ$2377,$AS$2366:$AS$2377)&gt;0,MIN(3,ABS(SLOPE($AQ$2366:$AQ$2377,$AS$2366:$AS$2377))),IF(SLOPE($AQ$2366:$AQ$2377,$AS$2366:$AS$2377)&lt;-0.5,-0.5,0)),0)</f>
        <v/>
      </c>
      <c r="AU2378" s="4">
        <f>IFERROR(IF(SLOPE($AR$2366:$AR$2377,$AS$2366:$AS$2377)&lt;0,MAX(-3,-ABS(SLOPE($AR$2366:$AR$2377,$AS$2366:$AS$2377))),IF(SLOPE($AR$2366:$AR$2377,$AS$2366:$AS$2377)&gt;0.5,0.5,0)),0)</f>
        <v/>
      </c>
      <c r="AV2378" s="4">
        <f>($AQ$2378+(AT2378*(AS2378-1)))</f>
        <v/>
      </c>
      <c r="AW2378" s="4">
        <f>($AR$2378+(AU2378*(AS2378-1)))</f>
        <v/>
      </c>
      <c r="AX2378" s="4">
        <f>IF(AT2378&gt;0,AV2378+AT2378,AV2378)</f>
        <v/>
      </c>
      <c r="AY2378" s="4">
        <f>IF(AU2378&lt;0,AW2378+AU2378,AW2378)</f>
        <v/>
      </c>
      <c r="BA2378" s="14">
        <f>IFERROR(AX2378-AQ2378,"")</f>
        <v/>
      </c>
      <c r="BB2378" s="14">
        <f>IFERROR(AY2378-AR2378,"")</f>
        <v/>
      </c>
      <c r="BD2378" s="4">
        <f>AH2378</f>
        <v/>
      </c>
      <c r="BE2378" s="4">
        <f>AI2378</f>
        <v/>
      </c>
      <c r="BF2378" s="4">
        <f>AJ2378</f>
        <v/>
      </c>
      <c r="BG2378" s="14">
        <f>L2378</f>
        <v/>
      </c>
      <c r="BH2378" s="14">
        <f>IF(X2378="","",X2378)</f>
        <v/>
      </c>
      <c r="BI2378" s="14">
        <f>IF(Y2378="","",Y2378)</f>
        <v/>
      </c>
      <c r="BJ2378" s="4">
        <f>Z2378</f>
        <v/>
      </c>
      <c r="BK2378" s="4">
        <f>AA2378</f>
        <v/>
      </c>
      <c r="BL2378" s="4">
        <f>IFERROR(AX2378,"")</f>
        <v/>
      </c>
      <c r="BM2378" s="4">
        <f>IFERROR(AY2378,"")</f>
        <v/>
      </c>
    </row>
    <row r="2379" ht="14.25" customHeight="1">
      <c r="A2379">
        <f>ALGLIB_SSA_XAUUSD!AA2379</f>
        <v/>
      </c>
      <c r="B2379">
        <f>IF($A2379="","",INDEX(ALGLIB_SSA_XAUUSD!$B$2:$B$2401,MATCH($A2379,ALGLIB_SSA_XAUUSD!$A$2:$A$2401,1)))</f>
        <v/>
      </c>
      <c r="C2379">
        <f>IF($A2379="","",INDEX(ALGLIB_SSA_XAUUSD!$C$2:$C$2401,MATCH($A2379,ALGLIB_SSA_XAUUSD!$A$2:$A$2401,1)))</f>
        <v/>
      </c>
      <c r="D2379" s="14">
        <f>IF($A2379="","",INT((ROW()-2)/12)+1)</f>
        <v/>
      </c>
      <c r="E2379" s="14">
        <f>IF(AND(E2390&lt;&gt;"",D2390=D2378+1),E2378+(E2390-E2378)*1/12,"")</f>
        <v/>
      </c>
      <c r="F2379" s="14">
        <f>IF(AND(F2390&lt;&gt;"",D2390=D2378+1),F2378+(F2390-F2378)*1/12,"")</f>
        <v/>
      </c>
      <c r="G2379" s="14">
        <f>IF(AND(G2390&lt;&gt;"",D2390=D2378+1),G2378+(G2390-G2378)*1/12,"")</f>
        <v/>
      </c>
      <c r="H2379" s="14">
        <f>IF(AND(H2390&lt;&gt;"",D2390=D2378+1),H2378+(H2390-H2378)*1/12,"")</f>
        <v/>
      </c>
      <c r="I2379" s="14">
        <f>IF(AND(L2390&lt;&gt;"",D2390=D2378+1),I2378+(I2390-I2378)*1/12,"")</f>
        <v/>
      </c>
      <c r="J2379">
        <f>_xlfn.XLOOKUP($A2379,ALGLIB_SSA_XAUUSD!$AA$2:$AA$2401,ALGLIB_SSA_XAUUSD!$P$2:$P$2401,"",0)</f>
        <v/>
      </c>
      <c r="K2379">
        <f>_xlfn.XLOOKUP($A2379,ALGLIB_SSA_XAUUSD!$AA$2:$AA$2401,ALGLIB_SSA_XAUUSD!$Q$2:$Q$2401,"",0)</f>
        <v/>
      </c>
      <c r="L2379">
        <f>_xlfn.XLOOKUP($A2379,ALGLIB_SSA_XAUUSD!$AA$2:$AA$2401,ALGLIB_SSA_XAUUSD!$R$2:$R$2401,"",0)</f>
        <v/>
      </c>
      <c r="M2379">
        <f>_xlfn.XLOOKUP($A2379,ALGLIB_SSA_XAUUSD!$AA$2:$AA$2401,ALGLIB_SSA_XAUUSD!$S$2:$S$2401,"",0)</f>
        <v/>
      </c>
      <c r="N2379">
        <f>_xlfn.XLOOKUP($A2379,ALGLIB_SSA_XAUUSD!$AA$2:$AA$2401,ALGLIB_SSA_XAUUSD!$T$2:$T$2401,"",0)</f>
        <v/>
      </c>
      <c r="O2379">
        <f>_xlfn.XLOOKUP($A2379,ALGLIB_SSA_XAUUSD!$AA$2:$AA$2401,ALGLIB_SSA_XAUUSD!$U$2:$U$2401,"",0)</f>
        <v/>
      </c>
      <c r="P2379">
        <f>_xlfn.XLOOKUP($A2379,ALGLIB_SSA_XAUUSD!$AA$2:$AA$2401,ALGLIB_SSA_XAUUSD!$V$2:$V$2401,"",0)</f>
        <v/>
      </c>
      <c r="S2379">
        <f>A2379</f>
        <v/>
      </c>
      <c r="T2379">
        <f>J2379</f>
        <v/>
      </c>
      <c r="U2379">
        <f>K2379</f>
        <v/>
      </c>
      <c r="V2379" s="14">
        <f>IF($A2379="","",MOD(ROW()-2,12)+1)</f>
        <v/>
      </c>
      <c r="W2379">
        <f>L2379</f>
        <v/>
      </c>
      <c r="X2379" s="14">
        <f>IF(F2379="","",F2379)</f>
        <v/>
      </c>
      <c r="Y2379" s="14">
        <f>IF(G2379="","",G2379)</f>
        <v/>
      </c>
      <c r="Z2379">
        <f>M2379</f>
        <v/>
      </c>
      <c r="AA2379">
        <f>N2379</f>
        <v/>
      </c>
      <c r="AB2379" s="14">
        <f>IF(H2379="","",H2379)</f>
        <v/>
      </c>
      <c r="AC2379">
        <f>O2379</f>
        <v/>
      </c>
      <c r="AD2379" s="14">
        <f>IF(I2379="","",I2379)</f>
        <v/>
      </c>
      <c r="AE2379">
        <f>P2379</f>
        <v/>
      </c>
      <c r="AH2379">
        <f>IF(S2379&lt;&gt;"",S2379,AH2378+900)</f>
        <v/>
      </c>
      <c r="AI2379">
        <f>IF(T2379&lt;&gt;"",T2379,AI2378)</f>
        <v/>
      </c>
      <c r="AJ2379">
        <f>IF(U2379&lt;&gt;"",U2379,AJ2378)</f>
        <v/>
      </c>
      <c r="AK2379">
        <f>IF(W2379&lt;&gt;"",W2379,"")</f>
        <v/>
      </c>
      <c r="AL2379" s="14">
        <f>IF(X2379&lt;&gt;"",X2379,"")</f>
        <v/>
      </c>
      <c r="AM2379" s="14">
        <f>IF(Y2379&lt;&gt;"",Y2379,"")</f>
        <v/>
      </c>
      <c r="AN2379" s="14">
        <f>IF(OR(AL2379="",AM2379=""),"",AL2379-AM2379)</f>
        <v/>
      </c>
      <c r="AO2379">
        <f>IF(AN2379="","",IF(AN2379&gt;0,"Bullish","Bearish"))</f>
        <v/>
      </c>
      <c r="AP2379">
        <f>IF(AO2379="",AP2378,AO2379)</f>
        <v/>
      </c>
      <c r="AQ2379" s="14">
        <f>IF(AB2379&lt;&gt;"",AB2379,"")</f>
        <v/>
      </c>
      <c r="AR2379" s="14">
        <f>IF(AD2379&lt;&gt;"",AD2379,"")</f>
        <v/>
      </c>
      <c r="AS2379">
        <f>IF(AS2378+1=13,1,AS2378+1)</f>
        <v/>
      </c>
      <c r="AT2379">
        <f>IFERROR(IF(SLOPE($AQ$2366:$AQ$2377,$AS$2366:$AS$2377)&gt;0,MIN(3,ABS(SLOPE($AQ$2366:$AQ$2377,$AS$2366:$AS$2377))),IF(SLOPE($AQ$2366:$AQ$2377,$AS$2366:$AS$2377)&lt;-0.5,-0.5,0)),0)</f>
        <v/>
      </c>
      <c r="AU2379">
        <f>IFERROR(IF(SLOPE($AR$2366:$AR$2377,$AS$2366:$AS$2377)&lt;0,MAX(-3,-ABS(SLOPE($AR$2366:$AR$2377,$AS$2366:$AS$2377))),IF(SLOPE($AR$2366:$AR$2377,$AS$2366:$AS$2377)&gt;0.5,0.5,0)),0)</f>
        <v/>
      </c>
      <c r="AV2379">
        <f>($AQ$2378+(AT2379*(AS2379-1)))</f>
        <v/>
      </c>
      <c r="AW2379">
        <f>($AR$2378+(AU2379*(AS2379-1)))</f>
        <v/>
      </c>
      <c r="AX2379">
        <f>IF(AT2379&gt;0,AV2379+AT2379,AV2379)</f>
        <v/>
      </c>
      <c r="AY2379">
        <f>IF(AU2379&lt;0,AW2379+AU2379,AW2379)</f>
        <v/>
      </c>
      <c r="BA2379" s="14">
        <f>IFERROR(AX2379-AQ2379,"")</f>
        <v/>
      </c>
      <c r="BB2379" s="14">
        <f>IFERROR(AY2379-AR2379,"")</f>
        <v/>
      </c>
      <c r="BD2379">
        <f>AH2379</f>
        <v/>
      </c>
      <c r="BE2379">
        <f>AI2379</f>
        <v/>
      </c>
      <c r="BF2379">
        <f>AJ2379</f>
        <v/>
      </c>
      <c r="BG2379" s="14">
        <f>L2379</f>
        <v/>
      </c>
      <c r="BH2379" s="14">
        <f>IF(X2379="","",X2379)</f>
        <v/>
      </c>
      <c r="BI2379" s="14">
        <f>IF(Y2379="","",Y2379)</f>
        <v/>
      </c>
      <c r="BJ2379">
        <f>Z2379</f>
        <v/>
      </c>
      <c r="BK2379">
        <f>AA2379</f>
        <v/>
      </c>
      <c r="BL2379">
        <f>IFERROR(AX2379,"")</f>
        <v/>
      </c>
      <c r="BM2379">
        <f>IFERROR(AY2379,"")</f>
        <v/>
      </c>
    </row>
    <row r="2380" ht="14.25" customHeight="1">
      <c r="A2380">
        <f>ALGLIB_SSA_XAUUSD!AA2380</f>
        <v/>
      </c>
      <c r="B2380">
        <f>IF($A2380="","",INDEX(ALGLIB_SSA_XAUUSD!$B$2:$B$2401,MATCH($A2380,ALGLIB_SSA_XAUUSD!$A$2:$A$2401,1)))</f>
        <v/>
      </c>
      <c r="C2380">
        <f>IF($A2380="","",INDEX(ALGLIB_SSA_XAUUSD!$C$2:$C$2401,MATCH($A2380,ALGLIB_SSA_XAUUSD!$A$2:$A$2401,1)))</f>
        <v/>
      </c>
      <c r="D2380" s="14">
        <f>IF($A2380="","",INT((ROW()-2)/12)+1)</f>
        <v/>
      </c>
      <c r="E2380" s="14">
        <f>IF(AND(E2390&lt;&gt;"",D2390=D2378+1),E2378+(E2390-E2378)*2/12,"")</f>
        <v/>
      </c>
      <c r="F2380" s="14">
        <f>IF(AND(F2390&lt;&gt;"",D2390=D2378+1),F2378+(F2390-F2378)*2/12,"")</f>
        <v/>
      </c>
      <c r="G2380" s="14">
        <f>IF(AND(G2390&lt;&gt;"",D2390=D2378+1),G2378+(G2390-G2378)*2/12,"")</f>
        <v/>
      </c>
      <c r="H2380" s="14">
        <f>IF(AND(H2390&lt;&gt;"",D2390=D2378+1),H2378+(H2390-H2378)*2/12,"")</f>
        <v/>
      </c>
      <c r="I2380" s="14">
        <f>IF(AND(L2390&lt;&gt;"",D2390=D2378+1),I2378+(I2390-I2378)*2/12,"")</f>
        <v/>
      </c>
      <c r="J2380">
        <f>_xlfn.XLOOKUP($A2380,ALGLIB_SSA_XAUUSD!$AA$2:$AA$2401,ALGLIB_SSA_XAUUSD!$P$2:$P$2401,"",0)</f>
        <v/>
      </c>
      <c r="K2380">
        <f>_xlfn.XLOOKUP($A2380,ALGLIB_SSA_XAUUSD!$AA$2:$AA$2401,ALGLIB_SSA_XAUUSD!$Q$2:$Q$2401,"",0)</f>
        <v/>
      </c>
      <c r="L2380">
        <f>_xlfn.XLOOKUP($A2380,ALGLIB_SSA_XAUUSD!$AA$2:$AA$2401,ALGLIB_SSA_XAUUSD!$R$2:$R$2401,"",0)</f>
        <v/>
      </c>
      <c r="M2380">
        <f>_xlfn.XLOOKUP($A2380,ALGLIB_SSA_XAUUSD!$AA$2:$AA$2401,ALGLIB_SSA_XAUUSD!$S$2:$S$2401,"",0)</f>
        <v/>
      </c>
      <c r="N2380">
        <f>_xlfn.XLOOKUP($A2380,ALGLIB_SSA_XAUUSD!$AA$2:$AA$2401,ALGLIB_SSA_XAUUSD!$T$2:$T$2401,"",0)</f>
        <v/>
      </c>
      <c r="O2380">
        <f>_xlfn.XLOOKUP($A2380,ALGLIB_SSA_XAUUSD!$AA$2:$AA$2401,ALGLIB_SSA_XAUUSD!$U$2:$U$2401,"",0)</f>
        <v/>
      </c>
      <c r="P2380">
        <f>_xlfn.XLOOKUP($A2380,ALGLIB_SSA_XAUUSD!$AA$2:$AA$2401,ALGLIB_SSA_XAUUSD!$V$2:$V$2401,"",0)</f>
        <v/>
      </c>
      <c r="S2380">
        <f>A2380</f>
        <v/>
      </c>
      <c r="T2380">
        <f>J2380</f>
        <v/>
      </c>
      <c r="U2380">
        <f>K2380</f>
        <v/>
      </c>
      <c r="V2380" s="14">
        <f>IF($A2380="","",MOD(ROW()-2,12)+1)</f>
        <v/>
      </c>
      <c r="W2380">
        <f>L2380</f>
        <v/>
      </c>
      <c r="X2380" s="14">
        <f>IF(F2380="","",F2380)</f>
        <v/>
      </c>
      <c r="Y2380" s="14">
        <f>IF(G2380="","",G2380)</f>
        <v/>
      </c>
      <c r="Z2380">
        <f>M2380</f>
        <v/>
      </c>
      <c r="AA2380">
        <f>N2380</f>
        <v/>
      </c>
      <c r="AB2380" s="14">
        <f>IF(H2380="","",H2380)</f>
        <v/>
      </c>
      <c r="AC2380">
        <f>O2380</f>
        <v/>
      </c>
      <c r="AD2380" s="14">
        <f>IF(I2380="","",I2380)</f>
        <v/>
      </c>
      <c r="AE2380">
        <f>P2380</f>
        <v/>
      </c>
      <c r="AH2380">
        <f>IF(S2380&lt;&gt;"",S2380,AH2379+900)</f>
        <v/>
      </c>
      <c r="AI2380">
        <f>IF(T2380&lt;&gt;"",T2380,AI2379)</f>
        <v/>
      </c>
      <c r="AJ2380">
        <f>IF(U2380&lt;&gt;"",U2380,AJ2379)</f>
        <v/>
      </c>
      <c r="AK2380">
        <f>IF(W2380&lt;&gt;"",W2380,"")</f>
        <v/>
      </c>
      <c r="AL2380" s="14">
        <f>IF(X2380&lt;&gt;"",X2380,"")</f>
        <v/>
      </c>
      <c r="AM2380" s="14">
        <f>IF(Y2380&lt;&gt;"",Y2380,"")</f>
        <v/>
      </c>
      <c r="AN2380" s="14">
        <f>IF(OR(AL2380="",AM2380=""),"",AL2380-AM2380)</f>
        <v/>
      </c>
      <c r="AO2380">
        <f>IF(AN2380="","",IF(AN2380&gt;0,"Bullish","Bearish"))</f>
        <v/>
      </c>
      <c r="AP2380">
        <f>IF(AO2380="",AP2379,AO2380)</f>
        <v/>
      </c>
      <c r="AQ2380" s="14">
        <f>IF(AB2380&lt;&gt;"",AB2380,"")</f>
        <v/>
      </c>
      <c r="AR2380" s="14">
        <f>IF(AD2380&lt;&gt;"",AD2380,"")</f>
        <v/>
      </c>
      <c r="AS2380">
        <f>IF(AS2379+1=13,1,AS2379+1)</f>
        <v/>
      </c>
      <c r="AT2380">
        <f>IFERROR(IF(SLOPE($AQ$2366:$AQ$2377,$AS$2366:$AS$2377)&gt;0,MIN(3,ABS(SLOPE($AQ$2366:$AQ$2377,$AS$2366:$AS$2377))),IF(SLOPE($AQ$2366:$AQ$2377,$AS$2366:$AS$2377)&lt;-0.5,-0.5,0)),0)</f>
        <v/>
      </c>
      <c r="AU2380">
        <f>IFERROR(IF(SLOPE($AR$2366:$AR$2377,$AS$2366:$AS$2377)&lt;0,MAX(-3,-ABS(SLOPE($AR$2366:$AR$2377,$AS$2366:$AS$2377))),IF(SLOPE($AR$2366:$AR$2377,$AS$2366:$AS$2377)&gt;0.5,0.5,0)),0)</f>
        <v/>
      </c>
      <c r="AV2380">
        <f>($AQ$2378+(AT2380*(AS2380-1)))</f>
        <v/>
      </c>
      <c r="AW2380">
        <f>($AR$2378+(AU2380*(AS2380-1)))</f>
        <v/>
      </c>
      <c r="AX2380">
        <f>IF(AT2380&gt;0,AV2380+AT2380,AV2380)</f>
        <v/>
      </c>
      <c r="AY2380">
        <f>IF(AU2380&lt;0,AW2380+AU2380,AW2380)</f>
        <v/>
      </c>
      <c r="BA2380" s="14">
        <f>IFERROR(AX2380-AQ2380,"")</f>
        <v/>
      </c>
      <c r="BB2380" s="14">
        <f>IFERROR(AY2380-AR2380,"")</f>
        <v/>
      </c>
      <c r="BD2380">
        <f>AH2380</f>
        <v/>
      </c>
      <c r="BE2380">
        <f>AI2380</f>
        <v/>
      </c>
      <c r="BF2380">
        <f>AJ2380</f>
        <v/>
      </c>
      <c r="BG2380" s="14">
        <f>L2380</f>
        <v/>
      </c>
      <c r="BH2380" s="14">
        <f>IF(X2380="","",X2380)</f>
        <v/>
      </c>
      <c r="BI2380" s="14">
        <f>IF(Y2380="","",Y2380)</f>
        <v/>
      </c>
      <c r="BJ2380">
        <f>Z2380</f>
        <v/>
      </c>
      <c r="BK2380">
        <f>AA2380</f>
        <v/>
      </c>
      <c r="BL2380">
        <f>IFERROR(AX2380,"")</f>
        <v/>
      </c>
      <c r="BM2380">
        <f>IFERROR(AY2380,"")</f>
        <v/>
      </c>
    </row>
    <row r="2381" ht="14.25" customHeight="1">
      <c r="A2381">
        <f>ALGLIB_SSA_XAUUSD!AA2381</f>
        <v/>
      </c>
      <c r="B2381">
        <f>IF($A2381="","",INDEX(ALGLIB_SSA_XAUUSD!$B$2:$B$2401,MATCH($A2381,ALGLIB_SSA_XAUUSD!$A$2:$A$2401,1)))</f>
        <v/>
      </c>
      <c r="C2381">
        <f>IF($A2381="","",INDEX(ALGLIB_SSA_XAUUSD!$C$2:$C$2401,MATCH($A2381,ALGLIB_SSA_XAUUSD!$A$2:$A$2401,1)))</f>
        <v/>
      </c>
      <c r="D2381" s="14">
        <f>IF($A2381="","",INT((ROW()-2)/12)+1)</f>
        <v/>
      </c>
      <c r="E2381" s="14">
        <f>IF(AND(E2390&lt;&gt;"",D2390=D2378+1),E2378+(E2390-E2378)*3/12,"")</f>
        <v/>
      </c>
      <c r="F2381" s="14">
        <f>IF(AND(F2390&lt;&gt;"",D2390=D2378+1),F2378+(F2390-F2378)*3/12,"")</f>
        <v/>
      </c>
      <c r="G2381" s="14">
        <f>IF(AND(G2390&lt;&gt;"",D2390=D2378+1),G2378+(G2390-G2378)*3/12,"")</f>
        <v/>
      </c>
      <c r="H2381" s="14">
        <f>IF(AND(H2390&lt;&gt;"",D2390=D2378+1),H2378+(H2390-H2378)*3/12,"")</f>
        <v/>
      </c>
      <c r="I2381" s="14">
        <f>IF(AND(L2390&lt;&gt;"",D2390=D2378+1),I2378+(I2390-I2378)*3/12,"")</f>
        <v/>
      </c>
      <c r="J2381">
        <f>_xlfn.XLOOKUP($A2381,ALGLIB_SSA_XAUUSD!$AA$2:$AA$2401,ALGLIB_SSA_XAUUSD!$P$2:$P$2401,"",0)</f>
        <v/>
      </c>
      <c r="K2381">
        <f>_xlfn.XLOOKUP($A2381,ALGLIB_SSA_XAUUSD!$AA$2:$AA$2401,ALGLIB_SSA_XAUUSD!$Q$2:$Q$2401,"",0)</f>
        <v/>
      </c>
      <c r="L2381">
        <f>_xlfn.XLOOKUP($A2381,ALGLIB_SSA_XAUUSD!$AA$2:$AA$2401,ALGLIB_SSA_XAUUSD!$R$2:$R$2401,"",0)</f>
        <v/>
      </c>
      <c r="M2381">
        <f>_xlfn.XLOOKUP($A2381,ALGLIB_SSA_XAUUSD!$AA$2:$AA$2401,ALGLIB_SSA_XAUUSD!$S$2:$S$2401,"",0)</f>
        <v/>
      </c>
      <c r="N2381">
        <f>_xlfn.XLOOKUP($A2381,ALGLIB_SSA_XAUUSD!$AA$2:$AA$2401,ALGLIB_SSA_XAUUSD!$T$2:$T$2401,"",0)</f>
        <v/>
      </c>
      <c r="O2381">
        <f>_xlfn.XLOOKUP($A2381,ALGLIB_SSA_XAUUSD!$AA$2:$AA$2401,ALGLIB_SSA_XAUUSD!$U$2:$U$2401,"",0)</f>
        <v/>
      </c>
      <c r="P2381">
        <f>_xlfn.XLOOKUP($A2381,ALGLIB_SSA_XAUUSD!$AA$2:$AA$2401,ALGLIB_SSA_XAUUSD!$V$2:$V$2401,"",0)</f>
        <v/>
      </c>
      <c r="S2381">
        <f>A2381</f>
        <v/>
      </c>
      <c r="T2381">
        <f>J2381</f>
        <v/>
      </c>
      <c r="U2381">
        <f>K2381</f>
        <v/>
      </c>
      <c r="V2381" s="14">
        <f>IF($A2381="","",MOD(ROW()-2,12)+1)</f>
        <v/>
      </c>
      <c r="W2381">
        <f>L2381</f>
        <v/>
      </c>
      <c r="X2381" s="14">
        <f>IF(F2381="","",F2381)</f>
        <v/>
      </c>
      <c r="Y2381" s="14">
        <f>IF(G2381="","",G2381)</f>
        <v/>
      </c>
      <c r="Z2381">
        <f>M2381</f>
        <v/>
      </c>
      <c r="AA2381">
        <f>N2381</f>
        <v/>
      </c>
      <c r="AB2381" s="14">
        <f>IF(H2381="","",H2381)</f>
        <v/>
      </c>
      <c r="AC2381">
        <f>O2381</f>
        <v/>
      </c>
      <c r="AD2381" s="14">
        <f>IF(I2381="","",I2381)</f>
        <v/>
      </c>
      <c r="AE2381">
        <f>P2381</f>
        <v/>
      </c>
      <c r="AH2381">
        <f>IF(S2381&lt;&gt;"",S2381,AH2380+900)</f>
        <v/>
      </c>
      <c r="AI2381">
        <f>IF(T2381&lt;&gt;"",T2381,AI2380)</f>
        <v/>
      </c>
      <c r="AJ2381">
        <f>IF(U2381&lt;&gt;"",U2381,AJ2380)</f>
        <v/>
      </c>
      <c r="AK2381">
        <f>IF(W2381&lt;&gt;"",W2381,"")</f>
        <v/>
      </c>
      <c r="AL2381" s="14">
        <f>IF(X2381&lt;&gt;"",X2381,"")</f>
        <v/>
      </c>
      <c r="AM2381" s="14">
        <f>IF(Y2381&lt;&gt;"",Y2381,"")</f>
        <v/>
      </c>
      <c r="AN2381" s="14">
        <f>IF(OR(AL2381="",AM2381=""),"",AL2381-AM2381)</f>
        <v/>
      </c>
      <c r="AO2381">
        <f>IF(AN2381="","",IF(AN2381&gt;0,"Bullish","Bearish"))</f>
        <v/>
      </c>
      <c r="AP2381">
        <f>IF(AO2381="",AP2380,AO2381)</f>
        <v/>
      </c>
      <c r="AQ2381" s="14">
        <f>IF(AB2381&lt;&gt;"",AB2381,"")</f>
        <v/>
      </c>
      <c r="AR2381" s="14">
        <f>IF(AD2381&lt;&gt;"",AD2381,"")</f>
        <v/>
      </c>
      <c r="AS2381">
        <f>IF(AS2380+1=13,1,AS2380+1)</f>
        <v/>
      </c>
      <c r="AT2381">
        <f>IFERROR(IF(SLOPE($AQ$2366:$AQ$2377,$AS$2366:$AS$2377)&gt;0,MIN(3,ABS(SLOPE($AQ$2366:$AQ$2377,$AS$2366:$AS$2377))),IF(SLOPE($AQ$2366:$AQ$2377,$AS$2366:$AS$2377)&lt;-0.5,-0.5,0)),0)</f>
        <v/>
      </c>
      <c r="AU2381">
        <f>IFERROR(IF(SLOPE($AR$2366:$AR$2377,$AS$2366:$AS$2377)&lt;0,MAX(-3,-ABS(SLOPE($AR$2366:$AR$2377,$AS$2366:$AS$2377))),IF(SLOPE($AR$2366:$AR$2377,$AS$2366:$AS$2377)&gt;0.5,0.5,0)),0)</f>
        <v/>
      </c>
      <c r="AV2381">
        <f>($AQ$2378+(AT2381*(AS2381-1)))</f>
        <v/>
      </c>
      <c r="AW2381">
        <f>($AR$2378+(AU2381*(AS2381-1)))</f>
        <v/>
      </c>
      <c r="AX2381">
        <f>IF(AT2381&gt;0,AV2381+AT2381,AV2381)</f>
        <v/>
      </c>
      <c r="AY2381">
        <f>IF(AU2381&lt;0,AW2381+AU2381,AW2381)</f>
        <v/>
      </c>
      <c r="BA2381" s="14">
        <f>IFERROR(AX2381-AQ2381,"")</f>
        <v/>
      </c>
      <c r="BB2381" s="14">
        <f>IFERROR(AY2381-AR2381,"")</f>
        <v/>
      </c>
      <c r="BD2381">
        <f>AH2381</f>
        <v/>
      </c>
      <c r="BE2381">
        <f>AI2381</f>
        <v/>
      </c>
      <c r="BF2381">
        <f>AJ2381</f>
        <v/>
      </c>
      <c r="BG2381" s="14">
        <f>L2381</f>
        <v/>
      </c>
      <c r="BH2381" s="14">
        <f>IF(X2381="","",X2381)</f>
        <v/>
      </c>
      <c r="BI2381" s="14">
        <f>IF(Y2381="","",Y2381)</f>
        <v/>
      </c>
      <c r="BJ2381">
        <f>Z2381</f>
        <v/>
      </c>
      <c r="BK2381">
        <f>AA2381</f>
        <v/>
      </c>
      <c r="BL2381">
        <f>IFERROR(AX2381,"")</f>
        <v/>
      </c>
      <c r="BM2381">
        <f>IFERROR(AY2381,"")</f>
        <v/>
      </c>
    </row>
    <row r="2382" ht="14.25" customHeight="1">
      <c r="A2382">
        <f>ALGLIB_SSA_XAUUSD!AA2382</f>
        <v/>
      </c>
      <c r="B2382">
        <f>IF($A2382="","",INDEX(ALGLIB_SSA_XAUUSD!$B$2:$B$2401,MATCH($A2382,ALGLIB_SSA_XAUUSD!$A$2:$A$2401,1)))</f>
        <v/>
      </c>
      <c r="C2382">
        <f>IF($A2382="","",INDEX(ALGLIB_SSA_XAUUSD!$C$2:$C$2401,MATCH($A2382,ALGLIB_SSA_XAUUSD!$A$2:$A$2401,1)))</f>
        <v/>
      </c>
      <c r="D2382" s="14">
        <f>IF($A2382="","",INT((ROW()-2)/12)+1)</f>
        <v/>
      </c>
      <c r="E2382" s="14">
        <f>IF(AND(E2390&lt;&gt;"",D2390=D2378+1),E2378+(E2390-E2378)*4/12,"")</f>
        <v/>
      </c>
      <c r="F2382" s="14">
        <f>IF(AND(F2390&lt;&gt;"",D2390=D2378+1),F2378+(F2390-F2378)*4/12,"")</f>
        <v/>
      </c>
      <c r="G2382" s="14">
        <f>IF(AND(G2390&lt;&gt;"",D2390=D2378+1),G2378+(G2390-G2378)*4/12,"")</f>
        <v/>
      </c>
      <c r="H2382" s="14">
        <f>IF(AND(H2390&lt;&gt;"",D2390=D2378+1),H2378+(H2390-H2378)*4/12,"")</f>
        <v/>
      </c>
      <c r="I2382" s="14">
        <f>IF(AND(L2390&lt;&gt;"",D2390=D2378+1),I2378+(I2390-I2378)*4/12,"")</f>
        <v/>
      </c>
      <c r="J2382">
        <f>_xlfn.XLOOKUP($A2382,ALGLIB_SSA_XAUUSD!$AA$2:$AA$2401,ALGLIB_SSA_XAUUSD!$P$2:$P$2401,"",0)</f>
        <v/>
      </c>
      <c r="K2382">
        <f>_xlfn.XLOOKUP($A2382,ALGLIB_SSA_XAUUSD!$AA$2:$AA$2401,ALGLIB_SSA_XAUUSD!$Q$2:$Q$2401,"",0)</f>
        <v/>
      </c>
      <c r="L2382">
        <f>_xlfn.XLOOKUP($A2382,ALGLIB_SSA_XAUUSD!$AA$2:$AA$2401,ALGLIB_SSA_XAUUSD!$R$2:$R$2401,"",0)</f>
        <v/>
      </c>
      <c r="M2382">
        <f>_xlfn.XLOOKUP($A2382,ALGLIB_SSA_XAUUSD!$AA$2:$AA$2401,ALGLIB_SSA_XAUUSD!$S$2:$S$2401,"",0)</f>
        <v/>
      </c>
      <c r="N2382">
        <f>_xlfn.XLOOKUP($A2382,ALGLIB_SSA_XAUUSD!$AA$2:$AA$2401,ALGLIB_SSA_XAUUSD!$T$2:$T$2401,"",0)</f>
        <v/>
      </c>
      <c r="O2382">
        <f>_xlfn.XLOOKUP($A2382,ALGLIB_SSA_XAUUSD!$AA$2:$AA$2401,ALGLIB_SSA_XAUUSD!$U$2:$U$2401,"",0)</f>
        <v/>
      </c>
      <c r="P2382">
        <f>_xlfn.XLOOKUP($A2382,ALGLIB_SSA_XAUUSD!$AA$2:$AA$2401,ALGLIB_SSA_XAUUSD!$V$2:$V$2401,"",0)</f>
        <v/>
      </c>
      <c r="S2382">
        <f>A2382</f>
        <v/>
      </c>
      <c r="T2382">
        <f>J2382</f>
        <v/>
      </c>
      <c r="U2382">
        <f>K2382</f>
        <v/>
      </c>
      <c r="V2382" s="14">
        <f>IF($A2382="","",MOD(ROW()-2,12)+1)</f>
        <v/>
      </c>
      <c r="W2382">
        <f>L2382</f>
        <v/>
      </c>
      <c r="X2382" s="14">
        <f>IF(F2382="","",F2382)</f>
        <v/>
      </c>
      <c r="Y2382" s="14">
        <f>IF(G2382="","",G2382)</f>
        <v/>
      </c>
      <c r="Z2382">
        <f>M2382</f>
        <v/>
      </c>
      <c r="AA2382">
        <f>N2382</f>
        <v/>
      </c>
      <c r="AB2382" s="14">
        <f>IF(H2382="","",H2382)</f>
        <v/>
      </c>
      <c r="AC2382">
        <f>O2382</f>
        <v/>
      </c>
      <c r="AD2382" s="14">
        <f>IF(I2382="","",I2382)</f>
        <v/>
      </c>
      <c r="AE2382">
        <f>P2382</f>
        <v/>
      </c>
      <c r="AH2382">
        <f>IF(S2382&lt;&gt;"",S2382,AH2381+900)</f>
        <v/>
      </c>
      <c r="AI2382">
        <f>IF(T2382&lt;&gt;"",T2382,AI2381)</f>
        <v/>
      </c>
      <c r="AJ2382">
        <f>IF(U2382&lt;&gt;"",U2382,AJ2381)</f>
        <v/>
      </c>
      <c r="AK2382">
        <f>IF(W2382&lt;&gt;"",W2382,"")</f>
        <v/>
      </c>
      <c r="AL2382" s="14">
        <f>IF(X2382&lt;&gt;"",X2382,"")</f>
        <v/>
      </c>
      <c r="AM2382" s="14">
        <f>IF(Y2382&lt;&gt;"",Y2382,"")</f>
        <v/>
      </c>
      <c r="AN2382" s="14">
        <f>IF(OR(AL2382="",AM2382=""),"",AL2382-AM2382)</f>
        <v/>
      </c>
      <c r="AO2382">
        <f>IF(AN2382="","",IF(AN2382&gt;0,"Bullish","Bearish"))</f>
        <v/>
      </c>
      <c r="AP2382">
        <f>IF(AO2382="",AP2381,AO2382)</f>
        <v/>
      </c>
      <c r="AQ2382" s="14">
        <f>IF(AB2382&lt;&gt;"",AB2382,"")</f>
        <v/>
      </c>
      <c r="AR2382" s="14">
        <f>IF(AD2382&lt;&gt;"",AD2382,"")</f>
        <v/>
      </c>
      <c r="AS2382">
        <f>IF(AS2381+1=13,1,AS2381+1)</f>
        <v/>
      </c>
      <c r="AT2382">
        <f>IFERROR(IF(SLOPE($AQ$2366:$AQ$2377,$AS$2366:$AS$2377)&gt;0,MIN(3,ABS(SLOPE($AQ$2366:$AQ$2377,$AS$2366:$AS$2377))),IF(SLOPE($AQ$2366:$AQ$2377,$AS$2366:$AS$2377)&lt;-0.5,-0.5,0)),0)</f>
        <v/>
      </c>
      <c r="AU2382">
        <f>IFERROR(IF(SLOPE($AR$2366:$AR$2377,$AS$2366:$AS$2377)&lt;0,MAX(-3,-ABS(SLOPE($AR$2366:$AR$2377,$AS$2366:$AS$2377))),IF(SLOPE($AR$2366:$AR$2377,$AS$2366:$AS$2377)&gt;0.5,0.5,0)),0)</f>
        <v/>
      </c>
      <c r="AV2382">
        <f>($AQ$2378+(AT2382*(AS2382-1)))</f>
        <v/>
      </c>
      <c r="AW2382">
        <f>($AR$2378+(AU2382*(AS2382-1)))</f>
        <v/>
      </c>
      <c r="AX2382">
        <f>IF(AT2382&gt;0,AV2382+AT2382,AV2382)</f>
        <v/>
      </c>
      <c r="AY2382">
        <f>IF(AU2382&lt;0,AW2382+AU2382,AW2382)</f>
        <v/>
      </c>
      <c r="BA2382" s="14">
        <f>IFERROR(AX2382-AQ2382,"")</f>
        <v/>
      </c>
      <c r="BB2382" s="14">
        <f>IFERROR(AY2382-AR2382,"")</f>
        <v/>
      </c>
      <c r="BD2382">
        <f>AH2382</f>
        <v/>
      </c>
      <c r="BE2382">
        <f>AI2382</f>
        <v/>
      </c>
      <c r="BF2382">
        <f>AJ2382</f>
        <v/>
      </c>
      <c r="BG2382" s="14">
        <f>L2382</f>
        <v/>
      </c>
      <c r="BH2382" s="14">
        <f>IF(X2382="","",X2382)</f>
        <v/>
      </c>
      <c r="BI2382" s="14">
        <f>IF(Y2382="","",Y2382)</f>
        <v/>
      </c>
      <c r="BJ2382">
        <f>Z2382</f>
        <v/>
      </c>
      <c r="BK2382">
        <f>AA2382</f>
        <v/>
      </c>
      <c r="BL2382">
        <f>IFERROR(AX2382,"")</f>
        <v/>
      </c>
      <c r="BM2382">
        <f>IFERROR(AY2382,"")</f>
        <v/>
      </c>
    </row>
    <row r="2383" ht="14.25" customHeight="1">
      <c r="A2383">
        <f>ALGLIB_SSA_XAUUSD!AA2383</f>
        <v/>
      </c>
      <c r="B2383">
        <f>IF($A2383="","",INDEX(ALGLIB_SSA_XAUUSD!$B$2:$B$2401,MATCH($A2383,ALGLIB_SSA_XAUUSD!$A$2:$A$2401,1)))</f>
        <v/>
      </c>
      <c r="C2383">
        <f>IF($A2383="","",INDEX(ALGLIB_SSA_XAUUSD!$C$2:$C$2401,MATCH($A2383,ALGLIB_SSA_XAUUSD!$A$2:$A$2401,1)))</f>
        <v/>
      </c>
      <c r="D2383" s="14">
        <f>IF($A2383="","",INT((ROW()-2)/12)+1)</f>
        <v/>
      </c>
      <c r="E2383" s="14">
        <f>IF(AND(E2390&lt;&gt;"",D2390=D2378+1),E2378+(E2390-E2378)*5/12,"")</f>
        <v/>
      </c>
      <c r="F2383" s="14">
        <f>IF(AND(F2390&lt;&gt;"",D2390=D2378+1),F2378+(F2390-F2378)*5/12,"")</f>
        <v/>
      </c>
      <c r="G2383" s="14">
        <f>IF(AND(G2390&lt;&gt;"",D2390=D2378+1),G2378+(G2390-G2378)*5/12,"")</f>
        <v/>
      </c>
      <c r="H2383" s="14">
        <f>IF(AND(H2390&lt;&gt;"",D2390=D2378+1),H2378+(H2390-H2378)*5/12,"")</f>
        <v/>
      </c>
      <c r="I2383" s="14">
        <f>IF(AND(L2390&lt;&gt;"",D2390=D2378+1),I2378+(I2390-I2378)*5/12,"")</f>
        <v/>
      </c>
      <c r="J2383">
        <f>_xlfn.XLOOKUP($A2383,ALGLIB_SSA_XAUUSD!$AA$2:$AA$2401,ALGLIB_SSA_XAUUSD!$P$2:$P$2401,"",0)</f>
        <v/>
      </c>
      <c r="K2383">
        <f>_xlfn.XLOOKUP($A2383,ALGLIB_SSA_XAUUSD!$AA$2:$AA$2401,ALGLIB_SSA_XAUUSD!$Q$2:$Q$2401,"",0)</f>
        <v/>
      </c>
      <c r="L2383">
        <f>_xlfn.XLOOKUP($A2383,ALGLIB_SSA_XAUUSD!$AA$2:$AA$2401,ALGLIB_SSA_XAUUSD!$R$2:$R$2401,"",0)</f>
        <v/>
      </c>
      <c r="M2383">
        <f>_xlfn.XLOOKUP($A2383,ALGLIB_SSA_XAUUSD!$AA$2:$AA$2401,ALGLIB_SSA_XAUUSD!$S$2:$S$2401,"",0)</f>
        <v/>
      </c>
      <c r="N2383">
        <f>_xlfn.XLOOKUP($A2383,ALGLIB_SSA_XAUUSD!$AA$2:$AA$2401,ALGLIB_SSA_XAUUSD!$T$2:$T$2401,"",0)</f>
        <v/>
      </c>
      <c r="O2383">
        <f>_xlfn.XLOOKUP($A2383,ALGLIB_SSA_XAUUSD!$AA$2:$AA$2401,ALGLIB_SSA_XAUUSD!$U$2:$U$2401,"",0)</f>
        <v/>
      </c>
      <c r="P2383">
        <f>_xlfn.XLOOKUP($A2383,ALGLIB_SSA_XAUUSD!$AA$2:$AA$2401,ALGLIB_SSA_XAUUSD!$V$2:$V$2401,"",0)</f>
        <v/>
      </c>
      <c r="S2383">
        <f>A2383</f>
        <v/>
      </c>
      <c r="T2383">
        <f>J2383</f>
        <v/>
      </c>
      <c r="U2383">
        <f>K2383</f>
        <v/>
      </c>
      <c r="V2383" s="14">
        <f>IF($A2383="","",MOD(ROW()-2,12)+1)</f>
        <v/>
      </c>
      <c r="W2383">
        <f>L2383</f>
        <v/>
      </c>
      <c r="X2383" s="14">
        <f>IF(F2383="","",F2383)</f>
        <v/>
      </c>
      <c r="Y2383" s="14">
        <f>IF(G2383="","",G2383)</f>
        <v/>
      </c>
      <c r="Z2383">
        <f>M2383</f>
        <v/>
      </c>
      <c r="AA2383">
        <f>N2383</f>
        <v/>
      </c>
      <c r="AB2383" s="14">
        <f>IF(H2383="","",H2383)</f>
        <v/>
      </c>
      <c r="AC2383">
        <f>O2383</f>
        <v/>
      </c>
      <c r="AD2383" s="14">
        <f>IF(I2383="","",I2383)</f>
        <v/>
      </c>
      <c r="AE2383">
        <f>P2383</f>
        <v/>
      </c>
      <c r="AH2383">
        <f>IF(S2383&lt;&gt;"",S2383,AH2382+900)</f>
        <v/>
      </c>
      <c r="AI2383">
        <f>IF(T2383&lt;&gt;"",T2383,AI2382)</f>
        <v/>
      </c>
      <c r="AJ2383">
        <f>IF(U2383&lt;&gt;"",U2383,AJ2382)</f>
        <v/>
      </c>
      <c r="AK2383">
        <f>IF(W2383&lt;&gt;"",W2383,"")</f>
        <v/>
      </c>
      <c r="AL2383" s="14">
        <f>IF(X2383&lt;&gt;"",X2383,"")</f>
        <v/>
      </c>
      <c r="AM2383" s="14">
        <f>IF(Y2383&lt;&gt;"",Y2383,"")</f>
        <v/>
      </c>
      <c r="AN2383" s="14">
        <f>IF(OR(AL2383="",AM2383=""),"",AL2383-AM2383)</f>
        <v/>
      </c>
      <c r="AO2383">
        <f>IF(AN2383="","",IF(AN2383&gt;0,"Bullish","Bearish"))</f>
        <v/>
      </c>
      <c r="AP2383">
        <f>IF(AO2383="",AP2382,AO2383)</f>
        <v/>
      </c>
      <c r="AQ2383" s="14">
        <f>IF(AB2383&lt;&gt;"",AB2383,"")</f>
        <v/>
      </c>
      <c r="AR2383" s="14">
        <f>IF(AD2383&lt;&gt;"",AD2383,"")</f>
        <v/>
      </c>
      <c r="AS2383">
        <f>IF(AS2382+1=13,1,AS2382+1)</f>
        <v/>
      </c>
      <c r="AT2383">
        <f>IFERROR(IF(SLOPE($AQ$2366:$AQ$2377,$AS$2366:$AS$2377)&gt;0,MIN(3,ABS(SLOPE($AQ$2366:$AQ$2377,$AS$2366:$AS$2377))),IF(SLOPE($AQ$2366:$AQ$2377,$AS$2366:$AS$2377)&lt;-0.5,-0.5,0)),0)</f>
        <v/>
      </c>
      <c r="AU2383">
        <f>IFERROR(IF(SLOPE($AR$2366:$AR$2377,$AS$2366:$AS$2377)&lt;0,MAX(-3,-ABS(SLOPE($AR$2366:$AR$2377,$AS$2366:$AS$2377))),IF(SLOPE($AR$2366:$AR$2377,$AS$2366:$AS$2377)&gt;0.5,0.5,0)),0)</f>
        <v/>
      </c>
      <c r="AV2383">
        <f>($AQ$2378+(AT2383*(AS2383-1)))</f>
        <v/>
      </c>
      <c r="AW2383">
        <f>($AR$2378+(AU2383*(AS2383-1)))</f>
        <v/>
      </c>
      <c r="AX2383">
        <f>IF(AT2383&gt;0,AV2383+AT2383,AV2383)</f>
        <v/>
      </c>
      <c r="AY2383">
        <f>IF(AU2383&lt;0,AW2383+AU2383,AW2383)</f>
        <v/>
      </c>
      <c r="BA2383" s="14">
        <f>IFERROR(AX2383-AQ2383,"")</f>
        <v/>
      </c>
      <c r="BB2383" s="14">
        <f>IFERROR(AY2383-AR2383,"")</f>
        <v/>
      </c>
      <c r="BD2383">
        <f>AH2383</f>
        <v/>
      </c>
      <c r="BE2383">
        <f>AI2383</f>
        <v/>
      </c>
      <c r="BF2383">
        <f>AJ2383</f>
        <v/>
      </c>
      <c r="BG2383" s="14">
        <f>L2383</f>
        <v/>
      </c>
      <c r="BH2383" s="14">
        <f>IF(X2383="","",X2383)</f>
        <v/>
      </c>
      <c r="BI2383" s="14">
        <f>IF(Y2383="","",Y2383)</f>
        <v/>
      </c>
      <c r="BJ2383">
        <f>Z2383</f>
        <v/>
      </c>
      <c r="BK2383">
        <f>AA2383</f>
        <v/>
      </c>
      <c r="BL2383">
        <f>IFERROR(AX2383,"")</f>
        <v/>
      </c>
      <c r="BM2383">
        <f>IFERROR(AY2383,"")</f>
        <v/>
      </c>
    </row>
    <row r="2384" ht="14.25" customHeight="1">
      <c r="A2384">
        <f>ALGLIB_SSA_XAUUSD!AA2384</f>
        <v/>
      </c>
      <c r="B2384">
        <f>IF($A2384="","",INDEX(ALGLIB_SSA_XAUUSD!$B$2:$B$2401,MATCH($A2384,ALGLIB_SSA_XAUUSD!$A$2:$A$2401,1)))</f>
        <v/>
      </c>
      <c r="C2384">
        <f>IF($A2384="","",INDEX(ALGLIB_SSA_XAUUSD!$C$2:$C$2401,MATCH($A2384,ALGLIB_SSA_XAUUSD!$A$2:$A$2401,1)))</f>
        <v/>
      </c>
      <c r="D2384" s="14">
        <f>IF($A2384="","",INT((ROW()-2)/12)+1)</f>
        <v/>
      </c>
      <c r="E2384" s="14">
        <f>IF(AND(E2390&lt;&gt;"",D2390=D2378+1),E2378+(E2390-E2378)*6/12,"")</f>
        <v/>
      </c>
      <c r="F2384" s="14">
        <f>IF(AND(F2390&lt;&gt;"",D2390=D2378+1),F2378+(F2390-F2378)*6/12,"")</f>
        <v/>
      </c>
      <c r="G2384" s="14">
        <f>IF(AND(G2390&lt;&gt;"",D2390=D2378+1),G2378+(G2390-G2378)*6/12,"")</f>
        <v/>
      </c>
      <c r="H2384" s="14">
        <f>IF(AND(H2390&lt;&gt;"",D2390=D2378+1),H2378+(H2390-H2378)*6/12,"")</f>
        <v/>
      </c>
      <c r="I2384" s="14">
        <f>IF(AND(L2390&lt;&gt;"",D2390=D2378+1),I2378+(I2390-I2378)*6/12,"")</f>
        <v/>
      </c>
      <c r="J2384">
        <f>_xlfn.XLOOKUP($A2384,ALGLIB_SSA_XAUUSD!$AA$2:$AA$2401,ALGLIB_SSA_XAUUSD!$P$2:$P$2401,"",0)</f>
        <v/>
      </c>
      <c r="K2384">
        <f>_xlfn.XLOOKUP($A2384,ALGLIB_SSA_XAUUSD!$AA$2:$AA$2401,ALGLIB_SSA_XAUUSD!$Q$2:$Q$2401,"",0)</f>
        <v/>
      </c>
      <c r="L2384">
        <f>_xlfn.XLOOKUP($A2384,ALGLIB_SSA_XAUUSD!$AA$2:$AA$2401,ALGLIB_SSA_XAUUSD!$R$2:$R$2401,"",0)</f>
        <v/>
      </c>
      <c r="M2384">
        <f>_xlfn.XLOOKUP($A2384,ALGLIB_SSA_XAUUSD!$AA$2:$AA$2401,ALGLIB_SSA_XAUUSD!$S$2:$S$2401,"",0)</f>
        <v/>
      </c>
      <c r="N2384">
        <f>_xlfn.XLOOKUP($A2384,ALGLIB_SSA_XAUUSD!$AA$2:$AA$2401,ALGLIB_SSA_XAUUSD!$T$2:$T$2401,"",0)</f>
        <v/>
      </c>
      <c r="O2384">
        <f>_xlfn.XLOOKUP($A2384,ALGLIB_SSA_XAUUSD!$AA$2:$AA$2401,ALGLIB_SSA_XAUUSD!$U$2:$U$2401,"",0)</f>
        <v/>
      </c>
      <c r="P2384">
        <f>_xlfn.XLOOKUP($A2384,ALGLIB_SSA_XAUUSD!$AA$2:$AA$2401,ALGLIB_SSA_XAUUSD!$V$2:$V$2401,"",0)</f>
        <v/>
      </c>
      <c r="S2384">
        <f>A2384</f>
        <v/>
      </c>
      <c r="T2384">
        <f>J2384</f>
        <v/>
      </c>
      <c r="U2384">
        <f>K2384</f>
        <v/>
      </c>
      <c r="V2384" s="14">
        <f>IF($A2384="","",MOD(ROW()-2,12)+1)</f>
        <v/>
      </c>
      <c r="W2384">
        <f>L2384</f>
        <v/>
      </c>
      <c r="X2384" s="14">
        <f>IF(F2384="","",F2384)</f>
        <v/>
      </c>
      <c r="Y2384" s="14">
        <f>IF(G2384="","",G2384)</f>
        <v/>
      </c>
      <c r="Z2384">
        <f>M2384</f>
        <v/>
      </c>
      <c r="AA2384">
        <f>N2384</f>
        <v/>
      </c>
      <c r="AB2384" s="14">
        <f>IF(H2384="","",H2384)</f>
        <v/>
      </c>
      <c r="AC2384">
        <f>O2384</f>
        <v/>
      </c>
      <c r="AD2384" s="14">
        <f>IF(I2384="","",I2384)</f>
        <v/>
      </c>
      <c r="AE2384">
        <f>P2384</f>
        <v/>
      </c>
      <c r="AH2384">
        <f>IF(S2384&lt;&gt;"",S2384,AH2383+900)</f>
        <v/>
      </c>
      <c r="AI2384">
        <f>IF(T2384&lt;&gt;"",T2384,AI2383)</f>
        <v/>
      </c>
      <c r="AJ2384">
        <f>IF(U2384&lt;&gt;"",U2384,AJ2383)</f>
        <v/>
      </c>
      <c r="AK2384">
        <f>IF(W2384&lt;&gt;"",W2384,"")</f>
        <v/>
      </c>
      <c r="AL2384" s="14">
        <f>IF(X2384&lt;&gt;"",X2384,"")</f>
        <v/>
      </c>
      <c r="AM2384" s="14">
        <f>IF(Y2384&lt;&gt;"",Y2384,"")</f>
        <v/>
      </c>
      <c r="AN2384" s="14">
        <f>IF(OR(AL2384="",AM2384=""),"",AL2384-AM2384)</f>
        <v/>
      </c>
      <c r="AO2384">
        <f>IF(AN2384="","",IF(AN2384&gt;0,"Bullish","Bearish"))</f>
        <v/>
      </c>
      <c r="AP2384">
        <f>IF(AO2384="",AP2383,AO2384)</f>
        <v/>
      </c>
      <c r="AQ2384" s="14">
        <f>IF(AB2384&lt;&gt;"",AB2384,"")</f>
        <v/>
      </c>
      <c r="AR2384" s="14">
        <f>IF(AD2384&lt;&gt;"",AD2384,"")</f>
        <v/>
      </c>
      <c r="AS2384">
        <f>IF(AS2383+1=13,1,AS2383+1)</f>
        <v/>
      </c>
      <c r="AT2384">
        <f>IFERROR(IF(SLOPE($AQ$2366:$AQ$2377,$AS$2366:$AS$2377)&gt;0,MIN(3,ABS(SLOPE($AQ$2366:$AQ$2377,$AS$2366:$AS$2377))),IF(SLOPE($AQ$2366:$AQ$2377,$AS$2366:$AS$2377)&lt;-0.5,-0.5,0)),0)</f>
        <v/>
      </c>
      <c r="AU2384">
        <f>IFERROR(IF(SLOPE($AR$2366:$AR$2377,$AS$2366:$AS$2377)&lt;0,MAX(-3,-ABS(SLOPE($AR$2366:$AR$2377,$AS$2366:$AS$2377))),IF(SLOPE($AR$2366:$AR$2377,$AS$2366:$AS$2377)&gt;0.5,0.5,0)),0)</f>
        <v/>
      </c>
      <c r="AV2384">
        <f>($AQ$2378+(AT2384*(AS2384-1)))</f>
        <v/>
      </c>
      <c r="AW2384">
        <f>($AR$2378+(AU2384*(AS2384-1)))</f>
        <v/>
      </c>
      <c r="AX2384">
        <f>IF(AT2384&gt;0,AV2384+AT2384,AV2384)</f>
        <v/>
      </c>
      <c r="AY2384">
        <f>IF(AU2384&lt;0,AW2384+AU2384,AW2384)</f>
        <v/>
      </c>
      <c r="BA2384" s="14">
        <f>IFERROR(AX2384-AQ2384,"")</f>
        <v/>
      </c>
      <c r="BB2384" s="14">
        <f>IFERROR(AY2384-AR2384,"")</f>
        <v/>
      </c>
      <c r="BD2384">
        <f>AH2384</f>
        <v/>
      </c>
      <c r="BE2384">
        <f>AI2384</f>
        <v/>
      </c>
      <c r="BF2384">
        <f>AJ2384</f>
        <v/>
      </c>
      <c r="BG2384" s="14">
        <f>L2384</f>
        <v/>
      </c>
      <c r="BH2384" s="14">
        <f>IF(X2384="","",X2384)</f>
        <v/>
      </c>
      <c r="BI2384" s="14">
        <f>IF(Y2384="","",Y2384)</f>
        <v/>
      </c>
      <c r="BJ2384">
        <f>Z2384</f>
        <v/>
      </c>
      <c r="BK2384">
        <f>AA2384</f>
        <v/>
      </c>
      <c r="BL2384">
        <f>IFERROR(AX2384,"")</f>
        <v/>
      </c>
      <c r="BM2384">
        <f>IFERROR(AY2384,"")</f>
        <v/>
      </c>
    </row>
    <row r="2385" ht="14.25" customHeight="1">
      <c r="A2385">
        <f>ALGLIB_SSA_XAUUSD!AA2385</f>
        <v/>
      </c>
      <c r="B2385">
        <f>IF($A2385="","",INDEX(ALGLIB_SSA_XAUUSD!$B$2:$B$2401,MATCH($A2385,ALGLIB_SSA_XAUUSD!$A$2:$A$2401,1)))</f>
        <v/>
      </c>
      <c r="C2385">
        <f>IF($A2385="","",INDEX(ALGLIB_SSA_XAUUSD!$C$2:$C$2401,MATCH($A2385,ALGLIB_SSA_XAUUSD!$A$2:$A$2401,1)))</f>
        <v/>
      </c>
      <c r="D2385" s="14">
        <f>IF($A2385="","",INT((ROW()-2)/12)+1)</f>
        <v/>
      </c>
      <c r="E2385" s="14">
        <f>IF(AND(E2390&lt;&gt;"",D2390=D2378+1),E2378+(E2390-E2378)*7/12,"")</f>
        <v/>
      </c>
      <c r="F2385" s="14">
        <f>IF(AND(F2390&lt;&gt;"",D2390=D2378+1),F2378+(F2390-F2378)*7/12,"")</f>
        <v/>
      </c>
      <c r="G2385" s="14">
        <f>IF(AND(G2390&lt;&gt;"",D2390=D2378+1),G2378+(G2390-G2378)*7/12,"")</f>
        <v/>
      </c>
      <c r="H2385" s="14">
        <f>IF(AND(H2390&lt;&gt;"",D2390=D2378+1),H2378+(H2390-H2378)*7/12,"")</f>
        <v/>
      </c>
      <c r="I2385" s="14">
        <f>IF(AND(L2390&lt;&gt;"",D2390=D2378+1),I2378+(I2390-I2378)*7/12,"")</f>
        <v/>
      </c>
      <c r="J2385">
        <f>_xlfn.XLOOKUP($A2385,ALGLIB_SSA_XAUUSD!$AA$2:$AA$2401,ALGLIB_SSA_XAUUSD!$P$2:$P$2401,"",0)</f>
        <v/>
      </c>
      <c r="K2385">
        <f>_xlfn.XLOOKUP($A2385,ALGLIB_SSA_XAUUSD!$AA$2:$AA$2401,ALGLIB_SSA_XAUUSD!$Q$2:$Q$2401,"",0)</f>
        <v/>
      </c>
      <c r="L2385">
        <f>_xlfn.XLOOKUP($A2385,ALGLIB_SSA_XAUUSD!$AA$2:$AA$2401,ALGLIB_SSA_XAUUSD!$R$2:$R$2401,"",0)</f>
        <v/>
      </c>
      <c r="M2385">
        <f>_xlfn.XLOOKUP($A2385,ALGLIB_SSA_XAUUSD!$AA$2:$AA$2401,ALGLIB_SSA_XAUUSD!$S$2:$S$2401,"",0)</f>
        <v/>
      </c>
      <c r="N2385">
        <f>_xlfn.XLOOKUP($A2385,ALGLIB_SSA_XAUUSD!$AA$2:$AA$2401,ALGLIB_SSA_XAUUSD!$T$2:$T$2401,"",0)</f>
        <v/>
      </c>
      <c r="O2385">
        <f>_xlfn.XLOOKUP($A2385,ALGLIB_SSA_XAUUSD!$AA$2:$AA$2401,ALGLIB_SSA_XAUUSD!$U$2:$U$2401,"",0)</f>
        <v/>
      </c>
      <c r="P2385">
        <f>_xlfn.XLOOKUP($A2385,ALGLIB_SSA_XAUUSD!$AA$2:$AA$2401,ALGLIB_SSA_XAUUSD!$V$2:$V$2401,"",0)</f>
        <v/>
      </c>
      <c r="S2385">
        <f>A2385</f>
        <v/>
      </c>
      <c r="T2385">
        <f>J2385</f>
        <v/>
      </c>
      <c r="U2385">
        <f>K2385</f>
        <v/>
      </c>
      <c r="V2385" s="14">
        <f>IF($A2385="","",MOD(ROW()-2,12)+1)</f>
        <v/>
      </c>
      <c r="W2385">
        <f>L2385</f>
        <v/>
      </c>
      <c r="X2385" s="14">
        <f>IF(F2385="","",F2385)</f>
        <v/>
      </c>
      <c r="Y2385" s="14">
        <f>IF(G2385="","",G2385)</f>
        <v/>
      </c>
      <c r="Z2385">
        <f>M2385</f>
        <v/>
      </c>
      <c r="AA2385">
        <f>N2385</f>
        <v/>
      </c>
      <c r="AB2385" s="14">
        <f>IF(H2385="","",H2385)</f>
        <v/>
      </c>
      <c r="AC2385">
        <f>O2385</f>
        <v/>
      </c>
      <c r="AD2385" s="14">
        <f>IF(I2385="","",I2385)</f>
        <v/>
      </c>
      <c r="AE2385">
        <f>P2385</f>
        <v/>
      </c>
      <c r="AH2385">
        <f>IF(S2385&lt;&gt;"",S2385,AH2384+900)</f>
        <v/>
      </c>
      <c r="AI2385">
        <f>IF(T2385&lt;&gt;"",T2385,AI2384)</f>
        <v/>
      </c>
      <c r="AJ2385">
        <f>IF(U2385&lt;&gt;"",U2385,AJ2384)</f>
        <v/>
      </c>
      <c r="AK2385">
        <f>IF(W2385&lt;&gt;"",W2385,"")</f>
        <v/>
      </c>
      <c r="AL2385" s="14">
        <f>IF(X2385&lt;&gt;"",X2385,"")</f>
        <v/>
      </c>
      <c r="AM2385" s="14">
        <f>IF(Y2385&lt;&gt;"",Y2385,"")</f>
        <v/>
      </c>
      <c r="AN2385" s="14">
        <f>IF(OR(AL2385="",AM2385=""),"",AL2385-AM2385)</f>
        <v/>
      </c>
      <c r="AO2385">
        <f>IF(AN2385="","",IF(AN2385&gt;0,"Bullish","Bearish"))</f>
        <v/>
      </c>
      <c r="AP2385">
        <f>IF(AO2385="",AP2384,AO2385)</f>
        <v/>
      </c>
      <c r="AQ2385" s="14">
        <f>IF(AB2385&lt;&gt;"",AB2385,"")</f>
        <v/>
      </c>
      <c r="AR2385" s="14">
        <f>IF(AD2385&lt;&gt;"",AD2385,"")</f>
        <v/>
      </c>
      <c r="AS2385">
        <f>IF(AS2384+1=13,1,AS2384+1)</f>
        <v/>
      </c>
      <c r="AT2385">
        <f>IFERROR(IF(SLOPE($AQ$2366:$AQ$2377,$AS$2366:$AS$2377)&gt;0,MIN(3,ABS(SLOPE($AQ$2366:$AQ$2377,$AS$2366:$AS$2377))),IF(SLOPE($AQ$2366:$AQ$2377,$AS$2366:$AS$2377)&lt;-0.5,-0.5,0)),0)</f>
        <v/>
      </c>
      <c r="AU2385">
        <f>IFERROR(IF(SLOPE($AR$2366:$AR$2377,$AS$2366:$AS$2377)&lt;0,MAX(-3,-ABS(SLOPE($AR$2366:$AR$2377,$AS$2366:$AS$2377))),IF(SLOPE($AR$2366:$AR$2377,$AS$2366:$AS$2377)&gt;0.5,0.5,0)),0)</f>
        <v/>
      </c>
      <c r="AV2385">
        <f>($AQ$2378+(AT2385*(AS2385-1)))</f>
        <v/>
      </c>
      <c r="AW2385">
        <f>($AR$2378+(AU2385*(AS2385-1)))</f>
        <v/>
      </c>
      <c r="AX2385">
        <f>IF(AT2385&gt;0,AV2385+AT2385,AV2385)</f>
        <v/>
      </c>
      <c r="AY2385">
        <f>IF(AU2385&lt;0,AW2385+AU2385,AW2385)</f>
        <v/>
      </c>
      <c r="BA2385" s="14">
        <f>IFERROR(AX2385-AQ2385,"")</f>
        <v/>
      </c>
      <c r="BB2385" s="14">
        <f>IFERROR(AY2385-AR2385,"")</f>
        <v/>
      </c>
      <c r="BD2385">
        <f>AH2385</f>
        <v/>
      </c>
      <c r="BE2385">
        <f>AI2385</f>
        <v/>
      </c>
      <c r="BF2385">
        <f>AJ2385</f>
        <v/>
      </c>
      <c r="BG2385" s="14">
        <f>L2385</f>
        <v/>
      </c>
      <c r="BH2385" s="14">
        <f>IF(X2385="","",X2385)</f>
        <v/>
      </c>
      <c r="BI2385" s="14">
        <f>IF(Y2385="","",Y2385)</f>
        <v/>
      </c>
      <c r="BJ2385">
        <f>Z2385</f>
        <v/>
      </c>
      <c r="BK2385">
        <f>AA2385</f>
        <v/>
      </c>
      <c r="BL2385">
        <f>IFERROR(AX2385,"")</f>
        <v/>
      </c>
      <c r="BM2385">
        <f>IFERROR(AY2385,"")</f>
        <v/>
      </c>
    </row>
    <row r="2386" ht="14.25" customHeight="1">
      <c r="A2386">
        <f>ALGLIB_SSA_XAUUSD!AA2386</f>
        <v/>
      </c>
      <c r="B2386">
        <f>IF($A2386="","",INDEX(ALGLIB_SSA_XAUUSD!$B$2:$B$2401,MATCH($A2386,ALGLIB_SSA_XAUUSD!$A$2:$A$2401,1)))</f>
        <v/>
      </c>
      <c r="C2386">
        <f>IF($A2386="","",INDEX(ALGLIB_SSA_XAUUSD!$C$2:$C$2401,MATCH($A2386,ALGLIB_SSA_XAUUSD!$A$2:$A$2401,1)))</f>
        <v/>
      </c>
      <c r="D2386" s="14">
        <f>IF($A2386="","",INT((ROW()-2)/12)+1)</f>
        <v/>
      </c>
      <c r="E2386" s="14">
        <f>IF(AND(E2390&lt;&gt;"",D2390=D2378+1),E2378+(E2390-E2378)*8/12,"")</f>
        <v/>
      </c>
      <c r="F2386" s="14">
        <f>IF(AND(F2390&lt;&gt;"",D2390=D2378+1),F2378+(F2390-F2378)*8/12,"")</f>
        <v/>
      </c>
      <c r="G2386" s="14">
        <f>IF(AND(G2390&lt;&gt;"",D2390=D2378+1),G2378+(G2390-G2378)*8/12,"")</f>
        <v/>
      </c>
      <c r="H2386" s="14">
        <f>IF(AND(H2390&lt;&gt;"",D2390=D2378+1),H2378+(H2390-H2378)*8/12,"")</f>
        <v/>
      </c>
      <c r="I2386" s="14">
        <f>IF(AND(L2390&lt;&gt;"",D2390=D2378+1),I2378+(I2390-I2378)*8/12,"")</f>
        <v/>
      </c>
      <c r="J2386">
        <f>_xlfn.XLOOKUP($A2386,ALGLIB_SSA_XAUUSD!$AA$2:$AA$2401,ALGLIB_SSA_XAUUSD!$P$2:$P$2401,"",0)</f>
        <v/>
      </c>
      <c r="K2386">
        <f>_xlfn.XLOOKUP($A2386,ALGLIB_SSA_XAUUSD!$AA$2:$AA$2401,ALGLIB_SSA_XAUUSD!$Q$2:$Q$2401,"",0)</f>
        <v/>
      </c>
      <c r="L2386">
        <f>_xlfn.XLOOKUP($A2386,ALGLIB_SSA_XAUUSD!$AA$2:$AA$2401,ALGLIB_SSA_XAUUSD!$R$2:$R$2401,"",0)</f>
        <v/>
      </c>
      <c r="M2386">
        <f>_xlfn.XLOOKUP($A2386,ALGLIB_SSA_XAUUSD!$AA$2:$AA$2401,ALGLIB_SSA_XAUUSD!$S$2:$S$2401,"",0)</f>
        <v/>
      </c>
      <c r="N2386">
        <f>_xlfn.XLOOKUP($A2386,ALGLIB_SSA_XAUUSD!$AA$2:$AA$2401,ALGLIB_SSA_XAUUSD!$T$2:$T$2401,"",0)</f>
        <v/>
      </c>
      <c r="O2386">
        <f>_xlfn.XLOOKUP($A2386,ALGLIB_SSA_XAUUSD!$AA$2:$AA$2401,ALGLIB_SSA_XAUUSD!$U$2:$U$2401,"",0)</f>
        <v/>
      </c>
      <c r="P2386">
        <f>_xlfn.XLOOKUP($A2386,ALGLIB_SSA_XAUUSD!$AA$2:$AA$2401,ALGLIB_SSA_XAUUSD!$V$2:$V$2401,"",0)</f>
        <v/>
      </c>
      <c r="S2386">
        <f>A2386</f>
        <v/>
      </c>
      <c r="T2386">
        <f>J2386</f>
        <v/>
      </c>
      <c r="U2386">
        <f>K2386</f>
        <v/>
      </c>
      <c r="V2386" s="14">
        <f>IF($A2386="","",MOD(ROW()-2,12)+1)</f>
        <v/>
      </c>
      <c r="W2386">
        <f>L2386</f>
        <v/>
      </c>
      <c r="X2386" s="14">
        <f>IF(F2386="","",F2386)</f>
        <v/>
      </c>
      <c r="Y2386" s="14">
        <f>IF(G2386="","",G2386)</f>
        <v/>
      </c>
      <c r="Z2386">
        <f>M2386</f>
        <v/>
      </c>
      <c r="AA2386">
        <f>N2386</f>
        <v/>
      </c>
      <c r="AB2386" s="14">
        <f>IF(H2386="","",H2386)</f>
        <v/>
      </c>
      <c r="AC2386">
        <f>O2386</f>
        <v/>
      </c>
      <c r="AD2386" s="14">
        <f>IF(I2386="","",I2386)</f>
        <v/>
      </c>
      <c r="AE2386">
        <f>P2386</f>
        <v/>
      </c>
      <c r="AH2386">
        <f>IF(S2386&lt;&gt;"",S2386,AH2385+900)</f>
        <v/>
      </c>
      <c r="AI2386">
        <f>IF(T2386&lt;&gt;"",T2386,AI2385)</f>
        <v/>
      </c>
      <c r="AJ2386">
        <f>IF(U2386&lt;&gt;"",U2386,AJ2385)</f>
        <v/>
      </c>
      <c r="AK2386">
        <f>IF(W2386&lt;&gt;"",W2386,"")</f>
        <v/>
      </c>
      <c r="AL2386" s="14">
        <f>IF(X2386&lt;&gt;"",X2386,"")</f>
        <v/>
      </c>
      <c r="AM2386" s="14">
        <f>IF(Y2386&lt;&gt;"",Y2386,"")</f>
        <v/>
      </c>
      <c r="AN2386" s="14">
        <f>IF(OR(AL2386="",AM2386=""),"",AL2386-AM2386)</f>
        <v/>
      </c>
      <c r="AO2386">
        <f>IF(AN2386="","",IF(AN2386&gt;0,"Bullish","Bearish"))</f>
        <v/>
      </c>
      <c r="AP2386">
        <f>IF(AO2386="",AP2385,AO2386)</f>
        <v/>
      </c>
      <c r="AQ2386" s="14">
        <f>IF(AB2386&lt;&gt;"",AB2386,"")</f>
        <v/>
      </c>
      <c r="AR2386" s="14">
        <f>IF(AD2386&lt;&gt;"",AD2386,"")</f>
        <v/>
      </c>
      <c r="AS2386">
        <f>IF(AS2385+1=13,1,AS2385+1)</f>
        <v/>
      </c>
      <c r="AT2386">
        <f>IFERROR(IF(SLOPE($AQ$2366:$AQ$2377,$AS$2366:$AS$2377)&gt;0,MIN(3,ABS(SLOPE($AQ$2366:$AQ$2377,$AS$2366:$AS$2377))),IF(SLOPE($AQ$2366:$AQ$2377,$AS$2366:$AS$2377)&lt;-0.5,-0.5,0)),0)</f>
        <v/>
      </c>
      <c r="AU2386">
        <f>IFERROR(IF(SLOPE($AR$2366:$AR$2377,$AS$2366:$AS$2377)&lt;0,MAX(-3,-ABS(SLOPE($AR$2366:$AR$2377,$AS$2366:$AS$2377))),IF(SLOPE($AR$2366:$AR$2377,$AS$2366:$AS$2377)&gt;0.5,0.5,0)),0)</f>
        <v/>
      </c>
      <c r="AV2386">
        <f>($AQ$2378+(AT2386*(AS2386-1)))</f>
        <v/>
      </c>
      <c r="AW2386">
        <f>($AR$2378+(AU2386*(AS2386-1)))</f>
        <v/>
      </c>
      <c r="AX2386">
        <f>IF(AT2386&gt;0,AV2386+AT2386,AV2386)</f>
        <v/>
      </c>
      <c r="AY2386">
        <f>IF(AU2386&lt;0,AW2386+AU2386,AW2386)</f>
        <v/>
      </c>
      <c r="BA2386" s="14">
        <f>IFERROR(AX2386-AQ2386,"")</f>
        <v/>
      </c>
      <c r="BB2386" s="14">
        <f>IFERROR(AY2386-AR2386,"")</f>
        <v/>
      </c>
      <c r="BD2386">
        <f>AH2386</f>
        <v/>
      </c>
      <c r="BE2386">
        <f>AI2386</f>
        <v/>
      </c>
      <c r="BF2386">
        <f>AJ2386</f>
        <v/>
      </c>
      <c r="BG2386" s="14">
        <f>L2386</f>
        <v/>
      </c>
      <c r="BH2386" s="14">
        <f>IF(X2386="","",X2386)</f>
        <v/>
      </c>
      <c r="BI2386" s="14">
        <f>IF(Y2386="","",Y2386)</f>
        <v/>
      </c>
      <c r="BJ2386">
        <f>Z2386</f>
        <v/>
      </c>
      <c r="BK2386">
        <f>AA2386</f>
        <v/>
      </c>
      <c r="BL2386">
        <f>IFERROR(AX2386,"")</f>
        <v/>
      </c>
      <c r="BM2386">
        <f>IFERROR(AY2386,"")</f>
        <v/>
      </c>
    </row>
    <row r="2387" ht="14.25" customHeight="1">
      <c r="A2387">
        <f>ALGLIB_SSA_XAUUSD!AA2387</f>
        <v/>
      </c>
      <c r="B2387">
        <f>IF($A2387="","",INDEX(ALGLIB_SSA_XAUUSD!$B$2:$B$2401,MATCH($A2387,ALGLIB_SSA_XAUUSD!$A$2:$A$2401,1)))</f>
        <v/>
      </c>
      <c r="C2387">
        <f>IF($A2387="","",INDEX(ALGLIB_SSA_XAUUSD!$C$2:$C$2401,MATCH($A2387,ALGLIB_SSA_XAUUSD!$A$2:$A$2401,1)))</f>
        <v/>
      </c>
      <c r="D2387" s="14">
        <f>IF($A2387="","",INT((ROW()-2)/12)+1)</f>
        <v/>
      </c>
      <c r="E2387" s="14">
        <f>IF(AND(E2390&lt;&gt;"",D2390=D2378+1),E2378+(E2390-E2378)*9/12,"")</f>
        <v/>
      </c>
      <c r="F2387" s="14">
        <f>IF(AND(F2390&lt;&gt;"",D2390=D2378+1),F2378+(F2390-F2378)*9/12,"")</f>
        <v/>
      </c>
      <c r="G2387" s="14">
        <f>IF(AND(G2390&lt;&gt;"",D2390=D2378+1),G2378+(G2390-G2378)*9/12,"")</f>
        <v/>
      </c>
      <c r="H2387" s="14">
        <f>IF(AND(H2390&lt;&gt;"",D2390=D2378+1),H2378+(H2390-H2378)*9/12,"")</f>
        <v/>
      </c>
      <c r="I2387" s="14">
        <f>IF(AND(L2390&lt;&gt;"",D2390=D2378+1),I2378+(I2390-I2378)*9/12,"")</f>
        <v/>
      </c>
      <c r="J2387">
        <f>_xlfn.XLOOKUP($A2387,ALGLIB_SSA_XAUUSD!$AA$2:$AA$2401,ALGLIB_SSA_XAUUSD!$P$2:$P$2401,"",0)</f>
        <v/>
      </c>
      <c r="K2387">
        <f>_xlfn.XLOOKUP($A2387,ALGLIB_SSA_XAUUSD!$AA$2:$AA$2401,ALGLIB_SSA_XAUUSD!$Q$2:$Q$2401,"",0)</f>
        <v/>
      </c>
      <c r="L2387">
        <f>_xlfn.XLOOKUP($A2387,ALGLIB_SSA_XAUUSD!$AA$2:$AA$2401,ALGLIB_SSA_XAUUSD!$R$2:$R$2401,"",0)</f>
        <v/>
      </c>
      <c r="M2387">
        <f>_xlfn.XLOOKUP($A2387,ALGLIB_SSA_XAUUSD!$AA$2:$AA$2401,ALGLIB_SSA_XAUUSD!$S$2:$S$2401,"",0)</f>
        <v/>
      </c>
      <c r="N2387">
        <f>_xlfn.XLOOKUP($A2387,ALGLIB_SSA_XAUUSD!$AA$2:$AA$2401,ALGLIB_SSA_XAUUSD!$T$2:$T$2401,"",0)</f>
        <v/>
      </c>
      <c r="O2387">
        <f>_xlfn.XLOOKUP($A2387,ALGLIB_SSA_XAUUSD!$AA$2:$AA$2401,ALGLIB_SSA_XAUUSD!$U$2:$U$2401,"",0)</f>
        <v/>
      </c>
      <c r="P2387">
        <f>_xlfn.XLOOKUP($A2387,ALGLIB_SSA_XAUUSD!$AA$2:$AA$2401,ALGLIB_SSA_XAUUSD!$V$2:$V$2401,"",0)</f>
        <v/>
      </c>
      <c r="S2387">
        <f>A2387</f>
        <v/>
      </c>
      <c r="T2387">
        <f>J2387</f>
        <v/>
      </c>
      <c r="U2387">
        <f>K2387</f>
        <v/>
      </c>
      <c r="V2387" s="14">
        <f>IF($A2387="","",MOD(ROW()-2,12)+1)</f>
        <v/>
      </c>
      <c r="W2387">
        <f>L2387</f>
        <v/>
      </c>
      <c r="X2387" s="14">
        <f>IF(F2387="","",F2387)</f>
        <v/>
      </c>
      <c r="Y2387" s="14">
        <f>IF(G2387="","",G2387)</f>
        <v/>
      </c>
      <c r="Z2387">
        <f>M2387</f>
        <v/>
      </c>
      <c r="AA2387">
        <f>N2387</f>
        <v/>
      </c>
      <c r="AB2387" s="14">
        <f>IF(H2387="","",H2387)</f>
        <v/>
      </c>
      <c r="AC2387">
        <f>O2387</f>
        <v/>
      </c>
      <c r="AD2387" s="14">
        <f>IF(I2387="","",I2387)</f>
        <v/>
      </c>
      <c r="AE2387">
        <f>P2387</f>
        <v/>
      </c>
      <c r="AH2387">
        <f>IF(S2387&lt;&gt;"",S2387,AH2386+900)</f>
        <v/>
      </c>
      <c r="AI2387">
        <f>IF(T2387&lt;&gt;"",T2387,AI2386)</f>
        <v/>
      </c>
      <c r="AJ2387">
        <f>IF(U2387&lt;&gt;"",U2387,AJ2386)</f>
        <v/>
      </c>
      <c r="AK2387">
        <f>IF(W2387&lt;&gt;"",W2387,"")</f>
        <v/>
      </c>
      <c r="AL2387" s="14">
        <f>IF(X2387&lt;&gt;"",X2387,"")</f>
        <v/>
      </c>
      <c r="AM2387" s="14">
        <f>IF(Y2387&lt;&gt;"",Y2387,"")</f>
        <v/>
      </c>
      <c r="AN2387" s="14">
        <f>IF(OR(AL2387="",AM2387=""),"",AL2387-AM2387)</f>
        <v/>
      </c>
      <c r="AO2387">
        <f>IF(AN2387="","",IF(AN2387&gt;0,"Bullish","Bearish"))</f>
        <v/>
      </c>
      <c r="AP2387">
        <f>IF(AO2387="",AP2386,AO2387)</f>
        <v/>
      </c>
      <c r="AQ2387" s="14">
        <f>IF(AB2387&lt;&gt;"",AB2387,"")</f>
        <v/>
      </c>
      <c r="AR2387" s="14">
        <f>IF(AD2387&lt;&gt;"",AD2387,"")</f>
        <v/>
      </c>
      <c r="AS2387">
        <f>IF(AS2386+1=13,1,AS2386+1)</f>
        <v/>
      </c>
      <c r="AT2387">
        <f>IFERROR(IF(SLOPE($AQ$2366:$AQ$2377,$AS$2366:$AS$2377)&gt;0,MIN(3,ABS(SLOPE($AQ$2366:$AQ$2377,$AS$2366:$AS$2377))),IF(SLOPE($AQ$2366:$AQ$2377,$AS$2366:$AS$2377)&lt;-0.5,-0.5,0)),0)</f>
        <v/>
      </c>
      <c r="AU2387">
        <f>IFERROR(IF(SLOPE($AR$2366:$AR$2377,$AS$2366:$AS$2377)&lt;0,MAX(-3,-ABS(SLOPE($AR$2366:$AR$2377,$AS$2366:$AS$2377))),IF(SLOPE($AR$2366:$AR$2377,$AS$2366:$AS$2377)&gt;0.5,0.5,0)),0)</f>
        <v/>
      </c>
      <c r="AV2387">
        <f>($AQ$2378+(AT2387*(AS2387-1)))</f>
        <v/>
      </c>
      <c r="AW2387">
        <f>($AR$2378+(AU2387*(AS2387-1)))</f>
        <v/>
      </c>
      <c r="AX2387">
        <f>IF(AT2387&gt;0,AV2387+AT2387,AV2387)</f>
        <v/>
      </c>
      <c r="AY2387">
        <f>IF(AU2387&lt;0,AW2387+AU2387,AW2387)</f>
        <v/>
      </c>
      <c r="BA2387" s="14">
        <f>IFERROR(AX2387-AQ2387,"")</f>
        <v/>
      </c>
      <c r="BB2387" s="14">
        <f>IFERROR(AY2387-AR2387,"")</f>
        <v/>
      </c>
      <c r="BD2387">
        <f>AH2387</f>
        <v/>
      </c>
      <c r="BE2387">
        <f>AI2387</f>
        <v/>
      </c>
      <c r="BF2387">
        <f>AJ2387</f>
        <v/>
      </c>
      <c r="BG2387" s="14">
        <f>L2387</f>
        <v/>
      </c>
      <c r="BH2387" s="14">
        <f>IF(X2387="","",X2387)</f>
        <v/>
      </c>
      <c r="BI2387" s="14">
        <f>IF(Y2387="","",Y2387)</f>
        <v/>
      </c>
      <c r="BJ2387">
        <f>Z2387</f>
        <v/>
      </c>
      <c r="BK2387">
        <f>AA2387</f>
        <v/>
      </c>
      <c r="BL2387">
        <f>IFERROR(AX2387,"")</f>
        <v/>
      </c>
      <c r="BM2387">
        <f>IFERROR(AY2387,"")</f>
        <v/>
      </c>
    </row>
    <row r="2388" ht="14.25" customHeight="1">
      <c r="A2388">
        <f>ALGLIB_SSA_XAUUSD!AA2388</f>
        <v/>
      </c>
      <c r="B2388">
        <f>IF($A2388="","",INDEX(ALGLIB_SSA_XAUUSD!$B$2:$B$2401,MATCH($A2388,ALGLIB_SSA_XAUUSD!$A$2:$A$2401,1)))</f>
        <v/>
      </c>
      <c r="C2388">
        <f>IF($A2388="","",INDEX(ALGLIB_SSA_XAUUSD!$C$2:$C$2401,MATCH($A2388,ALGLIB_SSA_XAUUSD!$A$2:$A$2401,1)))</f>
        <v/>
      </c>
      <c r="D2388" s="14">
        <f>IF($A2388="","",INT((ROW()-2)/12)+1)</f>
        <v/>
      </c>
      <c r="E2388" s="14">
        <f>IF(AND(E2390&lt;&gt;"",D2390=D2378+1),E2378+(E2390-E2378)*10/12,"")</f>
        <v/>
      </c>
      <c r="F2388" s="14">
        <f>IF(AND(F2390&lt;&gt;"",D2390=D2378+1),F2378+(F2390-F2378)*10/12,"")</f>
        <v/>
      </c>
      <c r="G2388" s="14">
        <f>IF(AND(G2390&lt;&gt;"",D2390=D2378+1),G2378+(G2390-G2378)*10/12,"")</f>
        <v/>
      </c>
      <c r="H2388" s="14">
        <f>IF(AND(H2390&lt;&gt;"",D2390=D2378+1),H2378+(H2390-H2378)*10/12,"")</f>
        <v/>
      </c>
      <c r="I2388" s="14">
        <f>IF(AND(L2390&lt;&gt;"",D2390=D2378+1),I2378+(I2390-I2378)*10/12,"")</f>
        <v/>
      </c>
      <c r="J2388">
        <f>_xlfn.XLOOKUP($A2388,ALGLIB_SSA_XAUUSD!$AA$2:$AA$2401,ALGLIB_SSA_XAUUSD!$P$2:$P$2401,"",0)</f>
        <v/>
      </c>
      <c r="K2388">
        <f>_xlfn.XLOOKUP($A2388,ALGLIB_SSA_XAUUSD!$AA$2:$AA$2401,ALGLIB_SSA_XAUUSD!$Q$2:$Q$2401,"",0)</f>
        <v/>
      </c>
      <c r="L2388">
        <f>_xlfn.XLOOKUP($A2388,ALGLIB_SSA_XAUUSD!$AA$2:$AA$2401,ALGLIB_SSA_XAUUSD!$R$2:$R$2401,"",0)</f>
        <v/>
      </c>
      <c r="M2388">
        <f>_xlfn.XLOOKUP($A2388,ALGLIB_SSA_XAUUSD!$AA$2:$AA$2401,ALGLIB_SSA_XAUUSD!$S$2:$S$2401,"",0)</f>
        <v/>
      </c>
      <c r="N2388">
        <f>_xlfn.XLOOKUP($A2388,ALGLIB_SSA_XAUUSD!$AA$2:$AA$2401,ALGLIB_SSA_XAUUSD!$T$2:$T$2401,"",0)</f>
        <v/>
      </c>
      <c r="O2388">
        <f>_xlfn.XLOOKUP($A2388,ALGLIB_SSA_XAUUSD!$AA$2:$AA$2401,ALGLIB_SSA_XAUUSD!$U$2:$U$2401,"",0)</f>
        <v/>
      </c>
      <c r="P2388">
        <f>_xlfn.XLOOKUP($A2388,ALGLIB_SSA_XAUUSD!$AA$2:$AA$2401,ALGLIB_SSA_XAUUSD!$V$2:$V$2401,"",0)</f>
        <v/>
      </c>
      <c r="S2388">
        <f>A2388</f>
        <v/>
      </c>
      <c r="T2388">
        <f>J2388</f>
        <v/>
      </c>
      <c r="U2388">
        <f>K2388</f>
        <v/>
      </c>
      <c r="V2388" s="14">
        <f>IF($A2388="","",MOD(ROW()-2,12)+1)</f>
        <v/>
      </c>
      <c r="W2388">
        <f>L2388</f>
        <v/>
      </c>
      <c r="X2388" s="14">
        <f>IF(F2388="","",F2388)</f>
        <v/>
      </c>
      <c r="Y2388" s="14">
        <f>IF(G2388="","",G2388)</f>
        <v/>
      </c>
      <c r="Z2388">
        <f>M2388</f>
        <v/>
      </c>
      <c r="AA2388">
        <f>N2388</f>
        <v/>
      </c>
      <c r="AB2388" s="14">
        <f>IF(H2388="","",H2388)</f>
        <v/>
      </c>
      <c r="AC2388">
        <f>O2388</f>
        <v/>
      </c>
      <c r="AD2388" s="14">
        <f>IF(I2388="","",I2388)</f>
        <v/>
      </c>
      <c r="AE2388">
        <f>P2388</f>
        <v/>
      </c>
      <c r="AH2388">
        <f>IF(S2388&lt;&gt;"",S2388,AH2387+900)</f>
        <v/>
      </c>
      <c r="AI2388">
        <f>IF(T2388&lt;&gt;"",T2388,AI2387)</f>
        <v/>
      </c>
      <c r="AJ2388">
        <f>IF(U2388&lt;&gt;"",U2388,AJ2387)</f>
        <v/>
      </c>
      <c r="AK2388">
        <f>IF(W2388&lt;&gt;"",W2388,"")</f>
        <v/>
      </c>
      <c r="AL2388" s="14">
        <f>IF(X2388&lt;&gt;"",X2388,"")</f>
        <v/>
      </c>
      <c r="AM2388" s="14">
        <f>IF(Y2388&lt;&gt;"",Y2388,"")</f>
        <v/>
      </c>
      <c r="AN2388" s="14">
        <f>IF(OR(AL2388="",AM2388=""),"",AL2388-AM2388)</f>
        <v/>
      </c>
      <c r="AO2388">
        <f>IF(AN2388="","",IF(AN2388&gt;0,"Bullish","Bearish"))</f>
        <v/>
      </c>
      <c r="AP2388">
        <f>IF(AO2388="",AP2387,AO2388)</f>
        <v/>
      </c>
      <c r="AQ2388" s="14">
        <f>IF(AB2388&lt;&gt;"",AB2388,"")</f>
        <v/>
      </c>
      <c r="AR2388" s="14">
        <f>IF(AD2388&lt;&gt;"",AD2388,"")</f>
        <v/>
      </c>
      <c r="AS2388">
        <f>IF(AS2387+1=13,1,AS2387+1)</f>
        <v/>
      </c>
      <c r="AT2388">
        <f>IFERROR(IF(SLOPE($AQ$2366:$AQ$2377,$AS$2366:$AS$2377)&gt;0,MIN(3,ABS(SLOPE($AQ$2366:$AQ$2377,$AS$2366:$AS$2377))),IF(SLOPE($AQ$2366:$AQ$2377,$AS$2366:$AS$2377)&lt;-0.5,-0.5,0)),0)</f>
        <v/>
      </c>
      <c r="AU2388">
        <f>IFERROR(IF(SLOPE($AR$2366:$AR$2377,$AS$2366:$AS$2377)&lt;0,MAX(-3,-ABS(SLOPE($AR$2366:$AR$2377,$AS$2366:$AS$2377))),IF(SLOPE($AR$2366:$AR$2377,$AS$2366:$AS$2377)&gt;0.5,0.5,0)),0)</f>
        <v/>
      </c>
      <c r="AV2388">
        <f>($AQ$2378+(AT2388*(AS2388-1)))</f>
        <v/>
      </c>
      <c r="AW2388">
        <f>($AR$2378+(AU2388*(AS2388-1)))</f>
        <v/>
      </c>
      <c r="AX2388">
        <f>IF(AT2388&gt;0,AV2388+AT2388,AV2388)</f>
        <v/>
      </c>
      <c r="AY2388">
        <f>IF(AU2388&lt;0,AW2388+AU2388,AW2388)</f>
        <v/>
      </c>
      <c r="BA2388" s="14">
        <f>IFERROR(AX2388-AQ2388,"")</f>
        <v/>
      </c>
      <c r="BB2388" s="14">
        <f>IFERROR(AY2388-AR2388,"")</f>
        <v/>
      </c>
      <c r="BD2388">
        <f>AH2388</f>
        <v/>
      </c>
      <c r="BE2388">
        <f>AI2388</f>
        <v/>
      </c>
      <c r="BF2388">
        <f>AJ2388</f>
        <v/>
      </c>
      <c r="BG2388" s="14">
        <f>L2388</f>
        <v/>
      </c>
      <c r="BH2388" s="14">
        <f>IF(X2388="","",X2388)</f>
        <v/>
      </c>
      <c r="BI2388" s="14">
        <f>IF(Y2388="","",Y2388)</f>
        <v/>
      </c>
      <c r="BJ2388">
        <f>Z2388</f>
        <v/>
      </c>
      <c r="BK2388">
        <f>AA2388</f>
        <v/>
      </c>
      <c r="BL2388">
        <f>IFERROR(AX2388,"")</f>
        <v/>
      </c>
      <c r="BM2388">
        <f>IFERROR(AY2388,"")</f>
        <v/>
      </c>
    </row>
    <row r="2389" ht="14.25" customHeight="1">
      <c r="A2389">
        <f>ALGLIB_SSA_XAUUSD!AA2389</f>
        <v/>
      </c>
      <c r="B2389">
        <f>IF($A2389="","",INDEX(ALGLIB_SSA_XAUUSD!$B$2:$B$2401,MATCH($A2389,ALGLIB_SSA_XAUUSD!$A$2:$A$2401,1)))</f>
        <v/>
      </c>
      <c r="C2389">
        <f>IF($A2389="","",INDEX(ALGLIB_SSA_XAUUSD!$C$2:$C$2401,MATCH($A2389,ALGLIB_SSA_XAUUSD!$A$2:$A$2401,1)))</f>
        <v/>
      </c>
      <c r="D2389" s="14">
        <f>IF($A2389="","",INT((ROW()-2)/12)+1)</f>
        <v/>
      </c>
      <c r="E2389" s="14">
        <f>IF(AND(E2390&lt;&gt;"",D2390=D2378+1),E2378+(E2390-E2378)*11/12,"")</f>
        <v/>
      </c>
      <c r="F2389" s="14">
        <f>IF(AND(F2390&lt;&gt;"",D2390=D2378+1),F2378+(F2390-F2378)*11/12,"")</f>
        <v/>
      </c>
      <c r="G2389" s="14">
        <f>IF(AND(G2390&lt;&gt;"",D2390=D2378+1),G2378+(G2390-G2378)*11/12,"")</f>
        <v/>
      </c>
      <c r="H2389" s="14">
        <f>IF(AND(H2390&lt;&gt;"",D2390=D2378+1),H2378+(H2390-H2378)*11/12,"")</f>
        <v/>
      </c>
      <c r="I2389" s="14">
        <f>IF(AND(L2390&lt;&gt;"",D2390=D2378+1),I2378+(I2390-I2378)*11/12,"")</f>
        <v/>
      </c>
      <c r="J2389">
        <f>_xlfn.XLOOKUP($A2389,ALGLIB_SSA_XAUUSD!$AA$2:$AA$2401,ALGLIB_SSA_XAUUSD!$P$2:$P$2401,"",0)</f>
        <v/>
      </c>
      <c r="K2389">
        <f>_xlfn.XLOOKUP($A2389,ALGLIB_SSA_XAUUSD!$AA$2:$AA$2401,ALGLIB_SSA_XAUUSD!$Q$2:$Q$2401,"",0)</f>
        <v/>
      </c>
      <c r="L2389">
        <f>_xlfn.XLOOKUP($A2389,ALGLIB_SSA_XAUUSD!$AA$2:$AA$2401,ALGLIB_SSA_XAUUSD!$R$2:$R$2401,"",0)</f>
        <v/>
      </c>
      <c r="M2389">
        <f>_xlfn.XLOOKUP($A2389,ALGLIB_SSA_XAUUSD!$AA$2:$AA$2401,ALGLIB_SSA_XAUUSD!$S$2:$S$2401,"",0)</f>
        <v/>
      </c>
      <c r="N2389">
        <f>_xlfn.XLOOKUP($A2389,ALGLIB_SSA_XAUUSD!$AA$2:$AA$2401,ALGLIB_SSA_XAUUSD!$T$2:$T$2401,"",0)</f>
        <v/>
      </c>
      <c r="O2389">
        <f>_xlfn.XLOOKUP($A2389,ALGLIB_SSA_XAUUSD!$AA$2:$AA$2401,ALGLIB_SSA_XAUUSD!$U$2:$U$2401,"",0)</f>
        <v/>
      </c>
      <c r="P2389">
        <f>_xlfn.XLOOKUP($A2389,ALGLIB_SSA_XAUUSD!$AA$2:$AA$2401,ALGLIB_SSA_XAUUSD!$V$2:$V$2401,"",0)</f>
        <v/>
      </c>
      <c r="S2389">
        <f>A2389</f>
        <v/>
      </c>
      <c r="T2389">
        <f>J2389</f>
        <v/>
      </c>
      <c r="U2389">
        <f>K2389</f>
        <v/>
      </c>
      <c r="V2389" s="14">
        <f>IF($A2389="","",MOD(ROW()-2,12)+1)</f>
        <v/>
      </c>
      <c r="W2389">
        <f>L2389</f>
        <v/>
      </c>
      <c r="X2389" s="14">
        <f>IF(F2389="","",F2389)</f>
        <v/>
      </c>
      <c r="Y2389" s="14">
        <f>IF(G2389="","",G2389)</f>
        <v/>
      </c>
      <c r="Z2389">
        <f>M2389</f>
        <v/>
      </c>
      <c r="AA2389">
        <f>N2389</f>
        <v/>
      </c>
      <c r="AB2389" s="14">
        <f>IF(H2389="","",H2389)</f>
        <v/>
      </c>
      <c r="AC2389">
        <f>O2389</f>
        <v/>
      </c>
      <c r="AD2389" s="14">
        <f>IF(I2389="","",I2389)</f>
        <v/>
      </c>
      <c r="AE2389">
        <f>P2389</f>
        <v/>
      </c>
      <c r="AH2389">
        <f>IF(S2389&lt;&gt;"",S2389,AH2388+900)</f>
        <v/>
      </c>
      <c r="AI2389">
        <f>IF(T2389&lt;&gt;"",T2389,AI2388)</f>
        <v/>
      </c>
      <c r="AJ2389">
        <f>IF(U2389&lt;&gt;"",U2389,AJ2388)</f>
        <v/>
      </c>
      <c r="AK2389">
        <f>IF(W2389&lt;&gt;"",W2389,"")</f>
        <v/>
      </c>
      <c r="AL2389" s="14">
        <f>IF(X2389&lt;&gt;"",X2389,"")</f>
        <v/>
      </c>
      <c r="AM2389" s="14">
        <f>IF(Y2389&lt;&gt;"",Y2389,"")</f>
        <v/>
      </c>
      <c r="AN2389" s="14">
        <f>IF(OR(AL2389="",AM2389=""),"",AL2389-AM2389)</f>
        <v/>
      </c>
      <c r="AO2389">
        <f>IF(AN2389="","",IF(AN2389&gt;0,"Bullish","Bearish"))</f>
        <v/>
      </c>
      <c r="AP2389">
        <f>IF(AO2389="",AP2388,AO2389)</f>
        <v/>
      </c>
      <c r="AQ2389" s="14">
        <f>IF(AB2389&lt;&gt;"",AB2389,"")</f>
        <v/>
      </c>
      <c r="AR2389" s="14">
        <f>IF(AD2389&lt;&gt;"",AD2389,"")</f>
        <v/>
      </c>
      <c r="AS2389">
        <f>IF(AS2388+1=13,1,AS2388+1)</f>
        <v/>
      </c>
      <c r="AT2389">
        <f>IFERROR(IF(SLOPE($AQ$2366:$AQ$2377,$AS$2366:$AS$2377)&gt;0,MIN(3,ABS(SLOPE($AQ$2366:$AQ$2377,$AS$2366:$AS$2377))),IF(SLOPE($AQ$2366:$AQ$2377,$AS$2366:$AS$2377)&lt;-0.5,-0.5,0)),0)</f>
        <v/>
      </c>
      <c r="AU2389">
        <f>IFERROR(IF(SLOPE($AR$2366:$AR$2377,$AS$2366:$AS$2377)&lt;0,MAX(-3,-ABS(SLOPE($AR$2366:$AR$2377,$AS$2366:$AS$2377))),IF(SLOPE($AR$2366:$AR$2377,$AS$2366:$AS$2377)&gt;0.5,0.5,0)),0)</f>
        <v/>
      </c>
      <c r="AV2389">
        <f>($AQ$2378+(AT2389*(AS2389-1)))</f>
        <v/>
      </c>
      <c r="AW2389">
        <f>($AR$2378+(AU2389*(AS2389-1)))</f>
        <v/>
      </c>
      <c r="AX2389">
        <f>IF(AT2389&gt;0,AV2389+AT2389,AV2389)</f>
        <v/>
      </c>
      <c r="AY2389">
        <f>IF(AU2389&lt;0,AW2389+AU2389,AW2389)</f>
        <v/>
      </c>
      <c r="BA2389" s="14">
        <f>IFERROR(AX2389-AQ2389,"")</f>
        <v/>
      </c>
      <c r="BB2389" s="14">
        <f>IFERROR(AY2389-AR2389,"")</f>
        <v/>
      </c>
      <c r="BD2389">
        <f>AH2389</f>
        <v/>
      </c>
      <c r="BE2389">
        <f>AI2389</f>
        <v/>
      </c>
      <c r="BF2389">
        <f>AJ2389</f>
        <v/>
      </c>
      <c r="BG2389" s="14">
        <f>L2389</f>
        <v/>
      </c>
      <c r="BH2389" s="14">
        <f>IF(X2389="","",X2389)</f>
        <v/>
      </c>
      <c r="BI2389" s="14">
        <f>IF(Y2389="","",Y2389)</f>
        <v/>
      </c>
      <c r="BJ2389">
        <f>Z2389</f>
        <v/>
      </c>
      <c r="BK2389">
        <f>AA2389</f>
        <v/>
      </c>
      <c r="BL2389">
        <f>IFERROR(AX2389,"")</f>
        <v/>
      </c>
      <c r="BM2389">
        <f>IFERROR(AY2389,"")</f>
        <v/>
      </c>
    </row>
    <row r="2390" ht="14.25" customFormat="1" customHeight="1" s="7">
      <c r="A2390" s="7">
        <f>ALGLIB_SSA_XAUUSD!AA2390</f>
        <v/>
      </c>
      <c r="B2390" s="7">
        <f>IF($A2390="","",INDEX(ALGLIB_SSA_XAUUSD!$B$2:$B$2401,MATCH($A2390,ALGLIB_SSA_XAUUSD!$A$2:$A$2401,1)))</f>
        <v/>
      </c>
      <c r="C2390" s="7">
        <f>IF($A2390="","",INDEX(ALGLIB_SSA_XAUUSD!$C$2:$C$2401,MATCH($A2390,ALGLIB_SSA_XAUUSD!$A$2:$A$2401,1)))</f>
        <v/>
      </c>
      <c r="D2390" s="6">
        <f>IF($A2390="","",INT((ROW()-2)/12)+1)</f>
        <v/>
      </c>
      <c r="E2390" s="6">
        <f>IF($A2390="","",INDEX(ALGLIB_SSA_XAUUSD!$D$2:$D$2401,MATCH($A2390,ALGLIB_SSA_XAUUSD!$A$2:$A$2401,1)))</f>
        <v/>
      </c>
      <c r="F2390" s="6">
        <f>IF($A2390="","",INDEX(ALGLIB_SSA_XAUUSD!$E$2:$E$2401,MATCH($A2390,ALGLIB_SSA_XAUUSD!$A$2:$A$2401,1)))</f>
        <v/>
      </c>
      <c r="G2390" s="6">
        <f>IF($A2390="","",INDEX(ALGLIB_SSA_XAUUSD!$F$2:$F$2401,MATCH($A2390,ALGLIB_SSA_XAUUSD!$A$2:$A$2401,1)))</f>
        <v/>
      </c>
      <c r="H2390" s="6">
        <f>IF($A2390="","",INDEX(ALGLIB_SSA_XAUUSD!$G$2:$G$2401,MATCH($A2390,ALGLIB_SSA_XAUUSD!$A$2:$A$2401,1)))</f>
        <v/>
      </c>
      <c r="I2390" s="6">
        <f>IF($A2390="","",INDEX(ALGLIB_SSA_XAUUSD!$H$2:$H$2401,MATCH($A2390,ALGLIB_SSA_XAUUSD!$A$2:$A$2401,1)))</f>
        <v/>
      </c>
      <c r="J2390" s="7">
        <f>_xlfn.XLOOKUP($A2390,ALGLIB_SSA_XAUUSD!$AA$2:$AA$2401,ALGLIB_SSA_XAUUSD!$P$2:$P$2401,"",0)</f>
        <v/>
      </c>
      <c r="K2390" s="7">
        <f>_xlfn.XLOOKUP($A2390,ALGLIB_SSA_XAUUSD!$AA$2:$AA$2401,ALGLIB_SSA_XAUUSD!$Q$2:$Q$2401,"",0)</f>
        <v/>
      </c>
      <c r="L2390" s="7">
        <f>_xlfn.XLOOKUP($A2390,ALGLIB_SSA_XAUUSD!$AA$2:$AA$2401,ALGLIB_SSA_XAUUSD!$R$2:$R$2401,"",0)</f>
        <v/>
      </c>
      <c r="M2390" s="7">
        <f>_xlfn.XLOOKUP($A2390,ALGLIB_SSA_XAUUSD!$AA$2:$AA$2401,ALGLIB_SSA_XAUUSD!$S$2:$S$2401,"",0)</f>
        <v/>
      </c>
      <c r="N2390" s="7">
        <f>_xlfn.XLOOKUP($A2390,ALGLIB_SSA_XAUUSD!$AA$2:$AA$2401,ALGLIB_SSA_XAUUSD!$T$2:$T$2401,"",0)</f>
        <v/>
      </c>
      <c r="O2390" s="7">
        <f>_xlfn.XLOOKUP($A2390,ALGLIB_SSA_XAUUSD!$AA$2:$AA$2401,ALGLIB_SSA_XAUUSD!$U$2:$U$2401,"",0)</f>
        <v/>
      </c>
      <c r="P2390" s="7">
        <f>_xlfn.XLOOKUP($A2390,ALGLIB_SSA_XAUUSD!$AA$2:$AA$2401,ALGLIB_SSA_XAUUSD!$V$2:$V$2401,"",0)</f>
        <v/>
      </c>
      <c r="S2390" s="7">
        <f>A2390</f>
        <v/>
      </c>
      <c r="T2390" s="7">
        <f>J2390</f>
        <v/>
      </c>
      <c r="U2390" s="7">
        <f>K2390</f>
        <v/>
      </c>
      <c r="V2390" s="7">
        <f>IF($A2390="","",MOD(ROW()-2,12)+1)</f>
        <v/>
      </c>
      <c r="W2390" s="7">
        <f>L2390</f>
        <v/>
      </c>
      <c r="X2390" s="7">
        <f>IF(F2390="","",F2390)</f>
        <v/>
      </c>
      <c r="Y2390" s="7">
        <f>IF(G2390="","",G2390)</f>
        <v/>
      </c>
      <c r="Z2390" s="7">
        <f>M2390</f>
        <v/>
      </c>
      <c r="AA2390" s="7">
        <f>N2390</f>
        <v/>
      </c>
      <c r="AB2390" s="7">
        <f>IF(H2390="","",H2390)</f>
        <v/>
      </c>
      <c r="AC2390" s="7">
        <f>O2390</f>
        <v/>
      </c>
      <c r="AD2390" s="7">
        <f>IF(I2390="","",I2390)</f>
        <v/>
      </c>
      <c r="AE2390" s="7">
        <f>P2390</f>
        <v/>
      </c>
      <c r="AH2390" s="7">
        <f>IF(S2390&lt;&gt;"",S2390,AH2389+900)</f>
        <v/>
      </c>
      <c r="AI2390" s="7">
        <f>IF(T2390&lt;&gt;"",T2390,AI2389)</f>
        <v/>
      </c>
      <c r="AJ2390" s="7">
        <f>IF(U2390&lt;&gt;"",U2390,AJ2389)</f>
        <v/>
      </c>
      <c r="AK2390" s="7">
        <f>IF(W2390&lt;&gt;"",W2390,"")</f>
        <v/>
      </c>
      <c r="AL2390" s="7">
        <f>IF(X2390&lt;&gt;"",X2390,"")</f>
        <v/>
      </c>
      <c r="AM2390" s="7">
        <f>IF(Y2390&lt;&gt;"",Y2390,"")</f>
        <v/>
      </c>
      <c r="AN2390" s="7">
        <f>IF(OR(AL2390="",AM2390=""),"",AL2390-AM2390)</f>
        <v/>
      </c>
      <c r="AO2390" s="7">
        <f>IF(AN2390="","",IF(AN2390&gt;0,"Bullish","Bearish"))</f>
        <v/>
      </c>
      <c r="AP2390" s="7">
        <f>IF(AO2390="",AP2389,AO2390)</f>
        <v/>
      </c>
      <c r="AQ2390" s="7">
        <f>IF(AB2390&lt;&gt;"",AB2390,"")</f>
        <v/>
      </c>
      <c r="AR2390" s="7">
        <f>IF(AD2390&lt;&gt;"",AD2390,"")</f>
        <v/>
      </c>
      <c r="AS2390" s="7">
        <f>IF(AS2389+1=13,1,AS2389+1)</f>
        <v/>
      </c>
      <c r="AT2390" s="7">
        <f>IFERROR(IF(SLOPE($AQ$2378:$AQ$2389,$AS$2378:$AS$2389)&gt;0,MIN(3,ABS(SLOPE($AQ$2378:$AQ$2389,$AS$2378:$AS$2389))),IF(SLOPE($AQ$2378:$AQ$2389,$AS$2378:$AS$2389)&lt;-0.5,-0.5,0)),0)</f>
        <v/>
      </c>
      <c r="AU2390" s="7">
        <f>IFERROR(IF(SLOPE($AR$2378:$AR$2389,$AS$2378:$AS$2389)&lt;0,MAX(-3,-ABS(SLOPE($AR$2378:$AR$2389,$AS$2378:$AS$2389))),IF(SLOPE($AR$2378:$AR$2389,$AS$2378:$AS$2389)&gt;0.5,0.5,0)),0)</f>
        <v/>
      </c>
      <c r="AV2390" s="7">
        <f>($AQ$2390+(AT2390*(AS2390-1)))</f>
        <v/>
      </c>
      <c r="AW2390" s="7">
        <f>($AR$2390+(AU2390*(AS2390-1)))</f>
        <v/>
      </c>
      <c r="AX2390" s="7">
        <f>IF(AT2390&gt;0,AV2390+AT2390,AV2390)</f>
        <v/>
      </c>
      <c r="AY2390" s="7">
        <f>IF(AU2390&lt;0,AW2390+AU2390,AW2390)</f>
        <v/>
      </c>
      <c r="BA2390" s="14">
        <f>IFERROR(AX2390-AQ2390,"")</f>
        <v/>
      </c>
      <c r="BB2390" s="14">
        <f>IFERROR(AY2390-AR2390,"")</f>
        <v/>
      </c>
      <c r="BD2390" s="7">
        <f>AH2390</f>
        <v/>
      </c>
      <c r="BE2390" s="7">
        <f>AI2390</f>
        <v/>
      </c>
      <c r="BF2390" s="7">
        <f>AJ2390</f>
        <v/>
      </c>
      <c r="BG2390" s="14">
        <f>L2390</f>
        <v/>
      </c>
      <c r="BH2390" s="14">
        <f>IF(X2390="","",X2390)</f>
        <v/>
      </c>
      <c r="BI2390" s="14">
        <f>IF(Y2390="","",Y2390)</f>
        <v/>
      </c>
      <c r="BJ2390" s="7">
        <f>Z2390</f>
        <v/>
      </c>
      <c r="BK2390" s="7">
        <f>AA2390</f>
        <v/>
      </c>
      <c r="BL2390" s="7">
        <f>IFERROR(AX2390,"")</f>
        <v/>
      </c>
      <c r="BM2390" s="7">
        <f>IFERROR(AY2390,"")</f>
        <v/>
      </c>
    </row>
    <row r="2391" ht="14.25" customHeight="1">
      <c r="A2391">
        <f>ALGLIB_SSA_XAUUSD!AA2391</f>
        <v/>
      </c>
      <c r="B2391">
        <f>IF($A2391="","",INDEX(ALGLIB_SSA_XAUUSD!$B$2:$B$2401,MATCH($A2391,ALGLIB_SSA_XAUUSD!$A$2:$A$2401,1)))</f>
        <v/>
      </c>
      <c r="C2391">
        <f>IF($A2391="","",INDEX(ALGLIB_SSA_XAUUSD!$C$2:$C$2401,MATCH($A2391,ALGLIB_SSA_XAUUSD!$A$2:$A$2401,1)))</f>
        <v/>
      </c>
      <c r="D2391" s="8">
        <f>IF($A2391="","",INT((ROW()-2)/12)+1)</f>
        <v/>
      </c>
      <c r="E2391" s="8">
        <f>IF(AND(E2402&lt;&gt;"",D2402=D2390+1),E2390+(E2402-E2390)*1/12,"")</f>
        <v/>
      </c>
      <c r="F2391" s="8">
        <f>IF(AND(F2402&lt;&gt;"",D2402=D2390+1),F2390+(F2402-F2390)*1/12,"")</f>
        <v/>
      </c>
      <c r="G2391" s="8">
        <f>IF(AND(G2402&lt;&gt;"",D2402=D2390+1),G2390+(G2402-G2390)*1/12,"")</f>
        <v/>
      </c>
      <c r="H2391" s="8">
        <f>IF(AND(H2402&lt;&gt;"",D2402=D2390+1),H2390+(H2402-H2390)*1/12,"")</f>
        <v/>
      </c>
      <c r="I2391" s="8">
        <f>IF(AND(L2402&lt;&gt;"",D2402=D2390+1),I2390+(I2402-I2390)*1/12,"")</f>
        <v/>
      </c>
      <c r="J2391">
        <f>_xlfn.XLOOKUP($A2391,ALGLIB_SSA_XAUUSD!$AA$2:$AA$2401,ALGLIB_SSA_XAUUSD!$P$2:$P$2401,"",0)</f>
        <v/>
      </c>
      <c r="K2391">
        <f>_xlfn.XLOOKUP($A2391,ALGLIB_SSA_XAUUSD!$AA$2:$AA$2401,ALGLIB_SSA_XAUUSD!$Q$2:$Q$2401,"",0)</f>
        <v/>
      </c>
      <c r="L2391">
        <f>_xlfn.XLOOKUP($A2391,ALGLIB_SSA_XAUUSD!$AA$2:$AA$2401,ALGLIB_SSA_XAUUSD!$R$2:$R$2401,"",0)</f>
        <v/>
      </c>
      <c r="M2391">
        <f>_xlfn.XLOOKUP($A2391,ALGLIB_SSA_XAUUSD!$AA$2:$AA$2401,ALGLIB_SSA_XAUUSD!$S$2:$S$2401,"",0)</f>
        <v/>
      </c>
      <c r="N2391">
        <f>_xlfn.XLOOKUP($A2391,ALGLIB_SSA_XAUUSD!$AA$2:$AA$2401,ALGLIB_SSA_XAUUSD!$T$2:$T$2401,"",0)</f>
        <v/>
      </c>
      <c r="O2391">
        <f>_xlfn.XLOOKUP($A2391,ALGLIB_SSA_XAUUSD!$AA$2:$AA$2401,ALGLIB_SSA_XAUUSD!$U$2:$U$2401,"",0)</f>
        <v/>
      </c>
      <c r="P2391">
        <f>_xlfn.XLOOKUP($A2391,ALGLIB_SSA_XAUUSD!$AA$2:$AA$2401,ALGLIB_SSA_XAUUSD!$V$2:$V$2401,"",0)</f>
        <v/>
      </c>
      <c r="S2391">
        <f>A2391</f>
        <v/>
      </c>
      <c r="T2391">
        <f>J2391</f>
        <v/>
      </c>
      <c r="U2391">
        <f>K2391</f>
        <v/>
      </c>
      <c r="V2391" s="14">
        <f>IF($A2391="","",MOD(ROW()-2,12)+1)</f>
        <v/>
      </c>
      <c r="W2391">
        <f>L2391</f>
        <v/>
      </c>
      <c r="X2391" s="14">
        <f>IF(F2391="","",F2391)</f>
        <v/>
      </c>
      <c r="Y2391" s="14">
        <f>IF(G2391="","",G2391)</f>
        <v/>
      </c>
      <c r="Z2391">
        <f>M2391</f>
        <v/>
      </c>
      <c r="AA2391">
        <f>N2391</f>
        <v/>
      </c>
      <c r="AB2391" s="14">
        <f>IF(H2391="","",H2391)</f>
        <v/>
      </c>
      <c r="AC2391">
        <f>O2391</f>
        <v/>
      </c>
      <c r="AD2391" s="14">
        <f>IF(I2391="","",I2391)</f>
        <v/>
      </c>
      <c r="AE2391">
        <f>P2391</f>
        <v/>
      </c>
      <c r="AH2391">
        <f>IF(S2391&lt;&gt;"",S2391,AH2390+900)</f>
        <v/>
      </c>
      <c r="AI2391">
        <f>IF(T2391&lt;&gt;"",T2391,AI2390)</f>
        <v/>
      </c>
      <c r="AJ2391">
        <f>IF(U2391&lt;&gt;"",U2391,AJ2390)</f>
        <v/>
      </c>
      <c r="AK2391">
        <f>IF(W2391&lt;&gt;"",W2391,"")</f>
        <v/>
      </c>
      <c r="AL2391" s="14">
        <f>IF(X2391&lt;&gt;"",X2391,"")</f>
        <v/>
      </c>
      <c r="AM2391" s="14">
        <f>IF(Y2391&lt;&gt;"",Y2391,"")</f>
        <v/>
      </c>
      <c r="AN2391" s="14">
        <f>IF(OR(AL2391="",AM2391=""),"",AL2391-AM2391)</f>
        <v/>
      </c>
      <c r="AO2391">
        <f>IF(AN2391="","",IF(AN2391&gt;0,"Bullish","Bearish"))</f>
        <v/>
      </c>
      <c r="AP2391">
        <f>IF(AO2391="",AP2390,AO2391)</f>
        <v/>
      </c>
      <c r="AQ2391" s="14">
        <f>IF(AB2391&lt;&gt;"",AB2391,"")</f>
        <v/>
      </c>
      <c r="AR2391" s="14">
        <f>IF(AD2391&lt;&gt;"",AD2391,"")</f>
        <v/>
      </c>
      <c r="AS2391">
        <f>IF(AS2390+1=13,1,AS2390+1)</f>
        <v/>
      </c>
      <c r="AT2391">
        <f>IFERROR(IF(SLOPE($AQ$2378:$AQ$2389,$AS$2378:$AS$2389)&gt;0,MIN(3,ABS(SLOPE($AQ$2378:$AQ$2389,$AS$2378:$AS$2389))),IF(SLOPE($AQ$2378:$AQ$2389,$AS$2378:$AS$2389)&lt;-0.5,-0.5,0)),0)</f>
        <v/>
      </c>
      <c r="AU2391">
        <f>IFERROR(IF(SLOPE($AR$2378:$AR$2389,$AS$2378:$AS$2389)&lt;0,MAX(-3,-ABS(SLOPE($AR$2378:$AR$2389,$AS$2378:$AS$2389))),IF(SLOPE($AR$2378:$AR$2389,$AS$2378:$AS$2389)&gt;0.5,0.5,0)),0)</f>
        <v/>
      </c>
      <c r="AV2391">
        <f>($AQ$2390+(AT2391*(AS2391-1)))</f>
        <v/>
      </c>
      <c r="AW2391">
        <f>($AR$2390+(AU2391*(AS2391-1)))</f>
        <v/>
      </c>
      <c r="AX2391">
        <f>IF(AT2391&gt;0,AV2391+AT2391,AV2391)</f>
        <v/>
      </c>
      <c r="AY2391">
        <f>IF(AU2391&lt;0,AW2391+AU2391,AW2391)</f>
        <v/>
      </c>
      <c r="BA2391" s="14">
        <f>IFERROR(AX2391-AQ2391,"")</f>
        <v/>
      </c>
      <c r="BB2391" s="14">
        <f>IFERROR(AY2391-AR2391,"")</f>
        <v/>
      </c>
      <c r="BD2391">
        <f>AH2391</f>
        <v/>
      </c>
      <c r="BE2391">
        <f>AI2391</f>
        <v/>
      </c>
      <c r="BF2391">
        <f>AJ2391</f>
        <v/>
      </c>
      <c r="BG2391" s="14">
        <f>L2391</f>
        <v/>
      </c>
      <c r="BH2391" s="8">
        <f>IF(X2391="","",X2391)</f>
        <v/>
      </c>
      <c r="BI2391" s="8">
        <f>IF(Y2391="","",Y2391)</f>
        <v/>
      </c>
      <c r="BJ2391">
        <f>Z2391</f>
        <v/>
      </c>
      <c r="BK2391">
        <f>AA2391</f>
        <v/>
      </c>
      <c r="BL2391">
        <f>IFERROR(AX2391,"")</f>
        <v/>
      </c>
      <c r="BM2391">
        <f>IFERROR(AY2391,"")</f>
        <v/>
      </c>
    </row>
    <row r="2392" ht="14.25" customHeight="1">
      <c r="A2392">
        <f>ALGLIB_SSA_XAUUSD!AA2392</f>
        <v/>
      </c>
      <c r="B2392">
        <f>IF($A2392="","",INDEX(ALGLIB_SSA_XAUUSD!$B$2:$B$2401,MATCH($A2392,ALGLIB_SSA_XAUUSD!$A$2:$A$2401,1)))</f>
        <v/>
      </c>
      <c r="C2392">
        <f>IF($A2392="","",INDEX(ALGLIB_SSA_XAUUSD!$C$2:$C$2401,MATCH($A2392,ALGLIB_SSA_XAUUSD!$A$2:$A$2401,1)))</f>
        <v/>
      </c>
      <c r="D2392" s="8">
        <f>IF($A2392="","",INT((ROW()-2)/12)+1)</f>
        <v/>
      </c>
      <c r="E2392" s="8">
        <f>IF(AND(E2402&lt;&gt;"",D2402=D2390+1),E2390+(E2402-E2390)*2/12,"")</f>
        <v/>
      </c>
      <c r="F2392" s="8">
        <f>IF(AND(F2402&lt;&gt;"",D2402=D2390+1),F2390+(F2402-F2390)*2/12,"")</f>
        <v/>
      </c>
      <c r="G2392" s="8">
        <f>IF(AND(G2402&lt;&gt;"",D2402=D2390+1),G2390+(G2402-G2390)*2/12,"")</f>
        <v/>
      </c>
      <c r="H2392" s="8">
        <f>IF(AND(H2402&lt;&gt;"",D2402=D2390+1),H2390+(H2402-H2390)*2/12,"")</f>
        <v/>
      </c>
      <c r="I2392" s="8">
        <f>IF(AND(L2402&lt;&gt;"",D2402=D2390+1),I2390+(I2402-I2390)*2/12,"")</f>
        <v/>
      </c>
      <c r="J2392">
        <f>_xlfn.XLOOKUP($A2392,ALGLIB_SSA_XAUUSD!$AA$2:$AA$2401,ALGLIB_SSA_XAUUSD!$P$2:$P$2401,"",0)</f>
        <v/>
      </c>
      <c r="K2392">
        <f>_xlfn.XLOOKUP($A2392,ALGLIB_SSA_XAUUSD!$AA$2:$AA$2401,ALGLIB_SSA_XAUUSD!$Q$2:$Q$2401,"",0)</f>
        <v/>
      </c>
      <c r="L2392">
        <f>_xlfn.XLOOKUP($A2392,ALGLIB_SSA_XAUUSD!$AA$2:$AA$2401,ALGLIB_SSA_XAUUSD!$R$2:$R$2401,"",0)</f>
        <v/>
      </c>
      <c r="M2392">
        <f>_xlfn.XLOOKUP($A2392,ALGLIB_SSA_XAUUSD!$AA$2:$AA$2401,ALGLIB_SSA_XAUUSD!$S$2:$S$2401,"",0)</f>
        <v/>
      </c>
      <c r="N2392">
        <f>_xlfn.XLOOKUP($A2392,ALGLIB_SSA_XAUUSD!$AA$2:$AA$2401,ALGLIB_SSA_XAUUSD!$T$2:$T$2401,"",0)</f>
        <v/>
      </c>
      <c r="O2392">
        <f>_xlfn.XLOOKUP($A2392,ALGLIB_SSA_XAUUSD!$AA$2:$AA$2401,ALGLIB_SSA_XAUUSD!$U$2:$U$2401,"",0)</f>
        <v/>
      </c>
      <c r="P2392">
        <f>_xlfn.XLOOKUP($A2392,ALGLIB_SSA_XAUUSD!$AA$2:$AA$2401,ALGLIB_SSA_XAUUSD!$V$2:$V$2401,"",0)</f>
        <v/>
      </c>
      <c r="S2392">
        <f>A2392</f>
        <v/>
      </c>
      <c r="T2392">
        <f>J2392</f>
        <v/>
      </c>
      <c r="U2392">
        <f>K2392</f>
        <v/>
      </c>
      <c r="V2392" s="14">
        <f>IF($A2392="","",MOD(ROW()-2,12)+1)</f>
        <v/>
      </c>
      <c r="W2392">
        <f>L2392</f>
        <v/>
      </c>
      <c r="X2392" s="14">
        <f>IF(F2392="","",F2392)</f>
        <v/>
      </c>
      <c r="Y2392" s="14">
        <f>IF(G2392="","",G2392)</f>
        <v/>
      </c>
      <c r="Z2392">
        <f>M2392</f>
        <v/>
      </c>
      <c r="AA2392">
        <f>N2392</f>
        <v/>
      </c>
      <c r="AB2392" s="14">
        <f>IF(H2392="","",H2392)</f>
        <v/>
      </c>
      <c r="AC2392">
        <f>O2392</f>
        <v/>
      </c>
      <c r="AD2392" s="14">
        <f>IF(I2392="","",I2392)</f>
        <v/>
      </c>
      <c r="AE2392">
        <f>P2392</f>
        <v/>
      </c>
      <c r="AH2392">
        <f>IF(S2392&lt;&gt;"",S2392,AH2391+900)</f>
        <v/>
      </c>
      <c r="AI2392">
        <f>IF(T2392&lt;&gt;"",T2392,AI2391)</f>
        <v/>
      </c>
      <c r="AJ2392">
        <f>IF(U2392&lt;&gt;"",U2392,AJ2391)</f>
        <v/>
      </c>
      <c r="AK2392">
        <f>IF(W2392&lt;&gt;"",W2392,"")</f>
        <v/>
      </c>
      <c r="AL2392" s="14">
        <f>IF(X2392&lt;&gt;"",X2392,"")</f>
        <v/>
      </c>
      <c r="AM2392" s="14">
        <f>IF(Y2392&lt;&gt;"",Y2392,"")</f>
        <v/>
      </c>
      <c r="AN2392" s="14">
        <f>IF(OR(AL2392="",AM2392=""),"",AL2392-AM2392)</f>
        <v/>
      </c>
      <c r="AO2392">
        <f>IF(AN2392="","",IF(AN2392&gt;0,"Bullish","Bearish"))</f>
        <v/>
      </c>
      <c r="AP2392">
        <f>IF(AO2392="",AP2391,AO2392)</f>
        <v/>
      </c>
      <c r="AQ2392" s="14">
        <f>IF(AB2392&lt;&gt;"",AB2392,"")</f>
        <v/>
      </c>
      <c r="AR2392" s="14">
        <f>IF(AD2392&lt;&gt;"",AD2392,"")</f>
        <v/>
      </c>
      <c r="AS2392">
        <f>IF(AS2391+1=13,1,AS2391+1)</f>
        <v/>
      </c>
      <c r="AT2392">
        <f>IFERROR(IF(SLOPE($AQ$2378:$AQ$2389,$AS$2378:$AS$2389)&gt;0,MIN(3,ABS(SLOPE($AQ$2378:$AQ$2389,$AS$2378:$AS$2389))),IF(SLOPE($AQ$2378:$AQ$2389,$AS$2378:$AS$2389)&lt;-0.5,-0.5,0)),0)</f>
        <v/>
      </c>
      <c r="AU2392">
        <f>IFERROR(IF(SLOPE($AR$2378:$AR$2389,$AS$2378:$AS$2389)&lt;0,MAX(-3,-ABS(SLOPE($AR$2378:$AR$2389,$AS$2378:$AS$2389))),IF(SLOPE($AR$2378:$AR$2389,$AS$2378:$AS$2389)&gt;0.5,0.5,0)),0)</f>
        <v/>
      </c>
      <c r="AV2392">
        <f>($AQ$2390+(AT2392*(AS2392-1)))</f>
        <v/>
      </c>
      <c r="AW2392">
        <f>($AR$2390+(AU2392*(AS2392-1)))</f>
        <v/>
      </c>
      <c r="AX2392">
        <f>IF(AT2392&gt;0,AV2392+AT2392,AV2392)</f>
        <v/>
      </c>
      <c r="AY2392">
        <f>IF(AU2392&lt;0,AW2392+AU2392,AW2392)</f>
        <v/>
      </c>
      <c r="BA2392" s="14">
        <f>IFERROR(AX2392-AQ2392,"")</f>
        <v/>
      </c>
      <c r="BB2392" s="14">
        <f>IFERROR(AY2392-AR2392,"")</f>
        <v/>
      </c>
      <c r="BD2392">
        <f>AH2392</f>
        <v/>
      </c>
      <c r="BE2392">
        <f>AI2392</f>
        <v/>
      </c>
      <c r="BF2392">
        <f>AJ2392</f>
        <v/>
      </c>
      <c r="BG2392" s="14">
        <f>L2392</f>
        <v/>
      </c>
      <c r="BH2392" s="8">
        <f>IF(X2392="","",X2392)</f>
        <v/>
      </c>
      <c r="BI2392" s="8">
        <f>IF(Y2392="","",Y2392)</f>
        <v/>
      </c>
      <c r="BJ2392">
        <f>Z2392</f>
        <v/>
      </c>
      <c r="BK2392">
        <f>AA2392</f>
        <v/>
      </c>
      <c r="BL2392">
        <f>IFERROR(AX2392,"")</f>
        <v/>
      </c>
      <c r="BM2392">
        <f>IFERROR(AY2392,"")</f>
        <v/>
      </c>
    </row>
    <row r="2393" ht="14.25" customHeight="1">
      <c r="A2393">
        <f>ALGLIB_SSA_XAUUSD!AA2393</f>
        <v/>
      </c>
      <c r="B2393">
        <f>IF($A2393="","",INDEX(ALGLIB_SSA_XAUUSD!$B$2:$B$2401,MATCH($A2393,ALGLIB_SSA_XAUUSD!$A$2:$A$2401,1)))</f>
        <v/>
      </c>
      <c r="C2393">
        <f>IF($A2393="","",INDEX(ALGLIB_SSA_XAUUSD!$C$2:$C$2401,MATCH($A2393,ALGLIB_SSA_XAUUSD!$A$2:$A$2401,1)))</f>
        <v/>
      </c>
      <c r="D2393" s="8">
        <f>IF($A2393="","",INT((ROW()-2)/12)+1)</f>
        <v/>
      </c>
      <c r="E2393" s="8">
        <f>IF(AND(E2402&lt;&gt;"",D2402=D2390+1),E2390+(E2402-E2390)*3/12,"")</f>
        <v/>
      </c>
      <c r="F2393" s="8">
        <f>IF(AND(F2402&lt;&gt;"",D2402=D2390+1),F2390+(F2402-F2390)*3/12,"")</f>
        <v/>
      </c>
      <c r="G2393" s="8">
        <f>IF(AND(G2402&lt;&gt;"",D2402=D2390+1),G2390+(G2402-G2390)*3/12,"")</f>
        <v/>
      </c>
      <c r="H2393" s="8">
        <f>IF(AND(H2402&lt;&gt;"",D2402=D2390+1),H2390+(H2402-H2390)*3/12,"")</f>
        <v/>
      </c>
      <c r="I2393" s="8">
        <f>IF(AND(L2402&lt;&gt;"",D2402=D2390+1),I2390+(I2402-I2390)*3/12,"")</f>
        <v/>
      </c>
      <c r="J2393">
        <f>_xlfn.XLOOKUP($A2393,ALGLIB_SSA_XAUUSD!$AA$2:$AA$2401,ALGLIB_SSA_XAUUSD!$P$2:$P$2401,"",0)</f>
        <v/>
      </c>
      <c r="K2393">
        <f>_xlfn.XLOOKUP($A2393,ALGLIB_SSA_XAUUSD!$AA$2:$AA$2401,ALGLIB_SSA_XAUUSD!$Q$2:$Q$2401,"",0)</f>
        <v/>
      </c>
      <c r="L2393">
        <f>_xlfn.XLOOKUP($A2393,ALGLIB_SSA_XAUUSD!$AA$2:$AA$2401,ALGLIB_SSA_XAUUSD!$R$2:$R$2401,"",0)</f>
        <v/>
      </c>
      <c r="M2393">
        <f>_xlfn.XLOOKUP($A2393,ALGLIB_SSA_XAUUSD!$AA$2:$AA$2401,ALGLIB_SSA_XAUUSD!$S$2:$S$2401,"",0)</f>
        <v/>
      </c>
      <c r="N2393">
        <f>_xlfn.XLOOKUP($A2393,ALGLIB_SSA_XAUUSD!$AA$2:$AA$2401,ALGLIB_SSA_XAUUSD!$T$2:$T$2401,"",0)</f>
        <v/>
      </c>
      <c r="O2393">
        <f>_xlfn.XLOOKUP($A2393,ALGLIB_SSA_XAUUSD!$AA$2:$AA$2401,ALGLIB_SSA_XAUUSD!$U$2:$U$2401,"",0)</f>
        <v/>
      </c>
      <c r="P2393">
        <f>_xlfn.XLOOKUP($A2393,ALGLIB_SSA_XAUUSD!$AA$2:$AA$2401,ALGLIB_SSA_XAUUSD!$V$2:$V$2401,"",0)</f>
        <v/>
      </c>
      <c r="S2393">
        <f>A2393</f>
        <v/>
      </c>
      <c r="T2393">
        <f>J2393</f>
        <v/>
      </c>
      <c r="U2393">
        <f>K2393</f>
        <v/>
      </c>
      <c r="V2393" s="14">
        <f>IF($A2393="","",MOD(ROW()-2,12)+1)</f>
        <v/>
      </c>
      <c r="W2393">
        <f>L2393</f>
        <v/>
      </c>
      <c r="X2393" s="14">
        <f>IF(F2393="","",F2393)</f>
        <v/>
      </c>
      <c r="Y2393" s="14">
        <f>IF(G2393="","",G2393)</f>
        <v/>
      </c>
      <c r="Z2393">
        <f>M2393</f>
        <v/>
      </c>
      <c r="AA2393">
        <f>N2393</f>
        <v/>
      </c>
      <c r="AB2393" s="14">
        <f>IF(H2393="","",H2393)</f>
        <v/>
      </c>
      <c r="AC2393">
        <f>O2393</f>
        <v/>
      </c>
      <c r="AD2393" s="14">
        <f>IF(I2393="","",I2393)</f>
        <v/>
      </c>
      <c r="AE2393">
        <f>P2393</f>
        <v/>
      </c>
      <c r="AH2393">
        <f>IF(S2393&lt;&gt;"",S2393,AH2392+900)</f>
        <v/>
      </c>
      <c r="AI2393">
        <f>IF(T2393&lt;&gt;"",T2393,AI2392)</f>
        <v/>
      </c>
      <c r="AJ2393">
        <f>IF(U2393&lt;&gt;"",U2393,AJ2392)</f>
        <v/>
      </c>
      <c r="AK2393">
        <f>IF(W2393&lt;&gt;"",W2393,"")</f>
        <v/>
      </c>
      <c r="AL2393" s="14">
        <f>IF(X2393&lt;&gt;"",X2393,"")</f>
        <v/>
      </c>
      <c r="AM2393" s="14">
        <f>IF(Y2393&lt;&gt;"",Y2393,"")</f>
        <v/>
      </c>
      <c r="AN2393" s="14">
        <f>IF(OR(AL2393="",AM2393=""),"",AL2393-AM2393)</f>
        <v/>
      </c>
      <c r="AO2393">
        <f>IF(AN2393="","",IF(AN2393&gt;0,"Bullish","Bearish"))</f>
        <v/>
      </c>
      <c r="AP2393">
        <f>IF(AO2393="",AP2392,AO2393)</f>
        <v/>
      </c>
      <c r="AQ2393" s="14">
        <f>IF(AB2393&lt;&gt;"",AB2393,"")</f>
        <v/>
      </c>
      <c r="AR2393" s="14">
        <f>IF(AD2393&lt;&gt;"",AD2393,"")</f>
        <v/>
      </c>
      <c r="AS2393">
        <f>IF(AS2392+1=13,1,AS2392+1)</f>
        <v/>
      </c>
      <c r="AT2393">
        <f>IFERROR(IF(SLOPE($AQ$2378:$AQ$2389,$AS$2378:$AS$2389)&gt;0,MIN(3,ABS(SLOPE($AQ$2378:$AQ$2389,$AS$2378:$AS$2389))),IF(SLOPE($AQ$2378:$AQ$2389,$AS$2378:$AS$2389)&lt;-0.5,-0.5,0)),0)</f>
        <v/>
      </c>
      <c r="AU2393">
        <f>IFERROR(IF(SLOPE($AR$2378:$AR$2389,$AS$2378:$AS$2389)&lt;0,MAX(-3,-ABS(SLOPE($AR$2378:$AR$2389,$AS$2378:$AS$2389))),IF(SLOPE($AR$2378:$AR$2389,$AS$2378:$AS$2389)&gt;0.5,0.5,0)),0)</f>
        <v/>
      </c>
      <c r="AV2393">
        <f>($AQ$2390+(AT2393*(AS2393-1)))</f>
        <v/>
      </c>
      <c r="AW2393">
        <f>($AR$2390+(AU2393*(AS2393-1)))</f>
        <v/>
      </c>
      <c r="AX2393">
        <f>IF(AT2393&gt;0,AV2393+AT2393,AV2393)</f>
        <v/>
      </c>
      <c r="AY2393">
        <f>IF(AU2393&lt;0,AW2393+AU2393,AW2393)</f>
        <v/>
      </c>
      <c r="BA2393" s="14">
        <f>IFERROR(AX2393-AQ2393,"")</f>
        <v/>
      </c>
      <c r="BB2393" s="14">
        <f>IFERROR(AY2393-AR2393,"")</f>
        <v/>
      </c>
      <c r="BD2393">
        <f>AH2393</f>
        <v/>
      </c>
      <c r="BE2393">
        <f>AI2393</f>
        <v/>
      </c>
      <c r="BF2393">
        <f>AJ2393</f>
        <v/>
      </c>
      <c r="BG2393" s="14">
        <f>L2393</f>
        <v/>
      </c>
      <c r="BH2393" s="8">
        <f>IF(X2393="","",X2393)</f>
        <v/>
      </c>
      <c r="BI2393" s="8">
        <f>IF(Y2393="","",Y2393)</f>
        <v/>
      </c>
      <c r="BJ2393">
        <f>Z2393</f>
        <v/>
      </c>
      <c r="BK2393">
        <f>AA2393</f>
        <v/>
      </c>
      <c r="BL2393">
        <f>IFERROR(AX2393,"")</f>
        <v/>
      </c>
      <c r="BM2393">
        <f>IFERROR(AY2393,"")</f>
        <v/>
      </c>
    </row>
    <row r="2394" ht="14.25" customHeight="1">
      <c r="A2394">
        <f>ALGLIB_SSA_XAUUSD!AA2394</f>
        <v/>
      </c>
      <c r="B2394">
        <f>IF($A2394="","",INDEX(ALGLIB_SSA_XAUUSD!$B$2:$B$2401,MATCH($A2394,ALGLIB_SSA_XAUUSD!$A$2:$A$2401,1)))</f>
        <v/>
      </c>
      <c r="C2394">
        <f>IF($A2394="","",INDEX(ALGLIB_SSA_XAUUSD!$C$2:$C$2401,MATCH($A2394,ALGLIB_SSA_XAUUSD!$A$2:$A$2401,1)))</f>
        <v/>
      </c>
      <c r="D2394" s="8">
        <f>IF($A2394="","",INT((ROW()-2)/12)+1)</f>
        <v/>
      </c>
      <c r="E2394" s="8">
        <f>IF(AND(E2402&lt;&gt;"",D2402=D2390+1),E2390+(E2402-E2390)*4/12,"")</f>
        <v/>
      </c>
      <c r="F2394" s="8">
        <f>IF(AND(F2402&lt;&gt;"",D2402=D2390+1),F2390+(F2402-F2390)*4/12,"")</f>
        <v/>
      </c>
      <c r="G2394" s="8">
        <f>IF(AND(G2402&lt;&gt;"",D2402=D2390+1),G2390+(G2402-G2390)*4/12,"")</f>
        <v/>
      </c>
      <c r="H2394" s="8">
        <f>IF(AND(H2402&lt;&gt;"",D2402=D2390+1),H2390+(H2402-H2390)*4/12,"")</f>
        <v/>
      </c>
      <c r="I2394" s="8">
        <f>IF(AND(L2402&lt;&gt;"",D2402=D2390+1),I2390+(I2402-I2390)*4/12,"")</f>
        <v/>
      </c>
      <c r="J2394">
        <f>_xlfn.XLOOKUP($A2394,ALGLIB_SSA_XAUUSD!$AA$2:$AA$2401,ALGLIB_SSA_XAUUSD!$P$2:$P$2401,"",0)</f>
        <v/>
      </c>
      <c r="K2394">
        <f>_xlfn.XLOOKUP($A2394,ALGLIB_SSA_XAUUSD!$AA$2:$AA$2401,ALGLIB_SSA_XAUUSD!$Q$2:$Q$2401,"",0)</f>
        <v/>
      </c>
      <c r="L2394">
        <f>_xlfn.XLOOKUP($A2394,ALGLIB_SSA_XAUUSD!$AA$2:$AA$2401,ALGLIB_SSA_XAUUSD!$R$2:$R$2401,"",0)</f>
        <v/>
      </c>
      <c r="M2394">
        <f>_xlfn.XLOOKUP($A2394,ALGLIB_SSA_XAUUSD!$AA$2:$AA$2401,ALGLIB_SSA_XAUUSD!$S$2:$S$2401,"",0)</f>
        <v/>
      </c>
      <c r="N2394">
        <f>_xlfn.XLOOKUP($A2394,ALGLIB_SSA_XAUUSD!$AA$2:$AA$2401,ALGLIB_SSA_XAUUSD!$T$2:$T$2401,"",0)</f>
        <v/>
      </c>
      <c r="O2394">
        <f>_xlfn.XLOOKUP($A2394,ALGLIB_SSA_XAUUSD!$AA$2:$AA$2401,ALGLIB_SSA_XAUUSD!$U$2:$U$2401,"",0)</f>
        <v/>
      </c>
      <c r="P2394">
        <f>_xlfn.XLOOKUP($A2394,ALGLIB_SSA_XAUUSD!$AA$2:$AA$2401,ALGLIB_SSA_XAUUSD!$V$2:$V$2401,"",0)</f>
        <v/>
      </c>
      <c r="S2394">
        <f>A2394</f>
        <v/>
      </c>
      <c r="T2394">
        <f>J2394</f>
        <v/>
      </c>
      <c r="U2394">
        <f>K2394</f>
        <v/>
      </c>
      <c r="V2394" s="14">
        <f>IF($A2394="","",MOD(ROW()-2,12)+1)</f>
        <v/>
      </c>
      <c r="W2394">
        <f>L2394</f>
        <v/>
      </c>
      <c r="X2394" s="14">
        <f>IF(F2394="","",F2394)</f>
        <v/>
      </c>
      <c r="Y2394" s="14">
        <f>IF(G2394="","",G2394)</f>
        <v/>
      </c>
      <c r="Z2394">
        <f>M2394</f>
        <v/>
      </c>
      <c r="AA2394">
        <f>N2394</f>
        <v/>
      </c>
      <c r="AB2394" s="14">
        <f>IF(H2394="","",H2394)</f>
        <v/>
      </c>
      <c r="AC2394">
        <f>O2394</f>
        <v/>
      </c>
      <c r="AD2394" s="14">
        <f>IF(I2394="","",I2394)</f>
        <v/>
      </c>
      <c r="AE2394">
        <f>P2394</f>
        <v/>
      </c>
      <c r="AH2394">
        <f>IF(S2394&lt;&gt;"",S2394,AH2393+900)</f>
        <v/>
      </c>
      <c r="AI2394">
        <f>IF(T2394&lt;&gt;"",T2394,AI2393)</f>
        <v/>
      </c>
      <c r="AJ2394">
        <f>IF(U2394&lt;&gt;"",U2394,AJ2393)</f>
        <v/>
      </c>
      <c r="AK2394">
        <f>IF(W2394&lt;&gt;"",W2394,"")</f>
        <v/>
      </c>
      <c r="AL2394" s="14">
        <f>IF(X2394&lt;&gt;"",X2394,"")</f>
        <v/>
      </c>
      <c r="AM2394" s="14">
        <f>IF(Y2394&lt;&gt;"",Y2394,"")</f>
        <v/>
      </c>
      <c r="AN2394" s="14">
        <f>IF(OR(AL2394="",AM2394=""),"",AL2394-AM2394)</f>
        <v/>
      </c>
      <c r="AO2394">
        <f>IF(AN2394="","",IF(AN2394&gt;0,"Bullish","Bearish"))</f>
        <v/>
      </c>
      <c r="AP2394">
        <f>IF(AO2394="",AP2393,AO2394)</f>
        <v/>
      </c>
      <c r="AQ2394" s="14">
        <f>IF(AB2394&lt;&gt;"",AB2394,"")</f>
        <v/>
      </c>
      <c r="AR2394" s="14">
        <f>IF(AD2394&lt;&gt;"",AD2394,"")</f>
        <v/>
      </c>
      <c r="AS2394">
        <f>IF(AS2393+1=13,1,AS2393+1)</f>
        <v/>
      </c>
      <c r="AT2394">
        <f>IFERROR(IF(SLOPE($AQ$2378:$AQ$2389,$AS$2378:$AS$2389)&gt;0,MIN(3,ABS(SLOPE($AQ$2378:$AQ$2389,$AS$2378:$AS$2389))),IF(SLOPE($AQ$2378:$AQ$2389,$AS$2378:$AS$2389)&lt;-0.5,-0.5,0)),0)</f>
        <v/>
      </c>
      <c r="AU2394">
        <f>IFERROR(IF(SLOPE($AR$2378:$AR$2389,$AS$2378:$AS$2389)&lt;0,MAX(-3,-ABS(SLOPE($AR$2378:$AR$2389,$AS$2378:$AS$2389))),IF(SLOPE($AR$2378:$AR$2389,$AS$2378:$AS$2389)&gt;0.5,0.5,0)),0)</f>
        <v/>
      </c>
      <c r="AV2394">
        <f>($AQ$2390+(AT2394*(AS2394-1)))</f>
        <v/>
      </c>
      <c r="AW2394">
        <f>($AR$2390+(AU2394*(AS2394-1)))</f>
        <v/>
      </c>
      <c r="AX2394">
        <f>IF(AT2394&gt;0,AV2394+AT2394,AV2394)</f>
        <v/>
      </c>
      <c r="AY2394">
        <f>IF(AU2394&lt;0,AW2394+AU2394,AW2394)</f>
        <v/>
      </c>
      <c r="BA2394" s="14">
        <f>IFERROR(AX2394-AQ2394,"")</f>
        <v/>
      </c>
      <c r="BB2394" s="14">
        <f>IFERROR(AY2394-AR2394,"")</f>
        <v/>
      </c>
      <c r="BD2394">
        <f>AH2394</f>
        <v/>
      </c>
      <c r="BE2394">
        <f>AI2394</f>
        <v/>
      </c>
      <c r="BF2394">
        <f>AJ2394</f>
        <v/>
      </c>
      <c r="BG2394" s="14">
        <f>L2394</f>
        <v/>
      </c>
      <c r="BH2394" s="8">
        <f>IF(X2394="","",X2394)</f>
        <v/>
      </c>
      <c r="BI2394" s="8">
        <f>IF(Y2394="","",Y2394)</f>
        <v/>
      </c>
      <c r="BJ2394">
        <f>Z2394</f>
        <v/>
      </c>
      <c r="BK2394">
        <f>AA2394</f>
        <v/>
      </c>
      <c r="BL2394">
        <f>IFERROR(AX2394,"")</f>
        <v/>
      </c>
      <c r="BM2394">
        <f>IFERROR(AY2394,"")</f>
        <v/>
      </c>
    </row>
    <row r="2395" ht="14.25" customHeight="1">
      <c r="A2395">
        <f>ALGLIB_SSA_XAUUSD!AA2395</f>
        <v/>
      </c>
      <c r="B2395">
        <f>IF($A2395="","",INDEX(ALGLIB_SSA_XAUUSD!$B$2:$B$2401,MATCH($A2395,ALGLIB_SSA_XAUUSD!$A$2:$A$2401,1)))</f>
        <v/>
      </c>
      <c r="C2395">
        <f>IF($A2395="","",INDEX(ALGLIB_SSA_XAUUSD!$C$2:$C$2401,MATCH($A2395,ALGLIB_SSA_XAUUSD!$A$2:$A$2401,1)))</f>
        <v/>
      </c>
      <c r="D2395" s="8">
        <f>IF($A2395="","",INT((ROW()-2)/12)+1)</f>
        <v/>
      </c>
      <c r="E2395" s="8">
        <f>IF(AND(E2402&lt;&gt;"",D2402=D2390+1),E2390+(E2402-E2390)*5/12,"")</f>
        <v/>
      </c>
      <c r="F2395" s="8">
        <f>IF(AND(F2402&lt;&gt;"",D2402=D2390+1),F2390+(F2402-F2390)*5/12,"")</f>
        <v/>
      </c>
      <c r="G2395" s="8">
        <f>IF(AND(G2402&lt;&gt;"",D2402=D2390+1),G2390+(G2402-G2390)*5/12,"")</f>
        <v/>
      </c>
      <c r="H2395" s="8">
        <f>IF(AND(H2402&lt;&gt;"",D2402=D2390+1),H2390+(H2402-H2390)*5/12,"")</f>
        <v/>
      </c>
      <c r="I2395" s="8">
        <f>IF(AND(L2402&lt;&gt;"",D2402=D2390+1),I2390+(I2402-I2390)*5/12,"")</f>
        <v/>
      </c>
      <c r="J2395">
        <f>_xlfn.XLOOKUP($A2395,ALGLIB_SSA_XAUUSD!$AA$2:$AA$2401,ALGLIB_SSA_XAUUSD!$P$2:$P$2401,"",0)</f>
        <v/>
      </c>
      <c r="K2395">
        <f>_xlfn.XLOOKUP($A2395,ALGLIB_SSA_XAUUSD!$AA$2:$AA$2401,ALGLIB_SSA_XAUUSD!$Q$2:$Q$2401,"",0)</f>
        <v/>
      </c>
      <c r="L2395">
        <f>_xlfn.XLOOKUP($A2395,ALGLIB_SSA_XAUUSD!$AA$2:$AA$2401,ALGLIB_SSA_XAUUSD!$R$2:$R$2401,"",0)</f>
        <v/>
      </c>
      <c r="M2395">
        <f>_xlfn.XLOOKUP($A2395,ALGLIB_SSA_XAUUSD!$AA$2:$AA$2401,ALGLIB_SSA_XAUUSD!$S$2:$S$2401,"",0)</f>
        <v/>
      </c>
      <c r="N2395">
        <f>_xlfn.XLOOKUP($A2395,ALGLIB_SSA_XAUUSD!$AA$2:$AA$2401,ALGLIB_SSA_XAUUSD!$T$2:$T$2401,"",0)</f>
        <v/>
      </c>
      <c r="O2395">
        <f>_xlfn.XLOOKUP($A2395,ALGLIB_SSA_XAUUSD!$AA$2:$AA$2401,ALGLIB_SSA_XAUUSD!$U$2:$U$2401,"",0)</f>
        <v/>
      </c>
      <c r="P2395">
        <f>_xlfn.XLOOKUP($A2395,ALGLIB_SSA_XAUUSD!$AA$2:$AA$2401,ALGLIB_SSA_XAUUSD!$V$2:$V$2401,"",0)</f>
        <v/>
      </c>
      <c r="S2395">
        <f>A2395</f>
        <v/>
      </c>
      <c r="T2395">
        <f>J2395</f>
        <v/>
      </c>
      <c r="U2395">
        <f>K2395</f>
        <v/>
      </c>
      <c r="V2395" s="14">
        <f>IF($A2395="","",MOD(ROW()-2,12)+1)</f>
        <v/>
      </c>
      <c r="W2395">
        <f>L2395</f>
        <v/>
      </c>
      <c r="X2395" s="14">
        <f>IF(F2395="","",F2395)</f>
        <v/>
      </c>
      <c r="Y2395" s="14">
        <f>IF(G2395="","",G2395)</f>
        <v/>
      </c>
      <c r="Z2395">
        <f>M2395</f>
        <v/>
      </c>
      <c r="AA2395">
        <f>N2395</f>
        <v/>
      </c>
      <c r="AB2395" s="14">
        <f>IF(H2395="","",H2395)</f>
        <v/>
      </c>
      <c r="AC2395">
        <f>O2395</f>
        <v/>
      </c>
      <c r="AD2395" s="14">
        <f>IF(I2395="","",I2395)</f>
        <v/>
      </c>
      <c r="AE2395">
        <f>P2395</f>
        <v/>
      </c>
      <c r="AH2395">
        <f>IF(S2395&lt;&gt;"",S2395,AH2394+900)</f>
        <v/>
      </c>
      <c r="AI2395">
        <f>IF(T2395&lt;&gt;"",T2395,AI2394)</f>
        <v/>
      </c>
      <c r="AJ2395">
        <f>IF(U2395&lt;&gt;"",U2395,AJ2394)</f>
        <v/>
      </c>
      <c r="AK2395">
        <f>IF(W2395&lt;&gt;"",W2395,"")</f>
        <v/>
      </c>
      <c r="AL2395" s="14">
        <f>IF(X2395&lt;&gt;"",X2395,"")</f>
        <v/>
      </c>
      <c r="AM2395" s="14">
        <f>IF(Y2395&lt;&gt;"",Y2395,"")</f>
        <v/>
      </c>
      <c r="AN2395" s="14">
        <f>IF(OR(AL2395="",AM2395=""),"",AL2395-AM2395)</f>
        <v/>
      </c>
      <c r="AO2395">
        <f>IF(AN2395="","",IF(AN2395&gt;0,"Bullish","Bearish"))</f>
        <v/>
      </c>
      <c r="AP2395">
        <f>IF(AO2395="",AP2394,AO2395)</f>
        <v/>
      </c>
      <c r="AQ2395" s="14">
        <f>IF(AB2395&lt;&gt;"",AB2395,"")</f>
        <v/>
      </c>
      <c r="AR2395" s="14">
        <f>IF(AD2395&lt;&gt;"",AD2395,"")</f>
        <v/>
      </c>
      <c r="AS2395">
        <f>IF(AS2394+1=13,1,AS2394+1)</f>
        <v/>
      </c>
      <c r="AT2395">
        <f>IFERROR(IF(SLOPE($AQ$2378:$AQ$2389,$AS$2378:$AS$2389)&gt;0,MIN(3,ABS(SLOPE($AQ$2378:$AQ$2389,$AS$2378:$AS$2389))),IF(SLOPE($AQ$2378:$AQ$2389,$AS$2378:$AS$2389)&lt;-0.5,-0.5,0)),0)</f>
        <v/>
      </c>
      <c r="AU2395">
        <f>IFERROR(IF(SLOPE($AR$2378:$AR$2389,$AS$2378:$AS$2389)&lt;0,MAX(-3,-ABS(SLOPE($AR$2378:$AR$2389,$AS$2378:$AS$2389))),IF(SLOPE($AR$2378:$AR$2389,$AS$2378:$AS$2389)&gt;0.5,0.5,0)),0)</f>
        <v/>
      </c>
      <c r="AV2395">
        <f>($AQ$2390+(AT2395*(AS2395-1)))</f>
        <v/>
      </c>
      <c r="AW2395">
        <f>($AR$2390+(AU2395*(AS2395-1)))</f>
        <v/>
      </c>
      <c r="AX2395">
        <f>IF(AT2395&gt;0,AV2395+AT2395,AV2395)</f>
        <v/>
      </c>
      <c r="AY2395">
        <f>IF(AU2395&lt;0,AW2395+AU2395,AW2395)</f>
        <v/>
      </c>
      <c r="BA2395" s="14">
        <f>IFERROR(AX2395-AQ2395,"")</f>
        <v/>
      </c>
      <c r="BB2395" s="14">
        <f>IFERROR(AY2395-AR2395,"")</f>
        <v/>
      </c>
      <c r="BD2395">
        <f>AH2395</f>
        <v/>
      </c>
      <c r="BE2395">
        <f>AI2395</f>
        <v/>
      </c>
      <c r="BF2395">
        <f>AJ2395</f>
        <v/>
      </c>
      <c r="BG2395" s="14">
        <f>L2395</f>
        <v/>
      </c>
      <c r="BH2395" s="8">
        <f>IF(X2395="","",X2395)</f>
        <v/>
      </c>
      <c r="BI2395" s="8">
        <f>IF(Y2395="","",Y2395)</f>
        <v/>
      </c>
      <c r="BJ2395">
        <f>Z2395</f>
        <v/>
      </c>
      <c r="BK2395">
        <f>AA2395</f>
        <v/>
      </c>
      <c r="BL2395">
        <f>IFERROR(AX2395,"")</f>
        <v/>
      </c>
      <c r="BM2395">
        <f>IFERROR(AY2395,"")</f>
        <v/>
      </c>
    </row>
    <row r="2396" ht="14.25" customHeight="1">
      <c r="A2396">
        <f>ALGLIB_SSA_XAUUSD!AA2396</f>
        <v/>
      </c>
      <c r="B2396">
        <f>IF($A2396="","",INDEX(ALGLIB_SSA_XAUUSD!$B$2:$B$2401,MATCH($A2396,ALGLIB_SSA_XAUUSD!$A$2:$A$2401,1)))</f>
        <v/>
      </c>
      <c r="C2396">
        <f>IF($A2396="","",INDEX(ALGLIB_SSA_XAUUSD!$C$2:$C$2401,MATCH($A2396,ALGLIB_SSA_XAUUSD!$A$2:$A$2401,1)))</f>
        <v/>
      </c>
      <c r="D2396" s="8">
        <f>IF($A2396="","",INT((ROW()-2)/12)+1)</f>
        <v/>
      </c>
      <c r="E2396" s="8">
        <f>IF(AND(E2402&lt;&gt;"",D2402=D2390+1),E2390+(E2402-E2390)*6/12,"")</f>
        <v/>
      </c>
      <c r="F2396" s="8">
        <f>IF(AND(F2402&lt;&gt;"",D2402=D2390+1),F2390+(F2402-F2390)*6/12,"")</f>
        <v/>
      </c>
      <c r="G2396" s="8">
        <f>IF(AND(G2402&lt;&gt;"",D2402=D2390+1),G2390+(G2402-G2390)*6/12,"")</f>
        <v/>
      </c>
      <c r="H2396" s="8">
        <f>IF(AND(H2402&lt;&gt;"",D2402=D2390+1),H2390+(H2402-H2390)*6/12,"")</f>
        <v/>
      </c>
      <c r="I2396" s="8">
        <f>IF(AND(L2402&lt;&gt;"",D2402=D2390+1),I2390+(I2402-I2390)*6/12,"")</f>
        <v/>
      </c>
      <c r="J2396">
        <f>_xlfn.XLOOKUP($A2396,ALGLIB_SSA_XAUUSD!$AA$2:$AA$2401,ALGLIB_SSA_XAUUSD!$P$2:$P$2401,"",0)</f>
        <v/>
      </c>
      <c r="K2396">
        <f>_xlfn.XLOOKUP($A2396,ALGLIB_SSA_XAUUSD!$AA$2:$AA$2401,ALGLIB_SSA_XAUUSD!$Q$2:$Q$2401,"",0)</f>
        <v/>
      </c>
      <c r="L2396">
        <f>_xlfn.XLOOKUP($A2396,ALGLIB_SSA_XAUUSD!$AA$2:$AA$2401,ALGLIB_SSA_XAUUSD!$R$2:$R$2401,"",0)</f>
        <v/>
      </c>
      <c r="M2396">
        <f>_xlfn.XLOOKUP($A2396,ALGLIB_SSA_XAUUSD!$AA$2:$AA$2401,ALGLIB_SSA_XAUUSD!$S$2:$S$2401,"",0)</f>
        <v/>
      </c>
      <c r="N2396">
        <f>_xlfn.XLOOKUP($A2396,ALGLIB_SSA_XAUUSD!$AA$2:$AA$2401,ALGLIB_SSA_XAUUSD!$T$2:$T$2401,"",0)</f>
        <v/>
      </c>
      <c r="O2396">
        <f>_xlfn.XLOOKUP($A2396,ALGLIB_SSA_XAUUSD!$AA$2:$AA$2401,ALGLIB_SSA_XAUUSD!$U$2:$U$2401,"",0)</f>
        <v/>
      </c>
      <c r="P2396">
        <f>_xlfn.XLOOKUP($A2396,ALGLIB_SSA_XAUUSD!$AA$2:$AA$2401,ALGLIB_SSA_XAUUSD!$V$2:$V$2401,"",0)</f>
        <v/>
      </c>
      <c r="S2396">
        <f>A2396</f>
        <v/>
      </c>
      <c r="T2396">
        <f>J2396</f>
        <v/>
      </c>
      <c r="U2396">
        <f>K2396</f>
        <v/>
      </c>
      <c r="V2396" s="14">
        <f>IF($A2396="","",MOD(ROW()-2,12)+1)</f>
        <v/>
      </c>
      <c r="W2396">
        <f>L2396</f>
        <v/>
      </c>
      <c r="X2396" s="14">
        <f>IF(F2396="","",F2396)</f>
        <v/>
      </c>
      <c r="Y2396" s="14">
        <f>IF(G2396="","",G2396)</f>
        <v/>
      </c>
      <c r="Z2396">
        <f>M2396</f>
        <v/>
      </c>
      <c r="AA2396">
        <f>N2396</f>
        <v/>
      </c>
      <c r="AB2396" s="14">
        <f>IF(H2396="","",H2396)</f>
        <v/>
      </c>
      <c r="AC2396">
        <f>O2396</f>
        <v/>
      </c>
      <c r="AD2396" s="14">
        <f>IF(I2396="","",I2396)</f>
        <v/>
      </c>
      <c r="AE2396">
        <f>P2396</f>
        <v/>
      </c>
      <c r="AH2396">
        <f>IF(S2396&lt;&gt;"",S2396,AH2395+900)</f>
        <v/>
      </c>
      <c r="AI2396">
        <f>IF(T2396&lt;&gt;"",T2396,AI2395)</f>
        <v/>
      </c>
      <c r="AJ2396">
        <f>IF(U2396&lt;&gt;"",U2396,AJ2395)</f>
        <v/>
      </c>
      <c r="AK2396">
        <f>IF(W2396&lt;&gt;"",W2396,"")</f>
        <v/>
      </c>
      <c r="AL2396" s="14">
        <f>IF(X2396&lt;&gt;"",X2396,"")</f>
        <v/>
      </c>
      <c r="AM2396" s="14">
        <f>IF(Y2396&lt;&gt;"",Y2396,"")</f>
        <v/>
      </c>
      <c r="AN2396" s="14">
        <f>IF(OR(AL2396="",AM2396=""),"",AL2396-AM2396)</f>
        <v/>
      </c>
      <c r="AO2396">
        <f>IF(AN2396="","",IF(AN2396&gt;0,"Bullish","Bearish"))</f>
        <v/>
      </c>
      <c r="AP2396">
        <f>IF(AO2396="",AP2395,AO2396)</f>
        <v/>
      </c>
      <c r="AQ2396" s="14">
        <f>IF(AB2396&lt;&gt;"",AB2396,"")</f>
        <v/>
      </c>
      <c r="AR2396" s="14">
        <f>IF(AD2396&lt;&gt;"",AD2396,"")</f>
        <v/>
      </c>
      <c r="AS2396">
        <f>IF(AS2395+1=13,1,AS2395+1)</f>
        <v/>
      </c>
      <c r="AT2396">
        <f>IFERROR(IF(SLOPE($AQ$2378:$AQ$2389,$AS$2378:$AS$2389)&gt;0,MIN(3,ABS(SLOPE($AQ$2378:$AQ$2389,$AS$2378:$AS$2389))),IF(SLOPE($AQ$2378:$AQ$2389,$AS$2378:$AS$2389)&lt;-0.5,-0.5,0)),0)</f>
        <v/>
      </c>
      <c r="AU2396">
        <f>IFERROR(IF(SLOPE($AR$2378:$AR$2389,$AS$2378:$AS$2389)&lt;0,MAX(-3,-ABS(SLOPE($AR$2378:$AR$2389,$AS$2378:$AS$2389))),IF(SLOPE($AR$2378:$AR$2389,$AS$2378:$AS$2389)&gt;0.5,0.5,0)),0)</f>
        <v/>
      </c>
      <c r="AV2396">
        <f>($AQ$2390+(AT2396*(AS2396-1)))</f>
        <v/>
      </c>
      <c r="AW2396">
        <f>($AR$2390+(AU2396*(AS2396-1)))</f>
        <v/>
      </c>
      <c r="AX2396">
        <f>IF(AT2396&gt;0,AV2396+AT2396,AV2396)</f>
        <v/>
      </c>
      <c r="AY2396">
        <f>IF(AU2396&lt;0,AW2396+AU2396,AW2396)</f>
        <v/>
      </c>
      <c r="BA2396" s="14">
        <f>IFERROR(AX2396-AQ2396,"")</f>
        <v/>
      </c>
      <c r="BB2396" s="14">
        <f>IFERROR(AY2396-AR2396,"")</f>
        <v/>
      </c>
      <c r="BD2396">
        <f>AH2396</f>
        <v/>
      </c>
      <c r="BE2396">
        <f>AI2396</f>
        <v/>
      </c>
      <c r="BF2396">
        <f>AJ2396</f>
        <v/>
      </c>
      <c r="BG2396" s="14">
        <f>L2396</f>
        <v/>
      </c>
      <c r="BH2396" s="8">
        <f>IF(X2396="","",X2396)</f>
        <v/>
      </c>
      <c r="BI2396" s="8">
        <f>IF(Y2396="","",Y2396)</f>
        <v/>
      </c>
      <c r="BJ2396">
        <f>Z2396</f>
        <v/>
      </c>
      <c r="BK2396">
        <f>AA2396</f>
        <v/>
      </c>
      <c r="BL2396">
        <f>IFERROR(AX2396,"")</f>
        <v/>
      </c>
      <c r="BM2396">
        <f>IFERROR(AY2396,"")</f>
        <v/>
      </c>
    </row>
    <row r="2397" ht="14.25" customHeight="1">
      <c r="A2397">
        <f>ALGLIB_SSA_XAUUSD!AA2397</f>
        <v/>
      </c>
      <c r="B2397">
        <f>IF($A2397="","",INDEX(ALGLIB_SSA_XAUUSD!$B$2:$B$2401,MATCH($A2397,ALGLIB_SSA_XAUUSD!$A$2:$A$2401,1)))</f>
        <v/>
      </c>
      <c r="C2397">
        <f>IF($A2397="","",INDEX(ALGLIB_SSA_XAUUSD!$C$2:$C$2401,MATCH($A2397,ALGLIB_SSA_XAUUSD!$A$2:$A$2401,1)))</f>
        <v/>
      </c>
      <c r="D2397" s="8">
        <f>IF($A2397="","",INT((ROW()-2)/12)+1)</f>
        <v/>
      </c>
      <c r="E2397" s="8">
        <f>IF(AND(E2402&lt;&gt;"",D2402=D2390+1),E2390+(E2402-E2390)*7/12,"")</f>
        <v/>
      </c>
      <c r="F2397" s="8">
        <f>IF(AND(F2402&lt;&gt;"",D2402=D2390+1),F2390+(F2402-F2390)*7/12,"")</f>
        <v/>
      </c>
      <c r="G2397" s="8">
        <f>IF(AND(G2402&lt;&gt;"",D2402=D2390+1),G2390+(G2402-G2390)*7/12,"")</f>
        <v/>
      </c>
      <c r="H2397" s="8">
        <f>IF(AND(H2402&lt;&gt;"",D2402=D2390+1),H2390+(H2402-H2390)*7/12,"")</f>
        <v/>
      </c>
      <c r="I2397" s="8">
        <f>IF(AND(L2402&lt;&gt;"",D2402=D2390+1),I2390+(I2402-I2390)*7/12,"")</f>
        <v/>
      </c>
      <c r="J2397">
        <f>_xlfn.XLOOKUP($A2397,ALGLIB_SSA_XAUUSD!$AA$2:$AA$2401,ALGLIB_SSA_XAUUSD!$P$2:$P$2401,"",0)</f>
        <v/>
      </c>
      <c r="K2397">
        <f>_xlfn.XLOOKUP($A2397,ALGLIB_SSA_XAUUSD!$AA$2:$AA$2401,ALGLIB_SSA_XAUUSD!$Q$2:$Q$2401,"",0)</f>
        <v/>
      </c>
      <c r="L2397">
        <f>_xlfn.XLOOKUP($A2397,ALGLIB_SSA_XAUUSD!$AA$2:$AA$2401,ALGLIB_SSA_XAUUSD!$R$2:$R$2401,"",0)</f>
        <v/>
      </c>
      <c r="M2397">
        <f>_xlfn.XLOOKUP($A2397,ALGLIB_SSA_XAUUSD!$AA$2:$AA$2401,ALGLIB_SSA_XAUUSD!$S$2:$S$2401,"",0)</f>
        <v/>
      </c>
      <c r="N2397">
        <f>_xlfn.XLOOKUP($A2397,ALGLIB_SSA_XAUUSD!$AA$2:$AA$2401,ALGLIB_SSA_XAUUSD!$T$2:$T$2401,"",0)</f>
        <v/>
      </c>
      <c r="O2397">
        <f>_xlfn.XLOOKUP($A2397,ALGLIB_SSA_XAUUSD!$AA$2:$AA$2401,ALGLIB_SSA_XAUUSD!$U$2:$U$2401,"",0)</f>
        <v/>
      </c>
      <c r="P2397">
        <f>_xlfn.XLOOKUP($A2397,ALGLIB_SSA_XAUUSD!$AA$2:$AA$2401,ALGLIB_SSA_XAUUSD!$V$2:$V$2401,"",0)</f>
        <v/>
      </c>
      <c r="S2397">
        <f>A2397</f>
        <v/>
      </c>
      <c r="T2397">
        <f>J2397</f>
        <v/>
      </c>
      <c r="U2397">
        <f>K2397</f>
        <v/>
      </c>
      <c r="V2397" s="14">
        <f>IF($A2397="","",MOD(ROW()-2,12)+1)</f>
        <v/>
      </c>
      <c r="W2397">
        <f>L2397</f>
        <v/>
      </c>
      <c r="X2397" s="14">
        <f>IF(F2397="","",F2397)</f>
        <v/>
      </c>
      <c r="Y2397" s="14">
        <f>IF(G2397="","",G2397)</f>
        <v/>
      </c>
      <c r="Z2397">
        <f>M2397</f>
        <v/>
      </c>
      <c r="AA2397">
        <f>N2397</f>
        <v/>
      </c>
      <c r="AB2397" s="14">
        <f>IF(H2397="","",H2397)</f>
        <v/>
      </c>
      <c r="AC2397">
        <f>O2397</f>
        <v/>
      </c>
      <c r="AD2397" s="14">
        <f>IF(I2397="","",I2397)</f>
        <v/>
      </c>
      <c r="AE2397">
        <f>P2397</f>
        <v/>
      </c>
      <c r="AH2397">
        <f>IF(S2397&lt;&gt;"",S2397,AH2396+900)</f>
        <v/>
      </c>
      <c r="AI2397">
        <f>IF(T2397&lt;&gt;"",T2397,AI2396)</f>
        <v/>
      </c>
      <c r="AJ2397">
        <f>IF(U2397&lt;&gt;"",U2397,AJ2396)</f>
        <v/>
      </c>
      <c r="AK2397">
        <f>IF(W2397&lt;&gt;"",W2397,"")</f>
        <v/>
      </c>
      <c r="AL2397" s="14">
        <f>IF(X2397&lt;&gt;"",X2397,"")</f>
        <v/>
      </c>
      <c r="AM2397" s="14">
        <f>IF(Y2397&lt;&gt;"",Y2397,"")</f>
        <v/>
      </c>
      <c r="AN2397" s="14">
        <f>IF(OR(AL2397="",AM2397=""),"",AL2397-AM2397)</f>
        <v/>
      </c>
      <c r="AO2397">
        <f>IF(AN2397="","",IF(AN2397&gt;0,"Bullish","Bearish"))</f>
        <v/>
      </c>
      <c r="AP2397">
        <f>IF(AO2397="",AP2396,AO2397)</f>
        <v/>
      </c>
      <c r="AQ2397" s="14">
        <f>IF(AB2397&lt;&gt;"",AB2397,"")</f>
        <v/>
      </c>
      <c r="AR2397" s="14">
        <f>IF(AD2397&lt;&gt;"",AD2397,"")</f>
        <v/>
      </c>
      <c r="AS2397">
        <f>IF(AS2396+1=13,1,AS2396+1)</f>
        <v/>
      </c>
      <c r="AT2397">
        <f>IFERROR(IF(SLOPE($AQ$2378:$AQ$2389,$AS$2378:$AS$2389)&gt;0,MIN(3,ABS(SLOPE($AQ$2378:$AQ$2389,$AS$2378:$AS$2389))),IF(SLOPE($AQ$2378:$AQ$2389,$AS$2378:$AS$2389)&lt;-0.5,-0.5,0)),0)</f>
        <v/>
      </c>
      <c r="AU2397">
        <f>IFERROR(IF(SLOPE($AR$2378:$AR$2389,$AS$2378:$AS$2389)&lt;0,MAX(-3,-ABS(SLOPE($AR$2378:$AR$2389,$AS$2378:$AS$2389))),IF(SLOPE($AR$2378:$AR$2389,$AS$2378:$AS$2389)&gt;0.5,0.5,0)),0)</f>
        <v/>
      </c>
      <c r="AV2397">
        <f>($AQ$2390+(AT2397*(AS2397-1)))</f>
        <v/>
      </c>
      <c r="AW2397">
        <f>($AR$2390+(AU2397*(AS2397-1)))</f>
        <v/>
      </c>
      <c r="AX2397">
        <f>IF(AT2397&gt;0,AV2397+AT2397,AV2397)</f>
        <v/>
      </c>
      <c r="AY2397">
        <f>IF(AU2397&lt;0,AW2397+AU2397,AW2397)</f>
        <v/>
      </c>
      <c r="BA2397" s="14">
        <f>IFERROR(AX2397-AQ2397,"")</f>
        <v/>
      </c>
      <c r="BB2397" s="14">
        <f>IFERROR(AY2397-AR2397,"")</f>
        <v/>
      </c>
      <c r="BD2397">
        <f>AH2397</f>
        <v/>
      </c>
      <c r="BE2397">
        <f>AI2397</f>
        <v/>
      </c>
      <c r="BF2397">
        <f>AJ2397</f>
        <v/>
      </c>
      <c r="BG2397" s="14">
        <f>L2397</f>
        <v/>
      </c>
      <c r="BH2397" s="8">
        <f>IF(X2397="","",X2397)</f>
        <v/>
      </c>
      <c r="BI2397" s="8">
        <f>IF(Y2397="","",Y2397)</f>
        <v/>
      </c>
      <c r="BJ2397">
        <f>Z2397</f>
        <v/>
      </c>
      <c r="BK2397">
        <f>AA2397</f>
        <v/>
      </c>
      <c r="BL2397">
        <f>IFERROR(AX2397,"")</f>
        <v/>
      </c>
      <c r="BM2397">
        <f>IFERROR(AY2397,"")</f>
        <v/>
      </c>
    </row>
    <row r="2398" ht="14.25" customHeight="1">
      <c r="A2398">
        <f>ALGLIB_SSA_XAUUSD!AA2398</f>
        <v/>
      </c>
      <c r="B2398">
        <f>IF($A2398="","",INDEX(ALGLIB_SSA_XAUUSD!$B$2:$B$2401,MATCH($A2398,ALGLIB_SSA_XAUUSD!$A$2:$A$2401,1)))</f>
        <v/>
      </c>
      <c r="C2398">
        <f>IF($A2398="","",INDEX(ALGLIB_SSA_XAUUSD!$C$2:$C$2401,MATCH($A2398,ALGLIB_SSA_XAUUSD!$A$2:$A$2401,1)))</f>
        <v/>
      </c>
      <c r="D2398" s="8">
        <f>IF($A2398="","",INT((ROW()-2)/12)+1)</f>
        <v/>
      </c>
      <c r="E2398" s="8">
        <f>IF(AND(E2402&lt;&gt;"",D2402=D2390+1),E2390+(E2402-E2390)*8/12,"")</f>
        <v/>
      </c>
      <c r="F2398" s="8">
        <f>IF(AND(F2402&lt;&gt;"",D2402=D2390+1),F2390+(F2402-F2390)*8/12,"")</f>
        <v/>
      </c>
      <c r="G2398" s="8">
        <f>IF(AND(G2402&lt;&gt;"",D2402=D2390+1),G2390+(G2402-G2390)*8/12,"")</f>
        <v/>
      </c>
      <c r="H2398" s="8">
        <f>IF(AND(H2402&lt;&gt;"",D2402=D2390+1),H2390+(H2402-H2390)*8/12,"")</f>
        <v/>
      </c>
      <c r="I2398" s="8">
        <f>IF(AND(L2402&lt;&gt;"",D2402=D2390+1),I2390+(I2402-I2390)*8/12,"")</f>
        <v/>
      </c>
      <c r="J2398">
        <f>_xlfn.XLOOKUP($A2398,ALGLIB_SSA_XAUUSD!$AA$2:$AA$2401,ALGLIB_SSA_XAUUSD!$P$2:$P$2401,"",0)</f>
        <v/>
      </c>
      <c r="K2398">
        <f>_xlfn.XLOOKUP($A2398,ALGLIB_SSA_XAUUSD!$AA$2:$AA$2401,ALGLIB_SSA_XAUUSD!$Q$2:$Q$2401,"",0)</f>
        <v/>
      </c>
      <c r="L2398">
        <f>_xlfn.XLOOKUP($A2398,ALGLIB_SSA_XAUUSD!$AA$2:$AA$2401,ALGLIB_SSA_XAUUSD!$R$2:$R$2401,"",0)</f>
        <v/>
      </c>
      <c r="M2398">
        <f>_xlfn.XLOOKUP($A2398,ALGLIB_SSA_XAUUSD!$AA$2:$AA$2401,ALGLIB_SSA_XAUUSD!$S$2:$S$2401,"",0)</f>
        <v/>
      </c>
      <c r="N2398">
        <f>_xlfn.XLOOKUP($A2398,ALGLIB_SSA_XAUUSD!$AA$2:$AA$2401,ALGLIB_SSA_XAUUSD!$T$2:$T$2401,"",0)</f>
        <v/>
      </c>
      <c r="O2398">
        <f>_xlfn.XLOOKUP($A2398,ALGLIB_SSA_XAUUSD!$AA$2:$AA$2401,ALGLIB_SSA_XAUUSD!$U$2:$U$2401,"",0)</f>
        <v/>
      </c>
      <c r="P2398">
        <f>_xlfn.XLOOKUP($A2398,ALGLIB_SSA_XAUUSD!$AA$2:$AA$2401,ALGLIB_SSA_XAUUSD!$V$2:$V$2401,"",0)</f>
        <v/>
      </c>
      <c r="S2398">
        <f>A2398</f>
        <v/>
      </c>
      <c r="T2398">
        <f>J2398</f>
        <v/>
      </c>
      <c r="U2398">
        <f>K2398</f>
        <v/>
      </c>
      <c r="V2398" s="14">
        <f>IF($A2398="","",MOD(ROW()-2,12)+1)</f>
        <v/>
      </c>
      <c r="W2398">
        <f>L2398</f>
        <v/>
      </c>
      <c r="X2398" s="14">
        <f>IF(F2398="","",F2398)</f>
        <v/>
      </c>
      <c r="Y2398" s="14">
        <f>IF(G2398="","",G2398)</f>
        <v/>
      </c>
      <c r="Z2398">
        <f>M2398</f>
        <v/>
      </c>
      <c r="AA2398">
        <f>N2398</f>
        <v/>
      </c>
      <c r="AB2398" s="14">
        <f>IF(H2398="","",H2398)</f>
        <v/>
      </c>
      <c r="AC2398">
        <f>O2398</f>
        <v/>
      </c>
      <c r="AD2398" s="14">
        <f>IF(I2398="","",I2398)</f>
        <v/>
      </c>
      <c r="AE2398">
        <f>P2398</f>
        <v/>
      </c>
      <c r="AH2398">
        <f>IF(S2398&lt;&gt;"",S2398,AH2397+900)</f>
        <v/>
      </c>
      <c r="AI2398">
        <f>IF(T2398&lt;&gt;"",T2398,AI2397)</f>
        <v/>
      </c>
      <c r="AJ2398">
        <f>IF(U2398&lt;&gt;"",U2398,AJ2397)</f>
        <v/>
      </c>
      <c r="AK2398">
        <f>IF(W2398&lt;&gt;"",W2398,"")</f>
        <v/>
      </c>
      <c r="AL2398" s="14">
        <f>IF(X2398&lt;&gt;"",X2398,"")</f>
        <v/>
      </c>
      <c r="AM2398" s="14">
        <f>IF(Y2398&lt;&gt;"",Y2398,"")</f>
        <v/>
      </c>
      <c r="AN2398" s="14">
        <f>IF(OR(AL2398="",AM2398=""),"",AL2398-AM2398)</f>
        <v/>
      </c>
      <c r="AO2398">
        <f>IF(AN2398="","",IF(AN2398&gt;0,"Bullish","Bearish"))</f>
        <v/>
      </c>
      <c r="AP2398">
        <f>IF(AO2398="",AP2397,AO2398)</f>
        <v/>
      </c>
      <c r="AQ2398" s="14">
        <f>IF(AB2398&lt;&gt;"",AB2398,"")</f>
        <v/>
      </c>
      <c r="AR2398" s="14">
        <f>IF(AD2398&lt;&gt;"",AD2398,"")</f>
        <v/>
      </c>
      <c r="AS2398">
        <f>IF(AS2397+1=13,1,AS2397+1)</f>
        <v/>
      </c>
      <c r="AT2398">
        <f>IFERROR(IF(SLOPE($AQ$2378:$AQ$2389,$AS$2378:$AS$2389)&gt;0,MIN(3,ABS(SLOPE($AQ$2378:$AQ$2389,$AS$2378:$AS$2389))),IF(SLOPE($AQ$2378:$AQ$2389,$AS$2378:$AS$2389)&lt;-0.5,-0.5,0)),0)</f>
        <v/>
      </c>
      <c r="AU2398">
        <f>IFERROR(IF(SLOPE($AR$2378:$AR$2389,$AS$2378:$AS$2389)&lt;0,MAX(-3,-ABS(SLOPE($AR$2378:$AR$2389,$AS$2378:$AS$2389))),IF(SLOPE($AR$2378:$AR$2389,$AS$2378:$AS$2389)&gt;0.5,0.5,0)),0)</f>
        <v/>
      </c>
      <c r="AV2398">
        <f>($AQ$2390+(AT2398*(AS2398-1)))</f>
        <v/>
      </c>
      <c r="AW2398">
        <f>($AR$2390+(AU2398*(AS2398-1)))</f>
        <v/>
      </c>
      <c r="AX2398">
        <f>IF(AT2398&gt;0,AV2398+AT2398,AV2398)</f>
        <v/>
      </c>
      <c r="AY2398">
        <f>IF(AU2398&lt;0,AW2398+AU2398,AW2398)</f>
        <v/>
      </c>
      <c r="BA2398" s="14">
        <f>IFERROR(AX2398-AQ2398,"")</f>
        <v/>
      </c>
      <c r="BB2398" s="14">
        <f>IFERROR(AY2398-AR2398,"")</f>
        <v/>
      </c>
      <c r="BD2398">
        <f>AH2398</f>
        <v/>
      </c>
      <c r="BE2398">
        <f>AI2398</f>
        <v/>
      </c>
      <c r="BF2398">
        <f>AJ2398</f>
        <v/>
      </c>
      <c r="BG2398" s="14">
        <f>L2398</f>
        <v/>
      </c>
      <c r="BH2398" s="8">
        <f>IF(X2398="","",X2398)</f>
        <v/>
      </c>
      <c r="BI2398" s="8">
        <f>IF(Y2398="","",Y2398)</f>
        <v/>
      </c>
      <c r="BJ2398">
        <f>Z2398</f>
        <v/>
      </c>
      <c r="BK2398">
        <f>AA2398</f>
        <v/>
      </c>
      <c r="BL2398">
        <f>IFERROR(AX2398,"")</f>
        <v/>
      </c>
      <c r="BM2398">
        <f>IFERROR(AY2398,"")</f>
        <v/>
      </c>
    </row>
    <row r="2399" ht="14.25" customHeight="1">
      <c r="A2399">
        <f>ALGLIB_SSA_XAUUSD!AA2399</f>
        <v/>
      </c>
      <c r="B2399">
        <f>IF($A2399="","",INDEX(ALGLIB_SSA_XAUUSD!$B$2:$B$2401,MATCH($A2399,ALGLIB_SSA_XAUUSD!$A$2:$A$2401,1)))</f>
        <v/>
      </c>
      <c r="C2399">
        <f>IF($A2399="","",INDEX(ALGLIB_SSA_XAUUSD!$C$2:$C$2401,MATCH($A2399,ALGLIB_SSA_XAUUSD!$A$2:$A$2401,1)))</f>
        <v/>
      </c>
      <c r="D2399" s="8">
        <f>IF($A2399="","",INT((ROW()-2)/12)+1)</f>
        <v/>
      </c>
      <c r="E2399" s="8">
        <f>IF(AND(E2402&lt;&gt;"",D2402=D2390+1),E2390+(E2402-E2390)*9/12,"")</f>
        <v/>
      </c>
      <c r="F2399" s="8">
        <f>IF(AND(F2402&lt;&gt;"",D2402=D2390+1),F2390+(F2402-F2390)*9/12,"")</f>
        <v/>
      </c>
      <c r="G2399" s="8">
        <f>IF(AND(G2402&lt;&gt;"",D2402=D2390+1),G2390+(G2402-G2390)*9/12,"")</f>
        <v/>
      </c>
      <c r="H2399" s="8">
        <f>IF(AND(H2402&lt;&gt;"",D2402=D2390+1),H2390+(H2402-H2390)*9/12,"")</f>
        <v/>
      </c>
      <c r="I2399" s="8">
        <f>IF(AND(L2402&lt;&gt;"",D2402=D2390+1),I2390+(I2402-I2390)*9/12,"")</f>
        <v/>
      </c>
      <c r="J2399">
        <f>_xlfn.XLOOKUP($A2399,ALGLIB_SSA_XAUUSD!$AA$2:$AA$2401,ALGLIB_SSA_XAUUSD!$P$2:$P$2401,"",0)</f>
        <v/>
      </c>
      <c r="K2399">
        <f>_xlfn.XLOOKUP($A2399,ALGLIB_SSA_XAUUSD!$AA$2:$AA$2401,ALGLIB_SSA_XAUUSD!$Q$2:$Q$2401,"",0)</f>
        <v/>
      </c>
      <c r="L2399">
        <f>_xlfn.XLOOKUP($A2399,ALGLIB_SSA_XAUUSD!$AA$2:$AA$2401,ALGLIB_SSA_XAUUSD!$R$2:$R$2401,"",0)</f>
        <v/>
      </c>
      <c r="M2399">
        <f>_xlfn.XLOOKUP($A2399,ALGLIB_SSA_XAUUSD!$AA$2:$AA$2401,ALGLIB_SSA_XAUUSD!$S$2:$S$2401,"",0)</f>
        <v/>
      </c>
      <c r="N2399">
        <f>_xlfn.XLOOKUP($A2399,ALGLIB_SSA_XAUUSD!$AA$2:$AA$2401,ALGLIB_SSA_XAUUSD!$T$2:$T$2401,"",0)</f>
        <v/>
      </c>
      <c r="O2399">
        <f>_xlfn.XLOOKUP($A2399,ALGLIB_SSA_XAUUSD!$AA$2:$AA$2401,ALGLIB_SSA_XAUUSD!$U$2:$U$2401,"",0)</f>
        <v/>
      </c>
      <c r="P2399">
        <f>_xlfn.XLOOKUP($A2399,ALGLIB_SSA_XAUUSD!$AA$2:$AA$2401,ALGLIB_SSA_XAUUSD!$V$2:$V$2401,"",0)</f>
        <v/>
      </c>
      <c r="S2399">
        <f>A2399</f>
        <v/>
      </c>
      <c r="T2399">
        <f>J2399</f>
        <v/>
      </c>
      <c r="U2399">
        <f>K2399</f>
        <v/>
      </c>
      <c r="V2399" s="14">
        <f>IF($A2399="","",MOD(ROW()-2,12)+1)</f>
        <v/>
      </c>
      <c r="W2399">
        <f>L2399</f>
        <v/>
      </c>
      <c r="X2399" s="14">
        <f>IF(F2399="","",F2399)</f>
        <v/>
      </c>
      <c r="Y2399" s="14">
        <f>IF(G2399="","",G2399)</f>
        <v/>
      </c>
      <c r="Z2399">
        <f>M2399</f>
        <v/>
      </c>
      <c r="AA2399">
        <f>N2399</f>
        <v/>
      </c>
      <c r="AB2399" s="14">
        <f>IF(H2399="","",H2399)</f>
        <v/>
      </c>
      <c r="AC2399">
        <f>O2399</f>
        <v/>
      </c>
      <c r="AD2399" s="14">
        <f>IF(I2399="","",I2399)</f>
        <v/>
      </c>
      <c r="AE2399">
        <f>P2399</f>
        <v/>
      </c>
      <c r="AH2399">
        <f>IF(S2399&lt;&gt;"",S2399,AH2398+900)</f>
        <v/>
      </c>
      <c r="AI2399">
        <f>IF(T2399&lt;&gt;"",T2399,AI2398)</f>
        <v/>
      </c>
      <c r="AJ2399">
        <f>IF(U2399&lt;&gt;"",U2399,AJ2398)</f>
        <v/>
      </c>
      <c r="AK2399">
        <f>IF(W2399&lt;&gt;"",W2399,"")</f>
        <v/>
      </c>
      <c r="AL2399" s="14">
        <f>IF(X2399&lt;&gt;"",X2399,"")</f>
        <v/>
      </c>
      <c r="AM2399" s="14">
        <f>IF(Y2399&lt;&gt;"",Y2399,"")</f>
        <v/>
      </c>
      <c r="AN2399" s="14">
        <f>IF(OR(AL2399="",AM2399=""),"",AL2399-AM2399)</f>
        <v/>
      </c>
      <c r="AO2399">
        <f>IF(AN2399="","",IF(AN2399&gt;0,"Bullish","Bearish"))</f>
        <v/>
      </c>
      <c r="AP2399">
        <f>IF(AO2399="",AP2398,AO2399)</f>
        <v/>
      </c>
      <c r="AQ2399" s="14">
        <f>IF(AB2399&lt;&gt;"",AB2399,"")</f>
        <v/>
      </c>
      <c r="AR2399" s="14">
        <f>IF(AD2399&lt;&gt;"",AD2399,"")</f>
        <v/>
      </c>
      <c r="AS2399">
        <f>IF(AS2398+1=13,1,AS2398+1)</f>
        <v/>
      </c>
      <c r="AT2399">
        <f>IFERROR(IF(SLOPE($AQ$2378:$AQ$2389,$AS$2378:$AS$2389)&gt;0,MIN(3,ABS(SLOPE($AQ$2378:$AQ$2389,$AS$2378:$AS$2389))),IF(SLOPE($AQ$2378:$AQ$2389,$AS$2378:$AS$2389)&lt;-0.5,-0.5,0)),0)</f>
        <v/>
      </c>
      <c r="AU2399">
        <f>IFERROR(IF(SLOPE($AR$2378:$AR$2389,$AS$2378:$AS$2389)&lt;0,MAX(-3,-ABS(SLOPE($AR$2378:$AR$2389,$AS$2378:$AS$2389))),IF(SLOPE($AR$2378:$AR$2389,$AS$2378:$AS$2389)&gt;0.5,0.5,0)),0)</f>
        <v/>
      </c>
      <c r="AV2399">
        <f>($AQ$2390+(AT2399*(AS2399-1)))</f>
        <v/>
      </c>
      <c r="AW2399">
        <f>($AR$2390+(AU2399*(AS2399-1)))</f>
        <v/>
      </c>
      <c r="AX2399">
        <f>IF(AT2399&gt;0,AV2399+AT2399,AV2399)</f>
        <v/>
      </c>
      <c r="AY2399">
        <f>IF(AU2399&lt;0,AW2399+AU2399,AW2399)</f>
        <v/>
      </c>
      <c r="BA2399" s="14">
        <f>IFERROR(AX2399-AQ2399,"")</f>
        <v/>
      </c>
      <c r="BB2399" s="14">
        <f>IFERROR(AY2399-AR2399,"")</f>
        <v/>
      </c>
      <c r="BD2399">
        <f>AH2399</f>
        <v/>
      </c>
      <c r="BE2399">
        <f>AI2399</f>
        <v/>
      </c>
      <c r="BF2399">
        <f>AJ2399</f>
        <v/>
      </c>
      <c r="BG2399" s="14">
        <f>L2399</f>
        <v/>
      </c>
      <c r="BH2399" s="8">
        <f>IF(X2399="","",X2399)</f>
        <v/>
      </c>
      <c r="BI2399" s="8">
        <f>IF(Y2399="","",Y2399)</f>
        <v/>
      </c>
      <c r="BJ2399">
        <f>Z2399</f>
        <v/>
      </c>
      <c r="BK2399">
        <f>AA2399</f>
        <v/>
      </c>
      <c r="BL2399">
        <f>IFERROR(AX2399,"")</f>
        <v/>
      </c>
      <c r="BM2399">
        <f>IFERROR(AY2399,"")</f>
        <v/>
      </c>
    </row>
    <row r="2400" ht="14.25" customHeight="1">
      <c r="A2400">
        <f>ALGLIB_SSA_XAUUSD!AA2400</f>
        <v/>
      </c>
      <c r="B2400">
        <f>IF($A2400="","",INDEX(ALGLIB_SSA_XAUUSD!$B$2:$B$2401,MATCH($A2400,ALGLIB_SSA_XAUUSD!$A$2:$A$2401,1)))</f>
        <v/>
      </c>
      <c r="C2400">
        <f>IF($A2400="","",INDEX(ALGLIB_SSA_XAUUSD!$C$2:$C$2401,MATCH($A2400,ALGLIB_SSA_XAUUSD!$A$2:$A$2401,1)))</f>
        <v/>
      </c>
      <c r="D2400" s="8">
        <f>IF($A2400="","",INT((ROW()-2)/12)+1)</f>
        <v/>
      </c>
      <c r="E2400" s="8">
        <f>IF(AND(E2402&lt;&gt;"",D2402=D2390+1),E2390+(E2402-E2390)*10/12,"")</f>
        <v/>
      </c>
      <c r="F2400" s="8">
        <f>IF(AND(F2402&lt;&gt;"",D2402=D2390+1),F2390+(F2402-F2390)*10/12,"")</f>
        <v/>
      </c>
      <c r="G2400" s="8">
        <f>IF(AND(G2402&lt;&gt;"",D2402=D2390+1),G2390+(G2402-G2390)*10/12,"")</f>
        <v/>
      </c>
      <c r="H2400" s="8">
        <f>IF(AND(H2402&lt;&gt;"",D2402=D2390+1),H2390+(H2402-H2390)*10/12,"")</f>
        <v/>
      </c>
      <c r="I2400" s="8">
        <f>IF(AND(L2402&lt;&gt;"",D2402=D2390+1),I2390+(I2402-I2390)*10/12,"")</f>
        <v/>
      </c>
      <c r="J2400">
        <f>_xlfn.XLOOKUP($A2400,ALGLIB_SSA_XAUUSD!$AA$2:$AA$2401,ALGLIB_SSA_XAUUSD!$P$2:$P$2401,"",0)</f>
        <v/>
      </c>
      <c r="K2400">
        <f>_xlfn.XLOOKUP($A2400,ALGLIB_SSA_XAUUSD!$AA$2:$AA$2401,ALGLIB_SSA_XAUUSD!$Q$2:$Q$2401,"",0)</f>
        <v/>
      </c>
      <c r="L2400">
        <f>_xlfn.XLOOKUP($A2400,ALGLIB_SSA_XAUUSD!$AA$2:$AA$2401,ALGLIB_SSA_XAUUSD!$R$2:$R$2401,"",0)</f>
        <v/>
      </c>
      <c r="M2400">
        <f>_xlfn.XLOOKUP($A2400,ALGLIB_SSA_XAUUSD!$AA$2:$AA$2401,ALGLIB_SSA_XAUUSD!$S$2:$S$2401,"",0)</f>
        <v/>
      </c>
      <c r="N2400">
        <f>_xlfn.XLOOKUP($A2400,ALGLIB_SSA_XAUUSD!$AA$2:$AA$2401,ALGLIB_SSA_XAUUSD!$T$2:$T$2401,"",0)</f>
        <v/>
      </c>
      <c r="O2400">
        <f>_xlfn.XLOOKUP($A2400,ALGLIB_SSA_XAUUSD!$AA$2:$AA$2401,ALGLIB_SSA_XAUUSD!$U$2:$U$2401,"",0)</f>
        <v/>
      </c>
      <c r="P2400">
        <f>_xlfn.XLOOKUP($A2400,ALGLIB_SSA_XAUUSD!$AA$2:$AA$2401,ALGLIB_SSA_XAUUSD!$V$2:$V$2401,"",0)</f>
        <v/>
      </c>
      <c r="S2400">
        <f>A2400</f>
        <v/>
      </c>
      <c r="T2400">
        <f>J2400</f>
        <v/>
      </c>
      <c r="U2400">
        <f>K2400</f>
        <v/>
      </c>
      <c r="V2400" s="14">
        <f>IF($A2400="","",MOD(ROW()-2,12)+1)</f>
        <v/>
      </c>
      <c r="W2400">
        <f>L2400</f>
        <v/>
      </c>
      <c r="X2400" s="14">
        <f>IF(F2400="","",F2400)</f>
        <v/>
      </c>
      <c r="Y2400" s="14">
        <f>IF(G2400="","",G2400)</f>
        <v/>
      </c>
      <c r="Z2400">
        <f>M2400</f>
        <v/>
      </c>
      <c r="AA2400">
        <f>N2400</f>
        <v/>
      </c>
      <c r="AB2400" s="14">
        <f>IF(H2400="","",H2400)</f>
        <v/>
      </c>
      <c r="AC2400">
        <f>O2400</f>
        <v/>
      </c>
      <c r="AD2400" s="14">
        <f>IF(I2400="","",I2400)</f>
        <v/>
      </c>
      <c r="AE2400">
        <f>P2400</f>
        <v/>
      </c>
      <c r="AH2400">
        <f>IF(S2400&lt;&gt;"",S2400,AH2399+900)</f>
        <v/>
      </c>
      <c r="AI2400">
        <f>IF(T2400&lt;&gt;"",T2400,AI2399)</f>
        <v/>
      </c>
      <c r="AJ2400">
        <f>IF(U2400&lt;&gt;"",U2400,AJ2399)</f>
        <v/>
      </c>
      <c r="AK2400">
        <f>IF(W2400&lt;&gt;"",W2400,"")</f>
        <v/>
      </c>
      <c r="AL2400" s="14">
        <f>IF(X2400&lt;&gt;"",X2400,"")</f>
        <v/>
      </c>
      <c r="AM2400" s="14">
        <f>IF(Y2400&lt;&gt;"",Y2400,"")</f>
        <v/>
      </c>
      <c r="AN2400" s="14">
        <f>IF(OR(AL2400="",AM2400=""),"",AL2400-AM2400)</f>
        <v/>
      </c>
      <c r="AO2400">
        <f>IF(AN2400="","",IF(AN2400&gt;0,"Bullish","Bearish"))</f>
        <v/>
      </c>
      <c r="AP2400">
        <f>IF(AO2400="",AP2399,AO2400)</f>
        <v/>
      </c>
      <c r="AQ2400" s="14">
        <f>IF(AB2400&lt;&gt;"",AB2400,"")</f>
        <v/>
      </c>
      <c r="AR2400" s="14">
        <f>IF(AD2400&lt;&gt;"",AD2400,"")</f>
        <v/>
      </c>
      <c r="AS2400">
        <f>IF(AS2399+1=13,1,AS2399+1)</f>
        <v/>
      </c>
      <c r="AT2400">
        <f>IFERROR(IF(SLOPE($AQ$2378:$AQ$2389,$AS$2378:$AS$2389)&gt;0,MIN(3,ABS(SLOPE($AQ$2378:$AQ$2389,$AS$2378:$AS$2389))),IF(SLOPE($AQ$2378:$AQ$2389,$AS$2378:$AS$2389)&lt;-0.5,-0.5,0)),0)</f>
        <v/>
      </c>
      <c r="AU2400">
        <f>IFERROR(IF(SLOPE($AR$2378:$AR$2389,$AS$2378:$AS$2389)&lt;0,MAX(-3,-ABS(SLOPE($AR$2378:$AR$2389,$AS$2378:$AS$2389))),IF(SLOPE($AR$2378:$AR$2389,$AS$2378:$AS$2389)&gt;0.5,0.5,0)),0)</f>
        <v/>
      </c>
      <c r="AV2400">
        <f>($AQ$2390+(AT2400*(AS2400-1)))</f>
        <v/>
      </c>
      <c r="AW2400">
        <f>($AR$2390+(AU2400*(AS2400-1)))</f>
        <v/>
      </c>
      <c r="AX2400">
        <f>IF(AT2400&gt;0,AV2400+AT2400,AV2400)</f>
        <v/>
      </c>
      <c r="AY2400">
        <f>IF(AU2400&lt;0,AW2400+AU2400,AW2400)</f>
        <v/>
      </c>
      <c r="BA2400" s="14">
        <f>IFERROR(AX2400-AQ2400,"")</f>
        <v/>
      </c>
      <c r="BB2400" s="14">
        <f>IFERROR(AY2400-AR2400,"")</f>
        <v/>
      </c>
      <c r="BD2400">
        <f>AH2400</f>
        <v/>
      </c>
      <c r="BE2400">
        <f>AI2400</f>
        <v/>
      </c>
      <c r="BF2400">
        <f>AJ2400</f>
        <v/>
      </c>
      <c r="BG2400" s="14">
        <f>L2400</f>
        <v/>
      </c>
      <c r="BH2400" s="8">
        <f>IF(X2400="","",X2400)</f>
        <v/>
      </c>
      <c r="BI2400" s="8">
        <f>IF(Y2400="","",Y2400)</f>
        <v/>
      </c>
      <c r="BJ2400">
        <f>Z2400</f>
        <v/>
      </c>
      <c r="BK2400">
        <f>AA2400</f>
        <v/>
      </c>
      <c r="BL2400">
        <f>IFERROR(AX2400,"")</f>
        <v/>
      </c>
      <c r="BM2400">
        <f>IFERROR(AY2400,"")</f>
        <v/>
      </c>
    </row>
    <row r="2401" ht="14.25" customHeight="1">
      <c r="A2401">
        <f>ALGLIB_SSA_XAUUSD!AA2401</f>
        <v/>
      </c>
      <c r="B2401">
        <f>IF($A2401="","",INDEX(ALGLIB_SSA_XAUUSD!$B$2:$B$2401,MATCH($A2401,ALGLIB_SSA_XAUUSD!$A$2:$A$2401,1)))</f>
        <v/>
      </c>
      <c r="C2401">
        <f>IF($A2401="","",INDEX(ALGLIB_SSA_XAUUSD!$C$2:$C$2401,MATCH($A2401,ALGLIB_SSA_XAUUSD!$A$2:$A$2401,1)))</f>
        <v/>
      </c>
      <c r="D2401" s="8">
        <f>IF($A2401="","",INT((ROW()-2)/12)+1)</f>
        <v/>
      </c>
      <c r="E2401" s="8">
        <f>IF(AND(E2402&lt;&gt;"",D2402=D2390+1),E2390+(E2402-E2390)*11/12,"")</f>
        <v/>
      </c>
      <c r="F2401" s="8">
        <f>IF(AND(F2402&lt;&gt;"",D2402=D2390+1),F2390+(F2402-F2390)*11/12,"")</f>
        <v/>
      </c>
      <c r="G2401" s="8">
        <f>IF(AND(G2402&lt;&gt;"",D2402=D2390+1),G2390+(G2402-G2390)*11/12,"")</f>
        <v/>
      </c>
      <c r="H2401" s="8">
        <f>IF(AND(H2402&lt;&gt;"",D2402=D2390+1),H2390+(H2402-H2390)*11/12,"")</f>
        <v/>
      </c>
      <c r="I2401" s="8">
        <f>IF(AND(L2402&lt;&gt;"",D2402=D2390+1),I2390+(I2402-I2390)*11/12,"")</f>
        <v/>
      </c>
      <c r="J2401">
        <f>_xlfn.XLOOKUP($A2401,ALGLIB_SSA_XAUUSD!$AA$2:$AA$2401,ALGLIB_SSA_XAUUSD!$P$2:$P$2401,"",0)</f>
        <v/>
      </c>
      <c r="K2401">
        <f>_xlfn.XLOOKUP($A2401,ALGLIB_SSA_XAUUSD!$AA$2:$AA$2401,ALGLIB_SSA_XAUUSD!$Q$2:$Q$2401,"",0)</f>
        <v/>
      </c>
      <c r="L2401">
        <f>_xlfn.XLOOKUP($A2401,ALGLIB_SSA_XAUUSD!$AA$2:$AA$2401,ALGLIB_SSA_XAUUSD!$R$2:$R$2401,"",0)</f>
        <v/>
      </c>
      <c r="M2401">
        <f>_xlfn.XLOOKUP($A2401,ALGLIB_SSA_XAUUSD!$AA$2:$AA$2401,ALGLIB_SSA_XAUUSD!$S$2:$S$2401,"",0)</f>
        <v/>
      </c>
      <c r="N2401">
        <f>_xlfn.XLOOKUP($A2401,ALGLIB_SSA_XAUUSD!$AA$2:$AA$2401,ALGLIB_SSA_XAUUSD!$T$2:$T$2401,"",0)</f>
        <v/>
      </c>
      <c r="O2401">
        <f>_xlfn.XLOOKUP($A2401,ALGLIB_SSA_XAUUSD!$AA$2:$AA$2401,ALGLIB_SSA_XAUUSD!$U$2:$U$2401,"",0)</f>
        <v/>
      </c>
      <c r="P2401">
        <f>_xlfn.XLOOKUP($A2401,ALGLIB_SSA_XAUUSD!$AA$2:$AA$2401,ALGLIB_SSA_XAUUSD!$V$2:$V$2401,"",0)</f>
        <v/>
      </c>
      <c r="S2401">
        <f>A2401</f>
        <v/>
      </c>
      <c r="T2401">
        <f>J2401</f>
        <v/>
      </c>
      <c r="U2401">
        <f>K2401</f>
        <v/>
      </c>
      <c r="V2401" s="14">
        <f>IF($A2401="","",MOD(ROW()-2,12)+1)</f>
        <v/>
      </c>
      <c r="W2401">
        <f>L2401</f>
        <v/>
      </c>
      <c r="X2401" s="14">
        <f>IF(F2401="","",F2401)</f>
        <v/>
      </c>
      <c r="Y2401" s="14">
        <f>IF(G2401="","",G2401)</f>
        <v/>
      </c>
      <c r="Z2401">
        <f>M2401</f>
        <v/>
      </c>
      <c r="AA2401">
        <f>N2401</f>
        <v/>
      </c>
      <c r="AB2401" s="14">
        <f>IF(H2401="","",H2401)</f>
        <v/>
      </c>
      <c r="AC2401">
        <f>O2401</f>
        <v/>
      </c>
      <c r="AD2401" s="14">
        <f>IF(I2401="","",I2401)</f>
        <v/>
      </c>
      <c r="AE2401">
        <f>P2401</f>
        <v/>
      </c>
      <c r="AH2401">
        <f>IF(S2401&lt;&gt;"",S2401,AH2400+900)</f>
        <v/>
      </c>
      <c r="AI2401">
        <f>IF(T2401&lt;&gt;"",T2401,AI2400)</f>
        <v/>
      </c>
      <c r="AJ2401">
        <f>IF(U2401&lt;&gt;"",U2401,AJ2400)</f>
        <v/>
      </c>
      <c r="AK2401">
        <f>IF(W2401&lt;&gt;"",W2401,"")</f>
        <v/>
      </c>
      <c r="AL2401" s="14">
        <f>IF(X2401&lt;&gt;"",X2401,"")</f>
        <v/>
      </c>
      <c r="AM2401" s="14">
        <f>IF(Y2401&lt;&gt;"",Y2401,"")</f>
        <v/>
      </c>
      <c r="AN2401" s="14">
        <f>IF(OR(AL2401="",AM2401=""),"",AL2401-AM2401)</f>
        <v/>
      </c>
      <c r="AO2401">
        <f>IF(AN2401="","",IF(AN2401&gt;0,"Bullish","Bearish"))</f>
        <v/>
      </c>
      <c r="AP2401">
        <f>IF(AO2401="",AP2400,AO2401)</f>
        <v/>
      </c>
      <c r="AQ2401" s="14">
        <f>IF(AB2401&lt;&gt;"",AB2401,"")</f>
        <v/>
      </c>
      <c r="AR2401" s="14">
        <f>IF(AD2401&lt;&gt;"",AD2401,"")</f>
        <v/>
      </c>
      <c r="AS2401">
        <f>IF(AS2400+1=13,1,AS2400+1)</f>
        <v/>
      </c>
      <c r="AT2401">
        <f>IFERROR(IF(SLOPE($AQ$2378:$AQ$2389,$AS$2378:$AS$2389)&gt;0,MIN(3,ABS(SLOPE($AQ$2378:$AQ$2389,$AS$2378:$AS$2389))),IF(SLOPE($AQ$2378:$AQ$2389,$AS$2378:$AS$2389)&lt;-0.5,-0.5,0)),0)</f>
        <v/>
      </c>
      <c r="AU2401">
        <f>IFERROR(IF(SLOPE($AR$2378:$AR$2389,$AS$2378:$AS$2389)&lt;0,MAX(-3,-ABS(SLOPE($AR$2378:$AR$2389,$AS$2378:$AS$2389))),IF(SLOPE($AR$2378:$AR$2389,$AS$2378:$AS$2389)&gt;0.5,0.5,0)),0)</f>
        <v/>
      </c>
      <c r="AV2401">
        <f>($AQ$2390+(AT2401*(AS2401-1)))</f>
        <v/>
      </c>
      <c r="AW2401">
        <f>($AR$2390+(AU2401*(AS2401-1)))</f>
        <v/>
      </c>
      <c r="AX2401">
        <f>IF(AT2401&gt;0,AV2401+AT2401,AV2401)</f>
        <v/>
      </c>
      <c r="AY2401">
        <f>IF(AU2401&lt;0,AW2401+AU2401,AW2401)</f>
        <v/>
      </c>
      <c r="BA2401" s="14">
        <f>IFERROR(AX2401-AQ2401,"")</f>
        <v/>
      </c>
      <c r="BB2401" s="14">
        <f>IFERROR(AY2401-AR2401,"")</f>
        <v/>
      </c>
      <c r="BD2401">
        <f>AH2401</f>
        <v/>
      </c>
      <c r="BE2401">
        <f>AI2401</f>
        <v/>
      </c>
      <c r="BF2401">
        <f>AJ2401</f>
        <v/>
      </c>
      <c r="BG2401" s="14">
        <f>L2401</f>
        <v/>
      </c>
      <c r="BH2401" s="8">
        <f>IF(X2401="","",X2401)</f>
        <v/>
      </c>
      <c r="BI2401" s="8">
        <f>IF(Y2401="","",Y2401)</f>
        <v/>
      </c>
      <c r="BJ2401">
        <f>Z2401</f>
        <v/>
      </c>
      <c r="BK2401">
        <f>AA2401</f>
        <v/>
      </c>
      <c r="BL2401">
        <f>IFERROR(AX2401,"")</f>
        <v/>
      </c>
      <c r="BM2401">
        <f>IFERROR(AY2401,"")</f>
        <v/>
      </c>
    </row>
    <row r="2402" ht="14.25" customFormat="1" customHeight="1" s="4">
      <c r="E2402" s="6" t="n"/>
      <c r="F2402" s="6" t="n"/>
      <c r="G2402" s="6" t="n"/>
      <c r="H2402" s="6" t="n"/>
      <c r="I2402" s="6" t="n"/>
      <c r="X2402" s="6" t="n"/>
      <c r="Y2402" s="6" t="n"/>
      <c r="AB2402" s="6" t="n"/>
      <c r="AD2402" s="6" t="n"/>
      <c r="AH2402" s="9" t="n"/>
      <c r="AI2402" s="9" t="n"/>
      <c r="AJ2402" s="9" t="n"/>
      <c r="AL2402" s="6" t="n"/>
      <c r="AM2402" s="6" t="n"/>
      <c r="AN2402" s="6" t="n"/>
      <c r="AP2402" s="9" t="n"/>
      <c r="AQ2402" s="6" t="n"/>
      <c r="AR2402" s="6" t="n"/>
      <c r="AS2402" s="9" t="n"/>
      <c r="AT2402" s="9" t="n"/>
      <c r="AU2402" s="9" t="n"/>
      <c r="AV2402" s="9" t="n"/>
      <c r="AW2402" s="9" t="n"/>
      <c r="AX2402" s="9" t="n"/>
      <c r="AY2402" s="9" t="n"/>
      <c r="AZ2402" s="9" t="n"/>
      <c r="BA2402" s="6" t="n"/>
      <c r="BB2402" s="6" t="n"/>
      <c r="BC2402" s="9" t="n"/>
      <c r="BD2402" s="9" t="n"/>
      <c r="BE2402" s="9" t="n"/>
      <c r="BF2402" s="9" t="n"/>
      <c r="BG2402" s="9" t="n"/>
      <c r="BH2402" s="6" t="n"/>
      <c r="BI2402" s="6" t="n"/>
      <c r="BJ2402" s="9" t="n"/>
      <c r="BK2402" s="9" t="n"/>
      <c r="BL2402" s="9" t="n"/>
      <c r="BM2402" s="9" t="n"/>
    </row>
    <row r="2403" ht="14.25" customHeight="1">
      <c r="AH2403" s="10" t="n"/>
      <c r="AI2403" s="10" t="n"/>
      <c r="AJ2403" s="10" t="n"/>
      <c r="AP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C2403" s="10" t="n"/>
      <c r="BD2403" s="10" t="n"/>
      <c r="BE2403" s="10" t="n"/>
      <c r="BF2403" s="10" t="n"/>
      <c r="BG2403" s="10" t="n"/>
      <c r="BJ2403" s="10" t="n"/>
      <c r="BK2403" s="10" t="n"/>
      <c r="BL2403" s="10" t="n"/>
      <c r="BM2403" s="10" t="n"/>
    </row>
    <row r="2404" ht="14.25" customHeight="1">
      <c r="AH2404" s="10" t="n"/>
      <c r="AI2404" s="10" t="n"/>
      <c r="AJ2404" s="10" t="n"/>
      <c r="AP2404" s="10" t="n"/>
      <c r="AS2404" s="10" t="n"/>
      <c r="AT2404" s="10" t="n"/>
      <c r="AU2404" s="10" t="n"/>
      <c r="AV2404" s="10" t="n"/>
      <c r="AW2404" s="10" t="n"/>
      <c r="AX2404" s="10" t="n"/>
      <c r="AY2404" s="10" t="n"/>
      <c r="AZ2404" s="10" t="n"/>
      <c r="BC2404" s="10" t="n"/>
      <c r="BD2404" s="10" t="n"/>
      <c r="BE2404" s="10" t="n"/>
      <c r="BF2404" s="10" t="n"/>
      <c r="BG2404" s="10" t="n"/>
      <c r="BJ2404" s="10" t="n"/>
      <c r="BK2404" s="10" t="n"/>
      <c r="BL2404" s="10" t="n"/>
      <c r="BM2404" s="10" t="n"/>
    </row>
    <row r="2405" ht="14.25" customHeight="1">
      <c r="AH2405" s="10" t="n"/>
      <c r="AI2405" s="10" t="n"/>
      <c r="AJ2405" s="10" t="n"/>
      <c r="AP2405" s="10" t="n"/>
      <c r="AS2405" s="10" t="n"/>
      <c r="AT2405" s="10" t="n"/>
      <c r="AU2405" s="10" t="n"/>
      <c r="AV2405" s="10" t="n"/>
      <c r="AW2405" s="10" t="n"/>
      <c r="AX2405" s="10" t="n"/>
      <c r="AY2405" s="10" t="n"/>
      <c r="AZ2405" s="10" t="n"/>
      <c r="BC2405" s="10" t="n"/>
      <c r="BD2405" s="10" t="n"/>
      <c r="BE2405" s="10" t="n"/>
      <c r="BF2405" s="10" t="n"/>
      <c r="BG2405" s="10" t="n"/>
      <c r="BJ2405" s="10" t="n"/>
      <c r="BK2405" s="10" t="n"/>
      <c r="BL2405" s="10" t="n"/>
      <c r="BM2405" s="10" t="n"/>
    </row>
    <row r="2406" ht="14.25" customHeight="1">
      <c r="AH2406" s="10" t="n"/>
      <c r="AI2406" s="10" t="n"/>
      <c r="AJ2406" s="10" t="n"/>
      <c r="AP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C2406" s="10" t="n"/>
      <c r="BD2406" s="10" t="n"/>
      <c r="BE2406" s="10" t="n"/>
      <c r="BF2406" s="10" t="n"/>
      <c r="BG2406" s="10" t="n"/>
      <c r="BJ2406" s="10" t="n"/>
      <c r="BK2406" s="10" t="n"/>
      <c r="BL2406" s="10" t="n"/>
      <c r="BM2406" s="10" t="n"/>
    </row>
    <row r="2407" ht="14.25" customHeight="1">
      <c r="AH2407" s="10" t="n"/>
      <c r="AI2407" s="10" t="n"/>
      <c r="AJ2407" s="10" t="n"/>
      <c r="AP2407" s="10" t="n"/>
      <c r="AS2407" s="10" t="n"/>
      <c r="AT2407" s="10" t="n"/>
      <c r="AU2407" s="10" t="n"/>
      <c r="AV2407" s="10" t="n"/>
      <c r="AW2407" s="10" t="n"/>
      <c r="AX2407" s="10" t="n"/>
      <c r="AY2407" s="10" t="n"/>
      <c r="AZ2407" s="10" t="n"/>
      <c r="BC2407" s="10" t="n"/>
      <c r="BD2407" s="10" t="n"/>
      <c r="BE2407" s="10" t="n"/>
      <c r="BF2407" s="10" t="n"/>
      <c r="BG2407" s="10" t="n"/>
      <c r="BJ2407" s="10" t="n"/>
      <c r="BK2407" s="10" t="n"/>
      <c r="BL2407" s="10" t="n"/>
      <c r="BM2407" s="10" t="n"/>
    </row>
    <row r="2408" ht="14.25" customHeight="1">
      <c r="AH2408" s="10" t="n"/>
      <c r="AI2408" s="10" t="n"/>
      <c r="AJ2408" s="10" t="n"/>
      <c r="AP2408" s="10" t="n"/>
      <c r="AS2408" s="10" t="n"/>
      <c r="AT2408" s="10" t="n"/>
      <c r="AU2408" s="10" t="n"/>
      <c r="AV2408" s="10" t="n"/>
      <c r="AW2408" s="10" t="n"/>
      <c r="AX2408" s="10" t="n"/>
      <c r="AY2408" s="10" t="n"/>
      <c r="AZ2408" s="10" t="n"/>
      <c r="BC2408" s="10" t="n"/>
      <c r="BD2408" s="10" t="n"/>
      <c r="BE2408" s="10" t="n"/>
      <c r="BF2408" s="10" t="n"/>
      <c r="BG2408" s="10" t="n"/>
      <c r="BJ2408" s="10" t="n"/>
      <c r="BK2408" s="10" t="n"/>
      <c r="BL2408" s="10" t="n"/>
      <c r="BM2408" s="10" t="n"/>
    </row>
    <row r="2409" ht="14.25" customHeight="1">
      <c r="AH2409" s="10" t="n"/>
      <c r="AI2409" s="10" t="n"/>
      <c r="AJ2409" s="10" t="n"/>
      <c r="AP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C2409" s="10" t="n"/>
      <c r="BD2409" s="10" t="n"/>
      <c r="BE2409" s="10" t="n"/>
      <c r="BF2409" s="10" t="n"/>
      <c r="BG2409" s="10" t="n"/>
      <c r="BJ2409" s="10" t="n"/>
      <c r="BK2409" s="10" t="n"/>
      <c r="BL2409" s="10" t="n"/>
      <c r="BM2409" s="10" t="n"/>
    </row>
    <row r="2410" ht="14.25" customHeight="1">
      <c r="AH2410" s="10" t="n"/>
      <c r="AI2410" s="10" t="n"/>
      <c r="AJ2410" s="10" t="n"/>
      <c r="AP2410" s="10" t="n"/>
      <c r="AS2410" s="10" t="n"/>
      <c r="AT2410" s="10" t="n"/>
      <c r="AU2410" s="10" t="n"/>
      <c r="AV2410" s="10" t="n"/>
      <c r="AW2410" s="10" t="n"/>
      <c r="AX2410" s="10" t="n"/>
      <c r="AY2410" s="10" t="n"/>
      <c r="AZ2410" s="10" t="n"/>
      <c r="BC2410" s="10" t="n"/>
      <c r="BD2410" s="10" t="n"/>
      <c r="BE2410" s="10" t="n"/>
      <c r="BF2410" s="10" t="n"/>
      <c r="BG2410" s="10" t="n"/>
      <c r="BJ2410" s="10" t="n"/>
      <c r="BK2410" s="10" t="n"/>
      <c r="BL2410" s="10" t="n"/>
      <c r="BM2410" s="10" t="n"/>
    </row>
    <row r="2411" ht="14.25" customHeight="1">
      <c r="AH2411" s="10" t="n"/>
      <c r="AI2411" s="10" t="n"/>
      <c r="AJ2411" s="10" t="n"/>
      <c r="AP2411" s="10" t="n"/>
      <c r="AS2411" s="10" t="n"/>
      <c r="AT2411" s="10" t="n"/>
      <c r="AU2411" s="10" t="n"/>
      <c r="AV2411" s="10" t="n"/>
      <c r="AW2411" s="10" t="n"/>
      <c r="AX2411" s="10" t="n"/>
      <c r="AY2411" s="10" t="n"/>
      <c r="AZ2411" s="10" t="n"/>
      <c r="BC2411" s="10" t="n"/>
      <c r="BD2411" s="10" t="n"/>
      <c r="BE2411" s="10" t="n"/>
      <c r="BF2411" s="10" t="n"/>
      <c r="BG2411" s="10" t="n"/>
      <c r="BJ2411" s="10" t="n"/>
      <c r="BK2411" s="10" t="n"/>
      <c r="BL2411" s="10" t="n"/>
      <c r="BM2411" s="10" t="n"/>
    </row>
  </sheetData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2026-05-12T02:00:02Z</dcterms:created>
  <dcterms:modified xmlns:dcterms="http://purl.org/dc/terms/" xmlns:xsi="http://www.w3.org/2001/XMLSchema-instance" xsi:type="dcterms:W3CDTF">2026-05-24T11:24:31Z</dcterms:modified>
  <cp:lastModifiedBy>WiN</cp:lastModifiedBy>
  <cp:revision>0</cp:revision>
</cp:coreProperties>
</file>